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390" yWindow="6465" windowWidth="28830" windowHeight="3060" tabRatio="729"/>
  </bookViews>
  <sheets>
    <sheet name="_Main_" sheetId="260" r:id="rId1"/>
    <sheet name="Configs" sheetId="295" r:id="rId2"/>
    <sheet name="Empty FXD" sheetId="31" r:id="rId3"/>
    <sheet name="Order Check &amp; ELR" sheetId="32" state="hidden" r:id="rId4"/>
    <sheet name="BinMax" sheetId="456" r:id="rId5"/>
    <sheet name="FXD_in_use" sheetId="46" r:id="rId6"/>
    <sheet name="NewBin" sheetId="84" state="hidden" r:id="rId7"/>
    <sheet name="LE Check" sheetId="19" state="hidden" r:id="rId8"/>
    <sheet name="Su datom pvz" sheetId="313" state="hidden" r:id="rId9"/>
    <sheet name="SMTH" sheetId="340" r:id="rId10"/>
    <sheet name="WCS Actions" sheetId="377" r:id="rId11"/>
    <sheet name="Sheet2" sheetId="420" r:id="rId12"/>
  </sheets>
  <functionGroups builtInGroupCount="17"/>
  <externalReferences>
    <externalReference r:id="rId13"/>
    <externalReference r:id="rId14"/>
    <externalReference r:id="rId15"/>
  </externalReferences>
  <definedNames>
    <definedName name="_xlnm._FilterDatabase" localSheetId="4" hidden="1">BinMax!$A$1:$R$11594</definedName>
    <definedName name="_xlnm._FilterDatabase" localSheetId="2" hidden="1">'Empty FXD'!#REF!</definedName>
    <definedName name="_xlnm._FilterDatabase" localSheetId="5" hidden="1">FXD_in_use!$A$1:$O$1170</definedName>
    <definedName name="_xlnm._FilterDatabase" localSheetId="7" hidden="1">'LE Check'!$A$1:$E$500</definedName>
    <definedName name="aaa">'Empty FXD'!#REF!</definedName>
    <definedName name="aaaa">'Empty FXD'!#REF!</definedName>
    <definedName name="allart">[1]Sheet2!$A:$A</definedName>
    <definedName name="allTosCount">Configs!$A$1</definedName>
    <definedName name="article">[1]Sheet2!$A$1</definedName>
    <definedName name="articlesINuse">FXD_in_use!$B:$B</definedName>
    <definedName name="binmax">BinMax!$A$2:$N$11658</definedName>
    <definedName name="bins">'Empty FXD'!$A:$A</definedName>
    <definedName name="firstRow">Main[[#Headers],[Search]]</definedName>
    <definedName name="locUSE">FXD_in_use!$B$1</definedName>
    <definedName name="PACKER">[2]Sheet2!$A:$A</definedName>
    <definedName name="Printers">Configs!$D$1:$D$3</definedName>
    <definedName name="STARTPACK">[2]Sheet2!$A$1</definedName>
    <definedName name="type">'Empty FXD'!$A$1</definedName>
  </definedNames>
  <calcPr calcId="145621"/>
</workbook>
</file>

<file path=xl/calcChain.xml><?xml version="1.0" encoding="utf-8"?>
<calcChain xmlns="http://schemas.openxmlformats.org/spreadsheetml/2006/main">
  <c r="M11658" i="456" l="1"/>
  <c r="M11657" i="456"/>
  <c r="M11656" i="456"/>
  <c r="M11655" i="456"/>
  <c r="M11654" i="456"/>
  <c r="M11653" i="456"/>
  <c r="M11652" i="456"/>
  <c r="M11651" i="456"/>
  <c r="M11650" i="456"/>
  <c r="M11649" i="456"/>
  <c r="M11648" i="456"/>
  <c r="M11647" i="456"/>
  <c r="M11646" i="456"/>
  <c r="M11645" i="456"/>
  <c r="M11644" i="456"/>
  <c r="M11643" i="456"/>
  <c r="M11642" i="456"/>
  <c r="M11641" i="456"/>
  <c r="M11640" i="456"/>
  <c r="M11639" i="456"/>
  <c r="M11638" i="456"/>
  <c r="M11637" i="456"/>
  <c r="M11636" i="456"/>
  <c r="M11635" i="456"/>
  <c r="M11634" i="456"/>
  <c r="M11633" i="456"/>
  <c r="M11632" i="456"/>
  <c r="M11631" i="456"/>
  <c r="M11630" i="456"/>
  <c r="M11629" i="456"/>
  <c r="M11628" i="456"/>
  <c r="M11627" i="456"/>
  <c r="M11626" i="456"/>
  <c r="M11625" i="456"/>
  <c r="M11624" i="456"/>
  <c r="M11623" i="456"/>
  <c r="M11622" i="456"/>
  <c r="M11621" i="456"/>
  <c r="M11620" i="456"/>
  <c r="M11619" i="456"/>
  <c r="M11618" i="456"/>
  <c r="M11617" i="456"/>
  <c r="M11616" i="456"/>
  <c r="M11615" i="456"/>
  <c r="M11614" i="456"/>
  <c r="M11613" i="456"/>
  <c r="M11612" i="456"/>
  <c r="M11611" i="456"/>
  <c r="M11610" i="456"/>
  <c r="M11609" i="456"/>
  <c r="M11608" i="456"/>
  <c r="M11607" i="456"/>
  <c r="M11606" i="456"/>
  <c r="M11605" i="456"/>
  <c r="M11604" i="456"/>
  <c r="M11603" i="456"/>
  <c r="M11602" i="456"/>
  <c r="M11601" i="456"/>
  <c r="M11600" i="456"/>
  <c r="M11599" i="456"/>
  <c r="M11598" i="456"/>
  <c r="M11597" i="456"/>
  <c r="M11596" i="456"/>
  <c r="M11595" i="456"/>
  <c r="M11594" i="456"/>
  <c r="M11593" i="456"/>
  <c r="M11592" i="456"/>
  <c r="M11591" i="456"/>
  <c r="M11590" i="456"/>
  <c r="M11589" i="456"/>
  <c r="M11588" i="456"/>
  <c r="M11587" i="456"/>
  <c r="M11586" i="456"/>
  <c r="M11585" i="456"/>
  <c r="M11584" i="456"/>
  <c r="M11583" i="456"/>
  <c r="M11582" i="456"/>
  <c r="M11581" i="456"/>
  <c r="M11580" i="456"/>
  <c r="M11579" i="456"/>
  <c r="M11578" i="456"/>
  <c r="M11577" i="456"/>
  <c r="M11576" i="456"/>
  <c r="M11575" i="456"/>
  <c r="M11574" i="456"/>
  <c r="M11573" i="456"/>
  <c r="M11572" i="456"/>
  <c r="M11571" i="456"/>
  <c r="M11570" i="456"/>
  <c r="M11569" i="456"/>
  <c r="M11568" i="456"/>
  <c r="M11567" i="456"/>
  <c r="M11566" i="456"/>
  <c r="M11565" i="456"/>
  <c r="M11564" i="456"/>
  <c r="M11563" i="456"/>
  <c r="M11562" i="456"/>
  <c r="M11561" i="456"/>
  <c r="M11560" i="456"/>
  <c r="M11559" i="456"/>
  <c r="M11558" i="456"/>
  <c r="M11557" i="456"/>
  <c r="M11556" i="456"/>
  <c r="M11555" i="456"/>
  <c r="M11554" i="456"/>
  <c r="M11553" i="456"/>
  <c r="M11552" i="456"/>
  <c r="M11551" i="456"/>
  <c r="M11550" i="456"/>
  <c r="M11549" i="456"/>
  <c r="M11548" i="456"/>
  <c r="M11547" i="456"/>
  <c r="M11546" i="456"/>
  <c r="M11545" i="456"/>
  <c r="M11544" i="456"/>
  <c r="M11543" i="456"/>
  <c r="M11542" i="456"/>
  <c r="M11541" i="456"/>
  <c r="M11540" i="456"/>
  <c r="M11539" i="456"/>
  <c r="M11538" i="456"/>
  <c r="M11537" i="456"/>
  <c r="M11536" i="456"/>
  <c r="M11535" i="456"/>
  <c r="M11534" i="456"/>
  <c r="M11533" i="456"/>
  <c r="M11532" i="456"/>
  <c r="M11531" i="456"/>
  <c r="M11530" i="456"/>
  <c r="M11529" i="456"/>
  <c r="M11528" i="456"/>
  <c r="M11527" i="456"/>
  <c r="M11526" i="456"/>
  <c r="M11525" i="456"/>
  <c r="M11524" i="456"/>
  <c r="M11523" i="456"/>
  <c r="M11522" i="456"/>
  <c r="M11521" i="456"/>
  <c r="M11520" i="456"/>
  <c r="M11519" i="456"/>
  <c r="M11518" i="456"/>
  <c r="M11517" i="456"/>
  <c r="M11516" i="456"/>
  <c r="M11515" i="456"/>
  <c r="M11514" i="456"/>
  <c r="M11513" i="456"/>
  <c r="M11512" i="456"/>
  <c r="M11511" i="456"/>
  <c r="M11510" i="456"/>
  <c r="M11509" i="456"/>
  <c r="M11508" i="456"/>
  <c r="M11507" i="456"/>
  <c r="M11506" i="456"/>
  <c r="M11505" i="456"/>
  <c r="M11504" i="456"/>
  <c r="M11503" i="456"/>
  <c r="M11502" i="456"/>
  <c r="M11501" i="456"/>
  <c r="M11500" i="456"/>
  <c r="M11499" i="456"/>
  <c r="M11498" i="456"/>
  <c r="M11497" i="456"/>
  <c r="M11496" i="456"/>
  <c r="M11495" i="456"/>
  <c r="M11494" i="456"/>
  <c r="M11493" i="456"/>
  <c r="M11492" i="456"/>
  <c r="M11491" i="456"/>
  <c r="M11490" i="456"/>
  <c r="M11489" i="456"/>
  <c r="M11488" i="456"/>
  <c r="M11487" i="456"/>
  <c r="M11486" i="456"/>
  <c r="M11485" i="456"/>
  <c r="M11484" i="456"/>
  <c r="M11483" i="456"/>
  <c r="M11482" i="456"/>
  <c r="M11481" i="456"/>
  <c r="M11480" i="456"/>
  <c r="M11479" i="456"/>
  <c r="M11478" i="456"/>
  <c r="M11477" i="456"/>
  <c r="M11476" i="456"/>
  <c r="M11475" i="456"/>
  <c r="M11474" i="456"/>
  <c r="M11473" i="456"/>
  <c r="M11472" i="456"/>
  <c r="M11471" i="456"/>
  <c r="M11470" i="456"/>
  <c r="M11469" i="456"/>
  <c r="M11468" i="456"/>
  <c r="M11467" i="456"/>
  <c r="M11466" i="456"/>
  <c r="M11465" i="456"/>
  <c r="M11464" i="456"/>
  <c r="M11463" i="456"/>
  <c r="M11462" i="456"/>
  <c r="M11461" i="456"/>
  <c r="M11460" i="456"/>
  <c r="M11459" i="456"/>
  <c r="M11458" i="456"/>
  <c r="M11457" i="456"/>
  <c r="M11456" i="456"/>
  <c r="M11455" i="456"/>
  <c r="M11454" i="456"/>
  <c r="M11453" i="456"/>
  <c r="M11452" i="456"/>
  <c r="M11451" i="456"/>
  <c r="M11450" i="456"/>
  <c r="M11449" i="456"/>
  <c r="M11448" i="456"/>
  <c r="M11447" i="456"/>
  <c r="M11446" i="456"/>
  <c r="M11445" i="456"/>
  <c r="M11444" i="456"/>
  <c r="M11443" i="456"/>
  <c r="M11442" i="456"/>
  <c r="M11441" i="456"/>
  <c r="M11440" i="456"/>
  <c r="M11439" i="456"/>
  <c r="M11438" i="456"/>
  <c r="M11437" i="456"/>
  <c r="M11436" i="456"/>
  <c r="M11435" i="456"/>
  <c r="M11434" i="456"/>
  <c r="M11433" i="456"/>
  <c r="M11432" i="456"/>
  <c r="M11431" i="456"/>
  <c r="M11430" i="456"/>
  <c r="M11429" i="456"/>
  <c r="M11428" i="456"/>
  <c r="M11427" i="456"/>
  <c r="M11426" i="456"/>
  <c r="M11425" i="456"/>
  <c r="M11424" i="456"/>
  <c r="M11423" i="456"/>
  <c r="M11422" i="456"/>
  <c r="M11421" i="456"/>
  <c r="M11420" i="456"/>
  <c r="M11419" i="456"/>
  <c r="M11418" i="456"/>
  <c r="M11417" i="456"/>
  <c r="M11416" i="456"/>
  <c r="M11415" i="456"/>
  <c r="M11414" i="456"/>
  <c r="M11413" i="456"/>
  <c r="M11412" i="456"/>
  <c r="M11411" i="456"/>
  <c r="M11410" i="456"/>
  <c r="M11409" i="456"/>
  <c r="M11408" i="456"/>
  <c r="M11407" i="456"/>
  <c r="M11406" i="456"/>
  <c r="M11405" i="456"/>
  <c r="M11404" i="456"/>
  <c r="M11403" i="456"/>
  <c r="M11402" i="456"/>
  <c r="M11401" i="456"/>
  <c r="M11400" i="456"/>
  <c r="M11399" i="456"/>
  <c r="M11398" i="456"/>
  <c r="M11397" i="456"/>
  <c r="M11396" i="456"/>
  <c r="M11395" i="456"/>
  <c r="M11394" i="456"/>
  <c r="M11393" i="456"/>
  <c r="M11392" i="456"/>
  <c r="M11391" i="456"/>
  <c r="M11390" i="456"/>
  <c r="M11389" i="456"/>
  <c r="M11388" i="456"/>
  <c r="M11387" i="456"/>
  <c r="M11386" i="456"/>
  <c r="M11385" i="456"/>
  <c r="M11384" i="456"/>
  <c r="M11383" i="456"/>
  <c r="M11382" i="456"/>
  <c r="M11381" i="456"/>
  <c r="M11380" i="456"/>
  <c r="M11379" i="456"/>
  <c r="M11378" i="456"/>
  <c r="M11377" i="456"/>
  <c r="M11376" i="456"/>
  <c r="M11375" i="456"/>
  <c r="M11374" i="456"/>
  <c r="M11373" i="456"/>
  <c r="M11372" i="456"/>
  <c r="M11371" i="456"/>
  <c r="M11370" i="456"/>
  <c r="M11369" i="456"/>
  <c r="M11368" i="456"/>
  <c r="M11367" i="456"/>
  <c r="M11366" i="456"/>
  <c r="M11365" i="456"/>
  <c r="M11364" i="456"/>
  <c r="M11363" i="456"/>
  <c r="M11362" i="456"/>
  <c r="M11361" i="456"/>
  <c r="M11360" i="456"/>
  <c r="M11359" i="456"/>
  <c r="M11358" i="456"/>
  <c r="M11357" i="456"/>
  <c r="M11356" i="456"/>
  <c r="M11355" i="456"/>
  <c r="M11354" i="456"/>
  <c r="M11353" i="456"/>
  <c r="M11352" i="456"/>
  <c r="M11351" i="456"/>
  <c r="M11350" i="456"/>
  <c r="M11349" i="456"/>
  <c r="M11348" i="456"/>
  <c r="M11347" i="456"/>
  <c r="M11346" i="456"/>
  <c r="M11345" i="456"/>
  <c r="M11344" i="456"/>
  <c r="M11343" i="456"/>
  <c r="M11342" i="456"/>
  <c r="M11341" i="456"/>
  <c r="M11340" i="456"/>
  <c r="M11339" i="456"/>
  <c r="M11338" i="456"/>
  <c r="M11337" i="456"/>
  <c r="M11336" i="456"/>
  <c r="M11335" i="456"/>
  <c r="M11334" i="456"/>
  <c r="M11333" i="456"/>
  <c r="M11332" i="456"/>
  <c r="M11331" i="456"/>
  <c r="M11330" i="456"/>
  <c r="M11329" i="456"/>
  <c r="M11328" i="456"/>
  <c r="M11327" i="456"/>
  <c r="M11326" i="456"/>
  <c r="M11325" i="456"/>
  <c r="M11324" i="456"/>
  <c r="M11323" i="456"/>
  <c r="M11322" i="456"/>
  <c r="M11321" i="456"/>
  <c r="M11320" i="456"/>
  <c r="M11319" i="456"/>
  <c r="M11318" i="456"/>
  <c r="M11317" i="456"/>
  <c r="M11316" i="456"/>
  <c r="M11315" i="456"/>
  <c r="M11314" i="456"/>
  <c r="M11313" i="456"/>
  <c r="M11312" i="456"/>
  <c r="M11311" i="456"/>
  <c r="M11310" i="456"/>
  <c r="M11309" i="456"/>
  <c r="M11308" i="456"/>
  <c r="M11307" i="456"/>
  <c r="M11306" i="456"/>
  <c r="M11305" i="456"/>
  <c r="M11304" i="456"/>
  <c r="M11303" i="456"/>
  <c r="M11302" i="456"/>
  <c r="M11301" i="456"/>
  <c r="M11300" i="456"/>
  <c r="M11299" i="456"/>
  <c r="M11298" i="456"/>
  <c r="M11297" i="456"/>
  <c r="M11296" i="456"/>
  <c r="M11295" i="456"/>
  <c r="M11294" i="456"/>
  <c r="M11293" i="456"/>
  <c r="M11292" i="456"/>
  <c r="M11291" i="456"/>
  <c r="M11290" i="456"/>
  <c r="M11289" i="456"/>
  <c r="M11288" i="456"/>
  <c r="M11287" i="456"/>
  <c r="M11286" i="456"/>
  <c r="M11285" i="456"/>
  <c r="M11284" i="456"/>
  <c r="M11283" i="456"/>
  <c r="M11282" i="456"/>
  <c r="M11281" i="456"/>
  <c r="M11280" i="456"/>
  <c r="M11279" i="456"/>
  <c r="M11278" i="456"/>
  <c r="M11277" i="456"/>
  <c r="M11276" i="456"/>
  <c r="M11275" i="456"/>
  <c r="M11274" i="456"/>
  <c r="M11273" i="456"/>
  <c r="M11272" i="456"/>
  <c r="M11271" i="456"/>
  <c r="M11270" i="456"/>
  <c r="M11269" i="456"/>
  <c r="M11268" i="456"/>
  <c r="M11267" i="456"/>
  <c r="M11266" i="456"/>
  <c r="M11265" i="456"/>
  <c r="M11264" i="456"/>
  <c r="M11263" i="456"/>
  <c r="M11262" i="456"/>
  <c r="M11261" i="456"/>
  <c r="M11260" i="456"/>
  <c r="M11259" i="456"/>
  <c r="M11258" i="456"/>
  <c r="M11257" i="456"/>
  <c r="M11256" i="456"/>
  <c r="M11255" i="456"/>
  <c r="M11254" i="456"/>
  <c r="M11253" i="456"/>
  <c r="M11252" i="456"/>
  <c r="M11251" i="456"/>
  <c r="M11250" i="456"/>
  <c r="M11249" i="456"/>
  <c r="M11248" i="456"/>
  <c r="M11247" i="456"/>
  <c r="M11246" i="456"/>
  <c r="M11245" i="456"/>
  <c r="M11244" i="456"/>
  <c r="M11243" i="456"/>
  <c r="M11242" i="456"/>
  <c r="M11241" i="456"/>
  <c r="M11240" i="456"/>
  <c r="M11239" i="456"/>
  <c r="M11238" i="456"/>
  <c r="M11237" i="456"/>
  <c r="M11236" i="456"/>
  <c r="M11235" i="456"/>
  <c r="M11234" i="456"/>
  <c r="M11233" i="456"/>
  <c r="M11232" i="456"/>
  <c r="M11231" i="456"/>
  <c r="M11230" i="456"/>
  <c r="M11229" i="456"/>
  <c r="M11228" i="456"/>
  <c r="M11227" i="456"/>
  <c r="M11226" i="456"/>
  <c r="M11225" i="456"/>
  <c r="M11224" i="456"/>
  <c r="M11223" i="456"/>
  <c r="M11222" i="456"/>
  <c r="M11221" i="456"/>
  <c r="M11220" i="456"/>
  <c r="M11219" i="456"/>
  <c r="M11218" i="456"/>
  <c r="M11217" i="456"/>
  <c r="M11216" i="456"/>
  <c r="M11215" i="456"/>
  <c r="M11214" i="456"/>
  <c r="M11213" i="456"/>
  <c r="M11212" i="456"/>
  <c r="M11211" i="456"/>
  <c r="M11210" i="456"/>
  <c r="M11209" i="456"/>
  <c r="M11208" i="456"/>
  <c r="M11207" i="456"/>
  <c r="M11206" i="456"/>
  <c r="M11205" i="456"/>
  <c r="M11204" i="456"/>
  <c r="M11203" i="456"/>
  <c r="M11202" i="456"/>
  <c r="M11201" i="456"/>
  <c r="M11200" i="456"/>
  <c r="M11199" i="456"/>
  <c r="M11198" i="456"/>
  <c r="M11197" i="456"/>
  <c r="M11196" i="456"/>
  <c r="M11195" i="456"/>
  <c r="M11194" i="456"/>
  <c r="M11193" i="456"/>
  <c r="M11192" i="456"/>
  <c r="M11191" i="456"/>
  <c r="M11190" i="456"/>
  <c r="M11189" i="456"/>
  <c r="M11188" i="456"/>
  <c r="M11187" i="456"/>
  <c r="M11186" i="456"/>
  <c r="M11185" i="456"/>
  <c r="M11184" i="456"/>
  <c r="M11183" i="456"/>
  <c r="M11182" i="456"/>
  <c r="M11181" i="456"/>
  <c r="M11180" i="456"/>
  <c r="M11179" i="456"/>
  <c r="M11178" i="456"/>
  <c r="M11177" i="456"/>
  <c r="M11176" i="456"/>
  <c r="M11175" i="456"/>
  <c r="M11174" i="456"/>
  <c r="M11173" i="456"/>
  <c r="M11172" i="456"/>
  <c r="M11171" i="456"/>
  <c r="M11170" i="456"/>
  <c r="M11169" i="456"/>
  <c r="M11168" i="456"/>
  <c r="M11167" i="456"/>
  <c r="M11166" i="456"/>
  <c r="M11165" i="456"/>
  <c r="M11164" i="456"/>
  <c r="M11163" i="456"/>
  <c r="M11162" i="456"/>
  <c r="M11161" i="456"/>
  <c r="M11160" i="456"/>
  <c r="M11159" i="456"/>
  <c r="M11158" i="456"/>
  <c r="M11157" i="456"/>
  <c r="M11156" i="456"/>
  <c r="M11155" i="456"/>
  <c r="M11154" i="456"/>
  <c r="M11153" i="456"/>
  <c r="M11152" i="456"/>
  <c r="M11151" i="456"/>
  <c r="M11150" i="456"/>
  <c r="M11149" i="456"/>
  <c r="M11148" i="456"/>
  <c r="M11147" i="456"/>
  <c r="M11146" i="456"/>
  <c r="M11145" i="456"/>
  <c r="M11144" i="456"/>
  <c r="M11143" i="456"/>
  <c r="M11142" i="456"/>
  <c r="M11141" i="456"/>
  <c r="M11140" i="456"/>
  <c r="M11139" i="456"/>
  <c r="M11138" i="456"/>
  <c r="M11137" i="456"/>
  <c r="M11136" i="456"/>
  <c r="M11135" i="456"/>
  <c r="M11134" i="456"/>
  <c r="M11133" i="456"/>
  <c r="M11132" i="456"/>
  <c r="M11131" i="456"/>
  <c r="M11130" i="456"/>
  <c r="M11129" i="456"/>
  <c r="M11128" i="456"/>
  <c r="M11127" i="456"/>
  <c r="M11126" i="456"/>
  <c r="M11125" i="456"/>
  <c r="M11124" i="456"/>
  <c r="M11123" i="456"/>
  <c r="M11122" i="456"/>
  <c r="M11121" i="456"/>
  <c r="M11120" i="456"/>
  <c r="M11119" i="456"/>
  <c r="M11118" i="456"/>
  <c r="M11117" i="456"/>
  <c r="M11116" i="456"/>
  <c r="M11115" i="456"/>
  <c r="M11114" i="456"/>
  <c r="M11113" i="456"/>
  <c r="M11112" i="456"/>
  <c r="M11111" i="456"/>
  <c r="M11110" i="456"/>
  <c r="M11109" i="456"/>
  <c r="M11108" i="456"/>
  <c r="M11107" i="456"/>
  <c r="M11106" i="456"/>
  <c r="M11105" i="456"/>
  <c r="M11104" i="456"/>
  <c r="M11103" i="456"/>
  <c r="M11102" i="456"/>
  <c r="M11101" i="456"/>
  <c r="M11100" i="456"/>
  <c r="M11099" i="456"/>
  <c r="M11098" i="456"/>
  <c r="M11097" i="456"/>
  <c r="M11096" i="456"/>
  <c r="M11095" i="456"/>
  <c r="M11094" i="456"/>
  <c r="M11093" i="456"/>
  <c r="M11092" i="456"/>
  <c r="M11091" i="456"/>
  <c r="M11090" i="456"/>
  <c r="M11089" i="456"/>
  <c r="M11088" i="456"/>
  <c r="M11087" i="456"/>
  <c r="M11086" i="456"/>
  <c r="M11085" i="456"/>
  <c r="M11084" i="456"/>
  <c r="M11083" i="456"/>
  <c r="M11082" i="456"/>
  <c r="M11081" i="456"/>
  <c r="M11080" i="456"/>
  <c r="M11079" i="456"/>
  <c r="M11078" i="456"/>
  <c r="M11077" i="456"/>
  <c r="M11076" i="456"/>
  <c r="M11075" i="456"/>
  <c r="M11074" i="456"/>
  <c r="M11073" i="456"/>
  <c r="M11072" i="456"/>
  <c r="M11071" i="456"/>
  <c r="M11070" i="456"/>
  <c r="M11069" i="456"/>
  <c r="M11068" i="456"/>
  <c r="M11067" i="456"/>
  <c r="M11066" i="456"/>
  <c r="M11065" i="456"/>
  <c r="M11064" i="456"/>
  <c r="M11063" i="456"/>
  <c r="M11062" i="456"/>
  <c r="M11061" i="456"/>
  <c r="M11060" i="456"/>
  <c r="M11059" i="456"/>
  <c r="M11058" i="456"/>
  <c r="M11057" i="456"/>
  <c r="M11056" i="456"/>
  <c r="M11055" i="456"/>
  <c r="M11054" i="456"/>
  <c r="M11053" i="456"/>
  <c r="M11052" i="456"/>
  <c r="M11051" i="456"/>
  <c r="M11050" i="456"/>
  <c r="M11049" i="456"/>
  <c r="M11048" i="456"/>
  <c r="M11047" i="456"/>
  <c r="M11046" i="456"/>
  <c r="M11045" i="456"/>
  <c r="M11044" i="456"/>
  <c r="M11043" i="456"/>
  <c r="M11042" i="456"/>
  <c r="M11041" i="456"/>
  <c r="M11040" i="456"/>
  <c r="M11039" i="456"/>
  <c r="M11038" i="456"/>
  <c r="M11037" i="456"/>
  <c r="M11036" i="456"/>
  <c r="M11035" i="456"/>
  <c r="M11034" i="456"/>
  <c r="M11033" i="456"/>
  <c r="M11032" i="456"/>
  <c r="M11031" i="456"/>
  <c r="M11030" i="456"/>
  <c r="M11029" i="456"/>
  <c r="M11028" i="456"/>
  <c r="M11027" i="456"/>
  <c r="M11026" i="456"/>
  <c r="M11025" i="456"/>
  <c r="M11024" i="456"/>
  <c r="M11023" i="456"/>
  <c r="M11022" i="456"/>
  <c r="M11021" i="456"/>
  <c r="M11020" i="456"/>
  <c r="M11019" i="456"/>
  <c r="M11018" i="456"/>
  <c r="M11017" i="456"/>
  <c r="M11016" i="456"/>
  <c r="M11015" i="456"/>
  <c r="M11014" i="456"/>
  <c r="M11013" i="456"/>
  <c r="M11012" i="456"/>
  <c r="M11011" i="456"/>
  <c r="M11010" i="456"/>
  <c r="M11009" i="456"/>
  <c r="M11008" i="456"/>
  <c r="M11007" i="456"/>
  <c r="M11006" i="456"/>
  <c r="M11005" i="456"/>
  <c r="M11004" i="456"/>
  <c r="M11003" i="456"/>
  <c r="M11002" i="456"/>
  <c r="M11001" i="456"/>
  <c r="M11000" i="456"/>
  <c r="M10999" i="456"/>
  <c r="M10998" i="456"/>
  <c r="M10997" i="456"/>
  <c r="M10996" i="456"/>
  <c r="M10995" i="456"/>
  <c r="M10994" i="456"/>
  <c r="M10993" i="456"/>
  <c r="M10992" i="456"/>
  <c r="M10991" i="456"/>
  <c r="M10990" i="456"/>
  <c r="M10989" i="456"/>
  <c r="M10988" i="456"/>
  <c r="M10987" i="456"/>
  <c r="M10986" i="456"/>
  <c r="M10985" i="456"/>
  <c r="M10984" i="456"/>
  <c r="M10983" i="456"/>
  <c r="M10982" i="456"/>
  <c r="M10981" i="456"/>
  <c r="M10980" i="456"/>
  <c r="M10979" i="456"/>
  <c r="M10978" i="456"/>
  <c r="M10977" i="456"/>
  <c r="M10976" i="456"/>
  <c r="M10975" i="456"/>
  <c r="M10974" i="456"/>
  <c r="M10973" i="456"/>
  <c r="M10972" i="456"/>
  <c r="M10971" i="456"/>
  <c r="M10970" i="456"/>
  <c r="M10969" i="456"/>
  <c r="M10968" i="456"/>
  <c r="M10967" i="456"/>
  <c r="M10966" i="456"/>
  <c r="M10965" i="456"/>
  <c r="M10964" i="456"/>
  <c r="M10963" i="456"/>
  <c r="M10962" i="456"/>
  <c r="M10961" i="456"/>
  <c r="M10960" i="456"/>
  <c r="M10959" i="456"/>
  <c r="M10958" i="456"/>
  <c r="M10957" i="456"/>
  <c r="M10956" i="456"/>
  <c r="M10955" i="456"/>
  <c r="M10954" i="456"/>
  <c r="M10953" i="456"/>
  <c r="M10952" i="456"/>
  <c r="M10951" i="456"/>
  <c r="M10950" i="456"/>
  <c r="M10949" i="456"/>
  <c r="M10948" i="456"/>
  <c r="M10947" i="456"/>
  <c r="M10946" i="456"/>
  <c r="M10945" i="456"/>
  <c r="M10944" i="456"/>
  <c r="M10943" i="456"/>
  <c r="M10942" i="456"/>
  <c r="M10941" i="456"/>
  <c r="M10940" i="456"/>
  <c r="M10939" i="456"/>
  <c r="M10938" i="456"/>
  <c r="M10937" i="456"/>
  <c r="M10936" i="456"/>
  <c r="M10935" i="456"/>
  <c r="M10934" i="456"/>
  <c r="M10933" i="456"/>
  <c r="M10932" i="456"/>
  <c r="M10931" i="456"/>
  <c r="M10930" i="456"/>
  <c r="M10929" i="456"/>
  <c r="M10928" i="456"/>
  <c r="M10927" i="456"/>
  <c r="M10926" i="456"/>
  <c r="M10925" i="456"/>
  <c r="M10924" i="456"/>
  <c r="M10923" i="456"/>
  <c r="M10922" i="456"/>
  <c r="M10921" i="456"/>
  <c r="M10920" i="456"/>
  <c r="M10919" i="456"/>
  <c r="M10918" i="456"/>
  <c r="M10917" i="456"/>
  <c r="M10916" i="456"/>
  <c r="M10915" i="456"/>
  <c r="M10914" i="456"/>
  <c r="M10913" i="456"/>
  <c r="M10912" i="456"/>
  <c r="M10911" i="456"/>
  <c r="M10910" i="456"/>
  <c r="M10909" i="456"/>
  <c r="M10908" i="456"/>
  <c r="M10907" i="456"/>
  <c r="M10906" i="456"/>
  <c r="M10905" i="456"/>
  <c r="M10904" i="456"/>
  <c r="M10903" i="456"/>
  <c r="M10902" i="456"/>
  <c r="M10901" i="456"/>
  <c r="M10900" i="456"/>
  <c r="M10899" i="456"/>
  <c r="M10898" i="456"/>
  <c r="M10897" i="456"/>
  <c r="M10896" i="456"/>
  <c r="M10895" i="456"/>
  <c r="M10894" i="456"/>
  <c r="M10893" i="456"/>
  <c r="M10892" i="456"/>
  <c r="M10891" i="456"/>
  <c r="M10890" i="456"/>
  <c r="M10889" i="456"/>
  <c r="M10888" i="456"/>
  <c r="M10887" i="456"/>
  <c r="M10886" i="456"/>
  <c r="M10885" i="456"/>
  <c r="M10884" i="456"/>
  <c r="M10883" i="456"/>
  <c r="M10882" i="456"/>
  <c r="M10881" i="456"/>
  <c r="M10880" i="456"/>
  <c r="M10879" i="456"/>
  <c r="M10878" i="456"/>
  <c r="M10877" i="456"/>
  <c r="M10876" i="456"/>
  <c r="M10875" i="456"/>
  <c r="M10874" i="456"/>
  <c r="M10873" i="456"/>
  <c r="M10872" i="456"/>
  <c r="M10871" i="456"/>
  <c r="M10870" i="456"/>
  <c r="M10869" i="456"/>
  <c r="M10868" i="456"/>
  <c r="M10867" i="456"/>
  <c r="M10866" i="456"/>
  <c r="M10865" i="456"/>
  <c r="M10864" i="456"/>
  <c r="M10863" i="456"/>
  <c r="M10862" i="456"/>
  <c r="M10861" i="456"/>
  <c r="M10860" i="456"/>
  <c r="M10859" i="456"/>
  <c r="M10858" i="456"/>
  <c r="M10857" i="456"/>
  <c r="M10856" i="456"/>
  <c r="M10855" i="456"/>
  <c r="M10854" i="456"/>
  <c r="M10853" i="456"/>
  <c r="M10852" i="456"/>
  <c r="M10851" i="456"/>
  <c r="M10850" i="456"/>
  <c r="M10849" i="456"/>
  <c r="M10848" i="456"/>
  <c r="M10847" i="456"/>
  <c r="M10846" i="456"/>
  <c r="M10845" i="456"/>
  <c r="M10844" i="456"/>
  <c r="M10843" i="456"/>
  <c r="M10842" i="456"/>
  <c r="M10841" i="456"/>
  <c r="M10840" i="456"/>
  <c r="M10839" i="456"/>
  <c r="M10838" i="456"/>
  <c r="M10837" i="456"/>
  <c r="M10836" i="456"/>
  <c r="M10835" i="456"/>
  <c r="M10834" i="456"/>
  <c r="M10833" i="456"/>
  <c r="M10832" i="456"/>
  <c r="M10831" i="456"/>
  <c r="M10830" i="456"/>
  <c r="M10829" i="456"/>
  <c r="M10828" i="456"/>
  <c r="M10827" i="456"/>
  <c r="M10826" i="456"/>
  <c r="M10825" i="456"/>
  <c r="M10824" i="456"/>
  <c r="M10823" i="456"/>
  <c r="M10822" i="456"/>
  <c r="M10821" i="456"/>
  <c r="M10820" i="456"/>
  <c r="M10819" i="456"/>
  <c r="M10818" i="456"/>
  <c r="M10817" i="456"/>
  <c r="M10816" i="456"/>
  <c r="M10815" i="456"/>
  <c r="M10814" i="456"/>
  <c r="M10813" i="456"/>
  <c r="M10812" i="456"/>
  <c r="M10811" i="456"/>
  <c r="M10810" i="456"/>
  <c r="M10809" i="456"/>
  <c r="M10808" i="456"/>
  <c r="M10807" i="456"/>
  <c r="M10806" i="456"/>
  <c r="M10805" i="456"/>
  <c r="M10804" i="456"/>
  <c r="M10803" i="456"/>
  <c r="M10802" i="456"/>
  <c r="M10801" i="456"/>
  <c r="M10800" i="456"/>
  <c r="M10799" i="456"/>
  <c r="M10798" i="456"/>
  <c r="M10797" i="456"/>
  <c r="M10796" i="456"/>
  <c r="M10795" i="456"/>
  <c r="M10794" i="456"/>
  <c r="M10793" i="456"/>
  <c r="M10792" i="456"/>
  <c r="M10791" i="456"/>
  <c r="M10790" i="456"/>
  <c r="M10789" i="456"/>
  <c r="M10788" i="456"/>
  <c r="M10787" i="456"/>
  <c r="M10786" i="456"/>
  <c r="M10785" i="456"/>
  <c r="M10784" i="456"/>
  <c r="M10783" i="456"/>
  <c r="M10782" i="456"/>
  <c r="M10781" i="456"/>
  <c r="M10780" i="456"/>
  <c r="M10779" i="456"/>
  <c r="M10778" i="456"/>
  <c r="M10777" i="456"/>
  <c r="M10776" i="456"/>
  <c r="M10775" i="456"/>
  <c r="M10774" i="456"/>
  <c r="M10773" i="456"/>
  <c r="M10772" i="456"/>
  <c r="M10771" i="456"/>
  <c r="M10770" i="456"/>
  <c r="M10769" i="456"/>
  <c r="M10768" i="456"/>
  <c r="M10767" i="456"/>
  <c r="M10766" i="456"/>
  <c r="M10765" i="456"/>
  <c r="M10764" i="456"/>
  <c r="M10763" i="456"/>
  <c r="M10762" i="456"/>
  <c r="M10761" i="456"/>
  <c r="M10760" i="456"/>
  <c r="M10759" i="456"/>
  <c r="M10758" i="456"/>
  <c r="M10757" i="456"/>
  <c r="M10756" i="456"/>
  <c r="M10755" i="456"/>
  <c r="M10754" i="456"/>
  <c r="M10753" i="456"/>
  <c r="M10752" i="456"/>
  <c r="M10751" i="456"/>
  <c r="M10750" i="456"/>
  <c r="M10749" i="456"/>
  <c r="M10748" i="456"/>
  <c r="M10747" i="456"/>
  <c r="M10746" i="456"/>
  <c r="M10745" i="456"/>
  <c r="M10744" i="456"/>
  <c r="M10743" i="456"/>
  <c r="M10742" i="456"/>
  <c r="M10741" i="456"/>
  <c r="M10740" i="456"/>
  <c r="M10739" i="456"/>
  <c r="M10738" i="456"/>
  <c r="M10737" i="456"/>
  <c r="M10736" i="456"/>
  <c r="M10735" i="456"/>
  <c r="M10734" i="456"/>
  <c r="M10733" i="456"/>
  <c r="M10732" i="456"/>
  <c r="M10731" i="456"/>
  <c r="M10730" i="456"/>
  <c r="M10729" i="456"/>
  <c r="M10728" i="456"/>
  <c r="M10727" i="456"/>
  <c r="M10726" i="456"/>
  <c r="M10725" i="456"/>
  <c r="M10724" i="456"/>
  <c r="M10723" i="456"/>
  <c r="M10722" i="456"/>
  <c r="M10721" i="456"/>
  <c r="M10720" i="456"/>
  <c r="M10719" i="456"/>
  <c r="M10718" i="456"/>
  <c r="M10717" i="456"/>
  <c r="M10716" i="456"/>
  <c r="M10715" i="456"/>
  <c r="M10714" i="456"/>
  <c r="M10713" i="456"/>
  <c r="M10712" i="456"/>
  <c r="M10711" i="456"/>
  <c r="M10710" i="456"/>
  <c r="M10709" i="456"/>
  <c r="M10708" i="456"/>
  <c r="M10707" i="456"/>
  <c r="M10706" i="456"/>
  <c r="M10705" i="456"/>
  <c r="M10704" i="456"/>
  <c r="M10703" i="456"/>
  <c r="M10702" i="456"/>
  <c r="M10701" i="456"/>
  <c r="M10700" i="456"/>
  <c r="M10699" i="456"/>
  <c r="M10698" i="456"/>
  <c r="M10697" i="456"/>
  <c r="M10696" i="456"/>
  <c r="M10695" i="456"/>
  <c r="M10694" i="456"/>
  <c r="M10693" i="456"/>
  <c r="M10692" i="456"/>
  <c r="M10691" i="456"/>
  <c r="M10690" i="456"/>
  <c r="M10689" i="456"/>
  <c r="M10688" i="456"/>
  <c r="M10687" i="456"/>
  <c r="M10686" i="456"/>
  <c r="M10685" i="456"/>
  <c r="M10684" i="456"/>
  <c r="M10683" i="456"/>
  <c r="M10682" i="456"/>
  <c r="M10681" i="456"/>
  <c r="M10680" i="456"/>
  <c r="M10679" i="456"/>
  <c r="M10678" i="456"/>
  <c r="M10677" i="456"/>
  <c r="M10676" i="456"/>
  <c r="M10675" i="456"/>
  <c r="M10674" i="456"/>
  <c r="M10673" i="456"/>
  <c r="M10672" i="456"/>
  <c r="M10671" i="456"/>
  <c r="M10670" i="456"/>
  <c r="M10669" i="456"/>
  <c r="M10668" i="456"/>
  <c r="M10667" i="456"/>
  <c r="M10666" i="456"/>
  <c r="M10665" i="456"/>
  <c r="M10664" i="456"/>
  <c r="M10663" i="456"/>
  <c r="M10662" i="456"/>
  <c r="M10661" i="456"/>
  <c r="M10660" i="456"/>
  <c r="M10659" i="456"/>
  <c r="M10658" i="456"/>
  <c r="M10657" i="456"/>
  <c r="M10656" i="456"/>
  <c r="M10655" i="456"/>
  <c r="M10654" i="456"/>
  <c r="M10653" i="456"/>
  <c r="M10652" i="456"/>
  <c r="M10651" i="456"/>
  <c r="M10650" i="456"/>
  <c r="M10649" i="456"/>
  <c r="M10648" i="456"/>
  <c r="M10647" i="456"/>
  <c r="M10646" i="456"/>
  <c r="M10645" i="456"/>
  <c r="M10644" i="456"/>
  <c r="M10643" i="456"/>
  <c r="M10642" i="456"/>
  <c r="M10641" i="456"/>
  <c r="M10640" i="456"/>
  <c r="M10639" i="456"/>
  <c r="M10638" i="456"/>
  <c r="M10637" i="456"/>
  <c r="M10636" i="456"/>
  <c r="M10635" i="456"/>
  <c r="M10634" i="456"/>
  <c r="M10633" i="456"/>
  <c r="M10632" i="456"/>
  <c r="M10631" i="456"/>
  <c r="M10630" i="456"/>
  <c r="M10629" i="456"/>
  <c r="M10628" i="456"/>
  <c r="M10627" i="456"/>
  <c r="M10626" i="456"/>
  <c r="M10625" i="456"/>
  <c r="M10624" i="456"/>
  <c r="M10623" i="456"/>
  <c r="M10622" i="456"/>
  <c r="M10621" i="456"/>
  <c r="M10620" i="456"/>
  <c r="M10619" i="456"/>
  <c r="M10618" i="456"/>
  <c r="M10617" i="456"/>
  <c r="M10616" i="456"/>
  <c r="M10615" i="456"/>
  <c r="M10614" i="456"/>
  <c r="M10613" i="456"/>
  <c r="M10612" i="456"/>
  <c r="M10611" i="456"/>
  <c r="M10610" i="456"/>
  <c r="M10609" i="456"/>
  <c r="M10608" i="456"/>
  <c r="M10607" i="456"/>
  <c r="M10606" i="456"/>
  <c r="M10605" i="456"/>
  <c r="M10604" i="456"/>
  <c r="M10603" i="456"/>
  <c r="M10602" i="456"/>
  <c r="M10601" i="456"/>
  <c r="M10600" i="456"/>
  <c r="M10599" i="456"/>
  <c r="M10598" i="456"/>
  <c r="M10597" i="456"/>
  <c r="M10596" i="456"/>
  <c r="M10595" i="456"/>
  <c r="M10594" i="456"/>
  <c r="M10593" i="456"/>
  <c r="M10592" i="456"/>
  <c r="M10591" i="456"/>
  <c r="M10590" i="456"/>
  <c r="M10589" i="456"/>
  <c r="M10588" i="456"/>
  <c r="M10587" i="456"/>
  <c r="M10586" i="456"/>
  <c r="M10585" i="456"/>
  <c r="M10584" i="456"/>
  <c r="M10583" i="456"/>
  <c r="M10582" i="456"/>
  <c r="M10581" i="456"/>
  <c r="M10580" i="456"/>
  <c r="M10579" i="456"/>
  <c r="M10578" i="456"/>
  <c r="M10577" i="456"/>
  <c r="M10576" i="456"/>
  <c r="M10575" i="456"/>
  <c r="M10574" i="456"/>
  <c r="M10573" i="456"/>
  <c r="M10572" i="456"/>
  <c r="M10571" i="456"/>
  <c r="M10570" i="456"/>
  <c r="M10569" i="456"/>
  <c r="M10568" i="456"/>
  <c r="M10567" i="456"/>
  <c r="M10566" i="456"/>
  <c r="M10565" i="456"/>
  <c r="M10564" i="456"/>
  <c r="M10563" i="456"/>
  <c r="M10562" i="456"/>
  <c r="M10561" i="456"/>
  <c r="M10560" i="456"/>
  <c r="M10559" i="456"/>
  <c r="M10558" i="456"/>
  <c r="M10557" i="456"/>
  <c r="M10556" i="456"/>
  <c r="M10555" i="456"/>
  <c r="M10554" i="456"/>
  <c r="M10553" i="456"/>
  <c r="M10552" i="456"/>
  <c r="M10551" i="456"/>
  <c r="M10550" i="456"/>
  <c r="M10549" i="456"/>
  <c r="M10548" i="456"/>
  <c r="M10547" i="456"/>
  <c r="M10546" i="456"/>
  <c r="M10545" i="456"/>
  <c r="M10544" i="456"/>
  <c r="M10543" i="456"/>
  <c r="M10542" i="456"/>
  <c r="M10541" i="456"/>
  <c r="M10540" i="456"/>
  <c r="M10539" i="456"/>
  <c r="M10538" i="456"/>
  <c r="M10537" i="456"/>
  <c r="M10536" i="456"/>
  <c r="M10535" i="456"/>
  <c r="M10534" i="456"/>
  <c r="M10533" i="456"/>
  <c r="M10532" i="456"/>
  <c r="M10531" i="456"/>
  <c r="M10530" i="456"/>
  <c r="M10529" i="456"/>
  <c r="M10528" i="456"/>
  <c r="M10527" i="456"/>
  <c r="M10526" i="456"/>
  <c r="M10525" i="456"/>
  <c r="M10524" i="456"/>
  <c r="M10523" i="456"/>
  <c r="M10522" i="456"/>
  <c r="M10521" i="456"/>
  <c r="M10520" i="456"/>
  <c r="M10519" i="456"/>
  <c r="M10518" i="456"/>
  <c r="M10517" i="456"/>
  <c r="M10516" i="456"/>
  <c r="M10515" i="456"/>
  <c r="M10514" i="456"/>
  <c r="M10513" i="456"/>
  <c r="M10512" i="456"/>
  <c r="M10511" i="456"/>
  <c r="M10510" i="456"/>
  <c r="M10509" i="456"/>
  <c r="M10508" i="456"/>
  <c r="M10507" i="456"/>
  <c r="M10506" i="456"/>
  <c r="M10505" i="456"/>
  <c r="M10504" i="456"/>
  <c r="M10503" i="456"/>
  <c r="M10502" i="456"/>
  <c r="M10501" i="456"/>
  <c r="M10500" i="456"/>
  <c r="M10499" i="456"/>
  <c r="M10498" i="456"/>
  <c r="M10497" i="456"/>
  <c r="M10496" i="456"/>
  <c r="M10495" i="456"/>
  <c r="M10494" i="456"/>
  <c r="M10493" i="456"/>
  <c r="M10492" i="456"/>
  <c r="M10491" i="456"/>
  <c r="M10490" i="456"/>
  <c r="M10489" i="456"/>
  <c r="M10488" i="456"/>
  <c r="M10487" i="456"/>
  <c r="M10486" i="456"/>
  <c r="M10485" i="456"/>
  <c r="M10484" i="456"/>
  <c r="M10483" i="456"/>
  <c r="M10482" i="456"/>
  <c r="M10481" i="456"/>
  <c r="M10480" i="456"/>
  <c r="M10479" i="456"/>
  <c r="M10478" i="456"/>
  <c r="M10477" i="456"/>
  <c r="M10476" i="456"/>
  <c r="M10475" i="456"/>
  <c r="M10474" i="456"/>
  <c r="M10473" i="456"/>
  <c r="M10472" i="456"/>
  <c r="M10471" i="456"/>
  <c r="M10470" i="456"/>
  <c r="M10469" i="456"/>
  <c r="M10468" i="456"/>
  <c r="M10467" i="456"/>
  <c r="M10466" i="456"/>
  <c r="M10465" i="456"/>
  <c r="M10464" i="456"/>
  <c r="M10463" i="456"/>
  <c r="M10462" i="456"/>
  <c r="M10461" i="456"/>
  <c r="M10460" i="456"/>
  <c r="M10459" i="456"/>
  <c r="M10458" i="456"/>
  <c r="M10457" i="456"/>
  <c r="M10456" i="456"/>
  <c r="M10455" i="456"/>
  <c r="M10454" i="456"/>
  <c r="M10453" i="456"/>
  <c r="M10452" i="456"/>
  <c r="M10451" i="456"/>
  <c r="M10450" i="456"/>
  <c r="M10449" i="456"/>
  <c r="M10448" i="456"/>
  <c r="M10447" i="456"/>
  <c r="M10446" i="456"/>
  <c r="M10445" i="456"/>
  <c r="M10444" i="456"/>
  <c r="M10443" i="456"/>
  <c r="M10442" i="456"/>
  <c r="M10441" i="456"/>
  <c r="M10440" i="456"/>
  <c r="M10439" i="456"/>
  <c r="M10438" i="456"/>
  <c r="M10437" i="456"/>
  <c r="M10436" i="456"/>
  <c r="M10435" i="456"/>
  <c r="M10434" i="456"/>
  <c r="M10433" i="456"/>
  <c r="M10432" i="456"/>
  <c r="M10431" i="456"/>
  <c r="M10430" i="456"/>
  <c r="M10429" i="456"/>
  <c r="M10428" i="456"/>
  <c r="M10427" i="456"/>
  <c r="M10426" i="456"/>
  <c r="M10425" i="456"/>
  <c r="M10424" i="456"/>
  <c r="M10423" i="456"/>
  <c r="M10422" i="456"/>
  <c r="M10421" i="456"/>
  <c r="M10420" i="456"/>
  <c r="M10419" i="456"/>
  <c r="M10418" i="456"/>
  <c r="M10417" i="456"/>
  <c r="M10416" i="456"/>
  <c r="M10415" i="456"/>
  <c r="M10414" i="456"/>
  <c r="M10413" i="456"/>
  <c r="M10412" i="456"/>
  <c r="M10411" i="456"/>
  <c r="M10410" i="456"/>
  <c r="M10409" i="456"/>
  <c r="M10408" i="456"/>
  <c r="M10407" i="456"/>
  <c r="M10406" i="456"/>
  <c r="M10405" i="456"/>
  <c r="M10404" i="456"/>
  <c r="M10403" i="456"/>
  <c r="M10402" i="456"/>
  <c r="M10401" i="456"/>
  <c r="M10400" i="456"/>
  <c r="M10399" i="456"/>
  <c r="M10398" i="456"/>
  <c r="M10397" i="456"/>
  <c r="M10396" i="456"/>
  <c r="M10395" i="456"/>
  <c r="M10394" i="456"/>
  <c r="M10393" i="456"/>
  <c r="M10392" i="456"/>
  <c r="M10391" i="456"/>
  <c r="M10390" i="456"/>
  <c r="M10389" i="456"/>
  <c r="M10388" i="456"/>
  <c r="M10387" i="456"/>
  <c r="M10386" i="456"/>
  <c r="M10385" i="456"/>
  <c r="M10384" i="456"/>
  <c r="M10383" i="456"/>
  <c r="M10382" i="456"/>
  <c r="M10381" i="456"/>
  <c r="M10380" i="456"/>
  <c r="M10379" i="456"/>
  <c r="M10378" i="456"/>
  <c r="M10377" i="456"/>
  <c r="M10376" i="456"/>
  <c r="M10375" i="456"/>
  <c r="M10374" i="456"/>
  <c r="M10373" i="456"/>
  <c r="M10372" i="456"/>
  <c r="M10371" i="456"/>
  <c r="M10370" i="456"/>
  <c r="M10369" i="456"/>
  <c r="M10368" i="456"/>
  <c r="M10367" i="456"/>
  <c r="M10366" i="456"/>
  <c r="M10365" i="456"/>
  <c r="M10364" i="456"/>
  <c r="M10363" i="456"/>
  <c r="M10362" i="456"/>
  <c r="M10361" i="456"/>
  <c r="M10360" i="456"/>
  <c r="M10359" i="456"/>
  <c r="M10358" i="456"/>
  <c r="M10357" i="456"/>
  <c r="M10356" i="456"/>
  <c r="M10355" i="456"/>
  <c r="M10354" i="456"/>
  <c r="M10353" i="456"/>
  <c r="M10352" i="456"/>
  <c r="M10351" i="456"/>
  <c r="M10350" i="456"/>
  <c r="M10349" i="456"/>
  <c r="M10348" i="456"/>
  <c r="M10347" i="456"/>
  <c r="M10346" i="456"/>
  <c r="M10345" i="456"/>
  <c r="M10344" i="456"/>
  <c r="M10343" i="456"/>
  <c r="M10342" i="456"/>
  <c r="M10341" i="456"/>
  <c r="M10340" i="456"/>
  <c r="M10339" i="456"/>
  <c r="M10338" i="456"/>
  <c r="M10337" i="456"/>
  <c r="M10336" i="456"/>
  <c r="M10335" i="456"/>
  <c r="M10334" i="456"/>
  <c r="M10333" i="456"/>
  <c r="M10332" i="456"/>
  <c r="M10331" i="456"/>
  <c r="M10330" i="456"/>
  <c r="M10329" i="456"/>
  <c r="M10328" i="456"/>
  <c r="M10327" i="456"/>
  <c r="M10326" i="456"/>
  <c r="M10325" i="456"/>
  <c r="M10324" i="456"/>
  <c r="M10323" i="456"/>
  <c r="M10322" i="456"/>
  <c r="M10321" i="456"/>
  <c r="M10320" i="456"/>
  <c r="M10319" i="456"/>
  <c r="M10318" i="456"/>
  <c r="M10317" i="456"/>
  <c r="M10316" i="456"/>
  <c r="M10315" i="456"/>
  <c r="M10314" i="456"/>
  <c r="M10313" i="456"/>
  <c r="M10312" i="456"/>
  <c r="M10311" i="456"/>
  <c r="M10310" i="456"/>
  <c r="M10309" i="456"/>
  <c r="M10308" i="456"/>
  <c r="M10307" i="456"/>
  <c r="M10306" i="456"/>
  <c r="M10305" i="456"/>
  <c r="M10304" i="456"/>
  <c r="M10303" i="456"/>
  <c r="M10302" i="456"/>
  <c r="M10301" i="456"/>
  <c r="M10300" i="456"/>
  <c r="M10299" i="456"/>
  <c r="M10298" i="456"/>
  <c r="M10297" i="456"/>
  <c r="M10296" i="456"/>
  <c r="M10295" i="456"/>
  <c r="M10294" i="456"/>
  <c r="M10293" i="456"/>
  <c r="M10292" i="456"/>
  <c r="M10291" i="456"/>
  <c r="M10290" i="456"/>
  <c r="M10289" i="456"/>
  <c r="M10288" i="456"/>
  <c r="M10287" i="456"/>
  <c r="M10286" i="456"/>
  <c r="M10285" i="456"/>
  <c r="M10284" i="456"/>
  <c r="M10283" i="456"/>
  <c r="M10282" i="456"/>
  <c r="M10281" i="456"/>
  <c r="M10280" i="456"/>
  <c r="M10279" i="456"/>
  <c r="M10278" i="456"/>
  <c r="M10277" i="456"/>
  <c r="M10276" i="456"/>
  <c r="M10275" i="456"/>
  <c r="M10274" i="456"/>
  <c r="M10273" i="456"/>
  <c r="M10272" i="456"/>
  <c r="M10271" i="456"/>
  <c r="M10270" i="456"/>
  <c r="M10269" i="456"/>
  <c r="M10268" i="456"/>
  <c r="M10267" i="456"/>
  <c r="M10266" i="456"/>
  <c r="M10265" i="456"/>
  <c r="M10264" i="456"/>
  <c r="M10263" i="456"/>
  <c r="M10262" i="456"/>
  <c r="M10261" i="456"/>
  <c r="M10260" i="456"/>
  <c r="M10259" i="456"/>
  <c r="M10258" i="456"/>
  <c r="M10257" i="456"/>
  <c r="M10256" i="456"/>
  <c r="M10255" i="456"/>
  <c r="M10254" i="456"/>
  <c r="M10253" i="456"/>
  <c r="M10252" i="456"/>
  <c r="M10251" i="456"/>
  <c r="M10250" i="456"/>
  <c r="M10249" i="456"/>
  <c r="M10248" i="456"/>
  <c r="M10247" i="456"/>
  <c r="M10246" i="456"/>
  <c r="M10245" i="456"/>
  <c r="M10244" i="456"/>
  <c r="M10243" i="456"/>
  <c r="M10242" i="456"/>
  <c r="M10241" i="456"/>
  <c r="M10240" i="456"/>
  <c r="M10239" i="456"/>
  <c r="M10238" i="456"/>
  <c r="M10237" i="456"/>
  <c r="M10236" i="456"/>
  <c r="M10235" i="456"/>
  <c r="M10234" i="456"/>
  <c r="M10233" i="456"/>
  <c r="M10232" i="456"/>
  <c r="M10231" i="456"/>
  <c r="M10230" i="456"/>
  <c r="M10229" i="456"/>
  <c r="M10228" i="456"/>
  <c r="M10227" i="456"/>
  <c r="M10226" i="456"/>
  <c r="M10225" i="456"/>
  <c r="M10224" i="456"/>
  <c r="M10223" i="456"/>
  <c r="M10222" i="456"/>
  <c r="M10221" i="456"/>
  <c r="M10220" i="456"/>
  <c r="M10219" i="456"/>
  <c r="M10218" i="456"/>
  <c r="M10217" i="456"/>
  <c r="M10216" i="456"/>
  <c r="M10215" i="456"/>
  <c r="M10214" i="456"/>
  <c r="M10213" i="456"/>
  <c r="M10212" i="456"/>
  <c r="M10211" i="456"/>
  <c r="M10210" i="456"/>
  <c r="M10209" i="456"/>
  <c r="M10208" i="456"/>
  <c r="M10207" i="456"/>
  <c r="M10206" i="456"/>
  <c r="M10205" i="456"/>
  <c r="M10204" i="456"/>
  <c r="M10203" i="456"/>
  <c r="M10202" i="456"/>
  <c r="M10201" i="456"/>
  <c r="M10200" i="456"/>
  <c r="M10199" i="456"/>
  <c r="M10198" i="456"/>
  <c r="M10197" i="456"/>
  <c r="M10196" i="456"/>
  <c r="M10195" i="456"/>
  <c r="M10194" i="456"/>
  <c r="M10193" i="456"/>
  <c r="M10192" i="456"/>
  <c r="M10191" i="456"/>
  <c r="M10190" i="456"/>
  <c r="M10189" i="456"/>
  <c r="M10188" i="456"/>
  <c r="M10187" i="456"/>
  <c r="M10186" i="456"/>
  <c r="M10185" i="456"/>
  <c r="M10184" i="456"/>
  <c r="M10183" i="456"/>
  <c r="M10182" i="456"/>
  <c r="M10181" i="456"/>
  <c r="M10180" i="456"/>
  <c r="M10179" i="456"/>
  <c r="M10178" i="456"/>
  <c r="M10177" i="456"/>
  <c r="M10176" i="456"/>
  <c r="M10175" i="456"/>
  <c r="M10174" i="456"/>
  <c r="M10173" i="456"/>
  <c r="M10172" i="456"/>
  <c r="M10171" i="456"/>
  <c r="M10170" i="456"/>
  <c r="M10169" i="456"/>
  <c r="M10168" i="456"/>
  <c r="M10167" i="456"/>
  <c r="M10166" i="456"/>
  <c r="M10165" i="456"/>
  <c r="M10164" i="456"/>
  <c r="M10163" i="456"/>
  <c r="M10162" i="456"/>
  <c r="M10161" i="456"/>
  <c r="M10160" i="456"/>
  <c r="M10159" i="456"/>
  <c r="M10158" i="456"/>
  <c r="M10157" i="456"/>
  <c r="M10156" i="456"/>
  <c r="M10155" i="456"/>
  <c r="M10154" i="456"/>
  <c r="M10153" i="456"/>
  <c r="M10152" i="456"/>
  <c r="M10151" i="456"/>
  <c r="M10150" i="456"/>
  <c r="M10149" i="456"/>
  <c r="M10148" i="456"/>
  <c r="M10147" i="456"/>
  <c r="M10146" i="456"/>
  <c r="M10145" i="456"/>
  <c r="M10144" i="456"/>
  <c r="M10143" i="456"/>
  <c r="M10142" i="456"/>
  <c r="M10141" i="456"/>
  <c r="M10140" i="456"/>
  <c r="M10139" i="456"/>
  <c r="M10138" i="456"/>
  <c r="M10137" i="456"/>
  <c r="M10136" i="456"/>
  <c r="M10135" i="456"/>
  <c r="M10134" i="456"/>
  <c r="M10133" i="456"/>
  <c r="M10132" i="456"/>
  <c r="M10131" i="456"/>
  <c r="M10130" i="456"/>
  <c r="M10129" i="456"/>
  <c r="M10128" i="456"/>
  <c r="M10127" i="456"/>
  <c r="M10126" i="456"/>
  <c r="M10125" i="456"/>
  <c r="M10124" i="456"/>
  <c r="M10123" i="456"/>
  <c r="M10122" i="456"/>
  <c r="M10121" i="456"/>
  <c r="M10120" i="456"/>
  <c r="M10119" i="456"/>
  <c r="M10118" i="456"/>
  <c r="M10117" i="456"/>
  <c r="M10116" i="456"/>
  <c r="M10115" i="456"/>
  <c r="M10114" i="456"/>
  <c r="M10113" i="456"/>
  <c r="M10112" i="456"/>
  <c r="M10111" i="456"/>
  <c r="M10110" i="456"/>
  <c r="M10109" i="456"/>
  <c r="M10108" i="456"/>
  <c r="M10107" i="456"/>
  <c r="M10106" i="456"/>
  <c r="M10105" i="456"/>
  <c r="M10104" i="456"/>
  <c r="M10103" i="456"/>
  <c r="M10102" i="456"/>
  <c r="M10101" i="456"/>
  <c r="M10100" i="456"/>
  <c r="M10099" i="456"/>
  <c r="M10098" i="456"/>
  <c r="M10097" i="456"/>
  <c r="M10096" i="456"/>
  <c r="M10095" i="456"/>
  <c r="M10094" i="456"/>
  <c r="M10093" i="456"/>
  <c r="M10092" i="456"/>
  <c r="M10091" i="456"/>
  <c r="M10090" i="456"/>
  <c r="M10089" i="456"/>
  <c r="M10088" i="456"/>
  <c r="M10087" i="456"/>
  <c r="M10086" i="456"/>
  <c r="M10085" i="456"/>
  <c r="M10084" i="456"/>
  <c r="M10083" i="456"/>
  <c r="M10082" i="456"/>
  <c r="M10081" i="456"/>
  <c r="M10080" i="456"/>
  <c r="M10079" i="456"/>
  <c r="M10078" i="456"/>
  <c r="M10077" i="456"/>
  <c r="M10076" i="456"/>
  <c r="M10075" i="456"/>
  <c r="M10074" i="456"/>
  <c r="M10073" i="456"/>
  <c r="M10072" i="456"/>
  <c r="M10071" i="456"/>
  <c r="M10070" i="456"/>
  <c r="M10069" i="456"/>
  <c r="M10068" i="456"/>
  <c r="M10067" i="456"/>
  <c r="M10066" i="456"/>
  <c r="M10065" i="456"/>
  <c r="M10064" i="456"/>
  <c r="M10063" i="456"/>
  <c r="M10062" i="456"/>
  <c r="M10061" i="456"/>
  <c r="M10060" i="456"/>
  <c r="M10059" i="456"/>
  <c r="M10058" i="456"/>
  <c r="M10057" i="456"/>
  <c r="M10056" i="456"/>
  <c r="M10055" i="456"/>
  <c r="M10054" i="456"/>
  <c r="M10053" i="456"/>
  <c r="M10052" i="456"/>
  <c r="M10051" i="456"/>
  <c r="M10050" i="456"/>
  <c r="M10049" i="456"/>
  <c r="M10048" i="456"/>
  <c r="M10047" i="456"/>
  <c r="M10046" i="456"/>
  <c r="M10045" i="456"/>
  <c r="M10044" i="456"/>
  <c r="M10043" i="456"/>
  <c r="M10042" i="456"/>
  <c r="M10041" i="456"/>
  <c r="M10040" i="456"/>
  <c r="M10039" i="456"/>
  <c r="M10038" i="456"/>
  <c r="M10037" i="456"/>
  <c r="M10036" i="456"/>
  <c r="M10035" i="456"/>
  <c r="M10034" i="456"/>
  <c r="M10033" i="456"/>
  <c r="M10032" i="456"/>
  <c r="M10031" i="456"/>
  <c r="M10030" i="456"/>
  <c r="M10029" i="456"/>
  <c r="M10028" i="456"/>
  <c r="M10027" i="456"/>
  <c r="M10026" i="456"/>
  <c r="M10025" i="456"/>
  <c r="M10024" i="456"/>
  <c r="M10023" i="456"/>
  <c r="M10022" i="456"/>
  <c r="M10021" i="456"/>
  <c r="M10020" i="456"/>
  <c r="M10019" i="456"/>
  <c r="M10018" i="456"/>
  <c r="M10017" i="456"/>
  <c r="M10016" i="456"/>
  <c r="M10015" i="456"/>
  <c r="M10014" i="456"/>
  <c r="M10013" i="456"/>
  <c r="M10012" i="456"/>
  <c r="M10011" i="456"/>
  <c r="M10010" i="456"/>
  <c r="M10009" i="456"/>
  <c r="M10008" i="456"/>
  <c r="M10007" i="456"/>
  <c r="M10006" i="456"/>
  <c r="M10005" i="456"/>
  <c r="M10004" i="456"/>
  <c r="M10003" i="456"/>
  <c r="M10002" i="456"/>
  <c r="M10001" i="456"/>
  <c r="M10000" i="456"/>
  <c r="M9999" i="456"/>
  <c r="M9998" i="456"/>
  <c r="M9997" i="456"/>
  <c r="M9996" i="456"/>
  <c r="M9995" i="456"/>
  <c r="M9994" i="456"/>
  <c r="M9993" i="456"/>
  <c r="M9992" i="456"/>
  <c r="M9991" i="456"/>
  <c r="M9990" i="456"/>
  <c r="M9989" i="456"/>
  <c r="M9988" i="456"/>
  <c r="M9987" i="456"/>
  <c r="M9986" i="456"/>
  <c r="M9985" i="456"/>
  <c r="M9984" i="456"/>
  <c r="M9983" i="456"/>
  <c r="M9982" i="456"/>
  <c r="M9981" i="456"/>
  <c r="M9980" i="456"/>
  <c r="M9979" i="456"/>
  <c r="M9978" i="456"/>
  <c r="M9977" i="456"/>
  <c r="M9976" i="456"/>
  <c r="M9975" i="456"/>
  <c r="M9974" i="456"/>
  <c r="M9973" i="456"/>
  <c r="M9972" i="456"/>
  <c r="M9971" i="456"/>
  <c r="M9970" i="456"/>
  <c r="M9969" i="456"/>
  <c r="M9968" i="456"/>
  <c r="M9967" i="456"/>
  <c r="M9966" i="456"/>
  <c r="M9965" i="456"/>
  <c r="M9964" i="456"/>
  <c r="M9963" i="456"/>
  <c r="M9962" i="456"/>
  <c r="M9961" i="456"/>
  <c r="M9960" i="456"/>
  <c r="M9959" i="456"/>
  <c r="M9958" i="456"/>
  <c r="M9957" i="456"/>
  <c r="M9956" i="456"/>
  <c r="M9955" i="456"/>
  <c r="M9954" i="456"/>
  <c r="M9953" i="456"/>
  <c r="M9952" i="456"/>
  <c r="M9951" i="456"/>
  <c r="M9950" i="456"/>
  <c r="M9949" i="456"/>
  <c r="M9948" i="456"/>
  <c r="M9947" i="456"/>
  <c r="M9946" i="456"/>
  <c r="M9945" i="456"/>
  <c r="M9944" i="456"/>
  <c r="M9943" i="456"/>
  <c r="M9942" i="456"/>
  <c r="M9941" i="456"/>
  <c r="M9940" i="456"/>
  <c r="M9939" i="456"/>
  <c r="M9938" i="456"/>
  <c r="M9937" i="456"/>
  <c r="M9936" i="456"/>
  <c r="M9935" i="456"/>
  <c r="M9934" i="456"/>
  <c r="M9933" i="456"/>
  <c r="M9932" i="456"/>
  <c r="M9931" i="456"/>
  <c r="M9930" i="456"/>
  <c r="M9929" i="456"/>
  <c r="M9928" i="456"/>
  <c r="M9927" i="456"/>
  <c r="M9926" i="456"/>
  <c r="M9925" i="456"/>
  <c r="M9924" i="456"/>
  <c r="M9923" i="456"/>
  <c r="M9922" i="456"/>
  <c r="M9921" i="456"/>
  <c r="M9920" i="456"/>
  <c r="M9919" i="456"/>
  <c r="M9918" i="456"/>
  <c r="M9917" i="456"/>
  <c r="M9916" i="456"/>
  <c r="M9915" i="456"/>
  <c r="M9914" i="456"/>
  <c r="M9913" i="456"/>
  <c r="M9912" i="456"/>
  <c r="M9911" i="456"/>
  <c r="M9910" i="456"/>
  <c r="M9909" i="456"/>
  <c r="M9908" i="456"/>
  <c r="M9907" i="456"/>
  <c r="M9906" i="456"/>
  <c r="M9905" i="456"/>
  <c r="M9904" i="456"/>
  <c r="M9903" i="456"/>
  <c r="M9902" i="456"/>
  <c r="M9901" i="456"/>
  <c r="M9900" i="456"/>
  <c r="M9899" i="456"/>
  <c r="M9898" i="456"/>
  <c r="M9897" i="456"/>
  <c r="M9896" i="456"/>
  <c r="M9895" i="456"/>
  <c r="M9894" i="456"/>
  <c r="M9893" i="456"/>
  <c r="M9892" i="456"/>
  <c r="M9891" i="456"/>
  <c r="M9890" i="456"/>
  <c r="M9889" i="456"/>
  <c r="M9888" i="456"/>
  <c r="M9887" i="456"/>
  <c r="M9886" i="456"/>
  <c r="M9885" i="456"/>
  <c r="M9884" i="456"/>
  <c r="M9883" i="456"/>
  <c r="M9882" i="456"/>
  <c r="M9881" i="456"/>
  <c r="M9880" i="456"/>
  <c r="M9879" i="456"/>
  <c r="M9878" i="456"/>
  <c r="M9877" i="456"/>
  <c r="M9876" i="456"/>
  <c r="M9875" i="456"/>
  <c r="M9874" i="456"/>
  <c r="M9873" i="456"/>
  <c r="M9872" i="456"/>
  <c r="M9871" i="456"/>
  <c r="M9870" i="456"/>
  <c r="M9869" i="456"/>
  <c r="M9868" i="456"/>
  <c r="M9867" i="456"/>
  <c r="M9866" i="456"/>
  <c r="M9865" i="456"/>
  <c r="M9864" i="456"/>
  <c r="M9863" i="456"/>
  <c r="M9862" i="456"/>
  <c r="M9861" i="456"/>
  <c r="M9860" i="456"/>
  <c r="M9859" i="456"/>
  <c r="M9858" i="456"/>
  <c r="M9857" i="456"/>
  <c r="M9856" i="456"/>
  <c r="M9855" i="456"/>
  <c r="M9854" i="456"/>
  <c r="M9853" i="456"/>
  <c r="M9852" i="456"/>
  <c r="M9851" i="456"/>
  <c r="M9850" i="456"/>
  <c r="M9849" i="456"/>
  <c r="M9848" i="456"/>
  <c r="M9847" i="456"/>
  <c r="M9846" i="456"/>
  <c r="M9845" i="456"/>
  <c r="M9844" i="456"/>
  <c r="M9843" i="456"/>
  <c r="M9842" i="456"/>
  <c r="M9841" i="456"/>
  <c r="M9840" i="456"/>
  <c r="M9839" i="456"/>
  <c r="M9838" i="456"/>
  <c r="M9837" i="456"/>
  <c r="M9836" i="456"/>
  <c r="M9835" i="456"/>
  <c r="M9834" i="456"/>
  <c r="M9833" i="456"/>
  <c r="M9832" i="456"/>
  <c r="M9831" i="456"/>
  <c r="M9830" i="456"/>
  <c r="M9829" i="456"/>
  <c r="M9828" i="456"/>
  <c r="M9827" i="456"/>
  <c r="M9826" i="456"/>
  <c r="M9825" i="456"/>
  <c r="M9824" i="456"/>
  <c r="M9823" i="456"/>
  <c r="M9822" i="456"/>
  <c r="M9821" i="456"/>
  <c r="M9820" i="456"/>
  <c r="M9819" i="456"/>
  <c r="M9818" i="456"/>
  <c r="M9817" i="456"/>
  <c r="M9816" i="456"/>
  <c r="M9815" i="456"/>
  <c r="M9814" i="456"/>
  <c r="M9813" i="456"/>
  <c r="M9812" i="456"/>
  <c r="M9811" i="456"/>
  <c r="M9810" i="456"/>
  <c r="M9809" i="456"/>
  <c r="M9808" i="456"/>
  <c r="M9807" i="456"/>
  <c r="M9806" i="456"/>
  <c r="M9805" i="456"/>
  <c r="M9804" i="456"/>
  <c r="M9803" i="456"/>
  <c r="M9802" i="456"/>
  <c r="M9801" i="456"/>
  <c r="M9800" i="456"/>
  <c r="M9799" i="456"/>
  <c r="M9798" i="456"/>
  <c r="M9797" i="456"/>
  <c r="M9796" i="456"/>
  <c r="M9795" i="456"/>
  <c r="M9794" i="456"/>
  <c r="M9793" i="456"/>
  <c r="M9792" i="456"/>
  <c r="M9791" i="456"/>
  <c r="M9790" i="456"/>
  <c r="M9789" i="456"/>
  <c r="M9788" i="456"/>
  <c r="M9787" i="456"/>
  <c r="M9786" i="456"/>
  <c r="M9785" i="456"/>
  <c r="M9784" i="456"/>
  <c r="M9783" i="456"/>
  <c r="M9782" i="456"/>
  <c r="M9781" i="456"/>
  <c r="M9780" i="456"/>
  <c r="M9779" i="456"/>
  <c r="M9778" i="456"/>
  <c r="M9777" i="456"/>
  <c r="M9776" i="456"/>
  <c r="M9775" i="456"/>
  <c r="M9774" i="456"/>
  <c r="M9773" i="456"/>
  <c r="M9772" i="456"/>
  <c r="M9771" i="456"/>
  <c r="M9770" i="456"/>
  <c r="M9769" i="456"/>
  <c r="M9768" i="456"/>
  <c r="M9767" i="456"/>
  <c r="M9766" i="456"/>
  <c r="M9765" i="456"/>
  <c r="M9764" i="456"/>
  <c r="M9763" i="456"/>
  <c r="M9762" i="456"/>
  <c r="M9761" i="456"/>
  <c r="M9760" i="456"/>
  <c r="M9759" i="456"/>
  <c r="M9758" i="456"/>
  <c r="M9757" i="456"/>
  <c r="M9756" i="456"/>
  <c r="M9755" i="456"/>
  <c r="M9754" i="456"/>
  <c r="M9753" i="456"/>
  <c r="M9752" i="456"/>
  <c r="M9751" i="456"/>
  <c r="M9750" i="456"/>
  <c r="M9749" i="456"/>
  <c r="M9748" i="456"/>
  <c r="M9747" i="456"/>
  <c r="M9746" i="456"/>
  <c r="M9745" i="456"/>
  <c r="M9744" i="456"/>
  <c r="M9743" i="456"/>
  <c r="M9742" i="456"/>
  <c r="M9741" i="456"/>
  <c r="M9740" i="456"/>
  <c r="M9739" i="456"/>
  <c r="M9738" i="456"/>
  <c r="M9737" i="456"/>
  <c r="M9736" i="456"/>
  <c r="M9735" i="456"/>
  <c r="M9734" i="456"/>
  <c r="M9733" i="456"/>
  <c r="M9732" i="456"/>
  <c r="M9731" i="456"/>
  <c r="M9730" i="456"/>
  <c r="M9729" i="456"/>
  <c r="M9728" i="456"/>
  <c r="M9727" i="456"/>
  <c r="M9726" i="456"/>
  <c r="M9725" i="456"/>
  <c r="M9724" i="456"/>
  <c r="M9723" i="456"/>
  <c r="M9722" i="456"/>
  <c r="M9721" i="456"/>
  <c r="M9720" i="456"/>
  <c r="M9719" i="456"/>
  <c r="M9718" i="456"/>
  <c r="M9717" i="456"/>
  <c r="M9716" i="456"/>
  <c r="M9715" i="456"/>
  <c r="M9714" i="456"/>
  <c r="M9713" i="456"/>
  <c r="M9712" i="456"/>
  <c r="M9711" i="456"/>
  <c r="M9710" i="456"/>
  <c r="M9709" i="456"/>
  <c r="M9708" i="456"/>
  <c r="M9707" i="456"/>
  <c r="M9706" i="456"/>
  <c r="M9705" i="456"/>
  <c r="M9704" i="456"/>
  <c r="M9703" i="456"/>
  <c r="M9702" i="456"/>
  <c r="M9701" i="456"/>
  <c r="M9700" i="456"/>
  <c r="M9699" i="456"/>
  <c r="M9698" i="456"/>
  <c r="M9697" i="456"/>
  <c r="M9696" i="456"/>
  <c r="M9695" i="456"/>
  <c r="M9694" i="456"/>
  <c r="M9693" i="456"/>
  <c r="M9692" i="456"/>
  <c r="M9691" i="456"/>
  <c r="M9690" i="456"/>
  <c r="M9689" i="456"/>
  <c r="M9688" i="456"/>
  <c r="M9687" i="456"/>
  <c r="M9686" i="456"/>
  <c r="M9685" i="456"/>
  <c r="M9684" i="456"/>
  <c r="M9683" i="456"/>
  <c r="M9682" i="456"/>
  <c r="M9681" i="456"/>
  <c r="M9680" i="456"/>
  <c r="M9679" i="456"/>
  <c r="M9678" i="456"/>
  <c r="M9677" i="456"/>
  <c r="M9676" i="456"/>
  <c r="M9675" i="456"/>
  <c r="M9674" i="456"/>
  <c r="M9673" i="456"/>
  <c r="M9672" i="456"/>
  <c r="M9671" i="456"/>
  <c r="M9670" i="456"/>
  <c r="M9669" i="456"/>
  <c r="M9668" i="456"/>
  <c r="M9667" i="456"/>
  <c r="M9666" i="456"/>
  <c r="M9665" i="456"/>
  <c r="M9664" i="456"/>
  <c r="M9663" i="456"/>
  <c r="M9662" i="456"/>
  <c r="M9661" i="456"/>
  <c r="M9660" i="456"/>
  <c r="M9659" i="456"/>
  <c r="M9658" i="456"/>
  <c r="M9657" i="456"/>
  <c r="M9656" i="456"/>
  <c r="M9655" i="456"/>
  <c r="M9654" i="456"/>
  <c r="M9653" i="456"/>
  <c r="M9652" i="456"/>
  <c r="M9651" i="456"/>
  <c r="M9650" i="456"/>
  <c r="M9649" i="456"/>
  <c r="M9648" i="456"/>
  <c r="M9647" i="456"/>
  <c r="M9646" i="456"/>
  <c r="M9645" i="456"/>
  <c r="M9644" i="456"/>
  <c r="M9643" i="456"/>
  <c r="M9642" i="456"/>
  <c r="M9641" i="456"/>
  <c r="M9640" i="456"/>
  <c r="M9639" i="456"/>
  <c r="M9638" i="456"/>
  <c r="M9637" i="456"/>
  <c r="M9636" i="456"/>
  <c r="M9635" i="456"/>
  <c r="M9634" i="456"/>
  <c r="M9633" i="456"/>
  <c r="M9632" i="456"/>
  <c r="M9631" i="456"/>
  <c r="M9630" i="456"/>
  <c r="M9629" i="456"/>
  <c r="M9628" i="456"/>
  <c r="M9627" i="456"/>
  <c r="M9626" i="456"/>
  <c r="M9625" i="456"/>
  <c r="M9624" i="456"/>
  <c r="M9623" i="456"/>
  <c r="M9622" i="456"/>
  <c r="M9621" i="456"/>
  <c r="M9620" i="456"/>
  <c r="M9619" i="456"/>
  <c r="M9618" i="456"/>
  <c r="M9617" i="456"/>
  <c r="M9616" i="456"/>
  <c r="M9615" i="456"/>
  <c r="M9614" i="456"/>
  <c r="M9613" i="456"/>
  <c r="M9612" i="456"/>
  <c r="M9611" i="456"/>
  <c r="M9610" i="456"/>
  <c r="M9609" i="456"/>
  <c r="M9608" i="456"/>
  <c r="M9607" i="456"/>
  <c r="M9606" i="456"/>
  <c r="M9605" i="456"/>
  <c r="M9604" i="456"/>
  <c r="M9603" i="456"/>
  <c r="M9602" i="456"/>
  <c r="M9601" i="456"/>
  <c r="M9600" i="456"/>
  <c r="M9599" i="456"/>
  <c r="M9598" i="456"/>
  <c r="M9597" i="456"/>
  <c r="M9596" i="456"/>
  <c r="M9595" i="456"/>
  <c r="M9594" i="456"/>
  <c r="M9593" i="456"/>
  <c r="M9592" i="456"/>
  <c r="M9591" i="456"/>
  <c r="M9590" i="456"/>
  <c r="M9589" i="456"/>
  <c r="M9588" i="456"/>
  <c r="M9587" i="456"/>
  <c r="M9586" i="456"/>
  <c r="M9585" i="456"/>
  <c r="M9584" i="456"/>
  <c r="M9583" i="456"/>
  <c r="M9582" i="456"/>
  <c r="M9581" i="456"/>
  <c r="M9580" i="456"/>
  <c r="M9579" i="456"/>
  <c r="M9578" i="456"/>
  <c r="M9577" i="456"/>
  <c r="M9576" i="456"/>
  <c r="M9575" i="456"/>
  <c r="M9574" i="456"/>
  <c r="M9573" i="456"/>
  <c r="M9572" i="456"/>
  <c r="M9571" i="456"/>
  <c r="M9570" i="456"/>
  <c r="M9569" i="456"/>
  <c r="M9568" i="456"/>
  <c r="M9567" i="456"/>
  <c r="M9566" i="456"/>
  <c r="M9565" i="456"/>
  <c r="M9564" i="456"/>
  <c r="M9563" i="456"/>
  <c r="M9562" i="456"/>
  <c r="M9561" i="456"/>
  <c r="M9560" i="456"/>
  <c r="M9559" i="456"/>
  <c r="M9558" i="456"/>
  <c r="M9557" i="456"/>
  <c r="M9556" i="456"/>
  <c r="M9555" i="456"/>
  <c r="M9554" i="456"/>
  <c r="M9553" i="456"/>
  <c r="M9552" i="456"/>
  <c r="M9551" i="456"/>
  <c r="M9550" i="456"/>
  <c r="M9549" i="456"/>
  <c r="M9548" i="456"/>
  <c r="M9547" i="456"/>
  <c r="M9546" i="456"/>
  <c r="M9545" i="456"/>
  <c r="M9544" i="456"/>
  <c r="M9543" i="456"/>
  <c r="M9542" i="456"/>
  <c r="M9541" i="456"/>
  <c r="M9540" i="456"/>
  <c r="M9539" i="456"/>
  <c r="M9538" i="456"/>
  <c r="M9537" i="456"/>
  <c r="M9536" i="456"/>
  <c r="M9535" i="456"/>
  <c r="M9534" i="456"/>
  <c r="M9533" i="456"/>
  <c r="M9532" i="456"/>
  <c r="M9531" i="456"/>
  <c r="M9530" i="456"/>
  <c r="M9529" i="456"/>
  <c r="M9528" i="456"/>
  <c r="M9527" i="456"/>
  <c r="M9526" i="456"/>
  <c r="M9525" i="456"/>
  <c r="M9524" i="456"/>
  <c r="M9523" i="456"/>
  <c r="M9522" i="456"/>
  <c r="M9521" i="456"/>
  <c r="M9520" i="456"/>
  <c r="M9519" i="456"/>
  <c r="M9518" i="456"/>
  <c r="M9517" i="456"/>
  <c r="M9516" i="456"/>
  <c r="M9515" i="456"/>
  <c r="M9514" i="456"/>
  <c r="M9513" i="456"/>
  <c r="M9512" i="456"/>
  <c r="M9511" i="456"/>
  <c r="M9510" i="456"/>
  <c r="M9509" i="456"/>
  <c r="M9508" i="456"/>
  <c r="M9507" i="456"/>
  <c r="M9506" i="456"/>
  <c r="M9505" i="456"/>
  <c r="M9504" i="456"/>
  <c r="M9503" i="456"/>
  <c r="M9502" i="456"/>
  <c r="M9501" i="456"/>
  <c r="M9500" i="456"/>
  <c r="M9499" i="456"/>
  <c r="M9498" i="456"/>
  <c r="M9497" i="456"/>
  <c r="M9496" i="456"/>
  <c r="M9495" i="456"/>
  <c r="M9494" i="456"/>
  <c r="M9493" i="456"/>
  <c r="M9492" i="456"/>
  <c r="M9491" i="456"/>
  <c r="M9490" i="456"/>
  <c r="M9489" i="456"/>
  <c r="M9488" i="456"/>
  <c r="M9487" i="456"/>
  <c r="M9486" i="456"/>
  <c r="M9485" i="456"/>
  <c r="M9484" i="456"/>
  <c r="M9483" i="456"/>
  <c r="M9482" i="456"/>
  <c r="M9481" i="456"/>
  <c r="M9480" i="456"/>
  <c r="M9479" i="456"/>
  <c r="M9478" i="456"/>
  <c r="M9477" i="456"/>
  <c r="M9476" i="456"/>
  <c r="M9475" i="456"/>
  <c r="M9474" i="456"/>
  <c r="M9473" i="456"/>
  <c r="M9472" i="456"/>
  <c r="M9471" i="456"/>
  <c r="M9470" i="456"/>
  <c r="M9469" i="456"/>
  <c r="M9468" i="456"/>
  <c r="M9467" i="456"/>
  <c r="M9466" i="456"/>
  <c r="M9465" i="456"/>
  <c r="M9464" i="456"/>
  <c r="M9463" i="456"/>
  <c r="M9462" i="456"/>
  <c r="M9461" i="456"/>
  <c r="M9460" i="456"/>
  <c r="M9459" i="456"/>
  <c r="M9458" i="456"/>
  <c r="M9457" i="456"/>
  <c r="M9456" i="456"/>
  <c r="M9455" i="456"/>
  <c r="M9454" i="456"/>
  <c r="M9453" i="456"/>
  <c r="M9452" i="456"/>
  <c r="M9451" i="456"/>
  <c r="M9450" i="456"/>
  <c r="M9449" i="456"/>
  <c r="M9448" i="456"/>
  <c r="M9447" i="456"/>
  <c r="M9446" i="456"/>
  <c r="M9445" i="456"/>
  <c r="M9444" i="456"/>
  <c r="M9443" i="456"/>
  <c r="M9442" i="456"/>
  <c r="M9441" i="456"/>
  <c r="M9440" i="456"/>
  <c r="M9439" i="456"/>
  <c r="M9438" i="456"/>
  <c r="M9437" i="456"/>
  <c r="M9436" i="456"/>
  <c r="M9435" i="456"/>
  <c r="M9434" i="456"/>
  <c r="M9433" i="456"/>
  <c r="M9432" i="456"/>
  <c r="M9431" i="456"/>
  <c r="M9430" i="456"/>
  <c r="M9429" i="456"/>
  <c r="M9428" i="456"/>
  <c r="M9427" i="456"/>
  <c r="M9426" i="456"/>
  <c r="M9425" i="456"/>
  <c r="M9424" i="456"/>
  <c r="M9423" i="456"/>
  <c r="M9422" i="456"/>
  <c r="M9421" i="456"/>
  <c r="M9420" i="456"/>
  <c r="M9419" i="456"/>
  <c r="M9418" i="456"/>
  <c r="M9417" i="456"/>
  <c r="M9416" i="456"/>
  <c r="M9415" i="456"/>
  <c r="M9414" i="456"/>
  <c r="M9413" i="456"/>
  <c r="M9412" i="456"/>
  <c r="M9411" i="456"/>
  <c r="M9410" i="456"/>
  <c r="M9409" i="456"/>
  <c r="M9408" i="456"/>
  <c r="M9407" i="456"/>
  <c r="M9406" i="456"/>
  <c r="M9405" i="456"/>
  <c r="M9404" i="456"/>
  <c r="M9403" i="456"/>
  <c r="M9402" i="456"/>
  <c r="M9401" i="456"/>
  <c r="M9400" i="456"/>
  <c r="M9399" i="456"/>
  <c r="M9398" i="456"/>
  <c r="M9397" i="456"/>
  <c r="M9396" i="456"/>
  <c r="M9395" i="456"/>
  <c r="M9394" i="456"/>
  <c r="M9393" i="456"/>
  <c r="M9392" i="456"/>
  <c r="M9391" i="456"/>
  <c r="M9390" i="456"/>
  <c r="M9389" i="456"/>
  <c r="M9388" i="456"/>
  <c r="M9387" i="456"/>
  <c r="M9386" i="456"/>
  <c r="M9385" i="456"/>
  <c r="M9384" i="456"/>
  <c r="M9383" i="456"/>
  <c r="M9382" i="456"/>
  <c r="M9381" i="456"/>
  <c r="M9380" i="456"/>
  <c r="M9379" i="456"/>
  <c r="M9378" i="456"/>
  <c r="M9377" i="456"/>
  <c r="M9376" i="456"/>
  <c r="M9375" i="456"/>
  <c r="M9374" i="456"/>
  <c r="M9373" i="456"/>
  <c r="M9372" i="456"/>
  <c r="M9371" i="456"/>
  <c r="M9370" i="456"/>
  <c r="M9369" i="456"/>
  <c r="M9368" i="456"/>
  <c r="M9367" i="456"/>
  <c r="M9366" i="456"/>
  <c r="M9365" i="456"/>
  <c r="M9364" i="456"/>
  <c r="M9363" i="456"/>
  <c r="M9362" i="456"/>
  <c r="M9361" i="456"/>
  <c r="M9360" i="456"/>
  <c r="M9359" i="456"/>
  <c r="M9358" i="456"/>
  <c r="M9357" i="456"/>
  <c r="M9356" i="456"/>
  <c r="M9355" i="456"/>
  <c r="M9354" i="456"/>
  <c r="M9353" i="456"/>
  <c r="M9352" i="456"/>
  <c r="M9351" i="456"/>
  <c r="M9350" i="456"/>
  <c r="M9349" i="456"/>
  <c r="M9348" i="456"/>
  <c r="M9347" i="456"/>
  <c r="M9346" i="456"/>
  <c r="M9345" i="456"/>
  <c r="M9344" i="456"/>
  <c r="M9343" i="456"/>
  <c r="M9342" i="456"/>
  <c r="M9341" i="456"/>
  <c r="M9340" i="456"/>
  <c r="M9339" i="456"/>
  <c r="M9338" i="456"/>
  <c r="M9337" i="456"/>
  <c r="M9336" i="456"/>
  <c r="M9335" i="456"/>
  <c r="M9334" i="456"/>
  <c r="M9333" i="456"/>
  <c r="M9332" i="456"/>
  <c r="M9331" i="456"/>
  <c r="M9330" i="456"/>
  <c r="M9329" i="456"/>
  <c r="M9328" i="456"/>
  <c r="M9327" i="456"/>
  <c r="M9326" i="456"/>
  <c r="M9325" i="456"/>
  <c r="M9324" i="456"/>
  <c r="M9323" i="456"/>
  <c r="M9322" i="456"/>
  <c r="M9321" i="456"/>
  <c r="M9320" i="456"/>
  <c r="M9319" i="456"/>
  <c r="M9318" i="456"/>
  <c r="M9317" i="456"/>
  <c r="M9316" i="456"/>
  <c r="M9315" i="456"/>
  <c r="M9314" i="456"/>
  <c r="M9313" i="456"/>
  <c r="M9312" i="456"/>
  <c r="M9311" i="456"/>
  <c r="M9310" i="456"/>
  <c r="M9309" i="456"/>
  <c r="M9308" i="456"/>
  <c r="M9307" i="456"/>
  <c r="M9306" i="456"/>
  <c r="M9305" i="456"/>
  <c r="M9304" i="456"/>
  <c r="M9303" i="456"/>
  <c r="M9302" i="456"/>
  <c r="M9301" i="456"/>
  <c r="M9300" i="456"/>
  <c r="M9299" i="456"/>
  <c r="M9298" i="456"/>
  <c r="M9297" i="456"/>
  <c r="M9296" i="456"/>
  <c r="M9295" i="456"/>
  <c r="M9294" i="456"/>
  <c r="M9293" i="456"/>
  <c r="M9292" i="456"/>
  <c r="M9291" i="456"/>
  <c r="M9290" i="456"/>
  <c r="M9289" i="456"/>
  <c r="M9288" i="456"/>
  <c r="M9287" i="456"/>
  <c r="M9286" i="456"/>
  <c r="M9285" i="456"/>
  <c r="M9284" i="456"/>
  <c r="M9283" i="456"/>
  <c r="M9282" i="456"/>
  <c r="M9281" i="456"/>
  <c r="M9280" i="456"/>
  <c r="M9279" i="456"/>
  <c r="M9278" i="456"/>
  <c r="M9277" i="456"/>
  <c r="M9276" i="456"/>
  <c r="M9275" i="456"/>
  <c r="M9274" i="456"/>
  <c r="M9273" i="456"/>
  <c r="M9272" i="456"/>
  <c r="M9271" i="456"/>
  <c r="M9270" i="456"/>
  <c r="M9269" i="456"/>
  <c r="M9268" i="456"/>
  <c r="M9267" i="456"/>
  <c r="M9266" i="456"/>
  <c r="M9265" i="456"/>
  <c r="M9264" i="456"/>
  <c r="M9263" i="456"/>
  <c r="M9262" i="456"/>
  <c r="M9261" i="456"/>
  <c r="M9260" i="456"/>
  <c r="M9259" i="456"/>
  <c r="M9258" i="456"/>
  <c r="M9257" i="456"/>
  <c r="M9256" i="456"/>
  <c r="M9255" i="456"/>
  <c r="M9254" i="456"/>
  <c r="M9253" i="456"/>
  <c r="M9252" i="456"/>
  <c r="M9251" i="456"/>
  <c r="M9250" i="456"/>
  <c r="M9249" i="456"/>
  <c r="M9248" i="456"/>
  <c r="M9247" i="456"/>
  <c r="M9246" i="456"/>
  <c r="M9245" i="456"/>
  <c r="M9244" i="456"/>
  <c r="M9243" i="456"/>
  <c r="M9242" i="456"/>
  <c r="M9241" i="456"/>
  <c r="M9240" i="456"/>
  <c r="M9239" i="456"/>
  <c r="M9238" i="456"/>
  <c r="M9237" i="456"/>
  <c r="M9236" i="456"/>
  <c r="M9235" i="456"/>
  <c r="M9234" i="456"/>
  <c r="M9233" i="456"/>
  <c r="M9232" i="456"/>
  <c r="M9231" i="456"/>
  <c r="M9230" i="456"/>
  <c r="M9229" i="456"/>
  <c r="M9228" i="456"/>
  <c r="M9227" i="456"/>
  <c r="M9226" i="456"/>
  <c r="M9225" i="456"/>
  <c r="M9224" i="456"/>
  <c r="M9223" i="456"/>
  <c r="M9222" i="456"/>
  <c r="M9221" i="456"/>
  <c r="M9220" i="456"/>
  <c r="M9219" i="456"/>
  <c r="M9218" i="456"/>
  <c r="M9217" i="456"/>
  <c r="M9216" i="456"/>
  <c r="M9215" i="456"/>
  <c r="M9214" i="456"/>
  <c r="M9213" i="456"/>
  <c r="M9212" i="456"/>
  <c r="M9211" i="456"/>
  <c r="M9210" i="456"/>
  <c r="M9209" i="456"/>
  <c r="M9208" i="456"/>
  <c r="M9207" i="456"/>
  <c r="M9206" i="456"/>
  <c r="M9205" i="456"/>
  <c r="M9204" i="456"/>
  <c r="M9203" i="456"/>
  <c r="M9202" i="456"/>
  <c r="M9201" i="456"/>
  <c r="M9200" i="456"/>
  <c r="M9199" i="456"/>
  <c r="M9198" i="456"/>
  <c r="M9197" i="456"/>
  <c r="M9196" i="456"/>
  <c r="M9195" i="456"/>
  <c r="M9194" i="456"/>
  <c r="M9193" i="456"/>
  <c r="M9192" i="456"/>
  <c r="M9191" i="456"/>
  <c r="M9190" i="456"/>
  <c r="M9189" i="456"/>
  <c r="M9188" i="456"/>
  <c r="M9187" i="456"/>
  <c r="M9186" i="456"/>
  <c r="M9185" i="456"/>
  <c r="M9184" i="456"/>
  <c r="M9183" i="456"/>
  <c r="M9182" i="456"/>
  <c r="M9181" i="456"/>
  <c r="M9180" i="456"/>
  <c r="M9179" i="456"/>
  <c r="M9178" i="456"/>
  <c r="M9177" i="456"/>
  <c r="M9176" i="456"/>
  <c r="M9175" i="456"/>
  <c r="M9174" i="456"/>
  <c r="M9173" i="456"/>
  <c r="M9172" i="456"/>
  <c r="M9171" i="456"/>
  <c r="M9170" i="456"/>
  <c r="M9169" i="456"/>
  <c r="M9168" i="456"/>
  <c r="M9167" i="456"/>
  <c r="M9166" i="456"/>
  <c r="M9165" i="456"/>
  <c r="M9164" i="456"/>
  <c r="M9163" i="456"/>
  <c r="M9162" i="456"/>
  <c r="M9161" i="456"/>
  <c r="M9160" i="456"/>
  <c r="M9159" i="456"/>
  <c r="M9158" i="456"/>
  <c r="M9157" i="456"/>
  <c r="M9156" i="456"/>
  <c r="M9155" i="456"/>
  <c r="M9154" i="456"/>
  <c r="M9153" i="456"/>
  <c r="M9152" i="456"/>
  <c r="M9151" i="456"/>
  <c r="M9150" i="456"/>
  <c r="M9149" i="456"/>
  <c r="M9148" i="456"/>
  <c r="M9147" i="456"/>
  <c r="M9146" i="456"/>
  <c r="M9145" i="456"/>
  <c r="M9144" i="456"/>
  <c r="M9143" i="456"/>
  <c r="M9142" i="456"/>
  <c r="M9141" i="456"/>
  <c r="M9140" i="456"/>
  <c r="M9139" i="456"/>
  <c r="M9138" i="456"/>
  <c r="M9137" i="456"/>
  <c r="M9136" i="456"/>
  <c r="M9135" i="456"/>
  <c r="M9134" i="456"/>
  <c r="M9133" i="456"/>
  <c r="M9132" i="456"/>
  <c r="M9131" i="456"/>
  <c r="M9130" i="456"/>
  <c r="M9129" i="456"/>
  <c r="M9128" i="456"/>
  <c r="M9127" i="456"/>
  <c r="M9126" i="456"/>
  <c r="M9125" i="456"/>
  <c r="M9124" i="456"/>
  <c r="M9123" i="456"/>
  <c r="M9122" i="456"/>
  <c r="M9121" i="456"/>
  <c r="M9120" i="456"/>
  <c r="M9119" i="456"/>
  <c r="M9118" i="456"/>
  <c r="M9117" i="456"/>
  <c r="M9116" i="456"/>
  <c r="M9115" i="456"/>
  <c r="M9114" i="456"/>
  <c r="M9113" i="456"/>
  <c r="M9112" i="456"/>
  <c r="M9111" i="456"/>
  <c r="M9110" i="456"/>
  <c r="M9109" i="456"/>
  <c r="M9108" i="456"/>
  <c r="M9107" i="456"/>
  <c r="M9106" i="456"/>
  <c r="M9105" i="456"/>
  <c r="M9104" i="456"/>
  <c r="M9103" i="456"/>
  <c r="M9102" i="456"/>
  <c r="M9101" i="456"/>
  <c r="M9100" i="456"/>
  <c r="M9099" i="456"/>
  <c r="M9098" i="456"/>
  <c r="M9097" i="456"/>
  <c r="M9096" i="456"/>
  <c r="M9095" i="456"/>
  <c r="M9094" i="456"/>
  <c r="M9093" i="456"/>
  <c r="M9092" i="456"/>
  <c r="M9091" i="456"/>
  <c r="M9090" i="456"/>
  <c r="M9089" i="456"/>
  <c r="M9088" i="456"/>
  <c r="M9087" i="456"/>
  <c r="M9086" i="456"/>
  <c r="M9085" i="456"/>
  <c r="M9084" i="456"/>
  <c r="M9083" i="456"/>
  <c r="M9082" i="456"/>
  <c r="M9081" i="456"/>
  <c r="M9080" i="456"/>
  <c r="M9079" i="456"/>
  <c r="M9078" i="456"/>
  <c r="M9077" i="456"/>
  <c r="M9076" i="456"/>
  <c r="M9075" i="456"/>
  <c r="M9074" i="456"/>
  <c r="M9073" i="456"/>
  <c r="M9072" i="456"/>
  <c r="M9071" i="456"/>
  <c r="M9070" i="456"/>
  <c r="M9069" i="456"/>
  <c r="M9068" i="456"/>
  <c r="M9067" i="456"/>
  <c r="M9066" i="456"/>
  <c r="M9065" i="456"/>
  <c r="M9064" i="456"/>
  <c r="M9063" i="456"/>
  <c r="M9062" i="456"/>
  <c r="M9061" i="456"/>
  <c r="M9060" i="456"/>
  <c r="M9059" i="456"/>
  <c r="M9058" i="456"/>
  <c r="M9057" i="456"/>
  <c r="M9056" i="456"/>
  <c r="M9055" i="456"/>
  <c r="M9054" i="456"/>
  <c r="M9053" i="456"/>
  <c r="M9052" i="456"/>
  <c r="M9051" i="456"/>
  <c r="M9050" i="456"/>
  <c r="M9049" i="456"/>
  <c r="M9048" i="456"/>
  <c r="M9047" i="456"/>
  <c r="M9046" i="456"/>
  <c r="M9045" i="456"/>
  <c r="M9044" i="456"/>
  <c r="M9043" i="456"/>
  <c r="M9042" i="456"/>
  <c r="M9041" i="456"/>
  <c r="M9040" i="456"/>
  <c r="M9039" i="456"/>
  <c r="M9038" i="456"/>
  <c r="M9037" i="456"/>
  <c r="M9036" i="456"/>
  <c r="M9035" i="456"/>
  <c r="M9034" i="456"/>
  <c r="M9033" i="456"/>
  <c r="M9032" i="456"/>
  <c r="M9031" i="456"/>
  <c r="M9030" i="456"/>
  <c r="M9029" i="456"/>
  <c r="M9028" i="456"/>
  <c r="M9027" i="456"/>
  <c r="M9026" i="456"/>
  <c r="M9025" i="456"/>
  <c r="M9024" i="456"/>
  <c r="M9023" i="456"/>
  <c r="M9022" i="456"/>
  <c r="M9021" i="456"/>
  <c r="M9020" i="456"/>
  <c r="M9019" i="456"/>
  <c r="M9018" i="456"/>
  <c r="M9017" i="456"/>
  <c r="M9016" i="456"/>
  <c r="M9015" i="456"/>
  <c r="M9014" i="456"/>
  <c r="M9013" i="456"/>
  <c r="M9012" i="456"/>
  <c r="M9011" i="456"/>
  <c r="M9010" i="456"/>
  <c r="M9009" i="456"/>
  <c r="M9008" i="456"/>
  <c r="M9007" i="456"/>
  <c r="M9006" i="456"/>
  <c r="M9005" i="456"/>
  <c r="M9004" i="456"/>
  <c r="M9003" i="456"/>
  <c r="M9002" i="456"/>
  <c r="M9001" i="456"/>
  <c r="M9000" i="456"/>
  <c r="M8999" i="456"/>
  <c r="M8998" i="456"/>
  <c r="M8997" i="456"/>
  <c r="M8996" i="456"/>
  <c r="M8995" i="456"/>
  <c r="M8994" i="456"/>
  <c r="M8993" i="456"/>
  <c r="M8992" i="456"/>
  <c r="M8991" i="456"/>
  <c r="M8990" i="456"/>
  <c r="M8989" i="456"/>
  <c r="M8988" i="456"/>
  <c r="M8987" i="456"/>
  <c r="M8986" i="456"/>
  <c r="M8985" i="456"/>
  <c r="M8984" i="456"/>
  <c r="M8983" i="456"/>
  <c r="M8982" i="456"/>
  <c r="M8981" i="456"/>
  <c r="M8980" i="456"/>
  <c r="M8979" i="456"/>
  <c r="M8978" i="456"/>
  <c r="M8977" i="456"/>
  <c r="M8976" i="456"/>
  <c r="M8975" i="456"/>
  <c r="M8974" i="456"/>
  <c r="M8973" i="456"/>
  <c r="M8972" i="456"/>
  <c r="M8971" i="456"/>
  <c r="M8970" i="456"/>
  <c r="M8969" i="456"/>
  <c r="M8968" i="456"/>
  <c r="M8967" i="456"/>
  <c r="M8966" i="456"/>
  <c r="M8965" i="456"/>
  <c r="M8964" i="456"/>
  <c r="M8963" i="456"/>
  <c r="M8962" i="456"/>
  <c r="M8961" i="456"/>
  <c r="M8960" i="456"/>
  <c r="M8959" i="456"/>
  <c r="M8958" i="456"/>
  <c r="M8957" i="456"/>
  <c r="M8956" i="456"/>
  <c r="M8955" i="456"/>
  <c r="M8954" i="456"/>
  <c r="M8953" i="456"/>
  <c r="M8952" i="456"/>
  <c r="M8951" i="456"/>
  <c r="M8950" i="456"/>
  <c r="M8949" i="456"/>
  <c r="M8948" i="456"/>
  <c r="M8947" i="456"/>
  <c r="M8946" i="456"/>
  <c r="M8945" i="456"/>
  <c r="M8944" i="456"/>
  <c r="M8943" i="456"/>
  <c r="M8942" i="456"/>
  <c r="M8941" i="456"/>
  <c r="M8940" i="456"/>
  <c r="M8939" i="456"/>
  <c r="M8938" i="456"/>
  <c r="M8937" i="456"/>
  <c r="M8936" i="456"/>
  <c r="M8935" i="456"/>
  <c r="M8934" i="456"/>
  <c r="M8933" i="456"/>
  <c r="M8932" i="456"/>
  <c r="M8931" i="456"/>
  <c r="M8930" i="456"/>
  <c r="M8929" i="456"/>
  <c r="M8928" i="456"/>
  <c r="M8927" i="456"/>
  <c r="M8926" i="456"/>
  <c r="M8925" i="456"/>
  <c r="M8924" i="456"/>
  <c r="M8923" i="456"/>
  <c r="M8922" i="456"/>
  <c r="M8921" i="456"/>
  <c r="M8920" i="456"/>
  <c r="M8919" i="456"/>
  <c r="M8918" i="456"/>
  <c r="M8917" i="456"/>
  <c r="M8916" i="456"/>
  <c r="M8915" i="456"/>
  <c r="M8914" i="456"/>
  <c r="M8913" i="456"/>
  <c r="M8912" i="456"/>
  <c r="M8911" i="456"/>
  <c r="M8910" i="456"/>
  <c r="M8909" i="456"/>
  <c r="M8908" i="456"/>
  <c r="M8907" i="456"/>
  <c r="M8906" i="456"/>
  <c r="M8905" i="456"/>
  <c r="M8904" i="456"/>
  <c r="M8903" i="456"/>
  <c r="M8902" i="456"/>
  <c r="M8901" i="456"/>
  <c r="M8900" i="456"/>
  <c r="M8899" i="456"/>
  <c r="M8898" i="456"/>
  <c r="M8897" i="456"/>
  <c r="M8896" i="456"/>
  <c r="M8895" i="456"/>
  <c r="M8894" i="456"/>
  <c r="M8893" i="456"/>
  <c r="M8892" i="456"/>
  <c r="M8891" i="456"/>
  <c r="M8890" i="456"/>
  <c r="M8889" i="456"/>
  <c r="M8888" i="456"/>
  <c r="M8887" i="456"/>
  <c r="M8886" i="456"/>
  <c r="M8885" i="456"/>
  <c r="M8884" i="456"/>
  <c r="M8883" i="456"/>
  <c r="M8882" i="456"/>
  <c r="M8881" i="456"/>
  <c r="M8880" i="456"/>
  <c r="M8879" i="456"/>
  <c r="M8878" i="456"/>
  <c r="M8877" i="456"/>
  <c r="M8876" i="456"/>
  <c r="M8875" i="456"/>
  <c r="M8874" i="456"/>
  <c r="M8873" i="456"/>
  <c r="M8872" i="456"/>
  <c r="M8871" i="456"/>
  <c r="M8870" i="456"/>
  <c r="M8869" i="456"/>
  <c r="M8868" i="456"/>
  <c r="M8867" i="456"/>
  <c r="M8866" i="456"/>
  <c r="M8865" i="456"/>
  <c r="M8864" i="456"/>
  <c r="M8863" i="456"/>
  <c r="M8862" i="456"/>
  <c r="M8861" i="456"/>
  <c r="M8860" i="456"/>
  <c r="M8859" i="456"/>
  <c r="M8858" i="456"/>
  <c r="M8857" i="456"/>
  <c r="M8856" i="456"/>
  <c r="M8855" i="456"/>
  <c r="M8854" i="456"/>
  <c r="M8853" i="456"/>
  <c r="M8852" i="456"/>
  <c r="M8851" i="456"/>
  <c r="M8850" i="456"/>
  <c r="M8849" i="456"/>
  <c r="M8848" i="456"/>
  <c r="M8847" i="456"/>
  <c r="M8846" i="456"/>
  <c r="M8845" i="456"/>
  <c r="M8844" i="456"/>
  <c r="M8843" i="456"/>
  <c r="M8842" i="456"/>
  <c r="M8841" i="456"/>
  <c r="M8840" i="456"/>
  <c r="M8839" i="456"/>
  <c r="M8838" i="456"/>
  <c r="M8837" i="456"/>
  <c r="M8836" i="456"/>
  <c r="M8835" i="456"/>
  <c r="M8834" i="456"/>
  <c r="M8833" i="456"/>
  <c r="M8832" i="456"/>
  <c r="M8831" i="456"/>
  <c r="M8830" i="456"/>
  <c r="M8829" i="456"/>
  <c r="M8828" i="456"/>
  <c r="M8827" i="456"/>
  <c r="M8826" i="456"/>
  <c r="M8825" i="456"/>
  <c r="M8824" i="456"/>
  <c r="M8823" i="456"/>
  <c r="M8822" i="456"/>
  <c r="M8821" i="456"/>
  <c r="M8820" i="456"/>
  <c r="M8819" i="456"/>
  <c r="M8818" i="456"/>
  <c r="M8817" i="456"/>
  <c r="M8816" i="456"/>
  <c r="M8815" i="456"/>
  <c r="M8814" i="456"/>
  <c r="M8813" i="456"/>
  <c r="M8812" i="456"/>
  <c r="M8811" i="456"/>
  <c r="M8810" i="456"/>
  <c r="M8809" i="456"/>
  <c r="M8808" i="456"/>
  <c r="M8807" i="456"/>
  <c r="M8806" i="456"/>
  <c r="M8805" i="456"/>
  <c r="M8804" i="456"/>
  <c r="M8803" i="456"/>
  <c r="M8802" i="456"/>
  <c r="M8801" i="456"/>
  <c r="M8800" i="456"/>
  <c r="M8799" i="456"/>
  <c r="M8798" i="456"/>
  <c r="M8797" i="456"/>
  <c r="M8796" i="456"/>
  <c r="M8795" i="456"/>
  <c r="M8794" i="456"/>
  <c r="M8793" i="456"/>
  <c r="M8792" i="456"/>
  <c r="M8791" i="456"/>
  <c r="M8790" i="456"/>
  <c r="M8789" i="456"/>
  <c r="M8788" i="456"/>
  <c r="M8787" i="456"/>
  <c r="M8786" i="456"/>
  <c r="M8785" i="456"/>
  <c r="M8784" i="456"/>
  <c r="M8783" i="456"/>
  <c r="M8782" i="456"/>
  <c r="M8781" i="456"/>
  <c r="M8780" i="456"/>
  <c r="M8779" i="456"/>
  <c r="M8778" i="456"/>
  <c r="M8777" i="456"/>
  <c r="M8776" i="456"/>
  <c r="M8775" i="456"/>
  <c r="M8774" i="456"/>
  <c r="M8773" i="456"/>
  <c r="M8772" i="456"/>
  <c r="M8771" i="456"/>
  <c r="M8770" i="456"/>
  <c r="M8769" i="456"/>
  <c r="M8768" i="456"/>
  <c r="M8767" i="456"/>
  <c r="M8766" i="456"/>
  <c r="M8765" i="456"/>
  <c r="M8764" i="456"/>
  <c r="M8763" i="456"/>
  <c r="M8762" i="456"/>
  <c r="M8761" i="456"/>
  <c r="M8760" i="456"/>
  <c r="M8759" i="456"/>
  <c r="M8758" i="456"/>
  <c r="M8757" i="456"/>
  <c r="M8756" i="456"/>
  <c r="M8755" i="456"/>
  <c r="M8754" i="456"/>
  <c r="M8753" i="456"/>
  <c r="M8752" i="456"/>
  <c r="M8751" i="456"/>
  <c r="M8750" i="456"/>
  <c r="M8749" i="456"/>
  <c r="M8748" i="456"/>
  <c r="M8747" i="456"/>
  <c r="M8746" i="456"/>
  <c r="M8745" i="456"/>
  <c r="M8744" i="456"/>
  <c r="M8743" i="456"/>
  <c r="M8742" i="456"/>
  <c r="M8741" i="456"/>
  <c r="M8740" i="456"/>
  <c r="M8739" i="456"/>
  <c r="M8738" i="456"/>
  <c r="M8737" i="456"/>
  <c r="M8736" i="456"/>
  <c r="M8735" i="456"/>
  <c r="M8734" i="456"/>
  <c r="M8733" i="456"/>
  <c r="M8732" i="456"/>
  <c r="M8731" i="456"/>
  <c r="M8730" i="456"/>
  <c r="M8729" i="456"/>
  <c r="M8728" i="456"/>
  <c r="M8727" i="456"/>
  <c r="M8726" i="456"/>
  <c r="M8725" i="456"/>
  <c r="M8724" i="456"/>
  <c r="M8723" i="456"/>
  <c r="M8722" i="456"/>
  <c r="M8721" i="456"/>
  <c r="M8720" i="456"/>
  <c r="M8719" i="456"/>
  <c r="M8718" i="456"/>
  <c r="M8717" i="456"/>
  <c r="M8716" i="456"/>
  <c r="M8715" i="456"/>
  <c r="M8714" i="456"/>
  <c r="M8713" i="456"/>
  <c r="M8712" i="456"/>
  <c r="M8711" i="456"/>
  <c r="M8710" i="456"/>
  <c r="M8709" i="456"/>
  <c r="M8708" i="456"/>
  <c r="M8707" i="456"/>
  <c r="M8706" i="456"/>
  <c r="M8705" i="456"/>
  <c r="M8704" i="456"/>
  <c r="M8703" i="456"/>
  <c r="M8702" i="456"/>
  <c r="M8701" i="456"/>
  <c r="M8700" i="456"/>
  <c r="M8699" i="456"/>
  <c r="M8698" i="456"/>
  <c r="M8697" i="456"/>
  <c r="M8696" i="456"/>
  <c r="M8695" i="456"/>
  <c r="M8694" i="456"/>
  <c r="M8693" i="456"/>
  <c r="M8692" i="456"/>
  <c r="M8691" i="456"/>
  <c r="M8690" i="456"/>
  <c r="M8689" i="456"/>
  <c r="M8688" i="456"/>
  <c r="M8687" i="456"/>
  <c r="M8686" i="456"/>
  <c r="M8685" i="456"/>
  <c r="M8684" i="456"/>
  <c r="M8683" i="456"/>
  <c r="M8682" i="456"/>
  <c r="M8681" i="456"/>
  <c r="M8680" i="456"/>
  <c r="M8679" i="456"/>
  <c r="M8678" i="456"/>
  <c r="M8677" i="456"/>
  <c r="M8676" i="456"/>
  <c r="M8675" i="456"/>
  <c r="M8674" i="456"/>
  <c r="M8673" i="456"/>
  <c r="M8672" i="456"/>
  <c r="M8671" i="456"/>
  <c r="M8670" i="456"/>
  <c r="M8669" i="456"/>
  <c r="M8668" i="456"/>
  <c r="M8667" i="456"/>
  <c r="M8666" i="456"/>
  <c r="M8665" i="456"/>
  <c r="M8664" i="456"/>
  <c r="M8663" i="456"/>
  <c r="M8662" i="456"/>
  <c r="M8661" i="456"/>
  <c r="M8660" i="456"/>
  <c r="M8659" i="456"/>
  <c r="M8658" i="456"/>
  <c r="M8657" i="456"/>
  <c r="M8656" i="456"/>
  <c r="M8655" i="456"/>
  <c r="M8654" i="456"/>
  <c r="M8653" i="456"/>
  <c r="M8652" i="456"/>
  <c r="M8651" i="456"/>
  <c r="M8650" i="456"/>
  <c r="M8649" i="456"/>
  <c r="M8648" i="456"/>
  <c r="M8647" i="456"/>
  <c r="M8646" i="456"/>
  <c r="M8645" i="456"/>
  <c r="M8644" i="456"/>
  <c r="M8643" i="456"/>
  <c r="M8642" i="456"/>
  <c r="M8641" i="456"/>
  <c r="M8640" i="456"/>
  <c r="M8639" i="456"/>
  <c r="M8638" i="456"/>
  <c r="M8637" i="456"/>
  <c r="M8636" i="456"/>
  <c r="M8635" i="456"/>
  <c r="M8634" i="456"/>
  <c r="M8633" i="456"/>
  <c r="M8632" i="456"/>
  <c r="M8631" i="456"/>
  <c r="M8630" i="456"/>
  <c r="M8629" i="456"/>
  <c r="M8628" i="456"/>
  <c r="M8627" i="456"/>
  <c r="M8626" i="456"/>
  <c r="M8625" i="456"/>
  <c r="M8624" i="456"/>
  <c r="M8623" i="456"/>
  <c r="M8622" i="456"/>
  <c r="M8621" i="456"/>
  <c r="M8620" i="456"/>
  <c r="M8619" i="456"/>
  <c r="M8618" i="456"/>
  <c r="M8617" i="456"/>
  <c r="M8616" i="456"/>
  <c r="M8615" i="456"/>
  <c r="M8614" i="456"/>
  <c r="M8613" i="456"/>
  <c r="M8612" i="456"/>
  <c r="M8611" i="456"/>
  <c r="M8610" i="456"/>
  <c r="M8609" i="456"/>
  <c r="M8608" i="456"/>
  <c r="M8607" i="456"/>
  <c r="M8606" i="456"/>
  <c r="M8605" i="456"/>
  <c r="M8604" i="456"/>
  <c r="M8603" i="456"/>
  <c r="M8602" i="456"/>
  <c r="M8601" i="456"/>
  <c r="M8600" i="456"/>
  <c r="M8599" i="456"/>
  <c r="M8598" i="456"/>
  <c r="M8597" i="456"/>
  <c r="M8596" i="456"/>
  <c r="M8595" i="456"/>
  <c r="M8594" i="456"/>
  <c r="M8593" i="456"/>
  <c r="M8592" i="456"/>
  <c r="M8591" i="456"/>
  <c r="M8590" i="456"/>
  <c r="M8589" i="456"/>
  <c r="M8588" i="456"/>
  <c r="M8587" i="456"/>
  <c r="M8586" i="456"/>
  <c r="M8585" i="456"/>
  <c r="M8584" i="456"/>
  <c r="M8583" i="456"/>
  <c r="M8582" i="456"/>
  <c r="M8581" i="456"/>
  <c r="M8580" i="456"/>
  <c r="M8579" i="456"/>
  <c r="M8578" i="456"/>
  <c r="M8577" i="456"/>
  <c r="M8576" i="456"/>
  <c r="M8575" i="456"/>
  <c r="M8574" i="456"/>
  <c r="M8573" i="456"/>
  <c r="M8572" i="456"/>
  <c r="M8571" i="456"/>
  <c r="M8570" i="456"/>
  <c r="M8569" i="456"/>
  <c r="M8568" i="456"/>
  <c r="M8567" i="456"/>
  <c r="M8566" i="456"/>
  <c r="M8565" i="456"/>
  <c r="M8564" i="456"/>
  <c r="M8563" i="456"/>
  <c r="M8562" i="456"/>
  <c r="M8561" i="456"/>
  <c r="M8560" i="456"/>
  <c r="M8559" i="456"/>
  <c r="M8558" i="456"/>
  <c r="M8557" i="456"/>
  <c r="M8556" i="456"/>
  <c r="M8555" i="456"/>
  <c r="M8554" i="456"/>
  <c r="M8553" i="456"/>
  <c r="M8552" i="456"/>
  <c r="M8551" i="456"/>
  <c r="M8550" i="456"/>
  <c r="M8549" i="456"/>
  <c r="M8548" i="456"/>
  <c r="M8547" i="456"/>
  <c r="M8546" i="456"/>
  <c r="M8545" i="456"/>
  <c r="M8544" i="456"/>
  <c r="M8543" i="456"/>
  <c r="M8542" i="456"/>
  <c r="M8541" i="456"/>
  <c r="M8540" i="456"/>
  <c r="M8539" i="456"/>
  <c r="M8538" i="456"/>
  <c r="M8537" i="456"/>
  <c r="M8536" i="456"/>
  <c r="M8535" i="456"/>
  <c r="M8534" i="456"/>
  <c r="M8533" i="456"/>
  <c r="M8532" i="456"/>
  <c r="M8531" i="456"/>
  <c r="M8530" i="456"/>
  <c r="M8529" i="456"/>
  <c r="M8528" i="456"/>
  <c r="M8527" i="456"/>
  <c r="M8526" i="456"/>
  <c r="M8525" i="456"/>
  <c r="M8524" i="456"/>
  <c r="M8523" i="456"/>
  <c r="M8522" i="456"/>
  <c r="M8521" i="456"/>
  <c r="M8520" i="456"/>
  <c r="M8519" i="456"/>
  <c r="M8518" i="456"/>
  <c r="M8517" i="456"/>
  <c r="M8516" i="456"/>
  <c r="M8515" i="456"/>
  <c r="M8514" i="456"/>
  <c r="M8513" i="456"/>
  <c r="M8512" i="456"/>
  <c r="M8511" i="456"/>
  <c r="M8510" i="456"/>
  <c r="M8509" i="456"/>
  <c r="M8508" i="456"/>
  <c r="M8507" i="456"/>
  <c r="M8506" i="456"/>
  <c r="M8505" i="456"/>
  <c r="M8504" i="456"/>
  <c r="M8503" i="456"/>
  <c r="M8502" i="456"/>
  <c r="M8501" i="456"/>
  <c r="M8500" i="456"/>
  <c r="M8499" i="456"/>
  <c r="M8498" i="456"/>
  <c r="M8497" i="456"/>
  <c r="M8496" i="456"/>
  <c r="M8495" i="456"/>
  <c r="M8494" i="456"/>
  <c r="M8493" i="456"/>
  <c r="M8492" i="456"/>
  <c r="M8491" i="456"/>
  <c r="M8490" i="456"/>
  <c r="M8489" i="456"/>
  <c r="M8488" i="456"/>
  <c r="M8487" i="456"/>
  <c r="M8486" i="456"/>
  <c r="M8485" i="456"/>
  <c r="M8484" i="456"/>
  <c r="M8483" i="456"/>
  <c r="M8482" i="456"/>
  <c r="M8481" i="456"/>
  <c r="M8480" i="456"/>
  <c r="M8479" i="456"/>
  <c r="M8478" i="456"/>
  <c r="M8477" i="456"/>
  <c r="M8476" i="456"/>
  <c r="M8475" i="456"/>
  <c r="M8474" i="456"/>
  <c r="M8473" i="456"/>
  <c r="M8472" i="456"/>
  <c r="M8471" i="456"/>
  <c r="M8470" i="456"/>
  <c r="M8469" i="456"/>
  <c r="M8468" i="456"/>
  <c r="M8467" i="456"/>
  <c r="M8466" i="456"/>
  <c r="M8465" i="456"/>
  <c r="M8464" i="456"/>
  <c r="M8463" i="456"/>
  <c r="M8462" i="456"/>
  <c r="M8461" i="456"/>
  <c r="M8460" i="456"/>
  <c r="M8459" i="456"/>
  <c r="M8458" i="456"/>
  <c r="M8457" i="456"/>
  <c r="M8456" i="456"/>
  <c r="M8455" i="456"/>
  <c r="M8454" i="456"/>
  <c r="M8453" i="456"/>
  <c r="M8452" i="456"/>
  <c r="M8451" i="456"/>
  <c r="M8450" i="456"/>
  <c r="M8449" i="456"/>
  <c r="M8448" i="456"/>
  <c r="M8447" i="456"/>
  <c r="M8446" i="456"/>
  <c r="M8445" i="456"/>
  <c r="M8444" i="456"/>
  <c r="M8443" i="456"/>
  <c r="M8442" i="456"/>
  <c r="M8441" i="456"/>
  <c r="M8440" i="456"/>
  <c r="M8439" i="456"/>
  <c r="M8438" i="456"/>
  <c r="M8437" i="456"/>
  <c r="M8436" i="456"/>
  <c r="M8435" i="456"/>
  <c r="M8434" i="456"/>
  <c r="M8433" i="456"/>
  <c r="M8432" i="456"/>
  <c r="M8431" i="456"/>
  <c r="M8430" i="456"/>
  <c r="M8429" i="456"/>
  <c r="M8428" i="456"/>
  <c r="M8427" i="456"/>
  <c r="M8426" i="456"/>
  <c r="M8425" i="456"/>
  <c r="M8424" i="456"/>
  <c r="M8423" i="456"/>
  <c r="M8422" i="456"/>
  <c r="M8421" i="456"/>
  <c r="M8420" i="456"/>
  <c r="M8419" i="456"/>
  <c r="M8418" i="456"/>
  <c r="M8417" i="456"/>
  <c r="M8416" i="456"/>
  <c r="M8415" i="456"/>
  <c r="M8414" i="456"/>
  <c r="M8413" i="456"/>
  <c r="M8412" i="456"/>
  <c r="M8411" i="456"/>
  <c r="M8410" i="456"/>
  <c r="M8409" i="456"/>
  <c r="M8408" i="456"/>
  <c r="M8407" i="456"/>
  <c r="M8406" i="456"/>
  <c r="M8405" i="456"/>
  <c r="M8404" i="456"/>
  <c r="M8403" i="456"/>
  <c r="M8402" i="456"/>
  <c r="M8401" i="456"/>
  <c r="M8400" i="456"/>
  <c r="M8399" i="456"/>
  <c r="M8398" i="456"/>
  <c r="M8397" i="456"/>
  <c r="M8396" i="456"/>
  <c r="M8395" i="456"/>
  <c r="M8394" i="456"/>
  <c r="M8393" i="456"/>
  <c r="M8392" i="456"/>
  <c r="M8391" i="456"/>
  <c r="M8390" i="456"/>
  <c r="M8389" i="456"/>
  <c r="M8388" i="456"/>
  <c r="M8387" i="456"/>
  <c r="M8386" i="456"/>
  <c r="M8385" i="456"/>
  <c r="M8384" i="456"/>
  <c r="M8383" i="456"/>
  <c r="M8382" i="456"/>
  <c r="M8381" i="456"/>
  <c r="M8380" i="456"/>
  <c r="M8379" i="456"/>
  <c r="M8378" i="456"/>
  <c r="M8377" i="456"/>
  <c r="M8376" i="456"/>
  <c r="M8375" i="456"/>
  <c r="M8374" i="456"/>
  <c r="M8373" i="456"/>
  <c r="M8372" i="456"/>
  <c r="M8371" i="456"/>
  <c r="M8370" i="456"/>
  <c r="M8369" i="456"/>
  <c r="M8368" i="456"/>
  <c r="M8367" i="456"/>
  <c r="M8366" i="456"/>
  <c r="M8365" i="456"/>
  <c r="M8364" i="456"/>
  <c r="M8363" i="456"/>
  <c r="M8362" i="456"/>
  <c r="M8361" i="456"/>
  <c r="M8360" i="456"/>
  <c r="M8359" i="456"/>
  <c r="M8358" i="456"/>
  <c r="M8357" i="456"/>
  <c r="M8356" i="456"/>
  <c r="M8355" i="456"/>
  <c r="M8354" i="456"/>
  <c r="M8353" i="456"/>
  <c r="M8352" i="456"/>
  <c r="M8351" i="456"/>
  <c r="M8350" i="456"/>
  <c r="M8349" i="456"/>
  <c r="M8348" i="456"/>
  <c r="M8347" i="456"/>
  <c r="M8346" i="456"/>
  <c r="M8345" i="456"/>
  <c r="M8344" i="456"/>
  <c r="M8343" i="456"/>
  <c r="M8342" i="456"/>
  <c r="M8341" i="456"/>
  <c r="M8340" i="456"/>
  <c r="M8339" i="456"/>
  <c r="M8338" i="456"/>
  <c r="M8337" i="456"/>
  <c r="M8336" i="456"/>
  <c r="M8335" i="456"/>
  <c r="M8334" i="456"/>
  <c r="M8333" i="456"/>
  <c r="M8332" i="456"/>
  <c r="M8331" i="456"/>
  <c r="M8330" i="456"/>
  <c r="M8329" i="456"/>
  <c r="M8328" i="456"/>
  <c r="M8327" i="456"/>
  <c r="M8326" i="456"/>
  <c r="M8325" i="456"/>
  <c r="M8324" i="456"/>
  <c r="M8323" i="456"/>
  <c r="M8322" i="456"/>
  <c r="M8321" i="456"/>
  <c r="M8320" i="456"/>
  <c r="M8319" i="456"/>
  <c r="M8318" i="456"/>
  <c r="M8317" i="456"/>
  <c r="M8316" i="456"/>
  <c r="M8315" i="456"/>
  <c r="M8314" i="456"/>
  <c r="M8313" i="456"/>
  <c r="M8312" i="456"/>
  <c r="M8311" i="456"/>
  <c r="M8310" i="456"/>
  <c r="M8309" i="456"/>
  <c r="M8308" i="456"/>
  <c r="M8307" i="456"/>
  <c r="M8306" i="456"/>
  <c r="M8305" i="456"/>
  <c r="M8304" i="456"/>
  <c r="M8303" i="456"/>
  <c r="M8302" i="456"/>
  <c r="M8301" i="456"/>
  <c r="M8300" i="456"/>
  <c r="M8299" i="456"/>
  <c r="M8298" i="456"/>
  <c r="M8297" i="456"/>
  <c r="M8296" i="456"/>
  <c r="M8295" i="456"/>
  <c r="M8294" i="456"/>
  <c r="M8293" i="456"/>
  <c r="M8292" i="456"/>
  <c r="M8291" i="456"/>
  <c r="M8290" i="456"/>
  <c r="M8289" i="456"/>
  <c r="M8288" i="456"/>
  <c r="M8287" i="456"/>
  <c r="M8286" i="456"/>
  <c r="M8285" i="456"/>
  <c r="M8284" i="456"/>
  <c r="M8283" i="456"/>
  <c r="M8282" i="456"/>
  <c r="M8281" i="456"/>
  <c r="M8280" i="456"/>
  <c r="M8279" i="456"/>
  <c r="M8278" i="456"/>
  <c r="M8277" i="456"/>
  <c r="M8276" i="456"/>
  <c r="M8275" i="456"/>
  <c r="M8274" i="456"/>
  <c r="M8273" i="456"/>
  <c r="M8272" i="456"/>
  <c r="M8271" i="456"/>
  <c r="M8270" i="456"/>
  <c r="M8269" i="456"/>
  <c r="M8268" i="456"/>
  <c r="M8267" i="456"/>
  <c r="M8266" i="456"/>
  <c r="M8265" i="456"/>
  <c r="M8264" i="456"/>
  <c r="M8263" i="456"/>
  <c r="M8262" i="456"/>
  <c r="M8261" i="456"/>
  <c r="M8260" i="456"/>
  <c r="M8259" i="456"/>
  <c r="M8258" i="456"/>
  <c r="M8257" i="456"/>
  <c r="M8256" i="456"/>
  <c r="M8255" i="456"/>
  <c r="M8254" i="456"/>
  <c r="M8253" i="456"/>
  <c r="M8252" i="456"/>
  <c r="M8251" i="456"/>
  <c r="M8250" i="456"/>
  <c r="M8249" i="456"/>
  <c r="M8248" i="456"/>
  <c r="M8247" i="456"/>
  <c r="M8246" i="456"/>
  <c r="M8245" i="456"/>
  <c r="M8244" i="456"/>
  <c r="M8243" i="456"/>
  <c r="M8242" i="456"/>
  <c r="M8241" i="456"/>
  <c r="M8240" i="456"/>
  <c r="M8239" i="456"/>
  <c r="M8238" i="456"/>
  <c r="M8237" i="456"/>
  <c r="M8236" i="456"/>
  <c r="M8235" i="456"/>
  <c r="M8234" i="456"/>
  <c r="M8233" i="456"/>
  <c r="M8232" i="456"/>
  <c r="M8231" i="456"/>
  <c r="M8230" i="456"/>
  <c r="M8229" i="456"/>
  <c r="M8228" i="456"/>
  <c r="M8227" i="456"/>
  <c r="M8226" i="456"/>
  <c r="M8225" i="456"/>
  <c r="M8224" i="456"/>
  <c r="M8223" i="456"/>
  <c r="M8222" i="456"/>
  <c r="M8221" i="456"/>
  <c r="M8220" i="456"/>
  <c r="M8219" i="456"/>
  <c r="M8218" i="456"/>
  <c r="M8217" i="456"/>
  <c r="M8216" i="456"/>
  <c r="M8215" i="456"/>
  <c r="M8214" i="456"/>
  <c r="M8213" i="456"/>
  <c r="M8212" i="456"/>
  <c r="M8211" i="456"/>
  <c r="M8210" i="456"/>
  <c r="M8209" i="456"/>
  <c r="M8208" i="456"/>
  <c r="M8207" i="456"/>
  <c r="M8206" i="456"/>
  <c r="M8205" i="456"/>
  <c r="M8204" i="456"/>
  <c r="M8203" i="456"/>
  <c r="M8202" i="456"/>
  <c r="M8201" i="456"/>
  <c r="M8200" i="456"/>
  <c r="M8199" i="456"/>
  <c r="M8198" i="456"/>
  <c r="M8197" i="456"/>
  <c r="M8196" i="456"/>
  <c r="M8195" i="456"/>
  <c r="M8194" i="456"/>
  <c r="M8193" i="456"/>
  <c r="M8192" i="456"/>
  <c r="M8191" i="456"/>
  <c r="M8190" i="456"/>
  <c r="M8189" i="456"/>
  <c r="M8188" i="456"/>
  <c r="M8187" i="456"/>
  <c r="M8186" i="456"/>
  <c r="M8185" i="456"/>
  <c r="M8184" i="456"/>
  <c r="M8183" i="456"/>
  <c r="M8182" i="456"/>
  <c r="M8181" i="456"/>
  <c r="M8180" i="456"/>
  <c r="M8179" i="456"/>
  <c r="M8178" i="456"/>
  <c r="M8177" i="456"/>
  <c r="M8176" i="456"/>
  <c r="M8175" i="456"/>
  <c r="M8174" i="456"/>
  <c r="M8173" i="456"/>
  <c r="M8172" i="456"/>
  <c r="M8171" i="456"/>
  <c r="M8170" i="456"/>
  <c r="M8169" i="456"/>
  <c r="M8168" i="456"/>
  <c r="M8167" i="456"/>
  <c r="M8166" i="456"/>
  <c r="M8165" i="456"/>
  <c r="M8164" i="456"/>
  <c r="M8163" i="456"/>
  <c r="M8162" i="456"/>
  <c r="M8161" i="456"/>
  <c r="M8160" i="456"/>
  <c r="M8159" i="456"/>
  <c r="M8158" i="456"/>
  <c r="M8157" i="456"/>
  <c r="M8156" i="456"/>
  <c r="M8155" i="456"/>
  <c r="M8154" i="456"/>
  <c r="M8153" i="456"/>
  <c r="M8152" i="456"/>
  <c r="M8151" i="456"/>
  <c r="M8150" i="456"/>
  <c r="M8149" i="456"/>
  <c r="M8148" i="456"/>
  <c r="M8147" i="456"/>
  <c r="M8146" i="456"/>
  <c r="M8145" i="456"/>
  <c r="M8144" i="456"/>
  <c r="M8143" i="456"/>
  <c r="M8142" i="456"/>
  <c r="M8141" i="456"/>
  <c r="M8140" i="456"/>
  <c r="M8139" i="456"/>
  <c r="M8138" i="456"/>
  <c r="M8137" i="456"/>
  <c r="M8136" i="456"/>
  <c r="M8135" i="456"/>
  <c r="M8134" i="456"/>
  <c r="M8133" i="456"/>
  <c r="M8132" i="456"/>
  <c r="M8131" i="456"/>
  <c r="M8130" i="456"/>
  <c r="M8129" i="456"/>
  <c r="M8128" i="456"/>
  <c r="M8127" i="456"/>
  <c r="M8126" i="456"/>
  <c r="M8125" i="456"/>
  <c r="M8124" i="456"/>
  <c r="M8123" i="456"/>
  <c r="M8122" i="456"/>
  <c r="M8121" i="456"/>
  <c r="M8120" i="456"/>
  <c r="M8119" i="456"/>
  <c r="M8118" i="456"/>
  <c r="M8117" i="456"/>
  <c r="M8116" i="456"/>
  <c r="M8115" i="456"/>
  <c r="M8114" i="456"/>
  <c r="M8113" i="456"/>
  <c r="M8112" i="456"/>
  <c r="M8111" i="456"/>
  <c r="M8110" i="456"/>
  <c r="M8109" i="456"/>
  <c r="M8108" i="456"/>
  <c r="M8107" i="456"/>
  <c r="M8106" i="456"/>
  <c r="M8105" i="456"/>
  <c r="M8104" i="456"/>
  <c r="M8103" i="456"/>
  <c r="M8102" i="456"/>
  <c r="M8101" i="456"/>
  <c r="M8100" i="456"/>
  <c r="M8099" i="456"/>
  <c r="M8098" i="456"/>
  <c r="M8097" i="456"/>
  <c r="M8096" i="456"/>
  <c r="M8095" i="456"/>
  <c r="M8094" i="456"/>
  <c r="M8093" i="456"/>
  <c r="M8092" i="456"/>
  <c r="M8091" i="456"/>
  <c r="M8090" i="456"/>
  <c r="M8089" i="456"/>
  <c r="M8088" i="456"/>
  <c r="M8087" i="456"/>
  <c r="M8086" i="456"/>
  <c r="M8085" i="456"/>
  <c r="M8084" i="456"/>
  <c r="M8083" i="456"/>
  <c r="M8082" i="456"/>
  <c r="M8081" i="456"/>
  <c r="M8080" i="456"/>
  <c r="M8079" i="456"/>
  <c r="M8078" i="456"/>
  <c r="M8077" i="456"/>
  <c r="M8076" i="456"/>
  <c r="M8075" i="456"/>
  <c r="M8074" i="456"/>
  <c r="M8073" i="456"/>
  <c r="M8072" i="456"/>
  <c r="M8071" i="456"/>
  <c r="M8070" i="456"/>
  <c r="M8069" i="456"/>
  <c r="M8068" i="456"/>
  <c r="M8067" i="456"/>
  <c r="M8066" i="456"/>
  <c r="M8065" i="456"/>
  <c r="M8064" i="456"/>
  <c r="M8063" i="456"/>
  <c r="M8062" i="456"/>
  <c r="M8061" i="456"/>
  <c r="M8060" i="456"/>
  <c r="M8059" i="456"/>
  <c r="M8058" i="456"/>
  <c r="M8057" i="456"/>
  <c r="M8056" i="456"/>
  <c r="M8055" i="456"/>
  <c r="M8054" i="456"/>
  <c r="M8053" i="456"/>
  <c r="M8052" i="456"/>
  <c r="M8051" i="456"/>
  <c r="M8050" i="456"/>
  <c r="M8049" i="456"/>
  <c r="M8048" i="456"/>
  <c r="M8047" i="456"/>
  <c r="M8046" i="456"/>
  <c r="M8045" i="456"/>
  <c r="M8044" i="456"/>
  <c r="M8043" i="456"/>
  <c r="M8042" i="456"/>
  <c r="M8041" i="456"/>
  <c r="M8040" i="456"/>
  <c r="M8039" i="456"/>
  <c r="M8038" i="456"/>
  <c r="M8037" i="456"/>
  <c r="M8036" i="456"/>
  <c r="M8035" i="456"/>
  <c r="M8034" i="456"/>
  <c r="M8033" i="456"/>
  <c r="M8032" i="456"/>
  <c r="M8031" i="456"/>
  <c r="M8030" i="456"/>
  <c r="M8029" i="456"/>
  <c r="M8028" i="456"/>
  <c r="M8027" i="456"/>
  <c r="M8026" i="456"/>
  <c r="M8025" i="456"/>
  <c r="M8024" i="456"/>
  <c r="M8023" i="456"/>
  <c r="M8022" i="456"/>
  <c r="M8021" i="456"/>
  <c r="M8020" i="456"/>
  <c r="M8019" i="456"/>
  <c r="M8018" i="456"/>
  <c r="M8017" i="456"/>
  <c r="M8016" i="456"/>
  <c r="M8015" i="456"/>
  <c r="M8014" i="456"/>
  <c r="M8013" i="456"/>
  <c r="M8012" i="456"/>
  <c r="M8011" i="456"/>
  <c r="M8010" i="456"/>
  <c r="M8009" i="456"/>
  <c r="M8008" i="456"/>
  <c r="M8007" i="456"/>
  <c r="M8006" i="456"/>
  <c r="M8005" i="456"/>
  <c r="M8004" i="456"/>
  <c r="M8003" i="456"/>
  <c r="M8002" i="456"/>
  <c r="M8001" i="456"/>
  <c r="M8000" i="456"/>
  <c r="M7999" i="456"/>
  <c r="M7998" i="456"/>
  <c r="M7997" i="456"/>
  <c r="M7996" i="456"/>
  <c r="M7995" i="456"/>
  <c r="M7994" i="456"/>
  <c r="M7993" i="456"/>
  <c r="M7992" i="456"/>
  <c r="M7991" i="456"/>
  <c r="M7990" i="456"/>
  <c r="M7989" i="456"/>
  <c r="M7988" i="456"/>
  <c r="M7987" i="456"/>
  <c r="M7986" i="456"/>
  <c r="M7985" i="456"/>
  <c r="M7984" i="456"/>
  <c r="M7983" i="456"/>
  <c r="M7982" i="456"/>
  <c r="M7981" i="456"/>
  <c r="M7980" i="456"/>
  <c r="M7979" i="456"/>
  <c r="M7978" i="456"/>
  <c r="M7977" i="456"/>
  <c r="M7976" i="456"/>
  <c r="M7975" i="456"/>
  <c r="M7974" i="456"/>
  <c r="M7973" i="456"/>
  <c r="M7972" i="456"/>
  <c r="M7971" i="456"/>
  <c r="M7970" i="456"/>
  <c r="M7969" i="456"/>
  <c r="M7968" i="456"/>
  <c r="M7967" i="456"/>
  <c r="M7966" i="456"/>
  <c r="M7965" i="456"/>
  <c r="M7964" i="456"/>
  <c r="M7963" i="456"/>
  <c r="M7962" i="456"/>
  <c r="M7961" i="456"/>
  <c r="M7960" i="456"/>
  <c r="M7959" i="456"/>
  <c r="M7958" i="456"/>
  <c r="M7957" i="456"/>
  <c r="M7956" i="456"/>
  <c r="M7955" i="456"/>
  <c r="M7954" i="456"/>
  <c r="M7953" i="456"/>
  <c r="M7952" i="456"/>
  <c r="M7951" i="456"/>
  <c r="M7950" i="456"/>
  <c r="M7949" i="456"/>
  <c r="M7948" i="456"/>
  <c r="M7947" i="456"/>
  <c r="M7946" i="456"/>
  <c r="M7945" i="456"/>
  <c r="M7944" i="456"/>
  <c r="M7943" i="456"/>
  <c r="M7942" i="456"/>
  <c r="M7941" i="456"/>
  <c r="M7940" i="456"/>
  <c r="M7939" i="456"/>
  <c r="M7938" i="456"/>
  <c r="M7937" i="456"/>
  <c r="M7936" i="456"/>
  <c r="M7935" i="456"/>
  <c r="M7934" i="456"/>
  <c r="M7933" i="456"/>
  <c r="M7932" i="456"/>
  <c r="M7931" i="456"/>
  <c r="M7930" i="456"/>
  <c r="M7929" i="456"/>
  <c r="M7928" i="456"/>
  <c r="M7927" i="456"/>
  <c r="M7926" i="456"/>
  <c r="M7925" i="456"/>
  <c r="M7924" i="456"/>
  <c r="M7923" i="456"/>
  <c r="M7922" i="456"/>
  <c r="M7921" i="456"/>
  <c r="M7920" i="456"/>
  <c r="M7919" i="456"/>
  <c r="M7918" i="456"/>
  <c r="M7917" i="456"/>
  <c r="M7916" i="456"/>
  <c r="M7915" i="456"/>
  <c r="M7914" i="456"/>
  <c r="M7913" i="456"/>
  <c r="M7912" i="456"/>
  <c r="M7911" i="456"/>
  <c r="M7910" i="456"/>
  <c r="M7909" i="456"/>
  <c r="M7908" i="456"/>
  <c r="M7907" i="456"/>
  <c r="M7906" i="456"/>
  <c r="M7905" i="456"/>
  <c r="M7904" i="456"/>
  <c r="M7903" i="456"/>
  <c r="M7902" i="456"/>
  <c r="M7901" i="456"/>
  <c r="M7900" i="456"/>
  <c r="M7899" i="456"/>
  <c r="M7898" i="456"/>
  <c r="M7897" i="456"/>
  <c r="M7896" i="456"/>
  <c r="M7895" i="456"/>
  <c r="M7894" i="456"/>
  <c r="M7893" i="456"/>
  <c r="M7892" i="456"/>
  <c r="M7891" i="456"/>
  <c r="M7890" i="456"/>
  <c r="M7889" i="456"/>
  <c r="M7888" i="456"/>
  <c r="M7887" i="456"/>
  <c r="M7886" i="456"/>
  <c r="M7885" i="456"/>
  <c r="M7884" i="456"/>
  <c r="M7883" i="456"/>
  <c r="M7882" i="456"/>
  <c r="M7881" i="456"/>
  <c r="M7880" i="456"/>
  <c r="M7879" i="456"/>
  <c r="M7878" i="456"/>
  <c r="M7877" i="456"/>
  <c r="M7876" i="456"/>
  <c r="M7875" i="456"/>
  <c r="M7874" i="456"/>
  <c r="M7873" i="456"/>
  <c r="M7872" i="456"/>
  <c r="M7871" i="456"/>
  <c r="M7870" i="456"/>
  <c r="M7869" i="456"/>
  <c r="M7868" i="456"/>
  <c r="M7867" i="456"/>
  <c r="M7866" i="456"/>
  <c r="M7865" i="456"/>
  <c r="M7864" i="456"/>
  <c r="M7863" i="456"/>
  <c r="M7862" i="456"/>
  <c r="M7861" i="456"/>
  <c r="M7860" i="456"/>
  <c r="M7859" i="456"/>
  <c r="M7858" i="456"/>
  <c r="M7857" i="456"/>
  <c r="M7856" i="456"/>
  <c r="M7855" i="456"/>
  <c r="M7854" i="456"/>
  <c r="M7853" i="456"/>
  <c r="M7852" i="456"/>
  <c r="M7851" i="456"/>
  <c r="M7850" i="456"/>
  <c r="M7849" i="456"/>
  <c r="M7848" i="456"/>
  <c r="M7847" i="456"/>
  <c r="M7846" i="456"/>
  <c r="M7845" i="456"/>
  <c r="M7844" i="456"/>
  <c r="M7843" i="456"/>
  <c r="M7842" i="456"/>
  <c r="M7841" i="456"/>
  <c r="M7840" i="456"/>
  <c r="M7839" i="456"/>
  <c r="M7838" i="456"/>
  <c r="M7837" i="456"/>
  <c r="M7836" i="456"/>
  <c r="M7835" i="456"/>
  <c r="M7834" i="456"/>
  <c r="M7833" i="456"/>
  <c r="M7832" i="456"/>
  <c r="M7831" i="456"/>
  <c r="M7830" i="456"/>
  <c r="M7829" i="456"/>
  <c r="M7828" i="456"/>
  <c r="M7827" i="456"/>
  <c r="M7826" i="456"/>
  <c r="M7825" i="456"/>
  <c r="M7824" i="456"/>
  <c r="M7823" i="456"/>
  <c r="M7822" i="456"/>
  <c r="M7821" i="456"/>
  <c r="M7820" i="456"/>
  <c r="M7819" i="456"/>
  <c r="M7818" i="456"/>
  <c r="M7817" i="456"/>
  <c r="M7816" i="456"/>
  <c r="M7815" i="456"/>
  <c r="M7814" i="456"/>
  <c r="M7813" i="456"/>
  <c r="M7812" i="456"/>
  <c r="M7811" i="456"/>
  <c r="M7810" i="456"/>
  <c r="M7809" i="456"/>
  <c r="M7808" i="456"/>
  <c r="M7807" i="456"/>
  <c r="M7806" i="456"/>
  <c r="M7805" i="456"/>
  <c r="M7804" i="456"/>
  <c r="M7803" i="456"/>
  <c r="M7802" i="456"/>
  <c r="M7801" i="456"/>
  <c r="M7800" i="456"/>
  <c r="M7799" i="456"/>
  <c r="M7798" i="456"/>
  <c r="M7797" i="456"/>
  <c r="M7796" i="456"/>
  <c r="M7795" i="456"/>
  <c r="M7794" i="456"/>
  <c r="M7793" i="456"/>
  <c r="M7792" i="456"/>
  <c r="M7791" i="456"/>
  <c r="M7790" i="456"/>
  <c r="M7789" i="456"/>
  <c r="M7788" i="456"/>
  <c r="M7787" i="456"/>
  <c r="M7786" i="456"/>
  <c r="M7785" i="456"/>
  <c r="M7784" i="456"/>
  <c r="M7783" i="456"/>
  <c r="M7782" i="456"/>
  <c r="M7781" i="456"/>
  <c r="M7780" i="456"/>
  <c r="M7779" i="456"/>
  <c r="M7778" i="456"/>
  <c r="M7777" i="456"/>
  <c r="M7776" i="456"/>
  <c r="M7775" i="456"/>
  <c r="M7774" i="456"/>
  <c r="M7773" i="456"/>
  <c r="M7772" i="456"/>
  <c r="M7771" i="456"/>
  <c r="M7770" i="456"/>
  <c r="M7769" i="456"/>
  <c r="M7768" i="456"/>
  <c r="M7767" i="456"/>
  <c r="M7766" i="456"/>
  <c r="M7765" i="456"/>
  <c r="M7764" i="456"/>
  <c r="M7763" i="456"/>
  <c r="M7762" i="456"/>
  <c r="M7761" i="456"/>
  <c r="M7760" i="456"/>
  <c r="M7759" i="456"/>
  <c r="M7758" i="456"/>
  <c r="M7757" i="456"/>
  <c r="M7756" i="456"/>
  <c r="M7755" i="456"/>
  <c r="M7754" i="456"/>
  <c r="M7753" i="456"/>
  <c r="M7752" i="456"/>
  <c r="M7751" i="456"/>
  <c r="M7750" i="456"/>
  <c r="M7749" i="456"/>
  <c r="M7748" i="456"/>
  <c r="M7747" i="456"/>
  <c r="M7746" i="456"/>
  <c r="M7745" i="456"/>
  <c r="M7744" i="456"/>
  <c r="M7743" i="456"/>
  <c r="M7742" i="456"/>
  <c r="M7741" i="456"/>
  <c r="M7740" i="456"/>
  <c r="M7739" i="456"/>
  <c r="M7738" i="456"/>
  <c r="M7737" i="456"/>
  <c r="M7736" i="456"/>
  <c r="M7735" i="456"/>
  <c r="M7734" i="456"/>
  <c r="M7733" i="456"/>
  <c r="M7732" i="456"/>
  <c r="M7731" i="456"/>
  <c r="M7730" i="456"/>
  <c r="M7729" i="456"/>
  <c r="M7728" i="456"/>
  <c r="M7727" i="456"/>
  <c r="M7726" i="456"/>
  <c r="M7725" i="456"/>
  <c r="M7724" i="456"/>
  <c r="M7723" i="456"/>
  <c r="M7722" i="456"/>
  <c r="M7721" i="456"/>
  <c r="M7720" i="456"/>
  <c r="M7719" i="456"/>
  <c r="M7718" i="456"/>
  <c r="M7717" i="456"/>
  <c r="M7716" i="456"/>
  <c r="M7715" i="456"/>
  <c r="M7714" i="456"/>
  <c r="M7713" i="456"/>
  <c r="M7712" i="456"/>
  <c r="M7711" i="456"/>
  <c r="M7710" i="456"/>
  <c r="M7709" i="456"/>
  <c r="M7708" i="456"/>
  <c r="M7707" i="456"/>
  <c r="M7706" i="456"/>
  <c r="M7705" i="456"/>
  <c r="M7704" i="456"/>
  <c r="M7703" i="456"/>
  <c r="M7702" i="456"/>
  <c r="M7701" i="456"/>
  <c r="M7700" i="456"/>
  <c r="M7699" i="456"/>
  <c r="M7698" i="456"/>
  <c r="M7697" i="456"/>
  <c r="M7696" i="456"/>
  <c r="M7695" i="456"/>
  <c r="M7694" i="456"/>
  <c r="M7693" i="456"/>
  <c r="M7692" i="456"/>
  <c r="M7691" i="456"/>
  <c r="M7690" i="456"/>
  <c r="M7689" i="456"/>
  <c r="M7688" i="456"/>
  <c r="M7687" i="456"/>
  <c r="M7686" i="456"/>
  <c r="M7685" i="456"/>
  <c r="M7684" i="456"/>
  <c r="M7683" i="456"/>
  <c r="M7682" i="456"/>
  <c r="M7681" i="456"/>
  <c r="M7680" i="456"/>
  <c r="M7679" i="456"/>
  <c r="M7678" i="456"/>
  <c r="M7677" i="456"/>
  <c r="M7676" i="456"/>
  <c r="M7675" i="456"/>
  <c r="M7674" i="456"/>
  <c r="M7673" i="456"/>
  <c r="M7672" i="456"/>
  <c r="M7671" i="456"/>
  <c r="M7670" i="456"/>
  <c r="M7669" i="456"/>
  <c r="M7668" i="456"/>
  <c r="M7667" i="456"/>
  <c r="M7666" i="456"/>
  <c r="M7665" i="456"/>
  <c r="M7664" i="456"/>
  <c r="M7663" i="456"/>
  <c r="M7662" i="456"/>
  <c r="M7661" i="456"/>
  <c r="M7660" i="456"/>
  <c r="M7659" i="456"/>
  <c r="M7658" i="456"/>
  <c r="M7657" i="456"/>
  <c r="M7656" i="456"/>
  <c r="M7655" i="456"/>
  <c r="M7654" i="456"/>
  <c r="M7653" i="456"/>
  <c r="M7652" i="456"/>
  <c r="M7651" i="456"/>
  <c r="M7650" i="456"/>
  <c r="M7649" i="456"/>
  <c r="M7648" i="456"/>
  <c r="M7647" i="456"/>
  <c r="M7646" i="456"/>
  <c r="M7645" i="456"/>
  <c r="M7644" i="456"/>
  <c r="M7643" i="456"/>
  <c r="M7642" i="456"/>
  <c r="M7641" i="456"/>
  <c r="M7640" i="456"/>
  <c r="M7639" i="456"/>
  <c r="M7638" i="456"/>
  <c r="M7637" i="456"/>
  <c r="M7636" i="456"/>
  <c r="M7635" i="456"/>
  <c r="M7634" i="456"/>
  <c r="M7633" i="456"/>
  <c r="M7632" i="456"/>
  <c r="M7631" i="456"/>
  <c r="M7630" i="456"/>
  <c r="M7629" i="456"/>
  <c r="M7628" i="456"/>
  <c r="M7627" i="456"/>
  <c r="M7626" i="456"/>
  <c r="M7625" i="456"/>
  <c r="M7624" i="456"/>
  <c r="M7623" i="456"/>
  <c r="M7622" i="456"/>
  <c r="M7621" i="456"/>
  <c r="M7620" i="456"/>
  <c r="M7619" i="456"/>
  <c r="M7618" i="456"/>
  <c r="M7617" i="456"/>
  <c r="M7616" i="456"/>
  <c r="M7615" i="456"/>
  <c r="M7614" i="456"/>
  <c r="M7613" i="456"/>
  <c r="M7612" i="456"/>
  <c r="M7611" i="456"/>
  <c r="M7610" i="456"/>
  <c r="M7609" i="456"/>
  <c r="M7608" i="456"/>
  <c r="M7607" i="456"/>
  <c r="M7606" i="456"/>
  <c r="M7605" i="456"/>
  <c r="M7604" i="456"/>
  <c r="M7603" i="456"/>
  <c r="M7602" i="456"/>
  <c r="M7601" i="456"/>
  <c r="M7600" i="456"/>
  <c r="M7599" i="456"/>
  <c r="M7598" i="456"/>
  <c r="M7597" i="456"/>
  <c r="M7596" i="456"/>
  <c r="M7595" i="456"/>
  <c r="M7594" i="456"/>
  <c r="M7593" i="456"/>
  <c r="M7592" i="456"/>
  <c r="M7591" i="456"/>
  <c r="M7590" i="456"/>
  <c r="M7589" i="456"/>
  <c r="M7588" i="456"/>
  <c r="M7587" i="456"/>
  <c r="M7586" i="456"/>
  <c r="M7585" i="456"/>
  <c r="M7584" i="456"/>
  <c r="M7583" i="456"/>
  <c r="M7582" i="456"/>
  <c r="M7581" i="456"/>
  <c r="M7580" i="456"/>
  <c r="M7579" i="456"/>
  <c r="M7578" i="456"/>
  <c r="M7577" i="456"/>
  <c r="M7576" i="456"/>
  <c r="M7575" i="456"/>
  <c r="M7574" i="456"/>
  <c r="M7573" i="456"/>
  <c r="M7572" i="456"/>
  <c r="M7571" i="456"/>
  <c r="M7570" i="456"/>
  <c r="M7569" i="456"/>
  <c r="M7568" i="456"/>
  <c r="M7567" i="456"/>
  <c r="M7566" i="456"/>
  <c r="M7565" i="456"/>
  <c r="M7564" i="456"/>
  <c r="M7563" i="456"/>
  <c r="M7562" i="456"/>
  <c r="M7561" i="456"/>
  <c r="M7560" i="456"/>
  <c r="M7559" i="456"/>
  <c r="M7558" i="456"/>
  <c r="M7557" i="456"/>
  <c r="M7556" i="456"/>
  <c r="M7555" i="456"/>
  <c r="M7554" i="456"/>
  <c r="M7553" i="456"/>
  <c r="M7552" i="456"/>
  <c r="M7551" i="456"/>
  <c r="M7550" i="456"/>
  <c r="M7549" i="456"/>
  <c r="M7548" i="456"/>
  <c r="M7547" i="456"/>
  <c r="M7546" i="456"/>
  <c r="M7545" i="456"/>
  <c r="M7544" i="456"/>
  <c r="M7543" i="456"/>
  <c r="M7542" i="456"/>
  <c r="M7541" i="456"/>
  <c r="M7540" i="456"/>
  <c r="M7539" i="456"/>
  <c r="M7538" i="456"/>
  <c r="M7537" i="456"/>
  <c r="M7536" i="456"/>
  <c r="M7535" i="456"/>
  <c r="M7534" i="456"/>
  <c r="M7533" i="456"/>
  <c r="M7532" i="456"/>
  <c r="M7531" i="456"/>
  <c r="M7530" i="456"/>
  <c r="M7529" i="456"/>
  <c r="M7528" i="456"/>
  <c r="M7527" i="456"/>
  <c r="M7526" i="456"/>
  <c r="M7525" i="456"/>
  <c r="M7524" i="456"/>
  <c r="M7523" i="456"/>
  <c r="M7522" i="456"/>
  <c r="M7521" i="456"/>
  <c r="M7520" i="456"/>
  <c r="M7519" i="456"/>
  <c r="M7518" i="456"/>
  <c r="M7517" i="456"/>
  <c r="M7516" i="456"/>
  <c r="M7515" i="456"/>
  <c r="M7514" i="456"/>
  <c r="M7513" i="456"/>
  <c r="M7512" i="456"/>
  <c r="M7511" i="456"/>
  <c r="M7510" i="456"/>
  <c r="M7509" i="456"/>
  <c r="M7508" i="456"/>
  <c r="M7507" i="456"/>
  <c r="M7506" i="456"/>
  <c r="M7505" i="456"/>
  <c r="M7504" i="456"/>
  <c r="M7503" i="456"/>
  <c r="M7502" i="456"/>
  <c r="M7501" i="456"/>
  <c r="M7500" i="456"/>
  <c r="M7499" i="456"/>
  <c r="M7498" i="456"/>
  <c r="M7497" i="456"/>
  <c r="M7496" i="456"/>
  <c r="M7495" i="456"/>
  <c r="M7494" i="456"/>
  <c r="M7493" i="456"/>
  <c r="M7492" i="456"/>
  <c r="M7491" i="456"/>
  <c r="M7490" i="456"/>
  <c r="M7489" i="456"/>
  <c r="M7488" i="456"/>
  <c r="M7487" i="456"/>
  <c r="M7486" i="456"/>
  <c r="M7485" i="456"/>
  <c r="M7484" i="456"/>
  <c r="M7483" i="456"/>
  <c r="M7482" i="456"/>
  <c r="M7481" i="456"/>
  <c r="M7480" i="456"/>
  <c r="M7479" i="456"/>
  <c r="M7478" i="456"/>
  <c r="M7477" i="456"/>
  <c r="M7476" i="456"/>
  <c r="M7475" i="456"/>
  <c r="M7474" i="456"/>
  <c r="M7473" i="456"/>
  <c r="M7472" i="456"/>
  <c r="M7471" i="456"/>
  <c r="M7470" i="456"/>
  <c r="M7469" i="456"/>
  <c r="M7468" i="456"/>
  <c r="M7467" i="456"/>
  <c r="M7466" i="456"/>
  <c r="M7465" i="456"/>
  <c r="M7464" i="456"/>
  <c r="M7463" i="456"/>
  <c r="M7462" i="456"/>
  <c r="M7461" i="456"/>
  <c r="M7460" i="456"/>
  <c r="M7459" i="456"/>
  <c r="M7458" i="456"/>
  <c r="M7457" i="456"/>
  <c r="M7456" i="456"/>
  <c r="M7455" i="456"/>
  <c r="M7454" i="456"/>
  <c r="M7453" i="456"/>
  <c r="M7452" i="456"/>
  <c r="M7451" i="456"/>
  <c r="M7450" i="456"/>
  <c r="M7449" i="456"/>
  <c r="M7448" i="456"/>
  <c r="M7447" i="456"/>
  <c r="M7446" i="456"/>
  <c r="M7445" i="456"/>
  <c r="M7444" i="456"/>
  <c r="M7443" i="456"/>
  <c r="M7442" i="456"/>
  <c r="M7441" i="456"/>
  <c r="M7440" i="456"/>
  <c r="M7439" i="456"/>
  <c r="M7438" i="456"/>
  <c r="M7437" i="456"/>
  <c r="M7436" i="456"/>
  <c r="M7435" i="456"/>
  <c r="M7434" i="456"/>
  <c r="M7433" i="456"/>
  <c r="M7432" i="456"/>
  <c r="M7431" i="456"/>
  <c r="M7430" i="456"/>
  <c r="M7429" i="456"/>
  <c r="M7428" i="456"/>
  <c r="M7427" i="456"/>
  <c r="M7426" i="456"/>
  <c r="M7425" i="456"/>
  <c r="M7424" i="456"/>
  <c r="M7423" i="456"/>
  <c r="M7422" i="456"/>
  <c r="M7421" i="456"/>
  <c r="M7420" i="456"/>
  <c r="M7419" i="456"/>
  <c r="M7418" i="456"/>
  <c r="M7417" i="456"/>
  <c r="M7416" i="456"/>
  <c r="M7415" i="456"/>
  <c r="M7414" i="456"/>
  <c r="M7413" i="456"/>
  <c r="M7412" i="456"/>
  <c r="M7411" i="456"/>
  <c r="M7410" i="456"/>
  <c r="M7409" i="456"/>
  <c r="M7408" i="456"/>
  <c r="M7407" i="456"/>
  <c r="M7406" i="456"/>
  <c r="M7405" i="456"/>
  <c r="M7404" i="456"/>
  <c r="M7403" i="456"/>
  <c r="M7402" i="456"/>
  <c r="M7401" i="456"/>
  <c r="M7400" i="456"/>
  <c r="M7399" i="456"/>
  <c r="M7398" i="456"/>
  <c r="M7397" i="456"/>
  <c r="M7396" i="456"/>
  <c r="M7395" i="456"/>
  <c r="M7394" i="456"/>
  <c r="M7393" i="456"/>
  <c r="M7392" i="456"/>
  <c r="M7391" i="456"/>
  <c r="M7390" i="456"/>
  <c r="M7389" i="456"/>
  <c r="M7388" i="456"/>
  <c r="M7387" i="456"/>
  <c r="M7386" i="456"/>
  <c r="M7385" i="456"/>
  <c r="M7384" i="456"/>
  <c r="M7383" i="456"/>
  <c r="M7382" i="456"/>
  <c r="M7381" i="456"/>
  <c r="M7380" i="456"/>
  <c r="M7379" i="456"/>
  <c r="M7378" i="456"/>
  <c r="M7377" i="456"/>
  <c r="M7376" i="456"/>
  <c r="M7375" i="456"/>
  <c r="M7374" i="456"/>
  <c r="M7373" i="456"/>
  <c r="M7372" i="456"/>
  <c r="M7371" i="456"/>
  <c r="M7370" i="456"/>
  <c r="M7369" i="456"/>
  <c r="M7368" i="456"/>
  <c r="M7367" i="456"/>
  <c r="M7366" i="456"/>
  <c r="M7365" i="456"/>
  <c r="M7364" i="456"/>
  <c r="M7363" i="456"/>
  <c r="M7362" i="456"/>
  <c r="M7361" i="456"/>
  <c r="M7360" i="456"/>
  <c r="M7359" i="456"/>
  <c r="M7358" i="456"/>
  <c r="M7357" i="456"/>
  <c r="M7356" i="456"/>
  <c r="M7355" i="456"/>
  <c r="M7354" i="456"/>
  <c r="M7353" i="456"/>
  <c r="M7352" i="456"/>
  <c r="M7351" i="456"/>
  <c r="M7350" i="456"/>
  <c r="M7349" i="456"/>
  <c r="M7348" i="456"/>
  <c r="M7347" i="456"/>
  <c r="M7346" i="456"/>
  <c r="M7345" i="456"/>
  <c r="M7344" i="456"/>
  <c r="M7343" i="456"/>
  <c r="M7342" i="456"/>
  <c r="M7341" i="456"/>
  <c r="M7340" i="456"/>
  <c r="M7339" i="456"/>
  <c r="M7338" i="456"/>
  <c r="M7337" i="456"/>
  <c r="M7336" i="456"/>
  <c r="M7335" i="456"/>
  <c r="M7334" i="456"/>
  <c r="M7333" i="456"/>
  <c r="M7332" i="456"/>
  <c r="M7331" i="456"/>
  <c r="M7330" i="456"/>
  <c r="M7329" i="456"/>
  <c r="M7328" i="456"/>
  <c r="M7327" i="456"/>
  <c r="M7326" i="456"/>
  <c r="M7325" i="456"/>
  <c r="M7324" i="456"/>
  <c r="M7323" i="456"/>
  <c r="M7322" i="456"/>
  <c r="M7321" i="456"/>
  <c r="M7320" i="456"/>
  <c r="M7319" i="456"/>
  <c r="M7318" i="456"/>
  <c r="M7317" i="456"/>
  <c r="M7316" i="456"/>
  <c r="M7315" i="456"/>
  <c r="M7314" i="456"/>
  <c r="M7313" i="456"/>
  <c r="M7312" i="456"/>
  <c r="M7311" i="456"/>
  <c r="M7310" i="456"/>
  <c r="M7309" i="456"/>
  <c r="M7308" i="456"/>
  <c r="M7307" i="456"/>
  <c r="M7306" i="456"/>
  <c r="M7305" i="456"/>
  <c r="M7304" i="456"/>
  <c r="M7303" i="456"/>
  <c r="M7302" i="456"/>
  <c r="M7301" i="456"/>
  <c r="M7300" i="456"/>
  <c r="M7299" i="456"/>
  <c r="M7298" i="456"/>
  <c r="M7297" i="456"/>
  <c r="M7296" i="456"/>
  <c r="M7295" i="456"/>
  <c r="M7294" i="456"/>
  <c r="M7293" i="456"/>
  <c r="M7292" i="456"/>
  <c r="M7291" i="456"/>
  <c r="M7290" i="456"/>
  <c r="M7289" i="456"/>
  <c r="M7288" i="456"/>
  <c r="M7287" i="456"/>
  <c r="M7286" i="456"/>
  <c r="M7285" i="456"/>
  <c r="M7284" i="456"/>
  <c r="M7283" i="456"/>
  <c r="M7282" i="456"/>
  <c r="M7281" i="456"/>
  <c r="M7280" i="456"/>
  <c r="M7279" i="456"/>
  <c r="M7278" i="456"/>
  <c r="M7277" i="456"/>
  <c r="M7276" i="456"/>
  <c r="M7275" i="456"/>
  <c r="M7274" i="456"/>
  <c r="M7273" i="456"/>
  <c r="M7272" i="456"/>
  <c r="M7271" i="456"/>
  <c r="M7270" i="456"/>
  <c r="M7269" i="456"/>
  <c r="M7268" i="456"/>
  <c r="M7267" i="456"/>
  <c r="M7266" i="456"/>
  <c r="M7265" i="456"/>
  <c r="M7264" i="456"/>
  <c r="M7263" i="456"/>
  <c r="M7262" i="456"/>
  <c r="M7261" i="456"/>
  <c r="M7260" i="456"/>
  <c r="M7259" i="456"/>
  <c r="M7258" i="456"/>
  <c r="M7257" i="456"/>
  <c r="M7256" i="456"/>
  <c r="M7255" i="456"/>
  <c r="M7254" i="456"/>
  <c r="M7253" i="456"/>
  <c r="M7252" i="456"/>
  <c r="M7251" i="456"/>
  <c r="M7250" i="456"/>
  <c r="M7249" i="456"/>
  <c r="M7248" i="456"/>
  <c r="M7247" i="456"/>
  <c r="M7246" i="456"/>
  <c r="M7245" i="456"/>
  <c r="M7244" i="456"/>
  <c r="M7243" i="456"/>
  <c r="M7242" i="456"/>
  <c r="M7241" i="456"/>
  <c r="M7240" i="456"/>
  <c r="M7239" i="456"/>
  <c r="M7238" i="456"/>
  <c r="M7237" i="456"/>
  <c r="M7236" i="456"/>
  <c r="M7235" i="456"/>
  <c r="M7234" i="456"/>
  <c r="M7233" i="456"/>
  <c r="M7232" i="456"/>
  <c r="M7231" i="456"/>
  <c r="M7230" i="456"/>
  <c r="M7229" i="456"/>
  <c r="M7228" i="456"/>
  <c r="M7227" i="456"/>
  <c r="M7226" i="456"/>
  <c r="M7225" i="456"/>
  <c r="M7224" i="456"/>
  <c r="M7223" i="456"/>
  <c r="M7222" i="456"/>
  <c r="M7221" i="456"/>
  <c r="M7220" i="456"/>
  <c r="M7219" i="456"/>
  <c r="M7218" i="456"/>
  <c r="M7217" i="456"/>
  <c r="M7216" i="456"/>
  <c r="M7215" i="456"/>
  <c r="M7214" i="456"/>
  <c r="M7213" i="456"/>
  <c r="M7212" i="456"/>
  <c r="M7211" i="456"/>
  <c r="M7210" i="456"/>
  <c r="M7209" i="456"/>
  <c r="M7208" i="456"/>
  <c r="M7207" i="456"/>
  <c r="M7206" i="456"/>
  <c r="M7205" i="456"/>
  <c r="M7204" i="456"/>
  <c r="M7203" i="456"/>
  <c r="M7202" i="456"/>
  <c r="M7201" i="456"/>
  <c r="M7200" i="456"/>
  <c r="M7199" i="456"/>
  <c r="M7198" i="456"/>
  <c r="M7197" i="456"/>
  <c r="M7196" i="456"/>
  <c r="M7195" i="456"/>
  <c r="M7194" i="456"/>
  <c r="M7193" i="456"/>
  <c r="M7192" i="456"/>
  <c r="M7191" i="456"/>
  <c r="M7190" i="456"/>
  <c r="M7189" i="456"/>
  <c r="M7188" i="456"/>
  <c r="M7187" i="456"/>
  <c r="M7186" i="456"/>
  <c r="M7185" i="456"/>
  <c r="M7184" i="456"/>
  <c r="M7183" i="456"/>
  <c r="M7182" i="456"/>
  <c r="M7181" i="456"/>
  <c r="M7180" i="456"/>
  <c r="M7179" i="456"/>
  <c r="M7178" i="456"/>
  <c r="M7177" i="456"/>
  <c r="M7176" i="456"/>
  <c r="M7175" i="456"/>
  <c r="M7174" i="456"/>
  <c r="M7173" i="456"/>
  <c r="M7172" i="456"/>
  <c r="M7171" i="456"/>
  <c r="M7170" i="456"/>
  <c r="M7169" i="456"/>
  <c r="M7168" i="456"/>
  <c r="M7167" i="456"/>
  <c r="M7166" i="456"/>
  <c r="M7165" i="456"/>
  <c r="M7164" i="456"/>
  <c r="M7163" i="456"/>
  <c r="M7162" i="456"/>
  <c r="M7161" i="456"/>
  <c r="M7160" i="456"/>
  <c r="M7159" i="456"/>
  <c r="M7158" i="456"/>
  <c r="M7157" i="456"/>
  <c r="M7156" i="456"/>
  <c r="M7155" i="456"/>
  <c r="M7154" i="456"/>
  <c r="M7153" i="456"/>
  <c r="M7152" i="456"/>
  <c r="M7151" i="456"/>
  <c r="M7150" i="456"/>
  <c r="M7149" i="456"/>
  <c r="M7148" i="456"/>
  <c r="M7147" i="456"/>
  <c r="M7146" i="456"/>
  <c r="M7145" i="456"/>
  <c r="M7144" i="456"/>
  <c r="M7143" i="456"/>
  <c r="M7142" i="456"/>
  <c r="M7141" i="456"/>
  <c r="M7140" i="456"/>
  <c r="M7139" i="456"/>
  <c r="M7138" i="456"/>
  <c r="M7137" i="456"/>
  <c r="M7136" i="456"/>
  <c r="M7135" i="456"/>
  <c r="M7134" i="456"/>
  <c r="M7133" i="456"/>
  <c r="M7132" i="456"/>
  <c r="M7131" i="456"/>
  <c r="M7130" i="456"/>
  <c r="M7129" i="456"/>
  <c r="M7128" i="456"/>
  <c r="M7127" i="456"/>
  <c r="M7126" i="456"/>
  <c r="M7125" i="456"/>
  <c r="M7124" i="456"/>
  <c r="M7123" i="456"/>
  <c r="M7122" i="456"/>
  <c r="M7121" i="456"/>
  <c r="M7120" i="456"/>
  <c r="M7119" i="456"/>
  <c r="M7118" i="456"/>
  <c r="M7117" i="456"/>
  <c r="M7116" i="456"/>
  <c r="M7115" i="456"/>
  <c r="M7114" i="456"/>
  <c r="M7113" i="456"/>
  <c r="M7112" i="456"/>
  <c r="M7111" i="456"/>
  <c r="M7110" i="456"/>
  <c r="M7109" i="456"/>
  <c r="M7108" i="456"/>
  <c r="M7107" i="456"/>
  <c r="M7106" i="456"/>
  <c r="M7105" i="456"/>
  <c r="M7104" i="456"/>
  <c r="M7103" i="456"/>
  <c r="M7102" i="456"/>
  <c r="M7101" i="456"/>
  <c r="M7100" i="456"/>
  <c r="M7099" i="456"/>
  <c r="M7098" i="456"/>
  <c r="M7097" i="456"/>
  <c r="M7096" i="456"/>
  <c r="M7095" i="456"/>
  <c r="M7094" i="456"/>
  <c r="M7093" i="456"/>
  <c r="M7092" i="456"/>
  <c r="M7091" i="456"/>
  <c r="M7090" i="456"/>
  <c r="M7089" i="456"/>
  <c r="M7088" i="456"/>
  <c r="M7087" i="456"/>
  <c r="M7086" i="456"/>
  <c r="M7085" i="456"/>
  <c r="M7084" i="456"/>
  <c r="M7083" i="456"/>
  <c r="M7082" i="456"/>
  <c r="M7081" i="456"/>
  <c r="M7080" i="456"/>
  <c r="M7079" i="456"/>
  <c r="M7078" i="456"/>
  <c r="M7077" i="456"/>
  <c r="M7076" i="456"/>
  <c r="M7075" i="456"/>
  <c r="M7074" i="456"/>
  <c r="M7073" i="456"/>
  <c r="M7072" i="456"/>
  <c r="M7071" i="456"/>
  <c r="M7070" i="456"/>
  <c r="M7069" i="456"/>
  <c r="M7068" i="456"/>
  <c r="M7067" i="456"/>
  <c r="M7066" i="456"/>
  <c r="M7065" i="456"/>
  <c r="M7064" i="456"/>
  <c r="M7063" i="456"/>
  <c r="M7062" i="456"/>
  <c r="M7061" i="456"/>
  <c r="M7060" i="456"/>
  <c r="M7059" i="456"/>
  <c r="M7058" i="456"/>
  <c r="M7057" i="456"/>
  <c r="M7056" i="456"/>
  <c r="M7055" i="456"/>
  <c r="M7054" i="456"/>
  <c r="M7053" i="456"/>
  <c r="M7052" i="456"/>
  <c r="M7051" i="456"/>
  <c r="M7050" i="456"/>
  <c r="M7049" i="456"/>
  <c r="M7048" i="456"/>
  <c r="M7047" i="456"/>
  <c r="M7046" i="456"/>
  <c r="M7045" i="456"/>
  <c r="M7044" i="456"/>
  <c r="M7043" i="456"/>
  <c r="M7042" i="456"/>
  <c r="M7041" i="456"/>
  <c r="M7040" i="456"/>
  <c r="M7039" i="456"/>
  <c r="M7038" i="456"/>
  <c r="M7037" i="456"/>
  <c r="M7036" i="456"/>
  <c r="M7035" i="456"/>
  <c r="M7034" i="456"/>
  <c r="M7033" i="456"/>
  <c r="M7032" i="456"/>
  <c r="M7031" i="456"/>
  <c r="M7030" i="456"/>
  <c r="M7029" i="456"/>
  <c r="M7028" i="456"/>
  <c r="M7027" i="456"/>
  <c r="M7026" i="456"/>
  <c r="M7025" i="456"/>
  <c r="M7024" i="456"/>
  <c r="M7023" i="456"/>
  <c r="M7022" i="456"/>
  <c r="M7021" i="456"/>
  <c r="M7020" i="456"/>
  <c r="M7019" i="456"/>
  <c r="M7018" i="456"/>
  <c r="M7017" i="456"/>
  <c r="M7016" i="456"/>
  <c r="M7015" i="456"/>
  <c r="M7014" i="456"/>
  <c r="M7013" i="456"/>
  <c r="M7012" i="456"/>
  <c r="M7011" i="456"/>
  <c r="M7010" i="456"/>
  <c r="M7009" i="456"/>
  <c r="M7008" i="456"/>
  <c r="M7007" i="456"/>
  <c r="M7006" i="456"/>
  <c r="M7005" i="456"/>
  <c r="M7004" i="456"/>
  <c r="M7003" i="456"/>
  <c r="M7002" i="456"/>
  <c r="M7001" i="456"/>
  <c r="M7000" i="456"/>
  <c r="M6999" i="456"/>
  <c r="M6998" i="456"/>
  <c r="M6997" i="456"/>
  <c r="M6996" i="456"/>
  <c r="M6995" i="456"/>
  <c r="M6994" i="456"/>
  <c r="M6993" i="456"/>
  <c r="M6992" i="456"/>
  <c r="M6991" i="456"/>
  <c r="M6990" i="456"/>
  <c r="M6989" i="456"/>
  <c r="M6988" i="456"/>
  <c r="M6987" i="456"/>
  <c r="M6986" i="456"/>
  <c r="M6985" i="456"/>
  <c r="M6984" i="456"/>
  <c r="M6983" i="456"/>
  <c r="M6982" i="456"/>
  <c r="M6981" i="456"/>
  <c r="M6980" i="456"/>
  <c r="M6979" i="456"/>
  <c r="M6978" i="456"/>
  <c r="M6977" i="456"/>
  <c r="M6976" i="456"/>
  <c r="M6975" i="456"/>
  <c r="M6974" i="456"/>
  <c r="M6973" i="456"/>
  <c r="M6972" i="456"/>
  <c r="M6971" i="456"/>
  <c r="M6970" i="456"/>
  <c r="M6969" i="456"/>
  <c r="M6968" i="456"/>
  <c r="M6967" i="456"/>
  <c r="M6966" i="456"/>
  <c r="M6965" i="456"/>
  <c r="M6964" i="456"/>
  <c r="M6963" i="456"/>
  <c r="M6962" i="456"/>
  <c r="M6961" i="456"/>
  <c r="M6960" i="456"/>
  <c r="M6959" i="456"/>
  <c r="M6958" i="456"/>
  <c r="M6957" i="456"/>
  <c r="M6956" i="456"/>
  <c r="M6955" i="456"/>
  <c r="M6954" i="456"/>
  <c r="M6953" i="456"/>
  <c r="M6952" i="456"/>
  <c r="M6951" i="456"/>
  <c r="M6950" i="456"/>
  <c r="M6949" i="456"/>
  <c r="M6948" i="456"/>
  <c r="M6947" i="456"/>
  <c r="M6946" i="456"/>
  <c r="M6945" i="456"/>
  <c r="M6944" i="456"/>
  <c r="M6943" i="456"/>
  <c r="M6942" i="456"/>
  <c r="M6941" i="456"/>
  <c r="M6940" i="456"/>
  <c r="M6939" i="456"/>
  <c r="M6938" i="456"/>
  <c r="M6937" i="456"/>
  <c r="M6936" i="456"/>
  <c r="M6935" i="456"/>
  <c r="M6934" i="456"/>
  <c r="M6933" i="456"/>
  <c r="M6932" i="456"/>
  <c r="M6931" i="456"/>
  <c r="M6930" i="456"/>
  <c r="M6929" i="456"/>
  <c r="M6928" i="456"/>
  <c r="M6927" i="456"/>
  <c r="M6926" i="456"/>
  <c r="M6925" i="456"/>
  <c r="M6924" i="456"/>
  <c r="M6923" i="456"/>
  <c r="M6922" i="456"/>
  <c r="M6921" i="456"/>
  <c r="M6920" i="456"/>
  <c r="M6919" i="456"/>
  <c r="M6918" i="456"/>
  <c r="M6917" i="456"/>
  <c r="M6916" i="456"/>
  <c r="M6915" i="456"/>
  <c r="M6914" i="456"/>
  <c r="M6913" i="456"/>
  <c r="M6912" i="456"/>
  <c r="M6911" i="456"/>
  <c r="M6910" i="456"/>
  <c r="M6909" i="456"/>
  <c r="M6908" i="456"/>
  <c r="M6907" i="456"/>
  <c r="M6906" i="456"/>
  <c r="M6905" i="456"/>
  <c r="M6904" i="456"/>
  <c r="M6903" i="456"/>
  <c r="M6902" i="456"/>
  <c r="M6901" i="456"/>
  <c r="M6900" i="456"/>
  <c r="M6899" i="456"/>
  <c r="M6898" i="456"/>
  <c r="M6897" i="456"/>
  <c r="M6896" i="456"/>
  <c r="M6895" i="456"/>
  <c r="M6894" i="456"/>
  <c r="M6893" i="456"/>
  <c r="M6892" i="456"/>
  <c r="M6891" i="456"/>
  <c r="M6890" i="456"/>
  <c r="M6889" i="456"/>
  <c r="M6888" i="456"/>
  <c r="M6887" i="456"/>
  <c r="M6886" i="456"/>
  <c r="M6885" i="456"/>
  <c r="M6884" i="456"/>
  <c r="M6883" i="456"/>
  <c r="M6882" i="456"/>
  <c r="M6881" i="456"/>
  <c r="M6880" i="456"/>
  <c r="M6879" i="456"/>
  <c r="M6878" i="456"/>
  <c r="M6877" i="456"/>
  <c r="M6876" i="456"/>
  <c r="M6875" i="456"/>
  <c r="M6874" i="456"/>
  <c r="M6873" i="456"/>
  <c r="M6872" i="456"/>
  <c r="M6871" i="456"/>
  <c r="M6870" i="456"/>
  <c r="M6869" i="456"/>
  <c r="M6868" i="456"/>
  <c r="M6867" i="456"/>
  <c r="M6866" i="456"/>
  <c r="M6865" i="456"/>
  <c r="M6864" i="456"/>
  <c r="M6863" i="456"/>
  <c r="M6862" i="456"/>
  <c r="M6861" i="456"/>
  <c r="M6860" i="456"/>
  <c r="M6859" i="456"/>
  <c r="M6858" i="456"/>
  <c r="M6857" i="456"/>
  <c r="M6856" i="456"/>
  <c r="M6855" i="456"/>
  <c r="M6854" i="456"/>
  <c r="M6853" i="456"/>
  <c r="M6852" i="456"/>
  <c r="M6851" i="456"/>
  <c r="M6850" i="456"/>
  <c r="M6849" i="456"/>
  <c r="M6848" i="456"/>
  <c r="M6847" i="456"/>
  <c r="M6846" i="456"/>
  <c r="M6845" i="456"/>
  <c r="M6844" i="456"/>
  <c r="M6843" i="456"/>
  <c r="M6842" i="456"/>
  <c r="M6841" i="456"/>
  <c r="M6840" i="456"/>
  <c r="M6839" i="456"/>
  <c r="M6838" i="456"/>
  <c r="M6837" i="456"/>
  <c r="M6836" i="456"/>
  <c r="M6835" i="456"/>
  <c r="M6834" i="456"/>
  <c r="M6833" i="456"/>
  <c r="M6832" i="456"/>
  <c r="M6831" i="456"/>
  <c r="M6830" i="456"/>
  <c r="M6829" i="456"/>
  <c r="M6828" i="456"/>
  <c r="M6827" i="456"/>
  <c r="M6826" i="456"/>
  <c r="M6825" i="456"/>
  <c r="M6824" i="456"/>
  <c r="M6823" i="456"/>
  <c r="M6822" i="456"/>
  <c r="M6821" i="456"/>
  <c r="M6820" i="456"/>
  <c r="M6819" i="456"/>
  <c r="M6818" i="456"/>
  <c r="M6817" i="456"/>
  <c r="M6816" i="456"/>
  <c r="M6815" i="456"/>
  <c r="M6814" i="456"/>
  <c r="M6813" i="456"/>
  <c r="M6812" i="456"/>
  <c r="M6811" i="456"/>
  <c r="M6810" i="456"/>
  <c r="M6809" i="456"/>
  <c r="M6808" i="456"/>
  <c r="M6807" i="456"/>
  <c r="M6806" i="456"/>
  <c r="M6805" i="456"/>
  <c r="M6804" i="456"/>
  <c r="M6803" i="456"/>
  <c r="M6802" i="456"/>
  <c r="M6801" i="456"/>
  <c r="M6800" i="456"/>
  <c r="M6799" i="456"/>
  <c r="M6798" i="456"/>
  <c r="M6797" i="456"/>
  <c r="M6796" i="456"/>
  <c r="M6795" i="456"/>
  <c r="M6794" i="456"/>
  <c r="M6793" i="456"/>
  <c r="M6792" i="456"/>
  <c r="M6791" i="456"/>
  <c r="M6790" i="456"/>
  <c r="M6789" i="456"/>
  <c r="M6788" i="456"/>
  <c r="M6787" i="456"/>
  <c r="M6786" i="456"/>
  <c r="M6785" i="456"/>
  <c r="M6784" i="456"/>
  <c r="M6783" i="456"/>
  <c r="M6782" i="456"/>
  <c r="M6781" i="456"/>
  <c r="M6780" i="456"/>
  <c r="M6779" i="456"/>
  <c r="M6778" i="456"/>
  <c r="M6777" i="456"/>
  <c r="M6776" i="456"/>
  <c r="M6775" i="456"/>
  <c r="M6774" i="456"/>
  <c r="M6773" i="456"/>
  <c r="M6772" i="456"/>
  <c r="M6771" i="456"/>
  <c r="M6770" i="456"/>
  <c r="M6769" i="456"/>
  <c r="M6768" i="456"/>
  <c r="M6767" i="456"/>
  <c r="M6766" i="456"/>
  <c r="M6765" i="456"/>
  <c r="M6764" i="456"/>
  <c r="M6763" i="456"/>
  <c r="M6762" i="456"/>
  <c r="M6761" i="456"/>
  <c r="M6760" i="456"/>
  <c r="M6759" i="456"/>
  <c r="M6758" i="456"/>
  <c r="M6757" i="456"/>
  <c r="M6756" i="456"/>
  <c r="M6755" i="456"/>
  <c r="M6754" i="456"/>
  <c r="M6753" i="456"/>
  <c r="M6752" i="456"/>
  <c r="M6751" i="456"/>
  <c r="M6750" i="456"/>
  <c r="M6749" i="456"/>
  <c r="M6748" i="456"/>
  <c r="M6747" i="456"/>
  <c r="M6746" i="456"/>
  <c r="M6745" i="456"/>
  <c r="M6744" i="456"/>
  <c r="M6743" i="456"/>
  <c r="M6742" i="456"/>
  <c r="M6741" i="456"/>
  <c r="M6740" i="456"/>
  <c r="M6739" i="456"/>
  <c r="M6738" i="456"/>
  <c r="M6737" i="456"/>
  <c r="M6736" i="456"/>
  <c r="M6735" i="456"/>
  <c r="M6734" i="456"/>
  <c r="M6733" i="456"/>
  <c r="M6732" i="456"/>
  <c r="M6731" i="456"/>
  <c r="M6730" i="456"/>
  <c r="M6729" i="456"/>
  <c r="M6728" i="456"/>
  <c r="M6727" i="456"/>
  <c r="M6726" i="456"/>
  <c r="M6725" i="456"/>
  <c r="M6724" i="456"/>
  <c r="M6723" i="456"/>
  <c r="M6722" i="456"/>
  <c r="M6721" i="456"/>
  <c r="M6720" i="456"/>
  <c r="M6719" i="456"/>
  <c r="M6718" i="456"/>
  <c r="M6717" i="456"/>
  <c r="M6716" i="456"/>
  <c r="M6715" i="456"/>
  <c r="M6714" i="456"/>
  <c r="M6713" i="456"/>
  <c r="M6712" i="456"/>
  <c r="M6711" i="456"/>
  <c r="M6710" i="456"/>
  <c r="M6709" i="456"/>
  <c r="M6708" i="456"/>
  <c r="M6707" i="456"/>
  <c r="M6706" i="456"/>
  <c r="M6705" i="456"/>
  <c r="M6704" i="456"/>
  <c r="M6703" i="456"/>
  <c r="M6702" i="456"/>
  <c r="M6701" i="456"/>
  <c r="M6700" i="456"/>
  <c r="M6699" i="456"/>
  <c r="M6698" i="456"/>
  <c r="M6697" i="456"/>
  <c r="M6696" i="456"/>
  <c r="M6695" i="456"/>
  <c r="M6694" i="456"/>
  <c r="M6693" i="456"/>
  <c r="M6692" i="456"/>
  <c r="M6691" i="456"/>
  <c r="M6690" i="456"/>
  <c r="M6689" i="456"/>
  <c r="M6688" i="456"/>
  <c r="M6687" i="456"/>
  <c r="M6686" i="456"/>
  <c r="M6685" i="456"/>
  <c r="M6684" i="456"/>
  <c r="M6683" i="456"/>
  <c r="M6682" i="456"/>
  <c r="M6681" i="456"/>
  <c r="M6680" i="456"/>
  <c r="M6679" i="456"/>
  <c r="M6678" i="456"/>
  <c r="M6677" i="456"/>
  <c r="M6676" i="456"/>
  <c r="M6675" i="456"/>
  <c r="M6674" i="456"/>
  <c r="M6673" i="456"/>
  <c r="M6672" i="456"/>
  <c r="M6671" i="456"/>
  <c r="M6670" i="456"/>
  <c r="M6669" i="456"/>
  <c r="M6668" i="456"/>
  <c r="M6667" i="456"/>
  <c r="M6666" i="456"/>
  <c r="M6665" i="456"/>
  <c r="M6664" i="456"/>
  <c r="M6663" i="456"/>
  <c r="M6662" i="456"/>
  <c r="M6661" i="456"/>
  <c r="M6660" i="456"/>
  <c r="M6659" i="456"/>
  <c r="M6658" i="456"/>
  <c r="M6657" i="456"/>
  <c r="M6656" i="456"/>
  <c r="M6655" i="456"/>
  <c r="M6654" i="456"/>
  <c r="M6653" i="456"/>
  <c r="M6652" i="456"/>
  <c r="M6651" i="456"/>
  <c r="M6650" i="456"/>
  <c r="M6649" i="456"/>
  <c r="M6648" i="456"/>
  <c r="M6647" i="456"/>
  <c r="M6646" i="456"/>
  <c r="M6645" i="456"/>
  <c r="M6644" i="456"/>
  <c r="M6643" i="456"/>
  <c r="M6642" i="456"/>
  <c r="M6641" i="456"/>
  <c r="M6640" i="456"/>
  <c r="M6639" i="456"/>
  <c r="M6638" i="456"/>
  <c r="M6637" i="456"/>
  <c r="M6636" i="456"/>
  <c r="M6635" i="456"/>
  <c r="M6634" i="456"/>
  <c r="M6633" i="456"/>
  <c r="M6632" i="456"/>
  <c r="M6631" i="456"/>
  <c r="M6630" i="456"/>
  <c r="M6629" i="456"/>
  <c r="M6628" i="456"/>
  <c r="M6627" i="456"/>
  <c r="M6626" i="456"/>
  <c r="M6625" i="456"/>
  <c r="M6624" i="456"/>
  <c r="M6623" i="456"/>
  <c r="M6622" i="456"/>
  <c r="M6621" i="456"/>
  <c r="M6620" i="456"/>
  <c r="M6619" i="456"/>
  <c r="M6618" i="456"/>
  <c r="M6617" i="456"/>
  <c r="M6616" i="456"/>
  <c r="M6615" i="456"/>
  <c r="M6614" i="456"/>
  <c r="M6613" i="456"/>
  <c r="M6612" i="456"/>
  <c r="M6611" i="456"/>
  <c r="M6610" i="456"/>
  <c r="M6609" i="456"/>
  <c r="M6608" i="456"/>
  <c r="M6607" i="456"/>
  <c r="M6606" i="456"/>
  <c r="M6605" i="456"/>
  <c r="M6604" i="456"/>
  <c r="M6603" i="456"/>
  <c r="M6602" i="456"/>
  <c r="M6601" i="456"/>
  <c r="M6600" i="456"/>
  <c r="M6599" i="456"/>
  <c r="M6598" i="456"/>
  <c r="M6597" i="456"/>
  <c r="M6596" i="456"/>
  <c r="M6595" i="456"/>
  <c r="M6594" i="456"/>
  <c r="M6593" i="456"/>
  <c r="M6592" i="456"/>
  <c r="M6591" i="456"/>
  <c r="M6590" i="456"/>
  <c r="M6589" i="456"/>
  <c r="M6588" i="456"/>
  <c r="M6587" i="456"/>
  <c r="M6586" i="456"/>
  <c r="M6585" i="456"/>
  <c r="M6584" i="456"/>
  <c r="M6583" i="456"/>
  <c r="M6582" i="456"/>
  <c r="M6581" i="456"/>
  <c r="M6580" i="456"/>
  <c r="M6579" i="456"/>
  <c r="M6578" i="456"/>
  <c r="M6577" i="456"/>
  <c r="M6576" i="456"/>
  <c r="M6575" i="456"/>
  <c r="M6574" i="456"/>
  <c r="M6573" i="456"/>
  <c r="M6572" i="456"/>
  <c r="M6571" i="456"/>
  <c r="M6570" i="456"/>
  <c r="M6569" i="456"/>
  <c r="M6568" i="456"/>
  <c r="M6567" i="456"/>
  <c r="M6566" i="456"/>
  <c r="M6565" i="456"/>
  <c r="M6564" i="456"/>
  <c r="M6563" i="456"/>
  <c r="M6562" i="456"/>
  <c r="M6561" i="456"/>
  <c r="M6560" i="456"/>
  <c r="M6559" i="456"/>
  <c r="M6558" i="456"/>
  <c r="M6557" i="456"/>
  <c r="M6556" i="456"/>
  <c r="M6555" i="456"/>
  <c r="M6554" i="456"/>
  <c r="M6553" i="456"/>
  <c r="M6552" i="456"/>
  <c r="M6551" i="456"/>
  <c r="M6550" i="456"/>
  <c r="M6549" i="456"/>
  <c r="M6548" i="456"/>
  <c r="M6547" i="456"/>
  <c r="M6546" i="456"/>
  <c r="M6545" i="456"/>
  <c r="M6544" i="456"/>
  <c r="M6543" i="456"/>
  <c r="M6542" i="456"/>
  <c r="M6541" i="456"/>
  <c r="M6540" i="456"/>
  <c r="M6539" i="456"/>
  <c r="M6538" i="456"/>
  <c r="M6537" i="456"/>
  <c r="M6536" i="456"/>
  <c r="M6535" i="456"/>
  <c r="M6534" i="456"/>
  <c r="M6533" i="456"/>
  <c r="M6532" i="456"/>
  <c r="M6531" i="456"/>
  <c r="M6530" i="456"/>
  <c r="M6529" i="456"/>
  <c r="M6528" i="456"/>
  <c r="M6527" i="456"/>
  <c r="M6526" i="456"/>
  <c r="M6525" i="456"/>
  <c r="M6524" i="456"/>
  <c r="M6523" i="456"/>
  <c r="M6522" i="456"/>
  <c r="M6521" i="456"/>
  <c r="M6520" i="456"/>
  <c r="M6519" i="456"/>
  <c r="M6518" i="456"/>
  <c r="M6517" i="456"/>
  <c r="M6516" i="456"/>
  <c r="M6515" i="456"/>
  <c r="M6514" i="456"/>
  <c r="M6513" i="456"/>
  <c r="M6512" i="456"/>
  <c r="M6511" i="456"/>
  <c r="M6510" i="456"/>
  <c r="M6509" i="456"/>
  <c r="M6508" i="456"/>
  <c r="M6507" i="456"/>
  <c r="M6506" i="456"/>
  <c r="M6505" i="456"/>
  <c r="M6504" i="456"/>
  <c r="M6503" i="456"/>
  <c r="M6502" i="456"/>
  <c r="M6501" i="456"/>
  <c r="M6500" i="456"/>
  <c r="M6499" i="456"/>
  <c r="M6498" i="456"/>
  <c r="M6497" i="456"/>
  <c r="M6496" i="456"/>
  <c r="M6495" i="456"/>
  <c r="M6494" i="456"/>
  <c r="M6493" i="456"/>
  <c r="M6492" i="456"/>
  <c r="M6491" i="456"/>
  <c r="M6490" i="456"/>
  <c r="M6489" i="456"/>
  <c r="M6488" i="456"/>
  <c r="M6487" i="456"/>
  <c r="M6486" i="456"/>
  <c r="M6485" i="456"/>
  <c r="M6484" i="456"/>
  <c r="M6483" i="456"/>
  <c r="M6482" i="456"/>
  <c r="M6481" i="456"/>
  <c r="M6480" i="456"/>
  <c r="M6479" i="456"/>
  <c r="M6478" i="456"/>
  <c r="M6477" i="456"/>
  <c r="M6476" i="456"/>
  <c r="M6475" i="456"/>
  <c r="M6474" i="456"/>
  <c r="M6473" i="456"/>
  <c r="M6472" i="456"/>
  <c r="M6471" i="456"/>
  <c r="M6470" i="456"/>
  <c r="M6469" i="456"/>
  <c r="M6468" i="456"/>
  <c r="M6467" i="456"/>
  <c r="M6466" i="456"/>
  <c r="M6465" i="456"/>
  <c r="M6464" i="456"/>
  <c r="M6463" i="456"/>
  <c r="M6462" i="456"/>
  <c r="M6461" i="456"/>
  <c r="M6460" i="456"/>
  <c r="M6459" i="456"/>
  <c r="M6458" i="456"/>
  <c r="M6457" i="456"/>
  <c r="M6456" i="456"/>
  <c r="M6455" i="456"/>
  <c r="M6454" i="456"/>
  <c r="M6453" i="456"/>
  <c r="M6452" i="456"/>
  <c r="M6451" i="456"/>
  <c r="M6450" i="456"/>
  <c r="M6449" i="456"/>
  <c r="M6448" i="456"/>
  <c r="M6447" i="456"/>
  <c r="M6446" i="456"/>
  <c r="M6445" i="456"/>
  <c r="M6444" i="456"/>
  <c r="M6443" i="456"/>
  <c r="M6442" i="456"/>
  <c r="M6441" i="456"/>
  <c r="M6440" i="456"/>
  <c r="M6439" i="456"/>
  <c r="M6438" i="456"/>
  <c r="M6437" i="456"/>
  <c r="M6436" i="456"/>
  <c r="M6435" i="456"/>
  <c r="M6434" i="456"/>
  <c r="M6433" i="456"/>
  <c r="M6432" i="456"/>
  <c r="M6431" i="456"/>
  <c r="M6430" i="456"/>
  <c r="M6429" i="456"/>
  <c r="M6428" i="456"/>
  <c r="M6427" i="456"/>
  <c r="M6426" i="456"/>
  <c r="M6425" i="456"/>
  <c r="M6424" i="456"/>
  <c r="M6423" i="456"/>
  <c r="M6422" i="456"/>
  <c r="M6421" i="456"/>
  <c r="M6420" i="456"/>
  <c r="M6419" i="456"/>
  <c r="M6418" i="456"/>
  <c r="M6417" i="456"/>
  <c r="M6416" i="456"/>
  <c r="M6415" i="456"/>
  <c r="M6414" i="456"/>
  <c r="M6413" i="456"/>
  <c r="M6412" i="456"/>
  <c r="M6411" i="456"/>
  <c r="M6410" i="456"/>
  <c r="M6409" i="456"/>
  <c r="M6408" i="456"/>
  <c r="M6407" i="456"/>
  <c r="M6406" i="456"/>
  <c r="M6405" i="456"/>
  <c r="M6404" i="456"/>
  <c r="M6403" i="456"/>
  <c r="M6402" i="456"/>
  <c r="M6401" i="456"/>
  <c r="M6400" i="456"/>
  <c r="M6399" i="456"/>
  <c r="M6398" i="456"/>
  <c r="M6397" i="456"/>
  <c r="M6396" i="456"/>
  <c r="M6395" i="456"/>
  <c r="M6394" i="456"/>
  <c r="M6393" i="456"/>
  <c r="M6392" i="456"/>
  <c r="M6391" i="456"/>
  <c r="M6390" i="456"/>
  <c r="M6389" i="456"/>
  <c r="M6388" i="456"/>
  <c r="M6387" i="456"/>
  <c r="M6386" i="456"/>
  <c r="M6385" i="456"/>
  <c r="M6384" i="456"/>
  <c r="M6383" i="456"/>
  <c r="M6382" i="456"/>
  <c r="M6381" i="456"/>
  <c r="M6380" i="456"/>
  <c r="M6379" i="456"/>
  <c r="M6378" i="456"/>
  <c r="M6377" i="456"/>
  <c r="M6376" i="456"/>
  <c r="M6375" i="456"/>
  <c r="M6374" i="456"/>
  <c r="M6373" i="456"/>
  <c r="M6372" i="456"/>
  <c r="M6371" i="456"/>
  <c r="M6370" i="456"/>
  <c r="M6369" i="456"/>
  <c r="M6368" i="456"/>
  <c r="M6367" i="456"/>
  <c r="M6366" i="456"/>
  <c r="M6365" i="456"/>
  <c r="M6364" i="456"/>
  <c r="M6363" i="456"/>
  <c r="M6362" i="456"/>
  <c r="M6361" i="456"/>
  <c r="M6360" i="456"/>
  <c r="M6359" i="456"/>
  <c r="M6358" i="456"/>
  <c r="M6357" i="456"/>
  <c r="M6356" i="456"/>
  <c r="M6355" i="456"/>
  <c r="M6354" i="456"/>
  <c r="M6353" i="456"/>
  <c r="M6352" i="456"/>
  <c r="M6351" i="456"/>
  <c r="M6350" i="456"/>
  <c r="M6349" i="456"/>
  <c r="M6348" i="456"/>
  <c r="M6347" i="456"/>
  <c r="M6346" i="456"/>
  <c r="M6345" i="456"/>
  <c r="M6344" i="456"/>
  <c r="M6343" i="456"/>
  <c r="M6342" i="456"/>
  <c r="M6341" i="456"/>
  <c r="M6340" i="456"/>
  <c r="M6339" i="456"/>
  <c r="M6338" i="456"/>
  <c r="M6337" i="456"/>
  <c r="M6336" i="456"/>
  <c r="M6335" i="456"/>
  <c r="M6334" i="456"/>
  <c r="M6333" i="456"/>
  <c r="M6332" i="456"/>
  <c r="M6331" i="456"/>
  <c r="M6330" i="456"/>
  <c r="M6329" i="456"/>
  <c r="M6328" i="456"/>
  <c r="M6327" i="456"/>
  <c r="M6326" i="456"/>
  <c r="M6325" i="456"/>
  <c r="M6324" i="456"/>
  <c r="M6323" i="456"/>
  <c r="M6322" i="456"/>
  <c r="M6321" i="456"/>
  <c r="M6320" i="456"/>
  <c r="M6319" i="456"/>
  <c r="M6318" i="456"/>
  <c r="M6317" i="456"/>
  <c r="M6316" i="456"/>
  <c r="M6315" i="456"/>
  <c r="M6314" i="456"/>
  <c r="M6313" i="456"/>
  <c r="M6312" i="456"/>
  <c r="M6311" i="456"/>
  <c r="M6310" i="456"/>
  <c r="M6309" i="456"/>
  <c r="M6308" i="456"/>
  <c r="M6307" i="456"/>
  <c r="M6306" i="456"/>
  <c r="M6305" i="456"/>
  <c r="M6304" i="456"/>
  <c r="M6303" i="456"/>
  <c r="M6302" i="456"/>
  <c r="M6301" i="456"/>
  <c r="M6300" i="456"/>
  <c r="M6299" i="456"/>
  <c r="M6298" i="456"/>
  <c r="M6297" i="456"/>
  <c r="M6296" i="456"/>
  <c r="M6295" i="456"/>
  <c r="M6294" i="456"/>
  <c r="M6293" i="456"/>
  <c r="M6292" i="456"/>
  <c r="M6291" i="456"/>
  <c r="M6290" i="456"/>
  <c r="M6289" i="456"/>
  <c r="M6288" i="456"/>
  <c r="M6287" i="456"/>
  <c r="M6286" i="456"/>
  <c r="M6285" i="456"/>
  <c r="M6284" i="456"/>
  <c r="M6283" i="456"/>
  <c r="M6282" i="456"/>
  <c r="M6281" i="456"/>
  <c r="M6280" i="456"/>
  <c r="M6279" i="456"/>
  <c r="M6278" i="456"/>
  <c r="M6277" i="456"/>
  <c r="M6276" i="456"/>
  <c r="M6275" i="456"/>
  <c r="M6274" i="456"/>
  <c r="M6273" i="456"/>
  <c r="M6272" i="456"/>
  <c r="M6271" i="456"/>
  <c r="M6270" i="456"/>
  <c r="M6269" i="456"/>
  <c r="M6268" i="456"/>
  <c r="M6267" i="456"/>
  <c r="M6266" i="456"/>
  <c r="M6265" i="456"/>
  <c r="M6264" i="456"/>
  <c r="M6263" i="456"/>
  <c r="M6262" i="456"/>
  <c r="M6261" i="456"/>
  <c r="M6260" i="456"/>
  <c r="M6259" i="456"/>
  <c r="M6258" i="456"/>
  <c r="M6257" i="456"/>
  <c r="M6256" i="456"/>
  <c r="M6255" i="456"/>
  <c r="M6254" i="456"/>
  <c r="M6253" i="456"/>
  <c r="M6252" i="456"/>
  <c r="M6251" i="456"/>
  <c r="M6250" i="456"/>
  <c r="M6249" i="456"/>
  <c r="M6248" i="456"/>
  <c r="M6247" i="456"/>
  <c r="M6246" i="456"/>
  <c r="M6245" i="456"/>
  <c r="M6244" i="456"/>
  <c r="M6243" i="456"/>
  <c r="M6242" i="456"/>
  <c r="M6241" i="456"/>
  <c r="M6240" i="456"/>
  <c r="M6239" i="456"/>
  <c r="M6238" i="456"/>
  <c r="M6237" i="456"/>
  <c r="M6236" i="456"/>
  <c r="M6235" i="456"/>
  <c r="M6234" i="456"/>
  <c r="M6233" i="456"/>
  <c r="M6232" i="456"/>
  <c r="M6231" i="456"/>
  <c r="M6230" i="456"/>
  <c r="M6229" i="456"/>
  <c r="M6228" i="456"/>
  <c r="M6227" i="456"/>
  <c r="M6226" i="456"/>
  <c r="M6225" i="456"/>
  <c r="M6224" i="456"/>
  <c r="M6223" i="456"/>
  <c r="M6222" i="456"/>
  <c r="M6221" i="456"/>
  <c r="M6220" i="456"/>
  <c r="M6219" i="456"/>
  <c r="M6218" i="456"/>
  <c r="M6217" i="456"/>
  <c r="M6216" i="456"/>
  <c r="M6215" i="456"/>
  <c r="M6214" i="456"/>
  <c r="M6213" i="456"/>
  <c r="M6212" i="456"/>
  <c r="M6211" i="456"/>
  <c r="M6210" i="456"/>
  <c r="M6209" i="456"/>
  <c r="M6208" i="456"/>
  <c r="M6207" i="456"/>
  <c r="M6206" i="456"/>
  <c r="M6205" i="456"/>
  <c r="M6204" i="456"/>
  <c r="M6203" i="456"/>
  <c r="M6202" i="456"/>
  <c r="M6201" i="456"/>
  <c r="M6200" i="456"/>
  <c r="M6199" i="456"/>
  <c r="M6198" i="456"/>
  <c r="M6197" i="456"/>
  <c r="M6196" i="456"/>
  <c r="M6195" i="456"/>
  <c r="M6194" i="456"/>
  <c r="M6193" i="456"/>
  <c r="M6192" i="456"/>
  <c r="M6191" i="456"/>
  <c r="M6190" i="456"/>
  <c r="M6189" i="456"/>
  <c r="M6188" i="456"/>
  <c r="M6187" i="456"/>
  <c r="M6186" i="456"/>
  <c r="M6185" i="456"/>
  <c r="M6184" i="456"/>
  <c r="M6183" i="456"/>
  <c r="M6182" i="456"/>
  <c r="M6181" i="456"/>
  <c r="M6180" i="456"/>
  <c r="M6179" i="456"/>
  <c r="M6178" i="456"/>
  <c r="M6177" i="456"/>
  <c r="M6176" i="456"/>
  <c r="M6175" i="456"/>
  <c r="M6174" i="456"/>
  <c r="M6173" i="456"/>
  <c r="M6172" i="456"/>
  <c r="M6171" i="456"/>
  <c r="M6170" i="456"/>
  <c r="M6169" i="456"/>
  <c r="M6168" i="456"/>
  <c r="M6167" i="456"/>
  <c r="M6166" i="456"/>
  <c r="M6165" i="456"/>
  <c r="M6164" i="456"/>
  <c r="M6163" i="456"/>
  <c r="M6162" i="456"/>
  <c r="M6161" i="456"/>
  <c r="M6160" i="456"/>
  <c r="M6159" i="456"/>
  <c r="M6158" i="456"/>
  <c r="M6157" i="456"/>
  <c r="M6156" i="456"/>
  <c r="M6155" i="456"/>
  <c r="M6154" i="456"/>
  <c r="M6153" i="456"/>
  <c r="M6152" i="456"/>
  <c r="M6151" i="456"/>
  <c r="M6150" i="456"/>
  <c r="M6149" i="456"/>
  <c r="M6148" i="456"/>
  <c r="M6147" i="456"/>
  <c r="M6146" i="456"/>
  <c r="M6145" i="456"/>
  <c r="M6144" i="456"/>
  <c r="M6143" i="456"/>
  <c r="M6142" i="456"/>
  <c r="M6141" i="456"/>
  <c r="M6140" i="456"/>
  <c r="M6139" i="456"/>
  <c r="M6138" i="456"/>
  <c r="M6137" i="456"/>
  <c r="M6136" i="456"/>
  <c r="M6135" i="456"/>
  <c r="M6134" i="456"/>
  <c r="M6133" i="456"/>
  <c r="M6132" i="456"/>
  <c r="M6131" i="456"/>
  <c r="M6130" i="456"/>
  <c r="M6129" i="456"/>
  <c r="M6128" i="456"/>
  <c r="M6127" i="456"/>
  <c r="M6126" i="456"/>
  <c r="M6125" i="456"/>
  <c r="M6124" i="456"/>
  <c r="M6123" i="456"/>
  <c r="M6122" i="456"/>
  <c r="M6121" i="456"/>
  <c r="M6120" i="456"/>
  <c r="M6119" i="456"/>
  <c r="M6118" i="456"/>
  <c r="M6117" i="456"/>
  <c r="M6116" i="456"/>
  <c r="M6115" i="456"/>
  <c r="M6114" i="456"/>
  <c r="M6113" i="456"/>
  <c r="M6112" i="456"/>
  <c r="M6111" i="456"/>
  <c r="M6110" i="456"/>
  <c r="M6109" i="456"/>
  <c r="M6108" i="456"/>
  <c r="M6107" i="456"/>
  <c r="M6106" i="456"/>
  <c r="M6105" i="456"/>
  <c r="M6104" i="456"/>
  <c r="M6103" i="456"/>
  <c r="M6102" i="456"/>
  <c r="M6101" i="456"/>
  <c r="M6100" i="456"/>
  <c r="M6099" i="456"/>
  <c r="M6098" i="456"/>
  <c r="M6097" i="456"/>
  <c r="M6096" i="456"/>
  <c r="M6095" i="456"/>
  <c r="M6094" i="456"/>
  <c r="M6093" i="456"/>
  <c r="M6092" i="456"/>
  <c r="M6091" i="456"/>
  <c r="M6090" i="456"/>
  <c r="M6089" i="456"/>
  <c r="M6088" i="456"/>
  <c r="M6087" i="456"/>
  <c r="M6086" i="456"/>
  <c r="M6085" i="456"/>
  <c r="M6084" i="456"/>
  <c r="M6083" i="456"/>
  <c r="M6082" i="456"/>
  <c r="M6081" i="456"/>
  <c r="M6080" i="456"/>
  <c r="M6079" i="456"/>
  <c r="M6078" i="456"/>
  <c r="M6077" i="456"/>
  <c r="M6076" i="456"/>
  <c r="M6075" i="456"/>
  <c r="M6074" i="456"/>
  <c r="M6073" i="456"/>
  <c r="M6072" i="456"/>
  <c r="M6071" i="456"/>
  <c r="M6070" i="456"/>
  <c r="M6069" i="456"/>
  <c r="M6068" i="456"/>
  <c r="M6067" i="456"/>
  <c r="M6066" i="456"/>
  <c r="M6065" i="456"/>
  <c r="M6064" i="456"/>
  <c r="M6063" i="456"/>
  <c r="M6062" i="456"/>
  <c r="M6061" i="456"/>
  <c r="M6060" i="456"/>
  <c r="M6059" i="456"/>
  <c r="M6058" i="456"/>
  <c r="M6057" i="456"/>
  <c r="M6056" i="456"/>
  <c r="M6055" i="456"/>
  <c r="M6054" i="456"/>
  <c r="M6053" i="456"/>
  <c r="M6052" i="456"/>
  <c r="M6051" i="456"/>
  <c r="M6050" i="456"/>
  <c r="M6049" i="456"/>
  <c r="M6048" i="456"/>
  <c r="M6047" i="456"/>
  <c r="M6046" i="456"/>
  <c r="M6045" i="456"/>
  <c r="M6044" i="456"/>
  <c r="M6043" i="456"/>
  <c r="M6042" i="456"/>
  <c r="M6041" i="456"/>
  <c r="M6040" i="456"/>
  <c r="M6039" i="456"/>
  <c r="M6038" i="456"/>
  <c r="M6037" i="456"/>
  <c r="M6036" i="456"/>
  <c r="M6035" i="456"/>
  <c r="M6034" i="456"/>
  <c r="M6033" i="456"/>
  <c r="M6032" i="456"/>
  <c r="M6031" i="456"/>
  <c r="M6030" i="456"/>
  <c r="M6029" i="456"/>
  <c r="M6028" i="456"/>
  <c r="M6027" i="456"/>
  <c r="M6026" i="456"/>
  <c r="M6025" i="456"/>
  <c r="M6024" i="456"/>
  <c r="M6023" i="456"/>
  <c r="M6022" i="456"/>
  <c r="M6021" i="456"/>
  <c r="M6020" i="456"/>
  <c r="M6019" i="456"/>
  <c r="M6018" i="456"/>
  <c r="M6017" i="456"/>
  <c r="M6016" i="456"/>
  <c r="M6015" i="456"/>
  <c r="M6014" i="456"/>
  <c r="M6013" i="456"/>
  <c r="M6012" i="456"/>
  <c r="M6011" i="456"/>
  <c r="M6010" i="456"/>
  <c r="M6009" i="456"/>
  <c r="M6008" i="456"/>
  <c r="M6007" i="456"/>
  <c r="M6006" i="456"/>
  <c r="M6005" i="456"/>
  <c r="M6004" i="456"/>
  <c r="M6003" i="456"/>
  <c r="M6002" i="456"/>
  <c r="M6001" i="456"/>
  <c r="M6000" i="456"/>
  <c r="M5999" i="456"/>
  <c r="M5998" i="456"/>
  <c r="M5997" i="456"/>
  <c r="M5996" i="456"/>
  <c r="M5995" i="456"/>
  <c r="M5994" i="456"/>
  <c r="M5993" i="456"/>
  <c r="M5992" i="456"/>
  <c r="M5991" i="456"/>
  <c r="M5990" i="456"/>
  <c r="M5989" i="456"/>
  <c r="M5988" i="456"/>
  <c r="M5987" i="456"/>
  <c r="M5986" i="456"/>
  <c r="M5985" i="456"/>
  <c r="M5984" i="456"/>
  <c r="M5983" i="456"/>
  <c r="M5982" i="456"/>
  <c r="M5981" i="456"/>
  <c r="M5980" i="456"/>
  <c r="M5979" i="456"/>
  <c r="M5978" i="456"/>
  <c r="M5977" i="456"/>
  <c r="M5976" i="456"/>
  <c r="M5975" i="456"/>
  <c r="M5974" i="456"/>
  <c r="M5973" i="456"/>
  <c r="M5972" i="456"/>
  <c r="M5971" i="456"/>
  <c r="M5970" i="456"/>
  <c r="M5969" i="456"/>
  <c r="M5968" i="456"/>
  <c r="M5967" i="456"/>
  <c r="M5966" i="456"/>
  <c r="M5965" i="456"/>
  <c r="M5964" i="456"/>
  <c r="M5963" i="456"/>
  <c r="M5962" i="456"/>
  <c r="M5961" i="456"/>
  <c r="M5960" i="456"/>
  <c r="M5959" i="456"/>
  <c r="M5958" i="456"/>
  <c r="M5957" i="456"/>
  <c r="M5956" i="456"/>
  <c r="M5955" i="456"/>
  <c r="M5954" i="456"/>
  <c r="M5953" i="456"/>
  <c r="M5952" i="456"/>
  <c r="M5951" i="456"/>
  <c r="M5950" i="456"/>
  <c r="M5949" i="456"/>
  <c r="M5948" i="456"/>
  <c r="M5947" i="456"/>
  <c r="M5946" i="456"/>
  <c r="M5945" i="456"/>
  <c r="M5944" i="456"/>
  <c r="M5943" i="456"/>
  <c r="M5942" i="456"/>
  <c r="M5941" i="456"/>
  <c r="M5940" i="456"/>
  <c r="M5939" i="456"/>
  <c r="M5938" i="456"/>
  <c r="M5937" i="456"/>
  <c r="M5936" i="456"/>
  <c r="M5935" i="456"/>
  <c r="M5934" i="456"/>
  <c r="M5933" i="456"/>
  <c r="M5932" i="456"/>
  <c r="M5931" i="456"/>
  <c r="M5930" i="456"/>
  <c r="M5929" i="456"/>
  <c r="M5928" i="456"/>
  <c r="M5927" i="456"/>
  <c r="M5926" i="456"/>
  <c r="M5925" i="456"/>
  <c r="M5924" i="456"/>
  <c r="M5923" i="456"/>
  <c r="M5922" i="456"/>
  <c r="M5921" i="456"/>
  <c r="M5920" i="456"/>
  <c r="M5919" i="456"/>
  <c r="M5918" i="456"/>
  <c r="M5917" i="456"/>
  <c r="M5916" i="456"/>
  <c r="M5915" i="456"/>
  <c r="M5914" i="456"/>
  <c r="M5913" i="456"/>
  <c r="M5912" i="456"/>
  <c r="M5911" i="456"/>
  <c r="M5910" i="456"/>
  <c r="M5909" i="456"/>
  <c r="M5908" i="456"/>
  <c r="M5907" i="456"/>
  <c r="M5906" i="456"/>
  <c r="M5905" i="456"/>
  <c r="M5904" i="456"/>
  <c r="M5903" i="456"/>
  <c r="M5902" i="456"/>
  <c r="M5901" i="456"/>
  <c r="M5900" i="456"/>
  <c r="M5899" i="456"/>
  <c r="M5898" i="456"/>
  <c r="M5897" i="456"/>
  <c r="M5896" i="456"/>
  <c r="M5895" i="456"/>
  <c r="M5894" i="456"/>
  <c r="M5893" i="456"/>
  <c r="M5892" i="456"/>
  <c r="M5891" i="456"/>
  <c r="M5890" i="456"/>
  <c r="M5889" i="456"/>
  <c r="M5888" i="456"/>
  <c r="M5887" i="456"/>
  <c r="M5886" i="456"/>
  <c r="M5885" i="456"/>
  <c r="M5884" i="456"/>
  <c r="M5883" i="456"/>
  <c r="M5882" i="456"/>
  <c r="M5881" i="456"/>
  <c r="M5880" i="456"/>
  <c r="M5879" i="456"/>
  <c r="M5878" i="456"/>
  <c r="M5877" i="456"/>
  <c r="M5876" i="456"/>
  <c r="M5875" i="456"/>
  <c r="M5874" i="456"/>
  <c r="M5873" i="456"/>
  <c r="M5872" i="456"/>
  <c r="M5871" i="456"/>
  <c r="M5870" i="456"/>
  <c r="M5869" i="456"/>
  <c r="M5868" i="456"/>
  <c r="M5867" i="456"/>
  <c r="M5866" i="456"/>
  <c r="M5865" i="456"/>
  <c r="M5864" i="456"/>
  <c r="M5863" i="456"/>
  <c r="M5862" i="456"/>
  <c r="M5861" i="456"/>
  <c r="M5860" i="456"/>
  <c r="M5859" i="456"/>
  <c r="M5858" i="456"/>
  <c r="M5857" i="456"/>
  <c r="M5856" i="456"/>
  <c r="M5855" i="456"/>
  <c r="M5854" i="456"/>
  <c r="M5853" i="456"/>
  <c r="M5852" i="456"/>
  <c r="M5851" i="456"/>
  <c r="M5850" i="456"/>
  <c r="M5849" i="456"/>
  <c r="M5848" i="456"/>
  <c r="M5847" i="456"/>
  <c r="M5846" i="456"/>
  <c r="M5845" i="456"/>
  <c r="M5844" i="456"/>
  <c r="M5843" i="456"/>
  <c r="M5842" i="456"/>
  <c r="M5841" i="456"/>
  <c r="M5840" i="456"/>
  <c r="M5839" i="456"/>
  <c r="M5838" i="456"/>
  <c r="M5837" i="456"/>
  <c r="M5836" i="456"/>
  <c r="M5835" i="456"/>
  <c r="M5834" i="456"/>
  <c r="M5833" i="456"/>
  <c r="M5832" i="456"/>
  <c r="M5831" i="456"/>
  <c r="M5830" i="456"/>
  <c r="M5829" i="456"/>
  <c r="M5828" i="456"/>
  <c r="M5827" i="456"/>
  <c r="M5826" i="456"/>
  <c r="M5825" i="456"/>
  <c r="M5824" i="456"/>
  <c r="M5823" i="456"/>
  <c r="M5822" i="456"/>
  <c r="M5821" i="456"/>
  <c r="M5820" i="456"/>
  <c r="M5819" i="456"/>
  <c r="M5818" i="456"/>
  <c r="M5817" i="456"/>
  <c r="M5816" i="456"/>
  <c r="M5815" i="456"/>
  <c r="M5814" i="456"/>
  <c r="M5813" i="456"/>
  <c r="M5812" i="456"/>
  <c r="M5811" i="456"/>
  <c r="M5810" i="456"/>
  <c r="M5809" i="456"/>
  <c r="M5808" i="456"/>
  <c r="M5807" i="456"/>
  <c r="M5806" i="456"/>
  <c r="M5805" i="456"/>
  <c r="M5804" i="456"/>
  <c r="M5803" i="456"/>
  <c r="M5802" i="456"/>
  <c r="M5801" i="456"/>
  <c r="M5800" i="456"/>
  <c r="M5799" i="456"/>
  <c r="M5798" i="456"/>
  <c r="M5797" i="456"/>
  <c r="M5796" i="456"/>
  <c r="M5795" i="456"/>
  <c r="M5794" i="456"/>
  <c r="M5793" i="456"/>
  <c r="M5792" i="456"/>
  <c r="M5791" i="456"/>
  <c r="M5790" i="456"/>
  <c r="M5789" i="456"/>
  <c r="M5788" i="456"/>
  <c r="M5787" i="456"/>
  <c r="M5786" i="456"/>
  <c r="M5785" i="456"/>
  <c r="M5784" i="456"/>
  <c r="M5783" i="456"/>
  <c r="M5782" i="456"/>
  <c r="M5781" i="456"/>
  <c r="M5780" i="456"/>
  <c r="M5779" i="456"/>
  <c r="M5778" i="456"/>
  <c r="M5777" i="456"/>
  <c r="M5776" i="456"/>
  <c r="M5775" i="456"/>
  <c r="M5774" i="456"/>
  <c r="M5773" i="456"/>
  <c r="M5772" i="456"/>
  <c r="M5771" i="456"/>
  <c r="M5770" i="456"/>
  <c r="M5769" i="456"/>
  <c r="M5768" i="456"/>
  <c r="M5767" i="456"/>
  <c r="M5766" i="456"/>
  <c r="M5765" i="456"/>
  <c r="M5764" i="456"/>
  <c r="M5763" i="456"/>
  <c r="M5762" i="456"/>
  <c r="M5761" i="456"/>
  <c r="M5760" i="456"/>
  <c r="M5759" i="456"/>
  <c r="M5758" i="456"/>
  <c r="M5757" i="456"/>
  <c r="M5756" i="456"/>
  <c r="M5755" i="456"/>
  <c r="M5754" i="456"/>
  <c r="M5753" i="456"/>
  <c r="M5752" i="456"/>
  <c r="M5751" i="456"/>
  <c r="M5750" i="456"/>
  <c r="M5749" i="456"/>
  <c r="M5748" i="456"/>
  <c r="M5747" i="456"/>
  <c r="M5746" i="456"/>
  <c r="M5745" i="456"/>
  <c r="M5744" i="456"/>
  <c r="M5743" i="456"/>
  <c r="M5742" i="456"/>
  <c r="M5741" i="456"/>
  <c r="M5740" i="456"/>
  <c r="M5739" i="456"/>
  <c r="M5738" i="456"/>
  <c r="M5737" i="456"/>
  <c r="M5736" i="456"/>
  <c r="M5735" i="456"/>
  <c r="M5734" i="456"/>
  <c r="M5733" i="456"/>
  <c r="M5732" i="456"/>
  <c r="M5731" i="456"/>
  <c r="M5730" i="456"/>
  <c r="M5729" i="456"/>
  <c r="M5728" i="456"/>
  <c r="M5727" i="456"/>
  <c r="M5726" i="456"/>
  <c r="M5725" i="456"/>
  <c r="M5724" i="456"/>
  <c r="M5723" i="456"/>
  <c r="M5722" i="456"/>
  <c r="M5721" i="456"/>
  <c r="M5720" i="456"/>
  <c r="M5719" i="456"/>
  <c r="M5718" i="456"/>
  <c r="M5717" i="456"/>
  <c r="M5716" i="456"/>
  <c r="M5715" i="456"/>
  <c r="M5714" i="456"/>
  <c r="M5713" i="456"/>
  <c r="M5712" i="456"/>
  <c r="M5711" i="456"/>
  <c r="M5710" i="456"/>
  <c r="M5709" i="456"/>
  <c r="M5708" i="456"/>
  <c r="M5707" i="456"/>
  <c r="M5706" i="456"/>
  <c r="M5705" i="456"/>
  <c r="M5704" i="456"/>
  <c r="M5703" i="456"/>
  <c r="M5702" i="456"/>
  <c r="M5701" i="456"/>
  <c r="M5700" i="456"/>
  <c r="M5699" i="456"/>
  <c r="M5698" i="456"/>
  <c r="M5697" i="456"/>
  <c r="M5696" i="456"/>
  <c r="M5695" i="456"/>
  <c r="M5694" i="456"/>
  <c r="M5693" i="456"/>
  <c r="M5692" i="456"/>
  <c r="M5691" i="456"/>
  <c r="M5690" i="456"/>
  <c r="M5689" i="456"/>
  <c r="M5688" i="456"/>
  <c r="M5687" i="456"/>
  <c r="M5686" i="456"/>
  <c r="M5685" i="456"/>
  <c r="M5684" i="456"/>
  <c r="M5683" i="456"/>
  <c r="M5682" i="456"/>
  <c r="M5681" i="456"/>
  <c r="M5680" i="456"/>
  <c r="M5679" i="456"/>
  <c r="M5678" i="456"/>
  <c r="M5677" i="456"/>
  <c r="M5676" i="456"/>
  <c r="M5675" i="456"/>
  <c r="M5674" i="456"/>
  <c r="M5673" i="456"/>
  <c r="M5672" i="456"/>
  <c r="M5671" i="456"/>
  <c r="M5670" i="456"/>
  <c r="M5669" i="456"/>
  <c r="M5668" i="456"/>
  <c r="M5667" i="456"/>
  <c r="M5666" i="456"/>
  <c r="M5665" i="456"/>
  <c r="M5664" i="456"/>
  <c r="M5663" i="456"/>
  <c r="M5662" i="456"/>
  <c r="M5661" i="456"/>
  <c r="M5660" i="456"/>
  <c r="M5659" i="456"/>
  <c r="M5658" i="456"/>
  <c r="M5657" i="456"/>
  <c r="M5656" i="456"/>
  <c r="M5655" i="456"/>
  <c r="M5654" i="456"/>
  <c r="M5653" i="456"/>
  <c r="M5652" i="456"/>
  <c r="M5651" i="456"/>
  <c r="M5650" i="456"/>
  <c r="M5649" i="456"/>
  <c r="M5648" i="456"/>
  <c r="M5647" i="456"/>
  <c r="M5646" i="456"/>
  <c r="M5645" i="456"/>
  <c r="M5644" i="456"/>
  <c r="M5643" i="456"/>
  <c r="M5642" i="456"/>
  <c r="M5641" i="456"/>
  <c r="M5640" i="456"/>
  <c r="M5639" i="456"/>
  <c r="M5638" i="456"/>
  <c r="M5637" i="456"/>
  <c r="M5636" i="456"/>
  <c r="M5635" i="456"/>
  <c r="M5634" i="456"/>
  <c r="M5633" i="456"/>
  <c r="M5632" i="456"/>
  <c r="M5631" i="456"/>
  <c r="M5630" i="456"/>
  <c r="M5629" i="456"/>
  <c r="M5628" i="456"/>
  <c r="M5627" i="456"/>
  <c r="M5626" i="456"/>
  <c r="M5625" i="456"/>
  <c r="M5624" i="456"/>
  <c r="M5623" i="456"/>
  <c r="M5622" i="456"/>
  <c r="M5621" i="456"/>
  <c r="M5620" i="456"/>
  <c r="M5619" i="456"/>
  <c r="M5618" i="456"/>
  <c r="M5617" i="456"/>
  <c r="M5616" i="456"/>
  <c r="M5615" i="456"/>
  <c r="M5614" i="456"/>
  <c r="M5613" i="456"/>
  <c r="M5612" i="456"/>
  <c r="M5611" i="456"/>
  <c r="M5610" i="456"/>
  <c r="M5609" i="456"/>
  <c r="M5608" i="456"/>
  <c r="M5607" i="456"/>
  <c r="M5606" i="456"/>
  <c r="M5605" i="456"/>
  <c r="M5604" i="456"/>
  <c r="M5603" i="456"/>
  <c r="M5602" i="456"/>
  <c r="M5601" i="456"/>
  <c r="M5600" i="456"/>
  <c r="M5599" i="456"/>
  <c r="M5598" i="456"/>
  <c r="M5597" i="456"/>
  <c r="M5596" i="456"/>
  <c r="M5595" i="456"/>
  <c r="M5594" i="456"/>
  <c r="M5593" i="456"/>
  <c r="M5592" i="456"/>
  <c r="M5591" i="456"/>
  <c r="M5590" i="456"/>
  <c r="M5589" i="456"/>
  <c r="M5588" i="456"/>
  <c r="M5587" i="456"/>
  <c r="M5586" i="456"/>
  <c r="M5585" i="456"/>
  <c r="M5584" i="456"/>
  <c r="M5583" i="456"/>
  <c r="M5582" i="456"/>
  <c r="M5581" i="456"/>
  <c r="M5580" i="456"/>
  <c r="M5579" i="456"/>
  <c r="M5578" i="456"/>
  <c r="M5577" i="456"/>
  <c r="M5576" i="456"/>
  <c r="M5575" i="456"/>
  <c r="M5574" i="456"/>
  <c r="M5573" i="456"/>
  <c r="M5572" i="456"/>
  <c r="M5571" i="456"/>
  <c r="M5570" i="456"/>
  <c r="M5569" i="456"/>
  <c r="M5568" i="456"/>
  <c r="M5567" i="456"/>
  <c r="M5566" i="456"/>
  <c r="M5565" i="456"/>
  <c r="M5564" i="456"/>
  <c r="M5563" i="456"/>
  <c r="M5562" i="456"/>
  <c r="M5561" i="456"/>
  <c r="M5560" i="456"/>
  <c r="M5559" i="456"/>
  <c r="M5558" i="456"/>
  <c r="M5557" i="456"/>
  <c r="M5556" i="456"/>
  <c r="M5555" i="456"/>
  <c r="M5554" i="456"/>
  <c r="M5553" i="456"/>
  <c r="M5552" i="456"/>
  <c r="M5551" i="456"/>
  <c r="M5550" i="456"/>
  <c r="M5549" i="456"/>
  <c r="M5548" i="456"/>
  <c r="M5547" i="456"/>
  <c r="M5546" i="456"/>
  <c r="M5545" i="456"/>
  <c r="M5544" i="456"/>
  <c r="M5543" i="456"/>
  <c r="M5542" i="456"/>
  <c r="M5541" i="456"/>
  <c r="M5540" i="456"/>
  <c r="M5539" i="456"/>
  <c r="M5538" i="456"/>
  <c r="M5537" i="456"/>
  <c r="M5536" i="456"/>
  <c r="M5535" i="456"/>
  <c r="M5534" i="456"/>
  <c r="M5533" i="456"/>
  <c r="M5532" i="456"/>
  <c r="M5531" i="456"/>
  <c r="M5530" i="456"/>
  <c r="M5529" i="456"/>
  <c r="M5528" i="456"/>
  <c r="M5527" i="456"/>
  <c r="M5526" i="456"/>
  <c r="M5525" i="456"/>
  <c r="M5524" i="456"/>
  <c r="M5523" i="456"/>
  <c r="M5522" i="456"/>
  <c r="M5521" i="456"/>
  <c r="M5520" i="456"/>
  <c r="M5519" i="456"/>
  <c r="M5518" i="456"/>
  <c r="M5517" i="456"/>
  <c r="M5516" i="456"/>
  <c r="M5515" i="456"/>
  <c r="M5514" i="456"/>
  <c r="M5513" i="456"/>
  <c r="M5512" i="456"/>
  <c r="M5511" i="456"/>
  <c r="M5510" i="456"/>
  <c r="M5509" i="456"/>
  <c r="M5508" i="456"/>
  <c r="M5507" i="456"/>
  <c r="M5506" i="456"/>
  <c r="M5505" i="456"/>
  <c r="M5504" i="456"/>
  <c r="M5503" i="456"/>
  <c r="M5502" i="456"/>
  <c r="M5501" i="456"/>
  <c r="M5500" i="456"/>
  <c r="M5499" i="456"/>
  <c r="M5498" i="456"/>
  <c r="M5497" i="456"/>
  <c r="M5496" i="456"/>
  <c r="M5495" i="456"/>
  <c r="M5494" i="456"/>
  <c r="M5493" i="456"/>
  <c r="M5492" i="456"/>
  <c r="M5491" i="456"/>
  <c r="M5490" i="456"/>
  <c r="M5489" i="456"/>
  <c r="M5488" i="456"/>
  <c r="M5487" i="456"/>
  <c r="M5486" i="456"/>
  <c r="M5485" i="456"/>
  <c r="M5484" i="456"/>
  <c r="M5483" i="456"/>
  <c r="M5482" i="456"/>
  <c r="M5481" i="456"/>
  <c r="M5480" i="456"/>
  <c r="M5479" i="456"/>
  <c r="M5478" i="456"/>
  <c r="M5477" i="456"/>
  <c r="M5476" i="456"/>
  <c r="M5475" i="456"/>
  <c r="M5474" i="456"/>
  <c r="M5473" i="456"/>
  <c r="M5472" i="456"/>
  <c r="M5471" i="456"/>
  <c r="M5470" i="456"/>
  <c r="M5469" i="456"/>
  <c r="M5468" i="456"/>
  <c r="M5467" i="456"/>
  <c r="M5466" i="456"/>
  <c r="M5465" i="456"/>
  <c r="M5464" i="456"/>
  <c r="M5463" i="456"/>
  <c r="M5462" i="456"/>
  <c r="M5461" i="456"/>
  <c r="M5460" i="456"/>
  <c r="M5459" i="456"/>
  <c r="M5458" i="456"/>
  <c r="M5457" i="456"/>
  <c r="M5456" i="456"/>
  <c r="M5455" i="456"/>
  <c r="M5454" i="456"/>
  <c r="M5453" i="456"/>
  <c r="M5452" i="456"/>
  <c r="M5451" i="456"/>
  <c r="M5450" i="456"/>
  <c r="M5449" i="456"/>
  <c r="M5448" i="456"/>
  <c r="M5447" i="456"/>
  <c r="M5446" i="456"/>
  <c r="M5445" i="456"/>
  <c r="M5444" i="456"/>
  <c r="M5443" i="456"/>
  <c r="M5442" i="456"/>
  <c r="M5441" i="456"/>
  <c r="M5440" i="456"/>
  <c r="M5439" i="456"/>
  <c r="M5438" i="456"/>
  <c r="M5437" i="456"/>
  <c r="M5436" i="456"/>
  <c r="M5435" i="456"/>
  <c r="M5434" i="456"/>
  <c r="M5433" i="456"/>
  <c r="M5432" i="456"/>
  <c r="M5431" i="456"/>
  <c r="M5430" i="456"/>
  <c r="M5429" i="456"/>
  <c r="M5428" i="456"/>
  <c r="M5427" i="456"/>
  <c r="M5426" i="456"/>
  <c r="M5425" i="456"/>
  <c r="M5424" i="456"/>
  <c r="M5423" i="456"/>
  <c r="M5422" i="456"/>
  <c r="M5421" i="456"/>
  <c r="M5420" i="456"/>
  <c r="M5419" i="456"/>
  <c r="M5418" i="456"/>
  <c r="M5417" i="456"/>
  <c r="M5416" i="456"/>
  <c r="M5415" i="456"/>
  <c r="M5414" i="456"/>
  <c r="M5413" i="456"/>
  <c r="M5412" i="456"/>
  <c r="M5411" i="456"/>
  <c r="M5410" i="456"/>
  <c r="M5409" i="456"/>
  <c r="M5408" i="456"/>
  <c r="M5407" i="456"/>
  <c r="M5406" i="456"/>
  <c r="M5405" i="456"/>
  <c r="M5404" i="456"/>
  <c r="M5403" i="456"/>
  <c r="M5402" i="456"/>
  <c r="M5401" i="456"/>
  <c r="M5400" i="456"/>
  <c r="M5399" i="456"/>
  <c r="M5398" i="456"/>
  <c r="M5397" i="456"/>
  <c r="M5396" i="456"/>
  <c r="M5395" i="456"/>
  <c r="M5394" i="456"/>
  <c r="M5393" i="456"/>
  <c r="M5392" i="456"/>
  <c r="M5391" i="456"/>
  <c r="M5390" i="456"/>
  <c r="M5389" i="456"/>
  <c r="M5388" i="456"/>
  <c r="M5387" i="456"/>
  <c r="M5386" i="456"/>
  <c r="M5385" i="456"/>
  <c r="M5384" i="456"/>
  <c r="M5383" i="456"/>
  <c r="M5382" i="456"/>
  <c r="M5381" i="456"/>
  <c r="M5380" i="456"/>
  <c r="M5379" i="456"/>
  <c r="M5378" i="456"/>
  <c r="M5377" i="456"/>
  <c r="M5376" i="456"/>
  <c r="M5375" i="456"/>
  <c r="M5374" i="456"/>
  <c r="M5373" i="456"/>
  <c r="M5372" i="456"/>
  <c r="M5371" i="456"/>
  <c r="M5370" i="456"/>
  <c r="M5369" i="456"/>
  <c r="M5368" i="456"/>
  <c r="M5367" i="456"/>
  <c r="M5366" i="456"/>
  <c r="M5365" i="456"/>
  <c r="M5364" i="456"/>
  <c r="M5363" i="456"/>
  <c r="M5362" i="456"/>
  <c r="M5361" i="456"/>
  <c r="M5360" i="456"/>
  <c r="M5359" i="456"/>
  <c r="M5358" i="456"/>
  <c r="M5357" i="456"/>
  <c r="M5356" i="456"/>
  <c r="M5355" i="456"/>
  <c r="M5354" i="456"/>
  <c r="M5353" i="456"/>
  <c r="M5352" i="456"/>
  <c r="M5351" i="456"/>
  <c r="M5350" i="456"/>
  <c r="M5349" i="456"/>
  <c r="M5348" i="456"/>
  <c r="M5347" i="456"/>
  <c r="M5346" i="456"/>
  <c r="M5345" i="456"/>
  <c r="M5344" i="456"/>
  <c r="M5343" i="456"/>
  <c r="M5342" i="456"/>
  <c r="M5341" i="456"/>
  <c r="M5340" i="456"/>
  <c r="M5339" i="456"/>
  <c r="M5338" i="456"/>
  <c r="M5337" i="456"/>
  <c r="M5336" i="456"/>
  <c r="M5335" i="456"/>
  <c r="M5334" i="456"/>
  <c r="M5333" i="456"/>
  <c r="M5332" i="456"/>
  <c r="M5331" i="456"/>
  <c r="M5330" i="456"/>
  <c r="M5329" i="456"/>
  <c r="M5328" i="456"/>
  <c r="M5327" i="456"/>
  <c r="M5326" i="456"/>
  <c r="M5325" i="456"/>
  <c r="M5324" i="456"/>
  <c r="M5323" i="456"/>
  <c r="M5322" i="456"/>
  <c r="M5321" i="456"/>
  <c r="M5320" i="456"/>
  <c r="M5319" i="456"/>
  <c r="M5318" i="456"/>
  <c r="M5317" i="456"/>
  <c r="M5316" i="456"/>
  <c r="M5315" i="456"/>
  <c r="M5314" i="456"/>
  <c r="M5313" i="456"/>
  <c r="M5312" i="456"/>
  <c r="M5311" i="456"/>
  <c r="M5310" i="456"/>
  <c r="M5309" i="456"/>
  <c r="M5308" i="456"/>
  <c r="M5307" i="456"/>
  <c r="M5306" i="456"/>
  <c r="M5305" i="456"/>
  <c r="M5304" i="456"/>
  <c r="M5303" i="456"/>
  <c r="M5302" i="456"/>
  <c r="M5301" i="456"/>
  <c r="M5300" i="456"/>
  <c r="M5299" i="456"/>
  <c r="M5298" i="456"/>
  <c r="M5297" i="456"/>
  <c r="M5296" i="456"/>
  <c r="M5295" i="456"/>
  <c r="M5294" i="456"/>
  <c r="M5293" i="456"/>
  <c r="M5292" i="456"/>
  <c r="M5291" i="456"/>
  <c r="M5290" i="456"/>
  <c r="M5289" i="456"/>
  <c r="M5288" i="456"/>
  <c r="M5287" i="456"/>
  <c r="M5286" i="456"/>
  <c r="M5285" i="456"/>
  <c r="M5284" i="456"/>
  <c r="M5283" i="456"/>
  <c r="M5282" i="456"/>
  <c r="M5281" i="456"/>
  <c r="M5280" i="456"/>
  <c r="M5279" i="456"/>
  <c r="M5278" i="456"/>
  <c r="M5277" i="456"/>
  <c r="M5276" i="456"/>
  <c r="M5275" i="456"/>
  <c r="M5274" i="456"/>
  <c r="M5273" i="456"/>
  <c r="M5272" i="456"/>
  <c r="M5271" i="456"/>
  <c r="M5270" i="456"/>
  <c r="M5269" i="456"/>
  <c r="M5268" i="456"/>
  <c r="M5267" i="456"/>
  <c r="M5266" i="456"/>
  <c r="M5265" i="456"/>
  <c r="M5264" i="456"/>
  <c r="M5263" i="456"/>
  <c r="M5262" i="456"/>
  <c r="M5261" i="456"/>
  <c r="M5260" i="456"/>
  <c r="M5259" i="456"/>
  <c r="M5258" i="456"/>
  <c r="M5257" i="456"/>
  <c r="M5256" i="456"/>
  <c r="M5255" i="456"/>
  <c r="M5254" i="456"/>
  <c r="M5253" i="456"/>
  <c r="M5252" i="456"/>
  <c r="M5251" i="456"/>
  <c r="M5250" i="456"/>
  <c r="M5249" i="456"/>
  <c r="M5248" i="456"/>
  <c r="M5247" i="456"/>
  <c r="M5246" i="456"/>
  <c r="M5245" i="456"/>
  <c r="M5244" i="456"/>
  <c r="M5243" i="456"/>
  <c r="M5242" i="456"/>
  <c r="M5241" i="456"/>
  <c r="M5240" i="456"/>
  <c r="M5239" i="456"/>
  <c r="M5238" i="456"/>
  <c r="M5237" i="456"/>
  <c r="M5236" i="456"/>
  <c r="M5235" i="456"/>
  <c r="M5234" i="456"/>
  <c r="M5233" i="456"/>
  <c r="M5232" i="456"/>
  <c r="M5231" i="456"/>
  <c r="M5230" i="456"/>
  <c r="M5229" i="456"/>
  <c r="M5228" i="456"/>
  <c r="M5227" i="456"/>
  <c r="M5226" i="456"/>
  <c r="M5225" i="456"/>
  <c r="M5224" i="456"/>
  <c r="M5223" i="456"/>
  <c r="M5222" i="456"/>
  <c r="M5221" i="456"/>
  <c r="M5220" i="456"/>
  <c r="M5219" i="456"/>
  <c r="M5218" i="456"/>
  <c r="M5217" i="456"/>
  <c r="M5216" i="456"/>
  <c r="M5215" i="456"/>
  <c r="M5214" i="456"/>
  <c r="M5213" i="456"/>
  <c r="M5212" i="456"/>
  <c r="M5211" i="456"/>
  <c r="M5210" i="456"/>
  <c r="M5209" i="456"/>
  <c r="M5208" i="456"/>
  <c r="M5207" i="456"/>
  <c r="M5206" i="456"/>
  <c r="M5205" i="456"/>
  <c r="M5204" i="456"/>
  <c r="M5203" i="456"/>
  <c r="M5202" i="456"/>
  <c r="M5201" i="456"/>
  <c r="M5200" i="456"/>
  <c r="M5199" i="456"/>
  <c r="M5198" i="456"/>
  <c r="M5197" i="456"/>
  <c r="M5196" i="456"/>
  <c r="M5195" i="456"/>
  <c r="M5194" i="456"/>
  <c r="M5193" i="456"/>
  <c r="M5192" i="456"/>
  <c r="M5191" i="456"/>
  <c r="M5190" i="456"/>
  <c r="M5189" i="456"/>
  <c r="M5188" i="456"/>
  <c r="M5187" i="456"/>
  <c r="M5186" i="456"/>
  <c r="M5185" i="456"/>
  <c r="M5184" i="456"/>
  <c r="M5183" i="456"/>
  <c r="M5182" i="456"/>
  <c r="M5181" i="456"/>
  <c r="M5180" i="456"/>
  <c r="M5179" i="456"/>
  <c r="M5178" i="456"/>
  <c r="M5177" i="456"/>
  <c r="M5176" i="456"/>
  <c r="M5175" i="456"/>
  <c r="M5174" i="456"/>
  <c r="M5173" i="456"/>
  <c r="M5172" i="456"/>
  <c r="M5171" i="456"/>
  <c r="M5170" i="456"/>
  <c r="M5169" i="456"/>
  <c r="M5168" i="456"/>
  <c r="M5167" i="456"/>
  <c r="M5166" i="456"/>
  <c r="M5165" i="456"/>
  <c r="M5164" i="456"/>
  <c r="M5163" i="456"/>
  <c r="M5162" i="456"/>
  <c r="M5161" i="456"/>
  <c r="M5160" i="456"/>
  <c r="M5159" i="456"/>
  <c r="M5158" i="456"/>
  <c r="M5157" i="456"/>
  <c r="M5156" i="456"/>
  <c r="M5155" i="456"/>
  <c r="M5154" i="456"/>
  <c r="M5153" i="456"/>
  <c r="M5152" i="456"/>
  <c r="M5151" i="456"/>
  <c r="M5150" i="456"/>
  <c r="M5149" i="456"/>
  <c r="M5148" i="456"/>
  <c r="M5147" i="456"/>
  <c r="M5146" i="456"/>
  <c r="M5145" i="456"/>
  <c r="M5144" i="456"/>
  <c r="M5143" i="456"/>
  <c r="M5142" i="456"/>
  <c r="M5141" i="456"/>
  <c r="M5140" i="456"/>
  <c r="M5139" i="456"/>
  <c r="M5138" i="456"/>
  <c r="M5137" i="456"/>
  <c r="M5136" i="456"/>
  <c r="M5135" i="456"/>
  <c r="M5134" i="456"/>
  <c r="M5133" i="456"/>
  <c r="M5132" i="456"/>
  <c r="M5131" i="456"/>
  <c r="M5130" i="456"/>
  <c r="M5129" i="456"/>
  <c r="M5128" i="456"/>
  <c r="M5127" i="456"/>
  <c r="M5126" i="456"/>
  <c r="M5125" i="456"/>
  <c r="M5124" i="456"/>
  <c r="M5123" i="456"/>
  <c r="M5122" i="456"/>
  <c r="M5121" i="456"/>
  <c r="M5120" i="456"/>
  <c r="M5119" i="456"/>
  <c r="M5118" i="456"/>
  <c r="M5117" i="456"/>
  <c r="M5116" i="456"/>
  <c r="M5115" i="456"/>
  <c r="M5114" i="456"/>
  <c r="M5113" i="456"/>
  <c r="M5112" i="456"/>
  <c r="M5111" i="456"/>
  <c r="M5110" i="456"/>
  <c r="M5109" i="456"/>
  <c r="M5108" i="456"/>
  <c r="M5107" i="456"/>
  <c r="M5106" i="456"/>
  <c r="M5105" i="456"/>
  <c r="M5104" i="456"/>
  <c r="M5103" i="456"/>
  <c r="M5102" i="456"/>
  <c r="M5101" i="456"/>
  <c r="M5100" i="456"/>
  <c r="M5099" i="456"/>
  <c r="M5098" i="456"/>
  <c r="M5097" i="456"/>
  <c r="M5096" i="456"/>
  <c r="M5095" i="456"/>
  <c r="M5094" i="456"/>
  <c r="M5093" i="456"/>
  <c r="M5092" i="456"/>
  <c r="M5091" i="456"/>
  <c r="M5090" i="456"/>
  <c r="M5089" i="456"/>
  <c r="M5088" i="456"/>
  <c r="M5087" i="456"/>
  <c r="M5086" i="456"/>
  <c r="M5085" i="456"/>
  <c r="M5084" i="456"/>
  <c r="M5083" i="456"/>
  <c r="M5082" i="456"/>
  <c r="M5081" i="456"/>
  <c r="M5080" i="456"/>
  <c r="M5079" i="456"/>
  <c r="M5078" i="456"/>
  <c r="M5077" i="456"/>
  <c r="M5076" i="456"/>
  <c r="M5075" i="456"/>
  <c r="M5074" i="456"/>
  <c r="M5073" i="456"/>
  <c r="M5072" i="456"/>
  <c r="M5071" i="456"/>
  <c r="M5070" i="456"/>
  <c r="M5069" i="456"/>
  <c r="M5068" i="456"/>
  <c r="M5067" i="456"/>
  <c r="M5066" i="456"/>
  <c r="M5065" i="456"/>
  <c r="M5064" i="456"/>
  <c r="M5063" i="456"/>
  <c r="M5062" i="456"/>
  <c r="M5061" i="456"/>
  <c r="M5060" i="456"/>
  <c r="M5059" i="456"/>
  <c r="M5058" i="456"/>
  <c r="M5057" i="456"/>
  <c r="M5056" i="456"/>
  <c r="M5055" i="456"/>
  <c r="M5054" i="456"/>
  <c r="M5053" i="456"/>
  <c r="M5052" i="456"/>
  <c r="M5051" i="456"/>
  <c r="M5050" i="456"/>
  <c r="M5049" i="456"/>
  <c r="M5048" i="456"/>
  <c r="M5047" i="456"/>
  <c r="M5046" i="456"/>
  <c r="M5045" i="456"/>
  <c r="M5044" i="456"/>
  <c r="M5043" i="456"/>
  <c r="M5042" i="456"/>
  <c r="M5041" i="456"/>
  <c r="M5040" i="456"/>
  <c r="M5039" i="456"/>
  <c r="M5038" i="456"/>
  <c r="M5037" i="456"/>
  <c r="M5036" i="456"/>
  <c r="M5035" i="456"/>
  <c r="M5034" i="456"/>
  <c r="M5033" i="456"/>
  <c r="M5032" i="456"/>
  <c r="M5031" i="456"/>
  <c r="M5030" i="456"/>
  <c r="M5029" i="456"/>
  <c r="M5028" i="456"/>
  <c r="M5027" i="456"/>
  <c r="M5026" i="456"/>
  <c r="M5025" i="456"/>
  <c r="M5024" i="456"/>
  <c r="M5023" i="456"/>
  <c r="M5022" i="456"/>
  <c r="M5021" i="456"/>
  <c r="M5020" i="456"/>
  <c r="M5019" i="456"/>
  <c r="M5018" i="456"/>
  <c r="M5017" i="456"/>
  <c r="M5016" i="456"/>
  <c r="M5015" i="456"/>
  <c r="M5014" i="456"/>
  <c r="M5013" i="456"/>
  <c r="M5012" i="456"/>
  <c r="M5011" i="456"/>
  <c r="M5010" i="456"/>
  <c r="M5009" i="456"/>
  <c r="M5008" i="456"/>
  <c r="M5007" i="456"/>
  <c r="M5006" i="456"/>
  <c r="M5005" i="456"/>
  <c r="M5004" i="456"/>
  <c r="M5003" i="456"/>
  <c r="M5002" i="456"/>
  <c r="M5001" i="456"/>
  <c r="M5000" i="456"/>
  <c r="M4999" i="456"/>
  <c r="M4998" i="456"/>
  <c r="M4997" i="456"/>
  <c r="M4996" i="456"/>
  <c r="M4995" i="456"/>
  <c r="M4994" i="456"/>
  <c r="M4993" i="456"/>
  <c r="M4992" i="456"/>
  <c r="M4991" i="456"/>
  <c r="M4990" i="456"/>
  <c r="M4989" i="456"/>
  <c r="M4988" i="456"/>
  <c r="M4987" i="456"/>
  <c r="M4986" i="456"/>
  <c r="M4985" i="456"/>
  <c r="M4984" i="456"/>
  <c r="M4983" i="456"/>
  <c r="M4982" i="456"/>
  <c r="M4981" i="456"/>
  <c r="M4980" i="456"/>
  <c r="M4979" i="456"/>
  <c r="M4978" i="456"/>
  <c r="M4977" i="456"/>
  <c r="M4976" i="456"/>
  <c r="M4975" i="456"/>
  <c r="M4974" i="456"/>
  <c r="M4973" i="456"/>
  <c r="M4972" i="456"/>
  <c r="M4971" i="456"/>
  <c r="M4970" i="456"/>
  <c r="M4969" i="456"/>
  <c r="M4968" i="456"/>
  <c r="M4967" i="456"/>
  <c r="M4966" i="456"/>
  <c r="M4965" i="456"/>
  <c r="M4964" i="456"/>
  <c r="M4963" i="456"/>
  <c r="M4962" i="456"/>
  <c r="M4961" i="456"/>
  <c r="M4960" i="456"/>
  <c r="M4959" i="456"/>
  <c r="M4958" i="456"/>
  <c r="M4957" i="456"/>
  <c r="M4956" i="456"/>
  <c r="M4955" i="456"/>
  <c r="M4954" i="456"/>
  <c r="M4953" i="456"/>
  <c r="M4952" i="456"/>
  <c r="M4951" i="456"/>
  <c r="M4950" i="456"/>
  <c r="M4949" i="456"/>
  <c r="M4948" i="456"/>
  <c r="M4947" i="456"/>
  <c r="M4946" i="456"/>
  <c r="M4945" i="456"/>
  <c r="M4944" i="456"/>
  <c r="M4943" i="456"/>
  <c r="M4942" i="456"/>
  <c r="M4941" i="456"/>
  <c r="M4940" i="456"/>
  <c r="M4939" i="456"/>
  <c r="M4938" i="456"/>
  <c r="M4937" i="456"/>
  <c r="M4936" i="456"/>
  <c r="M4935" i="456"/>
  <c r="M4934" i="456"/>
  <c r="M4933" i="456"/>
  <c r="M4932" i="456"/>
  <c r="M4931" i="456"/>
  <c r="M4930" i="456"/>
  <c r="M4929" i="456"/>
  <c r="M4928" i="456"/>
  <c r="M4927" i="456"/>
  <c r="M4926" i="456"/>
  <c r="M4925" i="456"/>
  <c r="M4924" i="456"/>
  <c r="M4923" i="456"/>
  <c r="M4922" i="456"/>
  <c r="M4921" i="456"/>
  <c r="M4920" i="456"/>
  <c r="M4919" i="456"/>
  <c r="M4918" i="456"/>
  <c r="M4917" i="456"/>
  <c r="M4916" i="456"/>
  <c r="M4915" i="456"/>
  <c r="M4914" i="456"/>
  <c r="M4913" i="456"/>
  <c r="M4912" i="456"/>
  <c r="M4911" i="456"/>
  <c r="M4910" i="456"/>
  <c r="M4909" i="456"/>
  <c r="M4908" i="456"/>
  <c r="M4907" i="456"/>
  <c r="M4906" i="456"/>
  <c r="M4905" i="456"/>
  <c r="M4904" i="456"/>
  <c r="M4903" i="456"/>
  <c r="M4902" i="456"/>
  <c r="M4901" i="456"/>
  <c r="M4900" i="456"/>
  <c r="M4899" i="456"/>
  <c r="M4898" i="456"/>
  <c r="M4897" i="456"/>
  <c r="M4896" i="456"/>
  <c r="M4895" i="456"/>
  <c r="M4894" i="456"/>
  <c r="M4893" i="456"/>
  <c r="M4892" i="456"/>
  <c r="M4891" i="456"/>
  <c r="M4890" i="456"/>
  <c r="M4889" i="456"/>
  <c r="M4888" i="456"/>
  <c r="M4887" i="456"/>
  <c r="M4886" i="456"/>
  <c r="M4885" i="456"/>
  <c r="M4884" i="456"/>
  <c r="M4883" i="456"/>
  <c r="M4882" i="456"/>
  <c r="M4881" i="456"/>
  <c r="M4880" i="456"/>
  <c r="M4879" i="456"/>
  <c r="M4878" i="456"/>
  <c r="M4877" i="456"/>
  <c r="M4876" i="456"/>
  <c r="M4875" i="456"/>
  <c r="M4874" i="456"/>
  <c r="M4873" i="456"/>
  <c r="M4872" i="456"/>
  <c r="M4871" i="456"/>
  <c r="M4870" i="456"/>
  <c r="M4869" i="456"/>
  <c r="M4868" i="456"/>
  <c r="M4867" i="456"/>
  <c r="M4866" i="456"/>
  <c r="M4865" i="456"/>
  <c r="M4864" i="456"/>
  <c r="M4863" i="456"/>
  <c r="M4862" i="456"/>
  <c r="M4861" i="456"/>
  <c r="M4860" i="456"/>
  <c r="M4859" i="456"/>
  <c r="M4858" i="456"/>
  <c r="M4857" i="456"/>
  <c r="M4856" i="456"/>
  <c r="M4855" i="456"/>
  <c r="M4854" i="456"/>
  <c r="M4853" i="456"/>
  <c r="M4852" i="456"/>
  <c r="M4851" i="456"/>
  <c r="M4850" i="456"/>
  <c r="M4849" i="456"/>
  <c r="M4848" i="456"/>
  <c r="M4847" i="456"/>
  <c r="M4846" i="456"/>
  <c r="M4845" i="456"/>
  <c r="M4844" i="456"/>
  <c r="M4843" i="456"/>
  <c r="M4842" i="456"/>
  <c r="M4841" i="456"/>
  <c r="M4840" i="456"/>
  <c r="M4839" i="456"/>
  <c r="M4838" i="456"/>
  <c r="M4837" i="456"/>
  <c r="M4836" i="456"/>
  <c r="M4835" i="456"/>
  <c r="M4834" i="456"/>
  <c r="M4833" i="456"/>
  <c r="M4832" i="456"/>
  <c r="M4831" i="456"/>
  <c r="M4830" i="456"/>
  <c r="M4829" i="456"/>
  <c r="M4828" i="456"/>
  <c r="M4827" i="456"/>
  <c r="M4826" i="456"/>
  <c r="M4825" i="456"/>
  <c r="M4824" i="456"/>
  <c r="M4823" i="456"/>
  <c r="M4822" i="456"/>
  <c r="M4821" i="456"/>
  <c r="M4820" i="456"/>
  <c r="M4819" i="456"/>
  <c r="M4818" i="456"/>
  <c r="M4817" i="456"/>
  <c r="M4816" i="456"/>
  <c r="M4815" i="456"/>
  <c r="M4814" i="456"/>
  <c r="M4813" i="456"/>
  <c r="M4812" i="456"/>
  <c r="M4811" i="456"/>
  <c r="M4810" i="456"/>
  <c r="M4809" i="456"/>
  <c r="M4808" i="456"/>
  <c r="M4807" i="456"/>
  <c r="M4806" i="456"/>
  <c r="M4805" i="456"/>
  <c r="M4804" i="456"/>
  <c r="M4803" i="456"/>
  <c r="M4802" i="456"/>
  <c r="M4801" i="456"/>
  <c r="M4800" i="456"/>
  <c r="M4799" i="456"/>
  <c r="M4798" i="456"/>
  <c r="M4797" i="456"/>
  <c r="M4796" i="456"/>
  <c r="M4795" i="456"/>
  <c r="M4794" i="456"/>
  <c r="M4793" i="456"/>
  <c r="M4792" i="456"/>
  <c r="M4791" i="456"/>
  <c r="M4790" i="456"/>
  <c r="M4789" i="456"/>
  <c r="M4788" i="456"/>
  <c r="M4787" i="456"/>
  <c r="M4786" i="456"/>
  <c r="M4785" i="456"/>
  <c r="M4784" i="456"/>
  <c r="M4783" i="456"/>
  <c r="M4782" i="456"/>
  <c r="M4781" i="456"/>
  <c r="M4780" i="456"/>
  <c r="M4779" i="456"/>
  <c r="M4778" i="456"/>
  <c r="M4777" i="456"/>
  <c r="M4776" i="456"/>
  <c r="M4775" i="456"/>
  <c r="M4774" i="456"/>
  <c r="M4773" i="456"/>
  <c r="M4772" i="456"/>
  <c r="M4771" i="456"/>
  <c r="M4770" i="456"/>
  <c r="M4769" i="456"/>
  <c r="M4768" i="456"/>
  <c r="M4767" i="456"/>
  <c r="M4766" i="456"/>
  <c r="M4765" i="456"/>
  <c r="M4764" i="456"/>
  <c r="M4763" i="456"/>
  <c r="M4762" i="456"/>
  <c r="M4761" i="456"/>
  <c r="M4760" i="456"/>
  <c r="M4759" i="456"/>
  <c r="M4758" i="456"/>
  <c r="M4757" i="456"/>
  <c r="M4756" i="456"/>
  <c r="M4755" i="456"/>
  <c r="M4754" i="456"/>
  <c r="M4753" i="456"/>
  <c r="M4752" i="456"/>
  <c r="M4751" i="456"/>
  <c r="M4750" i="456"/>
  <c r="M4749" i="456"/>
  <c r="M4748" i="456"/>
  <c r="M4747" i="456"/>
  <c r="M4746" i="456"/>
  <c r="M4745" i="456"/>
  <c r="M4744" i="456"/>
  <c r="M4743" i="456"/>
  <c r="M4742" i="456"/>
  <c r="M4741" i="456"/>
  <c r="M4740" i="456"/>
  <c r="M4739" i="456"/>
  <c r="M4738" i="456"/>
  <c r="M4737" i="456"/>
  <c r="M4736" i="456"/>
  <c r="M4735" i="456"/>
  <c r="M4734" i="456"/>
  <c r="M4733" i="456"/>
  <c r="M4732" i="456"/>
  <c r="M4731" i="456"/>
  <c r="M4730" i="456"/>
  <c r="M4729" i="456"/>
  <c r="M4728" i="456"/>
  <c r="M4727" i="456"/>
  <c r="M4726" i="456"/>
  <c r="M4725" i="456"/>
  <c r="M4724" i="456"/>
  <c r="M4723" i="456"/>
  <c r="M4722" i="456"/>
  <c r="M4721" i="456"/>
  <c r="M4720" i="456"/>
  <c r="M4719" i="456"/>
  <c r="M4718" i="456"/>
  <c r="M4717" i="456"/>
  <c r="M4716" i="456"/>
  <c r="M4715" i="456"/>
  <c r="M4714" i="456"/>
  <c r="M4713" i="456"/>
  <c r="M4712" i="456"/>
  <c r="M4711" i="456"/>
  <c r="M4710" i="456"/>
  <c r="M4709" i="456"/>
  <c r="M4708" i="456"/>
  <c r="M4707" i="456"/>
  <c r="M4706" i="456"/>
  <c r="M4705" i="456"/>
  <c r="M4704" i="456"/>
  <c r="M4703" i="456"/>
  <c r="M4702" i="456"/>
  <c r="M4701" i="456"/>
  <c r="M4700" i="456"/>
  <c r="M4699" i="456"/>
  <c r="M4698" i="456"/>
  <c r="M4697" i="456"/>
  <c r="M4696" i="456"/>
  <c r="M4695" i="456"/>
  <c r="M4694" i="456"/>
  <c r="M4693" i="456"/>
  <c r="M4692" i="456"/>
  <c r="M4691" i="456"/>
  <c r="M4690" i="456"/>
  <c r="M4689" i="456"/>
  <c r="M4688" i="456"/>
  <c r="M4687" i="456"/>
  <c r="M4686" i="456"/>
  <c r="M4685" i="456"/>
  <c r="M4684" i="456"/>
  <c r="M4683" i="456"/>
  <c r="M4682" i="456"/>
  <c r="M4681" i="456"/>
  <c r="M4680" i="456"/>
  <c r="M4679" i="456"/>
  <c r="M4678" i="456"/>
  <c r="M4677" i="456"/>
  <c r="M4676" i="456"/>
  <c r="M4675" i="456"/>
  <c r="M4674" i="456"/>
  <c r="M4673" i="456"/>
  <c r="M4672" i="456"/>
  <c r="M4671" i="456"/>
  <c r="M4670" i="456"/>
  <c r="M4669" i="456"/>
  <c r="M4668" i="456"/>
  <c r="M4667" i="456"/>
  <c r="M4666" i="456"/>
  <c r="M4665" i="456"/>
  <c r="M4664" i="456"/>
  <c r="M4663" i="456"/>
  <c r="M4662" i="456"/>
  <c r="M4661" i="456"/>
  <c r="M4660" i="456"/>
  <c r="M4659" i="456"/>
  <c r="M4658" i="456"/>
  <c r="M4657" i="456"/>
  <c r="M4656" i="456"/>
  <c r="M4655" i="456"/>
  <c r="M4654" i="456"/>
  <c r="M4653" i="456"/>
  <c r="M4652" i="456"/>
  <c r="M4651" i="456"/>
  <c r="M4650" i="456"/>
  <c r="M4649" i="456"/>
  <c r="M4648" i="456"/>
  <c r="M4647" i="456"/>
  <c r="M4646" i="456"/>
  <c r="M4645" i="456"/>
  <c r="M4644" i="456"/>
  <c r="M4643" i="456"/>
  <c r="M4642" i="456"/>
  <c r="M4641" i="456"/>
  <c r="M4640" i="456"/>
  <c r="M4639" i="456"/>
  <c r="M4638" i="456"/>
  <c r="M4637" i="456"/>
  <c r="M4636" i="456"/>
  <c r="M4635" i="456"/>
  <c r="M4634" i="456"/>
  <c r="M4633" i="456"/>
  <c r="M4632" i="456"/>
  <c r="M4631" i="456"/>
  <c r="M4630" i="456"/>
  <c r="M4629" i="456"/>
  <c r="M4628" i="456"/>
  <c r="M4627" i="456"/>
  <c r="M4626" i="456"/>
  <c r="M4625" i="456"/>
  <c r="M4624" i="456"/>
  <c r="M4623" i="456"/>
  <c r="M4622" i="456"/>
  <c r="M4621" i="456"/>
  <c r="M4620" i="456"/>
  <c r="M4619" i="456"/>
  <c r="M4618" i="456"/>
  <c r="M4617" i="456"/>
  <c r="M4616" i="456"/>
  <c r="M4615" i="456"/>
  <c r="M4614" i="456"/>
  <c r="M4613" i="456"/>
  <c r="M4612" i="456"/>
  <c r="M4611" i="456"/>
  <c r="M4610" i="456"/>
  <c r="M4609" i="456"/>
  <c r="M4608" i="456"/>
  <c r="M4607" i="456"/>
  <c r="M4606" i="456"/>
  <c r="M4605" i="456"/>
  <c r="M4604" i="456"/>
  <c r="M4603" i="456"/>
  <c r="M4602" i="456"/>
  <c r="M4601" i="456"/>
  <c r="M4600" i="456"/>
  <c r="M4599" i="456"/>
  <c r="M4598" i="456"/>
  <c r="M4597" i="456"/>
  <c r="M4596" i="456"/>
  <c r="M4595" i="456"/>
  <c r="M4594" i="456"/>
  <c r="M4593" i="456"/>
  <c r="M4592" i="456"/>
  <c r="M4591" i="456"/>
  <c r="M4590" i="456"/>
  <c r="M4589" i="456"/>
  <c r="M4588" i="456"/>
  <c r="M4587" i="456"/>
  <c r="M4586" i="456"/>
  <c r="M4585" i="456"/>
  <c r="M4584" i="456"/>
  <c r="M4583" i="456"/>
  <c r="M4582" i="456"/>
  <c r="M4581" i="456"/>
  <c r="M4580" i="456"/>
  <c r="M4579" i="456"/>
  <c r="M4578" i="456"/>
  <c r="M4577" i="456"/>
  <c r="M4576" i="456"/>
  <c r="M4575" i="456"/>
  <c r="M4574" i="456"/>
  <c r="M4573" i="456"/>
  <c r="M4572" i="456"/>
  <c r="M4571" i="456"/>
  <c r="M4570" i="456"/>
  <c r="M4569" i="456"/>
  <c r="M4568" i="456"/>
  <c r="M4567" i="456"/>
  <c r="M4566" i="456"/>
  <c r="M4565" i="456"/>
  <c r="M4564" i="456"/>
  <c r="M4563" i="456"/>
  <c r="M4562" i="456"/>
  <c r="M4561" i="456"/>
  <c r="M4560" i="456"/>
  <c r="M4559" i="456"/>
  <c r="M4558" i="456"/>
  <c r="M4557" i="456"/>
  <c r="M4556" i="456"/>
  <c r="M4555" i="456"/>
  <c r="M4554" i="456"/>
  <c r="M4553" i="456"/>
  <c r="M4552" i="456"/>
  <c r="M4551" i="456"/>
  <c r="M4550" i="456"/>
  <c r="M4549" i="456"/>
  <c r="M4548" i="456"/>
  <c r="M4547" i="456"/>
  <c r="M4546" i="456"/>
  <c r="M4545" i="456"/>
  <c r="M4544" i="456"/>
  <c r="M4543" i="456"/>
  <c r="M4542" i="456"/>
  <c r="M4541" i="456"/>
  <c r="M4540" i="456"/>
  <c r="M4539" i="456"/>
  <c r="M4538" i="456"/>
  <c r="M4537" i="456"/>
  <c r="M4536" i="456"/>
  <c r="M4535" i="456"/>
  <c r="M4534" i="456"/>
  <c r="M4533" i="456"/>
  <c r="M4532" i="456"/>
  <c r="M4531" i="456"/>
  <c r="M4530" i="456"/>
  <c r="M4529" i="456"/>
  <c r="M4528" i="456"/>
  <c r="M4527" i="456"/>
  <c r="M4526" i="456"/>
  <c r="M4525" i="456"/>
  <c r="M4524" i="456"/>
  <c r="M4523" i="456"/>
  <c r="M4522" i="456"/>
  <c r="M4521" i="456"/>
  <c r="M4520" i="456"/>
  <c r="M4519" i="456"/>
  <c r="M4518" i="456"/>
  <c r="M4517" i="456"/>
  <c r="M4516" i="456"/>
  <c r="M4515" i="456"/>
  <c r="M4514" i="456"/>
  <c r="M4513" i="456"/>
  <c r="M4512" i="456"/>
  <c r="M4511" i="456"/>
  <c r="M4510" i="456"/>
  <c r="M4509" i="456"/>
  <c r="M4508" i="456"/>
  <c r="M4507" i="456"/>
  <c r="M4506" i="456"/>
  <c r="M4505" i="456"/>
  <c r="M4504" i="456"/>
  <c r="M4503" i="456"/>
  <c r="M4502" i="456"/>
  <c r="M4501" i="456"/>
  <c r="M4500" i="456"/>
  <c r="M4499" i="456"/>
  <c r="M4498" i="456"/>
  <c r="M4497" i="456"/>
  <c r="M4496" i="456"/>
  <c r="M4495" i="456"/>
  <c r="M4494" i="456"/>
  <c r="M4493" i="456"/>
  <c r="M4492" i="456"/>
  <c r="M4491" i="456"/>
  <c r="M4490" i="456"/>
  <c r="M4489" i="456"/>
  <c r="M4488" i="456"/>
  <c r="M4487" i="456"/>
  <c r="M4486" i="456"/>
  <c r="M4485" i="456"/>
  <c r="M4484" i="456"/>
  <c r="M4483" i="456"/>
  <c r="M4482" i="456"/>
  <c r="M4481" i="456"/>
  <c r="M4480" i="456"/>
  <c r="M4479" i="456"/>
  <c r="M4478" i="456"/>
  <c r="M4477" i="456"/>
  <c r="M4476" i="456"/>
  <c r="M4475" i="456"/>
  <c r="M4474" i="456"/>
  <c r="M4473" i="456"/>
  <c r="M4472" i="456"/>
  <c r="M4471" i="456"/>
  <c r="M4470" i="456"/>
  <c r="M4469" i="456"/>
  <c r="M4468" i="456"/>
  <c r="M4467" i="456"/>
  <c r="M4466" i="456"/>
  <c r="M4465" i="456"/>
  <c r="M4464" i="456"/>
  <c r="M4463" i="456"/>
  <c r="M4462" i="456"/>
  <c r="M4461" i="456"/>
  <c r="M4460" i="456"/>
  <c r="M4459" i="456"/>
  <c r="M4458" i="456"/>
  <c r="M4457" i="456"/>
  <c r="M4456" i="456"/>
  <c r="M4455" i="456"/>
  <c r="M4454" i="456"/>
  <c r="M4453" i="456"/>
  <c r="M4452" i="456"/>
  <c r="M4451" i="456"/>
  <c r="M4450" i="456"/>
  <c r="M4449" i="456"/>
  <c r="M4448" i="456"/>
  <c r="M4447" i="456"/>
  <c r="M4446" i="456"/>
  <c r="M4445" i="456"/>
  <c r="M4444" i="456"/>
  <c r="M4443" i="456"/>
  <c r="M4442" i="456"/>
  <c r="M4441" i="456"/>
  <c r="M4440" i="456"/>
  <c r="M4439" i="456"/>
  <c r="M4438" i="456"/>
  <c r="M4437" i="456"/>
  <c r="M4436" i="456"/>
  <c r="M4435" i="456"/>
  <c r="M4434" i="456"/>
  <c r="M4433" i="456"/>
  <c r="M4432" i="456"/>
  <c r="M4431" i="456"/>
  <c r="M4430" i="456"/>
  <c r="M4429" i="456"/>
  <c r="M4428" i="456"/>
  <c r="M4427" i="456"/>
  <c r="M4426" i="456"/>
  <c r="M4425" i="456"/>
  <c r="M4424" i="456"/>
  <c r="M4423" i="456"/>
  <c r="M4422" i="456"/>
  <c r="M4421" i="456"/>
  <c r="M4420" i="456"/>
  <c r="M4419" i="456"/>
  <c r="M4418" i="456"/>
  <c r="M4417" i="456"/>
  <c r="M4416" i="456"/>
  <c r="M4415" i="456"/>
  <c r="M4414" i="456"/>
  <c r="M4413" i="456"/>
  <c r="M4412" i="456"/>
  <c r="M4411" i="456"/>
  <c r="M4410" i="456"/>
  <c r="M4409" i="456"/>
  <c r="M4408" i="456"/>
  <c r="M4407" i="456"/>
  <c r="M4406" i="456"/>
  <c r="M4405" i="456"/>
  <c r="M4404" i="456"/>
  <c r="M4403" i="456"/>
  <c r="M4402" i="456"/>
  <c r="M4401" i="456"/>
  <c r="M4400" i="456"/>
  <c r="M4399" i="456"/>
  <c r="M4398" i="456"/>
  <c r="M4397" i="456"/>
  <c r="M4396" i="456"/>
  <c r="M4395" i="456"/>
  <c r="M4394" i="456"/>
  <c r="M4393" i="456"/>
  <c r="M4392" i="456"/>
  <c r="M4391" i="456"/>
  <c r="M4390" i="456"/>
  <c r="M4389" i="456"/>
  <c r="M4388" i="456"/>
  <c r="M4387" i="456"/>
  <c r="M4386" i="456"/>
  <c r="M4385" i="456"/>
  <c r="M4384" i="456"/>
  <c r="M4383" i="456"/>
  <c r="M4382" i="456"/>
  <c r="M4381" i="456"/>
  <c r="M4380" i="456"/>
  <c r="M4379" i="456"/>
  <c r="M4378" i="456"/>
  <c r="M4377" i="456"/>
  <c r="M4376" i="456"/>
  <c r="M4375" i="456"/>
  <c r="M4374" i="456"/>
  <c r="M4373" i="456"/>
  <c r="M4372" i="456"/>
  <c r="M4371" i="456"/>
  <c r="M4370" i="456"/>
  <c r="M4369" i="456"/>
  <c r="M4368" i="456"/>
  <c r="M4367" i="456"/>
  <c r="M4366" i="456"/>
  <c r="M4365" i="456"/>
  <c r="M4364" i="456"/>
  <c r="M4363" i="456"/>
  <c r="M4362" i="456"/>
  <c r="M4361" i="456"/>
  <c r="M4360" i="456"/>
  <c r="M4359" i="456"/>
  <c r="M4358" i="456"/>
  <c r="M4357" i="456"/>
  <c r="M4356" i="456"/>
  <c r="M4355" i="456"/>
  <c r="M4354" i="456"/>
  <c r="M4353" i="456"/>
  <c r="M4352" i="456"/>
  <c r="M4351" i="456"/>
  <c r="M4350" i="456"/>
  <c r="M4349" i="456"/>
  <c r="M4348" i="456"/>
  <c r="M4347" i="456"/>
  <c r="M4346" i="456"/>
  <c r="M4345" i="456"/>
  <c r="M4344" i="456"/>
  <c r="M4343" i="456"/>
  <c r="M4342" i="456"/>
  <c r="M4341" i="456"/>
  <c r="M4340" i="456"/>
  <c r="M4339" i="456"/>
  <c r="M4338" i="456"/>
  <c r="M4337" i="456"/>
  <c r="M4336" i="456"/>
  <c r="M4335" i="456"/>
  <c r="M4334" i="456"/>
  <c r="M4333" i="456"/>
  <c r="M4332" i="456"/>
  <c r="M4331" i="456"/>
  <c r="M4330" i="456"/>
  <c r="M4329" i="456"/>
  <c r="M4328" i="456"/>
  <c r="M4327" i="456"/>
  <c r="M4326" i="456"/>
  <c r="M4325" i="456"/>
  <c r="M4324" i="456"/>
  <c r="M4323" i="456"/>
  <c r="M4322" i="456"/>
  <c r="M4321" i="456"/>
  <c r="M4320" i="456"/>
  <c r="M4319" i="456"/>
  <c r="M4318" i="456"/>
  <c r="M4317" i="456"/>
  <c r="M4316" i="456"/>
  <c r="M4315" i="456"/>
  <c r="M4314" i="456"/>
  <c r="M4313" i="456"/>
  <c r="M4312" i="456"/>
  <c r="M4311" i="456"/>
  <c r="M4310" i="456"/>
  <c r="M4309" i="456"/>
  <c r="M4308" i="456"/>
  <c r="M4307" i="456"/>
  <c r="M4306" i="456"/>
  <c r="M4305" i="456"/>
  <c r="M4304" i="456"/>
  <c r="M4303" i="456"/>
  <c r="M4302" i="456"/>
  <c r="M4301" i="456"/>
  <c r="M4300" i="456"/>
  <c r="M4299" i="456"/>
  <c r="M4298" i="456"/>
  <c r="M4297" i="456"/>
  <c r="M4296" i="456"/>
  <c r="M4295" i="456"/>
  <c r="M4294" i="456"/>
  <c r="M4293" i="456"/>
  <c r="M4292" i="456"/>
  <c r="M4291" i="456"/>
  <c r="M4290" i="456"/>
  <c r="M4289" i="456"/>
  <c r="M4288" i="456"/>
  <c r="M4287" i="456"/>
  <c r="M4286" i="456"/>
  <c r="M4285" i="456"/>
  <c r="M4284" i="456"/>
  <c r="M4283" i="456"/>
  <c r="M4282" i="456"/>
  <c r="M4281" i="456"/>
  <c r="M4280" i="456"/>
  <c r="M4279" i="456"/>
  <c r="M4278" i="456"/>
  <c r="M4277" i="456"/>
  <c r="M4276" i="456"/>
  <c r="M4275" i="456"/>
  <c r="M4274" i="456"/>
  <c r="M4273" i="456"/>
  <c r="M4272" i="456"/>
  <c r="M4271" i="456"/>
  <c r="M4270" i="456"/>
  <c r="M4269" i="456"/>
  <c r="M4268" i="456"/>
  <c r="M4267" i="456"/>
  <c r="M4266" i="456"/>
  <c r="M4265" i="456"/>
  <c r="M4264" i="456"/>
  <c r="M4263" i="456"/>
  <c r="M4262" i="456"/>
  <c r="M4261" i="456"/>
  <c r="M4260" i="456"/>
  <c r="M4259" i="456"/>
  <c r="M4258" i="456"/>
  <c r="M4257" i="456"/>
  <c r="M4256" i="456"/>
  <c r="M4255" i="456"/>
  <c r="M4254" i="456"/>
  <c r="M4253" i="456"/>
  <c r="M4252" i="456"/>
  <c r="M4251" i="456"/>
  <c r="M4250" i="456"/>
  <c r="M4249" i="456"/>
  <c r="M4248" i="456"/>
  <c r="M4247" i="456"/>
  <c r="M4246" i="456"/>
  <c r="M4245" i="456"/>
  <c r="M4244" i="456"/>
  <c r="M4243" i="456"/>
  <c r="M4242" i="456"/>
  <c r="M4241" i="456"/>
  <c r="M4240" i="456"/>
  <c r="M4239" i="456"/>
  <c r="M4238" i="456"/>
  <c r="M4237" i="456"/>
  <c r="M4236" i="456"/>
  <c r="M4235" i="456"/>
  <c r="M4234" i="456"/>
  <c r="M4233" i="456"/>
  <c r="M4232" i="456"/>
  <c r="M4231" i="456"/>
  <c r="M4230" i="456"/>
  <c r="M4229" i="456"/>
  <c r="M4228" i="456"/>
  <c r="M4227" i="456"/>
  <c r="M4226" i="456"/>
  <c r="M4225" i="456"/>
  <c r="M4224" i="456"/>
  <c r="M4223" i="456"/>
  <c r="M4222" i="456"/>
  <c r="M4221" i="456"/>
  <c r="M4220" i="456"/>
  <c r="M4219" i="456"/>
  <c r="M4218" i="456"/>
  <c r="M4217" i="456"/>
  <c r="M4216" i="456"/>
  <c r="M4215" i="456"/>
  <c r="M4214" i="456"/>
  <c r="M4213" i="456"/>
  <c r="M4212" i="456"/>
  <c r="M4211" i="456"/>
  <c r="M4210" i="456"/>
  <c r="M4209" i="456"/>
  <c r="M4208" i="456"/>
  <c r="M4207" i="456"/>
  <c r="M4206" i="456"/>
  <c r="M4205" i="456"/>
  <c r="M4204" i="456"/>
  <c r="M4203" i="456"/>
  <c r="M4202" i="456"/>
  <c r="M4201" i="456"/>
  <c r="M4200" i="456"/>
  <c r="M4199" i="456"/>
  <c r="M4198" i="456"/>
  <c r="M4197" i="456"/>
  <c r="M4196" i="456"/>
  <c r="M4195" i="456"/>
  <c r="M4194" i="456"/>
  <c r="M4193" i="456"/>
  <c r="M4192" i="456"/>
  <c r="M4191" i="456"/>
  <c r="M4190" i="456"/>
  <c r="M4189" i="456"/>
  <c r="M4188" i="456"/>
  <c r="M4187" i="456"/>
  <c r="M4186" i="456"/>
  <c r="M4185" i="456"/>
  <c r="M4184" i="456"/>
  <c r="M4183" i="456"/>
  <c r="M4182" i="456"/>
  <c r="M4181" i="456"/>
  <c r="M4180" i="456"/>
  <c r="M4179" i="456"/>
  <c r="M4178" i="456"/>
  <c r="M4177" i="456"/>
  <c r="M4176" i="456"/>
  <c r="M4175" i="456"/>
  <c r="M4174" i="456"/>
  <c r="M4173" i="456"/>
  <c r="M4172" i="456"/>
  <c r="M4171" i="456"/>
  <c r="M4170" i="456"/>
  <c r="M4169" i="456"/>
  <c r="M4168" i="456"/>
  <c r="M4167" i="456"/>
  <c r="M4166" i="456"/>
  <c r="M4165" i="456"/>
  <c r="M4164" i="456"/>
  <c r="M4163" i="456"/>
  <c r="M4162" i="456"/>
  <c r="M4161" i="456"/>
  <c r="M4160" i="456"/>
  <c r="M4159" i="456"/>
  <c r="M4158" i="456"/>
  <c r="M4157" i="456"/>
  <c r="M4156" i="456"/>
  <c r="M4155" i="456"/>
  <c r="M4154" i="456"/>
  <c r="M4153" i="456"/>
  <c r="M4152" i="456"/>
  <c r="M4151" i="456"/>
  <c r="M4150" i="456"/>
  <c r="M4149" i="456"/>
  <c r="M4148" i="456"/>
  <c r="M4147" i="456"/>
  <c r="M4146" i="456"/>
  <c r="M4145" i="456"/>
  <c r="M4144" i="456"/>
  <c r="M4143" i="456"/>
  <c r="M4142" i="456"/>
  <c r="M4141" i="456"/>
  <c r="M4140" i="456"/>
  <c r="M4139" i="456"/>
  <c r="M4138" i="456"/>
  <c r="M4137" i="456"/>
  <c r="M4136" i="456"/>
  <c r="M4135" i="456"/>
  <c r="M4134" i="456"/>
  <c r="M4133" i="456"/>
  <c r="M4132" i="456"/>
  <c r="M4131" i="456"/>
  <c r="M4130" i="456"/>
  <c r="M4129" i="456"/>
  <c r="M4128" i="456"/>
  <c r="M4127" i="456"/>
  <c r="M4126" i="456"/>
  <c r="M4125" i="456"/>
  <c r="M4124" i="456"/>
  <c r="M4123" i="456"/>
  <c r="M4122" i="456"/>
  <c r="M4121" i="456"/>
  <c r="M4120" i="456"/>
  <c r="M4119" i="456"/>
  <c r="M4118" i="456"/>
  <c r="M4117" i="456"/>
  <c r="M4116" i="456"/>
  <c r="M4115" i="456"/>
  <c r="M4114" i="456"/>
  <c r="M4113" i="456"/>
  <c r="M4112" i="456"/>
  <c r="M4111" i="456"/>
  <c r="M4110" i="456"/>
  <c r="M4109" i="456"/>
  <c r="M4108" i="456"/>
  <c r="M4107" i="456"/>
  <c r="M4106" i="456"/>
  <c r="M4105" i="456"/>
  <c r="M4104" i="456"/>
  <c r="M4103" i="456"/>
  <c r="M4102" i="456"/>
  <c r="M4101" i="456"/>
  <c r="M4100" i="456"/>
  <c r="M4099" i="456"/>
  <c r="M4098" i="456"/>
  <c r="M4097" i="456"/>
  <c r="M4096" i="456"/>
  <c r="M4095" i="456"/>
  <c r="M4094" i="456"/>
  <c r="M4093" i="456"/>
  <c r="M4092" i="456"/>
  <c r="M4091" i="456"/>
  <c r="M4090" i="456"/>
  <c r="M4089" i="456"/>
  <c r="M4088" i="456"/>
  <c r="M4087" i="456"/>
  <c r="M4086" i="456"/>
  <c r="M4085" i="456"/>
  <c r="M4084" i="456"/>
  <c r="M4083" i="456"/>
  <c r="M4082" i="456"/>
  <c r="M4081" i="456"/>
  <c r="M4080" i="456"/>
  <c r="M4079" i="456"/>
  <c r="M4078" i="456"/>
  <c r="M4077" i="456"/>
  <c r="M4076" i="456"/>
  <c r="M4075" i="456"/>
  <c r="M4074" i="456"/>
  <c r="M4073" i="456"/>
  <c r="M4072" i="456"/>
  <c r="M4071" i="456"/>
  <c r="M4070" i="456"/>
  <c r="M4069" i="456"/>
  <c r="M4068" i="456"/>
  <c r="M4067" i="456"/>
  <c r="M4066" i="456"/>
  <c r="M4065" i="456"/>
  <c r="M4064" i="456"/>
  <c r="M4063" i="456"/>
  <c r="M4062" i="456"/>
  <c r="M4061" i="456"/>
  <c r="M4060" i="456"/>
  <c r="M4059" i="456"/>
  <c r="M4058" i="456"/>
  <c r="M4057" i="456"/>
  <c r="M4056" i="456"/>
  <c r="M4055" i="456"/>
  <c r="M4054" i="456"/>
  <c r="M4053" i="456"/>
  <c r="M4052" i="456"/>
  <c r="M4051" i="456"/>
  <c r="M4050" i="456"/>
  <c r="M4049" i="456"/>
  <c r="M4048" i="456"/>
  <c r="M4047" i="456"/>
  <c r="M4046" i="456"/>
  <c r="M4045" i="456"/>
  <c r="M4044" i="456"/>
  <c r="M4043" i="456"/>
  <c r="M4042" i="456"/>
  <c r="M4041" i="456"/>
  <c r="M4040" i="456"/>
  <c r="M4039" i="456"/>
  <c r="M4038" i="456"/>
  <c r="M4037" i="456"/>
  <c r="M4036" i="456"/>
  <c r="M4035" i="456"/>
  <c r="M4034" i="456"/>
  <c r="M4033" i="456"/>
  <c r="M4032" i="456"/>
  <c r="M4031" i="456"/>
  <c r="M4030" i="456"/>
  <c r="M4029" i="456"/>
  <c r="M4028" i="456"/>
  <c r="M4027" i="456"/>
  <c r="M4026" i="456"/>
  <c r="M4025" i="456"/>
  <c r="M4024" i="456"/>
  <c r="M4023" i="456"/>
  <c r="M4022" i="456"/>
  <c r="M4021" i="456"/>
  <c r="M4020" i="456"/>
  <c r="M4019" i="456"/>
  <c r="M4018" i="456"/>
  <c r="M4017" i="456"/>
  <c r="M4016" i="456"/>
  <c r="M4015" i="456"/>
  <c r="M4014" i="456"/>
  <c r="M4013" i="456"/>
  <c r="M4012" i="456"/>
  <c r="M4011" i="456"/>
  <c r="M4010" i="456"/>
  <c r="M4009" i="456"/>
  <c r="M4008" i="456"/>
  <c r="M4007" i="456"/>
  <c r="M4006" i="456"/>
  <c r="M4005" i="456"/>
  <c r="M4004" i="456"/>
  <c r="M4003" i="456"/>
  <c r="M4002" i="456"/>
  <c r="M4001" i="456"/>
  <c r="M4000" i="456"/>
  <c r="M3999" i="456"/>
  <c r="M3998" i="456"/>
  <c r="M3997" i="456"/>
  <c r="M3996" i="456"/>
  <c r="M3995" i="456"/>
  <c r="M3994" i="456"/>
  <c r="M3993" i="456"/>
  <c r="M3992" i="456"/>
  <c r="M3991" i="456"/>
  <c r="M3990" i="456"/>
  <c r="M3989" i="456"/>
  <c r="M3988" i="456"/>
  <c r="M3987" i="456"/>
  <c r="M3986" i="456"/>
  <c r="M3985" i="456"/>
  <c r="M3984" i="456"/>
  <c r="M3983" i="456"/>
  <c r="M3982" i="456"/>
  <c r="M3981" i="456"/>
  <c r="M3980" i="456"/>
  <c r="M3979" i="456"/>
  <c r="M3978" i="456"/>
  <c r="M3977" i="456"/>
  <c r="M3976" i="456"/>
  <c r="M3975" i="456"/>
  <c r="M3974" i="456"/>
  <c r="M3973" i="456"/>
  <c r="M3972" i="456"/>
  <c r="M3971" i="456"/>
  <c r="M3970" i="456"/>
  <c r="M3969" i="456"/>
  <c r="M3968" i="456"/>
  <c r="M3967" i="456"/>
  <c r="M3966" i="456"/>
  <c r="M3965" i="456"/>
  <c r="M3964" i="456"/>
  <c r="M3963" i="456"/>
  <c r="M3962" i="456"/>
  <c r="M3961" i="456"/>
  <c r="M3960" i="456"/>
  <c r="M3959" i="456"/>
  <c r="M3958" i="456"/>
  <c r="M3957" i="456"/>
  <c r="M3956" i="456"/>
  <c r="M3955" i="456"/>
  <c r="M3954" i="456"/>
  <c r="M3953" i="456"/>
  <c r="M3952" i="456"/>
  <c r="M3951" i="456"/>
  <c r="M3950" i="456"/>
  <c r="M3949" i="456"/>
  <c r="M3948" i="456"/>
  <c r="M3947" i="456"/>
  <c r="M3946" i="456"/>
  <c r="M3945" i="456"/>
  <c r="M3944" i="456"/>
  <c r="M3943" i="456"/>
  <c r="M3942" i="456"/>
  <c r="M3941" i="456"/>
  <c r="M3940" i="456"/>
  <c r="M3939" i="456"/>
  <c r="M3938" i="456"/>
  <c r="M3937" i="456"/>
  <c r="M3936" i="456"/>
  <c r="M3935" i="456"/>
  <c r="M3934" i="456"/>
  <c r="M3933" i="456"/>
  <c r="M3932" i="456"/>
  <c r="M3931" i="456"/>
  <c r="M3930" i="456"/>
  <c r="M3929" i="456"/>
  <c r="M3928" i="456"/>
  <c r="M3927" i="456"/>
  <c r="M3926" i="456"/>
  <c r="M3925" i="456"/>
  <c r="M3924" i="456"/>
  <c r="M3923" i="456"/>
  <c r="M3922" i="456"/>
  <c r="M3921" i="456"/>
  <c r="M3920" i="456"/>
  <c r="M3919" i="456"/>
  <c r="M3918" i="456"/>
  <c r="M3917" i="456"/>
  <c r="M3916" i="456"/>
  <c r="M3915" i="456"/>
  <c r="M3914" i="456"/>
  <c r="M3913" i="456"/>
  <c r="M3912" i="456"/>
  <c r="M3911" i="456"/>
  <c r="M3910" i="456"/>
  <c r="M3909" i="456"/>
  <c r="M3908" i="456"/>
  <c r="M3907" i="456"/>
  <c r="M3906" i="456"/>
  <c r="M3905" i="456"/>
  <c r="M3904" i="456"/>
  <c r="M3903" i="456"/>
  <c r="M3902" i="456"/>
  <c r="M3901" i="456"/>
  <c r="M3900" i="456"/>
  <c r="M3899" i="456"/>
  <c r="M3898" i="456"/>
  <c r="M3897" i="456"/>
  <c r="M3896" i="456"/>
  <c r="M3895" i="456"/>
  <c r="M3894" i="456"/>
  <c r="M3893" i="456"/>
  <c r="M3892" i="456"/>
  <c r="M3891" i="456"/>
  <c r="M3890" i="456"/>
  <c r="M3889" i="456"/>
  <c r="M3888" i="456"/>
  <c r="M3887" i="456"/>
  <c r="M3886" i="456"/>
  <c r="M3885" i="456"/>
  <c r="M3884" i="456"/>
  <c r="M3883" i="456"/>
  <c r="M3882" i="456"/>
  <c r="M3881" i="456"/>
  <c r="M3880" i="456"/>
  <c r="M3879" i="456"/>
  <c r="M3878" i="456"/>
  <c r="M3877" i="456"/>
  <c r="M3876" i="456"/>
  <c r="M3875" i="456"/>
  <c r="M3874" i="456"/>
  <c r="M3873" i="456"/>
  <c r="M3872" i="456"/>
  <c r="M3871" i="456"/>
  <c r="M3870" i="456"/>
  <c r="M3869" i="456"/>
  <c r="M3868" i="456"/>
  <c r="M3867" i="456"/>
  <c r="M3866" i="456"/>
  <c r="M3865" i="456"/>
  <c r="M3864" i="456"/>
  <c r="M3863" i="456"/>
  <c r="M3862" i="456"/>
  <c r="M3861" i="456"/>
  <c r="M3860" i="456"/>
  <c r="M3859" i="456"/>
  <c r="M3858" i="456"/>
  <c r="M3857" i="456"/>
  <c r="M3856" i="456"/>
  <c r="M3855" i="456"/>
  <c r="M3854" i="456"/>
  <c r="M3853" i="456"/>
  <c r="M3852" i="456"/>
  <c r="M3851" i="456"/>
  <c r="M3850" i="456"/>
  <c r="M3849" i="456"/>
  <c r="M3848" i="456"/>
  <c r="M3847" i="456"/>
  <c r="M3846" i="456"/>
  <c r="M3845" i="456"/>
  <c r="M3844" i="456"/>
  <c r="M3843" i="456"/>
  <c r="M3842" i="456"/>
  <c r="M3841" i="456"/>
  <c r="M3840" i="456"/>
  <c r="M3839" i="456"/>
  <c r="M3838" i="456"/>
  <c r="M3837" i="456"/>
  <c r="M3836" i="456"/>
  <c r="M3835" i="456"/>
  <c r="M3834" i="456"/>
  <c r="M3833" i="456"/>
  <c r="M3832" i="456"/>
  <c r="M3831" i="456"/>
  <c r="M3830" i="456"/>
  <c r="M3829" i="456"/>
  <c r="M3828" i="456"/>
  <c r="M3827" i="456"/>
  <c r="M3826" i="456"/>
  <c r="M3825" i="456"/>
  <c r="M3824" i="456"/>
  <c r="M3823" i="456"/>
  <c r="M3822" i="456"/>
  <c r="M3821" i="456"/>
  <c r="M3820" i="456"/>
  <c r="M3819" i="456"/>
  <c r="M3818" i="456"/>
  <c r="M3817" i="456"/>
  <c r="M3816" i="456"/>
  <c r="M3815" i="456"/>
  <c r="M3814" i="456"/>
  <c r="M3813" i="456"/>
  <c r="M3812" i="456"/>
  <c r="M3811" i="456"/>
  <c r="M3810" i="456"/>
  <c r="M3809" i="456"/>
  <c r="M3808" i="456"/>
  <c r="M3807" i="456"/>
  <c r="M3806" i="456"/>
  <c r="M3805" i="456"/>
  <c r="M3804" i="456"/>
  <c r="M3803" i="456"/>
  <c r="M3802" i="456"/>
  <c r="M3801" i="456"/>
  <c r="M3800" i="456"/>
  <c r="M3799" i="456"/>
  <c r="M3798" i="456"/>
  <c r="M3797" i="456"/>
  <c r="M3796" i="456"/>
  <c r="M3795" i="456"/>
  <c r="M3794" i="456"/>
  <c r="M3793" i="456"/>
  <c r="M3792" i="456"/>
  <c r="M3791" i="456"/>
  <c r="M3790" i="456"/>
  <c r="M3789" i="456"/>
  <c r="M3788" i="456"/>
  <c r="M3787" i="456"/>
  <c r="M3786" i="456"/>
  <c r="M3785" i="456"/>
  <c r="M3784" i="456"/>
  <c r="M3783" i="456"/>
  <c r="M3782" i="456"/>
  <c r="M3781" i="456"/>
  <c r="M3780" i="456"/>
  <c r="M3779" i="456"/>
  <c r="M3778" i="456"/>
  <c r="M3777" i="456"/>
  <c r="M3776" i="456"/>
  <c r="M3775" i="456"/>
  <c r="M3774" i="456"/>
  <c r="M3773" i="456"/>
  <c r="M3772" i="456"/>
  <c r="M3771" i="456"/>
  <c r="M3770" i="456"/>
  <c r="M3769" i="456"/>
  <c r="M3768" i="456"/>
  <c r="M3767" i="456"/>
  <c r="M3766" i="456"/>
  <c r="M3765" i="456"/>
  <c r="M3764" i="456"/>
  <c r="M3763" i="456"/>
  <c r="M3762" i="456"/>
  <c r="M3761" i="456"/>
  <c r="M3760" i="456"/>
  <c r="M3759" i="456"/>
  <c r="M3758" i="456"/>
  <c r="M3757" i="456"/>
  <c r="M3756" i="456"/>
  <c r="M3755" i="456"/>
  <c r="M3754" i="456"/>
  <c r="M3753" i="456"/>
  <c r="M3752" i="456"/>
  <c r="M3751" i="456"/>
  <c r="M3750" i="456"/>
  <c r="M3749" i="456"/>
  <c r="M3748" i="456"/>
  <c r="M3747" i="456"/>
  <c r="M3746" i="456"/>
  <c r="M3745" i="456"/>
  <c r="M3744" i="456"/>
  <c r="M3743" i="456"/>
  <c r="M3742" i="456"/>
  <c r="M3741" i="456"/>
  <c r="M3740" i="456"/>
  <c r="M3739" i="456"/>
  <c r="M3738" i="456"/>
  <c r="M3737" i="456"/>
  <c r="M3736" i="456"/>
  <c r="M3735" i="456"/>
  <c r="M3734" i="456"/>
  <c r="M3733" i="456"/>
  <c r="M3732" i="456"/>
  <c r="M3731" i="456"/>
  <c r="M3730" i="456"/>
  <c r="M3729" i="456"/>
  <c r="M3728" i="456"/>
  <c r="M3727" i="456"/>
  <c r="M3726" i="456"/>
  <c r="M3725" i="456"/>
  <c r="M3724" i="456"/>
  <c r="M3723" i="456"/>
  <c r="M3722" i="456"/>
  <c r="M3721" i="456"/>
  <c r="M3720" i="456"/>
  <c r="M3719" i="456"/>
  <c r="M3718" i="456"/>
  <c r="M3717" i="456"/>
  <c r="M3716" i="456"/>
  <c r="M3715" i="456"/>
  <c r="M3714" i="456"/>
  <c r="M3713" i="456"/>
  <c r="M3712" i="456"/>
  <c r="M3711" i="456"/>
  <c r="M3710" i="456"/>
  <c r="M3709" i="456"/>
  <c r="M3708" i="456"/>
  <c r="M3707" i="456"/>
  <c r="M3706" i="456"/>
  <c r="M3705" i="456"/>
  <c r="M3704" i="456"/>
  <c r="M3703" i="456"/>
  <c r="M3702" i="456"/>
  <c r="M3701" i="456"/>
  <c r="M3700" i="456"/>
  <c r="M3699" i="456"/>
  <c r="M3698" i="456"/>
  <c r="M3697" i="456"/>
  <c r="M3696" i="456"/>
  <c r="M3695" i="456"/>
  <c r="M3694" i="456"/>
  <c r="M3693" i="456"/>
  <c r="M3692" i="456"/>
  <c r="M3691" i="456"/>
  <c r="M3690" i="456"/>
  <c r="M3689" i="456"/>
  <c r="M3688" i="456"/>
  <c r="M3687" i="456"/>
  <c r="M3686" i="456"/>
  <c r="M3685" i="456"/>
  <c r="M3684" i="456"/>
  <c r="M3683" i="456"/>
  <c r="M3682" i="456"/>
  <c r="M3681" i="456"/>
  <c r="M3680" i="456"/>
  <c r="M3679" i="456"/>
  <c r="M3678" i="456"/>
  <c r="M3677" i="456"/>
  <c r="M3676" i="456"/>
  <c r="M3675" i="456"/>
  <c r="M3674" i="456"/>
  <c r="M3673" i="456"/>
  <c r="M3672" i="456"/>
  <c r="M3671" i="456"/>
  <c r="M3670" i="456"/>
  <c r="M3669" i="456"/>
  <c r="M3668" i="456"/>
  <c r="M3667" i="456"/>
  <c r="M3666" i="456"/>
  <c r="M3665" i="456"/>
  <c r="M3664" i="456"/>
  <c r="M3663" i="456"/>
  <c r="M3662" i="456"/>
  <c r="M3661" i="456"/>
  <c r="M3660" i="456"/>
  <c r="M3659" i="456"/>
  <c r="M3658" i="456"/>
  <c r="M3657" i="456"/>
  <c r="M3656" i="456"/>
  <c r="M3655" i="456"/>
  <c r="M3654" i="456"/>
  <c r="M3653" i="456"/>
  <c r="M3652" i="456"/>
  <c r="M3651" i="456"/>
  <c r="M3650" i="456"/>
  <c r="M3649" i="456"/>
  <c r="M3648" i="456"/>
  <c r="M3647" i="456"/>
  <c r="M3646" i="456"/>
  <c r="M3645" i="456"/>
  <c r="M3644" i="456"/>
  <c r="M3643" i="456"/>
  <c r="M3642" i="456"/>
  <c r="M3641" i="456"/>
  <c r="M3640" i="456"/>
  <c r="M3639" i="456"/>
  <c r="M3638" i="456"/>
  <c r="M3637" i="456"/>
  <c r="M3636" i="456"/>
  <c r="M3635" i="456"/>
  <c r="M3634" i="456"/>
  <c r="M3633" i="456"/>
  <c r="M3632" i="456"/>
  <c r="M3631" i="456"/>
  <c r="M3630" i="456"/>
  <c r="M3629" i="456"/>
  <c r="M3628" i="456"/>
  <c r="M3627" i="456"/>
  <c r="M3626" i="456"/>
  <c r="M3625" i="456"/>
  <c r="M3624" i="456"/>
  <c r="M3623" i="456"/>
  <c r="M3622" i="456"/>
  <c r="M3621" i="456"/>
  <c r="M3620" i="456"/>
  <c r="M3619" i="456"/>
  <c r="M3618" i="456"/>
  <c r="M3617" i="456"/>
  <c r="M3616" i="456"/>
  <c r="M3615" i="456"/>
  <c r="M3614" i="456"/>
  <c r="M3613" i="456"/>
  <c r="M3612" i="456"/>
  <c r="M3611" i="456"/>
  <c r="M3610" i="456"/>
  <c r="M3609" i="456"/>
  <c r="M3608" i="456"/>
  <c r="M3607" i="456"/>
  <c r="M3606" i="456"/>
  <c r="M3605" i="456"/>
  <c r="M3604" i="456"/>
  <c r="M3603" i="456"/>
  <c r="M3602" i="456"/>
  <c r="M3601" i="456"/>
  <c r="M3600" i="456"/>
  <c r="M3599" i="456"/>
  <c r="M3598" i="456"/>
  <c r="M3597" i="456"/>
  <c r="M3596" i="456"/>
  <c r="M3595" i="456"/>
  <c r="M3594" i="456"/>
  <c r="M3593" i="456"/>
  <c r="M3592" i="456"/>
  <c r="M3591" i="456"/>
  <c r="M3590" i="456"/>
  <c r="M3589" i="456"/>
  <c r="M3588" i="456"/>
  <c r="M3587" i="456"/>
  <c r="M3586" i="456"/>
  <c r="M3585" i="456"/>
  <c r="M3584" i="456"/>
  <c r="M3583" i="456"/>
  <c r="M3582" i="456"/>
  <c r="M3581" i="456"/>
  <c r="M3580" i="456"/>
  <c r="M3579" i="456"/>
  <c r="M3578" i="456"/>
  <c r="M3577" i="456"/>
  <c r="M3576" i="456"/>
  <c r="M3575" i="456"/>
  <c r="M3574" i="456"/>
  <c r="M3573" i="456"/>
  <c r="M3572" i="456"/>
  <c r="M3571" i="456"/>
  <c r="M3570" i="456"/>
  <c r="M3569" i="456"/>
  <c r="M3568" i="456"/>
  <c r="M3567" i="456"/>
  <c r="M3566" i="456"/>
  <c r="M3565" i="456"/>
  <c r="M3564" i="456"/>
  <c r="M3563" i="456"/>
  <c r="M3562" i="456"/>
  <c r="M3561" i="456"/>
  <c r="M3560" i="456"/>
  <c r="M3559" i="456"/>
  <c r="M3558" i="456"/>
  <c r="M3557" i="456"/>
  <c r="M3556" i="456"/>
  <c r="M3555" i="456"/>
  <c r="M3554" i="456"/>
  <c r="M3553" i="456"/>
  <c r="M3552" i="456"/>
  <c r="M3551" i="456"/>
  <c r="M3550" i="456"/>
  <c r="M3549" i="456"/>
  <c r="M3548" i="456"/>
  <c r="M3547" i="456"/>
  <c r="M3546" i="456"/>
  <c r="M3545" i="456"/>
  <c r="M3544" i="456"/>
  <c r="M3543" i="456"/>
  <c r="M3542" i="456"/>
  <c r="M3541" i="456"/>
  <c r="M3540" i="456"/>
  <c r="M3539" i="456"/>
  <c r="M3538" i="456"/>
  <c r="M3537" i="456"/>
  <c r="M3536" i="456"/>
  <c r="M3535" i="456"/>
  <c r="M3534" i="456"/>
  <c r="M3533" i="456"/>
  <c r="M3532" i="456"/>
  <c r="M3531" i="456"/>
  <c r="M3530" i="456"/>
  <c r="M3529" i="456"/>
  <c r="M3528" i="456"/>
  <c r="M3527" i="456"/>
  <c r="M3526" i="456"/>
  <c r="M3525" i="456"/>
  <c r="M3524" i="456"/>
  <c r="M3523" i="456"/>
  <c r="M3522" i="456"/>
  <c r="M3521" i="456"/>
  <c r="M3520" i="456"/>
  <c r="M3519" i="456"/>
  <c r="M3518" i="456"/>
  <c r="M3517" i="456"/>
  <c r="M3516" i="456"/>
  <c r="M3515" i="456"/>
  <c r="M3514" i="456"/>
  <c r="M3513" i="456"/>
  <c r="M3512" i="456"/>
  <c r="M3511" i="456"/>
  <c r="M3510" i="456"/>
  <c r="M3509" i="456"/>
  <c r="M3508" i="456"/>
  <c r="M3507" i="456"/>
  <c r="M3506" i="456"/>
  <c r="M3505" i="456"/>
  <c r="M3504" i="456"/>
  <c r="M3503" i="456"/>
  <c r="M3502" i="456"/>
  <c r="M3501" i="456"/>
  <c r="M3500" i="456"/>
  <c r="M3499" i="456"/>
  <c r="M3498" i="456"/>
  <c r="M3497" i="456"/>
  <c r="M3496" i="456"/>
  <c r="M3495" i="456"/>
  <c r="M3494" i="456"/>
  <c r="M3493" i="456"/>
  <c r="M3492" i="456"/>
  <c r="M3491" i="456"/>
  <c r="M3490" i="456"/>
  <c r="M3489" i="456"/>
  <c r="M3488" i="456"/>
  <c r="M3487" i="456"/>
  <c r="M3486" i="456"/>
  <c r="M3485" i="456"/>
  <c r="M3484" i="456"/>
  <c r="M3483" i="456"/>
  <c r="M3482" i="456"/>
  <c r="M3481" i="456"/>
  <c r="M3480" i="456"/>
  <c r="M3479" i="456"/>
  <c r="M3478" i="456"/>
  <c r="M3477" i="456"/>
  <c r="M3476" i="456"/>
  <c r="M3475" i="456"/>
  <c r="M3474" i="456"/>
  <c r="M3473" i="456"/>
  <c r="M3472" i="456"/>
  <c r="M3471" i="456"/>
  <c r="M3470" i="456"/>
  <c r="M3469" i="456"/>
  <c r="M3468" i="456"/>
  <c r="M3467" i="456"/>
  <c r="M3466" i="456"/>
  <c r="M3465" i="456"/>
  <c r="M3464" i="456"/>
  <c r="M3463" i="456"/>
  <c r="M3462" i="456"/>
  <c r="M3461" i="456"/>
  <c r="M3460" i="456"/>
  <c r="M3459" i="456"/>
  <c r="M3458" i="456"/>
  <c r="M3457" i="456"/>
  <c r="M3456" i="456"/>
  <c r="M3455" i="456"/>
  <c r="M3454" i="456"/>
  <c r="M3453" i="456"/>
  <c r="M3452" i="456"/>
  <c r="M3451" i="456"/>
  <c r="M3450" i="456"/>
  <c r="M3449" i="456"/>
  <c r="M3448" i="456"/>
  <c r="M3447" i="456"/>
  <c r="M3446" i="456"/>
  <c r="M3445" i="456"/>
  <c r="M3444" i="456"/>
  <c r="M3443" i="456"/>
  <c r="M3442" i="456"/>
  <c r="M3441" i="456"/>
  <c r="M3440" i="456"/>
  <c r="M3439" i="456"/>
  <c r="M3438" i="456"/>
  <c r="M3437" i="456"/>
  <c r="M3436" i="456"/>
  <c r="M3435" i="456"/>
  <c r="M3434" i="456"/>
  <c r="M3433" i="456"/>
  <c r="M3432" i="456"/>
  <c r="M3431" i="456"/>
  <c r="M3430" i="456"/>
  <c r="M3429" i="456"/>
  <c r="M3428" i="456"/>
  <c r="M3427" i="456"/>
  <c r="M3426" i="456"/>
  <c r="M3425" i="456"/>
  <c r="M3424" i="456"/>
  <c r="M3423" i="456"/>
  <c r="M3422" i="456"/>
  <c r="M3421" i="456"/>
  <c r="M3420" i="456"/>
  <c r="M3419" i="456"/>
  <c r="M3418" i="456"/>
  <c r="M3417" i="456"/>
  <c r="M3416" i="456"/>
  <c r="M3415" i="456"/>
  <c r="M3414" i="456"/>
  <c r="M3413" i="456"/>
  <c r="M3412" i="456"/>
  <c r="M3411" i="456"/>
  <c r="M3410" i="456"/>
  <c r="M3409" i="456"/>
  <c r="M3408" i="456"/>
  <c r="M3407" i="456"/>
  <c r="M3406" i="456"/>
  <c r="M3405" i="456"/>
  <c r="M3404" i="456"/>
  <c r="M3403" i="456"/>
  <c r="M3402" i="456"/>
  <c r="M3401" i="456"/>
  <c r="M3400" i="456"/>
  <c r="M3399" i="456"/>
  <c r="M3398" i="456"/>
  <c r="M3397" i="456"/>
  <c r="M3396" i="456"/>
  <c r="M3395" i="456"/>
  <c r="M3394" i="456"/>
  <c r="M3393" i="456"/>
  <c r="M3392" i="456"/>
  <c r="M3391" i="456"/>
  <c r="M3390" i="456"/>
  <c r="M3389" i="456"/>
  <c r="M3388" i="456"/>
  <c r="M3387" i="456"/>
  <c r="M3386" i="456"/>
  <c r="M3385" i="456"/>
  <c r="M3384" i="456"/>
  <c r="M3383" i="456"/>
  <c r="M3382" i="456"/>
  <c r="M3381" i="456"/>
  <c r="M3380" i="456"/>
  <c r="M3379" i="456"/>
  <c r="M3378" i="456"/>
  <c r="M3377" i="456"/>
  <c r="M3376" i="456"/>
  <c r="M3375" i="456"/>
  <c r="M3374" i="456"/>
  <c r="M3373" i="456"/>
  <c r="M3372" i="456"/>
  <c r="M3371" i="456"/>
  <c r="M3370" i="456"/>
  <c r="M3369" i="456"/>
  <c r="M3368" i="456"/>
  <c r="M3367" i="456"/>
  <c r="M3366" i="456"/>
  <c r="M3365" i="456"/>
  <c r="M3364" i="456"/>
  <c r="M3363" i="456"/>
  <c r="M3362" i="456"/>
  <c r="M3361" i="456"/>
  <c r="M3360" i="456"/>
  <c r="M3359" i="456"/>
  <c r="M3358" i="456"/>
  <c r="M3357" i="456"/>
  <c r="M3356" i="456"/>
  <c r="M3355" i="456"/>
  <c r="M3354" i="456"/>
  <c r="M3353" i="456"/>
  <c r="M3352" i="456"/>
  <c r="M3351" i="456"/>
  <c r="M3350" i="456"/>
  <c r="M3349" i="456"/>
  <c r="M3348" i="456"/>
  <c r="M3347" i="456"/>
  <c r="M3346" i="456"/>
  <c r="M3345" i="456"/>
  <c r="M3344" i="456"/>
  <c r="M3343" i="456"/>
  <c r="M3342" i="456"/>
  <c r="M3341" i="456"/>
  <c r="M3340" i="456"/>
  <c r="M3339" i="456"/>
  <c r="M3338" i="456"/>
  <c r="M3337" i="456"/>
  <c r="M3336" i="456"/>
  <c r="M3335" i="456"/>
  <c r="M3334" i="456"/>
  <c r="M3333" i="456"/>
  <c r="M3332" i="456"/>
  <c r="M3331" i="456"/>
  <c r="M3330" i="456"/>
  <c r="M3329" i="456"/>
  <c r="M3328" i="456"/>
  <c r="M3327" i="456"/>
  <c r="M3326" i="456"/>
  <c r="M3325" i="456"/>
  <c r="M3324" i="456"/>
  <c r="M3323" i="456"/>
  <c r="M3322" i="456"/>
  <c r="M3321" i="456"/>
  <c r="M3320" i="456"/>
  <c r="M3319" i="456"/>
  <c r="M3318" i="456"/>
  <c r="M3317" i="456"/>
  <c r="M3316" i="456"/>
  <c r="M3315" i="456"/>
  <c r="M3314" i="456"/>
  <c r="M3313" i="456"/>
  <c r="M3312" i="456"/>
  <c r="M3311" i="456"/>
  <c r="M3310" i="456"/>
  <c r="M3309" i="456"/>
  <c r="M3308" i="456"/>
  <c r="M3307" i="456"/>
  <c r="M3306" i="456"/>
  <c r="M3305" i="456"/>
  <c r="M3304" i="456"/>
  <c r="M3303" i="456"/>
  <c r="M3302" i="456"/>
  <c r="M3301" i="456"/>
  <c r="M3300" i="456"/>
  <c r="M3299" i="456"/>
  <c r="M3298" i="456"/>
  <c r="M3297" i="456"/>
  <c r="M3296" i="456"/>
  <c r="M3295" i="456"/>
  <c r="M3294" i="456"/>
  <c r="M3293" i="456"/>
  <c r="M3292" i="456"/>
  <c r="M3291" i="456"/>
  <c r="M3290" i="456"/>
  <c r="M3289" i="456"/>
  <c r="M3288" i="456"/>
  <c r="M3287" i="456"/>
  <c r="M3286" i="456"/>
  <c r="M3285" i="456"/>
  <c r="M3284" i="456"/>
  <c r="M3283" i="456"/>
  <c r="M3282" i="456"/>
  <c r="M3281" i="456"/>
  <c r="M3280" i="456"/>
  <c r="M3279" i="456"/>
  <c r="M3278" i="456"/>
  <c r="M3277" i="456"/>
  <c r="M3276" i="456"/>
  <c r="M3275" i="456"/>
  <c r="M3274" i="456"/>
  <c r="M3273" i="456"/>
  <c r="M3272" i="456"/>
  <c r="M3271" i="456"/>
  <c r="M3270" i="456"/>
  <c r="M3269" i="456"/>
  <c r="M3268" i="456"/>
  <c r="M3267" i="456"/>
  <c r="M3266" i="456"/>
  <c r="M3265" i="456"/>
  <c r="M3264" i="456"/>
  <c r="M3263" i="456"/>
  <c r="M3262" i="456"/>
  <c r="M3261" i="456"/>
  <c r="M3260" i="456"/>
  <c r="M3259" i="456"/>
  <c r="M3258" i="456"/>
  <c r="M3257" i="456"/>
  <c r="M3256" i="456"/>
  <c r="M3255" i="456"/>
  <c r="M3254" i="456"/>
  <c r="M3253" i="456"/>
  <c r="M3252" i="456"/>
  <c r="M3251" i="456"/>
  <c r="M3250" i="456"/>
  <c r="M3249" i="456"/>
  <c r="M3248" i="456"/>
  <c r="M3247" i="456"/>
  <c r="M3246" i="456"/>
  <c r="M3245" i="456"/>
  <c r="M3244" i="456"/>
  <c r="M3243" i="456"/>
  <c r="M3242" i="456"/>
  <c r="M3241" i="456"/>
  <c r="M3240" i="456"/>
  <c r="M3239" i="456"/>
  <c r="M3238" i="456"/>
  <c r="M3237" i="456"/>
  <c r="M3236" i="456"/>
  <c r="M3235" i="456"/>
  <c r="M3234" i="456"/>
  <c r="M3233" i="456"/>
  <c r="M3232" i="456"/>
  <c r="M3231" i="456"/>
  <c r="M3230" i="456"/>
  <c r="M3229" i="456"/>
  <c r="M3228" i="456"/>
  <c r="M3227" i="456"/>
  <c r="M3226" i="456"/>
  <c r="M3225" i="456"/>
  <c r="M3224" i="456"/>
  <c r="M3223" i="456"/>
  <c r="M3222" i="456"/>
  <c r="M3221" i="456"/>
  <c r="M3220" i="456"/>
  <c r="M3219" i="456"/>
  <c r="M3218" i="456"/>
  <c r="M3217" i="456"/>
  <c r="M3216" i="456"/>
  <c r="M3215" i="456"/>
  <c r="M3214" i="456"/>
  <c r="M3213" i="456"/>
  <c r="M3212" i="456"/>
  <c r="M3211" i="456"/>
  <c r="M3210" i="456"/>
  <c r="M3209" i="456"/>
  <c r="M3208" i="456"/>
  <c r="M3207" i="456"/>
  <c r="M3206" i="456"/>
  <c r="M3205" i="456"/>
  <c r="M3204" i="456"/>
  <c r="M3203" i="456"/>
  <c r="M3202" i="456"/>
  <c r="M3201" i="456"/>
  <c r="M3200" i="456"/>
  <c r="M3199" i="456"/>
  <c r="M3198" i="456"/>
  <c r="M3197" i="456"/>
  <c r="M3196" i="456"/>
  <c r="M3195" i="456"/>
  <c r="M3194" i="456"/>
  <c r="M3193" i="456"/>
  <c r="M3192" i="456"/>
  <c r="M3191" i="456"/>
  <c r="M3190" i="456"/>
  <c r="M3189" i="456"/>
  <c r="M3188" i="456"/>
  <c r="M3187" i="456"/>
  <c r="M3186" i="456"/>
  <c r="M3185" i="456"/>
  <c r="M3184" i="456"/>
  <c r="M3183" i="456"/>
  <c r="M3182" i="456"/>
  <c r="M3181" i="456"/>
  <c r="M3180" i="456"/>
  <c r="M3179" i="456"/>
  <c r="M3178" i="456"/>
  <c r="M3177" i="456"/>
  <c r="M3176" i="456"/>
  <c r="M3175" i="456"/>
  <c r="M3174" i="456"/>
  <c r="M3173" i="456"/>
  <c r="M3172" i="456"/>
  <c r="M3171" i="456"/>
  <c r="M3170" i="456"/>
  <c r="M3169" i="456"/>
  <c r="M3168" i="456"/>
  <c r="M3167" i="456"/>
  <c r="M3166" i="456"/>
  <c r="M3165" i="456"/>
  <c r="M3164" i="456"/>
  <c r="M3163" i="456"/>
  <c r="M3162" i="456"/>
  <c r="M3161" i="456"/>
  <c r="M3160" i="456"/>
  <c r="M3159" i="456"/>
  <c r="M3158" i="456"/>
  <c r="M3157" i="456"/>
  <c r="M3156" i="456"/>
  <c r="M3155" i="456"/>
  <c r="M3154" i="456"/>
  <c r="M3153" i="456"/>
  <c r="M3152" i="456"/>
  <c r="M3151" i="456"/>
  <c r="M3150" i="456"/>
  <c r="M3149" i="456"/>
  <c r="M3148" i="456"/>
  <c r="M3147" i="456"/>
  <c r="M3146" i="456"/>
  <c r="M3145" i="456"/>
  <c r="M3144" i="456"/>
  <c r="M3143" i="456"/>
  <c r="M3142" i="456"/>
  <c r="M3141" i="456"/>
  <c r="M3140" i="456"/>
  <c r="M3139" i="456"/>
  <c r="M3138" i="456"/>
  <c r="M3137" i="456"/>
  <c r="M3136" i="456"/>
  <c r="M3135" i="456"/>
  <c r="M3134" i="456"/>
  <c r="M3133" i="456"/>
  <c r="M3132" i="456"/>
  <c r="M3131" i="456"/>
  <c r="M3130" i="456"/>
  <c r="M3129" i="456"/>
  <c r="M3128" i="456"/>
  <c r="M3127" i="456"/>
  <c r="M3126" i="456"/>
  <c r="M3125" i="456"/>
  <c r="M3124" i="456"/>
  <c r="M3123" i="456"/>
  <c r="M3122" i="456"/>
  <c r="M3121" i="456"/>
  <c r="M3120" i="456"/>
  <c r="M3119" i="456"/>
  <c r="M3118" i="456"/>
  <c r="M3117" i="456"/>
  <c r="M3116" i="456"/>
  <c r="M3115" i="456"/>
  <c r="M3114" i="456"/>
  <c r="M3113" i="456"/>
  <c r="M3112" i="456"/>
  <c r="M3111" i="456"/>
  <c r="M3110" i="456"/>
  <c r="M3109" i="456"/>
  <c r="M3108" i="456"/>
  <c r="M3107" i="456"/>
  <c r="M3106" i="456"/>
  <c r="M3105" i="456"/>
  <c r="M3104" i="456"/>
  <c r="M3103" i="456"/>
  <c r="M3102" i="456"/>
  <c r="M3101" i="456"/>
  <c r="M3100" i="456"/>
  <c r="M3099" i="456"/>
  <c r="M3098" i="456"/>
  <c r="M3097" i="456"/>
  <c r="M3096" i="456"/>
  <c r="M3095" i="456"/>
  <c r="M3094" i="456"/>
  <c r="M3093" i="456"/>
  <c r="M3092" i="456"/>
  <c r="M3091" i="456"/>
  <c r="M3090" i="456"/>
  <c r="M3089" i="456"/>
  <c r="M3088" i="456"/>
  <c r="M3087" i="456"/>
  <c r="M3086" i="456"/>
  <c r="M3085" i="456"/>
  <c r="M3084" i="456"/>
  <c r="M3083" i="456"/>
  <c r="M3082" i="456"/>
  <c r="M3081" i="456"/>
  <c r="M3080" i="456"/>
  <c r="M3079" i="456"/>
  <c r="M3078" i="456"/>
  <c r="M3077" i="456"/>
  <c r="M3076" i="456"/>
  <c r="M3075" i="456"/>
  <c r="M3074" i="456"/>
  <c r="M3073" i="456"/>
  <c r="M3072" i="456"/>
  <c r="M3071" i="456"/>
  <c r="M3070" i="456"/>
  <c r="M3069" i="456"/>
  <c r="M3068" i="456"/>
  <c r="M3067" i="456"/>
  <c r="M3066" i="456"/>
  <c r="M3065" i="456"/>
  <c r="M3064" i="456"/>
  <c r="M3063" i="456"/>
  <c r="M3062" i="456"/>
  <c r="M3061" i="456"/>
  <c r="M3060" i="456"/>
  <c r="M3059" i="456"/>
  <c r="M3058" i="456"/>
  <c r="M3057" i="456"/>
  <c r="M3056" i="456"/>
  <c r="M3055" i="456"/>
  <c r="M3054" i="456"/>
  <c r="M3053" i="456"/>
  <c r="M3052" i="456"/>
  <c r="M3051" i="456"/>
  <c r="M3050" i="456"/>
  <c r="M3049" i="456"/>
  <c r="M3048" i="456"/>
  <c r="M3047" i="456"/>
  <c r="M3046" i="456"/>
  <c r="M3045" i="456"/>
  <c r="M3044" i="456"/>
  <c r="M3043" i="456"/>
  <c r="M3042" i="456"/>
  <c r="M3041" i="456"/>
  <c r="M3040" i="456"/>
  <c r="M3039" i="456"/>
  <c r="M3038" i="456"/>
  <c r="M3037" i="456"/>
  <c r="M3036" i="456"/>
  <c r="M3035" i="456"/>
  <c r="M3034" i="456"/>
  <c r="M3033" i="456"/>
  <c r="M3032" i="456"/>
  <c r="M3031" i="456"/>
  <c r="M3030" i="456"/>
  <c r="M3029" i="456"/>
  <c r="M3028" i="456"/>
  <c r="M3027" i="456"/>
  <c r="M3026" i="456"/>
  <c r="M3025" i="456"/>
  <c r="M3024" i="456"/>
  <c r="M3023" i="456"/>
  <c r="M3022" i="456"/>
  <c r="M3021" i="456"/>
  <c r="M3020" i="456"/>
  <c r="M3019" i="456"/>
  <c r="M3018" i="456"/>
  <c r="M3017" i="456"/>
  <c r="M3016" i="456"/>
  <c r="M3015" i="456"/>
  <c r="M3014" i="456"/>
  <c r="M3013" i="456"/>
  <c r="M3012" i="456"/>
  <c r="M3011" i="456"/>
  <c r="M3010" i="456"/>
  <c r="M3009" i="456"/>
  <c r="M3008" i="456"/>
  <c r="M3007" i="456"/>
  <c r="M3006" i="456"/>
  <c r="M3005" i="456"/>
  <c r="M3004" i="456"/>
  <c r="M3003" i="456"/>
  <c r="M3002" i="456"/>
  <c r="M3001" i="456"/>
  <c r="M3000" i="456"/>
  <c r="M2999" i="456"/>
  <c r="M2998" i="456"/>
  <c r="M2997" i="456"/>
  <c r="M2996" i="456"/>
  <c r="M2995" i="456"/>
  <c r="M2994" i="456"/>
  <c r="M2993" i="456"/>
  <c r="M2992" i="456"/>
  <c r="M2991" i="456"/>
  <c r="M2990" i="456"/>
  <c r="M2989" i="456"/>
  <c r="M2988" i="456"/>
  <c r="M2987" i="456"/>
  <c r="M2986" i="456"/>
  <c r="M2985" i="456"/>
  <c r="M2984" i="456"/>
  <c r="M2983" i="456"/>
  <c r="M2982" i="456"/>
  <c r="M2981" i="456"/>
  <c r="M2980" i="456"/>
  <c r="M2979" i="456"/>
  <c r="M2978" i="456"/>
  <c r="M2977" i="456"/>
  <c r="M2976" i="456"/>
  <c r="M2975" i="456"/>
  <c r="M2974" i="456"/>
  <c r="M2973" i="456"/>
  <c r="M2972" i="456"/>
  <c r="M2971" i="456"/>
  <c r="M2970" i="456"/>
  <c r="M2969" i="456"/>
  <c r="M2968" i="456"/>
  <c r="M2967" i="456"/>
  <c r="M2966" i="456"/>
  <c r="M2965" i="456"/>
  <c r="M2964" i="456"/>
  <c r="M2963" i="456"/>
  <c r="M2962" i="456"/>
  <c r="M2961" i="456"/>
  <c r="M2960" i="456"/>
  <c r="M2959" i="456"/>
  <c r="M2958" i="456"/>
  <c r="M2957" i="456"/>
  <c r="M2956" i="456"/>
  <c r="M2955" i="456"/>
  <c r="M2954" i="456"/>
  <c r="M2953" i="456"/>
  <c r="M2952" i="456"/>
  <c r="M2951" i="456"/>
  <c r="M2950" i="456"/>
  <c r="M2949" i="456"/>
  <c r="M2948" i="456"/>
  <c r="M2947" i="456"/>
  <c r="M2946" i="456"/>
  <c r="M2945" i="456"/>
  <c r="M2944" i="456"/>
  <c r="M2943" i="456"/>
  <c r="M2942" i="456"/>
  <c r="M2941" i="456"/>
  <c r="M2940" i="456"/>
  <c r="M2939" i="456"/>
  <c r="M2938" i="456"/>
  <c r="M2937" i="456"/>
  <c r="M2936" i="456"/>
  <c r="M2935" i="456"/>
  <c r="M2934" i="456"/>
  <c r="M2933" i="456"/>
  <c r="M2932" i="456"/>
  <c r="M2931" i="456"/>
  <c r="M2930" i="456"/>
  <c r="M2929" i="456"/>
  <c r="M2928" i="456"/>
  <c r="M2927" i="456"/>
  <c r="M2926" i="456"/>
  <c r="M2925" i="456"/>
  <c r="M2924" i="456"/>
  <c r="M2923" i="456"/>
  <c r="M2922" i="456"/>
  <c r="M2921" i="456"/>
  <c r="M2920" i="456"/>
  <c r="M2919" i="456"/>
  <c r="M2918" i="456"/>
  <c r="M2917" i="456"/>
  <c r="M2916" i="456"/>
  <c r="M2915" i="456"/>
  <c r="M2914" i="456"/>
  <c r="M2913" i="456"/>
  <c r="M2912" i="456"/>
  <c r="M2911" i="456"/>
  <c r="M2910" i="456"/>
  <c r="M2909" i="456"/>
  <c r="M2908" i="456"/>
  <c r="M2907" i="456"/>
  <c r="M2906" i="456"/>
  <c r="M2905" i="456"/>
  <c r="M2904" i="456"/>
  <c r="M2903" i="456"/>
  <c r="M2902" i="456"/>
  <c r="M2901" i="456"/>
  <c r="M2900" i="456"/>
  <c r="M2899" i="456"/>
  <c r="M2898" i="456"/>
  <c r="M2897" i="456"/>
  <c r="M2896" i="456"/>
  <c r="M2895" i="456"/>
  <c r="M2894" i="456"/>
  <c r="M2893" i="456"/>
  <c r="M2892" i="456"/>
  <c r="M2891" i="456"/>
  <c r="M2890" i="456"/>
  <c r="M2889" i="456"/>
  <c r="M2888" i="456"/>
  <c r="M2887" i="456"/>
  <c r="M2886" i="456"/>
  <c r="M2885" i="456"/>
  <c r="M2884" i="456"/>
  <c r="M2883" i="456"/>
  <c r="M2882" i="456"/>
  <c r="M2881" i="456"/>
  <c r="M2880" i="456"/>
  <c r="M2879" i="456"/>
  <c r="M2878" i="456"/>
  <c r="M2877" i="456"/>
  <c r="M2876" i="456"/>
  <c r="M2875" i="456"/>
  <c r="M2874" i="456"/>
  <c r="M2873" i="456"/>
  <c r="M2872" i="456"/>
  <c r="M2871" i="456"/>
  <c r="M2870" i="456"/>
  <c r="M2869" i="456"/>
  <c r="M2868" i="456"/>
  <c r="M2867" i="456"/>
  <c r="M2866" i="456"/>
  <c r="M2865" i="456"/>
  <c r="M2864" i="456"/>
  <c r="M2863" i="456"/>
  <c r="M2862" i="456"/>
  <c r="M2861" i="456"/>
  <c r="M2860" i="456"/>
  <c r="M2859" i="456"/>
  <c r="M2858" i="456"/>
  <c r="M2857" i="456"/>
  <c r="M2856" i="456"/>
  <c r="M2855" i="456"/>
  <c r="M2854" i="456"/>
  <c r="M2853" i="456"/>
  <c r="M2852" i="456"/>
  <c r="M2851" i="456"/>
  <c r="M2850" i="456"/>
  <c r="M2849" i="456"/>
  <c r="M2848" i="456"/>
  <c r="M2847" i="456"/>
  <c r="M2846" i="456"/>
  <c r="M2845" i="456"/>
  <c r="M2844" i="456"/>
  <c r="M2843" i="456"/>
  <c r="M2842" i="456"/>
  <c r="M2841" i="456"/>
  <c r="M2840" i="456"/>
  <c r="M2839" i="456"/>
  <c r="M2838" i="456"/>
  <c r="M2837" i="456"/>
  <c r="M2836" i="456"/>
  <c r="M2835" i="456"/>
  <c r="M2834" i="456"/>
  <c r="M2833" i="456"/>
  <c r="M2832" i="456"/>
  <c r="M2831" i="456"/>
  <c r="M2830" i="456"/>
  <c r="M2829" i="456"/>
  <c r="M2828" i="456"/>
  <c r="M2827" i="456"/>
  <c r="M2826" i="456"/>
  <c r="M2825" i="456"/>
  <c r="M2824" i="456"/>
  <c r="M2823" i="456"/>
  <c r="M2822" i="456"/>
  <c r="M2821" i="456"/>
  <c r="M2820" i="456"/>
  <c r="M2819" i="456"/>
  <c r="M2818" i="456"/>
  <c r="M2817" i="456"/>
  <c r="M2816" i="456"/>
  <c r="M2815" i="456"/>
  <c r="M2814" i="456"/>
  <c r="M2813" i="456"/>
  <c r="M2812" i="456"/>
  <c r="M2811" i="456"/>
  <c r="M2810" i="456"/>
  <c r="M2809" i="456"/>
  <c r="M2808" i="456"/>
  <c r="M2807" i="456"/>
  <c r="M2806" i="456"/>
  <c r="M2805" i="456"/>
  <c r="M2804" i="456"/>
  <c r="M2803" i="456"/>
  <c r="M2802" i="456"/>
  <c r="M2801" i="456"/>
  <c r="M2800" i="456"/>
  <c r="M2799" i="456"/>
  <c r="M2798" i="456"/>
  <c r="M2797" i="456"/>
  <c r="M2796" i="456"/>
  <c r="M2795" i="456"/>
  <c r="M2794" i="456"/>
  <c r="M2793" i="456"/>
  <c r="M2792" i="456"/>
  <c r="M2791" i="456"/>
  <c r="M2790" i="456"/>
  <c r="M2789" i="456"/>
  <c r="M2788" i="456"/>
  <c r="M2787" i="456"/>
  <c r="M2786" i="456"/>
  <c r="M2785" i="456"/>
  <c r="M2784" i="456"/>
  <c r="M2783" i="456"/>
  <c r="M2782" i="456"/>
  <c r="M2781" i="456"/>
  <c r="M2780" i="456"/>
  <c r="M2779" i="456"/>
  <c r="M2778" i="456"/>
  <c r="M2777" i="456"/>
  <c r="M2776" i="456"/>
  <c r="M2775" i="456"/>
  <c r="M2774" i="456"/>
  <c r="M2773" i="456"/>
  <c r="M2772" i="456"/>
  <c r="M2771" i="456"/>
  <c r="M2770" i="456"/>
  <c r="M2769" i="456"/>
  <c r="M2768" i="456"/>
  <c r="M2767" i="456"/>
  <c r="M2766" i="456"/>
  <c r="M2765" i="456"/>
  <c r="M2764" i="456"/>
  <c r="M2763" i="456"/>
  <c r="M2762" i="456"/>
  <c r="M2761" i="456"/>
  <c r="M2760" i="456"/>
  <c r="M2759" i="456"/>
  <c r="M2758" i="456"/>
  <c r="M2757" i="456"/>
  <c r="M2756" i="456"/>
  <c r="M2755" i="456"/>
  <c r="M2754" i="456"/>
  <c r="M2753" i="456"/>
  <c r="M2752" i="456"/>
  <c r="M2751" i="456"/>
  <c r="M2750" i="456"/>
  <c r="M2749" i="456"/>
  <c r="M2748" i="456"/>
  <c r="M2747" i="456"/>
  <c r="M2746" i="456"/>
  <c r="M2745" i="456"/>
  <c r="M2744" i="456"/>
  <c r="M2743" i="456"/>
  <c r="M2742" i="456"/>
  <c r="M2741" i="456"/>
  <c r="M2740" i="456"/>
  <c r="M2739" i="456"/>
  <c r="M2738" i="456"/>
  <c r="M2737" i="456"/>
  <c r="M2736" i="456"/>
  <c r="M2735" i="456"/>
  <c r="M2734" i="456"/>
  <c r="M2733" i="456"/>
  <c r="M2732" i="456"/>
  <c r="M2731" i="456"/>
  <c r="M2730" i="456"/>
  <c r="M2729" i="456"/>
  <c r="M2728" i="456"/>
  <c r="M2727" i="456"/>
  <c r="M2726" i="456"/>
  <c r="M2725" i="456"/>
  <c r="M2724" i="456"/>
  <c r="M2723" i="456"/>
  <c r="M2722" i="456"/>
  <c r="M2721" i="456"/>
  <c r="M2720" i="456"/>
  <c r="M2719" i="456"/>
  <c r="M2718" i="456"/>
  <c r="M2717" i="456"/>
  <c r="M2716" i="456"/>
  <c r="M2715" i="456"/>
  <c r="M2714" i="456"/>
  <c r="M2713" i="456"/>
  <c r="M2712" i="456"/>
  <c r="M2711" i="456"/>
  <c r="M2710" i="456"/>
  <c r="M2709" i="456"/>
  <c r="M2708" i="456"/>
  <c r="M2707" i="456"/>
  <c r="M2706" i="456"/>
  <c r="M2705" i="456"/>
  <c r="M2704" i="456"/>
  <c r="M2703" i="456"/>
  <c r="M2702" i="456"/>
  <c r="M2701" i="456"/>
  <c r="M2700" i="456"/>
  <c r="M2699" i="456"/>
  <c r="M2698" i="456"/>
  <c r="M2697" i="456"/>
  <c r="M2696" i="456"/>
  <c r="M2695" i="456"/>
  <c r="M2694" i="456"/>
  <c r="M2693" i="456"/>
  <c r="M2692" i="456"/>
  <c r="M2691" i="456"/>
  <c r="M2690" i="456"/>
  <c r="M2689" i="456"/>
  <c r="M2688" i="456"/>
  <c r="M2687" i="456"/>
  <c r="M2686" i="456"/>
  <c r="M2685" i="456"/>
  <c r="M2684" i="456"/>
  <c r="M2683" i="456"/>
  <c r="M2682" i="456"/>
  <c r="M2681" i="456"/>
  <c r="M2680" i="456"/>
  <c r="M2679" i="456"/>
  <c r="M2678" i="456"/>
  <c r="M2677" i="456"/>
  <c r="M2676" i="456"/>
  <c r="M2675" i="456"/>
  <c r="M2674" i="456"/>
  <c r="M2673" i="456"/>
  <c r="M2672" i="456"/>
  <c r="M2671" i="456"/>
  <c r="M2670" i="456"/>
  <c r="M2669" i="456"/>
  <c r="M2668" i="456"/>
  <c r="M2667" i="456"/>
  <c r="M2666" i="456"/>
  <c r="M2665" i="456"/>
  <c r="M2664" i="456"/>
  <c r="M2663" i="456"/>
  <c r="M2662" i="456"/>
  <c r="M2661" i="456"/>
  <c r="M2660" i="456"/>
  <c r="M2659" i="456"/>
  <c r="M2658" i="456"/>
  <c r="M2657" i="456"/>
  <c r="M2656" i="456"/>
  <c r="M2655" i="456"/>
  <c r="M2654" i="456"/>
  <c r="M2653" i="456"/>
  <c r="M2652" i="456"/>
  <c r="M2651" i="456"/>
  <c r="M2650" i="456"/>
  <c r="M2649" i="456"/>
  <c r="M2648" i="456"/>
  <c r="M2647" i="456"/>
  <c r="M2646" i="456"/>
  <c r="M2645" i="456"/>
  <c r="M2644" i="456"/>
  <c r="M2643" i="456"/>
  <c r="M2642" i="456"/>
  <c r="M2641" i="456"/>
  <c r="M2640" i="456"/>
  <c r="M2639" i="456"/>
  <c r="M2638" i="456"/>
  <c r="M2637" i="456"/>
  <c r="M2636" i="456"/>
  <c r="M2635" i="456"/>
  <c r="M2634" i="456"/>
  <c r="M2633" i="456"/>
  <c r="M2632" i="456"/>
  <c r="M2631" i="456"/>
  <c r="M2630" i="456"/>
  <c r="M2629" i="456"/>
  <c r="M2628" i="456"/>
  <c r="M2627" i="456"/>
  <c r="M2626" i="456"/>
  <c r="M2625" i="456"/>
  <c r="M2624" i="456"/>
  <c r="M2623" i="456"/>
  <c r="M2622" i="456"/>
  <c r="M2621" i="456"/>
  <c r="M2620" i="456"/>
  <c r="M2619" i="456"/>
  <c r="M2618" i="456"/>
  <c r="M2617" i="456"/>
  <c r="M2616" i="456"/>
  <c r="M2615" i="456"/>
  <c r="M2614" i="456"/>
  <c r="M2613" i="456"/>
  <c r="M2612" i="456"/>
  <c r="M2611" i="456"/>
  <c r="M2610" i="456"/>
  <c r="M2609" i="456"/>
  <c r="M2608" i="456"/>
  <c r="M2607" i="456"/>
  <c r="M2606" i="456"/>
  <c r="M2605" i="456"/>
  <c r="M2604" i="456"/>
  <c r="M2603" i="456"/>
  <c r="M2602" i="456"/>
  <c r="M2601" i="456"/>
  <c r="M2600" i="456"/>
  <c r="M2599" i="456"/>
  <c r="M2598" i="456"/>
  <c r="M2597" i="456"/>
  <c r="M2596" i="456"/>
  <c r="M2595" i="456"/>
  <c r="M2594" i="456"/>
  <c r="M2593" i="456"/>
  <c r="M2592" i="456"/>
  <c r="M2591" i="456"/>
  <c r="M2590" i="456"/>
  <c r="M2589" i="456"/>
  <c r="M2588" i="456"/>
  <c r="M2587" i="456"/>
  <c r="M2586" i="456"/>
  <c r="M2585" i="456"/>
  <c r="M2584" i="456"/>
  <c r="M2583" i="456"/>
  <c r="M2582" i="456"/>
  <c r="M2581" i="456"/>
  <c r="M2580" i="456"/>
  <c r="M2579" i="456"/>
  <c r="M2578" i="456"/>
  <c r="M2577" i="456"/>
  <c r="M2576" i="456"/>
  <c r="M2575" i="456"/>
  <c r="M2574" i="456"/>
  <c r="M2573" i="456"/>
  <c r="M2572" i="456"/>
  <c r="M2571" i="456"/>
  <c r="M2570" i="456"/>
  <c r="M2569" i="456"/>
  <c r="M2568" i="456"/>
  <c r="M2567" i="456"/>
  <c r="M2566" i="456"/>
  <c r="M2565" i="456"/>
  <c r="M2564" i="456"/>
  <c r="M2563" i="456"/>
  <c r="M2562" i="456"/>
  <c r="M2561" i="456"/>
  <c r="M2560" i="456"/>
  <c r="M2559" i="456"/>
  <c r="M2558" i="456"/>
  <c r="M2557" i="456"/>
  <c r="M2556" i="456"/>
  <c r="M2555" i="456"/>
  <c r="M2554" i="456"/>
  <c r="M2553" i="456"/>
  <c r="M2552" i="456"/>
  <c r="M2551" i="456"/>
  <c r="M2550" i="456"/>
  <c r="M2549" i="456"/>
  <c r="M2548" i="456"/>
  <c r="M2547" i="456"/>
  <c r="M2546" i="456"/>
  <c r="M2545" i="456"/>
  <c r="M2544" i="456"/>
  <c r="M2543" i="456"/>
  <c r="M2542" i="456"/>
  <c r="M2541" i="456"/>
  <c r="M2540" i="456"/>
  <c r="M2539" i="456"/>
  <c r="M2538" i="456"/>
  <c r="M2537" i="456"/>
  <c r="M2536" i="456"/>
  <c r="M2535" i="456"/>
  <c r="M2534" i="456"/>
  <c r="M2533" i="456"/>
  <c r="M2532" i="456"/>
  <c r="M2531" i="456"/>
  <c r="M2530" i="456"/>
  <c r="M2529" i="456"/>
  <c r="M2528" i="456"/>
  <c r="M2527" i="456"/>
  <c r="M2526" i="456"/>
  <c r="M2525" i="456"/>
  <c r="M2524" i="456"/>
  <c r="M2523" i="456"/>
  <c r="M2522" i="456"/>
  <c r="M2521" i="456"/>
  <c r="M2520" i="456"/>
  <c r="M2519" i="456"/>
  <c r="M2518" i="456"/>
  <c r="M2517" i="456"/>
  <c r="M2516" i="456"/>
  <c r="M2515" i="456"/>
  <c r="M2514" i="456"/>
  <c r="M2513" i="456"/>
  <c r="M2512" i="456"/>
  <c r="M2511" i="456"/>
  <c r="M2510" i="456"/>
  <c r="M2509" i="456"/>
  <c r="M2508" i="456"/>
  <c r="M2507" i="456"/>
  <c r="M2506" i="456"/>
  <c r="M2505" i="456"/>
  <c r="M2504" i="456"/>
  <c r="M2503" i="456"/>
  <c r="M2502" i="456"/>
  <c r="M2501" i="456"/>
  <c r="M2500" i="456"/>
  <c r="M2499" i="456"/>
  <c r="M2498" i="456"/>
  <c r="M2497" i="456"/>
  <c r="M2496" i="456"/>
  <c r="M2495" i="456"/>
  <c r="M2494" i="456"/>
  <c r="M2493" i="456"/>
  <c r="M2492" i="456"/>
  <c r="M2491" i="456"/>
  <c r="M2490" i="456"/>
  <c r="M2489" i="456"/>
  <c r="M2488" i="456"/>
  <c r="M2487" i="456"/>
  <c r="M2486" i="456"/>
  <c r="M2485" i="456"/>
  <c r="M2484" i="456"/>
  <c r="M2483" i="456"/>
  <c r="M2482" i="456"/>
  <c r="M2481" i="456"/>
  <c r="M2480" i="456"/>
  <c r="M2479" i="456"/>
  <c r="M2478" i="456"/>
  <c r="M2477" i="456"/>
  <c r="M2476" i="456"/>
  <c r="M2475" i="456"/>
  <c r="M2474" i="456"/>
  <c r="M2473" i="456"/>
  <c r="M2472" i="456"/>
  <c r="M2471" i="456"/>
  <c r="M2470" i="456"/>
  <c r="M2469" i="456"/>
  <c r="M2468" i="456"/>
  <c r="M2467" i="456"/>
  <c r="M2466" i="456"/>
  <c r="M2465" i="456"/>
  <c r="M2464" i="456"/>
  <c r="M2463" i="456"/>
  <c r="M2462" i="456"/>
  <c r="M2461" i="456"/>
  <c r="M2460" i="456"/>
  <c r="M2459" i="456"/>
  <c r="M2458" i="456"/>
  <c r="M2457" i="456"/>
  <c r="M2456" i="456"/>
  <c r="M2455" i="456"/>
  <c r="M2454" i="456"/>
  <c r="M2453" i="456"/>
  <c r="M2452" i="456"/>
  <c r="M2451" i="456"/>
  <c r="M2450" i="456"/>
  <c r="M2449" i="456"/>
  <c r="M2448" i="456"/>
  <c r="M2447" i="456"/>
  <c r="M2446" i="456"/>
  <c r="M2445" i="456"/>
  <c r="M2444" i="456"/>
  <c r="M2443" i="456"/>
  <c r="M2442" i="456"/>
  <c r="M2441" i="456"/>
  <c r="M2440" i="456"/>
  <c r="M2439" i="456"/>
  <c r="M2438" i="456"/>
  <c r="M2437" i="456"/>
  <c r="M2436" i="456"/>
  <c r="M2435" i="456"/>
  <c r="M2434" i="456"/>
  <c r="M2433" i="456"/>
  <c r="M2432" i="456"/>
  <c r="M2431" i="456"/>
  <c r="M2430" i="456"/>
  <c r="M2429" i="456"/>
  <c r="M2428" i="456"/>
  <c r="M2427" i="456"/>
  <c r="M2426" i="456"/>
  <c r="M2425" i="456"/>
  <c r="M2424" i="456"/>
  <c r="M2423" i="456"/>
  <c r="M2422" i="456"/>
  <c r="M2421" i="456"/>
  <c r="M2420" i="456"/>
  <c r="M2419" i="456"/>
  <c r="M2418" i="456"/>
  <c r="M2417" i="456"/>
  <c r="M2416" i="456"/>
  <c r="M2415" i="456"/>
  <c r="M2414" i="456"/>
  <c r="M2413" i="456"/>
  <c r="M2412" i="456"/>
  <c r="M2411" i="456"/>
  <c r="M2410" i="456"/>
  <c r="M2409" i="456"/>
  <c r="M2408" i="456"/>
  <c r="M2407" i="456"/>
  <c r="M2406" i="456"/>
  <c r="M2405" i="456"/>
  <c r="M2404" i="456"/>
  <c r="M2403" i="456"/>
  <c r="M2402" i="456"/>
  <c r="M2401" i="456"/>
  <c r="M2400" i="456"/>
  <c r="M2399" i="456"/>
  <c r="M2398" i="456"/>
  <c r="M2397" i="456"/>
  <c r="M2396" i="456"/>
  <c r="M2395" i="456"/>
  <c r="M2394" i="456"/>
  <c r="M2393" i="456"/>
  <c r="M2392" i="456"/>
  <c r="M2391" i="456"/>
  <c r="M2390" i="456"/>
  <c r="M2389" i="456"/>
  <c r="M2388" i="456"/>
  <c r="M2387" i="456"/>
  <c r="M2386" i="456"/>
  <c r="M2385" i="456"/>
  <c r="M2384" i="456"/>
  <c r="M2383" i="456"/>
  <c r="M2382" i="456"/>
  <c r="M2381" i="456"/>
  <c r="M2380" i="456"/>
  <c r="M2379" i="456"/>
  <c r="M2378" i="456"/>
  <c r="M2377" i="456"/>
  <c r="M2376" i="456"/>
  <c r="M2375" i="456"/>
  <c r="M2374" i="456"/>
  <c r="M2373" i="456"/>
  <c r="M2372" i="456"/>
  <c r="M2371" i="456"/>
  <c r="M2370" i="456"/>
  <c r="M2369" i="456"/>
  <c r="M2368" i="456"/>
  <c r="M2367" i="456"/>
  <c r="M2366" i="456"/>
  <c r="M2365" i="456"/>
  <c r="M2364" i="456"/>
  <c r="M2363" i="456"/>
  <c r="M2362" i="456"/>
  <c r="M2361" i="456"/>
  <c r="M2360" i="456"/>
  <c r="M2359" i="456"/>
  <c r="M2358" i="456"/>
  <c r="M2357" i="456"/>
  <c r="M2356" i="456"/>
  <c r="M2355" i="456"/>
  <c r="M2354" i="456"/>
  <c r="M2353" i="456"/>
  <c r="M2352" i="456"/>
  <c r="M2351" i="456"/>
  <c r="M2350" i="456"/>
  <c r="M2349" i="456"/>
  <c r="M2348" i="456"/>
  <c r="M2347" i="456"/>
  <c r="M2346" i="456"/>
  <c r="M2345" i="456"/>
  <c r="M2344" i="456"/>
  <c r="M2343" i="456"/>
  <c r="M2342" i="456"/>
  <c r="M2341" i="456"/>
  <c r="M2340" i="456"/>
  <c r="M2339" i="456"/>
  <c r="M2338" i="456"/>
  <c r="M2337" i="456"/>
  <c r="M2336" i="456"/>
  <c r="M2335" i="456"/>
  <c r="M2334" i="456"/>
  <c r="M2333" i="456"/>
  <c r="M2332" i="456"/>
  <c r="M2331" i="456"/>
  <c r="M2330" i="456"/>
  <c r="M2329" i="456"/>
  <c r="M2328" i="456"/>
  <c r="M2327" i="456"/>
  <c r="M2326" i="456"/>
  <c r="M2325" i="456"/>
  <c r="M2324" i="456"/>
  <c r="M2323" i="456"/>
  <c r="M2322" i="456"/>
  <c r="M2321" i="456"/>
  <c r="M2320" i="456"/>
  <c r="M2319" i="456"/>
  <c r="M2318" i="456"/>
  <c r="M2317" i="456"/>
  <c r="M2316" i="456"/>
  <c r="M2315" i="456"/>
  <c r="M2314" i="456"/>
  <c r="M2313" i="456"/>
  <c r="M2312" i="456"/>
  <c r="M2311" i="456"/>
  <c r="M2310" i="456"/>
  <c r="M2309" i="456"/>
  <c r="M2308" i="456"/>
  <c r="M2307" i="456"/>
  <c r="M2306" i="456"/>
  <c r="M2305" i="456"/>
  <c r="M2304" i="456"/>
  <c r="M2303" i="456"/>
  <c r="M2302" i="456"/>
  <c r="M2301" i="456"/>
  <c r="M2300" i="456"/>
  <c r="M2299" i="456"/>
  <c r="M2298" i="456"/>
  <c r="M2297" i="456"/>
  <c r="M2296" i="456"/>
  <c r="M2295" i="456"/>
  <c r="M2294" i="456"/>
  <c r="M2293" i="456"/>
  <c r="M2292" i="456"/>
  <c r="M2291" i="456"/>
  <c r="M2290" i="456"/>
  <c r="M2289" i="456"/>
  <c r="M2288" i="456"/>
  <c r="M2287" i="456"/>
  <c r="M2286" i="456"/>
  <c r="M2285" i="456"/>
  <c r="M2284" i="456"/>
  <c r="M2283" i="456"/>
  <c r="M2282" i="456"/>
  <c r="M2281" i="456"/>
  <c r="M2280" i="456"/>
  <c r="M2279" i="456"/>
  <c r="M2278" i="456"/>
  <c r="M2277" i="456"/>
  <c r="M2276" i="456"/>
  <c r="M2275" i="456"/>
  <c r="M2274" i="456"/>
  <c r="M2273" i="456"/>
  <c r="M2272" i="456"/>
  <c r="M2271" i="456"/>
  <c r="M2270" i="456"/>
  <c r="M2269" i="456"/>
  <c r="M2268" i="456"/>
  <c r="M2267" i="456"/>
  <c r="M2266" i="456"/>
  <c r="M2265" i="456"/>
  <c r="M2264" i="456"/>
  <c r="M2263" i="456"/>
  <c r="M2262" i="456"/>
  <c r="M2261" i="456"/>
  <c r="M2260" i="456"/>
  <c r="M2259" i="456"/>
  <c r="M2258" i="456"/>
  <c r="M2257" i="456"/>
  <c r="M2256" i="456"/>
  <c r="M2255" i="456"/>
  <c r="M2254" i="456"/>
  <c r="M2253" i="456"/>
  <c r="M2252" i="456"/>
  <c r="M2251" i="456"/>
  <c r="M2250" i="456"/>
  <c r="M2249" i="456"/>
  <c r="M2248" i="456"/>
  <c r="M2247" i="456"/>
  <c r="M2246" i="456"/>
  <c r="M2245" i="456"/>
  <c r="M2244" i="456"/>
  <c r="M2243" i="456"/>
  <c r="M2242" i="456"/>
  <c r="M2241" i="456"/>
  <c r="M2240" i="456"/>
  <c r="M2239" i="456"/>
  <c r="M2238" i="456"/>
  <c r="M2237" i="456"/>
  <c r="M2236" i="456"/>
  <c r="M2235" i="456"/>
  <c r="M2234" i="456"/>
  <c r="M2233" i="456"/>
  <c r="M2232" i="456"/>
  <c r="M2231" i="456"/>
  <c r="M2230" i="456"/>
  <c r="M2229" i="456"/>
  <c r="M2228" i="456"/>
  <c r="M2227" i="456"/>
  <c r="M2226" i="456"/>
  <c r="M2225" i="456"/>
  <c r="M2224" i="456"/>
  <c r="M2223" i="456"/>
  <c r="M2222" i="456"/>
  <c r="M2221" i="456"/>
  <c r="M2220" i="456"/>
  <c r="M2219" i="456"/>
  <c r="M2218" i="456"/>
  <c r="M2217" i="456"/>
  <c r="M2216" i="456"/>
  <c r="M2215" i="456"/>
  <c r="M2214" i="456"/>
  <c r="M2213" i="456"/>
  <c r="M2212" i="456"/>
  <c r="M2211" i="456"/>
  <c r="M2210" i="456"/>
  <c r="M2209" i="456"/>
  <c r="M2208" i="456"/>
  <c r="M2207" i="456"/>
  <c r="M2206" i="456"/>
  <c r="M2205" i="456"/>
  <c r="M2204" i="456"/>
  <c r="M2203" i="456"/>
  <c r="M2202" i="456"/>
  <c r="M2201" i="456"/>
  <c r="M2200" i="456"/>
  <c r="M2199" i="456"/>
  <c r="M2198" i="456"/>
  <c r="M2197" i="456"/>
  <c r="M2196" i="456"/>
  <c r="M2195" i="456"/>
  <c r="M2194" i="456"/>
  <c r="M2193" i="456"/>
  <c r="M2192" i="456"/>
  <c r="M2191" i="456"/>
  <c r="M2190" i="456"/>
  <c r="M2189" i="456"/>
  <c r="M2188" i="456"/>
  <c r="M2187" i="456"/>
  <c r="M2186" i="456"/>
  <c r="M2185" i="456"/>
  <c r="M2184" i="456"/>
  <c r="M2183" i="456"/>
  <c r="M2182" i="456"/>
  <c r="M2181" i="456"/>
  <c r="M2180" i="456"/>
  <c r="M2179" i="456"/>
  <c r="M2178" i="456"/>
  <c r="M2177" i="456"/>
  <c r="M2176" i="456"/>
  <c r="M2175" i="456"/>
  <c r="M2174" i="456"/>
  <c r="M2173" i="456"/>
  <c r="M2172" i="456"/>
  <c r="M2171" i="456"/>
  <c r="M2170" i="456"/>
  <c r="M2169" i="456"/>
  <c r="M2168" i="456"/>
  <c r="M2167" i="456"/>
  <c r="M2166" i="456"/>
  <c r="M2165" i="456"/>
  <c r="M2164" i="456"/>
  <c r="M2163" i="456"/>
  <c r="M2162" i="456"/>
  <c r="M2161" i="456"/>
  <c r="M2160" i="456"/>
  <c r="M2159" i="456"/>
  <c r="M2158" i="456"/>
  <c r="M2157" i="456"/>
  <c r="M2156" i="456"/>
  <c r="M2155" i="456"/>
  <c r="M2154" i="456"/>
  <c r="M2153" i="456"/>
  <c r="M2152" i="456"/>
  <c r="M2151" i="456"/>
  <c r="M2150" i="456"/>
  <c r="M2149" i="456"/>
  <c r="M2148" i="456"/>
  <c r="M2147" i="456"/>
  <c r="M2146" i="456"/>
  <c r="M2145" i="456"/>
  <c r="M2144" i="456"/>
  <c r="M2143" i="456"/>
  <c r="M2142" i="456"/>
  <c r="M2141" i="456"/>
  <c r="M2140" i="456"/>
  <c r="M2139" i="456"/>
  <c r="M2138" i="456"/>
  <c r="M2137" i="456"/>
  <c r="M2136" i="456"/>
  <c r="M2135" i="456"/>
  <c r="M2134" i="456"/>
  <c r="M2133" i="456"/>
  <c r="M2132" i="456"/>
  <c r="M2131" i="456"/>
  <c r="M2130" i="456"/>
  <c r="M2129" i="456"/>
  <c r="M2128" i="456"/>
  <c r="M2127" i="456"/>
  <c r="M2126" i="456"/>
  <c r="M2125" i="456"/>
  <c r="M2124" i="456"/>
  <c r="M2123" i="456"/>
  <c r="M2122" i="456"/>
  <c r="M2121" i="456"/>
  <c r="M2120" i="456"/>
  <c r="M2119" i="456"/>
  <c r="M2118" i="456"/>
  <c r="M2117" i="456"/>
  <c r="M2116" i="456"/>
  <c r="M2115" i="456"/>
  <c r="M2114" i="456"/>
  <c r="M2113" i="456"/>
  <c r="M2112" i="456"/>
  <c r="M2111" i="456"/>
  <c r="M2110" i="456"/>
  <c r="M2109" i="456"/>
  <c r="M2108" i="456"/>
  <c r="M2107" i="456"/>
  <c r="M2106" i="456"/>
  <c r="M2105" i="456"/>
  <c r="M2104" i="456"/>
  <c r="M2103" i="456"/>
  <c r="M2102" i="456"/>
  <c r="M2101" i="456"/>
  <c r="M2100" i="456"/>
  <c r="M2099" i="456"/>
  <c r="M2098" i="456"/>
  <c r="M2097" i="456"/>
  <c r="M2096" i="456"/>
  <c r="M2095" i="456"/>
  <c r="M2094" i="456"/>
  <c r="M2093" i="456"/>
  <c r="M2092" i="456"/>
  <c r="M2091" i="456"/>
  <c r="M2090" i="456"/>
  <c r="M2089" i="456"/>
  <c r="M2088" i="456"/>
  <c r="M2087" i="456"/>
  <c r="M2086" i="456"/>
  <c r="M2085" i="456"/>
  <c r="M2084" i="456"/>
  <c r="M2083" i="456"/>
  <c r="M2082" i="456"/>
  <c r="M2081" i="456"/>
  <c r="M2080" i="456"/>
  <c r="M2079" i="456"/>
  <c r="M2078" i="456"/>
  <c r="M2077" i="456"/>
  <c r="M2076" i="456"/>
  <c r="M2075" i="456"/>
  <c r="M2074" i="456"/>
  <c r="M2073" i="456"/>
  <c r="M2072" i="456"/>
  <c r="M2071" i="456"/>
  <c r="M2070" i="456"/>
  <c r="M2069" i="456"/>
  <c r="M2068" i="456"/>
  <c r="M2067" i="456"/>
  <c r="M2066" i="456"/>
  <c r="M2065" i="456"/>
  <c r="M2064" i="456"/>
  <c r="M2063" i="456"/>
  <c r="M2062" i="456"/>
  <c r="M2061" i="456"/>
  <c r="M2060" i="456"/>
  <c r="M2059" i="456"/>
  <c r="M2058" i="456"/>
  <c r="M2057" i="456"/>
  <c r="M2056" i="456"/>
  <c r="M2055" i="456"/>
  <c r="M2054" i="456"/>
  <c r="M2053" i="456"/>
  <c r="M2052" i="456"/>
  <c r="M2051" i="456"/>
  <c r="M2050" i="456"/>
  <c r="M2049" i="456"/>
  <c r="M2048" i="456"/>
  <c r="M2047" i="456"/>
  <c r="M2046" i="456"/>
  <c r="M2045" i="456"/>
  <c r="M2044" i="456"/>
  <c r="M2043" i="456"/>
  <c r="M2042" i="456"/>
  <c r="M2041" i="456"/>
  <c r="M2040" i="456"/>
  <c r="M2039" i="456"/>
  <c r="M2038" i="456"/>
  <c r="M2037" i="456"/>
  <c r="M2036" i="456"/>
  <c r="M2035" i="456"/>
  <c r="M2034" i="456"/>
  <c r="M2033" i="456"/>
  <c r="M2032" i="456"/>
  <c r="M2031" i="456"/>
  <c r="M2030" i="456"/>
  <c r="M2029" i="456"/>
  <c r="M2028" i="456"/>
  <c r="M2027" i="456"/>
  <c r="M2026" i="456"/>
  <c r="M2025" i="456"/>
  <c r="M2024" i="456"/>
  <c r="M2023" i="456"/>
  <c r="M2022" i="456"/>
  <c r="M2021" i="456"/>
  <c r="M2020" i="456"/>
  <c r="M2019" i="456"/>
  <c r="M2018" i="456"/>
  <c r="M2017" i="456"/>
  <c r="M2016" i="456"/>
  <c r="M2015" i="456"/>
  <c r="M2014" i="456"/>
  <c r="M2013" i="456"/>
  <c r="M2012" i="456"/>
  <c r="M2011" i="456"/>
  <c r="M2010" i="456"/>
  <c r="M2009" i="456"/>
  <c r="M2008" i="456"/>
  <c r="M2007" i="456"/>
  <c r="M2006" i="456"/>
  <c r="M2005" i="456"/>
  <c r="M2004" i="456"/>
  <c r="M2003" i="456"/>
  <c r="M2002" i="456"/>
  <c r="M2001" i="456"/>
  <c r="M2000" i="456"/>
  <c r="M1999" i="456"/>
  <c r="M1998" i="456"/>
  <c r="M1997" i="456"/>
  <c r="M1996" i="456"/>
  <c r="M1995" i="456"/>
  <c r="M1994" i="456"/>
  <c r="M1993" i="456"/>
  <c r="M1992" i="456"/>
  <c r="M1991" i="456"/>
  <c r="M1990" i="456"/>
  <c r="M1989" i="456"/>
  <c r="M1988" i="456"/>
  <c r="M1987" i="456"/>
  <c r="M1986" i="456"/>
  <c r="M1985" i="456"/>
  <c r="M1984" i="456"/>
  <c r="M1983" i="456"/>
  <c r="M1982" i="456"/>
  <c r="M1981" i="456"/>
  <c r="M1980" i="456"/>
  <c r="M1979" i="456"/>
  <c r="M1978" i="456"/>
  <c r="M1977" i="456"/>
  <c r="M1976" i="456"/>
  <c r="M1975" i="456"/>
  <c r="M1974" i="456"/>
  <c r="M1973" i="456"/>
  <c r="M1972" i="456"/>
  <c r="M1971" i="456"/>
  <c r="M1970" i="456"/>
  <c r="M1969" i="456"/>
  <c r="M1968" i="456"/>
  <c r="M1967" i="456"/>
  <c r="M1966" i="456"/>
  <c r="M1965" i="456"/>
  <c r="M1964" i="456"/>
  <c r="M1963" i="456"/>
  <c r="M1962" i="456"/>
  <c r="M1961" i="456"/>
  <c r="M1960" i="456"/>
  <c r="M1959" i="456"/>
  <c r="M1958" i="456"/>
  <c r="M1957" i="456"/>
  <c r="M1956" i="456"/>
  <c r="M1955" i="456"/>
  <c r="M1954" i="456"/>
  <c r="M1953" i="456"/>
  <c r="M1952" i="456"/>
  <c r="M1951" i="456"/>
  <c r="M1950" i="456"/>
  <c r="M1949" i="456"/>
  <c r="M1948" i="456"/>
  <c r="M1947" i="456"/>
  <c r="M1946" i="456"/>
  <c r="M1945" i="456"/>
  <c r="M1944" i="456"/>
  <c r="M1943" i="456"/>
  <c r="M1942" i="456"/>
  <c r="M1941" i="456"/>
  <c r="M1940" i="456"/>
  <c r="M1939" i="456"/>
  <c r="M1938" i="456"/>
  <c r="M1937" i="456"/>
  <c r="M1936" i="456"/>
  <c r="M1935" i="456"/>
  <c r="M1934" i="456"/>
  <c r="M1933" i="456"/>
  <c r="M1932" i="456"/>
  <c r="M1931" i="456"/>
  <c r="M1930" i="456"/>
  <c r="M1929" i="456"/>
  <c r="M1928" i="456"/>
  <c r="M1927" i="456"/>
  <c r="M1926" i="456"/>
  <c r="M1925" i="456"/>
  <c r="M1924" i="456"/>
  <c r="M1923" i="456"/>
  <c r="M1922" i="456"/>
  <c r="M1921" i="456"/>
  <c r="M1920" i="456"/>
  <c r="M1919" i="456"/>
  <c r="M1918" i="456"/>
  <c r="M1917" i="456"/>
  <c r="M1916" i="456"/>
  <c r="M1915" i="456"/>
  <c r="M1914" i="456"/>
  <c r="M1913" i="456"/>
  <c r="M1912" i="456"/>
  <c r="M1911" i="456"/>
  <c r="M1910" i="456"/>
  <c r="M1909" i="456"/>
  <c r="M1908" i="456"/>
  <c r="M1907" i="456"/>
  <c r="M1906" i="456"/>
  <c r="M1905" i="456"/>
  <c r="M1904" i="456"/>
  <c r="M1903" i="456"/>
  <c r="M1902" i="456"/>
  <c r="M1901" i="456"/>
  <c r="M1900" i="456"/>
  <c r="M1899" i="456"/>
  <c r="M1898" i="456"/>
  <c r="M1897" i="456"/>
  <c r="M1896" i="456"/>
  <c r="M1895" i="456"/>
  <c r="M1894" i="456"/>
  <c r="M1893" i="456"/>
  <c r="M1892" i="456"/>
  <c r="M1891" i="456"/>
  <c r="M1890" i="456"/>
  <c r="M1889" i="456"/>
  <c r="M1888" i="456"/>
  <c r="M1887" i="456"/>
  <c r="M1886" i="456"/>
  <c r="M1885" i="456"/>
  <c r="M1884" i="456"/>
  <c r="M1883" i="456"/>
  <c r="M1882" i="456"/>
  <c r="M1881" i="456"/>
  <c r="M1880" i="456"/>
  <c r="M1879" i="456"/>
  <c r="M1878" i="456"/>
  <c r="M1877" i="456"/>
  <c r="M1876" i="456"/>
  <c r="M1875" i="456"/>
  <c r="M1874" i="456"/>
  <c r="M1873" i="456"/>
  <c r="M1872" i="456"/>
  <c r="M1871" i="456"/>
  <c r="M1870" i="456"/>
  <c r="M1869" i="456"/>
  <c r="M1868" i="456"/>
  <c r="M1867" i="456"/>
  <c r="M1866" i="456"/>
  <c r="M1865" i="456"/>
  <c r="M1864" i="456"/>
  <c r="M1863" i="456"/>
  <c r="M1862" i="456"/>
  <c r="M1861" i="456"/>
  <c r="M1860" i="456"/>
  <c r="M1859" i="456"/>
  <c r="M1858" i="456"/>
  <c r="M1857" i="456"/>
  <c r="M1856" i="456"/>
  <c r="M1855" i="456"/>
  <c r="M1854" i="456"/>
  <c r="M1853" i="456"/>
  <c r="M1852" i="456"/>
  <c r="M1851" i="456"/>
  <c r="M1850" i="456"/>
  <c r="M1849" i="456"/>
  <c r="M1848" i="456"/>
  <c r="M1847" i="456"/>
  <c r="M1846" i="456"/>
  <c r="M1845" i="456"/>
  <c r="M1844" i="456"/>
  <c r="M1843" i="456"/>
  <c r="M1842" i="456"/>
  <c r="M1841" i="456"/>
  <c r="M1840" i="456"/>
  <c r="M1839" i="456"/>
  <c r="M1838" i="456"/>
  <c r="M1837" i="456"/>
  <c r="M1836" i="456"/>
  <c r="M1835" i="456"/>
  <c r="M1834" i="456"/>
  <c r="M1833" i="456"/>
  <c r="M1832" i="456"/>
  <c r="M1831" i="456"/>
  <c r="M1830" i="456"/>
  <c r="M1829" i="456"/>
  <c r="M1828" i="456"/>
  <c r="M1827" i="456"/>
  <c r="M1826" i="456"/>
  <c r="M1825" i="456"/>
  <c r="M1824" i="456"/>
  <c r="M1823" i="456"/>
  <c r="M1822" i="456"/>
  <c r="M1821" i="456"/>
  <c r="M1820" i="456"/>
  <c r="M1819" i="456"/>
  <c r="M1818" i="456"/>
  <c r="M1817" i="456"/>
  <c r="M1816" i="456"/>
  <c r="M1815" i="456"/>
  <c r="M1814" i="456"/>
  <c r="M1813" i="456"/>
  <c r="M1812" i="456"/>
  <c r="M1811" i="456"/>
  <c r="M1810" i="456"/>
  <c r="M1809" i="456"/>
  <c r="M1808" i="456"/>
  <c r="M1807" i="456"/>
  <c r="M1806" i="456"/>
  <c r="M1805" i="456"/>
  <c r="M1804" i="456"/>
  <c r="M1803" i="456"/>
  <c r="M1802" i="456"/>
  <c r="M1801" i="456"/>
  <c r="M1800" i="456"/>
  <c r="M1799" i="456"/>
  <c r="M1798" i="456"/>
  <c r="M1797" i="456"/>
  <c r="M1796" i="456"/>
  <c r="M1795" i="456"/>
  <c r="M1794" i="456"/>
  <c r="M1793" i="456"/>
  <c r="M1792" i="456"/>
  <c r="M1791" i="456"/>
  <c r="M1790" i="456"/>
  <c r="M1789" i="456"/>
  <c r="M1788" i="456"/>
  <c r="M1787" i="456"/>
  <c r="M1786" i="456"/>
  <c r="M1785" i="456"/>
  <c r="M1784" i="456"/>
  <c r="M1783" i="456"/>
  <c r="M1782" i="456"/>
  <c r="M1781" i="456"/>
  <c r="M1780" i="456"/>
  <c r="M1779" i="456"/>
  <c r="M1778" i="456"/>
  <c r="M1777" i="456"/>
  <c r="M1776" i="456"/>
  <c r="M1775" i="456"/>
  <c r="M1774" i="456"/>
  <c r="M1773" i="456"/>
  <c r="M1772" i="456"/>
  <c r="M1771" i="456"/>
  <c r="M1770" i="456"/>
  <c r="M1769" i="456"/>
  <c r="M1768" i="456"/>
  <c r="M1767" i="456"/>
  <c r="M1766" i="456"/>
  <c r="M1765" i="456"/>
  <c r="M1764" i="456"/>
  <c r="M1763" i="456"/>
  <c r="M1762" i="456"/>
  <c r="M1761" i="456"/>
  <c r="M1760" i="456"/>
  <c r="M1759" i="456"/>
  <c r="M1758" i="456"/>
  <c r="M1757" i="456"/>
  <c r="M1756" i="456"/>
  <c r="M1755" i="456"/>
  <c r="M1754" i="456"/>
  <c r="M1753" i="456"/>
  <c r="M1752" i="456"/>
  <c r="M1751" i="456"/>
  <c r="M1750" i="456"/>
  <c r="M1749" i="456"/>
  <c r="M1748" i="456"/>
  <c r="M1747" i="456"/>
  <c r="M1746" i="456"/>
  <c r="M1745" i="456"/>
  <c r="M1744" i="456"/>
  <c r="M1743" i="456"/>
  <c r="M1742" i="456"/>
  <c r="M1741" i="456"/>
  <c r="M1740" i="456"/>
  <c r="M1739" i="456"/>
  <c r="M1738" i="456"/>
  <c r="M1737" i="456"/>
  <c r="M1736" i="456"/>
  <c r="M1735" i="456"/>
  <c r="M1734" i="456"/>
  <c r="M1733" i="456"/>
  <c r="M1732" i="456"/>
  <c r="M1731" i="456"/>
  <c r="M1730" i="456"/>
  <c r="M1729" i="456"/>
  <c r="M1728" i="456"/>
  <c r="M1727" i="456"/>
  <c r="M1726" i="456"/>
  <c r="M1725" i="456"/>
  <c r="M1724" i="456"/>
  <c r="M1723" i="456"/>
  <c r="M1722" i="456"/>
  <c r="M1721" i="456"/>
  <c r="M1720" i="456"/>
  <c r="M1719" i="456"/>
  <c r="M1718" i="456"/>
  <c r="M1717" i="456"/>
  <c r="M1716" i="456"/>
  <c r="M1715" i="456"/>
  <c r="M1714" i="456"/>
  <c r="M1713" i="456"/>
  <c r="M1712" i="456"/>
  <c r="M1711" i="456"/>
  <c r="M1710" i="456"/>
  <c r="M1709" i="456"/>
  <c r="M1708" i="456"/>
  <c r="M1707" i="456"/>
  <c r="M1706" i="456"/>
  <c r="M1705" i="456"/>
  <c r="M1704" i="456"/>
  <c r="M1703" i="456"/>
  <c r="M1702" i="456"/>
  <c r="M1701" i="456"/>
  <c r="M1700" i="456"/>
  <c r="M1699" i="456"/>
  <c r="M1698" i="456"/>
  <c r="M1697" i="456"/>
  <c r="M1696" i="456"/>
  <c r="M1695" i="456"/>
  <c r="M1694" i="456"/>
  <c r="M1693" i="456"/>
  <c r="M1692" i="456"/>
  <c r="M1691" i="456"/>
  <c r="M1690" i="456"/>
  <c r="M1689" i="456"/>
  <c r="M1688" i="456"/>
  <c r="M1687" i="456"/>
  <c r="M1686" i="456"/>
  <c r="M1685" i="456"/>
  <c r="M1684" i="456"/>
  <c r="M1683" i="456"/>
  <c r="M1682" i="456"/>
  <c r="M1681" i="456"/>
  <c r="M1680" i="456"/>
  <c r="M1679" i="456"/>
  <c r="M1678" i="456"/>
  <c r="M1677" i="456"/>
  <c r="M1676" i="456"/>
  <c r="M1675" i="456"/>
  <c r="M1674" i="456"/>
  <c r="M1673" i="456"/>
  <c r="M1672" i="456"/>
  <c r="M1671" i="456"/>
  <c r="M1670" i="456"/>
  <c r="M1669" i="456"/>
  <c r="M1668" i="456"/>
  <c r="M1667" i="456"/>
  <c r="M1666" i="456"/>
  <c r="M1665" i="456"/>
  <c r="M1664" i="456"/>
  <c r="M1663" i="456"/>
  <c r="M1662" i="456"/>
  <c r="M1661" i="456"/>
  <c r="M1660" i="456"/>
  <c r="M1659" i="456"/>
  <c r="M1658" i="456"/>
  <c r="M1657" i="456"/>
  <c r="M1656" i="456"/>
  <c r="M1655" i="456"/>
  <c r="M1654" i="456"/>
  <c r="M1653" i="456"/>
  <c r="M1652" i="456"/>
  <c r="M1651" i="456"/>
  <c r="M1650" i="456"/>
  <c r="M1649" i="456"/>
  <c r="M1648" i="456"/>
  <c r="M1647" i="456"/>
  <c r="M1646" i="456"/>
  <c r="M1645" i="456"/>
  <c r="M1644" i="456"/>
  <c r="M1643" i="456"/>
  <c r="M1642" i="456"/>
  <c r="M1641" i="456"/>
  <c r="M1640" i="456"/>
  <c r="M1639" i="456"/>
  <c r="M1638" i="456"/>
  <c r="M1637" i="456"/>
  <c r="M1636" i="456"/>
  <c r="M1635" i="456"/>
  <c r="M1634" i="456"/>
  <c r="M1633" i="456"/>
  <c r="M1632" i="456"/>
  <c r="M1631" i="456"/>
  <c r="M1630" i="456"/>
  <c r="M1629" i="456"/>
  <c r="M1628" i="456"/>
  <c r="M1627" i="456"/>
  <c r="M1626" i="456"/>
  <c r="M1625" i="456"/>
  <c r="M1624" i="456"/>
  <c r="M1623" i="456"/>
  <c r="M1622" i="456"/>
  <c r="M1621" i="456"/>
  <c r="M1620" i="456"/>
  <c r="M1619" i="456"/>
  <c r="M1618" i="456"/>
  <c r="M1617" i="456"/>
  <c r="M1616" i="456"/>
  <c r="M1615" i="456"/>
  <c r="M1614" i="456"/>
  <c r="M1613" i="456"/>
  <c r="M1612" i="456"/>
  <c r="M1611" i="456"/>
  <c r="M1610" i="456"/>
  <c r="M1609" i="456"/>
  <c r="M1608" i="456"/>
  <c r="M1607" i="456"/>
  <c r="M1606" i="456"/>
  <c r="M1605" i="456"/>
  <c r="M1604" i="456"/>
  <c r="M1603" i="456"/>
  <c r="M1602" i="456"/>
  <c r="M1601" i="456"/>
  <c r="M1600" i="456"/>
  <c r="M1599" i="456"/>
  <c r="M1598" i="456"/>
  <c r="M1597" i="456"/>
  <c r="M1596" i="456"/>
  <c r="M1595" i="456"/>
  <c r="M1594" i="456"/>
  <c r="M1593" i="456"/>
  <c r="M1592" i="456"/>
  <c r="M1591" i="456"/>
  <c r="M1590" i="456"/>
  <c r="M1589" i="456"/>
  <c r="M1588" i="456"/>
  <c r="M1587" i="456"/>
  <c r="M1586" i="456"/>
  <c r="M1585" i="456"/>
  <c r="M1584" i="456"/>
  <c r="M1583" i="456"/>
  <c r="M1582" i="456"/>
  <c r="M1581" i="456"/>
  <c r="M1580" i="456"/>
  <c r="M1579" i="456"/>
  <c r="M1578" i="456"/>
  <c r="M1577" i="456"/>
  <c r="M1576" i="456"/>
  <c r="M1575" i="456"/>
  <c r="M1574" i="456"/>
  <c r="M1573" i="456"/>
  <c r="M1572" i="456"/>
  <c r="M1571" i="456"/>
  <c r="M1570" i="456"/>
  <c r="M1569" i="456"/>
  <c r="M1568" i="456"/>
  <c r="M1567" i="456"/>
  <c r="M1566" i="456"/>
  <c r="M1565" i="456"/>
  <c r="M1564" i="456"/>
  <c r="M1563" i="456"/>
  <c r="M1562" i="456"/>
  <c r="M1561" i="456"/>
  <c r="M1560" i="456"/>
  <c r="M1559" i="456"/>
  <c r="M1558" i="456"/>
  <c r="M1557" i="456"/>
  <c r="M1556" i="456"/>
  <c r="M1555" i="456"/>
  <c r="M1554" i="456"/>
  <c r="M1553" i="456"/>
  <c r="M1552" i="456"/>
  <c r="M1551" i="456"/>
  <c r="M1550" i="456"/>
  <c r="M1549" i="456"/>
  <c r="M1548" i="456"/>
  <c r="M1547" i="456"/>
  <c r="M1546" i="456"/>
  <c r="M1545" i="456"/>
  <c r="M1544" i="456"/>
  <c r="M1543" i="456"/>
  <c r="M1542" i="456"/>
  <c r="M1541" i="456"/>
  <c r="M1540" i="456"/>
  <c r="M1539" i="456"/>
  <c r="M1538" i="456"/>
  <c r="M1537" i="456"/>
  <c r="M1536" i="456"/>
  <c r="M1535" i="456"/>
  <c r="M1534" i="456"/>
  <c r="M1533" i="456"/>
  <c r="M1532" i="456"/>
  <c r="M1531" i="456"/>
  <c r="M1530" i="456"/>
  <c r="M1529" i="456"/>
  <c r="M1528" i="456"/>
  <c r="M1527" i="456"/>
  <c r="M1526" i="456"/>
  <c r="M1525" i="456"/>
  <c r="M1524" i="456"/>
  <c r="M1523" i="456"/>
  <c r="M1522" i="456"/>
  <c r="M1521" i="456"/>
  <c r="M1520" i="456"/>
  <c r="M1519" i="456"/>
  <c r="M1518" i="456"/>
  <c r="M1517" i="456"/>
  <c r="M1516" i="456"/>
  <c r="M1515" i="456"/>
  <c r="M1514" i="456"/>
  <c r="M1513" i="456"/>
  <c r="M1512" i="456"/>
  <c r="M1511" i="456"/>
  <c r="M1510" i="456"/>
  <c r="M1509" i="456"/>
  <c r="M1508" i="456"/>
  <c r="M1507" i="456"/>
  <c r="M1506" i="456"/>
  <c r="M1505" i="456"/>
  <c r="M1504" i="456"/>
  <c r="M1503" i="456"/>
  <c r="M1502" i="456"/>
  <c r="M1501" i="456"/>
  <c r="M1500" i="456"/>
  <c r="M1499" i="456"/>
  <c r="M1498" i="456"/>
  <c r="M1497" i="456"/>
  <c r="M1496" i="456"/>
  <c r="M1495" i="456"/>
  <c r="M1494" i="456"/>
  <c r="M1493" i="456"/>
  <c r="M1492" i="456"/>
  <c r="M1491" i="456"/>
  <c r="M1490" i="456"/>
  <c r="M1489" i="456"/>
  <c r="M1488" i="456"/>
  <c r="M1487" i="456"/>
  <c r="M1486" i="456"/>
  <c r="M1485" i="456"/>
  <c r="M1484" i="456"/>
  <c r="M1483" i="456"/>
  <c r="M1482" i="456"/>
  <c r="M1481" i="456"/>
  <c r="M1480" i="456"/>
  <c r="M1479" i="456"/>
  <c r="M1478" i="456"/>
  <c r="M1477" i="456"/>
  <c r="M1476" i="456"/>
  <c r="M1475" i="456"/>
  <c r="M1474" i="456"/>
  <c r="M1473" i="456"/>
  <c r="M1472" i="456"/>
  <c r="M1471" i="456"/>
  <c r="M1470" i="456"/>
  <c r="M1469" i="456"/>
  <c r="M1468" i="456"/>
  <c r="M1467" i="456"/>
  <c r="M1466" i="456"/>
  <c r="M1465" i="456"/>
  <c r="M1464" i="456"/>
  <c r="M1463" i="456"/>
  <c r="M1462" i="456"/>
  <c r="M1461" i="456"/>
  <c r="M1460" i="456"/>
  <c r="M1459" i="456"/>
  <c r="M1458" i="456"/>
  <c r="M1457" i="456"/>
  <c r="M1456" i="456"/>
  <c r="M1455" i="456"/>
  <c r="M1454" i="456"/>
  <c r="M1453" i="456"/>
  <c r="M1452" i="456"/>
  <c r="M1451" i="456"/>
  <c r="M1450" i="456"/>
  <c r="M1449" i="456"/>
  <c r="M1448" i="456"/>
  <c r="M1447" i="456"/>
  <c r="M1446" i="456"/>
  <c r="M1445" i="456"/>
  <c r="M1444" i="456"/>
  <c r="M1443" i="456"/>
  <c r="M1442" i="456"/>
  <c r="M1441" i="456"/>
  <c r="M1440" i="456"/>
  <c r="M1439" i="456"/>
  <c r="M1438" i="456"/>
  <c r="M1437" i="456"/>
  <c r="M1436" i="456"/>
  <c r="M1435" i="456"/>
  <c r="M1434" i="456"/>
  <c r="M1433" i="456"/>
  <c r="M1432" i="456"/>
  <c r="M1431" i="456"/>
  <c r="M1430" i="456"/>
  <c r="M1429" i="456"/>
  <c r="M1428" i="456"/>
  <c r="M1427" i="456"/>
  <c r="M1426" i="456"/>
  <c r="M1425" i="456"/>
  <c r="M1424" i="456"/>
  <c r="M1423" i="456"/>
  <c r="M1422" i="456"/>
  <c r="M1421" i="456"/>
  <c r="M1420" i="456"/>
  <c r="M1419" i="456"/>
  <c r="M1418" i="456"/>
  <c r="M1417" i="456"/>
  <c r="M1416" i="456"/>
  <c r="M1415" i="456"/>
  <c r="M1414" i="456"/>
  <c r="M1413" i="456"/>
  <c r="M1412" i="456"/>
  <c r="M1411" i="456"/>
  <c r="M1410" i="456"/>
  <c r="M1409" i="456"/>
  <c r="M1408" i="456"/>
  <c r="M1407" i="456"/>
  <c r="M1406" i="456"/>
  <c r="M1405" i="456"/>
  <c r="M1404" i="456"/>
  <c r="M1403" i="456"/>
  <c r="M1402" i="456"/>
  <c r="M1401" i="456"/>
  <c r="M1400" i="456"/>
  <c r="M1399" i="456"/>
  <c r="M1398" i="456"/>
  <c r="M1397" i="456"/>
  <c r="M1396" i="456"/>
  <c r="M1395" i="456"/>
  <c r="M1394" i="456"/>
  <c r="M1393" i="456"/>
  <c r="M1392" i="456"/>
  <c r="M1391" i="456"/>
  <c r="M1390" i="456"/>
  <c r="M1389" i="456"/>
  <c r="M1388" i="456"/>
  <c r="M1387" i="456"/>
  <c r="M1386" i="456"/>
  <c r="M1385" i="456"/>
  <c r="M1384" i="456"/>
  <c r="M1383" i="456"/>
  <c r="M1382" i="456"/>
  <c r="M1381" i="456"/>
  <c r="M1380" i="456"/>
  <c r="M1379" i="456"/>
  <c r="M1378" i="456"/>
  <c r="M1377" i="456"/>
  <c r="M1376" i="456"/>
  <c r="M1375" i="456"/>
  <c r="M1374" i="456"/>
  <c r="M1373" i="456"/>
  <c r="M1372" i="456"/>
  <c r="M1371" i="456"/>
  <c r="M1370" i="456"/>
  <c r="M1369" i="456"/>
  <c r="M1368" i="456"/>
  <c r="M1367" i="456"/>
  <c r="M1366" i="456"/>
  <c r="M1365" i="456"/>
  <c r="M1364" i="456"/>
  <c r="M1363" i="456"/>
  <c r="M1362" i="456"/>
  <c r="M1361" i="456"/>
  <c r="M1360" i="456"/>
  <c r="M1359" i="456"/>
  <c r="M1358" i="456"/>
  <c r="M1357" i="456"/>
  <c r="M1356" i="456"/>
  <c r="M1355" i="456"/>
  <c r="M1354" i="456"/>
  <c r="M1353" i="456"/>
  <c r="M1352" i="456"/>
  <c r="M1351" i="456"/>
  <c r="M1350" i="456"/>
  <c r="M1349" i="456"/>
  <c r="M1348" i="456"/>
  <c r="M1347" i="456"/>
  <c r="M1346" i="456"/>
  <c r="M1345" i="456"/>
  <c r="M1344" i="456"/>
  <c r="M1343" i="456"/>
  <c r="M1342" i="456"/>
  <c r="M1341" i="456"/>
  <c r="M1340" i="456"/>
  <c r="M1339" i="456"/>
  <c r="M1338" i="456"/>
  <c r="M1337" i="456"/>
  <c r="M1336" i="456"/>
  <c r="M1335" i="456"/>
  <c r="M1334" i="456"/>
  <c r="M1333" i="456"/>
  <c r="M1332" i="456"/>
  <c r="M1331" i="456"/>
  <c r="M1330" i="456"/>
  <c r="M1329" i="456"/>
  <c r="M1328" i="456"/>
  <c r="M1327" i="456"/>
  <c r="M1326" i="456"/>
  <c r="M1325" i="456"/>
  <c r="M1324" i="456"/>
  <c r="M1323" i="456"/>
  <c r="M1322" i="456"/>
  <c r="M1321" i="456"/>
  <c r="M1320" i="456"/>
  <c r="M1319" i="456"/>
  <c r="M1318" i="456"/>
  <c r="M1317" i="456"/>
  <c r="M1316" i="456"/>
  <c r="M1315" i="456"/>
  <c r="M1314" i="456"/>
  <c r="M1313" i="456"/>
  <c r="M1312" i="456"/>
  <c r="M1311" i="456"/>
  <c r="M1310" i="456"/>
  <c r="M1309" i="456"/>
  <c r="M1308" i="456"/>
  <c r="M1307" i="456"/>
  <c r="M1306" i="456"/>
  <c r="M1305" i="456"/>
  <c r="M1304" i="456"/>
  <c r="M1303" i="456"/>
  <c r="M1302" i="456"/>
  <c r="M1301" i="456"/>
  <c r="M1300" i="456"/>
  <c r="M1299" i="456"/>
  <c r="M1298" i="456"/>
  <c r="M1297" i="456"/>
  <c r="M1296" i="456"/>
  <c r="M1295" i="456"/>
  <c r="M1294" i="456"/>
  <c r="M1293" i="456"/>
  <c r="M1292" i="456"/>
  <c r="M1291" i="456"/>
  <c r="M1290" i="456"/>
  <c r="M1289" i="456"/>
  <c r="M1288" i="456"/>
  <c r="M1287" i="456"/>
  <c r="M1286" i="456"/>
  <c r="M1285" i="456"/>
  <c r="M1284" i="456"/>
  <c r="M1283" i="456"/>
  <c r="M1282" i="456"/>
  <c r="M1281" i="456"/>
  <c r="M1280" i="456"/>
  <c r="M1279" i="456"/>
  <c r="M1278" i="456"/>
  <c r="M1277" i="456"/>
  <c r="M1276" i="456"/>
  <c r="M1275" i="456"/>
  <c r="M1274" i="456"/>
  <c r="M1273" i="456"/>
  <c r="M1272" i="456"/>
  <c r="M1271" i="456"/>
  <c r="M1270" i="456"/>
  <c r="M1269" i="456"/>
  <c r="M1268" i="456"/>
  <c r="M1267" i="456"/>
  <c r="M1266" i="456"/>
  <c r="M1265" i="456"/>
  <c r="M1264" i="456"/>
  <c r="M1263" i="456"/>
  <c r="M1262" i="456"/>
  <c r="M1261" i="456"/>
  <c r="M1260" i="456"/>
  <c r="M1259" i="456"/>
  <c r="M1258" i="456"/>
  <c r="M1257" i="456"/>
  <c r="M1256" i="456"/>
  <c r="M1255" i="456"/>
  <c r="M1254" i="456"/>
  <c r="M1253" i="456"/>
  <c r="M1252" i="456"/>
  <c r="M1251" i="456"/>
  <c r="M1250" i="456"/>
  <c r="M1249" i="456"/>
  <c r="M1248" i="456"/>
  <c r="M1247" i="456"/>
  <c r="M1246" i="456"/>
  <c r="M1245" i="456"/>
  <c r="M1244" i="456"/>
  <c r="M1243" i="456"/>
  <c r="M1242" i="456"/>
  <c r="M1241" i="456"/>
  <c r="M1240" i="456"/>
  <c r="M1239" i="456"/>
  <c r="M1238" i="456"/>
  <c r="M1237" i="456"/>
  <c r="M1236" i="456"/>
  <c r="M1235" i="456"/>
  <c r="M1234" i="456"/>
  <c r="M1233" i="456"/>
  <c r="M1232" i="456"/>
  <c r="M1231" i="456"/>
  <c r="M1230" i="456"/>
  <c r="M1229" i="456"/>
  <c r="M1228" i="456"/>
  <c r="M1227" i="456"/>
  <c r="M1226" i="456"/>
  <c r="M1225" i="456"/>
  <c r="M1224" i="456"/>
  <c r="M1223" i="456"/>
  <c r="M1222" i="456"/>
  <c r="M1221" i="456"/>
  <c r="M1220" i="456"/>
  <c r="M1219" i="456"/>
  <c r="M1218" i="456"/>
  <c r="M1217" i="456"/>
  <c r="M1216" i="456"/>
  <c r="M1215" i="456"/>
  <c r="M1214" i="456"/>
  <c r="M1213" i="456"/>
  <c r="M1212" i="456"/>
  <c r="M1211" i="456"/>
  <c r="M1210" i="456"/>
  <c r="M1209" i="456"/>
  <c r="M1208" i="456"/>
  <c r="M1207" i="456"/>
  <c r="M1206" i="456"/>
  <c r="M1205" i="456"/>
  <c r="M1204" i="456"/>
  <c r="M1203" i="456"/>
  <c r="M1202" i="456"/>
  <c r="M1201" i="456"/>
  <c r="M1200" i="456"/>
  <c r="M1199" i="456"/>
  <c r="M1198" i="456"/>
  <c r="M1197" i="456"/>
  <c r="M1196" i="456"/>
  <c r="M1195" i="456"/>
  <c r="M1194" i="456"/>
  <c r="M1193" i="456"/>
  <c r="M1192" i="456"/>
  <c r="M1191" i="456"/>
  <c r="M1190" i="456"/>
  <c r="M1189" i="456"/>
  <c r="M1188" i="456"/>
  <c r="M1187" i="456"/>
  <c r="M1186" i="456"/>
  <c r="M1185" i="456"/>
  <c r="M1184" i="456"/>
  <c r="M1183" i="456"/>
  <c r="M1182" i="456"/>
  <c r="M1181" i="456"/>
  <c r="M1180" i="456"/>
  <c r="M1179" i="456"/>
  <c r="M1178" i="456"/>
  <c r="M1177" i="456"/>
  <c r="M1176" i="456"/>
  <c r="M1175" i="456"/>
  <c r="M1174" i="456"/>
  <c r="M1173" i="456"/>
  <c r="M1172" i="456"/>
  <c r="M1171" i="456"/>
  <c r="M1170" i="456"/>
  <c r="M1169" i="456"/>
  <c r="M1168" i="456"/>
  <c r="M1167" i="456"/>
  <c r="M1166" i="456"/>
  <c r="M1165" i="456"/>
  <c r="M1164" i="456"/>
  <c r="M1163" i="456"/>
  <c r="M1162" i="456"/>
  <c r="M1161" i="456"/>
  <c r="M1160" i="456"/>
  <c r="M1159" i="456"/>
  <c r="M1158" i="456"/>
  <c r="M1157" i="456"/>
  <c r="M1156" i="456"/>
  <c r="M1155" i="456"/>
  <c r="M1154" i="456"/>
  <c r="M1153" i="456"/>
  <c r="M1152" i="456"/>
  <c r="M1151" i="456"/>
  <c r="M1150" i="456"/>
  <c r="M1149" i="456"/>
  <c r="M1148" i="456"/>
  <c r="M1147" i="456"/>
  <c r="M1146" i="456"/>
  <c r="M1145" i="456"/>
  <c r="M1144" i="456"/>
  <c r="M1143" i="456"/>
  <c r="M1142" i="456"/>
  <c r="M1141" i="456"/>
  <c r="M1140" i="456"/>
  <c r="M1139" i="456"/>
  <c r="M1138" i="456"/>
  <c r="M1137" i="456"/>
  <c r="M1136" i="456"/>
  <c r="M1135" i="456"/>
  <c r="M1134" i="456"/>
  <c r="M1133" i="456"/>
  <c r="M1132" i="456"/>
  <c r="M1131" i="456"/>
  <c r="M1130" i="456"/>
  <c r="M1129" i="456"/>
  <c r="M1128" i="456"/>
  <c r="M1127" i="456"/>
  <c r="M1126" i="456"/>
  <c r="M1125" i="456"/>
  <c r="M1124" i="456"/>
  <c r="M1123" i="456"/>
  <c r="M1122" i="456"/>
  <c r="M1121" i="456"/>
  <c r="M1120" i="456"/>
  <c r="M1119" i="456"/>
  <c r="M1118" i="456"/>
  <c r="M1117" i="456"/>
  <c r="M1116" i="456"/>
  <c r="M1115" i="456"/>
  <c r="M1114" i="456"/>
  <c r="M1113" i="456"/>
  <c r="M1112" i="456"/>
  <c r="M1111" i="456"/>
  <c r="M1110" i="456"/>
  <c r="M1109" i="456"/>
  <c r="M1108" i="456"/>
  <c r="M1107" i="456"/>
  <c r="M1106" i="456"/>
  <c r="M1105" i="456"/>
  <c r="M1104" i="456"/>
  <c r="M1103" i="456"/>
  <c r="M1102" i="456"/>
  <c r="M1101" i="456"/>
  <c r="M1100" i="456"/>
  <c r="M1099" i="456"/>
  <c r="M1098" i="456"/>
  <c r="M1097" i="456"/>
  <c r="M1096" i="456"/>
  <c r="M1095" i="456"/>
  <c r="M1094" i="456"/>
  <c r="M1093" i="456"/>
  <c r="M1092" i="456"/>
  <c r="M1091" i="456"/>
  <c r="M1090" i="456"/>
  <c r="M1089" i="456"/>
  <c r="M1088" i="456"/>
  <c r="M1087" i="456"/>
  <c r="M1086" i="456"/>
  <c r="M1085" i="456"/>
  <c r="M1084" i="456"/>
  <c r="M1083" i="456"/>
  <c r="M1082" i="456"/>
  <c r="M1081" i="456"/>
  <c r="M1080" i="456"/>
  <c r="M1079" i="456"/>
  <c r="M1078" i="456"/>
  <c r="M1077" i="456"/>
  <c r="M1076" i="456"/>
  <c r="M1075" i="456"/>
  <c r="M1074" i="456"/>
  <c r="M1073" i="456"/>
  <c r="M1072" i="456"/>
  <c r="M1071" i="456"/>
  <c r="M1070" i="456"/>
  <c r="M1069" i="456"/>
  <c r="M1068" i="456"/>
  <c r="M1067" i="456"/>
  <c r="M1066" i="456"/>
  <c r="M1065" i="456"/>
  <c r="M1064" i="456"/>
  <c r="M1063" i="456"/>
  <c r="M1062" i="456"/>
  <c r="M1061" i="456"/>
  <c r="M1060" i="456"/>
  <c r="M1059" i="456"/>
  <c r="M1058" i="456"/>
  <c r="M1057" i="456"/>
  <c r="M1056" i="456"/>
  <c r="M1055" i="456"/>
  <c r="M1054" i="456"/>
  <c r="M1053" i="456"/>
  <c r="M1052" i="456"/>
  <c r="M1051" i="456"/>
  <c r="M1050" i="456"/>
  <c r="M1049" i="456"/>
  <c r="M1048" i="456"/>
  <c r="M1047" i="456"/>
  <c r="M1046" i="456"/>
  <c r="M1045" i="456"/>
  <c r="M1044" i="456"/>
  <c r="M1043" i="456"/>
  <c r="M1042" i="456"/>
  <c r="M1041" i="456"/>
  <c r="M1040" i="456"/>
  <c r="M1039" i="456"/>
  <c r="M1038" i="456"/>
  <c r="M1037" i="456"/>
  <c r="M1036" i="456"/>
  <c r="M1035" i="456"/>
  <c r="M1034" i="456"/>
  <c r="M1033" i="456"/>
  <c r="M1032" i="456"/>
  <c r="M1031" i="456"/>
  <c r="M1030" i="456"/>
  <c r="M1029" i="456"/>
  <c r="M1028" i="456"/>
  <c r="M1027" i="456"/>
  <c r="M1026" i="456"/>
  <c r="M1025" i="456"/>
  <c r="M1024" i="456"/>
  <c r="M1023" i="456"/>
  <c r="M1022" i="456"/>
  <c r="M1021" i="456"/>
  <c r="M1020" i="456"/>
  <c r="M1019" i="456"/>
  <c r="M1018" i="456"/>
  <c r="M1017" i="456"/>
  <c r="M1016" i="456"/>
  <c r="M1015" i="456"/>
  <c r="M1014" i="456"/>
  <c r="M1013" i="456"/>
  <c r="M1012" i="456"/>
  <c r="M1011" i="456"/>
  <c r="M1010" i="456"/>
  <c r="M1009" i="456"/>
  <c r="M1008" i="456"/>
  <c r="M1007" i="456"/>
  <c r="M1006" i="456"/>
  <c r="M1005" i="456"/>
  <c r="M1004" i="456"/>
  <c r="M1003" i="456"/>
  <c r="M1002" i="456"/>
  <c r="M1001" i="456"/>
  <c r="M1000" i="456"/>
  <c r="M999" i="456"/>
  <c r="M998" i="456"/>
  <c r="M997" i="456"/>
  <c r="M996" i="456"/>
  <c r="M995" i="456"/>
  <c r="M994" i="456"/>
  <c r="M993" i="456"/>
  <c r="M992" i="456"/>
  <c r="M991" i="456"/>
  <c r="M990" i="456"/>
  <c r="M989" i="456"/>
  <c r="M988" i="456"/>
  <c r="M987" i="456"/>
  <c r="M986" i="456"/>
  <c r="M985" i="456"/>
  <c r="M984" i="456"/>
  <c r="M983" i="456"/>
  <c r="M982" i="456"/>
  <c r="M981" i="456"/>
  <c r="M980" i="456"/>
  <c r="M979" i="456"/>
  <c r="M978" i="456"/>
  <c r="M977" i="456"/>
  <c r="M976" i="456"/>
  <c r="M975" i="456"/>
  <c r="M974" i="456"/>
  <c r="M973" i="456"/>
  <c r="M972" i="456"/>
  <c r="M971" i="456"/>
  <c r="M970" i="456"/>
  <c r="M969" i="456"/>
  <c r="M968" i="456"/>
  <c r="M967" i="456"/>
  <c r="M966" i="456"/>
  <c r="M965" i="456"/>
  <c r="M964" i="456"/>
  <c r="M963" i="456"/>
  <c r="M962" i="456"/>
  <c r="M961" i="456"/>
  <c r="M960" i="456"/>
  <c r="M959" i="456"/>
  <c r="M958" i="456"/>
  <c r="M957" i="456"/>
  <c r="M956" i="456"/>
  <c r="M955" i="456"/>
  <c r="M954" i="456"/>
  <c r="M953" i="456"/>
  <c r="M952" i="456"/>
  <c r="M951" i="456"/>
  <c r="M950" i="456"/>
  <c r="M949" i="456"/>
  <c r="M948" i="456"/>
  <c r="M947" i="456"/>
  <c r="M946" i="456"/>
  <c r="M945" i="456"/>
  <c r="M944" i="456"/>
  <c r="M943" i="456"/>
  <c r="M942" i="456"/>
  <c r="M941" i="456"/>
  <c r="M940" i="456"/>
  <c r="M939" i="456"/>
  <c r="M938" i="456"/>
  <c r="M937" i="456"/>
  <c r="M936" i="456"/>
  <c r="M935" i="456"/>
  <c r="M934" i="456"/>
  <c r="M933" i="456"/>
  <c r="M932" i="456"/>
  <c r="M931" i="456"/>
  <c r="M930" i="456"/>
  <c r="M929" i="456"/>
  <c r="M928" i="456"/>
  <c r="M927" i="456"/>
  <c r="M926" i="456"/>
  <c r="M925" i="456"/>
  <c r="M924" i="456"/>
  <c r="M923" i="456"/>
  <c r="M922" i="456"/>
  <c r="M921" i="456"/>
  <c r="M920" i="456"/>
  <c r="M919" i="456"/>
  <c r="M918" i="456"/>
  <c r="M917" i="456"/>
  <c r="M916" i="456"/>
  <c r="M915" i="456"/>
  <c r="M914" i="456"/>
  <c r="M913" i="456"/>
  <c r="M912" i="456"/>
  <c r="M911" i="456"/>
  <c r="M910" i="456"/>
  <c r="M909" i="456"/>
  <c r="M908" i="456"/>
  <c r="M907" i="456"/>
  <c r="M906" i="456"/>
  <c r="M905" i="456"/>
  <c r="M904" i="456"/>
  <c r="M903" i="456"/>
  <c r="M902" i="456"/>
  <c r="M901" i="456"/>
  <c r="M900" i="456"/>
  <c r="M899" i="456"/>
  <c r="M898" i="456"/>
  <c r="M897" i="456"/>
  <c r="M896" i="456"/>
  <c r="M895" i="456"/>
  <c r="M894" i="456"/>
  <c r="M893" i="456"/>
  <c r="M892" i="456"/>
  <c r="M891" i="456"/>
  <c r="M890" i="456"/>
  <c r="M889" i="456"/>
  <c r="M888" i="456"/>
  <c r="M887" i="456"/>
  <c r="M886" i="456"/>
  <c r="M885" i="456"/>
  <c r="M884" i="456"/>
  <c r="M883" i="456"/>
  <c r="M882" i="456"/>
  <c r="M881" i="456"/>
  <c r="M880" i="456"/>
  <c r="M879" i="456"/>
  <c r="M878" i="456"/>
  <c r="M877" i="456"/>
  <c r="M876" i="456"/>
  <c r="M875" i="456"/>
  <c r="M874" i="456"/>
  <c r="M873" i="456"/>
  <c r="M872" i="456"/>
  <c r="M871" i="456"/>
  <c r="M870" i="456"/>
  <c r="M869" i="456"/>
  <c r="M868" i="456"/>
  <c r="M867" i="456"/>
  <c r="M866" i="456"/>
  <c r="M865" i="456"/>
  <c r="M864" i="456"/>
  <c r="M863" i="456"/>
  <c r="M862" i="456"/>
  <c r="M861" i="456"/>
  <c r="M860" i="456"/>
  <c r="M859" i="456"/>
  <c r="M858" i="456"/>
  <c r="M857" i="456"/>
  <c r="M856" i="456"/>
  <c r="M855" i="456"/>
  <c r="M854" i="456"/>
  <c r="M853" i="456"/>
  <c r="M852" i="456"/>
  <c r="M851" i="456"/>
  <c r="M850" i="456"/>
  <c r="M849" i="456"/>
  <c r="M848" i="456"/>
  <c r="M847" i="456"/>
  <c r="M846" i="456"/>
  <c r="M845" i="456"/>
  <c r="M844" i="456"/>
  <c r="M843" i="456"/>
  <c r="M842" i="456"/>
  <c r="M841" i="456"/>
  <c r="M840" i="456"/>
  <c r="M839" i="456"/>
  <c r="M838" i="456"/>
  <c r="M837" i="456"/>
  <c r="M836" i="456"/>
  <c r="M835" i="456"/>
  <c r="M834" i="456"/>
  <c r="M833" i="456"/>
  <c r="M832" i="456"/>
  <c r="M831" i="456"/>
  <c r="M830" i="456"/>
  <c r="M829" i="456"/>
  <c r="M828" i="456"/>
  <c r="M827" i="456"/>
  <c r="M826" i="456"/>
  <c r="M825" i="456"/>
  <c r="M824" i="456"/>
  <c r="M823" i="456"/>
  <c r="M822" i="456"/>
  <c r="M821" i="456"/>
  <c r="M820" i="456"/>
  <c r="M819" i="456"/>
  <c r="M818" i="456"/>
  <c r="M817" i="456"/>
  <c r="M816" i="456"/>
  <c r="M815" i="456"/>
  <c r="M814" i="456"/>
  <c r="M813" i="456"/>
  <c r="M812" i="456"/>
  <c r="M811" i="456"/>
  <c r="M810" i="456"/>
  <c r="M809" i="456"/>
  <c r="M808" i="456"/>
  <c r="M807" i="456"/>
  <c r="M806" i="456"/>
  <c r="M805" i="456"/>
  <c r="M804" i="456"/>
  <c r="M803" i="456"/>
  <c r="M802" i="456"/>
  <c r="M801" i="456"/>
  <c r="M800" i="456"/>
  <c r="M799" i="456"/>
  <c r="M798" i="456"/>
  <c r="M797" i="456"/>
  <c r="M796" i="456"/>
  <c r="M795" i="456"/>
  <c r="M794" i="456"/>
  <c r="M793" i="456"/>
  <c r="M792" i="456"/>
  <c r="M791" i="456"/>
  <c r="M790" i="456"/>
  <c r="M789" i="456"/>
  <c r="M788" i="456"/>
  <c r="M787" i="456"/>
  <c r="M786" i="456"/>
  <c r="M785" i="456"/>
  <c r="M784" i="456"/>
  <c r="M783" i="456"/>
  <c r="M782" i="456"/>
  <c r="M781" i="456"/>
  <c r="M780" i="456"/>
  <c r="M779" i="456"/>
  <c r="M778" i="456"/>
  <c r="M777" i="456"/>
  <c r="M776" i="456"/>
  <c r="M775" i="456"/>
  <c r="M774" i="456"/>
  <c r="M773" i="456"/>
  <c r="M772" i="456"/>
  <c r="M771" i="456"/>
  <c r="M770" i="456"/>
  <c r="M769" i="456"/>
  <c r="M768" i="456"/>
  <c r="M767" i="456"/>
  <c r="M766" i="456"/>
  <c r="M765" i="456"/>
  <c r="M764" i="456"/>
  <c r="M763" i="456"/>
  <c r="M762" i="456"/>
  <c r="M761" i="456"/>
  <c r="M760" i="456"/>
  <c r="M759" i="456"/>
  <c r="M758" i="456"/>
  <c r="M757" i="456"/>
  <c r="M756" i="456"/>
  <c r="M755" i="456"/>
  <c r="M754" i="456"/>
  <c r="M753" i="456"/>
  <c r="M752" i="456"/>
  <c r="M751" i="456"/>
  <c r="M750" i="456"/>
  <c r="M749" i="456"/>
  <c r="M748" i="456"/>
  <c r="M747" i="456"/>
  <c r="M746" i="456"/>
  <c r="M745" i="456"/>
  <c r="M744" i="456"/>
  <c r="M743" i="456"/>
  <c r="M742" i="456"/>
  <c r="M741" i="456"/>
  <c r="M740" i="456"/>
  <c r="M739" i="456"/>
  <c r="M738" i="456"/>
  <c r="M737" i="456"/>
  <c r="M736" i="456"/>
  <c r="M735" i="456"/>
  <c r="M734" i="456"/>
  <c r="M733" i="456"/>
  <c r="M732" i="456"/>
  <c r="M731" i="456"/>
  <c r="M730" i="456"/>
  <c r="M729" i="456"/>
  <c r="M728" i="456"/>
  <c r="M727" i="456"/>
  <c r="M726" i="456"/>
  <c r="M725" i="456"/>
  <c r="M724" i="456"/>
  <c r="M723" i="456"/>
  <c r="M722" i="456"/>
  <c r="M721" i="456"/>
  <c r="M720" i="456"/>
  <c r="M719" i="456"/>
  <c r="M718" i="456"/>
  <c r="M717" i="456"/>
  <c r="M716" i="456"/>
  <c r="M715" i="456"/>
  <c r="M714" i="456"/>
  <c r="M713" i="456"/>
  <c r="M712" i="456"/>
  <c r="M711" i="456"/>
  <c r="M710" i="456"/>
  <c r="M709" i="456"/>
  <c r="M708" i="456"/>
  <c r="M707" i="456"/>
  <c r="M706" i="456"/>
  <c r="M705" i="456"/>
  <c r="M704" i="456"/>
  <c r="M703" i="456"/>
  <c r="M702" i="456"/>
  <c r="M701" i="456"/>
  <c r="M700" i="456"/>
  <c r="M699" i="456"/>
  <c r="M698" i="456"/>
  <c r="M697" i="456"/>
  <c r="M696" i="456"/>
  <c r="M695" i="456"/>
  <c r="M694" i="456"/>
  <c r="M693" i="456"/>
  <c r="M692" i="456"/>
  <c r="M691" i="456"/>
  <c r="M690" i="456"/>
  <c r="M689" i="456"/>
  <c r="M688" i="456"/>
  <c r="M687" i="456"/>
  <c r="M686" i="456"/>
  <c r="M685" i="456"/>
  <c r="M684" i="456"/>
  <c r="M683" i="456"/>
  <c r="M682" i="456"/>
  <c r="M681" i="456"/>
  <c r="M680" i="456"/>
  <c r="M679" i="456"/>
  <c r="M678" i="456"/>
  <c r="M677" i="456"/>
  <c r="M676" i="456"/>
  <c r="M675" i="456"/>
  <c r="M674" i="456"/>
  <c r="M673" i="456"/>
  <c r="M672" i="456"/>
  <c r="M671" i="456"/>
  <c r="M670" i="456"/>
  <c r="M669" i="456"/>
  <c r="M668" i="456"/>
  <c r="M667" i="456"/>
  <c r="M666" i="456"/>
  <c r="M665" i="456"/>
  <c r="M664" i="456"/>
  <c r="M663" i="456"/>
  <c r="M662" i="456"/>
  <c r="M661" i="456"/>
  <c r="M660" i="456"/>
  <c r="M659" i="456"/>
  <c r="M658" i="456"/>
  <c r="M657" i="456"/>
  <c r="M656" i="456"/>
  <c r="M655" i="456"/>
  <c r="M654" i="456"/>
  <c r="M653" i="456"/>
  <c r="M652" i="456"/>
  <c r="M651" i="456"/>
  <c r="M650" i="456"/>
  <c r="M649" i="456"/>
  <c r="M648" i="456"/>
  <c r="M647" i="456"/>
  <c r="M646" i="456"/>
  <c r="M645" i="456"/>
  <c r="M644" i="456"/>
  <c r="M643" i="456"/>
  <c r="M642" i="456"/>
  <c r="M641" i="456"/>
  <c r="M640" i="456"/>
  <c r="M639" i="456"/>
  <c r="M638" i="456"/>
  <c r="M637" i="456"/>
  <c r="M636" i="456"/>
  <c r="M635" i="456"/>
  <c r="M634" i="456"/>
  <c r="M633" i="456"/>
  <c r="M632" i="456"/>
  <c r="M631" i="456"/>
  <c r="M630" i="456"/>
  <c r="M629" i="456"/>
  <c r="M628" i="456"/>
  <c r="M627" i="456"/>
  <c r="M626" i="456"/>
  <c r="M625" i="456"/>
  <c r="M624" i="456"/>
  <c r="M623" i="456"/>
  <c r="M622" i="456"/>
  <c r="M621" i="456"/>
  <c r="M620" i="456"/>
  <c r="M619" i="456"/>
  <c r="M618" i="456"/>
  <c r="M617" i="456"/>
  <c r="M616" i="456"/>
  <c r="M615" i="456"/>
  <c r="M614" i="456"/>
  <c r="M613" i="456"/>
  <c r="M612" i="456"/>
  <c r="M611" i="456"/>
  <c r="M610" i="456"/>
  <c r="M609" i="456"/>
  <c r="M608" i="456"/>
  <c r="M607" i="456"/>
  <c r="M606" i="456"/>
  <c r="M605" i="456"/>
  <c r="M604" i="456"/>
  <c r="M603" i="456"/>
  <c r="M602" i="456"/>
  <c r="M601" i="456"/>
  <c r="M600" i="456"/>
  <c r="M599" i="456"/>
  <c r="M598" i="456"/>
  <c r="M597" i="456"/>
  <c r="M596" i="456"/>
  <c r="M595" i="456"/>
  <c r="M594" i="456"/>
  <c r="M593" i="456"/>
  <c r="M592" i="456"/>
  <c r="M591" i="456"/>
  <c r="M590" i="456"/>
  <c r="M589" i="456"/>
  <c r="M588" i="456"/>
  <c r="M587" i="456"/>
  <c r="M586" i="456"/>
  <c r="M585" i="456"/>
  <c r="M584" i="456"/>
  <c r="M583" i="456"/>
  <c r="M582" i="456"/>
  <c r="M581" i="456"/>
  <c r="M580" i="456"/>
  <c r="M579" i="456"/>
  <c r="M578" i="456"/>
  <c r="M577" i="456"/>
  <c r="M576" i="456"/>
  <c r="M575" i="456"/>
  <c r="M574" i="456"/>
  <c r="M573" i="456"/>
  <c r="M572" i="456"/>
  <c r="M571" i="456"/>
  <c r="M570" i="456"/>
  <c r="M569" i="456"/>
  <c r="M568" i="456"/>
  <c r="M567" i="456"/>
  <c r="M566" i="456"/>
  <c r="M565" i="456"/>
  <c r="M564" i="456"/>
  <c r="M563" i="456"/>
  <c r="M562" i="456"/>
  <c r="M561" i="456"/>
  <c r="M560" i="456"/>
  <c r="M559" i="456"/>
  <c r="M558" i="456"/>
  <c r="M557" i="456"/>
  <c r="M556" i="456"/>
  <c r="M555" i="456"/>
  <c r="M554" i="456"/>
  <c r="M553" i="456"/>
  <c r="M552" i="456"/>
  <c r="M551" i="456"/>
  <c r="M550" i="456"/>
  <c r="M549" i="456"/>
  <c r="M548" i="456"/>
  <c r="M547" i="456"/>
  <c r="M546" i="456"/>
  <c r="M545" i="456"/>
  <c r="M544" i="456"/>
  <c r="M543" i="456"/>
  <c r="M542" i="456"/>
  <c r="M541" i="456"/>
  <c r="M540" i="456"/>
  <c r="M539" i="456"/>
  <c r="M538" i="456"/>
  <c r="M537" i="456"/>
  <c r="M536" i="456"/>
  <c r="M535" i="456"/>
  <c r="M534" i="456"/>
  <c r="M533" i="456"/>
  <c r="M532" i="456"/>
  <c r="M531" i="456"/>
  <c r="M530" i="456"/>
  <c r="M529" i="456"/>
  <c r="M528" i="456"/>
  <c r="M527" i="456"/>
  <c r="M526" i="456"/>
  <c r="M525" i="456"/>
  <c r="M524" i="456"/>
  <c r="M523" i="456"/>
  <c r="M522" i="456"/>
  <c r="M521" i="456"/>
  <c r="M520" i="456"/>
  <c r="M519" i="456"/>
  <c r="M518" i="456"/>
  <c r="M517" i="456"/>
  <c r="M516" i="456"/>
  <c r="M515" i="456"/>
  <c r="M514" i="456"/>
  <c r="M513" i="456"/>
  <c r="M512" i="456"/>
  <c r="M511" i="456"/>
  <c r="M510" i="456"/>
  <c r="M509" i="456"/>
  <c r="M508" i="456"/>
  <c r="M507" i="456"/>
  <c r="M506" i="456"/>
  <c r="M505" i="456"/>
  <c r="M504" i="456"/>
  <c r="M503" i="456"/>
  <c r="M502" i="456"/>
  <c r="M501" i="456"/>
  <c r="M500" i="456"/>
  <c r="M499" i="456"/>
  <c r="M498" i="456"/>
  <c r="M497" i="456"/>
  <c r="M496" i="456"/>
  <c r="M495" i="456"/>
  <c r="M494" i="456"/>
  <c r="M493" i="456"/>
  <c r="M492" i="456"/>
  <c r="M491" i="456"/>
  <c r="M490" i="456"/>
  <c r="M489" i="456"/>
  <c r="M488" i="456"/>
  <c r="M487" i="456"/>
  <c r="M486" i="456"/>
  <c r="M485" i="456"/>
  <c r="M484" i="456"/>
  <c r="M483" i="456"/>
  <c r="M482" i="456"/>
  <c r="M481" i="456"/>
  <c r="M480" i="456"/>
  <c r="M479" i="456"/>
  <c r="M478" i="456"/>
  <c r="M477" i="456"/>
  <c r="M476" i="456"/>
  <c r="M475" i="456"/>
  <c r="M474" i="456"/>
  <c r="M473" i="456"/>
  <c r="M472" i="456"/>
  <c r="M471" i="456"/>
  <c r="M470" i="456"/>
  <c r="M469" i="456"/>
  <c r="M468" i="456"/>
  <c r="M467" i="456"/>
  <c r="M466" i="456"/>
  <c r="M465" i="456"/>
  <c r="M464" i="456"/>
  <c r="M463" i="456"/>
  <c r="M462" i="456"/>
  <c r="M461" i="456"/>
  <c r="M460" i="456"/>
  <c r="M459" i="456"/>
  <c r="M458" i="456"/>
  <c r="M457" i="456"/>
  <c r="M456" i="456"/>
  <c r="M455" i="456"/>
  <c r="M454" i="456"/>
  <c r="M453" i="456"/>
  <c r="M452" i="456"/>
  <c r="M451" i="456"/>
  <c r="M450" i="456"/>
  <c r="M449" i="456"/>
  <c r="M448" i="456"/>
  <c r="M447" i="456"/>
  <c r="M446" i="456"/>
  <c r="M445" i="456"/>
  <c r="M444" i="456"/>
  <c r="M443" i="456"/>
  <c r="M442" i="456"/>
  <c r="M441" i="456"/>
  <c r="M440" i="456"/>
  <c r="M439" i="456"/>
  <c r="M438" i="456"/>
  <c r="M437" i="456"/>
  <c r="M436" i="456"/>
  <c r="M435" i="456"/>
  <c r="M434" i="456"/>
  <c r="M433" i="456"/>
  <c r="M432" i="456"/>
  <c r="M431" i="456"/>
  <c r="M430" i="456"/>
  <c r="M429" i="456"/>
  <c r="M428" i="456"/>
  <c r="M427" i="456"/>
  <c r="M426" i="456"/>
  <c r="M425" i="456"/>
  <c r="M424" i="456"/>
  <c r="M423" i="456"/>
  <c r="M422" i="456"/>
  <c r="M421" i="456"/>
  <c r="M420" i="456"/>
  <c r="M419" i="456"/>
  <c r="M418" i="456"/>
  <c r="M417" i="456"/>
  <c r="M416" i="456"/>
  <c r="M415" i="456"/>
  <c r="M414" i="456"/>
  <c r="M413" i="456"/>
  <c r="M412" i="456"/>
  <c r="M411" i="456"/>
  <c r="M410" i="456"/>
  <c r="M409" i="456"/>
  <c r="M408" i="456"/>
  <c r="M407" i="456"/>
  <c r="M406" i="456"/>
  <c r="M405" i="456"/>
  <c r="M404" i="456"/>
  <c r="M403" i="456"/>
  <c r="M402" i="456"/>
  <c r="M401" i="456"/>
  <c r="M400" i="456"/>
  <c r="M399" i="456"/>
  <c r="M398" i="456"/>
  <c r="M397" i="456"/>
  <c r="M396" i="456"/>
  <c r="M395" i="456"/>
  <c r="M394" i="456"/>
  <c r="M393" i="456"/>
  <c r="M392" i="456"/>
  <c r="M391" i="456"/>
  <c r="M390" i="456"/>
  <c r="M389" i="456"/>
  <c r="M388" i="456"/>
  <c r="M387" i="456"/>
  <c r="M386" i="456"/>
  <c r="M385" i="456"/>
  <c r="M384" i="456"/>
  <c r="M383" i="456"/>
  <c r="M382" i="456"/>
  <c r="M381" i="456"/>
  <c r="M380" i="456"/>
  <c r="M379" i="456"/>
  <c r="M378" i="456"/>
  <c r="M377" i="456"/>
  <c r="M376" i="456"/>
  <c r="M375" i="456"/>
  <c r="M374" i="456"/>
  <c r="M373" i="456"/>
  <c r="M372" i="456"/>
  <c r="M371" i="456"/>
  <c r="M370" i="456"/>
  <c r="M369" i="456"/>
  <c r="M368" i="456"/>
  <c r="M367" i="456"/>
  <c r="M366" i="456"/>
  <c r="M365" i="456"/>
  <c r="M364" i="456"/>
  <c r="M363" i="456"/>
  <c r="M362" i="456"/>
  <c r="M361" i="456"/>
  <c r="M360" i="456"/>
  <c r="M359" i="456"/>
  <c r="M358" i="456"/>
  <c r="M357" i="456"/>
  <c r="M356" i="456"/>
  <c r="M355" i="456"/>
  <c r="M354" i="456"/>
  <c r="M353" i="456"/>
  <c r="M352" i="456"/>
  <c r="M351" i="456"/>
  <c r="M350" i="456"/>
  <c r="M349" i="456"/>
  <c r="M348" i="456"/>
  <c r="M347" i="456"/>
  <c r="M346" i="456"/>
  <c r="M345" i="456"/>
  <c r="M344" i="456"/>
  <c r="M343" i="456"/>
  <c r="M342" i="456"/>
  <c r="M341" i="456"/>
  <c r="M340" i="456"/>
  <c r="M339" i="456"/>
  <c r="M338" i="456"/>
  <c r="M337" i="456"/>
  <c r="M336" i="456"/>
  <c r="M335" i="456"/>
  <c r="M334" i="456"/>
  <c r="M333" i="456"/>
  <c r="M332" i="456"/>
  <c r="M331" i="456"/>
  <c r="M330" i="456"/>
  <c r="M329" i="456"/>
  <c r="M328" i="456"/>
  <c r="M327" i="456"/>
  <c r="M326" i="456"/>
  <c r="M325" i="456"/>
  <c r="M324" i="456"/>
  <c r="M323" i="456"/>
  <c r="M322" i="456"/>
  <c r="M321" i="456"/>
  <c r="M320" i="456"/>
  <c r="M319" i="456"/>
  <c r="M318" i="456"/>
  <c r="M317" i="456"/>
  <c r="M316" i="456"/>
  <c r="M315" i="456"/>
  <c r="M314" i="456"/>
  <c r="M313" i="456"/>
  <c r="M312" i="456"/>
  <c r="M311" i="456"/>
  <c r="M310" i="456"/>
  <c r="M309" i="456"/>
  <c r="M308" i="456"/>
  <c r="M307" i="456"/>
  <c r="M306" i="456"/>
  <c r="M305" i="456"/>
  <c r="M304" i="456"/>
  <c r="M303" i="456"/>
  <c r="M302" i="456"/>
  <c r="M301" i="456"/>
  <c r="M300" i="456"/>
  <c r="M299" i="456"/>
  <c r="M298" i="456"/>
  <c r="M297" i="456"/>
  <c r="M296" i="456"/>
  <c r="M295" i="456"/>
  <c r="M294" i="456"/>
  <c r="M293" i="456"/>
  <c r="M292" i="456"/>
  <c r="M291" i="456"/>
  <c r="M290" i="456"/>
  <c r="M289" i="456"/>
  <c r="M288" i="456"/>
  <c r="M287" i="456"/>
  <c r="M286" i="456"/>
  <c r="M285" i="456"/>
  <c r="M284" i="456"/>
  <c r="M283" i="456"/>
  <c r="M282" i="456"/>
  <c r="M281" i="456"/>
  <c r="M280" i="456"/>
  <c r="M279" i="456"/>
  <c r="M278" i="456"/>
  <c r="M277" i="456"/>
  <c r="M276" i="456"/>
  <c r="M275" i="456"/>
  <c r="M274" i="456"/>
  <c r="M273" i="456"/>
  <c r="M272" i="456"/>
  <c r="M271" i="456"/>
  <c r="M270" i="456"/>
  <c r="M269" i="456"/>
  <c r="M268" i="456"/>
  <c r="M267" i="456"/>
  <c r="M266" i="456"/>
  <c r="M265" i="456"/>
  <c r="M264" i="456"/>
  <c r="M263" i="456"/>
  <c r="M262" i="456"/>
  <c r="M261" i="456"/>
  <c r="M260" i="456"/>
  <c r="M259" i="456"/>
  <c r="M258" i="456"/>
  <c r="M257" i="456"/>
  <c r="M256" i="456"/>
  <c r="M255" i="456"/>
  <c r="M254" i="456"/>
  <c r="M253" i="456"/>
  <c r="M252" i="456"/>
  <c r="M251" i="456"/>
  <c r="M250" i="456"/>
  <c r="M249" i="456"/>
  <c r="M248" i="456"/>
  <c r="M247" i="456"/>
  <c r="M246" i="456"/>
  <c r="M245" i="456"/>
  <c r="M244" i="456"/>
  <c r="M243" i="456"/>
  <c r="M242" i="456"/>
  <c r="M241" i="456"/>
  <c r="M240" i="456"/>
  <c r="M239" i="456"/>
  <c r="M238" i="456"/>
  <c r="M237" i="456"/>
  <c r="M236" i="456"/>
  <c r="M235" i="456"/>
  <c r="M234" i="456"/>
  <c r="M233" i="456"/>
  <c r="M232" i="456"/>
  <c r="M231" i="456"/>
  <c r="M230" i="456"/>
  <c r="M229" i="456"/>
  <c r="M228" i="456"/>
  <c r="M227" i="456"/>
  <c r="M226" i="456"/>
  <c r="M225" i="456"/>
  <c r="M224" i="456"/>
  <c r="M223" i="456"/>
  <c r="M222" i="456"/>
  <c r="M221" i="456"/>
  <c r="M220" i="456"/>
  <c r="M219" i="456"/>
  <c r="M218" i="456"/>
  <c r="M217" i="456"/>
  <c r="M216" i="456"/>
  <c r="M215" i="456"/>
  <c r="M214" i="456"/>
  <c r="M213" i="456"/>
  <c r="M212" i="456"/>
  <c r="M211" i="456"/>
  <c r="M210" i="456"/>
  <c r="M209" i="456"/>
  <c r="M208" i="456"/>
  <c r="M207" i="456"/>
  <c r="M206" i="456"/>
  <c r="M205" i="456"/>
  <c r="M204" i="456"/>
  <c r="M203" i="456"/>
  <c r="M202" i="456"/>
  <c r="M201" i="456"/>
  <c r="M200" i="456"/>
  <c r="M199" i="456"/>
  <c r="M198" i="456"/>
  <c r="M197" i="456"/>
  <c r="M196" i="456"/>
  <c r="M195" i="456"/>
  <c r="M194" i="456"/>
  <c r="M193" i="456"/>
  <c r="M192" i="456"/>
  <c r="M191" i="456"/>
  <c r="M190" i="456"/>
  <c r="M189" i="456"/>
  <c r="M188" i="456"/>
  <c r="M187" i="456"/>
  <c r="M186" i="456"/>
  <c r="M185" i="456"/>
  <c r="M184" i="456"/>
  <c r="M183" i="456"/>
  <c r="M182" i="456"/>
  <c r="M181" i="456"/>
  <c r="M180" i="456"/>
  <c r="M179" i="456"/>
  <c r="M178" i="456"/>
  <c r="M177" i="456"/>
  <c r="M176" i="456"/>
  <c r="M175" i="456"/>
  <c r="M174" i="456"/>
  <c r="M173" i="456"/>
  <c r="M172" i="456"/>
  <c r="M171" i="456"/>
  <c r="M170" i="456"/>
  <c r="M169" i="456"/>
  <c r="M168" i="456"/>
  <c r="M167" i="456"/>
  <c r="M166" i="456"/>
  <c r="M165" i="456"/>
  <c r="M164" i="456"/>
  <c r="M163" i="456"/>
  <c r="M162" i="456"/>
  <c r="M161" i="456"/>
  <c r="M160" i="456"/>
  <c r="M159" i="456"/>
  <c r="M158" i="456"/>
  <c r="M157" i="456"/>
  <c r="M156" i="456"/>
  <c r="M155" i="456"/>
  <c r="M154" i="456"/>
  <c r="M153" i="456"/>
  <c r="M152" i="456"/>
  <c r="M151" i="456"/>
  <c r="M150" i="456"/>
  <c r="M149" i="456"/>
  <c r="M148" i="456"/>
  <c r="M147" i="456"/>
  <c r="M146" i="456"/>
  <c r="M145" i="456"/>
  <c r="M144" i="456"/>
  <c r="M143" i="456"/>
  <c r="M142" i="456"/>
  <c r="M141" i="456"/>
  <c r="M140" i="456"/>
  <c r="M139" i="456"/>
  <c r="M138" i="456"/>
  <c r="M137" i="456"/>
  <c r="M136" i="456"/>
  <c r="M135" i="456"/>
  <c r="M134" i="456"/>
  <c r="M133" i="456"/>
  <c r="M132" i="456"/>
  <c r="M131" i="456"/>
  <c r="M130" i="456"/>
  <c r="M129" i="456"/>
  <c r="M128" i="456"/>
  <c r="M127" i="456"/>
  <c r="M126" i="456"/>
  <c r="M125" i="456"/>
  <c r="M124" i="456"/>
  <c r="M123" i="456"/>
  <c r="M122" i="456"/>
  <c r="M121" i="456"/>
  <c r="M120" i="456"/>
  <c r="M119" i="456"/>
  <c r="M118" i="456"/>
  <c r="M117" i="456"/>
  <c r="M116" i="456"/>
  <c r="M115" i="456"/>
  <c r="M114" i="456"/>
  <c r="M113" i="456"/>
  <c r="M112" i="456"/>
  <c r="M111" i="456"/>
  <c r="M110" i="456"/>
  <c r="M109" i="456"/>
  <c r="M108" i="456"/>
  <c r="M107" i="456"/>
  <c r="M106" i="456"/>
  <c r="M105" i="456"/>
  <c r="M104" i="456"/>
  <c r="M103" i="456"/>
  <c r="M102" i="456"/>
  <c r="M101" i="456"/>
  <c r="M100" i="456"/>
  <c r="M99" i="456"/>
  <c r="M98" i="456"/>
  <c r="M97" i="456"/>
  <c r="M96" i="456"/>
  <c r="M95" i="456"/>
  <c r="M94" i="456"/>
  <c r="M93" i="456"/>
  <c r="M92" i="456"/>
  <c r="M91" i="456"/>
  <c r="M90" i="456"/>
  <c r="M89" i="456"/>
  <c r="M88" i="456"/>
  <c r="M87" i="456"/>
  <c r="M86" i="456"/>
  <c r="M85" i="456"/>
  <c r="M84" i="456"/>
  <c r="M83" i="456"/>
  <c r="M82" i="456"/>
  <c r="M81" i="456"/>
  <c r="M80" i="456"/>
  <c r="M79" i="456"/>
  <c r="M78" i="456"/>
  <c r="M77" i="456"/>
  <c r="M76" i="456"/>
  <c r="M75" i="456"/>
  <c r="M74" i="456"/>
  <c r="M73" i="456"/>
  <c r="M72" i="456"/>
  <c r="M71" i="456"/>
  <c r="M70" i="456"/>
  <c r="M69" i="456"/>
  <c r="M68" i="456"/>
  <c r="M67" i="456"/>
  <c r="M66" i="456"/>
  <c r="M65" i="456"/>
  <c r="M64" i="456"/>
  <c r="M63" i="456"/>
  <c r="M62" i="456"/>
  <c r="M61" i="456"/>
  <c r="M60" i="456"/>
  <c r="M59" i="456"/>
  <c r="M58" i="456"/>
  <c r="M57" i="456"/>
  <c r="M56" i="456"/>
  <c r="M55" i="456"/>
  <c r="M54" i="456"/>
  <c r="M53" i="456"/>
  <c r="M52" i="456"/>
  <c r="M51" i="456"/>
  <c r="M50" i="456"/>
  <c r="M49" i="456"/>
  <c r="M48" i="456"/>
  <c r="M47" i="456"/>
  <c r="M46" i="456"/>
  <c r="M45" i="456"/>
  <c r="M44" i="456"/>
  <c r="M43" i="456"/>
  <c r="M42" i="456"/>
  <c r="M41" i="456"/>
  <c r="M40" i="456"/>
  <c r="M39" i="456"/>
  <c r="M38" i="456"/>
  <c r="M37" i="456"/>
  <c r="M36" i="456"/>
  <c r="M35" i="456"/>
  <c r="M34" i="456"/>
  <c r="M33" i="456"/>
  <c r="M32" i="456"/>
  <c r="M31" i="456"/>
  <c r="M30" i="456"/>
  <c r="M29" i="456"/>
  <c r="M28" i="456"/>
  <c r="M27" i="456"/>
  <c r="M26" i="456"/>
  <c r="M25" i="456"/>
  <c r="M24" i="456"/>
  <c r="M23" i="456"/>
  <c r="M22" i="456"/>
  <c r="M21" i="456"/>
  <c r="M20" i="456"/>
  <c r="M19" i="456"/>
  <c r="M18" i="456"/>
  <c r="M17" i="456"/>
  <c r="M16" i="456"/>
  <c r="M15" i="456"/>
  <c r="M14" i="456"/>
  <c r="M13" i="456"/>
  <c r="M12" i="456"/>
  <c r="M11" i="456"/>
  <c r="M10" i="456"/>
  <c r="M9" i="456"/>
  <c r="M8" i="456"/>
  <c r="M7" i="456"/>
  <c r="M6" i="456"/>
  <c r="M5" i="456"/>
  <c r="M4" i="456"/>
  <c r="M3" i="456"/>
  <c r="M2" i="456"/>
  <c r="C4" i="260" l="1"/>
  <c r="B4" i="260"/>
  <c r="D4" i="260" l="1"/>
  <c r="D2" i="420"/>
  <c r="D3" i="420"/>
  <c r="D4" i="420"/>
  <c r="D5" i="420"/>
  <c r="D6" i="420"/>
  <c r="D7" i="420"/>
  <c r="D8" i="420"/>
  <c r="D9" i="420"/>
  <c r="D10" i="420"/>
  <c r="D11" i="420"/>
  <c r="D12" i="420"/>
  <c r="D13" i="420"/>
  <c r="D14" i="420"/>
  <c r="D15" i="420"/>
  <c r="D16" i="420"/>
  <c r="D1" i="420"/>
  <c r="H1" i="260" l="1"/>
  <c r="C7" i="260" l="1"/>
  <c r="D7" i="260" s="1"/>
  <c r="B7" i="260"/>
  <c r="C6" i="260"/>
  <c r="D6" i="260" s="1"/>
  <c r="B6" i="260"/>
  <c r="C5" i="260"/>
  <c r="B5" i="260"/>
  <c r="C3" i="260"/>
  <c r="B3" i="260"/>
  <c r="D5" i="260" l="1"/>
  <c r="D3" i="260"/>
  <c r="B8" i="260"/>
  <c r="C8" i="260"/>
  <c r="D8" i="260" s="1"/>
  <c r="B9" i="260"/>
  <c r="C9" i="260"/>
  <c r="D9" i="260" s="1"/>
  <c r="B10" i="260"/>
  <c r="C10" i="260"/>
  <c r="D10" i="260" s="1"/>
  <c r="B11" i="260"/>
  <c r="C11" i="260"/>
  <c r="D11" i="260" s="1"/>
  <c r="B12" i="260"/>
  <c r="C12" i="260"/>
  <c r="D12" i="260" s="1"/>
  <c r="B13" i="260"/>
  <c r="C13" i="260"/>
  <c r="D13" i="260" s="1"/>
  <c r="B20" i="260"/>
  <c r="C20" i="260"/>
  <c r="B21" i="260"/>
  <c r="C21" i="260"/>
  <c r="B22" i="260"/>
  <c r="C22" i="260"/>
  <c r="B23" i="260"/>
  <c r="C23" i="260"/>
  <c r="B24" i="260"/>
  <c r="C24" i="260"/>
  <c r="B25" i="260"/>
  <c r="C25" i="260"/>
  <c r="B26" i="260"/>
  <c r="C26" i="260"/>
  <c r="B27" i="260"/>
  <c r="C27" i="260"/>
  <c r="B28" i="260"/>
  <c r="C28" i="260"/>
  <c r="B29" i="260"/>
  <c r="C29" i="260"/>
  <c r="B30" i="260"/>
  <c r="C30" i="260"/>
  <c r="B31" i="260"/>
  <c r="C31" i="260"/>
  <c r="B32" i="260"/>
  <c r="C32" i="260"/>
  <c r="B33" i="260"/>
  <c r="C33" i="260"/>
  <c r="B34" i="260"/>
  <c r="C34" i="260"/>
  <c r="B35" i="260"/>
  <c r="C35" i="260"/>
  <c r="B36" i="260"/>
  <c r="C36" i="260"/>
  <c r="B37" i="260"/>
  <c r="C37" i="260"/>
  <c r="B38" i="260"/>
  <c r="C38" i="260"/>
  <c r="B39" i="260"/>
  <c r="C39" i="260"/>
  <c r="B40" i="260"/>
  <c r="C40" i="260"/>
  <c r="B41" i="260"/>
  <c r="C41" i="260"/>
  <c r="B42" i="260"/>
  <c r="C42" i="260"/>
  <c r="B43" i="260"/>
  <c r="C43" i="260"/>
  <c r="B44" i="260"/>
  <c r="C44" i="260"/>
  <c r="B45" i="260"/>
  <c r="C45" i="260"/>
  <c r="B46" i="260"/>
  <c r="C46" i="260"/>
  <c r="B47" i="260"/>
  <c r="C47" i="260"/>
  <c r="B48" i="260"/>
  <c r="C48" i="260"/>
  <c r="B49" i="260"/>
  <c r="C49" i="260"/>
  <c r="B50" i="260"/>
  <c r="C50" i="260"/>
  <c r="B51" i="260"/>
  <c r="C51" i="260"/>
  <c r="B52" i="260"/>
  <c r="C52" i="260"/>
  <c r="B53" i="260"/>
  <c r="C53" i="260"/>
  <c r="B54" i="260"/>
  <c r="C54" i="260"/>
  <c r="B55" i="260"/>
  <c r="C55" i="260"/>
  <c r="B56" i="260"/>
  <c r="C56" i="260"/>
  <c r="B57" i="260"/>
  <c r="C57" i="260"/>
  <c r="B58" i="260"/>
  <c r="C58" i="260"/>
  <c r="B59" i="260"/>
  <c r="C59" i="260"/>
  <c r="B60" i="260"/>
  <c r="C60" i="260"/>
  <c r="B61" i="260"/>
  <c r="C61" i="260"/>
  <c r="B62" i="260"/>
  <c r="C62" i="260"/>
  <c r="B63" i="260"/>
  <c r="C63" i="260"/>
  <c r="B64" i="260"/>
  <c r="C64" i="260"/>
  <c r="B65" i="260"/>
  <c r="C65" i="260"/>
  <c r="B66" i="260"/>
  <c r="C66" i="260"/>
  <c r="B67" i="260"/>
  <c r="C67" i="260"/>
  <c r="C14" i="260" l="1"/>
  <c r="D14" i="260" s="1"/>
  <c r="B14" i="260"/>
  <c r="D29" i="260"/>
  <c r="D28" i="260"/>
  <c r="D27" i="260"/>
  <c r="D26" i="260"/>
  <c r="D25" i="260"/>
  <c r="D67" i="260"/>
  <c r="D66" i="260"/>
  <c r="D65" i="260"/>
  <c r="D64" i="260"/>
  <c r="D63" i="260"/>
  <c r="D62" i="260"/>
  <c r="D61" i="260"/>
  <c r="D60" i="260"/>
  <c r="D59" i="260"/>
  <c r="D58" i="260"/>
  <c r="D57" i="260"/>
  <c r="D56" i="260"/>
  <c r="D55" i="260"/>
  <c r="D54" i="260"/>
  <c r="D53" i="260"/>
  <c r="D52" i="260"/>
  <c r="D51" i="260"/>
  <c r="D50" i="260"/>
  <c r="D49" i="260"/>
  <c r="D48" i="260"/>
  <c r="D47" i="260"/>
  <c r="D46" i="260"/>
  <c r="D45" i="260"/>
  <c r="D44" i="260"/>
  <c r="D43" i="260"/>
  <c r="D42" i="260"/>
  <c r="D41" i="260"/>
  <c r="D40" i="260"/>
  <c r="D39" i="260"/>
  <c r="D38" i="260"/>
  <c r="D37" i="260"/>
  <c r="D36" i="260"/>
  <c r="D35" i="260"/>
  <c r="D34" i="260"/>
  <c r="D33" i="260"/>
  <c r="D32" i="260"/>
  <c r="D31" i="260"/>
  <c r="D30" i="260"/>
  <c r="D24" i="260"/>
  <c r="D23" i="260"/>
  <c r="D22" i="260"/>
  <c r="D21" i="260"/>
  <c r="D20" i="260"/>
  <c r="B102" i="260"/>
  <c r="K102" i="260" s="1"/>
  <c r="C102" i="260"/>
  <c r="U102" i="260"/>
  <c r="V102" i="260"/>
  <c r="B103" i="260"/>
  <c r="P103" i="260" s="1"/>
  <c r="C103" i="260"/>
  <c r="I103" i="260" s="1"/>
  <c r="K103" i="260"/>
  <c r="U103" i="260"/>
  <c r="V103" i="260"/>
  <c r="B104" i="260"/>
  <c r="J104" i="260" s="1"/>
  <c r="C104" i="260"/>
  <c r="U104" i="260"/>
  <c r="V104" i="260"/>
  <c r="B105" i="260"/>
  <c r="P105" i="260" s="1"/>
  <c r="C105" i="260"/>
  <c r="I105" i="260" s="1"/>
  <c r="K105" i="260"/>
  <c r="U105" i="260"/>
  <c r="V105" i="260"/>
  <c r="B106" i="260"/>
  <c r="J106" i="260" s="1"/>
  <c r="C106" i="260"/>
  <c r="U106" i="260"/>
  <c r="V106" i="260"/>
  <c r="B107" i="260"/>
  <c r="P107" i="260" s="1"/>
  <c r="C107" i="260"/>
  <c r="I107" i="260" s="1"/>
  <c r="K107" i="260"/>
  <c r="U107" i="260"/>
  <c r="V107" i="260"/>
  <c r="B108" i="260"/>
  <c r="J108" i="260" s="1"/>
  <c r="C108" i="260"/>
  <c r="D108" i="260" s="1"/>
  <c r="U108" i="260"/>
  <c r="V108" i="260"/>
  <c r="B109" i="260"/>
  <c r="P109" i="260" s="1"/>
  <c r="C109" i="260"/>
  <c r="I109" i="260" s="1"/>
  <c r="U109" i="260"/>
  <c r="V109" i="260"/>
  <c r="B110" i="260"/>
  <c r="J110" i="260" s="1"/>
  <c r="C110" i="260"/>
  <c r="D110" i="260" s="1"/>
  <c r="U110" i="260"/>
  <c r="V110" i="260"/>
  <c r="B111" i="260"/>
  <c r="P111" i="260" s="1"/>
  <c r="C111" i="260"/>
  <c r="I111" i="260" s="1"/>
  <c r="K111" i="260"/>
  <c r="U111" i="260"/>
  <c r="V111" i="260"/>
  <c r="B112" i="260"/>
  <c r="Q112" i="260" s="1"/>
  <c r="C112" i="260"/>
  <c r="D112" i="260" s="1"/>
  <c r="J112" i="260"/>
  <c r="U112" i="260"/>
  <c r="V112" i="260"/>
  <c r="B113" i="260"/>
  <c r="P113" i="260" s="1"/>
  <c r="C113" i="260"/>
  <c r="I113" i="260" s="1"/>
  <c r="K113" i="260"/>
  <c r="U113" i="260"/>
  <c r="V113" i="260"/>
  <c r="B114" i="260"/>
  <c r="J114" i="260" s="1"/>
  <c r="C114" i="260"/>
  <c r="U114" i="260"/>
  <c r="V114" i="260"/>
  <c r="B115" i="260"/>
  <c r="P115" i="260" s="1"/>
  <c r="C115" i="260"/>
  <c r="I115" i="260" s="1"/>
  <c r="K115" i="260"/>
  <c r="U115" i="260"/>
  <c r="V115" i="260"/>
  <c r="B116" i="260"/>
  <c r="J116" i="260" s="1"/>
  <c r="C116" i="260"/>
  <c r="D116" i="260" s="1"/>
  <c r="U116" i="260"/>
  <c r="V116" i="260"/>
  <c r="B117" i="260"/>
  <c r="P117" i="260" s="1"/>
  <c r="C117" i="260"/>
  <c r="I117" i="260" s="1"/>
  <c r="K117" i="260"/>
  <c r="U117" i="260"/>
  <c r="V117" i="260"/>
  <c r="B118" i="260"/>
  <c r="J118" i="260" s="1"/>
  <c r="C118" i="260"/>
  <c r="U118" i="260"/>
  <c r="V118" i="260"/>
  <c r="B119" i="260"/>
  <c r="P119" i="260" s="1"/>
  <c r="C119" i="260"/>
  <c r="I119" i="260" s="1"/>
  <c r="U119" i="260"/>
  <c r="V119" i="260"/>
  <c r="B120" i="260"/>
  <c r="J120" i="260" s="1"/>
  <c r="C120" i="260"/>
  <c r="U120" i="260"/>
  <c r="V120" i="260"/>
  <c r="B121" i="260"/>
  <c r="K121" i="260" s="1"/>
  <c r="C121" i="260"/>
  <c r="I121" i="260" s="1"/>
  <c r="J121" i="260"/>
  <c r="U121" i="260"/>
  <c r="V121" i="260"/>
  <c r="B122" i="260"/>
  <c r="K122" i="260" s="1"/>
  <c r="C122" i="260"/>
  <c r="D122" i="260" s="1"/>
  <c r="J122" i="260"/>
  <c r="U122" i="260"/>
  <c r="V122" i="260"/>
  <c r="B123" i="260"/>
  <c r="K123" i="260" s="1"/>
  <c r="C123" i="260"/>
  <c r="J123" i="260"/>
  <c r="U123" i="260"/>
  <c r="V123" i="260"/>
  <c r="B124" i="260"/>
  <c r="K124" i="260" s="1"/>
  <c r="C124" i="260"/>
  <c r="D124" i="260" s="1"/>
  <c r="J124" i="260"/>
  <c r="U124" i="260"/>
  <c r="V124" i="260"/>
  <c r="B125" i="260"/>
  <c r="K125" i="260" s="1"/>
  <c r="C125" i="260"/>
  <c r="J125" i="260"/>
  <c r="U125" i="260"/>
  <c r="V125" i="260"/>
  <c r="B126" i="260"/>
  <c r="K126" i="260" s="1"/>
  <c r="C126" i="260"/>
  <c r="D126" i="260" s="1"/>
  <c r="J126" i="260"/>
  <c r="U126" i="260"/>
  <c r="V126" i="260"/>
  <c r="B127" i="260"/>
  <c r="K127" i="260" s="1"/>
  <c r="C127" i="260"/>
  <c r="D127" i="260" s="1"/>
  <c r="J127" i="260"/>
  <c r="U127" i="260"/>
  <c r="V127" i="260"/>
  <c r="B128" i="260"/>
  <c r="K128" i="260" s="1"/>
  <c r="C128" i="260"/>
  <c r="D128" i="260" s="1"/>
  <c r="J128" i="260"/>
  <c r="U128" i="260"/>
  <c r="V128" i="260"/>
  <c r="B129" i="260"/>
  <c r="K129" i="260" s="1"/>
  <c r="C129" i="260"/>
  <c r="D129" i="260" s="1"/>
  <c r="J129" i="260"/>
  <c r="U129" i="260"/>
  <c r="V129" i="260"/>
  <c r="B130" i="260"/>
  <c r="K130" i="260" s="1"/>
  <c r="C130" i="260"/>
  <c r="D130" i="260" s="1"/>
  <c r="J130" i="260"/>
  <c r="U130" i="260"/>
  <c r="V130" i="260"/>
  <c r="B131" i="260"/>
  <c r="K131" i="260" s="1"/>
  <c r="C131" i="260"/>
  <c r="D131" i="260" s="1"/>
  <c r="U131" i="260"/>
  <c r="V131" i="260"/>
  <c r="B132" i="260"/>
  <c r="K132" i="260" s="1"/>
  <c r="C132" i="260"/>
  <c r="D132" i="260" s="1"/>
  <c r="J132" i="260"/>
  <c r="U132" i="260"/>
  <c r="V132" i="260"/>
  <c r="B133" i="260"/>
  <c r="K133" i="260" s="1"/>
  <c r="C133" i="260"/>
  <c r="D133" i="260" s="1"/>
  <c r="J133" i="260"/>
  <c r="U133" i="260"/>
  <c r="V133" i="260"/>
  <c r="B134" i="260"/>
  <c r="K134" i="260" s="1"/>
  <c r="C134" i="260"/>
  <c r="D134" i="260" s="1"/>
  <c r="J134" i="260"/>
  <c r="U134" i="260"/>
  <c r="V134" i="260"/>
  <c r="B135" i="260"/>
  <c r="K135" i="260" s="1"/>
  <c r="C135" i="260"/>
  <c r="D135" i="260" s="1"/>
  <c r="J135" i="260"/>
  <c r="U135" i="260"/>
  <c r="V135" i="260"/>
  <c r="B136" i="260"/>
  <c r="K136" i="260" s="1"/>
  <c r="C136" i="260"/>
  <c r="D136" i="260" s="1"/>
  <c r="U136" i="260"/>
  <c r="V136" i="260"/>
  <c r="B137" i="260"/>
  <c r="K137" i="260" s="1"/>
  <c r="C137" i="260"/>
  <c r="D137" i="260" s="1"/>
  <c r="J137" i="260"/>
  <c r="U137" i="260"/>
  <c r="V137" i="260"/>
  <c r="B138" i="260"/>
  <c r="K138" i="260" s="1"/>
  <c r="C138" i="260"/>
  <c r="D138" i="260" s="1"/>
  <c r="U138" i="260"/>
  <c r="V138" i="260"/>
  <c r="AA102" i="260"/>
  <c r="AC102" i="260"/>
  <c r="AD102" i="260"/>
  <c r="AD116" i="260"/>
  <c r="AD135" i="260"/>
  <c r="J136" i="260" l="1"/>
  <c r="D125" i="260"/>
  <c r="D123" i="260"/>
  <c r="D120" i="260"/>
  <c r="D118" i="260"/>
  <c r="D114" i="260"/>
  <c r="D106" i="260"/>
  <c r="D102" i="260"/>
  <c r="K109" i="260"/>
  <c r="AC105" i="260"/>
  <c r="AB105" i="260"/>
  <c r="D104" i="260"/>
  <c r="J138" i="260"/>
  <c r="C15" i="260"/>
  <c r="D15" i="260" s="1"/>
  <c r="B15" i="260"/>
  <c r="J131" i="260"/>
  <c r="AD120" i="260"/>
  <c r="AD112" i="260"/>
  <c r="AC119" i="260"/>
  <c r="AA114" i="260"/>
  <c r="AD127" i="260"/>
  <c r="AB118" i="260"/>
  <c r="AD131" i="260"/>
  <c r="AD123" i="260"/>
  <c r="AD105" i="260"/>
  <c r="AC120" i="260"/>
  <c r="AC109" i="260"/>
  <c r="AB115" i="260"/>
  <c r="AA120" i="260"/>
  <c r="AA104" i="260"/>
  <c r="AD133" i="260"/>
  <c r="AD129" i="260"/>
  <c r="AD125" i="260"/>
  <c r="AB131" i="260"/>
  <c r="AB116" i="260"/>
  <c r="K119" i="260"/>
  <c r="AC115" i="260"/>
  <c r="AB109" i="260"/>
  <c r="AA128" i="260"/>
  <c r="AA118" i="260"/>
  <c r="AA108" i="260"/>
  <c r="AD137" i="260"/>
  <c r="N102" i="260"/>
  <c r="AD138" i="260"/>
  <c r="AD136" i="260"/>
  <c r="AD134" i="260"/>
  <c r="AD132" i="260"/>
  <c r="AD130" i="260"/>
  <c r="AD128" i="260"/>
  <c r="AD126" i="260"/>
  <c r="AD124" i="260"/>
  <c r="AD122" i="260"/>
  <c r="AD118" i="260"/>
  <c r="AD114" i="260"/>
  <c r="AD108" i="260"/>
  <c r="AD104" i="260"/>
  <c r="AC118" i="260"/>
  <c r="AC114" i="260"/>
  <c r="AC108" i="260"/>
  <c r="AC104" i="260"/>
  <c r="AB138" i="260"/>
  <c r="AB119" i="260"/>
  <c r="AB114" i="260"/>
  <c r="AB108" i="260"/>
  <c r="AB104" i="260"/>
  <c r="AA124" i="260"/>
  <c r="AA119" i="260"/>
  <c r="AA115" i="260"/>
  <c r="AA109" i="260"/>
  <c r="AA105" i="260"/>
  <c r="I102" i="260"/>
  <c r="AC127" i="260"/>
  <c r="AC111" i="260"/>
  <c r="AB123" i="260"/>
  <c r="AB107" i="260"/>
  <c r="AA111" i="260"/>
  <c r="AC131" i="260"/>
  <c r="AC123" i="260"/>
  <c r="AC116" i="260"/>
  <c r="AC107" i="260"/>
  <c r="AB127" i="260"/>
  <c r="AB120" i="260"/>
  <c r="AB111" i="260"/>
  <c r="AB102" i="260"/>
  <c r="AA116" i="260"/>
  <c r="AA107" i="260"/>
  <c r="AD110" i="260"/>
  <c r="AD106" i="260"/>
  <c r="AC133" i="260"/>
  <c r="AC129" i="260"/>
  <c r="AC125" i="260"/>
  <c r="AC121" i="260"/>
  <c r="AC117" i="260"/>
  <c r="AC113" i="260"/>
  <c r="AC110" i="260"/>
  <c r="AC103" i="260"/>
  <c r="AB129" i="260"/>
  <c r="AB125" i="260"/>
  <c r="AB121" i="260"/>
  <c r="AB117" i="260"/>
  <c r="AB113" i="260"/>
  <c r="AB110" i="260"/>
  <c r="AB103" i="260"/>
  <c r="AA121" i="260"/>
  <c r="AA117" i="260"/>
  <c r="AA113" i="260"/>
  <c r="AA110" i="260"/>
  <c r="AA103" i="260"/>
  <c r="P121" i="260"/>
  <c r="N118" i="260"/>
  <c r="N114" i="260"/>
  <c r="T122" i="260"/>
  <c r="N120" i="260"/>
  <c r="I114" i="260"/>
  <c r="I118" i="260"/>
  <c r="N116" i="260"/>
  <c r="I120" i="260"/>
  <c r="I116" i="260"/>
  <c r="N104" i="260"/>
  <c r="O122" i="260"/>
  <c r="R121" i="260"/>
  <c r="L121" i="260"/>
  <c r="Q120" i="260"/>
  <c r="R119" i="260"/>
  <c r="Q118" i="260"/>
  <c r="R117" i="260"/>
  <c r="Q116" i="260"/>
  <c r="R115" i="260"/>
  <c r="Q114" i="260"/>
  <c r="R113" i="260"/>
  <c r="R103" i="260"/>
  <c r="Q102" i="260"/>
  <c r="J102" i="260"/>
  <c r="AD121" i="260"/>
  <c r="AD119" i="260"/>
  <c r="AD117" i="260"/>
  <c r="AD115" i="260"/>
  <c r="AD113" i="260"/>
  <c r="AD111" i="260"/>
  <c r="AD109" i="260"/>
  <c r="AD107" i="260"/>
  <c r="AD103" i="260"/>
  <c r="AC134" i="260"/>
  <c r="AC132" i="260"/>
  <c r="AC130" i="260"/>
  <c r="AC128" i="260"/>
  <c r="AC126" i="260"/>
  <c r="AC124" i="260"/>
  <c r="AC122" i="260"/>
  <c r="AC112" i="260"/>
  <c r="AC106" i="260"/>
  <c r="AB134" i="260"/>
  <c r="AB130" i="260"/>
  <c r="AB128" i="260"/>
  <c r="AB126" i="260"/>
  <c r="AB124" i="260"/>
  <c r="AB122" i="260"/>
  <c r="AB112" i="260"/>
  <c r="AB106" i="260"/>
  <c r="AA126" i="260"/>
  <c r="AA122" i="260"/>
  <c r="AA112" i="260"/>
  <c r="AA106" i="260"/>
  <c r="Q122" i="260"/>
  <c r="L122" i="260"/>
  <c r="T121" i="260"/>
  <c r="Q121" i="260"/>
  <c r="O121" i="260"/>
  <c r="R111" i="260"/>
  <c r="N110" i="260"/>
  <c r="N108" i="260"/>
  <c r="I104" i="260"/>
  <c r="AC137" i="260"/>
  <c r="AB133" i="260"/>
  <c r="AA123" i="260"/>
  <c r="AA129" i="260"/>
  <c r="AA127" i="260"/>
  <c r="AA125" i="260"/>
  <c r="T138" i="260"/>
  <c r="P137" i="260"/>
  <c r="AA137" i="260"/>
  <c r="O138" i="260"/>
  <c r="R137" i="260"/>
  <c r="L137" i="260"/>
  <c r="AB137" i="260"/>
  <c r="AA130" i="260"/>
  <c r="Q138" i="260"/>
  <c r="L138" i="260"/>
  <c r="T137" i="260"/>
  <c r="Q137" i="260"/>
  <c r="O137" i="260"/>
  <c r="T136" i="260"/>
  <c r="P135" i="260"/>
  <c r="T134" i="260"/>
  <c r="P133" i="260"/>
  <c r="T130" i="260"/>
  <c r="P129" i="260"/>
  <c r="O130" i="260"/>
  <c r="R129" i="260"/>
  <c r="L129" i="260"/>
  <c r="I108" i="260"/>
  <c r="N106" i="260"/>
  <c r="Q130" i="260"/>
  <c r="L130" i="260"/>
  <c r="T129" i="260"/>
  <c r="Q129" i="260"/>
  <c r="O129" i="260"/>
  <c r="T128" i="260"/>
  <c r="P127" i="260"/>
  <c r="T126" i="260"/>
  <c r="P125" i="260"/>
  <c r="I110" i="260"/>
  <c r="I106" i="260"/>
  <c r="O134" i="260"/>
  <c r="R133" i="260"/>
  <c r="L133" i="260"/>
  <c r="O126" i="260"/>
  <c r="R125" i="260"/>
  <c r="L125" i="260"/>
  <c r="N112" i="260"/>
  <c r="I112" i="260"/>
  <c r="Q110" i="260"/>
  <c r="R109" i="260"/>
  <c r="Q108" i="260"/>
  <c r="R107" i="260"/>
  <c r="Q106" i="260"/>
  <c r="R105" i="260"/>
  <c r="Q104" i="260"/>
  <c r="AA133" i="260"/>
  <c r="Q134" i="260"/>
  <c r="L134" i="260"/>
  <c r="T133" i="260"/>
  <c r="Q133" i="260"/>
  <c r="O133" i="260"/>
  <c r="T132" i="260"/>
  <c r="P131" i="260"/>
  <c r="Q126" i="260"/>
  <c r="L126" i="260"/>
  <c r="T125" i="260"/>
  <c r="Q125" i="260"/>
  <c r="O125" i="260"/>
  <c r="T124" i="260"/>
  <c r="P123" i="260"/>
  <c r="AB135" i="260"/>
  <c r="O136" i="260"/>
  <c r="R135" i="260"/>
  <c r="L135" i="260"/>
  <c r="O132" i="260"/>
  <c r="R131" i="260"/>
  <c r="L131" i="260"/>
  <c r="O128" i="260"/>
  <c r="R127" i="260"/>
  <c r="L127" i="260"/>
  <c r="O124" i="260"/>
  <c r="R123" i="260"/>
  <c r="L123" i="260"/>
  <c r="AC135" i="260"/>
  <c r="AB136" i="260"/>
  <c r="AB132" i="260"/>
  <c r="AA135" i="260"/>
  <c r="AA131" i="260"/>
  <c r="Q136" i="260"/>
  <c r="L136" i="260"/>
  <c r="T135" i="260"/>
  <c r="Q135" i="260"/>
  <c r="O135" i="260"/>
  <c r="Q132" i="260"/>
  <c r="L132" i="260"/>
  <c r="T131" i="260"/>
  <c r="Q131" i="260"/>
  <c r="O131" i="260"/>
  <c r="Q128" i="260"/>
  <c r="L128" i="260"/>
  <c r="T127" i="260"/>
  <c r="Q127" i="260"/>
  <c r="O127" i="260"/>
  <c r="Q124" i="260"/>
  <c r="L124" i="260"/>
  <c r="T123" i="260"/>
  <c r="Q123" i="260"/>
  <c r="O123" i="260"/>
  <c r="I138" i="260"/>
  <c r="I136" i="260"/>
  <c r="I134" i="260"/>
  <c r="I132" i="260"/>
  <c r="I130" i="260"/>
  <c r="I128" i="260"/>
  <c r="I126" i="260"/>
  <c r="I124" i="260"/>
  <c r="I122" i="260"/>
  <c r="N121" i="260"/>
  <c r="N119" i="260"/>
  <c r="N117" i="260"/>
  <c r="N115" i="260"/>
  <c r="N113" i="260"/>
  <c r="N111" i="260"/>
  <c r="N109" i="260"/>
  <c r="N107" i="260"/>
  <c r="N105" i="260"/>
  <c r="N103" i="260"/>
  <c r="N138" i="260"/>
  <c r="N137" i="260"/>
  <c r="I137" i="260"/>
  <c r="N136" i="260"/>
  <c r="N135" i="260"/>
  <c r="I135" i="260"/>
  <c r="N134" i="260"/>
  <c r="N133" i="260"/>
  <c r="I133" i="260"/>
  <c r="N132" i="260"/>
  <c r="N131" i="260"/>
  <c r="I131" i="260"/>
  <c r="N130" i="260"/>
  <c r="N129" i="260"/>
  <c r="I129" i="260"/>
  <c r="N128" i="260"/>
  <c r="N127" i="260"/>
  <c r="I127" i="260"/>
  <c r="N126" i="260"/>
  <c r="N125" i="260"/>
  <c r="I125" i="260"/>
  <c r="N124" i="260"/>
  <c r="N123" i="260"/>
  <c r="I123" i="260"/>
  <c r="N122" i="260"/>
  <c r="J119" i="260"/>
  <c r="L119" i="260"/>
  <c r="O119" i="260"/>
  <c r="Q119" i="260"/>
  <c r="T119" i="260"/>
  <c r="J117" i="260"/>
  <c r="L117" i="260"/>
  <c r="O117" i="260"/>
  <c r="Q117" i="260"/>
  <c r="T117" i="260"/>
  <c r="J115" i="260"/>
  <c r="L115" i="260"/>
  <c r="O115" i="260"/>
  <c r="Q115" i="260"/>
  <c r="T115" i="260"/>
  <c r="J113" i="260"/>
  <c r="L113" i="260"/>
  <c r="O113" i="260"/>
  <c r="Q113" i="260"/>
  <c r="T113" i="260"/>
  <c r="J111" i="260"/>
  <c r="L111" i="260"/>
  <c r="O111" i="260"/>
  <c r="Q111" i="260"/>
  <c r="T111" i="260"/>
  <c r="J109" i="260"/>
  <c r="L109" i="260"/>
  <c r="O109" i="260"/>
  <c r="Q109" i="260"/>
  <c r="T109" i="260"/>
  <c r="J107" i="260"/>
  <c r="L107" i="260"/>
  <c r="O107" i="260"/>
  <c r="Q107" i="260"/>
  <c r="T107" i="260"/>
  <c r="J105" i="260"/>
  <c r="L105" i="260"/>
  <c r="O105" i="260"/>
  <c r="Q105" i="260"/>
  <c r="T105" i="260"/>
  <c r="J103" i="260"/>
  <c r="L103" i="260"/>
  <c r="O103" i="260"/>
  <c r="Q103" i="260"/>
  <c r="T103" i="260"/>
  <c r="K120" i="260"/>
  <c r="L120" i="260"/>
  <c r="O120" i="260"/>
  <c r="T120" i="260"/>
  <c r="K118" i="260"/>
  <c r="L118" i="260"/>
  <c r="O118" i="260"/>
  <c r="T118" i="260"/>
  <c r="K116" i="260"/>
  <c r="L116" i="260"/>
  <c r="O116" i="260"/>
  <c r="T116" i="260"/>
  <c r="K114" i="260"/>
  <c r="L114" i="260"/>
  <c r="O114" i="260"/>
  <c r="T114" i="260"/>
  <c r="K112" i="260"/>
  <c r="L112" i="260"/>
  <c r="O112" i="260"/>
  <c r="T112" i="260"/>
  <c r="K110" i="260"/>
  <c r="L110" i="260"/>
  <c r="O110" i="260"/>
  <c r="T110" i="260"/>
  <c r="K108" i="260"/>
  <c r="L108" i="260"/>
  <c r="O108" i="260"/>
  <c r="T108" i="260"/>
  <c r="K106" i="260"/>
  <c r="L106" i="260"/>
  <c r="O106" i="260"/>
  <c r="T106" i="260"/>
  <c r="K104" i="260"/>
  <c r="L104" i="260"/>
  <c r="O104" i="260"/>
  <c r="T104" i="260"/>
  <c r="D121" i="260"/>
  <c r="D119" i="260"/>
  <c r="D117" i="260"/>
  <c r="D115" i="260"/>
  <c r="D113" i="260"/>
  <c r="D111" i="260"/>
  <c r="D109" i="260"/>
  <c r="D107" i="260"/>
  <c r="D105" i="260"/>
  <c r="D103" i="260"/>
  <c r="T102" i="260"/>
  <c r="O102" i="260"/>
  <c r="L102" i="260"/>
  <c r="AC138" i="260"/>
  <c r="AC136" i="260"/>
  <c r="AA138" i="260"/>
  <c r="AA136" i="260"/>
  <c r="AA134" i="260"/>
  <c r="AA132" i="260"/>
  <c r="R138" i="260"/>
  <c r="P138" i="260"/>
  <c r="R136" i="260"/>
  <c r="P136" i="260"/>
  <c r="R134" i="260"/>
  <c r="P134" i="260"/>
  <c r="R132" i="260"/>
  <c r="P132" i="260"/>
  <c r="R130" i="260"/>
  <c r="P130" i="260"/>
  <c r="R128" i="260"/>
  <c r="P128" i="260"/>
  <c r="R126" i="260"/>
  <c r="P126" i="260"/>
  <c r="R124" i="260"/>
  <c r="P124" i="260"/>
  <c r="R122" i="260"/>
  <c r="P122" i="260"/>
  <c r="R120" i="260"/>
  <c r="P120" i="260"/>
  <c r="R118" i="260"/>
  <c r="P118" i="260"/>
  <c r="R116" i="260"/>
  <c r="P116" i="260"/>
  <c r="R114" i="260"/>
  <c r="P114" i="260"/>
  <c r="R112" i="260"/>
  <c r="P112" i="260"/>
  <c r="R110" i="260"/>
  <c r="P110" i="260"/>
  <c r="R108" i="260"/>
  <c r="P108" i="260"/>
  <c r="R106" i="260"/>
  <c r="P106" i="260"/>
  <c r="R104" i="260"/>
  <c r="P104" i="260"/>
  <c r="R102" i="260"/>
  <c r="P102" i="260"/>
  <c r="C16" i="260" l="1"/>
  <c r="D16" i="260" s="1"/>
  <c r="B16" i="260"/>
  <c r="G1" i="260"/>
  <c r="C17" i="260" l="1"/>
  <c r="D17" i="260" s="1"/>
  <c r="B17" i="260"/>
  <c r="Q1" i="260"/>
  <c r="C18" i="260" l="1"/>
  <c r="B18" i="260"/>
  <c r="K3" i="260"/>
  <c r="O3" i="260"/>
  <c r="L3" i="260"/>
  <c r="J3" i="260"/>
  <c r="D18" i="260" l="1"/>
  <c r="C19" i="260"/>
  <c r="B19" i="260"/>
  <c r="R1" i="260"/>
  <c r="D19" i="260" l="1"/>
  <c r="J15" i="340"/>
  <c r="E1" i="260" l="1"/>
  <c r="I14" i="340" l="1"/>
  <c r="J14" i="340" l="1"/>
  <c r="V7" i="260" l="1"/>
  <c r="U7" i="260"/>
  <c r="U8" i="260"/>
  <c r="E24" i="340" l="1"/>
  <c r="B21" i="340" l="1"/>
  <c r="B22" i="340"/>
  <c r="B23" i="340"/>
  <c r="B24" i="340"/>
  <c r="B25" i="340"/>
  <c r="B26" i="340"/>
  <c r="B27" i="340"/>
  <c r="B28" i="340"/>
  <c r="B29" i="340"/>
  <c r="B30" i="340"/>
  <c r="B20" i="340" l="1"/>
  <c r="B19" i="340" a="1"/>
  <c r="B19" i="340" l="1"/>
  <c r="E18" i="340" a="1"/>
  <c r="E18" i="340" s="1"/>
  <c r="E14" i="340" a="1"/>
  <c r="E14" i="340" s="1"/>
  <c r="E17" i="340" l="1"/>
  <c r="E15" i="340"/>
  <c r="E16" i="340"/>
  <c r="I1" i="260" l="1"/>
  <c r="U55" i="260" l="1"/>
  <c r="V55" i="260"/>
  <c r="U56" i="260"/>
  <c r="V56" i="260"/>
  <c r="U57" i="260"/>
  <c r="V57" i="260"/>
  <c r="U58" i="260"/>
  <c r="V58" i="260"/>
  <c r="U59" i="260"/>
  <c r="V59" i="260"/>
  <c r="U60" i="260"/>
  <c r="V60" i="260"/>
  <c r="U61" i="260"/>
  <c r="V61" i="260"/>
  <c r="U62" i="260"/>
  <c r="V62" i="260"/>
  <c r="U63" i="260"/>
  <c r="V63" i="260"/>
  <c r="U64" i="260"/>
  <c r="V64" i="260"/>
  <c r="U65" i="260"/>
  <c r="V65" i="260"/>
  <c r="U66" i="260"/>
  <c r="V66" i="260"/>
  <c r="U67" i="260"/>
  <c r="V67" i="260"/>
  <c r="U68" i="260"/>
  <c r="V68" i="260"/>
  <c r="U69" i="260"/>
  <c r="V69" i="260"/>
  <c r="U70" i="260"/>
  <c r="V70" i="260"/>
  <c r="U71" i="260"/>
  <c r="V71" i="260"/>
  <c r="U72" i="260"/>
  <c r="V72" i="260"/>
  <c r="U73" i="260"/>
  <c r="V73" i="260"/>
  <c r="U74" i="260"/>
  <c r="V74" i="260"/>
  <c r="U75" i="260"/>
  <c r="V75" i="260"/>
  <c r="U76" i="260"/>
  <c r="V76" i="260"/>
  <c r="U77" i="260"/>
  <c r="V77" i="260"/>
  <c r="U78" i="260"/>
  <c r="V78" i="260"/>
  <c r="U79" i="260"/>
  <c r="V79" i="260"/>
  <c r="U80" i="260"/>
  <c r="V80" i="260"/>
  <c r="U81" i="260"/>
  <c r="V81" i="260"/>
  <c r="U82" i="260"/>
  <c r="V82" i="260"/>
  <c r="U83" i="260"/>
  <c r="V83" i="260"/>
  <c r="U84" i="260"/>
  <c r="V84" i="260"/>
  <c r="U85" i="260"/>
  <c r="V85" i="260"/>
  <c r="U86" i="260"/>
  <c r="V86" i="260"/>
  <c r="U87" i="260"/>
  <c r="V87" i="260"/>
  <c r="U88" i="260"/>
  <c r="V88" i="260"/>
  <c r="U89" i="260"/>
  <c r="V89" i="260"/>
  <c r="U90" i="260"/>
  <c r="V90" i="260"/>
  <c r="U91" i="260"/>
  <c r="V91" i="260"/>
  <c r="U92" i="260"/>
  <c r="V92" i="260"/>
  <c r="U93" i="260"/>
  <c r="V93" i="260"/>
  <c r="U94" i="260"/>
  <c r="V94" i="260"/>
  <c r="U95" i="260"/>
  <c r="V95" i="260"/>
  <c r="U96" i="260"/>
  <c r="V96" i="260"/>
  <c r="U97" i="260"/>
  <c r="V97" i="260"/>
  <c r="U98" i="260"/>
  <c r="V98" i="260"/>
  <c r="U99" i="260"/>
  <c r="V99" i="260"/>
  <c r="U100" i="260"/>
  <c r="V100" i="260"/>
  <c r="U101" i="260"/>
  <c r="V101" i="260"/>
  <c r="B27" i="313" l="1"/>
  <c r="B23" i="313" l="1"/>
  <c r="A23" i="313"/>
  <c r="A22" i="313"/>
  <c r="A21" i="313"/>
  <c r="B21" i="313" s="1"/>
  <c r="B22" i="313" s="1"/>
  <c r="B68" i="260" l="1"/>
  <c r="B69" i="260"/>
  <c r="B70" i="260"/>
  <c r="B71" i="260"/>
  <c r="O71" i="260" s="1"/>
  <c r="B72" i="260"/>
  <c r="B73" i="260"/>
  <c r="B74" i="260"/>
  <c r="B75" i="260"/>
  <c r="P75" i="260" s="1"/>
  <c r="B76" i="260"/>
  <c r="B77" i="260"/>
  <c r="B78" i="260"/>
  <c r="B79" i="260"/>
  <c r="O79" i="260" s="1"/>
  <c r="B80" i="260"/>
  <c r="B81" i="260"/>
  <c r="B82" i="260"/>
  <c r="B83" i="260"/>
  <c r="AD83" i="260" s="1"/>
  <c r="B84" i="260"/>
  <c r="B85" i="260"/>
  <c r="B86" i="260"/>
  <c r="B87" i="260"/>
  <c r="AD87" i="260" s="1"/>
  <c r="B88" i="260"/>
  <c r="B89" i="260"/>
  <c r="B90" i="260"/>
  <c r="B91" i="260"/>
  <c r="AD91" i="260" s="1"/>
  <c r="B92" i="260"/>
  <c r="B93" i="260"/>
  <c r="B94" i="260"/>
  <c r="AD94" i="260" s="1"/>
  <c r="B95" i="260"/>
  <c r="AD95" i="260" s="1"/>
  <c r="B96" i="260"/>
  <c r="AD96" i="260" s="1"/>
  <c r="B97" i="260"/>
  <c r="B98" i="260"/>
  <c r="B99" i="260"/>
  <c r="AD99" i="260" s="1"/>
  <c r="B100" i="260"/>
  <c r="B101" i="260"/>
  <c r="AD101" i="260" s="1"/>
  <c r="C68" i="260"/>
  <c r="D68" i="260" s="1"/>
  <c r="C69" i="260"/>
  <c r="D69" i="260" s="1"/>
  <c r="C70" i="260"/>
  <c r="D70" i="260" s="1"/>
  <c r="C71" i="260"/>
  <c r="D71" i="260" s="1"/>
  <c r="C72" i="260"/>
  <c r="D72" i="260" s="1"/>
  <c r="C73" i="260"/>
  <c r="N73" i="260" s="1"/>
  <c r="C74" i="260"/>
  <c r="D74" i="260" s="1"/>
  <c r="C75" i="260"/>
  <c r="C76" i="260"/>
  <c r="D76" i="260" s="1"/>
  <c r="C77" i="260"/>
  <c r="N77" i="260" s="1"/>
  <c r="C78" i="260"/>
  <c r="D78" i="260" s="1"/>
  <c r="C79" i="260"/>
  <c r="C80" i="260"/>
  <c r="C81" i="260"/>
  <c r="N81" i="260" s="1"/>
  <c r="C82" i="260"/>
  <c r="D82" i="260" s="1"/>
  <c r="C83" i="260"/>
  <c r="C84" i="260"/>
  <c r="D84" i="260" s="1"/>
  <c r="C85" i="260"/>
  <c r="N85" i="260" s="1"/>
  <c r="C86" i="260"/>
  <c r="D86" i="260" s="1"/>
  <c r="C87" i="260"/>
  <c r="C88" i="260"/>
  <c r="D88" i="260" s="1"/>
  <c r="C89" i="260"/>
  <c r="C90" i="260"/>
  <c r="D90" i="260" s="1"/>
  <c r="C91" i="260"/>
  <c r="C92" i="260"/>
  <c r="D92" i="260" s="1"/>
  <c r="C93" i="260"/>
  <c r="N93" i="260" s="1"/>
  <c r="C94" i="260"/>
  <c r="D94" i="260" s="1"/>
  <c r="C95" i="260"/>
  <c r="C96" i="260"/>
  <c r="D96" i="260" s="1"/>
  <c r="C97" i="260"/>
  <c r="C98" i="260"/>
  <c r="D98" i="260" s="1"/>
  <c r="C99" i="260"/>
  <c r="C100" i="260"/>
  <c r="D100" i="260" s="1"/>
  <c r="C101" i="260"/>
  <c r="N101" i="260" s="1"/>
  <c r="O55" i="260"/>
  <c r="O56" i="260"/>
  <c r="O57" i="260"/>
  <c r="O58" i="260"/>
  <c r="O59" i="260"/>
  <c r="O60" i="260"/>
  <c r="O61" i="260"/>
  <c r="O62" i="260"/>
  <c r="O63" i="260"/>
  <c r="O65" i="260"/>
  <c r="O67" i="260"/>
  <c r="P55" i="260"/>
  <c r="P56" i="260"/>
  <c r="P57" i="260"/>
  <c r="P58" i="260"/>
  <c r="P59" i="260"/>
  <c r="P60" i="260"/>
  <c r="P61" i="260"/>
  <c r="P62" i="260"/>
  <c r="P63" i="260"/>
  <c r="P65" i="260"/>
  <c r="P67" i="260"/>
  <c r="Q55" i="260"/>
  <c r="Q56" i="260"/>
  <c r="Q57" i="260"/>
  <c r="Q58" i="260"/>
  <c r="Q59" i="260"/>
  <c r="Q60" i="260"/>
  <c r="Q61" i="260"/>
  <c r="Q62" i="260"/>
  <c r="Q63" i="260"/>
  <c r="Q65" i="260"/>
  <c r="Q67" i="260"/>
  <c r="R55" i="260"/>
  <c r="R56" i="260"/>
  <c r="R57" i="260"/>
  <c r="R58" i="260"/>
  <c r="R59" i="260"/>
  <c r="R60" i="260"/>
  <c r="R61" i="260"/>
  <c r="R62" i="260"/>
  <c r="R63" i="260"/>
  <c r="R65" i="260"/>
  <c r="R67" i="260"/>
  <c r="T55" i="260"/>
  <c r="T56" i="260"/>
  <c r="T57" i="260"/>
  <c r="T58" i="260"/>
  <c r="T59" i="260"/>
  <c r="T60" i="260"/>
  <c r="T61" i="260"/>
  <c r="T62" i="260"/>
  <c r="T63" i="260"/>
  <c r="T65" i="260"/>
  <c r="T67" i="260"/>
  <c r="AA55" i="260"/>
  <c r="I55" i="260" s="1"/>
  <c r="AA56" i="260"/>
  <c r="I56" i="260" s="1"/>
  <c r="AA57" i="260"/>
  <c r="I57" i="260" s="1"/>
  <c r="AA58" i="260"/>
  <c r="I58" i="260" s="1"/>
  <c r="AA59" i="260"/>
  <c r="I59" i="260" s="1"/>
  <c r="AA60" i="260"/>
  <c r="I60" i="260" s="1"/>
  <c r="AA61" i="260"/>
  <c r="I61" i="260" s="1"/>
  <c r="AA62" i="260"/>
  <c r="I62" i="260" s="1"/>
  <c r="AA63" i="260"/>
  <c r="AA65" i="260"/>
  <c r="AA67" i="260"/>
  <c r="AB55" i="260"/>
  <c r="AB56" i="260"/>
  <c r="AB57" i="260"/>
  <c r="AB58" i="260"/>
  <c r="AB59" i="260"/>
  <c r="AB60" i="260"/>
  <c r="N60" i="260" s="1"/>
  <c r="AB61" i="260"/>
  <c r="N61" i="260" s="1"/>
  <c r="AB62" i="260"/>
  <c r="N62" i="260" s="1"/>
  <c r="AB63" i="260"/>
  <c r="N63" i="260" s="1"/>
  <c r="AB65" i="260"/>
  <c r="N65" i="260" s="1"/>
  <c r="AB67" i="260"/>
  <c r="AC55" i="260"/>
  <c r="AC56" i="260"/>
  <c r="AC57" i="260"/>
  <c r="AC58" i="260"/>
  <c r="AC59" i="260"/>
  <c r="AC60" i="260"/>
  <c r="AC61" i="260"/>
  <c r="AC62" i="260"/>
  <c r="AC63" i="260"/>
  <c r="AC65" i="260"/>
  <c r="AC67" i="260"/>
  <c r="AD55" i="260"/>
  <c r="AD56" i="260"/>
  <c r="AD57" i="260"/>
  <c r="AD58" i="260"/>
  <c r="AD59" i="260"/>
  <c r="AD60" i="260"/>
  <c r="AD61" i="260"/>
  <c r="AD62" i="260"/>
  <c r="AD63" i="260"/>
  <c r="AD65" i="260"/>
  <c r="AD67" i="260"/>
  <c r="AD82" i="260"/>
  <c r="AD84" i="260"/>
  <c r="AD86" i="260"/>
  <c r="AD88" i="260"/>
  <c r="AD90" i="260"/>
  <c r="AD92" i="260"/>
  <c r="AD98" i="260"/>
  <c r="AD100" i="260"/>
  <c r="AC87" i="260" l="1"/>
  <c r="AB83" i="260"/>
  <c r="AA87" i="260"/>
  <c r="T83" i="260"/>
  <c r="R87" i="260"/>
  <c r="Q83" i="260"/>
  <c r="P71" i="260"/>
  <c r="N69" i="260"/>
  <c r="D101" i="260"/>
  <c r="D87" i="260"/>
  <c r="D99" i="260"/>
  <c r="D97" i="260"/>
  <c r="D95" i="260"/>
  <c r="D93" i="260"/>
  <c r="D91" i="260"/>
  <c r="D89" i="260"/>
  <c r="D85" i="260"/>
  <c r="D83" i="260"/>
  <c r="D81" i="260"/>
  <c r="D79" i="260"/>
  <c r="D77" i="260"/>
  <c r="D75" i="260"/>
  <c r="D73" i="260"/>
  <c r="AC71" i="260"/>
  <c r="AB99" i="260"/>
  <c r="AA71" i="260"/>
  <c r="T99" i="260"/>
  <c r="R71" i="260"/>
  <c r="Q99" i="260"/>
  <c r="AD75" i="260"/>
  <c r="AC95" i="260"/>
  <c r="AC79" i="260"/>
  <c r="AB91" i="260"/>
  <c r="AB75" i="260"/>
  <c r="AA95" i="260"/>
  <c r="AA79" i="260"/>
  <c r="T91" i="260"/>
  <c r="T75" i="260"/>
  <c r="R95" i="260"/>
  <c r="R79" i="260"/>
  <c r="Q91" i="260"/>
  <c r="Q75" i="260"/>
  <c r="P87" i="260"/>
  <c r="O99" i="260"/>
  <c r="P95" i="260"/>
  <c r="P79" i="260"/>
  <c r="O83" i="260"/>
  <c r="O91" i="260"/>
  <c r="O75" i="260"/>
  <c r="O101" i="260"/>
  <c r="P101" i="260"/>
  <c r="Q101" i="260"/>
  <c r="R101" i="260"/>
  <c r="T101" i="260"/>
  <c r="AA101" i="260"/>
  <c r="AB101" i="260"/>
  <c r="AC101" i="260"/>
  <c r="O97" i="260"/>
  <c r="P97" i="260"/>
  <c r="Q97" i="260"/>
  <c r="R97" i="260"/>
  <c r="T97" i="260"/>
  <c r="AA97" i="260"/>
  <c r="AB97" i="260"/>
  <c r="AC97" i="260"/>
  <c r="AD97" i="260"/>
  <c r="O93" i="260"/>
  <c r="P93" i="260"/>
  <c r="Q93" i="260"/>
  <c r="R93" i="260"/>
  <c r="T93" i="260"/>
  <c r="AA93" i="260"/>
  <c r="AB93" i="260"/>
  <c r="AC93" i="260"/>
  <c r="AD93" i="260"/>
  <c r="O89" i="260"/>
  <c r="P89" i="260"/>
  <c r="Q89" i="260"/>
  <c r="R89" i="260"/>
  <c r="T89" i="260"/>
  <c r="AA89" i="260"/>
  <c r="AB89" i="260"/>
  <c r="AC89" i="260"/>
  <c r="AD89" i="260"/>
  <c r="O85" i="260"/>
  <c r="P85" i="260"/>
  <c r="Q85" i="260"/>
  <c r="R85" i="260"/>
  <c r="T85" i="260"/>
  <c r="AA85" i="260"/>
  <c r="AB85" i="260"/>
  <c r="AC85" i="260"/>
  <c r="AD85" i="260"/>
  <c r="O81" i="260"/>
  <c r="P81" i="260"/>
  <c r="Q81" i="260"/>
  <c r="R81" i="260"/>
  <c r="T81" i="260"/>
  <c r="AA81" i="260"/>
  <c r="AB81" i="260"/>
  <c r="AC81" i="260"/>
  <c r="AD81" i="260"/>
  <c r="O77" i="260"/>
  <c r="P77" i="260"/>
  <c r="Q77" i="260"/>
  <c r="R77" i="260"/>
  <c r="T77" i="260"/>
  <c r="AA77" i="260"/>
  <c r="AB77" i="260"/>
  <c r="AC77" i="260"/>
  <c r="AD77" i="260"/>
  <c r="O73" i="260"/>
  <c r="P73" i="260"/>
  <c r="Q73" i="260"/>
  <c r="R73" i="260"/>
  <c r="T73" i="260"/>
  <c r="AA73" i="260"/>
  <c r="AB73" i="260"/>
  <c r="AC73" i="260"/>
  <c r="AD73" i="260"/>
  <c r="O69" i="260"/>
  <c r="P69" i="260"/>
  <c r="Q69" i="260"/>
  <c r="R69" i="260"/>
  <c r="T69" i="260"/>
  <c r="AA69" i="260"/>
  <c r="AB69" i="260"/>
  <c r="AC69" i="260"/>
  <c r="AD69" i="260"/>
  <c r="AD79" i="260"/>
  <c r="AD71" i="260"/>
  <c r="AC99" i="260"/>
  <c r="AC91" i="260"/>
  <c r="AC83" i="260"/>
  <c r="AC75" i="260"/>
  <c r="AB95" i="260"/>
  <c r="AB87" i="260"/>
  <c r="AB79" i="260"/>
  <c r="AB71" i="260"/>
  <c r="AA99" i="260"/>
  <c r="AA91" i="260"/>
  <c r="AA83" i="260"/>
  <c r="AA75" i="260"/>
  <c r="T95" i="260"/>
  <c r="T87" i="260"/>
  <c r="T79" i="260"/>
  <c r="T71" i="260"/>
  <c r="R99" i="260"/>
  <c r="R91" i="260"/>
  <c r="R83" i="260"/>
  <c r="R75" i="260"/>
  <c r="Q95" i="260"/>
  <c r="Q87" i="260"/>
  <c r="Q79" i="260"/>
  <c r="Q71" i="260"/>
  <c r="P99" i="260"/>
  <c r="P91" i="260"/>
  <c r="P83" i="260"/>
  <c r="O95" i="260"/>
  <c r="O87" i="260"/>
  <c r="N89" i="260"/>
  <c r="N99" i="260"/>
  <c r="N91" i="260"/>
  <c r="N87" i="260"/>
  <c r="N83" i="260"/>
  <c r="N79" i="260"/>
  <c r="N75" i="260"/>
  <c r="N71" i="260"/>
  <c r="N58" i="260"/>
  <c r="N56" i="260"/>
  <c r="N59" i="260"/>
  <c r="N57" i="260"/>
  <c r="N55" i="260"/>
  <c r="N67" i="260"/>
  <c r="T100" i="260"/>
  <c r="AA100" i="260"/>
  <c r="AB100" i="260"/>
  <c r="AC100" i="260"/>
  <c r="T98" i="260"/>
  <c r="AA98" i="260"/>
  <c r="AB98" i="260"/>
  <c r="AC98" i="260"/>
  <c r="T96" i="260"/>
  <c r="AA96" i="260"/>
  <c r="AB96" i="260"/>
  <c r="AC96" i="260"/>
  <c r="T94" i="260"/>
  <c r="AA94" i="260"/>
  <c r="AB94" i="260"/>
  <c r="AC94" i="260"/>
  <c r="T92" i="260"/>
  <c r="AA92" i="260"/>
  <c r="AB92" i="260"/>
  <c r="AC92" i="260"/>
  <c r="T90" i="260"/>
  <c r="AA90" i="260"/>
  <c r="AB90" i="260"/>
  <c r="AC90" i="260"/>
  <c r="T88" i="260"/>
  <c r="AA88" i="260"/>
  <c r="AB88" i="260"/>
  <c r="AC88" i="260"/>
  <c r="T86" i="260"/>
  <c r="AA86" i="260"/>
  <c r="AB86" i="260"/>
  <c r="AC86" i="260"/>
  <c r="T84" i="260"/>
  <c r="AA84" i="260"/>
  <c r="AB84" i="260"/>
  <c r="AC84" i="260"/>
  <c r="T82" i="260"/>
  <c r="AA82" i="260"/>
  <c r="AB82" i="260"/>
  <c r="AC82" i="260"/>
  <c r="T80" i="260"/>
  <c r="AA80" i="260"/>
  <c r="AB80" i="260"/>
  <c r="AC80" i="260"/>
  <c r="AD80" i="260"/>
  <c r="T78" i="260"/>
  <c r="AA78" i="260"/>
  <c r="AB78" i="260"/>
  <c r="AC78" i="260"/>
  <c r="AD78" i="260"/>
  <c r="T76" i="260"/>
  <c r="AA76" i="260"/>
  <c r="AB76" i="260"/>
  <c r="AC76" i="260"/>
  <c r="AD76" i="260"/>
  <c r="T74" i="260"/>
  <c r="AA74" i="260"/>
  <c r="AB74" i="260"/>
  <c r="AC74" i="260"/>
  <c r="AD74" i="260"/>
  <c r="T72" i="260"/>
  <c r="AA72" i="260"/>
  <c r="AB72" i="260"/>
  <c r="AC72" i="260"/>
  <c r="AD72" i="260"/>
  <c r="AA70" i="260"/>
  <c r="AB70" i="260"/>
  <c r="AC70" i="260"/>
  <c r="AD70" i="260"/>
  <c r="AA68" i="260"/>
  <c r="AB68" i="260"/>
  <c r="AC68" i="260"/>
  <c r="AD68" i="260"/>
  <c r="AA66" i="260"/>
  <c r="AB66" i="260"/>
  <c r="AC66" i="260"/>
  <c r="AD66" i="260"/>
  <c r="AA64" i="260"/>
  <c r="I64" i="260" s="1"/>
  <c r="AB64" i="260"/>
  <c r="AC64" i="260"/>
  <c r="AD64" i="260"/>
  <c r="N97" i="260"/>
  <c r="N95" i="260"/>
  <c r="D80" i="260"/>
  <c r="I80" i="260"/>
  <c r="O100" i="260"/>
  <c r="P100" i="260"/>
  <c r="Q100" i="260"/>
  <c r="R100" i="260"/>
  <c r="O98" i="260"/>
  <c r="P98" i="260"/>
  <c r="Q98" i="260"/>
  <c r="R98" i="260"/>
  <c r="O96" i="260"/>
  <c r="P96" i="260"/>
  <c r="Q96" i="260"/>
  <c r="R96" i="260"/>
  <c r="O94" i="260"/>
  <c r="P94" i="260"/>
  <c r="Q94" i="260"/>
  <c r="R94" i="260"/>
  <c r="O92" i="260"/>
  <c r="P92" i="260"/>
  <c r="Q92" i="260"/>
  <c r="R92" i="260"/>
  <c r="O90" i="260"/>
  <c r="P90" i="260"/>
  <c r="Q90" i="260"/>
  <c r="R90" i="260"/>
  <c r="O88" i="260"/>
  <c r="P88" i="260"/>
  <c r="Q88" i="260"/>
  <c r="R88" i="260"/>
  <c r="O86" i="260"/>
  <c r="P86" i="260"/>
  <c r="Q86" i="260"/>
  <c r="R86" i="260"/>
  <c r="O84" i="260"/>
  <c r="P84" i="260"/>
  <c r="Q84" i="260"/>
  <c r="R84" i="260"/>
  <c r="O82" i="260"/>
  <c r="P82" i="260"/>
  <c r="Q82" i="260"/>
  <c r="R82" i="260"/>
  <c r="O80" i="260"/>
  <c r="P80" i="260"/>
  <c r="Q80" i="260"/>
  <c r="R80" i="260"/>
  <c r="O78" i="260"/>
  <c r="P78" i="260"/>
  <c r="Q78" i="260"/>
  <c r="R78" i="260"/>
  <c r="O76" i="260"/>
  <c r="P76" i="260"/>
  <c r="Q76" i="260"/>
  <c r="R76" i="260"/>
  <c r="O74" i="260"/>
  <c r="P74" i="260"/>
  <c r="Q74" i="260"/>
  <c r="R74" i="260"/>
  <c r="O72" i="260"/>
  <c r="P72" i="260"/>
  <c r="Q72" i="260"/>
  <c r="R72" i="260"/>
  <c r="O70" i="260"/>
  <c r="P70" i="260"/>
  <c r="Q70" i="260"/>
  <c r="R70" i="260"/>
  <c r="T70" i="260"/>
  <c r="O68" i="260"/>
  <c r="P68" i="260"/>
  <c r="Q68" i="260"/>
  <c r="R68" i="260"/>
  <c r="T68" i="260"/>
  <c r="O66" i="260"/>
  <c r="P66" i="260"/>
  <c r="Q66" i="260"/>
  <c r="R66" i="260"/>
  <c r="T66" i="260"/>
  <c r="O64" i="260"/>
  <c r="P64" i="260"/>
  <c r="Q64" i="260"/>
  <c r="R64" i="260"/>
  <c r="T64" i="260"/>
  <c r="I96" i="260"/>
  <c r="N100" i="260"/>
  <c r="N98" i="260"/>
  <c r="N96" i="260"/>
  <c r="N94" i="260"/>
  <c r="N92" i="260"/>
  <c r="N90" i="260"/>
  <c r="N88" i="260"/>
  <c r="N86" i="260"/>
  <c r="N84" i="260"/>
  <c r="N82" i="260"/>
  <c r="N80" i="260"/>
  <c r="N78" i="260"/>
  <c r="N76" i="260"/>
  <c r="N74" i="260"/>
  <c r="N72" i="260"/>
  <c r="N70" i="260"/>
  <c r="N68" i="260"/>
  <c r="N66" i="260"/>
  <c r="N64" i="260"/>
  <c r="I88" i="260"/>
  <c r="I72" i="260"/>
  <c r="I100" i="260"/>
  <c r="I92" i="260"/>
  <c r="I84" i="260"/>
  <c r="I76" i="260"/>
  <c r="I68" i="260"/>
  <c r="I98" i="260"/>
  <c r="I94" i="260"/>
  <c r="I90" i="260"/>
  <c r="I86" i="260"/>
  <c r="I82" i="260"/>
  <c r="I78" i="260"/>
  <c r="I74" i="260"/>
  <c r="I70" i="260"/>
  <c r="I66" i="260"/>
  <c r="I101" i="260"/>
  <c r="I99" i="260"/>
  <c r="I97" i="260"/>
  <c r="I95" i="260"/>
  <c r="I93" i="260"/>
  <c r="I91" i="260"/>
  <c r="I89" i="260"/>
  <c r="I87" i="260"/>
  <c r="I85" i="260"/>
  <c r="I83" i="260"/>
  <c r="I81" i="260"/>
  <c r="I79" i="260"/>
  <c r="I77" i="260"/>
  <c r="I75" i="260"/>
  <c r="I73" i="260"/>
  <c r="I71" i="260"/>
  <c r="I69" i="260"/>
  <c r="I67" i="260"/>
  <c r="I65" i="260"/>
  <c r="I63" i="260"/>
  <c r="J100" i="260"/>
  <c r="L100" i="260"/>
  <c r="K100" i="260"/>
  <c r="J98" i="260"/>
  <c r="L98" i="260"/>
  <c r="K98" i="260"/>
  <c r="J96" i="260"/>
  <c r="L96" i="260"/>
  <c r="K96" i="260"/>
  <c r="J94" i="260"/>
  <c r="L94" i="260"/>
  <c r="K94" i="260"/>
  <c r="J92" i="260"/>
  <c r="L92" i="260"/>
  <c r="K92" i="260"/>
  <c r="J90" i="260"/>
  <c r="L90" i="260"/>
  <c r="K90" i="260"/>
  <c r="J88" i="260"/>
  <c r="L88" i="260"/>
  <c r="K88" i="260"/>
  <c r="J86" i="260"/>
  <c r="L86" i="260"/>
  <c r="K86" i="260"/>
  <c r="J84" i="260"/>
  <c r="L84" i="260"/>
  <c r="K84" i="260"/>
  <c r="J82" i="260"/>
  <c r="L82" i="260"/>
  <c r="K82" i="260"/>
  <c r="J80" i="260"/>
  <c r="L80" i="260"/>
  <c r="K80" i="260"/>
  <c r="J78" i="260"/>
  <c r="L78" i="260"/>
  <c r="K78" i="260"/>
  <c r="J76" i="260"/>
  <c r="L76" i="260"/>
  <c r="K76" i="260"/>
  <c r="J74" i="260"/>
  <c r="L74" i="260"/>
  <c r="K74" i="260"/>
  <c r="J72" i="260"/>
  <c r="L72" i="260"/>
  <c r="K72" i="260"/>
  <c r="J70" i="260"/>
  <c r="L70" i="260"/>
  <c r="K70" i="260"/>
  <c r="J68" i="260"/>
  <c r="L68" i="260"/>
  <c r="K68" i="260"/>
  <c r="J66" i="260"/>
  <c r="K66" i="260"/>
  <c r="L66" i="260"/>
  <c r="J64" i="260"/>
  <c r="L64" i="260"/>
  <c r="K64" i="260"/>
  <c r="J62" i="260"/>
  <c r="L62" i="260"/>
  <c r="K62" i="260"/>
  <c r="J60" i="260"/>
  <c r="L60" i="260"/>
  <c r="K60" i="260"/>
  <c r="J58" i="260"/>
  <c r="L58" i="260"/>
  <c r="K58" i="260"/>
  <c r="J56" i="260"/>
  <c r="L56" i="260"/>
  <c r="K56" i="260"/>
  <c r="K101" i="260"/>
  <c r="J101" i="260"/>
  <c r="L101" i="260"/>
  <c r="K99" i="260"/>
  <c r="J99" i="260"/>
  <c r="L99" i="260"/>
  <c r="K97" i="260"/>
  <c r="J97" i="260"/>
  <c r="L97" i="260"/>
  <c r="K95" i="260"/>
  <c r="J95" i="260"/>
  <c r="L95" i="260"/>
  <c r="K93" i="260"/>
  <c r="J93" i="260"/>
  <c r="L93" i="260"/>
  <c r="K91" i="260"/>
  <c r="J91" i="260"/>
  <c r="L91" i="260"/>
  <c r="K89" i="260"/>
  <c r="J89" i="260"/>
  <c r="L89" i="260"/>
  <c r="K87" i="260"/>
  <c r="J87" i="260"/>
  <c r="L87" i="260"/>
  <c r="K85" i="260"/>
  <c r="J85" i="260"/>
  <c r="L85" i="260"/>
  <c r="K83" i="260"/>
  <c r="J83" i="260"/>
  <c r="L83" i="260"/>
  <c r="K81" i="260"/>
  <c r="J81" i="260"/>
  <c r="L81" i="260"/>
  <c r="K79" i="260"/>
  <c r="J79" i="260"/>
  <c r="L79" i="260"/>
  <c r="K77" i="260"/>
  <c r="J77" i="260"/>
  <c r="L77" i="260"/>
  <c r="K75" i="260"/>
  <c r="J75" i="260"/>
  <c r="L75" i="260"/>
  <c r="K73" i="260"/>
  <c r="J73" i="260"/>
  <c r="L73" i="260"/>
  <c r="K71" i="260"/>
  <c r="J71" i="260"/>
  <c r="L71" i="260"/>
  <c r="K69" i="260"/>
  <c r="J69" i="260"/>
  <c r="L69" i="260"/>
  <c r="K67" i="260"/>
  <c r="J67" i="260"/>
  <c r="L67" i="260"/>
  <c r="K65" i="260"/>
  <c r="J65" i="260"/>
  <c r="L65" i="260"/>
  <c r="K63" i="260"/>
  <c r="J63" i="260"/>
  <c r="L63" i="260"/>
  <c r="K61" i="260"/>
  <c r="J61" i="260"/>
  <c r="L61" i="260"/>
  <c r="K59" i="260"/>
  <c r="J59" i="260"/>
  <c r="L59" i="260"/>
  <c r="K57" i="260"/>
  <c r="J57" i="260"/>
  <c r="L57" i="260"/>
  <c r="K55" i="260"/>
  <c r="J55" i="260"/>
  <c r="L55" i="260"/>
  <c r="E19" i="313"/>
  <c r="U54" i="260" l="1"/>
  <c r="V54" i="260"/>
  <c r="J54" i="260" l="1"/>
  <c r="L54" i="260"/>
  <c r="K54" i="260"/>
  <c r="AC54" i="260"/>
  <c r="AA54" i="260"/>
  <c r="I54" i="260" s="1"/>
  <c r="Q54" i="260"/>
  <c r="AD54" i="260"/>
  <c r="AB54" i="260"/>
  <c r="T54" i="260"/>
  <c r="O54" i="260"/>
  <c r="N54" i="260"/>
  <c r="R54" i="260"/>
  <c r="P54" i="260"/>
  <c r="B11" i="313"/>
  <c r="B10" i="313"/>
  <c r="D3" i="313"/>
  <c r="D4" i="313" s="1"/>
  <c r="D5" i="313" s="1"/>
  <c r="D6" i="313" s="1"/>
  <c r="D7" i="313" s="1"/>
  <c r="D8" i="313" s="1"/>
  <c r="D9" i="313" s="1"/>
  <c r="D10" i="313" s="1"/>
  <c r="D11" i="313" s="1"/>
  <c r="D12" i="313" s="1"/>
  <c r="D13" i="313" s="1"/>
  <c r="D14" i="313" s="1"/>
  <c r="D15" i="313" s="1"/>
  <c r="D16" i="313" s="1"/>
  <c r="D17" i="313" s="1"/>
  <c r="D18" i="313" s="1"/>
  <c r="D19" i="313" s="1"/>
  <c r="E26" i="313"/>
  <c r="E25" i="313"/>
  <c r="E24" i="313"/>
  <c r="E22" i="313"/>
  <c r="E23" i="313"/>
  <c r="E21" i="313"/>
  <c r="E20" i="313"/>
  <c r="E18" i="313"/>
  <c r="E17" i="313"/>
  <c r="E16" i="313"/>
  <c r="E15" i="313"/>
  <c r="E14" i="313"/>
  <c r="E13" i="313"/>
  <c r="E12" i="313"/>
  <c r="E11" i="313"/>
  <c r="E10" i="313"/>
  <c r="E9" i="313"/>
  <c r="E8" i="313"/>
  <c r="E7" i="313"/>
  <c r="E6" i="313"/>
  <c r="E5" i="313"/>
  <c r="C4" i="313"/>
  <c r="C3" i="313"/>
  <c r="B4" i="313"/>
  <c r="U3" i="260" l="1"/>
  <c r="V3" i="260"/>
  <c r="U13" i="260"/>
  <c r="V13" i="260"/>
  <c r="U17" i="260"/>
  <c r="V17" i="260"/>
  <c r="U18" i="260"/>
  <c r="V18" i="260"/>
  <c r="U11" i="260"/>
  <c r="V11" i="260"/>
  <c r="U15" i="260"/>
  <c r="V15" i="260"/>
  <c r="U12" i="260"/>
  <c r="V12" i="260"/>
  <c r="U4" i="260"/>
  <c r="V4" i="260"/>
  <c r="U19" i="260"/>
  <c r="V19" i="260"/>
  <c r="U10" i="260"/>
  <c r="V10" i="260"/>
  <c r="U9" i="260"/>
  <c r="V9" i="260"/>
  <c r="U20" i="260"/>
  <c r="V20" i="260"/>
  <c r="U5" i="260"/>
  <c r="V5" i="260"/>
  <c r="U14" i="260"/>
  <c r="V14" i="260"/>
  <c r="U21" i="260"/>
  <c r="V21" i="260"/>
  <c r="U22" i="260"/>
  <c r="V22" i="260"/>
  <c r="U23" i="260"/>
  <c r="V23" i="260"/>
  <c r="U24" i="260"/>
  <c r="V24" i="260"/>
  <c r="U25" i="260"/>
  <c r="V25" i="260"/>
  <c r="U26" i="260"/>
  <c r="V26" i="260"/>
  <c r="U27" i="260"/>
  <c r="V27" i="260"/>
  <c r="U28" i="260"/>
  <c r="V28" i="260"/>
  <c r="U29" i="260"/>
  <c r="V29" i="260"/>
  <c r="U30" i="260"/>
  <c r="V30" i="260"/>
  <c r="U31" i="260"/>
  <c r="V31" i="260"/>
  <c r="U32" i="260"/>
  <c r="V32" i="260"/>
  <c r="U33" i="260"/>
  <c r="V33" i="260"/>
  <c r="U34" i="260"/>
  <c r="V34" i="260"/>
  <c r="U35" i="260"/>
  <c r="V35" i="260"/>
  <c r="U36" i="260"/>
  <c r="V36" i="260"/>
  <c r="U37" i="260"/>
  <c r="V37" i="260"/>
  <c r="U38" i="260"/>
  <c r="V38" i="260"/>
  <c r="U39" i="260"/>
  <c r="V39" i="260"/>
  <c r="U40" i="260"/>
  <c r="V40" i="260"/>
  <c r="U41" i="260"/>
  <c r="V41" i="260"/>
  <c r="U42" i="260"/>
  <c r="V42" i="260"/>
  <c r="U43" i="260"/>
  <c r="V43" i="260"/>
  <c r="U44" i="260"/>
  <c r="V44" i="260"/>
  <c r="U45" i="260"/>
  <c r="V45" i="260"/>
  <c r="U46" i="260"/>
  <c r="V46" i="260"/>
  <c r="U47" i="260"/>
  <c r="V47" i="260"/>
  <c r="U48" i="260"/>
  <c r="V48" i="260"/>
  <c r="U49" i="260"/>
  <c r="V49" i="260"/>
  <c r="U50" i="260"/>
  <c r="V50" i="260"/>
  <c r="U51" i="260"/>
  <c r="V51" i="260"/>
  <c r="U52" i="260"/>
  <c r="V52" i="260"/>
  <c r="U53" i="260"/>
  <c r="V53" i="260"/>
  <c r="L7" i="260" l="1"/>
  <c r="K7" i="260"/>
  <c r="J7" i="260"/>
  <c r="V8" i="260"/>
  <c r="U16" i="260"/>
  <c r="V16" i="260"/>
  <c r="AA53" i="260" l="1"/>
  <c r="K53" i="260"/>
  <c r="J53" i="260"/>
  <c r="L53" i="260"/>
  <c r="AA52" i="260"/>
  <c r="J52" i="260"/>
  <c r="L52" i="260"/>
  <c r="K52" i="260"/>
  <c r="AA51" i="260"/>
  <c r="K51" i="260"/>
  <c r="J51" i="260"/>
  <c r="L51" i="260"/>
  <c r="AA50" i="260"/>
  <c r="J50" i="260"/>
  <c r="L50" i="260"/>
  <c r="K50" i="260"/>
  <c r="R53" i="260"/>
  <c r="T52" i="260"/>
  <c r="P51" i="260"/>
  <c r="O52" i="260"/>
  <c r="R51" i="260"/>
  <c r="Q52" i="260"/>
  <c r="P53" i="260"/>
  <c r="I50" i="260"/>
  <c r="R52" i="260"/>
  <c r="P52" i="260"/>
  <c r="T51" i="260"/>
  <c r="Q51" i="260"/>
  <c r="O51" i="260"/>
  <c r="I52" i="260"/>
  <c r="I53" i="260"/>
  <c r="T50" i="260"/>
  <c r="Q50" i="260"/>
  <c r="O50" i="260"/>
  <c r="T53" i="260"/>
  <c r="Q53" i="260"/>
  <c r="O53" i="260"/>
  <c r="I51" i="260"/>
  <c r="R50" i="260"/>
  <c r="P50" i="260"/>
  <c r="AD53" i="260"/>
  <c r="AD51" i="260"/>
  <c r="AC53" i="260"/>
  <c r="AC51" i="260"/>
  <c r="AB53" i="260"/>
  <c r="N53" i="260" s="1"/>
  <c r="AB51" i="260"/>
  <c r="N51" i="260" s="1"/>
  <c r="AD52" i="260"/>
  <c r="AD50" i="260"/>
  <c r="AC52" i="260"/>
  <c r="AC50" i="260"/>
  <c r="AB52" i="260"/>
  <c r="N52" i="260" s="1"/>
  <c r="AB50" i="260"/>
  <c r="N50" i="260" s="1"/>
  <c r="T16" i="260" l="1"/>
  <c r="J17" i="260"/>
  <c r="L17" i="260"/>
  <c r="K17" i="260"/>
  <c r="J8" i="260"/>
  <c r="L8" i="260"/>
  <c r="K8" i="260"/>
  <c r="K13" i="260"/>
  <c r="J13" i="260"/>
  <c r="L13" i="260"/>
  <c r="K16" i="260"/>
  <c r="J16" i="260"/>
  <c r="L16" i="260"/>
  <c r="K18" i="260"/>
  <c r="J18" i="260"/>
  <c r="L18" i="260"/>
  <c r="F1" i="260"/>
  <c r="N1" i="260"/>
  <c r="P1" i="260"/>
  <c r="S1" i="260"/>
  <c r="O2" i="84" l="1"/>
  <c r="O7" i="260" l="1"/>
  <c r="O8" i="260"/>
  <c r="O16" i="260"/>
  <c r="O17" i="260"/>
  <c r="I28" i="260" l="1"/>
  <c r="I26" i="260"/>
  <c r="I22" i="260"/>
  <c r="I25" i="260"/>
  <c r="Q7" i="260"/>
  <c r="P7" i="260"/>
  <c r="Q8" i="260" l="1"/>
  <c r="P8" i="260"/>
  <c r="T8" i="260"/>
  <c r="T17" i="260"/>
  <c r="O2" i="46" l="1"/>
  <c r="N2" i="46"/>
  <c r="M2" i="46"/>
  <c r="L2" i="46"/>
  <c r="K2" i="46"/>
  <c r="J2" i="46"/>
  <c r="I2" i="46"/>
  <c r="H2" i="46"/>
  <c r="G2" i="46"/>
  <c r="F2" i="46"/>
  <c r="T7" i="260" l="1"/>
  <c r="O24" i="260" l="1"/>
  <c r="J24" i="260"/>
  <c r="L24" i="260"/>
  <c r="K24" i="260"/>
  <c r="O22" i="260"/>
  <c r="J22" i="260"/>
  <c r="L22" i="260"/>
  <c r="K22" i="260"/>
  <c r="O14" i="260"/>
  <c r="J14" i="260"/>
  <c r="L14" i="260"/>
  <c r="K14" i="260"/>
  <c r="J26" i="260"/>
  <c r="L26" i="260"/>
  <c r="K26" i="260"/>
  <c r="K25" i="260"/>
  <c r="J25" i="260"/>
  <c r="L25" i="260"/>
  <c r="O23" i="260"/>
  <c r="K23" i="260"/>
  <c r="J23" i="260"/>
  <c r="L23" i="260"/>
  <c r="O21" i="260"/>
  <c r="K21" i="260"/>
  <c r="J21" i="260"/>
  <c r="L21" i="260"/>
  <c r="O5" i="260"/>
  <c r="K5" i="260"/>
  <c r="J5" i="260"/>
  <c r="L5" i="260"/>
  <c r="J20" i="260"/>
  <c r="L20" i="260"/>
  <c r="K20" i="260"/>
  <c r="K9" i="260"/>
  <c r="J9" i="260"/>
  <c r="L9" i="260"/>
  <c r="J10" i="260"/>
  <c r="L10" i="260"/>
  <c r="K10" i="260"/>
  <c r="K19" i="260"/>
  <c r="J19" i="260"/>
  <c r="L19" i="260"/>
  <c r="J4" i="260"/>
  <c r="L4" i="260"/>
  <c r="K4" i="260"/>
  <c r="K12" i="260"/>
  <c r="J12" i="260"/>
  <c r="L12" i="260"/>
  <c r="J15" i="260"/>
  <c r="L15" i="260"/>
  <c r="K15" i="260"/>
  <c r="K11" i="260"/>
  <c r="J11" i="260"/>
  <c r="L11" i="260"/>
  <c r="O25" i="260"/>
  <c r="O26" i="260"/>
  <c r="T20" i="260"/>
  <c r="O20" i="260"/>
  <c r="T9" i="260"/>
  <c r="O9" i="260"/>
  <c r="T10" i="260"/>
  <c r="O10" i="260"/>
  <c r="T19" i="260"/>
  <c r="O19" i="260"/>
  <c r="T4" i="260"/>
  <c r="O4" i="260"/>
  <c r="T12" i="260"/>
  <c r="O12" i="260"/>
  <c r="T15" i="260"/>
  <c r="O15" i="260"/>
  <c r="T11" i="260"/>
  <c r="O11" i="260"/>
  <c r="T18" i="260"/>
  <c r="O18" i="260"/>
  <c r="T23" i="260"/>
  <c r="T5" i="260"/>
  <c r="T24" i="260"/>
  <c r="T22" i="260"/>
  <c r="T14" i="260"/>
  <c r="T21" i="260"/>
  <c r="I9" i="260"/>
  <c r="I20" i="260"/>
  <c r="T3" i="260"/>
  <c r="Q16" i="260"/>
  <c r="P16" i="260"/>
  <c r="E2" i="19"/>
  <c r="N2" i="84"/>
  <c r="M2" i="84" s="1"/>
  <c r="J2" i="84"/>
  <c r="H2" i="84" s="1"/>
  <c r="I2" i="84" s="1"/>
  <c r="G2" i="84"/>
  <c r="N28" i="260"/>
  <c r="AD26" i="260"/>
  <c r="AC26" i="260"/>
  <c r="AB26" i="260"/>
  <c r="AA26" i="260"/>
  <c r="T26" i="260"/>
  <c r="R26" i="260"/>
  <c r="Q26" i="260"/>
  <c r="P26" i="260"/>
  <c r="N26" i="260"/>
  <c r="AD25" i="260"/>
  <c r="AC25" i="260"/>
  <c r="AB25" i="260"/>
  <c r="N25" i="260" s="1"/>
  <c r="AA25" i="260"/>
  <c r="T25" i="260"/>
  <c r="R25" i="260"/>
  <c r="Q25" i="260"/>
  <c r="P25" i="260"/>
  <c r="AD24" i="260"/>
  <c r="AC24" i="260"/>
  <c r="AB24" i="260"/>
  <c r="N24" i="260" s="1"/>
  <c r="AA24" i="260"/>
  <c r="I24" i="260" s="1"/>
  <c r="R24" i="260"/>
  <c r="Q24" i="260"/>
  <c r="P24" i="260"/>
  <c r="AD23" i="260"/>
  <c r="AC23" i="260"/>
  <c r="AB23" i="260"/>
  <c r="AA23" i="260"/>
  <c r="I23" i="260" s="1"/>
  <c r="R23" i="260"/>
  <c r="Q23" i="260"/>
  <c r="P23" i="260"/>
  <c r="AD22" i="260"/>
  <c r="AC22" i="260"/>
  <c r="AB22" i="260"/>
  <c r="N22" i="260" s="1"/>
  <c r="AA22" i="260"/>
  <c r="R22" i="260"/>
  <c r="Q22" i="260"/>
  <c r="P22" i="260"/>
  <c r="AD21" i="260"/>
  <c r="AC21" i="260"/>
  <c r="AB21" i="260"/>
  <c r="AA21" i="260"/>
  <c r="I21" i="260" s="1"/>
  <c r="R21" i="260"/>
  <c r="Q21" i="260"/>
  <c r="P21" i="260"/>
  <c r="AD14" i="260"/>
  <c r="AC14" i="260"/>
  <c r="AB14" i="260"/>
  <c r="AA14" i="260"/>
  <c r="I14" i="260" s="1"/>
  <c r="R14" i="260"/>
  <c r="Q14" i="260"/>
  <c r="P14" i="260"/>
  <c r="AD5" i="260"/>
  <c r="AC5" i="260"/>
  <c r="AB5" i="260"/>
  <c r="AA5" i="260"/>
  <c r="I5" i="260" s="1"/>
  <c r="R5" i="260"/>
  <c r="Q5" i="260"/>
  <c r="P5" i="260"/>
  <c r="AD20" i="260"/>
  <c r="AC20" i="260"/>
  <c r="AB20" i="260"/>
  <c r="AA20" i="260"/>
  <c r="R20" i="260"/>
  <c r="Q20" i="260"/>
  <c r="P20" i="260"/>
  <c r="N20" i="260"/>
  <c r="AD9" i="260"/>
  <c r="AC9" i="260"/>
  <c r="AB9" i="260"/>
  <c r="N9" i="260" s="1"/>
  <c r="AA9" i="260"/>
  <c r="R9" i="260"/>
  <c r="Q9" i="260"/>
  <c r="P9" i="260"/>
  <c r="AD10" i="260"/>
  <c r="AC10" i="260"/>
  <c r="AB10" i="260"/>
  <c r="AA10" i="260"/>
  <c r="I10" i="260" s="1"/>
  <c r="R10" i="260"/>
  <c r="Q10" i="260"/>
  <c r="P10" i="260"/>
  <c r="AD19" i="260"/>
  <c r="AC19" i="260"/>
  <c r="AB19" i="260"/>
  <c r="N19" i="260" s="1"/>
  <c r="AA19" i="260"/>
  <c r="I19" i="260" s="1"/>
  <c r="R19" i="260"/>
  <c r="Q19" i="260"/>
  <c r="P19" i="260"/>
  <c r="AD4" i="260"/>
  <c r="AC4" i="260"/>
  <c r="AB4" i="260"/>
  <c r="N4" i="260" s="1"/>
  <c r="AA4" i="260"/>
  <c r="I4" i="260" s="1"/>
  <c r="R4" i="260"/>
  <c r="Q4" i="260"/>
  <c r="P4" i="260"/>
  <c r="AD12" i="260"/>
  <c r="AC12" i="260"/>
  <c r="AB12" i="260"/>
  <c r="AA12" i="260"/>
  <c r="I12" i="260" s="1"/>
  <c r="R12" i="260"/>
  <c r="Q12" i="260"/>
  <c r="P12" i="260"/>
  <c r="AD15" i="260"/>
  <c r="AC15" i="260"/>
  <c r="AB15" i="260"/>
  <c r="AA15" i="260"/>
  <c r="I15" i="260" s="1"/>
  <c r="R15" i="260"/>
  <c r="Q15" i="260"/>
  <c r="P15" i="260"/>
  <c r="AD11" i="260"/>
  <c r="AC11" i="260"/>
  <c r="AB11" i="260"/>
  <c r="AA11" i="260"/>
  <c r="I11" i="260" s="1"/>
  <c r="R11" i="260"/>
  <c r="Q11" i="260"/>
  <c r="P11" i="260"/>
  <c r="AD18" i="260"/>
  <c r="AC18" i="260"/>
  <c r="AB18" i="260"/>
  <c r="AA18" i="260"/>
  <c r="I18" i="260" s="1"/>
  <c r="R18" i="260"/>
  <c r="Q18" i="260"/>
  <c r="P18" i="260"/>
  <c r="AD17" i="260"/>
  <c r="AC17" i="260"/>
  <c r="AB17" i="260"/>
  <c r="AA17" i="260"/>
  <c r="I17" i="260" s="1"/>
  <c r="R17" i="260"/>
  <c r="Q17" i="260"/>
  <c r="P17" i="260"/>
  <c r="AD3" i="260"/>
  <c r="AC3" i="260"/>
  <c r="AB3" i="260"/>
  <c r="AA3" i="260"/>
  <c r="I3" i="260" s="1"/>
  <c r="R3" i="260"/>
  <c r="Q3" i="260"/>
  <c r="P3" i="260"/>
  <c r="AD16" i="260"/>
  <c r="AC16" i="260"/>
  <c r="AB16" i="260"/>
  <c r="AA16" i="260"/>
  <c r="I16" i="260" s="1"/>
  <c r="R16" i="260"/>
  <c r="AD8" i="260"/>
  <c r="AC8" i="260"/>
  <c r="AB8" i="260"/>
  <c r="AA8" i="260"/>
  <c r="I8" i="260" s="1"/>
  <c r="R8" i="260"/>
  <c r="AD7" i="260"/>
  <c r="AC7" i="260"/>
  <c r="AB7" i="260"/>
  <c r="AA7" i="260"/>
  <c r="I7" i="260" s="1"/>
  <c r="R7" i="260"/>
  <c r="N21" i="260" l="1"/>
  <c r="N23" i="260"/>
  <c r="N14" i="260"/>
  <c r="N10" i="260"/>
  <c r="N5" i="260"/>
  <c r="N3" i="260"/>
  <c r="I29" i="260"/>
  <c r="K27" i="260"/>
  <c r="J27" i="260"/>
  <c r="L27" i="260"/>
  <c r="J28" i="260"/>
  <c r="L28" i="260"/>
  <c r="K28" i="260"/>
  <c r="K29" i="260"/>
  <c r="J29" i="260"/>
  <c r="L29" i="260"/>
  <c r="J30" i="260"/>
  <c r="L30" i="260"/>
  <c r="K30" i="260"/>
  <c r="K31" i="260"/>
  <c r="J31" i="260"/>
  <c r="L31" i="260"/>
  <c r="J32" i="260"/>
  <c r="L32" i="260"/>
  <c r="K32" i="260"/>
  <c r="K33" i="260"/>
  <c r="J33" i="260"/>
  <c r="L33" i="260"/>
  <c r="J34" i="260"/>
  <c r="L34" i="260"/>
  <c r="K34" i="260"/>
  <c r="K35" i="260"/>
  <c r="J35" i="260"/>
  <c r="L35" i="260"/>
  <c r="J36" i="260"/>
  <c r="L36" i="260"/>
  <c r="K36" i="260"/>
  <c r="K37" i="260"/>
  <c r="J37" i="260"/>
  <c r="L37" i="260"/>
  <c r="J38" i="260"/>
  <c r="L38" i="260"/>
  <c r="K38" i="260"/>
  <c r="K39" i="260"/>
  <c r="J39" i="260"/>
  <c r="L39" i="260"/>
  <c r="J40" i="260"/>
  <c r="L40" i="260"/>
  <c r="K40" i="260"/>
  <c r="K41" i="260"/>
  <c r="J41" i="260"/>
  <c r="L41" i="260"/>
  <c r="J42" i="260"/>
  <c r="L42" i="260"/>
  <c r="K42" i="260"/>
  <c r="K43" i="260"/>
  <c r="J43" i="260"/>
  <c r="L43" i="260"/>
  <c r="J44" i="260"/>
  <c r="L44" i="260"/>
  <c r="K44" i="260"/>
  <c r="K45" i="260"/>
  <c r="J45" i="260"/>
  <c r="L45" i="260"/>
  <c r="J46" i="260"/>
  <c r="L46" i="260"/>
  <c r="K46" i="260"/>
  <c r="K47" i="260"/>
  <c r="J47" i="260"/>
  <c r="L47" i="260"/>
  <c r="J48" i="260"/>
  <c r="L48" i="260"/>
  <c r="K48" i="260"/>
  <c r="K49" i="260"/>
  <c r="J49" i="260"/>
  <c r="L49" i="260"/>
  <c r="N17" i="260"/>
  <c r="N16" i="260"/>
  <c r="AD48" i="260"/>
  <c r="O48" i="260"/>
  <c r="AD49" i="260"/>
  <c r="O49" i="260"/>
  <c r="O27" i="260"/>
  <c r="O28" i="260"/>
  <c r="AD29" i="260"/>
  <c r="O29" i="260"/>
  <c r="AD30" i="260"/>
  <c r="O30" i="260"/>
  <c r="AD31" i="260"/>
  <c r="O31" i="260"/>
  <c r="AD32" i="260"/>
  <c r="O32" i="260"/>
  <c r="AD33" i="260"/>
  <c r="O33" i="260"/>
  <c r="AD34" i="260"/>
  <c r="O34" i="260"/>
  <c r="AD35" i="260"/>
  <c r="O35" i="260"/>
  <c r="AD36" i="260"/>
  <c r="O36" i="260"/>
  <c r="AD37" i="260"/>
  <c r="O37" i="260"/>
  <c r="R38" i="260"/>
  <c r="O38" i="260"/>
  <c r="AD39" i="260"/>
  <c r="O39" i="260"/>
  <c r="AD40" i="260"/>
  <c r="O40" i="260"/>
  <c r="AD41" i="260"/>
  <c r="O41" i="260"/>
  <c r="AD42" i="260"/>
  <c r="O42" i="260"/>
  <c r="AD43" i="260"/>
  <c r="O43" i="260"/>
  <c r="AD44" i="260"/>
  <c r="O44" i="260"/>
  <c r="AD45" i="260"/>
  <c r="O45" i="260"/>
  <c r="AD46" i="260"/>
  <c r="O46" i="260"/>
  <c r="AD47" i="260"/>
  <c r="O47" i="260"/>
  <c r="N8" i="260"/>
  <c r="N18" i="260"/>
  <c r="N11" i="260"/>
  <c r="N12" i="260"/>
  <c r="AD27" i="260"/>
  <c r="AD28" i="260"/>
  <c r="N15" i="260"/>
  <c r="N32" i="260"/>
  <c r="I32" i="260"/>
  <c r="N29" i="260"/>
  <c r="N7" i="260"/>
  <c r="T40" i="260"/>
  <c r="T44" i="260"/>
  <c r="T48" i="260"/>
  <c r="P28" i="260"/>
  <c r="AA28" i="260"/>
  <c r="P30" i="260"/>
  <c r="AA30" i="260"/>
  <c r="I30" i="260" s="1"/>
  <c r="P32" i="260"/>
  <c r="AA32" i="260"/>
  <c r="P34" i="260"/>
  <c r="AA34" i="260"/>
  <c r="I34" i="260" s="1"/>
  <c r="P36" i="260"/>
  <c r="AA36" i="260"/>
  <c r="I36" i="260" s="1"/>
  <c r="P38" i="260"/>
  <c r="AB38" i="260"/>
  <c r="P39" i="260"/>
  <c r="AA39" i="260"/>
  <c r="I39" i="260" s="1"/>
  <c r="P41" i="260"/>
  <c r="AA41" i="260"/>
  <c r="I41" i="260" s="1"/>
  <c r="P43" i="260"/>
  <c r="AA43" i="260"/>
  <c r="I43" i="260" s="1"/>
  <c r="P45" i="260"/>
  <c r="AA45" i="260"/>
  <c r="I45" i="260" s="1"/>
  <c r="P47" i="260"/>
  <c r="AA47" i="260"/>
  <c r="I47" i="260" s="1"/>
  <c r="P49" i="260"/>
  <c r="AA49" i="260"/>
  <c r="I49" i="260" s="1"/>
  <c r="R28" i="260"/>
  <c r="AC28" i="260"/>
  <c r="R30" i="260"/>
  <c r="AC30" i="260"/>
  <c r="R32" i="260"/>
  <c r="AC32" i="260"/>
  <c r="R34" i="260"/>
  <c r="AC34" i="260"/>
  <c r="R36" i="260"/>
  <c r="AC36" i="260"/>
  <c r="R39" i="260"/>
  <c r="AC39" i="260"/>
  <c r="R41" i="260"/>
  <c r="AC41" i="260"/>
  <c r="R43" i="260"/>
  <c r="AC43" i="260"/>
  <c r="R45" i="260"/>
  <c r="AC45" i="260"/>
  <c r="R47" i="260"/>
  <c r="AC47" i="260"/>
  <c r="R49" i="260"/>
  <c r="AC49" i="260"/>
  <c r="P27" i="260"/>
  <c r="R27" i="260"/>
  <c r="AA27" i="260"/>
  <c r="I27" i="260" s="1"/>
  <c r="AC27" i="260"/>
  <c r="Q28" i="260"/>
  <c r="T28" i="260"/>
  <c r="AB28" i="260"/>
  <c r="P29" i="260"/>
  <c r="R29" i="260"/>
  <c r="AA29" i="260"/>
  <c r="AC29" i="260"/>
  <c r="Q30" i="260"/>
  <c r="T30" i="260"/>
  <c r="AB30" i="260"/>
  <c r="N30" i="260" s="1"/>
  <c r="P31" i="260"/>
  <c r="R31" i="260"/>
  <c r="AA31" i="260"/>
  <c r="I31" i="260" s="1"/>
  <c r="AC31" i="260"/>
  <c r="Q32" i="260"/>
  <c r="T32" i="260"/>
  <c r="AB32" i="260"/>
  <c r="P33" i="260"/>
  <c r="R33" i="260"/>
  <c r="AA33" i="260"/>
  <c r="I33" i="260" s="1"/>
  <c r="AC33" i="260"/>
  <c r="Q34" i="260"/>
  <c r="T34" i="260"/>
  <c r="AB34" i="260"/>
  <c r="N34" i="260" s="1"/>
  <c r="P35" i="260"/>
  <c r="R35" i="260"/>
  <c r="AA35" i="260"/>
  <c r="I35" i="260" s="1"/>
  <c r="AC35" i="260"/>
  <c r="Q36" i="260"/>
  <c r="T36" i="260"/>
  <c r="AB36" i="260"/>
  <c r="N36" i="260" s="1"/>
  <c r="P37" i="260"/>
  <c r="R37" i="260"/>
  <c r="AA37" i="260"/>
  <c r="I37" i="260" s="1"/>
  <c r="AC37" i="260"/>
  <c r="AC38" i="260"/>
  <c r="AA38" i="260"/>
  <c r="I38" i="260" s="1"/>
  <c r="Q38" i="260"/>
  <c r="T38" i="260"/>
  <c r="AD38" i="260"/>
  <c r="AC40" i="260"/>
  <c r="AA40" i="260"/>
  <c r="I40" i="260" s="1"/>
  <c r="R40" i="260"/>
  <c r="P40" i="260"/>
  <c r="Q40" i="260"/>
  <c r="AB40" i="260"/>
  <c r="N40" i="260" s="1"/>
  <c r="T42" i="260"/>
  <c r="AC44" i="260"/>
  <c r="AA44" i="260"/>
  <c r="I44" i="260" s="1"/>
  <c r="R44" i="260"/>
  <c r="P44" i="260"/>
  <c r="Q44" i="260"/>
  <c r="AB44" i="260"/>
  <c r="N44" i="260" s="1"/>
  <c r="T46" i="260"/>
  <c r="AC48" i="260"/>
  <c r="AA48" i="260"/>
  <c r="I48" i="260" s="1"/>
  <c r="R48" i="260"/>
  <c r="P48" i="260"/>
  <c r="Q48" i="260"/>
  <c r="AB48" i="260"/>
  <c r="N48" i="260" s="1"/>
  <c r="Q27" i="260"/>
  <c r="T27" i="260"/>
  <c r="AB27" i="260"/>
  <c r="N27" i="260" s="1"/>
  <c r="Q29" i="260"/>
  <c r="T29" i="260"/>
  <c r="AB29" i="260"/>
  <c r="Q31" i="260"/>
  <c r="T31" i="260"/>
  <c r="AB31" i="260"/>
  <c r="N31" i="260" s="1"/>
  <c r="Q33" i="260"/>
  <c r="T33" i="260"/>
  <c r="AB33" i="260"/>
  <c r="N33" i="260" s="1"/>
  <c r="Q35" i="260"/>
  <c r="T35" i="260"/>
  <c r="AB35" i="260"/>
  <c r="N35" i="260" s="1"/>
  <c r="Q37" i="260"/>
  <c r="T37" i="260"/>
  <c r="AB37" i="260"/>
  <c r="N37" i="260" s="1"/>
  <c r="AC42" i="260"/>
  <c r="AA42" i="260"/>
  <c r="I42" i="260" s="1"/>
  <c r="R42" i="260"/>
  <c r="P42" i="260"/>
  <c r="Q42" i="260"/>
  <c r="AB42" i="260"/>
  <c r="N42" i="260" s="1"/>
  <c r="AC46" i="260"/>
  <c r="AA46" i="260"/>
  <c r="I46" i="260" s="1"/>
  <c r="R46" i="260"/>
  <c r="P46" i="260"/>
  <c r="Q46" i="260"/>
  <c r="AB46" i="260"/>
  <c r="N46" i="260" s="1"/>
  <c r="Q39" i="260"/>
  <c r="T39" i="260"/>
  <c r="AB39" i="260"/>
  <c r="N39" i="260" s="1"/>
  <c r="Q41" i="260"/>
  <c r="T41" i="260"/>
  <c r="AB41" i="260"/>
  <c r="N41" i="260" s="1"/>
  <c r="Q43" i="260"/>
  <c r="T43" i="260"/>
  <c r="AB43" i="260"/>
  <c r="N43" i="260" s="1"/>
  <c r="Q45" i="260"/>
  <c r="T45" i="260"/>
  <c r="AB45" i="260"/>
  <c r="N45" i="260" s="1"/>
  <c r="Q47" i="260"/>
  <c r="T47" i="260"/>
  <c r="AB47" i="260"/>
  <c r="N47" i="260" s="1"/>
  <c r="Q49" i="260"/>
  <c r="T49" i="260"/>
  <c r="AB49" i="260"/>
  <c r="N49" i="260" s="1"/>
  <c r="K2" i="84"/>
  <c r="N38" i="260" l="1"/>
  <c r="O13" i="260"/>
  <c r="T13" i="260"/>
  <c r="AA13" i="260"/>
  <c r="I13" i="260" s="1"/>
  <c r="AB13" i="260"/>
  <c r="AC13" i="260"/>
  <c r="AD13" i="260"/>
  <c r="Q13" i="260"/>
  <c r="P13" i="260"/>
  <c r="R13" i="260"/>
  <c r="N13" i="260" l="1"/>
  <c r="J6" i="260" l="1"/>
  <c r="AB6" i="260"/>
  <c r="R6" i="260"/>
  <c r="AD6" i="260"/>
  <c r="O6" i="260"/>
  <c r="K6" i="260"/>
  <c r="AA6" i="260"/>
  <c r="I6" i="260" s="1"/>
  <c r="Q6" i="260"/>
  <c r="AC6" i="260"/>
  <c r="T6" i="260"/>
  <c r="L6" i="260"/>
  <c r="P6" i="260"/>
  <c r="U6" i="260"/>
  <c r="A1" i="295"/>
  <c r="V6" i="260"/>
  <c r="N6" i="260"/>
</calcChain>
</file>

<file path=xl/sharedStrings.xml><?xml version="1.0" encoding="utf-8"?>
<sst xmlns="http://schemas.openxmlformats.org/spreadsheetml/2006/main" count="106318" uniqueCount="10762">
  <si>
    <t>Article</t>
  </si>
  <si>
    <t>PT</t>
  </si>
  <si>
    <t>Article Description</t>
  </si>
  <si>
    <t>LE</t>
  </si>
  <si>
    <t>Description</t>
  </si>
  <si>
    <t>Choose BinMax</t>
  </si>
  <si>
    <t>Replen Qty</t>
  </si>
  <si>
    <t>▲</t>
  </si>
  <si>
    <t>LE in BinMax</t>
  </si>
  <si>
    <t>RES stock from</t>
  </si>
  <si>
    <t>Search</t>
  </si>
  <si>
    <t>New FS</t>
  </si>
  <si>
    <t>Old FS</t>
  </si>
  <si>
    <t>Layers</t>
  </si>
  <si>
    <t>PAC Length (DM)</t>
  </si>
  <si>
    <t>PAC Width (DM)</t>
  </si>
  <si>
    <t>PAC Height (DM)</t>
  </si>
  <si>
    <t>BT</t>
  </si>
  <si>
    <t>FS</t>
  </si>
  <si>
    <t>CS</t>
  </si>
  <si>
    <t>NA</t>
  </si>
  <si>
    <t>-</t>
  </si>
  <si>
    <t>3 IN 1 BROW DEFINER LIGHT BROWN 1.4G A0</t>
  </si>
  <si>
    <t>3D WORDS VEGAN A0X</t>
  </si>
  <si>
    <t>3-IN-1 BROW DEFINER DARK BROWN 1.4G A0</t>
  </si>
  <si>
    <t>3-IN-1 BROW DEFINER MEDIUM BROWN 1.4G A0</t>
  </si>
  <si>
    <t>ACCESSORY FACE BRUSH 2016 A0</t>
  </si>
  <si>
    <t>ACCESSORY TRAY W/ BLOCKER A0</t>
  </si>
  <si>
    <t>ACRYLIC DISPLAY EASEL LARGE XM11 A0</t>
  </si>
  <si>
    <t>ACRYLIC PORE GLORIFIER 2014 A0</t>
  </si>
  <si>
    <t>ACRYLIC SKINCARE DISPLAY 2014 A0</t>
  </si>
  <si>
    <t>AFTERSHAVE BALM ARBER 75ML A0</t>
  </si>
  <si>
    <t>AFTERSHAVE BALM KISTNA 75ML A0</t>
  </si>
  <si>
    <t>ALL IN ONE BB CREAM PVT FREE 00 25ML A0</t>
  </si>
  <si>
    <t>ALL IN ONE BB CREAM PVT FREE 01 25ML A0</t>
  </si>
  <si>
    <t>ALL IN ONE BB CREAM PVT FREE 02 25ML A0</t>
  </si>
  <si>
    <t>ALL IN ONE BB CREAM PVT FREE 03 25ML A0</t>
  </si>
  <si>
    <t>ALL IN ONE BLUSH 01 4G A0</t>
  </si>
  <si>
    <t>ALL IN ONE BLUSH 02 4G A0</t>
  </si>
  <si>
    <t>ALL IN ONE BLUSH 03 4G A0</t>
  </si>
  <si>
    <t>ALL IN ONE BLUSH 04 4G A0</t>
  </si>
  <si>
    <t>ALL IN ONE BLUSH 07 4G A0</t>
  </si>
  <si>
    <t>ALL IN ONE FACE BASE 68 9G 2016 A0</t>
  </si>
  <si>
    <t>ALL IN ONE FACE BASE 75 9G 2016 A0</t>
  </si>
  <si>
    <t>APD WHITE MUSK FOR MEN 50ML A22</t>
  </si>
  <si>
    <t>APD WHITE MUSK FOR MEN 50ML A23</t>
  </si>
  <si>
    <t>APD WHITE MUSK SPORT 50ML A22</t>
  </si>
  <si>
    <t>APD WHITE MUSK SPORT 50ML A23</t>
  </si>
  <si>
    <t>APD WHITE MUSK SPORT 75ML A23</t>
  </si>
  <si>
    <t>AQUA BOOST SORBET 50ML RENO A0X</t>
  </si>
  <si>
    <t>BAG BLACK FRIDAY 2017 A0</t>
  </si>
  <si>
    <t>BAG CELLO LRG CYO XM10 A0</t>
  </si>
  <si>
    <t>BAG CELLO/PAPER CYO LARGE XM15 A0</t>
  </si>
  <si>
    <t>BAG CELLO/PAPER CYO SMALL XM15 A0</t>
  </si>
  <si>
    <t>BAG COMMITMENT SS17 A0X</t>
  </si>
  <si>
    <t>BAG CYO EX LRG XM16 A0</t>
  </si>
  <si>
    <t>BAG CYO MEDIUM XM14 A0</t>
  </si>
  <si>
    <t>BAG CYO MEDIUM XM16 A0</t>
  </si>
  <si>
    <t>BAG CYO MINI XM14 A0</t>
  </si>
  <si>
    <t>BAG CYO SMALL XM16 A0</t>
  </si>
  <si>
    <t>BAG ELIXIRS OF NATURE A0</t>
  </si>
  <si>
    <t>BAG MEN 2015 A0</t>
  </si>
  <si>
    <t>BALANCING PRTCTR FOR MEN 100ML A0</t>
  </si>
  <si>
    <t>BALM AMAZONIAN SAVIOUR 50ML A0X</t>
  </si>
  <si>
    <t>BALM WHITE MUSK FOR MEN 75ML A0</t>
  </si>
  <si>
    <t>BAMBOO HAIR STYLING BRUSH A0</t>
  </si>
  <si>
    <t>BAMBOO LARGE OVAL BRUSH A0</t>
  </si>
  <si>
    <t>BASE MEDIUM A0</t>
  </si>
  <si>
    <t>BASE SHELF WITH BLK STRIP 900 A0</t>
  </si>
  <si>
    <t>BATH BOMB STRAWBERRY 28G A0X</t>
  </si>
  <si>
    <t>BATH BUBBLE COCONUT 28G A0X</t>
  </si>
  <si>
    <t>BATH BUBBLE PINK GRAPEFRUIT 28G A0X</t>
  </si>
  <si>
    <t>BATH BUBBLES ARGAN 250ML A0X</t>
  </si>
  <si>
    <t>BATH BUBBLES BRITISH ROSE 250ML A0X</t>
  </si>
  <si>
    <t>BATH FOAM VANILLA CHAI 300ML A0X</t>
  </si>
  <si>
    <t>BATH FOAM WHITE MUSK XMAS L/E 300ML A0X</t>
  </si>
  <si>
    <t>BATH GLOVES CREAM A0</t>
  </si>
  <si>
    <t>BATH GLOVES GREEN A0</t>
  </si>
  <si>
    <t>BATH GLOVES ORANGE A0</t>
  </si>
  <si>
    <t>BATH GLOVES PINK A0</t>
  </si>
  <si>
    <t>BATH GLOVES TAUPE A0</t>
  </si>
  <si>
    <t>BATH GLOVES WHITE A0</t>
  </si>
  <si>
    <t>BATH INFUSER 2015 A0</t>
  </si>
  <si>
    <t>BATH LILY CREAM 2014 A0</t>
  </si>
  <si>
    <t>BATH LILY OLIVE 2014 A0</t>
  </si>
  <si>
    <t>BATH LILY ORANGE 2014 A0</t>
  </si>
  <si>
    <t>BATH LILY PINK 2014 A0</t>
  </si>
  <si>
    <t>BATH LILY RED 2014 A0</t>
  </si>
  <si>
    <t>BATH LILY TAUPE 2014 A0</t>
  </si>
  <si>
    <t>BATH LILY WHITE 2014 A0</t>
  </si>
  <si>
    <t>BATH MILK MILK&amp;HONEY 400ML A0X</t>
  </si>
  <si>
    <t>BATH PILLOW INFLATABLE WHITE A0</t>
  </si>
  <si>
    <t>BATH POWDER EGYPTIAN MILK HONEY 250G A0X</t>
  </si>
  <si>
    <t>BATH/SHOWER GEL ACTIVIST 200ML A0</t>
  </si>
  <si>
    <t>BB CREAM TEA TREE DARK 40ML A22</t>
  </si>
  <si>
    <t>BB CREAM TEA TREE DARK 40ML A23</t>
  </si>
  <si>
    <t>BB CREAM TEA TREE LIGHT 40ML A22</t>
  </si>
  <si>
    <t>BB CREAM TEA TREE LIGHT 40ML A23</t>
  </si>
  <si>
    <t>BB CREAM TEA TREE MEDIUM 40ML A22</t>
  </si>
  <si>
    <t>BB CREAM TEA TREE MEDIUM 40ML A23</t>
  </si>
  <si>
    <t>BDY BUTTER FROSTD BERRIES 200ML A0X</t>
  </si>
  <si>
    <t>BDY BUTTER FROSTD BERRIES 50ML A0X</t>
  </si>
  <si>
    <t>BDY LOTION FROSTD BERRIES 250ML A0X</t>
  </si>
  <si>
    <t>BDY SCRUB FROSTED BERRIES 250ML A0X</t>
  </si>
  <si>
    <t>BERRY COFFEE 2017 A0</t>
  </si>
  <si>
    <t>BLACK SPATULA SKINCARE 2016 A0X</t>
  </si>
  <si>
    <t>BLACKBOARD DIPPERS PULSE 2012 A0</t>
  </si>
  <si>
    <t>BLACKHEAD RMVR METAL A0</t>
  </si>
  <si>
    <t>BLEMISH GEL TEA TREE 2.5ML A0X</t>
  </si>
  <si>
    <t>BLOCKER UNIT WINTER TRND A0X</t>
  </si>
  <si>
    <t>BLUR DOY 30ML A0X</t>
  </si>
  <si>
    <t>BLUSH 010 FLORIDA SUNSTAR A0</t>
  </si>
  <si>
    <t>BODY &amp; HAIR OIL POYNSIAN MONOI 170ML A0X</t>
  </si>
  <si>
    <t>BODY BALM ARGAN 50G A0</t>
  </si>
  <si>
    <t>BODY BB HONEY BRONZE 150ML A0X</t>
  </si>
  <si>
    <t>BODY BUTTER ALMOND 200ML A0X</t>
  </si>
  <si>
    <t>BODY BUTTER ALOE 200ML A0X</t>
  </si>
  <si>
    <t>BODY BUTTER ARGAN 400ML A0X</t>
  </si>
  <si>
    <t>BODY BUTTER BLUEBERRY 200ML A0X</t>
  </si>
  <si>
    <t>BODY BUTTER BRITISH ROSE 200ML A0X</t>
  </si>
  <si>
    <t>BODY BUTTER BRITISH ROSE 50ML A0X</t>
  </si>
  <si>
    <t>BODY BUTTER COCONUT 200ML A0X</t>
  </si>
  <si>
    <t>BODY BUTTER COCONUT 400ML A0X</t>
  </si>
  <si>
    <t>BODY BUTTER FROSTED PLUM 200ML A0X</t>
  </si>
  <si>
    <t>BODY BUTTER FROSTED PLUM 50ML A0X</t>
  </si>
  <si>
    <t>BODY BUTTER FUJ GREEN TEA 200ML A0X</t>
  </si>
  <si>
    <t>BODY BUTTER FUJI GREEN TEA 50ML A0X</t>
  </si>
  <si>
    <t>BODY BUTTER HONEY 200ML A0X</t>
  </si>
  <si>
    <t>BODY BUTTER MANGO 200ML A0X</t>
  </si>
  <si>
    <t>BODY BUTTER MANGO 400ML A0X</t>
  </si>
  <si>
    <t>BODY BUTTER MANGO 50ML A0X</t>
  </si>
  <si>
    <t>BODY BUTTER MILK&amp;HONEY 200ML A0X</t>
  </si>
  <si>
    <t>BODY BUTTER MILK&amp;HONEY 50ML A0X</t>
  </si>
  <si>
    <t>BODY BUTTER MORINGA 200ML A0X</t>
  </si>
  <si>
    <t>BODY BUTTER MORINGA 400ML A0X</t>
  </si>
  <si>
    <t>BODY BUTTER MORINGA 50ML A0X</t>
  </si>
  <si>
    <t>BODY BUTTER OLIVE 200ML A0X</t>
  </si>
  <si>
    <t>BODY BUTTER OLIVE 400ML A0X</t>
  </si>
  <si>
    <t>BODY BUTTER OLIVE 50ML A0X</t>
  </si>
  <si>
    <t>BODY BUTTER PINK GRAPEFRUIT 400ML A0X</t>
  </si>
  <si>
    <t>BODY BUTTER PINK GRAPEFRUIT 50ML A0X</t>
  </si>
  <si>
    <t>BODY BUTTER PINK GRPEFRUIT 50ML A0X</t>
  </si>
  <si>
    <t>BODY BUTTER PNK GRPEFRUIT 200ML A0X</t>
  </si>
  <si>
    <t>BODY BUTTER RASPBERRY 200ML A0X</t>
  </si>
  <si>
    <t>BODY BUTTER SATSUMA 200ML A0X</t>
  </si>
  <si>
    <t>BODY BUTTER SATSUMA 400ML A0X</t>
  </si>
  <si>
    <t>BODY BUTTER SATSUMA 50ML A0X</t>
  </si>
  <si>
    <t>BODY BUTTER SHEA 200ML A0X</t>
  </si>
  <si>
    <t>BODY BUTTER SHEA 400ML A0X</t>
  </si>
  <si>
    <t>BODY BUTTER SHEA 50ML A0X</t>
  </si>
  <si>
    <t>BODY BUTTER STRAWBERRY 200ML A0X</t>
  </si>
  <si>
    <t>BODY BUTTER STRAWBERRY 400ML A0X</t>
  </si>
  <si>
    <t>BODY BUTTER STRAWBERRY 50ML A0X</t>
  </si>
  <si>
    <t>BODY BUTTER VANILLA CHAI 200ML A0X</t>
  </si>
  <si>
    <t>BODY BUTTER VANILLA CHAI 50ML A0X</t>
  </si>
  <si>
    <t>BODY BUTTER VINEYARD PEACH 200ML A0X</t>
  </si>
  <si>
    <t>BODY BUTTER VITAMIN E 200ML A0X</t>
  </si>
  <si>
    <t>BODY BUTTER WILD ARGAN 200ML A0X</t>
  </si>
  <si>
    <t>BODY BUTTER WILD ARGAN 50ML A0X</t>
  </si>
  <si>
    <t>BODY CREAM ATLAS MOUNTAIN ROSE 200ML A0</t>
  </si>
  <si>
    <t>BODY CREAM ENGL GARDENIA 200ML A0X</t>
  </si>
  <si>
    <t>BODY CREAM ETHIOPIAN COFFEE 350ML A0X</t>
  </si>
  <si>
    <t>BODY CREAM ETHP COFFEE 50ML A0X</t>
  </si>
  <si>
    <t>BODY CREAM HAWAIIAN KUKUI 350ML A0X</t>
  </si>
  <si>
    <t>BODY CREAM HWIAN KUKUI 50ML A0X</t>
  </si>
  <si>
    <t>BODY CREAM IND NIGHT JSMN 200ML A0X</t>
  </si>
  <si>
    <t>BODY CREAM JAP C/BLOSSOM 200ML A0X</t>
  </si>
  <si>
    <t>BODY CREAM JAP CAMELLIA 50ML A0X</t>
  </si>
  <si>
    <t>BODY CREAM JAPANESE C/BLOSSOM 200ML A0</t>
  </si>
  <si>
    <t>BODY CREAM POLY ISLD TIARE  200ML A0X</t>
  </si>
  <si>
    <t>BODY CREAM WATER LOTUS 200ML A0X</t>
  </si>
  <si>
    <t>BODY CREAM WHITE MUSK 200ML A0X</t>
  </si>
  <si>
    <t>BODY LOTION ARGAN 250ML A0X</t>
  </si>
  <si>
    <t>BODY LOTION ARGAN 60ML A0X</t>
  </si>
  <si>
    <t>BODY LOTION ATLAS MOUNTAIN ROSE 250ML A0</t>
  </si>
  <si>
    <t>BODY LOTION BLACK MUSK 250ML  A0</t>
  </si>
  <si>
    <t>BODY LOTION BLACK MUSK 250ML L/E A0X</t>
  </si>
  <si>
    <t>BODY LOTION BRITISH ROSE 250ML A0X</t>
  </si>
  <si>
    <t>BODY LOTION ENGLISH D GARDENIA 250ML A0X</t>
  </si>
  <si>
    <t>BODY LOTION FIJIAN WATER LOTUS 250ML A0</t>
  </si>
  <si>
    <t>BODY LOTION FROSTED PLUM 250ML A0X</t>
  </si>
  <si>
    <t>BODY LOTION FUJI GREEN TEA 250ML A0X</t>
  </si>
  <si>
    <t>BODY LOTION FUJI GREEN TEA 60ML A0X</t>
  </si>
  <si>
    <t>BODY LOTION INDIAN NIGHT JSMN 250ML A0</t>
  </si>
  <si>
    <t>BODY LOTION JAPANESE C/BLOSSOM 250ML A0</t>
  </si>
  <si>
    <t>BODY LOTION MANGO 250ML A0X</t>
  </si>
  <si>
    <t>BODY LOTION MANGO 60ML A0X</t>
  </si>
  <si>
    <t>BODY LOTION MILK&amp;HONEY 200ML A0X</t>
  </si>
  <si>
    <t>BODY LOTION NIGRITELLA 250ML A0X</t>
  </si>
  <si>
    <t>BODY LOTION PINK GRAPEFRUIT 250ML A0X</t>
  </si>
  <si>
    <t>BODY LOTION PINK GRAPEFRUIT 60ML A0X</t>
  </si>
  <si>
    <t>BODY LOTION POLY ISLD TIARE  250ML A0X</t>
  </si>
  <si>
    <t>BODY LOTION RED MUSK 250ML A0</t>
  </si>
  <si>
    <t>BODY LOTION SATSUMA 250ML A0X</t>
  </si>
  <si>
    <t>BODY LOTION SATSUMA 60ML A0X</t>
  </si>
  <si>
    <t>BODY LOTION SHEA 250ML A0X</t>
  </si>
  <si>
    <t>BODY LOTION SHEA 60ML A0X</t>
  </si>
  <si>
    <t>BODY LOTION STRAWBERRY 250ML A0X</t>
  </si>
  <si>
    <t>BODY LOTION STRAWBERRY 60ML A0X</t>
  </si>
  <si>
    <t>BODY LOTION SWIETENIA 250ML A0X</t>
  </si>
  <si>
    <t>BODY LOTION VANILLA CHAI 250ML A0X</t>
  </si>
  <si>
    <t>BODY LOTION VINEYARD PEACH 250ML A0X</t>
  </si>
  <si>
    <t>BODY LOTION WHITE MUSK 250ML  A0</t>
  </si>
  <si>
    <t>BODY LOTION WHITE MUSK 400ML A0</t>
  </si>
  <si>
    <t>BODY LOTION WHITE MUSK LEAU 250ML A0</t>
  </si>
  <si>
    <t>BODY LOTION WHITE MUSK SMOKY R 250ML A0</t>
  </si>
  <si>
    <t>BODY LOTION WHITE MUSK XMAS LE 250ML A0X</t>
  </si>
  <si>
    <t>BODY MASK MOROCCAN RHASSOUL 200ML A0X</t>
  </si>
  <si>
    <t>BODY MASSAGER SPA A0</t>
  </si>
  <si>
    <t>BODY MILK COCONUT 250ML A0X</t>
  </si>
  <si>
    <t>BODY MILK COCONUT 60ML A0X</t>
  </si>
  <si>
    <t>BODY MILK MORINGA 250ML A0X</t>
  </si>
  <si>
    <t>BODY MILK MORINGA 60ML A0X</t>
  </si>
  <si>
    <t>BODY MIST BLACK MUSK 100ML  A0</t>
  </si>
  <si>
    <t>BODY MIST COCONUT 100ML A0X</t>
  </si>
  <si>
    <t>BODY MIST LIFE IS 100ML A0X</t>
  </si>
  <si>
    <t>BODY MIST MANGO 100ML A0</t>
  </si>
  <si>
    <t>BODY MIST MANGO 100ML A0X</t>
  </si>
  <si>
    <t>BODY MIST MORINGA 100ML A0X</t>
  </si>
  <si>
    <t>BODY MIST PINK GRAPEFRUIT 100ML A0X</t>
  </si>
  <si>
    <t>BODY MIST SATSUMA 100ML A0X</t>
  </si>
  <si>
    <t>BODY MIST SHEA 100ML A0X</t>
  </si>
  <si>
    <t>BODY MIST STRAWBERRY 100ML A0X</t>
  </si>
  <si>
    <t>BODY MIST TOBACCO FLOWER 100ML A0</t>
  </si>
  <si>
    <t>BODY MIST VANILLA 100ML A0X</t>
  </si>
  <si>
    <t>BODY MIST WHITE MUSK 100ML  A0</t>
  </si>
  <si>
    <t>BODY MIST WHITE MUSK SMOKY R 100ML A0</t>
  </si>
  <si>
    <t>BODY MOISTURISER HEMP 200ML A0X</t>
  </si>
  <si>
    <t>BODY OIL ARGAN 125ML A0X</t>
  </si>
  <si>
    <t>BODY OIL MORINGA 100ML A0X</t>
  </si>
  <si>
    <t>BODY OIL OLIVE 100ML A0X</t>
  </si>
  <si>
    <t>BODY OIL SHEA 100ML A0X</t>
  </si>
  <si>
    <t>BODY OIL THAI MAKRUT LIME 170ML A0X</t>
  </si>
  <si>
    <t>BODY POLISH SATSUMA 200ML A0X</t>
  </si>
  <si>
    <t>BODY POLISH SATSUMA 75ML A0</t>
  </si>
  <si>
    <t>BODY POLISH STRAWBERRY 200ML A0X</t>
  </si>
  <si>
    <t>BODY POLISH STRAWBERRY 75ML A0</t>
  </si>
  <si>
    <t>BODY SCRUB AFRICAN XIMENIA 350ML A0X</t>
  </si>
  <si>
    <t>BODY SCRUB ARGAN 250ML A0</t>
  </si>
  <si>
    <t>BODY SCRUB ARGAN 50ML A0</t>
  </si>
  <si>
    <t>BODY SCRUB BLUEBERRY 250ML A0X</t>
  </si>
  <si>
    <t>BODY SCRUB BRITISH ROSE 250ML A0X</t>
  </si>
  <si>
    <t>BODY SCRUB BRITISH ROSE 50ML A0X</t>
  </si>
  <si>
    <t>BODY SCRUB COCONUT 250ML A0</t>
  </si>
  <si>
    <t>BODY SCRUB COCONUT 50ML A0</t>
  </si>
  <si>
    <t>BODY SCRUB CUPUACU 440G A0X</t>
  </si>
  <si>
    <t>BODY SCRUB FRENCH GRAPE 350ML A0X</t>
  </si>
  <si>
    <t>BODY SCRUB FRENCH GRAPE 50ML A0X</t>
  </si>
  <si>
    <t>BODY SCRUB FROSTED BERRIES 50ML ARX</t>
  </si>
  <si>
    <t>BODY SCRUB FROSTED PLUM 250ML A0X</t>
  </si>
  <si>
    <t>BODY SCRUB FROSTED PLUM 50ML ARX</t>
  </si>
  <si>
    <t>BODY SCRUB FUJI GREEN TEA 250ML A0</t>
  </si>
  <si>
    <t>BODY SCRUB FUJI GREEN TEA 50ML ARX</t>
  </si>
  <si>
    <t>BODY SCRUB MANGO 250ML A0X</t>
  </si>
  <si>
    <t>BODY SCRUB MANGO 50ML A0</t>
  </si>
  <si>
    <t>BODY SCRUB MANGO 50ML A0X</t>
  </si>
  <si>
    <t>BODY SCRUB MILK&amp;HONEY 250ML A0X</t>
  </si>
  <si>
    <t>BODY SCRUB MORINGA 250ML A0</t>
  </si>
  <si>
    <t>BODY SCRUB MORINGA 50ML A0X</t>
  </si>
  <si>
    <t>BODY SCRUB OLIVE 250ML A0</t>
  </si>
  <si>
    <t>BODY SCRUB OLIVE 50ML A0</t>
  </si>
  <si>
    <t>BODY SCRUB PINK GRAPEFRUIT 250ML A0</t>
  </si>
  <si>
    <t>BODY SCRUB PINK GRAPEFRUIT 50ML A0</t>
  </si>
  <si>
    <t>BODY SCRUB RASPBERRY 250ML A0X</t>
  </si>
  <si>
    <t>BODY SCRUB SEA SALT 350ML A0X</t>
  </si>
  <si>
    <t>BODY SCRUB SEA SALT 50ML A0X</t>
  </si>
  <si>
    <t>BODY SCRUB SHEA 250ML A0X</t>
  </si>
  <si>
    <t>BODY SCRUB SHEA 50ML A0</t>
  </si>
  <si>
    <t>BODY SCRUB VANILLA CHAI 250ML A0X</t>
  </si>
  <si>
    <t>BODY SCRUB VANILLA CHAI 50ML ARX</t>
  </si>
  <si>
    <t>BODY SCRUB VINEYARD PEACH 250ML A0X</t>
  </si>
  <si>
    <t>BODY SORBET FUJI GREEN TEA 200ML A0X</t>
  </si>
  <si>
    <t>BODY SORBET MANGO 200ML A0X</t>
  </si>
  <si>
    <t>BODY SORBET MORINGA 200ML A0X</t>
  </si>
  <si>
    <t>BODY SORBET PNK GRPEFRUIT 200ML A0X</t>
  </si>
  <si>
    <t>BODY SORBET SATSUMA 200ML A0X</t>
  </si>
  <si>
    <t>BODY SORBET STRAWBERRY 200ML A0X</t>
  </si>
  <si>
    <t>BODY WASH ADRIATIC PEONY 250ML A0X</t>
  </si>
  <si>
    <t>BODY WASH ADRIATIC PEONY 60ML A0X</t>
  </si>
  <si>
    <t>BODY WASH BALKAN JUNIPER 250ML A0X</t>
  </si>
  <si>
    <t>BODY WASH BALKAN JUNIPER 60ML A0X</t>
  </si>
  <si>
    <t>BODY WASH BLACK MUSK 250ML A0</t>
  </si>
  <si>
    <t>BODY WASH CRM COCOA BUTTER 250ML A0X</t>
  </si>
  <si>
    <t>BODY WASH TAHITIAN TIARE 250ML A0X</t>
  </si>
  <si>
    <t>BODY WASH TAHITIAN TIARE 60ML A0X</t>
  </si>
  <si>
    <t>BODY WASH TEA TREE 250ML A0X</t>
  </si>
  <si>
    <t>BODY WASH WHITE MUSK SMOKY ROSE 250ML A0</t>
  </si>
  <si>
    <t>BODY WASH WHITE MUSK SPORT 200ML A0X</t>
  </si>
  <si>
    <t>BOLD OVERSIZED FELT LINER BLACK 3ML A0</t>
  </si>
  <si>
    <t>BOX CYO MEDIUM AYR17 A0</t>
  </si>
  <si>
    <t>BOX CYO MEDIUM XM16 A0</t>
  </si>
  <si>
    <t>BOX CYO ROUND XM16 A0</t>
  </si>
  <si>
    <t>BOX CYO SMALL XM16 A0</t>
  </si>
  <si>
    <t>BRONZER BAKED 01 GOLDEN BRONZE 9G A0</t>
  </si>
  <si>
    <t>BRONZER BAKED 02 WARM GLOW 9G A0</t>
  </si>
  <si>
    <t>BRONZING POWDER HONEY 01 11G A0</t>
  </si>
  <si>
    <t>BRONZING POWDER HONEY 03 11G A0</t>
  </si>
  <si>
    <t>BRONZING POWDER HONEY 04 11G A0</t>
  </si>
  <si>
    <t>BRONZING POWDER HONEY 05 11G A0</t>
  </si>
  <si>
    <t>BRONZING POWDER HONEY 06 11G A0</t>
  </si>
  <si>
    <t>BROW &amp; LINER KIT 02 BRWN/BRNETTE 3G A0</t>
  </si>
  <si>
    <t>BROW &amp; LINER KIT 03 DK BRWN/BLK 3G A0</t>
  </si>
  <si>
    <t>BROW SCULPT 3IN1 DARK 2G A0X</t>
  </si>
  <si>
    <t>BROW SCULPT 3IN1 LIGHT 2G A0X</t>
  </si>
  <si>
    <t>BROW SCULPT 3IN1 MEDIUM 2G A0X</t>
  </si>
  <si>
    <t>BROW&amp;LASH GEL 01 CLEAR 10ML A0</t>
  </si>
  <si>
    <t>BRUSH ANGLED BLUSH A0</t>
  </si>
  <si>
    <t>BRUSH BATH CLEAR M1</t>
  </si>
  <si>
    <t>BRUSH BLENDER A0</t>
  </si>
  <si>
    <t>BRUSH BLUSHER A0</t>
  </si>
  <si>
    <t>BRUSH BROW/LASH COMB A0</t>
  </si>
  <si>
    <t>BRUSH CACTUS LONG HANDLE A0</t>
  </si>
  <si>
    <t>BRUSH CLEANER FINGERS A0</t>
  </si>
  <si>
    <t>BRUSH CLEANING FLUID 01 150ML A0</t>
  </si>
  <si>
    <t>BRUSH EYESHADOW A0</t>
  </si>
  <si>
    <t>BRUSH EYESHADOW CREASE A0</t>
  </si>
  <si>
    <t>BRUSH FACE/BODY POWDER A0</t>
  </si>
  <si>
    <t>BRUSH FAN A0</t>
  </si>
  <si>
    <t>BRUSH FLAT SHADER A0</t>
  </si>
  <si>
    <t>BRUSH FOUNDATION A0</t>
  </si>
  <si>
    <t>BRUSH FOUNDATION BUFFING A0</t>
  </si>
  <si>
    <t>BRUSH FOUNDATION EXTRA VIRGIN MINERAL A0</t>
  </si>
  <si>
    <t>BRUSH FOUNDATION FRESH A0</t>
  </si>
  <si>
    <t>BRUSH LIPSTICK/CONCEALER A0</t>
  </si>
  <si>
    <t>BRUSH ON BRONZE 28G A0</t>
  </si>
  <si>
    <t>BRUSH ON SUNLIGHT 27G A0</t>
  </si>
  <si>
    <t>BRUSH PALETTE 2016 A0</t>
  </si>
  <si>
    <t>BRUSH POINTED HIGHLIGHTER A0</t>
  </si>
  <si>
    <t>BRUSH POINTED LINER A0</t>
  </si>
  <si>
    <t>BRUSH RETRACTABLE BLUSHER A0</t>
  </si>
  <si>
    <t>BRUSH ROUNDED HANDLE 2015 A0</t>
  </si>
  <si>
    <t>BRUSH SHADOW BLENDING A0</t>
  </si>
  <si>
    <t>BRUSH SHAVING SYNTHETIC</t>
  </si>
  <si>
    <t>BRUSH SLANTED A0</t>
  </si>
  <si>
    <t>BRUSH SLANTED CONTOUR A0</t>
  </si>
  <si>
    <t>BRUSH SMUDGER A0</t>
  </si>
  <si>
    <t>BRUSH SOFT 2015 A0</t>
  </si>
  <si>
    <t>BRUSH SPA 2015 A0</t>
  </si>
  <si>
    <t>BUFFER FACIAL A0</t>
  </si>
  <si>
    <t>BUNDLE BAG CYO LARGE XM16 A0</t>
  </si>
  <si>
    <t>BUNDLE BAG CYO SMALL XM16 A0</t>
  </si>
  <si>
    <t>CAMOMILE MUSLIN CLOTH A0</t>
  </si>
  <si>
    <t>CANDLE FROSTED PLUM 200G A0X</t>
  </si>
  <si>
    <t>CANDLE GREEN TEA LEMON 200G A0</t>
  </si>
  <si>
    <t>CANDLE HAWAIIAN KUKUI 200G A0X</t>
  </si>
  <si>
    <t>CANDLE JAPANESE CAMELLIA 200G A0X</t>
  </si>
  <si>
    <t>CANDLE MEDITERRANEAN SEA SALT 200G A0X</t>
  </si>
  <si>
    <t>CANDLE VANILLA CHAI 200G A0X</t>
  </si>
  <si>
    <t>CARRIER BAG CHRISTMAS XL A0X</t>
  </si>
  <si>
    <t>CARRIER BAG EXTRA SMALL 2016 A0</t>
  </si>
  <si>
    <t>CARRIER BAG LARGE 2016 A0</t>
  </si>
  <si>
    <t>CARRIER BAG MEDIUM 2016 A0</t>
  </si>
  <si>
    <t>CARRIER BAG SMALL 2016 A0</t>
  </si>
  <si>
    <t>CC LIPS 04 UNCHAINED MULBERRY 3.5G A0</t>
  </si>
  <si>
    <t>CC LIPS 110 CORAL BLUSH 3.5G A0</t>
  </si>
  <si>
    <t>CC LIPS 125 CRAZY SEXY CRIMSON 3.5G A0</t>
  </si>
  <si>
    <t>CC LIPS 201 REDHOT RASPBERRY 3.5G A0</t>
  </si>
  <si>
    <t>CC LIPS 235 THE RIGHT MAUVES 3.5G A0</t>
  </si>
  <si>
    <t>CC LIPS 305 GOLDEN FLIRT 3.5G A0</t>
  </si>
  <si>
    <t>CC LIPS 310 CRUSH ON CARAMEL 3.5G A0</t>
  </si>
  <si>
    <t>CC LIPS 315 CORAL KISS 3.5G A0</t>
  </si>
  <si>
    <t>CC LIPS 325 DARLING BLUSH 3.5G A0</t>
  </si>
  <si>
    <t>CC LIPS 330 SPICE THINGS UP 3.5G A0</t>
  </si>
  <si>
    <t>CC LIPS 335 HOT DATE 3.5G A0</t>
  </si>
  <si>
    <t>CC NAILS 110 CRIMSON KISS 6.8ML A0</t>
  </si>
  <si>
    <t>CC NAILS 120 RELISH THE MOMENT 6.8ML A0</t>
  </si>
  <si>
    <t>CC SHINE LIP 05 LETS GRAPE IT ON 3.5G A0</t>
  </si>
  <si>
    <t>CC SHINE LIP 18 SUNSET ROMANCE 5 3.5G A0</t>
  </si>
  <si>
    <t>CC SHINE LIPS 03 PINK CHARMING 3.5G A0</t>
  </si>
  <si>
    <t>CC SHINE LIPS 06 TRULY MDLY DPLY 3.5G A0</t>
  </si>
  <si>
    <t>CC SHINE LIPS 11 NUDE ALLURE 3.5G A0</t>
  </si>
  <si>
    <t>CC SHINE LIPS 12 POPPY THE QSTN 3.5G A0</t>
  </si>
  <si>
    <t>CC SHINE LIPS 13 BREATHLESS BRRY 3.5G A0</t>
  </si>
  <si>
    <t>CC SHINE LIPS 14 MAGENTA BE 4 3.5G A0</t>
  </si>
  <si>
    <t>CC SHINE LIPS 15 FUSHCIA FLIRT 3.5G A0</t>
  </si>
  <si>
    <t>CHALK BOARD 2015 A0</t>
  </si>
  <si>
    <t>CHEEK COLOUR BAKED 02 CORAL 5G A0</t>
  </si>
  <si>
    <t>CLEANSER CREAM ALOE 250ML A0X</t>
  </si>
  <si>
    <t>CLEANSER CREAM VIT E 250ML RENO A0X</t>
  </si>
  <si>
    <t>CLEANSER OIL CAMOMILE 200ML A0X</t>
  </si>
  <si>
    <t>CLEANSING BALM CAMOMILE 90ML A0X</t>
  </si>
  <si>
    <t>CLEANSING BAR MILK&amp;HONEY 100G A0X</t>
  </si>
  <si>
    <t>CLEANSING FOAM DOL 125ML A0X</t>
  </si>
  <si>
    <t>CLEANSING WIPES TEA TREE A0X</t>
  </si>
  <si>
    <t>CLEANSING WIPES VIT E A0X</t>
  </si>
  <si>
    <t>CLIPPERS SMALL NAIL A0</t>
  </si>
  <si>
    <t>COLOGNE FUJI GREEN TEA 100ML A0X</t>
  </si>
  <si>
    <t>CONCEALER ALL-IN-ONE 00 2.3G A0</t>
  </si>
  <si>
    <t>CONCEALER ALL-IN-ONE 01 2.3G A0</t>
  </si>
  <si>
    <t>CONCEALER ALL-IN-ONE 02 2.3G A0</t>
  </si>
  <si>
    <t>CONCEALER ALL-IN-ONE 03 2.3G A0</t>
  </si>
  <si>
    <t>CONCEALER ALL-IN-ONE 04 2.3G A0</t>
  </si>
  <si>
    <t>CONCENTRATE DOY 1ML 2015 A0</t>
  </si>
  <si>
    <t>CONCENTRATE DOY 30ML A0X</t>
  </si>
  <si>
    <t>CONCENTRATE DOY 50ML A0X</t>
  </si>
  <si>
    <t>COND VLMSG RAIN FOREST 250ML A0</t>
  </si>
  <si>
    <t>CONDITIONER BANANA 250ML A0X</t>
  </si>
  <si>
    <t>CONDITIONER GREEN TEA 250ML A0X</t>
  </si>
  <si>
    <t>CONDITIONER MOISTURE 250ML A0</t>
  </si>
  <si>
    <t>CONDITIONER RADIANCE 250ML A0</t>
  </si>
  <si>
    <t>CONDITIONER RADIANCE 60ML A0</t>
  </si>
  <si>
    <t>CONDITIONER SHINE 250ML A0</t>
  </si>
  <si>
    <t>COOKIE JAR A0X</t>
  </si>
  <si>
    <t>COOL BB CREAM VIT E 50ML A0X</t>
  </si>
  <si>
    <t>COSMETIC PURSE LIPS HH XM17 A0</t>
  </si>
  <si>
    <t>CRATE PULSE 2012 A0</t>
  </si>
  <si>
    <t>CRISTE MARINE FLOWER A0 2016 A0</t>
  </si>
  <si>
    <t>CUBE ICE 2015 A0</t>
  </si>
  <si>
    <t>CYO RIBBON ON REEL NARROW XM15 A0</t>
  </si>
  <si>
    <t>CYO RIBBON ON REEL WIDE AYR16 A0</t>
  </si>
  <si>
    <t>CYO SMALL TIN SNOWMAN XM13 A0</t>
  </si>
  <si>
    <t>CYO WRAPPING PAPER XM16 A0</t>
  </si>
  <si>
    <t>DAILY SCRUB TEA TREE 100ML A0</t>
  </si>
  <si>
    <t>DAILY SOLUTION TEA TREE 50ML A0X</t>
  </si>
  <si>
    <t>DAILY SOLUTION TEA TREE 50ML A36</t>
  </si>
  <si>
    <t>DAY CREAM DOL 50ML AOH</t>
  </si>
  <si>
    <t>DAY CREAM DOL 50ML AOL</t>
  </si>
  <si>
    <t>DAY CREAM DOY 50ML A0X</t>
  </si>
  <si>
    <t>DAY CREAM NUTRIGANICS 50ML 2015 A0</t>
  </si>
  <si>
    <t>DAY CREAM POMEGRANATE 50ML A0</t>
  </si>
  <si>
    <t>DAY CREAM ROS 50ML A0X</t>
  </si>
  <si>
    <t>DAY CREAM SEAWEED 50ML A0X</t>
  </si>
  <si>
    <t>DAY CREAM SOOTHING ALOE 50ML A0X</t>
  </si>
  <si>
    <t>DAY CREAM VITAMIN E 100ML A0X</t>
  </si>
  <si>
    <t>DAY LOTION SPF15 POMEGRANATE 50ML A22</t>
  </si>
  <si>
    <t>DAY LOTION SPF15 POMEGRANATE 50ML A23</t>
  </si>
  <si>
    <t>DEODORANT ROLL ON ACTIVIST 50ML A22</t>
  </si>
  <si>
    <t>DEODORANT ROLL ON ACTIVIST 50ML A23</t>
  </si>
  <si>
    <t>DEODORANT ROLL ON ALOE 50ML AX</t>
  </si>
  <si>
    <t>DEODORANT STICK MENS GROOMING 75G A0</t>
  </si>
  <si>
    <t>DEODORANT STRAWBERRY 50ML AX</t>
  </si>
  <si>
    <t>DEODORANT WHITE MUSK 50ML AX</t>
  </si>
  <si>
    <t>DETANGLING COMB CT BIRCHWOOD A0</t>
  </si>
  <si>
    <t>DETANGLING MILK RADIANCE 250ML A0</t>
  </si>
  <si>
    <t>DETOX BATH TEA FUJI GREEN TEA 300G A0</t>
  </si>
  <si>
    <t>DISPOSABLE EYELINER WANDS AON</t>
  </si>
  <si>
    <t>DRENCH SPONGE A0</t>
  </si>
  <si>
    <t>DROPS OF SUN HONEY BRONZE 15ML 2016 A0X</t>
  </si>
  <si>
    <t>DUO EYE DEFINER BLACK 1.4G A0</t>
  </si>
  <si>
    <t>DUO EYE DEFINER BROWN 1.4G A0</t>
  </si>
  <si>
    <t>DUO EYE DEFINER NAVY BLUE 1.4G A0</t>
  </si>
  <si>
    <t>EDP BLACK MUSK 50ML  A0</t>
  </si>
  <si>
    <t>EDP BOWHANTI 50ML A0X</t>
  </si>
  <si>
    <t>EDP KAHAIA 50ML A0X</t>
  </si>
  <si>
    <t>EDP NIGRITELLA 1.2ML A0X</t>
  </si>
  <si>
    <t>EDP NIGRITELLA 50ML A0X</t>
  </si>
  <si>
    <t>EDP SWIETENIA 1.2ML</t>
  </si>
  <si>
    <t>EDP SWIETENIA 50ML A0X</t>
  </si>
  <si>
    <t>EDP WHITE MUSK 50ML A0</t>
  </si>
  <si>
    <t>EDP WHITE MUSK SMOKY ROSE 50ML A0</t>
  </si>
  <si>
    <t>EDP WIDDRINGTONIA 50ML A0X</t>
  </si>
  <si>
    <t>EDT ACTIVIST 100ML AYR A0</t>
  </si>
  <si>
    <t>EDT ARBER 100ML AYR A0</t>
  </si>
  <si>
    <t>EDT ATLAS MOUNTAIN ROSE 100ML A0X</t>
  </si>
  <si>
    <t>EDT ATLAS MOUNTAIN ROSE 50ML  A0</t>
  </si>
  <si>
    <t>EDT BLACK MUSK 100ML A0</t>
  </si>
  <si>
    <t>EDT BLACK MUSK 30ML  A0</t>
  </si>
  <si>
    <t>EDT BLACK MUSK 60ML A0</t>
  </si>
  <si>
    <t>EDT BLACK MUSK 60ML L/E A0X</t>
  </si>
  <si>
    <t>EDT BRITISH ROSE 100ML A0X</t>
  </si>
  <si>
    <t>EDT COCONUT 30ML A0X</t>
  </si>
  <si>
    <t>EDT ENGLISH DAWN GARDENIA 100ML A0X</t>
  </si>
  <si>
    <t>EDT ENGLISH DAWN GARDENIA 50ML A0X</t>
  </si>
  <si>
    <t>EDT FIJIAN WATER LOTUS 50ML A0</t>
  </si>
  <si>
    <t>EDT INDIAN NIGHT JASMINE 100ML A0X</t>
  </si>
  <si>
    <t>EDT INDIAN NIGHT JASMINE 50ML A0</t>
  </si>
  <si>
    <t>EDT ITALIAN SUMMER FIG 100ML A0X</t>
  </si>
  <si>
    <t>EDT JAPANESE CHERRY BLOSSOM 50ML</t>
  </si>
  <si>
    <t>EDT KISTNA 100ML AYR A0</t>
  </si>
  <si>
    <t>EDT LIFE IS 50ML A0</t>
  </si>
  <si>
    <t>EDT LIFE IS 50ML A0X</t>
  </si>
  <si>
    <t>EDT MANGO 30ML A0X</t>
  </si>
  <si>
    <t>EDT MORINGA 30ML A0X</t>
  </si>
  <si>
    <t>EDT PINK GRAPEFRUIT 30ML A0X</t>
  </si>
  <si>
    <t>EDT POLYNESIAN ISLAND TIARE 50ML A0X</t>
  </si>
  <si>
    <t>EDT RASPBERRY 30ML A0</t>
  </si>
  <si>
    <t>EDT RED MUSK 60ML A0</t>
  </si>
  <si>
    <t>EDT SATSUMA 30ML A0X</t>
  </si>
  <si>
    <t>EDT SHEA 30ML A0X</t>
  </si>
  <si>
    <t>EDT STRAWBERRY 30ML A0X</t>
  </si>
  <si>
    <t>EDT TOBACCO FLOWER 50ML A0</t>
  </si>
  <si>
    <t>EDT VANILLA 30ML A0X</t>
  </si>
  <si>
    <t>EDT WHITE MUSK 100ML  A0</t>
  </si>
  <si>
    <t>EDT WHITE MUSK 30ML  A0</t>
  </si>
  <si>
    <t>EDT WHITE MUSK 60ML A0</t>
  </si>
  <si>
    <t>EDT WHITE MUSK FOR MEN 100ML A0X</t>
  </si>
  <si>
    <t>EDT WHITE MUSK LEAU 100ML A0</t>
  </si>
  <si>
    <t>EDT WHITE MUSK LEAU 30ML A0X</t>
  </si>
  <si>
    <t>EDT WHITE MUSK LEAU 60ML A0X</t>
  </si>
  <si>
    <t>EDT WHITE MUSK MEN 100ML A0</t>
  </si>
  <si>
    <t>EDT WHITE MUSK SMOKY ROSE 30ML A0</t>
  </si>
  <si>
    <t>EDT WHITE MUSK SMOKY ROSE 60ML A0</t>
  </si>
  <si>
    <t>EDT WHITE MUSK SPORT 100ML A0X</t>
  </si>
  <si>
    <t>EDT WHITE MUSK XMAS L/E 60ML A0X</t>
  </si>
  <si>
    <t>EMULSION SPF20 DOY 50ML AX</t>
  </si>
  <si>
    <t>EMULSION SPF30 VITAMIN E 50ML AX</t>
  </si>
  <si>
    <t>ENHANCER VITAMIN C 25ML A0</t>
  </si>
  <si>
    <t>EOS MONO EYESHADOW 2018 A0X</t>
  </si>
  <si>
    <t>EOS WINTER TREND 2017 A0X</t>
  </si>
  <si>
    <t>ESSENCE LOTION DOL 160ML A0X</t>
  </si>
  <si>
    <t>ESSENCE LOTION DOY 160ML A0X</t>
  </si>
  <si>
    <t>ESSENCE LOTION ROS 160ML A0X</t>
  </si>
  <si>
    <t>EYE &amp; LIP TREATMENT ALOE 15ML A0X</t>
  </si>
  <si>
    <t>EYE BAR KAJAL 2015 A0</t>
  </si>
  <si>
    <t>EYE BAR STACKED 2015 A0</t>
  </si>
  <si>
    <t>EYE COLOUR STICK CUSCO PINK OPAL 1.6G A0</t>
  </si>
  <si>
    <t>EYE COLOUR STK CAIRO GRNT 1.6G 2016 A0</t>
  </si>
  <si>
    <t>EYE COLOUR STK CYPRUS BRNZ 1.6G 2016 A0</t>
  </si>
  <si>
    <t>EYE COLOUR STK NEVADA GOLD 1.6G 2016 A0</t>
  </si>
  <si>
    <t>EYE COLOUR STK SIBERIAN QTZ 1.6G 2016 A0</t>
  </si>
  <si>
    <t>EYE CONCENTRATE DOY 10ML A0X</t>
  </si>
  <si>
    <t>EYE CREAM DOL 15ML A0X</t>
  </si>
  <si>
    <t>EYE CREAM NUTRIGANICS 15ML 2015 A0</t>
  </si>
  <si>
    <t>EYE CREAM VIT E 15ML A22</t>
  </si>
  <si>
    <t>EYE CREAM VIT E 15ML A23</t>
  </si>
  <si>
    <t>EYE DEFINER BLACK 1.1G A0</t>
  </si>
  <si>
    <t>EYE DEFINER GREEN 1.1G A0</t>
  </si>
  <si>
    <t>EYE DEFINER PURPLE 1.1G A0</t>
  </si>
  <si>
    <t>EYE DEFINER TURQUOISE 1.1G A0</t>
  </si>
  <si>
    <t>EYE GEL ELDERFLOWER 15ML A0X</t>
  </si>
  <si>
    <t>EYE MAKE UP RMVR GENT CAMOMILE 250ML A0X</t>
  </si>
  <si>
    <t>EYE MAKE UP RMVR GENT CAMOMILE 60ML A0X</t>
  </si>
  <si>
    <t>EYE MAKE UP RMVR WP CAMOMILE 160ML A0X</t>
  </si>
  <si>
    <t>EYE MASK DEPUFFING PINK 2015 A0</t>
  </si>
  <si>
    <t>EYE PALETTE 01 GOLD DTE 8.8G 2016 A0</t>
  </si>
  <si>
    <t>EYE PALETTE 02 BROWN DTE 8.8G 2016 A0</t>
  </si>
  <si>
    <t>EYE PALETTE 03 GREY DTE 8.8G 2016 A0</t>
  </si>
  <si>
    <t>EYE PALETTE 04 PLUM DTE 8.8G 2016 A0</t>
  </si>
  <si>
    <t>EYE PALETTE 05 BLACK DTE 8.8G 2016 A0</t>
  </si>
  <si>
    <t>EYE PALETTE 8-SHADE DTE 16G 2016 A0</t>
  </si>
  <si>
    <t>EYE ROLL-ON POMEGRANATE 10ML A0</t>
  </si>
  <si>
    <t>EYE SERUM MACA ROOT 15ML A0</t>
  </si>
  <si>
    <t>EYE TREATMENT ALOE 15ML A0</t>
  </si>
  <si>
    <t>EYELASH CURLER 2011 A0</t>
  </si>
  <si>
    <t>EYELINER LIQUID 01 3ML A0</t>
  </si>
  <si>
    <t>EYELINER LIQUID 02 3ML A0</t>
  </si>
  <si>
    <t>EYES CUBE VIT E 4G A0X</t>
  </si>
  <si>
    <t>EYSHDW RF BLACK CANYON ONYX 025 2.2G A0X</t>
  </si>
  <si>
    <t>EYSHDW RF CERRO RICO SILVER 010 2.2G A0X</t>
  </si>
  <si>
    <t>EYSHDW RF INDIA ROSE QUARTZ 120 2.2G A0X</t>
  </si>
  <si>
    <t>EYSHDW RF PRETORIA AMETHYST 401 2.2G A0X</t>
  </si>
  <si>
    <t>EYSHDW RF SBERIA ANTHRACITE 020 2.2G A0X</t>
  </si>
  <si>
    <t>EYSHDW RF SCANDINAVIA STEEL 001 2.2G A0X</t>
  </si>
  <si>
    <t>EYSHDW RFL AMAZONIA EARTH 230 2.2G A0X</t>
  </si>
  <si>
    <t>EYSHDW RFL ATACAMA DESERT 130 2.2G A0X</t>
  </si>
  <si>
    <t>EYSHDW RFL ATLAS RHASSOUL 015 2.2G A0X</t>
  </si>
  <si>
    <t>EYSHDW RFL ATTICA MARBLE 101 2.2G A0X</t>
  </si>
  <si>
    <t>EYSHDW RFL AUSTRALIA QUARTZ 510 2.2G A0X</t>
  </si>
  <si>
    <t>EYSHDW RFL AZTEC GOLD 115 2.2G A0X</t>
  </si>
  <si>
    <t>EYSHDW RFL BENGAL GRANITE 320 2.2G A0X</t>
  </si>
  <si>
    <t>EYSHDW RFL BUDELLI SAND 301 2.2G A0X</t>
  </si>
  <si>
    <t>EYSHDW RFL CALIFORNIA LAPIS 505 2.2G A0X</t>
  </si>
  <si>
    <t>EYSHDW RFL CARMEL JADE 605 2.2G A0X</t>
  </si>
  <si>
    <t>EYSHDW RFL ESSAOURIA BRONZE 220 2.2G A0X</t>
  </si>
  <si>
    <t>EYSHDW RFL GALLE SAPPHIRE 504 2.2G A0X</t>
  </si>
  <si>
    <t>EYSHDW RFL GIZA STONE 105 2.2G A0X</t>
  </si>
  <si>
    <t>EYSHDW RFL IDAHO JASPER 225 2.2G A0X</t>
  </si>
  <si>
    <t>EYSHDW RFL KAKU JASPER 330 2.2G A0X</t>
  </si>
  <si>
    <t>EYSHDW RFL KILIMANJARO ROCK 210 2.2G A0X</t>
  </si>
  <si>
    <t>EYSHDW RFL LUSAKA EMERALD 601 2.2G A0X</t>
  </si>
  <si>
    <t>EYSHDW RFL OREGON SUNSTONE 125 2.2G A0X</t>
  </si>
  <si>
    <t>EYSHDW RFL PALA PINK TOPAZ 323 2.2G A0X</t>
  </si>
  <si>
    <t>EYSHDW RFL PENRHYN SLATE 315 2.2G A0X</t>
  </si>
  <si>
    <t>EYSHDW RFL PERU CLAY 201 2.2G A0X</t>
  </si>
  <si>
    <t>EYSHDW RFL PETRA SANDSTONE 215 2.2G A0X</t>
  </si>
  <si>
    <t>EYSHDW RFL PROVENCE OCHRE 310 2.2G A0X</t>
  </si>
  <si>
    <t>EYSHDW RFL PURPLE TOPAZ 305 2.2G A0X</t>
  </si>
  <si>
    <t>EYSHDW RFL SANTIAGO CITRINE 135 2.2G A0X</t>
  </si>
  <si>
    <t>EYSHDW RFL SHRA DUNE 110 2.2G A0X</t>
  </si>
  <si>
    <t>EYSHDW RFL SIENA DUST 205 2.2G A0X</t>
  </si>
  <si>
    <t>EYSHDW RFL TULUM TURQUOISE 501 2.2G A0X</t>
  </si>
  <si>
    <t>EYSHDW RFL UTAH TIFFANY 405 2.2G A0X</t>
  </si>
  <si>
    <t>EYSHDW RFL ZAWAR ZINC 005 2.2G A0X</t>
  </si>
  <si>
    <t>FACE BASE ALL IN ONE 02 9G A0</t>
  </si>
  <si>
    <t>FACE BASE ALL IN ONE 03 9G A0</t>
  </si>
  <si>
    <t>FACE BASE ALL IN ONE 035 9G A0</t>
  </si>
  <si>
    <t>FACE BASE ALL IN ONE 04 9G A0</t>
  </si>
  <si>
    <t>FACE BASE ALL IN ONE 045 9G A0</t>
  </si>
  <si>
    <t>FACE BASE ALL IN ONE 05 9G A0</t>
  </si>
  <si>
    <t>FACE BASE ALL IN ONE 052 9G A0</t>
  </si>
  <si>
    <t>FACE BASE ALL IN ONE 055 9G A0</t>
  </si>
  <si>
    <t>FACE BASE ALL IN ONE 06 9G A0</t>
  </si>
  <si>
    <t>FACE BASE ALL IN ONE 065 9G A0</t>
  </si>
  <si>
    <t>FACE LOTION SPF15 SEAWEED 50ML A22</t>
  </si>
  <si>
    <t>FACE LOTION SPF15 SEAWEED 50ML A23</t>
  </si>
  <si>
    <t>FACE LOTION SPF30 VIT C 50ML AX</t>
  </si>
  <si>
    <t>FACE LOTION TEA TREE 50ML A22</t>
  </si>
  <si>
    <t>FACE LOTION TEA TREE 50ML A23</t>
  </si>
  <si>
    <t>FACE MIST VIT C 100ML A0X</t>
  </si>
  <si>
    <t>FACE MIST VIT E 100ML A0X</t>
  </si>
  <si>
    <t>FACE POLISH VITAMIN C 125ML A0X</t>
  </si>
  <si>
    <t>FACE POWDER LOOSE 02 14G A0</t>
  </si>
  <si>
    <t>FACE POWDER LOOSE 03 14G A0</t>
  </si>
  <si>
    <t>FACE PROTECTOR HEMP 50ML A0X</t>
  </si>
  <si>
    <t>FACE SCRUB SEAWEED 100ML A0X</t>
  </si>
  <si>
    <t>FACE WASH GINSENG &amp; RICE 33G A0X</t>
  </si>
  <si>
    <t>FACE WASH MACA ROOT 125ML A0</t>
  </si>
  <si>
    <t>FACE WASH NGANICS 150ML 2017 AOX</t>
  </si>
  <si>
    <t>FACE WASH SEAWEED 125ML A0X</t>
  </si>
  <si>
    <t>FACE WASH TEA TREE 250ML A0X</t>
  </si>
  <si>
    <t>FACE WASH TEA TREE 400ML L/E 2017 A0X</t>
  </si>
  <si>
    <t>FACE WASH TEA TREE 60ML A0X</t>
  </si>
  <si>
    <t>FACE WASH VIT E 125ML RENO A0</t>
  </si>
  <si>
    <t>FACE WASH VIT E 30ML A23</t>
  </si>
  <si>
    <t>FACIAL CLEANSING SPONGE A0</t>
  </si>
  <si>
    <t>FACIAL MASK ACAI 5ML 2016 A0</t>
  </si>
  <si>
    <t>FACIAL MASK ACAI 75ML 2016 A0X</t>
  </si>
  <si>
    <t>FACIAL MASK CHARCOAL 5ML 2016 A0</t>
  </si>
  <si>
    <t>FACIAL MASK CHARCOAL 75ML 2016 A0X</t>
  </si>
  <si>
    <t>FACIAL MASK HONEY 5ML 2016 A0</t>
  </si>
  <si>
    <t>FACIAL MASK HONEY 75ML 2016 A0X</t>
  </si>
  <si>
    <t>FACIAL MASK MATCHA 5ML 2017 A0X</t>
  </si>
  <si>
    <t>FACIAL MASK MATCHA 75ML A0X</t>
  </si>
  <si>
    <t>FACIAL MASK ROSE 5ML 2016 A0</t>
  </si>
  <si>
    <t>FACIAL MASK ROSE 75ML 2016 A0X</t>
  </si>
  <si>
    <t>FACIAL WASH FMNG ALOE 150ML A0X</t>
  </si>
  <si>
    <t>FACIAL WASH FMNG TEA TREE 150ML A0X</t>
  </si>
  <si>
    <t>FILE A FOOT M1</t>
  </si>
  <si>
    <t>FILE NAIL BIG MINT GREEN A0</t>
  </si>
  <si>
    <t>FILER ACRYLIC 2014 A0</t>
  </si>
  <si>
    <t>FIXING GEL WHEATGRASS 150ML A0</t>
  </si>
  <si>
    <t>FLANNEL A0</t>
  </si>
  <si>
    <t>FOOT FILE SPOON M0</t>
  </si>
  <si>
    <t>FOOT LOTION PEPPERMINT 250ML A0X</t>
  </si>
  <si>
    <t>FOOT PROTECTOR HEMP 100ML A0X</t>
  </si>
  <si>
    <t>FOOT SCRUB PEPPERMINT 100ML A0X</t>
  </si>
  <si>
    <t>FOOT SPRAY PEPPERMINT 100ML A0X</t>
  </si>
  <si>
    <t>FOOT TREATMENT PEPPERMINT 100ML A0</t>
  </si>
  <si>
    <t>FOUNDATION MTTE CLY 010PL 30ML A0</t>
  </si>
  <si>
    <t>FOUNDATION MTTE CLY 012KA 30ML A0</t>
  </si>
  <si>
    <t>FOUNDATION MTTE CLY 014RB 30ML A0</t>
  </si>
  <si>
    <t>FOUNDATION MTTE CLY 021HS 30ML A0</t>
  </si>
  <si>
    <t>FOUNDATION MTTE CLY 023SB 30ML A0</t>
  </si>
  <si>
    <t>FOUNDATION MTTE CLY 026TD 30ML A0</t>
  </si>
  <si>
    <t>FOUNDATION MTTE CLY 034JM 30ML A0</t>
  </si>
  <si>
    <t>FOUNDATION MTTE CLY 055MN 30ML A0</t>
  </si>
  <si>
    <t>FOUNDATION MTTE CLY 072SW 30ML A0</t>
  </si>
  <si>
    <t>FR MST ATLAS MOUNTAIN ROSE 100ML A0</t>
  </si>
  <si>
    <t>FR MST FIJIAN WATER LOTUS 100ML A0</t>
  </si>
  <si>
    <t>FR MST INDIAN NIGHT JASMINE 100ML A0</t>
  </si>
  <si>
    <t>FR MST JAPANESE C/BLOSSOM 100ML A0</t>
  </si>
  <si>
    <t>FRAG MIST POLY ISLD TIARE 100ML A0X</t>
  </si>
  <si>
    <t>FRESH NUDE CUSHION 1 12G 2016 AX</t>
  </si>
  <si>
    <t>FRESH NUDE CUSHION 2 12G 2016 AX</t>
  </si>
  <si>
    <t>FRESH NUDE CUSHION 3 12G 2016 AX</t>
  </si>
  <si>
    <t>FRESH NUDE CUSHION 4 12G 2016 AX</t>
  </si>
  <si>
    <t>FRESH NUDE CUSHION 5 12G 2016 AX</t>
  </si>
  <si>
    <t>FRESH NUDE FOUNDATION 010 30ML AX</t>
  </si>
  <si>
    <t>FRESH NUDE FOUNDATION 012 30ML AX</t>
  </si>
  <si>
    <t>FRESH NUDE FOUNDATION 015 30ML AX</t>
  </si>
  <si>
    <t>FRESH NUDE FOUNDATION 020 30ML AX</t>
  </si>
  <si>
    <t>FRESH NUDE FOUNDATION 024 30ML AX</t>
  </si>
  <si>
    <t>FRESH NUDE FOUNDATION 026 30ML AX</t>
  </si>
  <si>
    <t>FRESH NUDE FOUNDATION 030 30ML AX</t>
  </si>
  <si>
    <t>FRESH NUDE FOUNDATION 032 30ML AX</t>
  </si>
  <si>
    <t>FRESH NUDE FOUNDATION 040 30ML AX</t>
  </si>
  <si>
    <t>FRESH NUDE FOUNDATION 045 30ML AX</t>
  </si>
  <si>
    <t>FRESH NUDE FOUNDATION 050 30ML AX</t>
  </si>
  <si>
    <t>FRESH NUDE FOUNDATION 055 30ML AX</t>
  </si>
  <si>
    <t>FRESH NUDE FOUNDATION 070 30ML AX</t>
  </si>
  <si>
    <t>FRESH NUDE FOUNDATION 075 30ML AX</t>
  </si>
  <si>
    <t>FRESH NUDE FOUNDATION 080 30ML AX</t>
  </si>
  <si>
    <t>FSC NAIL BRUSH A0</t>
  </si>
  <si>
    <t>G1 BAG BRTISH ROSE XM17 A0X</t>
  </si>
  <si>
    <t>G1 BAG COCONUT XM17 A0X</t>
  </si>
  <si>
    <t>G1 BAG GREEN TEA XM17 A0X</t>
  </si>
  <si>
    <t>G1 BAG MANGO XM17 A0X</t>
  </si>
  <si>
    <t>G1 BAG MILK&amp;HONEY XM17 A0X</t>
  </si>
  <si>
    <t>G1 BAG MORINGA XM17 A0X</t>
  </si>
  <si>
    <t>G1 BAG PINK GRPFRT XM17 A0X</t>
  </si>
  <si>
    <t>G1 BAG SATSUMA XM17 A0X</t>
  </si>
  <si>
    <t>G1 BAG SHEA XM17 A0X</t>
  </si>
  <si>
    <t>G1 BAG STRAWBERRY XM17 A0X</t>
  </si>
  <si>
    <t>G1 CHATTERBOX SHOWER GEL XM17 A0X</t>
  </si>
  <si>
    <t>G1 CUBE ARGAN XM17 A0X</t>
  </si>
  <si>
    <t>G1 CUBE BLACK MUSK XM17 A0X</t>
  </si>
  <si>
    <t>G1 CUBE BRTISH ROSE XM17 A0X</t>
  </si>
  <si>
    <t>G1 CUBE COCONUT XM17 A0X</t>
  </si>
  <si>
    <t>G1 CUBE GREEN TEA XM17 A0X</t>
  </si>
  <si>
    <t>G1 CUBE MANGO XM17 A0X</t>
  </si>
  <si>
    <t>G1 CUBE MILK&amp;HONEY XM17 A0X</t>
  </si>
  <si>
    <t>G1 CUBE MORINGA XM17 A0X</t>
  </si>
  <si>
    <t>G1 CUBE PINK GRPFRT XM17 A0X</t>
  </si>
  <si>
    <t>G1 CUBE SATSUMA XM17 A0X</t>
  </si>
  <si>
    <t>G1 CUBE SHEA XM17 A0X</t>
  </si>
  <si>
    <t>G1 CUBE STRAWBERRY XM17 A0X</t>
  </si>
  <si>
    <t>G1 CUBE WHITE MUSK XM17 A0X</t>
  </si>
  <si>
    <t>G1 DISCOVERY 2 SHOWER GEL XM17 A0X</t>
  </si>
  <si>
    <t>G1 DUCK N DIVE XM17 A0X</t>
  </si>
  <si>
    <t>G1 DUO LIP/HAND MANGO XM17 A0X</t>
  </si>
  <si>
    <t>G1 DUO LIP/HAND SHEA XM17 A0X</t>
  </si>
  <si>
    <t>G1 HAND AND LIP DUO COCONUT XM17 A0X</t>
  </si>
  <si>
    <t>G1 HAND DUET SHEA XM17 A0X</t>
  </si>
  <si>
    <t>G1 HAND DUET STRAWBERRY XM17 A0X</t>
  </si>
  <si>
    <t>G1 HH BAUBLE SHEA XM17 A0X</t>
  </si>
  <si>
    <t>G1 LIP WAND XM17 A0X</t>
  </si>
  <si>
    <t>G1 MINI FROSTED BERRIES XM17 A0X</t>
  </si>
  <si>
    <t>G1 MINI FROSTED PLUM XM17 A0X</t>
  </si>
  <si>
    <t>G1 MINI MANICURE ALMOND XM17 A0X</t>
  </si>
  <si>
    <t>G1 MINI MANICURE BRTISH ROSE XM17 A0X</t>
  </si>
  <si>
    <t>G1 MINI MCURE HEMP XM17 A0X</t>
  </si>
  <si>
    <t>G1 MINI VANILLA CHAI XM17 A0X</t>
  </si>
  <si>
    <t>G1 SET FESTIVE SOAP XM17 A0X</t>
  </si>
  <si>
    <t>G1 SMALL MASK XM17 A0X</t>
  </si>
  <si>
    <t>G1 TRIO HAND CREAM XM17 A0X</t>
  </si>
  <si>
    <t>G1 TRIO HAND CRM SEASONAL XM17 A0X</t>
  </si>
  <si>
    <t>G1 WM SPORT XM17 A22</t>
  </si>
  <si>
    <t>G1 WM SPORT XM17 A39</t>
  </si>
  <si>
    <t>G2 BODY ROUTINE FROSTED BERRIES XM17 A0X</t>
  </si>
  <si>
    <t>G2 BODY ROUTINE VANILLA CHAI XM17 A0X</t>
  </si>
  <si>
    <t>G2 COLLECTION LIQ LIPS MATTE XM17 A0X</t>
  </si>
  <si>
    <t>G2 CUBE MINI HH XM17 A0X</t>
  </si>
  <si>
    <t>G2 HAND/NAIL BRTISH ROSE XM17 A0X</t>
  </si>
  <si>
    <t>G2 KIT PEDICURE XM17 A0X</t>
  </si>
  <si>
    <t>G2 KIT SHAVE XM17 A0X</t>
  </si>
  <si>
    <t>G2 SMALL ARGAN XM17 A0X</t>
  </si>
  <si>
    <t>G2 SMALL BLACK MUSK XM17 A0X</t>
  </si>
  <si>
    <t>G2 SMALL BRTISH ROSE XM17 A0X</t>
  </si>
  <si>
    <t>G2 SMALL COCONUT XM17 A0X</t>
  </si>
  <si>
    <t>G2 SMALL GREEN TEA XM17 A0X</t>
  </si>
  <si>
    <t>G2 SMALL IND NGT JSM XM17 A0X</t>
  </si>
  <si>
    <t>G2 SMALL JAP C/BLSM XM17 A0X</t>
  </si>
  <si>
    <t>G2 SMALL MANGO XM17 A0X</t>
  </si>
  <si>
    <t>G2 SMALL MILK&amp;HONEY XM17 A0X</t>
  </si>
  <si>
    <t>G2 SMALL MORINGA XM17 A0X</t>
  </si>
  <si>
    <t>G2 SMALL SATSUMA XM17 A0X</t>
  </si>
  <si>
    <t>G2 SMALL SHEA XM17 A0X</t>
  </si>
  <si>
    <t>G2 SMALL STRAWBERRY XM17 A0X</t>
  </si>
  <si>
    <t>G2 SMALL WHITE MUSK XM17 A0X</t>
  </si>
  <si>
    <t>G2 SMALL WM LEAU XM17 A0X</t>
  </si>
  <si>
    <t>G2 TEA TREE 123 XM17 A0X</t>
  </si>
  <si>
    <t>G2 TRIO BODY BUTTER XM17 A0X</t>
  </si>
  <si>
    <t>G2 TRIO BUTTER SEASONAL XM17 A0X</t>
  </si>
  <si>
    <t>G3 COLLECTION BRUSH XM17 A0X</t>
  </si>
  <si>
    <t>G3 MEDIUM BLACK MUSK XM17 A0X</t>
  </si>
  <si>
    <t>G3 MEDIUM BRTISH ROSE XM17 A0X</t>
  </si>
  <si>
    <t>G3 MEDIUM COCONUT XM17 A0X</t>
  </si>
  <si>
    <t>G3 MEDIUM MILK&amp;HONEY XM17 A0X</t>
  </si>
  <si>
    <t>G3 MEDIUM SATSUMA XM17 A0</t>
  </si>
  <si>
    <t>G3 MEDIUM SHEA XM17 A0X</t>
  </si>
  <si>
    <t>G3 MEDIUM STRAWBERRY XM17 A0X</t>
  </si>
  <si>
    <t>G3 MEDIUM WHITE MUSK XM17 A0X</t>
  </si>
  <si>
    <t>G3 MOISTURE SET HEMP XM17 A0X</t>
  </si>
  <si>
    <t>G3 MOISTURE VITAMIN E XM17 A0X</t>
  </si>
  <si>
    <t>G3 SPINNER BODY BUTTER XM17 A0X</t>
  </si>
  <si>
    <t>G3 TIN ACTIVIST XM17 A22</t>
  </si>
  <si>
    <t>G3 TIN ACTIVIST XM17 A39</t>
  </si>
  <si>
    <t>G3 TIN W/MUSK MEN XM17 A22</t>
  </si>
  <si>
    <t>G3 TIN W/MUSK MEN XM17 A39</t>
  </si>
  <si>
    <t>G3 ULTIMATE FROSTED BERRIES XM17 A0X</t>
  </si>
  <si>
    <t>G3 ULTIMATE TREATS PLUM XM17 A0X</t>
  </si>
  <si>
    <t>G3 ULTIMATE VANILLA CHAI XM17 A0X</t>
  </si>
  <si>
    <t>G4 ADVENT DELUXE XM17 A0X</t>
  </si>
  <si>
    <t>G4 ADVENT ENTRY XM17 A0X</t>
  </si>
  <si>
    <t>G4 ADVENT STANDARD XM17 A0</t>
  </si>
  <si>
    <t>G4 ADVENT ULTIMATE XM17 A0X</t>
  </si>
  <si>
    <t>G4 COUNTDOWN TO NY TBS XM17 A0X</t>
  </si>
  <si>
    <t>G4 DELUXE BLACK MUSK XM17 A0X</t>
  </si>
  <si>
    <t>G4 MASK MAD XM17 A0X</t>
  </si>
  <si>
    <t>G4 NIGRITELLA XM17 A0X</t>
  </si>
  <si>
    <t>G4 RECIPIES OF NATURE XM17 A0X</t>
  </si>
  <si>
    <t>G4 SPA BLISSFUL XM17 A0X</t>
  </si>
  <si>
    <t>G4 SPA FIRMING XM17 A0X</t>
  </si>
  <si>
    <t>G4 SPA RELAXING XM17 A0X</t>
  </si>
  <si>
    <t>G4 SPA REVITALISING XM17 A0X</t>
  </si>
  <si>
    <t>G4 ULTIMATE BRTISH ROSE XM17 A0X</t>
  </si>
  <si>
    <t>G4 ULTIMATE MORINGA XM17 A0X</t>
  </si>
  <si>
    <t>G4 ULTIMATE STRAWBERRY XM17 A0X</t>
  </si>
  <si>
    <t>GC BAG MAKE UP CYO XM17 A0X</t>
  </si>
  <si>
    <t>GC BOX SMALL CYO XM17 A0X</t>
  </si>
  <si>
    <t>GC CYO BAG FIZZERS XM17 A0X</t>
  </si>
  <si>
    <t>GC CYO BOX RON MASKS XM17 A0X</t>
  </si>
  <si>
    <t>GC ENVELOPE MEDIUM CYO XM17 A0X</t>
  </si>
  <si>
    <t>GC ENVELOPE SMALL CYO XM17 A0X</t>
  </si>
  <si>
    <t>GEL CREAM SEAWEED 350ML A0X</t>
  </si>
  <si>
    <t>GEL CREAM SEAWEED 50ML A0X</t>
  </si>
  <si>
    <t>GEL PEN LINER BLACK 0.283G A0</t>
  </si>
  <si>
    <t>GEL PEN LINER BROWN 0.283G A0</t>
  </si>
  <si>
    <t>GENERIC GIFT CARD HOLDER A0X</t>
  </si>
  <si>
    <t>GIFT BAG MINI CYO XM12 A0</t>
  </si>
  <si>
    <t>GIFT BAG MORINGA AYR17 A0</t>
  </si>
  <si>
    <t>GIFT BAG STRAWBERRY AYR17 A0</t>
  </si>
  <si>
    <t>GIFT CALENDAR ULTIMATE XM16 A0</t>
  </si>
  <si>
    <t>GIFT CARD ELECTRONIC DE A0</t>
  </si>
  <si>
    <t>GIFT CARD HOLDER 2016 A0X</t>
  </si>
  <si>
    <t>GIFT DUO LIP &amp; HAND COCONUT XM16 A0</t>
  </si>
  <si>
    <t>GIFT GTR B/BUTTER APAC 2016 A41</t>
  </si>
  <si>
    <t>GIFT GTR B/BUTTER EMEA 2016 A41</t>
  </si>
  <si>
    <t>GIFT GTR DOY 2016 A41</t>
  </si>
  <si>
    <t>GIFT GTR HAND EXPERT 2016 A41</t>
  </si>
  <si>
    <t>GIFT GTR KIT MORINGA 2016 A41</t>
  </si>
  <si>
    <t>GIFT GTR KIT SHEA 2016 A41</t>
  </si>
  <si>
    <t>GIFT GTR VIT E MOISTURE 2016 A41</t>
  </si>
  <si>
    <t>GIFT MEDIUM ENGLISH D GARDENIA XM16 A0</t>
  </si>
  <si>
    <t>GIFT MINI MANICURE HEMP XM16 A0</t>
  </si>
  <si>
    <t>GIFT TRIO HAND SS17 A0</t>
  </si>
  <si>
    <t>GLASS CORK JARS A0X</t>
  </si>
  <si>
    <t>GLITTER DUST GOLD 02 1.5G XM17 A0X</t>
  </si>
  <si>
    <t>GLITTER DUST PINK 01 1.5G XM17 A0X</t>
  </si>
  <si>
    <t>GLOVES BATH CREAM 2013 A0</t>
  </si>
  <si>
    <t>HAIR BRUSH BAMBOO MINI A0</t>
  </si>
  <si>
    <t>HAIR BRUSH OVAL BAMBOO A0</t>
  </si>
  <si>
    <t>HAIR BRUSH PADDLE BAMBOO A0</t>
  </si>
  <si>
    <t>HAIR BUTTER MOISTURE 200ML A0</t>
  </si>
  <si>
    <t>HAIR BUTTER MOISTURE 50ML A0</t>
  </si>
  <si>
    <t>HAIR BUTTER RADIANCE 200ML A0</t>
  </si>
  <si>
    <t>HAIR MASK BANANA 240ML A0X</t>
  </si>
  <si>
    <t>HAIR OIL COCONUT 200ML A0X</t>
  </si>
  <si>
    <t>HAIR SCRUB FUJI GREEN TEA 240ML A0X</t>
  </si>
  <si>
    <t>HAIR SERUM GRAPESEED 75ML A0</t>
  </si>
  <si>
    <t>HAIR SHINE COCONUT 50G A0</t>
  </si>
  <si>
    <t>HAIR/BDY WASH WHT MUSK F/MEN 75ML ARX</t>
  </si>
  <si>
    <t>HAIR/BDY WASH WHT MUSK MEN 200ML A0X</t>
  </si>
  <si>
    <t>HAIR/BODY WASH ARBER 200ML A0</t>
  </si>
  <si>
    <t>HAIR/BODY WASH KISTNA 200ML A0</t>
  </si>
  <si>
    <t>HAND BUTTER ALMOND 100ML A0</t>
  </si>
  <si>
    <t>HAND BUTTER ALMOND 100ML A0X</t>
  </si>
  <si>
    <t>HAND CLEANSE GEL MANGO 60ML AX</t>
  </si>
  <si>
    <t>HAND CLEANSE GEL PINK GRAPEFRUIT 60ML AX</t>
  </si>
  <si>
    <t>HAND CLEANSE GEL SATSUMA 60ML AX</t>
  </si>
  <si>
    <t>HAND CLEANSE GEL STRAWBERRY 60ML AX</t>
  </si>
  <si>
    <t>HAND CREAM ABSINTHE 100ML A0X</t>
  </si>
  <si>
    <t>HAND CREAM ALMOND 100ML A0X</t>
  </si>
  <si>
    <t>HAND CREAM ALMOND 30ML A0X</t>
  </si>
  <si>
    <t>HAND CREAM ARGAN 30ML A0X</t>
  </si>
  <si>
    <t>HAND CREAM BRITISH ROSE 100ML A0X</t>
  </si>
  <si>
    <t>HAND CREAM BRITISH ROSE 30ML A0X</t>
  </si>
  <si>
    <t>HAND CREAM COCONUT 30ML A0X</t>
  </si>
  <si>
    <t>HAND CREAM FROSTD BERRIES 30ML A0X</t>
  </si>
  <si>
    <t>HAND CREAM FROSTED PLUM 30ML A0X</t>
  </si>
  <si>
    <t>HAND CREAM FUJI GREEN TEA 30ML A0X</t>
  </si>
  <si>
    <t>HAND CREAM MANGO 30ML A0X</t>
  </si>
  <si>
    <t>HAND CREAM MILK&amp;HONEY 30ML A0X</t>
  </si>
  <si>
    <t>HAND CREAM MORINGA 100ML A0X</t>
  </si>
  <si>
    <t>HAND CREAM MORINGA 30ML A0X</t>
  </si>
  <si>
    <t>HAND CREAM PINK GRAPEFRUIT 30ML A0X</t>
  </si>
  <si>
    <t>HAND CREAM SATSUMA 30ML A0X</t>
  </si>
  <si>
    <t>HAND CREAM SHEA 100ML A0X</t>
  </si>
  <si>
    <t>HAND CREAM SHEA 30ML A0X</t>
  </si>
  <si>
    <t>HAND CREAM STRAWBERRY 100ML A0X</t>
  </si>
  <si>
    <t>HAND CREAM STRAWBERRY 30ML A0X</t>
  </si>
  <si>
    <t>HAND CREAM VANILLA CHAI 30ML A0X</t>
  </si>
  <si>
    <t>HAND CREAM VNLLA PMPKN 30ML A0X</t>
  </si>
  <si>
    <t>HAND CREAM WHITE MUSK 100ML A0</t>
  </si>
  <si>
    <t>HAND CREAM WIND UP KEY 2015 A0</t>
  </si>
  <si>
    <t>HAND GEL ABSINTHE 60ML A0</t>
  </si>
  <si>
    <t>HAND PROTECTOR HEMP 100ML A0X</t>
  </si>
  <si>
    <t>HAND PROTECTOR HEMP 30ML A0X</t>
  </si>
  <si>
    <t>HAND WASH ABSINTHE 250ML A0</t>
  </si>
  <si>
    <t>HAND WASH ALMOND 250ML A0X</t>
  </si>
  <si>
    <t>HAND/NAIL TREATMENT ALMOND 1.8ML A0X</t>
  </si>
  <si>
    <t>HEAD BAND BUNNY AR18 A0X</t>
  </si>
  <si>
    <t>HEAD BAND WHITE A0</t>
  </si>
  <si>
    <t>HEADBAND ANIMAL BUNNY XM17 A0</t>
  </si>
  <si>
    <t>HEADBAND ANIMAL MOUSE XM17 A0</t>
  </si>
  <si>
    <t>HF OIL ALOE &amp; SOFT LINEN 10ML A22</t>
  </si>
  <si>
    <t>HF OIL ALOE &amp; SOFT LINEN 10ML A23</t>
  </si>
  <si>
    <t>HF OIL EXOTIC 10ML A22</t>
  </si>
  <si>
    <t>HF OIL GREEN TEA LEMON 10ML A22</t>
  </si>
  <si>
    <t>HF OIL GREEN TEA LEMON 10ML A23</t>
  </si>
  <si>
    <t>HF OIL JASMINE WHT FRANGIPANI 10ML A22</t>
  </si>
  <si>
    <t>HF OIL JASMINE WHT FRANGIPANI 10ML A23</t>
  </si>
  <si>
    <t>HF OIL LAVENDER 10ML A22</t>
  </si>
  <si>
    <t>HF OIL MANDARIN TANGELO 10ML A22</t>
  </si>
  <si>
    <t>HF OIL MANDARIN TANGELO 10ML A23</t>
  </si>
  <si>
    <t>HF OIL POMEGRANATE RASP 10ML A22</t>
  </si>
  <si>
    <t>HF OIL POMEGRANATE RASP 10ML A23</t>
  </si>
  <si>
    <t>HF OIL SANDALWOOD GINGER 10ML A22</t>
  </si>
  <si>
    <t>HF OIL SANDALWOOD GINGER 10ML A23</t>
  </si>
  <si>
    <t>HF OIL SATSUMA 10ML A22</t>
  </si>
  <si>
    <t>HF OIL STRAWBERRY 10ML A22</t>
  </si>
  <si>
    <t>HF OIL VANILLA TONKA BEAN 10ML A23</t>
  </si>
  <si>
    <t>HF OIL WHITE MUSK 10ML A22</t>
  </si>
  <si>
    <t>HF OIL WHITE MUSK 10ML A23</t>
  </si>
  <si>
    <t>HFL FIBRE LASH TBS VM A0X</t>
  </si>
  <si>
    <t>HFL LIP JUICER TBS VM A0X</t>
  </si>
  <si>
    <t>HFL MATTE CLAY CONCEALER A0X</t>
  </si>
  <si>
    <t>HFL MATTE CLAY FOUNDATION A0X</t>
  </si>
  <si>
    <t>HFL MONO REFILL 2017 A0</t>
  </si>
  <si>
    <t>HFL STAR STAMP A0X</t>
  </si>
  <si>
    <t>HIGHLIGHTER DROPS OF GLOW 15ML A0</t>
  </si>
  <si>
    <t>HLGHTNG DOME HONEY BRONZE 01 6.5G A0</t>
  </si>
  <si>
    <t>HLGHTNG DOME HONEY BRONZE 02 6.5G A0</t>
  </si>
  <si>
    <t>HLGHTNG DOME HONEY BRONZE 03 6.5G A0</t>
  </si>
  <si>
    <t>HM SPRAY POMEGRANATE RASPBERRY 100ML AX</t>
  </si>
  <si>
    <t>HOLDER BAKED POWDERS A0</t>
  </si>
  <si>
    <t>HOLDER COMPACT LARGE A0</t>
  </si>
  <si>
    <t>HOLDER COMPACT MEDIUM A0</t>
  </si>
  <si>
    <t>HOLDER MED LIP COLOUR A0</t>
  </si>
  <si>
    <t>HOLDER MED LIQUID LIPS A0</t>
  </si>
  <si>
    <t>HOLDER MED PENCIL A0</t>
  </si>
  <si>
    <t>HOLDER UPRIGHT MASCARA A0</t>
  </si>
  <si>
    <t>HOME FOR LIFE UNIT DROPS 2015 A0</t>
  </si>
  <si>
    <t>HONEY BRONZE FACE GEL 25ML A0</t>
  </si>
  <si>
    <t>HONEY BRONZE TINTED LEG MIST 125ML A0</t>
  </si>
  <si>
    <t>HOUSE OF SKINCARE ACCESSORY TRAY A0</t>
  </si>
  <si>
    <t>INSTABLUR 25ML A0</t>
  </si>
  <si>
    <t>INSTAGLOW BRIGHT GLOW 25ML 2016 AX</t>
  </si>
  <si>
    <t>INSTAGLOW PEACHY GLOW 25ML 2016 AX</t>
  </si>
  <si>
    <t>INSTAGLOW WARM GLOW 25ML 2016 AX</t>
  </si>
  <si>
    <t>INSTAMATTE COMPACT UNIVERSAL 8G A0</t>
  </si>
  <si>
    <t>JAPANESE CAMELLIA CREAM 350ML A0</t>
  </si>
  <si>
    <t>KIT BRUSH CORE A0</t>
  </si>
  <si>
    <t>KIT NAIL 2014 A0</t>
  </si>
  <si>
    <t>KIT NAIL XMAS 2016 A0</t>
  </si>
  <si>
    <t>LABEL 18MM EPOS 18MM REEL M1</t>
  </si>
  <si>
    <t>LANYARD TBS LOGO 2016 A0</t>
  </si>
  <si>
    <t>LASH HERO FIBRE EXSTN EMERALD 05 5ML A0X</t>
  </si>
  <si>
    <t>LASH HERO FIBRE EXSTN JET 01 5ML A0X</t>
  </si>
  <si>
    <t>LASH HERO FIBRE EXSTN RUBY 06 5ML A0X</t>
  </si>
  <si>
    <t>LASH HERO FIBRE EXSTN TOPAZ 04 5ML A0X</t>
  </si>
  <si>
    <t>LASH HERO MASCARA BLACK 10ML A0</t>
  </si>
  <si>
    <t>LASH HERO MASCARA BROWN 10ML A0</t>
  </si>
  <si>
    <t>LEAF HEMP A0</t>
  </si>
  <si>
    <t>LIGHTENING TOUCH 01 3ML A0</t>
  </si>
  <si>
    <t>LIGHTENING TOUCH 03 3ML A0</t>
  </si>
  <si>
    <t>LIGHTENING TOUCH 04 3ML A0</t>
  </si>
  <si>
    <t>LIGHTENING TOUCH 05 3ML A0</t>
  </si>
  <si>
    <t>LIGHTENING TOUCH UNIVERSAL 3ML A0</t>
  </si>
  <si>
    <t>LIP BALM ARGAN 20ML A0</t>
  </si>
  <si>
    <t>LIP BALM PASSIONBERRY 10ML A0</t>
  </si>
  <si>
    <t>LIP BALM RASPBERRY 10ML A0</t>
  </si>
  <si>
    <t>LIP BALM SATSUMA 10ML A0</t>
  </si>
  <si>
    <t>LIP BALM STICK LYCHEE A0</t>
  </si>
  <si>
    <t>LIP BALM STICK PLUM A0</t>
  </si>
  <si>
    <t>LIP BALM STICK POMEGRANATE A0</t>
  </si>
  <si>
    <t>LIP BALM STICK STRAWBERRY A0</t>
  </si>
  <si>
    <t>LIP BALM STRAWBERRY 10ML A0</t>
  </si>
  <si>
    <t>LIP BALM WATERMELON 10ML A0</t>
  </si>
  <si>
    <t>LIP BUTTER COCONUT 10ML A0</t>
  </si>
  <si>
    <t>LIP BUTTER MANGO 10ML A0</t>
  </si>
  <si>
    <t>LIP BUTTER PINK GRAPEFRUIT 10ML A0</t>
  </si>
  <si>
    <t>LIP BUTTER SHEA 10ML A0</t>
  </si>
  <si>
    <t>LIP BUTTER STRAWBERRY 10ML A0</t>
  </si>
  <si>
    <t>LIP CARE 01 4G A0</t>
  </si>
  <si>
    <t>LIP CARE STICK SPF15 VIT E 4.2G AX</t>
  </si>
  <si>
    <t>LIP DEFINER BEECH 1.1G A0</t>
  </si>
  <si>
    <t>LIP DEFINER BLUSHING PINK 1.1G A0</t>
  </si>
  <si>
    <t>LIP DEFINER CLOVER PINK 1.1G A0</t>
  </si>
  <si>
    <t>LIP DEFINER CORAL BLUSH 1.1G A0</t>
  </si>
  <si>
    <t>LIP DEFINER GOLDEN SYRUP 1.1G A0</t>
  </si>
  <si>
    <t>LIP DEFINER HOT DATE 1.1G A0</t>
  </si>
  <si>
    <t>LIP DEFINER RED SIREN 1.1G A0</t>
  </si>
  <si>
    <t>LIP JUICER COCO/PSFRT/CARROT 4G A0X</t>
  </si>
  <si>
    <t>LIP JUICER RSPB/BEET/GINGER 4G A0X</t>
  </si>
  <si>
    <t>LIP LINE FIXER 0.35G A0</t>
  </si>
  <si>
    <t>LIP PROTECTOR HEMP 4.2G A0X</t>
  </si>
  <si>
    <t>LIP&amp;CHK VELVET 10 POPPY NUDE 4G A0</t>
  </si>
  <si>
    <t>LIP&amp;CHK VELVET 35 POPPY CORAL 4G A0</t>
  </si>
  <si>
    <t>LIP&amp;CHK VELVET 40 POPPY RED 4G A0</t>
  </si>
  <si>
    <t>LIP&amp;CHK VELVET 50 POPPY UNIVERSAL 4G A0</t>
  </si>
  <si>
    <t>LIP/CHK STAIN 001 PINK HBCS 7.2ML A0X</t>
  </si>
  <si>
    <t>LIP/CHK STAIN 003 RD PMGRTE 7.2ML A0X</t>
  </si>
  <si>
    <t>LIQUID PEEL DOL 145ML A0X</t>
  </si>
  <si>
    <t>LIQUID PEEL DOY 145ML A0X</t>
  </si>
  <si>
    <t>LIQUID PEEL DOY 2ML A0</t>
  </si>
  <si>
    <t>LIQUID PEEL VIT C 145ML A0X</t>
  </si>
  <si>
    <t>LOOFAH PAD SMOOTH RENEW</t>
  </si>
  <si>
    <t>LOOSE FOLIAGE PULSE 2017 A0X</t>
  </si>
  <si>
    <t>LOOSE NATURE SMALL SIS A0X</t>
  </si>
  <si>
    <t>LOYALTY CARD LYBC AT 2016 A0</t>
  </si>
  <si>
    <t>LOYALTY CARD LYBC BE-FR 2016 A0</t>
  </si>
  <si>
    <t>LOYALTY CARD LYBC BE-NL 2016 A0</t>
  </si>
  <si>
    <t>LOYALTY CARD LYBC DE 2016 A0</t>
  </si>
  <si>
    <t>LOYALTY CARD LYBC DE VIP 2016 A0</t>
  </si>
  <si>
    <t>LOYALTY CARD LYBC DK 2016 A0</t>
  </si>
  <si>
    <t>LOYALTY CARD LYBC NL 2016 A0</t>
  </si>
  <si>
    <t>LOYALTY CARD LYBC SE 2016 A0</t>
  </si>
  <si>
    <t>LOYALTY CARD LYBC UK 2016 A0</t>
  </si>
  <si>
    <t>LPSK MTTE HAVANA RED 410 4.1G A0X</t>
  </si>
  <si>
    <t>LPSK MTTE HONOLULU PNK 420 4.1G A0X</t>
  </si>
  <si>
    <t>LPSK MTTE LIME MAGENTA 425 4.1G A0X</t>
  </si>
  <si>
    <t>LPSK MTTE NEW SCARLET 415 4.1G A0X</t>
  </si>
  <si>
    <t>LPSK MTTE OSAKA PLUM 429 4.1G A0X</t>
  </si>
  <si>
    <t>LPSK MTTE RIO FUSHIA 423 4.1G A0X</t>
  </si>
  <si>
    <t>LPSK MTTE SIENNA ROSE 430 4.1G A0X</t>
  </si>
  <si>
    <t>MAKE UP SPONGE A0</t>
  </si>
  <si>
    <t>MAKE UP SPONGE MINI A0</t>
  </si>
  <si>
    <t>MASCARA BIG &amp; CURVY WP 01 8ML A0</t>
  </si>
  <si>
    <t>MASCARA BRUSH BIG AND CURVY AON</t>
  </si>
  <si>
    <t>MASCARA BRUSH SUPER VOLUME A0</t>
  </si>
  <si>
    <t>MASCARA DEFINE/LENGTHEN 01 BLACK 10ML A0</t>
  </si>
  <si>
    <t>MASCARA SUPER VOLUME 02 10ML A0</t>
  </si>
  <si>
    <t>MASK FACE ALOE VERA 100ML A0X</t>
  </si>
  <si>
    <t>MASK FACE SEAWEED 100ML A0X</t>
  </si>
  <si>
    <t>MASK FACE TEA TREE 100ML A0X</t>
  </si>
  <si>
    <t>MASK FACE WARMING MINERAL 100ML A0X</t>
  </si>
  <si>
    <t>MASK MOISTURE VITAMIN E 100ML A0X</t>
  </si>
  <si>
    <t>MASK SCRUB 3IN1 TEA TREE 125ML A0X</t>
  </si>
  <si>
    <t>MASK SLEEP DOY 90ML A0X</t>
  </si>
  <si>
    <t>MASSAGE OIL FRENCH LAVENDER 170ML A0X</t>
  </si>
  <si>
    <t>MASSAGE OIL TAHITIAN ORCHID 170ML A0X</t>
  </si>
  <si>
    <t>MASSAGE OIL THAI LEMONGRASS 170ML A0X</t>
  </si>
  <si>
    <t>MASSAGER FACIAL A0</t>
  </si>
  <si>
    <t>MASSAGER HANDY M0</t>
  </si>
  <si>
    <t>MASSAGER TWIN BALL</t>
  </si>
  <si>
    <t>MASSAGER WOOD SPA 2015 A0</t>
  </si>
  <si>
    <t>MASSAGER WOOD TOTAL BODY A0</t>
  </si>
  <si>
    <t>MAT LIP LQD CALI GERBRA 010 8ML A0X</t>
  </si>
  <si>
    <t>MAT LIP LQD CALIFORNIA ROSE 021 8ML A0X</t>
  </si>
  <si>
    <t>MAT LIP LQD CRETE CRNTN 030 8ML A0X</t>
  </si>
  <si>
    <t>MAT LIP LQD CYPRUS BEGONIA 018 8ML A0X</t>
  </si>
  <si>
    <t>MAT LIP LQD GOA MAGNLIA 026 8ML 2017 A0X</t>
  </si>
  <si>
    <t>MAT LIP LQD LISBON FREESIA 023 8ML A0X</t>
  </si>
  <si>
    <t>MAT LIP LQD MRTIUS DHLA 017 8ML 2017 A0X</t>
  </si>
  <si>
    <t>MAT LIP LQD MTL PINK NICKEL 8ML A0X</t>
  </si>
  <si>
    <t>MAT LIP LQD NRBI CAMLLA 034 8ML 2017 A0X</t>
  </si>
  <si>
    <t>MAT LIP LQD PARIS PEONY 022 8ML A0X</t>
  </si>
  <si>
    <t>MAT LIP LQD SDNY AMRYLS 014 8ML 2017 A0X</t>
  </si>
  <si>
    <t>MAT LIP LQD SICILY IRIS 019 8ML A0X</t>
  </si>
  <si>
    <t>MAT LIP LQD TAHTI HBSCS 016 8ML A0X</t>
  </si>
  <si>
    <t>MAT LIP LQD TAPEI ORCHD 020 8ML 2017 A0X</t>
  </si>
  <si>
    <t>MAT LIP LQD TOKYO LOTUS 024 8ML A0X</t>
  </si>
  <si>
    <t>MAT LIP LQD TUSCANY LILY 035 8ML A0X</t>
  </si>
  <si>
    <t>MAT LIP LQD VIENNA TULIP 033 8ML A0X</t>
  </si>
  <si>
    <t>MAT LIP LQD WIDSR ROSE 032 8ML 2017 A0X</t>
  </si>
  <si>
    <t>MAT LIP LQD WIDSR ROSE 032 8ML A0X</t>
  </si>
  <si>
    <t>MATTE KAJAL BLACK 0.8G A0</t>
  </si>
  <si>
    <t>MATTE KAJAL WHITE 0.8G A0</t>
  </si>
  <si>
    <t>MENS ENERGETIC FACE PROTECTOR 100ML AX</t>
  </si>
  <si>
    <t>MICRODMBRSN VITAMIN C 100ML A0X</t>
  </si>
  <si>
    <t>MINI FUNNEL A0</t>
  </si>
  <si>
    <t>MITT BODY HEMP NATURAL A0</t>
  </si>
  <si>
    <t>MITT CACTUS 2011 A0</t>
  </si>
  <si>
    <t>MITT LOOFAH SMOOTH RENEW</t>
  </si>
  <si>
    <t>MOISTURE CREAM VIT E 15ML A0X</t>
  </si>
  <si>
    <t>MOISTURE CREAM VIT E 50ML RENO A0X</t>
  </si>
  <si>
    <t>MOISTURE CREAM VITAMIN E 50ML A0X</t>
  </si>
  <si>
    <t>MOISTURE CREAM VITAMIN E 50ML L/E A0X</t>
  </si>
  <si>
    <t>MOISTURE DAY CREAM VITAMIN C 50ML A0</t>
  </si>
  <si>
    <t>MOISTURE FOUNDATION SPF15 01 30ML AX</t>
  </si>
  <si>
    <t>MOISTURE FOUNDATION SPF15 03 30ML AX</t>
  </si>
  <si>
    <t>MOISTURE FOUNDATION SPF15 04 30ML AX</t>
  </si>
  <si>
    <t>MOISTURE FOUNDATION SPF15 08 30ML AX</t>
  </si>
  <si>
    <t>MOISTURE GLOVES TBS A0X</t>
  </si>
  <si>
    <t>MOISTURE LOTION SPF15 ALOE 50ML A22</t>
  </si>
  <si>
    <t>MOISTURE LOTION SPF15 ALOE 50ML A23</t>
  </si>
  <si>
    <t>MOISTURE SOCKS TBS A0X</t>
  </si>
  <si>
    <t>MOISTURISER INTENSE VIT E 50ML A0X</t>
  </si>
  <si>
    <t>MONO CASE 1 SHADE A0X</t>
  </si>
  <si>
    <t>MULTI RESCUE GEL ALOE 200ML A0X</t>
  </si>
  <si>
    <t>MULTI-SHIELD ESSENCE SPF50 40ML AX</t>
  </si>
  <si>
    <t>NAIL BUFFER COLOUR 2014 A0</t>
  </si>
  <si>
    <t>NAIL BUFFER COLOUR A0X</t>
  </si>
  <si>
    <t>NAIL FILE XM17 A0</t>
  </si>
  <si>
    <t>NET FACIAL FOAMING A0X</t>
  </si>
  <si>
    <t>NIGHT CREAM NRSHING VIT E 50ML A0X</t>
  </si>
  <si>
    <t>NIGHT CREAM NUTRIGANICS 50ML 2015 A0</t>
  </si>
  <si>
    <t>NIGHT CREAM POMEGRANATE 50ML A0</t>
  </si>
  <si>
    <t>NIGHT CREAM SOOTHING ALOE 50ML A0X</t>
  </si>
  <si>
    <t>NIGHT CREAM VIT E 50ML RENO A0X</t>
  </si>
  <si>
    <t>NIGHT LOTION TEA TREE 30ML A0X</t>
  </si>
  <si>
    <t>NIGHT TREATMENT SEAWEED 30ML A0X</t>
  </si>
  <si>
    <t>OIL BURNER BLACK A0</t>
  </si>
  <si>
    <t>OIL BURNER CT SOAPSTONE A0</t>
  </si>
  <si>
    <t>OIL BURNER WHITE A0</t>
  </si>
  <si>
    <t>OIL TEA TREE 10ML A0X</t>
  </si>
  <si>
    <t>OIL TEA TREE 10ML AEU</t>
  </si>
  <si>
    <t>OIL TEA TREE 20ML A0X</t>
  </si>
  <si>
    <t>OIL TEA TREE 20ML AEU</t>
  </si>
  <si>
    <t>OILS OF LIFE WATER ESSENCE 160ML A0</t>
  </si>
  <si>
    <t>OOL CREAM 50ML 2017 A0X</t>
  </si>
  <si>
    <t>OOL CREAM 50ML A0</t>
  </si>
  <si>
    <t>OOL EYE CREAM-GEL 1ML A0</t>
  </si>
  <si>
    <t>OOL EYE CREAM-GEL 20ML A0X</t>
  </si>
  <si>
    <t>OOL FACIAL OIL 30ML A0</t>
  </si>
  <si>
    <t>OOL FACIAL OIL 30ML A0X</t>
  </si>
  <si>
    <t>OOL FACIAL OIL 50ML A0X</t>
  </si>
  <si>
    <t>OOL GEL CREAM 50ML A0</t>
  </si>
  <si>
    <t>OOL SLEEPING CREAM 1.5ML A0</t>
  </si>
  <si>
    <t>OOL SLEEPING CREAM 80ML 2017 A0X</t>
  </si>
  <si>
    <t>OOL SLEEPING CREAM 80ML A0X</t>
  </si>
  <si>
    <t>OVERNIGHT MASK TEA TREE 75ML A0X</t>
  </si>
  <si>
    <t>PADS ORGANIC COTTON 100PCS:ROUND AX</t>
  </si>
  <si>
    <t>PADS ORGANIC COTTON 50PCS:SQUARE AX</t>
  </si>
  <si>
    <t>PALASET WOODEN 2015 A0</t>
  </si>
  <si>
    <t>PALETTE CASE 8 SHADES A0X</t>
  </si>
  <si>
    <t>PALETTE FACE CONTOUR 01 8.8G A0</t>
  </si>
  <si>
    <t>PALETTE FACE CONTOUR 02 8.8G A0</t>
  </si>
  <si>
    <t>PALETTE READ MY LIPS 7.6G A0</t>
  </si>
  <si>
    <t>PALETTE THE NIGHT IS MINE XM17 8G A0X</t>
  </si>
  <si>
    <t>PALETTE WE RULE THE WORLD XM17 8G A0X</t>
  </si>
  <si>
    <t>PEN NAIL 2014 A0</t>
  </si>
  <si>
    <t>PENCIL SHARPENER LARGE A0</t>
  </si>
  <si>
    <t>PENCIL SHARPENER SMALL A0</t>
  </si>
  <si>
    <t>PERFUME OIL BLACK MUSK 20ML  A0</t>
  </si>
  <si>
    <t>PERFUME OIL MDGSCN VNLA FLWR 15ML A0X</t>
  </si>
  <si>
    <t>PERFUME OIL WHITE MUSK 20ML A0</t>
  </si>
  <si>
    <t>PERSONALISED LABEL BODY BUTTER A0X</t>
  </si>
  <si>
    <t>PINK CAMELLIA 2015 A0</t>
  </si>
  <si>
    <t>PLINTH CURVED 2017 A0X</t>
  </si>
  <si>
    <t>POLISHER BODY RECYCLED BEIGE 2015 A0</t>
  </si>
  <si>
    <t>POLISHER BODY RECYCLED CREAM 2014 A0</t>
  </si>
  <si>
    <t>POLISHER BODY RECYCLED GREEN 2014 A0</t>
  </si>
  <si>
    <t>POLISHER BODY RECYCLED ORANGE 2014 A0</t>
  </si>
  <si>
    <t>POLISHER BODY RECYCLED PINK 2014 A0</t>
  </si>
  <si>
    <t>POLISHER BODY RECYCLED RED 2015 A0</t>
  </si>
  <si>
    <t>POLISHER BODY RECYCLED WHITE 2014 A0</t>
  </si>
  <si>
    <t>PORE PERFECTOR TEA TREE 30ML A22</t>
  </si>
  <si>
    <t>PORE PERFECTOR TEA TREE 30ML A23</t>
  </si>
  <si>
    <t>POWDER PUFF SHIMMER 10G A0X</t>
  </si>
  <si>
    <t>PRICE UNIT 2010 A0</t>
  </si>
  <si>
    <t>PRICING CLIPS 200 UP A0X</t>
  </si>
  <si>
    <t>PRICING CLIPS LARGE A0</t>
  </si>
  <si>
    <t>PROFESSIONAL POWDER PUFF A0</t>
  </si>
  <si>
    <t>PROP ACAI 2016 A0</t>
  </si>
  <si>
    <t>PROP CAMOMILE FLOWER 2017 A0</t>
  </si>
  <si>
    <t>PROP MORINGA/VANILLA FLOWER A0X</t>
  </si>
  <si>
    <t>PROP NATURE HIGH LEVEL PULSE A0</t>
  </si>
  <si>
    <t>PROP VANILLA 2015 A0</t>
  </si>
  <si>
    <t>PROP WHEATGERM 2015 A0</t>
  </si>
  <si>
    <t>PUMICE NO MORE ROUGH STUFF 2016 A0</t>
  </si>
  <si>
    <t>QUAD CASE 4 SHADES A0X</t>
  </si>
  <si>
    <t>RAZOR RELIEF MACA ROOT 100ML A0</t>
  </si>
  <si>
    <t>RD DIFF JASMINE WHT FRANGIPANI 125ML AX</t>
  </si>
  <si>
    <t>REED DIFFUSER GREEN TEA LEMON 125ML AX</t>
  </si>
  <si>
    <t>RESCUE BALM HEMP 100ML A0X</t>
  </si>
  <si>
    <t>RIBBON CYO BLUE XM16 A0</t>
  </si>
  <si>
    <t>RIBBON CYO GREEN XM16 A0</t>
  </si>
  <si>
    <t>RIBBON CYO HONEY AU13 A0</t>
  </si>
  <si>
    <t>RIBBON CYO ORANGE XM16 A0</t>
  </si>
  <si>
    <t>RIBBON CYO PINK XM16 A0</t>
  </si>
  <si>
    <t>RIBBON CYO RED XM16 A0</t>
  </si>
  <si>
    <t>RIBBON CYO YELLOW XM16 A0</t>
  </si>
  <si>
    <t>RIBBON NARROW CYO XM12 A0</t>
  </si>
  <si>
    <t>RIBBON NARROW CYO XM14 A0</t>
  </si>
  <si>
    <t>RISER MEDIUM M1</t>
  </si>
  <si>
    <t>RUBBER DUCK LIME HH XM17 A0</t>
  </si>
  <si>
    <t>SACHET MOISTURE CREAM VITAMIN C 1.5ML A0</t>
  </si>
  <si>
    <t>SACHET SERUM BRIGHTENING 1.0ML A0</t>
  </si>
  <si>
    <t>SAMPLE CRM HWIAN KUKUI 10ML A0X</t>
  </si>
  <si>
    <t>SAMPLE FACIAL MASK MATCHA 5ML 2017 A0X</t>
  </si>
  <si>
    <t>SAMPLE POT 5ML A0</t>
  </si>
  <si>
    <t>SCISSORS NAIL 2012 A0</t>
  </si>
  <si>
    <t>SCRUB CUPUACU 350G A0X</t>
  </si>
  <si>
    <t>SCTS BODY CREAM ETHP COFFEE 50ML A0X</t>
  </si>
  <si>
    <t>SCTS BODY CREAM HWIAN KUKUI 50ML A0X</t>
  </si>
  <si>
    <t>SCTS BODY CREAM JAP CAMELLIA 50ML A0X</t>
  </si>
  <si>
    <t>SCTS BODY SCRUB FRENCH GRAPE 50ML A0X</t>
  </si>
  <si>
    <t>SCTS BODY SCRUB SEA SALT 50ML A0X</t>
  </si>
  <si>
    <t>SCTS DEAD SEA SALT SCRUB 350ML A0X</t>
  </si>
  <si>
    <t>SCTS FRA LAVENDER MASSAGE OIL 170ML A0X</t>
  </si>
  <si>
    <t>SCTS GEL CREAM SEAWEED 50ML A0X</t>
  </si>
  <si>
    <t>SCTS HAWAIIAN KUKUI CREAM 350ML A0X</t>
  </si>
  <si>
    <t>SCTS POLY MONOI RADIANCE M OIL 170ML A0X</t>
  </si>
  <si>
    <t>SCTS TAHITIAN ORCHID MASS OIL 170ML A0X</t>
  </si>
  <si>
    <t>SEA HOLLY PROP 2016 A0</t>
  </si>
  <si>
    <t>SERUM POMEGRANATE 30ML A0</t>
  </si>
  <si>
    <t>SERUM ROS 30ML A0X</t>
  </si>
  <si>
    <t>SERUM-IN-OIL VIT E 28ML A0X</t>
  </si>
  <si>
    <t>SETTING SPRAY 60ML A0</t>
  </si>
  <si>
    <t>SH GEL MDGSCN VNLA FLWR 250ML A0X</t>
  </si>
  <si>
    <t>SHADE ADJUSTING DROPS DARKENING 15ML A0</t>
  </si>
  <si>
    <t>SHADE ADJUSTING DROPS LIGHTENING 15ML A0</t>
  </si>
  <si>
    <t>SHAMPOO BANANA 250ML A0X</t>
  </si>
  <si>
    <t>SHAMPOO BANANA 400ML A0X</t>
  </si>
  <si>
    <t>SHAMPOO BANANA 60ML A0X</t>
  </si>
  <si>
    <t>SHAMPOO FUJI GREEN TEA 250ML A0X</t>
  </si>
  <si>
    <t>SHAMPOO FUJI GREEN TEA 400ML A0X</t>
  </si>
  <si>
    <t>SHAMPOO FUJI GREEN TEA 60ML A0X</t>
  </si>
  <si>
    <t>SHAMPOO GINGER 250ML AX</t>
  </si>
  <si>
    <t>SHAMPOO GINGER 400ML AX</t>
  </si>
  <si>
    <t>SHAMPOO GINGER 60ML AX</t>
  </si>
  <si>
    <t>SHAMPOO MOISTURE 250ML A0</t>
  </si>
  <si>
    <t>SHAMPOO RADIANCE 250ML A0</t>
  </si>
  <si>
    <t>SHAMPOO SHINE 250ML A0</t>
  </si>
  <si>
    <t>SHAMPOO VLMSG 250ML A0</t>
  </si>
  <si>
    <t>SHAVE CREAM FOR MEN 125ML AX</t>
  </si>
  <si>
    <t>SHAVE CREAM FOR MEN 200ML A0</t>
  </si>
  <si>
    <t>SHIMMER LIP BALM HONEY 01 6ML A0</t>
  </si>
  <si>
    <t>SHIMMER MIST FROSTED PLUM 100ML A0X</t>
  </si>
  <si>
    <t>SHIMMER MIST VANILLA CHAI 100ML A0X</t>
  </si>
  <si>
    <t>SHIMMER WAVES 01 BRONZE 8.5G A0</t>
  </si>
  <si>
    <t>SHIMMER WAVES 02 BLUSH 8.5G A0</t>
  </si>
  <si>
    <t>SHIMMER WAVES 04 CORAL 8.5G A0</t>
  </si>
  <si>
    <t>SHIMMERING DRY OIL HONEY 01 100ML A0</t>
  </si>
  <si>
    <t>SHINE LIP LIQUID APPLE TAFFY 8ML A0X</t>
  </si>
  <si>
    <t>SHINE LIP LIQUID CHERRY GUM 8ML A0X</t>
  </si>
  <si>
    <t>SHINE LIP LIQUID ORAN LLPOP 8ML A0X</t>
  </si>
  <si>
    <t>SHINE LIP LIQUID STR BONBON 8ML A0X</t>
  </si>
  <si>
    <t>SHINE LIP LIQUID SUGAR GLAZE 8ML A0X</t>
  </si>
  <si>
    <t>SHINE LIP LIQUID WTERMLN FIZZ 8ML A0X</t>
  </si>
  <si>
    <t>SHM MIST FROSTED BERRIES 100ML A0X</t>
  </si>
  <si>
    <t>SHOWER CAP DUCK XM17 A0</t>
  </si>
  <si>
    <t>SHOWER CAP FROG XM17 A0</t>
  </si>
  <si>
    <t>SHOWER CAP PIG XM17 A0</t>
  </si>
  <si>
    <t>SHOWER CREAM MILK&amp;HONEY 250ML A0X</t>
  </si>
  <si>
    <t>SHOWER CREAM MILK&amp;HONEY 60ML A0X</t>
  </si>
  <si>
    <t>SHOWER CREAM SHEA 250ML A0</t>
  </si>
  <si>
    <t>SHOWER GEL ALMOND 250ML A0X</t>
  </si>
  <si>
    <t>SHOWER GEL ARGAN 250ML A0X</t>
  </si>
  <si>
    <t>SHOWER GEL ARGAN 60ML A0X</t>
  </si>
  <si>
    <t>SHOWER GEL ARGAN 750ML A0X</t>
  </si>
  <si>
    <t>SHOWER GEL ATLAS MOUNTAIN ROSE 250ML A0</t>
  </si>
  <si>
    <t>SHOWER GEL BLACK MUSK 250ML A0X</t>
  </si>
  <si>
    <t>SHOWER GEL BLACK MUSK 250ML L/E A0X</t>
  </si>
  <si>
    <t>SHOWER GEL BLUEBERRY 250ML A0X</t>
  </si>
  <si>
    <t>SHOWER GEL BRITISH ROSE 250ML A0X</t>
  </si>
  <si>
    <t>SHOWER GEL BRITISH ROSE 60ML A0X</t>
  </si>
  <si>
    <t>SHOWER GEL COCONUT 250ML A0X</t>
  </si>
  <si>
    <t>SHOWER GEL COCONUT 60ML A0X</t>
  </si>
  <si>
    <t>SHOWER GEL ENGLISH D GARDENIA 250ML A0X</t>
  </si>
  <si>
    <t>SHOWER GEL FIJIAN WATER LOTUS 250ML A0</t>
  </si>
  <si>
    <t>SHOWER GEL FROSTD BERRIES 250ML A0X</t>
  </si>
  <si>
    <t>SHOWER GEL FROSTD BERRIES 60ML A0X</t>
  </si>
  <si>
    <t>SHOWER GEL FROSTED PLUM 250ML A0X</t>
  </si>
  <si>
    <t>SHOWER GEL FROSTED PLUM 60ML A0X</t>
  </si>
  <si>
    <t>SHOWER GEL FUJI GREEN TEA 250ML A0X</t>
  </si>
  <si>
    <t>SHOWER GEL FUJI GREEN TEA 60ML A0X</t>
  </si>
  <si>
    <t>SHOWER GEL HONEY 250ML A0X</t>
  </si>
  <si>
    <t>SHOWER GEL INDIAN NIGHT JASMINE 250ML A0</t>
  </si>
  <si>
    <t>SHOWER GEL JAPANESE C/BLOSSOM 250ML A0</t>
  </si>
  <si>
    <t>SHOWER GEL JCB STRAW KISS 250ML A0X</t>
  </si>
  <si>
    <t>SHOWER GEL LIFE IS 250ML A0X</t>
  </si>
  <si>
    <t>SHOWER GEL MANGO 250ML A0X</t>
  </si>
  <si>
    <t>SHOWER GEL MANGO 60ML A0X</t>
  </si>
  <si>
    <t>SHOWER GEL MANGO 750ML A0X</t>
  </si>
  <si>
    <t>SHOWER GEL MORINGA 250ML A0X</t>
  </si>
  <si>
    <t>SHOWER GEL MORINGA 60ML A0X</t>
  </si>
  <si>
    <t>SHOWER GEL MORINGA 750ML A0X</t>
  </si>
  <si>
    <t>SHOWER GEL NIGRITELLA 250ML A0X</t>
  </si>
  <si>
    <t>SHOWER GEL OLIVE 250ML A0X</t>
  </si>
  <si>
    <t>SHOWER GEL OLIVE 60ML A0X</t>
  </si>
  <si>
    <t>SHOWER GEL OLIVE 750ML A0X</t>
  </si>
  <si>
    <t>SHOWER GEL PINK GRAPEFRUIT 250ML A0X</t>
  </si>
  <si>
    <t>SHOWER GEL PINK GRAPEFRUIT 60ML A0X</t>
  </si>
  <si>
    <t>SHOWER GEL PINK GRAPEFRUIT 750ML A0X</t>
  </si>
  <si>
    <t>SHOWER GEL POLY ISLD TIARE  250ML A0X</t>
  </si>
  <si>
    <t>SHOWER GEL RASPBERRY 250ML A0X</t>
  </si>
  <si>
    <t>SHOWER GEL SATSUMA 250ML A0X</t>
  </si>
  <si>
    <t>SHOWER GEL SATSUMA 60ML A0X</t>
  </si>
  <si>
    <t>SHOWER GEL SATSUMA 750ML A0X</t>
  </si>
  <si>
    <t>SHOWER GEL SHEA 250ML A0X</t>
  </si>
  <si>
    <t>SHOWER GEL SHEA 60ML A0X</t>
  </si>
  <si>
    <t>SHOWER GEL STRAWBERRY 250ML A0X</t>
  </si>
  <si>
    <t>SHOWER GEL STRAWBERRY 60ML A0X</t>
  </si>
  <si>
    <t>SHOWER GEL STRAWBERRY 750ML A0X</t>
  </si>
  <si>
    <t>SHOWER GEL SWIETENIA 250ML A0X</t>
  </si>
  <si>
    <t>SHOWER GEL VANILLA CHAI 250ML A0X</t>
  </si>
  <si>
    <t>SHOWER GEL VANILLA CHAI 60ML ARX</t>
  </si>
  <si>
    <t>SHOWER GEL VINEYARD PEACH 250ML A0X</t>
  </si>
  <si>
    <t>SHOWER GEL VNLLA PMPKN 250ML A0X</t>
  </si>
  <si>
    <t>SHOWER GEL WHITE MUSK 250ML A0X</t>
  </si>
  <si>
    <t>SHOWER GEL WHITE MUSK 400ML A0X</t>
  </si>
  <si>
    <t>SHOWER GEL WHITE MUSK LEAU 250ML A0X</t>
  </si>
  <si>
    <t>SHOWER GEL WHITE MUSK XMAS L/E 250ML A0X</t>
  </si>
  <si>
    <t>SKIN BOOST VIT C 30ML A0X</t>
  </si>
  <si>
    <t>SKIN DEFENCE ESSENCE SPF50 60ML AX</t>
  </si>
  <si>
    <t>SKIN MOISTURE METER 2016 A0</t>
  </si>
  <si>
    <t>SKINNY FELT LINER BLACK 1.1ML A0</t>
  </si>
  <si>
    <t>SLANTED KABUKI BRUSH XM12 A0</t>
  </si>
  <si>
    <t>SLEEPING MASK POLAR BEAR GREY AR18 A0X</t>
  </si>
  <si>
    <t>SLEEPING MASK POLAR BEAR GREY XM17 A0</t>
  </si>
  <si>
    <t>SLEEVE RIGID/FOLD CYO SMALL XM14 A0</t>
  </si>
  <si>
    <t>SMOKY 2 IN 1 GEL LINER BLACK 2ML A0</t>
  </si>
  <si>
    <t>SMOKY 2 IN 1 GEL LINER BROWN 2ML A0</t>
  </si>
  <si>
    <t>SMOKY EYE DEFINER PENCIL BLACK 1.1G A0</t>
  </si>
  <si>
    <t>SMOKY EYE DEFINER PENCIL BROWN 1.1G A0</t>
  </si>
  <si>
    <t>SMOKY EYE DEFINER PENCIL NAVY BLUE 1.1G</t>
  </si>
  <si>
    <t>SMOKY EYE DEFINER PENCIL PURPLE 1.1G A0</t>
  </si>
  <si>
    <t>SOAP ARGAN 100G A0X</t>
  </si>
  <si>
    <t>SOAP BAG HEMP 2014 A0</t>
  </si>
  <si>
    <t>SOAP BRITISH ROSE 100G A0X</t>
  </si>
  <si>
    <t>SOAP COCONUT 100G A0X</t>
  </si>
  <si>
    <t>SOAP FROSTED PLUM 25G A0X</t>
  </si>
  <si>
    <t>SOAP FUJI GREEN TEA 100G A0X</t>
  </si>
  <si>
    <t>SOAP MANGO 100G A0X</t>
  </si>
  <si>
    <t>SOAP MORINGA 100G A0X</t>
  </si>
  <si>
    <t>SOAP OLIVE 100G A0X</t>
  </si>
  <si>
    <t>SOAP ON A ROPE HEMP 150G A0X</t>
  </si>
  <si>
    <t>SOAP PINK GRAPEFRUIT 100G A0X</t>
  </si>
  <si>
    <t>SOAP SATSUMA 100G A0X</t>
  </si>
  <si>
    <t>SOAP SHEA 100G A0X</t>
  </si>
  <si>
    <t>SOAP STRAWBERRY 100G A0X</t>
  </si>
  <si>
    <t>SOS BALM ALOE VERA 30ML A0X</t>
  </si>
  <si>
    <t>SPATULA HALF SIZE 2015 A0</t>
  </si>
  <si>
    <t>SPONGE BEAUTY BLENDER A0</t>
  </si>
  <si>
    <t>SPONGE FACE BUFFER M1</t>
  </si>
  <si>
    <t>SPONGE ROBIN XM15 A0</t>
  </si>
  <si>
    <t>SPONGE SKIN CREAM A0</t>
  </si>
  <si>
    <t>STICKER CYO AYR16 A0</t>
  </si>
  <si>
    <t>STICKER CYO ROUND XM14 A0</t>
  </si>
  <si>
    <t>STICKER CYO XM15 A0</t>
  </si>
  <si>
    <t>STICKER WAS/NOW RED A1</t>
  </si>
  <si>
    <t>SUN LUSTRE BRUSH SU08 A0</t>
  </si>
  <si>
    <t>T BDY SCB BRTISH ROSE 250ML A0X</t>
  </si>
  <si>
    <t>T BDYBUTTER BRTISH ROSE 200ML A0X</t>
  </si>
  <si>
    <t>T BDYBUTTER MILK&amp;HONEY 200ML A0X</t>
  </si>
  <si>
    <t>T BLEMISH GEL TEA TREE 2.5ML A0X</t>
  </si>
  <si>
    <t>T BODY &amp; HAIR OIL POY MONOI 170ML A0X</t>
  </si>
  <si>
    <t>T BODY BUTTER ARGAN 200ML A0X</t>
  </si>
  <si>
    <t>T BODY BUTTER ARGAN OIL 200ML A0X</t>
  </si>
  <si>
    <t>T BODY BUTTER COCONUT 200ML A0X</t>
  </si>
  <si>
    <t>T BODY BUTTER FUJI GREEN TEA 200ML A0X</t>
  </si>
  <si>
    <t>T BODY BUTTER MANGO 200ML A0X</t>
  </si>
  <si>
    <t>T BODY BUTTER MORINGA 200ML A0X</t>
  </si>
  <si>
    <t>T BODY BUTTER PINK G/FRUIT 200ML A0X</t>
  </si>
  <si>
    <t>T BODY BUTTER SHEA 200ML A0X</t>
  </si>
  <si>
    <t>T BODY BUTTER STRAWBERRY 200ML A0X</t>
  </si>
  <si>
    <t>T BODY CREAM AMR 200ML A0</t>
  </si>
  <si>
    <t>T BODY CREAM HAWAIIAN KUKUI 350ML A0X</t>
  </si>
  <si>
    <t>T BODY CREAM JAPANESE CAMELLIA 350ML A0X</t>
  </si>
  <si>
    <t>T BODY CREAM JCB 200ML A0</t>
  </si>
  <si>
    <t>T BODY LOTION AMR 250ML A0</t>
  </si>
  <si>
    <t>T BODY LOTION BLACK MUSK 250ML 2015 A0</t>
  </si>
  <si>
    <t>T BODY LOTION BRITISH ROSE 250 ML A0X</t>
  </si>
  <si>
    <t>T BODY LOTION JCB 250ML A0</t>
  </si>
  <si>
    <t>T BODY LOTION MANGO 250ML A0X</t>
  </si>
  <si>
    <t>T BODY LOTION SHEA 250ML A0X</t>
  </si>
  <si>
    <t>T BODY LOTION STRAWBERRY 250ML A0X</t>
  </si>
  <si>
    <t>T BODY LTN ARGAN 250ML A0X</t>
  </si>
  <si>
    <t>T BODY LTN MILK&amp;HONEY 200ML A0X</t>
  </si>
  <si>
    <t>T BODY MILK COCONUT 250ML A0X</t>
  </si>
  <si>
    <t>T BODY MILK MORINGA 250ML A0X</t>
  </si>
  <si>
    <t>T BODY MIST WHITE MUSK 100ML  A0</t>
  </si>
  <si>
    <t>T BODY OIL ARGAN 125ML A0X</t>
  </si>
  <si>
    <t>T BODY SCRUB AFRICAN XIMENIA 350ML A0X</t>
  </si>
  <si>
    <t>T BODY SCRUB FUJI GREEN TEA 250ML A0X</t>
  </si>
  <si>
    <t>T BODY SCRUB MILK&amp;HONEY 250ML A0X</t>
  </si>
  <si>
    <t>T BODY SCRUB MORINGA 250ML A0X</t>
  </si>
  <si>
    <t>T BODY SCRUB OLIVE 250ML A0</t>
  </si>
  <si>
    <t>T BODY SCRUB SEA SALT 350ML A0X</t>
  </si>
  <si>
    <t>T BODY SORBET FUJI GREEN TEA 200ML A0X</t>
  </si>
  <si>
    <t>T CLEANSING FOAM BRIGHTENING 125ML A0X</t>
  </si>
  <si>
    <t>T CONCENTRATE DOY 30ML A0X</t>
  </si>
  <si>
    <t>T CREAM OILS OF LFE 50ML A0X</t>
  </si>
  <si>
    <t>T DAILY SOLUTION TEA TREE 50ML A0X</t>
  </si>
  <si>
    <t>T DAY CREAM BRIGHTENING 50ML AOH</t>
  </si>
  <si>
    <t>T DAY CREAM DOY 50ML A0X</t>
  </si>
  <si>
    <t>T DAY LOTION SPF30 VITAMIN E 50ML AX</t>
  </si>
  <si>
    <t>T EDP BLACK MUSK 50ML 2015 A0</t>
  </si>
  <si>
    <t>T EDP WHITE MUSK 50ML A0</t>
  </si>
  <si>
    <t>T EDT BLACK MUSK 100ML 2015 A0</t>
  </si>
  <si>
    <t>T EDT JAPANESE CHERRY BLOSSOM 50ML A0</t>
  </si>
  <si>
    <t>T EDT WHITE MUSK 100ML  A0</t>
  </si>
  <si>
    <t>T EDT WHITE MUSK 60ML A0</t>
  </si>
  <si>
    <t>T EDT WHITE MUSK LEAU 100ML A0</t>
  </si>
  <si>
    <t>T ESSENCE LOTION BRIGHTENING 160ML A0X</t>
  </si>
  <si>
    <t>T ESSENCE LOTION DOY 160ML A0X</t>
  </si>
  <si>
    <t>T ESSENCE LOTION VITAMIN E 160ML A0X</t>
  </si>
  <si>
    <t>T EYE CONCENTRATE DOY 10ML A0X</t>
  </si>
  <si>
    <t>T EYE CREAM VIT E 15ML A23</t>
  </si>
  <si>
    <t>T EYE CREAM-GEL OOL 20ML A0X</t>
  </si>
  <si>
    <t>T EYE GEL ELDERFLOWER 15ML A0</t>
  </si>
  <si>
    <t>T EYES CUBE VIT E 4G A0</t>
  </si>
  <si>
    <t>T FACE LOTION TEA TREE 50ML A23</t>
  </si>
  <si>
    <t>T FACE MIST VIT C 100ML A0X</t>
  </si>
  <si>
    <t>T FACE POL VITAMIN C RENO 125ML A0</t>
  </si>
  <si>
    <t>T FACE POLISH VIT C 125ML RENO A0X</t>
  </si>
  <si>
    <t>T FACE WASH TEA TREE 250ML A0X</t>
  </si>
  <si>
    <t>T FACE WASH VIT E 125ML RENO A0X</t>
  </si>
  <si>
    <t>T FACIAL MASK CHARCOAL 75ML 2016 A0X</t>
  </si>
  <si>
    <t>T FACIAL MASK ROSE 75ML 2016 A0X</t>
  </si>
  <si>
    <t>T FCL OIL OILS OF LFE 30ML A0X</t>
  </si>
  <si>
    <t>T HAND CREAM ALMOND 30ML 2016 A0X</t>
  </si>
  <si>
    <t>T HAND CREAM COCONUT 30ML A0X</t>
  </si>
  <si>
    <t>T HAND CREAM MANGO 30ML A0X</t>
  </si>
  <si>
    <t>T HAND CREAM MORINGA 30ML A0X</t>
  </si>
  <si>
    <t>T HAND CREAM PINK GRAPEFRUIT 30ML A0X</t>
  </si>
  <si>
    <t>T HAND CREAM SHEA 30ML A0X</t>
  </si>
  <si>
    <t>T HAND CREAM STRAWBERRY 30ML A0X</t>
  </si>
  <si>
    <t>T HAND CRM ABSINTHE 100ML A0X</t>
  </si>
  <si>
    <t>T HAND CRM BRTISH ROSE 100ML A0X</t>
  </si>
  <si>
    <t>T HAND PROTECTOR HEMP 100ML A0X</t>
  </si>
  <si>
    <t>T LIP BUTTER COCONUT 10ML A0</t>
  </si>
  <si>
    <t>T LIP BUTTER STRAWBERRY 10ML A0</t>
  </si>
  <si>
    <t>T LIP BUTTER STRAWBERRY 10ML A0X</t>
  </si>
  <si>
    <t>T LIP CARE STK SPF15 VIT E 4.2G AX</t>
  </si>
  <si>
    <t>T LIP PROTECTOR HEMP 4.2G A0X</t>
  </si>
  <si>
    <t>T LIQUID PEEL DOY 145ML A0X</t>
  </si>
  <si>
    <t>T MASK FACE TEA TREE 100ML A0X</t>
  </si>
  <si>
    <t>T MASK MOISTURE VITAMIN E 100ML A0X</t>
  </si>
  <si>
    <t>T MASK SCRUB 3IN1 TEA TREE 125ML A0X</t>
  </si>
  <si>
    <t>T MASK SLEEP DOY 90ML A0X</t>
  </si>
  <si>
    <t>T MASSAGE OIL FRENCH LAVENDER 170ML A0X</t>
  </si>
  <si>
    <t>T MOISTURISER INTENSE VIT E 50ML A0X</t>
  </si>
  <si>
    <t>T MOISTURISER INTENSE VIT E 50ML RENO A0</t>
  </si>
  <si>
    <t>T MULTI-SHIELD ESSENCE 40ML SPF50 AX</t>
  </si>
  <si>
    <t>T NIGHT CREAM NRSHING VIT E 50ML A0X</t>
  </si>
  <si>
    <t>T OIL TEA TREE 10ML AEU</t>
  </si>
  <si>
    <t>T OILS OF LIFE WATER ESSENCE 160ML A0</t>
  </si>
  <si>
    <t>T OOL FACIAL OIL 30ML A0</t>
  </si>
  <si>
    <t>T OOL GEL CREAM 50ML A0</t>
  </si>
  <si>
    <t>T OOL SLEEPING CREAM 80ML A0X</t>
  </si>
  <si>
    <t>T PORE PERFECTOR TEA TREE 30ML A23</t>
  </si>
  <si>
    <t>T SHOWER GEL BRITISH ROSE 250ML A0X</t>
  </si>
  <si>
    <t>T SHOWER GEL SHEA 250ML A0X</t>
  </si>
  <si>
    <t>T SKIN BOOST VIT C 30ML A0X</t>
  </si>
  <si>
    <t>TABLE DISPLAY UNIT A0X</t>
  </si>
  <si>
    <t>TABLE TOP HAND CARE UNIT A0</t>
  </si>
  <si>
    <t>TAG CYO TO AND FROM XM16 A0</t>
  </si>
  <si>
    <t>TESTER PLATE &amp; BUTTON MED LIP COLOUR A0</t>
  </si>
  <si>
    <t>TESTER PLATE &amp; STOPPER MED MASCARA A0</t>
  </si>
  <si>
    <t>TESTER PLATE MED PENCIL A0</t>
  </si>
  <si>
    <t>TESTER PLATE SHIMMER WAVE/CUBE A0</t>
  </si>
  <si>
    <t>TESTING STRIPS CORE 1PCK/100 2013 A0</t>
  </si>
  <si>
    <t>TESTING STRIPS SKIN 2016 A0</t>
  </si>
  <si>
    <t>THE SPARKLER VANILLA BRULEE 10G XM14 A0</t>
  </si>
  <si>
    <t>TIARE FLOWER PROP 2015 A0</t>
  </si>
  <si>
    <t>TILL ROLL THE BODY SHOP 2014 A0</t>
  </si>
  <si>
    <t>TISSUE PAPER BLACK XM16 A0</t>
  </si>
  <si>
    <t>TONER ALOE 250ML A0X</t>
  </si>
  <si>
    <t>TONER BRITISH ROSE 250ML A0X</t>
  </si>
  <si>
    <t>TONER GINSENG &amp; RICE 250ML A0X</t>
  </si>
  <si>
    <t>TONER HYDRATING VIT E 250ML RENO A0X</t>
  </si>
  <si>
    <t>TONER SEAWEED 250ML A0X</t>
  </si>
  <si>
    <t>TONER TEA TREE 250ML A0X</t>
  </si>
  <si>
    <t>TONER TEA TREE 400ML L/E 2017 A0X</t>
  </si>
  <si>
    <t>TONER TEA TREE 60ML A0X</t>
  </si>
  <si>
    <t>T-SHIRT FAAT MEDIUM A0X</t>
  </si>
  <si>
    <t>TUMBLER ACRYLIC SMALL 2011 A0</t>
  </si>
  <si>
    <t>TWEEZERS SLANTED 2011 A0</t>
  </si>
  <si>
    <t>UNIFORM CORE T-SHIRT UNISEX XS A0X</t>
  </si>
  <si>
    <t>UNIFORM WOMENS L/SLEEVE SIZE 10 2012 A0</t>
  </si>
  <si>
    <t>UNIFORM WOMENS S/SLEEVE SIZE 10 2012 A0</t>
  </si>
  <si>
    <t>VIT E AQUA BOOST ESS LOT 160ML A0X</t>
  </si>
  <si>
    <t>WHITE CAMELLIA FLOWER 2015 A0</t>
  </si>
  <si>
    <t>WINDOW BAG PREMIUM CYO COLOUR CRUSH A0</t>
  </si>
  <si>
    <t>WINDOW BAG PREMIUM CYO MAKE UP XM14 A0</t>
  </si>
  <si>
    <t>WOODEN GRAPHIC SLOT 2015 A0</t>
  </si>
  <si>
    <t>WRAP CELLO CYO A0</t>
  </si>
  <si>
    <t>WRAP CELLO LRG CYO A0</t>
  </si>
  <si>
    <t>ZINC BUCKET PULSE 2012 A0</t>
  </si>
  <si>
    <t>20\4</t>
  </si>
  <si>
    <t>Max singles</t>
  </si>
  <si>
    <t>Control Qty</t>
  </si>
  <si>
    <t>Minimum Qty</t>
  </si>
  <si>
    <t>YARTWH</t>
  </si>
  <si>
    <t>LS02N</t>
  </si>
  <si>
    <t>from _Main_</t>
  </si>
  <si>
    <t>From</t>
  </si>
  <si>
    <t>To</t>
  </si>
  <si>
    <t>*runs with blocked bins</t>
  </si>
  <si>
    <t>05011</t>
  </si>
  <si>
    <t>FXD</t>
  </si>
  <si>
    <t>BDY WSH BRITTANY COAST ALGAE 250ML A0X</t>
  </si>
  <si>
    <t>BODY MIST WHITE MUSK LEAU 100ML A0X</t>
  </si>
  <si>
    <t>BODY WASH BRITTANY COAST ALGAE 60ML A0X</t>
  </si>
  <si>
    <t>CONDITIONER STRAWBERRY 250ML A0X</t>
  </si>
  <si>
    <t>EDT JCB STRAWBERRY KISS 50ML A0X</t>
  </si>
  <si>
    <t>EYE MASK DOY 20ML A0X</t>
  </si>
  <si>
    <t>FOAM WASH DOY 150ML A0X</t>
  </si>
  <si>
    <t>FRAG MIST MDGSCN VNLA FLWR 100ML A0X</t>
  </si>
  <si>
    <t>SAMPLE SERUM ROS 1ML A0</t>
  </si>
  <si>
    <t>SHAMPOO STRAWBERRY 250ML A0X</t>
  </si>
  <si>
    <t>SHAMPOO STRAWBERRY 400ML A0X</t>
  </si>
  <si>
    <t>StorageBin</t>
  </si>
  <si>
    <t>LT01</t>
  </si>
  <si>
    <t>% used</t>
  </si>
  <si>
    <t>Used Capacity YARTWH</t>
  </si>
  <si>
    <t>Total Capacity YARTWH</t>
  </si>
  <si>
    <t>Current Qty</t>
  </si>
  <si>
    <t>TO Number</t>
  </si>
  <si>
    <t>Current Total Qty</t>
  </si>
  <si>
    <t>Length (CM)</t>
  </si>
  <si>
    <t>Width (CM)</t>
  </si>
  <si>
    <t>Shops</t>
  </si>
  <si>
    <t>Avl/Pick/ Putaway Qty</t>
  </si>
  <si>
    <t>New/Old FS x Layers</t>
  </si>
  <si>
    <t>PAC</t>
  </si>
  <si>
    <t>CAR</t>
  </si>
  <si>
    <t>total ea unf</t>
  </si>
  <si>
    <t>avlvl ea unf</t>
  </si>
  <si>
    <t>pick ea unf</t>
  </si>
  <si>
    <t>putaway ea unf</t>
  </si>
  <si>
    <t>Total</t>
  </si>
  <si>
    <t>Available</t>
  </si>
  <si>
    <t>On Pick</t>
  </si>
  <si>
    <t>Putaway</t>
  </si>
  <si>
    <t>Bin</t>
  </si>
  <si>
    <t>Current FXD</t>
  </si>
  <si>
    <t>FXD to be Replened</t>
  </si>
  <si>
    <t>CC LIPS 225 BLUSHING PINK 3.5G A0.</t>
  </si>
  <si>
    <t>CC LIPS 205 PASSIONATE PINK 3.5G A0.</t>
  </si>
  <si>
    <t>CC LIPS 240 DAMSON IN DISTRESS 3.5G A0.</t>
  </si>
  <si>
    <t>CC LIPS 340 BERRY ME 3.5G A0.</t>
  </si>
  <si>
    <t>CC LIPS 320 BERRY IN LOVE 3.5G A0.</t>
  </si>
  <si>
    <t>CC LIPS 115 ENRAPTURED RED 3.5G A0.</t>
  </si>
  <si>
    <t>CC LIPS 101 RED SIREN 3.5G A0.</t>
  </si>
  <si>
    <t>CC LIPS 120 RASPBERRRY IN LOVE 3.5G A0.</t>
  </si>
  <si>
    <t>BRIGHTENING SERUM DOL 30ML AOH</t>
  </si>
  <si>
    <t>BRIGHTENING SERUM DOL 30ML AOL</t>
  </si>
  <si>
    <t>LIPSTICK 320 BERRY IN LOVE 3.5G A0.</t>
  </si>
  <si>
    <t>CONDITIONER GREEN TEA 60ML A0X</t>
  </si>
  <si>
    <t>BODY CREAM JCB STRAW KISS 200ML A0X</t>
  </si>
  <si>
    <t>CONDITIONER BANANA 60ML A0X</t>
  </si>
  <si>
    <t>SHAMPOO STRAWBERRY 60ML A0X</t>
  </si>
  <si>
    <t>CONDITIONER STRAWBERRY 60ML A0X</t>
  </si>
  <si>
    <t>EDT MDGSCN VNLA FLWR 50ML A0X</t>
  </si>
  <si>
    <t>BODY LOTION MDGSCN VNLA FLWR 250ML A0X</t>
  </si>
  <si>
    <t>Qty</t>
  </si>
  <si>
    <t>Le in SAP</t>
  </si>
  <si>
    <t>Pack Size</t>
  </si>
  <si>
    <t>PAC Length</t>
  </si>
  <si>
    <t>PAC Width</t>
  </si>
  <si>
    <t>PAC Height</t>
  </si>
  <si>
    <t>GIFT CARD ELECTRONIC A1</t>
  </si>
  <si>
    <t>Nepal</t>
  </si>
  <si>
    <t>GIFT CARD ELECTRONIC XM06 A1</t>
  </si>
  <si>
    <t>GIFT CARD 2007 M21</t>
  </si>
  <si>
    <t>Hong Kong</t>
  </si>
  <si>
    <t>GIFT CARD CANADA ENGLISH 2008 M21</t>
  </si>
  <si>
    <t>GIFT CARD ENGLISH 2008 M21</t>
  </si>
  <si>
    <t>GIFT CARD MEXICO 2008 M21</t>
  </si>
  <si>
    <t>GIFT CARD ELECTRONIC XM08 FR AEU</t>
  </si>
  <si>
    <t>GIFT CARD ELECTRONIC XM08 DK AEU</t>
  </si>
  <si>
    <t>United Kingdom</t>
  </si>
  <si>
    <t>GIFT CARD ELECTRONIC XM08 UK A1</t>
  </si>
  <si>
    <t>GIFT CARD US M21</t>
  </si>
  <si>
    <t>GIFT CARD CA FRE CORE 2009 M21</t>
  </si>
  <si>
    <t>GIFT CARD ELECTRONIC DE AEU</t>
  </si>
  <si>
    <t>GIFT CARD ELECTRONIC HK XM10 A1A</t>
  </si>
  <si>
    <t>GIFT CARD ELECTRONIC SG XM10 A1A</t>
  </si>
  <si>
    <t>GIFT CARD MULTI-PACK US XM10 A21</t>
  </si>
  <si>
    <t>GIFT CARD CA FRE ENG XM10 M21</t>
  </si>
  <si>
    <t>GIFT CARD US XM10 M21</t>
  </si>
  <si>
    <t>GIFT CARD CA FRE ENG CORE M21</t>
  </si>
  <si>
    <t>GIFT CARD US CORE M21</t>
  </si>
  <si>
    <t>GIFT CARD MX CORE M21</t>
  </si>
  <si>
    <t>GIFT CARD CA FRE ENG MULTI XM10 M21</t>
  </si>
  <si>
    <t>GIFT CARD US MULTI XM10 M21</t>
  </si>
  <si>
    <t>GIFT CARD ELECTRONIC DE XM10 AEU</t>
  </si>
  <si>
    <t>GIFT CARD ELECTRONIC AT XM10 AEU</t>
  </si>
  <si>
    <t>GIFT CARD ELECTRONIC DK XM10 AEU</t>
  </si>
  <si>
    <t>GIFT CARD ELECTRONIC BD Q2 2011 AEU</t>
  </si>
  <si>
    <t>GIFT CARD ELECTRONIC FR &amp; MC Q2 2011 AEU</t>
  </si>
  <si>
    <t>GIFT CARD ELECTRONIC LUX Q2 2011 AEU</t>
  </si>
  <si>
    <t>GIFT CARD ELECTRONIC NL Q2 2011 AEU</t>
  </si>
  <si>
    <t>GIFT CARD ELECTRONIC BF Q2 2011 AEU</t>
  </si>
  <si>
    <t>GIFT CARD ELECTRONIC UK XM11 TREE A1</t>
  </si>
  <si>
    <t>GIFT CARD CA FRE ENG XM11 M21</t>
  </si>
  <si>
    <t>GIFT CARD US XM11 M21</t>
  </si>
  <si>
    <t>Australia</t>
  </si>
  <si>
    <t>GIFT CARD 10 A21</t>
  </si>
  <si>
    <t>GIFT CARD 25 A21</t>
  </si>
  <si>
    <t>GIFT CARD 50 A21</t>
  </si>
  <si>
    <t>GIFT CARD 100 A21</t>
  </si>
  <si>
    <t>GIFT CARD 150 A21</t>
  </si>
  <si>
    <t>GIFT CARD 200 A21</t>
  </si>
  <si>
    <t>GIFT CARD ELECTRONIC PT 2011 AEU</t>
  </si>
  <si>
    <t>GIFT CARD ELECTRONIC UK 2012 A0</t>
  </si>
  <si>
    <t>GIFT CARD ELECTRONIC AT 2012 AEU</t>
  </si>
  <si>
    <t>GIFT CARD ELECTRONIC DE 2012 AEU</t>
  </si>
  <si>
    <t>GIFT CARD ELECTRONIC SWEDEN 2012 A0</t>
  </si>
  <si>
    <t>GIFT CARD ELECTRONIC DK A0</t>
  </si>
  <si>
    <t>GIFT CARD ELECTRONIC BD A0</t>
  </si>
  <si>
    <t>GIFT CARD ELECTRONIC FR &amp; MC A0</t>
  </si>
  <si>
    <t>GIFT CARD ELECTRONIC NL A0</t>
  </si>
  <si>
    <t>GIFT CARD ELECTRONIC BF A0</t>
  </si>
  <si>
    <t>GIFT CARD ELECTRONIC AT A0</t>
  </si>
  <si>
    <t>GIFT CARD ELECTRONIC SE A0</t>
  </si>
  <si>
    <t>GIFT CARD ELECTRONIC UK A0</t>
  </si>
  <si>
    <t>GIFT CARD ELECTRONIC HK A0</t>
  </si>
  <si>
    <t>GIFT CARD ELECTRONIC SG A0</t>
  </si>
  <si>
    <t>GIFTCARD ELECTRONIC CA EN A0</t>
  </si>
  <si>
    <t>Thailand</t>
  </si>
  <si>
    <t>FOOT FILE MINI CO A0</t>
  </si>
  <si>
    <t>STICKER SELF ADHESIVE EU</t>
  </si>
  <si>
    <t>PROMO HOLDER MAKE ME M0</t>
  </si>
  <si>
    <t>BODY SCRUB COCOA BUTTER 200ML A0</t>
  </si>
  <si>
    <t>CARD CUSTOMER LYB REPLACEMENT 05 ED</t>
  </si>
  <si>
    <t>LIP LINER FIXER 0.35G A0</t>
  </si>
  <si>
    <t>USA</t>
  </si>
  <si>
    <t>CARD/FORM REGISTRATION LYB 5 A1</t>
  </si>
  <si>
    <t>FACE POWDER LOOSE 05 14G A0</t>
  </si>
  <si>
    <t>FACE POWDER PRESSED 01 11.5G A0</t>
  </si>
  <si>
    <t>FACE POWDER PRESSED 06 11.5G A0</t>
  </si>
  <si>
    <t>South Korea</t>
  </si>
  <si>
    <t>BODY SCRUB CHOCOLATE 200ML A0</t>
  </si>
  <si>
    <t>DAY LOTION SPF15 POMEGRANATE 50ML A3</t>
  </si>
  <si>
    <t>SHAMPOO RAINFOREST HOTEL 30ML A0</t>
  </si>
  <si>
    <t>CONDITIONER RAINFOREST HOTEL 30ML A0</t>
  </si>
  <si>
    <t>DISC TAGS GB</t>
  </si>
  <si>
    <t>BODY BUTTER RASPBERRY 200ML A0</t>
  </si>
  <si>
    <t>BODY BUTTER PASSION FRUIT 200ML A0</t>
  </si>
  <si>
    <t>BODY BUTTER PAPAYA 200ML A0</t>
  </si>
  <si>
    <t>BODY SCRUB COCONUT 200ML A0</t>
  </si>
  <si>
    <t>BODY SCRUB MANGO 200ML A0</t>
  </si>
  <si>
    <t>France</t>
  </si>
  <si>
    <t>BODY SCRUB OLIVE 200ML A0</t>
  </si>
  <si>
    <t>BODY SCRUB PINK GRAPEFRUIT 200ML A0</t>
  </si>
  <si>
    <t>Germany</t>
  </si>
  <si>
    <t>BODY SCRUB SHEA 200ML A0</t>
  </si>
  <si>
    <t>BODY BUTTER COCOA BUTTER 200ML A0</t>
  </si>
  <si>
    <t>BODY BUTTER COCONUT 200ML A0</t>
  </si>
  <si>
    <t>BODY BUTTER MANGO 200ML A0</t>
  </si>
  <si>
    <t>BODY BUTTER OLIVE 200ML A0</t>
  </si>
  <si>
    <t>India</t>
  </si>
  <si>
    <t>BODY BUTTER PINK GRAPEFRUIT 200ML A0</t>
  </si>
  <si>
    <t>BODY BUTTER STRAWBERRY 200ML A0</t>
  </si>
  <si>
    <t>BODY BUTTER SHEA 200ML A0</t>
  </si>
  <si>
    <t>SOAP CHOCOLATE 100G A0</t>
  </si>
  <si>
    <t>PULSE HALF SHELF STRIP 2012 A0</t>
  </si>
  <si>
    <t>PULSE PRICE STRIP WOOD BLOCK 2012 A0</t>
  </si>
  <si>
    <t>PULSE BLACKBOARD PRICE 2012 A0</t>
  </si>
  <si>
    <t>FACIAL WASH POMEGRANATE 100ML A0</t>
  </si>
  <si>
    <t>FACIAL CLEANSER POMEGRANATE 200ML A0</t>
  </si>
  <si>
    <t>TISSUE PAPER EMBOSSED GB</t>
  </si>
  <si>
    <t>BAG TOTE SELECTION OF TBS XM12 A21</t>
  </si>
  <si>
    <t>CREAM FACE WASH TEA TREE 100ML A0</t>
  </si>
  <si>
    <t>SOS BALM ALOE VERA 30ML A0</t>
  </si>
  <si>
    <t>BODY MIST SLEEP 100ML A55</t>
  </si>
  <si>
    <t>BODY MIST QUIET NIGHT 100ML A53</t>
  </si>
  <si>
    <t>BATH FLOAT SLEEP 400ML A55</t>
  </si>
  <si>
    <t>LIP GLOSS HONEY 02 SAND 12ML A0</t>
  </si>
  <si>
    <t>LIP GLOSS HONEY 03 PEACH 12ML A0</t>
  </si>
  <si>
    <t>BROW &amp; LASH COMB A0</t>
  </si>
  <si>
    <t>Italy</t>
  </si>
  <si>
    <t>205    410</t>
  </si>
  <si>
    <t>GIFT BOX MEDIUM WRAPPING GB</t>
  </si>
  <si>
    <t>REED DIFFUSER ALOE &amp; SOFT LINEN 125ML AX</t>
  </si>
  <si>
    <t>Taiwan</t>
  </si>
  <si>
    <t>GIFT BOX LARGE WRAP GB</t>
  </si>
  <si>
    <t>REED DIFFUSER MANDARIN TANGELO 125ML AX</t>
  </si>
  <si>
    <t>China</t>
  </si>
  <si>
    <t>BAG SMALL CLEAR POLY GB</t>
  </si>
  <si>
    <t>COMP BAG LARGE GB</t>
  </si>
  <si>
    <t>BRUSH LINE SOFTENER A0</t>
  </si>
  <si>
    <t>REED DIFFUSER POMEGRANATE RASP 125ML AX</t>
  </si>
  <si>
    <t>CARD A LOVE YOUR BODY</t>
  </si>
  <si>
    <t>TUBE GREEN AYR13 A0</t>
  </si>
  <si>
    <t>KIT BRUSH MINI A0</t>
  </si>
  <si>
    <t>EDT WHITE MUSK LIBERTINE L/E 30ML A0</t>
  </si>
  <si>
    <t>EDT WHITE MUSK LIBERTINE  L/E 60ML A0</t>
  </si>
  <si>
    <t>FACE WASH SKIN CLRNG TEA TREE 250ML A0</t>
  </si>
  <si>
    <t>FACE WASH SKIN CLRNG TEA TREE 60ML A0</t>
  </si>
  <si>
    <t>BODY WASH TEA TREE 250ML A0</t>
  </si>
  <si>
    <t>TONER TEA TREE 60ML ARX</t>
  </si>
  <si>
    <t>TBSAH PARTY INVITE 2012 A0</t>
  </si>
  <si>
    <t>SOAP COCONUT 100G A0</t>
  </si>
  <si>
    <t>RIBBON TIN STRAWBERRY HRT EMPTY SS13 A0</t>
  </si>
  <si>
    <t>DUO STRAWBERRY AU13 A0</t>
  </si>
  <si>
    <t>BOX LRG JCB AU13 A0</t>
  </si>
  <si>
    <t>BOX MED MDGSCN VNLA FLWR AU13 A0</t>
  </si>
  <si>
    <t>BRUSH 00 SS13 A0</t>
  </si>
  <si>
    <t>NIGHT TREATMENT SEAWEED 30ML A0</t>
  </si>
  <si>
    <t>MIRROR HAND 2013 A0</t>
  </si>
  <si>
    <t>BB SERUM INSIDE MW SACHET 1.5ML A36</t>
  </si>
  <si>
    <t>SERUM WHITENING MOISTURE WHITE 1.5ML A36</t>
  </si>
  <si>
    <t>STAR STRAWBERRY AU13 A0</t>
  </si>
  <si>
    <t>DEODORANT LIFE IS 50ML A22</t>
  </si>
  <si>
    <t>BOX T/RETAIL SHEA 2013 A40</t>
  </si>
  <si>
    <t>BOX T/RETAIL VITAMIN C 2013 A40</t>
  </si>
  <si>
    <t>BOX T/RETAIL TEA TREE 2013 A40</t>
  </si>
  <si>
    <t>BOX T/RETAIL JCB 2013 A40</t>
  </si>
  <si>
    <t>BOX T/RETAIL HAND CREAMS AP 2013 A40</t>
  </si>
  <si>
    <t>GIFT TRAVEL RETAIL SHEA 2013 A40</t>
  </si>
  <si>
    <t>GIFT TRAVEL RETAIL HAND CREAM 2013 A40</t>
  </si>
  <si>
    <t>VACFORM SMALL STRAW HRT EMPTY SS13 A0</t>
  </si>
  <si>
    <t>T FACE POLISH VITAMIN C 100ML A23</t>
  </si>
  <si>
    <t>T LIP CARE STICK SPF15 VITAMIN E 4.2G AX</t>
  </si>
  <si>
    <t>BODY SCRUB SALT SPA WISDOM 350ML A21</t>
  </si>
  <si>
    <t>LIPSCUFF 01 2.5G A0</t>
  </si>
  <si>
    <t>LIP/CHEEK STAIN 01 ROSE PINK 8ML A0</t>
  </si>
  <si>
    <t>SHIMMER CUBE PALETTE 06 14G A0</t>
  </si>
  <si>
    <t>BOX MINI BUTTERS EMEA 2013 A40</t>
  </si>
  <si>
    <t>POUCH T/RETAIL SKINCARE 2013 A40</t>
  </si>
  <si>
    <t>BOX T/RETAIL ESSENTIALS 2013 A40</t>
  </si>
  <si>
    <t>CUSTOMER CARD LOVE YOUR BODY</t>
  </si>
  <si>
    <t>GIFT BOX MINI BUTTERS AP 2013 A40</t>
  </si>
  <si>
    <t>GIFT BOX MINI BUTTERS EMEA 2013 A40</t>
  </si>
  <si>
    <t>GIFT T/RETAIL POUCH VITAMIN E 2013 A40</t>
  </si>
  <si>
    <t>GIFT T/RETAIL POUCH TEA TREE 2013 A40</t>
  </si>
  <si>
    <t>GIFT T/RETAIL MINI VITAMIN E 2013 A40</t>
  </si>
  <si>
    <t>GIFT T/RETAIL HAND CREAMS AP 2013 A40</t>
  </si>
  <si>
    <t>GIFT T/RETAIL ESSENTIALS 2013 A40</t>
  </si>
  <si>
    <t>DEODORANT ANTIPER STRAWBERRY 50ML AX</t>
  </si>
  <si>
    <t>FACE MIST VITAMIN E 100ML A21</t>
  </si>
  <si>
    <t>FACE MIST VITAMIN E 100ML A23</t>
  </si>
  <si>
    <t>FACE POLISH VITAMIN C 100ML A21</t>
  </si>
  <si>
    <t>MICRODERMABRASION VITAMIN C 75ML A21</t>
  </si>
  <si>
    <t>MICRODERMABRASION VITAMIN C 6ML A0</t>
  </si>
  <si>
    <t>VAC FORM SPRING TREND 2013 A0</t>
  </si>
  <si>
    <t>VAC FORM HONEY BRONZE 2013 A0</t>
  </si>
  <si>
    <t>VITAMIN E COOL BB CREAM 50ML A0</t>
  </si>
  <si>
    <t>TBSAH ENVELOPE HOST A0</t>
  </si>
  <si>
    <t>GWP STAR 2012 A0</t>
  </si>
  <si>
    <t>CLEANSING CREAM VITAMIN E 200ML A22</t>
  </si>
  <si>
    <t>CUSTOMER CARD REPLACEMENT</t>
  </si>
  <si>
    <t>BODY BUTTER ATLAS MOUNTAIN ROSE 200ML A0</t>
  </si>
  <si>
    <t>BODY BUTTER JAPANESE C/BLOSSOM 200ML A0</t>
  </si>
  <si>
    <t>CACTUS LONG HANDLE A0</t>
  </si>
  <si>
    <t>FSC ROUND BODY BRUSH A0</t>
  </si>
  <si>
    <t>PADS COTTON 100PCS:ROUND A21</t>
  </si>
  <si>
    <t>BEAUTY BUDS FSC PAPER STICKS AX</t>
  </si>
  <si>
    <t>MINI BAMBOO HAIR BRUSH A0</t>
  </si>
  <si>
    <t>LARGE PADDLE BAMBOO HAIR BRUSH A0</t>
  </si>
  <si>
    <t>CC LIPS 215 INNOCENT PINK 3.5G A0</t>
  </si>
  <si>
    <t>CC LIPS 220 DARE TO BARE 3.5G A0</t>
  </si>
  <si>
    <t>LIPSTICK 210 SWEETHEART PINK 3.5G A0</t>
  </si>
  <si>
    <t>Portugal</t>
  </si>
  <si>
    <t>CC LIPS 230 RUSH OF PINK 3.5G A0</t>
  </si>
  <si>
    <t>CC LIPS 301 DRIVE ME NUTS 3.5G A0</t>
  </si>
  <si>
    <t>Poland</t>
  </si>
  <si>
    <t>CC LIPS 125 CRAZY SEXY CRIMSON 3.5G</t>
  </si>
  <si>
    <t>CC LIPS 105 CORAL CUTIE 3.5G A0.</t>
  </si>
  <si>
    <t>HF OIL POMEGRANATE RASP 10ML A1</t>
  </si>
  <si>
    <t>HF OIL POMEGRANATE RASP 10ML AEU</t>
  </si>
  <si>
    <t>Mauritius</t>
  </si>
  <si>
    <t>HF OIL POMEGRANATE RASP 10ML A21</t>
  </si>
  <si>
    <t>HF OIL MANDARIN TANGELO 10ML A1</t>
  </si>
  <si>
    <t>HF OIL MANDARIN TANGELO 10ML A21</t>
  </si>
  <si>
    <t>HF OIL JASMINE WHT FRANGIPANI 10ML A1</t>
  </si>
  <si>
    <t>HF OIL JASMINE WHT FRANGIPANI 10ML A21</t>
  </si>
  <si>
    <t>HF OIL JASMINE WHT FRANGIPANI 10ML AEU</t>
  </si>
  <si>
    <t>LABEL PRICE BIG DEALS WW</t>
  </si>
  <si>
    <t>REWARD CARD LOVE YOUR BODY A1</t>
  </si>
  <si>
    <t>HF OIL GREEN TEA LEMON 10ML A1</t>
  </si>
  <si>
    <t>HF OIL GREEN TEA LEMON 10ML A21</t>
  </si>
  <si>
    <t>HF OIL GREEN TEA LEMON 10ML AEU</t>
  </si>
  <si>
    <t>HF OIL VANILLA TONKA BEAN 10ML A1</t>
  </si>
  <si>
    <t>HF OIL VANILLA TONKA BEAN 10ML A21</t>
  </si>
  <si>
    <t>HF OIL VANILLA TONKA BEAN 10ML AEU</t>
  </si>
  <si>
    <t>HF OIL SANDALWOOD GINGER 10ML A1</t>
  </si>
  <si>
    <t>HF OIL SANDALWOOD GINGER 10ML A21</t>
  </si>
  <si>
    <t>HF OIL SANDALWOOD GINGER 10ML AEU</t>
  </si>
  <si>
    <t>HF OIL EXOTIC 10ML AEU</t>
  </si>
  <si>
    <t>HF OIL EXOTIC 10ML A1</t>
  </si>
  <si>
    <t>HF OIL EXOTIC 10ML A21</t>
  </si>
  <si>
    <t>HF OIL SATSUMA 10ML A21</t>
  </si>
  <si>
    <t>BAG MESH TEA TREE M1</t>
  </si>
  <si>
    <t>COMB BROW &amp; LASH A0</t>
  </si>
  <si>
    <t>HF OIL SATSUMA 10ML A1</t>
  </si>
  <si>
    <t>HF OIL SATSUMA 10ML AEU</t>
  </si>
  <si>
    <t>HF OIL STRAWBERRY 10ML AEU</t>
  </si>
  <si>
    <t>HF OIL STRAWBERRY 10ML A21</t>
  </si>
  <si>
    <t>HF OIL LAVENDER 10ML A1</t>
  </si>
  <si>
    <t>PRICE GUN EPOS PB216 M1</t>
  </si>
  <si>
    <t>HF OIL LAVENDER 10ML AEU</t>
  </si>
  <si>
    <t>LABEL PRICE OVAL /INK PADS M1</t>
  </si>
  <si>
    <t>HF OIL WHITE MUSK 10ML AEU</t>
  </si>
  <si>
    <t>HF OIL WHITE MUSK 10ML A1</t>
  </si>
  <si>
    <t>HF OIL TOBACCO FLOWER 10ML A21</t>
  </si>
  <si>
    <t>HF OIL TOBACCO FLOWER 10ML AEU</t>
  </si>
  <si>
    <t>HF OIL ALOE &amp; SOFT LINEN 10ML A21</t>
  </si>
  <si>
    <t>HF OIL ALOE &amp; SOFT LINEN 10ML A1</t>
  </si>
  <si>
    <t>HF OIL ALOE &amp; SOFT LINEN 10ML AEU</t>
  </si>
  <si>
    <t>HF OIL MANDARIN TANGELO 10ML AEU</t>
  </si>
  <si>
    <t>MIRROR TABLE 2013 A0</t>
  </si>
  <si>
    <t>HAND CREAM ROSE 100ML AX</t>
  </si>
  <si>
    <t>HAND CREAM ROSE 100ML A21</t>
  </si>
  <si>
    <t>HAND CREAM ROSE 30ML AX</t>
  </si>
  <si>
    <t>BAG FOR RECYCLING CLEAR GB</t>
  </si>
  <si>
    <t>TUMBLER CLEAR M1</t>
  </si>
  <si>
    <t>BODY POLISH CRANBERRY 75ML XM13 A0</t>
  </si>
  <si>
    <t>BODY POLISH VANILLA BLISS 75ML XM13 A0</t>
  </si>
  <si>
    <t>BODY POLISH GINGER 75ML XM13 A0</t>
  </si>
  <si>
    <t>BOX TASTER SET HAND AP EMPTY AYR13 AX</t>
  </si>
  <si>
    <t>BODY BUTTER SATSUMA 200ML A0</t>
  </si>
  <si>
    <t>HOLDER LEAFLET ACRYLIC 2013 A0</t>
  </si>
  <si>
    <t>SKINCARE POUCH GENERIC A0</t>
  </si>
  <si>
    <t>FACE WASH SEAWEED 100ML A21</t>
  </si>
  <si>
    <t>LIP GLOSS MINT 12ML A0</t>
  </si>
  <si>
    <t>LIP CARE STICK SPF15 VITAMIN E 4.2G A3</t>
  </si>
  <si>
    <t>BODY POLISH STRAWBERRY 200ML A0</t>
  </si>
  <si>
    <t>BODY POLISH SATSUMA 200ML A0</t>
  </si>
  <si>
    <t>LIP CARE STICK SPF15 VITAMIN E 4.2G AX</t>
  </si>
  <si>
    <t>BODY LOTION AMAZONIAN WILD LILY 250ML A0</t>
  </si>
  <si>
    <t>BODY LOTION ATLAS MNTN ROSE 250ML A0</t>
  </si>
  <si>
    <t>BODY LOTION MDGSCN VNLA FLWR 250ML A0</t>
  </si>
  <si>
    <t>BODY MIST COCONUT 100ML A0</t>
  </si>
  <si>
    <t>BODY MIST SHEA 100ML A0</t>
  </si>
  <si>
    <t>BODY MIST STRAWBERRY 100ML A0</t>
  </si>
  <si>
    <t>BODY MIST MORINGA 100ML A0</t>
  </si>
  <si>
    <t>BODY MIST PINK GRAPEFRUIT 100ML A0</t>
  </si>
  <si>
    <t>BODY MIST SATSUMA 100ML A0</t>
  </si>
  <si>
    <t>BODY MIST VANILLA 100ML A0</t>
  </si>
  <si>
    <t>WRAP PAPER CYO AYR13 A0</t>
  </si>
  <si>
    <t>BODY BUTTER WHITE MUSK 200ML A0</t>
  </si>
  <si>
    <t>UMBRELLA W GLOBE PRINT SHORT A0</t>
  </si>
  <si>
    <t>MANGO HAND CREAM 30ML A0</t>
  </si>
  <si>
    <t>MORINGA HAND CREAM 30ML A0</t>
  </si>
  <si>
    <t>SHEA HAND CREAM 30ML A0</t>
  </si>
  <si>
    <t>SATSUMA HAND CREAM 30ML A0</t>
  </si>
  <si>
    <t>STRAWBERRY HAND CREAM 30ML A0</t>
  </si>
  <si>
    <t>COCONUT HAND CREAM 30ML A0</t>
  </si>
  <si>
    <t>BODY MIST LIFE IS 100ML A0</t>
  </si>
  <si>
    <t>BANDWRAP T/RETAIL TEA TREE 2013 A40</t>
  </si>
  <si>
    <t>BANDWRAP T/RETAIL VITAMIN E 2013 A40</t>
  </si>
  <si>
    <t>RIBBON LARGE FRAGRANCE EMPTY AU13 A0</t>
  </si>
  <si>
    <t>CARD LOYALTY BODY AND MIND SE A0</t>
  </si>
  <si>
    <t>LEAFLET BODY AND MIND SE A0</t>
  </si>
  <si>
    <t>SHOWER CREAM SHEA 60ML A0</t>
  </si>
  <si>
    <t>SHOWER CREAM COCONUT 60ML A0</t>
  </si>
  <si>
    <t>SHOWER GEL PINK GRAPEFRUIT 60ML A0</t>
  </si>
  <si>
    <t>SHOWER GEL MORINGA 60ML A0</t>
  </si>
  <si>
    <t>SHOWER GEL MANGO 60ML A0</t>
  </si>
  <si>
    <t>SHOWER GEL SATSUMA 60ML A0</t>
  </si>
  <si>
    <t>SHOWER GEL OLIVE 60ML A0</t>
  </si>
  <si>
    <t>SHAMPOO BANANA 250ML A0</t>
  </si>
  <si>
    <t>CONDITIONER BANANA 250ML A0</t>
  </si>
  <si>
    <t>SHAMPOO GINGER 250ML A21</t>
  </si>
  <si>
    <t>SHAMPOO GINGER 400ML A21</t>
  </si>
  <si>
    <t>UNIFORM WOMENS S/SLEEVE SIZE 14 2012 A0</t>
  </si>
  <si>
    <t>UNIFORM WOMENS S/SLEEVE SIZE 16 2012 A0</t>
  </si>
  <si>
    <t>UNIFORM WOMENS L/SLEEVE SIZE 14 2012 A0</t>
  </si>
  <si>
    <t>UNIFORM WOMENS L/SLEEVE SIZE 18 2012 A0</t>
  </si>
  <si>
    <t>UNIFORM MATERNITY SIZE M 12-14 2012 A0</t>
  </si>
  <si>
    <t>CARD FORM LYB MEMBERSHIP A0</t>
  </si>
  <si>
    <t>PROMO BAG BLACK ICE AW12 A21</t>
  </si>
  <si>
    <t>UNIFORM GILET/FLEECE UNISEX XS A0</t>
  </si>
  <si>
    <t>UNIFORM GILET/FLEECE UNISEX S A0</t>
  </si>
  <si>
    <t>UNIFORM GILET/FLEECE UNISEX M A0</t>
  </si>
  <si>
    <t>UNIFORM GILET/FLEECE UNISEX L A0</t>
  </si>
  <si>
    <t>UNIFORM GILET/FLEECE UNISEX XL A0</t>
  </si>
  <si>
    <t>UNIFORM GILET/FLEECE UNISEX XXL A0</t>
  </si>
  <si>
    <t>UNIFORM CORE T-SHIRT UNISEX XS A0</t>
  </si>
  <si>
    <t>UNIFORM CORE T-SHIRT UNISEX S A0</t>
  </si>
  <si>
    <t>UNIFORM CORE T-SHIRT UNISEX M A0</t>
  </si>
  <si>
    <t>UNIFORM CORE T-SHIRT UNISEX XL A0</t>
  </si>
  <si>
    <t>UNIFORM CORE T-SHIRT UNISEX XXL A0</t>
  </si>
  <si>
    <t>VACFORM LUXURY LOVE ETC AU13 A0</t>
  </si>
  <si>
    <t>UNIFORM WOMENS S/SLEEVE SIZE 18 2012 A0</t>
  </si>
  <si>
    <t>BATH/SHOWER GEL WHITE MUSK 400ML A0</t>
  </si>
  <si>
    <t>BATH/SHOWER GEL WHITE MUSK 250ML A0</t>
  </si>
  <si>
    <t>BODY WASH WHITE MUSK LIBERTINE 250ML A0</t>
  </si>
  <si>
    <t>Austria</t>
  </si>
  <si>
    <t>BODY WASH WHITE MUSK LIBERTINE 60ML A0</t>
  </si>
  <si>
    <t>Singapore</t>
  </si>
  <si>
    <t>BODY WASH WHITE MUSK SPORT 200ML A0</t>
  </si>
  <si>
    <t>EDT WHITE MUSK SPORT 100ML A0</t>
  </si>
  <si>
    <t>SHOWER GEL STRAWBERRY 60ML A0</t>
  </si>
  <si>
    <t>VACFORM LIPSTICK 2013 A0</t>
  </si>
  <si>
    <t>SHOWER CREAM CHOCOLATE 250ML A0</t>
  </si>
  <si>
    <t>BODY SCRUB COCOA 50ML A0</t>
  </si>
  <si>
    <t>MENS ENERGETIC FACE PROTECTOR 100ML A2</t>
  </si>
  <si>
    <t>MENS ENERGETIC FACE PROTECTOR 100ML A3</t>
  </si>
  <si>
    <t>LABEL MINI BUTTERS EMEA 2013 A40</t>
  </si>
  <si>
    <t>LABEL T/RETAIL W/MUSK TRIO 2013 A40</t>
  </si>
  <si>
    <t>LABEL T/RETAIL HAND CREAMS AP 2013 A40</t>
  </si>
  <si>
    <t>BODY BUTTER HONEY 200ML A0</t>
  </si>
  <si>
    <t>BODY BUTTER HONEY 50ML A0</t>
  </si>
  <si>
    <t>BODY SCRUB HONEY 200ML A0</t>
  </si>
  <si>
    <t>BODY SCRUB HONEY 50ML A0</t>
  </si>
  <si>
    <t>SHOWER GEL HONEY 250ML A0</t>
  </si>
  <si>
    <t>SHOWER GEL HONEY 60ML A0</t>
  </si>
  <si>
    <t>EDT HONEY 30ML A0</t>
  </si>
  <si>
    <t>SOAP HONEY 100G A0</t>
  </si>
  <si>
    <t>BATH MELT HONEY 300ML A0</t>
  </si>
  <si>
    <t>LIP BALM HONEY 10ML A0</t>
  </si>
  <si>
    <t>PAMPER PACKAGE 2012 A0</t>
  </si>
  <si>
    <t>SHOWER GEL VANILLA BLISS 250ML XM13 A0</t>
  </si>
  <si>
    <t>SHOWER GEL VANILLA BLISS 60ML XM13 A0</t>
  </si>
  <si>
    <t>SHOWER GEL GINGER 60ML XM13 A0</t>
  </si>
  <si>
    <t>ALL IN ONE BB CREAM 00 25ML A0</t>
  </si>
  <si>
    <t>SHOWER CREAM COCONUT 250ML A0</t>
  </si>
  <si>
    <t>SHOWER GEL MANGO 250ML A0</t>
  </si>
  <si>
    <t>SHOWER GEL MORINGA 250ML A0</t>
  </si>
  <si>
    <t>SHOWER GEL OLIVE 250ML A0</t>
  </si>
  <si>
    <t>SHOWER GEL PINK GRAPEFRUIT 250ML A0</t>
  </si>
  <si>
    <t>SHOWER GEL SATSUMA 250ML A0</t>
  </si>
  <si>
    <t>SHOWER GEL STRAWBERRY 250ML A0</t>
  </si>
  <si>
    <t>ECOMMERCE GIFT WRAP BOX SMALL A0</t>
  </si>
  <si>
    <t>ECOMMERCE GIFT WRAP BOX LARGE A0</t>
  </si>
  <si>
    <t>GIFT BAG WHITE MUSK XM13 A0</t>
  </si>
  <si>
    <t>GIFT DELUXE WHITE MUSK XM13 A0</t>
  </si>
  <si>
    <t>GIFT MEDIUM JCB XM13 A0</t>
  </si>
  <si>
    <t>EYE PALETTE 02 SMOKY PLUM 7.2 G XM13 A0</t>
  </si>
  <si>
    <t>SHIMMER BAUBLE 42G XM13 A0</t>
  </si>
  <si>
    <t>THE SPARKLER ENCHANTING GOLD 10G XM13 A0</t>
  </si>
  <si>
    <t>SHOWER GEL CRANBERRY 250ML XM13 A0</t>
  </si>
  <si>
    <t>SHOWER GEL CRANBERRY 60ML XM13 A0</t>
  </si>
  <si>
    <t>GIFT CUBE STRAWBERRY XM13 A0</t>
  </si>
  <si>
    <t>GIFT CUBE SHEA XM13 A0</t>
  </si>
  <si>
    <t>GIFT CUBE SATSUMA XM13 A0</t>
  </si>
  <si>
    <t>GIFT BAG MORINGA XM13 A0</t>
  </si>
  <si>
    <t>GIFT SMALL SHEA XM13 A0</t>
  </si>
  <si>
    <t>GIFT MEDIUM SHEA XM13 A0</t>
  </si>
  <si>
    <t>GIFT MEDIUM OLIVE XM13 A0</t>
  </si>
  <si>
    <t>EDT WHITE MUSK 30ML A0</t>
  </si>
  <si>
    <t>EDP WHITE MUSK 30ML A0</t>
  </si>
  <si>
    <t>GIFT DUO SHEA XM13 A0</t>
  </si>
  <si>
    <t>GIFT BORN LIPPY XM13 A0</t>
  </si>
  <si>
    <t>GIFT BODY BUTTERS XM13 A0</t>
  </si>
  <si>
    <t>GIFT CUBE HONEY XM13  A0</t>
  </si>
  <si>
    <t>GIFT MEDIUM HONEY XM13 A0</t>
  </si>
  <si>
    <t>GIFT MINI CRANBERRY XM13 A0</t>
  </si>
  <si>
    <t>GIFT MINI GINGER XM13 A0</t>
  </si>
  <si>
    <t>GIFT TRIO SEASONAL HAND XM13 A0</t>
  </si>
  <si>
    <t>GIFT SMALL GINGER XM13 A0</t>
  </si>
  <si>
    <t>GIFT DELUXE CRANBERRY XM13 A0</t>
  </si>
  <si>
    <t>GIFT DELUXE VANILLA XM13 A0</t>
  </si>
  <si>
    <t>MAKE UP COLOR WHEEL 2013 A0</t>
  </si>
  <si>
    <t>GIFT MEDIUM SATSUMA XM13 A0</t>
  </si>
  <si>
    <t>GIFT DELUXE STRAWBERRY XM13 A0</t>
  </si>
  <si>
    <t>GIFT DUO MANGO XM13 A0</t>
  </si>
  <si>
    <t>LEAFLET MAKE UP EMPTY AU13 A0</t>
  </si>
  <si>
    <t>HAIR WAX BEESWAX 50ML A0</t>
  </si>
  <si>
    <t>MASK SCRUB 3IN1 HONEY/OAT 100ML A0</t>
  </si>
  <si>
    <t>ACCESSORY FACE BRUSH 2013 A0</t>
  </si>
  <si>
    <t>LANYARD HOLDER 2013 A0</t>
  </si>
  <si>
    <t>SMOKY EYE DEFINER BLACK 1G A0</t>
  </si>
  <si>
    <t>SMOKY EYE DEFINER BROWN 1G A0</t>
  </si>
  <si>
    <t>SMOKY EYE DEFINER BLUE 1G A0</t>
  </si>
  <si>
    <t>LARGE TREE PLASTIC XM13 A0</t>
  </si>
  <si>
    <t>SMALL TREE PLASTIC XM13 A0</t>
  </si>
  <si>
    <t>PAMPER COLLECTION ECOM A0</t>
  </si>
  <si>
    <t>CUBE DISPLAY ACRYLIC 2006 M0</t>
  </si>
  <si>
    <t>HF OIL VANILLA SPICE 10ML XM13 AEU</t>
  </si>
  <si>
    <t>HF OIL VANILLA SPICE 10ML XM13 A21</t>
  </si>
  <si>
    <t>HF OIL VANILLA SPICE 10ML XM13 A1</t>
  </si>
  <si>
    <t>HF OIL GINGER 10ML XM13 AEU</t>
  </si>
  <si>
    <t>REED DIFFUSER GINGER 125ML XM13 AX</t>
  </si>
  <si>
    <t>REED DIFFUSER VANILLA 125ML XM13 A21</t>
  </si>
  <si>
    <t>HM SPRAY CRANBERRY 100ML XM13 A0</t>
  </si>
  <si>
    <t>BODY MIST MIDNIGHT BAKULA 100ML AYR A0</t>
  </si>
  <si>
    <t>DROPS OF YOUTH NUTRIGANICS 50ML A0</t>
  </si>
  <si>
    <t>HAIR/BODY WASH KISTNA 200ML AYR A0</t>
  </si>
  <si>
    <t>HAIR/BODY WASH ARBER 200ML AYR A0</t>
  </si>
  <si>
    <t>BATH/SHOWER GEL LIFE IS 200ML AYR AX</t>
  </si>
  <si>
    <t>HAND WASH ALMOND 250ML A0</t>
  </si>
  <si>
    <t>UNIFORM WOMENS L/SLEEVE SIZE 20 2012 A0</t>
  </si>
  <si>
    <t>UNIFORM WOMENS L/SLEEVE SIZE 22 2012 A0</t>
  </si>
  <si>
    <t>FILE NAIL MATCHBOOK A0</t>
  </si>
  <si>
    <t>SACHET VITAMIN E COOL BB CREAM 1.5ML</t>
  </si>
  <si>
    <t>CC LIPS 200 PEACHY PINK 3.5G A0</t>
  </si>
  <si>
    <t>CC LIPS 130 SWEET CORAL 3.5G A0</t>
  </si>
  <si>
    <t>SMOKY EYE DEFINER PURPLE 1G A0</t>
  </si>
  <si>
    <t>BDY MIST W/M LIB 100ML AYR A0</t>
  </si>
  <si>
    <t>MAKE UP SPONGE MINI WEDGE A0</t>
  </si>
  <si>
    <t>FACIAL CLEANSER VITAMIN E 200ML A0</t>
  </si>
  <si>
    <t>TONER HYDRATING VITAMIN E 200ML A0</t>
  </si>
  <si>
    <t>TONER HYDRATING VITAMIN E 60ML A0</t>
  </si>
  <si>
    <t>FACE MIST VITAMIN E 100ML A0</t>
  </si>
  <si>
    <t>FACIAL CLEANSER VITAMIN E 60ML A0</t>
  </si>
  <si>
    <t>MOISTURE SERUM VITAMIN E 30ML A0</t>
  </si>
  <si>
    <t>VITAMIN E OVERNIGHT SERUM-IN-OIL 28ML A0</t>
  </si>
  <si>
    <t>GIFT CUBE OLIVE XM13 A0</t>
  </si>
  <si>
    <t>GIFT NAIL FILE HEMP A0</t>
  </si>
  <si>
    <t>TBSAH STARTER KIT PAMPER 2013 A0</t>
  </si>
  <si>
    <t>TBSAH STARTER KIT MAKE UP 2013 A0</t>
  </si>
  <si>
    <t>GIFT MINI NAIL FILE CRANBERRY XM13 A0</t>
  </si>
  <si>
    <t>GIFT MINI NAIL FILE VANILLA XM13 A0</t>
  </si>
  <si>
    <t>GIFT SNOWMAN SHEA XM13 A0</t>
  </si>
  <si>
    <t>GIFT MANICURE SET ALMOND XM13 A0</t>
  </si>
  <si>
    <t>GIFT MANICURE SET ABSINTHE XM13 A0</t>
  </si>
  <si>
    <t>GIFT LILY MINI CRINKLED HONEY A0</t>
  </si>
  <si>
    <t>GIFT LILY MINI CRINKLED ORANGE A0</t>
  </si>
  <si>
    <t>GIFT LILY MINI CRINKLED CREAM A0</t>
  </si>
  <si>
    <t>GIFT LILY MINI CRINKLED RED A0</t>
  </si>
  <si>
    <t>SHAMPOO OIL BALANCE 250ML A0</t>
  </si>
  <si>
    <t>SHAMPOO SHINE 60ML A0</t>
  </si>
  <si>
    <t>SHAMPOO OIL BALANCE 60ML A0</t>
  </si>
  <si>
    <t>SHAMPOO MOISTURE 60ML A0</t>
  </si>
  <si>
    <t>SHAMPOO RADIANCE 60ML A0</t>
  </si>
  <si>
    <t>SHAMPOO VLMSG 60ML A0</t>
  </si>
  <si>
    <t>NIGHT CREAM SEAWEED 30ML A0</t>
  </si>
  <si>
    <t>PULSE PENDANT LIGHTING 2013 A0</t>
  </si>
  <si>
    <t>EDT SHEA 30ML A0</t>
  </si>
  <si>
    <t>EDT COCONUT 30ML A0</t>
  </si>
  <si>
    <t>EDT PINK GRAPEFRUIT 30ML A0</t>
  </si>
  <si>
    <t>EDT VANILLA 30ML A0</t>
  </si>
  <si>
    <t>EDT STRAWBERRY 30ML A0</t>
  </si>
  <si>
    <t>EDT MANGO 30ML A0</t>
  </si>
  <si>
    <t>EDT MORINGA 30ML A0</t>
  </si>
  <si>
    <t>EDT SATSUMA 30ML A0</t>
  </si>
  <si>
    <t>BODY SCRUB PINK GRPFT 50ML A0</t>
  </si>
  <si>
    <t>TIN MED WM LIBERTINE XM13 A0</t>
  </si>
  <si>
    <t>TIN MED WHITE MUSK XM13 A0</t>
  </si>
  <si>
    <t>BAG SHEA EMPTY XM13 A0</t>
  </si>
  <si>
    <t>BAG OLIVE EMPTY XM13 A0</t>
  </si>
  <si>
    <t>BOX SMALL PLV+R CHOCOLATE XM13 A0</t>
  </si>
  <si>
    <t>BOX SMALL PLV+R HONEY XM13 A0</t>
  </si>
  <si>
    <t>TUBE LONG XM13 A0</t>
  </si>
  <si>
    <t>TIN MANICURE HEMP XM13 A0</t>
  </si>
  <si>
    <t>TIN SMALL VANILLA SPICE XM13 A0</t>
  </si>
  <si>
    <t>TIN SMALL GINGER XM13 A0</t>
  </si>
  <si>
    <t>TIN DELUXE CRANBERRY XM13 A0</t>
  </si>
  <si>
    <t>TIN DELUXE VANILLA SPICE XM13 A0</t>
  </si>
  <si>
    <t>BODY LOTION JCB 250ML XM13 ARX</t>
  </si>
  <si>
    <t>BDY LTN ATLAS MNTN ROSE 250ML XM13 ARX</t>
  </si>
  <si>
    <t>GIFT CYO BUNDLE V/SHINE STRAW SS13 A3</t>
  </si>
  <si>
    <t>GIFT CYO BUNDLE V/SHINE COCONUT SS13 A3</t>
  </si>
  <si>
    <t>GIFT CYO GRAB VIT C SS13 A3</t>
  </si>
  <si>
    <t>GIFT CYO VOY BOWL JCB SS13 A3</t>
  </si>
  <si>
    <t>GIFT CYO VOY BOWL VANILLA SS13 A3</t>
  </si>
  <si>
    <t>GIFT CYO VOY BOWL LILY SS13 A3</t>
  </si>
  <si>
    <t>GIFT CYO LIP BOWL CHOCOLATE SS13 A3</t>
  </si>
  <si>
    <t>GIFT CYO LIP BOWL STRAWBERRY SS13 A3</t>
  </si>
  <si>
    <t>GIFT CYO LRG BOWL STRAWBERRY SS13 A3</t>
  </si>
  <si>
    <t>GIFT CYO MED BOWL STRAWBERRY SS13 A3</t>
  </si>
  <si>
    <t>GIFT CYO GRAB MEX VIT C SS13 A21</t>
  </si>
  <si>
    <t>GIFT CYO VOY BOWL MEX JCB SS13 A21</t>
  </si>
  <si>
    <t>GIFT CYO VOY BOWL MEX VANILLA SS13 A21</t>
  </si>
  <si>
    <t>GIFT CYO VOY BOWL MEX LILY SS13 A21</t>
  </si>
  <si>
    <t>GIFT CYO LIP BOWL MEX CHOCOLATE SS13 A21</t>
  </si>
  <si>
    <t>GIFT CYO LIP BOWL MEX STRAW SS13 A21</t>
  </si>
  <si>
    <t>GIFT CYO LRG BOWL MEX STRAW SS13 A21</t>
  </si>
  <si>
    <t>GIFT CYO MED BOWL MEX STRAW SS13 A21</t>
  </si>
  <si>
    <t>BAG HONEY EMPTY XM13 A0</t>
  </si>
  <si>
    <t>RISER SMALL M1</t>
  </si>
  <si>
    <t>BOX MINI MANICURE CRANBERRY EMPTY A0</t>
  </si>
  <si>
    <t>BOX MINI MANICURE SPICED VAN EMPTY A0</t>
  </si>
  <si>
    <t>GIFT CYO BUNDLE POMEGRANATE SS13 A2</t>
  </si>
  <si>
    <t>BB CREAM VITAMIN E 50ML A0</t>
  </si>
  <si>
    <t>VACFORM WINTER TREND 2013 A0</t>
  </si>
  <si>
    <t>SIGN PAVEMENT EU</t>
  </si>
  <si>
    <t>CLEANSER CREAM ALOE VERA 60ML A0</t>
  </si>
  <si>
    <t>CLEANSER CREAM ALOE VERA 200ML A0</t>
  </si>
  <si>
    <t>FACIAL WASH FMNG ALOE VERA 150ML A0</t>
  </si>
  <si>
    <t>TONER ALOE VERA 200ML A0</t>
  </si>
  <si>
    <t>TONER ALOE VERA 60ML A0</t>
  </si>
  <si>
    <t>HF OIL VANILLA TONKA BEAN 100ML AYR AON</t>
  </si>
  <si>
    <t>HF OIL MANDARIN TANGELO 100ML AYR AON</t>
  </si>
  <si>
    <t>HF OIL GREEN TEA LEMON 100ML AYR AON</t>
  </si>
  <si>
    <t>HF OIL ALOE &amp; SOFT LINEN 100ML AYR AON</t>
  </si>
  <si>
    <t>HF OIL POMEGRANATE RASP 100ML AYR AON</t>
  </si>
  <si>
    <t>BLEMSH FADE NIGHT LTN TEA TREE 30ML A0</t>
  </si>
  <si>
    <t>GIFT SW ESS BB KIT X3 COCONUT A21</t>
  </si>
  <si>
    <t>VACFORM 3 LOOKS 2013 A0</t>
  </si>
  <si>
    <t>T HAND CREAM ABSINTHE 30ML A0</t>
  </si>
  <si>
    <t>T HAND PROTECTOR HEMP 30ML A0</t>
  </si>
  <si>
    <t>T BODY BUTTER VINEYARD PEACH 200ML A0</t>
  </si>
  <si>
    <t>T BODY SCRUB VINEYARD PEACH 200ML A0</t>
  </si>
  <si>
    <t>T BODY LOTION VINEYARD PEACH 250ML A0</t>
  </si>
  <si>
    <t>T EYE MAKE UP RMVR WP CAMOMILE 150ML A0</t>
  </si>
  <si>
    <t>T PORE PERFECTOR TEA TREE 30ML A0</t>
  </si>
  <si>
    <t>BOX T/RETAIL FGC TEA TREE 2013 A40</t>
  </si>
  <si>
    <t>BOX T/RETAIL FGC HAND CREAMS AP 2013 A40</t>
  </si>
  <si>
    <t>BOX T/RETAIL FGC MORINGA 2013 A40</t>
  </si>
  <si>
    <t>BOX T/RETAIL FGC JCB 2013 A40</t>
  </si>
  <si>
    <t>BOX T/RETAIL FGC ESSENTIALS 2013 A40</t>
  </si>
  <si>
    <t>GLOVES MOISTURE M0</t>
  </si>
  <si>
    <t>SOCKS MOISTURE</t>
  </si>
  <si>
    <t>PRE TIED BOW RED XM13 A0</t>
  </si>
  <si>
    <t>BOX DELUXE WHITE MUSK EMPTY XM13 A0</t>
  </si>
  <si>
    <t>VACFORM BAG VOYAGE EMPTY XM13 A0</t>
  </si>
  <si>
    <t>SHOWER CREAM SHEA 60ML ARX</t>
  </si>
  <si>
    <t>VACFORM T/RETAIL ESSENTIALS 2013 A0</t>
  </si>
  <si>
    <t>LABEL T/RETAIL VITAMIN E 2013 A40</t>
  </si>
  <si>
    <t>GLOVES BATH FESTIVE XM13 A0</t>
  </si>
  <si>
    <t>SPONGE SNOW XM13 A0</t>
  </si>
  <si>
    <t>FILE NAIL FESTIVE XM13 A0</t>
  </si>
  <si>
    <t>MIRROR NOVELTY XM13 A0</t>
  </si>
  <si>
    <t>VACFORM DELUXE WHITE MUSK EMPTY XM13 A0</t>
  </si>
  <si>
    <t>VACFORM MINI SEASONAL MANICURE XM13 A0</t>
  </si>
  <si>
    <t>LABEL T/RETAIL POUCH VITAMIN E 2013 A40</t>
  </si>
  <si>
    <t>PINK GRAPEFRUIT HAND CREAM 30ML A0</t>
  </si>
  <si>
    <t>HONEY HAND CREAM 30ML A0</t>
  </si>
  <si>
    <t>VALUES WALL SET 5 2013 A0</t>
  </si>
  <si>
    <t>FACE WASH VITAMIN E 100ML A0</t>
  </si>
  <si>
    <t>VACFORM TRIO SEASONAL HAND XM13 A0</t>
  </si>
  <si>
    <t>GLOVES BATH PINK 2013 A0</t>
  </si>
  <si>
    <t>GLOVES BATH ORANGE 2013 A0</t>
  </si>
  <si>
    <t>GLOVES BATH RED 2013 A0</t>
  </si>
  <si>
    <t>GLOVES BATH WHITE 2013 A0</t>
  </si>
  <si>
    <t>GLOVES BATH GREEN 2013 A0</t>
  </si>
  <si>
    <t>GLOVES BATH TAUPE 2013 A0</t>
  </si>
  <si>
    <t>MOISTURE CREAM SEAWEED 50ML A0</t>
  </si>
  <si>
    <t>EDT MIDNIGHT BAKULA 50ML AYR A0</t>
  </si>
  <si>
    <t>EDT LIFE IS 50ML AYR A0</t>
  </si>
  <si>
    <t>EDT TOBACCO FLOWER 50ML AYR A0</t>
  </si>
  <si>
    <t>MOISTURE FOUNDATION  02 30ML A3</t>
  </si>
  <si>
    <t>Japan</t>
  </si>
  <si>
    <t>MOISTURE FOUNDATION  03 30ML A3</t>
  </si>
  <si>
    <t>MOISTURE FOUNDATION 04 30ML A3</t>
  </si>
  <si>
    <t>MOISTURE FOUNDATION  05 30ML A3</t>
  </si>
  <si>
    <t>MOISTURE FOUNDATION  06 30ML A3</t>
  </si>
  <si>
    <t>MOISTURE FOUNDATION  07 30ML A3</t>
  </si>
  <si>
    <t>MOISTURE FOUNDATION 08 30ML A3</t>
  </si>
  <si>
    <t>GIFT CYO BUNDLE VITAMIN C SS13 A2</t>
  </si>
  <si>
    <t>VACFORM SPRING TREND 2014 A0</t>
  </si>
  <si>
    <t>BODY LOTION LIFE IS 200ML AX</t>
  </si>
  <si>
    <t>BAG PAPER SML CYO BLACK XM13 A0</t>
  </si>
  <si>
    <t>BAG CELLO/PAPER SML CYO BLACK XM13 A0</t>
  </si>
  <si>
    <t>STICKER CYO BLACK XM13 A0</t>
  </si>
  <si>
    <t>MICRODERMABRASION VITAMIN C 75ML A22</t>
  </si>
  <si>
    <t>FACE POLISH VITAMIN C 100ML A22</t>
  </si>
  <si>
    <t>FACE POLISH VITAMIN C 100ML A23</t>
  </si>
  <si>
    <t>BATH LILY CRINKLED MINI HONEY A0</t>
  </si>
  <si>
    <t>BATH LILY CRINKLED MINI GREEN A0</t>
  </si>
  <si>
    <t>BATH LILY CRINKLED MINI RED A0</t>
  </si>
  <si>
    <t>BATH LILY CRINKLED MINI CREAM A0</t>
  </si>
  <si>
    <t>BATH LILY CRINKLED MINI ORANGE A0</t>
  </si>
  <si>
    <t>BATH LILY CRINKLED MINI BEIGE A0</t>
  </si>
  <si>
    <t>FACE WASH SEAWEED 100ML A22</t>
  </si>
  <si>
    <t>FACE WASH SEAWEED 100ML A23</t>
  </si>
  <si>
    <t>MICRODERMABRASION VITAMIN C 75ML A23</t>
  </si>
  <si>
    <t>MASCARA SUPER VOLUME 03 10ML A0</t>
  </si>
  <si>
    <t>MASCARA SUPER VOLUME 01 2.5ML A0</t>
  </si>
  <si>
    <t>KEY RING LIPSTICK 2013 A0</t>
  </si>
  <si>
    <t>BB CRM TEA TREE LIGHT 40ML A0</t>
  </si>
  <si>
    <t>BB CRM TEA TREE DARK 40ML A0</t>
  </si>
  <si>
    <t>BB CRM TEA TREE MEDIUM 40ML A0</t>
  </si>
  <si>
    <t>TOTE BAG BLUE I LOVE TBS A21</t>
  </si>
  <si>
    <t>FITMENT BOX T/RETAIL FGC JCB 2013 A40</t>
  </si>
  <si>
    <t>CLEANSING BALM CAMOMILE 90ML A0</t>
  </si>
  <si>
    <t>SPONGE BLUEBERRY A0</t>
  </si>
  <si>
    <t>BODY MIST VINEYARD PEACH 100ML A0</t>
  </si>
  <si>
    <t>BODY BUTTER BLUEBERRY 200ML A0</t>
  </si>
  <si>
    <t>SHOWER GEL BLUEBERRY 250ML A0</t>
  </si>
  <si>
    <t>LIP BUTTER BLUEBERRY 10ML A0</t>
  </si>
  <si>
    <t>BODY SCRUB BLUEBERRY 200ML A0</t>
  </si>
  <si>
    <t>BODY LOTION BLUEBERRY 250ML A0</t>
  </si>
  <si>
    <t>SHOWER GEL RASPBERRY 250ML A0</t>
  </si>
  <si>
    <t>BODY SCRUB RASPBERRY 200ML A0</t>
  </si>
  <si>
    <t>BODY LOTION RASPBERRY 250ML A0</t>
  </si>
  <si>
    <t>GTR HAND CREAM GLORIFIER A0</t>
  </si>
  <si>
    <t>GTR VITAMINE E GLORIFIER A0</t>
  </si>
  <si>
    <t>GTR TEA TREE GLORIFIER A0</t>
  </si>
  <si>
    <t>GTR GENERIC GLORIFIER BODY BUTTER A0</t>
  </si>
  <si>
    <t>SHOWER GEL VINEYARD PEACH 250ML A0</t>
  </si>
  <si>
    <t>SHOWER GEL WHITE GARDENIA 250ML 2014 A0</t>
  </si>
  <si>
    <t>BODY MIST WHITE GARDENIA 100ML 2014 A0</t>
  </si>
  <si>
    <t>BODY LOTION WHITE GARDENIA 250ML 2014 A0</t>
  </si>
  <si>
    <t>EDT WHITE GARDENIA 50ML 2014 A0</t>
  </si>
  <si>
    <t>GIFT CYO SML BOWL MANGO SS13 A2</t>
  </si>
  <si>
    <t>GIFT CYO MED BOWL COCONUT SS13 A2</t>
  </si>
  <si>
    <t>GIFT CYO MED BOWL SATSUMA SS13 A2</t>
  </si>
  <si>
    <t>GIFT CYO MED BOWL SHEA SS13 A2</t>
  </si>
  <si>
    <t>BODY SORBET STRAWBERRY 200ML A0</t>
  </si>
  <si>
    <t>BODY SORBET MANGO 200ML A0</t>
  </si>
  <si>
    <t>BODY SORBET MORINGA 200ML A0</t>
  </si>
  <si>
    <t>BODY SORBET PINK GRAPEFRUIT 200ML A0</t>
  </si>
  <si>
    <t>BODY SORBET SATSUMA 200ML A0</t>
  </si>
  <si>
    <t>MASCARA DIVIDE &amp; MULTIPLY 01 10ML A0</t>
  </si>
  <si>
    <t>MASCARA DIVIDE &amp; MULTIPLY 02 10ML A0</t>
  </si>
  <si>
    <t>NIGHT CREAM VITAMIN E 50ML A23</t>
  </si>
  <si>
    <t>MOISTURISER INTENSE VITAMIN E 50ML AX</t>
  </si>
  <si>
    <t>NIGHT CREAM VITAMIN E 50ML A22</t>
  </si>
  <si>
    <t>TUMBLER DIVIDER 2014 A0</t>
  </si>
  <si>
    <t>NIGHT CREAM ALOE VERA 15ML ARX</t>
  </si>
  <si>
    <t>MOISTURE CREAM ALOE VERA 15ML ARX</t>
  </si>
  <si>
    <t>MOISTURISER INTENSE VITAMIN E 50ML A21</t>
  </si>
  <si>
    <t>NIGHT CREAM VITAMIN E 50ML A21</t>
  </si>
  <si>
    <t>GIFT PWP FATHERS DAY SS13 A3</t>
  </si>
  <si>
    <t>GIFT PWP MEX FATHERS DAY SS13 A21</t>
  </si>
  <si>
    <t>LIP GLOSS ROSE 12ML A0</t>
  </si>
  <si>
    <t>LIP GLOSS VANILLA 12ML A0</t>
  </si>
  <si>
    <t>SHIMMER CUBES SPRING BRONZE 14G A0</t>
  </si>
  <si>
    <t>SHIMMER CUBES HOT PINK 14G A0</t>
  </si>
  <si>
    <t>01 HAIR CHK SD: FALLING FOR BLUE 3.8G A0</t>
  </si>
  <si>
    <t>02 HAIR CHK SD: TICKLE ME PINK 3.8G A0</t>
  </si>
  <si>
    <t>LABEL TRY ME SMALL A0</t>
  </si>
  <si>
    <t>TIN HEART STRAWBERRY SS14 A0</t>
  </si>
  <si>
    <t>CUBE MANGO EMPTY AYR14 A0</t>
  </si>
  <si>
    <t>CUBE COCONUT EMPTY AYR14 A0</t>
  </si>
  <si>
    <t>CUBE STRAWBERRY EMPTY AYR14 A0</t>
  </si>
  <si>
    <t>CUBE SATSUMA EMPTY AYR14 A0</t>
  </si>
  <si>
    <t>CUBE OLIVE EMPTY AYR14 A0</t>
  </si>
  <si>
    <t>BODY BUTTER BRAZIL NUT 200ML A0</t>
  </si>
  <si>
    <t>BAG PAPER STRAW SHEA SS14 A0</t>
  </si>
  <si>
    <t>GIFT MEDIUM JCB PRESS XM13 A0</t>
  </si>
  <si>
    <t>GIFT TRIO SEASONAL HAND PRESS XM13 A0</t>
  </si>
  <si>
    <t>GIFT MINI ABSINTHE PRESS XM13 A0</t>
  </si>
  <si>
    <t>GIFT CUBE COCONUT AYR14 A0</t>
  </si>
  <si>
    <t>GIFT CUBE MORINGA AYR14 A0</t>
  </si>
  <si>
    <t>GIFT CUBE STRAWBERRY AYR14 A0</t>
  </si>
  <si>
    <t>GIFT CUBE SHEA AYR14 A0</t>
  </si>
  <si>
    <t>GIFT CUBE OLIVE AYR14 A0</t>
  </si>
  <si>
    <t>GIFT CUBE HONEY AYR14 A0</t>
  </si>
  <si>
    <t>GIFT BAG MORINGA AYR14 A0</t>
  </si>
  <si>
    <t>GIFT BAG COCONUT AYR14 A0</t>
  </si>
  <si>
    <t>GIFT BAG SATSUMA AYR14 A0</t>
  </si>
  <si>
    <t>GIFT BAG STRAWBERRY AYR14 A0</t>
  </si>
  <si>
    <t>GIFT BAG OLIVE AYR14 A0</t>
  </si>
  <si>
    <t>GIFT BAG HONEY AYR14 A0</t>
  </si>
  <si>
    <t>GIFT BAG SHEA AYR14 A0</t>
  </si>
  <si>
    <t>GIFT SMALL COCONUT AYR14 A0</t>
  </si>
  <si>
    <t>GIFT SMALL SHEA AYR14 A0</t>
  </si>
  <si>
    <t>GIFT SMALL MORINGA AYR14 A0</t>
  </si>
  <si>
    <t>GIFT SMALL STRAWBERRY AYR14 A0</t>
  </si>
  <si>
    <t>GIFT SMALL CHOCOLATE AYR14 A0</t>
  </si>
  <si>
    <t>GIFT SMALL SATSUMA AYR14 A0</t>
  </si>
  <si>
    <t>GIFT SMALL HONEY AYR14 A0</t>
  </si>
  <si>
    <t>GIFT SMALL OLIVE AYR14 A0</t>
  </si>
  <si>
    <t>GIFT MEDIUM STRAWBERRY AYR14 A0</t>
  </si>
  <si>
    <t>GIFT MEDIUM SHEA AYR14 A0</t>
  </si>
  <si>
    <t>GIFT MEDIUM OLIVE AYR14 A0</t>
  </si>
  <si>
    <t>GIFT HANDCREAM TASTER SET AYR14 A21</t>
  </si>
  <si>
    <t>GIFT H/CREAM TASTER SET ABSTH AYR14 AX</t>
  </si>
  <si>
    <t>GIFT TRIO WHITE MUSK FOR MEN AYR14 A0</t>
  </si>
  <si>
    <t>GIFT TRIO WMFM SPORT AYR14 A22</t>
  </si>
  <si>
    <t>GIFT MINI MANICURE ABSINTHE AYR14 A0</t>
  </si>
  <si>
    <t>GIFT MEDIUM W/M LIB AYR14 A0</t>
  </si>
  <si>
    <t>GIFT CUBE WHITE MUSK AYR14 A0</t>
  </si>
  <si>
    <t>GIFT BAG WHITE MUSK AYR14 A0</t>
  </si>
  <si>
    <t>GIFT MEDIUM WHITE MUSK AYR14 A0</t>
  </si>
  <si>
    <t>GIFT DELUXE WHITE MUSK AYR14 A0</t>
  </si>
  <si>
    <t>GIFT MEDIUM JCB AYR14 A0</t>
  </si>
  <si>
    <t>GIFT CUBE ATLAS MNTN ROSE AYR14 A0</t>
  </si>
  <si>
    <t>GIFT MEDIUM ATLAS MNTN ROSE AYR14 A0</t>
  </si>
  <si>
    <t>GIFT TIN MINI BORN LIPPY SS14 A0</t>
  </si>
  <si>
    <t>GIFT TIN STRAWBERRY HRT SS14 A0</t>
  </si>
  <si>
    <t>GIFT MEDIUM STRAWBERRY HRT SS14 A0</t>
  </si>
  <si>
    <t>GIFT HEART LOLLIPOP LIP BUTTERS SS14 A0</t>
  </si>
  <si>
    <t>GIFT HEART MASSAGE SET SS14 A0</t>
  </si>
  <si>
    <t>MAKE UP COLOR WHEEL SHINE 2014 A0</t>
  </si>
  <si>
    <t>SPKLE BULB PROTECTOR A0</t>
  </si>
  <si>
    <t>GIFT H/CREAM TASTER SET ABSTH AYR14 A21</t>
  </si>
  <si>
    <t>KEYRING LIPSTICK SHINE 2014 A0</t>
  </si>
  <si>
    <t>BOX TASTER SET ABSINTHE EMPTY AYR14 A0</t>
  </si>
  <si>
    <t>BOX HEART MASSAGE EMPTY SS14 A0</t>
  </si>
  <si>
    <t>GIFT PAPER STRAW BAG MORINGA SS14 A0</t>
  </si>
  <si>
    <t>GIFT PAPER STRAW BAG SATSUMA SS14 A0</t>
  </si>
  <si>
    <t>GIFT PAPER STRAW BAG SHEA SS14 A0</t>
  </si>
  <si>
    <t>TSTR HF OIL SATSUMA 100ML AON</t>
  </si>
  <si>
    <t>TISSUE PAPER GTR 2013 A0</t>
  </si>
  <si>
    <t>CYO PAPER SHRED RED A0</t>
  </si>
  <si>
    <t>CYO PAPER SHRED CREAM A0</t>
  </si>
  <si>
    <t>GIFT MINI FILE A FOOT M0</t>
  </si>
  <si>
    <t>EYE DEFINER METALLIC BLUE 1G A0</t>
  </si>
  <si>
    <t>EYE DEFINER METALLIC SILVER 1G A0</t>
  </si>
  <si>
    <t>GIFT SMALL AMAZONIAN WILD LILY AYR14 A0</t>
  </si>
  <si>
    <t>GIFT MEDIUM AMAZONIAN WILD LILY AYR14 A0</t>
  </si>
  <si>
    <t>BAG TOTE HONEY 2013 A0</t>
  </si>
  <si>
    <t>BAG TOTE SMALL 2013 A0</t>
  </si>
  <si>
    <t>MOISTURE CREAM VITAMIN E ILLUM 50ML A0</t>
  </si>
  <si>
    <t>MOISTURE FOUNDATION SPF15 02 30ML A3</t>
  </si>
  <si>
    <t>MOISTURE FOUNDATION SPF15 03 30ML A3</t>
  </si>
  <si>
    <t>MOISTURE FOUNDATION SPF15 04 30ML A3</t>
  </si>
  <si>
    <t>MOISTURE FOUNDATION SPF15 05 30ML A3</t>
  </si>
  <si>
    <t>MOISTURE FOUNDATION SPF15 06 30ML A3</t>
  </si>
  <si>
    <t>MOISTURE FOUNDATION SPF15 07 30ML A3</t>
  </si>
  <si>
    <t>MOISTURE FOUNDATION SPF15 08 30ML A3</t>
  </si>
  <si>
    <t>TRAY SHOWER EMPTY SS14 A0</t>
  </si>
  <si>
    <t>BAG PAPER STRAW SHEA EMPTY SS14 A0</t>
  </si>
  <si>
    <t>BOX HEART SHEA SS14 A0</t>
  </si>
  <si>
    <t>BOX MED MDGSCN VNLA FLWR AYR14 A0</t>
  </si>
  <si>
    <t>BOX MED AMAZONIAN WILD LILY AYR14 A0</t>
  </si>
  <si>
    <t>BAG MAD VF EMPTY AYR14 A0</t>
  </si>
  <si>
    <t>BAG AMAZONIAN WL EMPTY AYR14 A0</t>
  </si>
  <si>
    <t>GIFT ECOM BLACK FRIDAY 2013 A21</t>
  </si>
  <si>
    <t>VM CLIP CROCODILE M0</t>
  </si>
  <si>
    <t>CAPE MAKE OVER M0</t>
  </si>
  <si>
    <t>CC SHINE LIP 17 KISS FROM A ROSE 3.5G A0</t>
  </si>
  <si>
    <t>CC SHINE LIPS 16 CANDY CUDDLE 3.5G A0</t>
  </si>
  <si>
    <t>CC SHINE LIPS 04 UNCHAINED MLBRY 3.5G A0</t>
  </si>
  <si>
    <t>CC MONO 190 M SUNSHINE LOVE 1.5G A0</t>
  </si>
  <si>
    <t>CC MONO 240 P GORGEOUS GOLD 1.5G A0</t>
  </si>
  <si>
    <t>LIP/CHK STAIN 03 8ML A0</t>
  </si>
  <si>
    <t>CC NAILS 830 TOP &amp; BASE COAT 6.8ML A0</t>
  </si>
  <si>
    <t>CC NAILS 340 PINK CREAM 6.8ML A0</t>
  </si>
  <si>
    <t>CC NAILS 810 FROSTING FANCY 6.8ML A0</t>
  </si>
  <si>
    <t>CC NAILS 640 MINT CREAM 6.8ML A0</t>
  </si>
  <si>
    <t>CC NAILS 420 A GRAPE AFFAIR 6.8ML A0</t>
  </si>
  <si>
    <t>CC NAILS 630 MINTY AMOUR 6.8 ML A0</t>
  </si>
  <si>
    <t>KIT TOWER MAKE ME M0</t>
  </si>
  <si>
    <t>CC NAILS 610 CRAZY FOR BLUE 6.8ML A0</t>
  </si>
  <si>
    <t>CC NAILS 520 HEMP OVER HEALS 6.8ML A0</t>
  </si>
  <si>
    <t>CC NAILS 620 GOT THE BLUES 6.8ML A0</t>
  </si>
  <si>
    <t>CC NAILS 740 SMOKY ROSE 6.8ML A0</t>
  </si>
  <si>
    <t>CC NAILS 720 GORGEOUS GREY 6.8ML A0</t>
  </si>
  <si>
    <t>CC NAILS 710 BIG SMOKE 6.8ML A0</t>
  </si>
  <si>
    <t>CC NAILS 820 MEET ME AT DUSK 6.8ML A0</t>
  </si>
  <si>
    <t>CC NAILS 310 CUPID PINK 6.8ML A0</t>
  </si>
  <si>
    <t>CC NAILS 220 PEACH BABE 6.8ML A0</t>
  </si>
  <si>
    <t>CC NAILS 320 OH PETAL 6.8ML A0</t>
  </si>
  <si>
    <t>CC NAILS 330 ROSY CHEEKS 6.8ML A0</t>
  </si>
  <si>
    <t>CC NAILS 410 DEEPLY IN LOVE 6.8ML A0</t>
  </si>
  <si>
    <t>CC NAILS 130 RED MY MIND 6.8ML A0</t>
  </si>
  <si>
    <t>CC NAILS 730 ALMOND KISS 6.8ML A0</t>
  </si>
  <si>
    <t>CC NAILS 210 JUST PEACHY 6.8ML A0</t>
  </si>
  <si>
    <t>CC NAIL 510 THE BODY SHOP GREEN 6.8ML A0</t>
  </si>
  <si>
    <t>NAIL COLOUR REMOVER NAILS 100ML A0</t>
  </si>
  <si>
    <t>BEAUTY CARD A37</t>
  </si>
  <si>
    <t>VACFORM LIPSTICK SHINE 2014 A0</t>
  </si>
  <si>
    <t>BAG FOR LIFE XM13 A0</t>
  </si>
  <si>
    <t>BODY MIST BRAZIL NUT 100ML A0</t>
  </si>
  <si>
    <t>BODY MIST WHITE MUSK 100ML A0</t>
  </si>
  <si>
    <t>BODY MIST WHITE MUSK LIBERTINE 100ML A0</t>
  </si>
  <si>
    <t>BODY MIST WHITE MUSK SMOKY ROSE 100ML A0</t>
  </si>
  <si>
    <t>HOLDER MEDIUM UPRIGHT 2014 A0</t>
  </si>
  <si>
    <t>SKIN BRICKS FOR GONDOLAS A0</t>
  </si>
  <si>
    <t>ALL-IN-ONE INSTABLUR UNIVERSAL 25ML A0</t>
  </si>
  <si>
    <t>WALL KIT MAKE ME LARGE 2014 A0</t>
  </si>
  <si>
    <t>WALL KIT MAKE ME MEDIUM 2014 A0</t>
  </si>
  <si>
    <t>WALL KIT MAKE ME SMALL 2014 A0</t>
  </si>
  <si>
    <t>WALL KIT MAKE ME EXTRA SMALL 2014 A0</t>
  </si>
  <si>
    <t>BOX DELUXE WHITE MUSK EMPTY AYR14 A0</t>
  </si>
  <si>
    <t>DROPS OF YOUTH GLORIFIER A0</t>
  </si>
  <si>
    <t>GIFT SOAP SATSUMA 100G SS14 A0</t>
  </si>
  <si>
    <t>GIFT SOAP SHEA 100G SS14 A0</t>
  </si>
  <si>
    <t>EYE MASK 2013 A0</t>
  </si>
  <si>
    <t>FOLDABLE UMBRELLA UV 2013 A0</t>
  </si>
  <si>
    <t>RED PACKETS 2013 A0</t>
  </si>
  <si>
    <t>BB CRM TEA TREE MEDIUM 1.5ML A0</t>
  </si>
  <si>
    <t>GIFT BOX DELUXE VOYAGES AU14 A0</t>
  </si>
  <si>
    <t>MIRROR TBSAH GB</t>
  </si>
  <si>
    <t>HI SHINE LIP MINI 04 RED GLEAM 6ML A0</t>
  </si>
  <si>
    <t>FACE SCRUB ALOE VERA 75ML A23</t>
  </si>
  <si>
    <t>FACIAL WASH FMNG ALOE VERA 125ML A21</t>
  </si>
  <si>
    <t>FACIAL WASH FMNG ALOE VERA 125ML A23</t>
  </si>
  <si>
    <t>MOISTURE CREAM ALOE VERA 50ML A21</t>
  </si>
  <si>
    <t>MOISTURE CREAM ALOE VERA 50ML A23</t>
  </si>
  <si>
    <t>NIGHT CREAM ALOE VERA 50ML A21</t>
  </si>
  <si>
    <t>NIGHT CREAM ALOE VERA 50ML A23</t>
  </si>
  <si>
    <t>BODY LOTION AMZNIAN WLD LILY 250ML ARX</t>
  </si>
  <si>
    <t>BODY LOTION WHITE GARDENIA 250ML ARX</t>
  </si>
  <si>
    <t>BAG INDIAN NJ EMPTY AYR14 A0</t>
  </si>
  <si>
    <t>PET SLEEVE TRAY EMPTY SS14 A0</t>
  </si>
  <si>
    <t>BUNDLE TEA TREE SHADE 00 A21</t>
  </si>
  <si>
    <t>BUNDLE TEA TREE SHADE 01 A21</t>
  </si>
  <si>
    <t>BUNDLE TEA TREE SHADE 02 A21</t>
  </si>
  <si>
    <t>BUNDLE TEA TREE SHADE 03 A21</t>
  </si>
  <si>
    <t>BUNDLE ALOE VERA A21</t>
  </si>
  <si>
    <t>BUNDLE SEAWEED A21</t>
  </si>
  <si>
    <t>BUNDLE VIT E A21</t>
  </si>
  <si>
    <t>BUNDLE VIT E &amp; DOY A21</t>
  </si>
  <si>
    <t>BUNDLE NUTRIGANICS A21</t>
  </si>
  <si>
    <t>BUNDLE VIT C &amp; DOY A21</t>
  </si>
  <si>
    <t>BODY MIST FIJIAN WATER LOTUS 100ML A0</t>
  </si>
  <si>
    <t>PERFUME OIL FIJIAN WATER LOTUS 15ML A0</t>
  </si>
  <si>
    <t>PURSE SPRAY FIJIAN AQUA LOTUS 10ML A0</t>
  </si>
  <si>
    <t>PURSE SPRAY WHITE MUSK 10ML A0</t>
  </si>
  <si>
    <t>PURSE SPRAY WHITE MUSK LIBERTINE 10ML A0</t>
  </si>
  <si>
    <t>PURSE SPRAY WHITE MUSK SMOKY R 10ML A0</t>
  </si>
  <si>
    <t>PURSE SPRAY JAPANESE C/BLOSSOM 10ML A0</t>
  </si>
  <si>
    <t>PURSE SPRAY ATLAS MNTN ROSE 10ML A0</t>
  </si>
  <si>
    <t>PURSE SPRAY INDIAN NIGHT JASMINE 10ML A0</t>
  </si>
  <si>
    <t>PURSE SPRAY MDGSCN VNLA FLWR 10ML A0</t>
  </si>
  <si>
    <t>PURSE SPRAY AMZNIAN WLD LILY 10ML A0</t>
  </si>
  <si>
    <t>SHOWER GEL WHITE MUSK 60ML ARX</t>
  </si>
  <si>
    <t>BODY LOTION WHITE MUSK 60ML ARX</t>
  </si>
  <si>
    <t>EYE DEFINER 11 1.25G A0</t>
  </si>
  <si>
    <t>WOOD TESTER BLOCK PULSE 2014 A0</t>
  </si>
  <si>
    <t>MOISTURE WHITE SHISO 2 IN 1 15ML A36</t>
  </si>
  <si>
    <t>RIBBON TRAY SHOWER MIXED EMPTY SS14 A0</t>
  </si>
  <si>
    <t>Vietnam</t>
  </si>
  <si>
    <t>GET THE LOOK KIT NUDE A21</t>
  </si>
  <si>
    <t>GET THE LOOK KIT GREEN A21</t>
  </si>
  <si>
    <t>CARD LOVE YOUR BODY SG</t>
  </si>
  <si>
    <t>GET THE LOOK KIT PINK A21</t>
  </si>
  <si>
    <t>GET THE LOOK KIT PURPLE A21</t>
  </si>
  <si>
    <t>GET THE LOOK KIT MEX NUDE A21</t>
  </si>
  <si>
    <t>GET THE LOOK KIT MEX GREEN A21</t>
  </si>
  <si>
    <t>GET THE LOOK KIT MEX PINK A21</t>
  </si>
  <si>
    <t>GET THE LOOK KIT MEX PURPLE A21</t>
  </si>
  <si>
    <t>BUNDLE TEA TREE FLAWLESS A2</t>
  </si>
  <si>
    <t>BUNDLE VIT E HYDRATION A2</t>
  </si>
  <si>
    <t>MAKEOVER CAPE SHORT 2014 A0</t>
  </si>
  <si>
    <t>MAKE UP CASE DELUXE AU14 A0</t>
  </si>
  <si>
    <t>GIFT BURNER &amp; OILS AU14 AEU</t>
  </si>
  <si>
    <t>BODY LOTION INDIAN NIGHT JSMN 250ML ARX</t>
  </si>
  <si>
    <t>BATH PILLOW WHITE CO A0</t>
  </si>
  <si>
    <t>BAG CLUTCH GWP PINK AU14 A0</t>
  </si>
  <si>
    <t>BAG CLUTCH GWP BLACK AU14 A0</t>
  </si>
  <si>
    <t>STICKER ROUND CYO PINK SS14 A0</t>
  </si>
  <si>
    <t>BAG CORE CFT TEA TREE A0</t>
  </si>
  <si>
    <t>TAG CORE VITAMIN E A0</t>
  </si>
  <si>
    <t>BAG CORE CFT VITAMIN E A0</t>
  </si>
  <si>
    <t>BAG CORE CFT SEAWEED A0</t>
  </si>
  <si>
    <t>BAG CORE CFT ALOE A0</t>
  </si>
  <si>
    <t>GTL KIT NUDE LOOK A2</t>
  </si>
  <si>
    <t>GTL KIT INTENSE SMOKY LOOK A2</t>
  </si>
  <si>
    <t>GTL KIT SUBTLEY SMOKY LOOK A2</t>
  </si>
  <si>
    <t>GIFT CORE CFT TEA TREE 2013 A0</t>
  </si>
  <si>
    <t>GIFT CORE CFT VITAMIN E 2013 A0</t>
  </si>
  <si>
    <t>GIFT CORE CFT SEAWEED 2013 A0</t>
  </si>
  <si>
    <t>GIFT CORE CFT ALOE 2013 A0</t>
  </si>
  <si>
    <t>SPONGE PEACH SS14 A0</t>
  </si>
  <si>
    <t>LOYALTY CARD B&amp;M SE A0</t>
  </si>
  <si>
    <t>LEAFLET B&amp;M SE A0</t>
  </si>
  <si>
    <t>LOYALTY CARD LYBC ES A0</t>
  </si>
  <si>
    <t>LEAFLET LYBC ES A0</t>
  </si>
  <si>
    <t>LOYALTY CARD LYBC BE FRENCH A0</t>
  </si>
  <si>
    <t>LEAFLET LYBC BE FRENCH A0</t>
  </si>
  <si>
    <t>LOYALTY CARD LYBC BE DUTCH A0</t>
  </si>
  <si>
    <t>LEAFLET LYBC BE DUTCH A0</t>
  </si>
  <si>
    <t>LOYALTY CARD LYBC AT A0</t>
  </si>
  <si>
    <t>LEAFLET LYBC AT A0</t>
  </si>
  <si>
    <t>LOYALTY CARD LYBC DE A0</t>
  </si>
  <si>
    <t>LOYALTY CARD LYBC NL A0</t>
  </si>
  <si>
    <t>LEAFLET LYBC NL A0</t>
  </si>
  <si>
    <t>CC MONO 260 P GOLDEN CINNAMON 1.5G A0</t>
  </si>
  <si>
    <t>CC MONO 245 P COCO DELUXE 1.5G A0</t>
  </si>
  <si>
    <t>CC MONO 360 P GOLD ROSEMANCE 1.5G A0</t>
  </si>
  <si>
    <t>CC MONO 125 P CHAMPAGNE &amp;GOLD 1.5G A0</t>
  </si>
  <si>
    <t>CC LIPS 245 PINK LUXE 3.5G A0</t>
  </si>
  <si>
    <t>CC LIPS 140 MAKE MY HEART GLEAM 3.5G A0</t>
  </si>
  <si>
    <t>CC LIPS 350 GOLDEN SYRUP 3.5G A0</t>
  </si>
  <si>
    <t>RE-USABLE RECYCLING BAG STRAWBERRY A0</t>
  </si>
  <si>
    <t>KIT STARTER TEA TREE 2014 A21</t>
  </si>
  <si>
    <t>KIT STARTER ALOE 2014 A21</t>
  </si>
  <si>
    <t>KIT STARTER VITAMIN E 2014 A21</t>
  </si>
  <si>
    <t>KIT STARTER VITAMIN C 2014 A21</t>
  </si>
  <si>
    <t>KIT STARTER SEAWEED 2014 A21</t>
  </si>
  <si>
    <t>BOX SMALL PLV SHEA AU14 A0</t>
  </si>
  <si>
    <t>NAIL SHINER BIG M1</t>
  </si>
  <si>
    <t>BOX DELUXE MAKE UP AU14 A0</t>
  </si>
  <si>
    <t>PUMICE NO MORE ROUGH STUFF M1</t>
  </si>
  <si>
    <t>LIPSCUFF 2.5G A0</t>
  </si>
  <si>
    <t>CARD LYBC FAN DE 2013 A0</t>
  </si>
  <si>
    <t>MASCARA DIVIDE &amp; MULTIPLY BLACK 10ML A21</t>
  </si>
  <si>
    <t>BODY BUTTER ARGAN 200ML A0</t>
  </si>
  <si>
    <t>BODY BUTTER ARGAN 50ML A0</t>
  </si>
  <si>
    <t>BODY OIL ARGAN 125ML A0</t>
  </si>
  <si>
    <t>WILD ARGAN OIL HAND CREAM 30ML A0</t>
  </si>
  <si>
    <t>BODY SCRUB ARGAN 200ML A0</t>
  </si>
  <si>
    <t>SHOWER GEL ARGAN 250ML A0</t>
  </si>
  <si>
    <t>SHOWER GEL ARGAN 60ML A0</t>
  </si>
  <si>
    <t>SOAP ARGAN 150G A0</t>
  </si>
  <si>
    <t>BATH BUBBLES ARGAN 250ML A0</t>
  </si>
  <si>
    <t>BODY LOTION ARGAN 250ML A0</t>
  </si>
  <si>
    <t>TBSAH BAG LARGE FSC PAPER 2014 A0</t>
  </si>
  <si>
    <t>TBSAH BAG MEDIUM FSC PAPER 2014 A0</t>
  </si>
  <si>
    <t>BAG LARGE FSC PAPER 2014 A0</t>
  </si>
  <si>
    <t>BAG MEDIUM FSC PAPER 2014 A0</t>
  </si>
  <si>
    <t>BAG SMALL FSC PAPER 2014 A0</t>
  </si>
  <si>
    <t>BAG XSMALL FSC PAPER 2014 A0</t>
  </si>
  <si>
    <t>ALL-IN-ONE INSTABLUR EYE 10ML A0</t>
  </si>
  <si>
    <t>BODY BUTTER GLAZED APPLE 200ML XM14 A0</t>
  </si>
  <si>
    <t>BODY BUTTER FRSTD CRANBRY 200ML XM14 A0</t>
  </si>
  <si>
    <t>BODY BUTTER VANILLA BRULEE 200ML XM14 A0</t>
  </si>
  <si>
    <t>SHOWER GEL GLAZED APPLE 250ML XM14 A0</t>
  </si>
  <si>
    <t>SHOWER GEL FRSTD CRANBRY 250ML XM14 A0</t>
  </si>
  <si>
    <t>SHOWER GEL VANILLA BRULEE 250ML XM14 A0</t>
  </si>
  <si>
    <t>LOTION SHMMR GLAZED APPLE 250ML XM14 A0</t>
  </si>
  <si>
    <t>LOTION SHMMR FRSTD CRANBRY 250ML XM14 A0</t>
  </si>
  <si>
    <t>LOTION SHIMMER VNLA BRULEE 250ML XM14 A0</t>
  </si>
  <si>
    <t>BODY POLISH GLAZED APPLE 200ML XM14 A0</t>
  </si>
  <si>
    <t>BODY POLISH FRSTD CRANBRY 200ML XM14 A0</t>
  </si>
  <si>
    <t>BODY POLISH VANILLA BRULEE 200ML XM14 A0</t>
  </si>
  <si>
    <t>BATH JELLY GLAZED APPLE 250ML XM14 A0</t>
  </si>
  <si>
    <t>BATH JELLY FRSTD CRANBERRY 250ML XM14 A0</t>
  </si>
  <si>
    <t>BATH JELLY VANILLA BRULEE 250ML XM14 A0</t>
  </si>
  <si>
    <t>HAND CREAM GLAZED APPLE 30ML XM14 A0</t>
  </si>
  <si>
    <t>HAND CREAM FRSTD CRANBERRY 30ML XM14 A0</t>
  </si>
  <si>
    <t>HAND CREAM VANILLA BRULEE 30ML XM14 A0</t>
  </si>
  <si>
    <t>LIP BALM GLAZED APPLE 20ML XM14 A0</t>
  </si>
  <si>
    <t>LIP BALM FROSTED CRANBERRY 20ML XM14 A0</t>
  </si>
  <si>
    <t>LIP BALM VANILLA BRULEE 20ML XM14 A0</t>
  </si>
  <si>
    <t>BATH SPRINKLES GLAZED APPLE 150G XM14 A0</t>
  </si>
  <si>
    <t>BATH SPRINKLES FRSTD CRNBRY 150G XM14 A0</t>
  </si>
  <si>
    <t>BATH SPRINKLES VNLA BRULEE 150G XM14 A0</t>
  </si>
  <si>
    <t>SOAP GLAZED APPLE 100G XM14 A0</t>
  </si>
  <si>
    <t>SOAP FROSTED CRANBERRY 100G XM14 A0</t>
  </si>
  <si>
    <t>SOAP VANILLA BRULEE 100G XM14 A0</t>
  </si>
  <si>
    <t>EDT FROSTED CRANBERRY 30ML XM14 A0</t>
  </si>
  <si>
    <t>EDT GLAZED APPLE 30ML XM14 A0</t>
  </si>
  <si>
    <t>EDT VANILLA BRULEE 30ML XM14 A0</t>
  </si>
  <si>
    <t>TIN DUO PLV STRAWBERRY AU14 A0</t>
  </si>
  <si>
    <t>BOX LARGE PLV+R JCB AU14 A0</t>
  </si>
  <si>
    <t>BOX DELUXE VOYAGES AU14 A0</t>
  </si>
  <si>
    <t>BOX MED FLAP PLV WHITE GARDENIA AU14 A0</t>
  </si>
  <si>
    <t>EDT WHITE MUSK 30ML A21</t>
  </si>
  <si>
    <t>BOX HOUSE LID STRAWBERRY EMPTY AU14 A0</t>
  </si>
  <si>
    <t>VAC HOUSE STRAWBERRY EMPTY AU14 A0</t>
  </si>
  <si>
    <t>HOLDER CARD FAN DE 2013 A0</t>
  </si>
  <si>
    <t>HOLDER CARD FAN AT 2013 A0</t>
  </si>
  <si>
    <t>BOX MED FLAP PLV INJ AU14 A0</t>
  </si>
  <si>
    <t>BOX LARGE PLV+R INJ AU14 A0</t>
  </si>
  <si>
    <t>BOX BURNER &amp; OILS AU14 A0</t>
  </si>
  <si>
    <t>BAG CELLO/PAPER CYO SMALL AU14 A0</t>
  </si>
  <si>
    <t>DROPS OF YOUTH EYE CONCENTRATE 10ML A0</t>
  </si>
  <si>
    <t>WONDERBLUR 30ML A0</t>
  </si>
  <si>
    <t>BOX SMALL CYO FRAGRANCE AU14 A0</t>
  </si>
  <si>
    <t>ACRYLIC SHEET LARGE M1</t>
  </si>
  <si>
    <t>BOX RIGID BASE CYO AU14 A0</t>
  </si>
  <si>
    <t>BODY BUTTER FIJIAN WATER LOTUS 200ML A0</t>
  </si>
  <si>
    <t>GET THE LOOK BUNDLE INTENSE A21</t>
  </si>
  <si>
    <t>GET THE LOOK BUNDLE NUDE A21</t>
  </si>
  <si>
    <t>GET THE LOOK BUNDLE SUBTLE A21</t>
  </si>
  <si>
    <t>GET THE LOOK BUNDLE MEX INTENSE A21</t>
  </si>
  <si>
    <t>GET THE LOOK BUNDLE MEX NUDE A21</t>
  </si>
  <si>
    <t>GET THE LOOK BUNDLE MEX SUBTLE A21</t>
  </si>
  <si>
    <t>BUNDLE TEA TREE BB A2</t>
  </si>
  <si>
    <t>VAC FORM EOS TESTER MAKE UP 2014 A0</t>
  </si>
  <si>
    <t>VAC FORM PREMIUM FSU EYES 2014 A0</t>
  </si>
  <si>
    <t>CARDBOARD TESTER UNIT BODY 2014 A0</t>
  </si>
  <si>
    <t>BOX CYO SMALL ARGAN 2014 A0</t>
  </si>
  <si>
    <t>BOX CYO MEDIUM ARGAN 2014 A0</t>
  </si>
  <si>
    <t>BODY BUTTER INDIAN NIGHT JSMN 200ML A0</t>
  </si>
  <si>
    <t>REED DIFFUSER FROSTED CRANBERRY 125ML AX</t>
  </si>
  <si>
    <t>REED DIFFUSER FROSTED CRANBERR 125ML A21</t>
  </si>
  <si>
    <t>HF OIL FROSTED CRANBERRY 10ML XM14 A21</t>
  </si>
  <si>
    <t>HF OIL VANILLA BRULE SPICE 10ML XM14 A21</t>
  </si>
  <si>
    <t>HM SPRAY FROSTED CRANBERRY 100ML XM14 A0</t>
  </si>
  <si>
    <t>HM SPRAY VANILLA BRULEE 100ML XM14 A0</t>
  </si>
  <si>
    <t>BODY BUTTER ATLAS MNTN ROSE 200ML A0</t>
  </si>
  <si>
    <t>CONCENTRATE DROPS OF YOUTH 30ML A0</t>
  </si>
  <si>
    <t>CONCENTRATE DROPS OF YOUTH 50ML A0</t>
  </si>
  <si>
    <t>VACFORM MED ARGAN EMPTY 2014 A0</t>
  </si>
  <si>
    <t>GIFT SMALL ARGAN 2014 A0</t>
  </si>
  <si>
    <t>PURSE SPRAY SAKURA 10ML AJA</t>
  </si>
  <si>
    <t>COMPLETE COLLECTION ECOM 2013 A0</t>
  </si>
  <si>
    <t>30 FLAV LIP GLOSS FROS CRANBERRY 12ML A0</t>
  </si>
  <si>
    <t>03 FLAV LIP GLOSS GLAZED APPLE 12ML A0</t>
  </si>
  <si>
    <t>03 THE SPARKLER GLAZED APPLE 10G XM14 A0</t>
  </si>
  <si>
    <t>THE SPARKLER FRSTD CRANBERRY 10G XM14 A0</t>
  </si>
  <si>
    <t>FROSTED PASTELS 7.2G XM14 A0</t>
  </si>
  <si>
    <t>DOLLY PASTELS 7.2G XM14 A0</t>
  </si>
  <si>
    <t>LIP AND CHEEK DOLL 28ML XM14 A0</t>
  </si>
  <si>
    <t>MASCARA GLITTER BLACK XM14 8ML A0</t>
  </si>
  <si>
    <t>GET THE LOOK KIT LIGHT HONEY A3</t>
  </si>
  <si>
    <t>GET THE LOOK KIT RICH HONEY A3</t>
  </si>
  <si>
    <t>GIFT BOWL HONEYMANIA A3</t>
  </si>
  <si>
    <t>TAPE SRP MAGNETIC M1</t>
  </si>
  <si>
    <t>GET THE LOOK KIT MEX LIGHT HONEY A21</t>
  </si>
  <si>
    <t>GET THE LOOK KIT MEX RICH HONEY A21</t>
  </si>
  <si>
    <t>GIFT BOWL HONEYMANIA A21</t>
  </si>
  <si>
    <t>BODY LOTION ARGAN 60ML A0</t>
  </si>
  <si>
    <t>CARD/CUSTOMER LYB EN M21</t>
  </si>
  <si>
    <t>EDT WHITE MUSK MEN SPORT 100ML A0</t>
  </si>
  <si>
    <t>LOTION SHIMMER VNLA BRULEE 60ML 2014 A0</t>
  </si>
  <si>
    <t>BODY BUTTER FRSTD CRANBERRY 50ML 2014 A0</t>
  </si>
  <si>
    <t>BODY BUTTER GLAZED APPLE 50ML 2014 A0</t>
  </si>
  <si>
    <t>SHOWER GEL VANILLA BRULEE 60ML 2014 A0</t>
  </si>
  <si>
    <t>SHOWER GEL FRSTD CRANBRY 60ML 2014 A0</t>
  </si>
  <si>
    <t>SHOWER GEL GLAZED APPLE 60ML 2014 A0</t>
  </si>
  <si>
    <t>BODY POLISH GLAZED APPLE 75ML 2014 A0</t>
  </si>
  <si>
    <t>BODY POLISH VANILLA BRULEE 75ML 2014 A0</t>
  </si>
  <si>
    <t>BODY POLISH FRSTD CRANBRY 75ML 2014 A0</t>
  </si>
  <si>
    <t>GLORIFIER PEACH A0</t>
  </si>
  <si>
    <t>BODY BUTTER TOWER A0</t>
  </si>
  <si>
    <t>DEODORANT ROLL ON ALOE VERA 50ML A23</t>
  </si>
  <si>
    <t>LIQUID EXTRA VIRGIN MINERAL 102 28ML AX</t>
  </si>
  <si>
    <t>LIQUID EXTRA VIRGIN MINERAL 105 28ML AX</t>
  </si>
  <si>
    <t>LIQUID EXTRA VIRGIN MINERAL 202 28ML AX</t>
  </si>
  <si>
    <t>LIQUID EXTRA VIRGIN MINERAL 205 28ML AX</t>
  </si>
  <si>
    <t>LIQUID EXTRA VIRGIN MINERAL 305 28ML AX</t>
  </si>
  <si>
    <t>CONCENTRATE DROPS OF YOUTH 1.5ML A0</t>
  </si>
  <si>
    <t>EYE CONCENTRATE DROPS OF YOUTH 0.2ML A0</t>
  </si>
  <si>
    <t>SAMPLE EDT FIJIAN WATER LOTUS 1.5ML A0</t>
  </si>
  <si>
    <t>KIT WINTER BROWN 2013 A3</t>
  </si>
  <si>
    <t>KIT MINI HEMP 2013 A3</t>
  </si>
  <si>
    <t>KIT WINTER ICY VIOLET 2013 A3</t>
  </si>
  <si>
    <t>KIT CBB SHEA 2013 A3</t>
  </si>
  <si>
    <t>KIT CBB COCONUT 2013 A3</t>
  </si>
  <si>
    <t>KIT CBB SATSUMA 2013 A3</t>
  </si>
  <si>
    <t>KIT CBB MANGO 2013 A3</t>
  </si>
  <si>
    <t>KIT CBB HONEYMANIA 2013 A3</t>
  </si>
  <si>
    <t>KIT TASTER EDT 2013 A3</t>
  </si>
  <si>
    <t>KIT MINI COCONUT 2013 A3</t>
  </si>
  <si>
    <t>KIT MINI STRAWBERRY 2013 A3</t>
  </si>
  <si>
    <t>KIT MENS GROOMING 2013 A3</t>
  </si>
  <si>
    <t>KIT WINTER MEX BROWN 2013 A21</t>
  </si>
  <si>
    <t>KIT WINTER MEX ICY VIOLET 2013 A21</t>
  </si>
  <si>
    <t>KIT CBB MEX HONEYMANIA 2013 A21</t>
  </si>
  <si>
    <t>KIT TASTER MEX EDT 2013 A21</t>
  </si>
  <si>
    <t>KIT MINI MEX COCONUT 2013 A21</t>
  </si>
  <si>
    <t>KIT MINI MEX STRAWBERRY 2013 A21</t>
  </si>
  <si>
    <t>KIT MEX MENS GROOMING 2013 A21</t>
  </si>
  <si>
    <t>KIT BLACK FRIDAY BAG I LOVE TBS 2013 A3</t>
  </si>
  <si>
    <t>KIT BUEN FIN BAG I LOVE TBS 2013 A21</t>
  </si>
  <si>
    <t>REED DIFFUSER GREEN TEA LEMON 125ML A21</t>
  </si>
  <si>
    <t>REED DIFFUSER MANDARIN TANGELO 125ML A21</t>
  </si>
  <si>
    <t>REED DIFFUSER POMEGRANATE RASP 125ML A21</t>
  </si>
  <si>
    <t>REED DIFFUSER SANDALWOOD GINGER 125ML AX</t>
  </si>
  <si>
    <t>CANDLE POMEGRANATE RASP 200G A0</t>
  </si>
  <si>
    <t>CANDLE MANDARIN TANGELO 200G A0</t>
  </si>
  <si>
    <t>CANDLE JASMINE WHT FRANGIPANI 200G A0</t>
  </si>
  <si>
    <t>CANDLE VANILLA TONKA BEAN 200G A0</t>
  </si>
  <si>
    <t>CANDLE SANDALWOOD GINGER 200G A0</t>
  </si>
  <si>
    <t>RD DIFF JASMINE WHT FRANGIPANI 125ML A21</t>
  </si>
  <si>
    <t>RD DIFF SANDALWOOD GINGER 125ML A21</t>
  </si>
  <si>
    <t>RD DIFF VANILLA TONKA BEAN 125ML AX</t>
  </si>
  <si>
    <t>RD DIFF VANILLA TONKA BEAN 125ML A21</t>
  </si>
  <si>
    <t>BB TESTER HOLDER A0</t>
  </si>
  <si>
    <t>GIFT CARD WALLET/ENVELOPE SE 2013 A0</t>
  </si>
  <si>
    <t>BOX RIGID LID CYO AU14 A0</t>
  </si>
  <si>
    <t>EDT WHITE GARDENIA 50ML ARX</t>
  </si>
  <si>
    <t>GET THE LOOK TRAY  2014 A0</t>
  </si>
  <si>
    <t>INSTABLUR GLORIFIER VACFORM 2014 A0</t>
  </si>
  <si>
    <t>MOISTURE CREAM VITAMIN E 50ML A0</t>
  </si>
  <si>
    <t>LYBC CARD DK 00 2013 A0</t>
  </si>
  <si>
    <t>MOISTURE CREAM VITAMIN E 15ML A0</t>
  </si>
  <si>
    <t>REED DIFFUSER ALOE SOFT LINEN 125ML A21</t>
  </si>
  <si>
    <t>CANDLE ALOE &amp; SOFT LINEN 200G A0</t>
  </si>
  <si>
    <t>GIFT MINI WHITE MUSK LIBERTINE XM14 A0</t>
  </si>
  <si>
    <t>GIFT MEDIUM WHITE MUSK LIBERTINE XM14 A0</t>
  </si>
  <si>
    <t>GIFT MINI WHITE MUSK XM14 A0</t>
  </si>
  <si>
    <t>GIFT SMALL WHITE MUSK XM14 A0</t>
  </si>
  <si>
    <t>GIFT MEDIUM WHITE MUSK XM14 A0</t>
  </si>
  <si>
    <t>GIFT MINI WHITE MUSK SMOKY R XM14 A0</t>
  </si>
  <si>
    <t>GIFT MEDIUM WHITE MUSK SMOKY R XM14 A0</t>
  </si>
  <si>
    <t>GIFT MEDIUM JCB XM14 A0</t>
  </si>
  <si>
    <t>GIFT MINI FIJIAN WATER LOTUS XM14 A0</t>
  </si>
  <si>
    <t>GIFT MEDIUM FIJIAN WATER LOTUS XM14 A0</t>
  </si>
  <si>
    <t>GIFT CUBE SHEA XM14 A0</t>
  </si>
  <si>
    <t>GIFT CUBE COCONUT XM14 A0</t>
  </si>
  <si>
    <t>GIFT CUBE STRAWBERRY XM14 A0</t>
  </si>
  <si>
    <t>GIFT CUBE MORINGA XM14 A0</t>
  </si>
  <si>
    <t>GIFT CUBE MANGO XM14 A0</t>
  </si>
  <si>
    <t>GIFT CUBE SATSUMA XM14 A0</t>
  </si>
  <si>
    <t>GIFT CUBE OLIVE XM14 A0</t>
  </si>
  <si>
    <t>GIFT CUBE HONEY XM14 A0</t>
  </si>
  <si>
    <t>GIFT CUBE ARGAN XM14 A0</t>
  </si>
  <si>
    <t>GIFT BAG SHEA XM14 A0</t>
  </si>
  <si>
    <t>GIFT BAG COCONUT XM14 A0</t>
  </si>
  <si>
    <t>GIFT BAG STRAWBERRY XM14 A0</t>
  </si>
  <si>
    <t>GIFT BAG MANGO XM14 A0</t>
  </si>
  <si>
    <t>GIFT BAG SATSUMA XM14 A0</t>
  </si>
  <si>
    <t>GIFT BAG OLIVE XM14 A0</t>
  </si>
  <si>
    <t>GIFT BAG HONEY XM14 A0</t>
  </si>
  <si>
    <t>GIFT BAG ARGAN XM14 A0</t>
  </si>
  <si>
    <t>GIFT SMALL SHEA XM14 A0</t>
  </si>
  <si>
    <t>GIFT SMALL COCONUT XM14 A0</t>
  </si>
  <si>
    <t>GIFT SMALL STRAWBERRY XM14 A0</t>
  </si>
  <si>
    <t>GIFT SMALL MANGO XM14 A0</t>
  </si>
  <si>
    <t>GIFT SMALL SATSUMA XM14 A0</t>
  </si>
  <si>
    <t>GIFT SMALL OLIVE XM14 A0</t>
  </si>
  <si>
    <t>GIFT SMALL HONEY XM14 A0</t>
  </si>
  <si>
    <t>GIFT SMALL ARGAN XM14 A0</t>
  </si>
  <si>
    <t>GIFT MEDIUM SHEA XM14 A0</t>
  </si>
  <si>
    <t>GIFT MEDIUM COCONUT XM14 A0</t>
  </si>
  <si>
    <t>GIFT MEDIUM STRAWBERRY XM14 A0</t>
  </si>
  <si>
    <t>GIFT MEDIUM MANGO XM14 A0</t>
  </si>
  <si>
    <t>GIFT MEDIUM SATSUMA XM14 A0</t>
  </si>
  <si>
    <t>GIFT MEDIUM OLIVE XM14 A0</t>
  </si>
  <si>
    <t>GIFT MEDIUM HONEY XM14 A0</t>
  </si>
  <si>
    <t>GIFT MEDIUM ARGAN XM14 A0</t>
  </si>
  <si>
    <t>GIFT MEDIUM PINK GRAPEFRUIT XM14 A0</t>
  </si>
  <si>
    <t>GIFT DELUXE SHEA XM14 A0</t>
  </si>
  <si>
    <t>GIFT DUO SHEA XM14 A0</t>
  </si>
  <si>
    <t>GIFT DUO STRAWBERRY XM14 A0</t>
  </si>
  <si>
    <t>GIFT BORN LIPPY XM14 A0</t>
  </si>
  <si>
    <t>GIFT LIP BUTTERS XM14 A0</t>
  </si>
  <si>
    <t>GIFT MINI TRIO BODY BUTTER FRUIT XM14 A0</t>
  </si>
  <si>
    <t>GIFT MINI TRIO BODY BUTTER NUT XM14 A0</t>
  </si>
  <si>
    <t>GIFT BODY BUTTERS XM14 A0</t>
  </si>
  <si>
    <t>GIFT TBS ADVENT XM14 A0</t>
  </si>
  <si>
    <t>GIFT VALUES PEACE XM14 A0</t>
  </si>
  <si>
    <t>GIFT MINI MANICURE ALMOND XM14 A0</t>
  </si>
  <si>
    <t>GIFT MINI MANICURE ABSINTHE XM14 A0</t>
  </si>
  <si>
    <t>GIFT MANICURE SET ALMOND XM14 A0</t>
  </si>
  <si>
    <t>GIFT MANICURE SET ROSE XM14 A21</t>
  </si>
  <si>
    <t>GIFT MANICURE SET ABSINTHE XM14 A0</t>
  </si>
  <si>
    <t>GIFT MINI CRANBERRY XM14 A0</t>
  </si>
  <si>
    <t>GIFT MINI VANILLA XM14 A0</t>
  </si>
  <si>
    <t>GIFT MINI CANDY APPLE XM14 A0</t>
  </si>
  <si>
    <t>GIFT SMALL CRANBERRY XM14 A0</t>
  </si>
  <si>
    <t>GIFT SMALL VANILLA XM14 A0</t>
  </si>
  <si>
    <t>GIFT SMALL CANDY APPLE XM14 A0</t>
  </si>
  <si>
    <t>GIFT MEDIUM VANILLA XM14 A0</t>
  </si>
  <si>
    <t>GIFT MEDIUM CANDY APPLE XM14 A0</t>
  </si>
  <si>
    <t>GIFT TRIO SEASONAL BODY BUTTERS XM14 A0</t>
  </si>
  <si>
    <t>T BODY BUTTER ATL MOUNT ROSE 200ML A0</t>
  </si>
  <si>
    <t>T BODY SCRUB HONEY 200ML A0</t>
  </si>
  <si>
    <t>T LIP BALM HONEY 10ML A0</t>
  </si>
  <si>
    <t>T SHOWER GEL HONEY 250ML A0</t>
  </si>
  <si>
    <t>T BODY BUTTER HONEY 200ML A0</t>
  </si>
  <si>
    <t>T BB SERUM MOIST WHITE 01 30ML A36</t>
  </si>
  <si>
    <t>GIFT T/RETAIL HONEY 2014 A40</t>
  </si>
  <si>
    <t>GIFT T/RETAIL PEACH 2014 A40</t>
  </si>
  <si>
    <t>GIFT T/RETAIL STRAWBERRY 2014 A40</t>
  </si>
  <si>
    <t>GIFT T/RETAIL OLIVE 2014 A40</t>
  </si>
  <si>
    <t>GIFT T/RETAIL DROPS OF YOUTH 2014 A40</t>
  </si>
  <si>
    <t>BOX T/RETAIL HONEY 2014 A40</t>
  </si>
  <si>
    <t>BOX T/RETAIL STRAWBERRY 2014 A40</t>
  </si>
  <si>
    <t>VACFORM T/RETAIL HONEY 2014 A40</t>
  </si>
  <si>
    <t>VACFORM T/RETAIL PEACH 2014 A40</t>
  </si>
  <si>
    <t>VACFORM T/RETAIL OLIVE 2014 A40</t>
  </si>
  <si>
    <t>GIFT DUO LIP &amp; HAND SHEA XM14 A0</t>
  </si>
  <si>
    <t>GIFT MIXED SHOWER XM14 A0</t>
  </si>
  <si>
    <t>GIFT DUO LIP &amp; HAND COCONUT XM14 A0</t>
  </si>
  <si>
    <t>GIFT DUO LIP &amp; HAND STRAWBERRY XM14 A0</t>
  </si>
  <si>
    <t>GIFT DUO LIP &amp; HAND HONEY XM14 A0</t>
  </si>
  <si>
    <t>BOX T/RETAIL OLIVE 2014 A40</t>
  </si>
  <si>
    <t>CFT INFORMATION BOX TBSAH 2014 A1</t>
  </si>
  <si>
    <t>MENS BALANCING FACE PROTECTOR 100ML A0</t>
  </si>
  <si>
    <t>LID VIRGIN MIN 2014 A0</t>
  </si>
  <si>
    <t>BATH LILY RED XM14 A0</t>
  </si>
  <si>
    <t>GLOVES RED XM14 A0</t>
  </si>
  <si>
    <t>FILER SILVER XM14 A0</t>
  </si>
  <si>
    <t>MIRROR XM14 A0</t>
  </si>
  <si>
    <t>MAKE UP BRUSHES XM14 A0</t>
  </si>
  <si>
    <t>SPONGE PENGUIN XM14 A0</t>
  </si>
  <si>
    <t>BAG MEN XM14 A0</t>
  </si>
  <si>
    <t>SPONGE POLAR BEAR XM14 A0</t>
  </si>
  <si>
    <t>GIFT SHAVING ESSENTIALS XM14 A21</t>
  </si>
  <si>
    <t>GIFT T/RETAIL EXCLUSIVE DOY 2014 A40</t>
  </si>
  <si>
    <t>BOX T/RETAIL EXCLUSIVE DOY 2014 A40</t>
  </si>
  <si>
    <t>BATH LILY SMALL GIFT RED 2014 A0</t>
  </si>
  <si>
    <t>BATH LILY SMALL GIFT GREEN 2014 A0</t>
  </si>
  <si>
    <t>BATH LILY SMALL GIFT BEIGE 2014 A0</t>
  </si>
  <si>
    <t>BATH LILY SMALL GIFT CREAM 2014 A0</t>
  </si>
  <si>
    <t>BATH LILY SMALL GIFT PINK 2014 A0</t>
  </si>
  <si>
    <t>BATH LILY SMALL GIFT ORANGE 2014 A0</t>
  </si>
  <si>
    <t>GIFT COLLECTION MINI EDT W/MUSK XM14 A0</t>
  </si>
  <si>
    <t>GIFT COLLECTION MINI EDT VOYAGES XM14 A0</t>
  </si>
  <si>
    <t>KIT WHITE MUSK LIBERTINE 2014 A21</t>
  </si>
  <si>
    <t>EDP WHITE MUSK 100ML A0</t>
  </si>
  <si>
    <t>EDP RED MUSK OUD 30ML A0</t>
  </si>
  <si>
    <t>EDT RED MUSK OUD 60ML A0</t>
  </si>
  <si>
    <t>PERFUME OIL RED MUSK OUD 30ML A0</t>
  </si>
  <si>
    <t>EDP RED MUSK 100ML A0</t>
  </si>
  <si>
    <t>EDP RED MUSK 60ML A0</t>
  </si>
  <si>
    <t>PERFUME OIL RED MUSK 30ML A0</t>
  </si>
  <si>
    <t>KIT VOYAGE AMAZONIAN WILD LILY 2014 A21</t>
  </si>
  <si>
    <t>NAIL BLOCK  M1</t>
  </si>
  <si>
    <t>MOISTURE WHITE BRIGHT COMPACT 01 10G AX</t>
  </si>
  <si>
    <t>MOISTURE WHITE BRIGHT COMPACT 02 10G AX</t>
  </si>
  <si>
    <t>MOISTURE WHITE BRIGHT COMPACT 03 10G AX</t>
  </si>
  <si>
    <t>MOISTURE WHITE BRIGHT COMPACT 04 10G AX</t>
  </si>
  <si>
    <t>MOISTURE WHITE BRIGHT COMPACT 05 10G AX</t>
  </si>
  <si>
    <t>MOISTURE WHITE BRIGHT COMPACT 06 10G AX</t>
  </si>
  <si>
    <t>HM SPRAY GLAZED APPLE 100ML XM14 A0</t>
  </si>
  <si>
    <t>BAG FOR LIFE FOUNDATION 2014 A0</t>
  </si>
  <si>
    <t>BAG FOR LIFE BLACK 2014 A0</t>
  </si>
  <si>
    <t>CUBE OLIVE EMPTY XM14 A0</t>
  </si>
  <si>
    <t>HOLDER COMPACT FOUND VIRGIN MIN 2014 A0</t>
  </si>
  <si>
    <t>SHIMMER CUBES YELLOW 14G SS15 A0</t>
  </si>
  <si>
    <t>SHIMMER CUBES PINK 14G SS15 AX</t>
  </si>
  <si>
    <t>LIP/&amp;CHK VELVET 20 POPPY PINK 4G A0</t>
  </si>
  <si>
    <t>LIP&amp;CHK VELVET 30 POPPY BRONZE 4G A0</t>
  </si>
  <si>
    <t>CC NAILS 650 MAD ABT BLUE 6.8ML SS15 A0</t>
  </si>
  <si>
    <t>MASK SCRUB 3IN1 BLUE CORN 100ML A0</t>
  </si>
  <si>
    <t>CC NAILS 240 SUNNY AFFAIR 6.8ML SS15 A0</t>
  </si>
  <si>
    <t>POPPY BRUSH SS15 A0</t>
  </si>
  <si>
    <t>BOX DELUXE SHEA XM14 A0</t>
  </si>
  <si>
    <t>BOX DELUXE STRAWBERRY XM14 A0</t>
  </si>
  <si>
    <t>BOX TBS ADVENT XM14 A0</t>
  </si>
  <si>
    <t>CUTICLE STICK M0</t>
  </si>
  <si>
    <t>TIN MANICURE ALMOND XM14 A0</t>
  </si>
  <si>
    <t>TIN MANICURE ROSE XM14 A0</t>
  </si>
  <si>
    <t>TIN MANICURE ABSINTHE XM14 A0</t>
  </si>
  <si>
    <t>TIN MANICURE HEMP XM14 A0</t>
  </si>
  <si>
    <t>TIN SMALL CANDY APPLE XM14 A0</t>
  </si>
  <si>
    <t>TIN MED CRANBERRY XM14 A0</t>
  </si>
  <si>
    <t>TIN MED VANILLA XM14 A0</t>
  </si>
  <si>
    <t>TIN MED CANDY APPLE XM14 A0</t>
  </si>
  <si>
    <t>TIN ESSENTIALS SHAVING XM14 A0</t>
  </si>
  <si>
    <t>BOX DELUXE COCONUT XM14 A0</t>
  </si>
  <si>
    <t>KIT SKINCARE POMEGRANATE 2013 A21</t>
  </si>
  <si>
    <t>KIT SKINCARE MEX POMEGRANATE 2013 A3</t>
  </si>
  <si>
    <t>GLITTER LIQUID EYELINER 3ML XM14 A0</t>
  </si>
  <si>
    <t>NOTEBOOK WHITE MUSK SMOKY ROSE XM14 A0</t>
  </si>
  <si>
    <t>FACE MOISTURISER SPF30 VIT C 50ML A22</t>
  </si>
  <si>
    <t>FACE MOISTURISER SPF30 VIT C 50ML A23</t>
  </si>
  <si>
    <t>FACE SPRITZ VIT C 100ML A0</t>
  </si>
  <si>
    <t>SKIN BOOST VIT C 30ML A0</t>
  </si>
  <si>
    <t>SKIN REVIVER VIT C 30ML A1</t>
  </si>
  <si>
    <t>OIL TEA TREE 10ML A0</t>
  </si>
  <si>
    <t>SLEEVE LIP BUTTER XM14 A0</t>
  </si>
  <si>
    <t>GIFT HOLIDAY BLOCKBUSTER 2013 A21</t>
  </si>
  <si>
    <t>RISER WINDOW ACRYLIC TALL M0</t>
  </si>
  <si>
    <t>RISER WINDOW ACRYLIC LOW M0</t>
  </si>
  <si>
    <t>HEAD BAND WHITE M1</t>
  </si>
  <si>
    <t>CC SHINE LIPS 19 RASPBERRY BLUSH 3.5G A0</t>
  </si>
  <si>
    <t>INSERT BAG SHEA XM14 A0</t>
  </si>
  <si>
    <t>INSERT BAG COCONUT XM14 A0</t>
  </si>
  <si>
    <t>INSERT BAG STRAWBERRY XM14 A0</t>
  </si>
  <si>
    <t>INSERT BAG MORINGA XM14 A0</t>
  </si>
  <si>
    <t>VAC FORM MAKE UP BRUSH M1</t>
  </si>
  <si>
    <t>INSERT BAG MANGO XM14 A0</t>
  </si>
  <si>
    <t>INSERT BAG SATSUMA XM14 A0</t>
  </si>
  <si>
    <t>INSERT BAG OLIVE XM14 A0</t>
  </si>
  <si>
    <t>INSERT BAG HONEY XM14 A0</t>
  </si>
  <si>
    <t>INSERT BAG PINK GRAPEFRUIT XM14 A0</t>
  </si>
  <si>
    <t>INSERT BAG ARGAN XM14 A0</t>
  </si>
  <si>
    <t>INSERT BAG SHEA EMPTY XM14 A0</t>
  </si>
  <si>
    <t>INSERT BAG STRAWBERRY EMPTY XM14 A0</t>
  </si>
  <si>
    <t>INSERT BAG MORINGA EMPTY XM14 A0</t>
  </si>
  <si>
    <t>INSERT BAG MANGO EMPTY XM14 A0</t>
  </si>
  <si>
    <t>INSERT BAG SATSUMA EMPTY XM14 A0</t>
  </si>
  <si>
    <t>INSERT BAG OLIVE EMPTY XM14 A0</t>
  </si>
  <si>
    <t>INSERT BAG HONEY EMPTY XM14 A0</t>
  </si>
  <si>
    <t>INSERT BAG PINK G/FRUIT EMPTY XM14 A0</t>
  </si>
  <si>
    <t>INSERT BAG ARGAN EMPTY XM14 A0</t>
  </si>
  <si>
    <t>HAND CREAM ABSINTHE 100ML A0</t>
  </si>
  <si>
    <t>HAND CREAM ABSINTHE 30ML A0</t>
  </si>
  <si>
    <t>CC NAILS 745 CHOCOLATE CUTIE 6.8ML A0</t>
  </si>
  <si>
    <t>CC NAILS 405 BERRY GORGEOUS 6.8ML A0</t>
  </si>
  <si>
    <t>CC NAILS 750 CARING CARAMEL 6.8ML A0</t>
  </si>
  <si>
    <t>BODY SCRUB COCONUT 50ML A21</t>
  </si>
  <si>
    <t>HAIR CREAM BRAZIL NUT 100ML A21</t>
  </si>
  <si>
    <t>HAIR CREAM BRAZIL NUT 100ML A22</t>
  </si>
  <si>
    <t>HAIR CREAM BRAZIL NUT 100ML A23</t>
  </si>
  <si>
    <t>EDP RED MUSK 30ML A0</t>
  </si>
  <si>
    <t>EDT RED MUSK 100ML A0</t>
  </si>
  <si>
    <t>BODY MIST RED MUSK 100ML A0</t>
  </si>
  <si>
    <t>SHOWER GEL RED MUSK 250ML A0</t>
  </si>
  <si>
    <t>SOAP ON A ROPE HEMP 150G A0</t>
  </si>
  <si>
    <t>DOY SLEEPING MASK 90ML A0</t>
  </si>
  <si>
    <t>SHOWER GEL FIJIAN WATER LOTUS 60ML A0</t>
  </si>
  <si>
    <t>BODY LOTION FIJIAN WATER LOTUS 60ML A0</t>
  </si>
  <si>
    <t>HAND/BODY LOTION COCOA BUTTER 60ML ARX</t>
  </si>
  <si>
    <t>LIP CARE STICK COCOA BUTTER 4.2G A0</t>
  </si>
  <si>
    <t>TOP MINI WM FRAGRANCE EMPTY XM14 A0</t>
  </si>
  <si>
    <t>AQUA BOOST SORBET VITAMIN E 50ML A0</t>
  </si>
  <si>
    <t>SACHET SORBET VITAMIN E 1.5ML A0</t>
  </si>
  <si>
    <t>SOAP FROSTED CRANBERRY 25G A0</t>
  </si>
  <si>
    <t>SOAP GLAZED APPLE 25G A0</t>
  </si>
  <si>
    <t>STICKER NEW A0</t>
  </si>
  <si>
    <t>BATH LILY MINI RECYCLED APPLE XM14 A0</t>
  </si>
  <si>
    <t>CC NAILS 230 APRICOT KISS 6.8ML SS15 A0</t>
  </si>
  <si>
    <t>BRUSH KIT MINI TREND XM14 A0</t>
  </si>
  <si>
    <t>HF OIL FROSTED CRANBERRY 10ML XM14 AEU</t>
  </si>
  <si>
    <t>HF OIL FROSTED CRANBERRY 10ML XM14 A1</t>
  </si>
  <si>
    <t>HF OIL VANILLA BRULEE 10ML XM14 AEU</t>
  </si>
  <si>
    <t>HF OIL VANILLA BRULEE 10ML XM14 A1</t>
  </si>
  <si>
    <t>HF OIL GLAZED APPLE 10ML XM14 AEU</t>
  </si>
  <si>
    <t>HF OIL GLAZED APPLE 10ML XM14 A21</t>
  </si>
  <si>
    <t>HF OIL GLAZED APPLE 10ML XM14 A1</t>
  </si>
  <si>
    <t>STICKER CIRCULAR NEW A0</t>
  </si>
  <si>
    <t>TONER ALOE VERA 60ML ARX</t>
  </si>
  <si>
    <t>FACIAL CLEANSER ALOE VERA 60ML ARX</t>
  </si>
  <si>
    <t>VACFORM WINTER TREND 2014 A0</t>
  </si>
  <si>
    <t>BODY LOTION NEROLI JASMIN 60ML ARX</t>
  </si>
  <si>
    <t>BODY MIST NEROLI JASMIN 100ML AX</t>
  </si>
  <si>
    <t>HOLDER ACRYLIC NAILS 2014 A0</t>
  </si>
  <si>
    <t>BODY WASH NEROLI JASMIN 200ML AX</t>
  </si>
  <si>
    <t>UNIT FREESTANDING NAILS 2014 A0</t>
  </si>
  <si>
    <t>MOISTURE LOTION SPF15 VITAMIN E 50ML A22</t>
  </si>
  <si>
    <t>MOISTURE LOTION SPF15 VITAMIN E 50ML A23</t>
  </si>
  <si>
    <t>FACE MOISTURISER SPF15 SEAWEED 50ML A22</t>
  </si>
  <si>
    <t>FACE MOISTURISER SPF15 SEAWEED 50ML A23</t>
  </si>
  <si>
    <t>LEAFLET LYBC DK 2013 A0</t>
  </si>
  <si>
    <t>SACHET DAY CREAM VITAMIN E 1.5ML AON</t>
  </si>
  <si>
    <t>FACE SCRUB ALOE VERA 75ML A21</t>
  </si>
  <si>
    <t>FACE SCRUB ALOE VERA 75ML A22</t>
  </si>
  <si>
    <t>EXF FACE CREAM VITAMIN E 75ML A21</t>
  </si>
  <si>
    <t>EXF FACE CREAM VITAMIN E 75ML A22</t>
  </si>
  <si>
    <t>EXF FACE CREAM VITAMIN E 75ML A23</t>
  </si>
  <si>
    <t>SHOWER GEL MORINGA 750ML 2015 A0</t>
  </si>
  <si>
    <t>SHOWER GEL STRAWBERRY 750ML 2015 A0</t>
  </si>
  <si>
    <t>SHOWER GEL OLIVE 750ML 2015 A0</t>
  </si>
  <si>
    <t>SHOWER GEL PINK GRAPEFRUIT 750ML 2015 A0</t>
  </si>
  <si>
    <t>SHOWER GEL SATSUMA 750ML 2015 A0</t>
  </si>
  <si>
    <t>BODY BUTTER SATSUMA 400ML 2015 A0</t>
  </si>
  <si>
    <t>BODY BUTTER MANGO 400ML 2015 A0</t>
  </si>
  <si>
    <t>BODY BUTTER SHEA 400ML 2015 A0</t>
  </si>
  <si>
    <t>BODY BUTTER COCONUT 400ML 2015 A0</t>
  </si>
  <si>
    <t>FACE POLISH VIT C 100ML A21</t>
  </si>
  <si>
    <t>FACE POLISH VIT C 100ML A22</t>
  </si>
  <si>
    <t>FACE POLISH VIT C 100ML A23</t>
  </si>
  <si>
    <t>T DAILY SCRUB TEA TREE 100ML A0</t>
  </si>
  <si>
    <t>T HAND/NAIL TREATMENT ALMOND 1.8ML A0</t>
  </si>
  <si>
    <t>TOP 10 PULSE 2014 A0</t>
  </si>
  <si>
    <t>TIN MED HEMP XM14 A0</t>
  </si>
  <si>
    <t>TIN TRIO WMFM XM14 A0</t>
  </si>
  <si>
    <t>FRESH NUDE FOUNDATION 060 30ML AX</t>
  </si>
  <si>
    <t>SHIMMER CUBE PALETTE 07 14G A0</t>
  </si>
  <si>
    <t>VACFORM MINI WM FRAGRANCE EMPTY XM14 A0</t>
  </si>
  <si>
    <t>VACFORM MINI SEASONAL XM14 A0</t>
  </si>
  <si>
    <t>BODY LOTION FIJIAN WATER LOTUS 250ML ARX</t>
  </si>
  <si>
    <t>MESH BAG DRAWSTRING A0</t>
  </si>
  <si>
    <t>LUGGAGE TAG TRAVEL A0</t>
  </si>
  <si>
    <t>POUCH COTTON CANVAS A0</t>
  </si>
  <si>
    <t>EDT FIJIAN WATER LOTUS 50ML ARX</t>
  </si>
  <si>
    <t>VACFORM TOP LIP &amp; HAND XM14 A0</t>
  </si>
  <si>
    <t>VACFORM TOP LIP &amp; HAND EMPTY XM14 A0</t>
  </si>
  <si>
    <t>EDT RED MUSK 30ML A0</t>
  </si>
  <si>
    <t>TBSAH CATALOGUE SUMMER 2014 A0</t>
  </si>
  <si>
    <t>SAMPLE EDT RED MUSK 1.2ML A0</t>
  </si>
  <si>
    <t>T ALL IN ONE BB CREAM 00 25ML A0</t>
  </si>
  <si>
    <t>T ALL IN ONE BB CREAM 01 25ML A0</t>
  </si>
  <si>
    <t>T ALL IN ONE BB CREAM 02 25ML A0</t>
  </si>
  <si>
    <t>T ALL IN ONE BB CREAM 03 25ML A0</t>
  </si>
  <si>
    <t>T VIT E OVERNIGHT SERUM-IN-OIL 28ML A0</t>
  </si>
  <si>
    <t>T FRAG MIST INDIAN NIGHT JSMN 100ML A0</t>
  </si>
  <si>
    <t>BATH LILY ULTRA FINE WHITE 20G A0</t>
  </si>
  <si>
    <t>BATH LILY ULTRA FINE LILAC 20G A0</t>
  </si>
  <si>
    <t>T BODY MIST VINEYARD PEACH 100ML A0</t>
  </si>
  <si>
    <t>BATH LILY 2 TONE ORANGE A0</t>
  </si>
  <si>
    <t>T BB CRM TEA TREE MEDIUM 40ML A0</t>
  </si>
  <si>
    <t>BASE SHELF 450MM M0</t>
  </si>
  <si>
    <t>DIVIDER 2 PARTS LARGE M0</t>
  </si>
  <si>
    <t>BASE PLATE MEDIUM M0</t>
  </si>
  <si>
    <t>BASE PLATE STOPPER MEDIUM M0</t>
  </si>
  <si>
    <t>HOLDER PRODUCT SHIMMER WAVE M0</t>
  </si>
  <si>
    <t>TESTER PLATE GENERAL MEDIUM M0</t>
  </si>
  <si>
    <t>TESTER PLATE POT MEDIUM M0</t>
  </si>
  <si>
    <t>HOLDER M SMALL M0</t>
  </si>
  <si>
    <t>BASE PLATE STOPPER SMALL M0</t>
  </si>
  <si>
    <t>TESTER PLATE GENERAL SMALL M0</t>
  </si>
  <si>
    <t>TESTER PLATE COMPACT SMALL M0</t>
  </si>
  <si>
    <t>COVER GRAPHIC M0</t>
  </si>
  <si>
    <t>GRAPHIC WEDGE M0</t>
  </si>
  <si>
    <t>HOLDER COMPACT MEDIUM M0</t>
  </si>
  <si>
    <t>DIVIDER/BIN LARGE M0</t>
  </si>
  <si>
    <t>HOLDER GRAPHIC MEDIUM M0</t>
  </si>
  <si>
    <t>T BODY SORBET MANGO 200ML A0</t>
  </si>
  <si>
    <t>CABINET MAKEOVER DRAWER LARGE M0</t>
  </si>
  <si>
    <t>MIRROR TOWER M/OVER M0</t>
  </si>
  <si>
    <t>HOLDER BRUSH M0</t>
  </si>
  <si>
    <t>POT SET WASTE M0</t>
  </si>
  <si>
    <t>MIRROR GONDOLA M0</t>
  </si>
  <si>
    <t>MIRROR WALL BAY 900MM M0</t>
  </si>
  <si>
    <t>MIRROR WALL BAY 450MM M0</t>
  </si>
  <si>
    <t>TESTER PLATE ANGLED WITH HOLDER M0</t>
  </si>
  <si>
    <t>TESTER PLATE BROW &amp; LINER KIT M0</t>
  </si>
  <si>
    <t>TESTER PLATE 3 IN 1 COMPACT M0</t>
  </si>
  <si>
    <t>INSERT/DIVIDER BIN M0</t>
  </si>
  <si>
    <t>TOOL GODET REMOVAL M0</t>
  </si>
  <si>
    <t>T BODY SORBET MORINGA 200ML A0</t>
  </si>
  <si>
    <t>T BODY SORBET PINK GRAPEFRUIT 200ML A0</t>
  </si>
  <si>
    <t>T BODY SORBET SATSUMA 200ML A0</t>
  </si>
  <si>
    <t>T BODY SORBET STRAWBERRY 200ML A0</t>
  </si>
  <si>
    <t>T AQUA BOOST SORBET VITAMIN E 50ML A0</t>
  </si>
  <si>
    <t>POUCH COSMETIC GREEN A0</t>
  </si>
  <si>
    <t>TABLE SIGN HOLDER M0</t>
  </si>
  <si>
    <t>TABLE PLINTH RISER M0</t>
  </si>
  <si>
    <t>INSERT HEMP TUBE 30ML M0</t>
  </si>
  <si>
    <t>INSERT HEMP TUBE 100ML M0</t>
  </si>
  <si>
    <t>BOX MINI INDIAN NJ EMPTY XM14 A0</t>
  </si>
  <si>
    <t>BODY BUTTER POPPY 200ML A0</t>
  </si>
  <si>
    <t>BODY BUTTER POPPY 50ML A0</t>
  </si>
  <si>
    <t>BODY SCRUB POPPY 200ML A0</t>
  </si>
  <si>
    <t>SHOWER GEL POPPY 250ML A0</t>
  </si>
  <si>
    <t>SHOWER GEL POPPY 60ML A0</t>
  </si>
  <si>
    <t>BODY LOTION POPPY 250ML A0</t>
  </si>
  <si>
    <t>MASSAGE OIL POPPY 150ML A0</t>
  </si>
  <si>
    <t>EDT POPPY 30ML A0</t>
  </si>
  <si>
    <t>SAMPLE EDP RED MUSK 1.5ML A0</t>
  </si>
  <si>
    <t>BATH BOMB POPPY 300G A0</t>
  </si>
  <si>
    <t>SHOWER GEL MANGO 750ML 2015 A0</t>
  </si>
  <si>
    <t>SHOWER GEL HONEYMANIA 750ML 2015 A0</t>
  </si>
  <si>
    <t>BODY BUTTER STRAWBERRY 400ML 2015 A0</t>
  </si>
  <si>
    <t>BODY BUTTER MORINGA 400ML 2015 A0</t>
  </si>
  <si>
    <t>BODY BUTTER PINK GRAPEFRUIT 400ML A0</t>
  </si>
  <si>
    <t>BODY BUTTER OLIVE 400ML 2015 A0</t>
  </si>
  <si>
    <t>BODY BUTTER HONEYMANIA 400ML 2015 A0</t>
  </si>
  <si>
    <t>SHOWER GEL ARGAN 750ML 2015 A0</t>
  </si>
  <si>
    <t>BODY BUTTER ARGAN 400ML 2015 A0</t>
  </si>
  <si>
    <t>CLEANSING WIPES TEA TREE A0</t>
  </si>
  <si>
    <t>CLEANSING WIPES VIT E 50ML A0</t>
  </si>
  <si>
    <t>SKIN REGIME BAR 2014 A0</t>
  </si>
  <si>
    <t>GRAPHIC UPSTAND 2014 A0</t>
  </si>
  <si>
    <t>BODY BUTTER MOJITO 200ML A0</t>
  </si>
  <si>
    <t>SHOWER GEL MOJITO 250ML A0</t>
  </si>
  <si>
    <t>BODY SCRUB MOJITO 250ML A0</t>
  </si>
  <si>
    <t>BODY SPLASH MOJITO 300ML A0</t>
  </si>
  <si>
    <t>SAMPLE POT LOGO GB</t>
  </si>
  <si>
    <t>BODY LOTION RED MUSK OUD 60ML ARX</t>
  </si>
  <si>
    <t>SHOWER GEL RED MUSK OUD 60ML ARX</t>
  </si>
  <si>
    <t>BODY SORBET MOJITO 200ML A0</t>
  </si>
  <si>
    <t>RIBBON CHRISTMAS 2014 A0</t>
  </si>
  <si>
    <t>CARRIER BAG CHRISTMAS 2014 A0</t>
  </si>
  <si>
    <t>APRON CHRISTMAS 2014 A0</t>
  </si>
  <si>
    <t>TRAY GET THE LOOK CORE 2014 A0</t>
  </si>
  <si>
    <t>BB TESTER HOLDER PULSE 2014 A0</t>
  </si>
  <si>
    <t>PULSE CONSULTATION STOOL A0</t>
  </si>
  <si>
    <t>BB TESTER HOLDER 2014 A0</t>
  </si>
  <si>
    <t>GIFT LILY MINI CANDIED APPLE XM14 A0</t>
  </si>
  <si>
    <t>LIP BALM ALOE 15ML A0</t>
  </si>
  <si>
    <t>TAG T/RETAIL POUCH AJA</t>
  </si>
  <si>
    <t>GET THE LOOK BUNDLE BLUE A3</t>
  </si>
  <si>
    <t>SERUM ALOE VERA 30ML A0</t>
  </si>
  <si>
    <t>MASK FACE ALOE VERA 100ML A0</t>
  </si>
  <si>
    <t>GET THE LOOK BUNDLE PINK A3</t>
  </si>
  <si>
    <t>GET THE LOOK BUNDLE MEX PINK A21</t>
  </si>
  <si>
    <t>GET THE LOOK BUNDLE MEX BLUE A21</t>
  </si>
  <si>
    <t>VACFORM EOS NAILS 2014 A0</t>
  </si>
  <si>
    <t>PROMO FAN NAILS 2014 A0</t>
  </si>
  <si>
    <t>TBSAH KEYRING COTE M1</t>
  </si>
  <si>
    <t>ALL IN ONE BB CREAM PVT FREE 04 25ML A0</t>
  </si>
  <si>
    <t>LONG SLEEVED STD TSHIRT L XMAS 2014 A0</t>
  </si>
  <si>
    <t>LONG SLEEVED STD TSHIRT M XMAS 2014 A0</t>
  </si>
  <si>
    <t>LONG SLEEVED STD TSHIRT S XMAS 2014 A0</t>
  </si>
  <si>
    <t>LONG SLEEVED STD TSHIRT XS XMAS 2014 A0</t>
  </si>
  <si>
    <t>LONG SLEEVED STD TSHIRT XXL XMAS 2014 A0</t>
  </si>
  <si>
    <t>NAIL FILE GIFT ROSE  XM14 A0</t>
  </si>
  <si>
    <t>NAIL FILE GIFT ABSINTHE  XM14 A0</t>
  </si>
  <si>
    <t>NAIL FILE GIFT HEMP XM14 A0</t>
  </si>
  <si>
    <t>NAIL FILE GIFT ALMOND  XM14 A0</t>
  </si>
  <si>
    <t>OIL BURNER BAY PLINTH 2014 A0</t>
  </si>
  <si>
    <t>OIL BURNER FREE STANDING 2014 A0</t>
  </si>
  <si>
    <t>STICKER BLACK MAKE UP TRY ME 2014 A1</t>
  </si>
  <si>
    <t>GRAPHIC UPSTAND SMALL 2014 A0</t>
  </si>
  <si>
    <t>SACHET VIT E SERUM-IN-OIL 0.3ML A0</t>
  </si>
  <si>
    <t>GIFT VALUES LOVE XM14 A0</t>
  </si>
  <si>
    <t>GIFT MUSIC BOX XM14 A0</t>
  </si>
  <si>
    <t>TIN MUSICAL XM14 A0</t>
  </si>
  <si>
    <t>UNIFORM WOMENS S/SLEEVE 20-22 2014 A0</t>
  </si>
  <si>
    <t>EDT RED MUSK OUD 60ML ARX</t>
  </si>
  <si>
    <t>SHOWER GEL RED MUSK OUD 250ML A0</t>
  </si>
  <si>
    <t>BODY LOTION RED MUSK OUD 250ML A0</t>
  </si>
  <si>
    <t>PERFUME OIL RED MUSK OUD 30ML ARX</t>
  </si>
  <si>
    <t>EDP RED MUSK OUD 30ML ARX</t>
  </si>
  <si>
    <t>CHEEK COLOUR 04 GOLDEN PINK M0</t>
  </si>
  <si>
    <t>SOFT HANDS KIND HEART 50ML 2015 A0</t>
  </si>
  <si>
    <t>GIFT SMALL WHITE MUSK AYR15 A0</t>
  </si>
  <si>
    <t>GIFT MEDIUM WHITE MUSK AYR15 A0</t>
  </si>
  <si>
    <t>GIFT MEDIUM WHITE MUSK SMOKY R AYR15 A0</t>
  </si>
  <si>
    <t>GIFT SMALL JCB AYR15 A0</t>
  </si>
  <si>
    <t>GIFT MEDIUM JCB AYR15 A0</t>
  </si>
  <si>
    <t>GIFT MEDIUM ATLAS MNTN ROSE AYR15 A0</t>
  </si>
  <si>
    <t>GIFT MEDIUM INDIAN NIGHT JSMN AYR15 A0</t>
  </si>
  <si>
    <t>GIFT MEDIUM FIJIAN WATER LOTUS AYR15 A0</t>
  </si>
  <si>
    <t>GIFT CUBE MANGO AYR15 A0</t>
  </si>
  <si>
    <t>GIFT CUBE COCONUT AYR15 A0</t>
  </si>
  <si>
    <t>GIFT CUBE MORINGA AYR15 A0</t>
  </si>
  <si>
    <t>GIFT CUBE STRAWBERRY AYR15 A0</t>
  </si>
  <si>
    <t>GIFT CUBE SHEA AYR15 A0</t>
  </si>
  <si>
    <t>GIFT CUBE SATSUMA AYR15 A0</t>
  </si>
  <si>
    <t>GIFT CUBE OLIVE AYR15 A0</t>
  </si>
  <si>
    <t>GIFT CUBE HONEY AYR15 A0</t>
  </si>
  <si>
    <t>GIFT CUBE ARGAN AYR15 A0</t>
  </si>
  <si>
    <t>GIFT CUBE PINK GRAPEFRUIT AYR15 A0</t>
  </si>
  <si>
    <t>GIFT BAG MANGO AYR15 A0</t>
  </si>
  <si>
    <t>GIFT BAG MORINGA AYR15 A0</t>
  </si>
  <si>
    <t>GIFT BAG COCONUT AYR15 A0</t>
  </si>
  <si>
    <t>GIFT BAG SATSUMA AYR15 A0</t>
  </si>
  <si>
    <t>GIFT BAG STRAWBERRY AYR15 A0</t>
  </si>
  <si>
    <t>GIFT BAG OLIVE AYR15 A0</t>
  </si>
  <si>
    <t>GIFT BAG HONEY AYR15 A0</t>
  </si>
  <si>
    <t>GIFT BAG ARGAN AYR15 A0</t>
  </si>
  <si>
    <t>GIFT BAG SHEA AYR15 A0</t>
  </si>
  <si>
    <t>GIFT SMALL COCONUT AYR15 A0</t>
  </si>
  <si>
    <t>GIFT SMALL SHEA AYR15 A0</t>
  </si>
  <si>
    <t>GIFT SMALL MORINGA AYR15 A0</t>
  </si>
  <si>
    <t>GIFT SMALL STRAWBERRY AYR15 A0</t>
  </si>
  <si>
    <t>GIFT SMALL ARGAN AYR15 A0</t>
  </si>
  <si>
    <t>GIFT SMALL SATSUMA AYR15 A0</t>
  </si>
  <si>
    <t>GIFT SMALL MANGO AYR15 A0</t>
  </si>
  <si>
    <t>GIFT SMALL HONEY AYR15 A0</t>
  </si>
  <si>
    <t>GIFT SMALL OLIVE AYR15 A0</t>
  </si>
  <si>
    <t>GIFT SMALL PINK GRAPEFRUIT AYR15 A0</t>
  </si>
  <si>
    <t>GIFT MEDIUM MORINGA AYR15 A0</t>
  </si>
  <si>
    <t>GIFT MEDIUM COCONUT AYR15 A0</t>
  </si>
  <si>
    <t>GIFT MEDIUM MANGO AYR15 A0</t>
  </si>
  <si>
    <t>GIFT MEDIUM STRAWBERRY AYR15 A0</t>
  </si>
  <si>
    <t>GIFT MEDIUM SATSUMA AYR15 A0</t>
  </si>
  <si>
    <t>GIFT MEDIUM SHEA AYR15 A0</t>
  </si>
  <si>
    <t>GIFT MEDIUM OLIVE AYR15 A0</t>
  </si>
  <si>
    <t>GIFT MEDIUM HONEY AYR15 A0</t>
  </si>
  <si>
    <t>GIFT MEDIUM PINK GRAPEFRUIT AYR15 A0</t>
  </si>
  <si>
    <t>GIFT TRIO HAND FRUITY AYR15 A0</t>
  </si>
  <si>
    <t>GIFT TRIO HAND NUT AYR15 A0</t>
  </si>
  <si>
    <t>GIFT MANICURE SET HEMP AYR15 A0</t>
  </si>
  <si>
    <t>GIFT MANICURE SET ALMOND AYR15 A0</t>
  </si>
  <si>
    <t>GIFT MANICURE SET ROSE AYR15 AX</t>
  </si>
  <si>
    <t>GIFT MANICURE SET ABSINTHE AYR15 A0</t>
  </si>
  <si>
    <t>GIFT SET HEMP AYR15 A0</t>
  </si>
  <si>
    <t>GIFT TRIO WMFM AYR15 AX</t>
  </si>
  <si>
    <t>GIFT TRIO WMFM SPORT AYR15 A22</t>
  </si>
  <si>
    <t>GIFT TRIO WMFM SPORT AYR15 A23</t>
  </si>
  <si>
    <t>GIFT SHAVING MACA ROOT AYR15 A0</t>
  </si>
  <si>
    <t>BOX CYO PREMIUM XM14 A0</t>
  </si>
  <si>
    <t>BAG CYO LARGE XM14 A0</t>
  </si>
  <si>
    <t>BAG CYO SMALL XM14 A0</t>
  </si>
  <si>
    <t>TISSUE PAPER CYO SILVER XM14 A0</t>
  </si>
  <si>
    <t>TAG CYO XM14 A0</t>
  </si>
  <si>
    <t>WRAP PAPER CYO XM14 A0</t>
  </si>
  <si>
    <t>RIBBON WIDE CYO XM14 A0</t>
  </si>
  <si>
    <t>PULSE ACCESSORY TRAY 2014 A0</t>
  </si>
  <si>
    <t>GIFT TRAVEL SET WHITE MUSK AYR15 A0</t>
  </si>
  <si>
    <t>GIFT MEDIUM RED MUSK AYR15 A0</t>
  </si>
  <si>
    <t>GIFT TRAVEL SET JCB AYR15 A0</t>
  </si>
  <si>
    <t>GIFT TRAVEL SET ATLAS MNTN ROSE AYR15 A0</t>
  </si>
  <si>
    <t>GIFT CUBE STRAWBERRY HRT SS15 A0</t>
  </si>
  <si>
    <t>GIFT TRIO BORN LIPPY SS15 A0</t>
  </si>
  <si>
    <t>GIFT TIN SMALL STRAWBERRY HRT SS15 A0</t>
  </si>
  <si>
    <t>GIFT BOX MED STRAWBERRY HRT SS15 A0</t>
  </si>
  <si>
    <t>GIFT CUBE POPPY SS15 A0</t>
  </si>
  <si>
    <t>GIFT DELUXE POPPY SS15 A0</t>
  </si>
  <si>
    <t>CYO BAMBOO BOWL XL XM14 A0</t>
  </si>
  <si>
    <t>BOX RIGID/FOLD CYO LARGE XM14 A0</t>
  </si>
  <si>
    <t>BOX RIGID/FOLD CYO MEDIUM XM14 A0</t>
  </si>
  <si>
    <t>BOX RIGID/FOLD CYO SMALL XM14 A0</t>
  </si>
  <si>
    <t>SLEEVE RIGID/FOLD CYO LARGE XM14 A0</t>
  </si>
  <si>
    <t>SLEEVE RIGID/FOLD CYO MEDIUM XM14 A0</t>
  </si>
  <si>
    <t>BAG CELLO/PAPER CYO LARGE XM14 A0</t>
  </si>
  <si>
    <t>BAG CELLO/PAPER CYO SMALL XM14 A0</t>
  </si>
  <si>
    <t>CELLO BAG CYO BAMBOO BOWL XL XM14 A0</t>
  </si>
  <si>
    <t>RIBBON CYO BAMBOO BOWL XL XM14 A0</t>
  </si>
  <si>
    <t>BAG TOTE XM14 A0</t>
  </si>
  <si>
    <t>GIFT TRAVEL SET IND NGT JSMN AYR15 A0</t>
  </si>
  <si>
    <t>GIFT TRAVEL SET FIJ WTR LTS AYR15 A0</t>
  </si>
  <si>
    <t>SPATULA SEASONAL A0</t>
  </si>
  <si>
    <t>BAG COSMETIC MAKE UP 2014 A0</t>
  </si>
  <si>
    <t>HF OIL GLAZED APPLE 100ML AON</t>
  </si>
  <si>
    <t>TESTER HOLDER VITAMIN E SERUM IN OIL A0</t>
  </si>
  <si>
    <t>TESTER HOLDER AQUABOOST A0</t>
  </si>
  <si>
    <t>GLORIFIER SERUM IN OIL A0</t>
  </si>
  <si>
    <t>LABEL TRY ME BIG A0</t>
  </si>
  <si>
    <t>TUB SLEEPER A0</t>
  </si>
  <si>
    <t>CARD LOVE YOUR BODY CANADA FR 2006 M21</t>
  </si>
  <si>
    <t>ANGLED RISER MAKE ME FABULOUS A0</t>
  </si>
  <si>
    <t>HOLDER TOP SLOT A6 A0</t>
  </si>
  <si>
    <t>HOLDER LEAFLET ACRYLIC A0</t>
  </si>
  <si>
    <t>SHELF FREE STANDING A0</t>
  </si>
  <si>
    <t>BRACKET FREE STANDING A0</t>
  </si>
  <si>
    <t>MASCARA BRUSH DEFINE &amp; LENGTHEN A0</t>
  </si>
  <si>
    <t>MASCARA BRUSH WATERPROOF A0</t>
  </si>
  <si>
    <t>BRUSH BROW/LASH GEL A0</t>
  </si>
  <si>
    <t>BAG TRAVEL ACCESSORIES CO M0</t>
  </si>
  <si>
    <t>OIL BURNER CERAMIC CRACKLED 2014 A0</t>
  </si>
  <si>
    <t>GIFT T/RETAIL TEA TREE .9% 2014 A0</t>
  </si>
  <si>
    <t>UNIFORM WOMENS S/SLEEVE 24-26 2014 A0</t>
  </si>
  <si>
    <t>UNIFORM WOMENS S/SLEEVE 28-30 2014 A0</t>
  </si>
  <si>
    <t>UNIFORM WOMENS L/SLEEVE 28-30 2014 A0</t>
  </si>
  <si>
    <t>UNIFORM WOMENS L/SLEEVE 24-26 2014 A0</t>
  </si>
  <si>
    <t>WRAPPED SOAP FROSTED CRANBERRY 25G ARX</t>
  </si>
  <si>
    <t>WRAPPED SOAP GLAZED APPLE 25G ARX</t>
  </si>
  <si>
    <t>WRAPPED SOAP VANILLA BRULEE 25G ARX</t>
  </si>
  <si>
    <t>TBSAH ORDER FORM 2014 A0</t>
  </si>
  <si>
    <t>GIFT CORE CFT VITAMIN E 2014 A0</t>
  </si>
  <si>
    <t>TAG CORE CFT VITAMIN E 2014 A0</t>
  </si>
  <si>
    <t>BATH LILY SMALL GIFT RED 2014 MRX</t>
  </si>
  <si>
    <t>BATH LILY SMALL GIFT GREEN 2014 MRX</t>
  </si>
  <si>
    <t>BATH LILY SMALL GIFT BEIGE 2014 MRX</t>
  </si>
  <si>
    <t>BATH LILY SMALL GIFT CREAM 2014 MRX</t>
  </si>
  <si>
    <t>BATH LILY SMALL GIFT PINK 2014 MRX</t>
  </si>
  <si>
    <t>BATH LILY SMALL GIFT ORANGE 2014 MRX</t>
  </si>
  <si>
    <t>GIFT PWP MOTHERS DAY 2014 A21</t>
  </si>
  <si>
    <t>HOLDER UPRIGHT LIPS 2015 A0</t>
  </si>
  <si>
    <t>VACFORM EOS SPRING TREND 2015 A0</t>
  </si>
  <si>
    <t>TESTING STRIPS RED MUSK 2014 A0</t>
  </si>
  <si>
    <t>PERFUME OIL LIFE IS?GOLD 15ML A0</t>
  </si>
  <si>
    <t>EDP LIFE IS?GOLD 50ML A0</t>
  </si>
  <si>
    <t>GEL PEN LINER TURQUOISE 0.283G A0</t>
  </si>
  <si>
    <t>EYE DEFINER GOLD 1.1G A0</t>
  </si>
  <si>
    <t>EYE DEFINER SILVER 1.1G A0</t>
  </si>
  <si>
    <t>EYE DEFINER PINK 1.1G AX</t>
  </si>
  <si>
    <t>EDT WHITE MUSK 10ML AON</t>
  </si>
  <si>
    <t>POUCH ARGAN 2014 A0</t>
  </si>
  <si>
    <t>UNIFORM WOMENS S/SLEEVE SIZE 22 2014 A0</t>
  </si>
  <si>
    <t>BODY BUTTER FUJI GREEN TEA 200ML A0</t>
  </si>
  <si>
    <t>Bangladesh</t>
  </si>
  <si>
    <t>BODY LOTION FUJI GREEN TEA 250ML A0</t>
  </si>
  <si>
    <t>SHOWER GEL FUJI GREEN TEA 250ML A0</t>
  </si>
  <si>
    <t>BODY SORBET FUJI GREEN TEA 200ML A0</t>
  </si>
  <si>
    <t>COLOGNE FUJI GREEN TEA 100ML A0</t>
  </si>
  <si>
    <t>SOAP FUJI GREEN TEA 100G A0</t>
  </si>
  <si>
    <t>BODY BUTTER FUJI GREEN TEA 50ML A0</t>
  </si>
  <si>
    <t>SHOWER GEL FUJI GREEN TEA 60ML ARX</t>
  </si>
  <si>
    <t>BODY LOTION FUJI GREEN TEA 60ML ARX</t>
  </si>
  <si>
    <t>BODY LOTION RED MUSK 60ML ARX</t>
  </si>
  <si>
    <t>BODY LOTION WHITE MUSK SMOKY R 60ML ARX</t>
  </si>
  <si>
    <t>SHOWER GEL RED MUSK 60ML AON</t>
  </si>
  <si>
    <t>BODY BUTTER FORBIDDEN FLOWER 200ML A43</t>
  </si>
  <si>
    <t>BODY LOTION FORBIDDEN FLOWER 250ML A43</t>
  </si>
  <si>
    <t>SHOWER GEL FORBIDDEN FLOWER 250ML A43</t>
  </si>
  <si>
    <t>EDT FORBIDDEN FLOWER 30ML A43</t>
  </si>
  <si>
    <t>LABEL TRIO BORN LIPPY SS15 A0</t>
  </si>
  <si>
    <t>FLOORSTAND GIFT 2014 A0</t>
  </si>
  <si>
    <t>XMAS TABLE KIT 2014 A0</t>
  </si>
  <si>
    <t>VACFORM EOS AIO WHITE 2015 A0</t>
  </si>
  <si>
    <t>FRAGRANCE BAR 2015 A0</t>
  </si>
  <si>
    <t>GIFT COLLECTION MINI EDT W/MUSK AYR15 A0</t>
  </si>
  <si>
    <t>CYO BOX 10ML EDT VOYAGES AYR15 A0</t>
  </si>
  <si>
    <t>CYO BOX FORBIDDEN FLWR AYR15 A0</t>
  </si>
  <si>
    <t>CYO BOX HEART SS15 A0</t>
  </si>
  <si>
    <t>BOX DUO CBB EMPTY XM06 M1</t>
  </si>
  <si>
    <t>BOX SMALL PLV+R STRAWBERRY AYR15 A0</t>
  </si>
  <si>
    <t>BOX MED PLV+R MANGO AYR15 A0</t>
  </si>
  <si>
    <t>BOX MED PLV+R SHEA AYR15 A0</t>
  </si>
  <si>
    <t>TUBE LIP &amp; HAND HONEY AYR15 A0</t>
  </si>
  <si>
    <t>TIN TRIO WMFM SPORT AYR15 A0</t>
  </si>
  <si>
    <t>CUBE STRAWBERRY HRT EMPTY SS15 A0</t>
  </si>
  <si>
    <t>TIN TRIO BORN LIPPY SS15 A0</t>
  </si>
  <si>
    <t>CUBE POPPY SS15 A0</t>
  </si>
  <si>
    <t>BOX DELUXE PLV POPPY SS15 A0</t>
  </si>
  <si>
    <t>DOY SLEEPING MASK 2ML A0</t>
  </si>
  <si>
    <t>GIFT TRIO HAND CREAMS AP AYR15 AX</t>
  </si>
  <si>
    <t>CFT COTTON POUCH TBSAH A0</t>
  </si>
  <si>
    <t>PERFUME OIL LIFE IS?GOLD 15ML ARX</t>
  </si>
  <si>
    <t>EDT RED MUSK 60ML AON</t>
  </si>
  <si>
    <t>INSERT MANGO AYR15 A0</t>
  </si>
  <si>
    <t>INSERT MORINGA AYR15 A0</t>
  </si>
  <si>
    <t>INSERT COCONUT AYR15 A0</t>
  </si>
  <si>
    <t>INSERT SATSUMA AYR15 A0</t>
  </si>
  <si>
    <t>INSERT STRAWBERRY AYR15 A0</t>
  </si>
  <si>
    <t>INSERT OLIVE AYR15 A0</t>
  </si>
  <si>
    <t>INSERT SHEA AYR15 A0</t>
  </si>
  <si>
    <t>INSERT PINK GRAPEFRUIT AYR15 A0</t>
  </si>
  <si>
    <t>INSERT MANGO EMPTY AYR15 A0</t>
  </si>
  <si>
    <t>INSERT COCONUT EMPTY AYR15 A0</t>
  </si>
  <si>
    <t>INSERT STRAWBERRY EMPTY AYR15 A0</t>
  </si>
  <si>
    <t>INSERT OLIVE EMPTY AYR15 A0</t>
  </si>
  <si>
    <t>INSERT HONEY EMPTY AYR15 A0</t>
  </si>
  <si>
    <t>INSERT SHEA EMPTY AYR15 A0</t>
  </si>
  <si>
    <t>TAG CYO AYR15 A0</t>
  </si>
  <si>
    <t>CYO BAMBOO BOWL GREY A0</t>
  </si>
  <si>
    <t>BOX RIGID/FOLD CYO LARGE AYR15 A0</t>
  </si>
  <si>
    <t>BOX RIGID/FOLD CYO MEDIUM AYR15 A0</t>
  </si>
  <si>
    <t>BOX RIGID/FOLD CYO SMALL AYR15 A0</t>
  </si>
  <si>
    <t>NIGHT SERUM MOISTURE WHITE 30ML A36</t>
  </si>
  <si>
    <t>BAG BLACK FRIDAY 2014 A21</t>
  </si>
  <si>
    <t>BATH MILK SPA WISDOM 250ML M21</t>
  </si>
  <si>
    <t>TOE DIVIDERS MINT SS07 M0</t>
  </si>
  <si>
    <t>BODY LOTION WHITE MUSK 250ML A0</t>
  </si>
  <si>
    <t>CASE VANITY A</t>
  </si>
  <si>
    <t>MOISTURE CREAM ALOE VERA 50ML A0</t>
  </si>
  <si>
    <t>NIGHT CREAM ALOE VERA 50ML A0</t>
  </si>
  <si>
    <t>SACHET DAY CREAM ALOE 1.5ML AON</t>
  </si>
  <si>
    <t>BAG FOR LIFE BLACK FRIDAY AU14 A21</t>
  </si>
  <si>
    <t>EYES CUBE VITAMIN E 4G A0</t>
  </si>
  <si>
    <t>COLOUR CRUSH 225 P DARK BROWN A21</t>
  </si>
  <si>
    <t>COLOUR CRUSH 415 P INK BLUE A21</t>
  </si>
  <si>
    <t>LIP GLOSS 25 PEACH A21</t>
  </si>
  <si>
    <t>MOISTURE FOUNDATION SPF15 02 30ML AX</t>
  </si>
  <si>
    <t>FORM APPLICATION CONSULTANT A1</t>
  </si>
  <si>
    <t>MOISTURE FOUNDATION SPF15 05 30ML AX</t>
  </si>
  <si>
    <t>MOISTURE FOUNDATION SPF15 06 30ML AX</t>
  </si>
  <si>
    <t>MOISTURE FOUNDATION SPF15 07 30ML AX</t>
  </si>
  <si>
    <t>SHIMMER CUBES PINK 14G SS15 A21</t>
  </si>
  <si>
    <t>GIFT MINI GREEN TEA AYR15 A0</t>
  </si>
  <si>
    <t>GIFT MEDIUM GREEN TEA AYR15 A0</t>
  </si>
  <si>
    <t>GIFT DELUXE GREEN TEA AYR15 A0</t>
  </si>
  <si>
    <t>GIFT MINI MOJITO SS15 A0</t>
  </si>
  <si>
    <t>GIFT MEDIUM MOJITO SS15 A0</t>
  </si>
  <si>
    <t>GIFT DELUXE MOJITO SS15 A0</t>
  </si>
  <si>
    <t>GWP RAMADAN 2015 A36</t>
  </si>
  <si>
    <t>BODY BUTTER MOJITO 50ML A0</t>
  </si>
  <si>
    <t>BODY SCRUB MOJITO 50ML A0</t>
  </si>
  <si>
    <t>SHOWER GEL MOJITO 60ML A0</t>
  </si>
  <si>
    <t>T BODY BUTTER ARGAN 200ML A0</t>
  </si>
  <si>
    <t>T BODY LOTION ARGAN 250ML A0</t>
  </si>
  <si>
    <t>T BODY OIL ARGAN 125ML A0</t>
  </si>
  <si>
    <t>T LIP BALM ARGAN 20ML A0</t>
  </si>
  <si>
    <t>TBSAH T-SHIRT SML 2ND EDITION 2014 A0</t>
  </si>
  <si>
    <t>TBSAH T-SHIRT MED 2ND EDITION 2014 A0</t>
  </si>
  <si>
    <t>TBSAH T-SHIRT LRG 2ND EDITION 2014 A0</t>
  </si>
  <si>
    <t>TBSAH T-SHIRT XLRG 2ND EDITION 2014 A0</t>
  </si>
  <si>
    <t>TBSAH T-SHIRT XXLRG 2ND EDITION 2014 A0</t>
  </si>
  <si>
    <t>HOLDER BAY HANDS 100ML A0</t>
  </si>
  <si>
    <t>HOLDER BAY HANDS 30ML A0</t>
  </si>
  <si>
    <t>TABLE XMAS TREE 2014 A0</t>
  </si>
  <si>
    <t>FLOOR PLINTH GIFT 2014 A0</t>
  </si>
  <si>
    <t>FR LYBC LOYALTY CARD 2014 A0</t>
  </si>
  <si>
    <t>FR LYBC LEAFLET 2014 A0</t>
  </si>
  <si>
    <t>GIFT CUBE MANGO SP15 A0</t>
  </si>
  <si>
    <t>PROP GREEN TEA A0</t>
  </si>
  <si>
    <t>GIFT CUBE COCONUT SP15 A0</t>
  </si>
  <si>
    <t>GIFT CUBE MORINGA SP15 A0</t>
  </si>
  <si>
    <t>GIFT CUBE STRAWBERRY SP15 A0</t>
  </si>
  <si>
    <t>GIFT CUBE SHEA SP15 A0</t>
  </si>
  <si>
    <t>GIFT CUBE SATSUMA SP15 A0</t>
  </si>
  <si>
    <t>GIFT CUBE OLIVE SP15 A0</t>
  </si>
  <si>
    <t>GIFT CUBE ARGAN SP15 A0</t>
  </si>
  <si>
    <t>GIFT CUBE PINK GRAPEFRUIT SP15 A0</t>
  </si>
  <si>
    <t>GIFT BAG MANGO SP15 A0</t>
  </si>
  <si>
    <t>GIFT BAG MORINGA SP15 A0</t>
  </si>
  <si>
    <t>GIFT BAG COCONUT SP15 A0</t>
  </si>
  <si>
    <t>GIFT BAG SATSUMA SP15 A0</t>
  </si>
  <si>
    <t>GIFT BAG STRAWBERRY SP15 A0</t>
  </si>
  <si>
    <t>GIFT BAG OLIVE SP15 A0</t>
  </si>
  <si>
    <t>BATH LILY ULTRA FINE LILAC CO M0</t>
  </si>
  <si>
    <t>BATH LILY ULTRA FINE CORAL CO06 M0</t>
  </si>
  <si>
    <t>GLOVES BATH CORAL CO06 M0</t>
  </si>
  <si>
    <t>GIFT CUBE HONEY SP15 A0</t>
  </si>
  <si>
    <t>GIFT BAG HONEY SP15 A0</t>
  </si>
  <si>
    <t>GIFT BAG SHEA SP15 A0</t>
  </si>
  <si>
    <t>GIFT SMALL COCONUT SP15 A0</t>
  </si>
  <si>
    <t>GIFT SMALL SHEA SP15 A0</t>
  </si>
  <si>
    <t>GIFT SMALL MORINGA SP15 A0</t>
  </si>
  <si>
    <t>GIFT SMALL STRAWBERRY SP15 A0</t>
  </si>
  <si>
    <t>GIFT SMALL ARGAN SP15 A0</t>
  </si>
  <si>
    <t>GIFT SMALL SATSUMA SP15 A0</t>
  </si>
  <si>
    <t>GIFT SMALL MANGO SP15 A0</t>
  </si>
  <si>
    <t>GIFT SMALL HONEY SP15 A0</t>
  </si>
  <si>
    <t>GIFT SMALL OLIVE SP15 A0</t>
  </si>
  <si>
    <t>GIFT SMALL PINK GRAPEFRUIT SP15 A0</t>
  </si>
  <si>
    <t>GIFT MEDIUM MORINGA SP15 A0</t>
  </si>
  <si>
    <t>GIFT MEDIUM COCONUT SP15 A0</t>
  </si>
  <si>
    <t>GIFT MEDIUM MANGO SP15 A0</t>
  </si>
  <si>
    <t>GIFT MEDIUM STRAWBERRY SP15 A0</t>
  </si>
  <si>
    <t>GIFT MEDIUM SATSUMA SP15 A0</t>
  </si>
  <si>
    <t>GIFT MEDIUM OLIVE SP15 A0</t>
  </si>
  <si>
    <t>GIFT MEDIUM HONEY SP15 A0</t>
  </si>
  <si>
    <t>CUBE ARGAN SP15 A0</t>
  </si>
  <si>
    <t>BOX MED PLV+R OLIVE SP15 A0</t>
  </si>
  <si>
    <t>BOX MED PLV+R ARGAN SP15 A0</t>
  </si>
  <si>
    <t>INSERT MANGO SP15 A0</t>
  </si>
  <si>
    <t>INSERT MORINGA SP15 A0</t>
  </si>
  <si>
    <t>INSERT COCONUT SP15 A0</t>
  </si>
  <si>
    <t>INSERT SATSUMA SP15 A0</t>
  </si>
  <si>
    <t>INSERT STRAWBERRY SP15 A0</t>
  </si>
  <si>
    <t>INSERT OLIVE SP15 A0</t>
  </si>
  <si>
    <t>INSERT SHEA SP15 A0</t>
  </si>
  <si>
    <t>INSERT PINK GRAPEFRUIT SP15 A0</t>
  </si>
  <si>
    <t>INSERT MANGO EMPTY SP15 A0</t>
  </si>
  <si>
    <t>INSERT MORINGA EMPTY SP15 A0</t>
  </si>
  <si>
    <t>INSERT STRAWBERRY EMPTY SP15 A0</t>
  </si>
  <si>
    <t>INSERT HONEY EMPTY SP15 A0</t>
  </si>
  <si>
    <t>INSERT SHEA EMPTY SP15 A0</t>
  </si>
  <si>
    <t>INSERT PINK G/FRUIT EMPTY SP15 A0</t>
  </si>
  <si>
    <t>TAG MED PINK GRAPEFRUIT SP15 A0</t>
  </si>
  <si>
    <t>SHOWER GEL VINEYARD PEACH 250ML AJA</t>
  </si>
  <si>
    <t>FOUNDATION BAG 2015 A0</t>
  </si>
  <si>
    <t>VAC FORM EOS TESTER EYES 2015 A0</t>
  </si>
  <si>
    <t>VAC FORM EOS TESTER HONEY BRONZE 2015 A0</t>
  </si>
  <si>
    <t>LABEL T/RETAIL HONEY 2014 A40</t>
  </si>
  <si>
    <t>LABEL T/RETAIL STRAWBERRY 2014 A40</t>
  </si>
  <si>
    <t>LABEL T/RETAIL DOY 2014 A40</t>
  </si>
  <si>
    <t>LABEL T/RETAIL EXCLUSIVE DOY 2014 A40</t>
  </si>
  <si>
    <t>Mexico</t>
  </si>
  <si>
    <t>GIFT MEDIUM STRAWBERRY AU15 A0</t>
  </si>
  <si>
    <t>GIFT LARGE STRAWBERRY AU15 A0</t>
  </si>
  <si>
    <t>GIFT MEDIUM JCB AU15 A0</t>
  </si>
  <si>
    <t>GIFT LARGE INDIAN NIGHT JASMINE AU15 A0</t>
  </si>
  <si>
    <t>GIFT MEDIUM FIJIAN AQUA LOTUS AU15 A0</t>
  </si>
  <si>
    <t>GIFT SMALL LIFE IS AU15 A0</t>
  </si>
  <si>
    <t>CC MONO 002 DAZZLING SAND 1.5G A0</t>
  </si>
  <si>
    <t>CC MONO 730 SHIMMERING OCEAN 1.5G A0</t>
  </si>
  <si>
    <t>CC MONO 630 FIZZY MOJITO 1.5G A0</t>
  </si>
  <si>
    <t>CC MONO 020 GLITTERY NIGHT 1.5G A0</t>
  </si>
  <si>
    <t>HAND CREAM EINE HEMP 100ML 2016 A0X</t>
  </si>
  <si>
    <t>GIFT CALENDER COUNTDOWN AU15 A36</t>
  </si>
  <si>
    <t>PROMO NAILS FAN SPRING 2014 A0</t>
  </si>
  <si>
    <t>SHOWER GEL PINK GRAPEFRUIT 250ML AJA</t>
  </si>
  <si>
    <t>SHOWER GEL SATSUMA 250ML AJA</t>
  </si>
  <si>
    <t>BODY POLISH STRAWBERRY 75ML ARX</t>
  </si>
  <si>
    <t>T DROPS OF YOUTH EYE CONCENTRATE 10ML A0</t>
  </si>
  <si>
    <t>RIBBON MINI WM FRAGRANCE EMPTY AYR15 A0</t>
  </si>
  <si>
    <t>BOX DELUXE GREEN TEA SS15 A0</t>
  </si>
  <si>
    <t>GIFT CARD ENGLISH M21</t>
  </si>
  <si>
    <t>VACFORM CUBE WITH BUTTER EMPTY AYR15 A0</t>
  </si>
  <si>
    <t>BODY WASH WHITE MUSK 400ML A0</t>
  </si>
  <si>
    <t>EDT RED MUSK 100ML ARX</t>
  </si>
  <si>
    <t>EYE MASK WITH POUCH A0</t>
  </si>
  <si>
    <t>BAG FUROSHIKI A0</t>
  </si>
  <si>
    <t>BAG WITH BROOCH MANDARIN ORANGE A0</t>
  </si>
  <si>
    <t>PERFUME OIL WHITE MUSK SMOKY R 20ML A0</t>
  </si>
  <si>
    <t>HOLDER M SMALL 2015 A0</t>
  </si>
  <si>
    <t>DEODORANT ROLL ON ACTIVIST 75ML A23</t>
  </si>
  <si>
    <t>CARRIER BAG XS 2015 A0</t>
  </si>
  <si>
    <t>EDT WHITE MUSK SMOKY ROSE 100ML  A0</t>
  </si>
  <si>
    <t>BODY CREAM WHITE MUSK 200ML  A0</t>
  </si>
  <si>
    <t>EDT ITALIAN SUMMER FIG 50ML A0</t>
  </si>
  <si>
    <t>FORM APPLICATION LOVE YOUR BODY A0</t>
  </si>
  <si>
    <t>CYO BOX  MAKE UP AU15 A0</t>
  </si>
  <si>
    <t>MOISTURE CREAM 50ML A0</t>
  </si>
  <si>
    <t>BUNDLE SATSUMA A21</t>
  </si>
  <si>
    <t>BUNDLE STRAWBERRY A21</t>
  </si>
  <si>
    <t>BUNDLE MANGO A21</t>
  </si>
  <si>
    <t>BUNDLE PINK GRAPEFRUIT A21</t>
  </si>
  <si>
    <t>BUNDLE MORINGA A21</t>
  </si>
  <si>
    <t>BAG MEDIUM SATSUMA A21</t>
  </si>
  <si>
    <t>BAG MEDIUM STRAWBERRY A21</t>
  </si>
  <si>
    <t>BAG MEDIUM MANGO A21</t>
  </si>
  <si>
    <t>BAG MEDIUM PINK GRAPEFRUIT A21</t>
  </si>
  <si>
    <t>BAG MEDIUM MORINGA A21</t>
  </si>
  <si>
    <t>BB CREAM DRAWER VAC FORM 2015 A0</t>
  </si>
  <si>
    <t>CONSULTATION TRAY 2015 A0</t>
  </si>
  <si>
    <t>WOODEN STAGING PLINTH LARGE 2015 A0</t>
  </si>
  <si>
    <t>HANDCARE DRAWER VAC FORM 2015 A0</t>
  </si>
  <si>
    <t>HYGIENE BOX 2015 A0</t>
  </si>
  <si>
    <t>SKINCARE TESTER STEPS 2015 A0</t>
  </si>
  <si>
    <t>SKINCARE TOOLS OF THE TRADE TRAY 2015 A0</t>
  </si>
  <si>
    <t>INNOVATION STATION 2015 A0</t>
  </si>
  <si>
    <t>PULSE 3.0 A2 GRAPHIC HOLDER A0 2015</t>
  </si>
  <si>
    <t>PULSE 3.0 WOODEN HAND 2015 A0</t>
  </si>
  <si>
    <t>WOODEN STAGING BLOCKS 2015 A0</t>
  </si>
  <si>
    <t>BOX COLLECTION PLV VOYAGE MIST AU15 A0</t>
  </si>
  <si>
    <t>BOX PLV+TAG LIFE IS GOLD AU15 A0</t>
  </si>
  <si>
    <t>CYO TIN MAKE UP AU15 A0</t>
  </si>
  <si>
    <t>GIFT COLLECTION VOYAGE MIST AU15 A0</t>
  </si>
  <si>
    <t>3D WORDS WINDOW - COLLECTION A0</t>
  </si>
  <si>
    <t>TABLE TOPPER PULSE 2015 A0</t>
  </si>
  <si>
    <t>INNOVATION STATION GRAPHIC HOLDER A0</t>
  </si>
  <si>
    <t>VACFORM HANDS 2015 A0</t>
  </si>
  <si>
    <t>GLOVE BATH PINK 2015 ARX</t>
  </si>
  <si>
    <t>GLOVE BATH WHITE 2015 ARX</t>
  </si>
  <si>
    <t>GLOVE BATH ORANGE 2015 ARX</t>
  </si>
  <si>
    <t>COCKTAIL SHAKER MOJITO SS15 A0</t>
  </si>
  <si>
    <t>ICE BUCKET MOJITO SS15 A0</t>
  </si>
  <si>
    <t>FRAG MIST FIJIAN WATER LOTUS 100ML A0</t>
  </si>
  <si>
    <t>BODY CREAM FIJIAN WATER LOTUS 200ML A0</t>
  </si>
  <si>
    <t>BODY LOTION FIJIAN WATER LOTUS 60ML ARX</t>
  </si>
  <si>
    <t>SHOWER GEL FIJIAN WATER LOTUS 60ML ARX</t>
  </si>
  <si>
    <t>FRAG MIST ATLAS MOUNTAIN ROSE 100ML A0</t>
  </si>
  <si>
    <t>FRAG MIST ITALIAN SUMMER FIG 100ML A0</t>
  </si>
  <si>
    <t>SHOWER GEL ITALIAN SUMMER FIG 250ML A0</t>
  </si>
  <si>
    <t>BODY WASH ITALIAN SUMMER FIG 60ML ARX</t>
  </si>
  <si>
    <t>BODY LOTION ITALIAN SUMMER FIG 250ML A0</t>
  </si>
  <si>
    <t>BODY LOTION ITALIAN SUMMER FIG 60ML ARX</t>
  </si>
  <si>
    <t>BODY CREAM ITALIAN SUMMER FIG 200ML A0</t>
  </si>
  <si>
    <t>FRAG MIST JAPANESE C/BLOSSOM 100ML A0</t>
  </si>
  <si>
    <t>BODY WASH JAPANESE C/BLOSSOM 60ML ARX</t>
  </si>
  <si>
    <t>BODY LOTION JAPANESE C/BLOSSOM 60ML ARX</t>
  </si>
  <si>
    <t>FRAG MIST INDIAN NIGHT JASMINE 100ML A0</t>
  </si>
  <si>
    <t>SHOWER GEL INDIAN NIGHT JASMINE 60ML ARX</t>
  </si>
  <si>
    <t>BODY CREAM INDIAN NIGHT JSMN 200ML A0</t>
  </si>
  <si>
    <t>BODY LOTION INDIAN NIGHT JSMN 60ML ARX</t>
  </si>
  <si>
    <t>BOX CYO MD SS15 A0</t>
  </si>
  <si>
    <t>BAND SMALL MD OLIVE SS15 A0</t>
  </si>
  <si>
    <t>BAND SMALL MD MANGO SS15 A0</t>
  </si>
  <si>
    <t>BAND SMALL MD SATSUMA SS15 A0</t>
  </si>
  <si>
    <t>BAND SMALL MD ARGAN SS15 A0</t>
  </si>
  <si>
    <t>BAND SMALL MD PINK G/FRUIT SS15 A0</t>
  </si>
  <si>
    <t>BAND SMALL MD HONEY SS15 A0</t>
  </si>
  <si>
    <t>BAND SMALL MD COCONUT SS15 A0</t>
  </si>
  <si>
    <t>BAND SMALL MD SHEA SS15 A0</t>
  </si>
  <si>
    <t>BAND SMALL MD MORINGA SS15 A0</t>
  </si>
  <si>
    <t>BAND MED MD STRAWBERRY SS15 A0</t>
  </si>
  <si>
    <t>BAND MED MD OLIVE SS15 A0</t>
  </si>
  <si>
    <t>BAND MED MD MANGO SS15 A0</t>
  </si>
  <si>
    <t>BAND MED MD SATSUMA SS15 A0</t>
  </si>
  <si>
    <t>BAND MED MD ARGAN SS15 A0</t>
  </si>
  <si>
    <t>BAND MED MD PINK G/FRUIT SS15 A0</t>
  </si>
  <si>
    <t>BAND MED MD HONEY SS15 A0</t>
  </si>
  <si>
    <t>BAND MED MD COCONUT SS15 A0</t>
  </si>
  <si>
    <t>BAND MED MD SHEA SS15 A0</t>
  </si>
  <si>
    <t>BAND MED MD MORINGA SS15 A0</t>
  </si>
  <si>
    <t>BAND SMALL MD WHITE MUSK SS15 A0</t>
  </si>
  <si>
    <t>BAND MED MD WHITE MUSK SS15 A0</t>
  </si>
  <si>
    <t>BAND MED MD WM SMOKY ROSE SS15 A0</t>
  </si>
  <si>
    <t>BAND MED MD RED MUSK SS15 A0</t>
  </si>
  <si>
    <t>ENHANCER VITAMIN C 1.5ML A0</t>
  </si>
  <si>
    <t>EDP RED MUSK 50ML A0</t>
  </si>
  <si>
    <t>RED PACKETS 2015 A0</t>
  </si>
  <si>
    <t>TOTE BAG WITH RED TEXT A0</t>
  </si>
  <si>
    <t>TOTE BAG WITH TBS PRINT A0</t>
  </si>
  <si>
    <t>SKINCARE POUCH RED A0</t>
  </si>
  <si>
    <t>T COCONUT HAND CREAM 30ML A0</t>
  </si>
  <si>
    <t>T PINK GRAPEFRUIT HAND CREAM 30ML A0</t>
  </si>
  <si>
    <t>T HONEY HAND CREAM 30ML A0</t>
  </si>
  <si>
    <t>T MANGO HAND CREAM 30ML A0</t>
  </si>
  <si>
    <t>T SHEA HAND CREAM 30ML A0</t>
  </si>
  <si>
    <t>T STRAWBERRY HAND CREAM 30ML A0</t>
  </si>
  <si>
    <t>T MORINGA HAND CREAM 30ML A0</t>
  </si>
  <si>
    <t>T SATSUMA HAND CREAM 30ML A0</t>
  </si>
  <si>
    <t>T WILD ARGAN OIL HAND CREAM 30ML A0</t>
  </si>
  <si>
    <t>HOME FOR LIFE UNIT FOUNDATION 2015 A0</t>
  </si>
  <si>
    <t>PWP BACK TO SCHOOL SS14 A0</t>
  </si>
  <si>
    <t>BANDWRAP DOY EMPTY SS15</t>
  </si>
  <si>
    <t>EYE BAR GEL 2015 A0</t>
  </si>
  <si>
    <t>GLOVE BATH GIFT RED 2015 ARX</t>
  </si>
  <si>
    <t>EDT JAPANESE C/BLOSSOM 50ML AON</t>
  </si>
  <si>
    <t>EDT INDIAN NIGHT JASMINE 50ML AON</t>
  </si>
  <si>
    <t>EDT ITALIAN SUMMER FIG 50ML AON</t>
  </si>
  <si>
    <t>FLOOR PLINTH ACRYLIC A0</t>
  </si>
  <si>
    <t>TSTR HOLDER BODY BUTTER A0</t>
  </si>
  <si>
    <t>TESTER PLINTH HALF 2015 A0</t>
  </si>
  <si>
    <t>VACFORM EOS EYES &amp; BROWS 2015 A0</t>
  </si>
  <si>
    <t>TAG MED MOJITO SS15 A0</t>
  </si>
  <si>
    <t>LIP CARE STICK SPF15 VITAMIN E 4.2G A2</t>
  </si>
  <si>
    <t>BANDWRAP MED GREEN TEA EMPTY SS15 A0</t>
  </si>
  <si>
    <t>BANDWRAP DELUXE GREEN TEA EMPTY SS15 A0</t>
  </si>
  <si>
    <t>EDT JAPANESE CHERRY BLOSSOM 10ML AON</t>
  </si>
  <si>
    <t>EDT ITALIAN SUMMER FIG 10ML AON</t>
  </si>
  <si>
    <t>VACFORM CUBE WITH BUTTER 2015 A0</t>
  </si>
  <si>
    <t>VACFORM CUBE WITH BUTTER EMPTY 2015 A0</t>
  </si>
  <si>
    <t>EDT WHITE MUSK 60ML AON</t>
  </si>
  <si>
    <t>EDT BLACK MUSK 60ML AON</t>
  </si>
  <si>
    <t>EDT WHITE MUSK SMOKY ROSE 60ML AON</t>
  </si>
  <si>
    <t>BODY LOTION BLACK MUSK 60ML ARX</t>
  </si>
  <si>
    <t>EDT RED MUSK 10ML AON</t>
  </si>
  <si>
    <t>EDT WHITE MUSK SMOKY ROSE 10ML AON</t>
  </si>
  <si>
    <t>TBSAH PARTY INVITE 2014 A0</t>
  </si>
  <si>
    <t>TBSAH FLYER RECRUITMENT 2014 A0</t>
  </si>
  <si>
    <t>BUNDLE ARGAN 2014 A21</t>
  </si>
  <si>
    <t>BODY SCRUB DEAD SEA SALT 350ML A0X</t>
  </si>
  <si>
    <t>BODY MASK HIMALAYAN CHARCOAL 200ML A0X</t>
  </si>
  <si>
    <t>BODY CREAM JAPANESE CAMELLIA 350ML A0X</t>
  </si>
  <si>
    <t>BAG CELLO/PAPER CYO PINK SS15 A0</t>
  </si>
  <si>
    <t>STICKER PINK CYO ROUND SS15 A0</t>
  </si>
  <si>
    <t>RIBBON CYO PINK SS15 A0</t>
  </si>
  <si>
    <t>3D WORDS TABLE - NEW A0</t>
  </si>
  <si>
    <t>3D WORDS PERIMETER - NEW A0</t>
  </si>
  <si>
    <t>INSERT NAILS FSU 2015 A0</t>
  </si>
  <si>
    <t>DOY EYE DRAWER VAC FORM 2015 A0</t>
  </si>
  <si>
    <t>SPA DRAWER VAC FORM 2015 A0</t>
  </si>
  <si>
    <t>BODYCARE TOOLS OF THE TRADE TRAY 2015 A0</t>
  </si>
  <si>
    <t>TESTING STRIPS MOTHERS DAY 2015 A0</t>
  </si>
  <si>
    <t>HAIR/BDY WASH WHT MUSK F/MEN 200ML A0</t>
  </si>
  <si>
    <t>GIFT IWD SET SHEA 2015 A0</t>
  </si>
  <si>
    <t>GIFT IWD SET PINK GRAPEFRUIT 2015 A0</t>
  </si>
  <si>
    <t>OIL TEA TREE 20ML A0</t>
  </si>
  <si>
    <t>BAG PREMIUM TOTE XM14 A21</t>
  </si>
  <si>
    <t>BAG BLOCKBUSTER XM14 A21</t>
  </si>
  <si>
    <t>BAG LARGE XM14 A21</t>
  </si>
  <si>
    <t>BAG COTTON XM14 A21</t>
  </si>
  <si>
    <t>BAG PRE-LOAD XM14 A21</t>
  </si>
  <si>
    <t>GTR GONDOLA 120 A0</t>
  </si>
  <si>
    <t>GTR GONDOLA END CAP A0</t>
  </si>
  <si>
    <t>GTR BODY BUTTER HIVE A0</t>
  </si>
  <si>
    <t>BRUSH EYESHADOW GIFT 2014 A0</t>
  </si>
  <si>
    <t>MOISTURE CREAM VITAMIN E 100ML A0</t>
  </si>
  <si>
    <t>BLUSH 020 LYCHEE BLOSSOM A0</t>
  </si>
  <si>
    <t>BLUSH 025 CUBAN WTRMELON 10ML A0</t>
  </si>
  <si>
    <t>BASKET BAWN EXTRA LARGE XM06 EU</t>
  </si>
  <si>
    <t>BLUSH 030 TUSCAN GRAPE A0</t>
  </si>
  <si>
    <t>YING YANG CENTRAL STAGING - SKINCARE A0</t>
  </si>
  <si>
    <t>BASKET BAWN LARGE XM06 EU</t>
  </si>
  <si>
    <t>BASKET BAWN SMALL XM06 EU</t>
  </si>
  <si>
    <t>BASKET BAWN MEDIUM XM06 EU</t>
  </si>
  <si>
    <t>YING YANG SKINCARE PODIUMS A0</t>
  </si>
  <si>
    <t>PULSE 3.0 TRANSLATION HEADERS A0</t>
  </si>
  <si>
    <t>MATTE ACRYLIC GRAPHIC HOLDER 2015 A0</t>
  </si>
  <si>
    <t>WOODEN REGIME TRAY A0</t>
  </si>
  <si>
    <t>SHELF COVER SPA 2015 A0</t>
  </si>
  <si>
    <t>PODIUM SPA 2015 A0</t>
  </si>
  <si>
    <t>SHELF COVER BOTTOM SPA 2015 A0</t>
  </si>
  <si>
    <t>SAMPLE EDT JAPANESE C/BLOSSOM 1.5ML A0</t>
  </si>
  <si>
    <t>SAMPLE EDT INDIAN NIGHT JASMINE 1.5ML A0</t>
  </si>
  <si>
    <t>SAMPLE EDT ITALIAN SUMMER FIG 1.5ML A0</t>
  </si>
  <si>
    <t>BODY POLISH EASEL 2015 A0</t>
  </si>
  <si>
    <t>CATEGORY SIGNAGE 2015 A0</t>
  </si>
  <si>
    <t>MASK MED JCB EMPTY AYR15 A0</t>
  </si>
  <si>
    <t>Brazil</t>
  </si>
  <si>
    <t>MASK MED INDIAN NJ EMPTY AYR15 A0</t>
  </si>
  <si>
    <t>CYO IWD POSTCARD 2015 A0</t>
  </si>
  <si>
    <t>OOL FACIAL OIL SACH 1ML A0</t>
  </si>
  <si>
    <t>OOL FACIAL OIL PRESS 30ML A0</t>
  </si>
  <si>
    <t>OOL FACIAL OIL TE 7ML A0</t>
  </si>
  <si>
    <t>OOL CREAM PRESS 50ML A0</t>
  </si>
  <si>
    <t>OOL CREAM SACH 1.5ML A0</t>
  </si>
  <si>
    <t>OOL GEL CREAM PRESS 50ML A0</t>
  </si>
  <si>
    <t>BUNDLE DOY 2014 A2</t>
  </si>
  <si>
    <t>FOUNDATION GREEN 2015 A0</t>
  </si>
  <si>
    <t>FACE WASH SKIN CLRNG TEA TREE 400ML A0</t>
  </si>
  <si>
    <t>TONER TEA TREE 400ML A0</t>
  </si>
  <si>
    <t>GIFT PWP DECEMBER 2014 A21</t>
  </si>
  <si>
    <t>FRESH NUDE FOUNDATION 010 30ML A21</t>
  </si>
  <si>
    <t>FRESH NUDE FOUNDATION 012 30ML A21</t>
  </si>
  <si>
    <t>FRESH NUDE FOUNDATION 015 30ML A21</t>
  </si>
  <si>
    <t>FRESH NUDE FOUNDATION 024 30ML A21</t>
  </si>
  <si>
    <t>FRESH NUDE FOUNDATION 026 30ML A21</t>
  </si>
  <si>
    <t>FRESH NUDE FOUNDATION 030 30ML A21</t>
  </si>
  <si>
    <t>FRESH NUDE FOUNDATION 032 30ML A21</t>
  </si>
  <si>
    <t>FRESH NUDE FOUNDATION 040 30ML A21</t>
  </si>
  <si>
    <t>FRESH NUDE FOUNDATION 045 30ML A21</t>
  </si>
  <si>
    <t>FRESH NUDE FOUNDATION 050 30ML A21</t>
  </si>
  <si>
    <t>FRESH NUDE FOUNDATION 055 30ML A21</t>
  </si>
  <si>
    <t>FRESH NUDE FOUNDATION 060 30ML A21</t>
  </si>
  <si>
    <t>FRESH NUDE FOUNDATION 075 30ML A21</t>
  </si>
  <si>
    <t>FRESH NUDE FOUNDATION 080 30ML A21</t>
  </si>
  <si>
    <t>TOTE BAG MOTHERS DAY 2015 A21</t>
  </si>
  <si>
    <t>PACK BRUSH 2014 A0</t>
  </si>
  <si>
    <t>BUNDLE MOISTURE WHITE 2014 A2</t>
  </si>
  <si>
    <t>3D WORDS TABLE - ICON A0</t>
  </si>
  <si>
    <t>3D WORDS PERIMETER - ICON A0</t>
  </si>
  <si>
    <t>EYE BAR LIQUID 2015 A0</t>
  </si>
  <si>
    <t>EYE BAR SKINNY 2015 A0</t>
  </si>
  <si>
    <t>EYE BAR BOLD 2015 A0</t>
  </si>
  <si>
    <t>EYE BAR CLEAR GEL 2015 A0</t>
  </si>
  <si>
    <t>BAG LARGE 2014 A0</t>
  </si>
  <si>
    <t>MINI POT ALOE 2015 A0</t>
  </si>
  <si>
    <t>CARDBOARD PROP OOL 2015 A0</t>
  </si>
  <si>
    <t>CARDBOARD PROP TEA TREE 2015 A0</t>
  </si>
  <si>
    <t>GRAPHIC HOLDER MAKE UP 90 2015 A0</t>
  </si>
  <si>
    <t>MIRROR MAKE UP 2015 A0</t>
  </si>
  <si>
    <t>BODY BUTTER CRANBERRY 200ML XM15 A0</t>
  </si>
  <si>
    <t>BODY BUTTER PLUM 200ML XM15 A0</t>
  </si>
  <si>
    <t>FACE MOISTURISER SPF15 VITAMIN E 50ML A2</t>
  </si>
  <si>
    <t>BODY LOTION CRANBERRY 250ML XM15 A0</t>
  </si>
  <si>
    <t>BODY LOTION PLUM 250ML XM15 A0</t>
  </si>
  <si>
    <t>SHOWER GEL CRANBERRY 250ML XM15 A0</t>
  </si>
  <si>
    <t>SHOWER GEL PLUM 250ML XM15 A0</t>
  </si>
  <si>
    <t>HAND CREAM PLUM 30ML XM15 A0</t>
  </si>
  <si>
    <t>SOAP CRANBERRY 100G XM15 A0</t>
  </si>
  <si>
    <t>SOAP PLUM 100G XM15 A0</t>
  </si>
  <si>
    <t>LIP BALM CRANBERRY 20ML XM15 A0</t>
  </si>
  <si>
    <t>LIP BALM PLUM 20ML XM15 A0</t>
  </si>
  <si>
    <t>BODY SCRUB CRANBERRY 250ML XM15 A0</t>
  </si>
  <si>
    <t>BODY SCRUB PLUM 250ML XM15 A0</t>
  </si>
  <si>
    <t>BATH FIZZY CRANBERRY 300G XM15 A0</t>
  </si>
  <si>
    <t>BATH FIZZY PLUM 300G XM15 A0</t>
  </si>
  <si>
    <t>SHIMMER MIST CRANBERRY 100ML XM15 A0</t>
  </si>
  <si>
    <t>SHIMMER MIST PLUM 100ML XM15 A0</t>
  </si>
  <si>
    <t>BODY BUTTER CRANBERRY 50ML XM15 A0</t>
  </si>
  <si>
    <t>BODY BUTTER PLUM 50ML XM15 A0</t>
  </si>
  <si>
    <t>BODY LOTION PLUM 60ML XM15 A0</t>
  </si>
  <si>
    <t>SHOWER GEL CRANBERRY 60ML XM15 A0</t>
  </si>
  <si>
    <t>SHOWER GEL PLUM 60ML XM15 A0</t>
  </si>
  <si>
    <t>FACE MOISTURISER SPF15 SEAWEED 50ML A2</t>
  </si>
  <si>
    <t>BODY SCRUB CRANBERRY 50ML XM15 A0</t>
  </si>
  <si>
    <t>BODY SCRUB PLUM 50ML XM15 A0</t>
  </si>
  <si>
    <t>SAMPLE EDP WHITE MUSK 1.5ML A0</t>
  </si>
  <si>
    <t>SKIN BOOST VITAMIN C 30ML A0</t>
  </si>
  <si>
    <t>QUEBEC BLK FRIDAY RETAIL 2014 A2</t>
  </si>
  <si>
    <t>QUEBEC BLK FRIDAY ECOM 2014 A2</t>
  </si>
  <si>
    <t>3.0 BAR REGIME STEPS 2015 A0</t>
  </si>
  <si>
    <t>FILE NAIL FESTIVE XM15 A0</t>
  </si>
  <si>
    <t>BATH LILY FESTIVE XM15 A0</t>
  </si>
  <si>
    <t>GLOVES BATH FESTIVE XM15 A0</t>
  </si>
  <si>
    <t>SPONGE BEAR XM15 A0</t>
  </si>
  <si>
    <t>SPONGE OWL XM15 A0</t>
  </si>
  <si>
    <t>NAIL BUFFER FESTIVE XM15 A0</t>
  </si>
  <si>
    <t>KIT NAIL XM15 A0</t>
  </si>
  <si>
    <t>KIT MEN XM15 A0</t>
  </si>
  <si>
    <t>GIFT LILY MINI ULTRA FINE GREEN TEA A0</t>
  </si>
  <si>
    <t>GIFT LILY MINI ULTRA FINE SUGAR PLUM A0</t>
  </si>
  <si>
    <t>CC NAILS 680 BLUE ABYSS 6.8ML XM15 A0</t>
  </si>
  <si>
    <t>CC NAILS 170 BRGNDY RED 6.8ML XM15 A0</t>
  </si>
  <si>
    <t>CARD APPOINTMENT MAKE ME FABULOUS A1</t>
  </si>
  <si>
    <t>HAIR/BDY WASH WHT MUSK F/MEN 200ML A21</t>
  </si>
  <si>
    <t>CC NAILS 930 SLVR METAL A0</t>
  </si>
  <si>
    <t>CC NAILS 940 GLD METAL A0</t>
  </si>
  <si>
    <t>CC NAILS 950 SLVR SEQUINS A0</t>
  </si>
  <si>
    <t>CC NAILS 960 GLD SEQUINS A0</t>
  </si>
  <si>
    <t>LIP&amp;CHK SCARLET STARLET 28ML A0</t>
  </si>
  <si>
    <t>SPARKLER GLDN GLIMMER A0</t>
  </si>
  <si>
    <t>SPARKLER SLVR SHIMMER A0</t>
  </si>
  <si>
    <t>PALETTE GROOVNG GOLD 7.2G XM15 A0</t>
  </si>
  <si>
    <t>PALETTE SWINGING SILVER 7.2G XM15 A0</t>
  </si>
  <si>
    <t>CC LIPS 110 CORAL BLUSH 3.5G XM15 A0</t>
  </si>
  <si>
    <t>CC LIPS 11 NUDE ALLURE 3.5G XM15 A0</t>
  </si>
  <si>
    <t>YING YANG REGIME STEPS 2015 A0</t>
  </si>
  <si>
    <t>DEODORANT ROLL ON ALOE VERA 50ML A22</t>
  </si>
  <si>
    <t>PROP ROSEHIP 2015 A0</t>
  </si>
  <si>
    <t>BODY WHIP MANGO 250ML A0</t>
  </si>
  <si>
    <t>BODY MILK COCONUT 250ML A0</t>
  </si>
  <si>
    <t>BODY PUREE SATSUMA 250ML A0</t>
  </si>
  <si>
    <t>BODY PUREE PINK GRAPEFRUIT 250ML A0</t>
  </si>
  <si>
    <t>GIFT MEDIUM WHITE MUSK XM15 A0</t>
  </si>
  <si>
    <t>GIFT DELUXE WHITE MUSK XM15 A0</t>
  </si>
  <si>
    <t>GIFT MEDIUM WHITE MUSK SMOKY R XM15 A0</t>
  </si>
  <si>
    <t>GIFT MEDIUM RED MUSK XM15 A0</t>
  </si>
  <si>
    <t>GIFT MEDIUM JCB XM15 A0</t>
  </si>
  <si>
    <t>GIFT MEDIUM ITALIAN SUMMER FIG XM15 A0</t>
  </si>
  <si>
    <t>GIFT CUBE STRAWBERRY XM15 A0</t>
  </si>
  <si>
    <t>GIFT CUBE COCONUT XM15 A0</t>
  </si>
  <si>
    <t>GIFT CUBE SATSUMA XM15 A0</t>
  </si>
  <si>
    <t>GIFT CUBE MANGO XM15 A0</t>
  </si>
  <si>
    <t>GIFT CUBE HONEY XM15 A0</t>
  </si>
  <si>
    <t>GIFT CUBE SHEA XM15 A0</t>
  </si>
  <si>
    <t>GIFT CUBE MORINGA XM15 A0</t>
  </si>
  <si>
    <t>GIFT CUBE ARGAN XM15 A0</t>
  </si>
  <si>
    <t>GIFT CUBE OLIVE XM15 A0</t>
  </si>
  <si>
    <t>GIFT CUBE FUJI GREEN TEA XM15 A0</t>
  </si>
  <si>
    <t>GIFT BAG SHEA XM15 A0</t>
  </si>
  <si>
    <t>GIFT BAG MORINGA XM15 A0</t>
  </si>
  <si>
    <t>GIFT BAG ARGAN XM15 A0</t>
  </si>
  <si>
    <t>GIFT BAG OLIVE XM15 A0</t>
  </si>
  <si>
    <t>GIFT BAG FUJI GREEN TEA XM15 A0</t>
  </si>
  <si>
    <t>GIFT SMALL STRAWBERRY XM15 A0</t>
  </si>
  <si>
    <t>GIFT SMALL COCONUT XM15 A0</t>
  </si>
  <si>
    <t>GIFT SMALL SATSUMA XM15 A0</t>
  </si>
  <si>
    <t>GIFT SMALL MANGO XM15 A0</t>
  </si>
  <si>
    <t>GIFT SMALL HONEY XM15 A0</t>
  </si>
  <si>
    <t>GIFT MEDIUM STRAWBERRY XM15 A0</t>
  </si>
  <si>
    <t>GIFT MEDIUM COCONUT XM15 A0</t>
  </si>
  <si>
    <t>GIFT MEDIUM SATSUMA XM15 A0</t>
  </si>
  <si>
    <t>GIFT MEDIUM MANGO XM15 A0</t>
  </si>
  <si>
    <t>GIFT MEDIUM HONEY XM15 A0</t>
  </si>
  <si>
    <t>GIFT DELUXE SHEA XM15 A0</t>
  </si>
  <si>
    <t>GIFT DELUXE MORINGA XM15 A0</t>
  </si>
  <si>
    <t>GIFT DELUXE ARGAN XM15 A0</t>
  </si>
  <si>
    <t>GIFT DELUXE FUJI GREEN TEA XM15 A0</t>
  </si>
  <si>
    <t>GIFT BORN LIPPY XM15 A0</t>
  </si>
  <si>
    <t>GIFT TRIO HAND FRUITY XM15 A0</t>
  </si>
  <si>
    <t>GIFT TRIO HAND NUT XM15 A0</t>
  </si>
  <si>
    <t>GIFT TRIO HAND SEASONAL XM15 A0</t>
  </si>
  <si>
    <t>GIFT MINI TRIO FRUIT BUTTERS XM15 A0</t>
  </si>
  <si>
    <t>T DOY SLEEPING MASK 90ML A0</t>
  </si>
  <si>
    <t>T WONDERBLUR 30ML A0</t>
  </si>
  <si>
    <t>LABEL T/RETAIL POUCH TEA TREE 2014 A40</t>
  </si>
  <si>
    <t>HF OIL PLUM 100ML XM15 AON</t>
  </si>
  <si>
    <t>GIFT MINI TRIO NUT BUTTERS XM15 A0</t>
  </si>
  <si>
    <t>GIFT MINI BODY BUTTERS XM15 A0</t>
  </si>
  <si>
    <t>GIFT CRACKER CRANBERRY XM15 A0</t>
  </si>
  <si>
    <t>GIFT CRACKER SUGAR PLUM XM15 A0</t>
  </si>
  <si>
    <t>GIFT SMALL CRANBERRY XM15 A0</t>
  </si>
  <si>
    <t>GIFT SMALL SUGAR PLUM XM15 A0</t>
  </si>
  <si>
    <t>GIFT DELUXE CRANBERRY XM15 A0</t>
  </si>
  <si>
    <t>GIFT DELUXE SUGAR PLUM XM15 A0</t>
  </si>
  <si>
    <t>GIFT MEDIUM HEMP XM15 A0</t>
  </si>
  <si>
    <t>GIFT MEDIUM ALMOND XM15 A0</t>
  </si>
  <si>
    <t>GIFT TBS ADVENT XM15 A0</t>
  </si>
  <si>
    <t>GIFT VITAMIN E XM15 A0</t>
  </si>
  <si>
    <t>GIFT DUO LIP &amp; HAND STRAWBERRY XM15 A0</t>
  </si>
  <si>
    <t>GIFT DUO LIP &amp; HAND HONEY XM15 A0</t>
  </si>
  <si>
    <t>GIFT DUO LIP &amp; HAND MANGO XM15 A0</t>
  </si>
  <si>
    <t>GIFT DUO LIP &amp; HAND COCONUT XM15 A0</t>
  </si>
  <si>
    <t>GIFT MINI TRIO SEASONAL BUTTER XM15 A0</t>
  </si>
  <si>
    <t>GIFT TRIO WMFM XM15 AX</t>
  </si>
  <si>
    <t>GIFT SHAVING MACA ROOT XM15 A0</t>
  </si>
  <si>
    <t>FRAG MIST ENG DAWN GARDENIA 100ML A0X</t>
  </si>
  <si>
    <t>HF OIL PLUM 10ML XM15 A1</t>
  </si>
  <si>
    <t>HF OIL PLUM 10ML XM15 A21</t>
  </si>
  <si>
    <t>HF OIL PLUM 10ML XM15 AEU</t>
  </si>
  <si>
    <t>HF OIL CRANBERRY 10ML XM15 A1</t>
  </si>
  <si>
    <t>HF OIL CRANBERRY 10ML XM15 A21</t>
  </si>
  <si>
    <t>HF OIL CRANBERRY 10ML XM15 AEU</t>
  </si>
  <si>
    <t>CANDLE PLUM 200G XM15 A0</t>
  </si>
  <si>
    <t>CANDLE CRANBERRY 200G XM15 A0</t>
  </si>
  <si>
    <t>BOX MED PLV WHITE MUSK XM15 A0</t>
  </si>
  <si>
    <t>BOX DELUXE PLV WHITE MUSK XM15 A0</t>
  </si>
  <si>
    <t>BOX MED PLV RED MUSK XM15 A0</t>
  </si>
  <si>
    <t>PERFUME OIL RED MUSK 20ML A0</t>
  </si>
  <si>
    <t>SAMPLE EDT BLACK MUSK 1.2ML A0</t>
  </si>
  <si>
    <t>SAMPLE EDT WHITE MUSK SMOKY R 1.2ML A0</t>
  </si>
  <si>
    <t>SAMPLE EDT WHITE MUSK 1.2ML A0</t>
  </si>
  <si>
    <t>EDT WHITE MUSK 100ML AON</t>
  </si>
  <si>
    <t>BOX MED PLV JCB XM15 A0</t>
  </si>
  <si>
    <t>CUBE STRAWBERRY XM15 A0</t>
  </si>
  <si>
    <t>CUBE STRAWBERRY EMPTY XM15 A0</t>
  </si>
  <si>
    <t>CUBE COCONUT XM15 A0</t>
  </si>
  <si>
    <t>CUBE COCONUT EMPTY XM15 A0</t>
  </si>
  <si>
    <t>CUBE SATSUMA XM15 A0</t>
  </si>
  <si>
    <t>CUBE SATSUMA EMPTY XM15 A0</t>
  </si>
  <si>
    <t>CUBE MANGO XM15 A0</t>
  </si>
  <si>
    <t>CUBE MANGO EMPTY XM15 A0</t>
  </si>
  <si>
    <t>CUBE HONEY XM15 A0</t>
  </si>
  <si>
    <t>CUBE HONEY EMPTY XM15 A0</t>
  </si>
  <si>
    <t>CUBE SHEA XM15 A0</t>
  </si>
  <si>
    <t>CUBE SHEA EMPTY XM15 A0</t>
  </si>
  <si>
    <t>CUBE MORINGA XM15 A0</t>
  </si>
  <si>
    <t>CUBE MORINGA EMPTY XM15 A0</t>
  </si>
  <si>
    <t>CUBE ARGAN XM15 A0</t>
  </si>
  <si>
    <t>CUBE ARGAN EMPTY XM15 A0</t>
  </si>
  <si>
    <t>CUBE OLIVE XM15 A0</t>
  </si>
  <si>
    <t>CUBE OLIVE EMPTY XM15 A0</t>
  </si>
  <si>
    <t>CUBE GREEN TEA XM15 A0</t>
  </si>
  <si>
    <t>CUBE GREEN TEA EMPTY XM15 A0</t>
  </si>
  <si>
    <t>FILE NAIL GIFT XM15 ARX</t>
  </si>
  <si>
    <t>DEODORANT ROLL ON ACTIVIST 75ML A22</t>
  </si>
  <si>
    <t>BODY CREAM ENGLISH D GARDENIA 200ML A0X</t>
  </si>
  <si>
    <t>CATEGORY SIGNAGE LARGE 2015 A0</t>
  </si>
  <si>
    <t>DEODORANT TOBACCO FLOWER 50ML A36</t>
  </si>
  <si>
    <t>TESTER STEP 2015 A0</t>
  </si>
  <si>
    <t>CUPPING HANDS 2015 A0</t>
  </si>
  <si>
    <t>PICKING HANDS 2015 A0</t>
  </si>
  <si>
    <t>TEST TUBE 2015 A0</t>
  </si>
  <si>
    <t>SKIN CHEMISTRY KIT 2015 A0</t>
  </si>
  <si>
    <t>SKINCARE BEAKER 2015 A0</t>
  </si>
  <si>
    <t>TESTER PLINTH LOCATOR 2015 A0</t>
  </si>
  <si>
    <t>MASK SLEEP DOY 2ML A0</t>
  </si>
  <si>
    <t>TBSAH CATALOGUE SPRING 2015 A0</t>
  </si>
  <si>
    <t>BAND + TOP DELUXE MOJITO EMPTY AYR15 A0</t>
  </si>
  <si>
    <t>GIFT BAG STRAWBERRY XM15 A0</t>
  </si>
  <si>
    <t>GIFT BAG COCONUT XM15 A0</t>
  </si>
  <si>
    <t>GIFT SMALL SHEA XM15 A0</t>
  </si>
  <si>
    <t>GIFT SMALL MORINGA XM15 A0</t>
  </si>
  <si>
    <t>GIFT SMALL ARGAN XM15 A0</t>
  </si>
  <si>
    <t>GIFT SMALL OLIVE XM15 A0</t>
  </si>
  <si>
    <t>GIFT SMALL GREEN TEA XM15 A0</t>
  </si>
  <si>
    <t>GIFT MEDIUM SHEA XM15 A0</t>
  </si>
  <si>
    <t>GIFT MEDIUM MORINGA XM15 A0</t>
  </si>
  <si>
    <t>GIFT MEDIUM ARGAN XM15 A0</t>
  </si>
  <si>
    <t>GIFT MEDIUM OLIVE XM15 A0</t>
  </si>
  <si>
    <t>GIFT MEDIUM GREEN TEA XM15 A0</t>
  </si>
  <si>
    <t>GIFT DELUXE STRAWBERRY XM15 A0</t>
  </si>
  <si>
    <t>GIFT DELUXE COCONUT XM15 A0</t>
  </si>
  <si>
    <t>Switzerland</t>
  </si>
  <si>
    <t>GIFT MINI CRANBERRY XM15 A0</t>
  </si>
  <si>
    <t>GIFT MINI SUGAR PLUM XM15 A0</t>
  </si>
  <si>
    <t>LID COLLECTION WHITE MUSK AYR15 A0</t>
  </si>
  <si>
    <t>PWP CA RETAIL MOTHERS DAY 2015 A2</t>
  </si>
  <si>
    <t>PWP CA ECOM MOTHERS DAY 2015 A2</t>
  </si>
  <si>
    <t>PWP US RETAIL MOTHERS DAY 2015 A21</t>
  </si>
  <si>
    <t>PWP US ECOM MOTHERS DAY 2015 A21</t>
  </si>
  <si>
    <t>PWP MX MOTHERS DAY 2015 A21</t>
  </si>
  <si>
    <t>NAIL BUFFER GIFT XM15 ARX</t>
  </si>
  <si>
    <t>TRAY GREEN TEA 2015 A0</t>
  </si>
  <si>
    <t>BOX SHELF 2015 A0</t>
  </si>
  <si>
    <t>TOP 5 NUMBERS 2015 A0</t>
  </si>
  <si>
    <t>VACFORM LRG WINTER TREND 2015 A0</t>
  </si>
  <si>
    <t>T BODY BUTTER POPPY 200ML A0</t>
  </si>
  <si>
    <t>T BODY LOTION POPPY 250ML A0</t>
  </si>
  <si>
    <t>LABEL DELUXE WHITE MUSK XM15 A0</t>
  </si>
  <si>
    <t>LABEL MEDIUM WM SMOKY ROSE XM15 A0</t>
  </si>
  <si>
    <t>TAG MEDIUM JCB XM15 A0</t>
  </si>
  <si>
    <t>BAG SHEA XM15 A0</t>
  </si>
  <si>
    <t>TAG BAG SHEA XM15 A0</t>
  </si>
  <si>
    <t>BAG MORINGA XM15 A0</t>
  </si>
  <si>
    <t>TAG BAG MORINGA XM15 A0</t>
  </si>
  <si>
    <t>BAG STRAWBERRY XM15 A0</t>
  </si>
  <si>
    <t>TAG BAG STRAWBERRY XM15 A0</t>
  </si>
  <si>
    <t>BAG COCONUT XM15 A0</t>
  </si>
  <si>
    <t>TAG BAG COCONUT XM15 A0</t>
  </si>
  <si>
    <t>BAG MANGO XM15 A0</t>
  </si>
  <si>
    <t>TAG BAG MANGO XM15 A0</t>
  </si>
  <si>
    <t>BOX SMALL PRE-LOAD STRAWBERRY XM15 A0</t>
  </si>
  <si>
    <t>LABEL SMALL STRAWBERRY XM15 A0</t>
  </si>
  <si>
    <t>BOX SMALL PRE-LOAD HONEY XM15 A0</t>
  </si>
  <si>
    <t>LABEL SMALL HONEY XM15 A0</t>
  </si>
  <si>
    <t>BOX SMALL PRE-LOAD SHEA XM15 A0</t>
  </si>
  <si>
    <t>BOX SMALL PRE-LOAD MORINGA XM15 A0</t>
  </si>
  <si>
    <t>BOX SMALL PRE-LOAD ARGAN XM15 A0</t>
  </si>
  <si>
    <t>LABEL SMALL ARGAN XM15 A0</t>
  </si>
  <si>
    <t>BOX SMALL PRE-LOAD GREEN TEA XM15 A0</t>
  </si>
  <si>
    <t>BOX MED PRE-LOAD STRAWBERRY XM15 A0</t>
  </si>
  <si>
    <t>BOX MED PRE-LOAD COCONUT XM15 A0</t>
  </si>
  <si>
    <t>BOX MED PRE-LOAD SATSUMA XM15 A0</t>
  </si>
  <si>
    <t>BOX MED PRE-LOAD MANGO XM15 A0</t>
  </si>
  <si>
    <t>BOX MED PRE-LOAD HONEY XM15 A0</t>
  </si>
  <si>
    <t>LABEL MEDIUM HONEY XM15 A0</t>
  </si>
  <si>
    <t>BOX MED PRE-LOAD SHEA XM15 A0</t>
  </si>
  <si>
    <t>LABEL MEDIUM SHEA XM15 A0</t>
  </si>
  <si>
    <t>LABEL MEDIUM MORINGA XM15 A0</t>
  </si>
  <si>
    <t>BOX MED PRE-LOAD ARGAN XM15 A0</t>
  </si>
  <si>
    <t>LABEL MEDIUM ARGAN XM15 A0</t>
  </si>
  <si>
    <t>BOX MED PRE-LOAD OLIVE XM15 A0</t>
  </si>
  <si>
    <t>LABEL MEDIUM OLIVE XM15 A0</t>
  </si>
  <si>
    <t>BOX MED PRE-LOAD GREEN TEA XM15 A0</t>
  </si>
  <si>
    <t>LABEL MEDIUM GREEN TEA XM15 A0</t>
  </si>
  <si>
    <t>LABEL DELUXE SHEA XM15 A0</t>
  </si>
  <si>
    <t>BOX DELUXE PRE-LOAD MORINGA XM15 A0</t>
  </si>
  <si>
    <t>LABEL DELUXE MORINGA XM15 A0</t>
  </si>
  <si>
    <t>BOX DELUXE PRE-LOAD STRAWBERRY XM15 A0</t>
  </si>
  <si>
    <t>LABEL DELUXE STRAWBERRY XM15 A0</t>
  </si>
  <si>
    <t>LABEL DELUXE COCONUT XM15 A0</t>
  </si>
  <si>
    <t>TAG BORN LIPPY XM15 A0</t>
  </si>
  <si>
    <t>EDT ENGLISH DAWN GARDENIA 50ML AON</t>
  </si>
  <si>
    <t>BODY LOTION ENGLISH D GARDENIA 60ML ARX</t>
  </si>
  <si>
    <t>SHOWER GEL ENGLISH D GARDENIA 60ML ARX</t>
  </si>
  <si>
    <t>LABEL TRIO SEASONAL BUTTERS XM15 A0</t>
  </si>
  <si>
    <t>BOX MINI APPLE XM15 A0</t>
  </si>
  <si>
    <t>BOX MINI PLUM XM15 A0</t>
  </si>
  <si>
    <t>TAG SMALL CRANBERRY XM15 A0</t>
  </si>
  <si>
    <t>TIN SMALL PRE-LOAD APPLE XM15 A0</t>
  </si>
  <si>
    <t>TAG SMALL APPLE XM15 A0</t>
  </si>
  <si>
    <t>TIN SMALL PRE-LOAD PLUM XM15 A0</t>
  </si>
  <si>
    <t>TAG SMALL PLUM XM15 A0</t>
  </si>
  <si>
    <t>TIN DELUXE PRE-LOAD CRANBERRY XM15 A0</t>
  </si>
  <si>
    <t>LABEL DELUXE CRANBERRY XM15 A0</t>
  </si>
  <si>
    <t>TIN DELUXE PRE-LOAD APPLE XM15 A0</t>
  </si>
  <si>
    <t>LABEL DELUXE APPLE XM15 A0</t>
  </si>
  <si>
    <t>TIN DELUXE PRE-LOAD PLUM XM15 A0</t>
  </si>
  <si>
    <t>LABEL DELUXE PLUM XM15 A0</t>
  </si>
  <si>
    <t>TIN MED HEMP XM15 A0</t>
  </si>
  <si>
    <t>LABEL MEDIUM HEMP XM15 A0</t>
  </si>
  <si>
    <t>TIN MED ALMOND XM15 A0</t>
  </si>
  <si>
    <t>LABEL MEDIUM ALMOND XM15 A0</t>
  </si>
  <si>
    <t>LABEL ADVENT XM15 A0</t>
  </si>
  <si>
    <t>LABEL VITAMIN E XM15 A0</t>
  </si>
  <si>
    <t>BOX PRE-LOAD OOL XM15 A0</t>
  </si>
  <si>
    <t>LABEL OOL XM15 A0</t>
  </si>
  <si>
    <t>GIFT BAG MANGO XM15 A0</t>
  </si>
  <si>
    <t>GIFT OILS OF LIFE XM15 A0</t>
  </si>
  <si>
    <t>GIFT DUO LIP &amp; HAND SHEA XM15 A0</t>
  </si>
  <si>
    <t>GIFT CRACKER SHEA XM15 A0</t>
  </si>
  <si>
    <t>GIFT CRACKER STRAWBERRY XM15 A0</t>
  </si>
  <si>
    <t>GIFT SPA XM15 A0</t>
  </si>
  <si>
    <t>TIN TRIO PRE-LOAD WMFM XM15 A0</t>
  </si>
  <si>
    <t>LABEL TIN SHAVING XM15 A0</t>
  </si>
  <si>
    <t>BOX PRE-LOAD SPA XM15 A0</t>
  </si>
  <si>
    <t>LABEL SPA XM15 A0</t>
  </si>
  <si>
    <t>T EDT RED MUSK 100ML A0</t>
  </si>
  <si>
    <t>T BODY BUTTER FUJI GREEN TEA 200ML A0</t>
  </si>
  <si>
    <t>T SHOWER GEL FUJI GREEN TEA 250ML A0</t>
  </si>
  <si>
    <t>Netherlands</t>
  </si>
  <si>
    <t>T BODY SCRUB FUJI GREEN TEA 250ML A0</t>
  </si>
  <si>
    <t>T DETOX BATH TEA FUJI GREEN TEA 300G A0</t>
  </si>
  <si>
    <t>T BODY SORBET FUJI GREEN TEA 200ML A0</t>
  </si>
  <si>
    <t>BRUSH ON RADIANCE 28G A0</t>
  </si>
  <si>
    <t>EYELINER METALLIC SILVER 3ML XM15 A0</t>
  </si>
  <si>
    <t>BOX MED PRE-LOAD ISFIG XM15 A0</t>
  </si>
  <si>
    <t>TAG MEDIUM ITALIAN SUMMER FIG XM15 A0</t>
  </si>
  <si>
    <t>BOX CRACKER CRANBERRY XM15 A0</t>
  </si>
  <si>
    <t>BOX CRACKER APPLE XM15 A0</t>
  </si>
  <si>
    <t>BOX CRACKER STRAWBERRY XM15 A0</t>
  </si>
  <si>
    <t>TAG CORE CFT ALOE 2015 A0</t>
  </si>
  <si>
    <t>MINI FUNNEL FRAG 2015 A0</t>
  </si>
  <si>
    <t>VACFORM MASK 2015 A0</t>
  </si>
  <si>
    <t>GIFT TBS ADVENT DELUXE XM15 A0</t>
  </si>
  <si>
    <t>GIFT COLOUR CRUSH XM15 A0</t>
  </si>
  <si>
    <t>GIFT CUBE WHITE MUSK XM15 A0</t>
  </si>
  <si>
    <t>GIFT BAG HONEY XM15 A0</t>
  </si>
  <si>
    <t>GIFT BAG SATSUMA XM15 A0</t>
  </si>
  <si>
    <t>GIFT MIXED SHOWER XM15 A0</t>
  </si>
  <si>
    <t>GIFT MINI HEMP XM15 A0</t>
  </si>
  <si>
    <t>GIFT TRIO ACTIVIST XM15 A22</t>
  </si>
  <si>
    <t>GIFT DUO MACA ROOT XM15 A0</t>
  </si>
  <si>
    <t>COTE WRISTBAND LIGHT BLUE - HOPE A0</t>
  </si>
  <si>
    <t>COTE WRISTBAND GREEN - LIFE A0</t>
  </si>
  <si>
    <t>COTE WRISTBAND PINK - COLOUR A0</t>
  </si>
  <si>
    <t>COTE WRISTBAND DARK BLUE - FUN A0</t>
  </si>
  <si>
    <t>VACFORM EOS SECRETS 2015 A0</t>
  </si>
  <si>
    <t>Honduras</t>
  </si>
  <si>
    <t>BODY BUTTER PINK GRAPEFRUIT 200ML A0X</t>
  </si>
  <si>
    <t>BODY BUTTER WILD ARGAN OIL 200ML A0X</t>
  </si>
  <si>
    <t>BODY BUTTER FUJI GREEN TEA 200ML A0X</t>
  </si>
  <si>
    <t>BODY BUTTER HONEY 50ML A0X</t>
  </si>
  <si>
    <t>BODY BUTTER COCONUT 50ML A0X</t>
  </si>
  <si>
    <t>BODY BUTTER WILD ARGAN OIL 50ML A0X</t>
  </si>
  <si>
    <t>DEODORANT WHITE MUSK 50ML 2015 A0</t>
  </si>
  <si>
    <t>SHOWER GEL COCONUT 250ML A0</t>
  </si>
  <si>
    <t>SHOWER GEL SHEA 250ML A0</t>
  </si>
  <si>
    <t>INSERT TUBE HAND EMPTY XM15 A0</t>
  </si>
  <si>
    <t>GIFT CRACKER APPLE XM15 A0</t>
  </si>
  <si>
    <t>GIFT MINI APPLE XM15 A0</t>
  </si>
  <si>
    <t>GIFT SMALL APPLE XM15 A0</t>
  </si>
  <si>
    <t>GIFT DELUXE APPLE XM15 A0</t>
  </si>
  <si>
    <t>GIFT DROPS OF YOUTH XM15 A0</t>
  </si>
  <si>
    <t>BODY BUTTER GLAZED APPLE 200ML XM15 A0</t>
  </si>
  <si>
    <t>BODY LOTION GLAZED APPLE 250ML XM15 A0</t>
  </si>
  <si>
    <t>SHOWER GEL GLAZED APPLE 250ML XM15 A0</t>
  </si>
  <si>
    <t>BODY SCRUB GLAZED APPLE 250ML XM15 A0</t>
  </si>
  <si>
    <t>SOAP GLAZED APPLE 100G XM15 A0</t>
  </si>
  <si>
    <t>LIP BALM GLAZED APPLE 20ML XM15 A0</t>
  </si>
  <si>
    <t>SHIMMER MIST GLAZED APPLE 100ML XM15 A0</t>
  </si>
  <si>
    <t>BODY BUTTER GLAZED APPLE 50ML XM15 A0</t>
  </si>
  <si>
    <t>BODY LOTION GLAZED APPLE 60ML XM15 A0</t>
  </si>
  <si>
    <t>SHOWER GEL GLAZED APPLE 60ML XM15 A0</t>
  </si>
  <si>
    <t>BODY SCRUB GLAZED APPLE 50ML XM15 A0</t>
  </si>
  <si>
    <t>HF OIL APPLE 10ML XM15 A1</t>
  </si>
  <si>
    <t>HF OIL APPLE 10ML XM15 A21</t>
  </si>
  <si>
    <t>HF OIL APPLE 10ML XM15 AEU</t>
  </si>
  <si>
    <t>CANDLE APPLE 200G XM15 A0</t>
  </si>
  <si>
    <t>POUCH ZIPPER A0</t>
  </si>
  <si>
    <t>CASE VANITY A0</t>
  </si>
  <si>
    <t>COSMETIC POUCH ORANGE A0</t>
  </si>
  <si>
    <t>JELLY BAG BIG A0</t>
  </si>
  <si>
    <t>EDP RED MUSK OUD 50ML A0</t>
  </si>
  <si>
    <t>PERFUME OIL RED MUSK OUD 20ML A0</t>
  </si>
  <si>
    <t>BODY WASH RED MUSK OUD 250ML A0</t>
  </si>
  <si>
    <t>SHOWER GEL WHITE MUSK SMOKY R 60ML ARX</t>
  </si>
  <si>
    <t>PROP CAMU CAMU 2015 A0</t>
  </si>
  <si>
    <t>SHOWER GEL HONEYMANIA 60ML A0X</t>
  </si>
  <si>
    <t>SHOWER GEL COCONUT 60ML A0</t>
  </si>
  <si>
    <t>SHOWER GEL SHEA 60ML A0</t>
  </si>
  <si>
    <t>BODY SCRUB HONEY 50ML A0X</t>
  </si>
  <si>
    <t>BODY SCRUB OLIVE 50ML A0X</t>
  </si>
  <si>
    <t>BODY SCRUB PINK GRAPEFRUIT 50ML A0X</t>
  </si>
  <si>
    <t>SHOWER GEL ALMOND 250ML A0</t>
  </si>
  <si>
    <t>TREATMENT TESTER PLATE TEA TREE A0</t>
  </si>
  <si>
    <t>TESTER PLATE 3 VITAMIN E A0</t>
  </si>
  <si>
    <t>TESTER PLATE 4 VITAMIN E A0</t>
  </si>
  <si>
    <t>VAC FORM TEA TREE BLEMISH COVER STICK A0</t>
  </si>
  <si>
    <t>VAC FORM VIT E EYE CREAM A0</t>
  </si>
  <si>
    <t>GENERIC UNIT INSERT EYE MASK A0</t>
  </si>
  <si>
    <t>BODY SCRUB ARGAN 50ML A0X</t>
  </si>
  <si>
    <t>VAC FORM LIP CARE/KINETIN EYE STICK A0</t>
  </si>
  <si>
    <t>SPATULA LARGE M21</t>
  </si>
  <si>
    <t>BODY SCRUB FUJI GREEN TEA 50ML A0X</t>
  </si>
  <si>
    <t>BODY POLISH STRAWBERRY 75ML A0X</t>
  </si>
  <si>
    <t>BODY POLISH SATSUMA 75ML A0X</t>
  </si>
  <si>
    <t>BODY SORBET PINK GRAPEFRUIT 200ML A0X</t>
  </si>
  <si>
    <t>EDT HONEY 30ML A0X</t>
  </si>
  <si>
    <t>HAND CREAM HONEY 30ML A0X</t>
  </si>
  <si>
    <t>Denmark</t>
  </si>
  <si>
    <t>LIP BUTTER STRAWBERRY 10ML A0X</t>
  </si>
  <si>
    <t>LIP BUTTER HONEY 10ML A0X</t>
  </si>
  <si>
    <t>LIP BUTTER PINK GRAPEFRUIT 10ML A0X</t>
  </si>
  <si>
    <t>LIP BUTTER COCONUT 10ML A0X</t>
  </si>
  <si>
    <t>LIP BUTTER MANGO 10ML A0X</t>
  </si>
  <si>
    <t>LIP BUTTER SHEA 10ML A0X</t>
  </si>
  <si>
    <t>MASSAGER WOOD SPA 2015 ARX</t>
  </si>
  <si>
    <t>GIFT TRIO ARBER XM15 A0</t>
  </si>
  <si>
    <t>GIFT TRIO KISTNA XM15 A0</t>
  </si>
  <si>
    <t>TIN PRE-LOAD KISTNA XM15 A0</t>
  </si>
  <si>
    <t>TIN PRE-LOAD ARBER XM15 A0</t>
  </si>
  <si>
    <t>LABEL TIN ARBER XM15 A0</t>
  </si>
  <si>
    <t>CUBE WHITE MUSK XM15 A0</t>
  </si>
  <si>
    <t>BAG ARGAN XM15 A0</t>
  </si>
  <si>
    <t>BAG OLIVE XM15 A0</t>
  </si>
  <si>
    <t>BAG GREEN TEA XM15 A0</t>
  </si>
  <si>
    <t>BAG HONEY XM15 A0</t>
  </si>
  <si>
    <t>TAG BAG ARGAN XM15 A0</t>
  </si>
  <si>
    <t>TAG BAG OLIVE XM15 A0</t>
  </si>
  <si>
    <t>TAG BAG GREEN TEA XM15 A0</t>
  </si>
  <si>
    <t>TAG BAG HONEY XM15 A0</t>
  </si>
  <si>
    <t>RIBBON SMALL CBB XM15 A0</t>
  </si>
  <si>
    <t>BODY SCRUB SHEA 50ML A0X</t>
  </si>
  <si>
    <t>BODY SCRUB FUJI GREEN TEA 250ML A0X</t>
  </si>
  <si>
    <t>BATH MELT HONEY 300ML A0X</t>
  </si>
  <si>
    <t>SHOWER GEL STRAWBERRY 750ML A0</t>
  </si>
  <si>
    <t>SHOWER GEL HONEY 750ML A0X</t>
  </si>
  <si>
    <t>Philippines</t>
  </si>
  <si>
    <t>SHOWER GEL MORINGA 750ML A0</t>
  </si>
  <si>
    <t>TAG BAG SATSUMA XM15 A0</t>
  </si>
  <si>
    <t>LABEL DELUXE GREEN TEA XM15 A0</t>
  </si>
  <si>
    <t>LABEL DOY XM15 A0</t>
  </si>
  <si>
    <t>CYO BOX SPA 2015 A0</t>
  </si>
  <si>
    <t>BOWL SMALL SPA 2015 A0</t>
  </si>
  <si>
    <t>ROSE DISPLAY PETALS 2015 A0</t>
  </si>
  <si>
    <t>BATH MELT GLAZED APPLE 250ML XM15 A0</t>
  </si>
  <si>
    <t>PROP PLUM 2015 A0</t>
  </si>
  <si>
    <t>PROP CRANBERRY 2015 A0</t>
  </si>
  <si>
    <t>APRON CHRISTMAS 2015 A0</t>
  </si>
  <si>
    <t>MINI GIFT STAND 2015 A0</t>
  </si>
  <si>
    <t>T-SHIRT M S/SLV CHRISTMAS 2015 A0</t>
  </si>
  <si>
    <t>T-SHIRT XL S/SLV CHRISTMAS 2015 A0</t>
  </si>
  <si>
    <t>TESTING STRIPS SKIN 2015 A0</t>
  </si>
  <si>
    <t>TBSAH KIT SKIN CARE 2015 A0</t>
  </si>
  <si>
    <t>GIFT CUBE W/M SMOKY ROSE XM15 A0</t>
  </si>
  <si>
    <t>GIFT CUBE JCB XM15 A0</t>
  </si>
  <si>
    <t>GIFT CUBE ITALIAN SUMMER FIG XM15 A0</t>
  </si>
  <si>
    <t>CUBE WM SMOKY ROSE XM15 A0</t>
  </si>
  <si>
    <t>CUBE WM SMOKY ROSE EMPTY XM15 A0</t>
  </si>
  <si>
    <t>CUBE JCB XM15 A0</t>
  </si>
  <si>
    <t>CUBE JCB EMPTY XM15 A0</t>
  </si>
  <si>
    <t>CUBE ITALIAN SUMMER FIG XM15 A0</t>
  </si>
  <si>
    <t>CUBE ITALIAN SUMMER FIG EMPTY XM15 A0</t>
  </si>
  <si>
    <t>FLOWER PROP EDELWEISS 2015 A0</t>
  </si>
  <si>
    <t>DELUXE SERUM BRIGHTENING 7ML AON</t>
  </si>
  <si>
    <t>SACHET DAY CREAM BRIGHTENING 1.5ML A0</t>
  </si>
  <si>
    <t>PROP SATSUMA 2015 A0</t>
  </si>
  <si>
    <t>CONCENTRATE DOY 7ML AON</t>
  </si>
  <si>
    <t>DAY CREAM DOY 1.5ML A0</t>
  </si>
  <si>
    <t>BOX DELUXE PRE-LOAD GREEN TEA XM15 A0</t>
  </si>
  <si>
    <t>TIN PRE-LOAD ACTIVIST XM15 A0</t>
  </si>
  <si>
    <t>TIN PRE-LOAD SHAVING XM15 A0</t>
  </si>
  <si>
    <t>TIN DUO PLV MACA ROOT XM15 A0</t>
  </si>
  <si>
    <t>TIN MINI PRE-LOAD HEMP XM15 A0</t>
  </si>
  <si>
    <t>BOX PRE-LOAD COLOUR XM15 A0</t>
  </si>
  <si>
    <t>BAG SATSUMA XM15 A0</t>
  </si>
  <si>
    <t>BAG SHEA EMPTY XM15 A0</t>
  </si>
  <si>
    <t>BAG MORINGA EMPTY XM15 A0</t>
  </si>
  <si>
    <t>BAG STRAWBERRY EMPTY XM15 A0</t>
  </si>
  <si>
    <t>BAG COCONUT EMPTY XM15 A0</t>
  </si>
  <si>
    <t>BAG OLIVE EMPTY XM15 A0</t>
  </si>
  <si>
    <t>BAG GREEN TEA EMPTY XM15 A0</t>
  </si>
  <si>
    <t>BAG HONEY EMPTY XM15 A0</t>
  </si>
  <si>
    <t>BAG SATSUMA EMPTY XM15 A0</t>
  </si>
  <si>
    <t>LABEL DELUXE ADVENT XM15 A0</t>
  </si>
  <si>
    <t>EOS FRESH FOUNDATION 2015 A0</t>
  </si>
  <si>
    <t>FAIRY LIGHTS 2015 A0</t>
  </si>
  <si>
    <t>CARRIER BAG S 2015 A0</t>
  </si>
  <si>
    <t>CARRIER BAG M 2015 A0</t>
  </si>
  <si>
    <t>CARRIER BAG L 2015 A0</t>
  </si>
  <si>
    <t>CARRIER BAG XL 2015 A0</t>
  </si>
  <si>
    <t>CHRISTMAS FROSTED GARLAND 2015 A0</t>
  </si>
  <si>
    <t>GIFT LILY MINI GREEN TEA XM15 ARX</t>
  </si>
  <si>
    <t>GIFT LILY MINI SUGAR PLUM XM15 ARX</t>
  </si>
  <si>
    <t>BAG TOTE XM15 A0</t>
  </si>
  <si>
    <t>RIBBON MED CBB EMPTY XM15 A0</t>
  </si>
  <si>
    <t>SHOWER GEL COCOA 250ML A0</t>
  </si>
  <si>
    <t>BODY BUTTER PINITA COLADA 200ML A0X</t>
  </si>
  <si>
    <t>BODY SORBET PINITA COLADA 200ML A0X</t>
  </si>
  <si>
    <t>BODY SCRUB PINITA COLADA 250ML A0X</t>
  </si>
  <si>
    <t>SHOWER GEL PINITA COLADA 250ML A0X</t>
  </si>
  <si>
    <t>BODY BUTTER PINITA COLADA 50ML A0X</t>
  </si>
  <si>
    <t>MAKE UP BELT PROFESSIONAL A0</t>
  </si>
  <si>
    <t>SHOWER GEL PINITA COLADA 60ML A0X</t>
  </si>
  <si>
    <t>NAIL ART SET BOX A0</t>
  </si>
  <si>
    <t>HANGING ROUND 2015 A0</t>
  </si>
  <si>
    <t>TABLE ROUND 2015 A0</t>
  </si>
  <si>
    <t>INSERT PAPER FRAGRANCE 2015 A0</t>
  </si>
  <si>
    <t>SAMPLE EDT ENGLISH D GARDENIA 1.2ML A0X</t>
  </si>
  <si>
    <t>LABEL TRIO ACTIVIST XM15 A22</t>
  </si>
  <si>
    <t>LABEL TRIO ACTIVIST XM15 A39</t>
  </si>
  <si>
    <t>PORE PERFECTOR SEAWEED 15ML A0</t>
  </si>
  <si>
    <t>GIFT TRIO ACTIVIST XM15 A39</t>
  </si>
  <si>
    <t>BAG BUNDLING LRG (SET OF 10) M0</t>
  </si>
  <si>
    <t>BRITISH ROSE PROP 2016 A0</t>
  </si>
  <si>
    <t>T HAND CREAM SCT ANGELICA 50ML  A0</t>
  </si>
  <si>
    <t>HOME FOR LIFE UNIT LIP &amp; CHEEK 2016 A0</t>
  </si>
  <si>
    <t>GIFT MEDIUM WHITE MUSK AYR16 A0</t>
  </si>
  <si>
    <t>GIFT MEDIUM BLACK MUSK AYR16 A0</t>
  </si>
  <si>
    <t>GIFT MEDIUM W/M SMOKY ROSE AYR16 A0</t>
  </si>
  <si>
    <t>GIFT MEDIUM RED MUSK AYR16 A0</t>
  </si>
  <si>
    <t>GIFT MEDIUM JCB AYR16 A0</t>
  </si>
  <si>
    <t>GIFT MEDIUM ITALIAN SUMMER FIG AYR16 A0</t>
  </si>
  <si>
    <t>GIFT MEDIUM INDIAN NIGHT JSMN AYR16 A0</t>
  </si>
  <si>
    <t>GIFT MEDIUM FIJIAN WATER LOTUS AYR16 A0</t>
  </si>
  <si>
    <t>GIFT MEDIUM WHITE GARDENIA AYR16 A0</t>
  </si>
  <si>
    <t>CC NAILS 680 BLUE ABYSS 6.8ML 2015 A0</t>
  </si>
  <si>
    <t>CC NAILS 170 BRGNDY RED 6.8ML 2015 A0</t>
  </si>
  <si>
    <t>LARGE FUNNEL CHEMISTRY KIT 2015 A0</t>
  </si>
  <si>
    <t>ROUND BEAKER CHEMISTRY KIT 2015 A0</t>
  </si>
  <si>
    <t>CARD EOS 2016 A0</t>
  </si>
  <si>
    <t>VACFORM BASE LIP &amp; HAND XM15 A0</t>
  </si>
  <si>
    <t>VACFORM BASE LIP &amp; HAND EMPTY XM15 A0</t>
  </si>
  <si>
    <t>DOY BOUNCY SLEEPING MASK 2ML 2015 A0</t>
  </si>
  <si>
    <t>DOY CONCENTRATE 1.5ML 2015 A0</t>
  </si>
  <si>
    <t>VITAMIN E SERUM-IN-OIL 0.2ML 2015 A0</t>
  </si>
  <si>
    <t>TEA TREE OIL 1ML 2015 A0</t>
  </si>
  <si>
    <t>RED MUSK EDP 1.5ML 2015 A0</t>
  </si>
  <si>
    <t>BEAKER TUMBLER 2016 A0</t>
  </si>
  <si>
    <t>HF OIL VANILLA TONKA BEAN 10ML A22</t>
  </si>
  <si>
    <t>POUCH MAKE UP 2015 A0</t>
  </si>
  <si>
    <t>WRIST CLUTCH WITH FLOWER ZIPPER 2015 A0</t>
  </si>
  <si>
    <t>GIFT SMALL LIFE IS AYR16 A0</t>
  </si>
  <si>
    <t>INSERT T/RETAIL T/TREE OIL 2015 A41</t>
  </si>
  <si>
    <t>LID T/RETAIL ELDERFLOWER 2015 A41</t>
  </si>
  <si>
    <t>LID T/RETAIL BB HONEY 2015 A41</t>
  </si>
  <si>
    <t>CC NAILS 350 BRITISH ROSE 6.8ML A0</t>
  </si>
  <si>
    <t>FOOT SCRUB PEPPERMINT 100ML A0</t>
  </si>
  <si>
    <t>FOOT SOAK PEPPERMINT 200G A0</t>
  </si>
  <si>
    <t>HAIR/BDY WASH WHT MUSK F/MEN 200ML AX</t>
  </si>
  <si>
    <t>BAG TOTE GWP XM07 M1</t>
  </si>
  <si>
    <t>GIFT VOUCHER SLEEVE/ENVELOPE A1</t>
  </si>
  <si>
    <t>KIT UPDATE 6 PK FOUND FLAW A0</t>
  </si>
  <si>
    <t>MODULE GLOBAL SKINCARE A0</t>
  </si>
  <si>
    <t>GIFT LILY ULTRA FINE PINK XM07 A0</t>
  </si>
  <si>
    <t>GIFT LILY SPA PASTEL PINK XM07 A0</t>
  </si>
  <si>
    <t>GIFT LILY  SEGMENT WHITE XM07 A0</t>
  </si>
  <si>
    <t>GIFT LILY RED/CREAM XM07 A0</t>
  </si>
  <si>
    <t>GIFT BAG SML SELF FILL PLUM/GOLD A0</t>
  </si>
  <si>
    <t>EXTERIOR BANNER STAND BASE A0</t>
  </si>
  <si>
    <t>HOLDER GIFT CARD A0</t>
  </si>
  <si>
    <t>DEMO TABLE JUG A0</t>
  </si>
  <si>
    <t>GIFT CC NAIL ART IN-STORE 2015 A0</t>
  </si>
  <si>
    <t>GIFT CC NAIL ART ECOM 2015 A0</t>
  </si>
  <si>
    <t>EDT POLYNESIAN ISLAND TIARE 100ML A0X</t>
  </si>
  <si>
    <t>BODY LOTION POLY ISLD TIARE  60ML ARX</t>
  </si>
  <si>
    <t>SHOWER GEL POLY ISLD TIARE  60ML ARX</t>
  </si>
  <si>
    <t>EDT POLYNESIAN ISLAND TIARE 50ML AON</t>
  </si>
  <si>
    <t>SAMPLE EDT POLY ISLD TIARE 1.2ML A0X</t>
  </si>
  <si>
    <t>PALETTE ROSE 18G 2016 A0</t>
  </si>
  <si>
    <t>HAND CREAM EINE ALMOND 100ML 2016 A0X</t>
  </si>
  <si>
    <t>EDT APPLE BLOSSOM 30ML A0</t>
  </si>
  <si>
    <t>FILE NAIL MINI W/POUCH A0</t>
  </si>
  <si>
    <t>GIFT NAIL BLOCK XM07 A0</t>
  </si>
  <si>
    <t>BOX MEDIUM CT CYO RED XM07 EU</t>
  </si>
  <si>
    <t>GIFT SMALL STRAWBERRY SP16 A0</t>
  </si>
  <si>
    <t>GIFT SMALL COCONUT SP16 A0</t>
  </si>
  <si>
    <t>GIFT SMALL SATSUMA SP16 A0</t>
  </si>
  <si>
    <t>GIFT SMALL MANGO SP16 A0</t>
  </si>
  <si>
    <t>GIFT SMALL HONEY SP16 A0</t>
  </si>
  <si>
    <t>GIFT SMALL SHEA SP16 A0</t>
  </si>
  <si>
    <t>GIFT SMALL MORINGA SP16 A0</t>
  </si>
  <si>
    <t>GIFT SMALL ARGAN SP16 A0</t>
  </si>
  <si>
    <t>GIFT SMALL OLIVE SP16 A0</t>
  </si>
  <si>
    <t>GIFT SMALL FUJI GREEN TEA SP16 A0</t>
  </si>
  <si>
    <t>GIFT MEDIUM STRAWBERRY SP16 A0</t>
  </si>
  <si>
    <t>GIFT MEDIUM COCONUT SP16 A0</t>
  </si>
  <si>
    <t>GIFT MEDIUM SATSUMA SP16 A0</t>
  </si>
  <si>
    <t>GIFT MEDIUM MANGO SP16 A0</t>
  </si>
  <si>
    <t>GIFT MEDIUM HONEY SP16 A0</t>
  </si>
  <si>
    <t>GIFT MEDIUM SHEA SP16 A0</t>
  </si>
  <si>
    <t>GIFT MEDIUM MORINGA SP16 A0</t>
  </si>
  <si>
    <t>GIFT MEDIUM ARGAN SP16 A0</t>
  </si>
  <si>
    <t>GIFT MEDIUM OLIVE SP16 A0</t>
  </si>
  <si>
    <t>GIFT MEDIUM FUJI GREEN TEA SP16 A0</t>
  </si>
  <si>
    <t>LIP/CHEEK STAIN 001 PINK HBCS 7.2ML A0X</t>
  </si>
  <si>
    <t>LIP/CHEEK STAIN 003 RD PMGRTE 7.2ML A0X</t>
  </si>
  <si>
    <t>GIFT CUBE BRITISH ROSE SP16 A0</t>
  </si>
  <si>
    <t>GIFT SMALL BRITISH ROSE SP16 A0</t>
  </si>
  <si>
    <t>GIFT LARGE BRITISH ROSE SP16 A0</t>
  </si>
  <si>
    <t>GIFT LARGE BLACK MUSK SP16 A0</t>
  </si>
  <si>
    <t>GIFT CUBE BLACK MUSK SP16 A0</t>
  </si>
  <si>
    <t>GIFT TRIO HAND MOTHERS DAY SP16 A0</t>
  </si>
  <si>
    <t>HF OIL EXOTIC 10ML A23</t>
  </si>
  <si>
    <t>HF OIL SATSUMA 10ML A23</t>
  </si>
  <si>
    <t>HF OIL STRAWBERRY 10ML A23</t>
  </si>
  <si>
    <t>HF OIL TOBACCO FLOWER 10ML A23</t>
  </si>
  <si>
    <t>HF OIL TOBACCO FLOWER 10ML A22</t>
  </si>
  <si>
    <t>FR LYBC LOYALTY CARD 2015 A0</t>
  </si>
  <si>
    <t>PULLOUT TABLE FRAME A0</t>
  </si>
  <si>
    <t>GARLAND SUCTION CUPS 2015 A0</t>
  </si>
  <si>
    <t>OOL PRESS BOX 2015 A0</t>
  </si>
  <si>
    <t>SPA PRESS BOX 2015 A0</t>
  </si>
  <si>
    <t>FACE MOISTURISER SPF30 VIT C 50ML A2</t>
  </si>
  <si>
    <t>FACE MOISTURISER SPF30 VIT C 50ML A3</t>
  </si>
  <si>
    <t>FACE POLISH VIT C 125ML RENO A0X</t>
  </si>
  <si>
    <t>MICRODERMABRASION VIT C 100ML RENO A0X</t>
  </si>
  <si>
    <t>MOISTURE DAY CREAM VIT C 50ML A0X</t>
  </si>
  <si>
    <t>EYE REVIVER VIT C 10ML A0X</t>
  </si>
  <si>
    <t>RADIANCE POWDER VIT C 10ML A0X</t>
  </si>
  <si>
    <t>MOISTURE CREAM VIT E 100ML RENO A0X</t>
  </si>
  <si>
    <t>MOISTURISER INTENSE VIT E 50ML RENO A0X</t>
  </si>
  <si>
    <t>MOISTURE SERUM VIT E 30ML A0X</t>
  </si>
  <si>
    <t>EYE CREAM VIT E 15ML RENO A21X</t>
  </si>
  <si>
    <t>LIP CARE STICK SPF15 VIT E 4.2G A2</t>
  </si>
  <si>
    <t>LIP CARE STICK SPF15 VIT E 4.2G A3</t>
  </si>
  <si>
    <t>FACE WASH VIT E 125ML RENO A0X</t>
  </si>
  <si>
    <t>BOX RIGID/FOLD CYO LARGE AYR16 A0</t>
  </si>
  <si>
    <t>BOX RIGID/FOLD CYO MEDIUM AYR16 A0</t>
  </si>
  <si>
    <t>BOX CYO SMALL AYR16 A0</t>
  </si>
  <si>
    <t>TAG CYO AYR16 A0</t>
  </si>
  <si>
    <t>STICKER CYO MOTHERS DAY AYR16 A0</t>
  </si>
  <si>
    <t>BOX CYO MEDIUM VALENTINES SS16 A0</t>
  </si>
  <si>
    <t>TAG MOTHERS DAY AYR16 A0</t>
  </si>
  <si>
    <t>TAG VALENTINE AYR16 A0</t>
  </si>
  <si>
    <t>T SHAMPOO GINGER 400ML A21</t>
  </si>
  <si>
    <t>STICKERS GLASS 2015 A0</t>
  </si>
  <si>
    <t>BAG W HANDLES CYO SMALL AYR16 A0</t>
  </si>
  <si>
    <t>BAG W HANDLES CYO MEDIUM AYR16 A0</t>
  </si>
  <si>
    <t>BAG W HANDLES CYO LARGE AYR16 A0</t>
  </si>
  <si>
    <t>BAG W HANDLES CYO MINI AYR16 A0</t>
  </si>
  <si>
    <t>CYO PAPER SHRED STRAIGHT CREAM A0</t>
  </si>
  <si>
    <t>STICKER PACK CYO VALENTINE AYR16 A0</t>
  </si>
  <si>
    <t>JUMBO BEAKER 2016 A0</t>
  </si>
  <si>
    <t>SCRUB TEA TREE 100ML A0X</t>
  </si>
  <si>
    <t>PORE PERFECTOR TEA TREE 30ML A21X</t>
  </si>
  <si>
    <t>BB CREAM TEA TREE MEDIUM 40ML A21X</t>
  </si>
  <si>
    <t>BB CREAM TEA TREE LIGHT 40ML A21X</t>
  </si>
  <si>
    <t>BB CREAM TEA TREE DARK 40ML A21X</t>
  </si>
  <si>
    <t>FACE LOTION TEA TREE 50ML A21X</t>
  </si>
  <si>
    <t>SACHET LIQUID PEEL BRIGHTENING 2.0ML A0</t>
  </si>
  <si>
    <t>FACE MOISTURISER SPF15 ALOE VERA 50ML A2</t>
  </si>
  <si>
    <t>BODY SCRUB HONEY 250ML A0X</t>
  </si>
  <si>
    <t>SACHET MOISTURE CREAM VITAMIN E 1.5ML A0</t>
  </si>
  <si>
    <t>SACHET DAY LOTION SPF30 VIT E 1.5ML AX</t>
  </si>
  <si>
    <t>FACE WASH VIT E 30ML A21X</t>
  </si>
  <si>
    <t>HOLDER HAND CREAM 30ML A0</t>
  </si>
  <si>
    <t>HOLDER HAND CREAM 100ML A0</t>
  </si>
  <si>
    <t>WOOD BLOCKS GTR A0</t>
  </si>
  <si>
    <t>HOLDER EYE VITAMIN E A0</t>
  </si>
  <si>
    <t>HOLDER TEA TREE OIL A0</t>
  </si>
  <si>
    <t>HOLDER DOY EYE CONCENTRATE A0</t>
  </si>
  <si>
    <t>HOLDER PORE MINIMIZER A0</t>
  </si>
  <si>
    <t>TOTE BAG MOTHERS DAY SS16 A0</t>
  </si>
  <si>
    <t>CONICAL BEAKER 2016 A0</t>
  </si>
  <si>
    <t>WATERING CAN PROP 2016 A0</t>
  </si>
  <si>
    <t>DAY CREAM DOY PRESS 50ML A0X</t>
  </si>
  <si>
    <t>OOL SLEEPING CREAM 5ML AON</t>
  </si>
  <si>
    <t>GIFT SPA BLISSFUL 2016 A0</t>
  </si>
  <si>
    <t>GIFT SPA RELAXING 2016 A0</t>
  </si>
  <si>
    <t>TESTER MOJITO 200ML 2015 A21</t>
  </si>
  <si>
    <t>MASK SLEEP DOY 1.5ML A0</t>
  </si>
  <si>
    <t>BATH/SHOWER GEL BLACK MUSK 60ML ARX</t>
  </si>
  <si>
    <t>CYO RIBBON ON REEL NARROW AYR16 A0</t>
  </si>
  <si>
    <t>FACE MOISTURISER SPF15 VITAMIN C 50ML M1</t>
  </si>
  <si>
    <t>HF OIL LAVENDER 10ML A23</t>
  </si>
  <si>
    <t>SCTS AFRICAN XIMENIA SCRUB 350ML A0X</t>
  </si>
  <si>
    <t>SCTS JAPANESE CAMELLIA CREAM 350ML A0X</t>
  </si>
  <si>
    <t>SCTS THAI LEMONGRASS MASS OIL 170ML A0X</t>
  </si>
  <si>
    <t>BAG CYO MOTHERS DAY SS16 A0</t>
  </si>
  <si>
    <t>YING YANG BAR SPA COVER 2015 A0</t>
  </si>
  <si>
    <t>EXPERIENCE BAR SPA COVER 2015 A0</t>
  </si>
  <si>
    <t>UK LYBC LOYALTY CARD 2015 A0</t>
  </si>
  <si>
    <t>HAIR/BDY WASH WHT MUSK MEN 200ML A0</t>
  </si>
  <si>
    <t>SHOWER GEL RED MUSK 60ML ARX</t>
  </si>
  <si>
    <t>BOX MED PRE-LOAD WHITE MUSK SP16 A0</t>
  </si>
  <si>
    <t>LABEL MEDIUM WHITE MUSK SP16 A0</t>
  </si>
  <si>
    <t>BOX MED PRE-LOAD BLACK MUSK SP16 A0</t>
  </si>
  <si>
    <t>LABEL MEDIUM BLACK MUSK SP16 A0</t>
  </si>
  <si>
    <t>BOX MED PRE-LOAD WM SMOKY ROSE SP16 A0</t>
  </si>
  <si>
    <t>LABEL MEDIUM WM SMOKY ROSE SP16 A0</t>
  </si>
  <si>
    <t>BOX MED PRE-LOAD RED MUSK SP16 A0</t>
  </si>
  <si>
    <t>LABEL MEDIUM RED MUSK SP16 A0</t>
  </si>
  <si>
    <t>BOX MED PRE-LOAD JCB SP16 A0</t>
  </si>
  <si>
    <t>LABEL MEDIUM JCB SP16 A0</t>
  </si>
  <si>
    <t>BOX MED PRE-LOAD ISFIG SP16 A0</t>
  </si>
  <si>
    <t>LABEL MEDIUM ISFIG SP16 A0</t>
  </si>
  <si>
    <t>BOX MED PRE-LOAD IND NGT JSMN SP16 A0</t>
  </si>
  <si>
    <t>LABEL MEDIUM IND NGT JSMN SP16 A0</t>
  </si>
  <si>
    <t>BOX MED PRE-LOAD FIJ WTR LTS SP16 A0</t>
  </si>
  <si>
    <t>LABEL MEDIUM FIJ WTR LTS SP16 A0</t>
  </si>
  <si>
    <t>LABEL MEDIUM WHITE GARDENIA SP16 A0</t>
  </si>
  <si>
    <t>BOX SMALL PRE-LOAD STRAWBERRY SP16 A0</t>
  </si>
  <si>
    <t>LABEL SMALL STRAWBERRY SP16 A0</t>
  </si>
  <si>
    <t>BOX SMALL PRE-LOAD COCONUT SP16 A0</t>
  </si>
  <si>
    <t>LABEL SMALL COCONUT SP16 A0</t>
  </si>
  <si>
    <t>BOX SMALL PRE-LOAD SATSUMA SP16 A0</t>
  </si>
  <si>
    <t>LABEL SMALL SATSUMA SP16 A0</t>
  </si>
  <si>
    <t>BOX SMALL PRE-LOAD MANGO SP16 A0</t>
  </si>
  <si>
    <t>LABEL SMALL MANGO SP16 A0</t>
  </si>
  <si>
    <t>LABEL SMALL HONEY SP16 A0</t>
  </si>
  <si>
    <t>BOX SMALL PRE-LOAD SHEA SP16 A0</t>
  </si>
  <si>
    <t>LABEL SMALL SHEA SP16 A0</t>
  </si>
  <si>
    <t>BOX SMALL PRE-LOAD MORINGA SP16 A0</t>
  </si>
  <si>
    <t>LABEL SMALL MORINGA SP16 A0</t>
  </si>
  <si>
    <t>LABEL SMALL ARGAN SP16 A0</t>
  </si>
  <si>
    <t>RIBBON SMALL CBB SP16 A0</t>
  </si>
  <si>
    <t>RIBBON SMALL CBB EMPTY SP16 A0</t>
  </si>
  <si>
    <t>BOX SMALL PRE-LOAD OLIVE SP16 A0</t>
  </si>
  <si>
    <t>LABEL SMALL OLIVE SP16 A0</t>
  </si>
  <si>
    <t>LABEL SMALL GREEN TEA SP16 A0</t>
  </si>
  <si>
    <t>BOX MED PRE-LOAD STRAWBERRY SP16 A0</t>
  </si>
  <si>
    <t>LABEL MEDIUM STRAWBERRY SP16 A0</t>
  </si>
  <si>
    <t>BOX MED PRE-LOAD COCONUT SP16 A0</t>
  </si>
  <si>
    <t>LABEL MEDIUM COCONUT SP16 A0</t>
  </si>
  <si>
    <t>BOX MED PRE-LOAD SATSUMA SP16 A0</t>
  </si>
  <si>
    <t>LABEL MEDIUM SATSUMA SP16 A0</t>
  </si>
  <si>
    <t>BOX MED PRE-LOAD MANGO SP16 A0</t>
  </si>
  <si>
    <t>LABEL MEDIUM MANGO SP16 A0</t>
  </si>
  <si>
    <t>LABEL MEDIUM HONEY SP16 A0</t>
  </si>
  <si>
    <t>RIBBON MEDIUM CBB EMPTY SP16 A0</t>
  </si>
  <si>
    <t>BOX MED PRE-LOAD SHEA SP16 A0</t>
  </si>
  <si>
    <t>LABEL MEDIUM SHEA SP16 A0</t>
  </si>
  <si>
    <t>BOX MED PRE-LOAD MORINGA SP16 A0</t>
  </si>
  <si>
    <t>LABEL MEDIUM MORINGA SP16 A0</t>
  </si>
  <si>
    <t>BOX MED PRE-LOAD OLIVE SP16 A0</t>
  </si>
  <si>
    <t>LABEL MEDIUM OLIVE SP16 A0</t>
  </si>
  <si>
    <t>BOX LARGE PRE-LOAD BLACK MUSK SP16 A0</t>
  </si>
  <si>
    <t>CUBE BLACK MUSK SP16 A0</t>
  </si>
  <si>
    <t>FR MST ITALIAN SUMMER FIG 100ML A0</t>
  </si>
  <si>
    <t>TRAY HAND SP16 A0</t>
  </si>
  <si>
    <t>LABEL MD HAND SP16 A0</t>
  </si>
  <si>
    <t>CUBE BRITISH ROSE SP16 A0</t>
  </si>
  <si>
    <t>CUBE BRITISH ROSE EMPTY SP16 A0</t>
  </si>
  <si>
    <t>LABEL CUBE BRITISH ROSE SP16 A0</t>
  </si>
  <si>
    <t>BOX SMALL PRE-LOAD BRITISH ROSE SP16 A0</t>
  </si>
  <si>
    <t>LABEL SMALL BRITISH ROSE SP16 A0</t>
  </si>
  <si>
    <t>BOX LARGE PRE-LOAD BRITISH ROSE SP16 A0</t>
  </si>
  <si>
    <t>LABEL LGE BRITISH ROSE SP16 A0</t>
  </si>
  <si>
    <t>CUBE BLACK MUSK EMPTY SP16 A0</t>
  </si>
  <si>
    <t>T BODY CREAM ITALIAN SUMMER FIG 200ML A0</t>
  </si>
  <si>
    <t>T SHOWER GEL AMR 250ML A0</t>
  </si>
  <si>
    <t>T EDT ITALIAN SUMMER FIG 50ML A0</t>
  </si>
  <si>
    <t>T OOL CREAM 50ML A0</t>
  </si>
  <si>
    <t>T FRAG MIST ATLAS MOUNTAIN ROSE 100ML A0</t>
  </si>
  <si>
    <t>T FRAG MIST JAPANESE C/BLOSSOM 100ML A0</t>
  </si>
  <si>
    <t>RIBBON ADVENT NORDIC XM15 A0</t>
  </si>
  <si>
    <t>BOX MED PLV SPA BLISSFUL XM15 A0</t>
  </si>
  <si>
    <t>BOX MED PLV SPA RELAXING XM15 A0</t>
  </si>
  <si>
    <t>MICELLAR WATER CAMOMILE 250ML A0X</t>
  </si>
  <si>
    <t>PWP CA RETAIL BLACK FRIDAY 2015 A2</t>
  </si>
  <si>
    <t>PWP CA ECOM BLACK FRIDAY 2015 A2</t>
  </si>
  <si>
    <t>QUEBEC BLK FRIDAY RETAIL 2015 A2</t>
  </si>
  <si>
    <t>QUEBEC BLK FRIDAY ECOM 2015 A2</t>
  </si>
  <si>
    <t>BENELUX LUXURY PR BOXES A0</t>
  </si>
  <si>
    <t>FITMENT BOX T/RETAIL FGC T/TREE OIL A41</t>
  </si>
  <si>
    <t>BOX SMALL PRE-LOAD LIFE IS AYR16 A0</t>
  </si>
  <si>
    <t>LABEL SPA BLISSFUL AYR16 A0</t>
  </si>
  <si>
    <t>LABEL SPA RELAXING AYR16 A0</t>
  </si>
  <si>
    <t>MENS SKINCARE EXPERT TUNIC S A0</t>
  </si>
  <si>
    <t>MENS SKINCARE EXPERT TUNIC M A0</t>
  </si>
  <si>
    <t>MENS SKINCARE EXPERT TUNIC L A0</t>
  </si>
  <si>
    <t>MENS SKINCARE EXPERT TUNIC XL A0</t>
  </si>
  <si>
    <t>SKINCARE EXPERT TUNIC UNIFORM SIZE 6 A0</t>
  </si>
  <si>
    <t>SKINCARE EXPERT TUNIC UNIFORM SIZE 8 A0</t>
  </si>
  <si>
    <t>SKINCARE EXPERT TUNIC UNIFORM SIZE 10 A0</t>
  </si>
  <si>
    <t>SKINCARE EXPERT TUNIC UNIFORM SIZE 12 A0</t>
  </si>
  <si>
    <t>SKINCARE EXPERT TUNIC UNIFORM SIZE 14</t>
  </si>
  <si>
    <t>SKINCARE EXPERT TUNIC UNIFORM SIZE 16</t>
  </si>
  <si>
    <t>SKINCARE EXPERT TUNIC UNIFORM SIZE 18 A0</t>
  </si>
  <si>
    <t>SKINCARE EXPERT TUNIC UNIFORM SIZE 20 A0</t>
  </si>
  <si>
    <t>SKINCARE EXPERT TUNIC UNIFORM SIZE 22 A0</t>
  </si>
  <si>
    <t>SKINCARE EXPERT TUNIC UNIFORM SIZE 24 A0</t>
  </si>
  <si>
    <t>SKINCARE EXPERT TUNIC UNIFORM SIZE 26 A0</t>
  </si>
  <si>
    <t>MAKEUP POUCH GOLD/BLACK A0</t>
  </si>
  <si>
    <t>GIFT SMALL STRAWBERRY AU16 A0</t>
  </si>
  <si>
    <t>GIFT SMALL SHEA AU16 A0</t>
  </si>
  <si>
    <t>GIFT MEDIUM STRAWBERRY AU16 A0</t>
  </si>
  <si>
    <t>GIFT LARGE STRAWBERRY AU16 A0</t>
  </si>
  <si>
    <t>GIFT MEDIUM ROSE AU16 A0</t>
  </si>
  <si>
    <t>GIFT MEDIUM ARGAN AU16 A0</t>
  </si>
  <si>
    <t>GIFT DUO JCB AU16 A0</t>
  </si>
  <si>
    <t>GIFT DUO IND NGT JSMN AU16 A0</t>
  </si>
  <si>
    <t>GIFT DUO ENGLISH DAWN GARDENIA AU16 A0</t>
  </si>
  <si>
    <t>GIFT MEDIUM JCB AU16 A0</t>
  </si>
  <si>
    <t>GIFT MEDIUM IND NGT JSMN AU16 A0</t>
  </si>
  <si>
    <t>GIFT MEDIUM ENGLISH D GARDENIA AU16 A0</t>
  </si>
  <si>
    <t>GIFT LARGE JCB AU16 A0</t>
  </si>
  <si>
    <t>GIFT LARGE IND NGT JSMN AU16 A0</t>
  </si>
  <si>
    <t>GIFT LARGE ENGLISH D GARDENIA AU16 A0</t>
  </si>
  <si>
    <t>GIFT SMALL WM SMOKY ROSE AU16 A0</t>
  </si>
  <si>
    <t>GIFT MEDIUM W/M SMOKY ROSE AU16 A0</t>
  </si>
  <si>
    <t>GIFT MEDIUM BLACK MUSK AU16 A0</t>
  </si>
  <si>
    <t>GIFT SMALL LIFE IS AU16 A0</t>
  </si>
  <si>
    <t>GIFT MEDIUM LIFE IS AU16 A0</t>
  </si>
  <si>
    <t>GIFT LARGE LIFE IS AU16 A0</t>
  </si>
  <si>
    <t>GIFT CALENDAR COUNTDOWN AU16 A36</t>
  </si>
  <si>
    <t>BOX CYO SECRETS 2015 A0</t>
  </si>
  <si>
    <t>TRAY/SLEEVE HAND SP16 A0</t>
  </si>
  <si>
    <t>SLEEVE HAND SP16 A0</t>
  </si>
  <si>
    <t>T EDT ATLAS MOUNT ROSE 50ML A0</t>
  </si>
  <si>
    <t>T BODY SCRUB DEAD SEA SALT 350ML A0X</t>
  </si>
  <si>
    <t>Spain</t>
  </si>
  <si>
    <t>T BODY MASK MOROCCAN RHASSOUL 200ML A0X</t>
  </si>
  <si>
    <t>T BODY MASK HIMALAYAN CHARCOAL 200ML A0X</t>
  </si>
  <si>
    <t>T MASSAGE OIL TAHITIAN ORCHID 170ML A0X</t>
  </si>
  <si>
    <t>T MASSAGE OIL THAI LEMONGRASS 170ML A0X</t>
  </si>
  <si>
    <t>BAG BLACK FRIDAY 2015 A21</t>
  </si>
  <si>
    <t>SAMPLE FACE OIL TEA TREE 1ML A0X</t>
  </si>
  <si>
    <t>LABEL T/RETAIL VITAMIN E 2015 A40</t>
  </si>
  <si>
    <t>TEARDROP TERRARIUM 2016 A0</t>
  </si>
  <si>
    <t>LARGE BLACK BOW 2016 A0</t>
  </si>
  <si>
    <t>BOX MED PLV SPA BELGIUM 2016 A0</t>
  </si>
  <si>
    <t>LABEL SPA BELGIUM 2016 A0</t>
  </si>
  <si>
    <t>GIFT SPA BELGIUM 2016 A0</t>
  </si>
  <si>
    <t>GIFT LIFE IS?GOLD AU16 A0</t>
  </si>
  <si>
    <t>CYO BOX MEDIUM AU16 A0</t>
  </si>
  <si>
    <t>CYO TAG AU16 A0</t>
  </si>
  <si>
    <t>WINDOW BAG PREMIUM CYO MAKE UP AU16 A0</t>
  </si>
  <si>
    <t>HAND CREAM ALMOND 100ML 2016 A0X</t>
  </si>
  <si>
    <t>FOOT TREATMENT PEPPERMINT 100ML A0X</t>
  </si>
  <si>
    <t>BODY BUTTER MOJITO 200ML A0X</t>
  </si>
  <si>
    <t>BODY BUTTER MOJITO 50ML A0X</t>
  </si>
  <si>
    <t>BODY SORBET MOJITO 200ML A0X</t>
  </si>
  <si>
    <t>SHOWER GEL MOJITO 250ML A0X</t>
  </si>
  <si>
    <t>SHOWER GEL MOJITO 60ML A0X</t>
  </si>
  <si>
    <t>BODY SCRUB MOJITO 250ML A0X</t>
  </si>
  <si>
    <t>BODY SCRUB MOJITO 50ML A0X</t>
  </si>
  <si>
    <t>GIFT TRIO WMFM AYR16 AX</t>
  </si>
  <si>
    <t>LABEL TRIO WMFM AYR16 AX</t>
  </si>
  <si>
    <t>BRITISH ROSE WRIST RIBBON 2016 A0</t>
  </si>
  <si>
    <t>GIFT ROUTINE VITAMIN E 2015 A21</t>
  </si>
  <si>
    <t>GIFT ROUTINE SEAWEED 2015 A21</t>
  </si>
  <si>
    <t>GIFT ROUTINE ALOE 2015 A21</t>
  </si>
  <si>
    <t>GIFT ROUTINE VITAMIN C 2015 A21</t>
  </si>
  <si>
    <t>GIFT ROUTINE NUTRIGANICS 2015 A21</t>
  </si>
  <si>
    <t>GIFT ROUTINE MACA ROOT 2015 A21</t>
  </si>
  <si>
    <t>GIFT ROUTINE TEA TREE 2015 A21</t>
  </si>
  <si>
    <t>GIFT TREATMENT NIGHT 2015 A21</t>
  </si>
  <si>
    <t>GIFT TREATMENT YOUTH 2015 A21</t>
  </si>
  <si>
    <t>GIFT TREATMENT BREAKOUT 2015 A21</t>
  </si>
  <si>
    <t>LABEL LARGE BLACK MUSK SP16 A0</t>
  </si>
  <si>
    <t>HFL TAN BUTTER 2016 A0</t>
  </si>
  <si>
    <t>EYE DEFINER 01 BLACK 1.25G A0</t>
  </si>
  <si>
    <t>EYE DEFINER 02 RICH BRWN 1.25G A0</t>
  </si>
  <si>
    <t>EYE DEFINER 03 TAUPE 1.25G A0</t>
  </si>
  <si>
    <t>EYE DEFINER 05 WHITE 1.25G A0</t>
  </si>
  <si>
    <t>EYE DEFINER 06 FRNCH NVY 1.25G A0</t>
  </si>
  <si>
    <t>EOS HONEY BRONZE 2016 A0</t>
  </si>
  <si>
    <t>South Africa</t>
  </si>
  <si>
    <t>EOS MASCARA 2016 A0</t>
  </si>
  <si>
    <t>LIP LINER 02 BEECH 1.25G A0</t>
  </si>
  <si>
    <t>LIP LINER 03 CLVR PNK 1.25G A0</t>
  </si>
  <si>
    <t>LIP LINER 04 MAUV BRY 1.25G A0</t>
  </si>
  <si>
    <t>LIP LINER 06 MAHOGANY 1.25G A0</t>
  </si>
  <si>
    <t>LIP LINER 10 PINK BROWN 1.25G A0</t>
  </si>
  <si>
    <t>LIP LINER 11 NUDE 1.25G A0</t>
  </si>
  <si>
    <t>STRIP SHELF EDGE 900MM BLACK A0</t>
  </si>
  <si>
    <t>STRIP SHELF EDGE 450MM BLACK A0</t>
  </si>
  <si>
    <t>GIFT MEDIUM POLY ISLD TIARE  AYR16 A0</t>
  </si>
  <si>
    <t>BOX MED PLV POLY ISLD TIARE AYR16 A0</t>
  </si>
  <si>
    <t>LABEL MEDIUM POLY ISLD TIARE AYR16 A0</t>
  </si>
  <si>
    <t>DAY CREAM ALOE 50ML A0X</t>
  </si>
  <si>
    <t>NIGHT CREAM ALOE 50ML A0X</t>
  </si>
  <si>
    <t>DEODORANT ROLL ON ALOE 50ML A0X</t>
  </si>
  <si>
    <t>DEODORANT ROLL ON ALOE 50ML A23</t>
  </si>
  <si>
    <t>MOISTURE CREAM SEAWEED 50ML A0X</t>
  </si>
  <si>
    <t>MOISTURE LOTION SPF15 ALOE 50ML A2</t>
  </si>
  <si>
    <t>MOISTURE LOTION SPF15 ALOE 50ML A3</t>
  </si>
  <si>
    <t>FACE LOTION SPF15 SEAWEED 50ML A3</t>
  </si>
  <si>
    <t>HF OIL BRITISH ROSE 100ML AON</t>
  </si>
  <si>
    <t>NIGHT CREAM VIT E 15ML A0X</t>
  </si>
  <si>
    <t>BODY LOTION VIT E 250ML A0X</t>
  </si>
  <si>
    <t>GIFT ESSENTIALS PINITA COLADA SS16 A0</t>
  </si>
  <si>
    <t>TBSAH BROCHURE SUMMER 2015 A0</t>
  </si>
  <si>
    <t>TBSAH CATALOGUE CHRISTMAS 2015 A0</t>
  </si>
  <si>
    <t>SACHET MASK SCRUB 3IN1 TEA TREE 5ML AX</t>
  </si>
  <si>
    <t>FACE WASH NUTRIGANICS 150ML 2015 A0</t>
  </si>
  <si>
    <t>BOWL GLASS TALL M21</t>
  </si>
  <si>
    <t>WINDOW CUBE 300MM XMAS 2015 A0</t>
  </si>
  <si>
    <t>WINDOW CUBE 400MM XMAS 2015 A0</t>
  </si>
  <si>
    <t>LABEL ESSELTE PRICE GUN ROLL M21</t>
  </si>
  <si>
    <t>CYLINDER GLASS M21</t>
  </si>
  <si>
    <t>GUN ESSELTE PRICE M21</t>
  </si>
  <si>
    <t>BOTTLE RW FOR SHOPS SPRAY ALUMINUM M21</t>
  </si>
  <si>
    <t>ROLLER INK FOR PRICE GUN M21</t>
  </si>
  <si>
    <t>EYE GEL ELDERFLOWER 15ML A0</t>
  </si>
  <si>
    <t>LAMP RING 2007 ARX</t>
  </si>
  <si>
    <t>MASK CLOTH CHENILLE DOUBLE SIDED A0</t>
  </si>
  <si>
    <t>MASK EYE LRG AQUA A0</t>
  </si>
  <si>
    <t>BRUSH FACE ROUNDED HANDLE A0</t>
  </si>
  <si>
    <t>CARD RENEWAL LOVE YOUR BODY A1</t>
  </si>
  <si>
    <t>WINDOW CUBE 500MM XMAS 2015 A0</t>
  </si>
  <si>
    <t>FLOOR PLINTH MIRRI XMAS 2015 A0</t>
  </si>
  <si>
    <t>WINDOW DECAL DISCS XMAS 2015 A0</t>
  </si>
  <si>
    <t>MODEL AND GIFT STAND XMAS 2015 A0</t>
  </si>
  <si>
    <t>OOL MASK PROP 2016 A0</t>
  </si>
  <si>
    <t>T-SHIRT BIO-BRIDGES XS A0X</t>
  </si>
  <si>
    <t>T-SHIRT BIO-BRIDGES S A0X</t>
  </si>
  <si>
    <t>T-SHIRT BIO-BRIDGES M A0X</t>
  </si>
  <si>
    <t>T-SHIRT BIO-BRIDGES L A0X</t>
  </si>
  <si>
    <t>T-SHIRT BIO-BRIDGES XL A0X</t>
  </si>
  <si>
    <t>FLOOR PLINTH ROUND 2015 A0</t>
  </si>
  <si>
    <t>T-SHIRT BIO-BRIDGES XXL A0X</t>
  </si>
  <si>
    <t>VITAMIN C GLOW BOOST MOISTURISE 1.5ML A0</t>
  </si>
  <si>
    <t>OILS OF LIFE REVIT FACE OIL 1ML A0</t>
  </si>
  <si>
    <t>OILS OF LIFE REVIT CREAM 1.5ML A0</t>
  </si>
  <si>
    <t>CAKE STAND XMAS 2015 A0</t>
  </si>
  <si>
    <t>TEA LIGHTS 2016 A0</t>
  </si>
  <si>
    <t>BOX SMALL STRAWBERRY AU16 A0</t>
  </si>
  <si>
    <t>VACFORM SMALL CBB AU16 A0</t>
  </si>
  <si>
    <t>BOX SMALL SHEA AU16 A0</t>
  </si>
  <si>
    <t>BOX MED PLV STRAWBERRY AU16 A0</t>
  </si>
  <si>
    <t>BOX LARGE PRE-LOAD STRAWBERRY AU16 A0</t>
  </si>
  <si>
    <t>BOX MED PLV ARGAN AU16 A0</t>
  </si>
  <si>
    <t>BOX DUO PLV JCB AU16 A0</t>
  </si>
  <si>
    <t>BOX DUO PLV INJ AU16 A0</t>
  </si>
  <si>
    <t>BOX DUO PLV ENGLISH D GARDENIA AU16 A0</t>
  </si>
  <si>
    <t>BOX MED PLV JCB AU16 A0</t>
  </si>
  <si>
    <t>BOX MED PLV INJ AU16 A0</t>
  </si>
  <si>
    <t>BOX MED PLV ENGLISH D GARDENIA AU16 A0</t>
  </si>
  <si>
    <t>BOX LARGE PRE-LOAD JCB AU16 A0</t>
  </si>
  <si>
    <t>BOX LARGE PRE-LOAD INJ AU16 A0</t>
  </si>
  <si>
    <t>BOX LARGE PRE-LOAD GARDENIA AU16 A0</t>
  </si>
  <si>
    <t>BOX SMALL PLV+R WM SMOKY ROSE AU16 A0</t>
  </si>
  <si>
    <t>BOX MED PLV WM SMOKY ROSE AU16 A0</t>
  </si>
  <si>
    <t>BOX MED PLV BLACK MUSK AU16 A0</t>
  </si>
  <si>
    <t>BOX SMALL PLV LIFE IS AU16 A0</t>
  </si>
  <si>
    <t>BOX MED PLV LIFE IS AU16 A0</t>
  </si>
  <si>
    <t>BOX LARGE PRE-LOAD LIFE IS AU16 A0</t>
  </si>
  <si>
    <t>BOX PLV LIFE IS GOLD AU16 A0</t>
  </si>
  <si>
    <t>BOX COUNTDOWN AU16 A0</t>
  </si>
  <si>
    <t>PWP US ECOM BLACK FRIDAY 2015 A21</t>
  </si>
  <si>
    <t>PWP US RETAIL BLACK FRIDAY 2015 A21</t>
  </si>
  <si>
    <t>FACE WASH VIT E 30ML A22</t>
  </si>
  <si>
    <t>TAG SMALL STRAWBERRY AU16 A0</t>
  </si>
  <si>
    <t>TAG SMALL SHEA AU16 A0</t>
  </si>
  <si>
    <t>TAG MED STRAWBERRY AU16 A0</t>
  </si>
  <si>
    <t>TAG LGE STRAWBERRY AU16 A0</t>
  </si>
  <si>
    <t>TAG MED BRITISH ROSE AU16 A0</t>
  </si>
  <si>
    <t>TAG MED ARGAN AU16 A0</t>
  </si>
  <si>
    <t>TAG DUO JCB AU16 A0</t>
  </si>
  <si>
    <t>TAG DUO IND NGT JSMN AU16 A0</t>
  </si>
  <si>
    <t>TAG DUO ENGLISH D GARDENIA AU16 A0</t>
  </si>
  <si>
    <t>TAG MED JCB AU16 A0</t>
  </si>
  <si>
    <t>TAG MED IND NGT JSMN AU16 A0</t>
  </si>
  <si>
    <t>TAG MED ENGLISH D GARDENIA AU16 A0</t>
  </si>
  <si>
    <t>TAG LGE JCB AU16 A0</t>
  </si>
  <si>
    <t>TAG LGE IND NGT JSMN AU16 A0</t>
  </si>
  <si>
    <t>TAG LGE ENGLISH D GARDENIA AU16 A0</t>
  </si>
  <si>
    <t>TAG SMALL WM SMOKY ROSE AU16 A0</t>
  </si>
  <si>
    <t>TAG MED WM SMOKY ROSE AU16 A0</t>
  </si>
  <si>
    <t>TAG MED BLACK MUSK AU16 A0</t>
  </si>
  <si>
    <t>LABEL SMALL LIFE IS AU16 A0</t>
  </si>
  <si>
    <t>LABEL MEDIUM LIFE IS AU16 A0</t>
  </si>
  <si>
    <t>LABEL LARGE LIFE IS AU16 A0</t>
  </si>
  <si>
    <t>TAG LIFE IS GOLD AU16 A0</t>
  </si>
  <si>
    <t>LABEL COUNTDOWN AU16 A36</t>
  </si>
  <si>
    <t>CC LIPS 03 PINK CHARMING 3.5G A0</t>
  </si>
  <si>
    <t>BODY SCRUB MORINGA 50ML A0</t>
  </si>
  <si>
    <t>EXTERIOR BANNER STAND TOP FRAME A0</t>
  </si>
  <si>
    <t>BODY SCRUB COCONUT 50ML A0X</t>
  </si>
  <si>
    <t>TST OOL FACIAL OIL 30ML A0</t>
  </si>
  <si>
    <t>TST OOL CREAM 50ML A0</t>
  </si>
  <si>
    <t>100 PREMIUM FRAGRANCE WRIST RIBBONS A0</t>
  </si>
  <si>
    <t>SOAP HONEY 100G A0X</t>
  </si>
  <si>
    <t>LABEL PINITA COLADA AYR16 A0</t>
  </si>
  <si>
    <t>BOX PRE-LOAD PINITA COLADA AYR16 A0</t>
  </si>
  <si>
    <t>PWP MX BLACK FRIDAY 2015 A21</t>
  </si>
  <si>
    <t>T BODY WASH WHITE MUSK 250ML  A0</t>
  </si>
  <si>
    <t>T BODY LOTION WHITE MUSK 250ML  A0</t>
  </si>
  <si>
    <t>T BODY CREAM WHITE MUSK 200ML  A0</t>
  </si>
  <si>
    <t>BOX PALASET MINI A0</t>
  </si>
  <si>
    <t>GIFT LILY 2 TONE MINI PINK/WHITE SS08 A0</t>
  </si>
  <si>
    <t>GIFT LILY 2 TONE MINI MORINGA SS08 A0</t>
  </si>
  <si>
    <t>T BODY LOTION RED MUSK 250ML A0</t>
  </si>
  <si>
    <t>T BODY BUTTER CRANBERRY 50ML A0</t>
  </si>
  <si>
    <t>T BODY BUTTER GLAZED APPLE 50ML A0</t>
  </si>
  <si>
    <t>T HAND CREAM FRSTD CRANBERRY 30ML A0</t>
  </si>
  <si>
    <t>T HAND CREAM GLAZED APPLE 30ML A0</t>
  </si>
  <si>
    <t>T LIP BALM STRAWBERRY 10ML A0</t>
  </si>
  <si>
    <t>T LIP BALM RASPBERRY 10ML A0</t>
  </si>
  <si>
    <t>T LIP BALM SATSUMA 10ML A0</t>
  </si>
  <si>
    <t>T LIP BALM WATERMELON 10ML A0</t>
  </si>
  <si>
    <t>T LIP BALM PASSIONBERRY 10ML A0</t>
  </si>
  <si>
    <t>DE LYBC LYBC LEAFLET FREE A0</t>
  </si>
  <si>
    <t>HFL QUAD PALETTE 2016 A0</t>
  </si>
  <si>
    <t>HFL LARGE PALETTE 2016 A0</t>
  </si>
  <si>
    <t>EOS PALETTE 2016 A0</t>
  </si>
  <si>
    <t>EOS CUSHION 2016 A0</t>
  </si>
  <si>
    <t>GODET REMOVAL TOOL A0</t>
  </si>
  <si>
    <t>GIFT GTR VIT E WATER 2016 A41</t>
  </si>
  <si>
    <t>GIFT GTR TT PURIFYING 2016 A41</t>
  </si>
  <si>
    <t>GIFT GTR T/TREE BLEMISH 2016 A41</t>
  </si>
  <si>
    <t>GIFT GTR OILS OF LIFE 2016 A41</t>
  </si>
  <si>
    <t>GIFT GTR ESSENTIALS 2016 A41</t>
  </si>
  <si>
    <t>GIFT GTR HAND CORE 2016 A41</t>
  </si>
  <si>
    <t>GIFT GTR HAND ROSE/ALMOND 2016 A41</t>
  </si>
  <si>
    <t>GIFT GTR LIPCARE 2016 A41</t>
  </si>
  <si>
    <t>GIFT GTR KIT HONEYMANIA 2016 A41</t>
  </si>
  <si>
    <t>GIFT GTR KIT STRAWBERRY 2016 A41</t>
  </si>
  <si>
    <t>GIFT GTR KIT OLIVE 2016 A41</t>
  </si>
  <si>
    <t>GIFT GTR KIT MANGO 2016 A41</t>
  </si>
  <si>
    <t>G3 GTR ELDERFLOWER 2018 A41</t>
  </si>
  <si>
    <t>GIFT GTR MULTIPLE T/TREE OIL 2016 A41</t>
  </si>
  <si>
    <t>GIFT GTR MULTIPLE TEA TREE 2016 A41</t>
  </si>
  <si>
    <t>BOX SMALL STRAWBERRY EMPTY AU16 A0</t>
  </si>
  <si>
    <t>BOX SMALL SHEA EMPTY AU16 A0</t>
  </si>
  <si>
    <t>VACFORM SMALL CBB EMPTY AU16 A0</t>
  </si>
  <si>
    <t>BANDWRAP T/RETAIL DOY 2016 A41</t>
  </si>
  <si>
    <t>LABEL T/RETAIL DOY 2016 A41</t>
  </si>
  <si>
    <t>BANDWRAP T/RETAIL OOL 2016 A41</t>
  </si>
  <si>
    <t>LABEL T/RETAIL OOL 2016 A41</t>
  </si>
  <si>
    <t>LID T/RETAIL BUTTER EMEA 2016 A41</t>
  </si>
  <si>
    <t>LABEL T/RETAIL BUTTER EMEA 2016 A41</t>
  </si>
  <si>
    <t>LID T/RETAIL BUTTERS AP 2016 A41</t>
  </si>
  <si>
    <t>LABEL T/RETAIL BUTTERS AP 2016 A41</t>
  </si>
  <si>
    <t>VACFORM T/RETAIL ESSENTIALS 2016 A41</t>
  </si>
  <si>
    <t>LABEL T/RETAIL ESSENTIALS 2016 A41</t>
  </si>
  <si>
    <t>LABEL T/RETAIL LIPCARE 2016 A41</t>
  </si>
  <si>
    <t>BOX T/RETAIL HONEY 2016 A41</t>
  </si>
  <si>
    <t>BOX T/RETAIL STRAWBERRY 2016 A41</t>
  </si>
  <si>
    <t>BOX T/RETAIL OLIVE 2016 A41</t>
  </si>
  <si>
    <t>BOX T/RETAIL MORINGA 2016 A41</t>
  </si>
  <si>
    <t>BOX T/RETAIL SHEA 2016 A41</t>
  </si>
  <si>
    <t>BOX T/RETAIL MANGO 2016 A41</t>
  </si>
  <si>
    <t>SLEEVE T/RETAIL T/TREE OIL 2016 A41</t>
  </si>
  <si>
    <t>SLEEVE T/RETAIL T/TREE BLEMISH 2016 A41</t>
  </si>
  <si>
    <t>LABEL T/RETAIL T/TREE BLEMISH 2016 A41</t>
  </si>
  <si>
    <t>HEMP TILL FREESTANDING 2016 A0</t>
  </si>
  <si>
    <t>BODY BUTTER FROSTED BERRIES 200ML A0X</t>
  </si>
  <si>
    <t>BODY BUTTER SPICED APPLE 200ML A0X</t>
  </si>
  <si>
    <t>SHOWER GEL SPICED APPLE 250ML A0X</t>
  </si>
  <si>
    <t>SHOWER GEL FROSTED BERRIES 250ML A0X</t>
  </si>
  <si>
    <t>BODY SCRUB SPICED APPLE 250ML A0X</t>
  </si>
  <si>
    <t>BODY LOTION SPICED APPLE 250ML A0X</t>
  </si>
  <si>
    <t>BODY LOTION FROSTED BERRIES 250ML A0X</t>
  </si>
  <si>
    <t>BDY SHM MST FROSTED BERRIES 100ML A0X</t>
  </si>
  <si>
    <t>BODY SHM MIST SPICED APPLE 100ML A0X</t>
  </si>
  <si>
    <t>LIP BALM FROSTED BERRIES 20ML A0X</t>
  </si>
  <si>
    <t>LIP BALM SPICED APPLE 20ML A0X</t>
  </si>
  <si>
    <t>LIP BALM VANILLA CHAI 20ML A0X</t>
  </si>
  <si>
    <t>HAND CREAM SPICED APPLE 30ML A0X</t>
  </si>
  <si>
    <t>HAND CREAM FROSTED BERRIES 30ML A0X</t>
  </si>
  <si>
    <t>BODY BUTTER FROSTED BERRIES 50ML A0X</t>
  </si>
  <si>
    <t>BODY BUTTER SPICED APPLE 50ML A0X</t>
  </si>
  <si>
    <t>SHOWER GEL SPICED APPLE 60ML ARX</t>
  </si>
  <si>
    <t>SHOWER GEL FROSTED BERRIES 60ML ARX</t>
  </si>
  <si>
    <t>BODY SCRUB SPICED APPLE 50ML ARX</t>
  </si>
  <si>
    <t>BODY LOTION SPICED APPLE 60ML ARX</t>
  </si>
  <si>
    <t>BODY LOTION FROSTED BERRIES 60ML ARX</t>
  </si>
  <si>
    <t>BODY LOTION VANILLA CHAI 60ML ARX</t>
  </si>
  <si>
    <t>HF OIL VANILLA CHAI 10ML A1</t>
  </si>
  <si>
    <t>HF OIL VANILLA CHAI 10ML A21</t>
  </si>
  <si>
    <t>HF OIL VANILLA CHAI 10ML AEU</t>
  </si>
  <si>
    <t>HF OIL FROSTED BERRIES 10ML A1</t>
  </si>
  <si>
    <t>HF OIL FROSTED BERRIES 10ML A21</t>
  </si>
  <si>
    <t>HF OIL FROSTED BERRIES 10ML AEU</t>
  </si>
  <si>
    <t>HF OIL SPICED APPLE 10ML AEU</t>
  </si>
  <si>
    <t>HF OIL SPICED APPLE 10ML A1</t>
  </si>
  <si>
    <t>HF OIL SPICED APPLE 10ML A21</t>
  </si>
  <si>
    <t>CANDLE FROSTED BERRIES 200G A0X</t>
  </si>
  <si>
    <t>CANDLE SPICED APPLE 200G A0X</t>
  </si>
  <si>
    <t>SCTS SCRUB CUPUACU 350ML A0X</t>
  </si>
  <si>
    <t>GIFT MEDIUM SHEA AU16 A0</t>
  </si>
  <si>
    <t>TAG MED SHEA AU16 A0</t>
  </si>
  <si>
    <t>BOX MED PLV SHEA AU16 A0</t>
  </si>
  <si>
    <t>BAG T/RETAIL VIT E/TT 2016 A41</t>
  </si>
  <si>
    <t>BAND GTR VIT E MOISTURE 2016 A41</t>
  </si>
  <si>
    <t>LABEL T/RETAIL VIT E MOISTURE 2016 A41</t>
  </si>
  <si>
    <t>BAND GTR VIT E WATER 2016 A41</t>
  </si>
  <si>
    <t>LABEL T/RETAIL VIT E WATER 2016 A41</t>
  </si>
  <si>
    <t>BAND GTR TT PURIFYING 2016 A41</t>
  </si>
  <si>
    <t>LABEL T/RETAIL TT PURIFYING 2016 A41</t>
  </si>
  <si>
    <t>BAND GTR TT BLEMISH 2016 A41</t>
  </si>
  <si>
    <t>BAG T/RETAIL DOY/OOL 2016 A41</t>
  </si>
  <si>
    <t>BASE GTR BUTTERS EMEA 2016 A41</t>
  </si>
  <si>
    <t>BASE GTR BUTTERS AP 2016 A41</t>
  </si>
  <si>
    <t>TRAY GTR ESSENTIALS 2016 A41</t>
  </si>
  <si>
    <t>BOX T/RETAIL CORE HAND 2016 A41</t>
  </si>
  <si>
    <t>TIN GTR EXPERT HAND 2016 A41</t>
  </si>
  <si>
    <t>TIN GTR ROSE/ALMOND 2016 A41</t>
  </si>
  <si>
    <t>TUBE GTR LIP CARE 2016 A41</t>
  </si>
  <si>
    <t>VACFORM T/RETAIL HONEY 2016 A41</t>
  </si>
  <si>
    <t>VACFORM T/RETAIL STRAWBERRY 2016 A41</t>
  </si>
  <si>
    <t>VACFORM T/RETAIL OLIVE 2016 A41</t>
  </si>
  <si>
    <t>VACFORM T/RETAIL MORINGA 2016 A41</t>
  </si>
  <si>
    <t>VACFORM T/RETAIL SHEA 2016 A41</t>
  </si>
  <si>
    <t>VACFORM T/RETAIL MANGO 2016 A41</t>
  </si>
  <si>
    <t>BAND GTR EXPERT HAND 2016 A41</t>
  </si>
  <si>
    <t>SLEEVE T/RETAIL ESSENTIALS 2016 A41</t>
  </si>
  <si>
    <t>TRAY GTR CORE HAND 2016 A41</t>
  </si>
  <si>
    <t>BAND GTR ROSE/ALMOND 2016 A41</t>
  </si>
  <si>
    <t>POWER OF SERUMS 3D PROPS 2016 A0</t>
  </si>
  <si>
    <t>CARDBOARD BUTTERFLY 2016 A0</t>
  </si>
  <si>
    <t>HFL CUSHION FOUNDATION 2016 A0X</t>
  </si>
  <si>
    <t>LID SMALL STRAWBERRY AU16 A0</t>
  </si>
  <si>
    <t>LID SMALL STRAWBERRY EMPTY AU16 A0</t>
  </si>
  <si>
    <t>LID SMALL SHEA AU16 A0</t>
  </si>
  <si>
    <t>LID SMALL SHEA EMPTY AU16 A0</t>
  </si>
  <si>
    <t>APD WHITE MUSK SPORT 75ML A22</t>
  </si>
  <si>
    <t>GIFT CUBE STRAWBERRY XM16 A0</t>
  </si>
  <si>
    <t>GIFT CUBE COCONUT XM16 A0</t>
  </si>
  <si>
    <t>GIFT CUBE SATSUMA XM16 A0</t>
  </si>
  <si>
    <t>GIFT CUBE MANGO XM16 A0</t>
  </si>
  <si>
    <t>GIFT CUBE SHEA XM16 A0</t>
  </si>
  <si>
    <t>GIFT CUBE MORINGA XM16 A0</t>
  </si>
  <si>
    <t>GIFT CUBE ARGAN XM16 A0</t>
  </si>
  <si>
    <t>GIFT CUBE OLIVE XM16 A0</t>
  </si>
  <si>
    <t>GIFT CUBE BRITISH ROSE XM16 A0</t>
  </si>
  <si>
    <t>GIFT CUBE GREEN TEA XM16 A0</t>
  </si>
  <si>
    <t>GIFT BAG SHEA XM16 A0</t>
  </si>
  <si>
    <t>GIFT BAG MORINGA XM16 A0</t>
  </si>
  <si>
    <t>GIFT BAG OLIVE XM16 A0</t>
  </si>
  <si>
    <t>GIFT BAG STRAWBERRY XM16 A0</t>
  </si>
  <si>
    <t>GIFT BAG COCONUT XM16 A0</t>
  </si>
  <si>
    <t>GIFT BAG MANGO XM16 A0</t>
  </si>
  <si>
    <t>GIFT BAG ARGAN XM16 A0</t>
  </si>
  <si>
    <t>GIFT BAG GREEN TEA XM16 A0</t>
  </si>
  <si>
    <t>GIFT BAG BRITISH ROSE XM16 A0</t>
  </si>
  <si>
    <t>GIFT BAG SATSUMA XM16 A0</t>
  </si>
  <si>
    <t>GIFT SMALL STRAWBERRY XM16 A0</t>
  </si>
  <si>
    <t>GIFT SMALL COCONUT XM16 A0</t>
  </si>
  <si>
    <t>GIFT SMALL SATSUMA XM16 A0</t>
  </si>
  <si>
    <t>GIFT SMALL OLIVE XM16 A0</t>
  </si>
  <si>
    <t>GIFT SMALL MANGO XM16 A0</t>
  </si>
  <si>
    <t>GIFT SMALL SHEA XM16 A0</t>
  </si>
  <si>
    <t>GIFT SMALL MORINGA XM16 A0</t>
  </si>
  <si>
    <t>GIFT SMALL ARGAN XM16 A0</t>
  </si>
  <si>
    <t>GIFT SMALL BRITISH ROSE XM16 A0</t>
  </si>
  <si>
    <t>GIFT SMALL GREEN TEA XM16 A0</t>
  </si>
  <si>
    <t>GIFT MEDIUM STRAWBERRY XM16 A0</t>
  </si>
  <si>
    <t>GIFT MEDIUM SATSUMA XM16 A0</t>
  </si>
  <si>
    <t>GIFT MEDIUM COCONUT XM16 A0</t>
  </si>
  <si>
    <t>GIFT MEDIUM MANGO XM16 A0</t>
  </si>
  <si>
    <t>GIFT MEDIUM SHEA XM16 A0</t>
  </si>
  <si>
    <t>GIFT MEDIUM MORINGA XM16 A0</t>
  </si>
  <si>
    <t>GIFT MEDIUM ARGAN XM16 A0</t>
  </si>
  <si>
    <t>GIFT MEDIUM BRITISH ROSE XM16 A0</t>
  </si>
  <si>
    <t>GIFT MEDIUM GREEN TEA XM16 A0</t>
  </si>
  <si>
    <t>GIFT DELUXE SHEA XM16 A0</t>
  </si>
  <si>
    <t>GIFT DELUXE MORINGA XM16 A0</t>
  </si>
  <si>
    <t>GIFT DELUXE STRAWBERRY XM16 A0</t>
  </si>
  <si>
    <t>GIFT DELUXE COCONUT XM16 A0</t>
  </si>
  <si>
    <t>GIFT DELUXE GREEN TEA XM16 A0</t>
  </si>
  <si>
    <t>GIFT DUO LIP &amp; HAND STRAWBERRY XM16 A0</t>
  </si>
  <si>
    <t>GIFT DUO LIP &amp; HAND MANGO XM16 A0</t>
  </si>
  <si>
    <t>GIFT DUO LIP &amp; HAND SHEA XM16 A0</t>
  </si>
  <si>
    <t>GIFT CUBE WHITE MUSK XM16 A0</t>
  </si>
  <si>
    <t>GIFT MEDIUM WHITE MUSK XM16 A0</t>
  </si>
  <si>
    <t>GIFT MEDIUM W/M SMOKY ROSE XM16 A0</t>
  </si>
  <si>
    <t>GIFT MEDIUM BLACK MUSK XM16 A0</t>
  </si>
  <si>
    <t>GIFT DELUXE WHITE MUSK XM16 A0</t>
  </si>
  <si>
    <t>GIFT CUBE JCB XM16 A0</t>
  </si>
  <si>
    <t>GIFT MEDIUM JCB XM16 A0</t>
  </si>
  <si>
    <t>GIFT MEDIUM IND NGT JSMN XM16 A0</t>
  </si>
  <si>
    <t>GIFT COLLECTION OILS OF LIFE XM16 A0X</t>
  </si>
  <si>
    <t>GIFT COLLECTION DROPS OF YOUTH XM16 A0</t>
  </si>
  <si>
    <t>GIFT MINI VANILLA CHAI XM16 A0</t>
  </si>
  <si>
    <t>GIFT MINI SPICED APPLE XM16 A0</t>
  </si>
  <si>
    <t>GIFT MINI WINTER BERRIES XM16 A0</t>
  </si>
  <si>
    <t>GIFT SMALL VANILLA CHAI XM16 A0</t>
  </si>
  <si>
    <t>GIFT SMALL SPICED APPLE XM16 A0</t>
  </si>
  <si>
    <t>GIFT SMALL WINTER BERRIES XM16 A0</t>
  </si>
  <si>
    <t>GIFT DELUXE VANILLA CHAI XM16 A0</t>
  </si>
  <si>
    <t>GIFT DELUXE SPICED APPLE XM16 A0</t>
  </si>
  <si>
    <t>GIFT DELUXE WINTER BERRIES XM16 A0</t>
  </si>
  <si>
    <t>GIFT SEASONAL TRIO HAND XM16 A0</t>
  </si>
  <si>
    <t>GIFT SEASONAL TRIO B/BUTTER XM16 A0</t>
  </si>
  <si>
    <t>GIFT BORN LIPPY XM16 A0</t>
  </si>
  <si>
    <t>GIFT TRIO HAND FRUITY XM16 A0</t>
  </si>
  <si>
    <t>GIFT TRIO BODY BUTTER FRUIT XM16 A0</t>
  </si>
  <si>
    <t>GIFT BOX DOME BODY BUTTERS XM16 A0</t>
  </si>
  <si>
    <t>GIFT SHAVING MACA ROOT XM16 A0</t>
  </si>
  <si>
    <t>GIFT DUO MACA ROOT XM16 A0</t>
  </si>
  <si>
    <t>GIFT MEDIUM HEMP XM16 A0</t>
  </si>
  <si>
    <t>GTR TESTER STICKER A0X</t>
  </si>
  <si>
    <t>GIFT ROSE YOUR GLOW XM16 A0</t>
  </si>
  <si>
    <t>GIFT RECIPIES OF NATURE XM16 A0</t>
  </si>
  <si>
    <t>GIFT TRIO CARING HAND XM16 A0</t>
  </si>
  <si>
    <t>GIFT TRIO CARING MINI BUTTER XM16 A0</t>
  </si>
  <si>
    <t>GIFT DISCOVERY SHOWER GEL XM16 A0</t>
  </si>
  <si>
    <t>TESTER BOWL 2016 A0</t>
  </si>
  <si>
    <t>GIFT TRIO WMFM XM16 A0</t>
  </si>
  <si>
    <t>GIFT TRIO ACTIVIST XM16 A22</t>
  </si>
  <si>
    <t>GIFT TRIO ACTIVIST XM16 A39</t>
  </si>
  <si>
    <t>GIFT PREMIUM RELAXING XM16 A0</t>
  </si>
  <si>
    <t>OOL FACIAL OIL 7ML AON</t>
  </si>
  <si>
    <t>TAG LIFE IS AYR16 A0</t>
  </si>
  <si>
    <t>FRESH NUDE CUSHION 1 12G 2016 A21X</t>
  </si>
  <si>
    <t>FRESH NUDE CUSHION 2 12G 2016 A21X</t>
  </si>
  <si>
    <t>FRESH NUDE CUSHION 3 12G 2016 A21X</t>
  </si>
  <si>
    <t>FRESH NUDE CUSHION 4 12G 2016 A21X</t>
  </si>
  <si>
    <t>FRESH NUDE CUSHION 5 12G 2016 A21X</t>
  </si>
  <si>
    <t>DAILY SOLUTION TEA TREE 1ML A0</t>
  </si>
  <si>
    <t>BAG PINITA COLADA A0</t>
  </si>
  <si>
    <t>GIFT MANICURE SET HEMP XM16 A0</t>
  </si>
  <si>
    <t>GIFT MINI MANICURE ALMOND XM16 A0</t>
  </si>
  <si>
    <t>T BODY BUTTER PLUM 50ML XM15 A0</t>
  </si>
  <si>
    <t>T SUGAR PLUM HAND CREAM 30ML XM15 A0</t>
  </si>
  <si>
    <t>T GIFT MEDIUM JCB XM15</t>
  </si>
  <si>
    <t>T GIFT MEDIUM WHITE MUSK XM15</t>
  </si>
  <si>
    <t>T GIFT OILS OF LIFE XM15</t>
  </si>
  <si>
    <t>SCTS GEL CREAM SEAWEED 350ML A0X</t>
  </si>
  <si>
    <t>SHOWER GEL JAPANESE C/BLOSSOM 60ML ARX</t>
  </si>
  <si>
    <t>HAND CREAM ABSINTHE 30ML A0X</t>
  </si>
  <si>
    <t>CUBE STRAWBERRY XM16 A0</t>
  </si>
  <si>
    <t>CUBE STRAWBERRY EMPTY XM16 A0</t>
  </si>
  <si>
    <t>CUBE COCONUT XM16 A0</t>
  </si>
  <si>
    <t>CUBE COCONUT EMPTY XM16 A0</t>
  </si>
  <si>
    <t>CUBE SATSUMA XM16 A0</t>
  </si>
  <si>
    <t>CUBE SATSUMA EMPTY XM16 A0</t>
  </si>
  <si>
    <t>CUBE MANGO XM16 A0</t>
  </si>
  <si>
    <t>CUBE MANGO EMPTY XM16 A0</t>
  </si>
  <si>
    <t>CUBE SHEA XM16 A0</t>
  </si>
  <si>
    <t>CUBE SHEA EMPTY XM16 A0</t>
  </si>
  <si>
    <t>CUBE MORINGA XM16 A0</t>
  </si>
  <si>
    <t>CUBE MORINGA EMPTY XM16 A0</t>
  </si>
  <si>
    <t>CUBE ARGAN EMPTY XM16 A0</t>
  </si>
  <si>
    <t>CUBE OLIVE XM16 A0</t>
  </si>
  <si>
    <t>CUBE OLIVE EMPTY XM16 A0</t>
  </si>
  <si>
    <t>CUBE BRITISH ROSE EMPTY XM16 A0</t>
  </si>
  <si>
    <t>CUBE GREEN TEA EMPTY XM16 A0</t>
  </si>
  <si>
    <t>BAG SHEA XM16 A0</t>
  </si>
  <si>
    <t>BAG SHEA EMPTY XM16 A0</t>
  </si>
  <si>
    <t>INSERT BAG SHEA XM16 A0</t>
  </si>
  <si>
    <t>INSERT BAG SHEA EMPTY XM16 A0</t>
  </si>
  <si>
    <t>TAG BAG SHEA XM16 A0</t>
  </si>
  <si>
    <t>BAG MORINGA XM16 A0</t>
  </si>
  <si>
    <t>BAG MORINGA EMPTY XM16 A0</t>
  </si>
  <si>
    <t>INSERT BAG MORINGA XM16 A0</t>
  </si>
  <si>
    <t>INSERT BAG MORINGA EMPTY XM16 A0</t>
  </si>
  <si>
    <t>TAG BAG MORINGA XM16 A0</t>
  </si>
  <si>
    <t>BAG OLIVE XM16 A0</t>
  </si>
  <si>
    <t>BAG OLIVE EMPTY XM16 A0</t>
  </si>
  <si>
    <t>INSERT BAG OLIVE XM16 A0</t>
  </si>
  <si>
    <t>INSERT BAG OLIVE EMPTY XM16 A0</t>
  </si>
  <si>
    <t>TAG BAG OLIVE XM16 A0</t>
  </si>
  <si>
    <t>BAG STRAWBERRY XM16 A0</t>
  </si>
  <si>
    <t>BAG STRAWBERRY EMPTY XM16 A0</t>
  </si>
  <si>
    <t>INSERT BAG STRAWBERRY XM16 A0</t>
  </si>
  <si>
    <t>INSERT BAG STRAWBERRY EMPTY XM16 A0</t>
  </si>
  <si>
    <t>TAG BAG STRAWBERRY XM16 A0</t>
  </si>
  <si>
    <t>BAG COCONUT XM16 A0</t>
  </si>
  <si>
    <t>BAG COCONUT EMPTY XM16 A0</t>
  </si>
  <si>
    <t>INSERT BAG COCONUT XM16 A0</t>
  </si>
  <si>
    <t>INSERT BAG COCONUT EMPTY XM16 A0</t>
  </si>
  <si>
    <t>TAG BAG COCONUT XM16 A0</t>
  </si>
  <si>
    <t>BAG MANGO XM16 A0</t>
  </si>
  <si>
    <t>BAG MANGO EMPTY XM16 A0</t>
  </si>
  <si>
    <t>INSERT BAG MANGO XM16 A0</t>
  </si>
  <si>
    <t>INSERT BAG MANGO EMPTY XM16 A0</t>
  </si>
  <si>
    <t>TAG BAG MANGO XM16 A0</t>
  </si>
  <si>
    <t>BAG ARGAN EMPTY XM16 A0</t>
  </si>
  <si>
    <t>INSERT BAG ARGAN EMPTY XM16 A0</t>
  </si>
  <si>
    <t>BAG GREEN TEA XM16 A0</t>
  </si>
  <si>
    <t>BAG GREEN TEA EMPTY XM16 A0</t>
  </si>
  <si>
    <t>INSERT BAG GREEN TEA XM16 A0</t>
  </si>
  <si>
    <t>INSERT BAG GREEN TEA EMPTY XM16 A0</t>
  </si>
  <si>
    <t>TAG BAG GREEN TEA XM16 A0</t>
  </si>
  <si>
    <t>BAG BRITISH ROSE XM16 A0</t>
  </si>
  <si>
    <t>BAG BRITISH ROSE EMPTY XM16 A0</t>
  </si>
  <si>
    <t>INSERT BAG BRITISH ROSE XM16 A0</t>
  </si>
  <si>
    <t>INSERT BAG BRITISH ROSE EMPTY XM16 A0</t>
  </si>
  <si>
    <t>TAG BAG BRITISH ROSE XM16 A0</t>
  </si>
  <si>
    <t>BAG SATSUMA XM16 A0</t>
  </si>
  <si>
    <t>BAG SATSUMA EMPTY XM16 A0</t>
  </si>
  <si>
    <t>INSERT BAG SATSUMA XM16 A0</t>
  </si>
  <si>
    <t>INSERT BAG SATSUMA EMPTY XM16 A0</t>
  </si>
  <si>
    <t>TAG BAG SATSUMA XM16 A0</t>
  </si>
  <si>
    <t>BOX SMALL PRE-LOAD STRAWBERRY XM16 A0</t>
  </si>
  <si>
    <t>BOX SMALL PRE-LOAD COCONUT XM16 A0</t>
  </si>
  <si>
    <t>BOX SMALL PRE-LOAD SATSUMA XM16 A0</t>
  </si>
  <si>
    <t>BOX SMALL PRE-LOAD OLIVE XM16 A0</t>
  </si>
  <si>
    <t>BOX SMALL PRE-LOAD MANGO XM16 A0</t>
  </si>
  <si>
    <t>BOX SMALL PRE-LOAD SHEA XM16 A0</t>
  </si>
  <si>
    <t>BOX SMALL PRE-LOAD MORINGA XM16 A0</t>
  </si>
  <si>
    <t>BOX SMALL PRE-LOAD ARGAN XM16 A0</t>
  </si>
  <si>
    <t>BOX SMALL PRE-LOAD BRITISH ROSE XM16 A0</t>
  </si>
  <si>
    <t>BOX SMALL PRE-LOAD GREEN TEA XM16 A0</t>
  </si>
  <si>
    <t>BOX MED PRE-LOAD STRAWBERRY XM16 A0</t>
  </si>
  <si>
    <t>BOX MED PRE-LOAD SATSUMA XM16 A0</t>
  </si>
  <si>
    <t>BOX MED PRE-LOAD COCONUT XM16 A0</t>
  </si>
  <si>
    <t>BOX MED PRE-LOAD MANGO XM16 A0</t>
  </si>
  <si>
    <t>BOX MED PRE-LOAD SHEA XM16 A0</t>
  </si>
  <si>
    <t>BOX MED PRE-LOAD MORINGA XM16 A0</t>
  </si>
  <si>
    <t>BOX MED PRE-LOAD ARGAN XM16 A0</t>
  </si>
  <si>
    <t>BOX MED PRE-LOAD BRITISH ROSE XM16 A0</t>
  </si>
  <si>
    <t>BOX MED PRE-LOAD GREEN TEA XM16 A0</t>
  </si>
  <si>
    <t>BOX DELUXE PRE-LOAD SHEA XM16 A0</t>
  </si>
  <si>
    <t>BOX DELUXE PRE-LOAD MORINGA XM16 A0</t>
  </si>
  <si>
    <t>BOX DELUXE PRE-LOAD STRAWBERRY XM16 A0</t>
  </si>
  <si>
    <t>PULSE NATURE BOX A 2016 A0</t>
  </si>
  <si>
    <t>PULSE NATURE BOX B 2016 A0</t>
  </si>
  <si>
    <t>TILL TRAY 2016 A0</t>
  </si>
  <si>
    <t>PROP HONEYCOMB 2016 A0</t>
  </si>
  <si>
    <t>FLAKES CHARCOAL 2016 A0</t>
  </si>
  <si>
    <t>SKIN DEFENCE GLORIFIER 2016 A0</t>
  </si>
  <si>
    <t>OUR BRAND STORY BADGE 2016 A0</t>
  </si>
  <si>
    <t>TEA TREE GWP BAG 2016 A0</t>
  </si>
  <si>
    <t>BOX DELUXE PRE-LOAD GREEN TEA XM16 A0</t>
  </si>
  <si>
    <t>CUBE WHITE MUSK EMPTY XM16 A0</t>
  </si>
  <si>
    <t>BOX MED PRE-LOAD WHITE MUSK XM16 A0</t>
  </si>
  <si>
    <t>BOX MED PRE-LOAD WM SMOKY ROSE XM16 A0</t>
  </si>
  <si>
    <t>BOX DELUXE PRE-LOAD WHITE MUSK XM16 A0</t>
  </si>
  <si>
    <t>CUBE JCB EMPTY XM16 A0</t>
  </si>
  <si>
    <t>BOX MED PRE-LOAD JCB XM16 A0</t>
  </si>
  <si>
    <t>BOX MED PRE-LOAD IND NGT JSMN XM16 A0</t>
  </si>
  <si>
    <t>BOX MED PRE-LOAD GARDENIA XM16 A0</t>
  </si>
  <si>
    <t>BOX PRE-LOAD TEA TREE XM16 A0</t>
  </si>
  <si>
    <t>BOX COLLECTION OOL XM16 A0</t>
  </si>
  <si>
    <t>BOX PRE-LOAD DOY XM16 A0</t>
  </si>
  <si>
    <t>BOX BORN LIPPY XM16 A0</t>
  </si>
  <si>
    <t>TIN PRE-LOAD WMFM XM16 A0</t>
  </si>
  <si>
    <t>TIN PRE-LOAD ACTIVIST XM16 A0</t>
  </si>
  <si>
    <t>TIN PRE-LOAD WMFM SPORT XM16 A0</t>
  </si>
  <si>
    <t>TIN MANICURE HEMP XM16 A0</t>
  </si>
  <si>
    <t>TIN MINI MANICURE ALMOND XM16 A0</t>
  </si>
  <si>
    <t>DUO LIP/HAND STRAWBERRY XM16 A0</t>
  </si>
  <si>
    <t>DUO LIP/HAND MANGO XM16 A0</t>
  </si>
  <si>
    <t>DUO LIP/HAND COCONUT XM16 A0</t>
  </si>
  <si>
    <t>DUO LIP/HAND SHEA XM16 A0</t>
  </si>
  <si>
    <t>BOX PRE-LOAD ROSE YOUR GLOW XM16 A0</t>
  </si>
  <si>
    <t>BOX MINI VANILLA CHAI EMPTY XM16 A0</t>
  </si>
  <si>
    <t>BOX MINI SPICED APPLE EMPTY XM16 A0</t>
  </si>
  <si>
    <t>BOX MINI WINTER BERRIES XM16 A0</t>
  </si>
  <si>
    <t>BOX MINI WINTER BERRIES EMPTY XM16 A0</t>
  </si>
  <si>
    <t>BOX DOME BODY BUTTERS XM16 A0</t>
  </si>
  <si>
    <t>BOX PRE-LOAD R OF N XM16 A0</t>
  </si>
  <si>
    <t>TIN SMALL VANILLA CHAI XM16 A0</t>
  </si>
  <si>
    <t>TIN SMALL SPICED APPLE XM16 A0</t>
  </si>
  <si>
    <t>TIN SMALL WINTER BERRIES XM16 A0</t>
  </si>
  <si>
    <t>TIN DELUXE VANILLA CHAI XM16 A0</t>
  </si>
  <si>
    <t>TIN DELUXE SPICED APPLE XM16 A0</t>
  </si>
  <si>
    <t>TIN DELUXE WINTER BERRIES XM16 A0</t>
  </si>
  <si>
    <t>BOX MED PRE-LOAD BLISSFUL XM16 A0</t>
  </si>
  <si>
    <t>CONICAL BEAKER 1L 2016 A0</t>
  </si>
  <si>
    <t>CONICAL BEAKER 0.5L 2016 A0</t>
  </si>
  <si>
    <t>TUMBLER BEAKER 2016 A0</t>
  </si>
  <si>
    <t>ROUND BEAKER CHEMISTRY KIT REPLACEMENT</t>
  </si>
  <si>
    <t>LARGE FUNNEL CHEMISTRY KIT REPLACEMENT</t>
  </si>
  <si>
    <t>TEST TUBE A0</t>
  </si>
  <si>
    <t>SAMPLE DAY CREAM ROS 1ML A0</t>
  </si>
  <si>
    <t>GIFT MEDIUM BLISSFUL XM16 A0</t>
  </si>
  <si>
    <t>GIFT MEDIUM RELAXING AYR17 A0</t>
  </si>
  <si>
    <t>GIFT MEDIUM REVITALISING AYR17 A0</t>
  </si>
  <si>
    <t>TEA TREE BLEMISH TOOL 2016 A0</t>
  </si>
  <si>
    <t>TBSAH CATALOGUE SPRING 20 PCS 2016 A0</t>
  </si>
  <si>
    <t>COMMITMENT CARRIER BAG S A0</t>
  </si>
  <si>
    <t>MICRODERMABRASION VIT C 100ML A0</t>
  </si>
  <si>
    <t>FACE POLISH VIT C 125ML RENO A0</t>
  </si>
  <si>
    <t>INSTAGLOW BRIGHT GLOW 25ML 2016 A21X</t>
  </si>
  <si>
    <t>INSTAGLOW PEACHY GLOW 25ML 2016 A21X</t>
  </si>
  <si>
    <t>INSTAGLOW WARM GLOW 25ML 2016 A21X</t>
  </si>
  <si>
    <t>BATH FOAM FROSTED BERRIES 300ML A0X</t>
  </si>
  <si>
    <t>BATH FOAM SPICED APPLE 300ML XM16 A0X</t>
  </si>
  <si>
    <t>GIFT PWP MEX BLACK FRIDAY 2015 A21</t>
  </si>
  <si>
    <t>LABEL SMALL STRAWBERRY XM16 A0</t>
  </si>
  <si>
    <t>LABEL SMALL COCONUT XM16 A0</t>
  </si>
  <si>
    <t>LABEL SMALL SATSUMA XM16 A0</t>
  </si>
  <si>
    <t>LABEL SMALL OLIVE XM16 A0</t>
  </si>
  <si>
    <t>LABEL SMALL MANGO XM16 A0</t>
  </si>
  <si>
    <t>LABEL SMALL SHEA XM16 A0</t>
  </si>
  <si>
    <t>LABEL SMALL MORINGA XM16 A0</t>
  </si>
  <si>
    <t>LABEL SMALL ARGAN XM16 A0</t>
  </si>
  <si>
    <t>LABEL SMALL BRITISH ROSE XM16 A0</t>
  </si>
  <si>
    <t>LABEL SMALL GREEN TEA XM16 A0</t>
  </si>
  <si>
    <t>LABEL MEDIUM SATSUMA XM16 A0</t>
  </si>
  <si>
    <t>LABEL MEDIUM MANGO XM16 A0</t>
  </si>
  <si>
    <t>LABEL MEDIUM MORINGA XM16 A0</t>
  </si>
  <si>
    <t>LABEL MEDIUM ARGAN XM16 A0</t>
  </si>
  <si>
    <t>LABEL MEDIUM GREEN TEA XM16 A0</t>
  </si>
  <si>
    <t>LABEL MEDIUM BRITISH ROSE XM16 A0</t>
  </si>
  <si>
    <t>LABEL DELUXE MORINGA XM16 A0</t>
  </si>
  <si>
    <t>LABEL DELUXE GREEN TEA XM16 A0</t>
  </si>
  <si>
    <t>LABEL MEDIUM W/M SMOKEY ROSE XM16 A0</t>
  </si>
  <si>
    <t>LABEL DELUXE WHITE MUSK XM16 A0</t>
  </si>
  <si>
    <t>LABEL MEDIUM IND NGT JSMN XM16 A0</t>
  </si>
  <si>
    <t>LABEL RESCUE KIT TEA TREE XM16 A0</t>
  </si>
  <si>
    <t>LABEL COLLECTION DOY XM16 A0</t>
  </si>
  <si>
    <t>LABEL MINI VANILLA CHAI XM16 A0</t>
  </si>
  <si>
    <t>LABEL MINI WINTER BERRIES XM16 A0</t>
  </si>
  <si>
    <t>TAG SMALL SPICED APPLE XM16 A0</t>
  </si>
  <si>
    <t>LABEL DELUXE WINTER BERRIES XM16 A0</t>
  </si>
  <si>
    <t>LABEL DELUXE VANILLA CHAI XM16 A0</t>
  </si>
  <si>
    <t>LABEL TRIO SEASONAL HAND XM16 A0</t>
  </si>
  <si>
    <t>LABEL TRIO SEASONAL BUTTERS XM16 A0</t>
  </si>
  <si>
    <t>LABEL BORN LIPPY XM16 A0</t>
  </si>
  <si>
    <t>LABEL COLLECTION BODY BUTTERS XM16 A0</t>
  </si>
  <si>
    <t>LABEL SHOWER GEL DISCOVERY XM16 A0</t>
  </si>
  <si>
    <t>LABEL TRIO WMFM XM16 A0</t>
  </si>
  <si>
    <t>LABEL DUO MACA ROOT XM16 A0</t>
  </si>
  <si>
    <t>LABEL MEDIUM BLISSFUL XM16 A0</t>
  </si>
  <si>
    <t>LABEL MEDIUM HEMP XM16 A0</t>
  </si>
  <si>
    <t>LABEL MANICURE SET HEMP XM16 A0</t>
  </si>
  <si>
    <t>LABEL MINI MANICURE ALMOND XM16 A0</t>
  </si>
  <si>
    <t>GIFT CALENDAR DELUXE XM16 A0</t>
  </si>
  <si>
    <t>GIFT CALENDAR STANDARD XM16 A0</t>
  </si>
  <si>
    <t>BOX CALENDAR DELUXE XM16 A0</t>
  </si>
  <si>
    <t>BOX CALENDAR STANDARD XM16 A0</t>
  </si>
  <si>
    <t>LABEL TRIO HAND FRUITY XM16 A0</t>
  </si>
  <si>
    <t>LABEL TRIO CARING HAND XM16 A0</t>
  </si>
  <si>
    <t>LABEL TRIO BODY BUTTER FRUIT XM16 A0</t>
  </si>
  <si>
    <t>LABEL TRIO CARING BODY BUTTER XM16 A0</t>
  </si>
  <si>
    <t>BANDWRAP MENS SHAVING XM16 A0</t>
  </si>
  <si>
    <t>LABEL PREMIUM RELAXING XM16 A0</t>
  </si>
  <si>
    <t>BOX CALENDAR ULTIMATE XM16 A0</t>
  </si>
  <si>
    <t>LABEL CALENDER ULTIMATE XM16 A0</t>
  </si>
  <si>
    <t>LABEL CALENDER DELUXE XM16 A0</t>
  </si>
  <si>
    <t>LABEL CALENDER STANDARD XM16 A0</t>
  </si>
  <si>
    <t>CC NAILS GOLD 6.8ML 2016 A0</t>
  </si>
  <si>
    <t>CC NAILS RED 6.8ML 2016 A0</t>
  </si>
  <si>
    <t>CC NAILS PURPLE 6.8ML 2016 A0</t>
  </si>
  <si>
    <t>BOX TRIO BODY BUTTERS XM16 A0</t>
  </si>
  <si>
    <t>TIN DUO PLV MACA ROOT XM16 A0</t>
  </si>
  <si>
    <t>TIN MED PRE-LOAD HEMP XM16 A0</t>
  </si>
  <si>
    <t>LIP BUTTER HONEY 10ML A0</t>
  </si>
  <si>
    <t>CARRIER BAG MEDIUM TBSAH 2016</t>
  </si>
  <si>
    <t>CARRIER BAG LARGE TBSAH 2016</t>
  </si>
  <si>
    <t>GIFT TRIO WMFM SPORT XM16 A22</t>
  </si>
  <si>
    <t>GIFT TRIO WMFM SPORT XM16 A39</t>
  </si>
  <si>
    <t>LABEL TRIO WMFM SPORT XM16 A22</t>
  </si>
  <si>
    <t>LABEL TRIO WMFM SPORT XM16 A39</t>
  </si>
  <si>
    <t>FITMENT CUBE STRAWBERRY XM16 A0</t>
  </si>
  <si>
    <t>FITMENT CUBE COCONUT XM16 A0</t>
  </si>
  <si>
    <t>FITMENT CUBE SATSUMA XM16 A0</t>
  </si>
  <si>
    <t>FITMENT CUBE MANGO XM16 A0</t>
  </si>
  <si>
    <t>FITMENT CUBE SHEA XM16 A0</t>
  </si>
  <si>
    <t>FITMENT CUBE MORINGA XM16 A0</t>
  </si>
  <si>
    <t>FITMENT CUBE OLIVE XM16 A0</t>
  </si>
  <si>
    <t>ACCESSORY TRAY A0</t>
  </si>
  <si>
    <t>LABEL ROSE YOUR GLOW XM16 A0</t>
  </si>
  <si>
    <t>BOX TRIO SEASONAL HAND XM16 A0</t>
  </si>
  <si>
    <t>BOX TRIO PRE-LOAD HAND FRUIT XM16 A0</t>
  </si>
  <si>
    <t>BOX TRIO PRE-LOAD HAND CARING XM16 A0</t>
  </si>
  <si>
    <t>BOX SHOWER DISCOVERY XM16 A0</t>
  </si>
  <si>
    <t>ICON FREE STANDING 2007 A0</t>
  </si>
  <si>
    <t>ACRYLIC TOP COVER FSU A0</t>
  </si>
  <si>
    <t>REGIME/TREATMENT PLATE 2 VITAMIN E A0</t>
  </si>
  <si>
    <t>COSMETIC WAIST POUCH 2016 A0</t>
  </si>
  <si>
    <t>BRUSH BODY CACTUS 2016 A0</t>
  </si>
  <si>
    <t>GLOVES BATH XMAS 2016 A0</t>
  </si>
  <si>
    <t>NAIL FILERS XMAS 2016 A0</t>
  </si>
  <si>
    <t>NAIL BUFFER XMAS 2016 A0</t>
  </si>
  <si>
    <t>BAG BLACK FRIDAY 2016 A0</t>
  </si>
  <si>
    <t>BAG XMAS 2016 A0</t>
  </si>
  <si>
    <t>BATH LILY XMAS 2016 A0</t>
  </si>
  <si>
    <t>MASK EYE XMAS 2016 A0</t>
  </si>
  <si>
    <t>SHAMPOO GINGER 250ML A21X</t>
  </si>
  <si>
    <t>DROPS OF YOUTH DAY CREAM 1.5ML A0</t>
  </si>
  <si>
    <t>DROPS OF YOUTH CONCENTRATE 1ML A0</t>
  </si>
  <si>
    <t>DROPS OF YOUTH MASK 1.5ML A0</t>
  </si>
  <si>
    <t>T BODY BUTTER BRITISH ROSE 200ML A0X</t>
  </si>
  <si>
    <t>T HAND CREAM BRITISH ROSE 100ML A0X</t>
  </si>
  <si>
    <t>T NIGHT LOTION TEA TREE 30ML A0X</t>
  </si>
  <si>
    <t>T OIL TEA TREE 20ML AEU</t>
  </si>
  <si>
    <t>T AQUA BOOST SORBET 50ML RENO A0</t>
  </si>
  <si>
    <t>T CLEANSER CREAM VIT E 250ML RENO A0</t>
  </si>
  <si>
    <t>T MOISTURE CREAM VIT E 50ML RENO A0</t>
  </si>
  <si>
    <t>T NIGHT CREAM VIT E 50ML RENO A0</t>
  </si>
  <si>
    <t>T SERUM-IN-OIL VIT E 28ML A0</t>
  </si>
  <si>
    <t>GIFT CUBE IND NGT JSMN XM16 A0</t>
  </si>
  <si>
    <t>GIFT VIT E MOISTURE XM16 A0</t>
  </si>
  <si>
    <t>GIFT NOVELTY SANTA XM16 A0</t>
  </si>
  <si>
    <t>GIFT NOVELTY SPONGE XM16 A0</t>
  </si>
  <si>
    <t>SPONGE SANTA XM16 ARX</t>
  </si>
  <si>
    <t>GIFT DISCOVERY HAND CREAMS XM16 A0</t>
  </si>
  <si>
    <t>GIFT CUBE BLACK MUSK XM16 A0</t>
  </si>
  <si>
    <t>GIFT MAKE UP EYES XM16 A0</t>
  </si>
  <si>
    <t>GIFT RESCUE KIT TEA TREE XM16 A0</t>
  </si>
  <si>
    <t>LABEL TRIO ACTIVIST XM16 A22</t>
  </si>
  <si>
    <t>LABEL TRIO ACTIVIST XM16 A39</t>
  </si>
  <si>
    <t>FIXTURE BODY BUTTER A21</t>
  </si>
  <si>
    <t>TAG DUO LIP/HAND STRAWBERRY XM16 A0</t>
  </si>
  <si>
    <t>TAG DUO LIP/HAND MANGO XM16 A0</t>
  </si>
  <si>
    <t>TAG DUO LIP/HAND COCONUT XM16 A0</t>
  </si>
  <si>
    <t>TAG DUO LIP/HAND SHEA XM16 A0</t>
  </si>
  <si>
    <t>FITMENT BAG MORINGA XM16 A0</t>
  </si>
  <si>
    <t>BLACK QUAD WINTER TREND 8G 2016 A0</t>
  </si>
  <si>
    <t>PLUM QUAD WINTER TREND 8G 2016 A0</t>
  </si>
  <si>
    <t>GOLD QUAD WINTER TREND 8G 2016 A0</t>
  </si>
  <si>
    <t>NAIL FILE GIFT BLACK XM16 ARX</t>
  </si>
  <si>
    <t>SCTS BODY SCRUB SEA SALT 350ML A0X</t>
  </si>
  <si>
    <t>LONG UMBRELLA DROPS OF LIGHT A0</t>
  </si>
  <si>
    <t>EMULSION SPF20 DOY 1.5ML AX</t>
  </si>
  <si>
    <t>THE SPARKLER PINK 10G 2016 A0</t>
  </si>
  <si>
    <t>GIFT DELUXE BLACK MUSK XM16 A0</t>
  </si>
  <si>
    <t>GIFT BAUBLE SHEA XM16 A0</t>
  </si>
  <si>
    <t>GIFT BAUBLE STRAWBERRY XM16 A0</t>
  </si>
  <si>
    <t>GIFT MANICURE SET ALMOND XM16 A0</t>
  </si>
  <si>
    <t>GIFT MANICURE SET BRITISH ROSE XM16 A0</t>
  </si>
  <si>
    <t>GIFT MINI MANICURE BRITISH ROSE XM16 A0</t>
  </si>
  <si>
    <t>GIFT LIMITED EDITION BRUSH KIT XM16 A0</t>
  </si>
  <si>
    <t>GIFT SMALL WHITE MUSK XM16 A0</t>
  </si>
  <si>
    <t>GIFT SMALL BLACK MUSK XM16 A0</t>
  </si>
  <si>
    <t>GIFT SET SQUEAKY CLEAN XM16 A0</t>
  </si>
  <si>
    <t>DAILY SOLUTION TEA TREE 1ML A36</t>
  </si>
  <si>
    <t>T BODY LOTION PINK GRAPEFRUIT 250ML A0X</t>
  </si>
  <si>
    <t>EDT WHITE MUSK LEAU 100ML A0X</t>
  </si>
  <si>
    <t>T BODY SCRUB BRITISH ROSE 250ML A0X</t>
  </si>
  <si>
    <t>T BODY LOTION FUJI GREEN TEA 250ML A0X</t>
  </si>
  <si>
    <t>FITMENT BAG MORINGA EMPTY XM16 A0</t>
  </si>
  <si>
    <t>FITMENT BAG OLIVE XM16 A0</t>
  </si>
  <si>
    <t>FITMENT BAG OLIVE EMPTY XM16 A0</t>
  </si>
  <si>
    <t>FITMENT BAG STRAWBERRY XM16 A0</t>
  </si>
  <si>
    <t>FITMENT BAG STRAWBERRY EMPTY XM16 A0</t>
  </si>
  <si>
    <t>FITMENT BAG COCONUT XM16 A0</t>
  </si>
  <si>
    <t>FITMENT BAG COCONUT EMPTY XM16 A0</t>
  </si>
  <si>
    <t>FITMENT BAG MANGO XM16 A0</t>
  </si>
  <si>
    <t>FITMENT BAG MANGO EMPTY XM16 A0</t>
  </si>
  <si>
    <t>FITMENT BAG ARGAN XM16 A0</t>
  </si>
  <si>
    <t>FITMENT BAG ARGAN EMPTY XM16 A0</t>
  </si>
  <si>
    <t>FITMENT BAG GREEN TEA XM16 A0</t>
  </si>
  <si>
    <t>FITMENT BAG GREEN TEA EMPTY XM16 A0</t>
  </si>
  <si>
    <t>FITMENT BAG BRITISH ROSE XM16 A0</t>
  </si>
  <si>
    <t>FITMENT BAG BRITISH ROSE EMPTY XM16 A0</t>
  </si>
  <si>
    <t>FITMENT BAG SATSUMA XM16 A0</t>
  </si>
  <si>
    <t>FITMENT BAG SATSUMA EMPTY XM16 A0</t>
  </si>
  <si>
    <t>FITMENT BAG SHEA XM16 A0</t>
  </si>
  <si>
    <t>FITMENT BAG SHEA EMPTY XM16 A0</t>
  </si>
  <si>
    <t>BOX SMALL WHITE MUSK XM16 A0</t>
  </si>
  <si>
    <t>LABEL SMALL WHITE MUSK XM16 A0</t>
  </si>
  <si>
    <t>BOX SMALL BLACK MUSK XM16 A0</t>
  </si>
  <si>
    <t>LABEL SMALL BLACK MUSK XM16 A0</t>
  </si>
  <si>
    <t>BOX PRE-LOAD VIT E MOISTURE XM16 A0</t>
  </si>
  <si>
    <t>LABEL VIT E MOISTURE XM16 A0</t>
  </si>
  <si>
    <t>TAG BAUBLE SHEA XM16 A0</t>
  </si>
  <si>
    <t>TAG BAUBLE STRAWBERRY XM16 A0</t>
  </si>
  <si>
    <t>LABEL MANICURE SET ALMOND XM16 A0</t>
  </si>
  <si>
    <t>LABEL MANICURE SET BRITISH ROSE XM16 A0</t>
  </si>
  <si>
    <t>LABEL MINI MANICURE BRITISH ROSE XM16 A0</t>
  </si>
  <si>
    <t>LABEL MINI MANICURE HEMP XM16 A0</t>
  </si>
  <si>
    <t>BOX PRE-LOAD MAKE UP EYES XM16 A0</t>
  </si>
  <si>
    <t>LABEL MAKE UP EYES XM16 A0</t>
  </si>
  <si>
    <t>FITMENT MINI SEASONAL XM16 A0</t>
  </si>
  <si>
    <t>BOX PRE-LOAD DISCOVERY HANDS XM16 A0</t>
  </si>
  <si>
    <t>LABEL DISCOVERY HANDS XM16 A0</t>
  </si>
  <si>
    <t>BOX PRE-LOAD SQUEAKY CLEAN XM16 A0</t>
  </si>
  <si>
    <t>LABEL SQUEAKY CLEAN XM16 A0</t>
  </si>
  <si>
    <t>TIN MANICURE SET ALMOND XM16 A0</t>
  </si>
  <si>
    <t>TIN MANICURE SET BRITISH ROSE XM16 A0</t>
  </si>
  <si>
    <t>PROP SPICED APPLE XM16 A0X</t>
  </si>
  <si>
    <t>LABEL DELUXE BLACK MUSK XM16 A0</t>
  </si>
  <si>
    <t>TIN MINI MANICURE BRITISH ROSE XM16 A0</t>
  </si>
  <si>
    <t>TIN MINI MANICURE HEMP XM16 A0</t>
  </si>
  <si>
    <t>GIFT ULTIMATE COLLECTION OOL XM16 A0</t>
  </si>
  <si>
    <t>BOX ULTIMATE COLLECTION OOL XM16 A0</t>
  </si>
  <si>
    <t>LABEL ULTIMATE COLLECTION OOL XM16 A0</t>
  </si>
  <si>
    <t>SPONGE SNOWMAN XM16 A0X</t>
  </si>
  <si>
    <t>GIFT CUBE STRAWBERRY AYR17 A0</t>
  </si>
  <si>
    <t>GIFT CUBE SHEA AYR17 A0</t>
  </si>
  <si>
    <t>GIFT CUBE MANGO AYR17 A0</t>
  </si>
  <si>
    <t>GIFT CUBE MORINGA AYR17 A0</t>
  </si>
  <si>
    <t>GIFT CUBE WILD ARGAN OIL AYR17 A0</t>
  </si>
  <si>
    <t>GIFT CUBE COCONUT AYR17 A0</t>
  </si>
  <si>
    <t>GIFT CUBE FUJI GREEN TEA AYR17 A0</t>
  </si>
  <si>
    <t>GIFT BAG SHEA AYR17 A0</t>
  </si>
  <si>
    <t>GIFT BAG MANGO AYR17 A0</t>
  </si>
  <si>
    <t>GIFT BAG WILD ARGAN OIL AYR17 A0</t>
  </si>
  <si>
    <t>GIFT BAG COCONUT AYR17 A0</t>
  </si>
  <si>
    <t>GIFT BAG FUJI GREEN TEA AYR17 A0</t>
  </si>
  <si>
    <t>GIFT BAG BRITISH ROSE AYR17 A0</t>
  </si>
  <si>
    <t>GIFT SMALL STRAWBERRY AYR17 A0</t>
  </si>
  <si>
    <t>GIFT SMALL SHEA AYR17 A0</t>
  </si>
  <si>
    <t>GIFT SMALL MANGO AYR17 A0</t>
  </si>
  <si>
    <t>GIFT SMALL MORINGA AYR17 A0</t>
  </si>
  <si>
    <t>GIFT SMALL WILD ARGAN OIL AYR17 A0</t>
  </si>
  <si>
    <t>GIFT SMALL COCONUT AYR17 A0</t>
  </si>
  <si>
    <t>GIFT SMALL FUJI GREEN TEA AYR17 A0</t>
  </si>
  <si>
    <t>GIFT SMALL SATSUMA AYR17 A0</t>
  </si>
  <si>
    <t>GIFT SMALL PINK GRAPEFRUIT AYR17 A0</t>
  </si>
  <si>
    <t>GIFT SMALL OLIVE AYR17 A0</t>
  </si>
  <si>
    <t>GIFT MEDIUM STRAWBERRY AYR17 A0</t>
  </si>
  <si>
    <t>GIFT MEDIUM COCONUT AYR17 A0</t>
  </si>
  <si>
    <t>GIFT MEDIUM MANGO AYR17 A0</t>
  </si>
  <si>
    <t>GIFT MEDIUM SHEA AYR17 A0</t>
  </si>
  <si>
    <t>GIFT MEDIUM MORINGA AYR17 A0</t>
  </si>
  <si>
    <t>GIFT MEDIUM FUJI GREEN TEA AYR17 A0</t>
  </si>
  <si>
    <t>EYE MASK XM16 ARX</t>
  </si>
  <si>
    <t>TAG BAG STRAWBERRY AYR17 A0</t>
  </si>
  <si>
    <t>TAG BAG SHEA AYR17 A0</t>
  </si>
  <si>
    <t>TAG BAG MANGO AYR17 A0</t>
  </si>
  <si>
    <t>TAG BAG MORINGA AYR17 A0</t>
  </si>
  <si>
    <t>TAG BAG ARGAN AYR17 A0</t>
  </si>
  <si>
    <t>TAG BAG COCONUT AYR17 A0</t>
  </si>
  <si>
    <t>TAG BAG FUJI GREEN TEA AYR17 A0</t>
  </si>
  <si>
    <t>TAG BAG BRITISH ROSE AYR17 A0</t>
  </si>
  <si>
    <t>LABEL SMALL STRAWBERRY AYR17 A0</t>
  </si>
  <si>
    <t>LABEL SMALL SHEA AYR17 A0</t>
  </si>
  <si>
    <t>LABEL SMALL MANGO AYR17 A0</t>
  </si>
  <si>
    <t>LABEL SMALL MORINGA AYR17 A0</t>
  </si>
  <si>
    <t>LABEL SMALL COCONUT AYR17 A0</t>
  </si>
  <si>
    <t>LABEL SMALL SATSUMA AYR17 A0</t>
  </si>
  <si>
    <t>LABEL SMALL PINK GRAPEFRUIT AYR17 A0</t>
  </si>
  <si>
    <t>LABEL SMALL OLIVE AYR17 A0</t>
  </si>
  <si>
    <t>LABEL MEDIUM STRAWBERRY AYR17 A0</t>
  </si>
  <si>
    <t>LABEL MEDIUM COCONUT AYR17 A0</t>
  </si>
  <si>
    <t>LABEL MEDIUM MANGO AYR17 A0</t>
  </si>
  <si>
    <t>LABEL MEDIUM SHEA AYR17 A0</t>
  </si>
  <si>
    <t>LABEL MEDIUM MORINGA AYR17 A0</t>
  </si>
  <si>
    <t>INSERT BAG STRAWBERRY AYR17 A0</t>
  </si>
  <si>
    <t>INSERT BAG SHEA AYR17 A0</t>
  </si>
  <si>
    <t>INSERT BAG MANGO AYR17 A0</t>
  </si>
  <si>
    <t>INSERT BAG MORINGA AYR17 A0</t>
  </si>
  <si>
    <t>INSERT BAG ARGAN AYR17 A0</t>
  </si>
  <si>
    <t>INSERT BAG COCONUT AYR17 A0</t>
  </si>
  <si>
    <t>INSERT BAG FUJI GREEN TEA AYR17 A0</t>
  </si>
  <si>
    <t>INSERT BAG BRITISH ROSE AYR17 A0</t>
  </si>
  <si>
    <t>BOX NOVELTY SPONGE XM16 A0</t>
  </si>
  <si>
    <t>BAUBLE SHEA XM16 A0</t>
  </si>
  <si>
    <t>BAUBLE STRAWBERRY XM16 A0</t>
  </si>
  <si>
    <t>BOX HF SATSUMA EMPTY SS08 A0</t>
  </si>
  <si>
    <t>TBSAH BAG TRAVEL 2007 M1</t>
  </si>
  <si>
    <t>BOX LARGE SPA WISDOM EMPTY SS08 A0</t>
  </si>
  <si>
    <t>UNIFORM WOMENS S/SLEEVE SIZE 22 A1</t>
  </si>
  <si>
    <t>UNIFORM MENS S/SLEEVE SIZE 44 A1</t>
  </si>
  <si>
    <t>UNIFORM MENS S/SLEEVE SIZE 46 A1</t>
  </si>
  <si>
    <t>UNIFORM MENS S/SLEEVE SIZE 48 A1</t>
  </si>
  <si>
    <t>UNIFORM MENS L/SLEEVE SIZE 44 A1</t>
  </si>
  <si>
    <t>UNIFORM MENS L/SLEEVE SIZE 48 A1</t>
  </si>
  <si>
    <t>UNIFORM WOMEN MANDARIN COLLAR SIZE 22 A1</t>
  </si>
  <si>
    <t>MASCARA BRUSH DOUBLE INTENSITY INTSFY A0</t>
  </si>
  <si>
    <t>UNIFORM MENS GILET LARGE A1</t>
  </si>
  <si>
    <t>UNIFORM MENS GILET EXTRA LARGE A1</t>
  </si>
  <si>
    <t>MASCARA BRUSH DOUBLE INTENSITY EXTEND A0</t>
  </si>
  <si>
    <t>MAKE UP BRUSH VAC FORM CORE BLK A0</t>
  </si>
  <si>
    <t>MASSAGE OIL UNFRAGRANCED 150ML A0</t>
  </si>
  <si>
    <t>MASSAGE OIL SENSUAL 150ML A0</t>
  </si>
  <si>
    <t>MASSAGE OIL HARMONISING 150ML A0</t>
  </si>
  <si>
    <t>GIFT ULTIMATE 40 YEARS OF TBS XM16 A0</t>
  </si>
  <si>
    <t>GIFT CARD CA ENG CORE 2007 M21</t>
  </si>
  <si>
    <t>GIFT CARD CA FRE CORE 2007 M21</t>
  </si>
  <si>
    <t>GIFT MINIS 40 YEARS OF TBS XM16 A0</t>
  </si>
  <si>
    <t>BATH LILY ULTRA FINE WHITE A0</t>
  </si>
  <si>
    <t>BATH LILY ULTRA FINE CREAM A0</t>
  </si>
  <si>
    <t>BATH LILY OLIVE 2007 A0</t>
  </si>
  <si>
    <t>MOISTURE CREAM VITAMIN E 15ML ARX</t>
  </si>
  <si>
    <t>NIGHT CREAM VITAMIN E 15ML ARX</t>
  </si>
  <si>
    <t>CARD LYB CA ENG 2007 M21</t>
  </si>
  <si>
    <t>CARD LYB CA FRE 2007 M21</t>
  </si>
  <si>
    <t>HAND/NAIL TREATMENT VITAMIN E 75ML A23</t>
  </si>
  <si>
    <t>BOX DELUXE PRE-LOAD BLACK MUSK XM16 A0</t>
  </si>
  <si>
    <t>GIFT BRUSH SHAVING WOODEN A0</t>
  </si>
  <si>
    <t>SOAP STRAWBERRY 100G A0</t>
  </si>
  <si>
    <t>SOAP SATSUMA 100G A0</t>
  </si>
  <si>
    <t>SOAP PINK GRAPEFRUIT 100G A0</t>
  </si>
  <si>
    <t>SOAP SHEA 100G A0</t>
  </si>
  <si>
    <t>LABEL NOVELTY SANTA XM16 A0</t>
  </si>
  <si>
    <t>LABEL NOVELTY SPONGE XM16 A0</t>
  </si>
  <si>
    <t>RIBBON BOX STRAWBERRY XM16 A0</t>
  </si>
  <si>
    <t>RIBBON BOX STRAWBERRY EMPTY XM16 A0</t>
  </si>
  <si>
    <t>RIBBON BOX COCONUT XM16 A0</t>
  </si>
  <si>
    <t>BOX HEART JAPANESE C/BLOSSOM SS08 A0</t>
  </si>
  <si>
    <t>RIBBON BOX COCONUT EMPTY XM16 A0</t>
  </si>
  <si>
    <t>RIBBON BOX SATSUMA XM16 A0</t>
  </si>
  <si>
    <t>RIBBON BOX SATSUMA EMPTY XM16 A0</t>
  </si>
  <si>
    <t>BAG COSMETIC SPRING TREND SP08 A0</t>
  </si>
  <si>
    <t>RIBBON BOX SHEA/OLIVE XM16 A0</t>
  </si>
  <si>
    <t>RIBBON BOX SHEA/OLIVE EMPTY XM16 A0</t>
  </si>
  <si>
    <t>FACE WASH FOR MEN 50ML ARX</t>
  </si>
  <si>
    <t>RAZOR RELIEF FOR MEN 50ML ARX</t>
  </si>
  <si>
    <t>BASE SHELF WITH BLK STRIP 450 A0</t>
  </si>
  <si>
    <t>BAG SMALL CELLO XM07 A0</t>
  </si>
  <si>
    <t>BAG MEDIUM CELLO XM07 A0</t>
  </si>
  <si>
    <t>TSTR STRIPS TBS LOGO A1</t>
  </si>
  <si>
    <t>RIBBON BOX MANGO XM16 A0</t>
  </si>
  <si>
    <t>RIBBON BOX MANGO EMPTY XM16 A0</t>
  </si>
  <si>
    <t>BATH LILY MINI KOREA LILAC A0</t>
  </si>
  <si>
    <t>BATH LILY MINI KOREA CREAM A0</t>
  </si>
  <si>
    <t>RIBBON BOX MORINGA XM16 A0</t>
  </si>
  <si>
    <t>RIBBON BOX MORINGA EMPTY XM16 A0</t>
  </si>
  <si>
    <t>GIFT CARD ELECTRONIC XM07 FR AEU</t>
  </si>
  <si>
    <t>RIBBON BOX ARGAN XM16 A0</t>
  </si>
  <si>
    <t>RIBBON BOX ARGAN EMPTY XM16 A0</t>
  </si>
  <si>
    <t>RIBBON BOX BRITISH ROSE XM16 A0</t>
  </si>
  <si>
    <t>RIBBON BOX BRITISH ROSE EMPTY XM16 A0</t>
  </si>
  <si>
    <t>RIBBON BOX GREEN TEA XM16 A0</t>
  </si>
  <si>
    <t>RIBBON BOX GREEN TEA EMPTY XM16 A0</t>
  </si>
  <si>
    <t>CUBE STRAWBERRY AYR17 A0</t>
  </si>
  <si>
    <t>CUBE STRAWBERRY EMPTY AYR17 A0</t>
  </si>
  <si>
    <t>CUBE SHEA AYR17 A0</t>
  </si>
  <si>
    <t>CUBE SHEA EMPTY AYR17 A0</t>
  </si>
  <si>
    <t>CUBE MANGO AYR17 A0</t>
  </si>
  <si>
    <t>CUBE MANGO EMPTY AYR17 A0</t>
  </si>
  <si>
    <t>GIFT CARD ELECTRONIC BF AEU</t>
  </si>
  <si>
    <t>GIFT CARD ELECTRONIC FR AEU</t>
  </si>
  <si>
    <t>GIFT CARD ELECTRONIC AT AEU</t>
  </si>
  <si>
    <t>CUBE MORINGA AYR17 A0</t>
  </si>
  <si>
    <t>CUBE MORINGA EMPTY AYR17 A0</t>
  </si>
  <si>
    <t>CUBE COCONUT AYR17 A0</t>
  </si>
  <si>
    <t>CUBE COCONUT EMPTY AYR17 A0</t>
  </si>
  <si>
    <t>BOX SMALL PRE-LOAD STRAWBERRY AYR17 A0</t>
  </si>
  <si>
    <t>BOX SMALL PRE-LOAD SHEA AYR17 A0</t>
  </si>
  <si>
    <t>BOX SMALL PRE-LOAD MANGO AYR17 A0</t>
  </si>
  <si>
    <t>BOX SMALL PRE-LOAD MORINGA AYR17 A0</t>
  </si>
  <si>
    <t>BOX SMALL PRE-LOAD COCONUT AYR17 A0</t>
  </si>
  <si>
    <t>BOX SMALL PRE-LOAD SATSUMA AYR17 A0</t>
  </si>
  <si>
    <t>GIFT CARD SLEEVE/ENVELOPE DE  AEU</t>
  </si>
  <si>
    <t>GIFT CARD SLEEVE/ENVELOPE NL AEU</t>
  </si>
  <si>
    <t>GIFT CARD SLEEVE/ENVELOPE LX AEU</t>
  </si>
  <si>
    <t>GIFT CARD SLEEVE/ENVELOPE BF AEU</t>
  </si>
  <si>
    <t>GIFT CARD SLEEVE/ENVELOPE FR AEU</t>
  </si>
  <si>
    <t>GIFT CARD SLEEVE/ENVELOPE AT AEU</t>
  </si>
  <si>
    <t>GIFT CARD SLEEVE/ENVELOPE DK AEU</t>
  </si>
  <si>
    <t>LEAFLET GET THE LOOK A1</t>
  </si>
  <si>
    <t>BOX SMALL PRE-LOAD PINK G/FRUIT AYR17 A0</t>
  </si>
  <si>
    <t>BOX SMALL PRE-LOAD OLIVE AYR17 A0</t>
  </si>
  <si>
    <t>BOX MED PRE-LOAD STRAWBERRY AYR17 A0</t>
  </si>
  <si>
    <t>FOOT SOAK PEPPERMINT 50G ARX</t>
  </si>
  <si>
    <t>BOX MED PRE-LOAD COCONUT AYR17 A0</t>
  </si>
  <si>
    <t>BOX MED PRE-LOAD MANGO AYR17 A0</t>
  </si>
  <si>
    <t>BOX MED PRE-LOAD SHEA AYR17 A0</t>
  </si>
  <si>
    <t>BOX MED PRE-LOAD MORINGA AYR17 A0</t>
  </si>
  <si>
    <t>CUBE ARGAN EMPTY AYR17 A0</t>
  </si>
  <si>
    <t>CARD/CUSTOMER LYB 2007 M21</t>
  </si>
  <si>
    <t>CUBE GREEN TEA EMPTY AYR17 A0</t>
  </si>
  <si>
    <t>BOX SMALL PRE-LOAD ARGAN AYR17 A0</t>
  </si>
  <si>
    <t>BOX SMALL PRE-LOAD GREEN TEA AYR17 A0</t>
  </si>
  <si>
    <t>BOX MED PRE-LOAD GREEN TEA AYR17 A0</t>
  </si>
  <si>
    <t>BADGE BIO-BRIDGES A0X</t>
  </si>
  <si>
    <t>CUBE BLACK MUSK EMPTY XM16 A0</t>
  </si>
  <si>
    <t>CUBE INDIAN NJ EMPTY XM16 A0</t>
  </si>
  <si>
    <t>BASKET SELF FILL XM08 A0</t>
  </si>
  <si>
    <t>BOX ULTIMATE 40 YEARS OF TBS XM16 A0</t>
  </si>
  <si>
    <t>CATALOGUE SPRING TBSAH M21</t>
  </si>
  <si>
    <t>BRUSH HAIR BAMBOO BABY A0</t>
  </si>
  <si>
    <t>GIFT DRAW PILLOW SCENTED LILAC XM08 A0</t>
  </si>
  <si>
    <t>GIFT LILY MINI RED XM08 A0</t>
  </si>
  <si>
    <t>GIFT FLANNEL ORGANIC COTN GREY XM08 A0</t>
  </si>
  <si>
    <t>GIFT WASHCLOTH SISAL XM08 A0</t>
  </si>
  <si>
    <t>GIFT BAG TOILETRY GWP XM08 AX</t>
  </si>
  <si>
    <t>WALLET LYB CA ENG 2007 M21</t>
  </si>
  <si>
    <t>BODY BUTTER COCOA BUTTER 200ML A0X</t>
  </si>
  <si>
    <t>BAG MACA ROOT EMPTY XM16 A0</t>
  </si>
  <si>
    <t>BANDWRAP MACA ROOT EMPTY XM16 A0</t>
  </si>
  <si>
    <t>CONCEALER 01 TEA TREE 4.5G A0</t>
  </si>
  <si>
    <t>CONCEALER 02 TEA TREE 4.5G A0</t>
  </si>
  <si>
    <t>BLEMISH STICK TEA TREE 2.5ML AX</t>
  </si>
  <si>
    <t>FACE LOTION SKIN CLRNG TEA TREE 50ML A21</t>
  </si>
  <si>
    <t>FACE MOISTURISER TEA TREE 15ML ARX</t>
  </si>
  <si>
    <t>FACE WASH TEA TREE 60ML ARX</t>
  </si>
  <si>
    <t>LIP/CHEEK STAIN 02 8ML A0</t>
  </si>
  <si>
    <t>LEAFLET HOME FRAGRANCE A0</t>
  </si>
  <si>
    <t>CLEANSING POWDER MOISTURE WHITE 50G A36</t>
  </si>
  <si>
    <t>ESSENCE I MOISTURE WHITE 150ML A36</t>
  </si>
  <si>
    <t>ESSENCE II MOISTURE WHITE 150ML A36</t>
  </si>
  <si>
    <t>SERUM WHITENING MOISTURE WHITE 30ML A36</t>
  </si>
  <si>
    <t>MOISTURE MILK MOISTURE WHITE 50ML A36</t>
  </si>
  <si>
    <t>NIGHT TREATMENT MOISTURE WHITE 40ML A36</t>
  </si>
  <si>
    <t>EYE CREAM MOISTURE WHITE 15ML A36</t>
  </si>
  <si>
    <t>MASK WHITENING MOISTURE WHITE A36</t>
  </si>
  <si>
    <t>VAC FORM LIP BUTTER A0</t>
  </si>
  <si>
    <t>STICKERS MTV FUNDRAISING AEU</t>
  </si>
  <si>
    <t>TABLE TOPPER MINERAL MAKEUP 08 A0</t>
  </si>
  <si>
    <t>BOX NOVELTY SPONGE EMPTY XM16 A0</t>
  </si>
  <si>
    <t>TOP FSU A0</t>
  </si>
  <si>
    <t>BASE FSU A0</t>
  </si>
  <si>
    <t>TARGET PERFECTOR MOIST WHT 10ML A36</t>
  </si>
  <si>
    <t>TESTER PLATE ALOE REGIME V2 A0</t>
  </si>
  <si>
    <t>TREATMENT TESTER PLATE TEA TREE V2 A0</t>
  </si>
  <si>
    <t>TESTER PLATE VIT E REGIME/TREATMENT  A0</t>
  </si>
  <si>
    <t>TESTER PLATE MOISTURE WHITE REGIME V2 A0</t>
  </si>
  <si>
    <t>REGIME TESTER PLATE VIT E MOISTURE V2 A0</t>
  </si>
  <si>
    <t>TESTER PLATE VIT C TREATMENT 1 V2 A0</t>
  </si>
  <si>
    <t>TREATMENT TESTER PLATE ALOE/SEAWEED A0</t>
  </si>
  <si>
    <t>SHOWER GEL PINK GRAPEFRUIT 400ML A0</t>
  </si>
  <si>
    <t>TBSAH BOX MAKE UP SS08 M1</t>
  </si>
  <si>
    <t>CARD FORM REGISTRATION LYB RU AEU</t>
  </si>
  <si>
    <t>VASE DISPLAY A0</t>
  </si>
  <si>
    <t>WINDOW PLINTHS ACRYLIC A0</t>
  </si>
  <si>
    <t>HI SHINE LIP 15 14ML A0</t>
  </si>
  <si>
    <t>BAG MINI INVENT SCENT XM08 EU</t>
  </si>
  <si>
    <t>BODY CREAM ATLAS MTN ROSE 200ML A0X</t>
  </si>
  <si>
    <t>BODY CREAM POL ISLD TIARE 200ML A0X</t>
  </si>
  <si>
    <t>PRICING CLIPS 10 UP A0X</t>
  </si>
  <si>
    <t>PWP CA RETAIL MOTHERS DAY 2016 A2</t>
  </si>
  <si>
    <t>PWP US RETAIL MOTHERS DAY 2016 A21</t>
  </si>
  <si>
    <t>GIFT CUBE BRITISH ROSE AYR17 A0</t>
  </si>
  <si>
    <t>GIFT SMALL BRITISH ROSE AYR17 A0</t>
  </si>
  <si>
    <t>GIFT MEDIUM BRITISH ROSE AYR17 A0</t>
  </si>
  <si>
    <t>GIFT DELUXE BRITISH ROSE SS17 A0</t>
  </si>
  <si>
    <t>GIFT TRIO BODY BUTTER AYR17 A0</t>
  </si>
  <si>
    <t>GIFT MEDIUM ALMOND AYR17 A0</t>
  </si>
  <si>
    <t>GIFT BEST OF MUM AYR17 A0</t>
  </si>
  <si>
    <t>GIFT SMALL LIFE IS AYR17 A0</t>
  </si>
  <si>
    <t>GIFT DOY AYR17 A0</t>
  </si>
  <si>
    <t>LID SEASONAL BUTTERS XM16 A0</t>
  </si>
  <si>
    <t>BOX SEASONAL B/BUTTER EMPTY XM16 A0</t>
  </si>
  <si>
    <t>FITMENT BAUBLE SHEA XM16 A0</t>
  </si>
  <si>
    <t>FITMENT BAUBLE STRAWBERRY XM16 A0</t>
  </si>
  <si>
    <t>LABEL ULTIMATE 40 YEARS OF TBS XM16 A0</t>
  </si>
  <si>
    <t>HANDLE BOX GTR 2016 A41</t>
  </si>
  <si>
    <t>SHOWER GEL BLACK MUSK 60ML ARX</t>
  </si>
  <si>
    <t>GIFT QUAD SHOWER GEL AYR17 A0</t>
  </si>
  <si>
    <t>GIFT LIP&amp;CHEEK JCB SS17 A0</t>
  </si>
  <si>
    <t>GIFT DISCOVER KIT SPRING SUMMER 2017 A0</t>
  </si>
  <si>
    <t>GIFT OOL AYR17 A0</t>
  </si>
  <si>
    <t>GIFT CUBE AMH AYR17 A0X</t>
  </si>
  <si>
    <t>GIFT SMALL AMH AYR17 A0X</t>
  </si>
  <si>
    <t>GIFT MEDIUM AMH AYR17 A0X</t>
  </si>
  <si>
    <t>GIFT WM LEAU SS17 A0</t>
  </si>
  <si>
    <t>VACFORM LGE LIFE IS AU16 A0</t>
  </si>
  <si>
    <t>VACFORM MED LIFE IS AU16 A0</t>
  </si>
  <si>
    <t>GIFT KIT TEA TREE AYR17 A22</t>
  </si>
  <si>
    <t>GIFT KIT CAMOMILE AYR17 A0</t>
  </si>
  <si>
    <t>GIFT DOL AYR17 A0</t>
  </si>
  <si>
    <t>BROW &amp; LINER KIT 01 BLONDE/AUBURN 3G A0</t>
  </si>
  <si>
    <t>TBSAH CATALOGUE SUMMER 2016 A0</t>
  </si>
  <si>
    <t>COMMITMENT SPONGE REGGIE 2016 A0X</t>
  </si>
  <si>
    <t>COMMITMENT SPONGE MRS REGGIE 2016 A0X</t>
  </si>
  <si>
    <t>COMMITMENT SPONGE REGGIE JUNIOR 2016 A0X</t>
  </si>
  <si>
    <t>LABEL MINI 40 YEARS OF TBS XM16 A0</t>
  </si>
  <si>
    <t>VACFORM EOS WINTER TREND 2016 A0X</t>
  </si>
  <si>
    <t>MASKS COLOURING BOOK 2016 A0X</t>
  </si>
  <si>
    <t>APRON CHRISTMAS 2016 A0X</t>
  </si>
  <si>
    <t>CARRIER BAG CHRISTMAS XS A0X</t>
  </si>
  <si>
    <t>CARRIER BAG CHRISTMAS S A0X</t>
  </si>
  <si>
    <t>CARRIER BAG CHRISTMAS M A0X</t>
  </si>
  <si>
    <t>CARRIER BAG CHRISTMAS L A0X</t>
  </si>
  <si>
    <t>CAKE STAND CHRISTMAS A0X</t>
  </si>
  <si>
    <t>PICK &amp; MIX CHRISTMAS A0X</t>
  </si>
  <si>
    <t>HFL EYE POPPING STICKS A0X</t>
  </si>
  <si>
    <t>PROP STRAWBERRY 2016 A0X</t>
  </si>
  <si>
    <t>PROP SHEA NUT 2016 A0X</t>
  </si>
  <si>
    <t>BATH FIZZY CANDIED PLUM 28G A21</t>
  </si>
  <si>
    <t>BATH FIZZY BERRY BLISS 28G A21</t>
  </si>
  <si>
    <t>BATH FIZZY VANILLA DELIGHT 28G A21</t>
  </si>
  <si>
    <t>BATH FIZZY FROSTED FLOWER 28G A21</t>
  </si>
  <si>
    <t>BOX MINI 40 YEARS OF TBS XM16 A0</t>
  </si>
  <si>
    <t>FITMENT MINI 40 YEARS OF TBS XM16 A0</t>
  </si>
  <si>
    <t>BODY MIST VINEYARD PEACH 100ML A0X</t>
  </si>
  <si>
    <t>BODY OIL COCONUT 100ML A0X</t>
  </si>
  <si>
    <t>BOX SMALL PRE-LOAD AMH AYR17 A0</t>
  </si>
  <si>
    <t>BOX TRIO PRE-LOAD HAND SS17 A0</t>
  </si>
  <si>
    <t>BOX QUAD SHOWER GEL AYR17 A0</t>
  </si>
  <si>
    <t>BOX SMALL PRE-LOAD BRITISH ROSE AYR17 A0</t>
  </si>
  <si>
    <t>BOX MED PRE-LOAD BRITISH ROSE AYR17 A0</t>
  </si>
  <si>
    <t>BOX DELUXE PRE-LOAD BRITISH ROSE SS17 A0</t>
  </si>
  <si>
    <t>LABEL DELUXE BRITISH ROSE SS17 A0</t>
  </si>
  <si>
    <t>LABEL TRIO HAND SS17 A0</t>
  </si>
  <si>
    <t>BOX TRIO BODY BUTTERS AYR17 A0</t>
  </si>
  <si>
    <t>LABEL TRIO BODY BUTTERS AYR17 A0</t>
  </si>
  <si>
    <t>TIN MED PRE-LOAD ALMOND AYR17 A0</t>
  </si>
  <si>
    <t>LABEL MEDIUM ALMOND AYR17 A0</t>
  </si>
  <si>
    <t>BOX SMALL PRE-LOAD LIFE IS AYR17 A0</t>
  </si>
  <si>
    <t>LABEL SPA BELGIUM XM16 A0</t>
  </si>
  <si>
    <t>BODY LOTION LIFE IS 250ML A0X</t>
  </si>
  <si>
    <t>BAUBLE HANGING 2016 A0X</t>
  </si>
  <si>
    <t>VAC FORM MASK 2016 A0X</t>
  </si>
  <si>
    <t>PRE TIED BOW MIXED COLOURS 2016 A0X</t>
  </si>
  <si>
    <t>LABEL QUAD SHOWER GEL AYR17 A0</t>
  </si>
  <si>
    <t>TAG LIP/CHEEK JCB SS17 A0</t>
  </si>
  <si>
    <t>BOX PRE-LOAD WM LEAU SS17 A0</t>
  </si>
  <si>
    <t>BOX DISCOVER 2017 A0</t>
  </si>
  <si>
    <t>BAND DISCOVER SPRING SUMMER 2017 A0</t>
  </si>
  <si>
    <t>INSERT NOVELTY XM16 A0</t>
  </si>
  <si>
    <t>T FACIAL MASK HONEY 80ML 2016 A0X</t>
  </si>
  <si>
    <t>T EDT BLACK MUSK 60ML A0X</t>
  </si>
  <si>
    <t>T HAND CREAM ARGAN 30ML A0X</t>
  </si>
  <si>
    <t>T HAND PROTECTOR HEMP 30ML A0X</t>
  </si>
  <si>
    <t>T SHOWER GEL HONEY 250ML A0X</t>
  </si>
  <si>
    <t>T LIP BUTTER MANGO 10ML A0X</t>
  </si>
  <si>
    <t>T SHOWER GEL OLIVE 250ML A0X</t>
  </si>
  <si>
    <t>T EYE MUP RMVR WP CAMOMILE 160ML A0X</t>
  </si>
  <si>
    <t>T FACL WASH FMNG TEA TREE 150ML A0X</t>
  </si>
  <si>
    <t>T TONER TEA TREE 250ML A0X</t>
  </si>
  <si>
    <t>T MOISTURE SERUM VIT E 30ML A0X</t>
  </si>
  <si>
    <t>T TONER HYDRATING VIT E 250ML RENO A0X</t>
  </si>
  <si>
    <t>LABEL SMALL AMH AYR17 A0X</t>
  </si>
  <si>
    <t>LABEL MEDIUM AMH AYR17 A0X</t>
  </si>
  <si>
    <t>TAG WM LEAU AYR17 A0</t>
  </si>
  <si>
    <t>LABEL SMALL LIFE IS AYR17 A0</t>
  </si>
  <si>
    <t>LABEL OOL AYR17 A0</t>
  </si>
  <si>
    <t>LABEL TEA TREE AYR17 A22</t>
  </si>
  <si>
    <t>LABEL CAMOMILE AYR17 A0</t>
  </si>
  <si>
    <t>LABEL BEST OF MUM AYR17 A0</t>
  </si>
  <si>
    <t>BOX PRE-LOAD DOL AYR17 A0</t>
  </si>
  <si>
    <t>CUBE BRITISH ROSE EMPTY AYR17 A0</t>
  </si>
  <si>
    <t>BOX QUAD SHOWER EMPTY AYR17 A0</t>
  </si>
  <si>
    <t>BOX PRE-LOAD OOL AYR17 A0</t>
  </si>
  <si>
    <t>BOX PRE-LOAD DOY AYR17 A0</t>
  </si>
  <si>
    <t>BOX VIT E AYR17 A0</t>
  </si>
  <si>
    <t>BOX TEA TREE AYR17 A0</t>
  </si>
  <si>
    <t>BOX CAMOMILE AYR17 A0</t>
  </si>
  <si>
    <t>INSERT BAG STRAWBERRY EMPTY AYR17 A0</t>
  </si>
  <si>
    <t>INSERT BAG SHEA EMPTY AYR17 A0</t>
  </si>
  <si>
    <t>INSERT BAG MANGO EMPTY AYR17 A0</t>
  </si>
  <si>
    <t>INSERT BAG MORINGA EMPTY AYR17 A0</t>
  </si>
  <si>
    <t>INSERT BAG ARGAN EMPTY AYR17 A0</t>
  </si>
  <si>
    <t>INSERT BAG GREEN TEA EMPTY AYR17 A0</t>
  </si>
  <si>
    <t>INSERT BAG BRITISH ROSE EMPTY AYR17 A0</t>
  </si>
  <si>
    <t>LABEL DOL AYR17 A0</t>
  </si>
  <si>
    <t>LABEL DOY AYR17 A0</t>
  </si>
  <si>
    <t>INSERT WHITE MUSK XM16 A0</t>
  </si>
  <si>
    <t>INSERT BLACK MUSK XM16 A0</t>
  </si>
  <si>
    <t>INSERT WHITE MUSK EMPTY XM16 A0</t>
  </si>
  <si>
    <t>INSERT BLACK MUSK EMPTY XM16 A0</t>
  </si>
  <si>
    <t>UNIFORM CORE T-SHIRT UNISEX 2016 S A0X</t>
  </si>
  <si>
    <t>UNIFORM CORE T-SHIRT UNISEX 2016 M A0X</t>
  </si>
  <si>
    <t>UNIFORM CORE T-SHIRT UNISEX 2016 L A0X</t>
  </si>
  <si>
    <t>UNIFORM CORE T-SHIRT UNISEX 2016 XL A0X</t>
  </si>
  <si>
    <t>UNIFORM CORE T-SHIRT UNISEX 2016 XXL A0X</t>
  </si>
  <si>
    <t>CUBE AMH EMPTY AYR17 A0</t>
  </si>
  <si>
    <t>INSERT SEASONAL MINI XM16 A0</t>
  </si>
  <si>
    <t>RIBBON SEASONAL BUTTERS XM16 A0</t>
  </si>
  <si>
    <t>T SHOWER GEL MORINGA 250ML A0X</t>
  </si>
  <si>
    <t>T SHOWER GEL MANGO 250ML A0X</t>
  </si>
  <si>
    <t>T LIP BUTTER COCONUT 10ML A0X</t>
  </si>
  <si>
    <t>T SHOWER GEL COCONUT 250ML A0X</t>
  </si>
  <si>
    <t>T SHOWER GEL STRAWBERRY 250ML A0X</t>
  </si>
  <si>
    <t>T SHOWER GEL FUJI GREEN TEA 250ML A0X</t>
  </si>
  <si>
    <t>T BODY BUTTER HONEY 200ML A0X</t>
  </si>
  <si>
    <t>T HAND CREAM HONEY 30ML A0X</t>
  </si>
  <si>
    <t>T LIP BUTTER SHEA 10ML A0X</t>
  </si>
  <si>
    <t>T LIP BUTTER HONEY 10ML A0X</t>
  </si>
  <si>
    <t>GIFT VIT E AYR17 A22</t>
  </si>
  <si>
    <t>T HAND/NAIL TREATMENT ALMOND 1.8ML A0X</t>
  </si>
  <si>
    <t>T BODY LOTION ARGAN 250ML A0X</t>
  </si>
  <si>
    <t>T BODY BUTTER OLIVE 200ML A0X</t>
  </si>
  <si>
    <t>T BODY SCRUB HONEY 200ML A0X</t>
  </si>
  <si>
    <t>T BODY SCRUB SHEA 250ML A0X</t>
  </si>
  <si>
    <t>T SHOWER GEL PINK GRAPEFRUIT 250ML A0X</t>
  </si>
  <si>
    <t>T BODY POLISH STRAWBERRY 200ML A0X</t>
  </si>
  <si>
    <t>T BODY SCRUB COCONUT 250ML A0</t>
  </si>
  <si>
    <t>T BODY SCRUB MANGO 250ML A0</t>
  </si>
  <si>
    <t>T BODY SCRUB PINK GRAPEFRUIT 250ML A0</t>
  </si>
  <si>
    <t>FACIAL MASK CHARCOAL RETAIL 5ML A0</t>
  </si>
  <si>
    <t>FACIAL MASK HONEY RETAIL 5 ML A0</t>
  </si>
  <si>
    <t>FACIAL MASK ROSE RETAIL 5 ML A0</t>
  </si>
  <si>
    <t>LABEL VIT E AYR17 A22</t>
  </si>
  <si>
    <t>SPEAKER MASK ACTIVATION A0</t>
  </si>
  <si>
    <t>BUNDLE BAG CYO SMALL AYR17 A0</t>
  </si>
  <si>
    <t>BUNDLE BAG CYO MEDIUM AYR17 A0</t>
  </si>
  <si>
    <t>BAG CYO SMALL AYR17 A0</t>
  </si>
  <si>
    <t>BAG CYO MEDIUM AYR17 A0</t>
  </si>
  <si>
    <t>BOX CYO MINI AYR17 A0</t>
  </si>
  <si>
    <t>GIFT DUO TEA TREE A21</t>
  </si>
  <si>
    <t>GIFT ROUTINE TEA TREE A21</t>
  </si>
  <si>
    <t>GIFT DELUXE TEA TREE A21</t>
  </si>
  <si>
    <t>GIFT DOY A21</t>
  </si>
  <si>
    <t>GIFT VIT E A21</t>
  </si>
  <si>
    <t>GIFT SHEA A21</t>
  </si>
  <si>
    <t>GIFT COCONUT A21</t>
  </si>
  <si>
    <t>GIFT COLLECTION BODY BUTTERS A21</t>
  </si>
  <si>
    <t>MAKE UP DEMONSTRATION PALETTE TOOL A0X</t>
  </si>
  <si>
    <t>CYO BAG CANDIES XM16 A0</t>
  </si>
  <si>
    <t>BAND DISCOVER AUTUMN WINTER 2017 A0</t>
  </si>
  <si>
    <t>GIFT DISCOVER KIT AUTUMN WINTER 2017 A0</t>
  </si>
  <si>
    <t>OOL SLEEPING CREAM 1.5ML A0X</t>
  </si>
  <si>
    <t>LOYALTY CARD LYBC FR 2016 A0</t>
  </si>
  <si>
    <t>LOYALTY CARD LYBC MX 2016 A0</t>
  </si>
  <si>
    <t>LOYALTY CARD LYBC US 2016 A0</t>
  </si>
  <si>
    <t>LOYALTY CARD LYBC ES 2016 A0</t>
  </si>
  <si>
    <t>LOYALTY CARD LYBC CA-FR 2016 A0</t>
  </si>
  <si>
    <t>LOYALTY CARD LYBC CA-EN 2016 A0</t>
  </si>
  <si>
    <t>PWP MX MOTHERS DAY 2016 A21</t>
  </si>
  <si>
    <t>GIFT PWP MEX MOTHERS DAY 2016 A21</t>
  </si>
  <si>
    <t>BATH FIZZY CANDIED PLUM 28G A22</t>
  </si>
  <si>
    <t>BATH FIZZY CANDIED PLUM 28G A23</t>
  </si>
  <si>
    <t>BATH FIZZY BERRY BLISS 28G A22</t>
  </si>
  <si>
    <t>BATH FIZZY BERRY BLISS 28G A23</t>
  </si>
  <si>
    <t>BATH FIZZY VANILLA DELIGHT 28G A22</t>
  </si>
  <si>
    <t>BATH FIZZY VANILLA DELIGHT 28G A23</t>
  </si>
  <si>
    <t>BATH FIZZY FROSTED FLOWER 28G A22</t>
  </si>
  <si>
    <t>BATH FIZZY FROSTED FLOWER 28G A23</t>
  </si>
  <si>
    <t>GIFT MINI BEST OF MUM AYR17 A0</t>
  </si>
  <si>
    <t>LILY GREEN 2017 A0</t>
  </si>
  <si>
    <t>VACFORM BRIGHT CONTOUR LOOK 2017 A0</t>
  </si>
  <si>
    <t>VACFORM FRESH NUDE REGIME 2017 A0</t>
  </si>
  <si>
    <t>VACFORM PALETTE LOOKS 2017 A0</t>
  </si>
  <si>
    <t>KISSABLE REDS EOS 2017 A0</t>
  </si>
  <si>
    <t>VACFORM CSTMISATION PALETTE 2017 A0</t>
  </si>
  <si>
    <t>HFL MONO CASE INSERT 2017 A0</t>
  </si>
  <si>
    <t>MILK BATH SOY TUB 250G A0</t>
  </si>
  <si>
    <t>TIN CADDY W STICKER 2016 JCB A0</t>
  </si>
  <si>
    <t>TIN CADDY W STICKER 2016 INJ A0</t>
  </si>
  <si>
    <t>TIN HINGED TRINKET PET WRAP 2016 STRW A0</t>
  </si>
  <si>
    <t>TIN HINGED TRINKET PET WRAP 2016 SATS A0</t>
  </si>
  <si>
    <t>TIN CANISTER W STICKER 2016 SHEA A0</t>
  </si>
  <si>
    <t>TIN CANISTER W STICKER 2016 SATSUMA A0</t>
  </si>
  <si>
    <t>TIN SQ WINDOW VAC 2016 STRAWB A0</t>
  </si>
  <si>
    <t>TIN SQ WINDOW VAC 2016 COCONUT A0</t>
  </si>
  <si>
    <t>CASE TRAVEL SET W 6 IMPLEMENTS 2016 A0</t>
  </si>
  <si>
    <t>TIN HEART STRAWBERRY VAC 2016 A0</t>
  </si>
  <si>
    <t>HAIRBRUSH FOLDING ROUND KISSES A0</t>
  </si>
  <si>
    <t>XM16 SEASONAL NAIL FILE A0</t>
  </si>
  <si>
    <t>X16 GIFT WRAP ROLL A0</t>
  </si>
  <si>
    <t>XM16 WHITE MUSK COMPLETE COLLN BOWL A0</t>
  </si>
  <si>
    <t>XM16 JC BLOSSOM SMALL GIFT A0</t>
  </si>
  <si>
    <t>XM16 JC BLOSSOM COMPLETE COLLN BOWL A0</t>
  </si>
  <si>
    <t>XM16 INDIAN JSMN SMALL GIFT A0</t>
  </si>
  <si>
    <t>XM16 FAVES GIFT TRINKET TIN STRW A0</t>
  </si>
  <si>
    <t>XM16 FAVES GIFT TRINKET TIN SATSUMA A0</t>
  </si>
  <si>
    <t>XM16 FAVES CANISTER TIN SATSUMA A0</t>
  </si>
  <si>
    <t>XM16 FAVES TIN OF STRAWBERRY A0</t>
  </si>
  <si>
    <t>XM16 FAVES TIN OF COCONUT A0</t>
  </si>
  <si>
    <t>XM16 FAVES GO TROPPO BOWL A0</t>
  </si>
  <si>
    <t>XM16 FAVES GO NUTS BOWL A0</t>
  </si>
  <si>
    <t>XM16 NOVELTY STRAWBERRY TIN A0</t>
  </si>
  <si>
    <t>XM16 MENS TRAVEL KIT A0</t>
  </si>
  <si>
    <t>TISSUE PAPER VALUE BLACK A0</t>
  </si>
  <si>
    <t>TBSAH RASPBERRY GEL &amp; BUTTER COMBO A0</t>
  </si>
  <si>
    <t>SAMPLE OOL EYE &amp; SLEEP A0</t>
  </si>
  <si>
    <t>TBSAH BIG BAG 2016 A0</t>
  </si>
  <si>
    <t>BOX MINI BEST OF MUM AYR17 A0</t>
  </si>
  <si>
    <t>FITMENT MINI BEST OF MUM AYR17 A0</t>
  </si>
  <si>
    <t>BOX BEST OF MUM AYR17 A0</t>
  </si>
  <si>
    <t>T DAILY SOLUTION TEA TREE 50ML A36</t>
  </si>
  <si>
    <t>SE VIP LYBC LOYALTY CARD 2016 A0</t>
  </si>
  <si>
    <t>BOX MINI BEST OF MUM EMPTY AYR17 A0</t>
  </si>
  <si>
    <t>MASKS BOX SPEAKERS 2016 A0</t>
  </si>
  <si>
    <t>BOX MED PRE-LOAD RELAXING AYR17 A0</t>
  </si>
  <si>
    <t>LABEL MEDIUM RELAXING AYR17 A0</t>
  </si>
  <si>
    <t>BOX MED PRE-LOAD REVITALISING AYR17 A0</t>
  </si>
  <si>
    <t>LABEL MEDIUM REVITALISING AYR17 A0</t>
  </si>
  <si>
    <t>BOX VIT E EMPTY AYR17 A0</t>
  </si>
  <si>
    <t>BOX TEA TREE EMPTY AYR17 A0</t>
  </si>
  <si>
    <t>BOX CAMOMILE EMPTY AYR17 A0</t>
  </si>
  <si>
    <t>FITMENT VIT E AYR17 A0</t>
  </si>
  <si>
    <t>FITMENT TEA TREE AYR17 A0</t>
  </si>
  <si>
    <t>FITMENT CAMOMILE AYR17 A0</t>
  </si>
  <si>
    <t>RIBBON CYO GREEN AYR17 A0</t>
  </si>
  <si>
    <t>PRIZE BOX CARD INSERT A0</t>
  </si>
  <si>
    <t>OIL BURNER FREE STANDING A0</t>
  </si>
  <si>
    <t>LABEL MINI BEST OF MUM AYR17 A0</t>
  </si>
  <si>
    <t>RIBBON BOX CBB AYR17 A0</t>
  </si>
  <si>
    <t>RIBBON BOX CBB EMPTY AYR17 A0</t>
  </si>
  <si>
    <t>BOX MED PRE-LOAD AMH AYR17 A0</t>
  </si>
  <si>
    <t>BOX SMALL SHEA RAM17 A0</t>
  </si>
  <si>
    <t>LID SMALL SHEA RAM17 A0</t>
  </si>
  <si>
    <t>FITMENT SHEA RAM17 A0</t>
  </si>
  <si>
    <t>BOX SMALL BRITISH ROSE RAM17 A0</t>
  </si>
  <si>
    <t>LID SMALL BRITISH ROSE RAM17 A0</t>
  </si>
  <si>
    <t>FITMENT BRITISH ROSE RAM17 A0</t>
  </si>
  <si>
    <t>BOX SMALL STRAWBERRY RAM17 A0</t>
  </si>
  <si>
    <t>LID SMALL STRAWBERRY RAM17 A0</t>
  </si>
  <si>
    <t>FITMENT STRAWBERRY RAM17 A0</t>
  </si>
  <si>
    <t>BOX MED PRE-LOAD BRITISH ROSE RAM17 A0</t>
  </si>
  <si>
    <t>BOX MED PRE-LOAD SHEA RAM17 A0</t>
  </si>
  <si>
    <t>BOX MED PRE-LOAD STRAWBERRY RAM17 A0</t>
  </si>
  <si>
    <t>BOX DUO PRE-LOAD LIFE IS RAM17 A0</t>
  </si>
  <si>
    <t>BOX PRE-LOAD TOBACCO FLOWER RAM17 A0</t>
  </si>
  <si>
    <t>BOX MED PRE-LOAD LIFE IS RAM17 A0</t>
  </si>
  <si>
    <t>BOX DELUXE PRE-LOAD LIFE IS RAM17 A0</t>
  </si>
  <si>
    <t>BOX DUO PRE-LOAD INJ RAM17 A0</t>
  </si>
  <si>
    <t>BOX DUO PRE-LOAD GARDENIA RAM17 A0</t>
  </si>
  <si>
    <t>BOX DUO PRE-LOAD JCB RAM17 A0</t>
  </si>
  <si>
    <t>BOX MED PRE-LOAD INJ RAM17 A0</t>
  </si>
  <si>
    <t>BOX MED PRE-LOAD GARDENIA RAM17 A0</t>
  </si>
  <si>
    <t>BOX MED PRE-LOAD JCB RAM17 A0</t>
  </si>
  <si>
    <t>BOX DELUXE PRE-LOAD INJ RAM17 A0</t>
  </si>
  <si>
    <t>BOX DELUXE PRE-LOAD JCB RAM17 A0</t>
  </si>
  <si>
    <t>BOX SMALL PRE-LOAD BLACK MUSK RAM17 A0</t>
  </si>
  <si>
    <t>BOX MED PRE-LOAD BLACK MUSK RAM17 A0</t>
  </si>
  <si>
    <t>BOX DELUXE PRE-LOAD BLACK MUSK RAM17 A0</t>
  </si>
  <si>
    <t>BOX DUO PRE-LOAD VIT C RAM17 A0</t>
  </si>
  <si>
    <t>BOX PRE-LOAD LIFE IS GOLD RAM17 A0</t>
  </si>
  <si>
    <t>BOX PRE-LOAD CALENDAR RAM17 A0</t>
  </si>
  <si>
    <t>GIFT SMALL SHEA RAM17 A0</t>
  </si>
  <si>
    <t>GIFT SMALL BRITISH ROSE RAM17 A0</t>
  </si>
  <si>
    <t>GIFT SMALL STRAWBERRY RAM17 A0</t>
  </si>
  <si>
    <t>GIFT MEDIUM BRITISH ROSE RAM17 A0</t>
  </si>
  <si>
    <t>GIFT MEDIUM SHEA RAM17 A0</t>
  </si>
  <si>
    <t>HOLDER NOW BURNING A0</t>
  </si>
  <si>
    <t>GIFT MEDIUM STRAWBERRY RAM17 A0</t>
  </si>
  <si>
    <t>GIFT DUO LIFE IS RAM17 A0</t>
  </si>
  <si>
    <t>GIFT TOBACCO FLOWER RAM17 A0</t>
  </si>
  <si>
    <t>GIFT MEDIUM LIFE IS RAM17 A0</t>
  </si>
  <si>
    <t>GIFT DUO IND NGT JSMN RAM17 A0</t>
  </si>
  <si>
    <t>GIFT DUO ENGLISH D GARDENIA RAM17 A0</t>
  </si>
  <si>
    <t>GIFT DUO JCB RAM17 A0</t>
  </si>
  <si>
    <t>GIFT MEDIUM IND NGT JSMN RAM17 A0</t>
  </si>
  <si>
    <t>GIFT MEDIUM ENGLISH D GARDENIA RAM17 A0</t>
  </si>
  <si>
    <t>GIFT MEDIUM JCB RAM17 A0</t>
  </si>
  <si>
    <t>GIFT DELUXE IND NGT JSMN RAM17 A0</t>
  </si>
  <si>
    <t>GIFT DELUXE JCB RAM17 A0</t>
  </si>
  <si>
    <t>GIFT SMALL BLACK MUSK RAM17 A0</t>
  </si>
  <si>
    <t>GIFT SMALL W/M SMOKY ROSE RAM17 A0</t>
  </si>
  <si>
    <t>GIFT MEDIUM W/M SMOKY ROSE RAM17 A0</t>
  </si>
  <si>
    <t>GIFT MEDIUM BLACK MUSK RAM17 A0</t>
  </si>
  <si>
    <t>GIFT DELUXE BLACK MUSK RAM17 A0</t>
  </si>
  <si>
    <t>GIFT DUO VIT C RAM17 A0</t>
  </si>
  <si>
    <t>GIFT LIFE IS?GOLD RAM17 A0</t>
  </si>
  <si>
    <t>BOX SMALL PRE-LOAD WMSR RAM17 A0</t>
  </si>
  <si>
    <t>BOX MED PRE-LOAD WMSR RAM17 A0</t>
  </si>
  <si>
    <t>BOX PRE-LOAD BEST OF EID RAM17 A0</t>
  </si>
  <si>
    <t>TBSAH RECIPES FOLD TOTE BAG AU</t>
  </si>
  <si>
    <t>TBSAH OOL EYE QRKY SLEEPING MASK A0</t>
  </si>
  <si>
    <t>PAMPER PARTNER HEADBAND A0</t>
  </si>
  <si>
    <t>TBSAH MAKE-UP ? BRUSH BAG A0</t>
  </si>
  <si>
    <t>PS LG EXPER BASE PLATE ALOE A0</t>
  </si>
  <si>
    <t>PG LG EXPER BASE PLATE NUTRI A0</t>
  </si>
  <si>
    <t>PS LG EXPER BASE PLATE SEAWEED A0</t>
  </si>
  <si>
    <t>PS LG EXPER BASE PLATE TEA TREE A0</t>
  </si>
  <si>
    <t>PG LG EXPER BASE PLATE VIT C A0</t>
  </si>
  <si>
    <t>PG LG EXPER BASE PLATE VIT E A0</t>
  </si>
  <si>
    <t>PS LG EXPER TOP PLATE ALOE A0</t>
  </si>
  <si>
    <t>PS LG EXPER TOP PLATE VIT E A0</t>
  </si>
  <si>
    <t>PS LG EXPER TOP PLATE NUTRI A0</t>
  </si>
  <si>
    <t>PS LG EXPER TOP PLATE SEAWEED A0</t>
  </si>
  <si>
    <t>PS LG EXPER TOP PLATE VIT C A0</t>
  </si>
  <si>
    <t>PS LG EXPER TOP PLATE TEA TREE A0</t>
  </si>
  <si>
    <t>INGRED CARD BLACK MUSK A0</t>
  </si>
  <si>
    <t>OOL REGIME MATT A0</t>
  </si>
  <si>
    <t>GIFT BEST OF EID RAM17 A0</t>
  </si>
  <si>
    <t>GIFT CALENDAR RAM17 A36</t>
  </si>
  <si>
    <t>BOX SMALL SHEA EMPTY RAM17 A0</t>
  </si>
  <si>
    <t>LID SMALL SHEA EMPTY RAM17 A0</t>
  </si>
  <si>
    <t>FITMENT SHEA EMPTY RAM17 A0</t>
  </si>
  <si>
    <t>BOX SMALL BRITISH ROSE EMPTY RAM17 A0</t>
  </si>
  <si>
    <t>LID SMALL BRITISH ROSE EMPTY RAM17 A0</t>
  </si>
  <si>
    <t>FITMENT BRITISH ROSE EMPTY RAM17 A0</t>
  </si>
  <si>
    <t>BOX SMALL STRAWBERRY EMPTY RAM17 A0</t>
  </si>
  <si>
    <t>LID SMALL STRAWBERRY EMPTY RAM17 A0</t>
  </si>
  <si>
    <t>FITMENT STRAWBERRY EMPTY RAM17 A0</t>
  </si>
  <si>
    <t>TAG SMALL SHEA RAM17 A0</t>
  </si>
  <si>
    <t>TAG SMALL BRITISH ROSE RAM17 A0</t>
  </si>
  <si>
    <t>TAG SMALL STRAWBERRY RAM17 A0</t>
  </si>
  <si>
    <t>TAG MED BRITISH ROSE RAM17 A0</t>
  </si>
  <si>
    <t>TAG MED SHEA RAM17 A0</t>
  </si>
  <si>
    <t>TAG MED STRAWBERRY RAM17 A0</t>
  </si>
  <si>
    <t>TAG DUO LIFE IS RAM17 A0</t>
  </si>
  <si>
    <t>TAG MED LIFE IS RAM17 A0</t>
  </si>
  <si>
    <t>TAG DELUXE LIFE IS RAM17 A0</t>
  </si>
  <si>
    <t>TAG DUO IND NGT JSMN RAM17 A0</t>
  </si>
  <si>
    <t>TAG DUO ENGLISH D GARDENIA RAM17 A0</t>
  </si>
  <si>
    <t>TAG DUO JCB RAM17 A0</t>
  </si>
  <si>
    <t>TAG MED IND NGT JSMN RAM17 A0</t>
  </si>
  <si>
    <t>TAG MED ENGLISH D GARDENIA RAM17 A0</t>
  </si>
  <si>
    <t>TAG MED JCB RAM17 A0</t>
  </si>
  <si>
    <t>TAG DELUXE IND NGT JSMN RAM17 A0</t>
  </si>
  <si>
    <t>TAG DELUXE JCB RAM17 A0</t>
  </si>
  <si>
    <t>LABEL SMALL BLACK MUSK RAM17 A0</t>
  </si>
  <si>
    <t>LABEL SMALL WMSR RAM17 A0</t>
  </si>
  <si>
    <t>TAG MED WMSR RAM17 A0</t>
  </si>
  <si>
    <t>TAG MED BLACK MUSK RAM17 A0</t>
  </si>
  <si>
    <t>TAG DELUXE BLACK MUSK RAM17 A0</t>
  </si>
  <si>
    <t>LABEL DUO VIT C RAM17 A0</t>
  </si>
  <si>
    <t>TAG LIFE IS GOLD RAM17 A0</t>
  </si>
  <si>
    <t>BOX PERFUME CYO ROSE SS09 A0</t>
  </si>
  <si>
    <t>BAG MEDIUM CYO BROWN SS09 AX</t>
  </si>
  <si>
    <t>LABEL BEST OF EID RAM17 A0</t>
  </si>
  <si>
    <t>BOX PRE-LOAD CYLINDER 2016 A0</t>
  </si>
  <si>
    <t>MAT LIP LQD NRBI CAMLLA 034 8ML A0X</t>
  </si>
  <si>
    <t>MAT LIP LQD TAPEI ORCHD 020 8ML A0X</t>
  </si>
  <si>
    <t>MAT LIP LQD GOA MGNLIA 026 8ML A0X</t>
  </si>
  <si>
    <t>MAT LIP LQD SDNY AMRYLS 014 8ML A0X</t>
  </si>
  <si>
    <t>MAT LIP LQD MRTIUS DHLA 017 8ML A0X</t>
  </si>
  <si>
    <t>TBSAH STARTER KIT 2016 A0</t>
  </si>
  <si>
    <t>LOLLIPOPS A0</t>
  </si>
  <si>
    <t>MIRROR GRAPHICS  A0</t>
  </si>
  <si>
    <t>TOP 5 HEADER A0</t>
  </si>
  <si>
    <t>TBSAH CATALOGUE HIGH SUMMER 2016 A0</t>
  </si>
  <si>
    <t>BAG STRAWBERRY AYR17 A0</t>
  </si>
  <si>
    <t>BAG SHEA AYR17 A0</t>
  </si>
  <si>
    <t>BAG MANGO AYR17 A0</t>
  </si>
  <si>
    <t>BAG MORINGA AYR17 A0</t>
  </si>
  <si>
    <t>BAG ARGAN AYR17 A0</t>
  </si>
  <si>
    <t>BAG COCONUT AYR17 A0</t>
  </si>
  <si>
    <t>BAG GREEN TEA AYR17 A0</t>
  </si>
  <si>
    <t>BAG BRITISH ROSE AYR17 A0</t>
  </si>
  <si>
    <t>BAG STRAWBERRY EMPTY AYR17 A0</t>
  </si>
  <si>
    <t>BAG SHEA EMPTY AYR17 A0</t>
  </si>
  <si>
    <t>BAG MANGO EMPTY AYR17 A0</t>
  </si>
  <si>
    <t>BAG MORINGA EMPTY AYR17 A0</t>
  </si>
  <si>
    <t>BAG ARGAN EMPTY AYR17 A0</t>
  </si>
  <si>
    <t>BAG GREEN TEA EMPTY AYR17 A0</t>
  </si>
  <si>
    <t>BAG BRITISH ROSE EMPTY AYR17 A0</t>
  </si>
  <si>
    <t>GIFT VIT E AYR17 A39</t>
  </si>
  <si>
    <t>LABEL VIT E AYR17 A39</t>
  </si>
  <si>
    <t>VAC FORM BAY MASK A0</t>
  </si>
  <si>
    <t>FITMENT CUBE STRAWBERRY AYR17 A0</t>
  </si>
  <si>
    <t>FITMENT CUBE SHEA AYR17 A0</t>
  </si>
  <si>
    <t>FITMENT CUBE MANGO AYR17 A0</t>
  </si>
  <si>
    <t>FITMENT CUBE MORINGA AYR17 A0</t>
  </si>
  <si>
    <t>FITMENT CUBE COCONUT AYR17 A0</t>
  </si>
  <si>
    <t>BODY BUTTER MILK&amp;HONEY 200ML A1A</t>
  </si>
  <si>
    <t>BODY LOTION MILK&amp;HONEY 200ML A1A</t>
  </si>
  <si>
    <t>SHOWER CREAM MILK&amp;HONEY 250ML A1A</t>
  </si>
  <si>
    <t>CLEANSING BAR MILK&amp;HONEY 100G A1A</t>
  </si>
  <si>
    <t>FITMENT BAG STRAWBERRY AYR17 A0</t>
  </si>
  <si>
    <t>FITMENT BAG SHEA AYR17 A0</t>
  </si>
  <si>
    <t>FITMENT BAG MANGO AYR17 A0</t>
  </si>
  <si>
    <t>FITMENT BAG MORINGA AYR17 A0</t>
  </si>
  <si>
    <t>FITMENT BAG ARGAN AYR17 A0</t>
  </si>
  <si>
    <t>FITMENT BAG COCONUT AYR17 A0</t>
  </si>
  <si>
    <t>FITMENT BAG GREEN TEA AYR17 A0</t>
  </si>
  <si>
    <t>FITMENT BAG BRITISH ROSE AYR17 A0</t>
  </si>
  <si>
    <t>FITMENT BAG STRAWBERRY EMPTY AYR17 A0</t>
  </si>
  <si>
    <t>FITMENT BAG SHEA EMPTY AYR17 A0</t>
  </si>
  <si>
    <t>FITMENT BAG MANGO EMPTY AYR17 A0</t>
  </si>
  <si>
    <t>FITMENT BAG MORINGA EMPTY AYR17 A0</t>
  </si>
  <si>
    <t>FITMENT BAG ARGAN EMPTY AYR17 A0</t>
  </si>
  <si>
    <t>FITMENT BAG GREEN TEA EMPTY AYR17 A0</t>
  </si>
  <si>
    <t>FITMENT BAG BRITISH ROSE EMPTY AYR17 A0</t>
  </si>
  <si>
    <t>INSERT BAG SATSUMA AYR17 A0</t>
  </si>
  <si>
    <t>FITMENT BAG SATSUMA AYR17 A0</t>
  </si>
  <si>
    <t>TAG BAG SATSUMA AYR17 A0</t>
  </si>
  <si>
    <t>EOS EYEPOP STCK LPSTK MTTE 2016 A0</t>
  </si>
  <si>
    <t>SHAMPOO GINGER 400ML A21X</t>
  </si>
  <si>
    <t>GIFT BAG SKINCARE MENS A0</t>
  </si>
  <si>
    <t>GIFT BAG SKINCARE ALOE A0</t>
  </si>
  <si>
    <t>EOS MOTHERS DAY 2017 A0</t>
  </si>
  <si>
    <t>GIFT BAG SATSUMA AYR17 A0</t>
  </si>
  <si>
    <t>GIFT COS BAG ROSE GWP SP09 AX</t>
  </si>
  <si>
    <t>LABEL TRY ME 2007 A1</t>
  </si>
  <si>
    <t>TESTER STRIP PERFUME A1</t>
  </si>
  <si>
    <t>FLOOR PLINTH TABLE 2016 A0</t>
  </si>
  <si>
    <t>PLINTH CURVED 2016 A0</t>
  </si>
  <si>
    <t>GIFTING STATION 2016 A0X</t>
  </si>
  <si>
    <t>FSU GRAVITY FEED DSPSR LIP BALM A0X</t>
  </si>
  <si>
    <t>TBSAH BATHROBE WHITE LOGO A0</t>
  </si>
  <si>
    <t>TBSAH CATALOGUE WINTER 2016 A0</t>
  </si>
  <si>
    <t>MASSAGER WOOD SPA FIRMING 2017 A0X</t>
  </si>
  <si>
    <t>INSTAMATTE TUBE 10ML A0</t>
  </si>
  <si>
    <t>LABEL MEDIUM SHEA AYR16 A0</t>
  </si>
  <si>
    <t>COMB WOODEN M1</t>
  </si>
  <si>
    <t>STICKERS LYB CARD EXPIRY DATE  A1</t>
  </si>
  <si>
    <t>STICKERS FRENCH M21</t>
  </si>
  <si>
    <t>STICKERS SPANISH M21</t>
  </si>
  <si>
    <t>SCTS BODY OIL THAI MAKRUT LIME 170ML A0X</t>
  </si>
  <si>
    <t>SCTS BODY SCRUB FRENCH GRAPE 350ML A0X</t>
  </si>
  <si>
    <t>SCTS BODY CREAM ETHP COFFEE 350ML A0X</t>
  </si>
  <si>
    <t>SCTS MASSAGER WOOD SPA FIRMING 2017 A0X</t>
  </si>
  <si>
    <t>GIFT KIT TEA TREE AYR17 A39</t>
  </si>
  <si>
    <t>LABEL TEA TREE AYR17 A39</t>
  </si>
  <si>
    <t>GIFT MIXED VOYAGES RAM17 A0</t>
  </si>
  <si>
    <t>GIFT TRIO HAND RAM17 A0</t>
  </si>
  <si>
    <t>TAG TOBACCO FLOWER RAM17 A0</t>
  </si>
  <si>
    <t>LABEL MIXED VOYAGES RAM17 A0</t>
  </si>
  <si>
    <t>BOX VOYAGES RAM17 A0</t>
  </si>
  <si>
    <t>FITMENT VOYAGES RAM17 A0</t>
  </si>
  <si>
    <t>BOX TRIO PRE-LOAD HAND RAM17 A0</t>
  </si>
  <si>
    <t>LABEL TRIO HAND RAM17 A0</t>
  </si>
  <si>
    <t>VAC FORM MAKE UP BRUSH A0X</t>
  </si>
  <si>
    <t>LYB CARD CA ENGLISH 2016 A21</t>
  </si>
  <si>
    <t>LYB CARD CA FRENCH 2016 A21</t>
  </si>
  <si>
    <t>LYB CARD MX SPANISH 2016 A21</t>
  </si>
  <si>
    <t>BAND DISCOVER Q2 EMPTY 2017 A0</t>
  </si>
  <si>
    <t>BAND DISCOVER Q3 EMPTY 2017 A0</t>
  </si>
  <si>
    <t>TBSAH OOL SLEEP MASK BNDL 2016 A0</t>
  </si>
  <si>
    <t>TBSAH SPA BUNDLE 2016 A0</t>
  </si>
  <si>
    <t>TBSAH TABLECLOTH BLK A0</t>
  </si>
  <si>
    <t>TBSAH APRON A0</t>
  </si>
  <si>
    <t>TBSAH SPA FIT REWARD A0</t>
  </si>
  <si>
    <t>TBSAH EXPERT BRUSH KIT A0</t>
  </si>
  <si>
    <t>TBSAH SAMPLE POTS PK 50 A0</t>
  </si>
  <si>
    <t>TBSAH OOL SLEEP MASK POUCH A0</t>
  </si>
  <si>
    <t>TBSAH HAIR SPA PACK A0</t>
  </si>
  <si>
    <t>MAKE UP CASE PROFESSIONAL AH A0</t>
  </si>
  <si>
    <t>TBSAH TABLECLOTH CFT BLK A0</t>
  </si>
  <si>
    <t>TBSAH PAPER CARRY BAG MED PK10 A0</t>
  </si>
  <si>
    <t>TBSAH EHO BEST FACE FORWARD BAG A0</t>
  </si>
  <si>
    <t>TBSAH JUMBO TOTE GIFT A0</t>
  </si>
  <si>
    <t>TBSAH PAPER CARRY BAG SML PK10 A0</t>
  </si>
  <si>
    <t>TBSAH STARTER KIT OUTER BOX 2016 A0</t>
  </si>
  <si>
    <t>TBSAH STARTER KIT INNR TRAY 2016 A0</t>
  </si>
  <si>
    <t>TBSAH STARTER KIT DIVIDER 2016 A0</t>
  </si>
  <si>
    <t>TBSAH STARTER KIT WRAP 2016 A0</t>
  </si>
  <si>
    <t>POLYSPRAY BOTTLE 500ML A0</t>
  </si>
  <si>
    <t>ULTRA CREAM CLEANSER 500ML A0</t>
  </si>
  <si>
    <t>HERITAGE WOOD CLEANER 500ML A0</t>
  </si>
  <si>
    <t>ZEST BATHROOM CLEANER 1000ML A0</t>
  </si>
  <si>
    <t>HYALINE WINDOW CLEANER 1000ML A0</t>
  </si>
  <si>
    <t>LIQUID CLEANSER CAMOML 1000ML A0</t>
  </si>
  <si>
    <t>DISNFCT SPHAGNUM MOSS 1000ML A0</t>
  </si>
  <si>
    <t>POLYOLEFIN REGULAR ROLL A0</t>
  </si>
  <si>
    <t>SEAL STICKER LOGO WHITE 500 A0</t>
  </si>
  <si>
    <t>SPONGE CLEANING WHITE MAGIC A0</t>
  </si>
  <si>
    <t>UNIFORM APRON BARISTA 2016 A0</t>
  </si>
  <si>
    <t>WASH CLOTH EXFOL RAMIE BULK PK A0</t>
  </si>
  <si>
    <t>GIFT VOUCHER CARD &amp; SLEEVE X25 A0</t>
  </si>
  <si>
    <t>HAND TOWELS PPR FOR DEMO 135 A0</t>
  </si>
  <si>
    <t>CARRY BAG PAPER NO PRINT LRG A0</t>
  </si>
  <si>
    <t>PRICE INK ROLLER A0</t>
  </si>
  <si>
    <t>PRICE GUN LABELS SPECIAL X1000 A0</t>
  </si>
  <si>
    <t>POS ROLLS PRE-PRINTED FSC 24PK A0</t>
  </si>
  <si>
    <t>PRICE GUN LABELS X1000 A0</t>
  </si>
  <si>
    <t>BOX FABRIC LID BUD GREEN SMALL A0</t>
  </si>
  <si>
    <t>BOX FABRIC LID BUD GREEN MED A0</t>
  </si>
  <si>
    <t>BOX FABRIC LID BUD GREEN LARGE A0</t>
  </si>
  <si>
    <t>BOX FABRIC LID BUD GREEN XL A0</t>
  </si>
  <si>
    <t>CAT HEADER-WELLBEING A0</t>
  </si>
  <si>
    <t>CAT HEADER-FRAGRANCE A0</t>
  </si>
  <si>
    <t>CAT HEADER-HAIR A0</t>
  </si>
  <si>
    <t>CAT HEADER-BODY CARE A0</t>
  </si>
  <si>
    <t>CAT HEADER-MENS A0</t>
  </si>
  <si>
    <t>CAT HEADER-SKIN CARE A0</t>
  </si>
  <si>
    <t>PULSE A5 FLYER MARULA A0</t>
  </si>
  <si>
    <t>PULSE A5 FLYER CAMOMILE A0</t>
  </si>
  <si>
    <t>PULSE A5 FLYER HONEY A0</t>
  </si>
  <si>
    <t>PULSE A5 FLYER VOLUNTEERING A0</t>
  </si>
  <si>
    <t>PULSE A5 FLYER CHARITY A0</t>
  </si>
  <si>
    <t>PS YY INNOV END LIGHT TOP OOL A0</t>
  </si>
  <si>
    <t>PS YY INNOV END LIGHT TOP HEMP A0</t>
  </si>
  <si>
    <t>PS YY INNOV END LIGHT BOTM OOL A0</t>
  </si>
  <si>
    <t>PS YY INNOV END LIGHT BOT HEMP A0</t>
  </si>
  <si>
    <t>PS YY BODY REGIME STEPS 1 A0</t>
  </si>
  <si>
    <t>PS YY BODY REGIME STEPS 2 A0</t>
  </si>
  <si>
    <t>PS YY BODY REGIME STEPS 3 A0</t>
  </si>
  <si>
    <t>CH PULSENSATION DOY A0</t>
  </si>
  <si>
    <t>CH PULSENSATION COCONUT A0</t>
  </si>
  <si>
    <t>CH PULSENSATION GREEN TEA A0</t>
  </si>
  <si>
    <t>CH PULSENSATION VIT C A0</t>
  </si>
  <si>
    <t>CH PULSENSATION CINNAMON A0</t>
  </si>
  <si>
    <t>CH PULSENSATION HEMP A0</t>
  </si>
  <si>
    <t>CH PULSENSATION MORINGA A0</t>
  </si>
  <si>
    <t>CH PULSENSATION TEA TREE A0</t>
  </si>
  <si>
    <t>CH PULSENSATION ROSE A0</t>
  </si>
  <si>
    <t>CH PULSENSATION BLANK A0</t>
  </si>
  <si>
    <t>SM SKIN BACKING VIT E A0</t>
  </si>
  <si>
    <t>SM SKIN BACKING VIT C A0</t>
  </si>
  <si>
    <t>SM SKIN BACKING DOY A0</t>
  </si>
  <si>
    <t>SM SKIN BACKING PMGRTE A0</t>
  </si>
  <si>
    <t>SM SKIN BACKING SEAWEED A0</t>
  </si>
  <si>
    <t>SM SKIN BACKING TEA TREE A0</t>
  </si>
  <si>
    <t>SM SKIN BACKING ALOE A0</t>
  </si>
  <si>
    <t>SM SKIN BACKING MOIST WHITE A0</t>
  </si>
  <si>
    <t>PULSE SKIN BACKING TEA TREE A0</t>
  </si>
  <si>
    <t>PULSE SKIN BACKING VIT C A0</t>
  </si>
  <si>
    <t>PULSE SKIN BACKING VIT E A0</t>
  </si>
  <si>
    <t>PULSE SKIN BACKING SEAWEED A0</t>
  </si>
  <si>
    <t>PULSE SKIN BACKING ALOE A0</t>
  </si>
  <si>
    <t>PULSE SKIN BACKING PMGRTE A0</t>
  </si>
  <si>
    <t>PULSE SKIN BACKING MOIST WHITE A0</t>
  </si>
  <si>
    <t>CH PULSE DOY A0</t>
  </si>
  <si>
    <t>CH PULSE COCONUT A0</t>
  </si>
  <si>
    <t>CH PULSE GREEN TEA A0</t>
  </si>
  <si>
    <t>CH PULSE HEMP A0</t>
  </si>
  <si>
    <t>CH PULSE MORINGA A0</t>
  </si>
  <si>
    <t>CH PULSE TEA TREE A0</t>
  </si>
  <si>
    <t>CH PULSE VIT C A0</t>
  </si>
  <si>
    <t>CH PULSE VOYAGE ROSE A0</t>
  </si>
  <si>
    <t>CH PULSE WM CINNAMON A0</t>
  </si>
  <si>
    <t>CH PULSE BLANK A0</t>
  </si>
  <si>
    <t>SM SKIN BACKING HALF ALOE A0</t>
  </si>
  <si>
    <t>SM SKIN BACKING HALF DOY A0</t>
  </si>
  <si>
    <t>SM SKIN BACKING HALF MOIST WHT A0</t>
  </si>
  <si>
    <t>SM SKIN BACKING HALF PMGRTE A0</t>
  </si>
  <si>
    <t>SM SKIN BACKING HALF SEAWEED A0</t>
  </si>
  <si>
    <t>SM SKIN BACKING HALF TEA TREE A0</t>
  </si>
  <si>
    <t>SM SKIN BACKING HALF VIT C A0</t>
  </si>
  <si>
    <t>SM SKIN BACKING HALF VIT E A0</t>
  </si>
  <si>
    <t>PULSE BODY BACKING GREEN A0</t>
  </si>
  <si>
    <t>PULSE BODY BACKING MANGO A0</t>
  </si>
  <si>
    <t>PULSE BODY BACKING MORINGA A0</t>
  </si>
  <si>
    <t>PULSE BODY BACKING SHEA A0</t>
  </si>
  <si>
    <t>PULSE BODY BACKING OLIVE A0</t>
  </si>
  <si>
    <t>PULSE BODY BACKING STRAW A0</t>
  </si>
  <si>
    <t>PULSE BODY BACKING COCOA A0</t>
  </si>
  <si>
    <t>PULSE BODY BACKING COCONUT A0</t>
  </si>
  <si>
    <t>PULSE BODY BACKING HONEY A0</t>
  </si>
  <si>
    <t>PULSE BODY BACKING PG A0</t>
  </si>
  <si>
    <t>PULSE BODY BACKING SATSUMA A0</t>
  </si>
  <si>
    <t>PULSE BODY BACKING ARGAN A0</t>
  </si>
  <si>
    <t>SM BODY BACKING COCOA A0</t>
  </si>
  <si>
    <t>SM BODY BACKING HALF COCOA A0</t>
  </si>
  <si>
    <t>SM BODY BACKING HALF MANGO A0</t>
  </si>
  <si>
    <t>SM BODY BACKING COCONUT A0</t>
  </si>
  <si>
    <t>SM BODY BACKING GREEN A0</t>
  </si>
  <si>
    <t>SM BODY BACKING HONEY A0</t>
  </si>
  <si>
    <t>SM BODY BACKING MANGO A0</t>
  </si>
  <si>
    <t>SM BODY BACKING MORINGA A0</t>
  </si>
  <si>
    <t>SM BODY BACKING OLIVE A0</t>
  </si>
  <si>
    <t>SM BODY BACKING PG A0</t>
  </si>
  <si>
    <t>SM BODY BACKING SATSUMA A0</t>
  </si>
  <si>
    <t>SM BODY BACKING SHEA A0</t>
  </si>
  <si>
    <t>SM BODY BACKING STRAWBERRY A0</t>
  </si>
  <si>
    <t>SM BODY BACKING ARGAN A0</t>
  </si>
  <si>
    <t>SM BODY BACKING HALF COCONUT A0</t>
  </si>
  <si>
    <t>SM BODY BACKING HALF GREEN A0</t>
  </si>
  <si>
    <t>SM BODY BACKING HALF HONEY A0</t>
  </si>
  <si>
    <t>SM BODY BACKING HALF MORINGA A0</t>
  </si>
  <si>
    <t>SM BODY BACKING HALF OLIVE A0</t>
  </si>
  <si>
    <t>SM BODY BACKING HALF PG A0</t>
  </si>
  <si>
    <t>SM BODY BACKING HALF SATSUMA A0</t>
  </si>
  <si>
    <t>SM BODY BACKING HALF SHEA A0</t>
  </si>
  <si>
    <t>SM BODY BACKING HALF STR A0</t>
  </si>
  <si>
    <t>SM BODY BACKING HALF ARGAN A0</t>
  </si>
  <si>
    <t>INGRED CARD IMAGE TEA TREE A0</t>
  </si>
  <si>
    <t>INGRED CARD IMAGE VIT C A0</t>
  </si>
  <si>
    <t>INGRED CARD IMAGE NUTRI A0</t>
  </si>
  <si>
    <t>INGRED CARD IMAGE VIT E A0</t>
  </si>
  <si>
    <t>INGRED CARD IMAGE SEAWEED A0</t>
  </si>
  <si>
    <t>INGRED CARD IMAGE ALOE A0</t>
  </si>
  <si>
    <t>INGRED CARD IMAGE POME A0</t>
  </si>
  <si>
    <t>INGRED CARD IMAGE MOIST WHITE A0</t>
  </si>
  <si>
    <t>INGRED CARD TEA TREE A0</t>
  </si>
  <si>
    <t>INGRED CARD TEA TREE HERO A0</t>
  </si>
  <si>
    <t>INGRED CARD DOY A0</t>
  </si>
  <si>
    <t>INGRED CARD VIT C HERO A0</t>
  </si>
  <si>
    <t>INGRED CARD VIT C A0</t>
  </si>
  <si>
    <t>INGRED CARD VIT E A0</t>
  </si>
  <si>
    <t>INGRED CARD DOY HERO A0</t>
  </si>
  <si>
    <t>INGRED CARD VIT E HERO A0</t>
  </si>
  <si>
    <t>INGRED CARD ALOE A0</t>
  </si>
  <si>
    <t>INGRED CARD SEAWEED HERO A0</t>
  </si>
  <si>
    <t>INGRED CARD SEAWEED A0</t>
  </si>
  <si>
    <t>INGRED CARD ALOE HERO A0</t>
  </si>
  <si>
    <t>INGRED CARD PMRGTE HERO A0</t>
  </si>
  <si>
    <t>INGRED CARD  PMRGTE A0</t>
  </si>
  <si>
    <t>INGRED CARD MANGO A0</t>
  </si>
  <si>
    <t>INGRED CARD COCOA A0</t>
  </si>
  <si>
    <t>INGRED CARD COCONUT A0</t>
  </si>
  <si>
    <t>INGRED CARD GREEN A0</t>
  </si>
  <si>
    <t>INGRED CARD HONEY A0</t>
  </si>
  <si>
    <t>INGRED CARD MORINGA A0</t>
  </si>
  <si>
    <t>INGRED CARD OLIVE A0</t>
  </si>
  <si>
    <t>INGRED CARD PG A0</t>
  </si>
  <si>
    <t>INGRED CARD SATSUMA A0</t>
  </si>
  <si>
    <t>INGRED CARD SHEA A0</t>
  </si>
  <si>
    <t>INGRED CARD STRAW A0</t>
  </si>
  <si>
    <t>INGRED CARD ARGAN A0</t>
  </si>
  <si>
    <t>INGRED CARD MOIST WHITE HERO A0</t>
  </si>
  <si>
    <t>INGRED CARD MOIST WHITE A0</t>
  </si>
  <si>
    <t>INGRED CARD ROSE A0</t>
  </si>
  <si>
    <t>INGRED CARD FIJIAN A0</t>
  </si>
  <si>
    <t>INGRED CARD JASMINE A0</t>
  </si>
  <si>
    <t>INGRED CARD FIG A0</t>
  </si>
  <si>
    <t>INGRED CARD JCB A0</t>
  </si>
  <si>
    <t>INGRED CARD RED MUSK A0</t>
  </si>
  <si>
    <t>INGRED CARD WM SMOKEY A0</t>
  </si>
  <si>
    <t>INGRED CARD WM A0</t>
  </si>
  <si>
    <t>REGIME TRAY MAT DOY A0</t>
  </si>
  <si>
    <t>REGIME TRAY MAT VIT C A0</t>
  </si>
  <si>
    <t>REGIME TRAY MAT VIT E A0</t>
  </si>
  <si>
    <t>REGIME TRAY MAT TEA TREE A0</t>
  </si>
  <si>
    <t>REGIME TRAY MAT SEAWEED A0</t>
  </si>
  <si>
    <t>REGIME TRAY MAT ALOE A0</t>
  </si>
  <si>
    <t>REGIME TRAY MAT PMRGTE A0</t>
  </si>
  <si>
    <t>REGIME TRAY MAT MOIST WHITE A0</t>
  </si>
  <si>
    <t>PERFUME TESTER STRIPS PK50 A0</t>
  </si>
  <si>
    <t>PULSE SM EAST WEST MAP CH A0</t>
  </si>
  <si>
    <t>PULSE SM QUOTE CH A0</t>
  </si>
  <si>
    <t>STICKER ROLL MU TRY ME 500 A0</t>
  </si>
  <si>
    <t>PULSE MU BLK STRIP 900 A0</t>
  </si>
  <si>
    <t>PRICE STRIP BLANK 450 A0</t>
  </si>
  <si>
    <t>HEAT GUN HOLDER A0</t>
  </si>
  <si>
    <t>ACRYLIC CAT HEAD HOLDER 800MM A0</t>
  </si>
  <si>
    <t>MAKE UP BRACKET 330 LHS A0</t>
  </si>
  <si>
    <t>MAKE UP BRACKET 330 RHS A0</t>
  </si>
  <si>
    <t>ACRYLIC DROP MONEY BOX A0</t>
  </si>
  <si>
    <t>CH HOLDER 2012 A0</t>
  </si>
  <si>
    <t>SQUEEGEE BLUE A0</t>
  </si>
  <si>
    <t>POSTER HANGER COMPONENT SET A0</t>
  </si>
  <si>
    <t>MAKE UP BRACKET 220 RHS A0</t>
  </si>
  <si>
    <t>MAKE UP BRACKET 220 LHS A0</t>
  </si>
  <si>
    <t>ACRYLIC CAT HEAD HOLDER 600MM A0</t>
  </si>
  <si>
    <t>CLEANSER ALOE 60ML ARX</t>
  </si>
  <si>
    <t>TONER ALOE 60ML ARX</t>
  </si>
  <si>
    <t>CLEANSING CREAM VITAMIN E 60ML ARX</t>
  </si>
  <si>
    <t>TONER HYDRATING VITAMIN E 60ML ARX</t>
  </si>
  <si>
    <t>CASE CARD LYB 2008 A1A</t>
  </si>
  <si>
    <t>GIFT LILY MINI ULTRA FINE AQUA A0</t>
  </si>
  <si>
    <t>TESTER PLATE MENS CLEANSING A0</t>
  </si>
  <si>
    <t>TESTER PLATE MENS SHAVING A0</t>
  </si>
  <si>
    <t>TESTER PLATE MENS MOISTURISE A0</t>
  </si>
  <si>
    <t>BAG COSMETIC WHITE MUSK EMPTY SS09 A0</t>
  </si>
  <si>
    <t>FOOT SCRUB PEPPERMNT PUMCE 15ML ARX</t>
  </si>
  <si>
    <t>LABEL TEA TREE A1A</t>
  </si>
  <si>
    <t>LABEL TEA TREE BLEMISH STICK A1A</t>
  </si>
  <si>
    <t>LABEL HOME FRAGRANCE A1A</t>
  </si>
  <si>
    <t>BANDWRAP BAG FABRIC SATSUMA EMPTY A0</t>
  </si>
  <si>
    <t>BANDWRAP BAG FABRIC MANGO EMPTY A0</t>
  </si>
  <si>
    <t>BANDWRAP BAG FABRIC MORINGA A0</t>
  </si>
  <si>
    <t>BANDWRAP BAG FABRIC STRAWBERRY EMPTY A0</t>
  </si>
  <si>
    <t>TBSAH TOTE BAG SHOWCASE A0</t>
  </si>
  <si>
    <t>GIFT LILY MINI ROSE DARK PINK SS09 A0</t>
  </si>
  <si>
    <t>EYEBROW DEFINER 01 1G A0</t>
  </si>
  <si>
    <t>EYEBROW DEFINER 02 1G A0</t>
  </si>
  <si>
    <t>EYEBROW DEFINER 03 1G A0</t>
  </si>
  <si>
    <t>BAG SKINCARE MENS EMPTY SS09 A0</t>
  </si>
  <si>
    <t>BAG SKINCARE ALOE EMPTY SS09 A0</t>
  </si>
  <si>
    <t>BAG SKINCARE TEA TREE EMPTY SS09 A0</t>
  </si>
  <si>
    <t>COLOURGLIDE 49 BERRY SHIMMER 4G A0</t>
  </si>
  <si>
    <t>LIP LINER 13 1.25G A0</t>
  </si>
  <si>
    <t>BAG BEACH FLORAL GREEN SU09 A0</t>
  </si>
  <si>
    <t>BAG KIT ACAI EMPTY A0</t>
  </si>
  <si>
    <t>ENHANCER 01 25ML A0</t>
  </si>
  <si>
    <t>BAG COSMETIC ROSE GWP SP09 A0</t>
  </si>
  <si>
    <t>TAG COS BAG ROSE GWP SP09 M21</t>
  </si>
  <si>
    <t>SKIN PRIMER 01 MOISTURISE IT 25ML A0</t>
  </si>
  <si>
    <t>SKIN PRIMER 02 MATTE IT 25ML A0</t>
  </si>
  <si>
    <t>MASSAGE OIL CALM 100ML A0</t>
  </si>
  <si>
    <t>SHOWER GEL CALM 60ML ARX</t>
  </si>
  <si>
    <t>EYE DEFINER 10 1.25G A0</t>
  </si>
  <si>
    <t>EYE DEFINER 13 1.25G A0</t>
  </si>
  <si>
    <t>EYE DEFINER 14 1.25G A0</t>
  </si>
  <si>
    <t>POSTCARD BOOK FR AEU</t>
  </si>
  <si>
    <t>POSTCARD BOOK DE AEU</t>
  </si>
  <si>
    <t>POSTCARD BOOK PT AEU</t>
  </si>
  <si>
    <t>BODY BUTTER MIDNIGHT BAKULA 200ML A0</t>
  </si>
  <si>
    <t>BODY BUTTER MIDNIGHT BAKULA 50ML ARX</t>
  </si>
  <si>
    <t>TRIMMINGS TISSUE PAPER CO A0</t>
  </si>
  <si>
    <t>TRIMMINGS RIBBON CO A0</t>
  </si>
  <si>
    <t>TRIMMINGS CELLO CO A0</t>
  </si>
  <si>
    <t>TRIMMINGS STICKERS CO A0</t>
  </si>
  <si>
    <t>BAG CLUTCH GWP EMPTY XM09 A0</t>
  </si>
  <si>
    <t>MINERAL MAKE-UP SHELF EYE 2008 A0</t>
  </si>
  <si>
    <t>FOOT SPRAY PEPPERMINT 100ML A0</t>
  </si>
  <si>
    <t>LEG GEL PEPPERMINT 250ML A0</t>
  </si>
  <si>
    <t>FOOT LOTION PEPPERMINT 250ML A0</t>
  </si>
  <si>
    <t>TESTER PLATE MED CARE/SCUFF A0</t>
  </si>
  <si>
    <t>HOLDER MED CARE/SCUFF A0</t>
  </si>
  <si>
    <t>TESTER PLATE &amp; STOPPER MED HI SHINE A0</t>
  </si>
  <si>
    <t>BAG LARGE GWP EMPTY SU09 A0</t>
  </si>
  <si>
    <t>BAG CLUTCH GWP EMPTY SU09 A0</t>
  </si>
  <si>
    <t>DISPLAY UNIT BRUSH A0</t>
  </si>
  <si>
    <t>TESTER PLATE MED LIP SHINE/LIQ EYE A0</t>
  </si>
  <si>
    <t>HOLDER MED LIP SHINE/LIQ EYE A0</t>
  </si>
  <si>
    <t>FACE WASH TEA TREE 5ML A0N</t>
  </si>
  <si>
    <t>TONER HYDRATING ALOE 200ML A36</t>
  </si>
  <si>
    <t>CARRIER BAG GENERIC M RECYCLED PAPER AX</t>
  </si>
  <si>
    <t>BATH/SHOWER GEL LIFE IS 200ML AX</t>
  </si>
  <si>
    <t>MINERAL EYE 07 NUDE GYPSUM 1G A0</t>
  </si>
  <si>
    <t>MINERAL EYE 08 VIVID AMETHYST 1G A0</t>
  </si>
  <si>
    <t>MINERAL FOUNDATION 00 5G AON</t>
  </si>
  <si>
    <t>SHAMPOO BABY 60ML ARX</t>
  </si>
  <si>
    <t>VACFORM BAG SKIN MENS SS09 A0</t>
  </si>
  <si>
    <t>EYE COLOUR 13 VANILLA CRM 1.4G A0</t>
  </si>
  <si>
    <t>EYE COLOUR 32 CHOCOLATE 1.4G A0</t>
  </si>
  <si>
    <t>WINDOW PLINTH ACRYLIC SML A0</t>
  </si>
  <si>
    <t>WINDOW PLINTH ACRYLIC MED A0</t>
  </si>
  <si>
    <t>POLISHER BODY RECYCLED AQUA A0</t>
  </si>
  <si>
    <t>POLISHER BODY RECYCLED CREAM A0</t>
  </si>
  <si>
    <t>POLISHER BODY RECYCLED LILAC A0</t>
  </si>
  <si>
    <t>FACE WASH FOR MEN 125ML AX</t>
  </si>
  <si>
    <t>FACE WASH FOR MEN 125ML A21</t>
  </si>
  <si>
    <t>GEL TEA TREE 2.5ML A21</t>
  </si>
  <si>
    <t>TBS RECEIPT 2008 A1A</t>
  </si>
  <si>
    <t>POLISHER BODY RECYCLED PINK A0</t>
  </si>
  <si>
    <t>TBSAH CELLO XM08 M21</t>
  </si>
  <si>
    <t>CELLO SOAP XM08 M21</t>
  </si>
  <si>
    <t>SALT SCRUB &amp; XIMENIA FLOWER 350ML A0</t>
  </si>
  <si>
    <t>SHOWER GEL TBS SAKURA 60ML A1</t>
  </si>
  <si>
    <t>SHOWER GEL LYCHEE BLOSSOM 200ML A0</t>
  </si>
  <si>
    <t>BODY MIST LYCHEE BLOSSOM 100ML AX</t>
  </si>
  <si>
    <t>BODY MIST LYCHEE BLOSSOM 100ML A18</t>
  </si>
  <si>
    <t>BODY LOTION LYCHEE BLOSSOM 200ML A0</t>
  </si>
  <si>
    <t>EDT LYCHEE BLOSSOM 30ML A0</t>
  </si>
  <si>
    <t>SCRUB BLACK OLIVE &amp; ARGAN OIL 200ML A0</t>
  </si>
  <si>
    <t>BATH MILK LOTUS &amp; FRANGIPANI 250ML A0</t>
  </si>
  <si>
    <t>MIRACLE OIL MONOI 150ML A0</t>
  </si>
  <si>
    <t>BODY PUREE LOTUS &amp; FRANGIPANI 250ML A0</t>
  </si>
  <si>
    <t>WASHING GRAINS ADZUKI &amp; RICE 50G ARX</t>
  </si>
  <si>
    <t>FACE LOTION SKIN CLRNG TEA TREE 50ML A22</t>
  </si>
  <si>
    <t>FACE LOTION SKIN CLRNG TEA TREE 50ML A23</t>
  </si>
  <si>
    <t>WINDOW PLINTH LID SMALL A0</t>
  </si>
  <si>
    <t>WINDOW PLINTH LID MEDIUM A0</t>
  </si>
  <si>
    <t>WINDOW PLINTH LID LARGE A0</t>
  </si>
  <si>
    <t>TESTING STRIPS PERFUME M0</t>
  </si>
  <si>
    <t>FACE PRTCTR BALANCING FOR MEN 100ML AX</t>
  </si>
  <si>
    <t>FACE PRTCTR BALANCING FOR MEN 100ML A21</t>
  </si>
  <si>
    <t>GIFT LILY MINI ULTRA FINE ORANGE XM09 A0</t>
  </si>
  <si>
    <t>GIFT NAIL CLIPPERS SILVER A0</t>
  </si>
  <si>
    <t>GIFT FOOT ROLLER MINI XM09 A0</t>
  </si>
  <si>
    <t>BOWL COMMUNITY TRADE 2009 A0</t>
  </si>
  <si>
    <t>BAG SKIN NUTRIGANICS EMPTY XM09 A0</t>
  </si>
  <si>
    <t>BAG BURITI EMPTY XM09 A0</t>
  </si>
  <si>
    <t>REWARD LYB REWARD CARD 2008 A1A</t>
  </si>
  <si>
    <t>COMP BOWL MEDIUM M1</t>
  </si>
  <si>
    <t>COMP BOWL SMALL M1</t>
  </si>
  <si>
    <t>PULSE TBS POD MAGNET SET 2 A0</t>
  </si>
  <si>
    <t>PULSE VALUES MAGNET SET 5 A0</t>
  </si>
  <si>
    <t>PLATE HOLDER MINI ACRYLIC A0</t>
  </si>
  <si>
    <t>PRICE GUN A0</t>
  </si>
  <si>
    <t>CARD HOLDER W LABELS A4 A0</t>
  </si>
  <si>
    <t>ACRYLIC UPSTAND SHORT A0</t>
  </si>
  <si>
    <t>A3 ACRYLIC GRAPHIC HOLDER A0</t>
  </si>
  <si>
    <t>900 ACRYLIC MU STRIP A0</t>
  </si>
  <si>
    <t>450 ACRYLIC MU STRIP A0</t>
  </si>
  <si>
    <t>SKINCARE CONSULT CARD PK25 A0</t>
  </si>
  <si>
    <t>SKINCARE DIAGNOSTIC PDS 50SHT A0</t>
  </si>
  <si>
    <t>THREE WAYS POSTCARD PK50 A0</t>
  </si>
  <si>
    <t>CROCODILE CLIP SMALL A0</t>
  </si>
  <si>
    <t>OOL SM HERO GRAPH A0</t>
  </si>
  <si>
    <t>PS LG EXP SKIN CTL POD TOP OOL A0</t>
  </si>
  <si>
    <t>PS LG EXP SKIN CTL POD BTM OOL A0</t>
  </si>
  <si>
    <t>PS YY INNOVATION END BASE OOL A0</t>
  </si>
  <si>
    <t>PS YY CENTRAL POD BASE OOL A0</t>
  </si>
  <si>
    <t>PS YY CENTRAL POD TOP OOL A0</t>
  </si>
  <si>
    <t>PS ICON UNIT BASE 1 OOL A0</t>
  </si>
  <si>
    <t>PS ICON UNIT BASE 2 OOL A0</t>
  </si>
  <si>
    <t>PS ICON UNIT HEADER OOL A0</t>
  </si>
  <si>
    <t>PS INNOVA STATION MASK GRAPHIC A0</t>
  </si>
  <si>
    <t>PS INNOVA STN MASK PRICE STRIP A0</t>
  </si>
  <si>
    <t>OOL HERO GRAPHIC 1 SHELF A0</t>
  </si>
  <si>
    <t>OOL PULSE CAT HEAD GRAPHIC A0</t>
  </si>
  <si>
    <t>OOL SM CAT HEAD GRAPHIC A0</t>
  </si>
  <si>
    <t>COMMITMENT DEMO DECAL A0</t>
  </si>
  <si>
    <t>COMMITMENT POS SIGN A0</t>
  </si>
  <si>
    <t>DOY CALL OUT A0</t>
  </si>
  <si>
    <t>COMMITMENT TOP 5 A0</t>
  </si>
  <si>
    <t>COMMITMENT VALUES WALL A0</t>
  </si>
  <si>
    <t>EXP DECAL DOY SET2 A0</t>
  </si>
  <si>
    <t>EXP DECAL HEMP SET2 A0</t>
  </si>
  <si>
    <t>CUSTOMER SIGN UP PADS A0</t>
  </si>
  <si>
    <t>WHITE DEMO JUG A0</t>
  </si>
  <si>
    <t>TAPE DOUBLE SIDED POLYESTER A0</t>
  </si>
  <si>
    <t>VM HANGER INSTALLATION KIT A0</t>
  </si>
  <si>
    <t>PERSPEX HOLDER A4 A0</t>
  </si>
  <si>
    <t>OOL BACKDROP A0</t>
  </si>
  <si>
    <t>CONSULTATION CARD BFF PK100 A0</t>
  </si>
  <si>
    <t>PPO OOL FACIAL OIL A0</t>
  </si>
  <si>
    <t>EXP DECAL GREEN SET2 A0</t>
  </si>
  <si>
    <t>SPA  LOLLIPOP MASS A0</t>
  </si>
  <si>
    <t>SPA  RELAX  STRUT SM V1 A0</t>
  </si>
  <si>
    <t>SPA REVITAL  STRUT SM V1 A0</t>
  </si>
  <si>
    <t>SPA PULSE PRICE A0</t>
  </si>
  <si>
    <t>SPA VALUES STRUT A0</t>
  </si>
  <si>
    <t>SPA BLISS STRUT SM V1 A0</t>
  </si>
  <si>
    <t>SPA BLISS STRUT LRG A0</t>
  </si>
  <si>
    <t>SPA RELAX STRUT LRG A0</t>
  </si>
  <si>
    <t>SPA  REVITAL  STRUT LRG A0</t>
  </si>
  <si>
    <t>SPA RELAX PRICE A0</t>
  </si>
  <si>
    <t>SPA REVITAL PRICE A0</t>
  </si>
  <si>
    <t>SPA BLISS STRUT SM V2 A0</t>
  </si>
  <si>
    <t>SPA RELAX STRUT SM V2 A0</t>
  </si>
  <si>
    <t>SPA REVITAL STRUT SM V2 A0</t>
  </si>
  <si>
    <t>SPA EXP TAB TOPPER SET2 A0</t>
  </si>
  <si>
    <t>OOL STRUT CARD SEEDS A0</t>
  </si>
  <si>
    <t>OOL STRUT CARD TREE A0</t>
  </si>
  <si>
    <t>OOL STRUT CARD BENEFITS A0</t>
  </si>
  <si>
    <t>FAVES TRNKT BOX PNK GRPFRT AYR16 A0</t>
  </si>
  <si>
    <t>FAVES TRINKET BOX CCNT AYR16 A0</t>
  </si>
  <si>
    <t>BRIT ROSE GIFT BOWL AYR16 A0</t>
  </si>
  <si>
    <t>LYB CARD US 2016 A21</t>
  </si>
  <si>
    <t>MOISTURE CREAM VITAMIN E 100ML L/E A0X</t>
  </si>
  <si>
    <t>GWP BAG LTD VITAMIN E 2017 A0X</t>
  </si>
  <si>
    <t>TABLE TOP RIBBON RAIL A0</t>
  </si>
  <si>
    <t>BODY BUTTER VNLLA PMPKN 200ML A0X</t>
  </si>
  <si>
    <t>SHIMMER MIST VNLLA PMPKN 100ML A0X</t>
  </si>
  <si>
    <t>FSU SHELF DIVIDER 2016 A0X</t>
  </si>
  <si>
    <t>FOUNDATION MTTE CLY 042SP 30ML A0</t>
  </si>
  <si>
    <t>LABEL LIFE IS AYR16 A0</t>
  </si>
  <si>
    <t>LYBC CARD RU BARCODE STICKERS AEU</t>
  </si>
  <si>
    <t>LYBC CARD GR GREECE AEU</t>
  </si>
  <si>
    <t>LABEL TRIO ACTIVIST AYR17 A22</t>
  </si>
  <si>
    <t>CYO BOX RAM17 A0</t>
  </si>
  <si>
    <t>CYO BAG RAM17 A0</t>
  </si>
  <si>
    <t>CYO TAG RAM17 A0</t>
  </si>
  <si>
    <t>VACFORM EOS SUNKISSED A0X</t>
  </si>
  <si>
    <t>LABEL COUNTDOWN RAM17 A36</t>
  </si>
  <si>
    <t>TOP 5 CARD V1 A0</t>
  </si>
  <si>
    <t>TOP 5 CARD V2 A0</t>
  </si>
  <si>
    <t>TOP 5 CARD V3 A0</t>
  </si>
  <si>
    <t>TOP 5 CARD V4 A0</t>
  </si>
  <si>
    <t>TOP 5 CARD V5 A0</t>
  </si>
  <si>
    <t>TOP 5 CARD V6 A0</t>
  </si>
  <si>
    <t>TOP 5 CARD V7 A0</t>
  </si>
  <si>
    <t>TOP 5 CARD V8 A0</t>
  </si>
  <si>
    <t>TOP 5 CARD V9 A0</t>
  </si>
  <si>
    <t>TOP 5 CARD V10 A0</t>
  </si>
  <si>
    <t>CHANGE MIRROR DECAL V1 A0</t>
  </si>
  <si>
    <t>CHANGE MIRROR DECAL V2 A0</t>
  </si>
  <si>
    <t>BACKDROP IMAGE A0</t>
  </si>
  <si>
    <t>CORE SIGNAGE V1 A0</t>
  </si>
  <si>
    <t>CORE SIGNAGE V2 A0</t>
  </si>
  <si>
    <t>CORE SIGNAGE V3 A0</t>
  </si>
  <si>
    <t>CORE SIGNAGE V4 A0</t>
  </si>
  <si>
    <t>STRUT CARD A0</t>
  </si>
  <si>
    <t>AMNESTY GIFT TAGS (3PK) A0</t>
  </si>
  <si>
    <t>TOUCH POINT MUP INSTABLUR EMEA AEU</t>
  </si>
  <si>
    <t>TOUCH POINT MUP MASCARA EMEA AEU</t>
  </si>
  <si>
    <t>TOUCH POINT MUP LIP &amp; CHEEK EMEA AEU</t>
  </si>
  <si>
    <t>TOUCH POINT MUP EYE/LIP LINERS EMEA AEU</t>
  </si>
  <si>
    <t>TOUCH POINT MUP FELT LINERS EMEA AEU</t>
  </si>
  <si>
    <t>TOUCH POINT MUP SHADE ADJ DROPS EMEA</t>
  </si>
  <si>
    <t>GIFT TIN STRAWBERRY HRT AYR17 A0</t>
  </si>
  <si>
    <t>LABEL TIN STRAWBERRY HRT AYR17 A0</t>
  </si>
  <si>
    <t>T GIFT BORN LIPPY XM16 A0</t>
  </si>
  <si>
    <t>T GIFT ROSE YOUR GLOW XM16 A0</t>
  </si>
  <si>
    <t>T GIFT MEDIUM WHITE MUSK XM16 A0</t>
  </si>
  <si>
    <t>T GIFT MEDIUM JCB XM16 A0</t>
  </si>
  <si>
    <t>T GIFT COLLECTION OILS OF LIFE XM16 A0</t>
  </si>
  <si>
    <t>T GIFT SEASONAL TRIO B/BUTTER XM16 A0</t>
  </si>
  <si>
    <t>SCULPTING KIT SHELF 1 AEU</t>
  </si>
  <si>
    <t>SCULPTING KIT SHELF 2-4 AEU</t>
  </si>
  <si>
    <t>X15 WHITE MUSK OCTAGONAL TIN A0</t>
  </si>
  <si>
    <t>X15 WM SMOKY ROSE OCT TIN A0</t>
  </si>
  <si>
    <t>X15 JC BLOSSOM OCTAGONAL TIN A0</t>
  </si>
  <si>
    <t>X15 ITALIAN FIG OCTAGONAL TIN A0</t>
  </si>
  <si>
    <t>X15 FAVES PEDI PAMPER TIN A0</t>
  </si>
  <si>
    <t>X15 FAVES TIN OF FRUITS A0</t>
  </si>
  <si>
    <t>X15 FAVES TIN OF NUTS TBSAH A0</t>
  </si>
  <si>
    <t>X15 MENS MOD GENTS TRAVEL KIT A0</t>
  </si>
  <si>
    <t>X15 TEEN MINI PEDI BAG A0</t>
  </si>
  <si>
    <t>X15 TEEN MINI BATH BAG A0</t>
  </si>
  <si>
    <t>X15 TEEN FEEL GOOD SUMMER BAG A0</t>
  </si>
  <si>
    <t>X15 WHITE MUSK COLLECTION BOWL A0</t>
  </si>
  <si>
    <t>X15 JC BLOSSOM COLLECTION BOWL A0</t>
  </si>
  <si>
    <t>X15 FAVES GO TROPPO BOWL A0</t>
  </si>
  <si>
    <t>X15 FAVES GO NUTS BOWL A0</t>
  </si>
  <si>
    <t>X15 FAVES TIN OF NUTS V2 A0</t>
  </si>
  <si>
    <t>GWP ULTA FALL 2016 A21</t>
  </si>
  <si>
    <t>BODY LOTION WHITE MUSK LEAU 60ML A0X</t>
  </si>
  <si>
    <t>TBSAH CATALOGUE CHRISTMAS 2016 A0</t>
  </si>
  <si>
    <t>SKINCARE LEAFLET 2016 PK50 A0</t>
  </si>
  <si>
    <t>MAKE-UP LEAFLET 2016 PK25 A0</t>
  </si>
  <si>
    <t>VACFORM SMALL MUSK XM16 A0</t>
  </si>
  <si>
    <t>VACFORM SMALL MUSK EMPTY XM16 A0</t>
  </si>
  <si>
    <t>OLFACTIVE BAR PREMIUM FRAGRANCE A0</t>
  </si>
  <si>
    <t>2 PLY KITCHEN TOWEL A0</t>
  </si>
  <si>
    <t>TISSUE PAPER WHITE TBS LOGO A0</t>
  </si>
  <si>
    <t>STICKER TRY ME x 500 ROLL A0</t>
  </si>
  <si>
    <t>TISSUE FACIAL BOX 170 SOFTEX A0</t>
  </si>
  <si>
    <t>DEMO BOWL A0</t>
  </si>
  <si>
    <t>TBSAH BEACH BAG PINEAPPLE A0</t>
  </si>
  <si>
    <t>AYR16 WHITE MUSK COLLECTN BOWL A0</t>
  </si>
  <si>
    <t>AYR16 JC BLOSSOM COLLECT BOWL A0</t>
  </si>
  <si>
    <t>AYR16 FAVES GO TROPPO BOWL A0</t>
  </si>
  <si>
    <t>AYR16 FAVES GO NUTS BOWL A0</t>
  </si>
  <si>
    <t>AYR16 FAVES STWB &amp; CREAM BOWL A0</t>
  </si>
  <si>
    <t>TBSAH STARTER KIT 2016 V2 A0</t>
  </si>
  <si>
    <t>BAG PET FRONT MARKT 2013 RED A0</t>
  </si>
  <si>
    <t>SEAL STICKER WHITE LOGO X 500 A0</t>
  </si>
  <si>
    <t>PET SHRINK SLEEVE 100MM LF A0</t>
  </si>
  <si>
    <t>PET SHRINK SLEEVE 230LF X 30MM A0</t>
  </si>
  <si>
    <t>PET SHRINK SLEEVE 200ML BUTTER A0</t>
  </si>
  <si>
    <t>PET SHRINK SLEEVE 50ML BUTTER A0</t>
  </si>
  <si>
    <t>PET SHRINK SLEEVE BATH PILLOW A0</t>
  </si>
  <si>
    <t>TBSAH COTTON BAG BLACK LOGO A0</t>
  </si>
  <si>
    <t>TBSAH TABLE CLOTH LOGO 2016 A0</t>
  </si>
  <si>
    <t>WOOD WOOL FULL BALE GIFT ONLY A0</t>
  </si>
  <si>
    <t>S14 FIJI LOTUS PAMPER BOX A0</t>
  </si>
  <si>
    <t>S14 FAVES TIN OF STRAWBERRIES A0</t>
  </si>
  <si>
    <t>EMERY MINI 90MM STRAWB  X15 A0</t>
  </si>
  <si>
    <t>BADGE ROUND GREEN TBS LOGO A0</t>
  </si>
  <si>
    <t>CARD XMAS AMNESTY PK OF 10 A0</t>
  </si>
  <si>
    <t>BAG FOR LIFE NO SWING TAG A0</t>
  </si>
  <si>
    <t>BAG FOR LIFE WITH SWING TAG A0</t>
  </si>
  <si>
    <t>ECOMMERCE FLYER FREE DELIVERY A0</t>
  </si>
  <si>
    <t>ECOMMERCE WALLET A0</t>
  </si>
  <si>
    <t>WHITE PLANTER POT A0</t>
  </si>
  <si>
    <t>PULSE SKIN BACKING DOY A0</t>
  </si>
  <si>
    <t>MASSAGER MINI TWIN BALL M1E</t>
  </si>
  <si>
    <t>LABEL SMALL BRITISH ROSE AYR17 A0</t>
  </si>
  <si>
    <t>GIFT BLACK FRIDAY US 2016 A21</t>
  </si>
  <si>
    <t>GIFT BLACK FRIDAY US ECOM 2016 A21</t>
  </si>
  <si>
    <t>GIFT BLACK FRIDAY CAN 2016 A21</t>
  </si>
  <si>
    <t>GIFT BLACK FRIDAY QUEBEC 2016 A21</t>
  </si>
  <si>
    <t>TBSAH SPRING CATALOGUE 2016 A0</t>
  </si>
  <si>
    <t>TBSAH CHRISTMAS CATALOGUE 2016 A0</t>
  </si>
  <si>
    <t>TBSAH STARTER KIT SPRING 2016 A0</t>
  </si>
  <si>
    <t>SHAMPOO GINGER 60ML A21X</t>
  </si>
  <si>
    <t>GIFT BLACK FRIDAY MEX COCONUT 2016 A21</t>
  </si>
  <si>
    <t>GIFT BLACK FRIDAY MEX SATSUMA 2016 A21</t>
  </si>
  <si>
    <t>T FACE MSTR SPF30 VITAMIN C 50ML A2</t>
  </si>
  <si>
    <t>T FACE MSTR SPF30 VITAMIN C 50ML A3</t>
  </si>
  <si>
    <t>T FACE MSTR SPF30 VITAMIN C 50ML AX</t>
  </si>
  <si>
    <t>FACIAL MASK CHARCOAL 5ML A0</t>
  </si>
  <si>
    <t>FACIAL MASK HONEY 5ML A0</t>
  </si>
  <si>
    <t>FACIAL MASK ROSE 5ML A0</t>
  </si>
  <si>
    <t>BALM AMAZONIAN SAVIOUR 50ML A36</t>
  </si>
  <si>
    <t>BAY TESTER PODIUM FRAGRANCE A0</t>
  </si>
  <si>
    <t>BAG SKINCARE XMAS 2016 A23</t>
  </si>
  <si>
    <t>EDT WHITE MUSK XMAS GIFT 60ML AON</t>
  </si>
  <si>
    <t>BANANA BUNCH 2017 A0X</t>
  </si>
  <si>
    <t>T GIFT SEASONAL TRIO HAND XM16 A0</t>
  </si>
  <si>
    <t>SAMPLE O/NGHT MASK TEA TREE 5ML A0</t>
  </si>
  <si>
    <t>LASH HERO EOS 2017 A0X</t>
  </si>
  <si>
    <t>FIBRE LSH &amp; EYE COLOUR STK EOS 2017 A0X</t>
  </si>
  <si>
    <t>DRPS OF GLW &amp; CANDY OIL GLS EOS 2017 A0X</t>
  </si>
  <si>
    <t>MATTE CLAY EOS 2017 A0X</t>
  </si>
  <si>
    <t>SAMPLE CRM VITAMIN E 1ML A0</t>
  </si>
  <si>
    <t>CONCEALER MATTE CLAY 010 1.5G A0X</t>
  </si>
  <si>
    <t>CONCEALER MATTE CLAY 012 1.5G A0X</t>
  </si>
  <si>
    <t>CONCEALER MATTE CLAY 014 1.5G A0X</t>
  </si>
  <si>
    <t>CONCEALER MATTE CLAY 021 1.5G A0X</t>
  </si>
  <si>
    <t>SMPL LOTION SKN DEFENSE 5ML AX</t>
  </si>
  <si>
    <t>CONCEALER MATTE CLAY 034 1.5G A0X</t>
  </si>
  <si>
    <t>G2 KIT DISCOVER Q3 2017 A0</t>
  </si>
  <si>
    <t>G2 KIT DISCOVER Q2 2017 A0</t>
  </si>
  <si>
    <t>BAG MAKEUP PR XM16 A0</t>
  </si>
  <si>
    <t>BAND DISCOVER Q3 2017 A0</t>
  </si>
  <si>
    <t>G2 SMALL MOJITO AR17 A0X</t>
  </si>
  <si>
    <t>G2 SMALL PNTA COLADA AR17 A0X</t>
  </si>
  <si>
    <t>LIP JUICER STRAW/PMGRTE/ALOE 4G A0X</t>
  </si>
  <si>
    <t>LIP JUICER KIWI/KALE/WTERMLN 4G A0X</t>
  </si>
  <si>
    <t>LIP JUICER ACAI/BLUEB/DRGNFRT 4G A0X</t>
  </si>
  <si>
    <t>LABEL STORE DESIGN VM 2017 A0</t>
  </si>
  <si>
    <t>TOTE BAG MOTHERS DAY SS17 A0X</t>
  </si>
  <si>
    <t>GIFTCARD ELECTRONIC CA FR A0</t>
  </si>
  <si>
    <t>SAMPLE CRM ETHP COFFEE 10ML A0X</t>
  </si>
  <si>
    <t>SAMPLE CREAM JAP CAMELLIA 10ML A0X</t>
  </si>
  <si>
    <t>GC CYO LLPOP RED AR17 A0</t>
  </si>
  <si>
    <t>GC CYO LLPOP ORANGE AR17 A0</t>
  </si>
  <si>
    <t>GC CYO LLPOP PINK AR17 A0</t>
  </si>
  <si>
    <t>GC CYO ICE CRM TUB RED AR17 A0</t>
  </si>
  <si>
    <t>GC CYO ICE CRM TUB ORANGE AR17 A0</t>
  </si>
  <si>
    <t>GC CYO ICE CRM TUB PINK AR17 A0</t>
  </si>
  <si>
    <t>OVERNIGHT MASK TEA TREE 75ML A36</t>
  </si>
  <si>
    <t>SAMPLE SCRUB FRENCH GRAPE 10ML A0X</t>
  </si>
  <si>
    <t>SOAP VANILLA 25G A0X</t>
  </si>
  <si>
    <t>SOAP FROSTED BERRIES 25G A0X</t>
  </si>
  <si>
    <t>LEAFLET LYBC ES T&amp;C AEU</t>
  </si>
  <si>
    <t>LEAFLET LYBC AT AEU</t>
  </si>
  <si>
    <t>LEAFLET LYBC DE T&amp;C AEU</t>
  </si>
  <si>
    <t>G1 HAND DUET BRTISH ROSE XM17 A0X</t>
  </si>
  <si>
    <t>G2 SMALL PINK GRPFRT XM17 A0X</t>
  </si>
  <si>
    <t>G3 MEDIUM MANGO XM17 A0X</t>
  </si>
  <si>
    <t>G3 MEDIUM MORINGA XM17 A0</t>
  </si>
  <si>
    <t>G4 ULTIMATE SHEA XM17 A0X</t>
  </si>
  <si>
    <t>G4 ULTIMATE COCONUT XM17 A0X</t>
  </si>
  <si>
    <t>TBSAH CATALOGUE SPRING 2017 A0X</t>
  </si>
  <si>
    <t>GC BAG PINK GRPFRT XM17 A0X</t>
  </si>
  <si>
    <t>GC BAG MANGO XM17 A0X</t>
  </si>
  <si>
    <t>GC BAG COCONUT XM17 A0X</t>
  </si>
  <si>
    <t>GC BAG MORINGA XM17 A0X</t>
  </si>
  <si>
    <t>GC BAG SATSUMA XM17 A0X</t>
  </si>
  <si>
    <t>GC BAG STRAWBERRY XM17 A0X</t>
  </si>
  <si>
    <t>GC BAG BRTISH ROSE XM17 A0X</t>
  </si>
  <si>
    <t>GC BAG MILK&amp;HONEY XM17 A0X</t>
  </si>
  <si>
    <t>GC BAG GREEN TEA XM17 A0X</t>
  </si>
  <si>
    <t>GC BAG SHEA XM17 A0X</t>
  </si>
  <si>
    <t>GC BOX SMALL EMPTY MOJITO AR17 A0</t>
  </si>
  <si>
    <t>GC BOX SMALL EMPTY PNTA COLADA AR17 A0</t>
  </si>
  <si>
    <t>GC CUBE STRAWBERRY XM17 A0X</t>
  </si>
  <si>
    <t>GC CUBE SHEA XM17 A0X</t>
  </si>
  <si>
    <t>GC CUBE BRTISH ROSE XM17 A0X</t>
  </si>
  <si>
    <t>GC CUBE COCONUT XM17 A0X</t>
  </si>
  <si>
    <t>GC CUBE MANGO XM17 A0X</t>
  </si>
  <si>
    <t>GC CUBE GREEN TEA XM17 A0X</t>
  </si>
  <si>
    <t>GC CUBE MORINGA XM17 A0X</t>
  </si>
  <si>
    <t>FOOT ROLLER BEADED M0</t>
  </si>
  <si>
    <t>GC CUBE SATSUMA XM17 A0X</t>
  </si>
  <si>
    <t>GC CUBE PINK GRPFRT XM17 A0X</t>
  </si>
  <si>
    <t>G2 BODY ROUTINE FROSTED PLUM XM17 A0X</t>
  </si>
  <si>
    <t>SPATULA SCENT ME M0</t>
  </si>
  <si>
    <t>G4 DELUXE WHITE MUSK XM17 A0X</t>
  </si>
  <si>
    <t>G2 HAND/NAIL HEMP XM17 A0X</t>
  </si>
  <si>
    <t>T HAND CRM MILK&amp;HONEY 30ML A0X</t>
  </si>
  <si>
    <t>T SHOWER CRM MILK&amp;HONEY 250ML A0X</t>
  </si>
  <si>
    <t>CARRIER BAG QUEBEC XS A2</t>
  </si>
  <si>
    <t>CARRIER BAG QUEBEC SML A2</t>
  </si>
  <si>
    <t>CARRIER BAG QUEBEC MED A2</t>
  </si>
  <si>
    <t>CARRIER BAG QUEBEC LRG A2</t>
  </si>
  <si>
    <t>BODY LOTION WHITE MUSK 60ML L/E A0X</t>
  </si>
  <si>
    <t>SHOWER GEL WHITE MUSK 60ML L/E A0X</t>
  </si>
  <si>
    <t>BODY LOTION BLACK MUSK 60ML L/E A0X</t>
  </si>
  <si>
    <t>SHOWER GEL BLACK MUSK 60ML L/E A0X</t>
  </si>
  <si>
    <t>GC BAND GTR EXPERT HAND GT16 A41</t>
  </si>
  <si>
    <t>GC BOX GTR STRAWBERRY GT16 A41</t>
  </si>
  <si>
    <t>GC BOX GTR SHEA GT16 A41</t>
  </si>
  <si>
    <t>GC BOX GTR MANGO GT16 A41</t>
  </si>
  <si>
    <t>GC LBL GTR TEA TREE BLEMISH GT16 A41</t>
  </si>
  <si>
    <t>GC FITMENT GTR HAND GT16 A41</t>
  </si>
  <si>
    <t>GIFT CARD 2009 M21</t>
  </si>
  <si>
    <t>FORM APPLICATION LOVE YOUR BODY 2008 A1A</t>
  </si>
  <si>
    <t>BASKET MINI STR/SAT/MOR/GFRT EMPTY A0</t>
  </si>
  <si>
    <t>ESSENCE LOTION OOL 160ML A0X</t>
  </si>
  <si>
    <t>BAG GIFT PLAIN KRAFT XM16 A0</t>
  </si>
  <si>
    <t>TBSAH CARRY BAGS SMALL PK 10 A0</t>
  </si>
  <si>
    <t>TBSAH CARRY BAGS MEDIUM PK 10 A0</t>
  </si>
  <si>
    <t>EDT BLACK MUSK 60ML L/E GIFT AON</t>
  </si>
  <si>
    <t>GC BOX SML CYO PR 2017 A0X</t>
  </si>
  <si>
    <t>GC BOX MED CYO PR 2017 A0X</t>
  </si>
  <si>
    <t>GIFT MOTHERS DAY PEACH MEX 2017 A21</t>
  </si>
  <si>
    <t>GC BOX LARGE CYO PR 2017 A0X</t>
  </si>
  <si>
    <t>GC BAG SML CYO PR 2017 A0X</t>
  </si>
  <si>
    <t>GIFT MOTHERS DAY MANGO MEX 2017 A21</t>
  </si>
  <si>
    <t>GC BAG MED CYO PR 2017 A0X</t>
  </si>
  <si>
    <t>GC BAG LARGE CYO PR 2017 A0X</t>
  </si>
  <si>
    <t>BATH LILY SMALL GIFT RED 2017 A0</t>
  </si>
  <si>
    <t>BATH LILY SMALL GIFT PINK 2017 A0</t>
  </si>
  <si>
    <t>BATH LILY SMALL GIFT ORANGE 2017 A0</t>
  </si>
  <si>
    <t>EYE COLOUR STICK BOGOTA EMERALD 1.6G A0</t>
  </si>
  <si>
    <t>EYE COLOUR STICK BALI SUNSTONE 1.6G A0</t>
  </si>
  <si>
    <t>EYE COLOUR STICK SYDNEY TOPAZ 1.6G A0</t>
  </si>
  <si>
    <t>MASK FACE ALOE 100ML A0X</t>
  </si>
  <si>
    <t>NAIL BRUSH TBS A0</t>
  </si>
  <si>
    <t>HAIR BRUSH STYLING BAMBOO A0</t>
  </si>
  <si>
    <t>BRUSH BODY ROUND A0</t>
  </si>
  <si>
    <t>GIFT MOTHERS DAY US 2017 A3</t>
  </si>
  <si>
    <t>GIFT MOTHERS DAY QUEBEC 2017 A2</t>
  </si>
  <si>
    <t>GIFT MOTHERS DAY CAN 2017 A2</t>
  </si>
  <si>
    <t>G2 BAG MACA ROOT XM17 A0X</t>
  </si>
  <si>
    <t>G1 HH BAUBLE STRAWBERRY XM17 A0X</t>
  </si>
  <si>
    <t>G2 SHARE HAND CREAMS XM17 A0X</t>
  </si>
  <si>
    <t>LABEL PRICE TAG SN</t>
  </si>
  <si>
    <t>MAT LIP LQD MTL SCARLET STEEL 8ML A0X</t>
  </si>
  <si>
    <t>MAT LIP LQD MTL FUCHSIA CHROME 8ML A0X</t>
  </si>
  <si>
    <t>MAT LIP LQD MTL RUSSET COPPER 8ML A0X</t>
  </si>
  <si>
    <t>MAT LIP LQD MTL PLUM TITANIUM 8ML A0X</t>
  </si>
  <si>
    <t>MAT LIP LQD MTL ROSE GOLD 8ML A0X</t>
  </si>
  <si>
    <t>T LIP BUTTER SHEA 10ML A0</t>
  </si>
  <si>
    <t>T EYE GEL ELDERFLOWER 15ML A0X</t>
  </si>
  <si>
    <t>LINER STAR STAMP 1.5ML A0X</t>
  </si>
  <si>
    <t>T HAND CREAM ALMOND 30ML A0X</t>
  </si>
  <si>
    <t>T FACE WASH VITAMIN E RENO 125ML A0</t>
  </si>
  <si>
    <t>T BODY BUTTER GREEN TEA 200ML A0X</t>
  </si>
  <si>
    <t>T BODY SBT GREEN TEA 200ML A0X</t>
  </si>
  <si>
    <t>T LIP BUTTER MANGO 10ML A0</t>
  </si>
  <si>
    <t>GEL CREAM VITAMIN E 50ML A0X</t>
  </si>
  <si>
    <t>G2 RESCUE KIT TEA TREE XM17 A0X</t>
  </si>
  <si>
    <t>G4 COLLECTION OILS OF LIFE XM17 A0X</t>
  </si>
  <si>
    <t>G4 COLLECTION DROPS OF YOUTH XM17 A0X</t>
  </si>
  <si>
    <t>GC LABEL SMALL MANGO XM17 A0X</t>
  </si>
  <si>
    <t>GC LABEL SMALL COCONUT XM17 A0X</t>
  </si>
  <si>
    <t>GC LABEL SMALL STRAWBERRY XM17 A0X</t>
  </si>
  <si>
    <t>GC LABEL SMALL GREEN TEA XM17 A0X</t>
  </si>
  <si>
    <t>GC LABEL SMALL MORINGA XM17 A0X</t>
  </si>
  <si>
    <t>GC LABEL SMALL SATSUMA XM17 A0X</t>
  </si>
  <si>
    <t>GC LABEL SMALL PINK GRPFRT XM17 A0X</t>
  </si>
  <si>
    <t>GC LABEL SMALL MILK&amp;HONEY XM17 A0X</t>
  </si>
  <si>
    <t>GC LBL SML SHEA XM17 A0X</t>
  </si>
  <si>
    <t>GC LABEL SMALL BRITISH ROSE XM17 A0X</t>
  </si>
  <si>
    <t>GC LABEL MEDIUM STRAWBERRY XM17 A0X</t>
  </si>
  <si>
    <t>GC LABEL MEDIUM SHEA XM17 A0X</t>
  </si>
  <si>
    <t>GC LABEL MEDIUM BRITISH ROSE XM17 A0X</t>
  </si>
  <si>
    <t>GC LABEL MEDIUM MANGO XM17 A0X</t>
  </si>
  <si>
    <t>GC LABEL MEDIUM COCONUT XM17 A0X</t>
  </si>
  <si>
    <t>GC LABEL MEDIUM MILK&amp;HONEY XM17 A0X</t>
  </si>
  <si>
    <t>GC TAG BAG PINK GRPFRT XM17 A0X</t>
  </si>
  <si>
    <t>GC LABEL ULTIMATE STRAWBERRY XM17 A0X</t>
  </si>
  <si>
    <t>GC TAG BAG SATSUMA XM17 A0X</t>
  </si>
  <si>
    <t>GC TAG BAG MILK&amp;HONEY XM17 A0X</t>
  </si>
  <si>
    <t>GC TAG BAG STRAWBERRY XM17 A0X</t>
  </si>
  <si>
    <t>GC LABEL ULTIMATE SHEA XM17 A0X</t>
  </si>
  <si>
    <t>GC TAG BAG SHEA XM17 A0X</t>
  </si>
  <si>
    <t>GC TAG BAG BRTISH ROSE XM17 A0X</t>
  </si>
  <si>
    <t>GC LABEL ULTIMATE BRITISH ROSE XM17 A0X</t>
  </si>
  <si>
    <t>GC TAG BAG COCONUT XM17 A0X</t>
  </si>
  <si>
    <t>GC TAG BAG MANGO XM17 A0X</t>
  </si>
  <si>
    <t>GC FITMENT BAG COCONUT XM17 A0X</t>
  </si>
  <si>
    <t>GC FITMENT BAG EMPTY COCONUT XM17 A0X</t>
  </si>
  <si>
    <t>GC FITMENT BAG MANGO XM17 A0X</t>
  </si>
  <si>
    <t>GC FITMENT BAG EMPTY MANGO  XM17 A0X</t>
  </si>
  <si>
    <t>GC FITMENT BAG PINK GRPFRT XM17 A0X</t>
  </si>
  <si>
    <t>GC FITMENT BAG EMPTY PNK GRPFRT XM17 A0X</t>
  </si>
  <si>
    <t>GC FITMENT BAG SATSUMA XM17 A0X</t>
  </si>
  <si>
    <t>GC FITMENT BAG EMPTY SATSUMA XM17 A0X</t>
  </si>
  <si>
    <t>GC FITMENT BAG MILK&amp;HONEY XM17 A0X</t>
  </si>
  <si>
    <t>GC FITMENT BAG EMPTY MILK&amp;HONEY XM17 A0X</t>
  </si>
  <si>
    <t>GC FITMENT BAG STRAWBERRY XM17 A0X</t>
  </si>
  <si>
    <t>GC FITMENT BAG EMPTY STRAWBERRY XM17 A0X</t>
  </si>
  <si>
    <t>GC FITMENT BAG SHEA XM17 A0X</t>
  </si>
  <si>
    <t>GC FITMENT BAG BRTISH ROSE XM17 A0X</t>
  </si>
  <si>
    <t>GC INSERT BAG COCONUT XM17 A0X</t>
  </si>
  <si>
    <t>GC INSERT BAG MANGO XM17 A0X</t>
  </si>
  <si>
    <t>GC FITMENT BAG EMPTY SHEA XM17 A0X</t>
  </si>
  <si>
    <t>GC INSERT BAG EMPTY PINK GRPFRT XM17 A0X</t>
  </si>
  <si>
    <t>GC INSERT BAG SATSUMA XM17 A0X</t>
  </si>
  <si>
    <t>GC FITMENT BAG EMPTY BRTISH RSEXM17 A0X</t>
  </si>
  <si>
    <t>GC INSERT BAG EMPTY SATSUMA XM17 A0X</t>
  </si>
  <si>
    <t>GC INSERT BAG EMPTY COCONUT XM17 A0X</t>
  </si>
  <si>
    <t>GC INSERT BAG MILK&amp;HONEY XM17 A0X</t>
  </si>
  <si>
    <t>GC INSERT BAG EMPTY MILK&amp;HONEY XM17 A0X</t>
  </si>
  <si>
    <t>GC INSERT BAG EMPTY MANGO XM17 A0X</t>
  </si>
  <si>
    <t>GC INSERT BAG PINK GRPFRT XM17 A0X</t>
  </si>
  <si>
    <t>GC INSERT BAG STRAWBERRY XM17 A0X</t>
  </si>
  <si>
    <t>GC INSERT BAG EMPTY STRAWBERRY XM17 A0X</t>
  </si>
  <si>
    <t>GIFT MINI NAIL M0</t>
  </si>
  <si>
    <t>GC INSERT BAG SHEA XM17 A0X</t>
  </si>
  <si>
    <t>GC INSERT BAG EMPTY SHEA XM17 A0X</t>
  </si>
  <si>
    <t>GC INSERT BAG BRTISH ROSE XM17 A0X</t>
  </si>
  <si>
    <t>GC INSERT BAG EMPTY BRTISH ROSE XM17 A0X</t>
  </si>
  <si>
    <t>GC BOX SMALL PRE-LOAD MANGO XM17 A0X</t>
  </si>
  <si>
    <t>GC BOX SMALL PRE-LOAD COCONUT XM17 A0X</t>
  </si>
  <si>
    <t>GC BOX SMALL PRE-LOAD GREEN TEA XM17 A0X</t>
  </si>
  <si>
    <t>GC BOX SMALL PRE-LOAD MORINGA XM17 A0X</t>
  </si>
  <si>
    <t>GC BOX SMALL PRE-LOAD SATSUMA XM17 A0X</t>
  </si>
  <si>
    <t>GC BOX SMALL PRE-LD PINK GRPFRT XM17 A0X</t>
  </si>
  <si>
    <t>GC BOX SMALL PRE-LD MILK&amp;HONEY XM17 A0X</t>
  </si>
  <si>
    <t>GC BOX SMALL PRE-LD STRAWBERRY XM17 A0X</t>
  </si>
  <si>
    <t>GC BOX SMALL PRE-LOAD SHEA XM17 A0X</t>
  </si>
  <si>
    <t>GC BOX SMALL PRE-LD BRTISH ROSE XM17 A0X</t>
  </si>
  <si>
    <t>GC BOX MED PRE-LOAD STRAWBERRY XM17 A0X</t>
  </si>
  <si>
    <t>GC BOX MED PRE-LOAD SHEA XM17 A0X</t>
  </si>
  <si>
    <t>GC BOX MED PRE-LOAD BRTISH ROSE XM17 A0X</t>
  </si>
  <si>
    <t>GC BOX MED PRE-LOAD MANGO XM17 A0X</t>
  </si>
  <si>
    <t>GC BOX MED PRE-LOAD COCONUT XM17 A0X</t>
  </si>
  <si>
    <t>GC BOX MED PRE-LOAD MILK&amp;HONEY XM17 A0X</t>
  </si>
  <si>
    <t>GC TIN HEMP MOISTURE XM17 A0X</t>
  </si>
  <si>
    <t>GC PL BOX ULTIMATE STRAWBERRY XM17 A0X</t>
  </si>
  <si>
    <t>GC PL BOX ULTIMATE SHEA XM17 A0X</t>
  </si>
  <si>
    <t>GC PL BOX ULTIMATE BRTISH ROSE XM17 A0X</t>
  </si>
  <si>
    <t>TBSAH 2017 SUMMER CATALOGUE A0</t>
  </si>
  <si>
    <t>GC PL BOX ULTIMATE COCONUT XM17 A0X</t>
  </si>
  <si>
    <t>GC TIN MINI MCURE ALMOND XM17 A0X</t>
  </si>
  <si>
    <t>GC TIN MINI MCURE BRITISH ROSE XM17 A0X</t>
  </si>
  <si>
    <t>GC TIN MINI MANICURE HEMP XM17 A0X</t>
  </si>
  <si>
    <t>HFL INSTAMATTE INSERTS 2017 A0X</t>
  </si>
  <si>
    <t>GC TIN HAND/NAIL HEMP XM17 A0X</t>
  </si>
  <si>
    <t>GC TIN HAND/NAIL ROSE XM17 A0X</t>
  </si>
  <si>
    <t>GC TIN PEDICURE XM17 A0X</t>
  </si>
  <si>
    <t>GC TIN LIP COLLECTION XM17 A0X</t>
  </si>
  <si>
    <t>GC LABEL LIP COLLN XM17 A0X</t>
  </si>
  <si>
    <t>GC LABEL RESCUE KIT TEA TREE XM17 A0X</t>
  </si>
  <si>
    <t>GC LABEL COLLECTION OOL XM17 A0X</t>
  </si>
  <si>
    <t>GC LABEL COLLECTION DOY XM17 A0X</t>
  </si>
  <si>
    <t>GC LABEL RON XM17 A0X</t>
  </si>
  <si>
    <t>GC LABEL SMALL WHITE MUSK XM17 A0X</t>
  </si>
  <si>
    <t>GC LABEL SMALL BLACK MUSK XM17 A0X</t>
  </si>
  <si>
    <t>GC BOX PRE-LOAD VIT E MOISTURE XM17 A0X</t>
  </si>
  <si>
    <t>GC BOX PRE-LOAD TEA TREE XM17 A0X</t>
  </si>
  <si>
    <t>GC BOX SMALL MASK XM17 A0X</t>
  </si>
  <si>
    <t>GC LABEL SMALL MASK XM17 A0X</t>
  </si>
  <si>
    <t>GC LABEL VITAMIN E MOISTURE XM17 A0X</t>
  </si>
  <si>
    <t>GC BOX PL COLLECTION OOL XM17 A0X</t>
  </si>
  <si>
    <t>GC BOX PRE-LOAD DOY XM17 A0X</t>
  </si>
  <si>
    <t>GC BOX PRE-LOAD RON XM17 A0X</t>
  </si>
  <si>
    <t>GC CUBE WHITE MUSK XM17 A0X</t>
  </si>
  <si>
    <t>GC CUBE EMPTY WHITE MUSK XM17 A0X</t>
  </si>
  <si>
    <t>GC FITMENT CUBE WHITE MUSK XM17 A0X</t>
  </si>
  <si>
    <t>GC CUBE BLACK MUSK XM17 A0X</t>
  </si>
  <si>
    <t>GC FITMENT CUBE BLACK MUSK XM17 A0X</t>
  </si>
  <si>
    <t>GC BOX PL SMALL WHITE MUSK XM17 A0X</t>
  </si>
  <si>
    <t>GC BOX PL SMALL BLACK MUSK XM17 A0X</t>
  </si>
  <si>
    <t>GC BOX PL SMALL WM LEAU XM17 A0X</t>
  </si>
  <si>
    <t>GC BOX MASK MAD XM17 A0X</t>
  </si>
  <si>
    <t>GC TAG MASK MAD XM17 A0X</t>
  </si>
  <si>
    <t>GC LABEL SMALL WM LEAU XM17 A0X</t>
  </si>
  <si>
    <t>GC BOX PL SMALL JCB XM17 A0X</t>
  </si>
  <si>
    <t>GC LABEL SMALL JAP C/BLSM XM17 A0X</t>
  </si>
  <si>
    <t>GC BOX MED PRE-LOAD WHITE MUSK XM17 A0X</t>
  </si>
  <si>
    <t>GC LABEL MED WHITE MUSK XM17 A0X</t>
  </si>
  <si>
    <t>GC BOX MED PRE-LOAD BLACK MUSK XM17 A0X</t>
  </si>
  <si>
    <t>GC LABEL MED BLACK MUSK XM17 A0X</t>
  </si>
  <si>
    <t>GC BOX DELUXE PRE-LD WHITE MUSK XM17 A0X</t>
  </si>
  <si>
    <t>GC LABEL DELUXE WHITE MUSK XM17 A0X</t>
  </si>
  <si>
    <t>GC BOX PRE-LOAD DLX BLACK MUSK XM17 A0X</t>
  </si>
  <si>
    <t>GC LABEL DELUXE BLACK MUSK XM17 A0X</t>
  </si>
  <si>
    <t>GC BOX NIGRITELLA XM17 A0X</t>
  </si>
  <si>
    <t>GC TAG NIGRITELLA XM17 A0X</t>
  </si>
  <si>
    <t>GC LABEL MINI MANICURE ALMOND XM17 A0X</t>
  </si>
  <si>
    <t>GC LBL MINI MANICURE BRTISH RS XM17 A0X</t>
  </si>
  <si>
    <t>GC LABEL MINI MANICURE HEMP XM17 A0X</t>
  </si>
  <si>
    <t>GC LABEL HEMP MOISTURE XM17 A0X</t>
  </si>
  <si>
    <t>GC LABEL HAND/NAIL HEMP XM17 A0X</t>
  </si>
  <si>
    <t>GC LABEL HAND/NAIL BRTISH ROSE XM17 A0X</t>
  </si>
  <si>
    <t>GC LABEL PEDICURE XM17 A0X</t>
  </si>
  <si>
    <t>GC LABEL ADVENT ENTRY XM17 A0X</t>
  </si>
  <si>
    <t>GC LABEL ADVENT DELUXE XM17 A0X</t>
  </si>
  <si>
    <t>GC LABEL ADVENT ULTIMATE XM17 A0X</t>
  </si>
  <si>
    <t>T HAND CRM ALMOND 100ML A0X</t>
  </si>
  <si>
    <t>T SCTS BODY SCRUB SEA SALT 350ML A0X</t>
  </si>
  <si>
    <t>TBSAH STARTER KIT SUMMER 2017 A0</t>
  </si>
  <si>
    <t>TBSAH STARTER KIT AUTUMN 2017 A0</t>
  </si>
  <si>
    <t>TBSAH STARTER KIT WINTER 2017 A0</t>
  </si>
  <si>
    <t>TBSAH STARTER KIT SPRING 2017 A0</t>
  </si>
  <si>
    <t>GIFT ICE CRM TUB STRAWBERRY AYR17 A0</t>
  </si>
  <si>
    <t>GIFT ICE CRM TUB SATSUMA AYR17 A0</t>
  </si>
  <si>
    <t>GIFT ICE CRM TUB P GRAPEFRUIT AYR17 A0</t>
  </si>
  <si>
    <t>GIFT LOLLIPOP STRAWBERRY AYR17 A0</t>
  </si>
  <si>
    <t>GIFT LOLLIPOP SATSUMA AYR17 A0</t>
  </si>
  <si>
    <t>GIFT LOLLIPOP P GRAPEFRUIT AYR17 A0</t>
  </si>
  <si>
    <t>GIFT TBSAH MYSTERY BAG V1 JAN 2017 A0</t>
  </si>
  <si>
    <t>GIFT TBSAH MYSTERY BAG V2 JAN 2017 A0</t>
  </si>
  <si>
    <t>GIFT TBSAH MYSTERY BAG JUN 2017 A0</t>
  </si>
  <si>
    <t>T OVERNIGHT MASK TEA TREE 75ML A0X</t>
  </si>
  <si>
    <t>T OVERNIGHT MASK TEA TREE 75ML A36</t>
  </si>
  <si>
    <t>T FACE MASK MATCHA 75ML A0X</t>
  </si>
  <si>
    <t>T EMULSION SPF20 DOY 50ML AX</t>
  </si>
  <si>
    <t>GC BAG MACA ROOT XM17 A0X</t>
  </si>
  <si>
    <t>GC BANDWRAP MENS SHV XM17 A0X</t>
  </si>
  <si>
    <t>GC LABEL W/MUSK MEN XM17 A22</t>
  </si>
  <si>
    <t>GC LABEL ACTIVIST XM17 A39</t>
  </si>
  <si>
    <t>GC TAG BAUBLE HH STRAWBERRY XM17 A0X</t>
  </si>
  <si>
    <t>GC TAG BAUBLE HH SHEA XM17 A0X</t>
  </si>
  <si>
    <t>GC TIN WM SPORT XM17 A0X</t>
  </si>
  <si>
    <t>GC LABEL WM SPORT XM17 A22</t>
  </si>
  <si>
    <t>GC LABEL WM SPORT XM17 A39</t>
  </si>
  <si>
    <t>GC LABEL DUCK N DIVE XM17 A0X</t>
  </si>
  <si>
    <t>GC TAG LIP WAND XM17 A0X</t>
  </si>
  <si>
    <t>GC LABEL HAND TRIO XM17 A0X</t>
  </si>
  <si>
    <t>GC BOX CHATTERBOX XM17 A0X</t>
  </si>
  <si>
    <t>GC TIN ACTIVIST XM17 A0X</t>
  </si>
  <si>
    <t>GC CUBE MINI HH XM17 A0X</t>
  </si>
  <si>
    <t>GC TIN WMFM XM17 A0X</t>
  </si>
  <si>
    <t>GC LABEL TRIO BODY BUTTER XM17 A0X</t>
  </si>
  <si>
    <t>GC LABEL SHARE HAND CREAMS XM17 A0X</t>
  </si>
  <si>
    <t>GC LID CHATTERBOX XM17 A0X</t>
  </si>
  <si>
    <t>GC LABEL CHATTERBOX XM17 A0X</t>
  </si>
  <si>
    <t>GC BOX INNER WALL SHARE HND CRM XM17 A0X</t>
  </si>
  <si>
    <t>GC BOX P-LD SPINNER XM17 A0X</t>
  </si>
  <si>
    <t>GC LABEL SPINNER BODY BUTTER XM17 A0X</t>
  </si>
  <si>
    <t>GC LABEL ULTIMATE COCONUT  XM17 A0X</t>
  </si>
  <si>
    <t>GC LABEL ACTIVIST XM17 A22</t>
  </si>
  <si>
    <t>G1 BORN LIPPY AR17 A0X</t>
  </si>
  <si>
    <t>GC LABEL BORN LIPPY AR17 A0X</t>
  </si>
  <si>
    <t>GC BOX MINI FROSTED BERRIES XM17 A0X</t>
  </si>
  <si>
    <t>GC LABEL MINI FROSTED BERRIES XM17 A0X</t>
  </si>
  <si>
    <t>GC BOX MINI EMTY FROSTD BERRIES XM17 A0X</t>
  </si>
  <si>
    <t>GC BOX MINI FROSTED PLUM XM17 A0X</t>
  </si>
  <si>
    <t>GC LABEL MINI FROSTED PLUM XM17 A0X</t>
  </si>
  <si>
    <t>GC BOX MINI EMPTY FROSTED PLUM XM17 A0X</t>
  </si>
  <si>
    <t>GC BOX MINI VANILLA CHAI XM17 A0X</t>
  </si>
  <si>
    <t>GC LABEL MINI VANILLA CHAI XM17 A0X</t>
  </si>
  <si>
    <t>GC BOX MINI EMPTY VANILLA CHAI XM17 A0X</t>
  </si>
  <si>
    <t>GC LABEL ADVENT STANDARD XM17 A0X</t>
  </si>
  <si>
    <t>GC BOX ADVENT STANDARD XM17 A0X</t>
  </si>
  <si>
    <t>GC BOX ADVENT ULTIMATE XM17 A0X</t>
  </si>
  <si>
    <t>GC BOX ADVENT DELUXE XM17 A0X</t>
  </si>
  <si>
    <t>T BODY CREAM JCB 200ML A0X</t>
  </si>
  <si>
    <t>T DAY CREAM DOL 50ML AOH</t>
  </si>
  <si>
    <t>T MOISTURE CREAM VIT E 50ML A0X</t>
  </si>
  <si>
    <t>GC BOX ADVENT LHS ENTRY XM17 A0X</t>
  </si>
  <si>
    <t>GC VACFORM ADVENT LHS ENTRY XM17 A0X</t>
  </si>
  <si>
    <t>GC LABEL ULT VANILLA CHAI XM17 A0X</t>
  </si>
  <si>
    <t>GC LABEL ULT FROSTED BERRIES 2017 A0X</t>
  </si>
  <si>
    <t>GC LABEL ULT FROSTED PLUM 2017 A0X</t>
  </si>
  <si>
    <t>GC BOX SHAVE KIT XM17 A0X</t>
  </si>
  <si>
    <t>GC LABEL SHAVE KIT XM17 A0X</t>
  </si>
  <si>
    <t>GC HH BAUBLE STRAWBERRY XM17 A0X</t>
  </si>
  <si>
    <t>GC HH BAUBLE SHEA XM17 A0X</t>
  </si>
  <si>
    <t>GC LABEL TRIO SEASONAL BUTTER XM17 A0X</t>
  </si>
  <si>
    <t>GC FITMENT MINI SEASONAL XM17 A0X</t>
  </si>
  <si>
    <t>GC BOX FESTIVE SOAP XM17 A0X</t>
  </si>
  <si>
    <t>GC BOX EMPTY FESTIVE SOAP XM17 A0X</t>
  </si>
  <si>
    <t>GC INSERT FESTIVE SOAP XM17 A0X</t>
  </si>
  <si>
    <t>GC LABEL FESTIVE SOAP  XM17 A0X</t>
  </si>
  <si>
    <t>GC TIN BDY RTINE PLUM XM17 A0X</t>
  </si>
  <si>
    <t>GC TAG BODY ROUTINE PLUM XM17 A0X</t>
  </si>
  <si>
    <t>GC TIN BDY RTNE FROSTED BERRIES XM17 A0X</t>
  </si>
  <si>
    <t>GC TAG BDY RTNE FROSTED BERRIES XM17 A0X</t>
  </si>
  <si>
    <t>GC TIN BDY RTNE VANILLA CHAI XM17 A0X</t>
  </si>
  <si>
    <t>GC TAG BODY ROUTINE VNILLA CHAI XM17 A0X</t>
  </si>
  <si>
    <t>GC LABEL HAND TRIO SEASONAL XM17 A0X</t>
  </si>
  <si>
    <t>GC TIN ULTIMATE FROSTED PLUM XM17 A0X</t>
  </si>
  <si>
    <t>GC TIN ULTIMATE FROSTED BERRIES XM17 A0X</t>
  </si>
  <si>
    <t>GC BOX TRIO SEASONAL BUTTER XM17 A0X</t>
  </si>
  <si>
    <t>GC TIN ULTIMATE VANILLA CHAI XM17 A0X</t>
  </si>
  <si>
    <t>GC LABEL HAND DUET STRAWBERRY XM17 A0X</t>
  </si>
  <si>
    <t>GC LABEL HAND DUET SHEA XM17 A0X</t>
  </si>
  <si>
    <t>GC LABEL HAND DUET BRTISH ROSE XM17 A0X</t>
  </si>
  <si>
    <t>GC INSERT MINI SEASONAL XM17 A0X</t>
  </si>
  <si>
    <t>GC TRAY HAND TRIO SEASONAL XM17 A0X</t>
  </si>
  <si>
    <t>GC SLEEVE HAND TRIO SEASONAL XM17 A0X</t>
  </si>
  <si>
    <t>GC BOX HAND TRIO EMPTY SEASONAL XM17 A0X</t>
  </si>
  <si>
    <t>GC CONTAINER DUCK N DIVE XM17 A0X</t>
  </si>
  <si>
    <t>GC BOX MEDIUM PREMIUM CYO XM17 A0X</t>
  </si>
  <si>
    <t>SLEEPING MASK POLAR BEAR PINK XM17 A0</t>
  </si>
  <si>
    <t>GC LABEL CUBE MINI HH XM17 A0X</t>
  </si>
  <si>
    <t>GC BOX TRIO BODY BUTTER XM17 A0X</t>
  </si>
  <si>
    <t>GC BOX TRIO HAND CREAM XM17 A0X</t>
  </si>
  <si>
    <t>GC BOX LIP WAND XM17 A0X</t>
  </si>
  <si>
    <t>GC BAG EMPTY MACA ROOT XM17 A0X</t>
  </si>
  <si>
    <t>GC BOX EMPTY SHAVE KIT XM17 A0X</t>
  </si>
  <si>
    <t>GC BOX ADVENT EMPTY ENTRY XM17 A0X</t>
  </si>
  <si>
    <t>GC CUBE EMPTY SHEA XM17 A0X</t>
  </si>
  <si>
    <t>GC CONTAINER EMPTY DUCK N DIVE XM17 A0X</t>
  </si>
  <si>
    <t>GC CUBE EMPTY BRTISH ROSE XM17 A0X</t>
  </si>
  <si>
    <t>GC BOX EMPTY CHATTERBOX XM17 A0X</t>
  </si>
  <si>
    <t>GC CUBE EMPTY STRAWBERRY XM17 A0X</t>
  </si>
  <si>
    <t>GC CUBE EMPTY COCONUT XM17 A0X</t>
  </si>
  <si>
    <t>GC CUBE EMPTY MANGO XM17 A0X</t>
  </si>
  <si>
    <t>GC CUBE EMPTY GREEN TEA XM17 A0X</t>
  </si>
  <si>
    <t>GC CUBE EMPTY MORINGA XM17 A0X</t>
  </si>
  <si>
    <t>GC CUBE EMPTY SATSUMA XM17 A0X</t>
  </si>
  <si>
    <t>GC CUBE EMPTY PINK GRPFRT XM17 A0X</t>
  </si>
  <si>
    <t>GC CUBE EMPTY BLACK MUSK XM17 A0X</t>
  </si>
  <si>
    <t>GC BAG EMPTY COCONUT XM17 A0X</t>
  </si>
  <si>
    <t>GC BAG EMPTY MANGO XM17 A0X</t>
  </si>
  <si>
    <t>GC BAG EMPTY PINK GRPFRT XM17 A0X</t>
  </si>
  <si>
    <t>GC BAG EMPTY SATSUMA XM17 A0X</t>
  </si>
  <si>
    <t>GC BAG EMPTY MILK&amp;HONEY XM17 A0X</t>
  </si>
  <si>
    <t>GC BAG EMPTY STRAWBERRY XM17 A0X</t>
  </si>
  <si>
    <t>GC BAG EMPTY SHEA XM17 A0X</t>
  </si>
  <si>
    <t>GC BAG EMPTY BRTISH ROSE XM17 A0X</t>
  </si>
  <si>
    <t>BODY BRUSH SEASONAL XM17 A0</t>
  </si>
  <si>
    <t>BAG FOR LIFE XM17 A0</t>
  </si>
  <si>
    <t>RUBBER DUCK RED HH XM17 A0</t>
  </si>
  <si>
    <t>GC BOX SMALL EMPTY MASK XM17 A0X</t>
  </si>
  <si>
    <t>GC CADDY HAND DUET STRAWBERRY XM17 A0X</t>
  </si>
  <si>
    <t>GC CADDY HAND DUET SHEA XM17 A0X</t>
  </si>
  <si>
    <t>GC CADDY HAND DUET BRTISH ROSE XM17 A0X</t>
  </si>
  <si>
    <t>GC VACFORM ADVENT LHS EM ENTRY XM17 A0X</t>
  </si>
  <si>
    <t>GC BOX RELAXING SPA XM17 A0X</t>
  </si>
  <si>
    <t>CLEANSING GEL SFTNG NUTRIGANICS 100ML A0</t>
  </si>
  <si>
    <t>MASK SMOOTHING NUTRIGANICS 100ML A0</t>
  </si>
  <si>
    <t>GC BOX REVITALISING SPA XM17 A0X</t>
  </si>
  <si>
    <t>GC BOX BLISSFUL SPA XM17 A0X</t>
  </si>
  <si>
    <t>GC BOX FIRMING SPA XM17 A0X</t>
  </si>
  <si>
    <t>GC LABEL RELAXING SPA XM17 A0X</t>
  </si>
  <si>
    <t>GC LABEL REVITALISING SPA XM17 A0X</t>
  </si>
  <si>
    <t>GC LABEL BLISSFUL SPA XM17 A0X</t>
  </si>
  <si>
    <t>GC LABEL FIRMING SPA XM17 A0X</t>
  </si>
  <si>
    <t>GC BOX EMPTY NIGRITELLA XM17 A0X</t>
  </si>
  <si>
    <t>GC CDY H DUET EMPTY STRAWBERRY XM17 A0X</t>
  </si>
  <si>
    <t>GC CDY H DUET EMPTY SHEA XM17 A0X</t>
  </si>
  <si>
    <t>GC CADDY H DUET EM BRITISH ROSE XM17 A0X</t>
  </si>
  <si>
    <t>GC FITMENT CUBE STRAWBERRY XM17 A0X</t>
  </si>
  <si>
    <t>GC FITMENT CUBE SHEA XM17 A0X</t>
  </si>
  <si>
    <t>GC FITMENT CUBE BRTISH ROSE XM17 A0X</t>
  </si>
  <si>
    <t>GC FITMENT CUBE COCONUT XM17 A0X</t>
  </si>
  <si>
    <t>GC FITMENT CUBE MANGO XM17 A0X</t>
  </si>
  <si>
    <t>GC FITMENT CUBE GREEN TEA XM17 A0X</t>
  </si>
  <si>
    <t>GC FITMENT CUBE MORINGA XM17 A0X</t>
  </si>
  <si>
    <t>GC FITMENT CUBE SATSUMA XM17 A0X</t>
  </si>
  <si>
    <t>GC FITMENT CUBE PINK GRPFRT XM17 A0X</t>
  </si>
  <si>
    <t>SOAP FROSTED BERRIES 25G 2017 ARX</t>
  </si>
  <si>
    <t>SOAP VANILLA 25G 2017 ARX</t>
  </si>
  <si>
    <t>SOAP FROSTED PLUM 25G 2017 ARX</t>
  </si>
  <si>
    <t>GC FITMENT BAG MORINGA XM17 A0X</t>
  </si>
  <si>
    <t>GC INSERT BAG MORINGA XM17 A0X</t>
  </si>
  <si>
    <t>GC TAG BAG MORINGA XM17 A0X</t>
  </si>
  <si>
    <t>GC FITMENT BAG EMPTY MORINGA XM17 A0X</t>
  </si>
  <si>
    <t>GC INSERT BAG EMPTY MORINGA XM17 A0X</t>
  </si>
  <si>
    <t>GC CUBE MILK&amp;HONEY XM17 A0X</t>
  </si>
  <si>
    <t>GC FITMENT CUBE MILK&amp;HONEY XM17 A0X</t>
  </si>
  <si>
    <t>GC CUBE EMPTY MILK&amp;HONEY XM17 A0X</t>
  </si>
  <si>
    <t>GC BAG EMPTY MORINGA XM17 A0X</t>
  </si>
  <si>
    <t>CATALOGUE TBSAH SUMMER 2017 A0</t>
  </si>
  <si>
    <t>CARDBOARD EOS RAMADAN LOOKS A0</t>
  </si>
  <si>
    <t>BATH GLOVES RED A0</t>
  </si>
  <si>
    <t>BATH BOMB GREEN TEA 28G A0X</t>
  </si>
  <si>
    <t>BATH BOMB VANILLA DELIGHT 28G 2017 A0X</t>
  </si>
  <si>
    <t>MAT LIP LQD CRETE CRNTN 030 8ML 2017 A0X</t>
  </si>
  <si>
    <t>MAT LIP LQD PARIS PEONY 022 8ML 2017 A0X</t>
  </si>
  <si>
    <t>MAT LIP LQD TOKYO LOTUS 024 8ML 2017 A0X</t>
  </si>
  <si>
    <t>MAT LIP LQD CALI GERBRA 010 8ML 2017 A0X</t>
  </si>
  <si>
    <t>MAT LIP LQD TAHTI HBSCS 016 8ML 2017 A0X</t>
  </si>
  <si>
    <t>MAT LIP LQD SICILY IRIS 019 8ML 2017 A0X</t>
  </si>
  <si>
    <t>BODY BALM MONOI 200ML A0</t>
  </si>
  <si>
    <t>BATH BOMB MANGO 28G A0X</t>
  </si>
  <si>
    <t>BATH BOMB CANDIED PLUM 28G 2017 A0X</t>
  </si>
  <si>
    <t>G1 DUO LIP/HAND STRAWBERRY XM17 A0X</t>
  </si>
  <si>
    <t>G1 HAND CREAM TRIO CARING XM17 A0X</t>
  </si>
  <si>
    <t>GC BOX SHOWER DISCOVERY XM17 A0X</t>
  </si>
  <si>
    <t>GC LABEL SHOWER GEL DISCOVERY XM17 A0X</t>
  </si>
  <si>
    <t>GC BOX TRIO HAND CARING XM17 A0X</t>
  </si>
  <si>
    <t>GC LABEL TRIO CARING HAND XM17 A0X</t>
  </si>
  <si>
    <t>GC CUBE ARGAN XM17 A0X</t>
  </si>
  <si>
    <t>GC FITMENT CUBE ARGAN XM17 A0X</t>
  </si>
  <si>
    <t>GC CUBE EMPTY ARGAN XM17 A0X</t>
  </si>
  <si>
    <t>GC BOX SMALL PRE-LOAD ARGAN XM17 A0X</t>
  </si>
  <si>
    <t>GC LABEL SMALL ARGAN XM17 A0X</t>
  </si>
  <si>
    <t>GC BOX ULTIMATE PRE-LD MORINGA XM17 A0X</t>
  </si>
  <si>
    <t>GC LABEL ULTIMATE MORINGA XM17 A0X</t>
  </si>
  <si>
    <t>GC BOX MEDIUM PRE-LOAD MORINGA XM17 A0X</t>
  </si>
  <si>
    <t>GC LABEL MED MORINGA XM17 A0X</t>
  </si>
  <si>
    <t>GC BOX MEDIUM PRE-LOAD SATSUMA XM17 A0X</t>
  </si>
  <si>
    <t>GC LABEL MEDIUM SATSUMA XM17 A0X</t>
  </si>
  <si>
    <t>GC DUO LIP/HAND STRAWBERRY XM17 A0X</t>
  </si>
  <si>
    <t>GC TAG DUO LIP/HAND STRAWBERRY XM17 A0X</t>
  </si>
  <si>
    <t>GC DUO LIP/HAND SHEA XM17 A0X</t>
  </si>
  <si>
    <t>GC TAG DUO LIP/HAND SHEA XM17 A0X</t>
  </si>
  <si>
    <t>GC DUO LIP/HAND MANGO XM17 A0X</t>
  </si>
  <si>
    <t>GC TAG DUO LIP/HAND MANGO XM17 A0X</t>
  </si>
  <si>
    <t>GC DUO LIP/HAND COCONUT XM17 A0X</t>
  </si>
  <si>
    <t>GC TAG DUO LIP/HAND COCONUT XM17 A0X</t>
  </si>
  <si>
    <t>FACIAL MIST ROSE 60ML A0X</t>
  </si>
  <si>
    <t>FACIAL MIST STRAWBERRY 60ML A0X</t>
  </si>
  <si>
    <t>FACIAL MIST MINT 60ML A0X</t>
  </si>
  <si>
    <t>FACIAL MIST COCONUT 60ML A0X</t>
  </si>
  <si>
    <t>FACIAL MIST MANDARIN 60ML A0X</t>
  </si>
  <si>
    <t>GC BASE SHARE HAND CREAM MIXED XM17 A0X</t>
  </si>
  <si>
    <t>GC LID SHARE HAND CREAM MIXED XM17 A0X</t>
  </si>
  <si>
    <t>GC INNER SHARE HC PINK GRPFRT XM17 A0X</t>
  </si>
  <si>
    <t>GC INNER SHARE HC STRAWBERRY XM17 A0X</t>
  </si>
  <si>
    <t>GC INNER SHARE HC MORINGA XM17 A0X</t>
  </si>
  <si>
    <t>GC INNER SHARE HC SHEA XM17 A0X</t>
  </si>
  <si>
    <t>GC INNER SHARE HC MANGO XM17 A0X</t>
  </si>
  <si>
    <t>GC INNER SHARE HC BRTISH ROSE XM17 A0X</t>
  </si>
  <si>
    <t>GC BANDWRAP EMPTY MACA ROOT XM17 A0X</t>
  </si>
  <si>
    <t>GIFT MOTHERS DAY ECOM US 2017 A3</t>
  </si>
  <si>
    <t>GIFT MOTHERS DAY ECOM QUEBEC 2017 A2</t>
  </si>
  <si>
    <t>GIFT MOTHERS DAY ECOM CANADA 2017 A2</t>
  </si>
  <si>
    <t>SHOWER GEL WM LEAU 60ML A0X</t>
  </si>
  <si>
    <t>HEADBAND ANIMAL PIG XM17 A0</t>
  </si>
  <si>
    <t>GC LABEL SMALL IND NGT JSM XM17 A0X</t>
  </si>
  <si>
    <t>GC BOX S PRE-LD IND NGT JSM XM17 A0X</t>
  </si>
  <si>
    <t>GC TAG BAG GREEN TEA XM17 A0X</t>
  </si>
  <si>
    <t>GC FITMENT BAG GREEN TEA XM17 A0X</t>
  </si>
  <si>
    <t>GC BAG EMPTY GREEN TEA XM17 A0X</t>
  </si>
  <si>
    <t>GC INSERT BAG GREEN TEA XM17 A0X</t>
  </si>
  <si>
    <t>GC FITMENT BAG EMPTY GREEN TEA XM17 A0X</t>
  </si>
  <si>
    <t>GC INSERT BAG EMPTY GREEN TEA XM17 A0X</t>
  </si>
  <si>
    <t>G2 ROBOT XM17 A0X</t>
  </si>
  <si>
    <t>GC TIN ROBOT XM17 A0X</t>
  </si>
  <si>
    <t>GC TAG ROBOT XM17 A0X</t>
  </si>
  <si>
    <t>GC BOX PRE-LOAD NY TBS XM17 A0X</t>
  </si>
  <si>
    <t>G2 CAMOMILE 123 XM17 A0X</t>
  </si>
  <si>
    <t>GC BOX CAMOMILE 123 XM17 A0X</t>
  </si>
  <si>
    <t>GC LABEL CAMOMILE 123 XM17 A0X</t>
  </si>
  <si>
    <t>GC LABEL W/MUSK MEN XM17 A39</t>
  </si>
  <si>
    <t>GC FITMENT CAMOMILE 123 XM17 A0X</t>
  </si>
  <si>
    <t>GC LABEL COUNTDOWN TO NY TBS XM17 A0X</t>
  </si>
  <si>
    <t>GC LABEL BIG CUBE HH XM17 A0X</t>
  </si>
  <si>
    <t>GC BOX TEA TREE 123 XM17 A0X</t>
  </si>
  <si>
    <t>GC FITMENT TEA TREE 123 XM17 A0X</t>
  </si>
  <si>
    <t>GC LABEL TEA TREE 123 XM17 A0X</t>
  </si>
  <si>
    <t>GC BOX KIT EMPTY TEA TREE 123 XM17 A0X</t>
  </si>
  <si>
    <t>GC BOX KIT EMPTY CAMOMILE XM17 A0X</t>
  </si>
  <si>
    <t>GC RIBBON NIGRITELLA XM17 A0X</t>
  </si>
  <si>
    <t>GC BOX BIG CUBE HH XM17 A0X</t>
  </si>
  <si>
    <t>G3 BIG CUBE HH XM17 A0X</t>
  </si>
  <si>
    <t>FRAGRANCE POMANDER TBS XM17 A0X</t>
  </si>
  <si>
    <t>ADVENT DICE TBS XM17 A0X</t>
  </si>
  <si>
    <t>GYM TOWEL TBS XM17 A0X</t>
  </si>
  <si>
    <t>TBS DUCK TBS XM17 A0X</t>
  </si>
  <si>
    <t>APRON FAAT 2017 A0X</t>
  </si>
  <si>
    <t>CARRIER BAG CHRISTMAS XS 2017 A0X</t>
  </si>
  <si>
    <t>CARRIER BAG CHRISTMAS S 2017 A0X</t>
  </si>
  <si>
    <t>CARRIER BAG CHRISTMAS M 2017 A0X</t>
  </si>
  <si>
    <t>CARRIER BAG CHRISTMAS L 2017 A0X</t>
  </si>
  <si>
    <t>HEAD BAND BUNNY GIFT XM17 A0X</t>
  </si>
  <si>
    <t>SLEEP MASK POLAR BEAR GREY GIFT XM17 ARX</t>
  </si>
  <si>
    <t>GLOVES BATH BEIGE M0</t>
  </si>
  <si>
    <t>GLOVES BATH ORANGE M0</t>
  </si>
  <si>
    <t>GLOVES BATH WHITE M0</t>
  </si>
  <si>
    <t>CANDLE ETHIOPIAN GREEN COFFEE 200G A0X</t>
  </si>
  <si>
    <t>BODY BUTTER PNTA COLADA 200ML A0X</t>
  </si>
  <si>
    <t>EDT RASPBERRY 30ML A0X</t>
  </si>
  <si>
    <t>HFL EYECOLOUR LIQUID METAL A0X</t>
  </si>
  <si>
    <t>GC CYO BOX HALLOWEEN 2017 A0X</t>
  </si>
  <si>
    <t>FILE A FOOT PLASTIC M0</t>
  </si>
  <si>
    <t>GC BOX KIT EM SHARE HAND CREAM XM17 A0X</t>
  </si>
  <si>
    <t>BALM AMAZONIAN BEL 50ML A0X</t>
  </si>
  <si>
    <t>GC RIBBON SML GREEN TEA XM17 A0X</t>
  </si>
  <si>
    <t>GC RIBBON SML MORINGA XM17 A0X</t>
  </si>
  <si>
    <t>GC RIBBON SML SATSUMA XM17 A0X</t>
  </si>
  <si>
    <t>GC RIBBON SML PINK GRPFRT XM17 A0X</t>
  </si>
  <si>
    <t>GC RIBBON SML MILK&amp;HONEY XM17 A0X</t>
  </si>
  <si>
    <t>GC RIBBON SML BRTISH ROSE XM17 A0X</t>
  </si>
  <si>
    <t>GC RIBBON MED BRTISH ROSE XM17 A0X</t>
  </si>
  <si>
    <t>GC RIBBON MED MILK&amp;HONEY XM17 A0X</t>
  </si>
  <si>
    <t>GC RIBBON MED MORINGA XM17 A0X</t>
  </si>
  <si>
    <t>GC RIBBON MED SATSUMA XM17 A0X</t>
  </si>
  <si>
    <t>GC RIBBON SML EM GREEN TEA XM17 A0X</t>
  </si>
  <si>
    <t>GC RIBBON SML EM MORINGA XM17 A0X</t>
  </si>
  <si>
    <t>GC RIBBON SML EM SATSUMA XM17 A0X</t>
  </si>
  <si>
    <t>GC RIBBON SML EM PINK GRPFRT XM17 A0X</t>
  </si>
  <si>
    <t>GC RIBBON SML EM MILK&amp;HONEY XM17 A0X</t>
  </si>
  <si>
    <t>BADGE STOP VIOLENCE HOME M1</t>
  </si>
  <si>
    <t>GC RIBBON SML EM BRTISH ROSE XM17 A0X</t>
  </si>
  <si>
    <t>GC RIBBON MED EM BRTISH ROSE XM17 A0X</t>
  </si>
  <si>
    <t>SHOWER CREAM COCONUT 60ML ARX</t>
  </si>
  <si>
    <t>BAG SKIN NUTRIGANICS XM09 A0</t>
  </si>
  <si>
    <t>BODY LOTION TOBACCO FLOWER 250ML A36</t>
  </si>
  <si>
    <t>SOAP WHITE MUSK 100G A0</t>
  </si>
  <si>
    <t>TALC WHITE MUSK 100G A0</t>
  </si>
  <si>
    <t>DEODORANT WHITE MUSK 50ML A22</t>
  </si>
  <si>
    <t>DEODORANT WHITE MUSK 50ML A23</t>
  </si>
  <si>
    <t>GC RIBBON MED EM MILK&amp;HONEY XM17 A0X</t>
  </si>
  <si>
    <t>BODY LOTION LOVE ETC 60ML ARX</t>
  </si>
  <si>
    <t>BODY WASH LOVE ETC 60ML ARX</t>
  </si>
  <si>
    <t>HOLDER GIFT BAG CYO A1</t>
  </si>
  <si>
    <t>FACE SCRUB SEAWEED 75ML A21</t>
  </si>
  <si>
    <t>FACE SCRUB SEAWEED 75ML A22</t>
  </si>
  <si>
    <t>FACE SCRUB SEAWEED 75ML A23</t>
  </si>
  <si>
    <t>BOX CYO POP UP BLUE XM09 AX</t>
  </si>
  <si>
    <t>VACFORM BAG TEA TREE EMPTY SS09 A0</t>
  </si>
  <si>
    <t>GC RIBBON MED EM MORINGA XM17 A0X</t>
  </si>
  <si>
    <t>SOAP LEMON 100G AX</t>
  </si>
  <si>
    <t>BOX CYO LOVE ETC AU09 A0</t>
  </si>
  <si>
    <t>DISPLAY BABASSU NUTS A0</t>
  </si>
  <si>
    <t>HF OIL VANILLA LIME BLOSSOM 10ML AEU</t>
  </si>
  <si>
    <t>HM SPRAY MANDARIN TANGELO 100ML AX</t>
  </si>
  <si>
    <t>HM SPRY JASMINE WHT FRANGIPANI 100ML AX</t>
  </si>
  <si>
    <t>HM SPRAY GREEN TEA LEMON 100ML AX</t>
  </si>
  <si>
    <t>HM SPRAY VANILLA TONKA BEAN 100ML AX</t>
  </si>
  <si>
    <t>HM SPRAY SANDALWOOD GINGER 100ML AX</t>
  </si>
  <si>
    <t>CANDLE VANILLA LIME BLOSSOM 200G A0</t>
  </si>
  <si>
    <t>HM SPRAY POMEGRANATE RASPBERRY 100ML A21</t>
  </si>
  <si>
    <t>HM SPRAY MANDARIN TANGELO 100ML A21</t>
  </si>
  <si>
    <t>HM SPRY JASMINE WHT FRANGIPANI 100ML A21</t>
  </si>
  <si>
    <t>HM SPRAY GREEN TEA LEMON 100ML A21</t>
  </si>
  <si>
    <t>HM SPRAY VANILLA TONKA BEAN 100ML A21</t>
  </si>
  <si>
    <t>HM SPRAY SANDALWOOD GINGER 100ML A21</t>
  </si>
  <si>
    <t>TESTER PLATE NUTRIGANICS CLEANSE A0</t>
  </si>
  <si>
    <t>TESTER PLATE NUTRIGANICS MOISTURISE A0</t>
  </si>
  <si>
    <t>WASHING GRAINS ADZUKI &amp; RICE 125G A0</t>
  </si>
  <si>
    <t>GIFT FACE LILY WHITE A0</t>
  </si>
  <si>
    <t>GC RIBBON MED EM SATSUMA XM17 A0X</t>
  </si>
  <si>
    <t>OIL FREE FOUNDATION SPF15 03 30ML A3</t>
  </si>
  <si>
    <t xml:space="preserve"> OIL FREE FOUNDATION SPF15 04 30ML A3</t>
  </si>
  <si>
    <t>OIL FREE FOUNDATION SPF15 05 30ML A3</t>
  </si>
  <si>
    <t>SACHET DAY CREAM ALOE 1.5ML A0</t>
  </si>
  <si>
    <t>G1 CUBE STRAWBERRY AR18 A0X</t>
  </si>
  <si>
    <t>SKIN REVIVER VITAMIN C 30ML A1</t>
  </si>
  <si>
    <t>FACE MIST VITAMIN C 100ML A0</t>
  </si>
  <si>
    <t>RADIANCE POWDER VIT C 10ML A0</t>
  </si>
  <si>
    <t>RIBBON TIE LOVE ETC 2009 A0</t>
  </si>
  <si>
    <t>MOISTURISING STICK COCOA BUTTER 75G A0</t>
  </si>
  <si>
    <t>DEODORANT SPRAY MACA ROOT 125ML A0</t>
  </si>
  <si>
    <t>G1 CUBE SHEA AR18 A0X</t>
  </si>
  <si>
    <t>VACFORM BOX MED CBB EMPTY XM09 A0</t>
  </si>
  <si>
    <t>G1 CUBE MANGO AR18 A0X</t>
  </si>
  <si>
    <t>G1 CUBE MORINGA AR18 A0X</t>
  </si>
  <si>
    <t>G1 CUBE COCONUT AR18 A0X</t>
  </si>
  <si>
    <t>STAND BAG FOR LIFE A0</t>
  </si>
  <si>
    <t>GIFT BOX RIGID LRG CYO XM08 A1</t>
  </si>
  <si>
    <t>EYE REVIVER VITAMIN C 10ML A0</t>
  </si>
  <si>
    <t>G1 CUBE SATSUMA AR18 A0X</t>
  </si>
  <si>
    <t>TBSAH WALLET PASSPORT 2009 M1</t>
  </si>
  <si>
    <t>TBSAH FOLDER CONFERENCE 2009 M1</t>
  </si>
  <si>
    <t>GIFT LILY 2 TONE MINI LEMON A0</t>
  </si>
  <si>
    <t>FOUNDATN MOIST WHT SPF25 01 11G A1</t>
  </si>
  <si>
    <t>FOUNDATN MOIST WHT SPF25 02 11G A1</t>
  </si>
  <si>
    <t>FOUNDATN MOIST WHT SPF25 03 11G A1</t>
  </si>
  <si>
    <t>FOUNDATN MOIST WHT SPF25 04 11G A1</t>
  </si>
  <si>
    <t>FOUNDATN MOIST WHT SPF25 11 11G A1</t>
  </si>
  <si>
    <t>FOUNDATN MOIST WHT SPF25 21 11G A1</t>
  </si>
  <si>
    <t>TISSUE PAPER SCARLET M21</t>
  </si>
  <si>
    <t>EYE DEFINER CARBON BLACK 1G A0</t>
  </si>
  <si>
    <t>GIFT BOX MINI REED DIFFUSER SS10 AX</t>
  </si>
  <si>
    <t>G1 CUBE PINK GRPFRT AR18 A0X</t>
  </si>
  <si>
    <t>BAG AIRPORT SET EMPTY 2009 A0</t>
  </si>
  <si>
    <t>EYE COLOUR BAKED 01 COPPER 2G A0</t>
  </si>
  <si>
    <t>EYE COLOUR BAKED 02 MOONSTONE 2G A0</t>
  </si>
  <si>
    <t>EYE COLOUR BAKED 03 JADE 2G A0</t>
  </si>
  <si>
    <t>EYE COLOUR BAKED 04 QUARTZ 2G A0</t>
  </si>
  <si>
    <t>EYE COLOUR BAKED 05 SAGE 2G A0</t>
  </si>
  <si>
    <t>EYE COLOUR BAKED 06 STARLIGHT 2G A0</t>
  </si>
  <si>
    <t>EYE COLOUR BAKED 07 SAPPHIRE 2G A0</t>
  </si>
  <si>
    <t>EYE COLOUR BAKED 08 AMETHYST 2G A0</t>
  </si>
  <si>
    <t>LOVE GLOSS 01 NATURAL 7.5ML A0</t>
  </si>
  <si>
    <t>LOVE GLOSS 02 GLDN CORAL 7.5ML A0</t>
  </si>
  <si>
    <t>LOVE GLOSS 04 BLUSH PINK 7.5ML A0</t>
  </si>
  <si>
    <t>LOVE GLOSS 13 PALE PINK 7.5ML A0</t>
  </si>
  <si>
    <t>LOVE GLOSS 11 RASPBERRY 7.5ML A0</t>
  </si>
  <si>
    <t>LOVE GLOSS 15 DUSKY LAVENDER 7.5ML A0</t>
  </si>
  <si>
    <t>LOVE GLOSS 16 FUCHSIA FLUSH 7.5ML A0</t>
  </si>
  <si>
    <t>CHEEK COLOUR BAKED 01 PETAL 5G A0</t>
  </si>
  <si>
    <t>LOVE GLOSS 17 SWEET PEACH 7.5ML A0</t>
  </si>
  <si>
    <t>LOVE GLOSS 18 TROPICAL PEACH 7.5ML A0</t>
  </si>
  <si>
    <t>TBSAH FORM 4 WEEK BOOKING 2009 M1</t>
  </si>
  <si>
    <t>NIGHT CREAM BUNDLE NUTRIGANICS 50ML A0</t>
  </si>
  <si>
    <t>CASE VANITY GWP BRONZE METALLIC SU10 A0</t>
  </si>
  <si>
    <t>BAG COSMETIC GWP CREAM SU10 A0</t>
  </si>
  <si>
    <t>G1 CUBE GREEN TEA AR18 A0X</t>
  </si>
  <si>
    <t>TBSAH CLEAR PERSPEX STAND A4 2009 M1</t>
  </si>
  <si>
    <t>HAND/FEET BUTTER HONEY &amp; BWAX 125ML A0</t>
  </si>
  <si>
    <t>BAG FOR LIFE VALUES AX</t>
  </si>
  <si>
    <t>BODY BUTTER LYCHEE BLOSSOM 200ML A0</t>
  </si>
  <si>
    <t>PRICES SHELF END STRIP A1</t>
  </si>
  <si>
    <t>FOUNDATN MOIST WHT SPF25 SPONGE A1</t>
  </si>
  <si>
    <t>FOUNDATN MOIST WHT SPF25 COMPACT A1</t>
  </si>
  <si>
    <t>HAND CREAM MOROCCAN ROSE 75ML A0</t>
  </si>
  <si>
    <t>EDT LOVE ETC 50ML A0</t>
  </si>
  <si>
    <t>OIL FREE FDT SPF15 10 30ML A3</t>
  </si>
  <si>
    <t>G1 CUBE BRTISH ROSE AR18 A0X</t>
  </si>
  <si>
    <t>PERFUME OIL WHITE MUSK 15ML A0</t>
  </si>
  <si>
    <t>PERFUME OIL WHITE MUSK 30ML 320 AX</t>
  </si>
  <si>
    <t>PERFUME OIL WHITE MUSK 30ML A21</t>
  </si>
  <si>
    <t>GIFT BAG SKINCARE NATRULIFT A0</t>
  </si>
  <si>
    <t>FACIAL CLEANSER NATRULIFT 200ML A0</t>
  </si>
  <si>
    <t>FACIAL WASH NATRULIFT 100ML A0</t>
  </si>
  <si>
    <t>DAY CREAM NATRULIFT 50ML A0</t>
  </si>
  <si>
    <t>EYE ROLL-ON NATRULIFT 10ML A0</t>
  </si>
  <si>
    <t>SOAP OLIVE 100G A0</t>
  </si>
  <si>
    <t>STICKER VALUES SS10 A0</t>
  </si>
  <si>
    <t>G1 CUBE MILK&amp;HONEY AR18 A0X</t>
  </si>
  <si>
    <t>DEODORANT ROLL ON CITRUS 50ML A37</t>
  </si>
  <si>
    <t>RIBBON CADDY LEMON EMPTY SS10 A0</t>
  </si>
  <si>
    <t>FACE MOISTURISER SPF15 VIT C 50ML AU M1</t>
  </si>
  <si>
    <t>WINDOW PROP POMEGRANATE A0</t>
  </si>
  <si>
    <t>EOS VAC FORM BIG AND CURVY A0</t>
  </si>
  <si>
    <t>TESTER PLATE BAKED POWDERS BLUSH A0</t>
  </si>
  <si>
    <t>VASE ACRYLIC SET/2 A0</t>
  </si>
  <si>
    <t>BAG FOR LIFE I LOVE TBS A0</t>
  </si>
  <si>
    <t>GIFT OIL BURNER CERAMIC CRACKLED ARX</t>
  </si>
  <si>
    <t>WAND LOVE AON</t>
  </si>
  <si>
    <t>CLEANSING WIPES VITAMIN E A21</t>
  </si>
  <si>
    <t>VACFORM PALASET NATRULIFT A0</t>
  </si>
  <si>
    <t>LEAFLET COMMUNITY TRADE 2009 A1</t>
  </si>
  <si>
    <t>STICKER CIRCULAR SMALL SAMPLE 2009 A1</t>
  </si>
  <si>
    <t>HAMPER FRUIT/NUT EMPTY SS10 A0</t>
  </si>
  <si>
    <t>GIFT ENVELOPE PYRAMID M RED XM09 A1A</t>
  </si>
  <si>
    <t>GIFT ENVELOPE PYRAMID S BLUE XM09 A1A</t>
  </si>
  <si>
    <t>EOS VAC FORM AUTUMN TREND AU10 A0</t>
  </si>
  <si>
    <t>DISPLAY BERRIES VIT C A0</t>
  </si>
  <si>
    <t>SHAMPOO SHINE 250ML A37</t>
  </si>
  <si>
    <t>CONDITIONER MOISTURE 60ML A0</t>
  </si>
  <si>
    <t>CONDITIONER OIL BALANCE 250ML A37</t>
  </si>
  <si>
    <t>CONDITIONER OIL BALANCE 60ML A0</t>
  </si>
  <si>
    <t>CONDITIONER SHINE 60ML A0</t>
  </si>
  <si>
    <t>CONDITIONER SHINE 250ML A37</t>
  </si>
  <si>
    <t>CONDITIONER RADIANCE 400ML A37</t>
  </si>
  <si>
    <t>HAIR BUTTER RADIANCE 50ML A0</t>
  </si>
  <si>
    <t>DETANGLING MILK RADIANCE 250ML A37</t>
  </si>
  <si>
    <t>EDT JAPANESE C/BLOSSOM 50ML A0</t>
  </si>
  <si>
    <t>HAND PROTECTOR HEMP 30ML A0</t>
  </si>
  <si>
    <t>BODY BUTTER HEMP 200ML A0</t>
  </si>
  <si>
    <t>FOOT PROTECTOR HEMP 100ML A0</t>
  </si>
  <si>
    <t>FOOT PROTECTOR HEMP 15ML ARX</t>
  </si>
  <si>
    <t>HAIRCARE KIT COLOUR PROTECT AU09 A0</t>
  </si>
  <si>
    <t>LANYARD LYB A1</t>
  </si>
  <si>
    <t>G2 BAG STRAWBERRY AR18 A0X</t>
  </si>
  <si>
    <t>DETANGLING COMB PLASTIC A0</t>
  </si>
  <si>
    <t>G2 BAG SHEA AR18 A0X</t>
  </si>
  <si>
    <t>FORM APPLICATION LOVE YOUR BODY A1A</t>
  </si>
  <si>
    <t>CELLO CLEAR XM09 M21</t>
  </si>
  <si>
    <t>SHOWER GEL FIG &amp; ROSEMARY 250ML AX</t>
  </si>
  <si>
    <t>SHOWER GEL CUCUMBER &amp; MINT 250ML AX</t>
  </si>
  <si>
    <t>SHOWER GEL LEMON &amp; THYME 250ML AX</t>
  </si>
  <si>
    <t>BODY SCRUB MORINGA 200ML A0</t>
  </si>
  <si>
    <t>G2 BAG MANGO AR18 A0X</t>
  </si>
  <si>
    <t>VACFORM PALASET VIT C A0</t>
  </si>
  <si>
    <t>LEAF NUTRIGANICS A0</t>
  </si>
  <si>
    <t>VACFORM TIN SML HEMP A0</t>
  </si>
  <si>
    <t>G2 BAG MORINGA AR18 A0X</t>
  </si>
  <si>
    <t>G2 BAG COCONUT AR18 A0X</t>
  </si>
  <si>
    <t>LABEL PRICING GUN SALE M21</t>
  </si>
  <si>
    <t>CARD FORM REGISTRATION LYB AT AEU</t>
  </si>
  <si>
    <t>CARD FORM REGISTRATION LYB DE AEU</t>
  </si>
  <si>
    <t>CARD FORM REGISTRATION LYB DK AEU</t>
  </si>
  <si>
    <t>CARD FORM REGISTRATION LYB PT AEU</t>
  </si>
  <si>
    <t>CARD FORM REGISTRATION LYB NL AEU</t>
  </si>
  <si>
    <t>CARD FORM REGISTRATION LYB FR AEU</t>
  </si>
  <si>
    <t>CARD FORM REGISTRATION LYB LX AEU</t>
  </si>
  <si>
    <t>CARD/CUSTOMER REPLACEMENT/LYB AT AEU</t>
  </si>
  <si>
    <t>CARD/CUSTOMER REPLACEMENT/LYB DE AEU</t>
  </si>
  <si>
    <t>CARD/CUSTOMER REPLACEMENT/LYB DK AEU</t>
  </si>
  <si>
    <t>CARD/CUSTOMER REPLACEMENT/LYB PT AEU</t>
  </si>
  <si>
    <t>CARD/CUSTOMER REPLACEMENT/LYB NL AEU</t>
  </si>
  <si>
    <t>CARD/CUSTOMER REPLACEMENT/LYB RU AEU</t>
  </si>
  <si>
    <t>CARD/CUSTOMER REPLACEMENT/LYB FR AEU</t>
  </si>
  <si>
    <t>CARD/CUSTOMER REPLACEMENT/LYB LX AEU</t>
  </si>
  <si>
    <t>VACFORM EOS TESTER CORE FOUNDATION A0</t>
  </si>
  <si>
    <t>TESTER VACFORM VIT C A0</t>
  </si>
  <si>
    <t>EMBOSSER LYB 2009 AEU</t>
  </si>
  <si>
    <t>FORM RENEWAL LYB 2009 DK AEU</t>
  </si>
  <si>
    <t>MASCARA SUPER VOLUME 01 BLK 2.5ML A0</t>
  </si>
  <si>
    <t>COLOURGLIDE 06 CLOVER PINK 4G A0</t>
  </si>
  <si>
    <t>COLOURGLIDE 07 ROSE PINK 4G A0</t>
  </si>
  <si>
    <t>COLOURGLIDE 11 PLUM 4G A0</t>
  </si>
  <si>
    <t>COLOURGLIDE 14 PINK GINGER 4G A0</t>
  </si>
  <si>
    <t>COLOURGLIDE 30 BEECHNUT 4G A0</t>
  </si>
  <si>
    <t>COLOURGLIDE 42 DUSK PINK 4G A0</t>
  </si>
  <si>
    <t>COLOURGLIDE 72 SOFT SIENNA 4G A0</t>
  </si>
  <si>
    <t>SHELF EDGE STRIPS SKIN CARE A0</t>
  </si>
  <si>
    <t>WALL KIT MAKE ME SMALL A0</t>
  </si>
  <si>
    <t>POSTCARD SAMPLING LOVE ETC A14</t>
  </si>
  <si>
    <t>POSTCARD SAMPLING LOVE ETC A1</t>
  </si>
  <si>
    <t>BODY POLISH SATSUMA 200ML A21</t>
  </si>
  <si>
    <t>BODY POLISH SATSUMA 200ML A22</t>
  </si>
  <si>
    <t>BODY POLISH STRAWBERRY 200ML A21</t>
  </si>
  <si>
    <t>BRUSH FACE ROUNDED HANDLE GIFT A0</t>
  </si>
  <si>
    <t>FILE NAIL MINI METALLIC GOLD A0</t>
  </si>
  <si>
    <t>GIFT 4 WAY NAIL BUFFR MIN CREAM A0</t>
  </si>
  <si>
    <t>GIFT LILY MINI ULTRA FINE PINK A0</t>
  </si>
  <si>
    <t>GIFT LILY MINI ULTRA FINE CORAL A0</t>
  </si>
  <si>
    <t>BODY BUTTER COCONUT SHIMMER 200ML A0</t>
  </si>
  <si>
    <t>MIRROR RECYCLED COMPACT BLACK 2010 A0</t>
  </si>
  <si>
    <t>HM SPRAY ALOE SOFT LINEN 100ML AX</t>
  </si>
  <si>
    <t>G2 BAG GREEN TEA AR18 A0X</t>
  </si>
  <si>
    <t>TAG BAG BURITI AX</t>
  </si>
  <si>
    <t>PRICE UNIT INK REPLACEMENT A0</t>
  </si>
  <si>
    <t>BOWL SMALL COMMUNITY TRADE 2010 A0</t>
  </si>
  <si>
    <t>APD WHITE MUSK FOR MEN 75ML A22</t>
  </si>
  <si>
    <t>APD WHITE MUSK FOR MEN 75ML A23</t>
  </si>
  <si>
    <t>OIL BURNER STARLIGHT XM10 A0</t>
  </si>
  <si>
    <t>DIFFUSER PENDANT FESTIVE XM10 A0</t>
  </si>
  <si>
    <t>MIRROR WINTER TREND XM10 A0</t>
  </si>
  <si>
    <t>VACFORM BAG NUTRIGANICS EMPTY A0</t>
  </si>
  <si>
    <t>BODY WASH MIDNIGHT BAKULA 250ML A0</t>
  </si>
  <si>
    <t>G2 BAG BRTISH ROSE AR18 A0X</t>
  </si>
  <si>
    <t>BODY WASH MIDNIGHT BAKULA 60ML ARX</t>
  </si>
  <si>
    <t>BODY BUTTER DREAMS UNLIMITED 200ML A0</t>
  </si>
  <si>
    <t>BODY WASH DREAMS UNLIMITED 60ML ARX</t>
  </si>
  <si>
    <t>EDT DREAMS UNLIMITED 50ML A0</t>
  </si>
  <si>
    <t>CUBE SHEA EMPTY XM10 A0</t>
  </si>
  <si>
    <t>G2 SMALL STRAWBERRY AR18 A0X</t>
  </si>
  <si>
    <t>BAG CELLO SML CYO XM10 A0</t>
  </si>
  <si>
    <t>BAG CELLO MED CYO XM10 A0</t>
  </si>
  <si>
    <t>RIBBON BOW MED CYO XM10 A0</t>
  </si>
  <si>
    <t>RIBBON BOW LARGE CYO XM10 A0</t>
  </si>
  <si>
    <t>BAG WINDOW MEDIUM CYO XM10 A0</t>
  </si>
  <si>
    <t>GIFT TAG CYO XM10 A0</t>
  </si>
  <si>
    <t>BODY WASH CRM COCOA BUTTER 250ML A0</t>
  </si>
  <si>
    <t>PRINTED MIRROR STRAW GIFT 2010 A0</t>
  </si>
  <si>
    <t>TWIN BALL MASSAGER MINI GIFT A3</t>
  </si>
  <si>
    <t>GIFT SET COFFRET XM10 A0</t>
  </si>
  <si>
    <t>RIBBON SEASONAL M21</t>
  </si>
  <si>
    <t>BATH LILY MINI ULTRA FINE GIFT LILAC A0</t>
  </si>
  <si>
    <t>RIBBON CYO NARROW XM10 A0</t>
  </si>
  <si>
    <t>RIBBON BOW SMALL CYO XM10 A0</t>
  </si>
  <si>
    <t>BASKET ROUND SML XM10 A0</t>
  </si>
  <si>
    <t>BASKET ROUND MED XM10 A0</t>
  </si>
  <si>
    <t>BASKET ROUND LRG XM10 A0</t>
  </si>
  <si>
    <t>STICKER CYO ROUND XM10 A0</t>
  </si>
  <si>
    <t>TRAY LARGE XM10 A0</t>
  </si>
  <si>
    <t>STOCKING CYO MEDIUM XM10 A0</t>
  </si>
  <si>
    <t>GIFT BOX TRIO WMFM XM10 AX</t>
  </si>
  <si>
    <t>RADIANCE KIT VITAMIN C AX</t>
  </si>
  <si>
    <t>PET SLEEVE SHOWER/BEST OF EMPTY XM10 A0</t>
  </si>
  <si>
    <t>PET BAND TRIO SEAS/BUTTERS EMPTY XM10 A0</t>
  </si>
  <si>
    <t>G2 SMALL SATSUMA AR18 A0X</t>
  </si>
  <si>
    <t>G2 SMALL COCONUT AR18 A0X</t>
  </si>
  <si>
    <t>G2 SMALL MANGO AR18 A0X</t>
  </si>
  <si>
    <t>G2 BAG MILK&amp;HONEY AR18 A0X</t>
  </si>
  <si>
    <t>G2 SMALL ARGAN AR18 A0X</t>
  </si>
  <si>
    <t>SAMPLE DUO MOISTURE 16ML A0</t>
  </si>
  <si>
    <t>BATH LILY KIDS GIFT ORANGE XM10 A0</t>
  </si>
  <si>
    <t>BATH LILY KIDS GIFT RED XM10 A0</t>
  </si>
  <si>
    <t>BAG TBSAH  MAKE UP ESSENTIALS XM10 A0</t>
  </si>
  <si>
    <t>BODY BUTTER MANGO 400ML A0</t>
  </si>
  <si>
    <t>BODY BUTTER SHEA 400ML A0</t>
  </si>
  <si>
    <t>G2 SMALL SHEA AR18 A0X</t>
  </si>
  <si>
    <t>G2 SMALL MORINGA AR18 A0X</t>
  </si>
  <si>
    <t>HOLDER MASC WAND A0</t>
  </si>
  <si>
    <t>FLIP CHART COMM DOUBLE A0</t>
  </si>
  <si>
    <t>SHELF STRIPS WIDE 900 A0</t>
  </si>
  <si>
    <t>SHELF STRIPS WIDE 450 A0</t>
  </si>
  <si>
    <t>GLORIFIER MASC/LT/LIP A0</t>
  </si>
  <si>
    <t>GLORIFIER SHIMMER WAVES A0</t>
  </si>
  <si>
    <t>VAC FORM SOLID FRAGRANCE LOVE ETC A0</t>
  </si>
  <si>
    <t>VAC FORM PURSE SPRAY LOVE ETC A0</t>
  </si>
  <si>
    <t>TESTER STRIP RIBBON RAINBOW A0</t>
  </si>
  <si>
    <t>G2 SMALL PINK GRPFRT AR18 A0X</t>
  </si>
  <si>
    <t>G2 SMALL GREEN TEA AR18 A0X</t>
  </si>
  <si>
    <t>G2 SMALL BRTISH ROSE AR18 A0X</t>
  </si>
  <si>
    <t>FLOORST &amp; BLACK COVER 900 A0</t>
  </si>
  <si>
    <t>FLOORST &amp; BLACK COVER 450 A0</t>
  </si>
  <si>
    <t>BODY POLISH SATSUMA 75ML ARX</t>
  </si>
  <si>
    <t>G2 SMALL MILK&amp;HONEY AR18 A0X</t>
  </si>
  <si>
    <t>G3 MEDIUM STRAWBERRY AR18 A0X</t>
  </si>
  <si>
    <t>G3 MEDIUM SHEA AR18 A0X</t>
  </si>
  <si>
    <t>G3 MEDIUM COCONUT AR18 A0X</t>
  </si>
  <si>
    <t>G3 MEDIUM MANGO AR18 A0X</t>
  </si>
  <si>
    <t>G3 MEDIUM MORINGA AR18 A0X</t>
  </si>
  <si>
    <t>G3 MEDIUM MILK&amp;HONEY AR18 A0X</t>
  </si>
  <si>
    <t>G3 MEDIUM BRTISH ROSE AR18 A0X</t>
  </si>
  <si>
    <t>GC TAG BODY ROUTINE PLUM AUS XM17 A0X</t>
  </si>
  <si>
    <t>GC TAG BDY RTNE FROSTD BERR AUS XM17 A0X</t>
  </si>
  <si>
    <t>GC TAG BDY RTNE VNILLA CHAI AUS XM17 A0X</t>
  </si>
  <si>
    <t>GC LABEL SMALL WHITE MUSK AUS XM17 A0X</t>
  </si>
  <si>
    <t>GC LABEL SMALL BLACK MUSK AUS XM17 A0X</t>
  </si>
  <si>
    <t>GC LABEL SMALL JAP C/BLSM AUS XM17 A0X</t>
  </si>
  <si>
    <t>GC LABEL HAND TRIO AUS XM17 A0X</t>
  </si>
  <si>
    <t>GC LABEL SMALL COCONUT US XM17 A0X</t>
  </si>
  <si>
    <t>GC LABEL SMALL STRAWBERRY US XM17 A0X</t>
  </si>
  <si>
    <t>GC LABEL SMALL SHEA US XM17 A0X</t>
  </si>
  <si>
    <t>GC LABEL SMALL JAP C/BLSM US XM17 A0X</t>
  </si>
  <si>
    <t>GC LABEL HAND TRIO US XM17 A0X</t>
  </si>
  <si>
    <t>GC TAG DUO LIP/HAND STRAW US XM17 A0X</t>
  </si>
  <si>
    <t>GC TAG DUO LIP/HAND SHEA US XM17 A0X</t>
  </si>
  <si>
    <t>GC TAG DUO LIP/HAND MANGO US XM17 A0X</t>
  </si>
  <si>
    <t>GC LABEL ULTIMATE MORINGA US XM17 A0X</t>
  </si>
  <si>
    <t>GC TAG DUO LIP/HAND COCONUT US XM17 A0X</t>
  </si>
  <si>
    <t>GC LABEL BIG CUBE HH US XM17 A0X</t>
  </si>
  <si>
    <t>G3 COLLECTION NIGRITELLA AR18 A0X</t>
  </si>
  <si>
    <t>G2 REGIME KIT CAMOMILE AR18 A0X</t>
  </si>
  <si>
    <t>G2 TRIO BODY BUTTER AR18 A0X</t>
  </si>
  <si>
    <t>G1 TRIO HAND CREAM AR18 A0X</t>
  </si>
  <si>
    <t>G1 CUBE JAP C/BLSM AR18 A0X</t>
  </si>
  <si>
    <t>G1 CUBE WHITE MUSK AR18 A0X</t>
  </si>
  <si>
    <t>G2 SMALL WHITE MUSK AR18 A0X</t>
  </si>
  <si>
    <t>G2 SMALL BLACK MUSK AR18 A0X</t>
  </si>
  <si>
    <t>G2 SMALL WM LEAU AR18 A0X</t>
  </si>
  <si>
    <t>G2 DUO JAP C/BLSM AR18 A0X</t>
  </si>
  <si>
    <t>TBSAH CATALOGUE HIGH SUMMER 2017 A0</t>
  </si>
  <si>
    <t>G1 QUAD SHOWER GEL COCOON AR18 A0X</t>
  </si>
  <si>
    <t>SPATULA HALF SIZE AUS A0</t>
  </si>
  <si>
    <t>G3 MEDIUM WHITE MUSK AR18 A0X</t>
  </si>
  <si>
    <t>G3 MEDIUM WM LEAU AR18 A0X</t>
  </si>
  <si>
    <t>G3 MEDIUM WM SMOKY RS AR18 A0X</t>
  </si>
  <si>
    <t>G3 MEDIUM BLACK MUSK AR18 A0X</t>
  </si>
  <si>
    <t>G3 MEDIUM HEMP AR18 A0X</t>
  </si>
  <si>
    <t>FACE WASH SEAWEED 60ML ARX</t>
  </si>
  <si>
    <t>BUNDLE VIT E TBSAH AUS L/E 2017 A0</t>
  </si>
  <si>
    <t>BOX LARGE JAPANESE C/BLOSSOM EMPTY A0</t>
  </si>
  <si>
    <t>BOX TRIO RAINBOW EMPTY SS11 A0</t>
  </si>
  <si>
    <t>EYELINER LIQUID 03 3ML A0</t>
  </si>
  <si>
    <t>BOX KIT CYO M21</t>
  </si>
  <si>
    <t>GWP PEPPERMINT SS10 M21</t>
  </si>
  <si>
    <t>GIFT ANIMAL SOAPS SS11 A0</t>
  </si>
  <si>
    <t>MOISTURE CREAM SEAWEED 15ML A21</t>
  </si>
  <si>
    <t>FACE WASH TEA TREE 60ML A0</t>
  </si>
  <si>
    <t>BATH BOX SML STRAWBERRY EMPTY SS11 A0</t>
  </si>
  <si>
    <t>UNIT IMPULSE BUY LARGE XM10 A0</t>
  </si>
  <si>
    <t>BAG HANDLE MINI CYO XM10 AX</t>
  </si>
  <si>
    <t>BATH/SHOWER GEL STRAWBERRY 60ML A0</t>
  </si>
  <si>
    <t>BOX LARGE CYO XM10 AX</t>
  </si>
  <si>
    <t>FOOT LOTION PEPPERMINT 60ML A0</t>
  </si>
  <si>
    <t>TAG CYO SS11 A0</t>
  </si>
  <si>
    <t>STICKER CYO SS11 A0</t>
  </si>
  <si>
    <t>BOX POP UP CYO GREEN SS11 AX</t>
  </si>
  <si>
    <t>BOX CYO ORANGE SS11 AX</t>
  </si>
  <si>
    <t>BAG MEDIUM CYO VALENTINES SS11 A21</t>
  </si>
  <si>
    <t>BAG LARGE CYO VALENTINES SS11 AX</t>
  </si>
  <si>
    <t>TISSUE PAPER CYO PINK SS11 A0</t>
  </si>
  <si>
    <t>FACIAL WSH FMNG MOISTURE WHITE 150ML A36</t>
  </si>
  <si>
    <t>CLEANSER OIL MOISTURE WHITE 125ML A36</t>
  </si>
  <si>
    <t>DAY CREAM SPF MOISTURE WHITE 50ML A36</t>
  </si>
  <si>
    <t>HAND CLEANSE GEL SATSUMA 60ML A2</t>
  </si>
  <si>
    <t>HAND CLEANSE GEL SATSUMA 60ML A3</t>
  </si>
  <si>
    <t>HAND CLEANSE GEL STRAWBERRY 60ML A3</t>
  </si>
  <si>
    <t>HAND CLEANSE GEL PINK GRAPEFRUIT 60ML A3</t>
  </si>
  <si>
    <t>BAMBOO BASKET SET ECOWASH A0</t>
  </si>
  <si>
    <t>VAC FORM LIP OIL A0</t>
  </si>
  <si>
    <t>HOME FOR LIFE UNIT LIP OIL A0</t>
  </si>
  <si>
    <t>PALASET FRAME WHITE MUSK A0</t>
  </si>
  <si>
    <t>LED LIGHT STRIP 900 4 PACK ROW A0</t>
  </si>
  <si>
    <t>LED LIGHT STRIP 450 4 PACK ROW A0</t>
  </si>
  <si>
    <t>LED LIGHT STRIP 900 16 PACK ROW A0</t>
  </si>
  <si>
    <t>LED LIGHT STRIP 450 8 PACK ROW A0</t>
  </si>
  <si>
    <t>BB CRM MOIST WHITE 01 30ML A1</t>
  </si>
  <si>
    <t>FLOOR PLINTH LARGE XM10 A0</t>
  </si>
  <si>
    <t>G1 CUBE JCB STRAWBERRY KISS AR18 A0X</t>
  </si>
  <si>
    <t>BB CRM MOIST WHITE SACHETS 1.5ML A1</t>
  </si>
  <si>
    <t>BAG COS WITH FILER PINK SU11 A0</t>
  </si>
  <si>
    <t>RED RIBBON SPECIAL ED AW10 A0</t>
  </si>
  <si>
    <t>HM SPRAY ALOE SOFT LINEN 100ML A21</t>
  </si>
  <si>
    <t>IMPULSE BUY BASKET GREEN DARK 2011 A0</t>
  </si>
  <si>
    <t>NATURAL LIPS LIQ ROLL ON MINT 10ML A0</t>
  </si>
  <si>
    <t>NATURAL LIPS LIQ ROLL ON ROSE 10ML A0</t>
  </si>
  <si>
    <t>NATURAL LIPS LIQ ROLL ON ORANGE 10ML A0</t>
  </si>
  <si>
    <t>NATURAL LIPS LIQ ROLL ON BERRY 10ML A0</t>
  </si>
  <si>
    <t>NATURAL LIPS LIQ ROLL ON COCONUT 10ML A0</t>
  </si>
  <si>
    <t>G2 DUO IND NGT JSM AR18 A0X</t>
  </si>
  <si>
    <t>BASKET ROUND X LRG XM10 A0</t>
  </si>
  <si>
    <t>G2 DUO JCB STRAWBERRY KISS AR18 A0X</t>
  </si>
  <si>
    <t>BOX HAIRCARE KIT OIL BALANCE EMPTY A0</t>
  </si>
  <si>
    <t>G1 MINI LOVE ME STRAWBERRY AR18 A0X</t>
  </si>
  <si>
    <t>TILL POINT HOOP MAGNETIC XM10 A0</t>
  </si>
  <si>
    <t>PRICE GUN /INK PADS 2010 A0</t>
  </si>
  <si>
    <t>FACE PROTECTOR FOR MEN 50ML ARX</t>
  </si>
  <si>
    <t>MASK WARMING MINERAL 100ML A0</t>
  </si>
  <si>
    <t>G3 COLLECTION BRTISH ROSE AR18 A0X</t>
  </si>
  <si>
    <t>BAG MORINGA EMPTY SS11 A0</t>
  </si>
  <si>
    <t>TILL ROLL PLAIN FSC 96MM A1</t>
  </si>
  <si>
    <t>MASCARA BIG &amp; CURVY WP 01 10ML A0</t>
  </si>
  <si>
    <t>BRILLIANCE POWDER HONEY 01 BRONZE 5G A0</t>
  </si>
  <si>
    <t>BRONZING FACE GEL HONEY 01 30ML A0</t>
  </si>
  <si>
    <t>LIP GLOSS HONEY 01 CORAL 14ML A0</t>
  </si>
  <si>
    <t>LIP GLOSS HONEY 02 SAND 14ML A0</t>
  </si>
  <si>
    <t>BRILLIANCE POWDER HONEY 02 COPPER 5G A0</t>
  </si>
  <si>
    <t>VAC FORM EOS TESTER WATERPROOF A0</t>
  </si>
  <si>
    <t>GLORIFIER BRONZING A0</t>
  </si>
  <si>
    <t>T-SHIRT XLARGE STOP SEX TRAFFICKING A0</t>
  </si>
  <si>
    <t>SKINCARE GLORIFIER FRAME 2011 A0</t>
  </si>
  <si>
    <t>SKINCARE GLORIFIER BAMBOO PLINTH 2011 A0</t>
  </si>
  <si>
    <t>BAMBOO TEST PLINTH  SMALL 2011 A0</t>
  </si>
  <si>
    <t>SHELF LARGE 2011 A0</t>
  </si>
  <si>
    <t>BAMBOO TEST PLINTH  LIP BALM 2011 A0</t>
  </si>
  <si>
    <t>EDT TESTER HOLDER A0</t>
  </si>
  <si>
    <t>BAG PREMIUM TOTE XM10 A0</t>
  </si>
  <si>
    <t>BOX SHOWER MIXED SS11 A0</t>
  </si>
  <si>
    <t>LIP CONDITIONER HEMP 4.2G A0</t>
  </si>
  <si>
    <t>VACFORM BOX LUXURY MENS EMPTY SS11 A0</t>
  </si>
  <si>
    <t>PHOTO LABEL HAND SS11 A0</t>
  </si>
  <si>
    <t>PHOTO LABEL FEET SS11 A0</t>
  </si>
  <si>
    <t>VACFORM BOX SML MENS EMPTY SS11 A0</t>
  </si>
  <si>
    <t>BODY BUTTER COCONUT 400ML A0</t>
  </si>
  <si>
    <t>BAG TOTE PROMOTIONAL XM10 A21</t>
  </si>
  <si>
    <t>SOAP NOVELTY PROMOTIONAL XM10 A21</t>
  </si>
  <si>
    <t>BAG RECYCLED REUSABLE AW10 A21</t>
  </si>
  <si>
    <t>CLNSR FMNG SKIN CLRNG TEA TREE 150ML A0</t>
  </si>
  <si>
    <t>GIFT TRAVEL RETAIL MORINGA PAIR SS11 A40</t>
  </si>
  <si>
    <t>GIFT CARD ELECTRONIC UK XM10 A0</t>
  </si>
  <si>
    <t>SHIMMER CUBE PALETTE 20 14G A0</t>
  </si>
  <si>
    <t>SHIMMER CUBE PALETTE 21 14G A0</t>
  </si>
  <si>
    <t>SHIMMER CUBE PALETTE 22 14G A0</t>
  </si>
  <si>
    <t>SHIMMER CUBE PALETTE 23 14G A0</t>
  </si>
  <si>
    <t>EYE DEFINER CARBON BLUE 1G A0</t>
  </si>
  <si>
    <t>EYE DEFINER CARBON BROWN 1G A0</t>
  </si>
  <si>
    <t>BAG FLAPOVER MED CYO PINK SS11 A0</t>
  </si>
  <si>
    <t>BAG FLAPOVER MED CYO GREEN SS11 A0</t>
  </si>
  <si>
    <t>CONDITIONER SHINE 400ML A0</t>
  </si>
  <si>
    <t>CONDITIONER OIL BALANCE 250ML A0</t>
  </si>
  <si>
    <t>CONDITIONER OIL BALANCE 400ML A0</t>
  </si>
  <si>
    <t>COND VLMSG RAIN FOREST 400ML A0</t>
  </si>
  <si>
    <t>COND VLMSG RAIN FOREST 60ML A0</t>
  </si>
  <si>
    <t>SHAMPOO VLMSG RAIN FOREST 60ML A0</t>
  </si>
  <si>
    <t>CELLO SMALL XM10 A21</t>
  </si>
  <si>
    <t>CELLO LARGE XM10 A21</t>
  </si>
  <si>
    <t>BOX BODY BUTTER 2010 A21</t>
  </si>
  <si>
    <t>GIFT BOX XLGE WRAP 2010 A21</t>
  </si>
  <si>
    <t>NIGHT TREATMENT SEAWEED 15ML ARX</t>
  </si>
  <si>
    <t>TSTR HF OIL CRANBERRY 100ML XM11 AON</t>
  </si>
  <si>
    <t>BASKET XLARGE COMMUNITY TRADE 2011 A0</t>
  </si>
  <si>
    <t>PROP SMALL TEA TREE 2011 A0</t>
  </si>
  <si>
    <t>BASKET MEDIUM COMMUNITY TRADE 2011 A0</t>
  </si>
  <si>
    <t>BADGE STOP SEX TRAFFICKING 2011 A0</t>
  </si>
  <si>
    <t>TUMBLER ACRYLIC TALL 2011 A0</t>
  </si>
  <si>
    <t>TUMBLER ACRYLIC HAIR 2011 A0</t>
  </si>
  <si>
    <t>HAND WASH ROSE 250ML A0</t>
  </si>
  <si>
    <t>HAND WASH HEMP 250ML A0</t>
  </si>
  <si>
    <t>HAND CREAM ALMOND 100ML A0</t>
  </si>
  <si>
    <t>HAND CREAM ALMOND 30ML A0</t>
  </si>
  <si>
    <t>HAND/NAIL TREATMENT ALMOND 1.8ML A0</t>
  </si>
  <si>
    <t>COMPACT EXTRA VIRGIN MINERAL 102 8.5G A0</t>
  </si>
  <si>
    <t>COMPACT EXTRA VIRGIN MINERAL 105 8.5G A0</t>
  </si>
  <si>
    <t>COMPACT EXTRA VIRGIN MINERAL 108 8.5G A0</t>
  </si>
  <si>
    <t>COMPACT EXTRA VIRGIN MINERAL 202 8.5G A0</t>
  </si>
  <si>
    <t>COMPACT EXTRA VIRGIN MINERAL 205 8.5G A0</t>
  </si>
  <si>
    <t>COMPACT EXTRA VIRGIN MINERAL 208 8.5G A0</t>
  </si>
  <si>
    <t>COMPACT EXTRA VIRGIN MINERAL 302 8.5G A0</t>
  </si>
  <si>
    <t>COMPACT EXTRA VIRGIN MINERAL 305 8.5G A0</t>
  </si>
  <si>
    <t>COMPACT EXTRA VIRGIN MINERAL 308 8.5G A0</t>
  </si>
  <si>
    <t>COMPACT EXTRA VIRGIN MINERAL 402 8.5G A0</t>
  </si>
  <si>
    <t>COMPACT EXTRA VIRGIN MINERAL 405 8.5G A0</t>
  </si>
  <si>
    <t>LIQUID EXTRA VIRGIN MINERAL 108  28ML A0</t>
  </si>
  <si>
    <t>LIQUID EXTRA VIRGIN MINERAL 302  28ML A0</t>
  </si>
  <si>
    <t>LIQUID EXTRA VIRGIN MINERAL 402  28ML A0</t>
  </si>
  <si>
    <t>LIQUID EXTRA VIRGIN MINERAL 405  28ML A0</t>
  </si>
  <si>
    <t>LIQUID EXTRA VIRGIN MINERAL 408 28ML A0</t>
  </si>
  <si>
    <t>POWDER EXTRA VIRGIN MINERAL 105  5G A0</t>
  </si>
  <si>
    <t>POWDER EXTRA VIRGIN MINERAL 108  5G A0</t>
  </si>
  <si>
    <t>POWDER EXTRA VIRGIN MINERAL 202  5G A0</t>
  </si>
  <si>
    <t>POWDER EXTRA VIRGIN MINERAL 205  5G A0</t>
  </si>
  <si>
    <t>POWDER EXTRA VIRGIN MINERAL 208  5G A0</t>
  </si>
  <si>
    <t>POWDER EXTRA VIRGIN MINERAL 302  5G A0</t>
  </si>
  <si>
    <t>POWDER EXTRA VIRGIN MINERAL 305  5G A0</t>
  </si>
  <si>
    <t>POWDER EXTRA VIRGIN MINERAL 308  5G A0</t>
  </si>
  <si>
    <t>POWDER EXTRA VIRGIN MINERAL 402  5G A0</t>
  </si>
  <si>
    <t>POWDER EXTRA VIRGIN MINERAL 405  5G A0</t>
  </si>
  <si>
    <t>POWDER EXTRA VIRGIN MINERAL 408  5G A0</t>
  </si>
  <si>
    <t>POWDER EXTRA VIRGIN MINERAL 102  5G A0</t>
  </si>
  <si>
    <t>BOX MED DREAM AU11 A0</t>
  </si>
  <si>
    <t>VAC FORM EOS TESTER SHIMMER CUBES A0</t>
  </si>
  <si>
    <t>SHELF BRACKET KIT VIRGIN MIN 2011 A0</t>
  </si>
  <si>
    <t>VITRINE COMPACT VIRGIN MIN 2011 A0</t>
  </si>
  <si>
    <t>EOS/HFL HOLDER KIT VIRGIN MIN 2011 A0</t>
  </si>
  <si>
    <t>BRACKET SET VIRGIN MIN 2011 A0</t>
  </si>
  <si>
    <t>WIN PLINTH PROP SET VIRGIN MIN 2011 A0</t>
  </si>
  <si>
    <t>HOLDER LIQ FOUND VIRGIN MIN 2011 A0</t>
  </si>
  <si>
    <t>HOLDER POWDER FOUND VIRGIN MIN 2011 A0</t>
  </si>
  <si>
    <t>VAC FORM PREMIUM FSU VIRGIN MIN 2011 A0</t>
  </si>
  <si>
    <t>GLORIFIER SHIMMER CUBES AW11 A0</t>
  </si>
  <si>
    <t>ACRYLIC INSERT HANDS A0</t>
  </si>
  <si>
    <t>PROP ALMOND A0</t>
  </si>
  <si>
    <t>GWP PROMOTIONAL A21</t>
  </si>
  <si>
    <t>SKIN GLORIFIER NEW B/BOO PLINTH 2011 A0</t>
  </si>
  <si>
    <t>BAMBOO TEST PLINTH NEW LARGE 2011 A0</t>
  </si>
  <si>
    <t>BODY BUTTER SHEA 300ML A0</t>
  </si>
  <si>
    <t>BODY BUTTER OLIVE 300ML A0</t>
  </si>
  <si>
    <t>BODY BUTTER MANGO 300ML A0</t>
  </si>
  <si>
    <t>GLORIFIER INSERT PUSH FEED 2010 A0</t>
  </si>
  <si>
    <t>BOX HEX PRE-LOAD SP/VANILLA XM11 A0</t>
  </si>
  <si>
    <t>BOX DUO PRE-LOAD WMFM XM11 A0</t>
  </si>
  <si>
    <t>ECO FIL  BROWN 2010 A21</t>
  </si>
  <si>
    <t>PROMO BAG  2010 A21</t>
  </si>
  <si>
    <t>DAY CREAM NEW NGANICS 50ML A0</t>
  </si>
  <si>
    <t>TONER NEW NGANICS 200ML A0</t>
  </si>
  <si>
    <t>SERUM NEW NGANICS 30ML A0</t>
  </si>
  <si>
    <t>RIBBON RED 2010 A21</t>
  </si>
  <si>
    <t>GLORIFIER NUTRIGANICS 2011 A0</t>
  </si>
  <si>
    <t>450 BACK PANEL US A0</t>
  </si>
  <si>
    <t>900 BACK PANEL US A0</t>
  </si>
  <si>
    <t>VAC FORM 2 TEA TREE M21</t>
  </si>
  <si>
    <t>VAC FORM 3 VIT C M21</t>
  </si>
  <si>
    <t>KIT SKINCARE TEA TREE M21</t>
  </si>
  <si>
    <t>GIFT BOX FOOT M21</t>
  </si>
  <si>
    <t>KIT SKINCARE VITAMIN E M21</t>
  </si>
  <si>
    <t>CAPSULES RADIANCE VITAMIN C A0</t>
  </si>
  <si>
    <t>BODY POLISH STRAWBERRY 200ML A22</t>
  </si>
  <si>
    <t>HAND PROTECTOR HEMP 100ML A0</t>
  </si>
  <si>
    <t>POS HOLDER FSIBU 2011 A0</t>
  </si>
  <si>
    <t>IMPULSE BUY UNIT HOOP A0</t>
  </si>
  <si>
    <t>BODY POLISH SATSUMA 200ML A23</t>
  </si>
  <si>
    <t>BODY POLISH STRAWBERRY 200ML A23</t>
  </si>
  <si>
    <t>EDT ANANYA 50ML A0</t>
  </si>
  <si>
    <t>BODY SPRAY TOBACCO FLOWER 100ML A36</t>
  </si>
  <si>
    <t>BATH/SHOWER GEL TOBACCO FLOWER 250ML A36</t>
  </si>
  <si>
    <t>BODY BUTTER SHEA 8ML A0</t>
  </si>
  <si>
    <t>NIGHT CREAM NEW NGANICS 50ML A0</t>
  </si>
  <si>
    <t>FACIAL WASH FMNG NEW NGANICS 150ML A0</t>
  </si>
  <si>
    <t>EYE CREAM NEW NGANICS 15ML A0</t>
  </si>
  <si>
    <t>MASK IONIC CLAY SEAWEED 100ML A0</t>
  </si>
  <si>
    <t>FACE WASH TEA TREE 5ML AON</t>
  </si>
  <si>
    <t>TESTER BRIDGE SHELF GRIPS A0</t>
  </si>
  <si>
    <t>AP REGIME PLINTH 2011 A0</t>
  </si>
  <si>
    <t>WINDOW SNOW XM11 A0</t>
  </si>
  <si>
    <t>DAY CREAM VITAMIN E 1.5ML AON</t>
  </si>
  <si>
    <t>TIN PRE-LOAD PEDICURE XM11 A0</t>
  </si>
  <si>
    <t>BAG FOR LIFE XMAS XM11 A0</t>
  </si>
  <si>
    <t>WALL KIT MUP MEDIUM REVAMP A0</t>
  </si>
  <si>
    <t>WALL KIT MUP SMALL REVAMP A0</t>
  </si>
  <si>
    <t>WALL KIT MUP EXTRA SMALL REVAMP A0</t>
  </si>
  <si>
    <t>FLOOR KIT MUP LARGE REVAMP A0</t>
  </si>
  <si>
    <t>FLOOR KIT MUP MEDIUM REVAMP A0</t>
  </si>
  <si>
    <t>TOWEL SPONGE PUDDING NOVELTY XM11 A0</t>
  </si>
  <si>
    <t>VACFORM SML JAPANESE C/BLOSSOM AU11 A0</t>
  </si>
  <si>
    <t>BATH LILY KIDS GIFT PINK XM11 A0</t>
  </si>
  <si>
    <t>UNIT  WRAP STATION XM11 A0</t>
  </si>
  <si>
    <t>MINI PRICE STRIP A0</t>
  </si>
  <si>
    <t>SAMPLE TEA TREE 1ML AON</t>
  </si>
  <si>
    <t>REPLACEMENT GLORIFIER BTM STRIP A0</t>
  </si>
  <si>
    <t>REPLACEMENT GLORIFIER COMMS PANEL A0</t>
  </si>
  <si>
    <t>BAG HANDLE LRG CYO XM11 A0</t>
  </si>
  <si>
    <t>BOX FABRIC MED CYO XM11 A0</t>
  </si>
  <si>
    <t>BOX LARGE CYO XM11 A0</t>
  </si>
  <si>
    <t>BOX SMALL CYO XM11 A0</t>
  </si>
  <si>
    <t>STOCKING CYO LARGE XM11 A0</t>
  </si>
  <si>
    <t>BAG WINDOW MEDIUM CYO RED XM11 A0</t>
  </si>
  <si>
    <t>BAG WINDOW SMALL CYO RED XM11 A0</t>
  </si>
  <si>
    <t>TISSUE PAPER RED XM11 A0</t>
  </si>
  <si>
    <t>RIBBON BOW EXTRA LARGE CYO XM11 A0</t>
  </si>
  <si>
    <t>RIBBON BOW LARGE CYO XM11 A0</t>
  </si>
  <si>
    <t>RIBBON BOW MED CYO XM11 A0</t>
  </si>
  <si>
    <t>MINI PRICE STRIP LARGE A0</t>
  </si>
  <si>
    <t>SCHT DROPS OF YOUTH NGANICS 1.5ML A0</t>
  </si>
  <si>
    <t>NIGHT CREAM SMTHING NUTRIGANICS 15ML ARX</t>
  </si>
  <si>
    <t>TONER REFRESHING NUTRIGANICS 60ML ARX</t>
  </si>
  <si>
    <t>FACIAL WASH FMNG NUTRIGANICS 50ML ARX</t>
  </si>
  <si>
    <t>BATH LILY SMALL GIFT CRAN XM11 A0</t>
  </si>
  <si>
    <t>BATH LILY SMALL GIFT VAN XM11 A0</t>
  </si>
  <si>
    <t>CLEANSING CREAM VITAMIN E 200ML A0</t>
  </si>
  <si>
    <t>BAG PREMIUM TOTE A21</t>
  </si>
  <si>
    <t>EDT WHITE MUSK FOR MEN 100ML A0</t>
  </si>
  <si>
    <t>CARD LOVE YOUR BODY ROI A0</t>
  </si>
  <si>
    <t>SKINCARE WINDOW PLINTH TOPS A0</t>
  </si>
  <si>
    <t>TUBE SHOWER/LOTION MIXED GREEN XM11 A0</t>
  </si>
  <si>
    <t>EDT WHITE MUSK LIBERTINE 60ML A0</t>
  </si>
  <si>
    <t>PROMOTIONAL SET GWP 2011 A21</t>
  </si>
  <si>
    <t>WOODWOOL NATURAL SS11 A0</t>
  </si>
  <si>
    <t>BODY LOTION WM LIBERTINE 250ML A0</t>
  </si>
  <si>
    <t>BODY WASH WM LIBERTINE 250ML A0</t>
  </si>
  <si>
    <t>HAND WASH CADDY CERAMIC CYO XM11 A0</t>
  </si>
  <si>
    <t>HAND WASH CADDY WOOD CYO XM11 A0</t>
  </si>
  <si>
    <t>TIN BODY BUTTERS XM11 A0</t>
  </si>
  <si>
    <t>EOS SHELF SET WINTER TREND XM11 A0</t>
  </si>
  <si>
    <t>EOS VAC FORM WINTER TREND XM11 A0</t>
  </si>
  <si>
    <t>VAC FORM EYE XM11 A0</t>
  </si>
  <si>
    <t>VAC FORM SPARKLER UNIT A0</t>
  </si>
  <si>
    <t>EDT WHITE MUSK LIBERTINE 30ML A0</t>
  </si>
  <si>
    <t>RIBBON WHITE MUSK LIBERTINE A0</t>
  </si>
  <si>
    <t>PALASET FRAME PREMIUM A0</t>
  </si>
  <si>
    <t>TESTER HOLDER BODY BUTTER DUO A0</t>
  </si>
  <si>
    <t>MASCARA BIG &amp; CURVY BLACK 10ML A0</t>
  </si>
  <si>
    <t>G2 DUO SKIN WAKE UP AR18 A0X</t>
  </si>
  <si>
    <t>BAG PROMOTIONAL SS11 A21</t>
  </si>
  <si>
    <t>G2 CUBE KISS ME AR18 A0X</t>
  </si>
  <si>
    <t>VACFORM CUBE SEASONAL EMPTY XM11 A0</t>
  </si>
  <si>
    <t>TIN LARGE BODY BUTTER XM11 A0</t>
  </si>
  <si>
    <t>BOX MAKE UP CYO XM11 A0</t>
  </si>
  <si>
    <t>PROMO BAG CYO XM11 A0</t>
  </si>
  <si>
    <t>G4 DUO DOY AR18 A0X</t>
  </si>
  <si>
    <t>BAG SMALL CELLO CYO UNPRINTED XM11 A0</t>
  </si>
  <si>
    <t>BAG LARGE CELLO CYO UNPRINTED XM11 A0</t>
  </si>
  <si>
    <t>BAG TALL CELLO CYO UNPRINTED XM11 A0</t>
  </si>
  <si>
    <t>BAG FOR LIFE CELEB SST 2011 A0</t>
  </si>
  <si>
    <t>G2 TIN W/MUSK MEN AR18 A22</t>
  </si>
  <si>
    <t>G2 TIN W/MUSK MEN AR18 A39</t>
  </si>
  <si>
    <t>G2 TIN ACTIVIST AR18 A22</t>
  </si>
  <si>
    <t>G2 TIN ACTIVIST AR18 A39</t>
  </si>
  <si>
    <t>CLEANSER ALOE VERA 200ML A0</t>
  </si>
  <si>
    <t>EDP WHITE MUSK LIBERTINE 1.5ML A0</t>
  </si>
  <si>
    <t>EDP WHITE MUSK 1.5ML A0</t>
  </si>
  <si>
    <t>POUCH WHITE MUSK LIBERTINE 2011 A0</t>
  </si>
  <si>
    <t>WOODEN NAIL BRUSH GIFT XM11 A0</t>
  </si>
  <si>
    <t>PUMICE NO MORE ROUGH STUFF GIFT XM11 A0</t>
  </si>
  <si>
    <t>SPOON FOOT FILE GIFT XM11 A0</t>
  </si>
  <si>
    <t>BODY MILK MORINGA 60ML A0</t>
  </si>
  <si>
    <t>BODY MILK COCONUT 60ML A0</t>
  </si>
  <si>
    <t>BODY WHIP MANGO 60ML A0</t>
  </si>
  <si>
    <t>BODY LOTION PINK GRAPEFRUIT 60ML A0</t>
  </si>
  <si>
    <t>BODY PUREE SATSUMA 60ML A0</t>
  </si>
  <si>
    <t>BODY WHIP SHEA 60ML A0</t>
  </si>
  <si>
    <t>BODY PUREE STRAWBERRY 60ML A0</t>
  </si>
  <si>
    <t>LIP BALM STRAWBERRY A0</t>
  </si>
  <si>
    <t>LIP BALM RASPBERRY A0</t>
  </si>
  <si>
    <t>SHOWER CREAM COCOA BUTTER 60ML ARX</t>
  </si>
  <si>
    <t>LIP BALM STICK PINK BERRY A0</t>
  </si>
  <si>
    <t>GIFT DUO DREAMS UNLIMITED SS12 A0</t>
  </si>
  <si>
    <t>G2 TIN LIPS AR18 A0X</t>
  </si>
  <si>
    <t>GIFT FRUIT SOAPS SS12 AX</t>
  </si>
  <si>
    <t>G2 REGIME KIT VIT E AR18 A22</t>
  </si>
  <si>
    <t>G2 REGIME KIT VIT E AR18 A39</t>
  </si>
  <si>
    <t>G2 REGIME KIT TEA TREE AR18 A0X</t>
  </si>
  <si>
    <t>BATH BUBBLE MORINGA 28G A0X</t>
  </si>
  <si>
    <t>TBSAH CATALOGUE AUTUMN 2017 A0</t>
  </si>
  <si>
    <t>MIRROR LIPS XM17 A0</t>
  </si>
  <si>
    <t>GC BOX ADVENT RHS ENTRY XM17 A0X</t>
  </si>
  <si>
    <t>GC VACFORM ADVENT RHS ENTRY XM17 A0X</t>
  </si>
  <si>
    <t>GC VACFORM ADVENT RHS EM ENTRY XM17 A0X</t>
  </si>
  <si>
    <t>GC BOX TRIO EMPTY HAND CARING XM17 A0X</t>
  </si>
  <si>
    <t>GC INSERT CHATTERBOX XM17 A0X</t>
  </si>
  <si>
    <t>GC LABEL SMALL LIFE IS RM18 A0X</t>
  </si>
  <si>
    <t>GC LABEL MED LIFE IS RM18 A0X</t>
  </si>
  <si>
    <t>GC LABEL SMALL IND NGT JSM RM18 A0X</t>
  </si>
  <si>
    <t>GC LABEL MED IND NGT JSM RM18 A0X</t>
  </si>
  <si>
    <t>GC LABEL SMALL JAP C/BLSM RM18 A0X</t>
  </si>
  <si>
    <t>GC LABEL MED JAP C/BLSM RM18 A0X</t>
  </si>
  <si>
    <t>GC LABEL MEDIUM JCB STRAW KISS RM18 A0X</t>
  </si>
  <si>
    <t>GC LABEL MED NIGRITELLA RM18 A0X</t>
  </si>
  <si>
    <t>GC LABEL SMALL BLACK MUSK RM18 A0X</t>
  </si>
  <si>
    <t>GC LABEL MED BLACK MUSK RM18 A0X</t>
  </si>
  <si>
    <t>GC LABEL MED WM LEAU RM18 A0X</t>
  </si>
  <si>
    <t>GC LABEL MED WM SMOKY RS RM18 A0X</t>
  </si>
  <si>
    <t>GC LABEL MINI STRAWBERRY RM18 A0X</t>
  </si>
  <si>
    <t>GC LABEL SMALL STRAWBERRY RM18 A0X</t>
  </si>
  <si>
    <t>GC LABEL MINI SHEA RM18 A0X</t>
  </si>
  <si>
    <t>GC LABEL SMALL SHEA RM18 A0X</t>
  </si>
  <si>
    <t>GC LABEL SMALL BRITISH ROSE RM18 A0X</t>
  </si>
  <si>
    <t>GC LABEL EID AR18 A0X</t>
  </si>
  <si>
    <t>GC SHAKER CHATTERBOX XM17 A0X</t>
  </si>
  <si>
    <t>GC BOX ADVENT SPINE ENTRY XM17 A0X</t>
  </si>
  <si>
    <t>GC LABEL PREMIUM LIFE IS RM18 A0X</t>
  </si>
  <si>
    <t>T BODY LOTION MILK&amp;HONEY 200ML A1A</t>
  </si>
  <si>
    <t>GC LABEL PREMIUM IND NGT JSM RM18 A0X</t>
  </si>
  <si>
    <t>GC LABEL PREMIUM JAP C/BLSM RM18 A0X</t>
  </si>
  <si>
    <t>GC LABEL PREMIUM BLACK MUSK RM18 A0X</t>
  </si>
  <si>
    <t>GC LABEL PREMIUM WM SMOKY RS RM18 A0X</t>
  </si>
  <si>
    <t>GC LABEL PREMIUM BRITISH ROSE RM18 A0X</t>
  </si>
  <si>
    <t>T SHOWER CREAM MILK&amp;HONEY 250ML A1A</t>
  </si>
  <si>
    <t>T BODY BUTTER MILK&amp;HONEY 200ML A1A</t>
  </si>
  <si>
    <t>GC CUBE STRAWBERRY AR18 A0X</t>
  </si>
  <si>
    <t>GC CUBE SHEA AR18 A0X</t>
  </si>
  <si>
    <t>GC CUBE MANGO AR18 A0X</t>
  </si>
  <si>
    <t>GC CUBE MORINGA AR18 A0X</t>
  </si>
  <si>
    <t>GC FITMENT CUBE STRAWBERRY AR18 A0X</t>
  </si>
  <si>
    <t>GC FITMENT CUBE SHEA AR18 A0X</t>
  </si>
  <si>
    <t>GC FITMENT CUBE MANGO AR18 A0X</t>
  </si>
  <si>
    <t>GC FITMENT CUBE MORINGA AR18 A0X</t>
  </si>
  <si>
    <t>GC CUBE COCONUT AR18 A0X</t>
  </si>
  <si>
    <t>GC FITMENT CUBE COCONUT AR18 A0X</t>
  </si>
  <si>
    <t>GC CUBE SATSUMA AR18 A0X</t>
  </si>
  <si>
    <t>GC FITMENT SATSUMA AR18 A0X</t>
  </si>
  <si>
    <t>GC CUBE PINK GRPFRT AR18 A0X</t>
  </si>
  <si>
    <t>GC FITMENT PINK GRPFRT AR18 A0X</t>
  </si>
  <si>
    <t>GC CUBE EMPTY STRAWBERRY AR18 A0X</t>
  </si>
  <si>
    <t>GC CUBE EMPTY SHEA AR18 A0X</t>
  </si>
  <si>
    <t>GC CUBE EMPTY MANGO AR18 A0X</t>
  </si>
  <si>
    <t>GC CUBE EMPTY MORINGA AR18 A0X</t>
  </si>
  <si>
    <t>GC CUBE EMPTY COCONUT AR18 A0X</t>
  </si>
  <si>
    <t>GC CUBE EMPTY PINK GRPFRT AR18 A0X</t>
  </si>
  <si>
    <t>GC CUBE EMPTY SATSUMA AR18 A0X</t>
  </si>
  <si>
    <t>GC CUBE EMPTY GREEN TEA AR18 A0X</t>
  </si>
  <si>
    <t>GC CUBE EMPTY BRITISH ROSE AR18 A0X</t>
  </si>
  <si>
    <t>GC CUBE EMPTY MILK&amp;HONEY AR18 A0X</t>
  </si>
  <si>
    <t>GC CUBE EMPTY ARGAN AR18 A0X</t>
  </si>
  <si>
    <t>GC FITMENT BAG STRAWBERRY AR18 A0X</t>
  </si>
  <si>
    <t>GC INSERT BAG STRAWBERRY AR18 A0X</t>
  </si>
  <si>
    <t>GC TAG BAG STRAWBERRY AR18 A0X</t>
  </si>
  <si>
    <t>GC FITMENT BAG SHEA AR18 A0X</t>
  </si>
  <si>
    <t>GC INSERT BAG SHEA AR18 A0X</t>
  </si>
  <si>
    <t>GC TAG BAG SHEA AR18 A0X</t>
  </si>
  <si>
    <t>GC FITMENT BAG MANGO AR18 A0X</t>
  </si>
  <si>
    <t>GC INSERT BAG MANGO AR18 A0X</t>
  </si>
  <si>
    <t>GC TAG BAG MANGO AR18 A0X</t>
  </si>
  <si>
    <t>GC FITMENT BAG MORINGA AR18 A0X</t>
  </si>
  <si>
    <t>GC INSERT BAG MORINGA AR18 A0X</t>
  </si>
  <si>
    <t>GC TAG BAG MORINGA AR18 A0X</t>
  </si>
  <si>
    <t>GC FITMENT BAG COCONUT AR18 A0X</t>
  </si>
  <si>
    <t>GC TAG BAG COCONUT AR18 A0X</t>
  </si>
  <si>
    <t>GC INSERT BAG COCONUT AR18 A0X</t>
  </si>
  <si>
    <t>GC FITMENT BAG GREEN TEA AR18 A0X</t>
  </si>
  <si>
    <t>GC INSERT BAG GREEN TEA AR18 A0X</t>
  </si>
  <si>
    <t>GC TAG BAG GREEN TEA AR18 A0X</t>
  </si>
  <si>
    <t>GC FITMENT BAG BRITISH ROSE AR18 A0X</t>
  </si>
  <si>
    <t>GC INSERT BAG BRITISH ROSE AR18 A0X</t>
  </si>
  <si>
    <t>GC TAG BAG BRITISH ROSE AR18 A0X</t>
  </si>
  <si>
    <t>GC FITMENT BAG MILK&amp;HONEY AR18 A0X</t>
  </si>
  <si>
    <t>GC INSERT BAG MILK&amp;HONEY AR18 A0X</t>
  </si>
  <si>
    <t>GC TAG BAG MILK&amp;HONEY AR18 A0X</t>
  </si>
  <si>
    <t>GC BOX SMALL PRE-LD STRAWBERRY AR18 A0X</t>
  </si>
  <si>
    <t>GC LABEL SMALL STRAWBERRY AR18 A0X</t>
  </si>
  <si>
    <t>GC BOX SMALL PRE-LD SATSUMA AR18 A0X</t>
  </si>
  <si>
    <t>GC LABEL SMALL SATSUMA AR18 A0X</t>
  </si>
  <si>
    <t>GC BOX SMALL PRE-LD COCONUT AR18 A0X</t>
  </si>
  <si>
    <t>GC LABEL SMALL COCONUT AR18 A0X</t>
  </si>
  <si>
    <t>GC BOX SMALL PRE-LD MANGO AR18 A0X</t>
  </si>
  <si>
    <t>GC LABEL SMALL MANGO AR18 A0X</t>
  </si>
  <si>
    <t>GC BOX SMALL PRE-LD ARGAN AR18 A0X</t>
  </si>
  <si>
    <t>TAG LGE WHITE MUSK LIBERTINE SS12 A0</t>
  </si>
  <si>
    <t>TAG DUO LOVE ETC SS12 A0</t>
  </si>
  <si>
    <t>GC LABEL SMALL ARGAN AR18 A0X</t>
  </si>
  <si>
    <t>GC BOX SMALL PRE-LD SHEA AR18 A0X</t>
  </si>
  <si>
    <t>GC BOX SMALL PRE-LD MORINGA AR18 A0X</t>
  </si>
  <si>
    <t>GC LABEL SMALL SHEA AR18 A0X</t>
  </si>
  <si>
    <t>GC LABEL SMALL MORINGA AR18 A0X</t>
  </si>
  <si>
    <t>GC BOX SMALL PRE-LD PINK GRPFRT AR18 A0X</t>
  </si>
  <si>
    <t>GC BOX SMALL PRE-LD GREEN TEA AR18 A0X</t>
  </si>
  <si>
    <t>TAG DUO DREAMS UNLIMITED SS12 A0</t>
  </si>
  <si>
    <t>GC LABEL SMALL PINK GRPFRT AR18 A0X</t>
  </si>
  <si>
    <t>GC LABEL SMALL GREEN TEA AR18 A0X</t>
  </si>
  <si>
    <t>GC LABEL SMALL BRITISH ROSE AR18 A0X</t>
  </si>
  <si>
    <t>GC BOX SML PRE-LD BRITISH ROSE AR18 A0X</t>
  </si>
  <si>
    <t>GC LABEL SMALL MILK&amp;HONEY AR18 A0X</t>
  </si>
  <si>
    <t>GC BOX SMALL PRE-LD MILK&amp;HONEY AR18 A0X</t>
  </si>
  <si>
    <t>GC LABEL MED STRAWBERRY AR18 A0X</t>
  </si>
  <si>
    <t>GC BOX MED PRE-LD STRAWBERRY AR18 A0X</t>
  </si>
  <si>
    <t>GC BOX MED PRE-LD SHEA AR18 A0X</t>
  </si>
  <si>
    <t>GC LABEL MED SHEA AR18 A0X</t>
  </si>
  <si>
    <t>GC BOX MED PRE-LD MANGO AR18 A0X</t>
  </si>
  <si>
    <t>GC LABEL MED MANGO AR18 A0X</t>
  </si>
  <si>
    <t>GC LABEL MED COCONUT AR18 A0X</t>
  </si>
  <si>
    <t>GC BOX MED PRE-LD COCONUT AR18 A0X</t>
  </si>
  <si>
    <t>GC BOX MED PRE-LD MORINGA AR18 A0X</t>
  </si>
  <si>
    <t>GC LABEL MED MORINGA AR18 A0X</t>
  </si>
  <si>
    <t>GC BOX MED PRE-LD BRITISH ROSE AR18 A0X</t>
  </si>
  <si>
    <t>GC LABEL MED BRITISH ROSE AR18 A0X</t>
  </si>
  <si>
    <t>GC BOX MED PRE-LD MILK&amp;HONEY AR18 A0X</t>
  </si>
  <si>
    <t>GC LABEL MED MILK&amp;HONEY AR18 A0X</t>
  </si>
  <si>
    <t>GC BOX TRIO BODY BUTTER AR18 A0X</t>
  </si>
  <si>
    <t>GC LABEL TRIO BODY BUTTER AR18 A0X</t>
  </si>
  <si>
    <t>GC CUBE LIP BUTTER AR18 A0X</t>
  </si>
  <si>
    <t>GC LABEL CUBE LIP BUTTER AR18 A0X</t>
  </si>
  <si>
    <t>GC BOX DUO JAP C/BLSM AR18 A0X</t>
  </si>
  <si>
    <t>GC BOX DUO IND NGT JSM AR18 A0X</t>
  </si>
  <si>
    <t>GC BOX SMALL WHITE MUSK AR18 A0X</t>
  </si>
  <si>
    <t>GC BOX SMALL BLACK MUSK AR18 A0X</t>
  </si>
  <si>
    <t>GC BOX SMALL WM LEAU AR18 A0X</t>
  </si>
  <si>
    <t>GC BOX QUAD SHOWER GEL COCOON AR18 A0X</t>
  </si>
  <si>
    <t>GC LABEL SMALL IND NGT JSM AUS  XM17 A0X</t>
  </si>
  <si>
    <t>G1 CUBE ARGAN AR18 A0X</t>
  </si>
  <si>
    <t>GC TAG DUO LIP/HAND SHEA AUS XM17 A0X</t>
  </si>
  <si>
    <t>GC LABEL CAMOMILE AR18 A0X</t>
  </si>
  <si>
    <t>GC LABEL TEA TREE 123 AUS XM17 A0X</t>
  </si>
  <si>
    <t>GC LABEL RELAXING SPA AUS XM17 A0X</t>
  </si>
  <si>
    <t>GC LABEL FIRMING SPA AUS XM17 A0X</t>
  </si>
  <si>
    <t>GC LABEL TRIO CARING HAND AUS XM17 A0X</t>
  </si>
  <si>
    <t>GC LABEL SMALL MASK AUS XM17</t>
  </si>
  <si>
    <t>GC LABEL CUBE MINI HH AUS XM17 A0X</t>
  </si>
  <si>
    <t>GC TAG ROBOT AUS XM17 A0X</t>
  </si>
  <si>
    <t>GC BOX MED PRE-LD WHITE MUSK AR18 A0X</t>
  </si>
  <si>
    <t>GC LABEL ACTIVIST AR18 A39</t>
  </si>
  <si>
    <t>GC BOX MED PRE-LD BLACK MUSK AR18 A0X</t>
  </si>
  <si>
    <t>GC BOX CAMOMILE AR18 A0X</t>
  </si>
  <si>
    <t>GC FITMENT CAMOMILE AR18 A0X</t>
  </si>
  <si>
    <t>GC BOX MEDIUM WM LEAU AR18 A0X</t>
  </si>
  <si>
    <t>GC BOX MED PRE-LD WMSR AR18 A0X</t>
  </si>
  <si>
    <t>GC LABEL W/MUSK MEN AR18 A39</t>
  </si>
  <si>
    <t>GC LABEL W/MUSK MEN AR18 A22</t>
  </si>
  <si>
    <t>GC TIN ACTIVIST AR18 A0X</t>
  </si>
  <si>
    <t>GC TIN W/MUSK MEN AR18 A0X</t>
  </si>
  <si>
    <t>BODY BUTTER BANANA 50ML A0X</t>
  </si>
  <si>
    <t>BODY BUTTER BANANA 200ML A0X</t>
  </si>
  <si>
    <t>GC BOX DUO JCB STRAWBERRY KISS AR18 A0X</t>
  </si>
  <si>
    <t>GC BOX REGIME VIT E AR18 A0X</t>
  </si>
  <si>
    <t>GC TIN LIPS AR18 A0X</t>
  </si>
  <si>
    <t>GC LABEL ACTIVIST AR18 A22</t>
  </si>
  <si>
    <t>GC LABEL DOY AR18 A0X</t>
  </si>
  <si>
    <t>GC FITMENT REGIME VIT E AR18 A0X</t>
  </si>
  <si>
    <t>GC BOX PRE-LOAD DOY AR18 A0X</t>
  </si>
  <si>
    <t>GC LABEL REGIME VIT E AR18 A22</t>
  </si>
  <si>
    <t>GC LABEL REGIME VIT E AR18 A39</t>
  </si>
  <si>
    <t>GC BOX REGIME TEA TREE AR18 A0X</t>
  </si>
  <si>
    <t>GC FITMENT REGIME TEA TREE AR18 A0X</t>
  </si>
  <si>
    <t>GC LABEL REGIME TEA TREE AR18 A0X</t>
  </si>
  <si>
    <t>GC LABEL TIN LIPS AR18 A0X</t>
  </si>
  <si>
    <t>GC LABEL QUAD SHOWER GEL COCOON AR18 A0X</t>
  </si>
  <si>
    <t>GC BOX COLLECTION BRTISH ROSE AR18 A0X</t>
  </si>
  <si>
    <t>GC BOX SMALL LIFE IS RM18 A0X</t>
  </si>
  <si>
    <t>GC BOX PREMIUM PRE-LOAD LIFE IS RM18 A0X</t>
  </si>
  <si>
    <t>GC BOX MED PRE-LD LIFE IS RM18 A0X</t>
  </si>
  <si>
    <t>GC BOX SMALL PRE-LD IND NGT JSM RM18 A0X</t>
  </si>
  <si>
    <t>GC BOX MED PRE-LD IND NGT JSM RM18 A0X</t>
  </si>
  <si>
    <t>GC BOX PREM PRE-LD IND NGT JSM RM18 A0X</t>
  </si>
  <si>
    <t>GC BOX SMALL PRE-LD JAP C/BLSM RM18 A0X</t>
  </si>
  <si>
    <t>GC BOX PREM PRE-LD JAP C/BLSM RM18 A0X</t>
  </si>
  <si>
    <t>GC BOX S PRE-LD JCB STRAW KISS RM18 A0X</t>
  </si>
  <si>
    <t>GC BOX MED PRE-LD NIGRITELLA RM18 A0X</t>
  </si>
  <si>
    <t>GC BOX SMALL BLACK MUSK RM18 A0X</t>
  </si>
  <si>
    <t>GC BOX MED PRE-LD BLACK MUSK RM18 A0X</t>
  </si>
  <si>
    <t>GC BOX PREM PRE-LD BLACK MUSK RM18 A0X</t>
  </si>
  <si>
    <t>GC BOX MED PRE-LD WM LEAU RM18 A0X</t>
  </si>
  <si>
    <t>GC BOX MED PRE-LD WM SMOKY RS RM18 A0X</t>
  </si>
  <si>
    <t>GC BOX PREM PRE-LD WM SMOKY RS RM18 A0X</t>
  </si>
  <si>
    <t>GC BOX MED PRE-LD JAP C/BLSM RM18 A0X</t>
  </si>
  <si>
    <t>GC BOX MINI STRAWBERRY RM18 A0X</t>
  </si>
  <si>
    <t>GC BOX SMALL STRAWBERRY RM18 A0X</t>
  </si>
  <si>
    <t>GC BOX MINI SHEA RM18 A0X</t>
  </si>
  <si>
    <t>GC BOX SMALL SHEA RM18 A0X</t>
  </si>
  <si>
    <t>GC BOX SMALL BRITISH ROSE RM18 A0X</t>
  </si>
  <si>
    <t>GC BOX PREM PRE-LD BRITISH ROSE RM18 A0X</t>
  </si>
  <si>
    <t>GC BOX MIXED PRE-LOAD EID RM18 A0X</t>
  </si>
  <si>
    <t>GC BOX SMALL EMPTY BLACK MUSK RM18 A0X</t>
  </si>
  <si>
    <t>GC BOX MINI EM STRAWBERRY RM18 A0X</t>
  </si>
  <si>
    <t>GC BOX MINI EM SHEA RM18 A0X</t>
  </si>
  <si>
    <t>SLEEP MASK POLAR BEAR GREY KIT XM17 ARX</t>
  </si>
  <si>
    <t>FRAGRANCE POMANDER KIT XM17 ARX</t>
  </si>
  <si>
    <t>GC LABEL MEDIUM HEMP AR18 A0X</t>
  </si>
  <si>
    <t>GC BAG WAKE UP MENS AR18 A0X</t>
  </si>
  <si>
    <t>GC TUBE TRIO HAND CREAM AR18 A0X</t>
  </si>
  <si>
    <t>GC TAG TRIO HAND CREAM AR18 A0X</t>
  </si>
  <si>
    <t>GC TIN  KIT SHAVING AR18 A0X</t>
  </si>
  <si>
    <t>GC LABEL KIT SHAVING AR18 A0X</t>
  </si>
  <si>
    <t>GLITTER DUST PINK 01 GIFT 1.5G XM17 A0N</t>
  </si>
  <si>
    <t>GLITTER DUST GOLD 02 GIFT 1.5G XM17 A0N</t>
  </si>
  <si>
    <t>GC CYO BOX MASKS RON AR18 A0X</t>
  </si>
  <si>
    <t>GC BAG WAKE UP EMPTY MENS AR18 A0X</t>
  </si>
  <si>
    <t>GC BAG SMALL CYO AR18 A0X</t>
  </si>
  <si>
    <t>GC BAG MEDIUM CYO AR18 A0X</t>
  </si>
  <si>
    <t>GC BOX SMALL CYO AR18 A0X</t>
  </si>
  <si>
    <t>GC BOX MEDIUM CYO AR18 A0X</t>
  </si>
  <si>
    <t>GC BUNDLE BAG SMALL CYO AR18 A0X</t>
  </si>
  <si>
    <t>GC BOX CYO BODY YOGURTS AR18 A0X</t>
  </si>
  <si>
    <t>GC BUNDLE BAG LARGE CYO AR18 A0X</t>
  </si>
  <si>
    <t>GC BUNDLE BAG CYO RM18 A0X</t>
  </si>
  <si>
    <t>GC ENVELOPE SMALL CYO AR18 A0X</t>
  </si>
  <si>
    <t>GC ENVELOPE MEDIUM CYO AR18 A0X</t>
  </si>
  <si>
    <t>GC BOX CYO RM18 A0X</t>
  </si>
  <si>
    <t>CONCEALER MATTE CLAY 026 1.5G A0X</t>
  </si>
  <si>
    <t>CONCEALER MATTE CLAY 023 1.5G A0X</t>
  </si>
  <si>
    <t>CONCEALER MATTE CLAY 042 1.5G A0X</t>
  </si>
  <si>
    <t>CONCEALER MATTE CLAY 055 1.5G A0X</t>
  </si>
  <si>
    <t>CONCEALER MATTE CLAY 072 1.5G A0X</t>
  </si>
  <si>
    <t>CANDLE JAPANESE CAMELLIA 2017 200G A0X</t>
  </si>
  <si>
    <t>GC LABEL GTR BUTTER EMEA 2016 A41</t>
  </si>
  <si>
    <t>GC BAND GTR ROSE/ALMOND 2016 A41</t>
  </si>
  <si>
    <t>GC LABEL T/RETAIL LIPCARE 2016 A41</t>
  </si>
  <si>
    <t>GC BOX GTR MORINGA 2016 A41</t>
  </si>
  <si>
    <t>GC SLEEVE GTR ELDERFLOWER 2015 A41</t>
  </si>
  <si>
    <t>GC TUBE GTR LIP CARE 2016 A41</t>
  </si>
  <si>
    <t>GC CUBE EMPTY JAP C/BLSM AR18 A0X</t>
  </si>
  <si>
    <t>GC CUBE EMPTY WHITE MUSK AR18 A0X</t>
  </si>
  <si>
    <t>GC CUBE EMPTY JCB STRAW KISS AR18 A0X</t>
  </si>
  <si>
    <t>GC BOX REGIME EMPTY TEA TREE AR18 A0X</t>
  </si>
  <si>
    <t>GC BOX EMPTY CAMOMILE AR18 A0X</t>
  </si>
  <si>
    <t>GC BOX REGIME EM VITAMIN E AR18 A0X</t>
  </si>
  <si>
    <t>PERFUME OIL IND NGT JSM 15ML A0X</t>
  </si>
  <si>
    <t>PERFUME OIL JAP C/BLSM 15ML MTO A0X</t>
  </si>
  <si>
    <t>EDT JAP C/BLSM 50ML MTO A0X</t>
  </si>
  <si>
    <t>GC RIBBON CBB MORINGA/M&amp;H AR18 A0X</t>
  </si>
  <si>
    <t>GC RIBBON CBB PINK GRPFRT AR18 A0X</t>
  </si>
  <si>
    <t>GC RIBBON CBB SATSUMA AR18 A0X</t>
  </si>
  <si>
    <t>GC RIBBON CBB GREEN TEA AR18 A0X</t>
  </si>
  <si>
    <t>GC RIBBON CBB BRITISH ROSE AR18 A0X</t>
  </si>
  <si>
    <t>GC RIBBON CBB EM SATSUMA AR18 A0X</t>
  </si>
  <si>
    <t>GC RIBBON CBB EM MORINGA/M&amp;H AR18 A0X</t>
  </si>
  <si>
    <t>GC RIBBON CBB EM PINK GRPFRT AR18 A0X</t>
  </si>
  <si>
    <t>GC RIBBON CBB EM GREEN TEA AR18 A0X</t>
  </si>
  <si>
    <t>GC RIBBON CBB EM BRITISH ROSE AR18 A0X</t>
  </si>
  <si>
    <t>GC LABEL DUO JAP C/BLSM AR18 A0X</t>
  </si>
  <si>
    <t>SHOWER CAP BANANA PRINT GIFT ARX</t>
  </si>
  <si>
    <t>MOISTURE SOCKS ANIMAL PAW PRINT A0X</t>
  </si>
  <si>
    <t>FILE NAIL BIG BUNNY EARS A0</t>
  </si>
  <si>
    <t>GC LABEL DUO IND NGT JSM AR18 A0X</t>
  </si>
  <si>
    <t>GC LABEL SMALL WHITE MUSK AR18 A0X</t>
  </si>
  <si>
    <t>GC LABEL SMALL BLACK MUSK AR18 A0X</t>
  </si>
  <si>
    <t>GC LABEL SMALL WM LEAU AR18 A0X</t>
  </si>
  <si>
    <t>GC LABEL MED WHITE MUSK AR18 A0X</t>
  </si>
  <si>
    <t>GC LABEL MED BLACK MUSK AR18 A0X</t>
  </si>
  <si>
    <t>GC LABEL MED WM LEAU AR18 A0X</t>
  </si>
  <si>
    <t>GC LABEL MED WM SMOKY RS AR18 A0X</t>
  </si>
  <si>
    <t>GC LABEL CUBE JCB STRAW KISS AR18 A0X</t>
  </si>
  <si>
    <t>GC INSERT EM BAG MILK&amp;HONEY AR18 A0X</t>
  </si>
  <si>
    <t>GC FITMENT EM BAG MILK&amp;HONEY AR18 A0X</t>
  </si>
  <si>
    <t>GC LABEL DUO JCB STRAW KISS AR18 A0X</t>
  </si>
  <si>
    <t>GC LABEL COLLN BRITISH ROSE AR18 A0X</t>
  </si>
  <si>
    <t>GC LABEL MINI LOVE ME STRAW AR18 A0X</t>
  </si>
  <si>
    <t>GC TAG MINI BANANA POP AR18 A0X</t>
  </si>
  <si>
    <t>GC TAG SMALL BANANA POP AR18 A0X</t>
  </si>
  <si>
    <t>GC TAG WAKE UP AR18 A0X</t>
  </si>
  <si>
    <t>GC BAG MINI BANANA POP AR18 A0X</t>
  </si>
  <si>
    <t>GC BAG SMALL BANANA POP AR18 A0X</t>
  </si>
  <si>
    <t>GC FITMENT BAG EMPTY STRAWBERRY AR18 A0X</t>
  </si>
  <si>
    <t>GC INSERT BAG EMPTY STRAWBERRY AR18 A0X</t>
  </si>
  <si>
    <t>GC FITMENT BAG EMPTY SHEA AR18 A0X</t>
  </si>
  <si>
    <t>GC INSERT BAG EMPTY SHEA AR18 A0X</t>
  </si>
  <si>
    <t>GC FITMENT BAG EMPTY MANGO AR18 A0X</t>
  </si>
  <si>
    <t>GC INSERT BAG EMPTY MANGO AR18 A0X</t>
  </si>
  <si>
    <t>GC FITMENT BAG EMPTY MORINGA AR18 A0X</t>
  </si>
  <si>
    <t>GC INSERT BAG EMPTY MORINGA AR18 A0X</t>
  </si>
  <si>
    <t>GC FITMENT BAG EMPTY COCONUT AR18 A0X</t>
  </si>
  <si>
    <t>GC INSERT BAG EMPTY COCONUT AR18 A0X</t>
  </si>
  <si>
    <t>GC FITMENT BAG EMPTY GREEN TEA AR18 A0X</t>
  </si>
  <si>
    <t>GC INSERT BAG EMPTY GREEN TEA AR18 A0X</t>
  </si>
  <si>
    <t>GC FITMENT BAG EM BRITISH ROSE AR18 A0X</t>
  </si>
  <si>
    <t>GC INSERT BAG EM BRITISH ROSE AR18 A0X</t>
  </si>
  <si>
    <t>HFL COLOUR CRUSH A0X</t>
  </si>
  <si>
    <t>GC BOX MINI LOVE ME STRAWBERRY AR18 A0X</t>
  </si>
  <si>
    <t>GC BOX GTR CORE HAND 2016 A41</t>
  </si>
  <si>
    <t>BODY CREAM JCB STRAW KISS 50ML AON</t>
  </si>
  <si>
    <t>SHOWER GEL JCB STRAW KISS 60ML AON</t>
  </si>
  <si>
    <t>GC TAG NIGRITELLA AR18 A0X</t>
  </si>
  <si>
    <t>SHAVING BRUSH MENS A0X</t>
  </si>
  <si>
    <t>GC BAND GTR TT BLEMISH GT16 A41</t>
  </si>
  <si>
    <t>GC LID GTR BUTTER EMEA GT16 A41</t>
  </si>
  <si>
    <t>G2 EXCL SPINNER NUT XM17 A21</t>
  </si>
  <si>
    <t>G2 EXCL VANILLA PUMKIN XM17 A21</t>
  </si>
  <si>
    <t>G3 EXCL SPINNER BODY BUTTER XM17 A21</t>
  </si>
  <si>
    <t>G1 EXCL TRIAL MASK XM17 A21</t>
  </si>
  <si>
    <t>CATALOGUE TBSAH WINTER 2017 AUS A0</t>
  </si>
  <si>
    <t>PRICING CLIPS 2017 A0X</t>
  </si>
  <si>
    <t>TAG BOX MED LEMON SS12 AX</t>
  </si>
  <si>
    <t>LIP DEFINER WINDSOR ROSE 1.1G A0X</t>
  </si>
  <si>
    <t>LIP DEFINER TAIPEI ORCHID 1.1G A0X</t>
  </si>
  <si>
    <t>LIP DEFINER CAPE CALLA LILY 1.1G A0X</t>
  </si>
  <si>
    <t>LIP DEFINER GOA MAGNOLIA 1.1G</t>
  </si>
  <si>
    <t>FLOOR PLINTH TABLE 2017 A0X</t>
  </si>
  <si>
    <t>TBSAH CATALOGUE CHRISTMAS 2017 A0</t>
  </si>
  <si>
    <t>GC SLEEVE HAND TRIO CARING XM17 A0X</t>
  </si>
  <si>
    <t>SAMPLE DAY CREAM DOY 1ML A0</t>
  </si>
  <si>
    <t>GC FITMENT TOP SMALL LIFE IS RM18 A0X</t>
  </si>
  <si>
    <t>GC FITMENT BASE SMALL LIFE IS RM18 A0X</t>
  </si>
  <si>
    <t>GC FITMENT TOP SMALL INJ RM18 A0X</t>
  </si>
  <si>
    <t>GC FITMENT BASE SMALL INJ RM18 A0X</t>
  </si>
  <si>
    <t>GC BOX PREM PRE-LD JCB STRAW KISS A0X</t>
  </si>
  <si>
    <t>GC LABEL PREMIUM JCB STRAW KISS RM18 A0X</t>
  </si>
  <si>
    <t>GC FITMENT TOP SMALL BLACK MUSK RM18 A0X</t>
  </si>
  <si>
    <t>GC FITMENT BASE MINI STRAW RM18 A0X</t>
  </si>
  <si>
    <t>GC FITMENT TOP MINI STRAW RM18 A0X</t>
  </si>
  <si>
    <t>GC FITMENT TOP SMALL STRAW RM18 A0X</t>
  </si>
  <si>
    <t>GC FITMENT BASE SMALL STRAW RM18 A0X</t>
  </si>
  <si>
    <t>GC BOX PREMIUM STRAWBERRY RM18 A0X</t>
  </si>
  <si>
    <t>GC FITMENT BASE S BLACK MUSK RM18 A0X</t>
  </si>
  <si>
    <t>GC LABEL PREMIUM STRAWBERRY RM18 A0X</t>
  </si>
  <si>
    <t>GC BOX PREMIUM SHEA RM18 A0X</t>
  </si>
  <si>
    <t>GC LABEL PREMIUM SHEA RM18 A0X</t>
  </si>
  <si>
    <t>GC FITMENT TOP S BRITISH ROSE RM18 A0X</t>
  </si>
  <si>
    <t>GC FITMENT BASE S BRITISH ROSE RM18 A0X</t>
  </si>
  <si>
    <t>GC BOX SMALL EMPTY IND NGT JSM RM18 A0X</t>
  </si>
  <si>
    <t>GC BOX SMALL EMPTY JAP C/BLSM RM18 A0X</t>
  </si>
  <si>
    <t>GC BOX SMALL EMPTY STRAWBERRY RM18 A0X</t>
  </si>
  <si>
    <t>GC BOX SMALL EMPTY SHEA RM18 A0X</t>
  </si>
  <si>
    <t>GC BOX SMALL EMPTY BRITISH ROSE RM18 A0X</t>
  </si>
  <si>
    <t>EDT IND NGT JSM 50ML MTO A0X</t>
  </si>
  <si>
    <t>G4 GTR OILS OF LIFE 2018 A41</t>
  </si>
  <si>
    <t>G3 GTR DOY 2018 A41</t>
  </si>
  <si>
    <t>G3 GTR VITAMIN E 2018 A41</t>
  </si>
  <si>
    <t>G4 GTR TEA TREE MIX 2018 A41</t>
  </si>
  <si>
    <t>G3 GTR TEA TREE MULTIPLE 2018 A41</t>
  </si>
  <si>
    <t>G2 GTR TEA TREE OIL 2018 A41</t>
  </si>
  <si>
    <t>G3 GTR MINI BODY BUTTERS 2018 A41</t>
  </si>
  <si>
    <t>G3 GTR LIP BUTTERS 2018 A41</t>
  </si>
  <si>
    <t>G2 GTR TRIO HAND CREAMS 2018 A41</t>
  </si>
  <si>
    <t>G3 GTR CORE HAND CREAMS X5 2018 A41</t>
  </si>
  <si>
    <t>G4 GTR CORE HAND CREAMS X8 2018 A41</t>
  </si>
  <si>
    <t>G2 GTR SMALL STRAWBERRY 2018 A41</t>
  </si>
  <si>
    <t>G3 GTR MEDIUM SHEA 2018 A41</t>
  </si>
  <si>
    <t>G4 GTR DELUXE BRITISH ROSE 2018 A41</t>
  </si>
  <si>
    <t>G3 GTR MINI TRAVEL ESSENTIALS 2018 A41</t>
  </si>
  <si>
    <t>SHIMMER WAVES 03 CORAL 8.5G A0</t>
  </si>
  <si>
    <t>MASCARA LASH SPORT WATERPROOF 9.5ML A0X</t>
  </si>
  <si>
    <t>BAG FOR LIFE FAAT AR18 A0X</t>
  </si>
  <si>
    <t>GC BOX PREM PRE-LD BLK MUSK INT RM18 A0X</t>
  </si>
  <si>
    <t>SHINE LIP LIQUID BLUEBERRY CHEW 7ML A0X</t>
  </si>
  <si>
    <t>SHINE LIP LIQUID LEMON SHERBET 7ML A0X</t>
  </si>
  <si>
    <t>SHINE LIP LIQUID BLACK LIQUORICE 7ML A0X</t>
  </si>
  <si>
    <t>GC BAG MINI EMPTY BANANA POP AR18 A0X</t>
  </si>
  <si>
    <t>GC BAG SMALL EMPTY BANANA POP AR18 A0X</t>
  </si>
  <si>
    <t>EOS HONEY BRONZE 2018 A0X</t>
  </si>
  <si>
    <t>EOS LIP LIQUID 2018 A0X</t>
  </si>
  <si>
    <t>EOS SPORTIFY 2018 A0X</t>
  </si>
  <si>
    <t>FACIAL MASK ACAI 5ML A0</t>
  </si>
  <si>
    <t>T EDT BRITISH ROSE 100ML A0X</t>
  </si>
  <si>
    <t>GC BOX DUO EMPTY JAP C/BLSM AR18 A0X</t>
  </si>
  <si>
    <t>PREMIUM SKINCARE POUCH A0</t>
  </si>
  <si>
    <t>COLOUR CHANGING FOLDABLE UMBRELLA A0</t>
  </si>
  <si>
    <t>GC FITMENT DUO JAP C/BLSM AR18 A0X</t>
  </si>
  <si>
    <t>GC FITMENT DUO IND NGT JSM AR18 A0X</t>
  </si>
  <si>
    <t>GC FITMENT DUO JCB STRAW KISS AR18 A0X</t>
  </si>
  <si>
    <t>GC BOX DUO EMPTY IND NGT JSM AR18 A0X</t>
  </si>
  <si>
    <t>GC BOX DUO EMPTY JCB STRAW KISS AR18 A0X</t>
  </si>
  <si>
    <t>NAIL SHINER BIG A0X</t>
  </si>
  <si>
    <t>GC FITMENT TOP SMALL JAP C/BLSM RM18 A0X</t>
  </si>
  <si>
    <t>GC FITMENT BASE S JAP C/BLSM RM18 A0X</t>
  </si>
  <si>
    <t>GC FITMENT TOP MINI SHEA RM18 A0X</t>
  </si>
  <si>
    <t>GC FITMENT BASE MINI SHEA RM18 A0X</t>
  </si>
  <si>
    <t>GC FITMENT TOP SMALL SHEA RM18 A0X</t>
  </si>
  <si>
    <t>GC FITMENT BASE SMALL SHEA RM18 A0X</t>
  </si>
  <si>
    <t>GC BOX TRIO PRE-LOAD HAND RM18 A0X</t>
  </si>
  <si>
    <t>GC LABEL TRIO HAND RM18 A0X</t>
  </si>
  <si>
    <t>GC BOX QUAD SHOWER/LOTION RM18 A0X</t>
  </si>
  <si>
    <t>GC BOX EMPTY QUAD SHOWER/LOTION RM18 A0X</t>
  </si>
  <si>
    <t>GC LABEL QUAD SHOWER/LOTION RM18 A0X</t>
  </si>
  <si>
    <t>NATURE BOX FOLIAGE PULSE 2017 A0X</t>
  </si>
  <si>
    <t>T G4 RECIPES OF NATURE XM17 A0X</t>
  </si>
  <si>
    <t>T G2 SMALL BRITISH ROSE XM17 A0X</t>
  </si>
  <si>
    <t>T G2 TRIO BUTTER SEASONAL XM17 A0X</t>
  </si>
  <si>
    <t>T G1 TRIO HAND CREAM SEASONAL XM17 A0X</t>
  </si>
  <si>
    <t>T G1 LIP WAND XM17 A0X</t>
  </si>
  <si>
    <t>T G3 MEDIUM WHITE MUSK XM17 A0X</t>
  </si>
  <si>
    <t>SAMPLE POUCH DOY AUS AU</t>
  </si>
  <si>
    <t>SUN LUSTRE BRUSH A0</t>
  </si>
  <si>
    <t>GC INSERT TEA TREE 123 XM17 A0X</t>
  </si>
  <si>
    <t>T FACE POLISH VITAMIN C 125ML A0X</t>
  </si>
  <si>
    <t>T BODY SCRUB SHEA A0X</t>
  </si>
  <si>
    <t>TOTE BAG MOTHERS DAY 2018 A0X</t>
  </si>
  <si>
    <t>HEAD BAND BUNNY GIFT AYR18 A0X</t>
  </si>
  <si>
    <t>TAG DUO WMFM SS12 A0</t>
  </si>
  <si>
    <t>G2 KIT MINI COOPER XM17 A21</t>
  </si>
  <si>
    <t>HIGH LEVEL MAKE UP GRID SML 2017 A0X</t>
  </si>
  <si>
    <t>MAKE UP STAND NEW CASSETTE MED 2017 A0X</t>
  </si>
  <si>
    <t>MAKE UP STAND NEW ANCL MED 2017 A0X</t>
  </si>
  <si>
    <t>MAKE UP STAND NEW CASSETTE SML 2017 A0X</t>
  </si>
  <si>
    <t>MAKE UP STAND NEW ANCL SML 2017 A0X</t>
  </si>
  <si>
    <t>MAKE UP STAND NEW CASSETTE XXS 2017 A0X</t>
  </si>
  <si>
    <t>MAKE UP STAND NEW ANCL XXS 2017 A0X</t>
  </si>
  <si>
    <t>MAKE UP STAND BUGIS ANCL 2017 A0X</t>
  </si>
  <si>
    <t>HIGH LEVEL LIGHTBOX MAKE UP 2017 A0X</t>
  </si>
  <si>
    <t>MAKE UP STAND BUGIS CASSETTE 2017 A0X</t>
  </si>
  <si>
    <t>GC BOX KIT TRIO LIQUID LIP RM18 A0X</t>
  </si>
  <si>
    <t>LONG UMBRELLA PREMIUM XM17 A0</t>
  </si>
  <si>
    <t>GC BOX GTR OOL 2018 A41</t>
  </si>
  <si>
    <t>GC FITMENT GTR OOL 2018 A41</t>
  </si>
  <si>
    <t>GC LABEL GTR OOL 2018 A41</t>
  </si>
  <si>
    <t>GC BOX GTR DOY 2018 A41</t>
  </si>
  <si>
    <t>GC FITMENT GTR DLX BRITISH ROSE 2018 A41</t>
  </si>
  <si>
    <t>GC FITMENT GTR DOY 2018 A41</t>
  </si>
  <si>
    <t>GC BOX GTR VITAMIN E 2018 A41</t>
  </si>
  <si>
    <t>GC LABEL GTR DOY 2018 A41</t>
  </si>
  <si>
    <t>GC LABEL GTR VITAMIN E 2018 A41</t>
  </si>
  <si>
    <t>GC BOX GTR MIX TEA TREE 2018 A41</t>
  </si>
  <si>
    <t>GC LABEL GTR MIX TEA TREE 2018 A41</t>
  </si>
  <si>
    <t>GC BOX GTR MULTIPLE TEA TREE 2018 A41</t>
  </si>
  <si>
    <t>GC FMNT GTR MULTIPLE TEA TREE 2018 A41</t>
  </si>
  <si>
    <t>GC BOX GTR TEA TREE OIL 2018 A41</t>
  </si>
  <si>
    <t>GC FITMENT GTR TEA TREE OIL 2018 A41</t>
  </si>
  <si>
    <t>GC BOX GTR ELDERFLOWER EYE 2018 A41</t>
  </si>
  <si>
    <t>GC BOX GTR MINI BODY BUTTER 2018 A41</t>
  </si>
  <si>
    <t>GC FITMENT GTR MINI BODY BUTTER 2018 A41</t>
  </si>
  <si>
    <t>GC LABEL GTR MINI BODY BUTTER 2018 A41</t>
  </si>
  <si>
    <t>GC BOX GTR TRIO HAND CREAMS 2018 A41</t>
  </si>
  <si>
    <t>GC FITMENT GTR TRIO HAND CREAMS 2018 A41</t>
  </si>
  <si>
    <t>GC BOX GTR LIP BUTTERS 2018 A41</t>
  </si>
  <si>
    <t>GC LABEL GTR TRIO HAND CREAMS 2018 A41</t>
  </si>
  <si>
    <t>GC BOX GTR HAND CREAMS X 5 2018 A41</t>
  </si>
  <si>
    <t>GC LABEL GTR LIP BUTTERS 2018 A41</t>
  </si>
  <si>
    <t>GC FITMENT GTR HAND CREAMS X 5 2018 A41</t>
  </si>
  <si>
    <t>GC BOX GTR CORE HAND CREAMS X 8 2018 A41</t>
  </si>
  <si>
    <t>GC FMNT GTR CORE HAND CREAMS X8 2018 A41</t>
  </si>
  <si>
    <t>GC BOX GTR SMALL STRAWBERRY 2018 A41</t>
  </si>
  <si>
    <t>GC FITMENT GTR SMALL STRAWBERRY 2018 A41</t>
  </si>
  <si>
    <t>GC BOX GTR MEDIUM SHEA 2018 A41</t>
  </si>
  <si>
    <t>GC FITMENT GTR MEDIUM SHEA 2018 A41</t>
  </si>
  <si>
    <t>GC BOX GTR DELUXE BRITISH ROSE 2018 A41</t>
  </si>
  <si>
    <t>GC BAG GTR MI TRAVEL ESSENTIALS 2018 A41</t>
  </si>
  <si>
    <t>GC TAG GTR MI TRAVEL ESSENTIALS 2018 A41</t>
  </si>
  <si>
    <t>CATALOGUE TBSAH SPRING AUS 2017 A0</t>
  </si>
  <si>
    <t>CATALOGUE TBSAH CHRISTMAS AUS 2017 A0</t>
  </si>
  <si>
    <t>T-SHIRT FAAT SMALL A0X</t>
  </si>
  <si>
    <t>T-SHIRT FAAT LARGE A0X</t>
  </si>
  <si>
    <t>SHOWER CAP BANANA A0X</t>
  </si>
  <si>
    <t>LOYALTY CARD LYBC UK 2018 A0</t>
  </si>
  <si>
    <t>LOYALTY CARD LYBC AT 2018 A0</t>
  </si>
  <si>
    <t>LOYALTY CARD LYBC DK 2018 A0</t>
  </si>
  <si>
    <t>LOYALTY CARD LYBC FR 2018 A0</t>
  </si>
  <si>
    <t>LOYALTY CARD LYBC DE 2018 A0</t>
  </si>
  <si>
    <t>LOYALTY CARD LYBC NL 2018 A0</t>
  </si>
  <si>
    <t>LOYALTY CARD LYBC BE-FR 2018 A0</t>
  </si>
  <si>
    <t>LOYALTY CARD LYBC BE-NL 2018 A0</t>
  </si>
  <si>
    <t>LOYALTY CARD LYBC SE 2018 A0</t>
  </si>
  <si>
    <t>LOYALTY CARD LYBC ES 2018 A0</t>
  </si>
  <si>
    <t>LOYALTY CARD LYBC MX 2018 A0</t>
  </si>
  <si>
    <t>LOYALTY CARD LYBC US 2018 A0</t>
  </si>
  <si>
    <t>LOYALTY CARD LYBC CA-FR 2018 A0</t>
  </si>
  <si>
    <t>LOYALTY CARD LYBC CA-EN 2018 A0</t>
  </si>
  <si>
    <t>LOYALTY CARD LYBC AUS 2018 A0</t>
  </si>
  <si>
    <t>SAMPLE MASK SCRUB 3IN1 TEA TREE 5ML A0X</t>
  </si>
  <si>
    <t>GC BOX DOG CYO CNY18 A0X</t>
  </si>
  <si>
    <t>GC ENVELOPE MEDIUM CYO CNY18 A0X</t>
  </si>
  <si>
    <t>GC BOX HAND CREAM TRIO CYO CNY18 A0X</t>
  </si>
  <si>
    <t>GC INSERT REGIME VITAMIN E AR18 A0X</t>
  </si>
  <si>
    <t>MASK FACE TEA TREE 100ML A0</t>
  </si>
  <si>
    <t>BATH/SHOWER GEL WHITE MUSK 60ML A0</t>
  </si>
  <si>
    <t>PET FULL BACKDROP EU 865HX1890W A0</t>
  </si>
  <si>
    <t>PET HALF BACKDROP EU 415W X 1890H A0</t>
  </si>
  <si>
    <t>T LIP PROTECTOR HEMP 4.2G A0</t>
  </si>
  <si>
    <t>T MOISTURE CREAM ALOE VERA 50ML A23</t>
  </si>
  <si>
    <t>T MOISTURE CREAM VITAMIN E 50ML A23</t>
  </si>
  <si>
    <t>T MOISTURISER INTENSE VITAMIN E 50ML AX</t>
  </si>
  <si>
    <t>T NIGHT CREAM ALOE VERA 50ML A23</t>
  </si>
  <si>
    <t>T NIGHT CREAM VITAMIN E  50ML A23</t>
  </si>
  <si>
    <t>T SERUM VITAMIN E 30ML A0</t>
  </si>
  <si>
    <t>T SHOWER CREAM COCONUT  250ML A0</t>
  </si>
  <si>
    <t>T BODY WHIP MANGO 250ML A0</t>
  </si>
  <si>
    <t>T BODY WHIP SHEA 250ML A0</t>
  </si>
  <si>
    <t>T SHOWER GEL MANGO 250ML A0</t>
  </si>
  <si>
    <t>T FACIAL CLEANSER VITAMIN E 200ML A0</t>
  </si>
  <si>
    <t>T SHOWER GEL MORINGA 250ML A0</t>
  </si>
  <si>
    <t>T SHOWER GEL OLIVE 250ML A0</t>
  </si>
  <si>
    <t>T SHOWER GEL PINK GRAPEFRUIT 250ML A0</t>
  </si>
  <si>
    <t>T SHOWER GEL STRAWBERRY 250ML A0</t>
  </si>
  <si>
    <t>T EAU DE PARFUM  WHITE MUSK 30ML A0</t>
  </si>
  <si>
    <t>T TONER ALOE VERA 200ML A0</t>
  </si>
  <si>
    <t>T TONER HYDRATING VITAMIN E 200ML A0</t>
  </si>
  <si>
    <t>Indonesia</t>
  </si>
  <si>
    <t>T TONER SKIN CLEARING TEA TREE 250ML A0</t>
  </si>
  <si>
    <t>T EYE CREAM VITAMIN E 15ML A23</t>
  </si>
  <si>
    <t>T BATH/SHOWER GEL WHITE MUSK 250ML A0</t>
  </si>
  <si>
    <t>T FACE MOISTURISER SPF15 50ML A23</t>
  </si>
  <si>
    <t>T FACE WASH SKIN CLRNG TEA TREE 250ML A0</t>
  </si>
  <si>
    <t>T FACIAL WASH FMNG ALOE VERA 150ML A0</t>
  </si>
  <si>
    <t>T BODY BUTTER HEMP 200ML A0</t>
  </si>
  <si>
    <t>T FOOT PROTECTOR HEMP 100ML A0</t>
  </si>
  <si>
    <t>T BODY BUTTER MANGO 200ML A0</t>
  </si>
  <si>
    <t>T BODY BUTTER MORINGA 200ML A0</t>
  </si>
  <si>
    <t>T BODY BUTTER OLIVE 200ML A0</t>
  </si>
  <si>
    <t>T BODY BUTTER PINK GRPFRT 200ML A0</t>
  </si>
  <si>
    <t>T BODY BUTTER SHEA  200ML A0</t>
  </si>
  <si>
    <t>T BODY BUTTER STRAWBERRY 200ML A0</t>
  </si>
  <si>
    <t>G4 BLACK FRIDAY US RETAIL 2017 A21</t>
  </si>
  <si>
    <t>G4 BLACK FRIDAY CAN RETAIL 2017 A21</t>
  </si>
  <si>
    <t>G4 BLACK FRIDAY US ECOM 2017 A21</t>
  </si>
  <si>
    <t>G4 BLACK FRIDAY CAN ECOM 2017 A21</t>
  </si>
  <si>
    <t>GIFT CARD WALLET XMAS PURPLE DE 2017 AON</t>
  </si>
  <si>
    <t>GIFT CARD WALLET XMAS PURPLE EN 2017 AON</t>
  </si>
  <si>
    <t>GIFT CARD WALLET XMAS PURPLE NL 2017 AON</t>
  </si>
  <si>
    <t>GIFT CARD WALLET RED DIAMOND DE 2017 AON</t>
  </si>
  <si>
    <t>GIFT CARD WALLET RED DIAMOND DK 2017 AON</t>
  </si>
  <si>
    <t>GIFT CARD WALLET RED DIAMOND EN 2017 AON</t>
  </si>
  <si>
    <t>GIFT CARD WALLET RED DIAMOND FR 2017 AON</t>
  </si>
  <si>
    <t>GIFT CARD WALLET RED DIAMOND NL 2017 AON</t>
  </si>
  <si>
    <t>GIFT CARD WALLET RED DIAMOND PT 2017 AON</t>
  </si>
  <si>
    <t>T BODY LOTION WHITE MUSK 250ML A0</t>
  </si>
  <si>
    <t>T BODY MILK  COCONUT 250ML A0</t>
  </si>
  <si>
    <t>T BODY MIST WHITE MUSK 100ML A0</t>
  </si>
  <si>
    <t>T BODY POLISH STRAWBERRY 200ML A0</t>
  </si>
  <si>
    <t>GWP ULTA BEAUTY BREAK  FALL17 A21</t>
  </si>
  <si>
    <t>MU STAND BEAT LIP JUICER CASSETTE AON</t>
  </si>
  <si>
    <t>MU STAND BEAT MTTE CLY CNCLR CASS AON</t>
  </si>
  <si>
    <t>SAMPLE POUCH MATCHA AUS AU</t>
  </si>
  <si>
    <t>GC INSERT GTR MINI TRAVEL ESSN 2018 A41</t>
  </si>
  <si>
    <t>GC LABEL GTR TEA TREE OIL 2018 A41</t>
  </si>
  <si>
    <t>GC LABEL GTR HAND CREAMS X 5 2018 A41</t>
  </si>
  <si>
    <t>GIFT CARD WALLET XMAS PURPLE SE 2017 AON</t>
  </si>
  <si>
    <t>T BODY SCRUB MANGO 200ML A0</t>
  </si>
  <si>
    <t>T BODY SCRUB MORINGA 200ML A0</t>
  </si>
  <si>
    <t>T BODY SCRUB OLIVE 200ML A0</t>
  </si>
  <si>
    <t>T BODY SCRUB PINK GRPFRT 200ML A0</t>
  </si>
  <si>
    <t>T BODY SCRUB SHEA  200ML A0</t>
  </si>
  <si>
    <t>BAG TOILETRY FLORAL SS12 A0</t>
  </si>
  <si>
    <t>T BLEMSH FADE NIGHT LTN TEA TREE 30ML A0</t>
  </si>
  <si>
    <t>GIFT CARD WALLET RED DIAMOND SE 2017 AON</t>
  </si>
  <si>
    <t>EDT LIFE IS 50ML AX</t>
  </si>
  <si>
    <t>CONCEALER PENCIL FSC 01 3.9G A0</t>
  </si>
  <si>
    <t>CONCEALER PENCIL FSC 02 3.9G A0</t>
  </si>
  <si>
    <t>CONCEALER PENCIL FSC 03 3.9G A0</t>
  </si>
  <si>
    <t>CONCEALER PENCIL FSC 04 3.9G A0</t>
  </si>
  <si>
    <t>CONCEALER PENCIL FSC 05 3.9G A0</t>
  </si>
  <si>
    <t>CONCEALER PENCIL FSC 06 3.9G A0</t>
  </si>
  <si>
    <t>CONCEALER PENCIL FSC 08 3.9G A0</t>
  </si>
  <si>
    <t>GONDOLA 150 TBS 110V  GTR A0</t>
  </si>
  <si>
    <t>TBSAH BODY BUTTER 3 BUNDLE JAN 2018 A0</t>
  </si>
  <si>
    <t>GC BOX GTR CORE HAND V2 2016 A41</t>
  </si>
  <si>
    <t>G4 BLACK FRIDAY MEX 2017 A21</t>
  </si>
  <si>
    <t>24" TRAY ULTA US 2018 A21</t>
  </si>
  <si>
    <t>6" RISER ULTA US 2018 A21</t>
  </si>
  <si>
    <t>PACKETTE ULTA US 2018 A21</t>
  </si>
  <si>
    <t>PORTE BODY BUTTER GTR A0</t>
  </si>
  <si>
    <t>MOISTURE WHITE ROLL ON  GTR A0</t>
  </si>
  <si>
    <t>GONDOLA 150 TBS  GTR A0</t>
  </si>
  <si>
    <t>GONDOLA 200 TBS GTR A0</t>
  </si>
  <si>
    <t>WEATHER RAIL 150 CM GTR A0</t>
  </si>
  <si>
    <t>WEATHER RAIL 200 CM GTR A0</t>
  </si>
  <si>
    <t>MORINGA GIFT POUCH TBS GTR A0</t>
  </si>
  <si>
    <t>BEST LOVED TOWER</t>
  </si>
  <si>
    <t>GIFT BLOCKBUSTER TOTE FILLED XM11 A21</t>
  </si>
  <si>
    <t>TBSAH CATALOGUE SPRING 2018 A0X</t>
  </si>
  <si>
    <t>SAMPLE ALWAYS ON AUS 2017 AU</t>
  </si>
  <si>
    <t>SAMPLE POUCH MASK HOYTS AUS 2017 AU</t>
  </si>
  <si>
    <t>CHOCOLATE SOAP BAG 4X25G A0</t>
  </si>
  <si>
    <t>BOX MED WHITE MUSK LIBERTINE SS12 A0</t>
  </si>
  <si>
    <t>BOX DELUXE WHITE MUSK LIBERTINE SS12 A0</t>
  </si>
  <si>
    <t>TIN SMALL PRE-LOAD CHOCOLATE SS12 A0</t>
  </si>
  <si>
    <t>TIN BEAUTY MUST HAVES SS12 A0</t>
  </si>
  <si>
    <t>TIN PRE-LOAD PEDICURE SS12 A0</t>
  </si>
  <si>
    <t>TIN TRIO PRE-LOAD HEMP SS12 A0</t>
  </si>
  <si>
    <t>BOX TASTER SET HAND CREAM SS12 A21</t>
  </si>
  <si>
    <t>BOX DUO PRE-LOAD WMFM SS12 A0</t>
  </si>
  <si>
    <t>BOX SMALL PRE-LOAD MENS SS12 A0</t>
  </si>
  <si>
    <t>BOX DELUXE WM LIBERTINE EMPTY SS12 A0</t>
  </si>
  <si>
    <t>BOX SMALL LEMON/MORINGA EMPTY SS12 A0</t>
  </si>
  <si>
    <t>BOX MED SHEA/OLIVE EMPTY SS12 A0</t>
  </si>
  <si>
    <t>BOX MED LEMON/MORINGA EMPTY SS12 A0</t>
  </si>
  <si>
    <t>DRUM BORN LIPPY EMPTY SS12 A0</t>
  </si>
  <si>
    <t>LABEL ALOE &amp; SOFT LINEN AX</t>
  </si>
  <si>
    <t>TIN LRG PRE-LOAD BODY BUTTERS SS12 A0</t>
  </si>
  <si>
    <t>TRAY/LID BEST OF TBS SS12 A0</t>
  </si>
  <si>
    <t>BOX DUO MENS FACE SS12 A0</t>
  </si>
  <si>
    <t>BOX HF POMEGRANATE/RASPBERRY A0</t>
  </si>
  <si>
    <t>GIFT BOWL A21</t>
  </si>
  <si>
    <t>GIFT BOX A21</t>
  </si>
  <si>
    <t>BAG HANDLE MED CYO SS12 A0</t>
  </si>
  <si>
    <t>BAG HANDLE LRG CYO SS12 A0</t>
  </si>
  <si>
    <t>BOX LARGE CYO AYR13 A0</t>
  </si>
  <si>
    <t>BOX SMALL CYO AYR13 A0</t>
  </si>
  <si>
    <t>RIBBON WIDE CYO AYR13 A0</t>
  </si>
  <si>
    <t>RIBBON NARROW CYO AYR13 A0</t>
  </si>
  <si>
    <t>TAG CYO AYR13 A0</t>
  </si>
  <si>
    <t>STICKER ROUND CYO AYR13</t>
  </si>
  <si>
    <t>BAG CELLO/PAPER CYO SMALL AYR13 A0</t>
  </si>
  <si>
    <t>BAG CELLO/PAPER CYO LARGE AYR13 A0</t>
  </si>
  <si>
    <t>TISSUE PAPER AYR13 A0</t>
  </si>
  <si>
    <t>RIBBON BOW RIGID BOX CYO XM11 A0</t>
  </si>
  <si>
    <t>ALL IN ONE BB CREAM 01 25ML A0</t>
  </si>
  <si>
    <t>ALL IN ONE BB CREAM 02 25ML A0</t>
  </si>
  <si>
    <t>ALL IN ONE BB CREAM 03 25ML A0</t>
  </si>
  <si>
    <t>COLOURGLIDE SHINE 03 3.5G A0</t>
  </si>
  <si>
    <t>ALL IN ONE BLUSH 06 4G A0</t>
  </si>
  <si>
    <t>GIFT LILY 2 TONE GREEN/WHITE SS12 A0</t>
  </si>
  <si>
    <t>GIFT LILY 2 TONE BROWN/CREAM SS12 A0</t>
  </si>
  <si>
    <t>ACRYLIC TESTER UNIT A0</t>
  </si>
  <si>
    <t>CELLO 2011 A21</t>
  </si>
  <si>
    <t>VAC FORM TESTER UNIT A0</t>
  </si>
  <si>
    <t>BODY BUTTER STRAWBERRY 300ML A0</t>
  </si>
  <si>
    <t>BODY BUTTER MORINGA 300ML A0</t>
  </si>
  <si>
    <t>SCRUB COCONUT 300ML A0</t>
  </si>
  <si>
    <t>SCRUB OLIVE 300ML A0</t>
  </si>
  <si>
    <t>BAG SAMPLING PROMOTIONAL A0</t>
  </si>
  <si>
    <t>TIN PRE-LOAD MANICURE ROSE SS12 A0</t>
  </si>
  <si>
    <t>DAY CREAM SMOOTHING NUTRIGANICS 15ML A0</t>
  </si>
  <si>
    <t>EYELINER LIQUID 20 3ML SS12 A0</t>
  </si>
  <si>
    <t>VACFORM MINI CUBE EMPTY SS12 A0</t>
  </si>
  <si>
    <t>HEADBAND RED PANDA A0X</t>
  </si>
  <si>
    <t>FACE SOAP CHARCOAL 100G A0X</t>
  </si>
  <si>
    <t>9" RISER ULTA US 2018 A21</t>
  </si>
  <si>
    <t>DROPS OF SUN HONEY BRONZE 15ML A0X</t>
  </si>
  <si>
    <t>HEADBAND RED PANDA GWP A0X</t>
  </si>
  <si>
    <t>GC VACFORM BLK MUSK NGT BLOOM RM18 A0X</t>
  </si>
  <si>
    <t>COSMETIC BAG FAAT GWP 2018 A0X</t>
  </si>
  <si>
    <t>BOX CYO GINGERBREAD XM11 A0</t>
  </si>
  <si>
    <t>VM CLIP CROCODILE A0</t>
  </si>
  <si>
    <t>EDT ACTIVIST 100ML A0</t>
  </si>
  <si>
    <t>BOX LARGE PRE-LOAD JCB AU12 A0</t>
  </si>
  <si>
    <t>BOX LARGE PRE-LOAD STRAWBERRY AU12 A0</t>
  </si>
  <si>
    <t>BOX MED PRE-LOAD JCB AU12 A0</t>
  </si>
  <si>
    <t>VACFORM SMALL NEROLI JASMIN AU12 A0</t>
  </si>
  <si>
    <t>VACFORM SMALL JCB AU12 A0</t>
  </si>
  <si>
    <t>BOX MED PRE-LOAD MIDNIGHT BAKULA AU12 A0</t>
  </si>
  <si>
    <t>VACFORM SMALL MIDNIGHT BAKULA AU12 A0</t>
  </si>
  <si>
    <t>VACFORM SMALL STRAWBERRY AU12 A0</t>
  </si>
  <si>
    <t>BOX MED PRE-LOAD VANILLA/NEROLI AU12 A0</t>
  </si>
  <si>
    <t>BOX MED PRE-LOAD STRAWBERRY AU12 A0</t>
  </si>
  <si>
    <t>BOX MED PRE-LOAD WMFM AU12 A0</t>
  </si>
  <si>
    <t>BOX SMALL LIFE IS AU12 A0</t>
  </si>
  <si>
    <t>BOX SMALL JCB AU12 A0</t>
  </si>
  <si>
    <t>BOX SMALL MIDNIGHT BAKULA AU12 A0</t>
  </si>
  <si>
    <t>CYO BRONZE TIN WITH VAC LIP SS12 A0</t>
  </si>
  <si>
    <t>GIFT BAG NUTRIGANICS A0</t>
  </si>
  <si>
    <t>TAG BAG NUTRIGANICS A0</t>
  </si>
  <si>
    <t>GONDOLA END FULL EU 415W X 1165H A0</t>
  </si>
  <si>
    <t>GONDOLA SIDE EU 865 X 1165  A0</t>
  </si>
  <si>
    <t>GIFT LILY 2 TONE MINI PINK/WHITE 30G A0</t>
  </si>
  <si>
    <t>SPONGE FACIAL CLEANSING A0</t>
  </si>
  <si>
    <t>CYO SILVER TIN/VAC BODY BUTTER SS12 A0</t>
  </si>
  <si>
    <t>CYO GOLD TIN/VAC BODY BUTTER SS12 A0</t>
  </si>
  <si>
    <t>BASKET DRAWERS WRAP STATION A0</t>
  </si>
  <si>
    <t>TAG BOX LRG JCB AU12 A18</t>
  </si>
  <si>
    <t>TAG BOX LRG STRAWBERRY AU12 A36</t>
  </si>
  <si>
    <t>TAG BOX MED LIFE IS AU12 A22</t>
  </si>
  <si>
    <t>TAG BOX MED MOROCCAN ROSE AU12 A18</t>
  </si>
  <si>
    <t>TAG BOX MED SPORT AU12 A22</t>
  </si>
  <si>
    <t>TAG BOX MED TOBACCO FLOWER AU12 A36</t>
  </si>
  <si>
    <t>TAG BOX SMALL LIFE IS AU12 AX</t>
  </si>
  <si>
    <t>TAG BOX SMALL JCB AU12 A0</t>
  </si>
  <si>
    <t>TAG BOX SMALL STRAWBERRY AU12 A36</t>
  </si>
  <si>
    <t>LABEL BORN LIPPY AU12 A0</t>
  </si>
  <si>
    <t>TBSAH TROLLEY CASE M1</t>
  </si>
  <si>
    <t>EDT STRAWBERRY 60ML A0</t>
  </si>
  <si>
    <t>BODY OIL SHEA 100ML A0</t>
  </si>
  <si>
    <t>BODY OIL COCOA BUTTER 100ML A0</t>
  </si>
  <si>
    <t>BODY OIL COCONUT 100ML A0</t>
  </si>
  <si>
    <t>BODY OIL MORINGA 100ML A0</t>
  </si>
  <si>
    <t>BODY OIL OLIVE 100ML A0</t>
  </si>
  <si>
    <t>BODY OIL SATSUMA 100ML A0</t>
  </si>
  <si>
    <t>BODY OIL LEMON 100ML A0</t>
  </si>
  <si>
    <t>BODY OIL STRAWBERRY 100ML A0</t>
  </si>
  <si>
    <t>BODY OIL PINK GRAPEFRUIT 100ML A0</t>
  </si>
  <si>
    <t>BODY OIL MANGO 100ML A0</t>
  </si>
  <si>
    <t>PORE PERFECTOR TEA TREE 30ML A0</t>
  </si>
  <si>
    <t>SPA FIT BODY SCRUB TONING 200ML A0</t>
  </si>
  <si>
    <t>SPA FIT BODY GEL TONING 200ML A0</t>
  </si>
  <si>
    <t>SPA FINESSE BODY GEL TONING 200ML AJA</t>
  </si>
  <si>
    <t>SPA FIT SERUM TONING 100ML A0</t>
  </si>
  <si>
    <t>SPA FIT BODY OIL TONING 150ML A0</t>
  </si>
  <si>
    <t>SPA FINESSE BODY OIL TONING 150ML AJA</t>
  </si>
  <si>
    <t>T SHAMPOO SHINE 250ML A0</t>
  </si>
  <si>
    <t>T CONDITIONER SHINE 250ML A0</t>
  </si>
  <si>
    <t>T SHAMPOO MOISTURE 250ML A0</t>
  </si>
  <si>
    <t>T CONDITIONER MOISTURE 250ML A0</t>
  </si>
  <si>
    <t>T CLEANSER FOAMING TEA TREE 150ML A0</t>
  </si>
  <si>
    <t>T BLEMISH STICK TEA TREE 2.5ML AX</t>
  </si>
  <si>
    <t>T FACE WASH VITAMIN E 100ML A0</t>
  </si>
  <si>
    <t>T EXF FACE CREAM VITAMIN E 75ML A23</t>
  </si>
  <si>
    <t>BODY BUTTER ALMOND 200ML A0</t>
  </si>
  <si>
    <t>BODY BUTTER MORINGA 200ML A0</t>
  </si>
  <si>
    <t>BODY BUTTER LEMON 200ML A0</t>
  </si>
  <si>
    <t>BODY BUTTER CHOCOLATE 200ML A0</t>
  </si>
  <si>
    <t>BODY BUTTER VITAMIN E 200ML A0</t>
  </si>
  <si>
    <t>BODY BUTTER ALOE VERA 200ML A0</t>
  </si>
  <si>
    <t>HOLDER CLIP ON METAL A0</t>
  </si>
  <si>
    <t>GLOVE BATH GIFT WHITE A0</t>
  </si>
  <si>
    <t>BODY BUTTER COCONUT 300ML A0</t>
  </si>
  <si>
    <t>BODY LOTION PINK GRPFRT 60ML ARX</t>
  </si>
  <si>
    <t>BODY PUREE SATSUMA 60ML ARX</t>
  </si>
  <si>
    <t>BODY BALM SHEA &amp; SESAME 200ML A0</t>
  </si>
  <si>
    <t>PORE PERFECTOR TEA TREE 1.5ML A0</t>
  </si>
  <si>
    <t>CLEANSER CREAM ALOE VERA 60ML ARX</t>
  </si>
  <si>
    <t>CLEANSER CREAM SEAWEED 200ML A0</t>
  </si>
  <si>
    <t>MOISTURE CREAM SEAWEED 15ML ARX</t>
  </si>
  <si>
    <t>TONER SEAWEED 200ML A0</t>
  </si>
  <si>
    <t>TONER SEAWEED 60ML ARX</t>
  </si>
  <si>
    <t>SERUM WISE WOMAN 30ML A0</t>
  </si>
  <si>
    <t>BOX WH KIT TEA TREE 2011 A0</t>
  </si>
  <si>
    <t>BOX WH KIT VITAMIN E 2011 A0</t>
  </si>
  <si>
    <t>STRAIGHTENING BALM MACADAMIA 150ML A0</t>
  </si>
  <si>
    <t>MOISTURE CREAM VITAMIN E 50ML A21</t>
  </si>
  <si>
    <t>MOISTURE CREAM VITAMIN E 50ML A22</t>
  </si>
  <si>
    <t>MOISTURE CREAM VITAMIN E 50ML A23</t>
  </si>
  <si>
    <t>SERUM VITAMIN E 30ML A0</t>
  </si>
  <si>
    <t>MASK MOISTURE VITAMIN E 100ML A21</t>
  </si>
  <si>
    <t>MASK MOISTURE VITAMIN E 100ML A22</t>
  </si>
  <si>
    <t>MASK MOISTURE VITAMIN E 100ML A23</t>
  </si>
  <si>
    <t>VACFORM BOX SML GENERIC AW11 A21</t>
  </si>
  <si>
    <t>VACFORM BOX LRG GENERIC AW11 A21</t>
  </si>
  <si>
    <t>EYE CREAM VITAMIN E 15ML A21</t>
  </si>
  <si>
    <t>EYE CREAM VITAMIN E 15ML A23</t>
  </si>
  <si>
    <t>FACE MOISTURISER SPF15 50ML A23</t>
  </si>
  <si>
    <t>FACE MOISTURISER SPF15 50ML A22</t>
  </si>
  <si>
    <t>EYE SERUM FOR MEN 15ML A0</t>
  </si>
  <si>
    <t>RAZOR RELIEF FOR MEN 100ML AX</t>
  </si>
  <si>
    <t>BODY LOTION WHITE MUSK 60ML A0</t>
  </si>
  <si>
    <t>TBSAH STARTER KIT BAG MAKE UP A0</t>
  </si>
  <si>
    <t>RIBBON NARROW US ZONE XM11 A0</t>
  </si>
  <si>
    <t>SOAP MORINGA 100G A0</t>
  </si>
  <si>
    <t>SOAP MANGO 100G A0</t>
  </si>
  <si>
    <t>SOAP LEMON 100G A0</t>
  </si>
  <si>
    <t>PERFUME OIL ROSE OUD 15ML A0</t>
  </si>
  <si>
    <t>MASCARA DEFINE/LENGTHEN 02 BROWN 10ML A0</t>
  </si>
  <si>
    <t>BODY BUTTER MOROCCAN ROSE 200ML A0</t>
  </si>
  <si>
    <t>SOLID FRAGRANCE WHITE MUSK LIB 13G A0</t>
  </si>
  <si>
    <t>TBSAH KIT BAG A0</t>
  </si>
  <si>
    <t>EDT AMAZONIAN WILD LILY 50ML A0</t>
  </si>
  <si>
    <t>EDT ATLAS MNTN ROSE 50ML A0</t>
  </si>
  <si>
    <t>EDT MADAGASCAN VANILLA FLOWER 50ML A0</t>
  </si>
  <si>
    <t>SHOWER GEL AMAZONIAN WILD LILY 250ML A0</t>
  </si>
  <si>
    <t>SHOWER GEL ATLAS MNTN ROSE 250ML A0</t>
  </si>
  <si>
    <t>CARRIER BAG LARGE XM11 A0</t>
  </si>
  <si>
    <t>FRAG MIST AMAZONIAN WILD LILY 100ML A0</t>
  </si>
  <si>
    <t>FRAG MIST INDIAN NIGHT JSMN 100ML A0</t>
  </si>
  <si>
    <t>FRAG MIST ATLAS MNTN ROSE 100ML A0</t>
  </si>
  <si>
    <t>SHOWER GEL MDGSCN VNLA FLWR 250ML A0</t>
  </si>
  <si>
    <t>FRAG MIST MDGSCN VNLA FLWR 100ML A0</t>
  </si>
  <si>
    <t>HAND BUTTER ROSE 100ML A0</t>
  </si>
  <si>
    <t>HAND BUTTER HEMP 100ML A0</t>
  </si>
  <si>
    <t>HAND CLEANSE GEL MANGO 60ML A3</t>
  </si>
  <si>
    <t>HAND CLEANSE GEL COCONUT 60ML A3</t>
  </si>
  <si>
    <t>HAND CLEANSE GEL COCONUT 60ML AX</t>
  </si>
  <si>
    <t>FACE MOISTURISER HEMP 50ML A0</t>
  </si>
  <si>
    <t>ORGANISER BAG ARX</t>
  </si>
  <si>
    <t>SHELF EDGE STRIPS PULSE 2012 A0</t>
  </si>
  <si>
    <t>WOOD TESTER BLOCK PULSE 2012 A0</t>
  </si>
  <si>
    <t>DISPLAY BOWLS PULSE 2012 A0</t>
  </si>
  <si>
    <t>BB DUO TESTER HOLDER PULSE 2012 A0</t>
  </si>
  <si>
    <t>BB TESTER HOLDER PULSE 2012 A0</t>
  </si>
  <si>
    <t>SKIN REGIME BAR PULSE 2012 A0</t>
  </si>
  <si>
    <t>MUP KILNER JARS PULSE 2012 A0</t>
  </si>
  <si>
    <t>TILL GIFT CARD PULSE 2012 A0</t>
  </si>
  <si>
    <t>TILL CRATE PULSE 2012 A0</t>
  </si>
  <si>
    <t>BAG HOOKS PULSE 2012 A0</t>
  </si>
  <si>
    <t>BOX PHOTOFRAMES PULSE 2012 A0</t>
  </si>
  <si>
    <t>A3 GRAPHIC HOLDER PULSE 2012 A0</t>
  </si>
  <si>
    <t>MUP LOOK BOOK PULSE 2012 A0</t>
  </si>
  <si>
    <t>TOP 10 PULSE 2012 A0</t>
  </si>
  <si>
    <t>FAKE ALOE PULSE 2012 A0</t>
  </si>
  <si>
    <t>FISHBOWL PULSE 2012 A0</t>
  </si>
  <si>
    <t>APRON PULSE 2012 A0</t>
  </si>
  <si>
    <t>VACFORM T/RETAIL HAND CREAM 2012 A0</t>
  </si>
  <si>
    <t>TAG BOX MED MIDNIGHT BAKULA AU12 A21</t>
  </si>
  <si>
    <t>TAG BOX MED STRAWBERRY AU12 A21</t>
  </si>
  <si>
    <t>TAG BOX MED VANILLA AU12 A21</t>
  </si>
  <si>
    <t>HAND BUTTER ABSINTHE 100ML A0</t>
  </si>
  <si>
    <t>BODY BUTTER VINEYARD PEACH 200ML A0</t>
  </si>
  <si>
    <t>BODY LOTION VINEYARD PEACH 250ML A0</t>
  </si>
  <si>
    <t>BODY SCRUB VINEYARD PEACH 200ML A0</t>
  </si>
  <si>
    <t>HOLDER MED HI SHINE A0</t>
  </si>
  <si>
    <t>TESTER PLATE MED LIQUID LIPS A0</t>
  </si>
  <si>
    <t>HOLDER MED MASCARA A0</t>
  </si>
  <si>
    <t>HOLDER M MEDIUM A0</t>
  </si>
  <si>
    <t>TESTER PLATE COMPACT SMALL A0</t>
  </si>
  <si>
    <t>TESTER PLATE POT MEDIUM A0</t>
  </si>
  <si>
    <t>DIVIDER/BIN MEDIUM A0</t>
  </si>
  <si>
    <t>TESTER PLATE ANGLED WITH HOLDER A0</t>
  </si>
  <si>
    <t>TESTER PLATE 3 IN 1 COMPACT A0</t>
  </si>
  <si>
    <t>INSERT EYE COLOUR GODET A0</t>
  </si>
  <si>
    <t>SHELF DISPLAY SPRING TREND 2012 A0</t>
  </si>
  <si>
    <t>WINDOW PROP PETALS 2012 A0</t>
  </si>
  <si>
    <t>PROP FLOWER 2012 A0</t>
  </si>
  <si>
    <t>VACFORM TESTER SPRING TREND 2012 A0</t>
  </si>
  <si>
    <t>HOLDER PRODUCT SHIMMER WAVES A0</t>
  </si>
  <si>
    <t>HOLDER COMPACT FOUND VIRGIN MIN 2011 A0</t>
  </si>
  <si>
    <t>GIFT TIN BB LRG A21</t>
  </si>
  <si>
    <t>GIFT TIN BB MINI A21</t>
  </si>
  <si>
    <t>VOTING TOKENS BRANDED A0</t>
  </si>
  <si>
    <t>GLORIFIER GREEN A0</t>
  </si>
  <si>
    <t>CARRIER BAG MEDIUM A0</t>
  </si>
  <si>
    <t>CARRIER BAG LARGE A0</t>
  </si>
  <si>
    <t>CARRIER BAG SMALL A0</t>
  </si>
  <si>
    <t>CARRIER BAG EXTRA SMALL A0</t>
  </si>
  <si>
    <t>HOLDER M SMALL A0</t>
  </si>
  <si>
    <t>BASE PLATE SMALL A0</t>
  </si>
  <si>
    <t>BASE PLATE MEDIUM A0</t>
  </si>
  <si>
    <t>HOLDER COMPACT SMALL A0</t>
  </si>
  <si>
    <t>TESTER PLATE BROW &amp; LINER KIT A0</t>
  </si>
  <si>
    <t>TESTER HOLDER FOUND FLAW A0</t>
  </si>
  <si>
    <t>WALL KIT MUP LARGE REVAMP A0</t>
  </si>
  <si>
    <t>FLOOR KIT MUP SMALL REVAMP A0</t>
  </si>
  <si>
    <t>AFTERSHAVE BALM WHT MUSK F/MEN 75ML A21</t>
  </si>
  <si>
    <t>AFTERSHAVE BALM WHT MUSK F/MEN 75ML AX</t>
  </si>
  <si>
    <t>EDT WHITE MUSK LIBERTINE 100ML A0</t>
  </si>
  <si>
    <t>EDP WHITE MUSK LIBERTINE 60ML A0</t>
  </si>
  <si>
    <t>BODY CREAM WHITE MUSK LIBERTINE 200ML A0</t>
  </si>
  <si>
    <t>COCONUT HAIR OIL RAIN FOREST 200ML A0</t>
  </si>
  <si>
    <t>LIP BUTTER DRAGONFRUIT 10ML A0</t>
  </si>
  <si>
    <t>BODY LOTION JAPANESE C/BLOSSOM 60ML A0</t>
  </si>
  <si>
    <t>SHOWER GEL JAPANESE C/BLOSSOM 60ML A0</t>
  </si>
  <si>
    <t>PERFUME OIL JAPANESE C/BLOSSOM 15ML A0</t>
  </si>
  <si>
    <t>EDT SAKURA 50ML A0</t>
  </si>
  <si>
    <t>FRAG MIST SAKURA 100ML A0</t>
  </si>
  <si>
    <t>SHOWER GEL SAKURA 250ML A0</t>
  </si>
  <si>
    <t>SHOWER GEL SAKURA 60ML A0</t>
  </si>
  <si>
    <t>BODY LOTION SAKURA 250ML A1</t>
  </si>
  <si>
    <t>BODY LOTION SAKURA 60ML A1</t>
  </si>
  <si>
    <t>BODY WASH AMZNIAN WLD LILY 60ML A0</t>
  </si>
  <si>
    <t>BODY LOTION AMZNIAN WLD LILY 60ML A0</t>
  </si>
  <si>
    <t>PERFUME OIL AMZNIAN WLD LILY 15ML A0</t>
  </si>
  <si>
    <t>BODY LOTION INDIAN NIGHT JASMINE 60ML A0</t>
  </si>
  <si>
    <t>SHOWER GEL INDIAN NIGHT JASMINE 60ML A0</t>
  </si>
  <si>
    <t>PERFUME OIL INDIAN NIGHT JASMINE 15ML A0</t>
  </si>
  <si>
    <t>BODY LOTION ATLAS MNTN ROSE 60ML A0</t>
  </si>
  <si>
    <t>BODY WASH ATLAS MNTN ROSE 60ML A0</t>
  </si>
  <si>
    <t>PERFUME OIL ATLAS MNTN ROSE 15ML A0</t>
  </si>
  <si>
    <t>BODY LOTION MDGSCN VNLA FLWR 60ML A0</t>
  </si>
  <si>
    <t>BODY WASH MDGSCN VNLA FLWR 60ML A0</t>
  </si>
  <si>
    <t>PERFUME OIL MDGSCN VNLA FLWR 15ML A0</t>
  </si>
  <si>
    <t>EDT JAPANESE C/BLOSSOM 1.5ML A0</t>
  </si>
  <si>
    <t>PERFUME OIL SAKURA 15ML A1</t>
  </si>
  <si>
    <t>LABEL T/RETAIL VIT C 2012 A40</t>
  </si>
  <si>
    <t>SHELF STRIP BASE PULSE 2012 A0</t>
  </si>
  <si>
    <t>TUBE SHOWER MIXED RAMADAN AU12 A0</t>
  </si>
  <si>
    <t>OIL BURNER TERRACOTTA A0</t>
  </si>
  <si>
    <t>DIVIDER MEDIUM A0</t>
  </si>
  <si>
    <t>BASE PLATE STOPPER LARGE/MEDIUM A0</t>
  </si>
  <si>
    <t>DIVIDER SMALL A0</t>
  </si>
  <si>
    <t>BASE PLATE STOPPER SMALL A0</t>
  </si>
  <si>
    <t>EOS/HFL HOLDER KIT VIRGIN MIN A0</t>
  </si>
  <si>
    <t>DIVIDER LONG MEDIUM A0</t>
  </si>
  <si>
    <t>TESTER PLATE GENERAL MEDIUM A0</t>
  </si>
  <si>
    <t>TESTER PLATE GENERAL SMALL A0</t>
  </si>
  <si>
    <t>DIVIDER/BIN LARGE A0</t>
  </si>
  <si>
    <t>INSERT/DIVIDER BIN A0</t>
  </si>
  <si>
    <t>ACCESSORY BODY AJA</t>
  </si>
  <si>
    <t>EYE CREAM VITAMIN E 15ML A22</t>
  </si>
  <si>
    <t>RAZOR RELIEF FOR MEN 100ML A21</t>
  </si>
  <si>
    <t>MOISTURE LOTION SPF15 ALOE VERA 50ML A3</t>
  </si>
  <si>
    <t>EYE MAKE UP RMVR WP CAMOMILE 100ML A22</t>
  </si>
  <si>
    <t>EYE MAKE UP RMVR WP CAMOMILE 100ML A23</t>
  </si>
  <si>
    <t>FACE MOISTURISER SPF30 VITAMIN C 50ML A3</t>
  </si>
  <si>
    <t>BATH TUB CHAIR PULSE 2012 A0</t>
  </si>
  <si>
    <t>SOAP CRANBERRY 40G XM12 A0</t>
  </si>
  <si>
    <t>TESTER PLATE BAKED BLUSH PARENT A0</t>
  </si>
  <si>
    <t>FACE MOISTURISER SPF15 VITAMIN E 50ML A3</t>
  </si>
  <si>
    <t>FACE PROTECTOR FOR MEN 100ML A3</t>
  </si>
  <si>
    <t>TBSAH BAG LARGE A0</t>
  </si>
  <si>
    <t>BODY POLISH VANILLA BLISS 75ML XM12 A0</t>
  </si>
  <si>
    <t>BIG HEART SOAP VANILLA 100G XM13 A0</t>
  </si>
  <si>
    <t>PULSE SHELF BACK UP STAND 2012 A0</t>
  </si>
  <si>
    <t>BODY BUTTER MORINGA 50ML A0</t>
  </si>
  <si>
    <t>BODY BUTTER COCONUT 50ML A0</t>
  </si>
  <si>
    <t>BODY BUTTER OLIVE 50ML A0</t>
  </si>
  <si>
    <t>BODY BUTTER MANGO 50ML A0</t>
  </si>
  <si>
    <t>BODY BUTTER STRAWBERRY 50ML A0</t>
  </si>
  <si>
    <t>BODY BUTTER PINK GRAPEFRUIT 50ML A0</t>
  </si>
  <si>
    <t>BODY BUTTER SATSUMA 50ML A0</t>
  </si>
  <si>
    <t>BODY BUTTER COCOA BUTTER 50ML A0</t>
  </si>
  <si>
    <t>BODY BUTTER SHEA 50ML A0</t>
  </si>
  <si>
    <t>BOX MED EMPTY ANANYA AU12 A0</t>
  </si>
  <si>
    <t>RIBBON MEDIUM ANANYA AU12 A0</t>
  </si>
  <si>
    <t>MINI HEART SOAP VANILLA 25G XM12 A0</t>
  </si>
  <si>
    <t>EYE DEFINER 16 PURE GOLD 1.25G XM12 A0</t>
  </si>
  <si>
    <t>EYE DEFINER 17 GLDN BROWN 1.25G XM12 A0</t>
  </si>
  <si>
    <t>COLOURGLIDE SHINE 10 COPPER 4G A0</t>
  </si>
  <si>
    <t>COLOURGLIDE SHINE 11 CORAL 3.5G A0</t>
  </si>
  <si>
    <t>THE SPARKLER 01 COPPER 10G XM12 A0</t>
  </si>
  <si>
    <t>THE SPARKLER 02 GOLD 10G XM12 A0</t>
  </si>
  <si>
    <t>GWP STOREWIDE 2 XM11 ARX</t>
  </si>
  <si>
    <t>LIP GLOSS 05 LYCHEE 12ML A0</t>
  </si>
  <si>
    <t>LIP GLOSS 10 COCONUT 12ML A0</t>
  </si>
  <si>
    <t>LIP GLOSS 15 COCOA 12ML A0</t>
  </si>
  <si>
    <t>LIP GLOSS 20 MANGO 12ML A0</t>
  </si>
  <si>
    <t>LIP GLOSS 25 PEACH 12ML A0</t>
  </si>
  <si>
    <t>LIP GLOSS 35 STRAWBERRY 12ML A0</t>
  </si>
  <si>
    <t xml:space="preserve"> LIP GLOSS 40 PINK GRAPEFRUIT 12ML A0</t>
  </si>
  <si>
    <t>LIP GLOSS 45 WATERMELON 12ML A0</t>
  </si>
  <si>
    <t>LIP GLOSS 50 RASPBERRY 12ML A0</t>
  </si>
  <si>
    <t>LIP GLOSS 55 PLUM 12ML A0</t>
  </si>
  <si>
    <t>PULSE GREEN STOOL VALUE 2012 A0</t>
  </si>
  <si>
    <t>BODY SCRUB COCOA 200ML A0</t>
  </si>
  <si>
    <t>BODY SCRUB LEMON 200ML A0</t>
  </si>
  <si>
    <t>BODY SCRUB LEMON 50ML A0</t>
  </si>
  <si>
    <t>BODY SCRUB CHOCOLATE 50ML A0</t>
  </si>
  <si>
    <t>COLOURGLIDE SHINE 12 RUBY 4G A0</t>
  </si>
  <si>
    <t>COLOURGLIDE SHINE 13 ROSE 4G A0</t>
  </si>
  <si>
    <t>SHAVE CREAM FOR MEN 125ML A21</t>
  </si>
  <si>
    <t>SHAVE CREAM FOR MEN 50ML ARX</t>
  </si>
  <si>
    <t>LYBC PILOT CARD 100PK BF AEU</t>
  </si>
  <si>
    <t>GIFT MEDIUM JAPANESE C/BLOSSOM XM12 A0</t>
  </si>
  <si>
    <t>GIFT SMALL SHEA XM12 A0</t>
  </si>
  <si>
    <t>GIFT SMALL SATSUMA XM12 A0</t>
  </si>
  <si>
    <t>GIFT MED OIL STRAWBERRY XM12 A22</t>
  </si>
  <si>
    <t>GIFT SOAP ANIMAL XM12 A0</t>
  </si>
  <si>
    <t>GIFT BORN LIPPY XM12 A0</t>
  </si>
  <si>
    <t>T SKIN BOOST VITAMIN C 30ML A0</t>
  </si>
  <si>
    <t>T FACE MIST VITAMIN C 100ML A0</t>
  </si>
  <si>
    <t>T FACE MOISTURISER SPF30 VIT C 50ML A23</t>
  </si>
  <si>
    <t>T SHOWER GEL SATSUMA 250ML A0</t>
  </si>
  <si>
    <t>T HAND CREAM ROSE 30ML AX</t>
  </si>
  <si>
    <t>T CONCENTRATE DROPS OF YOUTH 30ML A0</t>
  </si>
  <si>
    <t>T HAND CREAM ALMOND 30ML A0</t>
  </si>
  <si>
    <t>T BODY BUTTER SATSUMA 200ML A0</t>
  </si>
  <si>
    <t>CARD/CUSTOMER GIFT GENERIC 2012 A21</t>
  </si>
  <si>
    <t>RD DIFF CRANBERRY 125ML XM13 A21</t>
  </si>
  <si>
    <t>RD DIFF GINGER 125ML XM13 A21</t>
  </si>
  <si>
    <t>HF OIL CRANBERRY 10ML A1</t>
  </si>
  <si>
    <t>HF OIL GINGER 10ML A21</t>
  </si>
  <si>
    <t>HF ROOM SPRAY CRANBERRY 100ML A0</t>
  </si>
  <si>
    <t>PULSE VOTING UNIT 2012 A0</t>
  </si>
  <si>
    <t>EDT WHITE MUSK SUN GLOW 60ML A0</t>
  </si>
  <si>
    <t>MASK FACE TEA TREE 6ML A0</t>
  </si>
  <si>
    <t>MASK IONIC CLAY SEAWEED 6ML A0</t>
  </si>
  <si>
    <t>MASK MOISTURE VITAMIN E 6ML A0</t>
  </si>
  <si>
    <t>FACE PROTECTOR FOR MEN 100ML AX</t>
  </si>
  <si>
    <t>FACE PROTECTOR FOR MEN 100ML A2</t>
  </si>
  <si>
    <t>LILY COLE RIBBON A0</t>
  </si>
  <si>
    <t>BOX TASTER SET HAND CREAM XM12 AX</t>
  </si>
  <si>
    <t>TIN ALMOND XM12 A0</t>
  </si>
  <si>
    <t>VOTING UNIT FRONTS PULSE 2012 A0</t>
  </si>
  <si>
    <t>HOLDER ACRYLIC FOUNDATION 2012 A0</t>
  </si>
  <si>
    <t>VAC FORM LIP GLOSS 2012 A0</t>
  </si>
  <si>
    <t>GIFT LILY MINI ULTRA FINE MANGO XM12 A0</t>
  </si>
  <si>
    <t>GIFT LILY MINI ULTRA FINE YELLOW XM12 A0</t>
  </si>
  <si>
    <t>GIFT LILY MINI ULTRA FINE RED XM12 A0</t>
  </si>
  <si>
    <t>GIFT LILY MINI ULTRA FINE CORAL XM12 A0</t>
  </si>
  <si>
    <t>GIFT LILY MINI ULTRA FINE CREAM XM12 A0</t>
  </si>
  <si>
    <t>GIFT LILY MINI ULTRA FINE ORANGE XM12 A0</t>
  </si>
  <si>
    <t>GIFT LILY MINI ULTRA FINE LEMON XM12 A0</t>
  </si>
  <si>
    <t>FACE SCRUB MACA ROOT 125ML A21</t>
  </si>
  <si>
    <t>FACE SCRUB MACA ROOT 125ML AX</t>
  </si>
  <si>
    <t>GIFT NAIL FILE ALMOND XM12 A0</t>
  </si>
  <si>
    <t>GIFT NAIL FILE ROSE XM12 A0</t>
  </si>
  <si>
    <t>TIN MED CRANBERRY XM12 A0</t>
  </si>
  <si>
    <t>FACE WASH VITAMIN E 100ML AX</t>
  </si>
  <si>
    <t>MOISTURISER TINTED VITAMIN E 50ML A22</t>
  </si>
  <si>
    <t>TSTR HF OIL GINGER 100ML AON</t>
  </si>
  <si>
    <t>NIGHT CREAM VITAMIN E 50ML M21</t>
  </si>
  <si>
    <t>GIFT BAG SML CYO XM12 A0</t>
  </si>
  <si>
    <t>GIFT BAG MED CYO XM12 A0</t>
  </si>
  <si>
    <t>BOX SMALL CYO XM12 A0</t>
  </si>
  <si>
    <t>BOX LARGE CYO XM12 A0</t>
  </si>
  <si>
    <t>RIBBON WIDE CYO XM12 A0</t>
  </si>
  <si>
    <t>WRAP PAPER CYO XM12 A0</t>
  </si>
  <si>
    <t>TAG CYO XM12 A0</t>
  </si>
  <si>
    <t>BAG CELLO/PAPER CYO SMALL XM12 A0</t>
  </si>
  <si>
    <t>BAG CELLO/PAPER CYO LARGE XM12 A0</t>
  </si>
  <si>
    <t>CYO TIN SNOWMAN XM12 A0</t>
  </si>
  <si>
    <t>ADVENT CALENDAR ULTIMATE XM12 A0</t>
  </si>
  <si>
    <t>GIFT BAG SKINCARE SEAWEED A0</t>
  </si>
  <si>
    <t>GIFT BAG SKINCARE VITAMIN E A0</t>
  </si>
  <si>
    <t>GIFT BAG SKINCARE TEA TREE A0</t>
  </si>
  <si>
    <t>XM12 LRG PLASTIC TREE A0</t>
  </si>
  <si>
    <t>XM12 PLASTIC POINSETTIA TREE A0</t>
  </si>
  <si>
    <t>Gold Pre Tied Bow</t>
  </si>
  <si>
    <t>EDT JAPANESE C/BLOSSOM 50ML ARX</t>
  </si>
  <si>
    <t>EDT MADAGASCAN VANILLA FLOWER 50ML ARX</t>
  </si>
  <si>
    <t>EDT ATLAS MNTN ROSE 50ML ARX</t>
  </si>
  <si>
    <t>EDT INDIAN NIGHT JASMINE 50ML ARX</t>
  </si>
  <si>
    <t>EDT AMAZONIAN WILD LILY 50ML ARX</t>
  </si>
  <si>
    <t>CLEANSER OIL CAMOMILE 200ML A0</t>
  </si>
  <si>
    <t>EYE MAKE UP RMVR WP CAMOMILE 150ML A0</t>
  </si>
  <si>
    <t>EYE MAKE UP RMVR GENT CAMOMILE 250ML A0</t>
  </si>
  <si>
    <t>LIP TREAT SPF15 VITAMIN E  4.2G A3</t>
  </si>
  <si>
    <t>STICKERS FREE GIFT A0</t>
  </si>
  <si>
    <t>FACE OIL VITAMIN E 15ML A0</t>
  </si>
  <si>
    <t>COLLECTION KIT MINI B/BUTTER SW A21</t>
  </si>
  <si>
    <t>GIFT SW ESS BB KIT X3 SHEA A21</t>
  </si>
  <si>
    <t>GIFT SW ESS BB KIT X3 MANGO A21</t>
  </si>
  <si>
    <t>LIP BUTTER LEMON 10ML A0</t>
  </si>
  <si>
    <t>BODY LOTION WHITE MUSK LIBERTINE 60ML A0</t>
  </si>
  <si>
    <t>SHOWER GEL WHITE MUSK LIBERTINE 60ML A0</t>
  </si>
  <si>
    <t>BODY LOTION COCOA BUTTER 250ML A0</t>
  </si>
  <si>
    <t>BODY WHIP LEMON 250ML A0</t>
  </si>
  <si>
    <t>BODY MILK MORINGA 250ML A0</t>
  </si>
  <si>
    <t>BODY PUREE STRAWBERRY 250ML A0</t>
  </si>
  <si>
    <t>BODY WHIP SHEA 250ML A0</t>
  </si>
  <si>
    <t>STICKER TRY ME AEU</t>
  </si>
  <si>
    <t>SHOWER CREAM CHOCOLATE 60ML A0</t>
  </si>
  <si>
    <t>SHOWER CREAM COCOA BUTTER 250ML A0</t>
  </si>
  <si>
    <t>SOAP CHOCOLATE 25G A0</t>
  </si>
  <si>
    <t>BODY LOTION VITAMIN E 250ML A0</t>
  </si>
  <si>
    <t>BB SERUM INSIDE MOIST WHITE 01 30ML A36</t>
  </si>
  <si>
    <t>GIFT NAIL CLIPPERS METAL A0</t>
  </si>
  <si>
    <t>PALASET BOX 2012 A0</t>
  </si>
  <si>
    <t>BAG PAPER CYO SMALL XM12 A0</t>
  </si>
  <si>
    <t>COLOURGLIDE SHINE 01 3.5G A0</t>
  </si>
  <si>
    <t>COLOURGLIDE SHINE 02 3.5G A0</t>
  </si>
  <si>
    <t>COLOURGLIDE SHINE 04 3.5G A0</t>
  </si>
  <si>
    <t>COLOURGLIDE SHINE 05 3.5G A0</t>
  </si>
  <si>
    <t>COLOURGLIDE SHINE 06 3.5G A0</t>
  </si>
  <si>
    <t>EYE MAKE UP RMVR GENT CAMOMILE 60ML A0</t>
  </si>
  <si>
    <t>DROPS OF YOUTH NUTRIGANICS 30ML A0</t>
  </si>
  <si>
    <t>VITAMIN E EYE CREAM GLORIFIER GTR A0</t>
  </si>
  <si>
    <t>WHT MUSK DAY CRM STAR PROD HOLDER GTR A0</t>
  </si>
  <si>
    <t>REMINDER CARD LYB A1A</t>
  </si>
  <si>
    <t>BODY SCRUB BRAZIL NUT 200ML A0</t>
  </si>
  <si>
    <t>BODY OIL BRAZIL NUT 100ML A0</t>
  </si>
  <si>
    <t>SHOWER CREAM BRAZIL NUT 250ML A0</t>
  </si>
  <si>
    <t>SOAP BRAZIL NUT 100G A0</t>
  </si>
  <si>
    <t>EDT BRAZIL NUT 30ML A0</t>
  </si>
  <si>
    <t>SHIMMERING DRY OIL HONEY 02 100ML A0</t>
  </si>
  <si>
    <t>BRONZING POWDER HONEY 02 11G A0</t>
  </si>
  <si>
    <t>BODY LOTION WHITE MUSK SMKY R 250ML A0</t>
  </si>
  <si>
    <t>BODY LOTION  WHITE MUSK SMOKY R 60ML A0</t>
  </si>
  <si>
    <t>SHOWER GEL WHITE MUSK SMOKY R 60ML A0</t>
  </si>
  <si>
    <t>SHOWER GEL MUSK SMOKY R 250ML A0</t>
  </si>
  <si>
    <t>TONER SKIN CLEARING TEA TREE 250ML A0</t>
  </si>
  <si>
    <t>EDT WHITE MUSK SMOKY ROSE 1.5ML A0</t>
  </si>
  <si>
    <t>TBSAH LEAFLET SUCCESS START A0</t>
  </si>
  <si>
    <t>POUCH COSMETIC ORANGE A0</t>
  </si>
  <si>
    <t>POUCH COSMETIC BLUE A0</t>
  </si>
  <si>
    <t>BODY SCRUB MANGO 300ML A0</t>
  </si>
  <si>
    <t>BODY SCRUB OLIVE 300ML A0</t>
  </si>
  <si>
    <t>BODY SCRUB SHEA 300ML A0</t>
  </si>
  <si>
    <t>EDP WHITE MUSK LIBERTINE 30ML A0</t>
  </si>
  <si>
    <t>PULSE A4 STANDING BLACKBOARD 2012 A0</t>
  </si>
  <si>
    <t>PULSE WOVEN TUMBLERS 2012 A0</t>
  </si>
  <si>
    <t>LYBC CARD UK AEU</t>
  </si>
  <si>
    <t>SHOWER GEL LEMON 250ML A0</t>
  </si>
  <si>
    <t>PULSE SHELF GLORIFIER 2012 A0</t>
  </si>
  <si>
    <t>GTR BODY BUTTER BED 2012 A0</t>
  </si>
  <si>
    <t>SHOWER GEL OLIVE 750ML A0</t>
  </si>
  <si>
    <t>SHOWER GEL PINK GRAPEFRUIT 750ML A0</t>
  </si>
  <si>
    <t>SHOWER GEL SATSUMA 750ML A0</t>
  </si>
  <si>
    <t>SHOWER GEL PASSION FRUIT 250ML A0</t>
  </si>
  <si>
    <t>SHOWER GEL PAPAYA 250ML A0</t>
  </si>
  <si>
    <t>EDP WHITE MUSK SMOKY ROSE 30ML A0</t>
  </si>
  <si>
    <t>GSS STD 1 GWP 2012 A0</t>
  </si>
  <si>
    <t>GSS STD 2 GWP 2012 AX</t>
  </si>
  <si>
    <t>GSS STAR GWP 2012 A0</t>
  </si>
  <si>
    <t>VIT E STAR PRODUCT HOLDER GTR A0</t>
  </si>
  <si>
    <t>PULSE TABLE GRAPHIC H STAND 2012 A0</t>
  </si>
  <si>
    <t>BOX MED JCB AYR13 A0</t>
  </si>
  <si>
    <t>BOX MED MDGSCN VNLA FLWR AYR13 A0</t>
  </si>
  <si>
    <t>BOX MED VITAMIN E AYR13 A0</t>
  </si>
  <si>
    <t>BAG WHITE MUSK EMPTY AYR13 A0</t>
  </si>
  <si>
    <t>BAG SATSUMA EMPTY AYR13 A0</t>
  </si>
  <si>
    <t>TBS TOTE BAG I HEART A0</t>
  </si>
  <si>
    <t>VAC FORM EYE SHADOW 2013 A0</t>
  </si>
  <si>
    <t>ACRYLIC INSERT EYE SHADOW 2013 A0</t>
  </si>
  <si>
    <t>UNIFORM WOMENS L/SLEEVE SIZE 12 2012 A0</t>
  </si>
  <si>
    <t>UNIFORM WOMENS L/SLEEVE SIZE 6 2012 A0</t>
  </si>
  <si>
    <t>UNIFORM WOMENS L/SLEEVE SIZE 8 2012 A0</t>
  </si>
  <si>
    <t>UNIFORM WOMENS S/SLEEVE SIZE 12 2012 A0</t>
  </si>
  <si>
    <t>UNIFORM WOMENS S/SLEEVE SIZE 6 2012 A0</t>
  </si>
  <si>
    <t>UNIFORM WOMENS S/SLEEVE SIZE 8 2012 A0</t>
  </si>
  <si>
    <t>GIFT BAG WHITE MUSK LIBERTINE AYR13 A0</t>
  </si>
  <si>
    <t>GIFT BAG WHITE MUSK AYR13 A0</t>
  </si>
  <si>
    <t>GIFT LARGE WHITE MUSK AYR13 A0</t>
  </si>
  <si>
    <t>GIFT CUBE JCB AYR13 A0</t>
  </si>
  <si>
    <t>GIFT CUBE MDGSCN VNLA FLWR AYR13 A0</t>
  </si>
  <si>
    <t>GIFT MEDIUM ATLAS MNTN ROSE AYR13 A0</t>
  </si>
  <si>
    <t>GIFT CUBE COCONUT AYR13 A0</t>
  </si>
  <si>
    <t>GIFT CUBE SHEA AYR13 A0</t>
  </si>
  <si>
    <t>GIFT CUBE SATSUMA AYR13 A0</t>
  </si>
  <si>
    <t>GIFT BAG COCONUT AYR13 A0</t>
  </si>
  <si>
    <t>GIFT SMALL MORINGA AYR13 A0</t>
  </si>
  <si>
    <t>GIFT SMALL STRAWBERRY AYR13 A0</t>
  </si>
  <si>
    <t>GIFT SMALL SATSUMA AYR13 A0</t>
  </si>
  <si>
    <t>GIFT MEDIUM MANGO AYR13 A0</t>
  </si>
  <si>
    <t>GIFT MEDIUM SHEA AYR13 A0</t>
  </si>
  <si>
    <t>GIFT MEDIUM COCOA BUTTER AYR13 A0</t>
  </si>
  <si>
    <t>GIFT MEDIUM OLIVE AYR13 A0</t>
  </si>
  <si>
    <t>GIFT TIN BODY BUTTER FRUIT AYR13 A0</t>
  </si>
  <si>
    <t>GIFT TRIO WHITE MUSK FOR MEN AYR13 A0</t>
  </si>
  <si>
    <t>GIFT TRIO WMFM SPORT AYR13 A23</t>
  </si>
  <si>
    <t>GIFT LOLLYPOP BORN LIPPY AYR13 A0</t>
  </si>
  <si>
    <t>GIFT LOLLYPOP BODY BUTTERS AYR13 A0</t>
  </si>
  <si>
    <t>GIFT DUO MANGO AYR13 A0</t>
  </si>
  <si>
    <t>GIFT DUO SHEA AYR13 A0</t>
  </si>
  <si>
    <t>GIFT DUO COCONUT AYR13 A0</t>
  </si>
  <si>
    <t>LYBC CARD LX 2012 AEU</t>
  </si>
  <si>
    <t>RIBBON MED SAT/STR/LEM EMPTY AYR13 A0</t>
  </si>
  <si>
    <t>VACFORM CUBE AYR13 A0</t>
  </si>
  <si>
    <t>VACFORM CUBE EMPTY AYR13 A0</t>
  </si>
  <si>
    <t>VACFORM CUPCAKE EMPTY SS13 A0</t>
  </si>
  <si>
    <t>LABEL CUBE COCONUT AYR13 A0</t>
  </si>
  <si>
    <t>LABEL CUBE STRAWBERRY AYR13 A0</t>
  </si>
  <si>
    <t>LABEL LOLLYPOP BODY BUTTER AYR13 A0</t>
  </si>
  <si>
    <t>BAG NON WOVEN SHOPPING 2012 A0</t>
  </si>
  <si>
    <t>GIFT TIN MINI LIP BUTTER SS13 A0</t>
  </si>
  <si>
    <t>GIFT TIN MINI BORN LIPPY SS13 A0</t>
  </si>
  <si>
    <t>RIBBON MED CHOCOLATE AYR13 A0</t>
  </si>
  <si>
    <t>HAND/NAIL TREATMENT VITAMIN E 75ML A21</t>
  </si>
  <si>
    <t>HAND/NAIL TREATMENT VITAMIN E 75ML A22</t>
  </si>
  <si>
    <t>CC MONO 001 P SUGAR GAZE 1.5G A0</t>
  </si>
  <si>
    <t>CC MONO 005 P STEEL MY HRT 1.5G A0</t>
  </si>
  <si>
    <t>CC MONO 010 P SMOKIN HOT 1.5G A0</t>
  </si>
  <si>
    <t>CC MONO 015 M MOONLT KISS 1.5G A0</t>
  </si>
  <si>
    <t>CC MONO 101 P GOLDEN GIRL 1.5G A0</t>
  </si>
  <si>
    <t>CC MONO 105 P OH HONEY 1.5G A0</t>
  </si>
  <si>
    <t>CC MONO 110 M SAND BY ME 1.5G A0</t>
  </si>
  <si>
    <t>CC MONO 115 P BE MY CLEMENT 1.5G AX</t>
  </si>
  <si>
    <t>CC MONO 201 P MELT MY HEART 1.5G A0</t>
  </si>
  <si>
    <t>CC MONO 205 P CARAMEL FLIRT 1.5G A0</t>
  </si>
  <si>
    <t>CC MONO 210 P BRONZE BLISS  1.5G A0</t>
  </si>
  <si>
    <t>CC MONO 215 M COCONTS ABT Y 1.5G A0</t>
  </si>
  <si>
    <t>CC MONO 220 M CHOCOLAT LNGR 1.5G A0</t>
  </si>
  <si>
    <t>CC MONO 225 P BRWNE &amp; CLYDE 1.5G A0</t>
  </si>
  <si>
    <t>CC MONO 301 P PINK CRUSH 1.5G A0</t>
  </si>
  <si>
    <t>CC MONO 305 P BERRY CUTE 1.5G AX</t>
  </si>
  <si>
    <t>CC MONO 310 P BERRY CHEEKY 1.5G AX</t>
  </si>
  <si>
    <t>CC MONO 315 P MON CHERRY 1.5G A0</t>
  </si>
  <si>
    <t>CC MONO 320 P GRPE EXPECTNS 1.5G A0</t>
  </si>
  <si>
    <t>CC MONO 401 M LAVDER LOVE 1.5G A0</t>
  </si>
  <si>
    <t>CC MONO 405 P BLUEBRRY NGHT 1.5G A0</t>
  </si>
  <si>
    <t>CC MONO 410 P BLACKCURNT AF 1.5G A0</t>
  </si>
  <si>
    <t>CC MONO 415 P MIDNGHT FLIRT 1.5G A0</t>
  </si>
  <si>
    <t>CC MONO 501 M HEAD IN SKY 1.5G A0</t>
  </si>
  <si>
    <t>CC MONO 505 P BOYFND JEANS 1.5G A0</t>
  </si>
  <si>
    <t>CC MONO 510 P SOMETNG BLUE 1.5G A0</t>
  </si>
  <si>
    <t>CC MONO 515 P BLUE OVER YOU 1.5G A0</t>
  </si>
  <si>
    <t>CC MONO 601 M CHAT-UP LIME 1.5G A0</t>
  </si>
  <si>
    <t>CC MONO 605 P SWEET PEA 1.5G A0</t>
  </si>
  <si>
    <t>CC MONO 615 P FIG LEAF 1.5G A0</t>
  </si>
  <si>
    <t>ALL IN ONE BLUSH 05 4G A0</t>
  </si>
  <si>
    <t>ALL IN ONE BLUSH 08 4G A0</t>
  </si>
  <si>
    <t>ALL IN ONE BLUSH 09 4G A0</t>
  </si>
  <si>
    <t>ALL IN ONE BLUSH 10 4G A0</t>
  </si>
  <si>
    <t>BODY LOTION APPLE BLOSSOM 200ML A0</t>
  </si>
  <si>
    <t>VAC FORM TRAY 2012 A0</t>
  </si>
  <si>
    <t>FACIAL TONER POMEGRANATE 200ML A0</t>
  </si>
  <si>
    <t>GONDOLA 120 TBS GTR A0</t>
  </si>
  <si>
    <t>BOX MED PLV+R STRAWBERRY XM13 A0</t>
  </si>
  <si>
    <t>LOLLYPOP BORN LIPPY XM13 A0</t>
  </si>
  <si>
    <t>FILE NAIL ABSINTHE XM13 A0</t>
  </si>
  <si>
    <t>GTR TROLLEY A0</t>
  </si>
  <si>
    <t>BODY BUTTER HONEY 400ML A0X</t>
  </si>
  <si>
    <t>PROP PEAR 2015 A0</t>
  </si>
  <si>
    <t>TESTER PLATE BLUSHER 2015 A0</t>
  </si>
  <si>
    <t>MASK REGIME BAR 2015 A0</t>
  </si>
  <si>
    <t>T MOISTURE DAY CREAM VITAMIN C 50ML A0</t>
  </si>
  <si>
    <t>T ENHANCER VITAMIN C 25ML A0</t>
  </si>
  <si>
    <t>BOX MINI APPLE EMPTY XM15 A0</t>
  </si>
  <si>
    <t>BOX DOY XM15 A0</t>
  </si>
  <si>
    <t>BOX TBS ADVENT DELUXE XM15 A0</t>
  </si>
  <si>
    <t>BAG MANGO EMPTY XM15 A0</t>
  </si>
  <si>
    <t>TESTING STRIPS BLACK MUSK 2015 A0</t>
  </si>
  <si>
    <t>PACK T/RETAIL BB HONEY 2015 300ML A0</t>
  </si>
  <si>
    <t>GIFT T/RETAIL T/TREE OIL 2015 A41</t>
  </si>
  <si>
    <t>GIFT T/RETAIL T/TREE BLEMISH 2015 A41</t>
  </si>
  <si>
    <t>GIFT T/RETAIL BB HONEY 2015 A41</t>
  </si>
  <si>
    <t>GIFT T/RETAIL ELDERFLOWER 2015 A41</t>
  </si>
  <si>
    <t>BOX T/RETAIL T/TREE OIL 2015 A41</t>
  </si>
  <si>
    <t>BOX T/RETAIL T/TREE BLEMISH 2015 A41</t>
  </si>
  <si>
    <t>BOX T/RETAIL ELDERFLOWER 2015 A41</t>
  </si>
  <si>
    <t>BOX T/RETAIL BB HONEY 2015 A41</t>
  </si>
  <si>
    <t>SLEEVE T/RETAIL T/TREE OIL 2015 A41</t>
  </si>
  <si>
    <t>SLEEVE T/RETAIL T/TREE BLEMISH 2015 A41</t>
  </si>
  <si>
    <t>SLEEVE T/RETAIL ELDERFLOWER 2015 A41</t>
  </si>
  <si>
    <t>INSERT T/RETAIL T/TREE BLEMISH 2015 A41</t>
  </si>
  <si>
    <t>T GIFT T/RETAIL EXCLUSIVE DOY 2014 A0</t>
  </si>
  <si>
    <t>BOX RIGID/FOLD CYO MEDIUM XM15 A0</t>
  </si>
  <si>
    <t>BOX RIGID/FOLD CYO SMALL XM15 A0</t>
  </si>
  <si>
    <t>BAG CYO LARGE XM15 A0</t>
  </si>
  <si>
    <t>BAG CYO MEDIUM XM15 A0</t>
  </si>
  <si>
    <t>BAG CYO SMALL XM15 A0</t>
  </si>
  <si>
    <t>BAG CYO MINI XM15 A0</t>
  </si>
  <si>
    <t>BOX CYO PREMIUM XM15 A0</t>
  </si>
  <si>
    <t>TESTER GREEN TEA 2015 A21</t>
  </si>
  <si>
    <t>HAND PROTECTOR HEMP 100ML  2016 A0X</t>
  </si>
  <si>
    <t>INSERT BAG SHEA XM15 A0</t>
  </si>
  <si>
    <t>INSERT BAG SHEA EMPTY XM15 A0</t>
  </si>
  <si>
    <t>INSERT BAG MORINGA XM15 A0</t>
  </si>
  <si>
    <t>INSERT BAG STRAWBERRY XM15 A0</t>
  </si>
  <si>
    <t>INSERT BAG STRAWBERRY EMPTY XM15 A0</t>
  </si>
  <si>
    <t>INSERT BAG COCONUT XM15 A0</t>
  </si>
  <si>
    <t>INSERT BAG COCONUT EMPTY XM15 A0</t>
  </si>
  <si>
    <t>INSERT BAG MANGO XM15 A0</t>
  </si>
  <si>
    <t>INSERT BAG MANGO EMPTY XM15 A0</t>
  </si>
  <si>
    <t>INSERT BAG ARGAN XM15 A0</t>
  </si>
  <si>
    <t>INSERT BAG OLIVE XM15 A0</t>
  </si>
  <si>
    <t>INSERT BAG OLIVE EMPTY XM15 A0</t>
  </si>
  <si>
    <t>INSERT BAG GREEN TEA XM15 A0</t>
  </si>
  <si>
    <t>INSERT BAG HONEY XM15 A0</t>
  </si>
  <si>
    <t>INSERT BAG HONEY EMPTY XM15 A0</t>
  </si>
  <si>
    <t>INSERT BAG SATSUMA XM15 A0</t>
  </si>
  <si>
    <t>VACFORM BAG CBB HAND XM15 A0</t>
  </si>
  <si>
    <t>VACFORM BAG CBB HAND EMPTY XM15 A0</t>
  </si>
  <si>
    <t>VACFORM BAG CBB SCRUB XM15 A0</t>
  </si>
  <si>
    <t>MASK SCRUB HONEY/OAT 3IN1 100ML A0X</t>
  </si>
  <si>
    <t>MASK SCRUB 3IN1 BLUE CORN 100ML A0X</t>
  </si>
  <si>
    <t>EDT JAPANESE CHERRY BLOSSOM 100ML A0X</t>
  </si>
  <si>
    <t>EDT FIJIAN WATER LOTUS 100ML A0X</t>
  </si>
  <si>
    <t>CAP</t>
  </si>
  <si>
    <t>EOS CARDBOARD LIP JUICER A0X</t>
  </si>
  <si>
    <t>BODY YOGURT COCONUT 200ML A0X</t>
  </si>
  <si>
    <t>TRI MASSAGER M21</t>
  </si>
  <si>
    <t>BODY PUREE SPA WISDOM 250ML A21</t>
  </si>
  <si>
    <t>SHOWER GEL BERRY BON BON 250ML A0X</t>
  </si>
  <si>
    <t>BATH FOAM BERRY BON BON 250ML A0X</t>
  </si>
  <si>
    <t>SHOWER GEL BERRY BON BON 60ML A0X</t>
  </si>
  <si>
    <t>SHOWER GEL VANILLA M/MALLOW 250ML A0X</t>
  </si>
  <si>
    <t>BATH FOAM VANILLA M/MALLOW 250ML A0X</t>
  </si>
  <si>
    <t>SHOWER GEL P/MINT CNDY CANE 250ML A0X</t>
  </si>
  <si>
    <t>BATH FOAM P/MINT CNDY CANE 250ML A0X</t>
  </si>
  <si>
    <t>SHOWER GEL P/MINT CNDY CANE 60ML A0X</t>
  </si>
  <si>
    <t>GC RIBBON SML EMPTY MILK&amp;HONEY XM18 A0X</t>
  </si>
  <si>
    <t>GC RIBBON SML EM BRITISH ROSE XM18 A0X</t>
  </si>
  <si>
    <t>GC RIBBON SML EM FUJI GREEN TEA XM18 A0X</t>
  </si>
  <si>
    <t>GC RIBBON MED SHEA XM18 A0X</t>
  </si>
  <si>
    <t>GC RIBBON MED COCONUT XM18 A0X</t>
  </si>
  <si>
    <t>GC RIBBON MED MILK&amp;HONEY XM18 A0X</t>
  </si>
  <si>
    <t>GC RIBBON MED BRITISH ROSE XM18 A0X</t>
  </si>
  <si>
    <t>GC RIBBON MED EMPTY SHEA XM18 A0X</t>
  </si>
  <si>
    <t>GC RIBBON MED EMPTY COCONUT XM18 A0X</t>
  </si>
  <si>
    <t>GC RIBBON MED EMPTY MILK&amp;HONEY XM18 A0X</t>
  </si>
  <si>
    <t>GC RIBBON MED EM BRITISH ROSE XM18 A0X</t>
  </si>
  <si>
    <t>GC BAG EMPTY HEMP XM18 A0X</t>
  </si>
  <si>
    <t>HIGH LEVEL MAKE-UP GRID MED A0X</t>
  </si>
  <si>
    <t>HIGH LEVEL MAKE UP GRID XS A0X</t>
  </si>
  <si>
    <t>EOS EYES RM18 A0X</t>
  </si>
  <si>
    <t>FLOOR PLINTH RM18 A0X</t>
  </si>
  <si>
    <t>FEATURE SIGN FRAME RM18 A0X</t>
  </si>
  <si>
    <t>HANGING PROP RM18 A0X</t>
  </si>
  <si>
    <t>GLORIFIER TESTER RM18 A0X</t>
  </si>
  <si>
    <t>HEADER PULSE RM18 A0X</t>
  </si>
  <si>
    <t>GWP CC MAKE UP BAG A0X</t>
  </si>
  <si>
    <t>PROP BABASSU NUTS 2013 A0</t>
  </si>
  <si>
    <t>VACFORM BAG TEA TREE A0</t>
  </si>
  <si>
    <t>BAG SUMMER SS14 A21</t>
  </si>
  <si>
    <t>BATH LILY CHENILLE A0</t>
  </si>
  <si>
    <t>SPONGE FLOWER POPPY 2015 A0</t>
  </si>
  <si>
    <t>TIN SMALL STRAWBERRY HRT SS15 A0</t>
  </si>
  <si>
    <t>GIFT LILY ULTRA FINE AQUA 20G M0</t>
  </si>
  <si>
    <t>GIFT SMALL STRAWBERRY AU15 A0</t>
  </si>
  <si>
    <t>BOX TRIO RED SS07 A0</t>
  </si>
  <si>
    <t>TAG TRIO HAND NUT XM15 A0</t>
  </si>
  <si>
    <t>LABEL TRIO BODY BUTTER FRUIT XM15 A0</t>
  </si>
  <si>
    <t>INSERT TUBE HAND XM15 A0</t>
  </si>
  <si>
    <t>HAIR CREAM COTTON SEED 150ML A0</t>
  </si>
  <si>
    <t>Greece</t>
  </si>
  <si>
    <t>FACE SCRUB SEAWEED 100ML A0</t>
  </si>
  <si>
    <t>SHAMPOO SHEA 250ML A0X</t>
  </si>
  <si>
    <t>CONDITIONER SHEA 250ML A0X</t>
  </si>
  <si>
    <t>BROW &amp; LINER KIT 03 3G A0</t>
  </si>
  <si>
    <t>BROW &amp; LINER KIT 02 3G A0</t>
  </si>
  <si>
    <t>HAIR BUTTER SHEA 240ML A0X</t>
  </si>
  <si>
    <t>BATH LILY MINI ULTRA FINE ORANGE A0</t>
  </si>
  <si>
    <t>FOOT ROLLER FOOTSIE MO</t>
  </si>
  <si>
    <t>SHAMPOO SHEA 400ML A0X</t>
  </si>
  <si>
    <t>FREE STANDING UNIT WOODEN 2016 A0Xá</t>
  </si>
  <si>
    <t>BODY BUTTER COCONUT 200ML A21</t>
  </si>
  <si>
    <t>MOISTURE CREAM VITAMIN E 15ML A0X</t>
  </si>
  <si>
    <t>NIGHT CREAM VITAMIN E 15ML A0X</t>
  </si>
  <si>
    <t>SHOWER GEL PINK GRPFRT 60ML A0X</t>
  </si>
  <si>
    <t>EYE LQD MTL RUST BRONZE 8ML A0X</t>
  </si>
  <si>
    <t>EYE LQD MTL HOLOGRAPHIC PLATINUM 8ML A0X</t>
  </si>
  <si>
    <t>EYE LQD MTL GOLD CARAT 8ML A0X</t>
  </si>
  <si>
    <t>PIN BADGE FAAT 2017 A0X</t>
  </si>
  <si>
    <t>DEODORANT AL FREE BLACK MUSK 50ML A0X</t>
  </si>
  <si>
    <t>DEODORANT AL FREE JAP C/BLSM 50ML A0X</t>
  </si>
  <si>
    <t>CONDITIONER GINGER 250ML A0X</t>
  </si>
  <si>
    <t>OIL BURNER CERAMIC CRACKLED A0</t>
  </si>
  <si>
    <t>FACIAL MASK CHARCOAL AUS 5ML A0</t>
  </si>
  <si>
    <t>FACIAL MASK ROSE AUS 5ML A0</t>
  </si>
  <si>
    <t>SAMPLE LIQUID PEEL DOY AUS 2ML A0</t>
  </si>
  <si>
    <t>SAMPLE DAY CREAM DOL AUS 1.5ML A0</t>
  </si>
  <si>
    <t>SAMPLE CONCENTRATE DOY AUS 1ML A0X</t>
  </si>
  <si>
    <t>SAMPLE MASK SLEEP DOY AUS 1.5ML A0</t>
  </si>
  <si>
    <t>SAMPLE FACIAL OIL OOL AUS 1ML A0</t>
  </si>
  <si>
    <t>SAMPLE DAY CREAM OOL AUS 1.5ML A0</t>
  </si>
  <si>
    <t>LUXURY FLANNEL GIFT XM11 A0</t>
  </si>
  <si>
    <t>OIL IN GEL CLNSR OILS OF LFE 100ML A0X</t>
  </si>
  <si>
    <t>GIFT BATH BOX SML SATSUMA SS12 A0</t>
  </si>
  <si>
    <t>G1 MINI BANANA POP AR18 A0X</t>
  </si>
  <si>
    <t>G2 SMALL BANANA POP AR18 A0X</t>
  </si>
  <si>
    <t>HAND CREAM MORINGA 30ML 2018 A0X</t>
  </si>
  <si>
    <t>HAND CREAM MORINGA 100ML 2018 A0X</t>
  </si>
  <si>
    <t>G1 SMALL LIFE IS RM18 A0X</t>
  </si>
  <si>
    <t>G2 MEDIUM LIFE IS RM18 A0X</t>
  </si>
  <si>
    <t>G4 PREMIUM LIFE IS RM18 A0X</t>
  </si>
  <si>
    <t>G1 SMALL IND NGT JSM RM18 A0X</t>
  </si>
  <si>
    <t>G2 MEDIUM IND NGT JSM RM18 A0X</t>
  </si>
  <si>
    <t>G1 SMALL JAP C/BLSM RM18 A0X</t>
  </si>
  <si>
    <t>G4 PREMIUM IND NGT JSM RM18 A0X</t>
  </si>
  <si>
    <t>G2 MEDIUM JAP C/BLSM RM18 A0X</t>
  </si>
  <si>
    <t>G4 PREMIUM JAP C/BLSM RM18 A0X</t>
  </si>
  <si>
    <t>G3 MEDIUM NIGRITELLA RM18 A0X</t>
  </si>
  <si>
    <t>G1 SMALL BLACK MUSK RM18 A0X</t>
  </si>
  <si>
    <t>G4 PREMIUM BLACK MUSK RM18 A0X</t>
  </si>
  <si>
    <t>G2 MEDIUM WM LEAU RM18 A0X</t>
  </si>
  <si>
    <t>G4 PREMIUM WM SMOKY RS RM18 A0X</t>
  </si>
  <si>
    <t>G1 MINI STRAWBERRY RM18 A0X</t>
  </si>
  <si>
    <t>G2 SMALL STRAWBERRY RM18 A0X</t>
  </si>
  <si>
    <t>G4 PREMIUM STRAWBERRY RM18 A0X</t>
  </si>
  <si>
    <t>G1 MINI SHEA RM18 A0X</t>
  </si>
  <si>
    <t>G2 SMALL SHEA RM18 A0X</t>
  </si>
  <si>
    <t>G4 PREMIUM SHEA RM18 A0X</t>
  </si>
  <si>
    <t>G4 PREMIUM BRITISH ROSE RM18 A0X</t>
  </si>
  <si>
    <t>G4 MIXED EID RM18 A0X</t>
  </si>
  <si>
    <t>G2 MEDIUM JCB STRAWBERRY KISS RM18 A0X</t>
  </si>
  <si>
    <t>G4 PREMIUM JCB STRAWBERRY KISS RM18 A0X</t>
  </si>
  <si>
    <t>G2 MEDIUM BLACK MUSK RM18 A0X</t>
  </si>
  <si>
    <t>G2 MEDIUM WM SMOKY RS RM18 A0X</t>
  </si>
  <si>
    <t>G3 SMALL BRITISH ROSE RM18 A0X</t>
  </si>
  <si>
    <t>FRA MIST JCB STRAW KISS 100ML A0X</t>
  </si>
  <si>
    <t>BODY LOTION JCB STRAW KISS 250ML A0X</t>
  </si>
  <si>
    <t>EDT BLACK MUSK NIGHT BLOOM 60ML A0X</t>
  </si>
  <si>
    <t>SHOWER GEL BLK MUSK NGT BLOOM 250ML A0X</t>
  </si>
  <si>
    <t>BODY LOTION BLK MUSK NGT BLOOM 250ML A0X</t>
  </si>
  <si>
    <t>SHOWER CREAM BANANA 250ML A0X</t>
  </si>
  <si>
    <t>SHOWER CREAM BANANA 60ML A0X</t>
  </si>
  <si>
    <t>BODY YOGURT BANANA 200ML A0X</t>
  </si>
  <si>
    <t>BODY YOGURT ALMOND MILK 200ML A0X</t>
  </si>
  <si>
    <t>BODY YOGURT STRAWBERRY 200ML A0X</t>
  </si>
  <si>
    <t>BODY YOGURT BRITISH ROSE 200ML A0X</t>
  </si>
  <si>
    <t>BODY YOGURT MANGO 200ML A0X</t>
  </si>
  <si>
    <t>BODY YOGURT MORINGA 200ML A0X</t>
  </si>
  <si>
    <t>EOS COLOUR CRUSH 2018 A0X</t>
  </si>
  <si>
    <t>EOS MATTE CLAY 2018 A0X</t>
  </si>
  <si>
    <t>POWDER MATTE CLAY 010 10G A0X</t>
  </si>
  <si>
    <t>POWDER MATTE CLAY 015 10G A0X</t>
  </si>
  <si>
    <t>POWDER MATTE CLAY 034 10G A0X</t>
  </si>
  <si>
    <t>POWDER MATTE CLAY 042 10G A0X</t>
  </si>
  <si>
    <t>POWDER MATTE CLAY 055 10G A0X</t>
  </si>
  <si>
    <t>POWDER MATTE CLAY 072 10G A0X</t>
  </si>
  <si>
    <t>SAMPLE CREAM OOL 1ML A0</t>
  </si>
  <si>
    <t>SAMPLE DAY CREAM BRIGHTENING DOL 1ML A0</t>
  </si>
  <si>
    <t>SAMPLE SLEEPING CREAM OOL 1ML A0</t>
  </si>
  <si>
    <t>BROW SPORT MEDIUM BROWN 0.8ML AX</t>
  </si>
  <si>
    <t>BROW SPORT DARK BROWN 0.8ML AX</t>
  </si>
  <si>
    <t>G1 QUAD SHOWER/LOTION RM18 A0X</t>
  </si>
  <si>
    <t>G1 TRIO HAND RM18 A0X</t>
  </si>
  <si>
    <t>INSTAGLOW BRIGHT GLOW 25ML 2017 AX</t>
  </si>
  <si>
    <t>BODY BUTTER VNLLA PMPKN 200ML 2018 A0X</t>
  </si>
  <si>
    <t>HAND CREAM VNLLA PMPKN 30ML 2018 A0X</t>
  </si>
  <si>
    <t>SHOWER GEL VNLLA PMPKN 250ML 2018 A0X</t>
  </si>
  <si>
    <t>BODY BUTTER BERRY BON BON 200ML A0X</t>
  </si>
  <si>
    <t>BODY BUTTER BERRY BON BON 50ML A0X</t>
  </si>
  <si>
    <t>HAND CREAM BERRY BON BON 30ML A0X</t>
  </si>
  <si>
    <t>SHIMMER MIST BERRY BON BON 100ML A0X</t>
  </si>
  <si>
    <t>BODY LOTION BERRY BON BON 250ML A0X</t>
  </si>
  <si>
    <t>BODY SCRUB BERRY BON BON 250ML A0X</t>
  </si>
  <si>
    <t>BODY SCRUB VANILLA M/MALLOW 250ML A0X</t>
  </si>
  <si>
    <t>BODY LOTION VANILLA M/MALLOW 250ML A0X</t>
  </si>
  <si>
    <t>SHIMMER MIST VANILLA M/MALLOW 100ML A0X</t>
  </si>
  <si>
    <t>HAND CREAM VANILLA M/MALLOW 30ML A0X</t>
  </si>
  <si>
    <t>BODY BUTTER VANILLA M/MALLOW 200ML A0X</t>
  </si>
  <si>
    <t>BODY BUTTER VANILLA M/MALLOW 50ML A0X</t>
  </si>
  <si>
    <t>BODY BUTTER P/MINT CNDY CANE 50ML A0X</t>
  </si>
  <si>
    <t>HAND CREAM P/MINT CNDY CANE 30ML A0X</t>
  </si>
  <si>
    <t>BODY LOTION P/MINT CNDY CANE 250ML A0X</t>
  </si>
  <si>
    <t>BODY SCRUB P/MINT CNDY CANE 250ML A0X</t>
  </si>
  <si>
    <t>BODY SCRUB P/MINT CNDY CANE 50ML A0X</t>
  </si>
  <si>
    <t>SHIMMER MIST P/MINT CNDY CANE 100ML A0X</t>
  </si>
  <si>
    <t>SLANTED KABUKI BRUSH A0</t>
  </si>
  <si>
    <t>BRUSH KIT MINI A0</t>
  </si>
  <si>
    <t>SACHET BODY YOGURT BRITISH ROSE 5ML A0X</t>
  </si>
  <si>
    <t>SACHET BODY YOGURT STRAWBERRY 5ML A0X</t>
  </si>
  <si>
    <t>SACHET BODY YOGURT COCONUT 5ML A0X</t>
  </si>
  <si>
    <t>BODY BUTTER OLIVE 50ML 2018 A0X</t>
  </si>
  <si>
    <t>BODY BUTTER OLIVE 200ML 2018 A0X</t>
  </si>
  <si>
    <t>BODY BUTTER OLIVE 400ML 2018 A0X</t>
  </si>
  <si>
    <t>BODY BUTTER MORINGA 200ML 2017 A0X</t>
  </si>
  <si>
    <t>BODY BUTTER MORINGA 50ML 2017 A0X</t>
  </si>
  <si>
    <t>BODY BUTTER MORINGA 400ML 2017 A0X</t>
  </si>
  <si>
    <t>GIFT CARD WALLET RED DIAMOND DE 2017 A0N</t>
  </si>
  <si>
    <t>GC CYO BAG HALLOWEEN 2018 A0X</t>
  </si>
  <si>
    <t>GC LABEL GTR HAND CREAMS X 8 2018 A41</t>
  </si>
  <si>
    <t>GC LABEL GTR SMALL STRAWBERRY 2018 A41</t>
  </si>
  <si>
    <t>GC LABEL GTR MEDIUM SHEA 2018 A41</t>
  </si>
  <si>
    <t>GC LABEL GTR DLUX BRITISH ROSE 2018 A41</t>
  </si>
  <si>
    <t>CONDITIONER GINGER 400ML A0X</t>
  </si>
  <si>
    <t>STARTER KIT TBSAH AUTUMN 2018 A0</t>
  </si>
  <si>
    <t>STARTER KIT TBSAH SUMMER 2018 A0</t>
  </si>
  <si>
    <t>STARTER KIT TBSAH WINTER 2018 A0</t>
  </si>
  <si>
    <t>CATALOGUE TBSAH SPRING 2018 PK10 A0</t>
  </si>
  <si>
    <t>CATALOGUE TBSAH SUMMER 2018 PK10 A0</t>
  </si>
  <si>
    <t>CATALOGUE TBSAH AUTUMN 2018 PK10 A0</t>
  </si>
  <si>
    <t>CATALOGUE TBSAH WINTER 2018 PK10 A0</t>
  </si>
  <si>
    <t>BUNNY SOAP FAAT FROSTED PLUM 50G A0X</t>
  </si>
  <si>
    <t>BUNNY SOAP FAAT OLIVE 50G A0X</t>
  </si>
  <si>
    <t>BUNNY SOAP FAAT MORINGA 50G A0X</t>
  </si>
  <si>
    <t>BUNNY SOAP FAAT SATSUMA 50G A0X</t>
  </si>
  <si>
    <t>BUNNY SOAP FAAT STRAWBERRY 50G A0X</t>
  </si>
  <si>
    <t>HAND PROTECTOR BIO-BR HEMP 100ML A0X</t>
  </si>
  <si>
    <t>HAND CREAM BIO-BR BRITISH ROSE 100ML A0X</t>
  </si>
  <si>
    <t>ADDITIONAL MIRROR RETRO FIT 2017 A0X</t>
  </si>
  <si>
    <t>ADDITIONAL MIRROR BEAT 2017 A0X</t>
  </si>
  <si>
    <t>SAMPLE OIL TEA TREE 1ML A0X</t>
  </si>
  <si>
    <t>G1 DUO LIP/HAND STRAWBERRY XM18 A0X</t>
  </si>
  <si>
    <t>G1 DUO LIP/HAND SHEA XM18 A0X</t>
  </si>
  <si>
    <t>G1 DUO LIP/HAND MANGO XM18 A0X</t>
  </si>
  <si>
    <t>G1 DUO LIP/HAND COCONUT XM18 A0X</t>
  </si>
  <si>
    <t>G2 BAG SHEA XM18 A0X</t>
  </si>
  <si>
    <t>G2 BAG COCONUT XM18 A0X</t>
  </si>
  <si>
    <t>G2 BAG STRAWBERRY XM18 A0X</t>
  </si>
  <si>
    <t>G2 BAG MANGO XM18 A0X</t>
  </si>
  <si>
    <t>G2 BAG MILK&amp;HONEY XM18 A0X</t>
  </si>
  <si>
    <t>G1 SAMPLER SHEA XM18 A0X</t>
  </si>
  <si>
    <t>G1 SAMPLER COCONUT XM18 A0X</t>
  </si>
  <si>
    <t>G1 SAMPLER STRAWBERRY XM18 A0X</t>
  </si>
  <si>
    <t>G1 SAMPLER MANGO XM18 A0X</t>
  </si>
  <si>
    <t>G1 SAMPLER MORINGA XM18 A0X</t>
  </si>
  <si>
    <t>G1 SAMPLER SATSUMA XM18 A0X</t>
  </si>
  <si>
    <t>G1 SAMPLER BRITISH ROSE XM18 A0X</t>
  </si>
  <si>
    <t>G1 SAMPLER MILK&amp;HONEY XM18 A0X</t>
  </si>
  <si>
    <t>G2 BAG BRITISH ROSE XM18 A0X</t>
  </si>
  <si>
    <t>G2 BAG MORINGA XM18 A0X</t>
  </si>
  <si>
    <t>G2 BAG SATSUMA XM18 A0X</t>
  </si>
  <si>
    <t>G3 SMALL SHEA XM18 A0X</t>
  </si>
  <si>
    <t>G3 SMALL COCONUT XM18 A0X</t>
  </si>
  <si>
    <t>G3 SMALL STRAWBERRY XM18 A0X</t>
  </si>
  <si>
    <t>G3 SMALL MILK&amp;HONEY XM18 A0X</t>
  </si>
  <si>
    <t>G3 SMALL MANGO XM18 A0X</t>
  </si>
  <si>
    <t>G3 SMALL MORINGA XM18 A0X</t>
  </si>
  <si>
    <t>G3 SMALL BRITISH ROSE XM18 A0X</t>
  </si>
  <si>
    <t>G3 SMALL SATSUMA XM18 A0X</t>
  </si>
  <si>
    <t>G3 SMALL GREEN TEA XM18 A0X</t>
  </si>
  <si>
    <t>G4 MEDIUM STRAWBERRY XM18 A0X</t>
  </si>
  <si>
    <t>G4 MEDIUM MORINGA XM18 A0X</t>
  </si>
  <si>
    <t>G4 MEDIUM SHEA XM18 A0X</t>
  </si>
  <si>
    <t>G4 MEDIUM BRITISH ROSE XM18 A0X</t>
  </si>
  <si>
    <t>G1 MINI VANILLA M/MALLOW XM18 A0X</t>
  </si>
  <si>
    <t>G4 MEDIUM MANGO XM18 A0X</t>
  </si>
  <si>
    <t>G1 MINI P/MINT CNDY CANE XM18 A0X</t>
  </si>
  <si>
    <t>G4 MEDIUM COCONUT XM18 A0X</t>
  </si>
  <si>
    <t>G2 TRIO BUTTER SEASONAL XM18 A0X</t>
  </si>
  <si>
    <t>G4 MEDIUM MILK&amp;HONEY XM18 A0X</t>
  </si>
  <si>
    <t>G3 SMALL P/MINT CNDY CANE XM18 A0X</t>
  </si>
  <si>
    <t>G4 MEDIUM SATSUMA XM18 A0X</t>
  </si>
  <si>
    <t>G1 MINI BERRY BON BON XM18 A0X</t>
  </si>
  <si>
    <t>G2 TRIO HAND CRM SEASONAL XM18 A0X</t>
  </si>
  <si>
    <t>G3 SMALL VANILLA M/MALLOW XM18 A0X</t>
  </si>
  <si>
    <t>G3 SMALL BERRY BON BON XM18 A0X</t>
  </si>
  <si>
    <t>G1 CUBE BLACK MUSK XM18 A0X</t>
  </si>
  <si>
    <t>G1 CUBE WHITE MUSK XM18 A0X</t>
  </si>
  <si>
    <t>G2 SMALL MIST WHITE MUSK XM18 A0X</t>
  </si>
  <si>
    <t>G2 SMALL MIST BLACK MUSK XM18 A0X</t>
  </si>
  <si>
    <t>G2 SMALL MIST WM LEAU XM18 A0X</t>
  </si>
  <si>
    <t>G2 SMALL MIST JCB STRAW KISS XM18 A0X</t>
  </si>
  <si>
    <t>G2 MEDIUM WHITE MUSK XM18 A0X</t>
  </si>
  <si>
    <t>G2 MEDIUM BLACK MUSK XM18 A0X</t>
  </si>
  <si>
    <t>G4 DELUXE WHITE MUSK XM18 A0X</t>
  </si>
  <si>
    <t>G1 DISCOVERY SHOWER GEL XM18 A0X</t>
  </si>
  <si>
    <t>G2 TEA TREE 123 XM18 A0X</t>
  </si>
  <si>
    <t>G2 TRIO CBB HANDCREAM XM18 A0X</t>
  </si>
  <si>
    <t>G2 BORN LIPPY BUTTERFLY WAND XM18 A0X</t>
  </si>
  <si>
    <t>G3 TEA TREE XM18 A0X</t>
  </si>
  <si>
    <t>G2 TRIO BODY BUTTER XM18 A0X</t>
  </si>
  <si>
    <t>G3 STAR BODY BUTTER XM18 A0X</t>
  </si>
  <si>
    <t>G2 CAMOMILE 123 XM18 A0X</t>
  </si>
  <si>
    <t>G3 MOISTURE VITAMIN E XM18 A0X</t>
  </si>
  <si>
    <t>G2 SMALL SPA RELAXING XM18 A0X</t>
  </si>
  <si>
    <t>G2 SMALL SPA FIRMING XM18 A0X</t>
  </si>
  <si>
    <t>G4 SPA BLISSFUL XM18 A0X</t>
  </si>
  <si>
    <t>G4 SPA RELAXING XM18 A0X</t>
  </si>
  <si>
    <t>G2 SHAVE AWAY XM18 A0X</t>
  </si>
  <si>
    <t>G2 BEARD CARE XM18 A0X</t>
  </si>
  <si>
    <t>G3 BAG MENS XM18 A0X</t>
  </si>
  <si>
    <t>G1 MINI MANICURE HEMP XM18 A0X</t>
  </si>
  <si>
    <t>G1 MINI MANICURE BRITISH ROSE XM18 A0X</t>
  </si>
  <si>
    <t>G4 ADVENT ULTIMATE XM18 A0X</t>
  </si>
  <si>
    <t>G4 ADVENT STANDARD XM18 A0X</t>
  </si>
  <si>
    <t>G4 ADVENT ENTRY XM18 A0X</t>
  </si>
  <si>
    <t>G3 MOISTURE HEMP XM18 A0X</t>
  </si>
  <si>
    <t>G3 TIN ACTIVIST XM18 A22</t>
  </si>
  <si>
    <t>G3 TIN W/MUSK MEN XM18 A22</t>
  </si>
  <si>
    <t>G3 TIN ACTIVIST XM18 A39</t>
  </si>
  <si>
    <t>G3 TIN W/MUSK MEN XM18 A39</t>
  </si>
  <si>
    <t>BODY BUTTER P/MINT CNDY CANE 200ML A0X</t>
  </si>
  <si>
    <t>G2 PEDICURE XM18 A0X</t>
  </si>
  <si>
    <t>G4 COLLECTION DOY XM18 A0X</t>
  </si>
  <si>
    <t>G4 COLLECTION OOL XM18 A0X</t>
  </si>
  <si>
    <t>G2 MANICURE SET HEMP XM18 A0X</t>
  </si>
  <si>
    <t>G2 MINI SHOWER GELS X8 XM18 A0X</t>
  </si>
  <si>
    <t>G2 SMALL MASK XM18 A0X</t>
  </si>
  <si>
    <t>G3 DUO MASK RON XM18 A0X</t>
  </si>
  <si>
    <t>G3 SET LIQUID LIPS X5 XM18 A0X</t>
  </si>
  <si>
    <t>G3 SHARE HAND CREAMS XM18 A0X</t>
  </si>
  <si>
    <t>G4 COUNTDOWN VEGAN XM18 A0X</t>
  </si>
  <si>
    <t>G2 MANICURE SET ALMOND XM18 A0X</t>
  </si>
  <si>
    <t>G1 EXCL TRIAL MASK V2 XM17 A21</t>
  </si>
  <si>
    <t>GC BOX SAMPLER SHEA XM18 A0X</t>
  </si>
  <si>
    <t>GC BOX SAMPLER COCONUT XM18 A0X</t>
  </si>
  <si>
    <t>GC BOX SAMPLER STRAWBERRY XM18 A0X</t>
  </si>
  <si>
    <t>GC BOX SAMPLER MANGO XM18 A0X</t>
  </si>
  <si>
    <t>GC BOX SAMPLER MORINGA XM18 A0X</t>
  </si>
  <si>
    <t>GC BOX SAMPLER SATSUMA XM18 A0X</t>
  </si>
  <si>
    <t>GC BOX SAMPLER BRITISH ROSE XM18 A0X</t>
  </si>
  <si>
    <t>GC BOX SAMPLER MILK&amp;HONEY XM18 A0X</t>
  </si>
  <si>
    <t>GC SAMPLER EM SHEA XM18 A0X</t>
  </si>
  <si>
    <t>GC SAMPLER EM STRAWBERRY XM18 A0X</t>
  </si>
  <si>
    <t>GC SAMPLER EM COCONUT XM18 A0X</t>
  </si>
  <si>
    <t>GC SAMPLER EM MANGO XM18 A0X</t>
  </si>
  <si>
    <t>GC SAMPLER EM MORINGA XM18 A0X</t>
  </si>
  <si>
    <t>GC SAMPLER EM SATSUMA XM18 A0X</t>
  </si>
  <si>
    <t>GC SAMPLER EM BRITISH ROSE XM18 A0X</t>
  </si>
  <si>
    <t>GC SAMPLER EM MILK&amp;HONEY XM18 A0X</t>
  </si>
  <si>
    <t>GC TRAY LIP/HAND STRAWBERRY XM18 A0X</t>
  </si>
  <si>
    <t>GC TRAY LIP/HAND SHEA XM18 A0X</t>
  </si>
  <si>
    <t>GC TRAY LIP/HAND MANGO XM18 A0X</t>
  </si>
  <si>
    <t>GC TRAY LIP/HAND COCONUT XM18 A0X</t>
  </si>
  <si>
    <t>GC SLEEVE LIP/HAND STRAWBERRY XM18 A0X</t>
  </si>
  <si>
    <t>GC SLEEVE LIP/HAND SHEA XM18 A0X</t>
  </si>
  <si>
    <t>GC SLEEVE LIP/HAND MANGO XM18 A0X</t>
  </si>
  <si>
    <t>GC SLEEVE LIP/HAND COCONUT XM18 A0X</t>
  </si>
  <si>
    <t>GC EMPTY LIP/HAND STRAWBERRY XM18 A0X</t>
  </si>
  <si>
    <t>GC EMPTY LIP/HAND SHEA XM18 A0X</t>
  </si>
  <si>
    <t>GC EMPTY LIP/HAND MANGO XM18 A0X</t>
  </si>
  <si>
    <t>GC EMPTY LIP/HAND COCONUT XM18 A0X</t>
  </si>
  <si>
    <t>GC BAG EMPTY SHEA XM18 A0X</t>
  </si>
  <si>
    <t>GC FITMENT EMPTY SHEA XM18 A0X</t>
  </si>
  <si>
    <t>GC BAG COCONUT XM18 A0X</t>
  </si>
  <si>
    <t>GC TAG BAG COCONUT XM18 A0X</t>
  </si>
  <si>
    <t>GC BAG EMPTY COCONUT XM18 A0X</t>
  </si>
  <si>
    <t>GC FITMENT EMPTY COCONUT XM17 A0X</t>
  </si>
  <si>
    <t>GC BAG STRAWBERRY XM18 A0X</t>
  </si>
  <si>
    <t>GC FITMENT STRAWBERRY XM18 A0X</t>
  </si>
  <si>
    <t>GC TAG BAG STRAWBERRY XM18 A0X</t>
  </si>
  <si>
    <t>GC BAG EMPTY STRAWBERRY XM18 A0X</t>
  </si>
  <si>
    <t>GC BAG MANGO XM18 A0X</t>
  </si>
  <si>
    <t>GC FITMENT MANGO XM18 A0X</t>
  </si>
  <si>
    <t>GC FITMENT COCONUT XM18 A0X</t>
  </si>
  <si>
    <t>GC TAG BAG SHEA XM18 A0X</t>
  </si>
  <si>
    <t>GC FITMENT SHEA XM18 A0X</t>
  </si>
  <si>
    <t>GC BAG SHEA XM18 A0X</t>
  </si>
  <si>
    <t>GC TAG BAG MANGO XM18 A0X</t>
  </si>
  <si>
    <t>GC BAG EMPTY MANGO XM18 A0X</t>
  </si>
  <si>
    <t>GC FMNT BAG EMPTY MANGO XM18 A0X</t>
  </si>
  <si>
    <t>GC BAG MILK&amp;HONEY XM18 A0X</t>
  </si>
  <si>
    <t>GC FITMENT BAG MILK&amp;HONEY XM18 A0X</t>
  </si>
  <si>
    <t>GC TAG BAG MILK&amp;HONEY XM18 A0X</t>
  </si>
  <si>
    <t>GC BAG EMPTY MILK&amp;HONEY XM18 A0X</t>
  </si>
  <si>
    <t>GC FMNT BAG EMPTY MILK&amp;HONEY XM18 A0X</t>
  </si>
  <si>
    <t>GC BAG BRITISH ROSE XM18 A0X</t>
  </si>
  <si>
    <t>GC FITMENT BAG BRITISH ROSE XM18 A0X</t>
  </si>
  <si>
    <t>GC TAG BAG BRITISH ROSE XM18 A0X</t>
  </si>
  <si>
    <t>GC BAG EMPTY BRITISH ROSE XM18 A0X</t>
  </si>
  <si>
    <t>GC FMNT BAG EMPTY BRITISH ROSE XM18 A0X</t>
  </si>
  <si>
    <t>GC BAG MORINGA XM18 A0X</t>
  </si>
  <si>
    <t>GC FITMENT BAG MORINGA XM18 A0X</t>
  </si>
  <si>
    <t>GC TAG BAG MORINGA XM18 A0X</t>
  </si>
  <si>
    <t>GC BAG EMPTY MORINGA XM18 A0X</t>
  </si>
  <si>
    <t>GC FMNT BAG EMPTY MORINGA XM18 A0X</t>
  </si>
  <si>
    <t>GC BAG SATSUMA XM18 A0X</t>
  </si>
  <si>
    <t>GC FITMENT BAG SATSUMA XM18 A0X</t>
  </si>
  <si>
    <t>GC TAG BAG SATSUMA XM18 A0X</t>
  </si>
  <si>
    <t>GC BAG EMPTY SATSUMA XM18 A0X</t>
  </si>
  <si>
    <t>GC FMNT BAG EMPTY SATSUMA XM18 A0X</t>
  </si>
  <si>
    <t>G4 DELUXE SHEA XM18 A0X</t>
  </si>
  <si>
    <t>G4 DELUXE BRITISH ROSE XM18 A0X</t>
  </si>
  <si>
    <t>G4 MASK MAD XM18 A0X</t>
  </si>
  <si>
    <t>GC BOX SMALL SHEA XM18 A0X</t>
  </si>
  <si>
    <t>GC LABEL SMALL SHEA XM18 A0X</t>
  </si>
  <si>
    <t>GC BOX SMALL COCONUT XM18 A0X</t>
  </si>
  <si>
    <t>GC LABEL SMALL COCONUT XM18 A0X</t>
  </si>
  <si>
    <t>GC BOX SMALL PLR STRAWBERRY XM18 A0X</t>
  </si>
  <si>
    <t>GC BOX SMALL PLR MANGO XM18 A0X</t>
  </si>
  <si>
    <t>GC BOX SMALL MILK&amp;HONEY XM18 A0X</t>
  </si>
  <si>
    <t>GC BOX SMALL PLR MORINGA XM18 A0X</t>
  </si>
  <si>
    <t>GC BOX SMALL BRITISH ROSE XM18 A0X</t>
  </si>
  <si>
    <t>GC BOX SMALL PLR SATSUMA XM18 A0X</t>
  </si>
  <si>
    <t>GC BOX SMALL FUJI GREEN TEA XM18 A0X</t>
  </si>
  <si>
    <t>GC BOX MEDIUM SHEA XM18 A0X</t>
  </si>
  <si>
    <t>GC BOX MED PLR STRAWBERRY XM18 A0X</t>
  </si>
  <si>
    <t>GC BOX MEDIUM BRITISH ROSE XM18 A0X</t>
  </si>
  <si>
    <t>GC BOX MED PLR MANGO XM18 A0X</t>
  </si>
  <si>
    <t>GC BOX MEDIUM COCONUT XM18 A0X</t>
  </si>
  <si>
    <t>GC BOX MED PLR MORINGA XM18 A0X</t>
  </si>
  <si>
    <t>GC BOX MEDIUM MILK&amp;HONEY XM18 A0X</t>
  </si>
  <si>
    <t>GC BOX MED PLR SATSUMA XM18 A0X</t>
  </si>
  <si>
    <t>GC LABEL SMALL STRAWBERRY XM18 A0X</t>
  </si>
  <si>
    <t>GC LABEL SMALL MANGO XM18 A0X</t>
  </si>
  <si>
    <t>GC FMNT BAG EMPTY STRAWBERRY XM18 A0X</t>
  </si>
  <si>
    <t>GC LABEL SMALL MILK&amp;HONEY XM18 A0X</t>
  </si>
  <si>
    <t>GC LABEL SMALL MORINGA XM18 A0X</t>
  </si>
  <si>
    <t>GC LABEL SMALL BRITISH ROSE XM18 A0X</t>
  </si>
  <si>
    <t>GC LABEL SMALL SATSUMA XM18 A0X</t>
  </si>
  <si>
    <t>GC LABEL SMALL FUJI GREEN TEA XM18 A0X</t>
  </si>
  <si>
    <t>GC LABEL MED STRAWBERRY XM18 A0X</t>
  </si>
  <si>
    <t>GC LABEL MED SHEA XM18 A0X</t>
  </si>
  <si>
    <t>GC LABEL MED BRITISH ROSE XM18 A0X</t>
  </si>
  <si>
    <t>GC LABEL MED COCONUT XM18 A0X</t>
  </si>
  <si>
    <t>GC LABEL MED MANGO XM18 A0X</t>
  </si>
  <si>
    <t>GC LABEL MED MORINGA XM18 A0X</t>
  </si>
  <si>
    <t>GC LABEL MED MILK&amp;HONEY XM18 A0X</t>
  </si>
  <si>
    <t>GC LABEL MED SATSUMA XM18 A0X</t>
  </si>
  <si>
    <t>GC LABEL LIP/HAND STRAWBERRY XM18 A0X</t>
  </si>
  <si>
    <t>GC LABEL LIP/HAND SHEA XM18 A0X</t>
  </si>
  <si>
    <t>GC LABEL LIP/HAND MANGO XM18 A0X</t>
  </si>
  <si>
    <t>GC BOX MINI P/MINT CNDY CANE XM18 A0X</t>
  </si>
  <si>
    <t>GC LABEL LIP/HAND COCONUT XM18 A0X</t>
  </si>
  <si>
    <t>GC BOX MINI VANILLA M/MALLOW XM18 A0X</t>
  </si>
  <si>
    <t>GC BOX MINI BERRY BON BON XM18 A0X</t>
  </si>
  <si>
    <t>GC FITMENT MINI SEASONAL XM18 A0X</t>
  </si>
  <si>
    <t>GC BOX MINI EM P/MINT CNDY CANE XM18 A0X</t>
  </si>
  <si>
    <t>G2 SET PINK CBB XM18 A0X</t>
  </si>
  <si>
    <t>G2 SHOWER TRIP XM18 A0X</t>
  </si>
  <si>
    <t>GC BOX MINI EM VANILLA M/MALLOW XM18 A0X</t>
  </si>
  <si>
    <t>GC BOX MINI EM BERRY BON BON XM18 A0X</t>
  </si>
  <si>
    <t>GC LABEL MINI P/MINT CNDY CANE XM18 A0X</t>
  </si>
  <si>
    <t>GC LABEL MINI VANILLA M/MALLOW XM18 A0X</t>
  </si>
  <si>
    <t>GC LABEL MINI BERRY BON BON XM18 A0X</t>
  </si>
  <si>
    <t>GC BOX TRIO SEASONAL HAND CREAM XM18 A0X</t>
  </si>
  <si>
    <t>GC BOX TRIO EM SEASONAL HND CRM XM18 A0X</t>
  </si>
  <si>
    <t>GC INSERT TRIO SEASONAL HND CRM XM18 A0X</t>
  </si>
  <si>
    <t>GC LABEL TRIO SEASONAL HND CRM XM18 A0X</t>
  </si>
  <si>
    <t>GC LABEL TRIO SEASONAL BB XM18 A0X</t>
  </si>
  <si>
    <t>GC CUBE BLACK MUSK XM18 A0X</t>
  </si>
  <si>
    <t>GC CUBE EMPTY BLACK MUSK XM18 A0X</t>
  </si>
  <si>
    <t>GC CUBE WHITE MUSK XM18 A0X</t>
  </si>
  <si>
    <t>GC CUBE EMPTY WHITE MUSK XM18 A0X</t>
  </si>
  <si>
    <t>GC LABEL SMALL WHITE MUSK XM18 A0X</t>
  </si>
  <si>
    <t>GC BOX SMALL BLACK MUSK XM18 A0X</t>
  </si>
  <si>
    <t>GC BOX SMALL WHITE MUSK XM18 A0X</t>
  </si>
  <si>
    <t>GC LABEL SMALL BLACK MUSK XM18 A0X</t>
  </si>
  <si>
    <t>GC BOX SMALL JCB STRAW KISS XM18 A0X</t>
  </si>
  <si>
    <t>GC LABEL SMALL JCB STRAW KISS XM18 A0X</t>
  </si>
  <si>
    <t>GC BOX MED PRE-LD WHITE MUSK XM18 A0X</t>
  </si>
  <si>
    <t>GC LABEL MED WHITE MUSK XM18 A0X</t>
  </si>
  <si>
    <t>GC BOX MED PRE-LD BLACK MUSK XM18 A0X</t>
  </si>
  <si>
    <t>GC LABEL MED BLACK MUSK XM18 A0X</t>
  </si>
  <si>
    <t>GC BOX DELUXE PRE-LD WHITE MUSK XM18 A0X</t>
  </si>
  <si>
    <t>GC LABEL SHOWER GEL DISCOVERY XM18 A0X</t>
  </si>
  <si>
    <t>GC BOX TRIO CBB HAND CREAM XM18 A0X</t>
  </si>
  <si>
    <t>GC TRAY TRIO CBB HAND CREAM XM18 A0X</t>
  </si>
  <si>
    <t>GC LABEL TRIO CBB HAND CREAM XM18 A0X</t>
  </si>
  <si>
    <t>GC LABEL TRIO CBB BODY BUTTER XM18 A0X</t>
  </si>
  <si>
    <t>GC LABEL SHARE HAND CREAM XM18 A0X</t>
  </si>
  <si>
    <t>GC BOX STAR BODY BUTTER XM18 A0X</t>
  </si>
  <si>
    <t>GC LABEL STAR BODY BUTTER XM18 A0X</t>
  </si>
  <si>
    <t>GC BOX DELUXE SHEA XM18 A0X</t>
  </si>
  <si>
    <t>GC LABEL DELUXE SHEA XM18 A0X</t>
  </si>
  <si>
    <t>GC BOX DELUXE BRITISH ROSE XM18 A0X</t>
  </si>
  <si>
    <t>GC BOX LIP WAND XM18 A0X</t>
  </si>
  <si>
    <t>GC TAG LIP WAND XM18 A0X</t>
  </si>
  <si>
    <t>GC LABEL DELUXE BRITISH ROSE XM18 A0X</t>
  </si>
  <si>
    <t>GC LABEL SHOWER TRIP XM18 A0X</t>
  </si>
  <si>
    <t>GC BOX EMPTY SHOWER TRIP XM18 A0X</t>
  </si>
  <si>
    <t>GC LABEL PINK CBB XM18 A0X</t>
  </si>
  <si>
    <t>GC BOX EMPTY PINK CBB XM18 A0X</t>
  </si>
  <si>
    <t>PIN BADGE ACTIVIST A0X</t>
  </si>
  <si>
    <t>GC LABEL SMALL MASK XM18 A0X</t>
  </si>
  <si>
    <t>GC BOX TEA TREE 123 XM18 A0X</t>
  </si>
  <si>
    <t>GC FITMENT TEA TREE 123 XM18 A0X</t>
  </si>
  <si>
    <t>GC LABEL TEA TREE 123 XM18 A0X</t>
  </si>
  <si>
    <t>GC FITMENT CAMOMILE 123 XM18 A0X</t>
  </si>
  <si>
    <t>GC BOX KIT EMPTY TEA TREE 123 XM18 A0X</t>
  </si>
  <si>
    <t>GC BOX CAMOMILE 123 XM18 A0X</t>
  </si>
  <si>
    <t>GC LABEL CAMOMILE 123 XM18 A0X</t>
  </si>
  <si>
    <t>GC BOX KIT EMPTY CAMOMILE XM18 A0X</t>
  </si>
  <si>
    <t>GC BOX PRE-LOAD TEA TREE XM18 A0X</t>
  </si>
  <si>
    <t>GC LABEL RESCUE KIT TEA TREE XM18 A0X</t>
  </si>
  <si>
    <t>GC BOX PRE-LOAD VIT E MOISTURE XM18 A0X</t>
  </si>
  <si>
    <t>GC LABEL VITAMIN E MOISTURE XM18 A0X</t>
  </si>
  <si>
    <t>GC BOX PRE-LOAD RON XM18 A0X</t>
  </si>
  <si>
    <t>GC LABEL ACTIVIST XM18 A39</t>
  </si>
  <si>
    <t>GC LABEL RON XM18 A0X</t>
  </si>
  <si>
    <t>GC LABEL COLLECTION OOL XM18 A0X</t>
  </si>
  <si>
    <t>GC BOX PRE-LOAD DOY XM18 A0X</t>
  </si>
  <si>
    <t>GC LABEL COLLECTION DOY XM18 A0X</t>
  </si>
  <si>
    <t>GC BOX PL COLLECTION OOL XM18 A0X</t>
  </si>
  <si>
    <t>GC LABEL MASK MAD XM18 A0X</t>
  </si>
  <si>
    <t>GC BOX SMALL SPA RELAXING XM18 A0X</t>
  </si>
  <si>
    <t>GC LABEL SMALL SPA RELAXING XM18 A0X</t>
  </si>
  <si>
    <t>GC BOX SMALL EMPTY SPA RELAXING XM18 A0X</t>
  </si>
  <si>
    <t>GC BOX SMALL SPA FIRMING XM18 A0X</t>
  </si>
  <si>
    <t>GC LABEL SMALL SPA FIRMING XM18 A0X</t>
  </si>
  <si>
    <t>GC BOX SMALL EMPTY SPA FIRMING XM18 A0X</t>
  </si>
  <si>
    <t>GC BOX DUO SPA BLISSFUL XM18 A0X</t>
  </si>
  <si>
    <t>GC LABEL DUO SPA BLISSFUL XM18 A0X</t>
  </si>
  <si>
    <t>GC BOX DUO SPA RELAXING XM18 A0X</t>
  </si>
  <si>
    <t>GC LABEL DUO SPA RELAXING XM18 A0X</t>
  </si>
  <si>
    <t>GC BOX SHAVE AWAY XM18 A0X</t>
  </si>
  <si>
    <t>GC LABEL SHAVE AWAY XM18 A0X</t>
  </si>
  <si>
    <t>GC BOX EMPTY SHAVE AWAY XM18 A0X</t>
  </si>
  <si>
    <t>GC TUBE BEARD CARE XM18 A0X</t>
  </si>
  <si>
    <t>GC LABEL BEARD CARE XM18 A0X</t>
  </si>
  <si>
    <t>GC BANDWRAP MENS XM18 A0X</t>
  </si>
  <si>
    <t>GC TIN ACTIVIST XM18 A0X</t>
  </si>
  <si>
    <t>GC LABEL ACTIVIST XM18 A22</t>
  </si>
  <si>
    <t>GC TIN W/MUSK MEN XM18 A0X</t>
  </si>
  <si>
    <t>GC LABEL W/MUSK MEN XM18 A22</t>
  </si>
  <si>
    <t>GC LABEL W/MUSK MEN XM18 A39</t>
  </si>
  <si>
    <t>GC TAG LIQUID LIPS X5 XM18 A0X</t>
  </si>
  <si>
    <t>GC BOX MASK MAD XM18 A0X</t>
  </si>
  <si>
    <t>GC LABEL MINI HEMP XM18 A0X</t>
  </si>
  <si>
    <t>GC CASE LIQUID LIPS X5 XM18 A0X</t>
  </si>
  <si>
    <t>GC CASE EMPTY LIQUID LIPS X5 XM18 A0X</t>
  </si>
  <si>
    <t>GC TRAY/SLEEVE MINI EMPTY HEMP XM18 A0X</t>
  </si>
  <si>
    <t>GC LABEL MINI MANI BRITISH ROSE XM18 A0X</t>
  </si>
  <si>
    <t>GC TRAY/SLEEVE MINI MANI EM BR XM18 A0X</t>
  </si>
  <si>
    <t>GC LABEL MANICURE HEMP XM18 A0X</t>
  </si>
  <si>
    <t>GC BOX EMPTY MANICURE HEMP XM18 A0X</t>
  </si>
  <si>
    <t>GC LABEL MANICURE ALMOND XM18 A0X</t>
  </si>
  <si>
    <t>GC BOX EMPTY MANICURE ALMOND XM18 A0X</t>
  </si>
  <si>
    <t>GC BAG HEMP MOISTURE XM18 A0X</t>
  </si>
  <si>
    <t>GC TAG HEMP MOISTURE XM18 A0X</t>
  </si>
  <si>
    <t>GC BOX ADVENT LHS ENTRY XM18 A0X</t>
  </si>
  <si>
    <t>GC BOX ADVENT RHS ENTRY XM18 A0X</t>
  </si>
  <si>
    <t>GC BOX ADVENT SPINE ENTRY XM18 A0X</t>
  </si>
  <si>
    <t>GC VACFORM ADVENT LHS ENTRY XM18 A0X</t>
  </si>
  <si>
    <t>GC VACFORM ADVENT RHS ENTRY XM18 A0X</t>
  </si>
  <si>
    <t>GC LABEL ADVENT ENTRY XM18 A0X</t>
  </si>
  <si>
    <t>GC BOX ADVENT EMPTY ENTRY XM18 A0X</t>
  </si>
  <si>
    <t>GC VACFORM ADVENT LHS EM ENTRY XM18 A0X</t>
  </si>
  <si>
    <t>GC VACFORM ADVENT RHS EM ENTRY XM18 A0X</t>
  </si>
  <si>
    <t>GC BOX ADVENT STANDARD XM18 A0X</t>
  </si>
  <si>
    <t>GC LABEL ADVENT STANDARD XM18 A0X</t>
  </si>
  <si>
    <t>GC BOX ADVENT ULTIMATE XM18 A0X</t>
  </si>
  <si>
    <t>GC LABEL ADVENT ULTIMATE XM18 A0X</t>
  </si>
  <si>
    <t>GC LABEL SMALL WM LEAU XM18 A0X</t>
  </si>
  <si>
    <t>G3 VALUES GIFT XM18 A0X</t>
  </si>
  <si>
    <t>GC BOX SMALL WM LEAU XM18 A0X</t>
  </si>
  <si>
    <t>GC BOX TRIO EM CBB HAND CREAM XM18 A0X</t>
  </si>
  <si>
    <t>GC BOX SMALL EMPTY MASK XM18 A0X</t>
  </si>
  <si>
    <t>GC BOX COUNTDOWN VEGAN XM18 A0X</t>
  </si>
  <si>
    <t>THE SPARKLER PINK 10G 2018 A0</t>
  </si>
  <si>
    <t>GIFT MOTHERS DAY MEX 2018 A21X</t>
  </si>
  <si>
    <t>GC BOX TRIO SEASONAL BUTTER XM18 A0X</t>
  </si>
  <si>
    <t>GC BOX DISCOVERY XM18 A0X</t>
  </si>
  <si>
    <t>GC BOX EMPTY DISCOVERY XM18 A0X</t>
  </si>
  <si>
    <t>GC LABEL SHOWER GELS X8 XM18 A0X</t>
  </si>
  <si>
    <t>GC BOX TRIO CBB BODY BUTTER XM18 A0X</t>
  </si>
  <si>
    <t>GC TRAY SHOWER GELS X8 XM18 A0X</t>
  </si>
  <si>
    <t>GC SLEEVE SHOWER GELS X8 XM18 A0X</t>
  </si>
  <si>
    <t>GC TRAY/SLEEVE EM SHOWER GEL X8 XM18 A0X</t>
  </si>
  <si>
    <t>GC TIN VALUES GIFT XM18 A0X</t>
  </si>
  <si>
    <t>GC TAG VALUES GIFT XM18 A0X</t>
  </si>
  <si>
    <t>GC TIN PEDICURE XM18 A0X</t>
  </si>
  <si>
    <t>GC LABEL COUNTDOWN VEGAN XM18 A0X</t>
  </si>
  <si>
    <t>BODY MIST BLACK MUSK 100ML A0</t>
  </si>
  <si>
    <t>G4 DELUXE P/MINT CNDY CANE XM18 A0X</t>
  </si>
  <si>
    <t>GC TIN DELUXE P/MINT CNDY CANE XM18 A0X</t>
  </si>
  <si>
    <t>GC LABEL DLX P/MINT CNDY CANE XM18 A0X</t>
  </si>
  <si>
    <t>G2 TIN LIQUID LIPS XM18 A0X</t>
  </si>
  <si>
    <t>GC TIN LIQUID LIPS XM18 A0X</t>
  </si>
  <si>
    <t>GC LABEL LIQUID LIPS XM18 A0X</t>
  </si>
  <si>
    <t>GC JUTE POUCH SMALL CYO XM18 A0X</t>
  </si>
  <si>
    <t>GC JUTE POUCH MEDIUM CYO XM18 A0X</t>
  </si>
  <si>
    <t>GC JUTE POUCH LARGE CYO XM18 A0X</t>
  </si>
  <si>
    <t>GC BOX MATCH SMALL CYO XM18 A0X</t>
  </si>
  <si>
    <t>GC BAG SMALL CYO XM18 A0X</t>
  </si>
  <si>
    <t>GC BAG MEDIUM CYO XM18 A0X</t>
  </si>
  <si>
    <t>GC BAG FIZZERS CYO XM18 A0X</t>
  </si>
  <si>
    <t>GC BAG P/MINT CNDY CANE XM18 A0X</t>
  </si>
  <si>
    <t>GC TAG SMALL P/MINT CNDY CANE XM18 A0X</t>
  </si>
  <si>
    <t>GC BAG EMPTY P/MINT CNDY CANE XM18 A0X</t>
  </si>
  <si>
    <t>GC BAG VANILLA M/MALLOW XM18 A0X</t>
  </si>
  <si>
    <t>GC TAG VANILLA M/MALLOW XM18 A0X</t>
  </si>
  <si>
    <t>GC BAG EMPTY VANILLA M/MALLOW XM18 A0X</t>
  </si>
  <si>
    <t>GC BAG BERRY BON BON XM18 A0X</t>
  </si>
  <si>
    <t>GC TAG BERRY BON BON XM18 A0X</t>
  </si>
  <si>
    <t>GC BAG EMPTY BERRY BON BON XM18 A0X</t>
  </si>
  <si>
    <t>GC LABEL PEDICURE XM18 A0X</t>
  </si>
  <si>
    <t>BLACK TROLLEY TBSAH 2018 AU</t>
  </si>
  <si>
    <t>HEADBAND ANIMAL RACOON XM18 A0X</t>
  </si>
  <si>
    <t>HEADBAND ANIMAL BABY DEER XM18 A0X</t>
  </si>
  <si>
    <t>HAIR WRAP ANIMAL FOX XM18 A0X</t>
  </si>
  <si>
    <t>HAIR WRAP ANIMAL BEAR XM18 A0X</t>
  </si>
  <si>
    <t>GC WRAPPING PAPER CYO XM18 A0X</t>
  </si>
  <si>
    <t>GC TAG TO AND FROM CYO XM18 A0X</t>
  </si>
  <si>
    <t>FLANNEL 03 TAUPE 2012 A0</t>
  </si>
  <si>
    <t>Turkey</t>
  </si>
  <si>
    <t>LIP/CHK STAIN 029 DEEP BERRY 7.2ML A0X</t>
  </si>
  <si>
    <t>BAG BLACK FRIDAY XM18 A0X</t>
  </si>
  <si>
    <t>NAIL FILE SLOGAN PEELING XM18 A0X</t>
  </si>
  <si>
    <t>BODY WASHER CATERPILLAR BLUE XM18 A0X</t>
  </si>
  <si>
    <t>BODY WASHER CATERPILLAR ORANGE XM18 A0X</t>
  </si>
  <si>
    <t>HEADBAND VITAMIN E A0X</t>
  </si>
  <si>
    <t>BEARD SCISSORS XM18 A0X</t>
  </si>
  <si>
    <t>BODY POLISHER SMALL SPA GREEN A1</t>
  </si>
  <si>
    <t>BODY POLISHER SMALL SPA PURPLE A0X</t>
  </si>
  <si>
    <t>POCKET SQUARE MENS A0X</t>
  </si>
  <si>
    <t>NAIL BUFFER HOME AND GO A0X</t>
  </si>
  <si>
    <t>HEADBAND BABY DEER GIFT A0X</t>
  </si>
  <si>
    <t>SACHET DELUXE FRAGRANCE GIFT XM18 A18</t>
  </si>
  <si>
    <t>GC CYO BUNDLE BAG SMALL XM18 A0X</t>
  </si>
  <si>
    <t>SHAPED BEARD COMB XM18 A0X</t>
  </si>
  <si>
    <t>LIP/CHK STAIN 026 BRIGHT PEONY 7.2ML A0X</t>
  </si>
  <si>
    <t>LIP/CHK STAIN 037 DUSTY ROSE 7.2ML A0X</t>
  </si>
  <si>
    <t>GC CYO BUNDLE BAG MED XM18 A0X</t>
  </si>
  <si>
    <t>GC ENVELOPE SMALL CYO XM18 A0X</t>
  </si>
  <si>
    <t>GC ENVELOPE MEDIUM CYO XM18 A0X</t>
  </si>
  <si>
    <t>G4 DELUXE MILK&amp;HONEY XM18 A0X</t>
  </si>
  <si>
    <t>GC BOX DELUXE MILK&amp;HONEY XM18 A0X</t>
  </si>
  <si>
    <t>GC LABEL DELUXE MILK&amp;HONEY XM18 A0X</t>
  </si>
  <si>
    <t>GC BANDWRAP EMPTY MENS XM18 A0X</t>
  </si>
  <si>
    <t>T BODY CREAM ETHIOPIAN COFFEE 350ML A0X</t>
  </si>
  <si>
    <t>GC BOX SHARED HAND CREAM XM18 A0X</t>
  </si>
  <si>
    <t>GC INNER SHARE HC PINK GRPFRT XM18 A0X</t>
  </si>
  <si>
    <t>GC INNER SHARE HC STRAWBERRY XM18 A0X</t>
  </si>
  <si>
    <t>GC INNER SHARE HC MORINGA XM18 A0X</t>
  </si>
  <si>
    <t>GC INNER SHARE HC SHEA XM18 A0X</t>
  </si>
  <si>
    <t>GC INNER SHARE HC MANGO XM18 A0X</t>
  </si>
  <si>
    <t>GC INNER SHARE HC BRITISH ROSE XM18 A0X</t>
  </si>
  <si>
    <t>GC BOX KIT EM SHARE HAND CREAM XM18 A0X</t>
  </si>
  <si>
    <t>GC LBL TRIO CBB BODY BUTTER US XM18 A0X</t>
  </si>
  <si>
    <t>GC LBL SHOWER GEL DISCOVERY US XM18 A0X</t>
  </si>
  <si>
    <t>OIL BURNER/WAX MELT WARMER SOAPSTNE A0X</t>
  </si>
  <si>
    <t>GC LABEL STAR BODY BUTTER US XM18 A0X</t>
  </si>
  <si>
    <t>BATH BOMB P/MINT CNDY CANE 50G A0X</t>
  </si>
  <si>
    <t>BATH BOMB VANILLA M/MALLOW 50G A0X</t>
  </si>
  <si>
    <t>BATH BOMB BERRY BON BON 50G A0X</t>
  </si>
  <si>
    <t>BROW BAR 2 A0X</t>
  </si>
  <si>
    <t>EYE BAR PANEL COVER A0X</t>
  </si>
  <si>
    <t>FACE TOWEL ANIMAL OWL GIFT XM18 A0X</t>
  </si>
  <si>
    <t>TBSAH V2 BDY BUTTER 3 BUNDLE JAN 2018 A0</t>
  </si>
  <si>
    <t>GC RIBBON SML SHEA XM18 A0X</t>
  </si>
  <si>
    <t>GC RIBBON SML MILK&amp;HONEY XM18 A0X</t>
  </si>
  <si>
    <t>GC RIBBON SML BRITISH ROSE XM18 A0X</t>
  </si>
  <si>
    <t>LUXURY FLANNEL GIFT XM12 A0</t>
  </si>
  <si>
    <t>GC RIBBON SML FUJI GREEN TEA XM18 A0X</t>
  </si>
  <si>
    <t>GC RIBBON SML EMPTY SHEA XM18 A0X</t>
  </si>
  <si>
    <t>GC RIBBON SML COCONUT XM18 A0X</t>
  </si>
  <si>
    <t>GC RIBBON SML EMPTY COCONUT  XM18 A0X</t>
  </si>
  <si>
    <t>Description2</t>
  </si>
  <si>
    <t>SAP FXD from to</t>
  </si>
  <si>
    <t>SAP WA from to</t>
  </si>
  <si>
    <t>SAP NA from to</t>
  </si>
  <si>
    <t>Check record count in _Main_  to get total lines.</t>
  </si>
  <si>
    <t>Storage bin 31171 has been changed</t>
  </si>
  <si>
    <t>Storage bin 21241 has been changed</t>
  </si>
  <si>
    <t>Storage bin 3535106 has been changed</t>
  </si>
  <si>
    <t>0.000</t>
  </si>
  <si>
    <t>Article 1044954 changed</t>
  </si>
  <si>
    <t>3712121</t>
  </si>
  <si>
    <t>Done</t>
  </si>
  <si>
    <t>FD</t>
  </si>
  <si>
    <t>3712116</t>
  </si>
  <si>
    <t>3712117</t>
  </si>
  <si>
    <t>3712119</t>
  </si>
  <si>
    <t>3712120</t>
  </si>
  <si>
    <t>3712122</t>
  </si>
  <si>
    <t>3712128</t>
  </si>
  <si>
    <t>3712129</t>
  </si>
  <si>
    <t>Galima is mazesnio atimti didesni.</t>
  </si>
  <si>
    <t>Kiek darbo dienu nurodytam intervale</t>
  </si>
  <si>
    <t>Kiek metu skitumas nuo sios dienos</t>
  </si>
  <si>
    <t>Kokia diena metuose</t>
  </si>
  <si>
    <t>Kiek dienu liko metuose</t>
  </si>
  <si>
    <t>Diena metuose.</t>
  </si>
  <si>
    <t>Savaites numeris metuose.</t>
  </si>
  <si>
    <t>Surasti priestai buvusi sekmadieni.</t>
  </si>
  <si>
    <t>Surasti sekancia savaites diena.</t>
  </si>
  <si>
    <t>Skaiciuoti 3cia pirmadieni.</t>
  </si>
  <si>
    <t>Surasti menesio paskutine diena</t>
  </si>
  <si>
    <t>Kiek dienu menesis turi.</t>
  </si>
  <si>
    <t>Parodo kokia diena savaiteje.</t>
  </si>
  <si>
    <t>3712113</t>
  </si>
  <si>
    <t>Typ</t>
  </si>
  <si>
    <t>Storage Unit</t>
  </si>
  <si>
    <t>1044954</t>
  </si>
  <si>
    <t>2918104</t>
  </si>
  <si>
    <t>1035854</t>
  </si>
  <si>
    <t>2918107</t>
  </si>
  <si>
    <t>1021855</t>
  </si>
  <si>
    <t>2918113</t>
  </si>
  <si>
    <t>1075087</t>
  </si>
  <si>
    <t>2920105</t>
  </si>
  <si>
    <t>1051920</t>
  </si>
  <si>
    <t>2920110</t>
  </si>
  <si>
    <t>150281973003034981</t>
  </si>
  <si>
    <t>1092945</t>
  </si>
  <si>
    <t>2920112</t>
  </si>
  <si>
    <t>180340234960011378</t>
  </si>
  <si>
    <t>1013000</t>
  </si>
  <si>
    <t>2922106</t>
  </si>
  <si>
    <t>1077595</t>
  </si>
  <si>
    <t>2922116</t>
  </si>
  <si>
    <t>1076847</t>
  </si>
  <si>
    <t>2924108</t>
  </si>
  <si>
    <t>Total Stock</t>
  </si>
  <si>
    <t>000000005030924128</t>
  </si>
  <si>
    <t>000000005028676318</t>
  </si>
  <si>
    <t>000000005030818334</t>
  </si>
  <si>
    <t>000000005030860299</t>
  </si>
  <si>
    <t>000000005029184675</t>
  </si>
  <si>
    <t>000000005030977891</t>
  </si>
  <si>
    <t>000000005030691191</t>
  </si>
  <si>
    <t>To Bin</t>
  </si>
  <si>
    <t>Stor. Bin</t>
  </si>
  <si>
    <t>Numerat.</t>
  </si>
  <si>
    <t>Available Stk</t>
  </si>
  <si>
    <t>Removal Stk</t>
  </si>
  <si>
    <t>Finansiniai pavyzdziai</t>
  </si>
  <si>
    <t>Koks annual rate</t>
  </si>
  <si>
    <t>Kiek Mokejimu</t>
  </si>
  <si>
    <t>Surandam kiek viso paskolos.</t>
  </si>
  <si>
    <t>Transfer order 0010575255 created</t>
  </si>
  <si>
    <t>Transfer order 0010575258 created</t>
  </si>
  <si>
    <t>Transfer order 0010575259 created</t>
  </si>
  <si>
    <t>Transfer order 0010575291 created</t>
  </si>
  <si>
    <t>Transfer order 0010575294 created</t>
  </si>
  <si>
    <t>Transfer order 0010575296 created</t>
  </si>
  <si>
    <t>Transfer order 0010575297 created</t>
  </si>
  <si>
    <t>KAIp ilga columa padalinti per lapus</t>
  </si>
  <si>
    <t>unit</t>
  </si>
  <si>
    <t>price</t>
  </si>
  <si>
    <t>total</t>
  </si>
  <si>
    <t>2935 - 3</t>
  </si>
  <si>
    <t>2936 - 3</t>
  </si>
  <si>
    <t>2937 - 3</t>
  </si>
  <si>
    <t>2938 - 3</t>
  </si>
  <si>
    <t>2939 - 3</t>
  </si>
  <si>
    <t>2940 - 3</t>
  </si>
  <si>
    <t>2941 - 3</t>
  </si>
  <si>
    <t>2942 - 3</t>
  </si>
  <si>
    <t>2943 - 3</t>
  </si>
  <si>
    <t>2944 - 3</t>
  </si>
  <si>
    <t>2945 - 3</t>
  </si>
  <si>
    <t>2946 - 3</t>
  </si>
  <si>
    <t>CATALOGUE TBSAH SUMMER 2018 A0</t>
  </si>
  <si>
    <t>PERSONALISED LABEL BODY YOGURT RAM A0X</t>
  </si>
  <si>
    <t>CONSULTATION PAD TBSAH A0X</t>
  </si>
  <si>
    <t>15028197000047490</t>
  </si>
  <si>
    <t>Crossedlines  Offsite Rec.  PI Acc.  Holiday Chart  Mikes Macros</t>
  </si>
  <si>
    <t>Supplier</t>
  </si>
  <si>
    <t>Laleham Health &amp; Beauty (Alton)</t>
  </si>
  <si>
    <t>Northwest Cosmetics Laboratories</t>
  </si>
  <si>
    <t>International Laboratories Corp Ltd</t>
  </si>
  <si>
    <t>Graphic International Display</t>
  </si>
  <si>
    <t>Interspray</t>
  </si>
  <si>
    <t>Hampshire Cosmetics Ltd</t>
  </si>
  <si>
    <t>Universal Products Lytham Mfg Ltd</t>
  </si>
  <si>
    <t>Fs Korea</t>
  </si>
  <si>
    <t>Maesa LLC</t>
  </si>
  <si>
    <t>Kum Gmbh &amp; Co Kg (A Klebes)</t>
  </si>
  <si>
    <t>LPD European Limited</t>
  </si>
  <si>
    <t>Soapworks Limited</t>
  </si>
  <si>
    <t>Swallowfield plc</t>
  </si>
  <si>
    <t>Fata Enterprises Ltd</t>
  </si>
  <si>
    <t>SOCOPLAN SA</t>
  </si>
  <si>
    <t>Nikko Chemicals Co Ltd</t>
  </si>
  <si>
    <t>Mibelle AG</t>
  </si>
  <si>
    <t>Get Paper Industry</t>
  </si>
  <si>
    <t>Autumn Harp</t>
  </si>
  <si>
    <t>ACP</t>
  </si>
  <si>
    <t>World Windows (HK) Limited</t>
  </si>
  <si>
    <t>Cosfibel HK Limited</t>
  </si>
  <si>
    <t>MANDALAY DESIGN GIFT (EURO)</t>
  </si>
  <si>
    <t>Teddy Exports</t>
  </si>
  <si>
    <t>Sato UK Ltd</t>
  </si>
  <si>
    <t>Fleet Laboratories</t>
  </si>
  <si>
    <t>Nelson Packaging</t>
  </si>
  <si>
    <t>Skar Precision Mouldings Ltd</t>
  </si>
  <si>
    <t>JSB PLASTICS LTD</t>
  </si>
  <si>
    <t>Laleham Health &amp; Beauty (Kirkham)</t>
  </si>
  <si>
    <t>Tinsol Paper Products co Ltd</t>
  </si>
  <si>
    <t>S&amp;J International Enterprises</t>
  </si>
  <si>
    <t>Fareva Fillcare</t>
  </si>
  <si>
    <t>Ensemble Clothing Ltd</t>
  </si>
  <si>
    <t>Burstenfabrik Faller GMBH</t>
  </si>
  <si>
    <t>Nitecrest</t>
  </si>
  <si>
    <t>Craft Aid Mauritius Co Limited</t>
  </si>
  <si>
    <t>Assembly And Packaging Services Ltd</t>
  </si>
  <si>
    <t>Beukay Cosmetics</t>
  </si>
  <si>
    <t>International Paper (Netherlands) B</t>
  </si>
  <si>
    <t>Netbridge &amp; Co Limited</t>
  </si>
  <si>
    <t>Caffco International Limited</t>
  </si>
  <si>
    <t>Ever New Metalbox Co.Ltd</t>
  </si>
  <si>
    <t>XPEDX TISSUE</t>
  </si>
  <si>
    <t>Rework Centre</t>
  </si>
  <si>
    <t>F. G. Curtis &amp; Co Limited</t>
  </si>
  <si>
    <t>Pricebatch (Altai UK) Limited</t>
  </si>
  <si>
    <t>Thomas Ellis Engineering Ltd</t>
  </si>
  <si>
    <t>Actman Corporation</t>
  </si>
  <si>
    <t>CONSTANTIN SA</t>
  </si>
  <si>
    <t>S&amp;J International Enterprises - GIF</t>
  </si>
  <si>
    <t>INT. LABORATORIES CORP LTD GIFT</t>
  </si>
  <si>
    <t>DMW Logistics</t>
  </si>
  <si>
    <t>B5 - Gift Assembly</t>
  </si>
  <si>
    <t>Delta Display</t>
  </si>
  <si>
    <t>Shredhouse Ltd</t>
  </si>
  <si>
    <t>Mana Products Inc</t>
  </si>
  <si>
    <t>L. &amp; Leung Leatherware Ltd.</t>
  </si>
  <si>
    <t>Concept 4</t>
  </si>
  <si>
    <t>Gemey Paris Maybelline New York</t>
  </si>
  <si>
    <t>MBA Group Limited</t>
  </si>
  <si>
    <t>Titania-Fabrik Gbmh</t>
  </si>
  <si>
    <t>Welton Bibby And Baron</t>
  </si>
  <si>
    <t>Soapworks Limited Gifts</t>
  </si>
  <si>
    <t>MAESA POLAND</t>
  </si>
  <si>
    <t>Imagine Print Solutions</t>
  </si>
  <si>
    <t>BIOPACK SAS</t>
  </si>
  <si>
    <t>MAESA PORTUGAL</t>
  </si>
  <si>
    <t>L&amp;S Printers</t>
  </si>
  <si>
    <t>PROKRITEE</t>
  </si>
  <si>
    <t>Valley CPI LTD</t>
  </si>
  <si>
    <t>Wicker Hills Enterprise Ltd</t>
  </si>
  <si>
    <t>The Laboratoire du Bain SAS</t>
  </si>
  <si>
    <t>Rockline Industries Ltd</t>
  </si>
  <si>
    <t>Berisfords Ltd</t>
  </si>
  <si>
    <t>KESSLERS INTERNATIONAL LTD</t>
  </si>
  <si>
    <t>Roset (UK) Ltd</t>
  </si>
  <si>
    <t>Rinaplast S.A.</t>
  </si>
  <si>
    <t>The Marmon Group Ltd t/a Sloane</t>
  </si>
  <si>
    <t>The Silver Crane Company Limited</t>
  </si>
  <si>
    <t>Najimex Joint Stock Company</t>
  </si>
  <si>
    <t>SARNO DISPLAY S.R.L</t>
  </si>
  <si>
    <t>Geka Brush GMBH</t>
  </si>
  <si>
    <t>ICONEX Manufacturing (UK) Ltd</t>
  </si>
  <si>
    <t>Herald Chase Group Ltd</t>
  </si>
  <si>
    <t>AW Faber- Castell COSMETICS GMBh</t>
  </si>
  <si>
    <t>Snow Business</t>
  </si>
  <si>
    <t>Intercos Europe S.p.A</t>
  </si>
  <si>
    <t>Tatra Spring Polska SP. Zoo</t>
  </si>
  <si>
    <t>Hertford Offset Ltd</t>
  </si>
  <si>
    <t>Gruppo Pozzi</t>
  </si>
  <si>
    <t>Dhaka Handicrafts-Edm</t>
  </si>
  <si>
    <t>Wilmot-Budgen Ltd</t>
  </si>
  <si>
    <t>SHOPFITTINGS DIRECT LIMITED (SDF)</t>
  </si>
  <si>
    <t>Essentra (Hull) Ltd</t>
  </si>
  <si>
    <t>Synergy Health Sterilisation UK Ltd</t>
  </si>
  <si>
    <t>Milott Laboratories Co Ltd</t>
  </si>
  <si>
    <t>Potter &amp; Moore Innovations Ltd</t>
  </si>
  <si>
    <t>Pusterla 1880 UK Ltd</t>
  </si>
  <si>
    <t>Howard Hunt City Ltd</t>
  </si>
  <si>
    <t>Multi Packaging Solutions</t>
  </si>
  <si>
    <t>Manor Creative Ltd</t>
  </si>
  <si>
    <t>Fareva Bio</t>
  </si>
  <si>
    <t>Brand Addition Limited</t>
  </si>
  <si>
    <t>Denis &amp; Fils SAS</t>
  </si>
  <si>
    <t>Cpg Logistics Ltd</t>
  </si>
  <si>
    <t>Chromavis Service</t>
  </si>
  <si>
    <t>Badges Plus Limited</t>
  </si>
  <si>
    <t>L'OREAL SAIPO INDUSTRIALE S.p.A</t>
  </si>
  <si>
    <t>International Cosmetics Suppliers L</t>
  </si>
  <si>
    <t>Willson + Brown</t>
  </si>
  <si>
    <t>Cosmogen SAS</t>
  </si>
  <si>
    <t>Albea Beauty Solutions</t>
  </si>
  <si>
    <t>Zhongshan Fulin Cosmetics Co. Ltd</t>
  </si>
  <si>
    <t>Lee &amp; Mann Co. Ltd</t>
  </si>
  <si>
    <t>Meller Beauty Design Solutions</t>
  </si>
  <si>
    <t>SHANGHAI LIBA ELECTRONIC TECH</t>
  </si>
  <si>
    <t>Acheson &amp; Acheson</t>
  </si>
  <si>
    <t>Grace Union</t>
  </si>
  <si>
    <t>Tara Projects</t>
  </si>
  <si>
    <t>Ncr Limited</t>
  </si>
  <si>
    <t>Aisen Industrial Co Ltd</t>
  </si>
  <si>
    <t>Catalent Cosmetics AG</t>
  </si>
  <si>
    <t>Papillon</t>
  </si>
  <si>
    <t>M&amp;H Plastics</t>
  </si>
  <si>
    <t>Asian Sourcing Link Ltd</t>
  </si>
  <si>
    <t>Ancorotti Cosmetics Srl</t>
  </si>
  <si>
    <t>ALKOS COSMETIQUES</t>
  </si>
  <si>
    <t>Multi Packaging Solutions Littleham</t>
  </si>
  <si>
    <t>SMP Group plc</t>
  </si>
  <si>
    <t>AVRIL PRODUCTION</t>
  </si>
  <si>
    <t>John Gosnell &amp; Co Ltd</t>
  </si>
  <si>
    <t>Reestore Ltd</t>
  </si>
  <si>
    <t>1. . . .</t>
  </si>
  <si>
    <t>2. set GRID = session.findById("wnd[0]/usr/cntlGRID1/shellcont/shell/shellcont[1]/shell")</t>
  </si>
  <si>
    <t>3. RowCT = GRID.rowCount</t>
  </si>
  <si>
    <t>4.  </t>
  </si>
  <si>
    <t>5. For Row = 0 To RowCt - 1</t>
  </si>
  <si>
    <t>6.  GRID.setCurrentCell  ROW, "WKGRES"</t>
  </si>
  <si>
    <t>7.  GRID.selectedRows = cstr(ROW)</t>
  </si>
  <si>
    <t>8.  CELL = GRID.getcellvalue (ROW, "WKGRES")</t>
  </si>
  <si>
    <t>9.  COLUMN = 2 + ROW</t>
  </si>
  <si>
    <t>10.  objSheet.Cells(i, COLUMN) = CELL</t>
  </si>
  <si>
    <t>11. Next</t>
  </si>
  <si>
    <t>12.  </t>
  </si>
  <si>
    <t>13. ' Normally, the following 2 lines are not used</t>
  </si>
  <si>
    <t>14. ' set ns1=createobject("WScript.shell")</t>
  </si>
  <si>
    <t>15. ' ns1.AppActivate "Microsoft Excel"</t>
  </si>
  <si>
    <t>16. . . .</t>
  </si>
  <si>
    <t>FACIAL MASK ROSE 75ML A0X</t>
  </si>
  <si>
    <t>T</t>
  </si>
  <si>
    <t>MU STAND BEAT MTTE CLY POWDER CASS AON</t>
  </si>
  <si>
    <t>MU STAND BEAT MASCARA CASSETTE A0X</t>
  </si>
  <si>
    <t>CONSULTATION CHAIR 2018 A0X</t>
  </si>
  <si>
    <t>SHAPED BEARD COMB GIFT XM18 A0X</t>
  </si>
  <si>
    <t>T BODY YOGURT MORINGA 200ML A0X</t>
  </si>
  <si>
    <t>T GEL CREAM VITAMIN E 50ML A0X</t>
  </si>
  <si>
    <t>Bin Data</t>
  </si>
  <si>
    <t>MV Type DC03</t>
  </si>
  <si>
    <t>Stored Value Solutions, Inc.</t>
  </si>
  <si>
    <t>Wake Forest Rework</t>
  </si>
  <si>
    <t>Chromavis spa</t>
  </si>
  <si>
    <t>TDG (GBP)</t>
  </si>
  <si>
    <t>Schwan STABILO Cosmetics GmbH &amp; Co.</t>
  </si>
  <si>
    <t>Bayprint</t>
  </si>
  <si>
    <t>Solutions2</t>
  </si>
  <si>
    <t>Xpedx</t>
  </si>
  <si>
    <t>Macpac Limited</t>
  </si>
  <si>
    <t>K&amp;D Holdings Ltd.</t>
  </si>
  <si>
    <t>Sampling Innovations - Euro account</t>
  </si>
  <si>
    <t>DC 25 Rework Centre</t>
  </si>
  <si>
    <t>Budelpack Cosi Ltd- in Administrati</t>
  </si>
  <si>
    <t>Setprint Services</t>
  </si>
  <si>
    <t>Shenzhen Junfei Industrial Co Ltd</t>
  </si>
  <si>
    <t>LF Beauty (UK) Ltd- GIFT</t>
  </si>
  <si>
    <t>GC CYO WHITE TISSUE XM18 A0X</t>
  </si>
  <si>
    <t>Fundacion Poligono Industrail Copan</t>
  </si>
  <si>
    <t>GIFT MOTHERS DAY CAN 2018 A21</t>
  </si>
  <si>
    <t>GIFT MOTHERS DAY CAN ECOM 2018 A21</t>
  </si>
  <si>
    <t>GWP MAKEUP POUCH WINTER TREND 2018 A0</t>
  </si>
  <si>
    <t>PARTY PLANNER TBSAH 2018 A0</t>
  </si>
  <si>
    <t>GC CYO BOX MEDIUM XM18 A0X</t>
  </si>
  <si>
    <t>OIL BURNER/WAX MELT WARMER WHITE A0X</t>
  </si>
  <si>
    <t>OIL BURNER/WAX MELT WARMER BLACK A0X</t>
  </si>
  <si>
    <t>G4 DELUXE BLK MUSK NGT BLOOM AR19 A0X</t>
  </si>
  <si>
    <t>G1 SAMPLER SHEA AR19 A0X</t>
  </si>
  <si>
    <t>G1 SAMPLER STRAWBERRY AR19 A0X</t>
  </si>
  <si>
    <t>G1 SAMPLER COCONUT AR19 A0X</t>
  </si>
  <si>
    <t>G1 SAMPLER MANGO AR19 A0X</t>
  </si>
  <si>
    <t>G1 SAMPLER MORINGA AR19 A0X</t>
  </si>
  <si>
    <t>G1 SAMPLER BRITISH ROSE AR19 A0X</t>
  </si>
  <si>
    <t>G1 SAMPLER MILK&amp;HONEY AR19 A0X</t>
  </si>
  <si>
    <t>G2 BAG SHEA AR19 A0X</t>
  </si>
  <si>
    <t>G2 BAG STRAWBERRY AR19 A0X</t>
  </si>
  <si>
    <t>G2 BAG COCONUT AR19 A0X</t>
  </si>
  <si>
    <t>G2 BAG MILK&amp;HONEY AR19 A0X</t>
  </si>
  <si>
    <t>G2 BAG MANGO AR19 A0X</t>
  </si>
  <si>
    <t>G2 BAG BRITISH ROSE AR19 A0X</t>
  </si>
  <si>
    <t>G2 BAG MORINGA AR19 A0X</t>
  </si>
  <si>
    <t>G2 SMALL SHEA AR19 A0X</t>
  </si>
  <si>
    <t>G2 SMALL COCONUT AR19 A0X</t>
  </si>
  <si>
    <t>G2 SMALL STRAWBERRY AR19 A0X</t>
  </si>
  <si>
    <t>G2 SMALL MANGO AR19 A0X</t>
  </si>
  <si>
    <t>G2 SMALL MILK&amp;HONEY AR19 A0X</t>
  </si>
  <si>
    <t>G2 SMALL MORINGA AR19 A0X</t>
  </si>
  <si>
    <t>G2 SMALL BRITISH ROSE AR19 A0X</t>
  </si>
  <si>
    <t>G2 SMALL FUJI GREEN TEA AR19 A0X</t>
  </si>
  <si>
    <t>G2 SMALL SATSUMA AR19 A0X</t>
  </si>
  <si>
    <t>G2 SMALL PINK GRPFRT AR19 A0X</t>
  </si>
  <si>
    <t>G2 SMALL ARGAN AR19 A0X</t>
  </si>
  <si>
    <t>G3 MEDIUM STRAWBERRY AR19 A0X</t>
  </si>
  <si>
    <t>G3 MEDIUM SHEA AR19 A0X</t>
  </si>
  <si>
    <t>G3 MEDIUM BRITISH ROSE AR19 A0X</t>
  </si>
  <si>
    <t>G3 MEDIUM MANGO AR19 A0X</t>
  </si>
  <si>
    <t>G3 MEDIUM COCONUT AR19 A0X</t>
  </si>
  <si>
    <t>G3 MEDIUM MILK&amp;HONEY AR19 A0X</t>
  </si>
  <si>
    <t>G4 DELUXE BRITISH ROSE AR19 A0X</t>
  </si>
  <si>
    <t>GC BOX CACTUS BLOSSOM AR19 A0X</t>
  </si>
  <si>
    <t>G1 TRIO HAND CREAM AR19 A0X</t>
  </si>
  <si>
    <t>G1 COLLECTION SHOWER GEL AR19 A0X</t>
  </si>
  <si>
    <t>G2 TRIO BODY BUTTER AR19 A0X</t>
  </si>
  <si>
    <t>G2 PICK ME UP KIT STRAWBERRY AR19 A0X</t>
  </si>
  <si>
    <t>G2 PICK ME UP KIT BRITISH ROSE AR19 A0X</t>
  </si>
  <si>
    <t>G2 COLLECTION LIPS AR19 A0X</t>
  </si>
  <si>
    <t>Fritz Hansen (A/S) Lightyears</t>
  </si>
  <si>
    <t>G1 CUBE BLACK MUSK AR19 A0X</t>
  </si>
  <si>
    <t>G1 CUBE WHITE MUSK AR19 A0X</t>
  </si>
  <si>
    <t>G3 MEDIUM WM LEAU AR19 A0X</t>
  </si>
  <si>
    <t>G1 CUBE JAP C/BLSM AR19 A0X</t>
  </si>
  <si>
    <t>G4 DELUXE BLACK MUSK AR19 A0X</t>
  </si>
  <si>
    <t>G2 SMALL JAP C/BLSM AR19 A0X</t>
  </si>
  <si>
    <t>G2 SMALL JCB STRAW KISS AR19 A0X</t>
  </si>
  <si>
    <t>G2 SMALL IND NGT JSM AR19 A0X</t>
  </si>
  <si>
    <t>G2 TEA TREE 123 AR19 A0X</t>
  </si>
  <si>
    <t>G2 CAMOMILE 123 AR19 A0X</t>
  </si>
  <si>
    <t>G3 CLEANSING DUO DOY AR19 A0X</t>
  </si>
  <si>
    <t>G3 DUO MASK RON AR19 A0X</t>
  </si>
  <si>
    <t>G4 DUO DOY AR19 A0X</t>
  </si>
  <si>
    <t>G2 DUO MIST WHITE MUSK AR19 A0X</t>
  </si>
  <si>
    <t>G2 DUO MIST BLACK MUSK AR19 A0X</t>
  </si>
  <si>
    <t>G2 DUO MIST WM LEAU AR19 A0X</t>
  </si>
  <si>
    <t>G2 KIT SHAVING AR19 A0X</t>
  </si>
  <si>
    <t>G3 TIN ACTIVIST AR19 A39</t>
  </si>
  <si>
    <t>G3 TIN W/MUSK MEN AR19 A22</t>
  </si>
  <si>
    <t>G3 TIN W/MUSK MEN AR19 A39</t>
  </si>
  <si>
    <t>FACE LOTION SPF15 SEAWEED 50ML A2</t>
  </si>
  <si>
    <t>G2 KIT PEDICURE AR19 A0X</t>
  </si>
  <si>
    <t>G3 MOISTURE HEMP AR19 A0X</t>
  </si>
  <si>
    <t>G2 HEART TIN STRAWBERRY AR19 A0X</t>
  </si>
  <si>
    <t>GC BOX DUO MASK CYO XM18 A0X</t>
  </si>
  <si>
    <t>GC TAG PERSONALISED CYO XM18 A0X</t>
  </si>
  <si>
    <t>FACIAL MASK ACAI 75ML A0X</t>
  </si>
  <si>
    <t>FACIAL MASK CHARCOAL 75ML A0X</t>
  </si>
  <si>
    <t>John Anthony Signs Ltd</t>
  </si>
  <si>
    <t>FACIAL MASK HONEY 75ML A0X</t>
  </si>
  <si>
    <t>SHEET MASK DOY 21ML A0X</t>
  </si>
  <si>
    <t>GC BOX SAMPLER SHEA AR19 A0X</t>
  </si>
  <si>
    <t>GC BOX SAMPLER COCONUT AR19 A0X</t>
  </si>
  <si>
    <t>GC BOX SAMPLER STRAWBERRY AR19 A0X</t>
  </si>
  <si>
    <t>GC BOX SAMPLER MANGO AR19 A0X</t>
  </si>
  <si>
    <t>Hang Tat Packaging Enterprise Ltd</t>
  </si>
  <si>
    <t>GC BOX SAMPLER MORINGA AR19 A0X</t>
  </si>
  <si>
    <t>GC BOX SAMPLER SATSUMA AR19 A0X</t>
  </si>
  <si>
    <t>GC BOX SAMPLER BRITISH ROSE AR19 A0X</t>
  </si>
  <si>
    <t>GC BOX SAMPLER MILK&amp;HONEY AR19 A0X</t>
  </si>
  <si>
    <t>GC BOX SAMPLER EM SHEA AR19 A0X</t>
  </si>
  <si>
    <t>GC BOX SAMPLER EM COCONUT AR19 A0X</t>
  </si>
  <si>
    <t>GC BOX SAMPLER EM STRAWBERRY AR19 A0X</t>
  </si>
  <si>
    <t>GC BOX SAMPLER EM MANGO AR19 A0X</t>
  </si>
  <si>
    <t>GC BOX SAMPLER EM MORINGA AR19 A0X</t>
  </si>
  <si>
    <t>GC BOX SAMPLER EM SATSUMA AR19 A0X</t>
  </si>
  <si>
    <t>GC BOX SAMPLER EM BRITISH ROSE AR19 A0X</t>
  </si>
  <si>
    <t>GC BOX SAMPLER EM MILK&amp;HONEY AR19 A0X</t>
  </si>
  <si>
    <t>GC TAG BAG SHEA AR19 A0X</t>
  </si>
  <si>
    <t>GC BAG STRAWBERRY AR19 A0X</t>
  </si>
  <si>
    <t>GC TAG STRAWBERRY AR19 A0X</t>
  </si>
  <si>
    <t>GC BAG COCONUT AR19 A0X</t>
  </si>
  <si>
    <t>GC TAG COCONUT AR19 A0X</t>
  </si>
  <si>
    <t>GC BAG MANGO AR19 A0X</t>
  </si>
  <si>
    <t>GC TAG BAG MANGO AR19 A0X</t>
  </si>
  <si>
    <t>GC BAG MILK&amp;HONEY AR19 A0X</t>
  </si>
  <si>
    <t>GC TAG BAG MILK&amp;HONEY AR19 A0X</t>
  </si>
  <si>
    <t>GC BAG BRITISH ROSE AR19 A0X</t>
  </si>
  <si>
    <t>GC TAG BAG BRITISH ROSE AR19 A0X</t>
  </si>
  <si>
    <t>GC BAG MORINGA AR19 A0X</t>
  </si>
  <si>
    <t>GC TAG BAG MORINGA AR19 A0X</t>
  </si>
  <si>
    <t>GC BAG EMPTY SHEA AR19 A0X</t>
  </si>
  <si>
    <t>GC BAG EMPTY STRAWBERRY AR19 A0X</t>
  </si>
  <si>
    <t>GC BAG EMPTY COCONUT AR19 A0X</t>
  </si>
  <si>
    <t>GC BAG EMPTY MANGO AR19 A0X</t>
  </si>
  <si>
    <t>MASCARA BIG &amp; CURVY 01 8ML AX</t>
  </si>
  <si>
    <t>MASCARA SUPER VOLUME 01 10ML AX</t>
  </si>
  <si>
    <t>GC BAG EMPTY MILK&amp;HONEY AR19 A0X</t>
  </si>
  <si>
    <t>GC BAG EMPTY BRITISH ROSE AR19 A0X</t>
  </si>
  <si>
    <t>GC BAG EMPTY MORINGA AR19 A0X</t>
  </si>
  <si>
    <t>GC LABEL SMALL SHEA AR19 A0X</t>
  </si>
  <si>
    <t>GC LABEL SMALL COCONUT AR19 A0X</t>
  </si>
  <si>
    <t>GC LABEL SMALL STRAWBERRY AR19 A0X</t>
  </si>
  <si>
    <t>FLAT MINI GIFT STAND 2018 A0X</t>
  </si>
  <si>
    <t>CAKE STAND CORE 2018 A0X</t>
  </si>
  <si>
    <t>DISPLAY PLINTH XM18 A0X</t>
  </si>
  <si>
    <t>ADVENT DISPLAY INSERT STANDARD XM18 A0X</t>
  </si>
  <si>
    <t>TBSAH CATALOGUE HIGH SUMMER 2018 A0</t>
  </si>
  <si>
    <t>HEADBAND BABY DEER KIT A0X</t>
  </si>
  <si>
    <t>BODY POLISHER SMALL SPA GREEN KIT A0X</t>
  </si>
  <si>
    <t>BODY POLISHER SMALL SPA PURPLE KIT A0X</t>
  </si>
  <si>
    <t>FACE TOWEL ANIMAL OWL GIFT KIT XM18 A0X</t>
  </si>
  <si>
    <t>SACHET DELUXE FRA GIFT KIT XM18 A0X</t>
  </si>
  <si>
    <t>Xpro Solution</t>
  </si>
  <si>
    <t>GC DUO YOGURT SHOWER GEL CYO XM18 A0X</t>
  </si>
  <si>
    <t>GC LABEL SMALL MANGO AR19 A0X</t>
  </si>
  <si>
    <t>GC LABEL SMALL MILK&amp;HONEY AR19 A0X</t>
  </si>
  <si>
    <t>GC LABEL SMALL MORINGA AR19 A0X</t>
  </si>
  <si>
    <t>GC LABEL SMALL BRITISH ROSE AR19 A0X</t>
  </si>
  <si>
    <t>GC LABEL SMALL FUJI GREEN TEA AR19 A0X</t>
  </si>
  <si>
    <t>GC LABEL SMALL SATSUMA AR19 A0X</t>
  </si>
  <si>
    <t>GC LABEL SMALL PINK GRPFRT AR19 A0X</t>
  </si>
  <si>
    <t>GC LABEL SMALL ARGAN AR19 A0X</t>
  </si>
  <si>
    <t>GC LABEL MED STRAWBERRY AR19 A0X</t>
  </si>
  <si>
    <t>GC LABEL MED SHEA AR19 A0X</t>
  </si>
  <si>
    <t>GC LABEL MED BRITISH ROSE AR19 A0X</t>
  </si>
  <si>
    <t>GC LABEL MED MANGO AR19 A0X</t>
  </si>
  <si>
    <t>GC LABEL MED COCONUT AR19 A0X</t>
  </si>
  <si>
    <t>GC LABEL MED MILK&amp;HONEY AR19 A0X</t>
  </si>
  <si>
    <t>GC LABEL DELUXE BRITISH ROSE AR19 A0X</t>
  </si>
  <si>
    <t>GC BOX TRIO CBB HAND CREAM AR19 A0X</t>
  </si>
  <si>
    <t>GC LABEL TRIO CBB HAND CREAM AR19 A0X</t>
  </si>
  <si>
    <t>GC BOX SHOWER GEL COLLECTION AR19 A0X</t>
  </si>
  <si>
    <t>GC LABEL SHOWER GEL COLLECTION AR19 A0X</t>
  </si>
  <si>
    <t>GC BOX TRIO BODY BUTTER AR19 A0X</t>
  </si>
  <si>
    <t>GC LABEL TRIO BODY BUTTER AR19 A0X</t>
  </si>
  <si>
    <t>GC BOX PICK ME UP STRAWBERRY AR19 AOX</t>
  </si>
  <si>
    <t>GC LABEL PICK ME UP STRAWBERRY AR19 AOX</t>
  </si>
  <si>
    <t>GC BOX PICK ME UP BRTISH ROSE AR19 AOX</t>
  </si>
  <si>
    <t>GC LABEL PICK ME UP BRTISH ROSE AR19 A0X</t>
  </si>
  <si>
    <t>GC BOX LIQUID LIPS AR19 A0X</t>
  </si>
  <si>
    <t>GC LABEL LIQUID LIPS AR19 A0X</t>
  </si>
  <si>
    <t>Shanghai Light Industry Int Dev Cor</t>
  </si>
  <si>
    <t>Wheeltec Enterprise Ltd</t>
  </si>
  <si>
    <t>GC BOX DUO WHITE MUSK AR19 A0X</t>
  </si>
  <si>
    <t>GC LABEL DUO WHITE MUSK AR19 A0X</t>
  </si>
  <si>
    <t>GC LABEL DUO BLACK MUSK AR19 A0X</t>
  </si>
  <si>
    <t>GC BOX DUO WM LEAU AR19 A0X</t>
  </si>
  <si>
    <t>GC LABEL DUO WM LEAU AR19 A0X</t>
  </si>
  <si>
    <t>GC BOX MEDIUM WM LEAU AR19 A0X</t>
  </si>
  <si>
    <t>GC LABEL MED WM LEAU AR19 A0X</t>
  </si>
  <si>
    <t>GC BOX MEDIUM WHITE MUSK FLORA AR19 A0X</t>
  </si>
  <si>
    <t>Mig Printing Pte Ltd</t>
  </si>
  <si>
    <t>GC LABEL MED WHITE MUSK FLORA AR19 A0X</t>
  </si>
  <si>
    <t>GC BOX DLX BLK MUSK NGT BLOOM AR19 A0X</t>
  </si>
  <si>
    <t>GC LABEL DLX BLK MUSK NGT BLOOM AR19 A0X</t>
  </si>
  <si>
    <t>Ideal Printing &amp; Publishing</t>
  </si>
  <si>
    <t>GC BOX DELUXE BLACK MUSK AR19 A0X</t>
  </si>
  <si>
    <t>GC LABEL DELUXE BLACK MUSK AR19 A0X</t>
  </si>
  <si>
    <t>HAND WASH CACTUS BLOSSOM 250ML A0X</t>
  </si>
  <si>
    <t>GC BOX DUO BLACK MUSK AR19 A0X</t>
  </si>
  <si>
    <t>GC BOX SMALL JAP C/BLSM AR19 A0X</t>
  </si>
  <si>
    <t>GC FITMENT SMALL JAP C/BLSM AR19 A0X</t>
  </si>
  <si>
    <t>GC LABEL SMALL JAP C/BLSM AR19 A0X</t>
  </si>
  <si>
    <t>GC BOX SMALL JCB STRAW KISS AR19 A0X</t>
  </si>
  <si>
    <t>GC FITMENT JCB STRAW KISS AR19 A0X</t>
  </si>
  <si>
    <t>GC LABEL SMALL JCB STRAW KISS AR19 A0X</t>
  </si>
  <si>
    <t>GC BOX DUO IND NGT JSM AR19 A0X</t>
  </si>
  <si>
    <t>GC FITMENT DUO IND NGT JSM AR19 A0X</t>
  </si>
  <si>
    <t>GC LABEL DUO IND NGT JSM AR19 A0X</t>
  </si>
  <si>
    <t>GC BOX TEA TREE 123 AR19 A0X</t>
  </si>
  <si>
    <t>GC FITMENT TEA TREE 123 AR19 A0X</t>
  </si>
  <si>
    <t>GC LABEL TEA TREE 123 AR19 A0X</t>
  </si>
  <si>
    <t>GC BOX CAMOMILE 123 AR19 A0X</t>
  </si>
  <si>
    <t>GC FITMENT CAMOMILE 123 AR19 A0X</t>
  </si>
  <si>
    <t>GC LABEL CAMOMILE 123 AR19 A0X</t>
  </si>
  <si>
    <t>GC BOX DUO CLEANSING DOY AR19 A0X</t>
  </si>
  <si>
    <t>GC LABEL DUO CLEANSING DOY AR19 A0X</t>
  </si>
  <si>
    <t>MASCARA BIG &amp; CURVY BLACK 8ML A21</t>
  </si>
  <si>
    <t>MASCARA SUPER VOLUME BLACK 10ML A21</t>
  </si>
  <si>
    <t>GC BOX SHAVE AWAY AR19 A0X</t>
  </si>
  <si>
    <t>GC TIN ACTIVIST AR19 A0X</t>
  </si>
  <si>
    <t>GC LABEL ACTIVIST AR19 A22</t>
  </si>
  <si>
    <t>GC LABEL ACTIVIST AR19 A39</t>
  </si>
  <si>
    <t>GC TRAY HEMP MINI AR19 A0X</t>
  </si>
  <si>
    <t>GC SLEEVE MINI MANI ALMOND AR19 A0X</t>
  </si>
  <si>
    <t>GC SLEEVE MINI HEMP AR19 A0X</t>
  </si>
  <si>
    <t>GC TIN PEDICURE AR19 A0X</t>
  </si>
  <si>
    <t>GC TRAY MINI MANI BRITISH ROSE AR19 A0X</t>
  </si>
  <si>
    <t>GC LABEL PEDICURE AR19 A0X</t>
  </si>
  <si>
    <t>GC SLEEVE MINI MANI BRITSH ROSE AR19 A0X</t>
  </si>
  <si>
    <t>GC BAG HEMP MOISTURE AR19 A0X</t>
  </si>
  <si>
    <t>GC TRAY MINI MANI ALMOND AR19 A0X</t>
  </si>
  <si>
    <t>GC LABEL HEART TIN STRAWBERRY AR19 A0X</t>
  </si>
  <si>
    <t>GC BOX MANICURE ALMOND AR19 A0X</t>
  </si>
  <si>
    <t>GC FITMENT MANICURE ALMOND AR19 A0X</t>
  </si>
  <si>
    <t>BATH LILY BLUE 2014 A0</t>
  </si>
  <si>
    <t>GC BAG SMALL CYO AR19 A0X</t>
  </si>
  <si>
    <t>GC TAG HEMP MOISTURE AR19 A0X</t>
  </si>
  <si>
    <t>GC BAG MEDIUM CYO AR19 A0X</t>
  </si>
  <si>
    <t>GC TIN HEART STRAWBERRY AR19 A0X</t>
  </si>
  <si>
    <t>GC BUNDLE BAG MEDIUM CYO AR19 A0X</t>
  </si>
  <si>
    <t>GC POUCH MEDIUM CYO AR19 A0X</t>
  </si>
  <si>
    <t>GC BOX MATCH SMALL CYO AR19 A0X</t>
  </si>
  <si>
    <t>GC BUNDLE BAG SMALL CYO AR19 A0X</t>
  </si>
  <si>
    <t>GC FITMENT BAG BRITISH ROSE AR19 A0X</t>
  </si>
  <si>
    <t>GC FITMENT BAG MORINGA AR19 A0X</t>
  </si>
  <si>
    <t>GC FITMENT BAG MILK&amp;HONEY AR19 A0X</t>
  </si>
  <si>
    <t>GC FITMENT BAG MANGO AR19 A0X</t>
  </si>
  <si>
    <t>GC CYO BOX MEDIUM GENERIC AR19 A0X</t>
  </si>
  <si>
    <t>GC CYO BOX MED HAPPY BIRTHDAY AR19 A0X</t>
  </si>
  <si>
    <t>GC FITMENT BAG SHEA AR19 A0X</t>
  </si>
  <si>
    <t>GC FITMENT BAG COCONUT AR19 A0X</t>
  </si>
  <si>
    <t>INSERT ADVENT DISPLAY ULTIMATE XM18 A0X</t>
  </si>
  <si>
    <t>PIN BADGE SET Q4 2018 A0X</t>
  </si>
  <si>
    <t>UNIFORM APRON Q4 2018 A0X</t>
  </si>
  <si>
    <t>UNIFORM HEAD BAND ANIMAL XM18 A0X</t>
  </si>
  <si>
    <t>GC CYO ENVELOPE SMALL AR19 A0X</t>
  </si>
  <si>
    <t>GC CYO ENVELOPE MEDIUM AR19 A0X</t>
  </si>
  <si>
    <t>CARRIER BAG CHRISTMAS XS 2018 A0X</t>
  </si>
  <si>
    <t>CARRIER BAG CHRISTMAS S 2018 A0X</t>
  </si>
  <si>
    <t>CARRIER BAG CHRISTMAS M 2018 A0X</t>
  </si>
  <si>
    <t>CARRIER BAG CHRISTMAS L 2018 A0X</t>
  </si>
  <si>
    <t>GC FITMENT BAG EMPTY SHEA AR19 A0X</t>
  </si>
  <si>
    <t>GC FITMENT BAG EMPTY COCONUT AR19 A0X</t>
  </si>
  <si>
    <t>GC FITMENT BAG EMPTY MANGO AR19 A0X</t>
  </si>
  <si>
    <t>GC FITMENT BAG EMPTY MILK&amp;HONEY AR19 A0X</t>
  </si>
  <si>
    <t>GC FMNT BAG EMPTY BRITISH ROSE AR19 A0X</t>
  </si>
  <si>
    <t>GC FITMENT BAG EMPTY MORINGA AR19 A0X</t>
  </si>
  <si>
    <t>GC BOX SMALL PLR STRAWBERRY AR19 A0X</t>
  </si>
  <si>
    <t>GC BOX SMALL PLR MANGO AR19 A0X</t>
  </si>
  <si>
    <t>GC BOX SMALL PLR MORINGA AR19 A0X</t>
  </si>
  <si>
    <t>GC BOX SMALL PLR SATSUMA AR19 A0X</t>
  </si>
  <si>
    <t>GC BOX SMALL PINK GRAPEFRUT AR19 A0X</t>
  </si>
  <si>
    <t>GC BOX SMALL PLR ARGAN AR19 A0X</t>
  </si>
  <si>
    <t>GC BOX MED PLR MANGO AR19 A0X</t>
  </si>
  <si>
    <t>GC BOX MED PLR STRAWBERRY AR19 A0X</t>
  </si>
  <si>
    <t>GC BOX SMALL PLR SHEA AR19 A0X</t>
  </si>
  <si>
    <t>GC BOX SMALL COCONUT AR19 A0X</t>
  </si>
  <si>
    <t>GC BOX SMALL BRITISH ROSE AR19 A0X</t>
  </si>
  <si>
    <t>GC BOX SMALL FUJI GREEN TEA AR19 A0X</t>
  </si>
  <si>
    <t>GC BOX MEDIUM PLR SHEA AR19 A0X</t>
  </si>
  <si>
    <t>GC BOX MEDIUM BRITISH ROSE AR19 A0X</t>
  </si>
  <si>
    <t>GC BOX MEDIUM COCONUT AR19 A0X</t>
  </si>
  <si>
    <t>GC BOX MEDIUM MILK&amp;HONEY AR19 A0X</t>
  </si>
  <si>
    <t>GC BOX DELUXE BRITISH ROSE AR19 A0X</t>
  </si>
  <si>
    <t>GC BOX PRE-LOAD RON AR19 A0X</t>
  </si>
  <si>
    <t>GC LABEL RON AR19 A0X</t>
  </si>
  <si>
    <t>GC BOX PRE-LOAD DOY AR19 A0X</t>
  </si>
  <si>
    <t>GC LABEL COLLECTION DOY AR19 A0X</t>
  </si>
  <si>
    <t>GC BOX PRE-LOAD OOL AR19 A0X</t>
  </si>
  <si>
    <t>GC LABEL COLLECTION OOL AR19 A0X</t>
  </si>
  <si>
    <t>SHAVE CREAM MACA ROOT &amp; ALOE 200ML A0X</t>
  </si>
  <si>
    <t>GIFT TBSAH MYSTERY BAG JUN 2018 A0</t>
  </si>
  <si>
    <t>WAVERLEY INDUSTRIES LTD</t>
  </si>
  <si>
    <t>GC RIBBON SMALL CBB GREEN AR19 A0X</t>
  </si>
  <si>
    <t>GC RIBBON MEDIUM CBB GREEN AR19 A0X</t>
  </si>
  <si>
    <t>GC BOX SMALL MILK&amp;HONEY AR19 A0X</t>
  </si>
  <si>
    <t>Quantum 4 Ltd</t>
  </si>
  <si>
    <t>LYBC TOTE BAG BUTTER A0</t>
  </si>
  <si>
    <t>LYBC TOTE BAG NO BUTTER A0</t>
  </si>
  <si>
    <t>GC LABEL W/MUSK MEN AR19 A22</t>
  </si>
  <si>
    <t>GC LABEL W/MUSK MEN AR19 A39</t>
  </si>
  <si>
    <t>GC TIN W/MUSK MEN AR19 A0X</t>
  </si>
  <si>
    <t>GC RIBBON SMALL EMPTY CBB GREEN AR19 A0X</t>
  </si>
  <si>
    <t>GC RIBBON MED EMPTY CBB GREEN AR19 A0X</t>
  </si>
  <si>
    <t>GC BOX TRIO EM CBB HAND CREAM AR19 A0X</t>
  </si>
  <si>
    <t>GC BOX EMPTY SG COLLECTION AR19 A0X</t>
  </si>
  <si>
    <t>GC BOX PICK ME UP EMPTY STRAW AR19 A0X</t>
  </si>
  <si>
    <t>GC BOX PICK ME UP EM BRIT ROSE AR19 A0X</t>
  </si>
  <si>
    <t>GC BOX EMPTY LIQUID LIPS AR19 A0X</t>
  </si>
  <si>
    <t>GC CUBE EMPTY BLACK MUSK AR19 A0X</t>
  </si>
  <si>
    <t>GC CUBE EMPTY WHITE MUSK AR19 A0X</t>
  </si>
  <si>
    <t>GC CUBE EMPTY JAP C/BLSM AR19 A0X</t>
  </si>
  <si>
    <t>GC BOX SMALL EMPTY JAP C/BLSM AR19 A0X</t>
  </si>
  <si>
    <t>GC BOX SMALL EM JCB STRAW KISS AR19 A0X</t>
  </si>
  <si>
    <t>GC BOX DUO EMPTY IND NGT JSM AR19 A0X</t>
  </si>
  <si>
    <t>GC BOX EMPTY TEA TREE 123 AR19 A0X</t>
  </si>
  <si>
    <t>GC BOX EMPTY CAMOMILE 123 AR19 A0X</t>
  </si>
  <si>
    <t>GC BOX DUO EMPTY CLEANSING DOY AR19 A0X</t>
  </si>
  <si>
    <t>GC BOX EMPTY SHAVE AWAY AR19 A0X</t>
  </si>
  <si>
    <t>GC TRAY/SLEEVE MINI EMPTY HEMP AR19 A0X</t>
  </si>
  <si>
    <t>GC TRAY/SLEEVE MINI EMPTY BR AR19 A0X</t>
  </si>
  <si>
    <t>GC TRAY/SLV EM MI MANI ALMOND AR19 A0X</t>
  </si>
  <si>
    <t>GC BOX/FMNT EM MANICURE ALMOND AR19 A0X</t>
  </si>
  <si>
    <t>GC BAG EMPTY HEMP MOISTURE AR19 A0X</t>
  </si>
  <si>
    <t>FACIAL REVITALIZER TWIN BALL A0</t>
  </si>
  <si>
    <t>Takbo  Limited</t>
  </si>
  <si>
    <t>NPE PRINT COMMUNICATIONS PTE LTD</t>
  </si>
  <si>
    <t>FRESH NUDE FOUNDATION 020 30ML A21</t>
  </si>
  <si>
    <t>FRESH NUDE FOUNDATION 070 30ML A21</t>
  </si>
  <si>
    <t>L'Oreal Mexico</t>
  </si>
  <si>
    <t>LIP/CHK STAIN 010 VINEYARD PCH 7.2ML A0X</t>
  </si>
  <si>
    <t>LIP/CHK STAIN 022 PINK GUAVA 7.2ML A0X</t>
  </si>
  <si>
    <t>LIP/CHK STAIN 012 DUTCH TULIP 7.2ML A0X</t>
  </si>
  <si>
    <t>LIP/CHK STAIN 018 DARK CHERRY 7.2ML A0X</t>
  </si>
  <si>
    <t>Qosmedix</t>
  </si>
  <si>
    <t>Bodycare Toiletries Ltd - Holland S</t>
  </si>
  <si>
    <t>Dewhirst Accessories</t>
  </si>
  <si>
    <t>Famar Sa</t>
  </si>
  <si>
    <t>Graphic International Display Asia</t>
  </si>
  <si>
    <t>Arken</t>
  </si>
  <si>
    <t>The Edge Nail &amp; Beauty Ltd</t>
  </si>
  <si>
    <t>Shaan Xi Zhong Shaan Imp &amp; Exp</t>
  </si>
  <si>
    <t>Sprayco</t>
  </si>
  <si>
    <t>Yih teh Electric Ceramic Enterprise</t>
  </si>
  <si>
    <t>PACKCO PTY LTD T/A EZI-PAC</t>
  </si>
  <si>
    <t>T BRIGHTENING SERUM DOL 30ML AOH</t>
  </si>
  <si>
    <t>Special Packaging Master Company Li</t>
  </si>
  <si>
    <t>Hunter Apparel Solutions Ltd</t>
  </si>
  <si>
    <t>FACIAL REVITALIZER TWIN BALL ARX</t>
  </si>
  <si>
    <t>FESTIVE PACK PTE LTD</t>
  </si>
  <si>
    <t>SP Group Limited</t>
  </si>
  <si>
    <t>Courier Companies</t>
  </si>
  <si>
    <t>Golden Link Group Ltd</t>
  </si>
  <si>
    <t>Sapphire International Limited</t>
  </si>
  <si>
    <t>BM (partnership) Limited</t>
  </si>
  <si>
    <t>DSR Ltd Trading As Printhaus</t>
  </si>
  <si>
    <t>EYE REVITALIZER PRECISION A0X</t>
  </si>
  <si>
    <t>BAXTER LABORATORIES PTY LTD</t>
  </si>
  <si>
    <t>PAPER PAK</t>
  </si>
  <si>
    <t>STS CREATIVE PRINTING PTY LTD</t>
  </si>
  <si>
    <t>Multi Packaging Solutions Bourne</t>
  </si>
  <si>
    <t>IPMG PTY LTD</t>
  </si>
  <si>
    <t>Interbros Gmbh</t>
  </si>
  <si>
    <t>3FISH PTY LTD</t>
  </si>
  <si>
    <t>HI-CITY INDUSTRIES</t>
  </si>
  <si>
    <t>Icon Direct Pty Ltd T/A Orange Canv</t>
  </si>
  <si>
    <t>TRI NATURE PTY LTD</t>
  </si>
  <si>
    <t>MELBOURNE CLEANING SUPPLIES</t>
  </si>
  <si>
    <t>QLM LABEL MAKERS PTY LTD</t>
  </si>
  <si>
    <t>JTY IMPORT EXPORT PTY LTD</t>
  </si>
  <si>
    <t>ABCORP AUSTRALASIA PTY LTD</t>
  </si>
  <si>
    <t>AUSTRALIAN LASER &amp; FAX</t>
  </si>
  <si>
    <t>FILDES PTY LTD</t>
  </si>
  <si>
    <t>DATAROLL AUSTRALIA</t>
  </si>
  <si>
    <t>D'FINE CREATIVE PTY LTD</t>
  </si>
  <si>
    <t>Red5 Print Solutions</t>
  </si>
  <si>
    <t>RT Sourcing USA Inc.</t>
  </si>
  <si>
    <t>Seal Packaging</t>
  </si>
  <si>
    <t>FlexiPrint (HK) Business Forms Ltd</t>
  </si>
  <si>
    <t>Technoprint PLC t/a Barringtons of</t>
  </si>
  <si>
    <t>Advance Biz Ltd</t>
  </si>
  <si>
    <t>False Bay College</t>
  </si>
  <si>
    <t>MILLS DISPLAY PTY LTD</t>
  </si>
  <si>
    <t>NINE IMC PTY LTD</t>
  </si>
  <si>
    <t>AMNESTY INTERNATIONAL</t>
  </si>
  <si>
    <t>APEX CLEANING SUPPLIES</t>
  </si>
  <si>
    <t>Cosfibel Hk Ltd.</t>
  </si>
  <si>
    <t>CC LIPSTICK 315 SRDN HIBISCUS 3.3G A0X</t>
  </si>
  <si>
    <t>CC LIPSTICK 201 JPNS BLOSSOM 3.3G A0X</t>
  </si>
  <si>
    <t>CC LIPSTICK 105 LUANDA PEONY 3.3G A0X</t>
  </si>
  <si>
    <t>CC LIPSTICK 101 CAIRO GERANIUM 3.3G A0X</t>
  </si>
  <si>
    <t>CC LIPSTICK 210 BERLIN OLEANDER 3.3G A0X</t>
  </si>
  <si>
    <t>CC LIPSTICK 320 TAHITI HIBISCUS 3.3G A0X</t>
  </si>
  <si>
    <t>CC LIPSTICK 220 ATHENS ANEMONE 3.3G A0X</t>
  </si>
  <si>
    <t>CC LIPSTICK 905 NAIROBI VIOLET 3.3G A0X</t>
  </si>
  <si>
    <t>CC LIPSTICK 515 MAUR DAHLIA 3.3G A0X</t>
  </si>
  <si>
    <t>CC LIPSTICK 130 CORDOBA PETUNIA 3.3G A0X</t>
  </si>
  <si>
    <t>CC LIPSTICK 901 SAN LRNZ COSMOS 3.3G A0X</t>
  </si>
  <si>
    <t>CC LIPSTICK 115 TAIPEI ORCHID 3.3G A0X</t>
  </si>
  <si>
    <t>CC LIPSTICK 125 TOKYO LOTUS 3.3G A0X</t>
  </si>
  <si>
    <t>CC LIPSTICK 001 BOSTON ASTILBE 3.3G A0X</t>
  </si>
  <si>
    <t>CC LIPSTICK 005 KOBE ORCHID 3.3G A0X</t>
  </si>
  <si>
    <t>CC LIPSTICK 010 KYOTO ACER 3.3G A0X</t>
  </si>
  <si>
    <t>CC LIPSTICK 601 MMBAI GLADIOLUS 3.3G A0X</t>
  </si>
  <si>
    <t>CC LIPSTICK 605 CAPE CALLA LILY 3.3G A0X</t>
  </si>
  <si>
    <t>CC LIPSTICK 910 MILAN PANSY 3.3G A0X</t>
  </si>
  <si>
    <t>CC LIPSTICK 310 CANBERRA TULIP 3.3G A0X</t>
  </si>
  <si>
    <t>HAND WASH SHEA 250ML A0X</t>
  </si>
  <si>
    <t>HAND WASH BRTISH ROSE 250ML A0X</t>
  </si>
  <si>
    <t>HAND WASH STRAWBERRY 250ML A0X</t>
  </si>
  <si>
    <t>HAND LOTION SHEA 250ML A0X</t>
  </si>
  <si>
    <t>HAND LOTION BRTISH ROSE 250ML A0X</t>
  </si>
  <si>
    <t>HAND LOTION STRAWBERRY 250ML A0X</t>
  </si>
  <si>
    <t>CV Mendong Craft</t>
  </si>
  <si>
    <t>Odc Technology (Pte) Ltd</t>
  </si>
  <si>
    <t>BEARD OIL CEDAR &amp; SAGE 30ML A0X</t>
  </si>
  <si>
    <t>MOISTURISER GREEN TEA &amp; LEMON 100ML A0X</t>
  </si>
  <si>
    <t>MOISTURISER GUARANA &amp; COFFEE 100ML A0X</t>
  </si>
  <si>
    <t>T SHAMPOO GINGER 400ML A21X</t>
  </si>
  <si>
    <t>BUNNY EARS FAAT A0X</t>
  </si>
  <si>
    <t>POST-SHAVE GEL MACA ROOT ALOE 160ML A0X</t>
  </si>
  <si>
    <t>CLEANSER GUARANA &amp; COFFEE 150ML A0X</t>
  </si>
  <si>
    <t>TONER TEA TREE 400ML A0X</t>
  </si>
  <si>
    <t>FACE WASH TEA TREE 400ML A0X</t>
  </si>
  <si>
    <t>GC DUO YOGURT SHOWER GEL CYO AR19 A0X</t>
  </si>
  <si>
    <t>BEARD SCISSORS GIFT XM18 A0X</t>
  </si>
  <si>
    <t>G1 EXCL TRIAL MASK 2018 A21</t>
  </si>
  <si>
    <t>WAX MELT ENCHANTED FOREST 15G A21</t>
  </si>
  <si>
    <t>WAX MELT ENCHANTED FOREST 15G A22</t>
  </si>
  <si>
    <t>WAX MELT ENCHANTED FOREST 15G A23</t>
  </si>
  <si>
    <t>GC BAG SHEA AR19 A0X</t>
  </si>
  <si>
    <t>SHOWER GEL SWIETENIA 250ML 2018 A0X</t>
  </si>
  <si>
    <t>SHOWER GEL NIGRITELLA 250ML 2018 A0X</t>
  </si>
  <si>
    <t>SHOWER GEL WM LEAU 250ML 2018 A0X</t>
  </si>
  <si>
    <t>SHOWER GEL WHITE MUSK LEAU 60ML 2018 A0X</t>
  </si>
  <si>
    <t>SHOWER GEL IND NGT JSM 250ML 2018 A0</t>
  </si>
  <si>
    <t>SHOWER GEL JAP C/BLSM 250ML 2018 A0</t>
  </si>
  <si>
    <t>SHOWER GEL BLACK MUSK 250ML 2018 A0X</t>
  </si>
  <si>
    <t>SHOWER GEL BLACK MUSK 60ML 2018 ARX</t>
  </si>
  <si>
    <t>RT Sourcing Asia Ltd</t>
  </si>
  <si>
    <t>GC CYO TAG CIRCLE AR19 A0X</t>
  </si>
  <si>
    <t>GC CYO TAG STAR AR19 A0X</t>
  </si>
  <si>
    <t>GC CYO TAG HEART AR19 A0X</t>
  </si>
  <si>
    <t>GC CYO TAG GIFT BOX AR19 A0X</t>
  </si>
  <si>
    <t>GC BOX MEDIUM CYO CT XM18 A0X</t>
  </si>
  <si>
    <t>REED DIFFUSER ENCHANTED FOREST 125ML A21</t>
  </si>
  <si>
    <t>REED DIFFUSER ENCHANTED FOREST 125ML AX</t>
  </si>
  <si>
    <t>GC LABEL SHAVE AWAY AR19 A0X</t>
  </si>
  <si>
    <t>G2 EXCL TRIO MINI B/BUTTER SEASONAL XM18</t>
  </si>
  <si>
    <t>G2 EXCL TRIO MINI B/BUTTER FRT XM18 A21</t>
  </si>
  <si>
    <t>G2 EXCL TRIO MINI B/BUTTER NUT XM18 A21</t>
  </si>
  <si>
    <t>GC BOX DUO EMPTY WHITE MUSK AR19 A0X</t>
  </si>
  <si>
    <t>GC BOX DUO EMPTY BLACK MUSK AR19 A0X</t>
  </si>
  <si>
    <t>GC BOX DUO EMPTY WM LEAU AR19 A0X</t>
  </si>
  <si>
    <t>HAIR TOWEL STRAWBERRY 2019 AOX</t>
  </si>
  <si>
    <t>GIFT TBSAH BLACK FRIDAY BUNDLE A0</t>
  </si>
  <si>
    <t>T BODY YOGURT COCONUT 200ML A0X</t>
  </si>
  <si>
    <t>T BODY YOGURT BRITISH ROSE 200ML A0X</t>
  </si>
  <si>
    <t>T BODY YOGURT MILK&amp;HONEY 200ML A0X</t>
  </si>
  <si>
    <t>T BODY YOGURT STRAWBERRY 200ML A0X</t>
  </si>
  <si>
    <t>T BODY YOGURT MANGO 200ML A0X</t>
  </si>
  <si>
    <t>T FACIAL MASK ALMOND MILK &amp;OATS 75ML A0X</t>
  </si>
  <si>
    <t>Cosfibel UK Ltd (USD)</t>
  </si>
  <si>
    <t>Cosmopar SAS</t>
  </si>
  <si>
    <t>Vinyl Graphics Limited (VGL)</t>
  </si>
  <si>
    <t>TREASURE LOUNGE</t>
  </si>
  <si>
    <t>HCP Packaging Hong Kong Limited</t>
  </si>
  <si>
    <t>Shadloo Industrial Co Ltd</t>
  </si>
  <si>
    <t>FREESTANDING TREE LARGE 2018 A0X</t>
  </si>
  <si>
    <t>Royal Sanders (UK) Ltd</t>
  </si>
  <si>
    <t>Sampling Innovations</t>
  </si>
  <si>
    <t>Magus Industry Co Ltd</t>
  </si>
  <si>
    <t>Soapworks Ltd (Gift)</t>
  </si>
  <si>
    <t>Cosfibel UK Ltd (EUR)</t>
  </si>
  <si>
    <t>G4 BLACK FRIDAY US ECOM 2018 A21</t>
  </si>
  <si>
    <t>G4 BLACK FRIDAY CAN RETAIL 2018 A21</t>
  </si>
  <si>
    <t>G4 BLACK FRIDAY CAN ECOM 2018 A21</t>
  </si>
  <si>
    <t>CONSULTATION CHAIR LIGHT GREY 2018 A0X</t>
  </si>
  <si>
    <t>Interasian Resources (HK) LTD</t>
  </si>
  <si>
    <t>GC FITMENT TRIO CBB HAND AR19 A0X</t>
  </si>
  <si>
    <t>GC FITMENT LIQUID LIPS AR19 A0X</t>
  </si>
  <si>
    <t>Hawes Signs Limited</t>
  </si>
  <si>
    <t>G1 MINI MANICURE HEMP AR19 A0X</t>
  </si>
  <si>
    <t>G1 MINI MANICURE BRTISH ROSE AR19 A0X</t>
  </si>
  <si>
    <t>G1 MINI MANICURE ALMOND AR19 A0X</t>
  </si>
  <si>
    <t>SGI Ltd</t>
  </si>
  <si>
    <t>G3 MEDIUM SET ALMOND AR19 A0X</t>
  </si>
  <si>
    <t>Conair Far East Limited</t>
  </si>
  <si>
    <t>BAG DRAWSTRING GOOD THINGS INSIDE A0</t>
  </si>
  <si>
    <t>HANDY POUCH TT Q3 2018 A0</t>
  </si>
  <si>
    <t>Rare Basic</t>
  </si>
  <si>
    <t>HEAD BAND ANIMAL KOALA XM18 A0</t>
  </si>
  <si>
    <t>HAIR WRAP ANIMAL KOALA XM18 A0</t>
  </si>
  <si>
    <t>BUNDLE POUCH LARGE Q3 2018 A0</t>
  </si>
  <si>
    <t>WINDOW PLINTH SET Q4 XM18 A0X</t>
  </si>
  <si>
    <t>C.L Gupta Exports Ltd</t>
  </si>
  <si>
    <t>Hamilton Plastic Packaging Ltd</t>
  </si>
  <si>
    <t>GC BOX TRIO CYO HAND CREAM CNY19 A0X</t>
  </si>
  <si>
    <t>SAMPLE EYE CREAM-GEL OOL AUS A0</t>
  </si>
  <si>
    <t>SAMPLE MASK MATCHA 5ML AUS A0</t>
  </si>
  <si>
    <t>TBSAH CATALOGUE CHRISTMAS 2018 A0</t>
  </si>
  <si>
    <t>G2 KIT SHAVING AR18 A0X</t>
  </si>
  <si>
    <t>Woodwool UK</t>
  </si>
  <si>
    <t>G4 DUO OILS OF LIFE AR19 A0X</t>
  </si>
  <si>
    <t>BODY SCRUB BASE MORINGA TRIAL 150ML A1</t>
  </si>
  <si>
    <t>BODY SCRUB BASE COCONUT TRIAL 150ML A1</t>
  </si>
  <si>
    <t>SAMPLE MSTRSR GUARANA &amp; COFFEE 1ML A0</t>
  </si>
  <si>
    <t>BODY SCRUB BERRY BON BON 50ML A0X</t>
  </si>
  <si>
    <t>SHOWER GEL VANILLA M/MALLOW 60ML A0X</t>
  </si>
  <si>
    <t>BODY SCRUB VANILLA M/MALLOW 50ML A0X</t>
  </si>
  <si>
    <t>SOAP BERRY BON BON 75G A0X</t>
  </si>
  <si>
    <t>SOAP VANILLA M/MALLOW 75G A0X</t>
  </si>
  <si>
    <t>SOAP P/MINT CNDY CANE 75G A0X</t>
  </si>
  <si>
    <t>SACHET BODY YOGURT ALMOND MILK 5ML A0X</t>
  </si>
  <si>
    <t>GC LABEL DELUXE BRITISH ROSE AR18 A0X</t>
  </si>
  <si>
    <t>GC LABEL DELUXE BLACK MUSK AR18 A0X</t>
  </si>
  <si>
    <t>SCRUB SHAMPOO FUJI GREEN TEA 240ML A0X</t>
  </si>
  <si>
    <t>TOTE BAG COCONUT 2019 AOX</t>
  </si>
  <si>
    <t>PRUGENT EBENISTERIE</t>
  </si>
  <si>
    <t>FACIAL MASK ALMOND OATS 5ML RETAIL A0X</t>
  </si>
  <si>
    <t>SMPL FACIAL MASK ALMOND OATS 5ML A0X</t>
  </si>
  <si>
    <t>MEDIA 6 PRODUCTION PLASTIQUE</t>
  </si>
  <si>
    <t>SITOUR SA</t>
  </si>
  <si>
    <t>GC LABEL DELUXE WHITE MUSK XM18 A0X</t>
  </si>
  <si>
    <t>CC LIPSTICK FLAMING HORIZON 3G A0X</t>
  </si>
  <si>
    <t>CC LIPSTICK SCARLET SUNRISE 3G A0X</t>
  </si>
  <si>
    <t>CC LIPSTICK CHAMPAGNE DUSK 3G A0X</t>
  </si>
  <si>
    <t>GC BOX SMALL CYO CT XM18 A0X</t>
  </si>
  <si>
    <t>GC BOX LARGE CYO CT XM18 A0X</t>
  </si>
  <si>
    <t>Paper Capers</t>
  </si>
  <si>
    <t>Glocos International</t>
  </si>
  <si>
    <t>Reflex International Limited</t>
  </si>
  <si>
    <t>KEY RING HAND CREAM PINK XM18 A0X</t>
  </si>
  <si>
    <t>KEY RING HAND CREAM GREEN XM18 A0X</t>
  </si>
  <si>
    <t>Kocaer Texstile</t>
  </si>
  <si>
    <t>Zhejiang Henglin Chair Industry Co.</t>
  </si>
  <si>
    <t>INSTAGLOW PEACHY GLOW 25ML AX</t>
  </si>
  <si>
    <t>CANDLE ENCHANTED FOREST 200G A0X</t>
  </si>
  <si>
    <t>INSTAGLOW BRIGHT GLOW 25ML AX</t>
  </si>
  <si>
    <t>SHOWER GEL CACTUS BLOSSOM 250ML A0X</t>
  </si>
  <si>
    <t>Opal International Trading Limited</t>
  </si>
  <si>
    <t>The Body Store S.A.</t>
  </si>
  <si>
    <t>Boluo Yuanzhou Midas Printing Limit</t>
  </si>
  <si>
    <t>Culina Ambient Ltd</t>
  </si>
  <si>
    <t>HAZ</t>
  </si>
  <si>
    <t>Price</t>
  </si>
  <si>
    <t>HEAD BAND BUNNY A0X</t>
  </si>
  <si>
    <t>TBSAH MASCARA BRUSH SUPER VOLUME A0</t>
  </si>
  <si>
    <t>EYE MASK DEPUFFING PINK A0</t>
  </si>
  <si>
    <t>P</t>
  </si>
  <si>
    <t>COO</t>
  </si>
  <si>
    <t>Haz</t>
  </si>
  <si>
    <t>GIFT CARD BOARD 2019 CA A0</t>
  </si>
  <si>
    <t>GIFT CARD BOARD 2019 FR A0</t>
  </si>
  <si>
    <t>GIFT CARD BOARD 2019 NL A0</t>
  </si>
  <si>
    <t>GIFT CARD BOARD 2019 PT A0</t>
  </si>
  <si>
    <t>GIFT CARD BOARD 2019 ES A0</t>
  </si>
  <si>
    <t>GIFT CARD BOARD 2019 UK A0</t>
  </si>
  <si>
    <t>GIFT CARD BOARD 2019 US A0</t>
  </si>
  <si>
    <t>GIFT CARD BOARD 2019 DE A0</t>
  </si>
  <si>
    <t>GC ENVELOPE CYO SHEET MASK 2019 A0X</t>
  </si>
  <si>
    <t>EOS WINTER TREND 2018 A0X</t>
  </si>
  <si>
    <t>EDT WHITE MUSK FLORA 30ML A0X</t>
  </si>
  <si>
    <t>EDT WHITE MUSK FLORA 60ML A0X</t>
  </si>
  <si>
    <t>SHOWER GEL WHITE MUSK FLORA 250ML A0X</t>
  </si>
  <si>
    <t>BODY LOTION WHITE MUSK FLORA 250ML A0X</t>
  </si>
  <si>
    <t>FRA MIST WHITE MUSK FLORA 100ML A0X</t>
  </si>
  <si>
    <t>FRA MIST BLK MUSK NGT BLOOM 100ML A0X</t>
  </si>
  <si>
    <t>BODY BUTTER PINK GRPFRT 200ML A0X</t>
  </si>
  <si>
    <t>BODY BUTTER PINK GRPFRT 50ML A0X</t>
  </si>
  <si>
    <t>BODY BUTTER PINK GRPFRT 400ML A0X</t>
  </si>
  <si>
    <t>Multi Packaging Solutions Tczew sp.</t>
  </si>
  <si>
    <t>G3 TIN ACTIVIST AR19 A22</t>
  </si>
  <si>
    <t>FACIAL MASK GINSENG &amp; RICE 75ML A0X</t>
  </si>
  <si>
    <t>FACE WASH CARROT 100ML A0X</t>
  </si>
  <si>
    <t>HAND WASH GINGER 250ML A0X</t>
  </si>
  <si>
    <t>SAMPLE MSTR CREAM CARROT 1ML A0X</t>
  </si>
  <si>
    <t>EYE ROLLER PRECISION OOL A0X</t>
  </si>
  <si>
    <t>FACIAL ROLLER OOL A0X</t>
  </si>
  <si>
    <t>DETANGLING COMB CT BIRCHWOOD RENO A0X</t>
  </si>
  <si>
    <t>GC BUNDLE BAG MEDIUM CYO MD19 A0X</t>
  </si>
  <si>
    <t>EOS HAPPY GO LASH Q2 2019 0X</t>
  </si>
  <si>
    <t>SHOWER GEL BALKAN JUNIPER 250ML A0X</t>
  </si>
  <si>
    <t>BODY WASH BRITTANY COAST ALGAE 250ML A0X</t>
  </si>
  <si>
    <t>EOS DOUBLE PALLETE 2019 A0X</t>
  </si>
  <si>
    <t>EOS BRONZING CARDBOARD 2019 A0X</t>
  </si>
  <si>
    <t>FACE MIST SKIN DEFENCE SPF45 60ML A1A</t>
  </si>
  <si>
    <t>TOTE BAG MOTHERS DAY 2019 A0X</t>
  </si>
  <si>
    <t>HFL EYE PALETTE 2019 A0X</t>
  </si>
  <si>
    <t>FACIAL MASK GINSENG &amp; RICE 75ML 2016 A0X</t>
  </si>
  <si>
    <t>FACIAL MASK GINSENG &amp; RICE 5ML 2016 A0</t>
  </si>
  <si>
    <t>CARRIER BAG LARGE 2016  A0</t>
  </si>
  <si>
    <t>TOTE BAG WHITE MUSK LIMITED EDITION A0</t>
  </si>
  <si>
    <t>G1 TRAVEL KIT EXCL TEA TREE 2019 A21</t>
  </si>
  <si>
    <t>SMPL FACIAL MASK ALMOND&amp;OATS 5ML A0X</t>
  </si>
  <si>
    <t>CATALOGUE TBSAH SUMMER 2019 PK10 A0</t>
  </si>
  <si>
    <t>CATALOGUE TBSAH CHRISTMAS 2018 PK10 A0</t>
  </si>
  <si>
    <t>Williams Lea Pty Ltd</t>
  </si>
  <si>
    <t>BATH LILY UF RECYCLED GIFT CREAM A0X</t>
  </si>
  <si>
    <t>BATH LILY UF RECYCLED GIFT PINK A0X</t>
  </si>
  <si>
    <t>BATH LILY UF RECYCLED OLIVE GREEN A0X</t>
  </si>
  <si>
    <t>BATH LILY UF RECYCLED OILVE GREEN A0X</t>
  </si>
  <si>
    <t>BATH LILY RECYCLED GIFT TAUPE A0X</t>
  </si>
  <si>
    <t>BATH LILY RECYCLED GIFT BLUE A0X</t>
  </si>
  <si>
    <t>T LIQUID PEEL VITAMIN C 145ML A0X</t>
  </si>
  <si>
    <t>T FOAM WASH DOY A0X</t>
  </si>
  <si>
    <t>T FRAG MIST JAP C/BLSM A0</t>
  </si>
  <si>
    <t>G4 TOTE BLACK FRIDAY MEX 2018 A21</t>
  </si>
  <si>
    <t>DHL METROPOLITAN LOG SC MX SA DE CV</t>
  </si>
  <si>
    <t>SPA BUNDLE OCTOBER TBSAH AU</t>
  </si>
  <si>
    <t>DROPS OF SUN HONEY BRONZE 15ML A0</t>
  </si>
  <si>
    <t>SPATULA WOODEN 2019 A0X</t>
  </si>
  <si>
    <t>TREE OF LIFE CARDBOARD SHEA A0X</t>
  </si>
  <si>
    <t>MIRROR MU STAND A0</t>
  </si>
  <si>
    <t>FRA MIST MY PICK 100ML A36</t>
  </si>
  <si>
    <t>GC BOX TRIO C/CRUSH LIPS CYO RM19 A0X</t>
  </si>
  <si>
    <t>GC BOX CYO EASTER 2019 A0X</t>
  </si>
  <si>
    <t>T FACIAL MASK GINSENG RICE 75ML 2016 A0X</t>
  </si>
  <si>
    <t>CLAY WASH CHARCOAL 125ML A0X</t>
  </si>
  <si>
    <t>FIXTURE FREESTANDING SCENT OF LIFE A0X</t>
  </si>
  <si>
    <t>BAY VM SET SCENT OF LIFE A0X</t>
  </si>
  <si>
    <t>SHELF PULSE A0X</t>
  </si>
  <si>
    <t>GC LABEL DUO VIT C RM19 A0</t>
  </si>
  <si>
    <t>TABLE VM SET SCENT OF LIFE A0X</t>
  </si>
  <si>
    <t>NECK PILLOW GWP XM18 A0</t>
  </si>
  <si>
    <t>TRAVEL TOILETRY POUCH GWP XM18 A0</t>
  </si>
  <si>
    <t>MU MIRROR BEAT A0</t>
  </si>
  <si>
    <t>MU KIT BEAT MED Q1 2019 A0</t>
  </si>
  <si>
    <t>MU KIT BEAT SML Q1 2019 A0</t>
  </si>
  <si>
    <t>MU KIT BEAT XS Q1 2019 A0</t>
  </si>
  <si>
    <t>MU KIT BEAT XXS Q1 2019 A0</t>
  </si>
  <si>
    <t>CONSULTATION CHAIR DARK GREY A0X</t>
  </si>
  <si>
    <t>T CONDITIONER GINGER 250ML A0X</t>
  </si>
  <si>
    <t>T CONDITIONER GINGER 400ML A0X</t>
  </si>
  <si>
    <t>SAMPLE CONCENTRATE DOY 7ML AON</t>
  </si>
  <si>
    <t>T EYE MASK DOY 20ML A0X</t>
  </si>
  <si>
    <t>BODY LOTION OLIVE 200ML A0X</t>
  </si>
  <si>
    <t>SHAVING GEL MACA ROOT &amp; ALOE 150ML A0X</t>
  </si>
  <si>
    <t>HAND CREAM WHITE MUSK 100ML A0X</t>
  </si>
  <si>
    <t>BATH LILY ULTRA FINE BLUE RECYCLED A0X</t>
  </si>
  <si>
    <t>SHOWER GEL IND NGT JSM 60ML 2018 ARX</t>
  </si>
  <si>
    <t>SHOWER GEL JAP C/BLSM 60ML 2018 ARX</t>
  </si>
  <si>
    <t>SHOWER GEL JCB STRAW KISS 60ML 2018 ARX</t>
  </si>
  <si>
    <t>SHOWER GEL JCB STRAW KISS 250ML 2018 A0X</t>
  </si>
  <si>
    <t>BATH LILY ULTRA FINE CREAM RECYCLED A0X</t>
  </si>
  <si>
    <t>BATH LILY ULTRA FINE PINK RECYCLED A0X</t>
  </si>
  <si>
    <t>BATH LILY ULTRA OLIVE GREEN RECYCLED A0X</t>
  </si>
  <si>
    <t>BATH LILY TAUPE RECYCLED A0X</t>
  </si>
  <si>
    <t>BLACK FRIDAY EMEA ECOM 2018 A0X</t>
  </si>
  <si>
    <t>FOUNDATION MTTE CLY 060 BH 30ML A0</t>
  </si>
  <si>
    <t>FOUNDATION MTTE CLY 080 TC O/S 30ML A0</t>
  </si>
  <si>
    <t>FOUNDATION MTTE CLY 084 TA O/S 30ML A0</t>
  </si>
  <si>
    <t>G1 SMALL JAP C/BLSM RM19 A0X</t>
  </si>
  <si>
    <t>G1 SMALL JCB STRAW KISS RM19 A0X</t>
  </si>
  <si>
    <t>G2 MEDIUM JCB STRAW KISS RM19 A0X</t>
  </si>
  <si>
    <t>G2 MEDIUM JAP C/BLSM RM19 A0X</t>
  </si>
  <si>
    <t>G2 MEDIUM IND NGT JSM RM19 A0X</t>
  </si>
  <si>
    <t>G4 LARGE JCB STRAW KISS RM19 A0X</t>
  </si>
  <si>
    <t>G4 LARGE JAP C/BLSM RM19 A0X</t>
  </si>
  <si>
    <t>G4 LARGE IND NGT JSM RM19 A0X</t>
  </si>
  <si>
    <t>G3 MEDIUM LIFE IS RM19 A0X</t>
  </si>
  <si>
    <t>G4 LARGE LIFE IS RM19 A0X</t>
  </si>
  <si>
    <t>G1 SMALL BLACK MUSK RM19 A0X</t>
  </si>
  <si>
    <t>G1 SMALL BLK MUSK NGT BLOOM RM19 A0X</t>
  </si>
  <si>
    <t>G1 SMALL WHITE MUSK FLORA RM19 A0X</t>
  </si>
  <si>
    <t>G2 MEDIUM BLACK MUSK RM19 A0X</t>
  </si>
  <si>
    <t>G4 PREMIUM BLK MUSK NGT BLOOM RM19 A0X</t>
  </si>
  <si>
    <t>G4 PREMIUM BLACK MUSK RM19 A0X</t>
  </si>
  <si>
    <t>G1 QUAD STRAWBERRY HAIR/BODY RM19 A0X</t>
  </si>
  <si>
    <t>G2 DUO HAND BRITISH ROSE RM19 A0X</t>
  </si>
  <si>
    <t>G2 SMALL MILK&amp;HONEY RM19 A0X</t>
  </si>
  <si>
    <t>G2 HOME FRAGRANCE SET TBS RM19 A22</t>
  </si>
  <si>
    <t>G2 SMALL SHEA RM19 A0X</t>
  </si>
  <si>
    <t>G2 SMALL STRAWBERRY RM19 A0X</t>
  </si>
  <si>
    <t>G3 SMALL BRITISH ROSE RM19 A0X</t>
  </si>
  <si>
    <t>G4 MEDIUM BRITISH ROSE RM19 A0X</t>
  </si>
  <si>
    <t>G4 MEDIUM STRAWBERRY RM19 A0X</t>
  </si>
  <si>
    <t>G4 LUXURY COLLECTION EID RM19 A0X</t>
  </si>
  <si>
    <t>G2 MAKE UP EID RM19 A0X</t>
  </si>
  <si>
    <t>NATURAL CURL COMB AOX</t>
  </si>
  <si>
    <t>GC LABEL SMALL JAP C/BLSM RM19 A0X</t>
  </si>
  <si>
    <t>GC LABEL SMALL JCB STRAW KISS RM19 A0X</t>
  </si>
  <si>
    <t>GC LABEL MED JCB STRAW KISS RM19 A0X</t>
  </si>
  <si>
    <t>GC LABEL MED JAP C/BLSM RM19 A0X</t>
  </si>
  <si>
    <t>GC LABEL MED IND NGT JSM RM19 A0X</t>
  </si>
  <si>
    <t>GC LABEL LARGE JCB STRAW KISS RM19 A0X</t>
  </si>
  <si>
    <t>GC LABEL HOME FRAGRANCE RM19 A22</t>
  </si>
  <si>
    <t>BODY YOGURT PINK GRPFRT 200ML A0X</t>
  </si>
  <si>
    <t>HANGING SHELF PRONGS 2019 A0X</t>
  </si>
  <si>
    <t>HAND CREAM HOLDER SINGLE PRONGS 2019 A0X</t>
  </si>
  <si>
    <t>VACFORM PALASET INSERT WAX MELT 2019 A0X</t>
  </si>
  <si>
    <t>EOS HAPPY FACE 2019 A0X</t>
  </si>
  <si>
    <t>EMULSION SPF30 VITAMIN E 50ML A3</t>
  </si>
  <si>
    <t>WAX MELT PALASET INSERT XM18 A0X</t>
  </si>
  <si>
    <t>SEASONAL BATH BOMB DISPLAY XM18 A0X</t>
  </si>
  <si>
    <t>COOKIE JAR CARDBOARD RINGS XM18 A0X</t>
  </si>
  <si>
    <t>CARDBOARD BUTTERFLY GIFT STAND XM18 A0X</t>
  </si>
  <si>
    <t>FLOOR PLINTH ROUND XM18 A0X</t>
  </si>
  <si>
    <t>FLOOR PLINTH SQUARE XM18 A0X</t>
  </si>
  <si>
    <t>BAY HEADER PULSE XM18 A0X</t>
  </si>
  <si>
    <t>SEASONAL BAY TREATMENT XM18 A0X</t>
  </si>
  <si>
    <t>LIQUID LIPS BACKGROUND XM18 A0X</t>
  </si>
  <si>
    <t>BAG JUTE SHEA EVENT PR A0X</t>
  </si>
  <si>
    <t>GC LABEL LARGE JAP C/BLSM RM19 A0X</t>
  </si>
  <si>
    <t>GC LABEL LARGE IND NGT JSM RM19 A0X</t>
  </si>
  <si>
    <t>GC LABEL MED LIFE IS RM19 A0X</t>
  </si>
  <si>
    <t>GC LABEL LARGE LIFE IS RM19 A0X</t>
  </si>
  <si>
    <t>GC LABEL SMALL BLACK MUSK RM19 A0X</t>
  </si>
  <si>
    <t>GC LABEL SML BLK MUSK NGT BLOOM RM19 A0X</t>
  </si>
  <si>
    <t>GC LABEL SMALL WHITE MUSK FLORA RM19 A0X</t>
  </si>
  <si>
    <t>GC LABEL MED BLACK MUSK RM19 A0X</t>
  </si>
  <si>
    <t>GC LBL PREM BLK MUSK NGT BLOOM RM19 A0X</t>
  </si>
  <si>
    <t>HF OIL ALOE &amp; SOFT LINEN 10ML A36</t>
  </si>
  <si>
    <t>HF OIL GREEN TEA LEMON 10ML A36</t>
  </si>
  <si>
    <t>GC LABEL PREMIUM BLACK MUSK RM19 A0X</t>
  </si>
  <si>
    <t>HF OIL JASMINE WHT FRANGIPANI 10ML A36</t>
  </si>
  <si>
    <t>HF OIL LAVENDER 10ML A36</t>
  </si>
  <si>
    <t>HF OIL MANDARIN TANGELO 10ML A36</t>
  </si>
  <si>
    <t>HF OIL SANDALWOOD GINGER 10ML A36</t>
  </si>
  <si>
    <t>HF OIL SATSUMA 10ML A36</t>
  </si>
  <si>
    <t>HF OIL TOBACCO FLOWER 10ML A36</t>
  </si>
  <si>
    <t>HF OIL VANILLA TONKA BEAN 10ML A36</t>
  </si>
  <si>
    <t>BAG MEDIUM DRAWSTRING A0</t>
  </si>
  <si>
    <t>FACE MIST VITAMIN C 100ML A0X</t>
  </si>
  <si>
    <t>TBSAH CATALOGUE SPRING 2019 A0</t>
  </si>
  <si>
    <t>GC LABEL QUAD STRAWBERRY RM19 A0X</t>
  </si>
  <si>
    <t>GC LABEL DUO HAND BRITISH ROSE RM19 A0X</t>
  </si>
  <si>
    <t>GC LABEL SMALL MILK&amp;HONEY RM19 A0X</t>
  </si>
  <si>
    <t>GC LABEL SMALL SHEA RM19 A0X</t>
  </si>
  <si>
    <t>GC LABEL SMALL STRAWBERRY RM19 A0X</t>
  </si>
  <si>
    <t>GC LABEL SMALL BRITISH ROSE RM19 A0X</t>
  </si>
  <si>
    <t>GC LABEL MED BRITISH ROSE RM19 A0X</t>
  </si>
  <si>
    <t>GC LABEL MED STRAWBERRY RM19 A0X</t>
  </si>
  <si>
    <t>GC LABEL LUXURY COLLECTION EID RM19 A0X</t>
  </si>
  <si>
    <t>GC TAG MAKE UP EID RM19 A0X</t>
  </si>
  <si>
    <t>GC BOX HOME FRAGRANCE RM19 A0X</t>
  </si>
  <si>
    <t>GC BOX SMALL JAP C/BLSM RM19 A0X</t>
  </si>
  <si>
    <t>GC BOX SMALL JCB STRAW KISS RM19 A0X</t>
  </si>
  <si>
    <t>GC BOX MEDIUM JCB STRAW KISS RM19 A0X</t>
  </si>
  <si>
    <t>GC BOX MEDIUM JAP C/BLSM RM19 A0X</t>
  </si>
  <si>
    <t>GC BOX MEDIUM IND NGT JSM RM19 A0X</t>
  </si>
  <si>
    <t>GC BOX LARGE JCB STRAW KISS RM19 A0X</t>
  </si>
  <si>
    <t>GC BOX LARGE JAP C/BLSM RM19 A0X</t>
  </si>
  <si>
    <t>GC BOX LARGE IND NGT JSM RM19 A0X</t>
  </si>
  <si>
    <t>GC BOX MED LIFE IS RM19 A0X</t>
  </si>
  <si>
    <t>GC BOX LARGE LIFE IS RM19 A0X</t>
  </si>
  <si>
    <t>GC BOX SMALL BLACK MUSK RM19 A0X</t>
  </si>
  <si>
    <t>GC BOX SMALL BLK MUSK NGT BLOOM RM19 A0X</t>
  </si>
  <si>
    <t>GC BOX SMALL WHITE MUSK FLORA RM19 A0X</t>
  </si>
  <si>
    <t>GC BOX MEDIUM BLACK MUSK RM19 A0X</t>
  </si>
  <si>
    <t>GC BOX PREM BLK MUSK NGT BLOOM RM19 A0X</t>
  </si>
  <si>
    <t>GC BOX PREMIUM BLACK MUSK RM19 A0X</t>
  </si>
  <si>
    <t>GC BOX QUAD STRAW HAIR/BODY RM19 A0X</t>
  </si>
  <si>
    <t>GC BOX DUO BRITISH ROSE HAND RM19 A0X</t>
  </si>
  <si>
    <t>GC BOX SMALL MILK&amp;HONEY RM19 A0X</t>
  </si>
  <si>
    <t>GC BOX SMALL SHEA RM19 A0X</t>
  </si>
  <si>
    <t>GC BOX SMALL STRAWBERRY RM19 A0X</t>
  </si>
  <si>
    <t>GC BOX SMALL BRITISH ROSE RM19 A0X</t>
  </si>
  <si>
    <t>GC BOX MEDIUM BRITISH ROSE RM19 A0X</t>
  </si>
  <si>
    <t>GC BOX MEDIUM STRAWBERRY RM19 A0X</t>
  </si>
  <si>
    <t>GC BOX LUXURY COLLECTION EID RM19 A0X</t>
  </si>
  <si>
    <t>GC BAG MAKEUP EID RM19 A0X</t>
  </si>
  <si>
    <t>VACFORM BROWS Q1 2019 A0X</t>
  </si>
  <si>
    <t>WINDOW TREE PACK Q4 XM18 A0X</t>
  </si>
  <si>
    <t>LOOFAH PAD SMOOTH RENEW A0</t>
  </si>
  <si>
    <t>MITT LOOFAH SMOOTH RENEW A0</t>
  </si>
  <si>
    <t>GC BOX SMALL EMPTY JAP C/BLSM RM19 A0X</t>
  </si>
  <si>
    <t>GC BOX SML EMPTY JCB STRAW KISS RM19 A0X</t>
  </si>
  <si>
    <t>GC BOX SMALL EMPTY BLACK MUSK RM19 A0X</t>
  </si>
  <si>
    <t>GC BOX SML EM BLK MUSK NGT BLM RM19 A0X</t>
  </si>
  <si>
    <t>GC BOX SML EM WHITE MUSK FLORA RM19 A0X</t>
  </si>
  <si>
    <t>GC BOX QUAD EM STRAW HAIR/BODY RM19 A0X</t>
  </si>
  <si>
    <t>BAG MEDIUM DRAWSTRING Q2 A0</t>
  </si>
  <si>
    <t>BAG SMALL DRAWSTRING Q2 A0</t>
  </si>
  <si>
    <t>GC BOX DUO EM BRITISH ROSE HAND RM19 A0X</t>
  </si>
  <si>
    <t>GC BOX SMALL EMPTY MILK&amp;HONEY RM19 A0X</t>
  </si>
  <si>
    <t>GC BOX SMALL EMPTY SHEA RM19 A0X</t>
  </si>
  <si>
    <t>GC BOX SMALL EMPTY BRITISH ROSE RM19 A0X</t>
  </si>
  <si>
    <t>GC BOX SMALL EMPTY STRAWBERRY RM19 A0X</t>
  </si>
  <si>
    <t>EDT PURE ATTRACTION 50ML A36</t>
  </si>
  <si>
    <t>EDT GOLD ADDICTION 50ML A36</t>
  </si>
  <si>
    <t>EDT AMBER WONDER 50ML A36</t>
  </si>
  <si>
    <t>EDT RED FIXATION 50ML A36</t>
  </si>
  <si>
    <t>EDT SPICE SENSATION 50ML A36</t>
  </si>
  <si>
    <t>FRA MIST SWEET LOVE 100ML A36</t>
  </si>
  <si>
    <t>FRA MIST ONE CRUSH 100ML A36</t>
  </si>
  <si>
    <t>FRA MIST CHARM ME 100ML A36</t>
  </si>
  <si>
    <t>FRA MIST SAY YES 100ML A36</t>
  </si>
  <si>
    <t>FRA MIST ALL MINE 100ML A36</t>
  </si>
  <si>
    <t>GC FITMENT TOP SMALL JAP C/BLSM RM19 A0X</t>
  </si>
  <si>
    <t>GC FITMENT BASE S JAP C/BLSM RM19 A0X</t>
  </si>
  <si>
    <t>GC FITMENT TOP S JCB STRAW KISS RM19 A0X</t>
  </si>
  <si>
    <t>GC FMNT BASE S JCB STRAW KISS RM19 A0X</t>
  </si>
  <si>
    <t>GC FITMENT TOP S BLACK MUSK RM19 A0X</t>
  </si>
  <si>
    <t>GC FITMENT BASE S BLACK MUSK RM19 A0X</t>
  </si>
  <si>
    <t>GC FTMNT BASE S BLK MUSK NGT BLOOM A0X</t>
  </si>
  <si>
    <t>GC FMNT BASE S WHITE MUSK FLORA RM19 A0X</t>
  </si>
  <si>
    <t>GC FITMENT TOP S MILK&amp;HONEY RM19 A0X</t>
  </si>
  <si>
    <t>GC FITMENT BASE S MILK&amp;HONEY RM19 A0X</t>
  </si>
  <si>
    <t>GC FITMENT TOP SMALL SHEA RM19 A0X</t>
  </si>
  <si>
    <t>GC FITMENT BASE SM SHEA RM19 A0X</t>
  </si>
  <si>
    <t>GC FITMENT TOP SMALL STRAW RM19 A0X</t>
  </si>
  <si>
    <t>GC FITMENT BASE SMALL STRAW RM19 A0X</t>
  </si>
  <si>
    <t>GC FITMENT TOP S BRITISH ROSE RM19 A0X</t>
  </si>
  <si>
    <t>GC FITMENT BASE S BRITISH ROSE RM19 A0X</t>
  </si>
  <si>
    <t>FRAGRANCE OIL ROSE &amp; CEDARWOOD 20ML A36</t>
  </si>
  <si>
    <t>FRAGRANCE OIL BERGMT &amp; PATCH 20ML A36</t>
  </si>
  <si>
    <t>FRAGRANCE OIL GINGER &amp; CINNAMON 20ML A36</t>
  </si>
  <si>
    <t>FRAGRANCE OIL IRIS &amp; VIOLET 20ML A36</t>
  </si>
  <si>
    <t>FRAGRANCE OIL MUSK AND MANDARIN 20ML A36</t>
  </si>
  <si>
    <t>GC BOX CYO RM19 A0X</t>
  </si>
  <si>
    <t>GC BOX TRIO LIQUID LIPS CYO RM19 A0X</t>
  </si>
  <si>
    <t>GC BOX TRIO HAND CREAM CYO RM19 A0X</t>
  </si>
  <si>
    <t>GC POUCH CYO RM19 A0X</t>
  </si>
  <si>
    <t>GC BAG EMPTY MAKE UP EID RM19 A0X</t>
  </si>
  <si>
    <t>GC BOX CYO MOTHERS DAY MD19 A0X</t>
  </si>
  <si>
    <t>GC ENVELOPE CYO MOTHERS DAY MD19 A0X</t>
  </si>
  <si>
    <t>GC BOX SLEEVE SMALL CBB MD19 A0X</t>
  </si>
  <si>
    <t>GC BOX SLEEVE MEDIUM MUSKS MD19 A0X</t>
  </si>
  <si>
    <t>EYE PALETTE OWN YOUR NATURALS 13G A0X</t>
  </si>
  <si>
    <t>EYE PALETTE PAINT IN COLOUR 13G A0X</t>
  </si>
  <si>
    <t>COSMETICS BAG CORK 2019 A0X</t>
  </si>
  <si>
    <t>TWEEZER RENO 2019 A0X</t>
  </si>
  <si>
    <t>DEODORANT MACA ROOT &amp; ALOE 75G A0X</t>
  </si>
  <si>
    <t>GC BAG BANANA/GINGER L/E AR19 A0X</t>
  </si>
  <si>
    <t>RELAXER THAI WOODEN A0X</t>
  </si>
  <si>
    <t>BODY LOTION SHEA 200ML A0X</t>
  </si>
  <si>
    <t>SHEET MASK ALOE 18ML A0X</t>
  </si>
  <si>
    <t>SHEET MASK VITAMIN E 18ML A0X</t>
  </si>
  <si>
    <t>SHEET MASK SEAWEED 18ML A0X</t>
  </si>
  <si>
    <t>FACE MIST SKIN DEFENCE SPF30 60ML AX</t>
  </si>
  <si>
    <t>FACE MASK COFFEE 75ML A0X</t>
  </si>
  <si>
    <t>SAMPLE MASK COFFEE 5ML A0X</t>
  </si>
  <si>
    <t>BODY MILK MORINGA 250ML 2018 A0X</t>
  </si>
  <si>
    <t>BODY MILK MORINGA 60ML 2018 A0X</t>
  </si>
  <si>
    <t>FACIAL MASK GINSENG &amp; RICE 5ML A0</t>
  </si>
  <si>
    <t>FACIAL MASK GINSENG &amp;RICE RETAIL 5ML A0X</t>
  </si>
  <si>
    <t>SHEA BUTTER 150ML A0X</t>
  </si>
  <si>
    <t>STARTER KIT TBSAH SPRING 2018 A0</t>
  </si>
  <si>
    <t>MOISTURE CREAM CARROT 50ML A0X</t>
  </si>
  <si>
    <t>SAMPLE GEL CREAM VITAMIN E 1ML A0X</t>
  </si>
  <si>
    <t>BB CREAM FRESH NUDE 01 FAIR 25ML AX</t>
  </si>
  <si>
    <t>BB CREAM FRESH NUDE 02 MED/FAIR 25ML AX</t>
  </si>
  <si>
    <t>BB CREAM FRESH NUDE 03 MEDIUM 25ML AX</t>
  </si>
  <si>
    <t>BB CREAM FRESH NUDE 04 TAN 25ML AX</t>
  </si>
  <si>
    <t>BB CREAM FRESH NUDE 05 DEEP 25ML AX</t>
  </si>
  <si>
    <t>MASCARA HAPPY GO LASH 9ML A0X</t>
  </si>
  <si>
    <t>BRONZING BALM HONEY BRONZE 9G A0</t>
  </si>
  <si>
    <t>FACIAL WASH FMNG ALOE  150ML A0X</t>
  </si>
  <si>
    <t>STIMULATOR FACIAL A0</t>
  </si>
  <si>
    <t>RELAXER TOTAL BODY A0</t>
  </si>
  <si>
    <t>BODY SCRUB CACTUS BLOSSOM 250ML A0X</t>
  </si>
  <si>
    <t>BODY BUTTER CACTUS BLOSSOM 200ML A0X</t>
  </si>
  <si>
    <t>BODY YOGURT CACTUS BLOSSOM 200ML A0X</t>
  </si>
  <si>
    <t>MASK PEEL TEA TREE 10G A0X</t>
  </si>
  <si>
    <t>MASK PEEL TEA TREE 10G A36</t>
  </si>
  <si>
    <t>ROLLER TWIN BALL A0</t>
  </si>
  <si>
    <t>BODY BUTTER BANANA 200ML 2019 A0X</t>
  </si>
  <si>
    <t>SHOWER CREAM BANANA 250ML 2019 A0X</t>
  </si>
  <si>
    <t>BODY YOGURT BANANA 200ML 2019 A0X</t>
  </si>
  <si>
    <t>BODY POLISH BANANA 200ML 2019 A0X</t>
  </si>
  <si>
    <t>BODY BUTTER GINGER 200ML 2019 A0X</t>
  </si>
  <si>
    <t>BODY SCRUB GINGER 250ML A0X</t>
  </si>
  <si>
    <t>SHOWER GEL GINGER 250ML A0X</t>
  </si>
  <si>
    <t>BODY YOGURT GINGER 200ML A0X</t>
  </si>
  <si>
    <t>FACIAL MASK CHARCOAL RETAIL 5 ML A0</t>
  </si>
  <si>
    <t>FACIAL MASK ROSE RETAIL 5ML A0</t>
  </si>
  <si>
    <t>FACIAL MASK MATCHA 5 ML 2017 A0X</t>
  </si>
  <si>
    <t>2409122</t>
  </si>
  <si>
    <t>2409124</t>
  </si>
  <si>
    <t>2411101</t>
  </si>
  <si>
    <t>2411107</t>
  </si>
  <si>
    <t>2411109</t>
  </si>
  <si>
    <t>2411114</t>
  </si>
  <si>
    <t>2432102</t>
  </si>
  <si>
    <t>2432103</t>
  </si>
  <si>
    <t>2432111</t>
  </si>
  <si>
    <t>2432114</t>
  </si>
  <si>
    <t>2432116</t>
  </si>
  <si>
    <t>2432118</t>
  </si>
  <si>
    <t>2432120</t>
  </si>
  <si>
    <t>2432121</t>
  </si>
  <si>
    <t>2434103</t>
  </si>
  <si>
    <t>id = uid</t>
  </si>
  <si>
    <t>id = pwd</t>
  </si>
  <si>
    <t>action = http://10.66.8.10/cgi-bin/web_om_tbs.exe</t>
  </si>
  <si>
    <t>div class = Item abandon pick action</t>
  </si>
  <si>
    <t>input value = "Run Query" class = "button"</t>
  </si>
  <si>
    <t>input value = "confirm" id = "inner3_submit"</t>
  </si>
  <si>
    <t>abandon picks input reason name = "web_pick_abandon_picks_reason"</t>
  </si>
  <si>
    <t>warning message = "warningmessage"</t>
  </si>
  <si>
    <t>MU KIT BEAT MED Q2 2019 A0</t>
  </si>
  <si>
    <t>MU KIT BEAT SML Q2 2019 A0</t>
  </si>
  <si>
    <t>MU KIT BEAT XS Q2 2019 A0</t>
  </si>
  <si>
    <t>MU KIT BEAT XXS Q2 2019 A0</t>
  </si>
  <si>
    <t>TROLLEY TBSAH 2018 UK A0</t>
  </si>
  <si>
    <t>EMULSION SPF30 VITAMIN E 50ML A2</t>
  </si>
  <si>
    <t>CREAM CLEANSER ALOE 250ML A0X</t>
  </si>
  <si>
    <t>CREAM CLEANSER VITAMIN E RENO 250ML A0X</t>
  </si>
  <si>
    <t>TONER HYDRATING VITAMIN E RENO 250ML A0X</t>
  </si>
  <si>
    <t>Meiyume</t>
  </si>
  <si>
    <t>CATALOGUE TBSAH AUTUMN 2019 PK10 A0</t>
  </si>
  <si>
    <t>CARRIER ENVELOPE CNY 2019 A0</t>
  </si>
  <si>
    <t>LIP BALM WATERMELON 10ML AX</t>
  </si>
  <si>
    <t>2434108</t>
  </si>
  <si>
    <t>2411116</t>
  </si>
  <si>
    <t>2432123</t>
  </si>
  <si>
    <t>2434110</t>
  </si>
  <si>
    <t>2832101</t>
  </si>
  <si>
    <t>2834103</t>
  </si>
  <si>
    <t>2434114</t>
  </si>
  <si>
    <t>2434124</t>
  </si>
  <si>
    <t>FACE OIL TEA TREE 20ML A0X</t>
  </si>
  <si>
    <t>FACE MIST VITAMIN E 100ML A0X</t>
  </si>
  <si>
    <t>HEAD BAND BUNNY GIFT XM19 A0X</t>
  </si>
  <si>
    <t>GC LABEL MED STRAWBERRY V2 RM19 A0X</t>
  </si>
  <si>
    <t>T CONCENTRATE DOY 50ML A0X</t>
  </si>
  <si>
    <t>T SKIN DEFENCE ESSENCE SPF50 60ML AX</t>
  </si>
  <si>
    <t>T SHAMPOO SHEA 400ML A0X</t>
  </si>
  <si>
    <t>T SHAMPOO SHEA 250ML A0X</t>
  </si>
  <si>
    <t>T FACE WASH CARROT 100ML A0X</t>
  </si>
  <si>
    <t>T MOISTURE CRM CARROT 50ML A0X</t>
  </si>
  <si>
    <t>T FACE MASK COFFEE 75ML A0X</t>
  </si>
  <si>
    <t>T SHEET MASK ALOE 18ML A0X</t>
  </si>
  <si>
    <t>T SHEET MASK VITAMIN E 18ML A0X</t>
  </si>
  <si>
    <t>T FACE MIST SKIN DEFENCE SPF45 60ML A1A</t>
  </si>
  <si>
    <t>T BODY BUTTER GINGER 200ML 2019 A0X</t>
  </si>
  <si>
    <t>T BODY YOGURT GINGER 200ML A0X</t>
  </si>
  <si>
    <t>T SHOWER GEL GINGER 250ML A0X</t>
  </si>
  <si>
    <t>T SHEET MASK DOY 21ML A0X</t>
  </si>
  <si>
    <t>T FACE WASH CHARCOAL 125ML A0X</t>
  </si>
  <si>
    <t>T BODY LOTION OLIVE 200ML A0X</t>
  </si>
  <si>
    <t>T BODY BUTTER SHEA 150ML A0X</t>
  </si>
  <si>
    <t>T BODY LOTION SHEA 200ML A0X</t>
  </si>
  <si>
    <t>T BODY YOGURT CACTUS FLOWER 200ML A0X</t>
  </si>
  <si>
    <t>T SHOWER GEL CACTUS FLOWER 250ML A0X</t>
  </si>
  <si>
    <t>T BODY BUTTER CACTUS FLOWER 200ML A0X</t>
  </si>
  <si>
    <t>T BODY BUTTER BANANA 200ML A0X</t>
  </si>
  <si>
    <t>T BODY YOGURT BANANA 200ML A0X</t>
  </si>
  <si>
    <t>T SHOWER CREAM BANANA 250ML 2019 A0X</t>
  </si>
  <si>
    <t>T SHEET MASK SEAWEED 18ML A0X</t>
  </si>
  <si>
    <t>T MASK PEEL TEA TREE 10G A0X</t>
  </si>
  <si>
    <t>T BODY YOGURT PINK GRPFRT 200ML A0X</t>
  </si>
  <si>
    <t>LIP BUTTER PINK GRPFRT RENO 10ML A0X</t>
  </si>
  <si>
    <t>2434120</t>
  </si>
  <si>
    <t>2411119</t>
  </si>
  <si>
    <t>2434117</t>
  </si>
  <si>
    <t>2434119</t>
  </si>
  <si>
    <t>2434115</t>
  </si>
  <si>
    <t>2434123</t>
  </si>
  <si>
    <t>BRONZING POWDER HONEY 03 11G A0.</t>
  </si>
  <si>
    <t>BRONZING POWDER HONEY 04 11G A0.</t>
  </si>
  <si>
    <t>BRONZING POWDER HONEY 05 11G A0.</t>
  </si>
  <si>
    <t>BRONZING POWDER HONEY 06 11G A0.</t>
  </si>
  <si>
    <t>SHOWER GEL VNLLA PMPKN 250ML 2019 A0X</t>
  </si>
  <si>
    <t>GC BAG EMPTY HEMP XM19 A0X</t>
  </si>
  <si>
    <t>BATH LILY GIFT PINK ARX</t>
  </si>
  <si>
    <t>BATH LILY GIFT CREAM ARX</t>
  </si>
  <si>
    <t>BATH LILY GIFT RED ARX</t>
  </si>
  <si>
    <t>BATH LILY MINI GIFT RED ARX</t>
  </si>
  <si>
    <t>BATH LILY MINI GIFT ORANGE ARX</t>
  </si>
  <si>
    <t>BATH LILY GIFT ORANGE ARX</t>
  </si>
  <si>
    <t>3718119</t>
  </si>
  <si>
    <t>2409117</t>
  </si>
  <si>
    <t>Non-Haz</t>
  </si>
  <si>
    <t>Get Paper Industry Pvt. Ltd</t>
  </si>
  <si>
    <t>SAMPLE CONCENTRATE DOY 1ML A0X</t>
  </si>
  <si>
    <t>FACE MASK TEA TREE 100ML A0X</t>
  </si>
  <si>
    <t>GC CYO HALLOWEEN 2019 A0X</t>
  </si>
  <si>
    <t>CATALOGUE TBSAH SUMMER 2019 A0</t>
  </si>
  <si>
    <t>2834116</t>
  </si>
  <si>
    <t>2434111</t>
  </si>
  <si>
    <t>INSTABLUR 20ML A0</t>
  </si>
  <si>
    <t>SHINE LIP LIQUID PEANUT CRUNCH 7ML A0X</t>
  </si>
  <si>
    <t>SHINE LIP LIQUID CARAMEL DROP 7ML A0X</t>
  </si>
  <si>
    <t>SHINE LIP LIQUID PEACH TWIST 7ML A0X</t>
  </si>
  <si>
    <t>GC POUCH SMALL BG XM19 A0X</t>
  </si>
  <si>
    <t>GC POUCH MED BG XM19 A0X</t>
  </si>
  <si>
    <t>GC POUCH LARGE BG XM19 A0X</t>
  </si>
  <si>
    <t>FACIAL MASK ALMOND MILK OATS 75ML A0X.</t>
  </si>
  <si>
    <t>2409114</t>
  </si>
  <si>
    <t>2434104</t>
  </si>
  <si>
    <t>3718124</t>
  </si>
  <si>
    <t>2411117</t>
  </si>
  <si>
    <t>BATH LILY RAINBOW GIFT XM19 A0X</t>
  </si>
  <si>
    <t>SHEET MASK VITAMIN C 18ML A0X</t>
  </si>
  <si>
    <t>BAG FOR LIFE TBSAH A0</t>
  </si>
  <si>
    <t>PARTY PLANNER TBSAH 2019 A0</t>
  </si>
  <si>
    <t>2832102</t>
  </si>
  <si>
    <t>2832124</t>
  </si>
  <si>
    <t>2832116</t>
  </si>
  <si>
    <t>2834108</t>
  </si>
  <si>
    <t xml:space="preserve">          </t>
  </si>
  <si>
    <t>WP</t>
  </si>
  <si>
    <t>06.02.2019</t>
  </si>
  <si>
    <t>GC BAG HEMP MOISTURE XM19 A0X</t>
  </si>
  <si>
    <t>HANGING PROP RAMADAN 2019 A0</t>
  </si>
  <si>
    <t>HEADER PULSE RAMADAN 2019 A0</t>
  </si>
  <si>
    <t>TABLE MAT RAMADAN 2019 A0</t>
  </si>
  <si>
    <t>INSERTS CART SCENTS OF LIFE TRANS A0X</t>
  </si>
  <si>
    <t>GC BAG MENS XM18 A0X</t>
  </si>
  <si>
    <t>3712126</t>
  </si>
  <si>
    <t>3712123</t>
  </si>
  <si>
    <t>3712130</t>
  </si>
  <si>
    <t>2832104</t>
  </si>
  <si>
    <t>2832107</t>
  </si>
  <si>
    <t>21401</t>
  </si>
  <si>
    <t>21451</t>
  </si>
  <si>
    <t>24051</t>
  </si>
  <si>
    <t>24171</t>
  </si>
  <si>
    <t>24201</t>
  </si>
  <si>
    <t>24221</t>
  </si>
  <si>
    <t>25141</t>
  </si>
  <si>
    <t>25181</t>
  </si>
  <si>
    <t>25221</t>
  </si>
  <si>
    <t>25311</t>
  </si>
  <si>
    <t>25431</t>
  </si>
  <si>
    <t>26351</t>
  </si>
  <si>
    <t>27011</t>
  </si>
  <si>
    <t>27051</t>
  </si>
  <si>
    <t>27151</t>
  </si>
  <si>
    <t>27191</t>
  </si>
  <si>
    <t>27221</t>
  </si>
  <si>
    <t>28421</t>
  </si>
  <si>
    <t>Fapagau &amp; CIE SNC</t>
  </si>
  <si>
    <t>Williams Lea Tag Limited</t>
  </si>
  <si>
    <t>L'OREAL PRODUKT.DTLD.GMBH&amp;CO.KG</t>
  </si>
  <si>
    <t>Sicos Et Cie SNC</t>
  </si>
  <si>
    <t>BEAUTE RECHERCHE &amp; INDUSTRIES SAS</t>
  </si>
  <si>
    <t>Dimensions Clothing Ltd</t>
  </si>
  <si>
    <t>MAT LIP BTTR MBAI GLADIOLUS 040 7ML A0X</t>
  </si>
  <si>
    <t>MAT LIP BTTR CAPE CALLA LILY 042 7ML A0X</t>
  </si>
  <si>
    <t>MAT LIP BTTR BOSTON ASTILBE 033 7ML A0X</t>
  </si>
  <si>
    <t>EOS EYE &amp; LIP Q3 2019 A0X</t>
  </si>
  <si>
    <t>UNIT LIP BUTTER 2019 A0X</t>
  </si>
  <si>
    <t>YA MUNTS I B EHNA SC DE RL DE CV</t>
  </si>
  <si>
    <t>EYE COLOUR STK ARUBA PALM 13 1.6G A0X</t>
  </si>
  <si>
    <t>EYE COLOUR STK BORACAY SAND 15 1.6G A0X</t>
  </si>
  <si>
    <t>EYE CLR STK BARBUDA RS SHELL 16 1.6G A0X</t>
  </si>
  <si>
    <t>EYE COLOUR STK MIAMI SUNSET 14 1.6G A0X</t>
  </si>
  <si>
    <t>FEATURE SIGN FRAME RAMADAN 2019 A0</t>
  </si>
  <si>
    <t>TESTER FRAGRANCE 2019 A0X</t>
  </si>
  <si>
    <t>FRAG BLOTTER ESSENCE SCENTS OF LIFE A0X</t>
  </si>
  <si>
    <t>FRAG BLOTTER SPRITZES SCENTS OF LIFE A0X</t>
  </si>
  <si>
    <t>FRAG BLOTTER FRAGRANCE SCENTSOF LIFE A0X</t>
  </si>
  <si>
    <t>EOS COLOUR CRUSH RM19 A0X</t>
  </si>
  <si>
    <t>CONSULTATION CHAIR 3 GREYS A0</t>
  </si>
  <si>
    <t>SAMPLE CREAM VITAMIN E 1ML A0</t>
  </si>
  <si>
    <t>2340118</t>
  </si>
  <si>
    <t>23451</t>
  </si>
  <si>
    <t>23461</t>
  </si>
  <si>
    <t>2411123</t>
  </si>
  <si>
    <t>28171</t>
  </si>
  <si>
    <t>2832108</t>
  </si>
  <si>
    <t>2832122</t>
  </si>
  <si>
    <t>3426112</t>
  </si>
  <si>
    <t>3712114</t>
  </si>
  <si>
    <t>3712124</t>
  </si>
  <si>
    <t>3712125</t>
  </si>
  <si>
    <t>3712127</t>
  </si>
  <si>
    <t>3718126</t>
  </si>
  <si>
    <t>3724102</t>
  </si>
  <si>
    <t>3724125</t>
  </si>
  <si>
    <t>22311</t>
  </si>
  <si>
    <t>22361</t>
  </si>
  <si>
    <t>2340104</t>
  </si>
  <si>
    <t>2409104</t>
  </si>
  <si>
    <t>2411103</t>
  </si>
  <si>
    <t>27441</t>
  </si>
  <si>
    <t>28181</t>
  </si>
  <si>
    <t>2832109</t>
  </si>
  <si>
    <t>2832118</t>
  </si>
  <si>
    <t>2906102</t>
  </si>
  <si>
    <t>3712102</t>
  </si>
  <si>
    <t>3718111</t>
  </si>
  <si>
    <t>3724105</t>
  </si>
  <si>
    <t>22181</t>
  </si>
  <si>
    <t>22191</t>
  </si>
  <si>
    <t>22201</t>
  </si>
  <si>
    <t>2340122</t>
  </si>
  <si>
    <t>25241</t>
  </si>
  <si>
    <t>26461</t>
  </si>
  <si>
    <t>3332111</t>
  </si>
  <si>
    <t>TABLE GLORIFIER BANANA 2019 A0X</t>
  </si>
  <si>
    <t>TABLE GLORIFIER GINGER 2019 A0X</t>
  </si>
  <si>
    <t>MAT LIP BTTR KOBE ORCHID 031 7ML A0X</t>
  </si>
  <si>
    <t>MAT LIP BTTR KYOTO ACER 036 7ML A0X</t>
  </si>
  <si>
    <t>MAT LIP BTTR MNHTTAN MRGLD 015 7ML A0X</t>
  </si>
  <si>
    <t>HAND WASH BRITISH ROSE 275ML A0X</t>
  </si>
  <si>
    <t>HAND WASH PINK GRPFRT 275ML A0X</t>
  </si>
  <si>
    <t>HAND WASH BALKAN JUNIPER 275ML A0X</t>
  </si>
  <si>
    <t>HAND WASH TAHITIAN TIARE 275ML A0X</t>
  </si>
  <si>
    <t>SHOPPING BASKET SEAGRASS MX</t>
  </si>
  <si>
    <t>OVATO PTY LTD</t>
  </si>
  <si>
    <t>23431</t>
  </si>
  <si>
    <t>2409108</t>
  </si>
  <si>
    <t>2411118</t>
  </si>
  <si>
    <t>2432112</t>
  </si>
  <si>
    <t>2432117</t>
  </si>
  <si>
    <t>2432119</t>
  </si>
  <si>
    <t>28111</t>
  </si>
  <si>
    <t>30031</t>
  </si>
  <si>
    <t>3724129</t>
  </si>
  <si>
    <t>1076679</t>
  </si>
  <si>
    <t>1097217</t>
  </si>
  <si>
    <t>1091605</t>
  </si>
  <si>
    <t>1091765</t>
  </si>
  <si>
    <t>1096572</t>
  </si>
  <si>
    <t>1054340</t>
  </si>
  <si>
    <t>1077548</t>
  </si>
  <si>
    <t>1089906</t>
  </si>
  <si>
    <t>1018792</t>
  </si>
  <si>
    <t>1018551</t>
  </si>
  <si>
    <t>1096987</t>
  </si>
  <si>
    <t>1052015</t>
  </si>
  <si>
    <t>1094336</t>
  </si>
  <si>
    <t>1095193</t>
  </si>
  <si>
    <t>1009907</t>
  </si>
  <si>
    <t>1092987</t>
  </si>
  <si>
    <t>1052126</t>
  </si>
  <si>
    <t>1092172</t>
  </si>
  <si>
    <t>1052764</t>
  </si>
  <si>
    <t>24181</t>
  </si>
  <si>
    <t>2434118</t>
  </si>
  <si>
    <t>3718107</t>
  </si>
  <si>
    <t>3724121</t>
  </si>
  <si>
    <t>DS</t>
  </si>
  <si>
    <t>NDS</t>
  </si>
  <si>
    <t>21421</t>
  </si>
  <si>
    <t>2832117</t>
  </si>
  <si>
    <t>2834114</t>
  </si>
  <si>
    <t>2914105</t>
  </si>
  <si>
    <t>29461</t>
  </si>
  <si>
    <t>3209101</t>
  </si>
  <si>
    <t>3729123</t>
  </si>
  <si>
    <t>Stored Value Solutions (UK) Ltd</t>
  </si>
  <si>
    <t>L.A. Enterprises, LLC</t>
  </si>
  <si>
    <t>G1 SAMPLER SATSUMA AR19  A0X</t>
  </si>
  <si>
    <t>USP Indicator Solutions Gmbh</t>
  </si>
  <si>
    <t>Reflex International</t>
  </si>
  <si>
    <t>GC BOX LARGE PR XM19 A0X</t>
  </si>
  <si>
    <t>2409110</t>
  </si>
  <si>
    <t>26321</t>
  </si>
  <si>
    <t>27231</t>
  </si>
  <si>
    <t>2832123</t>
  </si>
  <si>
    <t>2834121</t>
  </si>
  <si>
    <t>2914103</t>
  </si>
  <si>
    <t>2914112</t>
  </si>
  <si>
    <t>30121</t>
  </si>
  <si>
    <t>3234101</t>
  </si>
  <si>
    <t>3332107</t>
  </si>
  <si>
    <t>34151</t>
  </si>
  <si>
    <t>3512101</t>
  </si>
  <si>
    <t>3512122</t>
  </si>
  <si>
    <t>3724131</t>
  </si>
  <si>
    <t>37461</t>
  </si>
  <si>
    <t>MRF7</t>
  </si>
  <si>
    <t>MRF5</t>
  </si>
  <si>
    <t>MRF3</t>
  </si>
  <si>
    <t>21141</t>
  </si>
  <si>
    <t>21461</t>
  </si>
  <si>
    <t>2340123</t>
  </si>
  <si>
    <t>2409113</t>
  </si>
  <si>
    <t>2409118</t>
  </si>
  <si>
    <t>2411110</t>
  </si>
  <si>
    <t>2411113</t>
  </si>
  <si>
    <t>24241</t>
  </si>
  <si>
    <t>24311</t>
  </si>
  <si>
    <t>2432108</t>
  </si>
  <si>
    <t>2432115</t>
  </si>
  <si>
    <t>2434102</t>
  </si>
  <si>
    <t>25061</t>
  </si>
  <si>
    <t>25361</t>
  </si>
  <si>
    <t>26411</t>
  </si>
  <si>
    <t>28241</t>
  </si>
  <si>
    <t>2834118</t>
  </si>
  <si>
    <t>2906116</t>
  </si>
  <si>
    <t>2909109</t>
  </si>
  <si>
    <t>2909112</t>
  </si>
  <si>
    <t>2914113</t>
  </si>
  <si>
    <t>2914123</t>
  </si>
  <si>
    <t>30141</t>
  </si>
  <si>
    <t>30301</t>
  </si>
  <si>
    <t>3211102</t>
  </si>
  <si>
    <t>32131</t>
  </si>
  <si>
    <t>33181</t>
  </si>
  <si>
    <t>35371</t>
  </si>
  <si>
    <t>3724130</t>
  </si>
  <si>
    <t>3729103</t>
  </si>
  <si>
    <t>3729118</t>
  </si>
  <si>
    <t>21301</t>
  </si>
  <si>
    <t>2409123</t>
  </si>
  <si>
    <t>26241</t>
  </si>
  <si>
    <t>26341</t>
  </si>
  <si>
    <t>3332106</t>
  </si>
  <si>
    <t>34101</t>
  </si>
  <si>
    <t>3724101</t>
  </si>
  <si>
    <t>3729113</t>
  </si>
  <si>
    <t>23331</t>
  </si>
  <si>
    <t>2832115</t>
  </si>
  <si>
    <t>2909102</t>
  </si>
  <si>
    <t>30021</t>
  </si>
  <si>
    <t>3529115</t>
  </si>
  <si>
    <t>3718116</t>
  </si>
  <si>
    <t>3735112</t>
  </si>
  <si>
    <t>Empty</t>
  </si>
  <si>
    <t>XR704CD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</si>
</sst>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&quot;£&quot;* #,##0.00_-;\-&quot;£&quot;* #,##0.00_-;_-&quot;£&quot;* &quot;-&quot;??_-;_-@_-"/>
    <numFmt numFmtId="164" formatCode="&quot;£&quot;#,##0.00_);[Red]\(&quot;£&quot;#,##0.00\)"/>
    <numFmt numFmtId="165" formatCode="0.000"/>
    <numFmt numFmtId="166" formatCode="00000"/>
    <numFmt numFmtId="167" formatCode="0.0"/>
    <numFmt numFmtId="168" formatCode="[$-F400]h:mm:ss\ AM/PM"/>
    <numFmt numFmtId="169" formatCode="&quot;£&quot;#,##0.00"/>
    <numFmt numFmtId="170" formatCode="_-&quot;£&quot;* #,##0.00_-;\-&quot;£&quot;* #,##0.00_-;_-&quot;£&quot;* &quot;-&quot;??_-;_-@_-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gency FB"/>
      <family val="2"/>
    </font>
    <font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32"/>
      <color rgb="FFFFFF00"/>
      <name val="Calibri"/>
      <family val="2"/>
      <scheme val="minor"/>
    </font>
    <font>
      <sz val="10"/>
      <name val="Arial"/>
      <family val="2"/>
    </font>
    <font>
      <sz val="11"/>
      <color theme="1" tint="0.1499984740745262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0"/>
      <color rgb="FF000000"/>
      <name val="Segoe UI"/>
      <family val="2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3" tint="0.3999755851924192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theme="0"/>
      </right>
      <top/>
      <bottom/>
      <diagonal/>
    </border>
  </borders>
  <cellStyleXfs count="96">
    <xf numFmtId="0" fontId="0" fillId="0" borderId="0"/>
    <xf numFmtId="0" fontId="1" fillId="0" borderId="0"/>
    <xf numFmtId="0" fontId="4" fillId="0" borderId="0"/>
    <xf numFmtId="0" fontId="8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8" applyNumberFormat="0" applyAlignment="0" applyProtection="0"/>
    <xf numFmtId="0" fontId="16" fillId="6" borderId="9" applyNumberFormat="0" applyAlignment="0" applyProtection="0"/>
    <xf numFmtId="0" fontId="17" fillId="6" borderId="8" applyNumberFormat="0" applyAlignment="0" applyProtection="0"/>
    <xf numFmtId="0" fontId="18" fillId="0" borderId="10" applyNumberFormat="0" applyFill="0" applyAlignment="0" applyProtection="0"/>
    <xf numFmtId="0" fontId="19" fillId="7" borderId="11" applyNumberFormat="0" applyAlignment="0" applyProtection="0"/>
    <xf numFmtId="0" fontId="7" fillId="0" borderId="0" applyNumberFormat="0" applyFill="0" applyBorder="0" applyAlignment="0" applyProtection="0"/>
    <xf numFmtId="0" fontId="1" fillId="8" borderId="12" applyNumberFormat="0" applyFont="0" applyAlignment="0" applyProtection="0"/>
    <xf numFmtId="0" fontId="20" fillId="0" borderId="0" applyNumberFormat="0" applyFill="0" applyBorder="0" applyAlignment="0" applyProtection="0"/>
    <xf numFmtId="0" fontId="3" fillId="0" borderId="13" applyNumberFormat="0" applyFill="0" applyAlignment="0" applyProtection="0"/>
    <xf numFmtId="0" fontId="2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2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8" fillId="0" borderId="0"/>
    <xf numFmtId="0" fontId="28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0" fontId="1" fillId="0" borderId="0" applyFont="0" applyFill="0" applyBorder="0" applyAlignment="0" applyProtection="0"/>
  </cellStyleXfs>
  <cellXfs count="196">
    <xf numFmtId="0" fontId="0" fillId="0" borderId="0" xfId="0"/>
    <xf numFmtId="0" fontId="0" fillId="0" borderId="0" xfId="0" applyFill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NumberForma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33" borderId="1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34" borderId="1" xfId="0" applyFill="1" applyBorder="1" applyAlignment="1">
      <alignment horizontal="center"/>
    </xf>
    <xf numFmtId="0" fontId="0" fillId="34" borderId="1" xfId="0" quotePrefix="1" applyFill="1" applyBorder="1" applyAlignment="1">
      <alignment horizontal="center"/>
    </xf>
    <xf numFmtId="0" fontId="23" fillId="36" borderId="1" xfId="1" applyNumberFormat="1" applyFont="1" applyFill="1" applyBorder="1" applyAlignment="1">
      <alignment horizontal="center" vertical="center"/>
    </xf>
    <xf numFmtId="0" fontId="3" fillId="35" borderId="1" xfId="0" applyFont="1" applyFill="1" applyBorder="1" applyAlignment="1">
      <alignment horizontal="center" vertical="center" wrapText="1"/>
    </xf>
    <xf numFmtId="165" fontId="3" fillId="35" borderId="1" xfId="0" applyNumberFormat="1" applyFont="1" applyFill="1" applyBorder="1" applyAlignment="1">
      <alignment horizontal="center" vertical="center" wrapText="1"/>
    </xf>
    <xf numFmtId="0" fontId="0" fillId="34" borderId="0" xfId="0" applyFill="1" applyAlignment="1">
      <alignment horizontal="center" vertical="center"/>
    </xf>
    <xf numFmtId="165" fontId="0" fillId="34" borderId="0" xfId="0" applyNumberFormat="1" applyFill="1" applyAlignment="1">
      <alignment horizontal="center" vertical="center"/>
    </xf>
    <xf numFmtId="0" fontId="23" fillId="36" borderId="16" xfId="1" applyNumberFormat="1" applyFont="1" applyFill="1" applyBorder="1" applyAlignment="1">
      <alignment horizontal="center" vertical="center"/>
    </xf>
    <xf numFmtId="0" fontId="0" fillId="33" borderId="1" xfId="0" quotePrefix="1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0" fontId="0" fillId="40" borderId="1" xfId="0" quotePrefix="1" applyFill="1" applyBorder="1" applyAlignment="1">
      <alignment horizontal="center"/>
    </xf>
    <xf numFmtId="0" fontId="26" fillId="34" borderId="0" xfId="0" applyFont="1" applyFill="1" applyAlignment="1">
      <alignment horizontal="left"/>
    </xf>
    <xf numFmtId="9" fontId="0" fillId="34" borderId="0" xfId="46" applyFont="1" applyFill="1" applyAlignment="1">
      <alignment horizontal="center" vertical="center"/>
    </xf>
    <xf numFmtId="165" fontId="23" fillId="36" borderId="1" xfId="1" applyNumberFormat="1" applyFont="1" applyFill="1" applyBorder="1" applyAlignment="1">
      <alignment horizontal="center" vertical="center"/>
    </xf>
    <xf numFmtId="165" fontId="6" fillId="35" borderId="1" xfId="0" applyNumberFormat="1" applyFont="1" applyFill="1" applyBorder="1" applyAlignment="1">
      <alignment horizontal="center" vertical="center" wrapText="1"/>
    </xf>
    <xf numFmtId="9" fontId="6" fillId="35" borderId="1" xfId="46" applyFont="1" applyFill="1" applyBorder="1" applyAlignment="1">
      <alignment horizontal="center" vertical="center" wrapText="1"/>
    </xf>
    <xf numFmtId="0" fontId="27" fillId="35" borderId="1" xfId="0" applyFont="1" applyFill="1" applyBorder="1" applyAlignment="1">
      <alignment horizontal="center" vertical="center"/>
    </xf>
    <xf numFmtId="0" fontId="6" fillId="35" borderId="1" xfId="0" applyFont="1" applyFill="1" applyBorder="1" applyAlignment="1">
      <alignment horizontal="center" vertical="center" wrapText="1"/>
    </xf>
    <xf numFmtId="0" fontId="26" fillId="34" borderId="0" xfId="0" applyFont="1" applyFill="1" applyAlignment="1">
      <alignment horizontal="center"/>
    </xf>
    <xf numFmtId="0" fontId="0" fillId="33" borderId="15" xfId="0" applyFill="1" applyBorder="1" applyAlignment="1">
      <alignment horizontal="center"/>
    </xf>
    <xf numFmtId="0" fontId="26" fillId="34" borderId="0" xfId="0" applyFont="1" applyFill="1" applyBorder="1" applyAlignment="1">
      <alignment horizontal="center"/>
    </xf>
    <xf numFmtId="10" fontId="23" fillId="36" borderId="1" xfId="46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29" fillId="34" borderId="0" xfId="0" applyFont="1" applyFill="1" applyAlignment="1">
      <alignment horizontal="left"/>
    </xf>
    <xf numFmtId="0" fontId="5" fillId="36" borderId="3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 wrapText="1"/>
    </xf>
    <xf numFmtId="0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center" vertical="center"/>
    </xf>
    <xf numFmtId="3" fontId="5" fillId="0" borderId="20" xfId="0" applyNumberFormat="1" applyFont="1" applyFill="1" applyBorder="1" applyAlignment="1">
      <alignment horizontal="center" vertical="center"/>
    </xf>
    <xf numFmtId="0" fontId="5" fillId="0" borderId="2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5" fillId="0" borderId="3" xfId="0" quotePrefix="1" applyFont="1" applyFill="1" applyBorder="1" applyAlignment="1">
      <alignment horizontal="center" vertical="center"/>
    </xf>
    <xf numFmtId="3" fontId="5" fillId="0" borderId="20" xfId="45" applyNumberFormat="1" applyFont="1" applyFill="1" applyBorder="1" applyAlignment="1">
      <alignment horizontal="center" vertical="center"/>
    </xf>
    <xf numFmtId="0" fontId="5" fillId="0" borderId="3" xfId="0" quotePrefix="1" applyNumberFormat="1" applyFont="1" applyFill="1" applyBorder="1" applyAlignment="1">
      <alignment horizontal="center" vertical="center"/>
    </xf>
    <xf numFmtId="3" fontId="5" fillId="0" borderId="3" xfId="0" applyNumberFormat="1" applyFont="1" applyFill="1" applyBorder="1" applyAlignment="1">
      <alignment horizontal="center" vertical="center"/>
    </xf>
    <xf numFmtId="3" fontId="5" fillId="0" borderId="2" xfId="0" applyNumberFormat="1" applyFont="1" applyFill="1" applyBorder="1" applyAlignment="1">
      <alignment horizontal="center" vertical="center"/>
    </xf>
    <xf numFmtId="3" fontId="5" fillId="0" borderId="21" xfId="0" applyNumberFormat="1" applyFont="1" applyFill="1" applyBorder="1" applyAlignment="1">
      <alignment horizontal="center" vertical="center"/>
    </xf>
    <xf numFmtId="3" fontId="5" fillId="0" borderId="19" xfId="0" applyNumberFormat="1" applyFont="1" applyFill="1" applyBorder="1" applyAlignment="1">
      <alignment horizontal="center" vertical="center"/>
    </xf>
    <xf numFmtId="3" fontId="5" fillId="0" borderId="18" xfId="0" applyNumberFormat="1" applyFont="1" applyFill="1" applyBorder="1" applyAlignment="1">
      <alignment horizontal="center" vertical="center"/>
    </xf>
    <xf numFmtId="0" fontId="5" fillId="0" borderId="1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0" fontId="6" fillId="0" borderId="3" xfId="0" quotePrefix="1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165" fontId="31" fillId="0" borderId="3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33" fillId="0" borderId="3" xfId="0" applyFont="1" applyBorder="1" applyAlignment="1">
      <alignment vertical="center" wrapText="1"/>
    </xf>
    <xf numFmtId="0" fontId="32" fillId="0" borderId="3" xfId="0" applyFont="1" applyBorder="1" applyAlignment="1">
      <alignment horizontal="center" vertical="center" textRotation="255"/>
    </xf>
    <xf numFmtId="0" fontId="5" fillId="0" borderId="3" xfId="46" applyNumberFormat="1" applyFont="1" applyFill="1" applyBorder="1" applyAlignment="1">
      <alignment horizontal="center" vertical="center"/>
    </xf>
    <xf numFmtId="0" fontId="5" fillId="0" borderId="3" xfId="46" quotePrefix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66" fontId="0" fillId="0" borderId="22" xfId="0" applyNumberFormat="1" applyFill="1" applyBorder="1"/>
    <xf numFmtId="0" fontId="0" fillId="0" borderId="22" xfId="0" applyBorder="1" applyAlignment="1">
      <alignment horizontal="center"/>
    </xf>
    <xf numFmtId="0" fontId="3" fillId="0" borderId="22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/>
    </xf>
    <xf numFmtId="0" fontId="34" fillId="0" borderId="0" xfId="0" applyFont="1"/>
    <xf numFmtId="0" fontId="0" fillId="43" borderId="22" xfId="0" applyFill="1" applyBorder="1" applyAlignment="1">
      <alignment horizontal="center"/>
    </xf>
    <xf numFmtId="0" fontId="0" fillId="0" borderId="0" xfId="0" quotePrefix="1" applyFill="1" applyBorder="1" applyAlignment="1">
      <alignment horizontal="center"/>
    </xf>
    <xf numFmtId="0" fontId="35" fillId="44" borderId="1" xfId="0" applyFont="1" applyFill="1" applyBorder="1" applyAlignment="1">
      <alignment horizontal="center"/>
    </xf>
    <xf numFmtId="0" fontId="0" fillId="44" borderId="1" xfId="0" applyFill="1" applyBorder="1" applyAlignment="1">
      <alignment horizontal="center"/>
    </xf>
    <xf numFmtId="0" fontId="5" fillId="36" borderId="3" xfId="0" applyNumberFormat="1" applyFont="1" applyFill="1" applyBorder="1" applyAlignment="1">
      <alignment horizontal="center" vertical="center"/>
    </xf>
    <xf numFmtId="0" fontId="5" fillId="36" borderId="3" xfId="46" applyNumberFormat="1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horizontal="center" vertical="center"/>
    </xf>
    <xf numFmtId="0" fontId="0" fillId="0" borderId="0" xfId="0" applyNumberFormat="1"/>
    <xf numFmtId="1" fontId="5" fillId="42" borderId="3" xfId="0" applyNumberFormat="1" applyFont="1" applyFill="1" applyBorder="1" applyAlignment="1">
      <alignment horizontal="center" vertical="center"/>
    </xf>
    <xf numFmtId="0" fontId="31" fillId="0" borderId="3" xfId="0" applyNumberFormat="1" applyFont="1" applyBorder="1" applyAlignment="1">
      <alignment horizontal="center" vertical="center" wrapText="1"/>
    </xf>
    <xf numFmtId="0" fontId="24" fillId="0" borderId="3" xfId="45" applyNumberFormat="1" applyFill="1" applyBorder="1" applyAlignment="1">
      <alignment horizontal="center" vertical="center"/>
    </xf>
    <xf numFmtId="0" fontId="3" fillId="0" borderId="0" xfId="0" applyFont="1"/>
    <xf numFmtId="14" fontId="0" fillId="0" borderId="0" xfId="0" applyNumberFormat="1"/>
    <xf numFmtId="168" fontId="0" fillId="0" borderId="0" xfId="0" applyNumberFormat="1"/>
    <xf numFmtId="20" fontId="0" fillId="0" borderId="0" xfId="0" applyNumberFormat="1"/>
    <xf numFmtId="21" fontId="0" fillId="0" borderId="0" xfId="0" applyNumberFormat="1"/>
    <xf numFmtId="49" fontId="0" fillId="45" borderId="18" xfId="0" applyNumberFormat="1" applyFont="1" applyFill="1" applyBorder="1"/>
    <xf numFmtId="49" fontId="0" fillId="36" borderId="18" xfId="0" applyNumberFormat="1" applyFont="1" applyFill="1" applyBorder="1"/>
    <xf numFmtId="3" fontId="0" fillId="36" borderId="18" xfId="0" applyNumberFormat="1" applyFont="1" applyFill="1" applyBorder="1"/>
    <xf numFmtId="0" fontId="19" fillId="46" borderId="0" xfId="0" applyFont="1" applyFill="1" applyBorder="1"/>
    <xf numFmtId="0" fontId="19" fillId="46" borderId="24" xfId="0" applyFont="1" applyFill="1" applyBorder="1"/>
    <xf numFmtId="0" fontId="19" fillId="46" borderId="24" xfId="0" applyFont="1" applyFill="1" applyBorder="1" applyAlignment="1">
      <alignment horizontal="left"/>
    </xf>
    <xf numFmtId="49" fontId="19" fillId="46" borderId="24" xfId="0" applyNumberFormat="1" applyFont="1" applyFill="1" applyBorder="1"/>
    <xf numFmtId="49" fontId="0" fillId="36" borderId="25" xfId="0" applyNumberFormat="1" applyFont="1" applyFill="1" applyBorder="1"/>
    <xf numFmtId="49" fontId="0" fillId="36" borderId="26" xfId="0" applyNumberFormat="1" applyFont="1" applyFill="1" applyBorder="1"/>
    <xf numFmtId="3" fontId="0" fillId="36" borderId="26" xfId="0" applyNumberFormat="1" applyFont="1" applyFill="1" applyBorder="1"/>
    <xf numFmtId="49" fontId="0" fillId="45" borderId="23" xfId="0" applyNumberFormat="1" applyFont="1" applyFill="1" applyBorder="1"/>
    <xf numFmtId="3" fontId="0" fillId="45" borderId="18" xfId="0" applyNumberFormat="1" applyFont="1" applyFill="1" applyBorder="1"/>
    <xf numFmtId="49" fontId="0" fillId="36" borderId="23" xfId="0" applyNumberFormat="1" applyFont="1" applyFill="1" applyBorder="1"/>
    <xf numFmtId="164" fontId="0" fillId="0" borderId="0" xfId="0" applyNumberFormat="1"/>
    <xf numFmtId="10" fontId="0" fillId="0" borderId="0" xfId="0" applyNumberFormat="1"/>
    <xf numFmtId="169" fontId="0" fillId="0" borderId="0" xfId="0" applyNumberFormat="1"/>
    <xf numFmtId="1" fontId="0" fillId="0" borderId="0" xfId="0" applyNumberFormat="1"/>
    <xf numFmtId="0" fontId="0" fillId="0" borderId="0" xfId="0" quotePrefix="1"/>
    <xf numFmtId="0" fontId="1" fillId="11" borderId="0" xfId="22"/>
    <xf numFmtId="0" fontId="36" fillId="11" borderId="0" xfId="22" applyFont="1"/>
    <xf numFmtId="0" fontId="24" fillId="11" borderId="0" xfId="45" applyFill="1"/>
    <xf numFmtId="2" fontId="0" fillId="0" borderId="0" xfId="0" applyNumberFormat="1"/>
    <xf numFmtId="9" fontId="0" fillId="0" borderId="0" xfId="0" applyNumberFormat="1"/>
    <xf numFmtId="0" fontId="37" fillId="11" borderId="0" xfId="22" applyFont="1"/>
    <xf numFmtId="0" fontId="37" fillId="11" borderId="0" xfId="22" applyFont="1" applyAlignment="1">
      <alignment horizontal="center"/>
    </xf>
    <xf numFmtId="0" fontId="38" fillId="11" borderId="0" xfId="22" applyFont="1"/>
    <xf numFmtId="49" fontId="0" fillId="0" borderId="0" xfId="0" applyNumberFormat="1"/>
    <xf numFmtId="0" fontId="5" fillId="0" borderId="18" xfId="46" quotePrefix="1" applyNumberFormat="1" applyFont="1" applyFill="1" applyBorder="1" applyAlignment="1">
      <alignment horizontal="center" vertical="center"/>
    </xf>
    <xf numFmtId="49" fontId="0" fillId="36" borderId="3" xfId="0" applyNumberFormat="1" applyFont="1" applyFill="1" applyBorder="1"/>
    <xf numFmtId="0" fontId="24" fillId="11" borderId="0" xfId="45" applyFill="1" applyAlignment="1">
      <alignment horizontal="center"/>
    </xf>
    <xf numFmtId="49" fontId="5" fillId="0" borderId="3" xfId="0" applyNumberFormat="1" applyFont="1" applyFill="1" applyBorder="1" applyAlignment="1">
      <alignment horizontal="center" vertical="center"/>
    </xf>
    <xf numFmtId="1" fontId="19" fillId="46" borderId="27" xfId="0" applyNumberFormat="1" applyFont="1" applyFill="1" applyBorder="1" applyAlignment="1">
      <alignment horizontal="center" vertical="center"/>
    </xf>
    <xf numFmtId="0" fontId="19" fillId="46" borderId="27" xfId="0" applyNumberFormat="1" applyFont="1" applyFill="1" applyBorder="1" applyAlignment="1">
      <alignment horizontal="center" vertical="center" wrapText="1"/>
    </xf>
    <xf numFmtId="0" fontId="19" fillId="46" borderId="27" xfId="0" applyNumberFormat="1" applyFont="1" applyFill="1" applyBorder="1" applyAlignment="1">
      <alignment horizontal="center" vertical="center"/>
    </xf>
    <xf numFmtId="0" fontId="0" fillId="45" borderId="27" xfId="0" applyNumberFormat="1" applyFont="1" applyFill="1" applyBorder="1" applyAlignment="1">
      <alignment horizontal="center" vertical="center"/>
    </xf>
    <xf numFmtId="2" fontId="0" fillId="45" borderId="27" xfId="0" applyNumberFormat="1" applyFont="1" applyFill="1" applyBorder="1" applyAlignment="1">
      <alignment horizontal="center" vertical="center"/>
    </xf>
    <xf numFmtId="0" fontId="39" fillId="45" borderId="27" xfId="45" applyFont="1" applyFill="1" applyBorder="1" applyAlignment="1">
      <alignment horizontal="center" vertical="center"/>
    </xf>
    <xf numFmtId="0" fontId="0" fillId="0" borderId="27" xfId="0" applyNumberFormat="1" applyFont="1" applyBorder="1" applyAlignment="1">
      <alignment horizontal="center" vertical="center"/>
    </xf>
    <xf numFmtId="2" fontId="0" fillId="0" borderId="27" xfId="0" applyNumberFormat="1" applyFont="1" applyBorder="1" applyAlignment="1">
      <alignment horizontal="center" vertical="center"/>
    </xf>
    <xf numFmtId="0" fontId="39" fillId="0" borderId="27" xfId="45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5" fillId="0" borderId="4" xfId="46" applyNumberFormat="1" applyFont="1" applyFill="1" applyBorder="1" applyAlignment="1">
      <alignment horizontal="center" vertical="center"/>
    </xf>
    <xf numFmtId="3" fontId="5" fillId="0" borderId="3" xfId="46" quotePrefix="1" applyNumberFormat="1" applyFont="1" applyFill="1" applyBorder="1" applyAlignment="1">
      <alignment horizontal="center" vertical="center"/>
    </xf>
    <xf numFmtId="0" fontId="0" fillId="43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9" fontId="19" fillId="46" borderId="16" xfId="0" applyNumberFormat="1" applyFont="1" applyFill="1" applyBorder="1" applyAlignment="1">
      <alignment horizontal="center" vertical="center"/>
    </xf>
    <xf numFmtId="49" fontId="5" fillId="45" borderId="27" xfId="0" applyNumberFormat="1" applyFont="1" applyFill="1" applyBorder="1" applyAlignment="1">
      <alignment horizontal="center" vertical="center"/>
    </xf>
    <xf numFmtId="0" fontId="5" fillId="45" borderId="27" xfId="0" applyNumberFormat="1" applyFont="1" applyFill="1" applyBorder="1" applyAlignment="1">
      <alignment horizontal="center" vertical="center"/>
    </xf>
    <xf numFmtId="0" fontId="5" fillId="45" borderId="27" xfId="0" applyFont="1" applyFill="1" applyBorder="1" applyAlignment="1">
      <alignment horizontal="center" vertical="center"/>
    </xf>
    <xf numFmtId="49" fontId="5" fillId="0" borderId="27" xfId="0" applyNumberFormat="1" applyFont="1" applyBorder="1" applyAlignment="1">
      <alignment horizontal="center" vertical="center"/>
    </xf>
    <xf numFmtId="0" fontId="5" fillId="0" borderId="27" xfId="0" applyNumberFormat="1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69" fontId="0" fillId="0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Fill="1" applyBorder="1" applyAlignment="1">
      <alignment horizontal="center" vertical="center"/>
    </xf>
    <xf numFmtId="3" fontId="5" fillId="0" borderId="28" xfId="0" applyNumberFormat="1" applyFont="1" applyFill="1" applyBorder="1" applyAlignment="1">
      <alignment horizontal="center" vertical="center"/>
    </xf>
    <xf numFmtId="0" fontId="40" fillId="46" borderId="27" xfId="0" applyNumberFormat="1" applyFont="1" applyFill="1" applyBorder="1" applyAlignment="1">
      <alignment horizontal="center" vertical="center"/>
    </xf>
    <xf numFmtId="0" fontId="0" fillId="45" borderId="22" xfId="0" applyNumberFormat="1" applyFont="1" applyFill="1" applyBorder="1" applyAlignment="1">
      <alignment horizontal="center" vertical="center"/>
    </xf>
    <xf numFmtId="49" fontId="5" fillId="45" borderId="22" xfId="0" applyNumberFormat="1" applyFont="1" applyFill="1" applyBorder="1" applyAlignment="1">
      <alignment horizontal="center" vertical="center"/>
    </xf>
    <xf numFmtId="2" fontId="0" fillId="45" borderId="22" xfId="0" applyNumberFormat="1" applyFont="1" applyFill="1" applyBorder="1" applyAlignment="1">
      <alignment horizontal="center" vertical="center"/>
    </xf>
    <xf numFmtId="0" fontId="5" fillId="45" borderId="22" xfId="0" applyNumberFormat="1" applyFont="1" applyFill="1" applyBorder="1" applyAlignment="1">
      <alignment horizontal="center" vertical="center"/>
    </xf>
    <xf numFmtId="0" fontId="5" fillId="45" borderId="22" xfId="0" applyFont="1" applyFill="1" applyBorder="1" applyAlignment="1">
      <alignment horizontal="center" vertical="center"/>
    </xf>
    <xf numFmtId="0" fontId="0" fillId="0" borderId="22" xfId="0" applyNumberFormat="1" applyFont="1" applyBorder="1" applyAlignment="1">
      <alignment horizontal="center" vertical="center"/>
    </xf>
    <xf numFmtId="49" fontId="5" fillId="0" borderId="22" xfId="0" applyNumberFormat="1" applyFont="1" applyBorder="1" applyAlignment="1">
      <alignment horizontal="center" vertical="center"/>
    </xf>
    <xf numFmtId="2" fontId="0" fillId="0" borderId="22" xfId="0" applyNumberFormat="1" applyFont="1" applyBorder="1" applyAlignment="1">
      <alignment horizontal="center" vertical="center"/>
    </xf>
    <xf numFmtId="0" fontId="5" fillId="0" borderId="22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4" xfId="0" applyNumberFormat="1" applyFont="1" applyFill="1" applyBorder="1" applyAlignment="1">
      <alignment horizontal="center" vertical="center"/>
    </xf>
    <xf numFmtId="0" fontId="5" fillId="0" borderId="21" xfId="0" applyNumberFormat="1" applyFont="1" applyFill="1" applyBorder="1" applyAlignment="1">
      <alignment horizontal="center" vertical="center"/>
    </xf>
    <xf numFmtId="0" fontId="39" fillId="0" borderId="22" xfId="45" applyFont="1" applyBorder="1" applyAlignment="1">
      <alignment horizontal="center" vertical="center"/>
    </xf>
    <xf numFmtId="49" fontId="0" fillId="43" borderId="0" xfId="0" applyNumberFormat="1" applyFill="1"/>
    <xf numFmtId="0" fontId="0" fillId="45" borderId="27" xfId="45" applyFont="1" applyFill="1" applyBorder="1" applyAlignment="1">
      <alignment horizontal="center" vertical="center"/>
    </xf>
    <xf numFmtId="0" fontId="0" fillId="0" borderId="27" xfId="45" applyFont="1" applyBorder="1" applyAlignment="1">
      <alignment horizontal="center" vertical="center"/>
    </xf>
    <xf numFmtId="0" fontId="1" fillId="45" borderId="27" xfId="45" applyFont="1" applyFill="1" applyBorder="1" applyAlignment="1">
      <alignment horizontal="center" vertical="center"/>
    </xf>
    <xf numFmtId="0" fontId="1" fillId="0" borderId="27" xfId="45" applyFont="1" applyBorder="1" applyAlignment="1">
      <alignment horizontal="center" vertical="center"/>
    </xf>
    <xf numFmtId="0" fontId="1" fillId="0" borderId="22" xfId="45" applyFont="1" applyBorder="1" applyAlignment="1">
      <alignment horizontal="center" vertical="center"/>
    </xf>
    <xf numFmtId="0" fontId="39" fillId="45" borderId="22" xfId="45" applyFont="1" applyFill="1" applyBorder="1" applyAlignment="1">
      <alignment horizontal="center" vertical="center"/>
    </xf>
    <xf numFmtId="0" fontId="1" fillId="45" borderId="22" xfId="45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8" borderId="1" xfId="0" applyFill="1" applyBorder="1" applyAlignment="1">
      <alignment horizontal="center" vertical="center"/>
    </xf>
    <xf numFmtId="165" fontId="0" fillId="39" borderId="17" xfId="0" applyNumberFormat="1" applyFill="1" applyBorder="1" applyAlignment="1">
      <alignment horizontal="center" vertical="center"/>
    </xf>
    <xf numFmtId="0" fontId="0" fillId="37" borderId="1" xfId="0" applyFill="1" applyBorder="1" applyAlignment="1">
      <alignment horizontal="center" vertical="center"/>
    </xf>
    <xf numFmtId="0" fontId="3" fillId="41" borderId="15" xfId="0" applyFont="1" applyFill="1" applyBorder="1" applyAlignment="1">
      <alignment horizontal="center" vertical="center"/>
    </xf>
    <xf numFmtId="0" fontId="3" fillId="41" borderId="14" xfId="0" applyFont="1" applyFill="1" applyBorder="1" applyAlignment="1">
      <alignment horizontal="center" vertical="center"/>
    </xf>
    <xf numFmtId="0" fontId="3" fillId="41" borderId="1" xfId="0" applyFont="1" applyFill="1" applyBorder="1" applyAlignment="1">
      <alignment horizontal="center" vertical="center"/>
    </xf>
    <xf numFmtId="14" fontId="3" fillId="0" borderId="0" xfId="0" applyNumberFormat="1" applyFont="1" applyAlignment="1">
      <alignment horizontal="center"/>
    </xf>
    <xf numFmtId="0" fontId="0" fillId="45" borderId="27" xfId="95" applyNumberFormat="1" applyFont="1" applyFill="1" applyBorder="1" applyAlignment="1">
      <alignment horizontal="center" vertical="center"/>
    </xf>
    <xf numFmtId="169" fontId="0" fillId="45" borderId="16" xfId="95" applyNumberFormat="1" applyFont="1" applyFill="1" applyBorder="1" applyAlignment="1">
      <alignment horizontal="center" vertical="center"/>
    </xf>
    <xf numFmtId="0" fontId="0" fillId="0" borderId="27" xfId="95" applyNumberFormat="1" applyFont="1" applyBorder="1" applyAlignment="1">
      <alignment horizontal="center" vertical="center"/>
    </xf>
    <xf numFmtId="169" fontId="0" fillId="0" borderId="16" xfId="95" applyNumberFormat="1" applyFont="1" applyBorder="1" applyAlignment="1">
      <alignment horizontal="center" vertical="center"/>
    </xf>
    <xf numFmtId="0" fontId="0" fillId="45" borderId="22" xfId="95" applyNumberFormat="1" applyFont="1" applyFill="1" applyBorder="1" applyAlignment="1">
      <alignment horizontal="center" vertical="center"/>
    </xf>
    <xf numFmtId="169" fontId="0" fillId="45" borderId="22" xfId="95" applyNumberFormat="1" applyFont="1" applyFill="1" applyBorder="1" applyAlignment="1">
      <alignment horizontal="center" vertical="center"/>
    </xf>
    <xf numFmtId="0" fontId="0" fillId="0" borderId="22" xfId="95" applyNumberFormat="1" applyFont="1" applyBorder="1" applyAlignment="1">
      <alignment horizontal="center" vertical="center"/>
    </xf>
    <xf numFmtId="169" fontId="0" fillId="0" borderId="22" xfId="95" applyNumberFormat="1" applyFont="1" applyBorder="1" applyAlignment="1">
      <alignment horizontal="center" vertical="center"/>
    </xf>
    <xf numFmtId="0" fontId="0" fillId="0" borderId="0" xfId="95" applyNumberFormat="1" applyFont="1" applyFill="1" applyBorder="1" applyAlignment="1">
      <alignment horizontal="center" vertical="center"/>
    </xf>
    <xf numFmtId="0" fontId="43" fillId="0" borderId="3" xfId="0" applyNumberFormat="1" applyFont="1" applyFill="1" applyBorder="1" applyAlignment="1">
      <alignment horizontal="center" vertical="center"/>
    </xf>
  </cellXfs>
  <cellStyles count="9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 10" xfId="57"/>
    <cellStyle name="Currency 11" xfId="58"/>
    <cellStyle name="Currency 12" xfId="59"/>
    <cellStyle name="Currency 13" xfId="60"/>
    <cellStyle name="Currency 14" xfId="61"/>
    <cellStyle name="Currency 15" xfId="62"/>
    <cellStyle name="Currency 16" xfId="63"/>
    <cellStyle name="Currency 17" xfId="64"/>
    <cellStyle name="Currency 18" xfId="65"/>
    <cellStyle name="Currency 19" xfId="66"/>
    <cellStyle name="Currency 2" xfId="49"/>
    <cellStyle name="Currency 20" xfId="67"/>
    <cellStyle name="Currency 21" xfId="68"/>
    <cellStyle name="Currency 22" xfId="69"/>
    <cellStyle name="Currency 23" xfId="70"/>
    <cellStyle name="Currency 24" xfId="71"/>
    <cellStyle name="Currency 25" xfId="72"/>
    <cellStyle name="Currency 26" xfId="73"/>
    <cellStyle name="Currency 27" xfId="74"/>
    <cellStyle name="Currency 28" xfId="75"/>
    <cellStyle name="Currency 29" xfId="76"/>
    <cellStyle name="Currency 3" xfId="50"/>
    <cellStyle name="Currency 30" xfId="77"/>
    <cellStyle name="Currency 31" xfId="78"/>
    <cellStyle name="Currency 32" xfId="79"/>
    <cellStyle name="Currency 33" xfId="80"/>
    <cellStyle name="Currency 34" xfId="81"/>
    <cellStyle name="Currency 35" xfId="82"/>
    <cellStyle name="Currency 36" xfId="83"/>
    <cellStyle name="Currency 37" xfId="84"/>
    <cellStyle name="Currency 38" xfId="85"/>
    <cellStyle name="Currency 39" xfId="86"/>
    <cellStyle name="Currency 4" xfId="51"/>
    <cellStyle name="Currency 40" xfId="87"/>
    <cellStyle name="Currency 41" xfId="88"/>
    <cellStyle name="Currency 42" xfId="89"/>
    <cellStyle name="Currency 43" xfId="90"/>
    <cellStyle name="Currency 44" xfId="91"/>
    <cellStyle name="Currency 45" xfId="92"/>
    <cellStyle name="Currency 46" xfId="93"/>
    <cellStyle name="Currency 47" xfId="94"/>
    <cellStyle name="Currency 48" xfId="95"/>
    <cellStyle name="Currency 5" xfId="52"/>
    <cellStyle name="Currency 6" xfId="53"/>
    <cellStyle name="Currency 7" xfId="54"/>
    <cellStyle name="Currency 8" xfId="55"/>
    <cellStyle name="Currency 9" xfId="56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5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10" xfId="48"/>
    <cellStyle name="Normal 2" xfId="1"/>
    <cellStyle name="Normal 3" xfId="47"/>
    <cellStyle name="Normal 5" xfId="44"/>
    <cellStyle name="Normal 54" xfId="2"/>
    <cellStyle name="Note" xfId="17" builtinId="10" customBuiltin="1"/>
    <cellStyle name="Output" xfId="12" builtinId="21" customBuiltin="1"/>
    <cellStyle name="Percent" xfId="46" builtinId="5"/>
    <cellStyle name="Title" xfId="3" builtinId="15" customBuiltin="1"/>
    <cellStyle name="Total" xfId="19" builtinId="25" customBuiltin="1"/>
    <cellStyle name="Warning Text" xfId="16" builtinId="11" customBuiltin="1"/>
  </cellStyles>
  <dxfs count="69">
    <dxf>
      <font>
        <b/>
        <i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bgColor auto="1"/>
        </patternFill>
      </fill>
      <alignment horizontal="center" vertical="center" textRotation="0" indent="0" justifyLastLine="0" shrinkToFit="0" readingOrder="0"/>
      <border outline="0">
        <left/>
        <right style="thin">
          <color theme="0"/>
        </right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bgColor auto="1"/>
        </patternFill>
      </fill>
      <alignment horizontal="center" vertical="center" textRotation="0" indent="0" justifyLastLine="0" shrinkToFit="0" readingOrder="0"/>
      <border outline="0">
        <right style="thin">
          <color theme="0"/>
        </right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border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file:///T:\Distribution%20Centre\RDC%20Department%20Shared\EMEA%20Stock%20Control\Location%20Management\Stock%20Control\New%20Stock%20Control%20Holiday%20chart.xlsx" TargetMode="External"/><Relationship Id="rId2" Type="http://schemas.openxmlformats.org/officeDocument/2006/relationships/hyperlink" Target="file:///T:\Distribution%20Centre\RDC%20Department%20Shared\EMEA%20Stock%20Control\RDC%20Audit\PI%20Accuracy%20NEW.xlsm" TargetMode="External"/><Relationship Id="rId1" Type="http://schemas.openxmlformats.org/officeDocument/2006/relationships/hyperlink" Target="file:///T:\Distribution%20Centre\RDC%20Department%20Shared\EMEA%20Stock%20Control\Location%20Management\Offsite%20recording.xls" TargetMode="External"/><Relationship Id="rId6" Type="http://schemas.openxmlformats.org/officeDocument/2006/relationships/hyperlink" Target="https://excalibur.service-now.com/csm" TargetMode="External"/><Relationship Id="rId5" Type="http://schemas.openxmlformats.org/officeDocument/2006/relationships/hyperlink" Target="file:///T:\Distribution%20Centre\RDC%20Department%20Shared\EMEA%20Stock%20Control\RDC%20Audit\Crossed%20Lines\DC01%20Crossed%20lines%202018" TargetMode="External"/><Relationship Id="rId4" Type="http://schemas.openxmlformats.org/officeDocument/2006/relationships/hyperlink" Target="file:///T:\Distribution%20Centre\RDC%20Department%20Shared\EMEA%20Stock%20Control\Location%20Management\Mikes%20Macro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771525</xdr:colOff>
      <xdr:row>0</xdr:row>
      <xdr:rowOff>1</xdr:rowOff>
    </xdr:from>
    <xdr:to>
      <xdr:col>19</xdr:col>
      <xdr:colOff>1381125</xdr:colOff>
      <xdr:row>1</xdr:row>
      <xdr:rowOff>9525</xdr:rowOff>
    </xdr:to>
    <xdr:sp macro="" textlink="">
      <xdr:nvSpPr>
        <xdr:cNvPr id="3" name="Rectangle 2">
          <a:hlinkClick xmlns:r="http://schemas.openxmlformats.org/officeDocument/2006/relationships" r:id="rId1"/>
        </xdr:cNvPr>
        <xdr:cNvSpPr/>
      </xdr:nvSpPr>
      <xdr:spPr>
        <a:xfrm flipH="1">
          <a:off x="9334500" y="1"/>
          <a:ext cx="609600" cy="2190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771525</xdr:colOff>
      <xdr:row>0</xdr:row>
      <xdr:rowOff>200025</xdr:rowOff>
    </xdr:from>
    <xdr:to>
      <xdr:col>19</xdr:col>
      <xdr:colOff>1381125</xdr:colOff>
      <xdr:row>1</xdr:row>
      <xdr:rowOff>9525</xdr:rowOff>
    </xdr:to>
    <xdr:sp macro="" textlink="">
      <xdr:nvSpPr>
        <xdr:cNvPr id="8" name="Rectangle 7">
          <a:hlinkClick xmlns:r="http://schemas.openxmlformats.org/officeDocument/2006/relationships" r:id="rId1"/>
        </xdr:cNvPr>
        <xdr:cNvSpPr/>
      </xdr:nvSpPr>
      <xdr:spPr>
        <a:xfrm flipH="1">
          <a:off x="11106150" y="200025"/>
          <a:ext cx="609600" cy="209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1343025</xdr:colOff>
      <xdr:row>0</xdr:row>
      <xdr:rowOff>228600</xdr:rowOff>
    </xdr:from>
    <xdr:to>
      <xdr:col>19</xdr:col>
      <xdr:colOff>1724025</xdr:colOff>
      <xdr:row>1</xdr:row>
      <xdr:rowOff>0</xdr:rowOff>
    </xdr:to>
    <xdr:sp macro="" textlink="">
      <xdr:nvSpPr>
        <xdr:cNvPr id="9" name="Rectangle 8">
          <a:hlinkClick xmlns:r="http://schemas.openxmlformats.org/officeDocument/2006/relationships" r:id="rId2"/>
        </xdr:cNvPr>
        <xdr:cNvSpPr/>
      </xdr:nvSpPr>
      <xdr:spPr>
        <a:xfrm>
          <a:off x="11677650" y="228600"/>
          <a:ext cx="381000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1781174</xdr:colOff>
      <xdr:row>0</xdr:row>
      <xdr:rowOff>200025</xdr:rowOff>
    </xdr:from>
    <xdr:to>
      <xdr:col>19</xdr:col>
      <xdr:colOff>2533650</xdr:colOff>
      <xdr:row>1</xdr:row>
      <xdr:rowOff>0</xdr:rowOff>
    </xdr:to>
    <xdr:sp macro="" textlink="">
      <xdr:nvSpPr>
        <xdr:cNvPr id="10" name="Rectangle 9">
          <a:hlinkClick xmlns:r="http://schemas.openxmlformats.org/officeDocument/2006/relationships" r:id="rId3"/>
        </xdr:cNvPr>
        <xdr:cNvSpPr/>
      </xdr:nvSpPr>
      <xdr:spPr>
        <a:xfrm>
          <a:off x="12115799" y="200025"/>
          <a:ext cx="752476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2543176</xdr:colOff>
      <xdr:row>0</xdr:row>
      <xdr:rowOff>171451</xdr:rowOff>
    </xdr:from>
    <xdr:to>
      <xdr:col>19</xdr:col>
      <xdr:colOff>3228976</xdr:colOff>
      <xdr:row>1</xdr:row>
      <xdr:rowOff>1</xdr:rowOff>
    </xdr:to>
    <xdr:sp macro="" textlink="">
      <xdr:nvSpPr>
        <xdr:cNvPr id="11" name="Rectangle 10">
          <a:hlinkClick xmlns:r="http://schemas.openxmlformats.org/officeDocument/2006/relationships" r:id="rId4"/>
        </xdr:cNvPr>
        <xdr:cNvSpPr/>
      </xdr:nvSpPr>
      <xdr:spPr>
        <a:xfrm>
          <a:off x="12877801" y="171451"/>
          <a:ext cx="685800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1</xdr:col>
          <xdr:colOff>333375</xdr:colOff>
          <xdr:row>0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BinMax UPD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247650</xdr:rowOff>
    </xdr:from>
    <xdr:to>
      <xdr:col>19</xdr:col>
      <xdr:colOff>723899</xdr:colOff>
      <xdr:row>1</xdr:row>
      <xdr:rowOff>0</xdr:rowOff>
    </xdr:to>
    <xdr:sp macro="" textlink="">
      <xdr:nvSpPr>
        <xdr:cNvPr id="13" name="Rectangle 12">
          <a:hlinkClick xmlns:r="http://schemas.openxmlformats.org/officeDocument/2006/relationships" r:id="rId5"/>
        </xdr:cNvPr>
        <xdr:cNvSpPr/>
      </xdr:nvSpPr>
      <xdr:spPr>
        <a:xfrm>
          <a:off x="10334625" y="247650"/>
          <a:ext cx="723899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209550</xdr:rowOff>
        </xdr:from>
        <xdr:to>
          <xdr:col>1</xdr:col>
          <xdr:colOff>314325</xdr:colOff>
          <xdr:row>0</xdr:row>
          <xdr:rowOff>371475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Main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781050</xdr:colOff>
          <xdr:row>0</xdr:row>
          <xdr:rowOff>19050</xdr:rowOff>
        </xdr:from>
        <xdr:to>
          <xdr:col>4</xdr:col>
          <xdr:colOff>76200</xdr:colOff>
          <xdr:row>0</xdr:row>
          <xdr:rowOff>180975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YARTHW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19050</xdr:rowOff>
        </xdr:from>
        <xdr:to>
          <xdr:col>2</xdr:col>
          <xdr:colOff>771525</xdr:colOff>
          <xdr:row>0</xdr:row>
          <xdr:rowOff>180975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Create Replen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19050</xdr:rowOff>
        </xdr:from>
        <xdr:to>
          <xdr:col>6</xdr:col>
          <xdr:colOff>161925</xdr:colOff>
          <xdr:row>0</xdr:row>
          <xdr:rowOff>180975</xdr:rowOff>
        </xdr:to>
        <xdr:sp macro="" textlink="">
          <xdr:nvSpPr>
            <xdr:cNvPr id="12314" name="Button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0</xdr:row>
          <xdr:rowOff>28575</xdr:rowOff>
        </xdr:from>
        <xdr:to>
          <xdr:col>7</xdr:col>
          <xdr:colOff>266700</xdr:colOff>
          <xdr:row>0</xdr:row>
          <xdr:rowOff>180975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FXD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3857625</xdr:colOff>
      <xdr:row>0</xdr:row>
      <xdr:rowOff>180975</xdr:rowOff>
    </xdr:from>
    <xdr:to>
      <xdr:col>21</xdr:col>
      <xdr:colOff>95250</xdr:colOff>
      <xdr:row>0</xdr:row>
      <xdr:rowOff>380999</xdr:rowOff>
    </xdr:to>
    <xdr:sp macro="" textlink="">
      <xdr:nvSpPr>
        <xdr:cNvPr id="5" name="Rectangle 4">
          <a:hlinkClick xmlns:r="http://schemas.openxmlformats.org/officeDocument/2006/relationships" r:id="rId6"/>
        </xdr:cNvPr>
        <xdr:cNvSpPr/>
      </xdr:nvSpPr>
      <xdr:spPr>
        <a:xfrm>
          <a:off x="14344650" y="180975"/>
          <a:ext cx="971550" cy="20002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ln>
                <a:noFill/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IT</a:t>
          </a:r>
          <a:r>
            <a:rPr lang="en-GB" sz="1100" baseline="0">
              <a:ln>
                <a:noFill/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Support</a:t>
          </a:r>
        </a:p>
        <a:p>
          <a:pPr algn="l"/>
          <a:endParaRPr lang="en-GB" sz="1100">
            <a:ln>
              <a:noFill/>
            </a:ln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209550</xdr:rowOff>
        </xdr:from>
        <xdr:to>
          <xdr:col>2</xdr:col>
          <xdr:colOff>428625</xdr:colOff>
          <xdr:row>0</xdr:row>
          <xdr:rowOff>381000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WCS To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0</xdr:row>
          <xdr:rowOff>9525</xdr:rowOff>
        </xdr:from>
        <xdr:to>
          <xdr:col>13</xdr:col>
          <xdr:colOff>266700</xdr:colOff>
          <xdr:row>0</xdr:row>
          <xdr:rowOff>190500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Move Article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0</xdr:row>
          <xdr:rowOff>19050</xdr:rowOff>
        </xdr:from>
        <xdr:to>
          <xdr:col>14</xdr:col>
          <xdr:colOff>476250</xdr:colOff>
          <xdr:row>0</xdr:row>
          <xdr:rowOff>190500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Cross OOS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104775</xdr:rowOff>
        </xdr:from>
        <xdr:to>
          <xdr:col>3</xdr:col>
          <xdr:colOff>190500</xdr:colOff>
          <xdr:row>3</xdr:row>
          <xdr:rowOff>19050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Potential Batches (Printout for Checking)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28575</xdr:rowOff>
        </xdr:from>
        <xdr:to>
          <xdr:col>3</xdr:col>
          <xdr:colOff>190500</xdr:colOff>
          <xdr:row>5</xdr:row>
          <xdr:rowOff>133350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Potential Batches (Prepare Batch Report)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0</xdr:row>
          <xdr:rowOff>104775</xdr:rowOff>
        </xdr:from>
        <xdr:to>
          <xdr:col>4</xdr:col>
          <xdr:colOff>152400</xdr:colOff>
          <xdr:row>3</xdr:row>
          <xdr:rowOff>19050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LX02 Enable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3</xdr:row>
          <xdr:rowOff>28575</xdr:rowOff>
        </xdr:from>
        <xdr:to>
          <xdr:col>4</xdr:col>
          <xdr:colOff>152400</xdr:colOff>
          <xdr:row>5</xdr:row>
          <xdr:rowOff>133350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LX02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Enable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9525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FXD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200025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RES WA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47625</xdr:rowOff>
        </xdr:from>
        <xdr:to>
          <xdr:col>1</xdr:col>
          <xdr:colOff>0</xdr:colOff>
          <xdr:row>15</xdr:row>
          <xdr:rowOff>9525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RES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Old Batch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istribution%20Centre\RDC%20Department%20Shared\EMEA%20Stock%20Control\RDC%20Audit\Batch%20Code%20markets\Indonesia%20Batch%20codes\Indonesia%20SF%20Paper%20wk%2033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istribution%20Centre\RDC%20Department%20Shared\EMEA%20Stock%20Control\RDC%20Audit\Inventory%20Discrepancy%20Issue%20Lo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Basis%20(1)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s"/>
      <sheetName val="Sheet2"/>
      <sheetName val="Single"/>
      <sheetName val="Keys"/>
      <sheetName val="master data"/>
      <sheetName val="Sheet1"/>
    </sheetNames>
    <sheetDataSet>
      <sheetData sheetId="0" refreshError="1"/>
      <sheetData sheetId="1">
        <row r="1">
          <cell r="A1" t="str">
            <v>ARTICLE</v>
          </cell>
        </row>
        <row r="2">
          <cell r="A2">
            <v>100693</v>
          </cell>
        </row>
        <row r="3">
          <cell r="A3">
            <v>109963</v>
          </cell>
        </row>
        <row r="4">
          <cell r="A4">
            <v>1000281</v>
          </cell>
        </row>
        <row r="5">
          <cell r="A5">
            <v>1000325</v>
          </cell>
        </row>
        <row r="6">
          <cell r="A6">
            <v>1000325</v>
          </cell>
        </row>
        <row r="7">
          <cell r="A7">
            <v>1000381</v>
          </cell>
        </row>
        <row r="8">
          <cell r="A8">
            <v>1000381</v>
          </cell>
        </row>
        <row r="9">
          <cell r="A9">
            <v>1000381</v>
          </cell>
        </row>
        <row r="10">
          <cell r="A10">
            <v>1000381</v>
          </cell>
        </row>
        <row r="11">
          <cell r="A11">
            <v>1000381</v>
          </cell>
        </row>
        <row r="12">
          <cell r="A12">
            <v>1000381</v>
          </cell>
        </row>
        <row r="13">
          <cell r="A13">
            <v>1000381</v>
          </cell>
        </row>
        <row r="14">
          <cell r="A14">
            <v>1000381</v>
          </cell>
        </row>
        <row r="15">
          <cell r="A15">
            <v>1000381</v>
          </cell>
        </row>
        <row r="16">
          <cell r="A16">
            <v>1000382</v>
          </cell>
        </row>
        <row r="17">
          <cell r="A17">
            <v>1000382</v>
          </cell>
        </row>
        <row r="18">
          <cell r="A18">
            <v>1000382</v>
          </cell>
        </row>
        <row r="19">
          <cell r="A19">
            <v>1000403</v>
          </cell>
        </row>
        <row r="20">
          <cell r="A20">
            <v>1000532</v>
          </cell>
        </row>
        <row r="21">
          <cell r="A21">
            <v>1000532</v>
          </cell>
        </row>
        <row r="22">
          <cell r="A22">
            <v>1000534</v>
          </cell>
        </row>
        <row r="23">
          <cell r="A23">
            <v>1000534</v>
          </cell>
        </row>
        <row r="24">
          <cell r="A24">
            <v>1000534</v>
          </cell>
        </row>
        <row r="25">
          <cell r="A25">
            <v>1000534</v>
          </cell>
        </row>
        <row r="26">
          <cell r="A26">
            <v>1000541</v>
          </cell>
        </row>
        <row r="27">
          <cell r="A27">
            <v>1000541</v>
          </cell>
        </row>
        <row r="28">
          <cell r="A28">
            <v>1000541</v>
          </cell>
        </row>
        <row r="29">
          <cell r="A29">
            <v>1000541</v>
          </cell>
        </row>
        <row r="30">
          <cell r="A30">
            <v>1000541</v>
          </cell>
        </row>
        <row r="31">
          <cell r="A31">
            <v>1000554</v>
          </cell>
        </row>
        <row r="32">
          <cell r="A32">
            <v>1000574</v>
          </cell>
        </row>
        <row r="33">
          <cell r="A33">
            <v>1000580</v>
          </cell>
        </row>
        <row r="34">
          <cell r="A34">
            <v>1000581</v>
          </cell>
        </row>
        <row r="35">
          <cell r="A35">
            <v>1000606</v>
          </cell>
        </row>
        <row r="36">
          <cell r="A36">
            <v>1000632</v>
          </cell>
        </row>
        <row r="37">
          <cell r="A37">
            <v>1000636</v>
          </cell>
        </row>
        <row r="38">
          <cell r="A38">
            <v>1000639</v>
          </cell>
        </row>
        <row r="39">
          <cell r="A39">
            <v>1000639</v>
          </cell>
        </row>
        <row r="40">
          <cell r="A40">
            <v>1000639</v>
          </cell>
        </row>
        <row r="41">
          <cell r="A41">
            <v>1000639</v>
          </cell>
        </row>
        <row r="42">
          <cell r="A42">
            <v>1000639</v>
          </cell>
        </row>
        <row r="43">
          <cell r="A43">
            <v>1000639</v>
          </cell>
        </row>
        <row r="44">
          <cell r="A44">
            <v>1007295</v>
          </cell>
        </row>
        <row r="45">
          <cell r="A45">
            <v>1007295</v>
          </cell>
        </row>
        <row r="46">
          <cell r="A46">
            <v>1007295</v>
          </cell>
        </row>
        <row r="47">
          <cell r="A47">
            <v>1007295</v>
          </cell>
        </row>
        <row r="48">
          <cell r="A48">
            <v>1007295</v>
          </cell>
        </row>
        <row r="49">
          <cell r="A49">
            <v>1007295</v>
          </cell>
        </row>
        <row r="50">
          <cell r="A50">
            <v>1007295</v>
          </cell>
        </row>
        <row r="51">
          <cell r="A51">
            <v>1009907</v>
          </cell>
        </row>
        <row r="52">
          <cell r="A52">
            <v>1009907</v>
          </cell>
        </row>
        <row r="53">
          <cell r="A53">
            <v>1009907</v>
          </cell>
        </row>
        <row r="54">
          <cell r="A54">
            <v>1009907</v>
          </cell>
        </row>
        <row r="55">
          <cell r="A55">
            <v>1009907</v>
          </cell>
        </row>
        <row r="56">
          <cell r="A56">
            <v>1009907</v>
          </cell>
        </row>
        <row r="57">
          <cell r="A57">
            <v>1009907</v>
          </cell>
        </row>
        <row r="58">
          <cell r="A58">
            <v>1009907</v>
          </cell>
        </row>
        <row r="59">
          <cell r="A59">
            <v>1009907</v>
          </cell>
        </row>
        <row r="60">
          <cell r="A60">
            <v>1009907</v>
          </cell>
        </row>
        <row r="61">
          <cell r="A61">
            <v>1009907</v>
          </cell>
        </row>
        <row r="62">
          <cell r="A62">
            <v>1009907</v>
          </cell>
        </row>
        <row r="63">
          <cell r="A63">
            <v>1009908</v>
          </cell>
        </row>
        <row r="64">
          <cell r="A64">
            <v>1009908</v>
          </cell>
        </row>
        <row r="65">
          <cell r="A65">
            <v>1009908</v>
          </cell>
        </row>
        <row r="66">
          <cell r="A66">
            <v>1009908</v>
          </cell>
        </row>
        <row r="67">
          <cell r="A67">
            <v>1009908</v>
          </cell>
        </row>
        <row r="68">
          <cell r="A68">
            <v>1009908</v>
          </cell>
        </row>
        <row r="69">
          <cell r="A69">
            <v>1009908</v>
          </cell>
        </row>
        <row r="70">
          <cell r="A70">
            <v>1009908</v>
          </cell>
        </row>
        <row r="71">
          <cell r="A71">
            <v>1009908</v>
          </cell>
        </row>
        <row r="72">
          <cell r="A72">
            <v>1009908</v>
          </cell>
        </row>
        <row r="73">
          <cell r="A73">
            <v>1009908</v>
          </cell>
        </row>
        <row r="74">
          <cell r="A74">
            <v>1009908</v>
          </cell>
        </row>
        <row r="75">
          <cell r="A75">
            <v>1009920</v>
          </cell>
        </row>
        <row r="76">
          <cell r="A76">
            <v>1009920</v>
          </cell>
        </row>
        <row r="77">
          <cell r="A77">
            <v>1009920</v>
          </cell>
        </row>
        <row r="78">
          <cell r="A78">
            <v>1009920</v>
          </cell>
        </row>
        <row r="79">
          <cell r="A79">
            <v>1009920</v>
          </cell>
        </row>
        <row r="80">
          <cell r="A80">
            <v>1009920</v>
          </cell>
        </row>
        <row r="81">
          <cell r="A81">
            <v>1009920</v>
          </cell>
        </row>
        <row r="82">
          <cell r="A82">
            <v>1009920</v>
          </cell>
        </row>
        <row r="83">
          <cell r="A83">
            <v>1009921</v>
          </cell>
        </row>
        <row r="84">
          <cell r="A84">
            <v>1009921</v>
          </cell>
        </row>
        <row r="85">
          <cell r="A85">
            <v>1009921</v>
          </cell>
        </row>
        <row r="86">
          <cell r="A86">
            <v>1009921</v>
          </cell>
        </row>
        <row r="87">
          <cell r="A87">
            <v>1010021</v>
          </cell>
        </row>
        <row r="88">
          <cell r="A88">
            <v>1010021</v>
          </cell>
        </row>
        <row r="89">
          <cell r="A89">
            <v>1010021</v>
          </cell>
        </row>
        <row r="90">
          <cell r="A90">
            <v>1010021</v>
          </cell>
        </row>
        <row r="91">
          <cell r="A91">
            <v>1010021</v>
          </cell>
        </row>
        <row r="92">
          <cell r="A92">
            <v>1010021</v>
          </cell>
        </row>
        <row r="93">
          <cell r="A93">
            <v>1010021</v>
          </cell>
        </row>
        <row r="94">
          <cell r="A94">
            <v>1010025</v>
          </cell>
        </row>
        <row r="95">
          <cell r="A95">
            <v>1010025</v>
          </cell>
        </row>
        <row r="96">
          <cell r="A96">
            <v>1010025</v>
          </cell>
        </row>
        <row r="97">
          <cell r="A97">
            <v>1010025</v>
          </cell>
        </row>
        <row r="98">
          <cell r="A98">
            <v>1010025</v>
          </cell>
        </row>
        <row r="99">
          <cell r="A99">
            <v>1010025</v>
          </cell>
        </row>
        <row r="100">
          <cell r="A100">
            <v>1010029</v>
          </cell>
        </row>
        <row r="101">
          <cell r="A101">
            <v>1010029</v>
          </cell>
        </row>
        <row r="102">
          <cell r="A102">
            <v>1010029</v>
          </cell>
        </row>
        <row r="103">
          <cell r="A103">
            <v>1010029</v>
          </cell>
        </row>
        <row r="104">
          <cell r="A104">
            <v>1010029</v>
          </cell>
        </row>
        <row r="105">
          <cell r="A105">
            <v>1010029</v>
          </cell>
        </row>
        <row r="106">
          <cell r="A106">
            <v>1010029</v>
          </cell>
        </row>
        <row r="107">
          <cell r="A107">
            <v>1010029</v>
          </cell>
        </row>
        <row r="108">
          <cell r="A108">
            <v>1010029</v>
          </cell>
        </row>
        <row r="109">
          <cell r="A109">
            <v>1010029</v>
          </cell>
        </row>
        <row r="110">
          <cell r="A110">
            <v>1010029</v>
          </cell>
        </row>
        <row r="111">
          <cell r="A111">
            <v>1010032</v>
          </cell>
        </row>
        <row r="112">
          <cell r="A112">
            <v>1010032</v>
          </cell>
        </row>
        <row r="113">
          <cell r="A113">
            <v>1010032</v>
          </cell>
        </row>
        <row r="114">
          <cell r="A114">
            <v>1010032</v>
          </cell>
        </row>
        <row r="115">
          <cell r="A115">
            <v>1010032</v>
          </cell>
        </row>
        <row r="116">
          <cell r="A116">
            <v>1010032</v>
          </cell>
        </row>
        <row r="117">
          <cell r="A117">
            <v>1010032</v>
          </cell>
        </row>
        <row r="118">
          <cell r="A118">
            <v>1010032</v>
          </cell>
        </row>
        <row r="119">
          <cell r="A119">
            <v>1010098</v>
          </cell>
        </row>
        <row r="120">
          <cell r="A120">
            <v>1010098</v>
          </cell>
        </row>
        <row r="121">
          <cell r="A121">
            <v>1010105</v>
          </cell>
        </row>
        <row r="122">
          <cell r="A122">
            <v>1010105</v>
          </cell>
        </row>
        <row r="123">
          <cell r="A123">
            <v>1010105</v>
          </cell>
        </row>
        <row r="124">
          <cell r="A124">
            <v>1010105</v>
          </cell>
        </row>
        <row r="125">
          <cell r="A125">
            <v>1010105</v>
          </cell>
        </row>
        <row r="126">
          <cell r="A126">
            <v>1010105</v>
          </cell>
        </row>
        <row r="127">
          <cell r="A127">
            <v>1010105</v>
          </cell>
        </row>
        <row r="128">
          <cell r="A128">
            <v>1010105</v>
          </cell>
        </row>
        <row r="129">
          <cell r="A129">
            <v>1010105</v>
          </cell>
        </row>
        <row r="130">
          <cell r="A130">
            <v>1010105</v>
          </cell>
        </row>
        <row r="131">
          <cell r="A131">
            <v>1010105</v>
          </cell>
        </row>
        <row r="132">
          <cell r="A132">
            <v>1010105</v>
          </cell>
        </row>
        <row r="133">
          <cell r="A133">
            <v>1010105</v>
          </cell>
        </row>
        <row r="134">
          <cell r="A134">
            <v>1010105</v>
          </cell>
        </row>
        <row r="135">
          <cell r="A135">
            <v>1010105</v>
          </cell>
        </row>
        <row r="136">
          <cell r="A136">
            <v>1010105</v>
          </cell>
        </row>
        <row r="137">
          <cell r="A137">
            <v>1010105</v>
          </cell>
        </row>
        <row r="138">
          <cell r="A138">
            <v>1010105</v>
          </cell>
        </row>
        <row r="139">
          <cell r="A139">
            <v>1010105</v>
          </cell>
        </row>
        <row r="140">
          <cell r="A140">
            <v>1010105</v>
          </cell>
        </row>
        <row r="141">
          <cell r="A141">
            <v>1010105</v>
          </cell>
        </row>
        <row r="142">
          <cell r="A142">
            <v>1010105</v>
          </cell>
        </row>
        <row r="143">
          <cell r="A143">
            <v>1010105</v>
          </cell>
        </row>
        <row r="144">
          <cell r="A144">
            <v>1010105</v>
          </cell>
        </row>
        <row r="145">
          <cell r="A145">
            <v>1010105</v>
          </cell>
        </row>
        <row r="146">
          <cell r="A146">
            <v>1010105</v>
          </cell>
        </row>
        <row r="147">
          <cell r="A147">
            <v>1010105</v>
          </cell>
        </row>
        <row r="148">
          <cell r="A148">
            <v>1010105</v>
          </cell>
        </row>
        <row r="149">
          <cell r="A149">
            <v>1010105</v>
          </cell>
        </row>
        <row r="150">
          <cell r="A150">
            <v>1010105</v>
          </cell>
        </row>
        <row r="151">
          <cell r="A151">
            <v>1010105</v>
          </cell>
        </row>
        <row r="152">
          <cell r="A152">
            <v>1010105</v>
          </cell>
        </row>
        <row r="153">
          <cell r="A153">
            <v>1010105</v>
          </cell>
        </row>
        <row r="154">
          <cell r="A154">
            <v>1010105</v>
          </cell>
        </row>
        <row r="155">
          <cell r="A155">
            <v>1010105</v>
          </cell>
        </row>
        <row r="156">
          <cell r="A156">
            <v>1010105</v>
          </cell>
        </row>
        <row r="157">
          <cell r="A157">
            <v>1010105</v>
          </cell>
        </row>
        <row r="158">
          <cell r="A158">
            <v>1010105</v>
          </cell>
        </row>
        <row r="159">
          <cell r="A159">
            <v>1010105</v>
          </cell>
        </row>
        <row r="160">
          <cell r="A160">
            <v>1010105</v>
          </cell>
        </row>
        <row r="161">
          <cell r="A161">
            <v>1010105</v>
          </cell>
        </row>
        <row r="162">
          <cell r="A162">
            <v>1010105</v>
          </cell>
        </row>
        <row r="163">
          <cell r="A163">
            <v>1010105</v>
          </cell>
        </row>
        <row r="164">
          <cell r="A164">
            <v>1010114</v>
          </cell>
        </row>
        <row r="165">
          <cell r="A165">
            <v>1010114</v>
          </cell>
        </row>
        <row r="166">
          <cell r="A166">
            <v>1010114</v>
          </cell>
        </row>
        <row r="167">
          <cell r="A167">
            <v>1010114</v>
          </cell>
        </row>
        <row r="168">
          <cell r="A168">
            <v>1010114</v>
          </cell>
        </row>
        <row r="169">
          <cell r="A169">
            <v>1010114</v>
          </cell>
        </row>
        <row r="170">
          <cell r="A170">
            <v>1010114</v>
          </cell>
        </row>
        <row r="171">
          <cell r="A171">
            <v>1010114</v>
          </cell>
        </row>
        <row r="172">
          <cell r="A172">
            <v>1010114</v>
          </cell>
        </row>
        <row r="173">
          <cell r="A173">
            <v>1010114</v>
          </cell>
        </row>
        <row r="174">
          <cell r="A174">
            <v>1010114</v>
          </cell>
        </row>
        <row r="175">
          <cell r="A175">
            <v>1010114</v>
          </cell>
        </row>
        <row r="176">
          <cell r="A176">
            <v>1010114</v>
          </cell>
        </row>
        <row r="177">
          <cell r="A177">
            <v>1010114</v>
          </cell>
        </row>
        <row r="178">
          <cell r="A178">
            <v>1010114</v>
          </cell>
        </row>
        <row r="179">
          <cell r="A179">
            <v>1010114</v>
          </cell>
        </row>
        <row r="180">
          <cell r="A180">
            <v>1010114</v>
          </cell>
        </row>
        <row r="181">
          <cell r="A181">
            <v>1010114</v>
          </cell>
        </row>
        <row r="182">
          <cell r="A182">
            <v>1010114</v>
          </cell>
        </row>
        <row r="183">
          <cell r="A183">
            <v>1010114</v>
          </cell>
        </row>
        <row r="184">
          <cell r="A184">
            <v>1010114</v>
          </cell>
        </row>
        <row r="185">
          <cell r="A185">
            <v>1010114</v>
          </cell>
        </row>
        <row r="186">
          <cell r="A186">
            <v>1010114</v>
          </cell>
        </row>
        <row r="187">
          <cell r="A187">
            <v>1010114</v>
          </cell>
        </row>
        <row r="188">
          <cell r="A188">
            <v>1010114</v>
          </cell>
        </row>
        <row r="189">
          <cell r="A189">
            <v>1010114</v>
          </cell>
        </row>
        <row r="190">
          <cell r="A190">
            <v>1010114</v>
          </cell>
        </row>
        <row r="191">
          <cell r="A191">
            <v>1010114</v>
          </cell>
        </row>
        <row r="192">
          <cell r="A192">
            <v>1010114</v>
          </cell>
        </row>
        <row r="193">
          <cell r="A193">
            <v>1010114</v>
          </cell>
        </row>
        <row r="194">
          <cell r="A194">
            <v>1010114</v>
          </cell>
        </row>
        <row r="195">
          <cell r="A195">
            <v>1010114</v>
          </cell>
        </row>
        <row r="196">
          <cell r="A196">
            <v>1010114</v>
          </cell>
        </row>
        <row r="197">
          <cell r="A197">
            <v>1010114</v>
          </cell>
        </row>
        <row r="198">
          <cell r="A198">
            <v>1010114</v>
          </cell>
        </row>
        <row r="199">
          <cell r="A199">
            <v>1010114</v>
          </cell>
        </row>
        <row r="200">
          <cell r="A200">
            <v>1010114</v>
          </cell>
        </row>
        <row r="201">
          <cell r="A201">
            <v>1010114</v>
          </cell>
        </row>
        <row r="202">
          <cell r="A202">
            <v>1010114</v>
          </cell>
        </row>
        <row r="203">
          <cell r="A203">
            <v>1010114</v>
          </cell>
        </row>
        <row r="204">
          <cell r="A204">
            <v>1010114</v>
          </cell>
        </row>
        <row r="205">
          <cell r="A205">
            <v>1010130</v>
          </cell>
        </row>
        <row r="206">
          <cell r="A206">
            <v>1010130</v>
          </cell>
        </row>
        <row r="207">
          <cell r="A207">
            <v>1010130</v>
          </cell>
        </row>
        <row r="208">
          <cell r="A208">
            <v>1010130</v>
          </cell>
        </row>
        <row r="209">
          <cell r="A209">
            <v>1010130</v>
          </cell>
        </row>
        <row r="210">
          <cell r="A210">
            <v>1010130</v>
          </cell>
        </row>
        <row r="211">
          <cell r="A211">
            <v>1010130</v>
          </cell>
        </row>
        <row r="212">
          <cell r="A212">
            <v>1010130</v>
          </cell>
        </row>
        <row r="213">
          <cell r="A213">
            <v>1010130</v>
          </cell>
        </row>
        <row r="214">
          <cell r="A214">
            <v>1010130</v>
          </cell>
        </row>
        <row r="215">
          <cell r="A215">
            <v>1010130</v>
          </cell>
        </row>
        <row r="216">
          <cell r="A216">
            <v>1010130</v>
          </cell>
        </row>
        <row r="217">
          <cell r="A217">
            <v>1010130</v>
          </cell>
        </row>
        <row r="218">
          <cell r="A218">
            <v>1010130</v>
          </cell>
        </row>
        <row r="219">
          <cell r="A219">
            <v>1010130</v>
          </cell>
        </row>
        <row r="220">
          <cell r="A220">
            <v>1010130</v>
          </cell>
        </row>
        <row r="221">
          <cell r="A221">
            <v>1010130</v>
          </cell>
        </row>
        <row r="222">
          <cell r="A222">
            <v>1010135</v>
          </cell>
        </row>
        <row r="223">
          <cell r="A223">
            <v>1010135</v>
          </cell>
        </row>
        <row r="224">
          <cell r="A224">
            <v>1010135</v>
          </cell>
        </row>
        <row r="225">
          <cell r="A225">
            <v>1010135</v>
          </cell>
        </row>
        <row r="226">
          <cell r="A226">
            <v>1010135</v>
          </cell>
        </row>
        <row r="227">
          <cell r="A227">
            <v>1010135</v>
          </cell>
        </row>
        <row r="228">
          <cell r="A228">
            <v>1010135</v>
          </cell>
        </row>
        <row r="229">
          <cell r="A229">
            <v>1010135</v>
          </cell>
        </row>
        <row r="230">
          <cell r="A230">
            <v>1010135</v>
          </cell>
        </row>
        <row r="231">
          <cell r="A231">
            <v>1010135</v>
          </cell>
        </row>
        <row r="232">
          <cell r="A232">
            <v>1010135</v>
          </cell>
        </row>
        <row r="233">
          <cell r="A233">
            <v>1010135</v>
          </cell>
        </row>
        <row r="234">
          <cell r="A234">
            <v>1010135</v>
          </cell>
        </row>
        <row r="235">
          <cell r="A235">
            <v>1010135</v>
          </cell>
        </row>
        <row r="236">
          <cell r="A236">
            <v>1010135</v>
          </cell>
        </row>
        <row r="237">
          <cell r="A237">
            <v>1010135</v>
          </cell>
        </row>
        <row r="238">
          <cell r="A238">
            <v>1010135</v>
          </cell>
        </row>
        <row r="239">
          <cell r="A239">
            <v>1010135</v>
          </cell>
        </row>
        <row r="240">
          <cell r="A240">
            <v>1010135</v>
          </cell>
        </row>
        <row r="241">
          <cell r="A241">
            <v>1010135</v>
          </cell>
        </row>
        <row r="242">
          <cell r="A242">
            <v>1010135</v>
          </cell>
        </row>
        <row r="243">
          <cell r="A243">
            <v>1010135</v>
          </cell>
        </row>
        <row r="244">
          <cell r="A244">
            <v>1010135</v>
          </cell>
        </row>
        <row r="245">
          <cell r="A245">
            <v>1010135</v>
          </cell>
        </row>
        <row r="246">
          <cell r="A246">
            <v>1010135</v>
          </cell>
        </row>
        <row r="247">
          <cell r="A247">
            <v>1010135</v>
          </cell>
        </row>
        <row r="248">
          <cell r="A248">
            <v>1010135</v>
          </cell>
        </row>
        <row r="249">
          <cell r="A249">
            <v>1010135</v>
          </cell>
        </row>
        <row r="250">
          <cell r="A250">
            <v>1010135</v>
          </cell>
        </row>
        <row r="251">
          <cell r="A251">
            <v>1010135</v>
          </cell>
        </row>
        <row r="252">
          <cell r="A252">
            <v>1010135</v>
          </cell>
        </row>
        <row r="253">
          <cell r="A253">
            <v>1010135</v>
          </cell>
        </row>
        <row r="254">
          <cell r="A254">
            <v>1010135</v>
          </cell>
        </row>
        <row r="255">
          <cell r="A255">
            <v>1010136</v>
          </cell>
        </row>
        <row r="256">
          <cell r="A256">
            <v>1010136</v>
          </cell>
        </row>
        <row r="257">
          <cell r="A257">
            <v>1010136</v>
          </cell>
        </row>
        <row r="258">
          <cell r="A258">
            <v>1010136</v>
          </cell>
        </row>
        <row r="259">
          <cell r="A259">
            <v>1010136</v>
          </cell>
        </row>
        <row r="260">
          <cell r="A260">
            <v>1010136</v>
          </cell>
        </row>
        <row r="261">
          <cell r="A261">
            <v>1010136</v>
          </cell>
        </row>
        <row r="262">
          <cell r="A262">
            <v>1010136</v>
          </cell>
        </row>
        <row r="263">
          <cell r="A263">
            <v>1010136</v>
          </cell>
        </row>
        <row r="264">
          <cell r="A264">
            <v>1010136</v>
          </cell>
        </row>
        <row r="265">
          <cell r="A265">
            <v>1010136</v>
          </cell>
        </row>
        <row r="266">
          <cell r="A266">
            <v>1010136</v>
          </cell>
        </row>
        <row r="267">
          <cell r="A267">
            <v>1010136</v>
          </cell>
        </row>
        <row r="268">
          <cell r="A268">
            <v>1010136</v>
          </cell>
        </row>
        <row r="269">
          <cell r="A269">
            <v>1010136</v>
          </cell>
        </row>
        <row r="270">
          <cell r="A270">
            <v>1010136</v>
          </cell>
        </row>
        <row r="271">
          <cell r="A271">
            <v>1010136</v>
          </cell>
        </row>
        <row r="272">
          <cell r="A272">
            <v>1010136</v>
          </cell>
        </row>
        <row r="273">
          <cell r="A273">
            <v>1010136</v>
          </cell>
        </row>
        <row r="274">
          <cell r="A274">
            <v>1010136</v>
          </cell>
        </row>
        <row r="275">
          <cell r="A275">
            <v>1010136</v>
          </cell>
        </row>
        <row r="276">
          <cell r="A276">
            <v>1010136</v>
          </cell>
        </row>
        <row r="277">
          <cell r="A277">
            <v>1010136</v>
          </cell>
        </row>
        <row r="278">
          <cell r="A278">
            <v>1010136</v>
          </cell>
        </row>
        <row r="279">
          <cell r="A279">
            <v>1010136</v>
          </cell>
        </row>
        <row r="280">
          <cell r="A280">
            <v>1010136</v>
          </cell>
        </row>
        <row r="281">
          <cell r="A281">
            <v>1010136</v>
          </cell>
        </row>
        <row r="282">
          <cell r="A282">
            <v>1010136</v>
          </cell>
        </row>
        <row r="283">
          <cell r="A283">
            <v>1010136</v>
          </cell>
        </row>
        <row r="284">
          <cell r="A284">
            <v>1010136</v>
          </cell>
        </row>
        <row r="285">
          <cell r="A285">
            <v>1010136</v>
          </cell>
        </row>
        <row r="286">
          <cell r="A286">
            <v>1010136</v>
          </cell>
        </row>
        <row r="287">
          <cell r="A287">
            <v>1010136</v>
          </cell>
        </row>
        <row r="288">
          <cell r="A288">
            <v>1010136</v>
          </cell>
        </row>
        <row r="289">
          <cell r="A289">
            <v>1010136</v>
          </cell>
        </row>
        <row r="290">
          <cell r="A290">
            <v>1010136</v>
          </cell>
        </row>
        <row r="291">
          <cell r="A291">
            <v>1010136</v>
          </cell>
        </row>
        <row r="292">
          <cell r="A292">
            <v>1010143</v>
          </cell>
        </row>
        <row r="293">
          <cell r="A293">
            <v>1010143</v>
          </cell>
        </row>
        <row r="294">
          <cell r="A294">
            <v>1010143</v>
          </cell>
        </row>
        <row r="295">
          <cell r="A295">
            <v>1010143</v>
          </cell>
        </row>
        <row r="296">
          <cell r="A296">
            <v>1010143</v>
          </cell>
        </row>
        <row r="297">
          <cell r="A297">
            <v>1010143</v>
          </cell>
        </row>
        <row r="298">
          <cell r="A298">
            <v>1010143</v>
          </cell>
        </row>
        <row r="299">
          <cell r="A299">
            <v>1010143</v>
          </cell>
        </row>
        <row r="300">
          <cell r="A300">
            <v>1010143</v>
          </cell>
        </row>
        <row r="301">
          <cell r="A301">
            <v>1010143</v>
          </cell>
        </row>
        <row r="302">
          <cell r="A302">
            <v>1010143</v>
          </cell>
        </row>
        <row r="303">
          <cell r="A303">
            <v>1010143</v>
          </cell>
        </row>
        <row r="304">
          <cell r="A304">
            <v>1010143</v>
          </cell>
        </row>
        <row r="305">
          <cell r="A305">
            <v>1010143</v>
          </cell>
        </row>
        <row r="306">
          <cell r="A306">
            <v>1010143</v>
          </cell>
        </row>
        <row r="307">
          <cell r="A307">
            <v>1010143</v>
          </cell>
        </row>
        <row r="308">
          <cell r="A308">
            <v>1010143</v>
          </cell>
        </row>
        <row r="309">
          <cell r="A309">
            <v>1010143</v>
          </cell>
        </row>
        <row r="310">
          <cell r="A310">
            <v>1010143</v>
          </cell>
        </row>
        <row r="311">
          <cell r="A311">
            <v>1010143</v>
          </cell>
        </row>
        <row r="312">
          <cell r="A312">
            <v>1010143</v>
          </cell>
        </row>
        <row r="313">
          <cell r="A313">
            <v>1010143</v>
          </cell>
        </row>
        <row r="314">
          <cell r="A314">
            <v>1010143</v>
          </cell>
        </row>
        <row r="315">
          <cell r="A315">
            <v>1010143</v>
          </cell>
        </row>
        <row r="316">
          <cell r="A316">
            <v>1010143</v>
          </cell>
        </row>
        <row r="317">
          <cell r="A317">
            <v>1010143</v>
          </cell>
        </row>
        <row r="318">
          <cell r="A318">
            <v>1010143</v>
          </cell>
        </row>
        <row r="319">
          <cell r="A319">
            <v>1010143</v>
          </cell>
        </row>
        <row r="320">
          <cell r="A320">
            <v>1010143</v>
          </cell>
        </row>
        <row r="321">
          <cell r="A321">
            <v>1010143</v>
          </cell>
        </row>
        <row r="322">
          <cell r="A322">
            <v>1010143</v>
          </cell>
        </row>
        <row r="323">
          <cell r="A323">
            <v>1010143</v>
          </cell>
        </row>
        <row r="324">
          <cell r="A324">
            <v>1010143</v>
          </cell>
        </row>
        <row r="325">
          <cell r="A325">
            <v>1010143</v>
          </cell>
        </row>
        <row r="326">
          <cell r="A326">
            <v>1010143</v>
          </cell>
        </row>
        <row r="327">
          <cell r="A327">
            <v>1010147</v>
          </cell>
        </row>
        <row r="328">
          <cell r="A328">
            <v>1010147</v>
          </cell>
        </row>
        <row r="329">
          <cell r="A329">
            <v>1010147</v>
          </cell>
        </row>
        <row r="330">
          <cell r="A330">
            <v>1010147</v>
          </cell>
        </row>
        <row r="331">
          <cell r="A331">
            <v>1010147</v>
          </cell>
        </row>
        <row r="332">
          <cell r="A332">
            <v>1010147</v>
          </cell>
        </row>
        <row r="333">
          <cell r="A333">
            <v>1010147</v>
          </cell>
        </row>
        <row r="334">
          <cell r="A334">
            <v>1010147</v>
          </cell>
        </row>
        <row r="335">
          <cell r="A335">
            <v>1010147</v>
          </cell>
        </row>
        <row r="336">
          <cell r="A336">
            <v>1010147</v>
          </cell>
        </row>
        <row r="337">
          <cell r="A337">
            <v>1010147</v>
          </cell>
        </row>
        <row r="338">
          <cell r="A338">
            <v>1010147</v>
          </cell>
        </row>
        <row r="339">
          <cell r="A339">
            <v>1010147</v>
          </cell>
        </row>
        <row r="340">
          <cell r="A340">
            <v>1010147</v>
          </cell>
        </row>
        <row r="341">
          <cell r="A341">
            <v>1010147</v>
          </cell>
        </row>
        <row r="342">
          <cell r="A342">
            <v>1010147</v>
          </cell>
        </row>
        <row r="343">
          <cell r="A343">
            <v>1010147</v>
          </cell>
        </row>
        <row r="344">
          <cell r="A344">
            <v>1010147</v>
          </cell>
        </row>
        <row r="345">
          <cell r="A345">
            <v>1010147</v>
          </cell>
        </row>
        <row r="346">
          <cell r="A346">
            <v>1010147</v>
          </cell>
        </row>
        <row r="347">
          <cell r="A347">
            <v>1010147</v>
          </cell>
        </row>
        <row r="348">
          <cell r="A348">
            <v>1010147</v>
          </cell>
        </row>
        <row r="349">
          <cell r="A349">
            <v>1010147</v>
          </cell>
        </row>
        <row r="350">
          <cell r="A350">
            <v>1010162</v>
          </cell>
        </row>
        <row r="351">
          <cell r="A351">
            <v>1010162</v>
          </cell>
        </row>
        <row r="352">
          <cell r="A352">
            <v>1010162</v>
          </cell>
        </row>
        <row r="353">
          <cell r="A353">
            <v>1010162</v>
          </cell>
        </row>
        <row r="354">
          <cell r="A354">
            <v>1010162</v>
          </cell>
        </row>
        <row r="355">
          <cell r="A355">
            <v>1010162</v>
          </cell>
        </row>
        <row r="356">
          <cell r="A356">
            <v>1010162</v>
          </cell>
        </row>
        <row r="357">
          <cell r="A357">
            <v>1010162</v>
          </cell>
        </row>
        <row r="358">
          <cell r="A358">
            <v>1010162</v>
          </cell>
        </row>
        <row r="359">
          <cell r="A359">
            <v>1010162</v>
          </cell>
        </row>
        <row r="360">
          <cell r="A360">
            <v>1010162</v>
          </cell>
        </row>
        <row r="361">
          <cell r="A361">
            <v>1010162</v>
          </cell>
        </row>
        <row r="362">
          <cell r="A362">
            <v>1010162</v>
          </cell>
        </row>
        <row r="363">
          <cell r="A363">
            <v>1010162</v>
          </cell>
        </row>
        <row r="364">
          <cell r="A364">
            <v>1010162</v>
          </cell>
        </row>
        <row r="365">
          <cell r="A365">
            <v>1010162</v>
          </cell>
        </row>
        <row r="366">
          <cell r="A366">
            <v>1010162</v>
          </cell>
        </row>
        <row r="367">
          <cell r="A367">
            <v>1010162</v>
          </cell>
        </row>
        <row r="368">
          <cell r="A368">
            <v>1010162</v>
          </cell>
        </row>
        <row r="369">
          <cell r="A369">
            <v>1010162</v>
          </cell>
        </row>
        <row r="370">
          <cell r="A370">
            <v>1010162</v>
          </cell>
        </row>
        <row r="371">
          <cell r="A371">
            <v>1010162</v>
          </cell>
        </row>
        <row r="372">
          <cell r="A372">
            <v>1010162</v>
          </cell>
        </row>
        <row r="373">
          <cell r="A373">
            <v>1010162</v>
          </cell>
        </row>
        <row r="374">
          <cell r="A374">
            <v>1010162</v>
          </cell>
        </row>
        <row r="375">
          <cell r="A375">
            <v>1010162</v>
          </cell>
        </row>
        <row r="376">
          <cell r="A376">
            <v>1010162</v>
          </cell>
        </row>
        <row r="377">
          <cell r="A377">
            <v>1010162</v>
          </cell>
        </row>
        <row r="378">
          <cell r="A378">
            <v>1010163</v>
          </cell>
        </row>
        <row r="379">
          <cell r="A379">
            <v>1010163</v>
          </cell>
        </row>
        <row r="380">
          <cell r="A380">
            <v>1010163</v>
          </cell>
        </row>
        <row r="381">
          <cell r="A381">
            <v>1010163</v>
          </cell>
        </row>
        <row r="382">
          <cell r="A382">
            <v>1010163</v>
          </cell>
        </row>
        <row r="383">
          <cell r="A383">
            <v>1010163</v>
          </cell>
        </row>
        <row r="384">
          <cell r="A384">
            <v>1010163</v>
          </cell>
        </row>
        <row r="385">
          <cell r="A385">
            <v>1010163</v>
          </cell>
        </row>
        <row r="386">
          <cell r="A386">
            <v>1010163</v>
          </cell>
        </row>
        <row r="387">
          <cell r="A387">
            <v>1010163</v>
          </cell>
        </row>
        <row r="388">
          <cell r="A388">
            <v>1010163</v>
          </cell>
        </row>
        <row r="389">
          <cell r="A389">
            <v>1010163</v>
          </cell>
        </row>
        <row r="390">
          <cell r="A390">
            <v>1010170</v>
          </cell>
        </row>
        <row r="391">
          <cell r="A391">
            <v>1010170</v>
          </cell>
        </row>
        <row r="392">
          <cell r="A392">
            <v>1010170</v>
          </cell>
        </row>
        <row r="393">
          <cell r="A393">
            <v>1010170</v>
          </cell>
        </row>
        <row r="394">
          <cell r="A394">
            <v>1010170</v>
          </cell>
        </row>
        <row r="395">
          <cell r="A395">
            <v>1010170</v>
          </cell>
        </row>
        <row r="396">
          <cell r="A396">
            <v>1010170</v>
          </cell>
        </row>
        <row r="397">
          <cell r="A397">
            <v>1010170</v>
          </cell>
        </row>
        <row r="398">
          <cell r="A398">
            <v>1010170</v>
          </cell>
        </row>
        <row r="399">
          <cell r="A399">
            <v>1010170</v>
          </cell>
        </row>
        <row r="400">
          <cell r="A400">
            <v>1010170</v>
          </cell>
        </row>
        <row r="401">
          <cell r="A401">
            <v>1010170</v>
          </cell>
        </row>
        <row r="402">
          <cell r="A402">
            <v>1010170</v>
          </cell>
        </row>
        <row r="403">
          <cell r="A403">
            <v>1010170</v>
          </cell>
        </row>
        <row r="404">
          <cell r="A404">
            <v>1010170</v>
          </cell>
        </row>
        <row r="405">
          <cell r="A405">
            <v>1010170</v>
          </cell>
        </row>
        <row r="406">
          <cell r="A406">
            <v>1010170</v>
          </cell>
        </row>
        <row r="407">
          <cell r="A407">
            <v>1010170</v>
          </cell>
        </row>
        <row r="408">
          <cell r="A408">
            <v>1010170</v>
          </cell>
        </row>
        <row r="409">
          <cell r="A409">
            <v>1010170</v>
          </cell>
        </row>
        <row r="410">
          <cell r="A410">
            <v>1010172</v>
          </cell>
        </row>
        <row r="411">
          <cell r="A411">
            <v>1010172</v>
          </cell>
        </row>
        <row r="412">
          <cell r="A412">
            <v>1010172</v>
          </cell>
        </row>
        <row r="413">
          <cell r="A413">
            <v>1010172</v>
          </cell>
        </row>
        <row r="414">
          <cell r="A414">
            <v>1010172</v>
          </cell>
        </row>
        <row r="415">
          <cell r="A415">
            <v>1010172</v>
          </cell>
        </row>
        <row r="416">
          <cell r="A416">
            <v>1010172</v>
          </cell>
        </row>
        <row r="417">
          <cell r="A417">
            <v>1010172</v>
          </cell>
        </row>
        <row r="418">
          <cell r="A418">
            <v>1010172</v>
          </cell>
        </row>
        <row r="419">
          <cell r="A419">
            <v>1010172</v>
          </cell>
        </row>
        <row r="420">
          <cell r="A420">
            <v>1010172</v>
          </cell>
        </row>
        <row r="421">
          <cell r="A421">
            <v>1010172</v>
          </cell>
        </row>
        <row r="422">
          <cell r="A422">
            <v>1010172</v>
          </cell>
        </row>
        <row r="423">
          <cell r="A423">
            <v>1010172</v>
          </cell>
        </row>
        <row r="424">
          <cell r="A424">
            <v>1010172</v>
          </cell>
        </row>
        <row r="425">
          <cell r="A425">
            <v>1010172</v>
          </cell>
        </row>
        <row r="426">
          <cell r="A426">
            <v>1010172</v>
          </cell>
        </row>
        <row r="427">
          <cell r="A427">
            <v>1010172</v>
          </cell>
        </row>
        <row r="428">
          <cell r="A428">
            <v>1010172</v>
          </cell>
        </row>
        <row r="429">
          <cell r="A429">
            <v>1010172</v>
          </cell>
        </row>
        <row r="430">
          <cell r="A430">
            <v>1010172</v>
          </cell>
        </row>
        <row r="431">
          <cell r="A431">
            <v>1010172</v>
          </cell>
        </row>
        <row r="432">
          <cell r="A432">
            <v>1010172</v>
          </cell>
        </row>
        <row r="433">
          <cell r="A433">
            <v>1010172</v>
          </cell>
        </row>
        <row r="434">
          <cell r="A434">
            <v>1010172</v>
          </cell>
        </row>
        <row r="435">
          <cell r="A435">
            <v>1010172</v>
          </cell>
        </row>
        <row r="436">
          <cell r="A436">
            <v>1010172</v>
          </cell>
        </row>
        <row r="437">
          <cell r="A437">
            <v>1010172</v>
          </cell>
        </row>
        <row r="438">
          <cell r="A438">
            <v>1010172</v>
          </cell>
        </row>
        <row r="439">
          <cell r="A439">
            <v>1010172</v>
          </cell>
        </row>
        <row r="440">
          <cell r="A440">
            <v>1010172</v>
          </cell>
        </row>
        <row r="441">
          <cell r="A441">
            <v>1010172</v>
          </cell>
        </row>
        <row r="442">
          <cell r="A442">
            <v>1010172</v>
          </cell>
        </row>
        <row r="443">
          <cell r="A443">
            <v>1010172</v>
          </cell>
        </row>
        <row r="444">
          <cell r="A444">
            <v>1010172</v>
          </cell>
        </row>
        <row r="445">
          <cell r="A445">
            <v>1010172</v>
          </cell>
        </row>
        <row r="446">
          <cell r="A446">
            <v>1010172</v>
          </cell>
        </row>
        <row r="447">
          <cell r="A447">
            <v>1010172</v>
          </cell>
        </row>
        <row r="448">
          <cell r="A448">
            <v>1010172</v>
          </cell>
        </row>
        <row r="449">
          <cell r="A449">
            <v>1010172</v>
          </cell>
        </row>
        <row r="450">
          <cell r="A450">
            <v>1010172</v>
          </cell>
        </row>
        <row r="451">
          <cell r="A451">
            <v>1010172</v>
          </cell>
        </row>
        <row r="452">
          <cell r="A452">
            <v>1010172</v>
          </cell>
        </row>
        <row r="453">
          <cell r="A453">
            <v>1010172</v>
          </cell>
        </row>
        <row r="454">
          <cell r="A454">
            <v>1010172</v>
          </cell>
        </row>
        <row r="455">
          <cell r="A455">
            <v>1010172</v>
          </cell>
        </row>
        <row r="456">
          <cell r="A456">
            <v>1010172</v>
          </cell>
        </row>
        <row r="457">
          <cell r="A457">
            <v>1010172</v>
          </cell>
        </row>
        <row r="458">
          <cell r="A458">
            <v>1010172</v>
          </cell>
        </row>
        <row r="459">
          <cell r="A459">
            <v>1010172</v>
          </cell>
        </row>
        <row r="460">
          <cell r="A460">
            <v>1010172</v>
          </cell>
        </row>
        <row r="461">
          <cell r="A461">
            <v>1010172</v>
          </cell>
        </row>
        <row r="462">
          <cell r="A462">
            <v>1010172</v>
          </cell>
        </row>
        <row r="463">
          <cell r="A463">
            <v>1010172</v>
          </cell>
        </row>
        <row r="464">
          <cell r="A464">
            <v>1010172</v>
          </cell>
        </row>
        <row r="465">
          <cell r="A465">
            <v>1010172</v>
          </cell>
        </row>
        <row r="466">
          <cell r="A466">
            <v>1010172</v>
          </cell>
        </row>
        <row r="467">
          <cell r="A467">
            <v>1010172</v>
          </cell>
        </row>
        <row r="468">
          <cell r="A468">
            <v>1010174</v>
          </cell>
        </row>
        <row r="469">
          <cell r="A469">
            <v>1010174</v>
          </cell>
        </row>
        <row r="470">
          <cell r="A470">
            <v>1010174</v>
          </cell>
        </row>
        <row r="471">
          <cell r="A471">
            <v>1010174</v>
          </cell>
        </row>
        <row r="472">
          <cell r="A472">
            <v>1010174</v>
          </cell>
        </row>
        <row r="473">
          <cell r="A473">
            <v>1010174</v>
          </cell>
        </row>
        <row r="474">
          <cell r="A474">
            <v>1010174</v>
          </cell>
        </row>
        <row r="475">
          <cell r="A475">
            <v>1010174</v>
          </cell>
        </row>
        <row r="476">
          <cell r="A476">
            <v>1010174</v>
          </cell>
        </row>
        <row r="477">
          <cell r="A477">
            <v>1010174</v>
          </cell>
        </row>
        <row r="478">
          <cell r="A478">
            <v>1010174</v>
          </cell>
        </row>
        <row r="479">
          <cell r="A479">
            <v>1010174</v>
          </cell>
        </row>
        <row r="480">
          <cell r="A480">
            <v>1010174</v>
          </cell>
        </row>
        <row r="481">
          <cell r="A481">
            <v>1010174</v>
          </cell>
        </row>
        <row r="482">
          <cell r="A482">
            <v>1010174</v>
          </cell>
        </row>
        <row r="483">
          <cell r="A483">
            <v>1010174</v>
          </cell>
        </row>
        <row r="484">
          <cell r="A484">
            <v>1010174</v>
          </cell>
        </row>
        <row r="485">
          <cell r="A485">
            <v>1010174</v>
          </cell>
        </row>
        <row r="486">
          <cell r="A486">
            <v>1010174</v>
          </cell>
        </row>
        <row r="487">
          <cell r="A487">
            <v>1010174</v>
          </cell>
        </row>
        <row r="488">
          <cell r="A488">
            <v>1010174</v>
          </cell>
        </row>
        <row r="489">
          <cell r="A489">
            <v>1010174</v>
          </cell>
        </row>
        <row r="490">
          <cell r="A490">
            <v>1010174</v>
          </cell>
        </row>
        <row r="491">
          <cell r="A491">
            <v>1010174</v>
          </cell>
        </row>
        <row r="492">
          <cell r="A492">
            <v>1010174</v>
          </cell>
        </row>
        <row r="493">
          <cell r="A493">
            <v>1010174</v>
          </cell>
        </row>
        <row r="494">
          <cell r="A494">
            <v>1010174</v>
          </cell>
        </row>
        <row r="495">
          <cell r="A495">
            <v>1010174</v>
          </cell>
        </row>
        <row r="496">
          <cell r="A496">
            <v>1010174</v>
          </cell>
        </row>
        <row r="497">
          <cell r="A497">
            <v>1010174</v>
          </cell>
        </row>
        <row r="498">
          <cell r="A498">
            <v>1010174</v>
          </cell>
        </row>
        <row r="499">
          <cell r="A499">
            <v>1010174</v>
          </cell>
        </row>
        <row r="500">
          <cell r="A500">
            <v>1010174</v>
          </cell>
        </row>
        <row r="501">
          <cell r="A501">
            <v>1010174</v>
          </cell>
        </row>
        <row r="502">
          <cell r="A502">
            <v>1010174</v>
          </cell>
        </row>
        <row r="503">
          <cell r="A503">
            <v>1010174</v>
          </cell>
        </row>
        <row r="504">
          <cell r="A504">
            <v>1010174</v>
          </cell>
        </row>
        <row r="505">
          <cell r="A505">
            <v>1010174</v>
          </cell>
        </row>
        <row r="506">
          <cell r="A506">
            <v>1010174</v>
          </cell>
        </row>
        <row r="507">
          <cell r="A507">
            <v>1010174</v>
          </cell>
        </row>
        <row r="508">
          <cell r="A508">
            <v>1010174</v>
          </cell>
        </row>
        <row r="509">
          <cell r="A509">
            <v>1010174</v>
          </cell>
        </row>
        <row r="510">
          <cell r="A510">
            <v>1010174</v>
          </cell>
        </row>
        <row r="511">
          <cell r="A511">
            <v>1010174</v>
          </cell>
        </row>
        <row r="512">
          <cell r="A512">
            <v>1010174</v>
          </cell>
        </row>
        <row r="513">
          <cell r="A513">
            <v>1010174</v>
          </cell>
        </row>
        <row r="514">
          <cell r="A514">
            <v>1010174</v>
          </cell>
        </row>
        <row r="515">
          <cell r="A515">
            <v>1010174</v>
          </cell>
        </row>
        <row r="516">
          <cell r="A516">
            <v>1010174</v>
          </cell>
        </row>
        <row r="517">
          <cell r="A517">
            <v>1010174</v>
          </cell>
        </row>
        <row r="518">
          <cell r="A518">
            <v>1010174</v>
          </cell>
        </row>
        <row r="519">
          <cell r="A519">
            <v>1010174</v>
          </cell>
        </row>
        <row r="520">
          <cell r="A520">
            <v>1010174</v>
          </cell>
        </row>
        <row r="521">
          <cell r="A521">
            <v>1010174</v>
          </cell>
        </row>
        <row r="522">
          <cell r="A522">
            <v>1010174</v>
          </cell>
        </row>
        <row r="523">
          <cell r="A523">
            <v>1010174</v>
          </cell>
        </row>
        <row r="524">
          <cell r="A524">
            <v>1010174</v>
          </cell>
        </row>
        <row r="525">
          <cell r="A525">
            <v>1010174</v>
          </cell>
        </row>
        <row r="526">
          <cell r="A526">
            <v>1010174</v>
          </cell>
        </row>
        <row r="527">
          <cell r="A527">
            <v>1010174</v>
          </cell>
        </row>
        <row r="528">
          <cell r="A528">
            <v>1010174</v>
          </cell>
        </row>
        <row r="529">
          <cell r="A529">
            <v>1010174</v>
          </cell>
        </row>
        <row r="530">
          <cell r="A530">
            <v>1010174</v>
          </cell>
        </row>
        <row r="531">
          <cell r="A531">
            <v>1010174</v>
          </cell>
        </row>
        <row r="532">
          <cell r="A532">
            <v>1010174</v>
          </cell>
        </row>
        <row r="533">
          <cell r="A533">
            <v>1010174</v>
          </cell>
        </row>
        <row r="534">
          <cell r="A534">
            <v>1010174</v>
          </cell>
        </row>
        <row r="535">
          <cell r="A535">
            <v>1010174</v>
          </cell>
        </row>
        <row r="536">
          <cell r="A536">
            <v>1010174</v>
          </cell>
        </row>
        <row r="537">
          <cell r="A537">
            <v>1010174</v>
          </cell>
        </row>
        <row r="538">
          <cell r="A538">
            <v>1010174</v>
          </cell>
        </row>
        <row r="539">
          <cell r="A539">
            <v>1010174</v>
          </cell>
        </row>
        <row r="540">
          <cell r="A540">
            <v>1010174</v>
          </cell>
        </row>
        <row r="541">
          <cell r="A541">
            <v>1010174</v>
          </cell>
        </row>
        <row r="542">
          <cell r="A542">
            <v>1010174</v>
          </cell>
        </row>
        <row r="543">
          <cell r="A543">
            <v>1010174</v>
          </cell>
        </row>
        <row r="544">
          <cell r="A544">
            <v>1010174</v>
          </cell>
        </row>
        <row r="545">
          <cell r="A545">
            <v>1010174</v>
          </cell>
        </row>
        <row r="546">
          <cell r="A546">
            <v>1010174</v>
          </cell>
        </row>
        <row r="547">
          <cell r="A547">
            <v>1010174</v>
          </cell>
        </row>
        <row r="548">
          <cell r="A548">
            <v>1010174</v>
          </cell>
        </row>
        <row r="549">
          <cell r="A549">
            <v>1010174</v>
          </cell>
        </row>
        <row r="550">
          <cell r="A550">
            <v>1010174</v>
          </cell>
        </row>
        <row r="551">
          <cell r="A551">
            <v>1010174</v>
          </cell>
        </row>
        <row r="552">
          <cell r="A552">
            <v>1010180</v>
          </cell>
        </row>
        <row r="553">
          <cell r="A553">
            <v>1010180</v>
          </cell>
        </row>
        <row r="554">
          <cell r="A554">
            <v>1010180</v>
          </cell>
        </row>
        <row r="555">
          <cell r="A555">
            <v>1010180</v>
          </cell>
        </row>
        <row r="556">
          <cell r="A556">
            <v>1010180</v>
          </cell>
        </row>
        <row r="557">
          <cell r="A557">
            <v>1010180</v>
          </cell>
        </row>
        <row r="558">
          <cell r="A558">
            <v>1010180</v>
          </cell>
        </row>
        <row r="559">
          <cell r="A559">
            <v>1010180</v>
          </cell>
        </row>
        <row r="560">
          <cell r="A560">
            <v>1010180</v>
          </cell>
        </row>
        <row r="561">
          <cell r="A561">
            <v>1010180</v>
          </cell>
        </row>
        <row r="562">
          <cell r="A562">
            <v>1010180</v>
          </cell>
        </row>
        <row r="563">
          <cell r="A563">
            <v>1010180</v>
          </cell>
        </row>
        <row r="564">
          <cell r="A564">
            <v>1010180</v>
          </cell>
        </row>
        <row r="565">
          <cell r="A565">
            <v>1010180</v>
          </cell>
        </row>
        <row r="566">
          <cell r="A566">
            <v>1010180</v>
          </cell>
        </row>
        <row r="567">
          <cell r="A567">
            <v>1010180</v>
          </cell>
        </row>
        <row r="568">
          <cell r="A568">
            <v>1010180</v>
          </cell>
        </row>
        <row r="569">
          <cell r="A569">
            <v>1010180</v>
          </cell>
        </row>
        <row r="570">
          <cell r="A570">
            <v>1010180</v>
          </cell>
        </row>
        <row r="571">
          <cell r="A571">
            <v>1010180</v>
          </cell>
        </row>
        <row r="572">
          <cell r="A572">
            <v>1010180</v>
          </cell>
        </row>
        <row r="573">
          <cell r="A573">
            <v>1010180</v>
          </cell>
        </row>
        <row r="574">
          <cell r="A574">
            <v>1010180</v>
          </cell>
        </row>
        <row r="575">
          <cell r="A575">
            <v>1010180</v>
          </cell>
        </row>
        <row r="576">
          <cell r="A576">
            <v>1010180</v>
          </cell>
        </row>
        <row r="577">
          <cell r="A577">
            <v>1010180</v>
          </cell>
        </row>
        <row r="578">
          <cell r="A578">
            <v>1010180</v>
          </cell>
        </row>
        <row r="579">
          <cell r="A579">
            <v>1010180</v>
          </cell>
        </row>
        <row r="580">
          <cell r="A580">
            <v>1010180</v>
          </cell>
        </row>
        <row r="581">
          <cell r="A581">
            <v>1010180</v>
          </cell>
        </row>
        <row r="582">
          <cell r="A582">
            <v>1010180</v>
          </cell>
        </row>
        <row r="583">
          <cell r="A583">
            <v>1010180</v>
          </cell>
        </row>
        <row r="584">
          <cell r="A584">
            <v>1010180</v>
          </cell>
        </row>
        <row r="585">
          <cell r="A585">
            <v>1010180</v>
          </cell>
        </row>
        <row r="586">
          <cell r="A586">
            <v>1010180</v>
          </cell>
        </row>
        <row r="587">
          <cell r="A587">
            <v>1010180</v>
          </cell>
        </row>
        <row r="588">
          <cell r="A588">
            <v>1010180</v>
          </cell>
        </row>
        <row r="589">
          <cell r="A589">
            <v>1010206</v>
          </cell>
        </row>
        <row r="590">
          <cell r="A590">
            <v>1010206</v>
          </cell>
        </row>
        <row r="591">
          <cell r="A591">
            <v>1010206</v>
          </cell>
        </row>
        <row r="592">
          <cell r="A592">
            <v>1010206</v>
          </cell>
        </row>
        <row r="593">
          <cell r="A593">
            <v>1010206</v>
          </cell>
        </row>
        <row r="594">
          <cell r="A594">
            <v>1010206</v>
          </cell>
        </row>
        <row r="595">
          <cell r="A595">
            <v>1010206</v>
          </cell>
        </row>
        <row r="596">
          <cell r="A596">
            <v>1010206</v>
          </cell>
        </row>
        <row r="597">
          <cell r="A597">
            <v>1010206</v>
          </cell>
        </row>
        <row r="598">
          <cell r="A598">
            <v>1010206</v>
          </cell>
        </row>
        <row r="599">
          <cell r="A599">
            <v>1010206</v>
          </cell>
        </row>
        <row r="600">
          <cell r="A600">
            <v>1010206</v>
          </cell>
        </row>
        <row r="601">
          <cell r="A601">
            <v>1010206</v>
          </cell>
        </row>
        <row r="602">
          <cell r="A602">
            <v>1010206</v>
          </cell>
        </row>
        <row r="603">
          <cell r="A603">
            <v>1010206</v>
          </cell>
        </row>
        <row r="604">
          <cell r="A604">
            <v>1010206</v>
          </cell>
        </row>
        <row r="605">
          <cell r="A605">
            <v>1010206</v>
          </cell>
        </row>
        <row r="606">
          <cell r="A606">
            <v>1010206</v>
          </cell>
        </row>
        <row r="607">
          <cell r="A607">
            <v>1010206</v>
          </cell>
        </row>
        <row r="608">
          <cell r="A608">
            <v>1010206</v>
          </cell>
        </row>
        <row r="609">
          <cell r="A609">
            <v>1010206</v>
          </cell>
        </row>
        <row r="610">
          <cell r="A610">
            <v>1010206</v>
          </cell>
        </row>
        <row r="611">
          <cell r="A611">
            <v>1010206</v>
          </cell>
        </row>
        <row r="612">
          <cell r="A612">
            <v>1010206</v>
          </cell>
        </row>
        <row r="613">
          <cell r="A613">
            <v>1010206</v>
          </cell>
        </row>
        <row r="614">
          <cell r="A614">
            <v>1010206</v>
          </cell>
        </row>
        <row r="615">
          <cell r="A615">
            <v>1010206</v>
          </cell>
        </row>
        <row r="616">
          <cell r="A616">
            <v>1010206</v>
          </cell>
        </row>
        <row r="617">
          <cell r="A617">
            <v>1010206</v>
          </cell>
        </row>
        <row r="618">
          <cell r="A618">
            <v>1010206</v>
          </cell>
        </row>
        <row r="619">
          <cell r="A619">
            <v>1010206</v>
          </cell>
        </row>
        <row r="620">
          <cell r="A620">
            <v>1010206</v>
          </cell>
        </row>
        <row r="621">
          <cell r="A621">
            <v>1010206</v>
          </cell>
        </row>
        <row r="622">
          <cell r="A622">
            <v>1010206</v>
          </cell>
        </row>
        <row r="623">
          <cell r="A623">
            <v>1010206</v>
          </cell>
        </row>
        <row r="624">
          <cell r="A624">
            <v>1010206</v>
          </cell>
        </row>
        <row r="625">
          <cell r="A625">
            <v>1010206</v>
          </cell>
        </row>
        <row r="626">
          <cell r="A626">
            <v>1010206</v>
          </cell>
        </row>
        <row r="627">
          <cell r="A627">
            <v>1010206</v>
          </cell>
        </row>
        <row r="628">
          <cell r="A628">
            <v>1010206</v>
          </cell>
        </row>
        <row r="629">
          <cell r="A629">
            <v>1010206</v>
          </cell>
        </row>
        <row r="630">
          <cell r="A630">
            <v>1010206</v>
          </cell>
        </row>
        <row r="631">
          <cell r="A631">
            <v>1010206</v>
          </cell>
        </row>
        <row r="632">
          <cell r="A632">
            <v>1010206</v>
          </cell>
        </row>
        <row r="633">
          <cell r="A633">
            <v>1010206</v>
          </cell>
        </row>
        <row r="634">
          <cell r="A634">
            <v>1010206</v>
          </cell>
        </row>
        <row r="635">
          <cell r="A635">
            <v>1010206</v>
          </cell>
        </row>
        <row r="636">
          <cell r="A636">
            <v>1010206</v>
          </cell>
        </row>
        <row r="637">
          <cell r="A637">
            <v>1010206</v>
          </cell>
        </row>
        <row r="638">
          <cell r="A638">
            <v>1010206</v>
          </cell>
        </row>
        <row r="639">
          <cell r="A639">
            <v>1010206</v>
          </cell>
        </row>
        <row r="640">
          <cell r="A640">
            <v>1010206</v>
          </cell>
        </row>
        <row r="641">
          <cell r="A641">
            <v>1010206</v>
          </cell>
        </row>
        <row r="642">
          <cell r="A642">
            <v>1010206</v>
          </cell>
        </row>
        <row r="643">
          <cell r="A643">
            <v>1010206</v>
          </cell>
        </row>
        <row r="644">
          <cell r="A644">
            <v>1010206</v>
          </cell>
        </row>
        <row r="645">
          <cell r="A645">
            <v>1010206</v>
          </cell>
        </row>
        <row r="646">
          <cell r="A646">
            <v>1010206</v>
          </cell>
        </row>
        <row r="647">
          <cell r="A647">
            <v>1010206</v>
          </cell>
        </row>
        <row r="648">
          <cell r="A648">
            <v>1010206</v>
          </cell>
        </row>
        <row r="649">
          <cell r="A649">
            <v>1010206</v>
          </cell>
        </row>
        <row r="650">
          <cell r="A650">
            <v>1010206</v>
          </cell>
        </row>
        <row r="651">
          <cell r="A651">
            <v>1010206</v>
          </cell>
        </row>
        <row r="652">
          <cell r="A652">
            <v>1010206</v>
          </cell>
        </row>
        <row r="653">
          <cell r="A653">
            <v>1010206</v>
          </cell>
        </row>
        <row r="654">
          <cell r="A654">
            <v>1010206</v>
          </cell>
        </row>
        <row r="655">
          <cell r="A655">
            <v>1010206</v>
          </cell>
        </row>
        <row r="656">
          <cell r="A656">
            <v>1010206</v>
          </cell>
        </row>
        <row r="657">
          <cell r="A657">
            <v>1010206</v>
          </cell>
        </row>
        <row r="658">
          <cell r="A658">
            <v>1010206</v>
          </cell>
        </row>
        <row r="659">
          <cell r="A659">
            <v>1010206</v>
          </cell>
        </row>
        <row r="660">
          <cell r="A660">
            <v>1010206</v>
          </cell>
        </row>
        <row r="661">
          <cell r="A661">
            <v>1010212</v>
          </cell>
        </row>
        <row r="662">
          <cell r="A662">
            <v>1010212</v>
          </cell>
        </row>
        <row r="663">
          <cell r="A663">
            <v>1010212</v>
          </cell>
        </row>
        <row r="664">
          <cell r="A664">
            <v>1010212</v>
          </cell>
        </row>
        <row r="665">
          <cell r="A665">
            <v>1010212</v>
          </cell>
        </row>
        <row r="666">
          <cell r="A666">
            <v>1010212</v>
          </cell>
        </row>
        <row r="667">
          <cell r="A667">
            <v>1010212</v>
          </cell>
        </row>
        <row r="668">
          <cell r="A668">
            <v>1010212</v>
          </cell>
        </row>
        <row r="669">
          <cell r="A669">
            <v>1010212</v>
          </cell>
        </row>
        <row r="670">
          <cell r="A670">
            <v>1010212</v>
          </cell>
        </row>
        <row r="671">
          <cell r="A671">
            <v>1010212</v>
          </cell>
        </row>
        <row r="672">
          <cell r="A672">
            <v>1010212</v>
          </cell>
        </row>
        <row r="673">
          <cell r="A673">
            <v>1010212</v>
          </cell>
        </row>
        <row r="674">
          <cell r="A674">
            <v>1010212</v>
          </cell>
        </row>
        <row r="675">
          <cell r="A675">
            <v>1010212</v>
          </cell>
        </row>
        <row r="676">
          <cell r="A676">
            <v>1010212</v>
          </cell>
        </row>
        <row r="677">
          <cell r="A677">
            <v>1010212</v>
          </cell>
        </row>
        <row r="678">
          <cell r="A678">
            <v>1010212</v>
          </cell>
        </row>
        <row r="679">
          <cell r="A679">
            <v>1010212</v>
          </cell>
        </row>
        <row r="680">
          <cell r="A680">
            <v>1010212</v>
          </cell>
        </row>
        <row r="681">
          <cell r="A681">
            <v>1010212</v>
          </cell>
        </row>
        <row r="682">
          <cell r="A682">
            <v>1010212</v>
          </cell>
        </row>
        <row r="683">
          <cell r="A683">
            <v>1010212</v>
          </cell>
        </row>
        <row r="684">
          <cell r="A684">
            <v>1010212</v>
          </cell>
        </row>
        <row r="685">
          <cell r="A685">
            <v>1010212</v>
          </cell>
        </row>
        <row r="686">
          <cell r="A686">
            <v>1010212</v>
          </cell>
        </row>
        <row r="687">
          <cell r="A687">
            <v>1010212</v>
          </cell>
        </row>
        <row r="688">
          <cell r="A688">
            <v>1010212</v>
          </cell>
        </row>
        <row r="689">
          <cell r="A689">
            <v>1010212</v>
          </cell>
        </row>
        <row r="690">
          <cell r="A690">
            <v>1010212</v>
          </cell>
        </row>
        <row r="691">
          <cell r="A691">
            <v>1010212</v>
          </cell>
        </row>
        <row r="692">
          <cell r="A692">
            <v>1010212</v>
          </cell>
        </row>
        <row r="693">
          <cell r="A693">
            <v>1010212</v>
          </cell>
        </row>
        <row r="694">
          <cell r="A694">
            <v>1010212</v>
          </cell>
        </row>
        <row r="695">
          <cell r="A695">
            <v>1010212</v>
          </cell>
        </row>
        <row r="696">
          <cell r="A696">
            <v>1010212</v>
          </cell>
        </row>
        <row r="697">
          <cell r="A697">
            <v>1010212</v>
          </cell>
        </row>
        <row r="698">
          <cell r="A698">
            <v>1010212</v>
          </cell>
        </row>
        <row r="699">
          <cell r="A699">
            <v>1010212</v>
          </cell>
        </row>
        <row r="700">
          <cell r="A700">
            <v>1010212</v>
          </cell>
        </row>
        <row r="701">
          <cell r="A701">
            <v>1010212</v>
          </cell>
        </row>
        <row r="702">
          <cell r="A702">
            <v>1010212</v>
          </cell>
        </row>
        <row r="703">
          <cell r="A703">
            <v>1010212</v>
          </cell>
        </row>
        <row r="704">
          <cell r="A704">
            <v>1010212</v>
          </cell>
        </row>
        <row r="705">
          <cell r="A705">
            <v>1010212</v>
          </cell>
        </row>
        <row r="706">
          <cell r="A706">
            <v>1010212</v>
          </cell>
        </row>
        <row r="707">
          <cell r="A707">
            <v>1010212</v>
          </cell>
        </row>
        <row r="708">
          <cell r="A708">
            <v>1010212</v>
          </cell>
        </row>
        <row r="709">
          <cell r="A709">
            <v>1010212</v>
          </cell>
        </row>
        <row r="710">
          <cell r="A710">
            <v>1010212</v>
          </cell>
        </row>
        <row r="711">
          <cell r="A711">
            <v>1010212</v>
          </cell>
        </row>
        <row r="712">
          <cell r="A712">
            <v>1010212</v>
          </cell>
        </row>
        <row r="713">
          <cell r="A713">
            <v>1010212</v>
          </cell>
        </row>
        <row r="714">
          <cell r="A714">
            <v>1010212</v>
          </cell>
        </row>
        <row r="715">
          <cell r="A715">
            <v>1010212</v>
          </cell>
        </row>
        <row r="716">
          <cell r="A716">
            <v>1010216</v>
          </cell>
        </row>
        <row r="717">
          <cell r="A717">
            <v>1010216</v>
          </cell>
        </row>
        <row r="718">
          <cell r="A718">
            <v>1010216</v>
          </cell>
        </row>
        <row r="719">
          <cell r="A719">
            <v>1010216</v>
          </cell>
        </row>
        <row r="720">
          <cell r="A720">
            <v>1010216</v>
          </cell>
        </row>
        <row r="721">
          <cell r="A721">
            <v>1010216</v>
          </cell>
        </row>
        <row r="722">
          <cell r="A722">
            <v>1010216</v>
          </cell>
        </row>
        <row r="723">
          <cell r="A723">
            <v>1010216</v>
          </cell>
        </row>
        <row r="724">
          <cell r="A724">
            <v>1010216</v>
          </cell>
        </row>
        <row r="725">
          <cell r="A725">
            <v>1010216</v>
          </cell>
        </row>
        <row r="726">
          <cell r="A726">
            <v>1010216</v>
          </cell>
        </row>
        <row r="727">
          <cell r="A727">
            <v>1010216</v>
          </cell>
        </row>
        <row r="728">
          <cell r="A728">
            <v>1010216</v>
          </cell>
        </row>
        <row r="729">
          <cell r="A729">
            <v>1010216</v>
          </cell>
        </row>
        <row r="730">
          <cell r="A730">
            <v>1010216</v>
          </cell>
        </row>
        <row r="731">
          <cell r="A731">
            <v>1010216</v>
          </cell>
        </row>
        <row r="732">
          <cell r="A732">
            <v>1010216</v>
          </cell>
        </row>
        <row r="733">
          <cell r="A733">
            <v>1010216</v>
          </cell>
        </row>
        <row r="734">
          <cell r="A734">
            <v>1010216</v>
          </cell>
        </row>
        <row r="735">
          <cell r="A735">
            <v>1010216</v>
          </cell>
        </row>
        <row r="736">
          <cell r="A736">
            <v>1010216</v>
          </cell>
        </row>
        <row r="737">
          <cell r="A737">
            <v>1010216</v>
          </cell>
        </row>
        <row r="738">
          <cell r="A738">
            <v>1010216</v>
          </cell>
        </row>
        <row r="739">
          <cell r="A739">
            <v>1010216</v>
          </cell>
        </row>
        <row r="740">
          <cell r="A740">
            <v>1010216</v>
          </cell>
        </row>
        <row r="741">
          <cell r="A741">
            <v>1010216</v>
          </cell>
        </row>
        <row r="742">
          <cell r="A742">
            <v>1010216</v>
          </cell>
        </row>
        <row r="743">
          <cell r="A743">
            <v>1010216</v>
          </cell>
        </row>
        <row r="744">
          <cell r="A744">
            <v>1010216</v>
          </cell>
        </row>
        <row r="745">
          <cell r="A745">
            <v>1010216</v>
          </cell>
        </row>
        <row r="746">
          <cell r="A746">
            <v>1010216</v>
          </cell>
        </row>
        <row r="747">
          <cell r="A747">
            <v>1010216</v>
          </cell>
        </row>
        <row r="748">
          <cell r="A748">
            <v>1010216</v>
          </cell>
        </row>
        <row r="749">
          <cell r="A749">
            <v>1010216</v>
          </cell>
        </row>
        <row r="750">
          <cell r="A750">
            <v>1010216</v>
          </cell>
        </row>
        <row r="751">
          <cell r="A751">
            <v>1010216</v>
          </cell>
        </row>
        <row r="752">
          <cell r="A752">
            <v>1010216</v>
          </cell>
        </row>
        <row r="753">
          <cell r="A753">
            <v>1010216</v>
          </cell>
        </row>
        <row r="754">
          <cell r="A754">
            <v>1010216</v>
          </cell>
        </row>
        <row r="755">
          <cell r="A755">
            <v>1010216</v>
          </cell>
        </row>
        <row r="756">
          <cell r="A756">
            <v>1010216</v>
          </cell>
        </row>
        <row r="757">
          <cell r="A757">
            <v>1010216</v>
          </cell>
        </row>
        <row r="758">
          <cell r="A758">
            <v>1010216</v>
          </cell>
        </row>
        <row r="759">
          <cell r="A759">
            <v>1010216</v>
          </cell>
        </row>
        <row r="760">
          <cell r="A760">
            <v>1010216</v>
          </cell>
        </row>
        <row r="761">
          <cell r="A761">
            <v>1010216</v>
          </cell>
        </row>
        <row r="762">
          <cell r="A762">
            <v>1010216</v>
          </cell>
        </row>
        <row r="763">
          <cell r="A763">
            <v>1010216</v>
          </cell>
        </row>
        <row r="764">
          <cell r="A764">
            <v>1010216</v>
          </cell>
        </row>
        <row r="765">
          <cell r="A765">
            <v>1010216</v>
          </cell>
        </row>
        <row r="766">
          <cell r="A766">
            <v>1010216</v>
          </cell>
        </row>
        <row r="767">
          <cell r="A767">
            <v>1010216</v>
          </cell>
        </row>
        <row r="768">
          <cell r="A768">
            <v>1010216</v>
          </cell>
        </row>
        <row r="769">
          <cell r="A769">
            <v>1010216</v>
          </cell>
        </row>
        <row r="770">
          <cell r="A770">
            <v>1010216</v>
          </cell>
        </row>
        <row r="771">
          <cell r="A771">
            <v>1010216</v>
          </cell>
        </row>
        <row r="772">
          <cell r="A772">
            <v>1010216</v>
          </cell>
        </row>
        <row r="773">
          <cell r="A773">
            <v>1010216</v>
          </cell>
        </row>
        <row r="774">
          <cell r="A774">
            <v>1010221</v>
          </cell>
        </row>
        <row r="775">
          <cell r="A775">
            <v>1010221</v>
          </cell>
        </row>
        <row r="776">
          <cell r="A776">
            <v>1010221</v>
          </cell>
        </row>
        <row r="777">
          <cell r="A777">
            <v>1010221</v>
          </cell>
        </row>
        <row r="778">
          <cell r="A778">
            <v>1010221</v>
          </cell>
        </row>
        <row r="779">
          <cell r="A779">
            <v>1010221</v>
          </cell>
        </row>
        <row r="780">
          <cell r="A780">
            <v>1010221</v>
          </cell>
        </row>
        <row r="781">
          <cell r="A781">
            <v>1010221</v>
          </cell>
        </row>
        <row r="782">
          <cell r="A782">
            <v>1010221</v>
          </cell>
        </row>
        <row r="783">
          <cell r="A783">
            <v>1010221</v>
          </cell>
        </row>
        <row r="784">
          <cell r="A784">
            <v>1010221</v>
          </cell>
        </row>
        <row r="785">
          <cell r="A785">
            <v>1010221</v>
          </cell>
        </row>
        <row r="786">
          <cell r="A786">
            <v>1010221</v>
          </cell>
        </row>
        <row r="787">
          <cell r="A787">
            <v>1010221</v>
          </cell>
        </row>
        <row r="788">
          <cell r="A788">
            <v>1010221</v>
          </cell>
        </row>
        <row r="789">
          <cell r="A789">
            <v>1010221</v>
          </cell>
        </row>
        <row r="790">
          <cell r="A790">
            <v>1010221</v>
          </cell>
        </row>
        <row r="791">
          <cell r="A791">
            <v>1010221</v>
          </cell>
        </row>
        <row r="792">
          <cell r="A792">
            <v>1010221</v>
          </cell>
        </row>
        <row r="793">
          <cell r="A793">
            <v>1010221</v>
          </cell>
        </row>
        <row r="794">
          <cell r="A794">
            <v>1010221</v>
          </cell>
        </row>
        <row r="795">
          <cell r="A795">
            <v>1010221</v>
          </cell>
        </row>
        <row r="796">
          <cell r="A796">
            <v>1010221</v>
          </cell>
        </row>
        <row r="797">
          <cell r="A797">
            <v>1010221</v>
          </cell>
        </row>
        <row r="798">
          <cell r="A798">
            <v>1010221</v>
          </cell>
        </row>
        <row r="799">
          <cell r="A799">
            <v>1010221</v>
          </cell>
        </row>
        <row r="800">
          <cell r="A800">
            <v>1010221</v>
          </cell>
        </row>
        <row r="801">
          <cell r="A801">
            <v>1010221</v>
          </cell>
        </row>
        <row r="802">
          <cell r="A802">
            <v>1010221</v>
          </cell>
        </row>
        <row r="803">
          <cell r="A803">
            <v>1010221</v>
          </cell>
        </row>
        <row r="804">
          <cell r="A804">
            <v>1010221</v>
          </cell>
        </row>
        <row r="805">
          <cell r="A805">
            <v>1010221</v>
          </cell>
        </row>
        <row r="806">
          <cell r="A806">
            <v>1010237</v>
          </cell>
        </row>
        <row r="807">
          <cell r="A807">
            <v>1010237</v>
          </cell>
        </row>
        <row r="808">
          <cell r="A808">
            <v>1010237</v>
          </cell>
        </row>
        <row r="809">
          <cell r="A809">
            <v>1010237</v>
          </cell>
        </row>
        <row r="810">
          <cell r="A810">
            <v>1010237</v>
          </cell>
        </row>
        <row r="811">
          <cell r="A811">
            <v>1010237</v>
          </cell>
        </row>
        <row r="812">
          <cell r="A812">
            <v>1010237</v>
          </cell>
        </row>
        <row r="813">
          <cell r="A813">
            <v>1010237</v>
          </cell>
        </row>
        <row r="814">
          <cell r="A814">
            <v>1010237</v>
          </cell>
        </row>
        <row r="815">
          <cell r="A815">
            <v>1010237</v>
          </cell>
        </row>
        <row r="816">
          <cell r="A816">
            <v>1010237</v>
          </cell>
        </row>
        <row r="817">
          <cell r="A817">
            <v>1010237</v>
          </cell>
        </row>
        <row r="818">
          <cell r="A818">
            <v>1010237</v>
          </cell>
        </row>
        <row r="819">
          <cell r="A819">
            <v>1010237</v>
          </cell>
        </row>
        <row r="820">
          <cell r="A820">
            <v>1010237</v>
          </cell>
        </row>
        <row r="821">
          <cell r="A821">
            <v>1010237</v>
          </cell>
        </row>
        <row r="822">
          <cell r="A822">
            <v>1010237</v>
          </cell>
        </row>
        <row r="823">
          <cell r="A823">
            <v>1010237</v>
          </cell>
        </row>
        <row r="824">
          <cell r="A824">
            <v>1010237</v>
          </cell>
        </row>
        <row r="825">
          <cell r="A825">
            <v>1010237</v>
          </cell>
        </row>
        <row r="826">
          <cell r="A826">
            <v>1010237</v>
          </cell>
        </row>
        <row r="827">
          <cell r="A827">
            <v>1010237</v>
          </cell>
        </row>
        <row r="828">
          <cell r="A828">
            <v>1010237</v>
          </cell>
        </row>
        <row r="829">
          <cell r="A829">
            <v>1010237</v>
          </cell>
        </row>
        <row r="830">
          <cell r="A830">
            <v>1010237</v>
          </cell>
        </row>
        <row r="831">
          <cell r="A831">
            <v>1010237</v>
          </cell>
        </row>
        <row r="832">
          <cell r="A832">
            <v>1010237</v>
          </cell>
        </row>
        <row r="833">
          <cell r="A833">
            <v>1010237</v>
          </cell>
        </row>
        <row r="834">
          <cell r="A834">
            <v>1010237</v>
          </cell>
        </row>
        <row r="835">
          <cell r="A835">
            <v>1010237</v>
          </cell>
        </row>
        <row r="836">
          <cell r="A836">
            <v>1010237</v>
          </cell>
        </row>
        <row r="837">
          <cell r="A837">
            <v>1010237</v>
          </cell>
        </row>
        <row r="838">
          <cell r="A838">
            <v>1010237</v>
          </cell>
        </row>
        <row r="839">
          <cell r="A839">
            <v>1010237</v>
          </cell>
        </row>
        <row r="840">
          <cell r="A840">
            <v>1010237</v>
          </cell>
        </row>
        <row r="841">
          <cell r="A841">
            <v>1010237</v>
          </cell>
        </row>
        <row r="842">
          <cell r="A842">
            <v>1010237</v>
          </cell>
        </row>
        <row r="843">
          <cell r="A843">
            <v>1010237</v>
          </cell>
        </row>
        <row r="844">
          <cell r="A844">
            <v>1010237</v>
          </cell>
        </row>
        <row r="845">
          <cell r="A845">
            <v>1010237</v>
          </cell>
        </row>
        <row r="846">
          <cell r="A846">
            <v>1010237</v>
          </cell>
        </row>
        <row r="847">
          <cell r="A847">
            <v>1010237</v>
          </cell>
        </row>
        <row r="848">
          <cell r="A848">
            <v>1010237</v>
          </cell>
        </row>
        <row r="849">
          <cell r="A849">
            <v>1010237</v>
          </cell>
        </row>
        <row r="850">
          <cell r="A850">
            <v>1010237</v>
          </cell>
        </row>
        <row r="851">
          <cell r="A851">
            <v>1010237</v>
          </cell>
        </row>
        <row r="852">
          <cell r="A852">
            <v>1010310</v>
          </cell>
        </row>
        <row r="853">
          <cell r="A853">
            <v>1010310</v>
          </cell>
        </row>
        <row r="854">
          <cell r="A854">
            <v>1010310</v>
          </cell>
        </row>
        <row r="855">
          <cell r="A855">
            <v>1010310</v>
          </cell>
        </row>
        <row r="856">
          <cell r="A856">
            <v>1010310</v>
          </cell>
        </row>
        <row r="857">
          <cell r="A857">
            <v>1010310</v>
          </cell>
        </row>
        <row r="858">
          <cell r="A858">
            <v>1010310</v>
          </cell>
        </row>
        <row r="859">
          <cell r="A859">
            <v>1010310</v>
          </cell>
        </row>
        <row r="860">
          <cell r="A860">
            <v>1010310</v>
          </cell>
        </row>
        <row r="861">
          <cell r="A861">
            <v>1010310</v>
          </cell>
        </row>
        <row r="862">
          <cell r="A862">
            <v>1010310</v>
          </cell>
        </row>
        <row r="863">
          <cell r="A863">
            <v>1010310</v>
          </cell>
        </row>
        <row r="864">
          <cell r="A864">
            <v>1010310</v>
          </cell>
        </row>
        <row r="865">
          <cell r="A865">
            <v>1010310</v>
          </cell>
        </row>
        <row r="866">
          <cell r="A866">
            <v>1010310</v>
          </cell>
        </row>
        <row r="867">
          <cell r="A867">
            <v>1010310</v>
          </cell>
        </row>
        <row r="868">
          <cell r="A868">
            <v>1010310</v>
          </cell>
        </row>
        <row r="869">
          <cell r="A869">
            <v>1010310</v>
          </cell>
        </row>
        <row r="870">
          <cell r="A870">
            <v>1010310</v>
          </cell>
        </row>
        <row r="871">
          <cell r="A871">
            <v>1010310</v>
          </cell>
        </row>
        <row r="872">
          <cell r="A872">
            <v>1010310</v>
          </cell>
        </row>
        <row r="873">
          <cell r="A873">
            <v>1010310</v>
          </cell>
        </row>
        <row r="874">
          <cell r="A874">
            <v>1010310</v>
          </cell>
        </row>
        <row r="875">
          <cell r="A875">
            <v>1010310</v>
          </cell>
        </row>
        <row r="876">
          <cell r="A876">
            <v>1010310</v>
          </cell>
        </row>
        <row r="877">
          <cell r="A877">
            <v>1010310</v>
          </cell>
        </row>
        <row r="878">
          <cell r="A878">
            <v>1010310</v>
          </cell>
        </row>
        <row r="879">
          <cell r="A879">
            <v>1010310</v>
          </cell>
        </row>
        <row r="880">
          <cell r="A880">
            <v>1010310</v>
          </cell>
        </row>
        <row r="881">
          <cell r="A881">
            <v>1010310</v>
          </cell>
        </row>
        <row r="882">
          <cell r="A882">
            <v>1010310</v>
          </cell>
        </row>
        <row r="883">
          <cell r="A883">
            <v>1010310</v>
          </cell>
        </row>
        <row r="884">
          <cell r="A884">
            <v>1010310</v>
          </cell>
        </row>
        <row r="885">
          <cell r="A885">
            <v>1010310</v>
          </cell>
        </row>
        <row r="886">
          <cell r="A886">
            <v>1010310</v>
          </cell>
        </row>
        <row r="887">
          <cell r="A887">
            <v>1010310</v>
          </cell>
        </row>
        <row r="888">
          <cell r="A888">
            <v>1010310</v>
          </cell>
        </row>
        <row r="889">
          <cell r="A889">
            <v>1010310</v>
          </cell>
        </row>
        <row r="890">
          <cell r="A890">
            <v>1010310</v>
          </cell>
        </row>
        <row r="891">
          <cell r="A891">
            <v>1010310</v>
          </cell>
        </row>
        <row r="892">
          <cell r="A892">
            <v>1010310</v>
          </cell>
        </row>
        <row r="893">
          <cell r="A893">
            <v>1010310</v>
          </cell>
        </row>
        <row r="894">
          <cell r="A894">
            <v>1010310</v>
          </cell>
        </row>
        <row r="895">
          <cell r="A895">
            <v>1010310</v>
          </cell>
        </row>
        <row r="896">
          <cell r="A896">
            <v>1010310</v>
          </cell>
        </row>
        <row r="897">
          <cell r="A897">
            <v>1010310</v>
          </cell>
        </row>
        <row r="898">
          <cell r="A898">
            <v>1010310</v>
          </cell>
        </row>
        <row r="899">
          <cell r="A899">
            <v>1010310</v>
          </cell>
        </row>
        <row r="900">
          <cell r="A900">
            <v>1010310</v>
          </cell>
        </row>
        <row r="901">
          <cell r="A901">
            <v>1010310</v>
          </cell>
        </row>
        <row r="902">
          <cell r="A902">
            <v>1010310</v>
          </cell>
        </row>
        <row r="903">
          <cell r="A903">
            <v>1010310</v>
          </cell>
        </row>
        <row r="904">
          <cell r="A904">
            <v>1010310</v>
          </cell>
        </row>
        <row r="905">
          <cell r="A905">
            <v>1010310</v>
          </cell>
        </row>
        <row r="906">
          <cell r="A906">
            <v>1010310</v>
          </cell>
        </row>
        <row r="907">
          <cell r="A907">
            <v>1010310</v>
          </cell>
        </row>
        <row r="908">
          <cell r="A908">
            <v>1010310</v>
          </cell>
        </row>
        <row r="909">
          <cell r="A909">
            <v>1010310</v>
          </cell>
        </row>
        <row r="910">
          <cell r="A910">
            <v>1010310</v>
          </cell>
        </row>
        <row r="911">
          <cell r="A911">
            <v>1010310</v>
          </cell>
        </row>
        <row r="912">
          <cell r="A912">
            <v>1010310</v>
          </cell>
        </row>
        <row r="913">
          <cell r="A913">
            <v>1010310</v>
          </cell>
        </row>
        <row r="914">
          <cell r="A914">
            <v>1010310</v>
          </cell>
        </row>
        <row r="915">
          <cell r="A915">
            <v>1010310</v>
          </cell>
        </row>
        <row r="916">
          <cell r="A916">
            <v>1010310</v>
          </cell>
        </row>
        <row r="917">
          <cell r="A917">
            <v>1010310</v>
          </cell>
        </row>
        <row r="918">
          <cell r="A918">
            <v>1010310</v>
          </cell>
        </row>
        <row r="919">
          <cell r="A919">
            <v>1010310</v>
          </cell>
        </row>
        <row r="920">
          <cell r="A920">
            <v>1010310</v>
          </cell>
        </row>
        <row r="921">
          <cell r="A921">
            <v>1010310</v>
          </cell>
        </row>
        <row r="922">
          <cell r="A922">
            <v>1010310</v>
          </cell>
        </row>
        <row r="923">
          <cell r="A923">
            <v>1010310</v>
          </cell>
        </row>
        <row r="924">
          <cell r="A924">
            <v>1010310</v>
          </cell>
        </row>
        <row r="925">
          <cell r="A925">
            <v>1010310</v>
          </cell>
        </row>
        <row r="926">
          <cell r="A926">
            <v>1010310</v>
          </cell>
        </row>
        <row r="927">
          <cell r="A927">
            <v>1010310</v>
          </cell>
        </row>
        <row r="928">
          <cell r="A928">
            <v>1010310</v>
          </cell>
        </row>
        <row r="929">
          <cell r="A929">
            <v>1010310</v>
          </cell>
        </row>
        <row r="930">
          <cell r="A930">
            <v>1010310</v>
          </cell>
        </row>
        <row r="931">
          <cell r="A931">
            <v>1010310</v>
          </cell>
        </row>
        <row r="932">
          <cell r="A932">
            <v>1010310</v>
          </cell>
        </row>
        <row r="933">
          <cell r="A933">
            <v>1010310</v>
          </cell>
        </row>
        <row r="934">
          <cell r="A934">
            <v>1010310</v>
          </cell>
        </row>
        <row r="935">
          <cell r="A935">
            <v>1010310</v>
          </cell>
        </row>
        <row r="936">
          <cell r="A936">
            <v>1010310</v>
          </cell>
        </row>
        <row r="937">
          <cell r="A937">
            <v>1010310</v>
          </cell>
        </row>
        <row r="938">
          <cell r="A938">
            <v>1010310</v>
          </cell>
        </row>
        <row r="939">
          <cell r="A939">
            <v>1010310</v>
          </cell>
        </row>
        <row r="940">
          <cell r="A940">
            <v>1010310</v>
          </cell>
        </row>
        <row r="941">
          <cell r="A941">
            <v>1010310</v>
          </cell>
        </row>
        <row r="942">
          <cell r="A942">
            <v>1010310</v>
          </cell>
        </row>
        <row r="943">
          <cell r="A943">
            <v>1010310</v>
          </cell>
        </row>
        <row r="944">
          <cell r="A944">
            <v>1010310</v>
          </cell>
        </row>
        <row r="945">
          <cell r="A945">
            <v>1010310</v>
          </cell>
        </row>
        <row r="946">
          <cell r="A946">
            <v>1010310</v>
          </cell>
        </row>
        <row r="947">
          <cell r="A947">
            <v>1010310</v>
          </cell>
        </row>
        <row r="948">
          <cell r="A948">
            <v>1010310</v>
          </cell>
        </row>
        <row r="949">
          <cell r="A949">
            <v>1010310</v>
          </cell>
        </row>
        <row r="950">
          <cell r="A950">
            <v>1010310</v>
          </cell>
        </row>
        <row r="951">
          <cell r="A951">
            <v>1010310</v>
          </cell>
        </row>
        <row r="952">
          <cell r="A952">
            <v>1010310</v>
          </cell>
        </row>
        <row r="953">
          <cell r="A953">
            <v>1010310</v>
          </cell>
        </row>
        <row r="954">
          <cell r="A954">
            <v>1010310</v>
          </cell>
        </row>
        <row r="955">
          <cell r="A955">
            <v>1010310</v>
          </cell>
        </row>
        <row r="956">
          <cell r="A956">
            <v>1010310</v>
          </cell>
        </row>
        <row r="957">
          <cell r="A957">
            <v>1010310</v>
          </cell>
        </row>
        <row r="958">
          <cell r="A958">
            <v>1010310</v>
          </cell>
        </row>
        <row r="959">
          <cell r="A959">
            <v>1010310</v>
          </cell>
        </row>
        <row r="960">
          <cell r="A960">
            <v>1010310</v>
          </cell>
        </row>
        <row r="961">
          <cell r="A961">
            <v>1010310</v>
          </cell>
        </row>
        <row r="962">
          <cell r="A962">
            <v>1010310</v>
          </cell>
        </row>
        <row r="963">
          <cell r="A963">
            <v>1010310</v>
          </cell>
        </row>
        <row r="964">
          <cell r="A964">
            <v>1010310</v>
          </cell>
        </row>
        <row r="965">
          <cell r="A965">
            <v>1010310</v>
          </cell>
        </row>
        <row r="966">
          <cell r="A966">
            <v>1010310</v>
          </cell>
        </row>
        <row r="967">
          <cell r="A967">
            <v>1010310</v>
          </cell>
        </row>
        <row r="968">
          <cell r="A968">
            <v>1010310</v>
          </cell>
        </row>
        <row r="969">
          <cell r="A969">
            <v>1010310</v>
          </cell>
        </row>
        <row r="970">
          <cell r="A970">
            <v>1010310</v>
          </cell>
        </row>
        <row r="971">
          <cell r="A971">
            <v>1010332</v>
          </cell>
        </row>
        <row r="972">
          <cell r="A972">
            <v>1010332</v>
          </cell>
        </row>
        <row r="973">
          <cell r="A973">
            <v>1010381</v>
          </cell>
        </row>
        <row r="974">
          <cell r="A974">
            <v>1010388</v>
          </cell>
        </row>
        <row r="975">
          <cell r="A975">
            <v>1010388</v>
          </cell>
        </row>
        <row r="976">
          <cell r="A976">
            <v>1010388</v>
          </cell>
        </row>
        <row r="977">
          <cell r="A977">
            <v>1010388</v>
          </cell>
        </row>
        <row r="978">
          <cell r="A978">
            <v>1010389</v>
          </cell>
        </row>
        <row r="979">
          <cell r="A979">
            <v>1010389</v>
          </cell>
        </row>
        <row r="980">
          <cell r="A980">
            <v>1010389</v>
          </cell>
        </row>
        <row r="981">
          <cell r="A981">
            <v>1010389</v>
          </cell>
        </row>
        <row r="982">
          <cell r="A982">
            <v>1010389</v>
          </cell>
        </row>
        <row r="983">
          <cell r="A983">
            <v>1010389</v>
          </cell>
        </row>
        <row r="984">
          <cell r="A984">
            <v>1010389</v>
          </cell>
        </row>
        <row r="985">
          <cell r="A985">
            <v>1010389</v>
          </cell>
        </row>
        <row r="986">
          <cell r="A986">
            <v>1010389</v>
          </cell>
        </row>
        <row r="987">
          <cell r="A987">
            <v>1010389</v>
          </cell>
        </row>
        <row r="988">
          <cell r="A988">
            <v>1010389</v>
          </cell>
        </row>
        <row r="989">
          <cell r="A989">
            <v>1010389</v>
          </cell>
        </row>
        <row r="990">
          <cell r="A990">
            <v>1010389</v>
          </cell>
        </row>
        <row r="991">
          <cell r="A991">
            <v>1010389</v>
          </cell>
        </row>
        <row r="992">
          <cell r="A992">
            <v>1010389</v>
          </cell>
        </row>
        <row r="993">
          <cell r="A993">
            <v>1010389</v>
          </cell>
        </row>
        <row r="994">
          <cell r="A994">
            <v>1010389</v>
          </cell>
        </row>
        <row r="995">
          <cell r="A995">
            <v>1010389</v>
          </cell>
        </row>
        <row r="996">
          <cell r="A996">
            <v>1010389</v>
          </cell>
        </row>
        <row r="997">
          <cell r="A997">
            <v>1010389</v>
          </cell>
        </row>
        <row r="998">
          <cell r="A998">
            <v>1010389</v>
          </cell>
        </row>
        <row r="999">
          <cell r="A999">
            <v>1010389</v>
          </cell>
        </row>
        <row r="1000">
          <cell r="A1000">
            <v>1010389</v>
          </cell>
        </row>
        <row r="1001">
          <cell r="A1001">
            <v>1010389</v>
          </cell>
        </row>
        <row r="1002">
          <cell r="A1002">
            <v>1010389</v>
          </cell>
        </row>
        <row r="1003">
          <cell r="A1003">
            <v>1010389</v>
          </cell>
        </row>
        <row r="1004">
          <cell r="A1004">
            <v>1010397</v>
          </cell>
        </row>
        <row r="1005">
          <cell r="A1005">
            <v>1010397</v>
          </cell>
        </row>
        <row r="1006">
          <cell r="A1006">
            <v>1010397</v>
          </cell>
        </row>
        <row r="1007">
          <cell r="A1007">
            <v>1010397</v>
          </cell>
        </row>
        <row r="1008">
          <cell r="A1008">
            <v>1010397</v>
          </cell>
        </row>
        <row r="1009">
          <cell r="A1009">
            <v>1010397</v>
          </cell>
        </row>
        <row r="1010">
          <cell r="A1010">
            <v>1010397</v>
          </cell>
        </row>
        <row r="1011">
          <cell r="A1011">
            <v>1010397</v>
          </cell>
        </row>
        <row r="1012">
          <cell r="A1012">
            <v>1010434</v>
          </cell>
        </row>
        <row r="1013">
          <cell r="A1013">
            <v>1010434</v>
          </cell>
        </row>
        <row r="1014">
          <cell r="A1014">
            <v>1010434</v>
          </cell>
        </row>
        <row r="1015">
          <cell r="A1015">
            <v>1010434</v>
          </cell>
        </row>
        <row r="1016">
          <cell r="A1016">
            <v>1010434</v>
          </cell>
        </row>
        <row r="1017">
          <cell r="A1017">
            <v>1010434</v>
          </cell>
        </row>
        <row r="1018">
          <cell r="A1018">
            <v>1010434</v>
          </cell>
        </row>
        <row r="1019">
          <cell r="A1019">
            <v>1010434</v>
          </cell>
        </row>
        <row r="1020">
          <cell r="A1020">
            <v>1010434</v>
          </cell>
        </row>
        <row r="1021">
          <cell r="A1021">
            <v>1010434</v>
          </cell>
        </row>
        <row r="1022">
          <cell r="A1022">
            <v>1010434</v>
          </cell>
        </row>
        <row r="1023">
          <cell r="A1023">
            <v>1010434</v>
          </cell>
        </row>
        <row r="1024">
          <cell r="A1024">
            <v>1010434</v>
          </cell>
        </row>
        <row r="1025">
          <cell r="A1025">
            <v>1010434</v>
          </cell>
        </row>
        <row r="1026">
          <cell r="A1026">
            <v>1010434</v>
          </cell>
        </row>
        <row r="1027">
          <cell r="A1027">
            <v>1010434</v>
          </cell>
        </row>
        <row r="1028">
          <cell r="A1028">
            <v>1010434</v>
          </cell>
        </row>
        <row r="1029">
          <cell r="A1029">
            <v>1010434</v>
          </cell>
        </row>
        <row r="1030">
          <cell r="A1030">
            <v>1010434</v>
          </cell>
        </row>
        <row r="1031">
          <cell r="A1031">
            <v>1010434</v>
          </cell>
        </row>
        <row r="1032">
          <cell r="A1032">
            <v>1010434</v>
          </cell>
        </row>
        <row r="1033">
          <cell r="A1033">
            <v>1010434</v>
          </cell>
        </row>
        <row r="1034">
          <cell r="A1034">
            <v>1010434</v>
          </cell>
        </row>
        <row r="1035">
          <cell r="A1035">
            <v>1010434</v>
          </cell>
        </row>
        <row r="1036">
          <cell r="A1036">
            <v>1010434</v>
          </cell>
        </row>
        <row r="1037">
          <cell r="A1037">
            <v>1010434</v>
          </cell>
        </row>
        <row r="1038">
          <cell r="A1038">
            <v>1010434</v>
          </cell>
        </row>
        <row r="1039">
          <cell r="A1039">
            <v>1010434</v>
          </cell>
        </row>
        <row r="1040">
          <cell r="A1040">
            <v>1010434</v>
          </cell>
        </row>
        <row r="1041">
          <cell r="A1041">
            <v>1010434</v>
          </cell>
        </row>
        <row r="1042">
          <cell r="A1042">
            <v>1010434</v>
          </cell>
        </row>
        <row r="1043">
          <cell r="A1043">
            <v>1010434</v>
          </cell>
        </row>
        <row r="1044">
          <cell r="A1044">
            <v>1010434</v>
          </cell>
        </row>
        <row r="1045">
          <cell r="A1045">
            <v>1010434</v>
          </cell>
        </row>
        <row r="1046">
          <cell r="A1046">
            <v>1010434</v>
          </cell>
        </row>
        <row r="1047">
          <cell r="A1047">
            <v>1010434</v>
          </cell>
        </row>
        <row r="1048">
          <cell r="A1048">
            <v>1010434</v>
          </cell>
        </row>
        <row r="1049">
          <cell r="A1049">
            <v>1010434</v>
          </cell>
        </row>
        <row r="1050">
          <cell r="A1050">
            <v>1010434</v>
          </cell>
        </row>
        <row r="1051">
          <cell r="A1051">
            <v>1010434</v>
          </cell>
        </row>
        <row r="1052">
          <cell r="A1052">
            <v>1010434</v>
          </cell>
        </row>
        <row r="1053">
          <cell r="A1053">
            <v>1010434</v>
          </cell>
        </row>
        <row r="1054">
          <cell r="A1054">
            <v>1010434</v>
          </cell>
        </row>
        <row r="1055">
          <cell r="A1055">
            <v>1010434</v>
          </cell>
        </row>
        <row r="1056">
          <cell r="A1056">
            <v>1010434</v>
          </cell>
        </row>
        <row r="1057">
          <cell r="A1057">
            <v>1010434</v>
          </cell>
        </row>
        <row r="1058">
          <cell r="A1058">
            <v>1010434</v>
          </cell>
        </row>
        <row r="1059">
          <cell r="A1059">
            <v>1010436</v>
          </cell>
        </row>
        <row r="1060">
          <cell r="A1060">
            <v>1010436</v>
          </cell>
        </row>
        <row r="1061">
          <cell r="A1061">
            <v>1010436</v>
          </cell>
        </row>
        <row r="1062">
          <cell r="A1062">
            <v>1010436</v>
          </cell>
        </row>
        <row r="1063">
          <cell r="A1063">
            <v>1010436</v>
          </cell>
        </row>
        <row r="1064">
          <cell r="A1064">
            <v>1010436</v>
          </cell>
        </row>
        <row r="1065">
          <cell r="A1065">
            <v>1010436</v>
          </cell>
        </row>
        <row r="1066">
          <cell r="A1066">
            <v>1010436</v>
          </cell>
        </row>
        <row r="1067">
          <cell r="A1067">
            <v>1010436</v>
          </cell>
        </row>
        <row r="1068">
          <cell r="A1068">
            <v>1010436</v>
          </cell>
        </row>
        <row r="1069">
          <cell r="A1069">
            <v>1010436</v>
          </cell>
        </row>
        <row r="1070">
          <cell r="A1070">
            <v>1010436</v>
          </cell>
        </row>
        <row r="1071">
          <cell r="A1071">
            <v>1010436</v>
          </cell>
        </row>
        <row r="1072">
          <cell r="A1072">
            <v>1010436</v>
          </cell>
        </row>
        <row r="1073">
          <cell r="A1073">
            <v>1010437</v>
          </cell>
        </row>
        <row r="1074">
          <cell r="A1074">
            <v>1010437</v>
          </cell>
        </row>
        <row r="1075">
          <cell r="A1075">
            <v>1010437</v>
          </cell>
        </row>
        <row r="1076">
          <cell r="A1076">
            <v>1010455</v>
          </cell>
        </row>
        <row r="1077">
          <cell r="A1077">
            <v>1010455</v>
          </cell>
        </row>
        <row r="1078">
          <cell r="A1078">
            <v>1010455</v>
          </cell>
        </row>
        <row r="1079">
          <cell r="A1079">
            <v>1010455</v>
          </cell>
        </row>
        <row r="1080">
          <cell r="A1080">
            <v>1010455</v>
          </cell>
        </row>
        <row r="1081">
          <cell r="A1081">
            <v>1010455</v>
          </cell>
        </row>
        <row r="1082">
          <cell r="A1082">
            <v>1010459</v>
          </cell>
        </row>
        <row r="1083">
          <cell r="A1083">
            <v>1010459</v>
          </cell>
        </row>
        <row r="1084">
          <cell r="A1084">
            <v>1010459</v>
          </cell>
        </row>
        <row r="1085">
          <cell r="A1085">
            <v>1010459</v>
          </cell>
        </row>
        <row r="1086">
          <cell r="A1086">
            <v>1010459</v>
          </cell>
        </row>
        <row r="1087">
          <cell r="A1087">
            <v>1010459</v>
          </cell>
        </row>
        <row r="1088">
          <cell r="A1088">
            <v>1010459</v>
          </cell>
        </row>
        <row r="1089">
          <cell r="A1089">
            <v>1010509</v>
          </cell>
        </row>
        <row r="1090">
          <cell r="A1090">
            <v>1010509</v>
          </cell>
        </row>
        <row r="1091">
          <cell r="A1091">
            <v>1010509</v>
          </cell>
        </row>
        <row r="1092">
          <cell r="A1092">
            <v>1010509</v>
          </cell>
        </row>
        <row r="1093">
          <cell r="A1093">
            <v>1010509</v>
          </cell>
        </row>
        <row r="1094">
          <cell r="A1094">
            <v>1010509</v>
          </cell>
        </row>
        <row r="1095">
          <cell r="A1095">
            <v>1010509</v>
          </cell>
        </row>
        <row r="1096">
          <cell r="A1096">
            <v>1010518</v>
          </cell>
        </row>
        <row r="1097">
          <cell r="A1097">
            <v>1010518</v>
          </cell>
        </row>
        <row r="1098">
          <cell r="A1098">
            <v>1010518</v>
          </cell>
        </row>
        <row r="1099">
          <cell r="A1099">
            <v>1010518</v>
          </cell>
        </row>
        <row r="1100">
          <cell r="A1100">
            <v>1010518</v>
          </cell>
        </row>
        <row r="1101">
          <cell r="A1101">
            <v>1010518</v>
          </cell>
        </row>
        <row r="1102">
          <cell r="A1102">
            <v>1010519</v>
          </cell>
        </row>
        <row r="1103">
          <cell r="A1103">
            <v>1010519</v>
          </cell>
        </row>
        <row r="1104">
          <cell r="A1104">
            <v>1010519</v>
          </cell>
        </row>
        <row r="1105">
          <cell r="A1105">
            <v>1010519</v>
          </cell>
        </row>
        <row r="1106">
          <cell r="A1106">
            <v>1010583</v>
          </cell>
        </row>
        <row r="1107">
          <cell r="A1107">
            <v>1010583</v>
          </cell>
        </row>
        <row r="1108">
          <cell r="A1108">
            <v>1010583</v>
          </cell>
        </row>
        <row r="1109">
          <cell r="A1109">
            <v>1010583</v>
          </cell>
        </row>
        <row r="1110">
          <cell r="A1110">
            <v>1010583</v>
          </cell>
        </row>
        <row r="1111">
          <cell r="A1111">
            <v>1010583</v>
          </cell>
        </row>
        <row r="1112">
          <cell r="A1112">
            <v>1010583</v>
          </cell>
        </row>
        <row r="1113">
          <cell r="A1113">
            <v>1010583</v>
          </cell>
        </row>
        <row r="1114">
          <cell r="A1114">
            <v>1010583</v>
          </cell>
        </row>
        <row r="1115">
          <cell r="A1115">
            <v>1010583</v>
          </cell>
        </row>
        <row r="1116">
          <cell r="A1116">
            <v>1010607</v>
          </cell>
        </row>
        <row r="1117">
          <cell r="A1117">
            <v>1010607</v>
          </cell>
        </row>
        <row r="1118">
          <cell r="A1118">
            <v>1010607</v>
          </cell>
        </row>
        <row r="1119">
          <cell r="A1119">
            <v>1010607</v>
          </cell>
        </row>
        <row r="1120">
          <cell r="A1120">
            <v>1010607</v>
          </cell>
        </row>
        <row r="1121">
          <cell r="A1121">
            <v>1010608</v>
          </cell>
        </row>
        <row r="1122">
          <cell r="A1122">
            <v>1010608</v>
          </cell>
        </row>
        <row r="1123">
          <cell r="A1123">
            <v>1010608</v>
          </cell>
        </row>
        <row r="1124">
          <cell r="A1124">
            <v>1010608</v>
          </cell>
        </row>
        <row r="1125">
          <cell r="A1125">
            <v>1010608</v>
          </cell>
        </row>
        <row r="1126">
          <cell r="A1126">
            <v>1010608</v>
          </cell>
        </row>
        <row r="1127">
          <cell r="A1127">
            <v>1010609</v>
          </cell>
        </row>
        <row r="1128">
          <cell r="A1128">
            <v>1010609</v>
          </cell>
        </row>
        <row r="1129">
          <cell r="A1129">
            <v>1010609</v>
          </cell>
        </row>
        <row r="1130">
          <cell r="A1130">
            <v>1010609</v>
          </cell>
        </row>
        <row r="1131">
          <cell r="A1131">
            <v>1010611</v>
          </cell>
        </row>
        <row r="1132">
          <cell r="A1132">
            <v>1010611</v>
          </cell>
        </row>
        <row r="1133">
          <cell r="A1133">
            <v>1010611</v>
          </cell>
        </row>
        <row r="1134">
          <cell r="A1134">
            <v>1010611</v>
          </cell>
        </row>
        <row r="1135">
          <cell r="A1135">
            <v>1010611</v>
          </cell>
        </row>
        <row r="1136">
          <cell r="A1136">
            <v>1010618</v>
          </cell>
        </row>
        <row r="1137">
          <cell r="A1137">
            <v>1010618</v>
          </cell>
        </row>
        <row r="1138">
          <cell r="A1138">
            <v>1010618</v>
          </cell>
        </row>
        <row r="1139">
          <cell r="A1139">
            <v>1010618</v>
          </cell>
        </row>
        <row r="1140">
          <cell r="A1140">
            <v>1010618</v>
          </cell>
        </row>
        <row r="1141">
          <cell r="A1141">
            <v>1010618</v>
          </cell>
        </row>
        <row r="1142">
          <cell r="A1142">
            <v>1010619</v>
          </cell>
        </row>
        <row r="1143">
          <cell r="A1143">
            <v>1010619</v>
          </cell>
        </row>
        <row r="1144">
          <cell r="A1144">
            <v>1010619</v>
          </cell>
        </row>
        <row r="1145">
          <cell r="A1145">
            <v>1010620</v>
          </cell>
        </row>
        <row r="1146">
          <cell r="A1146">
            <v>1010620</v>
          </cell>
        </row>
        <row r="1147">
          <cell r="A1147">
            <v>1010620</v>
          </cell>
        </row>
        <row r="1148">
          <cell r="A1148">
            <v>1010620</v>
          </cell>
        </row>
        <row r="1149">
          <cell r="A1149">
            <v>1010620</v>
          </cell>
        </row>
        <row r="1150">
          <cell r="A1150">
            <v>1010621</v>
          </cell>
        </row>
        <row r="1151">
          <cell r="A1151">
            <v>1010621</v>
          </cell>
        </row>
        <row r="1152">
          <cell r="A1152">
            <v>1010624</v>
          </cell>
        </row>
        <row r="1153">
          <cell r="A1153">
            <v>1010624</v>
          </cell>
        </row>
        <row r="1154">
          <cell r="A1154">
            <v>1010624</v>
          </cell>
        </row>
        <row r="1155">
          <cell r="A1155">
            <v>1010624</v>
          </cell>
        </row>
        <row r="1156">
          <cell r="A1156">
            <v>1010624</v>
          </cell>
        </row>
        <row r="1157">
          <cell r="A1157">
            <v>1010634</v>
          </cell>
        </row>
        <row r="1158">
          <cell r="A1158">
            <v>1010634</v>
          </cell>
        </row>
        <row r="1159">
          <cell r="A1159">
            <v>1010634</v>
          </cell>
        </row>
        <row r="1160">
          <cell r="A1160">
            <v>1010634</v>
          </cell>
        </row>
        <row r="1161">
          <cell r="A1161">
            <v>1010641</v>
          </cell>
        </row>
        <row r="1162">
          <cell r="A1162">
            <v>1010641</v>
          </cell>
        </row>
        <row r="1163">
          <cell r="A1163">
            <v>1010641</v>
          </cell>
        </row>
        <row r="1164">
          <cell r="A1164">
            <v>1010641</v>
          </cell>
        </row>
        <row r="1165">
          <cell r="A1165">
            <v>1010641</v>
          </cell>
        </row>
        <row r="1166">
          <cell r="A1166">
            <v>1010641</v>
          </cell>
        </row>
        <row r="1167">
          <cell r="A1167">
            <v>1010643</v>
          </cell>
        </row>
        <row r="1168">
          <cell r="A1168">
            <v>1010643</v>
          </cell>
        </row>
        <row r="1169">
          <cell r="A1169">
            <v>1010643</v>
          </cell>
        </row>
        <row r="1170">
          <cell r="A1170">
            <v>1010643</v>
          </cell>
        </row>
        <row r="1171">
          <cell r="A1171">
            <v>1010643</v>
          </cell>
        </row>
        <row r="1172">
          <cell r="A1172">
            <v>1010643</v>
          </cell>
        </row>
        <row r="1173">
          <cell r="A1173">
            <v>1010643</v>
          </cell>
        </row>
        <row r="1174">
          <cell r="A1174">
            <v>1010652</v>
          </cell>
        </row>
        <row r="1175">
          <cell r="A1175">
            <v>1010658</v>
          </cell>
        </row>
        <row r="1176">
          <cell r="A1176">
            <v>1010658</v>
          </cell>
        </row>
        <row r="1177">
          <cell r="A1177">
            <v>1010658</v>
          </cell>
        </row>
        <row r="1178">
          <cell r="A1178">
            <v>1010658</v>
          </cell>
        </row>
        <row r="1179">
          <cell r="A1179">
            <v>1010658</v>
          </cell>
        </row>
        <row r="1180">
          <cell r="A1180">
            <v>1010658</v>
          </cell>
        </row>
        <row r="1181">
          <cell r="A1181">
            <v>1010660</v>
          </cell>
        </row>
        <row r="1182">
          <cell r="A1182">
            <v>1010660</v>
          </cell>
        </row>
        <row r="1183">
          <cell r="A1183">
            <v>1010660</v>
          </cell>
        </row>
        <row r="1184">
          <cell r="A1184">
            <v>1010660</v>
          </cell>
        </row>
        <row r="1185">
          <cell r="A1185">
            <v>1010660</v>
          </cell>
        </row>
        <row r="1186">
          <cell r="A1186">
            <v>1010660</v>
          </cell>
        </row>
        <row r="1187">
          <cell r="A1187">
            <v>1010660</v>
          </cell>
        </row>
        <row r="1188">
          <cell r="A1188">
            <v>1010660</v>
          </cell>
        </row>
        <row r="1189">
          <cell r="A1189">
            <v>1010660</v>
          </cell>
        </row>
        <row r="1190">
          <cell r="A1190">
            <v>1010660</v>
          </cell>
        </row>
        <row r="1191">
          <cell r="A1191">
            <v>1010660</v>
          </cell>
        </row>
        <row r="1192">
          <cell r="A1192">
            <v>1010660</v>
          </cell>
        </row>
        <row r="1193">
          <cell r="A1193">
            <v>1010660</v>
          </cell>
        </row>
        <row r="1194">
          <cell r="A1194">
            <v>1010660</v>
          </cell>
        </row>
        <row r="1195">
          <cell r="A1195">
            <v>1010660</v>
          </cell>
        </row>
        <row r="1196">
          <cell r="A1196">
            <v>1010660</v>
          </cell>
        </row>
        <row r="1197">
          <cell r="A1197">
            <v>1010660</v>
          </cell>
        </row>
        <row r="1198">
          <cell r="A1198">
            <v>1010660</v>
          </cell>
        </row>
        <row r="1199">
          <cell r="A1199">
            <v>1010660</v>
          </cell>
        </row>
        <row r="1200">
          <cell r="A1200">
            <v>1010673</v>
          </cell>
        </row>
        <row r="1201">
          <cell r="A1201">
            <v>1010673</v>
          </cell>
        </row>
        <row r="1202">
          <cell r="A1202">
            <v>1010673</v>
          </cell>
        </row>
        <row r="1203">
          <cell r="A1203">
            <v>1010673</v>
          </cell>
        </row>
        <row r="1204">
          <cell r="A1204">
            <v>1010674</v>
          </cell>
        </row>
        <row r="1205">
          <cell r="A1205">
            <v>1010674</v>
          </cell>
        </row>
        <row r="1206">
          <cell r="A1206">
            <v>1010674</v>
          </cell>
        </row>
        <row r="1207">
          <cell r="A1207">
            <v>1010680</v>
          </cell>
        </row>
        <row r="1208">
          <cell r="A1208">
            <v>1010680</v>
          </cell>
        </row>
        <row r="1209">
          <cell r="A1209">
            <v>1010680</v>
          </cell>
        </row>
        <row r="1210">
          <cell r="A1210">
            <v>1010688</v>
          </cell>
        </row>
        <row r="1211">
          <cell r="A1211">
            <v>1010695</v>
          </cell>
        </row>
        <row r="1212">
          <cell r="A1212">
            <v>1010706</v>
          </cell>
        </row>
        <row r="1213">
          <cell r="A1213">
            <v>1010790</v>
          </cell>
        </row>
        <row r="1214">
          <cell r="A1214">
            <v>1010790</v>
          </cell>
        </row>
        <row r="1215">
          <cell r="A1215">
            <v>1010790</v>
          </cell>
        </row>
        <row r="1216">
          <cell r="A1216">
            <v>1010790</v>
          </cell>
        </row>
        <row r="1217">
          <cell r="A1217">
            <v>1010790</v>
          </cell>
        </row>
        <row r="1218">
          <cell r="A1218">
            <v>1010790</v>
          </cell>
        </row>
        <row r="1219">
          <cell r="A1219">
            <v>1010790</v>
          </cell>
        </row>
        <row r="1220">
          <cell r="A1220">
            <v>1010790</v>
          </cell>
        </row>
        <row r="1221">
          <cell r="A1221">
            <v>1010790</v>
          </cell>
        </row>
        <row r="1222">
          <cell r="A1222">
            <v>1010790</v>
          </cell>
        </row>
        <row r="1223">
          <cell r="A1223">
            <v>1010790</v>
          </cell>
        </row>
        <row r="1224">
          <cell r="A1224">
            <v>1010790</v>
          </cell>
        </row>
        <row r="1225">
          <cell r="A1225">
            <v>1010790</v>
          </cell>
        </row>
        <row r="1226">
          <cell r="A1226">
            <v>1010790</v>
          </cell>
        </row>
        <row r="1227">
          <cell r="A1227">
            <v>1010790</v>
          </cell>
        </row>
        <row r="1228">
          <cell r="A1228">
            <v>1010793</v>
          </cell>
        </row>
        <row r="1229">
          <cell r="A1229">
            <v>1010793</v>
          </cell>
        </row>
        <row r="1230">
          <cell r="A1230">
            <v>1010793</v>
          </cell>
        </row>
        <row r="1231">
          <cell r="A1231">
            <v>1010919</v>
          </cell>
        </row>
        <row r="1232">
          <cell r="A1232">
            <v>1010919</v>
          </cell>
        </row>
        <row r="1233">
          <cell r="A1233">
            <v>1010919</v>
          </cell>
        </row>
        <row r="1234">
          <cell r="A1234">
            <v>1010919</v>
          </cell>
        </row>
        <row r="1235">
          <cell r="A1235">
            <v>1010919</v>
          </cell>
        </row>
        <row r="1236">
          <cell r="A1236">
            <v>1010919</v>
          </cell>
        </row>
        <row r="1237">
          <cell r="A1237">
            <v>1010919</v>
          </cell>
        </row>
        <row r="1238">
          <cell r="A1238">
            <v>1010919</v>
          </cell>
        </row>
        <row r="1239">
          <cell r="A1239">
            <v>1010919</v>
          </cell>
        </row>
        <row r="1240">
          <cell r="A1240">
            <v>1010919</v>
          </cell>
        </row>
        <row r="1241">
          <cell r="A1241">
            <v>1010919</v>
          </cell>
        </row>
        <row r="1242">
          <cell r="A1242">
            <v>1010919</v>
          </cell>
        </row>
        <row r="1243">
          <cell r="A1243">
            <v>1010919</v>
          </cell>
        </row>
        <row r="1244">
          <cell r="A1244">
            <v>1010919</v>
          </cell>
        </row>
        <row r="1245">
          <cell r="A1245">
            <v>1010919</v>
          </cell>
        </row>
        <row r="1246">
          <cell r="A1246">
            <v>1010919</v>
          </cell>
        </row>
        <row r="1247">
          <cell r="A1247">
            <v>1010919</v>
          </cell>
        </row>
        <row r="1248">
          <cell r="A1248">
            <v>1010919</v>
          </cell>
        </row>
        <row r="1249">
          <cell r="A1249">
            <v>1010919</v>
          </cell>
        </row>
        <row r="1250">
          <cell r="A1250">
            <v>1010919</v>
          </cell>
        </row>
        <row r="1251">
          <cell r="A1251">
            <v>1010919</v>
          </cell>
        </row>
        <row r="1252">
          <cell r="A1252">
            <v>1010919</v>
          </cell>
        </row>
        <row r="1253">
          <cell r="A1253">
            <v>1010919</v>
          </cell>
        </row>
        <row r="1254">
          <cell r="A1254">
            <v>1010919</v>
          </cell>
        </row>
        <row r="1255">
          <cell r="A1255">
            <v>1010919</v>
          </cell>
        </row>
        <row r="1256">
          <cell r="A1256">
            <v>1010919</v>
          </cell>
        </row>
        <row r="1257">
          <cell r="A1257">
            <v>1010919</v>
          </cell>
        </row>
        <row r="1258">
          <cell r="A1258">
            <v>1010919</v>
          </cell>
        </row>
        <row r="1259">
          <cell r="A1259">
            <v>1010919</v>
          </cell>
        </row>
        <row r="1260">
          <cell r="A1260">
            <v>1010919</v>
          </cell>
        </row>
        <row r="1261">
          <cell r="A1261">
            <v>1010919</v>
          </cell>
        </row>
        <row r="1262">
          <cell r="A1262">
            <v>1010919</v>
          </cell>
        </row>
        <row r="1263">
          <cell r="A1263">
            <v>1010919</v>
          </cell>
        </row>
        <row r="1264">
          <cell r="A1264">
            <v>1010919</v>
          </cell>
        </row>
        <row r="1265">
          <cell r="A1265">
            <v>1010919</v>
          </cell>
        </row>
        <row r="1266">
          <cell r="A1266">
            <v>1010919</v>
          </cell>
        </row>
        <row r="1267">
          <cell r="A1267">
            <v>1010919</v>
          </cell>
        </row>
        <row r="1268">
          <cell r="A1268">
            <v>1010919</v>
          </cell>
        </row>
        <row r="1269">
          <cell r="A1269">
            <v>1010919</v>
          </cell>
        </row>
        <row r="1270">
          <cell r="A1270">
            <v>1010919</v>
          </cell>
        </row>
        <row r="1271">
          <cell r="A1271">
            <v>1010919</v>
          </cell>
        </row>
        <row r="1272">
          <cell r="A1272">
            <v>1010919</v>
          </cell>
        </row>
        <row r="1273">
          <cell r="A1273">
            <v>1010919</v>
          </cell>
        </row>
        <row r="1274">
          <cell r="A1274">
            <v>1010919</v>
          </cell>
        </row>
        <row r="1275">
          <cell r="A1275">
            <v>1010919</v>
          </cell>
        </row>
        <row r="1276">
          <cell r="A1276">
            <v>1010919</v>
          </cell>
        </row>
        <row r="1277">
          <cell r="A1277">
            <v>1010919</v>
          </cell>
        </row>
        <row r="1278">
          <cell r="A1278">
            <v>1010919</v>
          </cell>
        </row>
        <row r="1279">
          <cell r="A1279">
            <v>1010919</v>
          </cell>
        </row>
        <row r="1280">
          <cell r="A1280">
            <v>1010919</v>
          </cell>
        </row>
        <row r="1281">
          <cell r="A1281">
            <v>1010919</v>
          </cell>
        </row>
        <row r="1282">
          <cell r="A1282">
            <v>1010919</v>
          </cell>
        </row>
        <row r="1283">
          <cell r="A1283">
            <v>1010919</v>
          </cell>
        </row>
        <row r="1284">
          <cell r="A1284">
            <v>1010919</v>
          </cell>
        </row>
        <row r="1285">
          <cell r="A1285">
            <v>1010919</v>
          </cell>
        </row>
        <row r="1286">
          <cell r="A1286">
            <v>1010919</v>
          </cell>
        </row>
        <row r="1287">
          <cell r="A1287">
            <v>1010919</v>
          </cell>
        </row>
        <row r="1288">
          <cell r="A1288">
            <v>1010919</v>
          </cell>
        </row>
        <row r="1289">
          <cell r="A1289">
            <v>1010919</v>
          </cell>
        </row>
        <row r="1290">
          <cell r="A1290">
            <v>1010919</v>
          </cell>
        </row>
        <row r="1291">
          <cell r="A1291">
            <v>1010919</v>
          </cell>
        </row>
        <row r="1292">
          <cell r="A1292">
            <v>1010919</v>
          </cell>
        </row>
        <row r="1293">
          <cell r="A1293">
            <v>1010919</v>
          </cell>
        </row>
        <row r="1294">
          <cell r="A1294">
            <v>1010919</v>
          </cell>
        </row>
        <row r="1295">
          <cell r="A1295">
            <v>1010919</v>
          </cell>
        </row>
        <row r="1296">
          <cell r="A1296">
            <v>1010919</v>
          </cell>
        </row>
        <row r="1297">
          <cell r="A1297">
            <v>1010919</v>
          </cell>
        </row>
        <row r="1298">
          <cell r="A1298">
            <v>1010919</v>
          </cell>
        </row>
        <row r="1299">
          <cell r="A1299">
            <v>1010919</v>
          </cell>
        </row>
        <row r="1300">
          <cell r="A1300">
            <v>1010919</v>
          </cell>
        </row>
        <row r="1301">
          <cell r="A1301">
            <v>1010919</v>
          </cell>
        </row>
        <row r="1302">
          <cell r="A1302">
            <v>1010919</v>
          </cell>
        </row>
        <row r="1303">
          <cell r="A1303">
            <v>1010919</v>
          </cell>
        </row>
        <row r="1304">
          <cell r="A1304">
            <v>1010919</v>
          </cell>
        </row>
        <row r="1305">
          <cell r="A1305">
            <v>1010919</v>
          </cell>
        </row>
        <row r="1306">
          <cell r="A1306">
            <v>1010919</v>
          </cell>
        </row>
        <row r="1307">
          <cell r="A1307">
            <v>1010919</v>
          </cell>
        </row>
        <row r="1308">
          <cell r="A1308">
            <v>1010919</v>
          </cell>
        </row>
        <row r="1309">
          <cell r="A1309">
            <v>1010919</v>
          </cell>
        </row>
        <row r="1310">
          <cell r="A1310">
            <v>1010919</v>
          </cell>
        </row>
        <row r="1311">
          <cell r="A1311">
            <v>1010919</v>
          </cell>
        </row>
        <row r="1312">
          <cell r="A1312">
            <v>1010919</v>
          </cell>
        </row>
        <row r="1313">
          <cell r="A1313">
            <v>1010919</v>
          </cell>
        </row>
        <row r="1314">
          <cell r="A1314">
            <v>1010919</v>
          </cell>
        </row>
        <row r="1315">
          <cell r="A1315">
            <v>1010919</v>
          </cell>
        </row>
        <row r="1316">
          <cell r="A1316">
            <v>1010919</v>
          </cell>
        </row>
        <row r="1317">
          <cell r="A1317">
            <v>1010919</v>
          </cell>
        </row>
        <row r="1318">
          <cell r="A1318">
            <v>1010919</v>
          </cell>
        </row>
        <row r="1319">
          <cell r="A1319">
            <v>1010919</v>
          </cell>
        </row>
        <row r="1320">
          <cell r="A1320">
            <v>1010921</v>
          </cell>
        </row>
        <row r="1321">
          <cell r="A1321">
            <v>1010921</v>
          </cell>
        </row>
        <row r="1322">
          <cell r="A1322">
            <v>1010921</v>
          </cell>
        </row>
        <row r="1323">
          <cell r="A1323">
            <v>1010921</v>
          </cell>
        </row>
        <row r="1324">
          <cell r="A1324">
            <v>1010921</v>
          </cell>
        </row>
        <row r="1325">
          <cell r="A1325">
            <v>1010921</v>
          </cell>
        </row>
        <row r="1326">
          <cell r="A1326">
            <v>1010921</v>
          </cell>
        </row>
        <row r="1327">
          <cell r="A1327">
            <v>1010921</v>
          </cell>
        </row>
        <row r="1328">
          <cell r="A1328">
            <v>1010921</v>
          </cell>
        </row>
        <row r="1329">
          <cell r="A1329">
            <v>1010921</v>
          </cell>
        </row>
        <row r="1330">
          <cell r="A1330">
            <v>1010926</v>
          </cell>
        </row>
        <row r="1331">
          <cell r="A1331">
            <v>1010926</v>
          </cell>
        </row>
        <row r="1332">
          <cell r="A1332">
            <v>1010926</v>
          </cell>
        </row>
        <row r="1333">
          <cell r="A1333">
            <v>1010926</v>
          </cell>
        </row>
        <row r="1334">
          <cell r="A1334">
            <v>1010926</v>
          </cell>
        </row>
        <row r="1335">
          <cell r="A1335">
            <v>1010926</v>
          </cell>
        </row>
        <row r="1336">
          <cell r="A1336">
            <v>1010926</v>
          </cell>
        </row>
        <row r="1337">
          <cell r="A1337">
            <v>1010926</v>
          </cell>
        </row>
        <row r="1338">
          <cell r="A1338">
            <v>1010926</v>
          </cell>
        </row>
        <row r="1339">
          <cell r="A1339">
            <v>1010926</v>
          </cell>
        </row>
        <row r="1340">
          <cell r="A1340">
            <v>1010926</v>
          </cell>
        </row>
        <row r="1341">
          <cell r="A1341">
            <v>1010926</v>
          </cell>
        </row>
        <row r="1342">
          <cell r="A1342">
            <v>1010926</v>
          </cell>
        </row>
        <row r="1343">
          <cell r="A1343">
            <v>1010926</v>
          </cell>
        </row>
        <row r="1344">
          <cell r="A1344">
            <v>1010926</v>
          </cell>
        </row>
        <row r="1345">
          <cell r="A1345">
            <v>1010926</v>
          </cell>
        </row>
        <row r="1346">
          <cell r="A1346">
            <v>1010926</v>
          </cell>
        </row>
        <row r="1347">
          <cell r="A1347">
            <v>1010926</v>
          </cell>
        </row>
        <row r="1348">
          <cell r="A1348">
            <v>1010937</v>
          </cell>
        </row>
        <row r="1349">
          <cell r="A1349">
            <v>1010937</v>
          </cell>
        </row>
        <row r="1350">
          <cell r="A1350">
            <v>1010937</v>
          </cell>
        </row>
        <row r="1351">
          <cell r="A1351">
            <v>1010937</v>
          </cell>
        </row>
        <row r="1352">
          <cell r="A1352">
            <v>1010937</v>
          </cell>
        </row>
        <row r="1353">
          <cell r="A1353">
            <v>1010937</v>
          </cell>
        </row>
        <row r="1354">
          <cell r="A1354">
            <v>1010937</v>
          </cell>
        </row>
        <row r="1355">
          <cell r="A1355">
            <v>1010937</v>
          </cell>
        </row>
        <row r="1356">
          <cell r="A1356">
            <v>1010937</v>
          </cell>
        </row>
        <row r="1357">
          <cell r="A1357">
            <v>1010937</v>
          </cell>
        </row>
        <row r="1358">
          <cell r="A1358">
            <v>1010937</v>
          </cell>
        </row>
        <row r="1359">
          <cell r="A1359">
            <v>1010937</v>
          </cell>
        </row>
        <row r="1360">
          <cell r="A1360">
            <v>1010937</v>
          </cell>
        </row>
        <row r="1361">
          <cell r="A1361">
            <v>1010937</v>
          </cell>
        </row>
        <row r="1362">
          <cell r="A1362">
            <v>1010937</v>
          </cell>
        </row>
        <row r="1363">
          <cell r="A1363">
            <v>1010937</v>
          </cell>
        </row>
        <row r="1364">
          <cell r="A1364">
            <v>1010937</v>
          </cell>
        </row>
        <row r="1365">
          <cell r="A1365">
            <v>1010937</v>
          </cell>
        </row>
        <row r="1366">
          <cell r="A1366">
            <v>1010937</v>
          </cell>
        </row>
        <row r="1367">
          <cell r="A1367">
            <v>1010937</v>
          </cell>
        </row>
        <row r="1368">
          <cell r="A1368">
            <v>1010937</v>
          </cell>
        </row>
        <row r="1369">
          <cell r="A1369">
            <v>1010937</v>
          </cell>
        </row>
        <row r="1370">
          <cell r="A1370">
            <v>1010937</v>
          </cell>
        </row>
        <row r="1371">
          <cell r="A1371">
            <v>1010937</v>
          </cell>
        </row>
        <row r="1372">
          <cell r="A1372">
            <v>1010937</v>
          </cell>
        </row>
        <row r="1373">
          <cell r="A1373">
            <v>1010937</v>
          </cell>
        </row>
        <row r="1374">
          <cell r="A1374">
            <v>1010938</v>
          </cell>
        </row>
        <row r="1375">
          <cell r="A1375">
            <v>1010952</v>
          </cell>
        </row>
        <row r="1376">
          <cell r="A1376">
            <v>1010952</v>
          </cell>
        </row>
        <row r="1377">
          <cell r="A1377">
            <v>1010952</v>
          </cell>
        </row>
        <row r="1378">
          <cell r="A1378">
            <v>1010952</v>
          </cell>
        </row>
        <row r="1379">
          <cell r="A1379">
            <v>1010952</v>
          </cell>
        </row>
        <row r="1380">
          <cell r="A1380">
            <v>1010952</v>
          </cell>
        </row>
        <row r="1381">
          <cell r="A1381">
            <v>1010952</v>
          </cell>
        </row>
        <row r="1382">
          <cell r="A1382">
            <v>1010952</v>
          </cell>
        </row>
        <row r="1383">
          <cell r="A1383">
            <v>1010952</v>
          </cell>
        </row>
        <row r="1384">
          <cell r="A1384">
            <v>1010952</v>
          </cell>
        </row>
        <row r="1385">
          <cell r="A1385">
            <v>1010952</v>
          </cell>
        </row>
        <row r="1386">
          <cell r="A1386">
            <v>1010952</v>
          </cell>
        </row>
        <row r="1387">
          <cell r="A1387">
            <v>1010952</v>
          </cell>
        </row>
        <row r="1388">
          <cell r="A1388">
            <v>1010952</v>
          </cell>
        </row>
        <row r="1389">
          <cell r="A1389">
            <v>1010952</v>
          </cell>
        </row>
        <row r="1390">
          <cell r="A1390">
            <v>1010952</v>
          </cell>
        </row>
        <row r="1391">
          <cell r="A1391">
            <v>1010952</v>
          </cell>
        </row>
        <row r="1392">
          <cell r="A1392">
            <v>1010952</v>
          </cell>
        </row>
        <row r="1393">
          <cell r="A1393">
            <v>1010952</v>
          </cell>
        </row>
        <row r="1394">
          <cell r="A1394">
            <v>1010952</v>
          </cell>
        </row>
        <row r="1395">
          <cell r="A1395">
            <v>1010952</v>
          </cell>
        </row>
        <row r="1396">
          <cell r="A1396">
            <v>1010952</v>
          </cell>
        </row>
        <row r="1397">
          <cell r="A1397">
            <v>1010952</v>
          </cell>
        </row>
        <row r="1398">
          <cell r="A1398">
            <v>1010952</v>
          </cell>
        </row>
        <row r="1399">
          <cell r="A1399">
            <v>1010952</v>
          </cell>
        </row>
        <row r="1400">
          <cell r="A1400">
            <v>1010952</v>
          </cell>
        </row>
        <row r="1401">
          <cell r="A1401">
            <v>1010952</v>
          </cell>
        </row>
        <row r="1402">
          <cell r="A1402">
            <v>1010952</v>
          </cell>
        </row>
        <row r="1403">
          <cell r="A1403">
            <v>1010952</v>
          </cell>
        </row>
        <row r="1404">
          <cell r="A1404">
            <v>1010952</v>
          </cell>
        </row>
        <row r="1405">
          <cell r="A1405">
            <v>1010952</v>
          </cell>
        </row>
        <row r="1406">
          <cell r="A1406">
            <v>1010952</v>
          </cell>
        </row>
        <row r="1407">
          <cell r="A1407">
            <v>1010952</v>
          </cell>
        </row>
        <row r="1408">
          <cell r="A1408">
            <v>1010952</v>
          </cell>
        </row>
        <row r="1409">
          <cell r="A1409">
            <v>1010952</v>
          </cell>
        </row>
        <row r="1410">
          <cell r="A1410">
            <v>1010952</v>
          </cell>
        </row>
        <row r="1411">
          <cell r="A1411">
            <v>1010952</v>
          </cell>
        </row>
        <row r="1412">
          <cell r="A1412">
            <v>1010952</v>
          </cell>
        </row>
        <row r="1413">
          <cell r="A1413">
            <v>1010952</v>
          </cell>
        </row>
        <row r="1414">
          <cell r="A1414">
            <v>1010952</v>
          </cell>
        </row>
        <row r="1415">
          <cell r="A1415">
            <v>1010952</v>
          </cell>
        </row>
        <row r="1416">
          <cell r="A1416">
            <v>1010952</v>
          </cell>
        </row>
        <row r="1417">
          <cell r="A1417">
            <v>1010952</v>
          </cell>
        </row>
        <row r="1418">
          <cell r="A1418">
            <v>1010952</v>
          </cell>
        </row>
        <row r="1419">
          <cell r="A1419">
            <v>1010952</v>
          </cell>
        </row>
        <row r="1420">
          <cell r="A1420">
            <v>1010952</v>
          </cell>
        </row>
        <row r="1421">
          <cell r="A1421">
            <v>1010952</v>
          </cell>
        </row>
        <row r="1422">
          <cell r="A1422">
            <v>1010952</v>
          </cell>
        </row>
        <row r="1423">
          <cell r="A1423">
            <v>1010952</v>
          </cell>
        </row>
        <row r="1424">
          <cell r="A1424">
            <v>1010952</v>
          </cell>
        </row>
        <row r="1425">
          <cell r="A1425">
            <v>1010952</v>
          </cell>
        </row>
        <row r="1426">
          <cell r="A1426">
            <v>1010952</v>
          </cell>
        </row>
        <row r="1427">
          <cell r="A1427">
            <v>1010952</v>
          </cell>
        </row>
        <row r="1428">
          <cell r="A1428">
            <v>1010952</v>
          </cell>
        </row>
        <row r="1429">
          <cell r="A1429">
            <v>1010952</v>
          </cell>
        </row>
        <row r="1430">
          <cell r="A1430">
            <v>1010955</v>
          </cell>
        </row>
        <row r="1431">
          <cell r="A1431">
            <v>1010955</v>
          </cell>
        </row>
        <row r="1432">
          <cell r="A1432">
            <v>1010955</v>
          </cell>
        </row>
        <row r="1433">
          <cell r="A1433">
            <v>1010955</v>
          </cell>
        </row>
        <row r="1434">
          <cell r="A1434">
            <v>1010955</v>
          </cell>
        </row>
        <row r="1435">
          <cell r="A1435">
            <v>1010955</v>
          </cell>
        </row>
        <row r="1436">
          <cell r="A1436">
            <v>1010955</v>
          </cell>
        </row>
        <row r="1437">
          <cell r="A1437">
            <v>1010955</v>
          </cell>
        </row>
        <row r="1438">
          <cell r="A1438">
            <v>1010955</v>
          </cell>
        </row>
        <row r="1439">
          <cell r="A1439">
            <v>1010955</v>
          </cell>
        </row>
        <row r="1440">
          <cell r="A1440">
            <v>1010955</v>
          </cell>
        </row>
        <row r="1441">
          <cell r="A1441">
            <v>1010958</v>
          </cell>
        </row>
        <row r="1442">
          <cell r="A1442">
            <v>1010958</v>
          </cell>
        </row>
        <row r="1443">
          <cell r="A1443">
            <v>1010958</v>
          </cell>
        </row>
        <row r="1444">
          <cell r="A1444">
            <v>1010958</v>
          </cell>
        </row>
        <row r="1445">
          <cell r="A1445">
            <v>1010958</v>
          </cell>
        </row>
        <row r="1446">
          <cell r="A1446">
            <v>1010958</v>
          </cell>
        </row>
        <row r="1447">
          <cell r="A1447">
            <v>1010958</v>
          </cell>
        </row>
        <row r="1448">
          <cell r="A1448">
            <v>1010958</v>
          </cell>
        </row>
        <row r="1449">
          <cell r="A1449">
            <v>1010958</v>
          </cell>
        </row>
        <row r="1450">
          <cell r="A1450">
            <v>1010958</v>
          </cell>
        </row>
        <row r="1451">
          <cell r="A1451">
            <v>1010958</v>
          </cell>
        </row>
        <row r="1452">
          <cell r="A1452">
            <v>1010958</v>
          </cell>
        </row>
        <row r="1453">
          <cell r="A1453">
            <v>1010958</v>
          </cell>
        </row>
        <row r="1454">
          <cell r="A1454">
            <v>1010958</v>
          </cell>
        </row>
        <row r="1455">
          <cell r="A1455">
            <v>1010958</v>
          </cell>
        </row>
        <row r="1456">
          <cell r="A1456">
            <v>1010958</v>
          </cell>
        </row>
        <row r="1457">
          <cell r="A1457">
            <v>1010958</v>
          </cell>
        </row>
        <row r="1458">
          <cell r="A1458">
            <v>1010958</v>
          </cell>
        </row>
        <row r="1459">
          <cell r="A1459">
            <v>1010958</v>
          </cell>
        </row>
        <row r="1460">
          <cell r="A1460">
            <v>1010963</v>
          </cell>
        </row>
        <row r="1461">
          <cell r="A1461">
            <v>1010963</v>
          </cell>
        </row>
        <row r="1462">
          <cell r="A1462">
            <v>1010963</v>
          </cell>
        </row>
        <row r="1463">
          <cell r="A1463">
            <v>1010963</v>
          </cell>
        </row>
        <row r="1464">
          <cell r="A1464">
            <v>1010963</v>
          </cell>
        </row>
        <row r="1465">
          <cell r="A1465">
            <v>1010963</v>
          </cell>
        </row>
        <row r="1466">
          <cell r="A1466">
            <v>1010963</v>
          </cell>
        </row>
        <row r="1467">
          <cell r="A1467">
            <v>1010963</v>
          </cell>
        </row>
        <row r="1468">
          <cell r="A1468">
            <v>1010963</v>
          </cell>
        </row>
        <row r="1469">
          <cell r="A1469">
            <v>1010965</v>
          </cell>
        </row>
        <row r="1470">
          <cell r="A1470">
            <v>1010965</v>
          </cell>
        </row>
        <row r="1471">
          <cell r="A1471">
            <v>1010965</v>
          </cell>
        </row>
        <row r="1472">
          <cell r="A1472">
            <v>1010965</v>
          </cell>
        </row>
        <row r="1473">
          <cell r="A1473">
            <v>1010965</v>
          </cell>
        </row>
        <row r="1474">
          <cell r="A1474">
            <v>1010965</v>
          </cell>
        </row>
        <row r="1475">
          <cell r="A1475">
            <v>1010965</v>
          </cell>
        </row>
        <row r="1476">
          <cell r="A1476">
            <v>1010965</v>
          </cell>
        </row>
        <row r="1477">
          <cell r="A1477">
            <v>1010967</v>
          </cell>
        </row>
        <row r="1478">
          <cell r="A1478">
            <v>1010967</v>
          </cell>
        </row>
        <row r="1479">
          <cell r="A1479">
            <v>1010967</v>
          </cell>
        </row>
        <row r="1480">
          <cell r="A1480">
            <v>1010967</v>
          </cell>
        </row>
        <row r="1481">
          <cell r="A1481">
            <v>1010967</v>
          </cell>
        </row>
        <row r="1482">
          <cell r="A1482">
            <v>1010967</v>
          </cell>
        </row>
        <row r="1483">
          <cell r="A1483">
            <v>1010967</v>
          </cell>
        </row>
        <row r="1484">
          <cell r="A1484">
            <v>1010967</v>
          </cell>
        </row>
        <row r="1485">
          <cell r="A1485">
            <v>1010967</v>
          </cell>
        </row>
        <row r="1486">
          <cell r="A1486">
            <v>1010967</v>
          </cell>
        </row>
        <row r="1487">
          <cell r="A1487">
            <v>1010967</v>
          </cell>
        </row>
        <row r="1488">
          <cell r="A1488">
            <v>1010967</v>
          </cell>
        </row>
        <row r="1489">
          <cell r="A1489">
            <v>1010967</v>
          </cell>
        </row>
        <row r="1490">
          <cell r="A1490">
            <v>1010967</v>
          </cell>
        </row>
        <row r="1491">
          <cell r="A1491">
            <v>1010972</v>
          </cell>
        </row>
        <row r="1492">
          <cell r="A1492">
            <v>1010972</v>
          </cell>
        </row>
        <row r="1493">
          <cell r="A1493">
            <v>1010972</v>
          </cell>
        </row>
        <row r="1494">
          <cell r="A1494">
            <v>1010972</v>
          </cell>
        </row>
        <row r="1495">
          <cell r="A1495">
            <v>1010975</v>
          </cell>
        </row>
        <row r="1496">
          <cell r="A1496">
            <v>1010975</v>
          </cell>
        </row>
        <row r="1497">
          <cell r="A1497">
            <v>1010975</v>
          </cell>
        </row>
        <row r="1498">
          <cell r="A1498">
            <v>1010975</v>
          </cell>
        </row>
        <row r="1499">
          <cell r="A1499">
            <v>1010975</v>
          </cell>
        </row>
        <row r="1500">
          <cell r="A1500">
            <v>1011080</v>
          </cell>
        </row>
        <row r="1501">
          <cell r="A1501">
            <v>1011080</v>
          </cell>
        </row>
        <row r="1502">
          <cell r="A1502">
            <v>1011080</v>
          </cell>
        </row>
        <row r="1503">
          <cell r="A1503">
            <v>1011080</v>
          </cell>
        </row>
        <row r="1504">
          <cell r="A1504">
            <v>1011080</v>
          </cell>
        </row>
        <row r="1505">
          <cell r="A1505">
            <v>1011080</v>
          </cell>
        </row>
        <row r="1506">
          <cell r="A1506">
            <v>1011085</v>
          </cell>
        </row>
        <row r="1507">
          <cell r="A1507">
            <v>1011085</v>
          </cell>
        </row>
        <row r="1508">
          <cell r="A1508">
            <v>1011133</v>
          </cell>
        </row>
        <row r="1509">
          <cell r="A1509">
            <v>1011133</v>
          </cell>
        </row>
        <row r="1510">
          <cell r="A1510">
            <v>1011133</v>
          </cell>
        </row>
        <row r="1511">
          <cell r="A1511">
            <v>1011134</v>
          </cell>
        </row>
        <row r="1512">
          <cell r="A1512">
            <v>1011134</v>
          </cell>
        </row>
        <row r="1513">
          <cell r="A1513">
            <v>1011134</v>
          </cell>
        </row>
        <row r="1514">
          <cell r="A1514">
            <v>1011158</v>
          </cell>
        </row>
        <row r="1515">
          <cell r="A1515">
            <v>1011158</v>
          </cell>
        </row>
        <row r="1516">
          <cell r="A1516">
            <v>1011158</v>
          </cell>
        </row>
        <row r="1517">
          <cell r="A1517">
            <v>1011158</v>
          </cell>
        </row>
        <row r="1518">
          <cell r="A1518">
            <v>1011203</v>
          </cell>
        </row>
        <row r="1519">
          <cell r="A1519">
            <v>1011208</v>
          </cell>
        </row>
        <row r="1520">
          <cell r="A1520">
            <v>1011720</v>
          </cell>
        </row>
        <row r="1521">
          <cell r="A1521">
            <v>1011720</v>
          </cell>
        </row>
        <row r="1522">
          <cell r="A1522">
            <v>1011720</v>
          </cell>
        </row>
        <row r="1523">
          <cell r="A1523">
            <v>1011720</v>
          </cell>
        </row>
        <row r="1524">
          <cell r="A1524">
            <v>1011720</v>
          </cell>
        </row>
        <row r="1525">
          <cell r="A1525">
            <v>1011720</v>
          </cell>
        </row>
        <row r="1526">
          <cell r="A1526">
            <v>1011882</v>
          </cell>
        </row>
        <row r="1527">
          <cell r="A1527">
            <v>1011882</v>
          </cell>
        </row>
        <row r="1528">
          <cell r="A1528">
            <v>1011882</v>
          </cell>
        </row>
        <row r="1529">
          <cell r="A1529">
            <v>1011882</v>
          </cell>
        </row>
        <row r="1530">
          <cell r="A1530">
            <v>1011882</v>
          </cell>
        </row>
        <row r="1531">
          <cell r="A1531">
            <v>1011882</v>
          </cell>
        </row>
        <row r="1532">
          <cell r="A1532">
            <v>1011882</v>
          </cell>
        </row>
        <row r="1533">
          <cell r="A1533">
            <v>1011882</v>
          </cell>
        </row>
        <row r="1534">
          <cell r="A1534">
            <v>1011882</v>
          </cell>
        </row>
        <row r="1535">
          <cell r="A1535">
            <v>1011882</v>
          </cell>
        </row>
        <row r="1536">
          <cell r="A1536">
            <v>1011882</v>
          </cell>
        </row>
        <row r="1537">
          <cell r="A1537">
            <v>1011882</v>
          </cell>
        </row>
        <row r="1538">
          <cell r="A1538">
            <v>1011882</v>
          </cell>
        </row>
        <row r="1539">
          <cell r="A1539">
            <v>1011882</v>
          </cell>
        </row>
        <row r="1540">
          <cell r="A1540">
            <v>1011882</v>
          </cell>
        </row>
        <row r="1541">
          <cell r="A1541">
            <v>1011882</v>
          </cell>
        </row>
        <row r="1542">
          <cell r="A1542">
            <v>1011882</v>
          </cell>
        </row>
        <row r="1543">
          <cell r="A1543">
            <v>1011882</v>
          </cell>
        </row>
        <row r="1544">
          <cell r="A1544">
            <v>1011882</v>
          </cell>
        </row>
        <row r="1545">
          <cell r="A1545">
            <v>1011894</v>
          </cell>
        </row>
        <row r="1546">
          <cell r="A1546">
            <v>1011894</v>
          </cell>
        </row>
        <row r="1547">
          <cell r="A1547">
            <v>1011894</v>
          </cell>
        </row>
        <row r="1548">
          <cell r="A1548">
            <v>1011894</v>
          </cell>
        </row>
        <row r="1549">
          <cell r="A1549">
            <v>1011956</v>
          </cell>
        </row>
        <row r="1550">
          <cell r="A1550">
            <v>1011958</v>
          </cell>
        </row>
        <row r="1551">
          <cell r="A1551">
            <v>1012007</v>
          </cell>
        </row>
        <row r="1552">
          <cell r="A1552">
            <v>1012007</v>
          </cell>
        </row>
        <row r="1553">
          <cell r="A1553">
            <v>1012007</v>
          </cell>
        </row>
        <row r="1554">
          <cell r="A1554">
            <v>1012007</v>
          </cell>
        </row>
        <row r="1555">
          <cell r="A1555">
            <v>1012007</v>
          </cell>
        </row>
        <row r="1556">
          <cell r="A1556">
            <v>1012011</v>
          </cell>
        </row>
        <row r="1557">
          <cell r="A1557">
            <v>1012011</v>
          </cell>
        </row>
        <row r="1558">
          <cell r="A1558">
            <v>1012011</v>
          </cell>
        </row>
        <row r="1559">
          <cell r="A1559">
            <v>1012011</v>
          </cell>
        </row>
        <row r="1560">
          <cell r="A1560">
            <v>1012011</v>
          </cell>
        </row>
        <row r="1561">
          <cell r="A1561">
            <v>1012011</v>
          </cell>
        </row>
        <row r="1562">
          <cell r="A1562">
            <v>1012011</v>
          </cell>
        </row>
        <row r="1563">
          <cell r="A1563">
            <v>1012012</v>
          </cell>
        </row>
        <row r="1564">
          <cell r="A1564">
            <v>1012012</v>
          </cell>
        </row>
        <row r="1565">
          <cell r="A1565">
            <v>1012012</v>
          </cell>
        </row>
        <row r="1566">
          <cell r="A1566">
            <v>1012012</v>
          </cell>
        </row>
        <row r="1567">
          <cell r="A1567">
            <v>1012012</v>
          </cell>
        </row>
        <row r="1568">
          <cell r="A1568">
            <v>1012012</v>
          </cell>
        </row>
        <row r="1569">
          <cell r="A1569">
            <v>1012012</v>
          </cell>
        </row>
        <row r="1570">
          <cell r="A1570">
            <v>1012075</v>
          </cell>
        </row>
        <row r="1571">
          <cell r="A1571">
            <v>1012075</v>
          </cell>
        </row>
        <row r="1572">
          <cell r="A1572">
            <v>1012120</v>
          </cell>
        </row>
        <row r="1573">
          <cell r="A1573">
            <v>1012120</v>
          </cell>
        </row>
        <row r="1574">
          <cell r="A1574">
            <v>1012120</v>
          </cell>
        </row>
        <row r="1575">
          <cell r="A1575">
            <v>1012120</v>
          </cell>
        </row>
        <row r="1576">
          <cell r="A1576">
            <v>1012120</v>
          </cell>
        </row>
        <row r="1577">
          <cell r="A1577">
            <v>1012120</v>
          </cell>
        </row>
        <row r="1578">
          <cell r="A1578">
            <v>1012120</v>
          </cell>
        </row>
        <row r="1579">
          <cell r="A1579">
            <v>1012120</v>
          </cell>
        </row>
        <row r="1580">
          <cell r="A1580">
            <v>1012120</v>
          </cell>
        </row>
        <row r="1581">
          <cell r="A1581">
            <v>1012120</v>
          </cell>
        </row>
        <row r="1582">
          <cell r="A1582">
            <v>1012120</v>
          </cell>
        </row>
        <row r="1583">
          <cell r="A1583">
            <v>1012120</v>
          </cell>
        </row>
        <row r="1584">
          <cell r="A1584">
            <v>1012120</v>
          </cell>
        </row>
        <row r="1585">
          <cell r="A1585">
            <v>1012120</v>
          </cell>
        </row>
        <row r="1586">
          <cell r="A1586">
            <v>1012120</v>
          </cell>
        </row>
        <row r="1587">
          <cell r="A1587">
            <v>1012120</v>
          </cell>
        </row>
        <row r="1588">
          <cell r="A1588">
            <v>1012120</v>
          </cell>
        </row>
        <row r="1589">
          <cell r="A1589">
            <v>1012252</v>
          </cell>
        </row>
        <row r="1590">
          <cell r="A1590">
            <v>1012252</v>
          </cell>
        </row>
        <row r="1591">
          <cell r="A1591">
            <v>1012904</v>
          </cell>
        </row>
        <row r="1592">
          <cell r="A1592">
            <v>1012904</v>
          </cell>
        </row>
        <row r="1593">
          <cell r="A1593">
            <v>1012904</v>
          </cell>
        </row>
        <row r="1594">
          <cell r="A1594">
            <v>1012904</v>
          </cell>
        </row>
        <row r="1595">
          <cell r="A1595">
            <v>1012906</v>
          </cell>
        </row>
        <row r="1596">
          <cell r="A1596">
            <v>1012906</v>
          </cell>
        </row>
        <row r="1597">
          <cell r="A1597">
            <v>1012906</v>
          </cell>
        </row>
        <row r="1598">
          <cell r="A1598">
            <v>1012906</v>
          </cell>
        </row>
        <row r="1599">
          <cell r="A1599">
            <v>1012906</v>
          </cell>
        </row>
        <row r="1600">
          <cell r="A1600">
            <v>1012906</v>
          </cell>
        </row>
        <row r="1601">
          <cell r="A1601">
            <v>1012907</v>
          </cell>
        </row>
        <row r="1602">
          <cell r="A1602">
            <v>1012907</v>
          </cell>
        </row>
        <row r="1603">
          <cell r="A1603">
            <v>1012907</v>
          </cell>
        </row>
        <row r="1604">
          <cell r="A1604">
            <v>1012907</v>
          </cell>
        </row>
        <row r="1605">
          <cell r="A1605">
            <v>1012907</v>
          </cell>
        </row>
        <row r="1606">
          <cell r="A1606">
            <v>1012907</v>
          </cell>
        </row>
        <row r="1607">
          <cell r="A1607">
            <v>1012907</v>
          </cell>
        </row>
        <row r="1608">
          <cell r="A1608">
            <v>1012907</v>
          </cell>
        </row>
        <row r="1609">
          <cell r="A1609">
            <v>1012907</v>
          </cell>
        </row>
        <row r="1610">
          <cell r="A1610">
            <v>1012909</v>
          </cell>
        </row>
        <row r="1611">
          <cell r="A1611">
            <v>1012909</v>
          </cell>
        </row>
        <row r="1612">
          <cell r="A1612">
            <v>1012909</v>
          </cell>
        </row>
        <row r="1613">
          <cell r="A1613">
            <v>1012909</v>
          </cell>
        </row>
        <row r="1614">
          <cell r="A1614">
            <v>1012909</v>
          </cell>
        </row>
        <row r="1615">
          <cell r="A1615">
            <v>1012909</v>
          </cell>
        </row>
        <row r="1616">
          <cell r="A1616">
            <v>1012909</v>
          </cell>
        </row>
        <row r="1617">
          <cell r="A1617">
            <v>1012909</v>
          </cell>
        </row>
        <row r="1618">
          <cell r="A1618">
            <v>1012909</v>
          </cell>
        </row>
        <row r="1619">
          <cell r="A1619">
            <v>1012909</v>
          </cell>
        </row>
        <row r="1620">
          <cell r="A1620">
            <v>1012909</v>
          </cell>
        </row>
        <row r="1621">
          <cell r="A1621">
            <v>1012909</v>
          </cell>
        </row>
        <row r="1622">
          <cell r="A1622">
            <v>1012909</v>
          </cell>
        </row>
        <row r="1623">
          <cell r="A1623">
            <v>1012909</v>
          </cell>
        </row>
        <row r="1624">
          <cell r="A1624">
            <v>1012909</v>
          </cell>
        </row>
        <row r="1625">
          <cell r="A1625">
            <v>1012909</v>
          </cell>
        </row>
        <row r="1626">
          <cell r="A1626">
            <v>1012909</v>
          </cell>
        </row>
        <row r="1627">
          <cell r="A1627">
            <v>1012909</v>
          </cell>
        </row>
        <row r="1628">
          <cell r="A1628">
            <v>1012909</v>
          </cell>
        </row>
        <row r="1629">
          <cell r="A1629">
            <v>1012909</v>
          </cell>
        </row>
        <row r="1630">
          <cell r="A1630">
            <v>1012909</v>
          </cell>
        </row>
        <row r="1631">
          <cell r="A1631">
            <v>1012909</v>
          </cell>
        </row>
        <row r="1632">
          <cell r="A1632">
            <v>1012909</v>
          </cell>
        </row>
        <row r="1633">
          <cell r="A1633">
            <v>1012909</v>
          </cell>
        </row>
        <row r="1634">
          <cell r="A1634">
            <v>1012909</v>
          </cell>
        </row>
        <row r="1635">
          <cell r="A1635">
            <v>1012909</v>
          </cell>
        </row>
        <row r="1636">
          <cell r="A1636">
            <v>1012909</v>
          </cell>
        </row>
        <row r="1637">
          <cell r="A1637">
            <v>1012909</v>
          </cell>
        </row>
        <row r="1638">
          <cell r="A1638">
            <v>1012909</v>
          </cell>
        </row>
        <row r="1639">
          <cell r="A1639">
            <v>1012909</v>
          </cell>
        </row>
        <row r="1640">
          <cell r="A1640">
            <v>1012909</v>
          </cell>
        </row>
        <row r="1641">
          <cell r="A1641">
            <v>1012909</v>
          </cell>
        </row>
        <row r="1642">
          <cell r="A1642">
            <v>1012909</v>
          </cell>
        </row>
        <row r="1643">
          <cell r="A1643">
            <v>1012909</v>
          </cell>
        </row>
        <row r="1644">
          <cell r="A1644">
            <v>1012909</v>
          </cell>
        </row>
        <row r="1645">
          <cell r="A1645">
            <v>1012909</v>
          </cell>
        </row>
        <row r="1646">
          <cell r="A1646">
            <v>1012909</v>
          </cell>
        </row>
        <row r="1647">
          <cell r="A1647">
            <v>1012909</v>
          </cell>
        </row>
        <row r="1648">
          <cell r="A1648">
            <v>1012909</v>
          </cell>
        </row>
        <row r="1649">
          <cell r="A1649">
            <v>1012909</v>
          </cell>
        </row>
        <row r="1650">
          <cell r="A1650">
            <v>1012909</v>
          </cell>
        </row>
        <row r="1651">
          <cell r="A1651">
            <v>1012909</v>
          </cell>
        </row>
        <row r="1652">
          <cell r="A1652">
            <v>1012909</v>
          </cell>
        </row>
        <row r="1653">
          <cell r="A1653">
            <v>1012909</v>
          </cell>
        </row>
        <row r="1654">
          <cell r="A1654">
            <v>1012910</v>
          </cell>
        </row>
        <row r="1655">
          <cell r="A1655">
            <v>1012910</v>
          </cell>
        </row>
        <row r="1656">
          <cell r="A1656">
            <v>1012910</v>
          </cell>
        </row>
        <row r="1657">
          <cell r="A1657">
            <v>1012910</v>
          </cell>
        </row>
        <row r="1658">
          <cell r="A1658">
            <v>1012910</v>
          </cell>
        </row>
        <row r="1659">
          <cell r="A1659">
            <v>1012910</v>
          </cell>
        </row>
        <row r="1660">
          <cell r="A1660">
            <v>1012910</v>
          </cell>
        </row>
        <row r="1661">
          <cell r="A1661">
            <v>1012910</v>
          </cell>
        </row>
        <row r="1662">
          <cell r="A1662">
            <v>1012910</v>
          </cell>
        </row>
        <row r="1663">
          <cell r="A1663">
            <v>1012910</v>
          </cell>
        </row>
        <row r="1664">
          <cell r="A1664">
            <v>1012910</v>
          </cell>
        </row>
        <row r="1665">
          <cell r="A1665">
            <v>1012910</v>
          </cell>
        </row>
        <row r="1666">
          <cell r="A1666">
            <v>1012910</v>
          </cell>
        </row>
        <row r="1667">
          <cell r="A1667">
            <v>1012910</v>
          </cell>
        </row>
        <row r="1668">
          <cell r="A1668">
            <v>1012910</v>
          </cell>
        </row>
        <row r="1669">
          <cell r="A1669">
            <v>1012910</v>
          </cell>
        </row>
        <row r="1670">
          <cell r="A1670">
            <v>1012910</v>
          </cell>
        </row>
        <row r="1671">
          <cell r="A1671">
            <v>1012911</v>
          </cell>
        </row>
        <row r="1672">
          <cell r="A1672">
            <v>1012911</v>
          </cell>
        </row>
        <row r="1673">
          <cell r="A1673">
            <v>1012911</v>
          </cell>
        </row>
        <row r="1674">
          <cell r="A1674">
            <v>1012911</v>
          </cell>
        </row>
        <row r="1675">
          <cell r="A1675">
            <v>1012911</v>
          </cell>
        </row>
        <row r="1676">
          <cell r="A1676">
            <v>1012911</v>
          </cell>
        </row>
        <row r="1677">
          <cell r="A1677">
            <v>1012911</v>
          </cell>
        </row>
        <row r="1678">
          <cell r="A1678">
            <v>1012911</v>
          </cell>
        </row>
        <row r="1679">
          <cell r="A1679">
            <v>1012911</v>
          </cell>
        </row>
        <row r="1680">
          <cell r="A1680">
            <v>1012911</v>
          </cell>
        </row>
        <row r="1681">
          <cell r="A1681">
            <v>1012911</v>
          </cell>
        </row>
        <row r="1682">
          <cell r="A1682">
            <v>1012911</v>
          </cell>
        </row>
        <row r="1683">
          <cell r="A1683">
            <v>1012911</v>
          </cell>
        </row>
        <row r="1684">
          <cell r="A1684">
            <v>1012911</v>
          </cell>
        </row>
        <row r="1685">
          <cell r="A1685">
            <v>1012911</v>
          </cell>
        </row>
        <row r="1686">
          <cell r="A1686">
            <v>1012911</v>
          </cell>
        </row>
        <row r="1687">
          <cell r="A1687">
            <v>1012911</v>
          </cell>
        </row>
        <row r="1688">
          <cell r="A1688">
            <v>1012911</v>
          </cell>
        </row>
        <row r="1689">
          <cell r="A1689">
            <v>1012911</v>
          </cell>
        </row>
        <row r="1690">
          <cell r="A1690">
            <v>1012911</v>
          </cell>
        </row>
        <row r="1691">
          <cell r="A1691">
            <v>1012911</v>
          </cell>
        </row>
        <row r="1692">
          <cell r="A1692">
            <v>1012911</v>
          </cell>
        </row>
        <row r="1693">
          <cell r="A1693">
            <v>1012911</v>
          </cell>
        </row>
        <row r="1694">
          <cell r="A1694">
            <v>1012913</v>
          </cell>
        </row>
        <row r="1695">
          <cell r="A1695">
            <v>1012913</v>
          </cell>
        </row>
        <row r="1696">
          <cell r="A1696">
            <v>1012913</v>
          </cell>
        </row>
        <row r="1697">
          <cell r="A1697">
            <v>1012913</v>
          </cell>
        </row>
        <row r="1698">
          <cell r="A1698">
            <v>1012913</v>
          </cell>
        </row>
        <row r="1699">
          <cell r="A1699">
            <v>1012913</v>
          </cell>
        </row>
        <row r="1700">
          <cell r="A1700">
            <v>1012913</v>
          </cell>
        </row>
        <row r="1701">
          <cell r="A1701">
            <v>1012913</v>
          </cell>
        </row>
        <row r="1702">
          <cell r="A1702">
            <v>1012913</v>
          </cell>
        </row>
        <row r="1703">
          <cell r="A1703">
            <v>1012913</v>
          </cell>
        </row>
        <row r="1704">
          <cell r="A1704">
            <v>1012915</v>
          </cell>
        </row>
        <row r="1705">
          <cell r="A1705">
            <v>1012915</v>
          </cell>
        </row>
        <row r="1706">
          <cell r="A1706">
            <v>1012915</v>
          </cell>
        </row>
        <row r="1707">
          <cell r="A1707">
            <v>1012915</v>
          </cell>
        </row>
        <row r="1708">
          <cell r="A1708">
            <v>1012915</v>
          </cell>
        </row>
        <row r="1709">
          <cell r="A1709">
            <v>1012915</v>
          </cell>
        </row>
        <row r="1710">
          <cell r="A1710">
            <v>1012915</v>
          </cell>
        </row>
        <row r="1711">
          <cell r="A1711">
            <v>1012915</v>
          </cell>
        </row>
        <row r="1712">
          <cell r="A1712">
            <v>1012915</v>
          </cell>
        </row>
        <row r="1713">
          <cell r="A1713">
            <v>1012915</v>
          </cell>
        </row>
        <row r="1714">
          <cell r="A1714">
            <v>1012915</v>
          </cell>
        </row>
        <row r="1715">
          <cell r="A1715">
            <v>1012915</v>
          </cell>
        </row>
        <row r="1716">
          <cell r="A1716">
            <v>1012915</v>
          </cell>
        </row>
        <row r="1717">
          <cell r="A1717">
            <v>1012915</v>
          </cell>
        </row>
        <row r="1718">
          <cell r="A1718">
            <v>1012915</v>
          </cell>
        </row>
        <row r="1719">
          <cell r="A1719">
            <v>1012915</v>
          </cell>
        </row>
        <row r="1720">
          <cell r="A1720">
            <v>1012915</v>
          </cell>
        </row>
        <row r="1721">
          <cell r="A1721">
            <v>1012915</v>
          </cell>
        </row>
        <row r="1722">
          <cell r="A1722">
            <v>1012915</v>
          </cell>
        </row>
        <row r="1723">
          <cell r="A1723">
            <v>1012915</v>
          </cell>
        </row>
        <row r="1724">
          <cell r="A1724">
            <v>1012915</v>
          </cell>
        </row>
        <row r="1725">
          <cell r="A1725">
            <v>1012915</v>
          </cell>
        </row>
        <row r="1726">
          <cell r="A1726">
            <v>1012915</v>
          </cell>
        </row>
        <row r="1727">
          <cell r="A1727">
            <v>1012915</v>
          </cell>
        </row>
        <row r="1728">
          <cell r="A1728">
            <v>1012915</v>
          </cell>
        </row>
        <row r="1729">
          <cell r="A1729">
            <v>1012915</v>
          </cell>
        </row>
        <row r="1730">
          <cell r="A1730">
            <v>1012915</v>
          </cell>
        </row>
        <row r="1731">
          <cell r="A1731">
            <v>1012915</v>
          </cell>
        </row>
        <row r="1732">
          <cell r="A1732">
            <v>1012915</v>
          </cell>
        </row>
        <row r="1733">
          <cell r="A1733">
            <v>1012915</v>
          </cell>
        </row>
        <row r="1734">
          <cell r="A1734">
            <v>1012915</v>
          </cell>
        </row>
        <row r="1735">
          <cell r="A1735">
            <v>1012916</v>
          </cell>
        </row>
        <row r="1736">
          <cell r="A1736">
            <v>1012916</v>
          </cell>
        </row>
        <row r="1737">
          <cell r="A1737">
            <v>1012916</v>
          </cell>
        </row>
        <row r="1738">
          <cell r="A1738">
            <v>1012916</v>
          </cell>
        </row>
        <row r="1739">
          <cell r="A1739">
            <v>1012916</v>
          </cell>
        </row>
        <row r="1740">
          <cell r="A1740">
            <v>1012916</v>
          </cell>
        </row>
        <row r="1741">
          <cell r="A1741">
            <v>1012916</v>
          </cell>
        </row>
        <row r="1742">
          <cell r="A1742">
            <v>1012916</v>
          </cell>
        </row>
        <row r="1743">
          <cell r="A1743">
            <v>1012916</v>
          </cell>
        </row>
        <row r="1744">
          <cell r="A1744">
            <v>1012916</v>
          </cell>
        </row>
        <row r="1745">
          <cell r="A1745">
            <v>1012916</v>
          </cell>
        </row>
        <row r="1746">
          <cell r="A1746">
            <v>1012916</v>
          </cell>
        </row>
        <row r="1747">
          <cell r="A1747">
            <v>1012916</v>
          </cell>
        </row>
        <row r="1748">
          <cell r="A1748">
            <v>1012916</v>
          </cell>
        </row>
        <row r="1749">
          <cell r="A1749">
            <v>1012916</v>
          </cell>
        </row>
        <row r="1750">
          <cell r="A1750">
            <v>1012916</v>
          </cell>
        </row>
        <row r="1751">
          <cell r="A1751">
            <v>1012916</v>
          </cell>
        </row>
        <row r="1752">
          <cell r="A1752">
            <v>1012916</v>
          </cell>
        </row>
        <row r="1753">
          <cell r="A1753">
            <v>1012916</v>
          </cell>
        </row>
        <row r="1754">
          <cell r="A1754">
            <v>1012916</v>
          </cell>
        </row>
        <row r="1755">
          <cell r="A1755">
            <v>1012916</v>
          </cell>
        </row>
        <row r="1756">
          <cell r="A1756">
            <v>1012916</v>
          </cell>
        </row>
        <row r="1757">
          <cell r="A1757">
            <v>1012916</v>
          </cell>
        </row>
        <row r="1758">
          <cell r="A1758">
            <v>1012916</v>
          </cell>
        </row>
        <row r="1759">
          <cell r="A1759">
            <v>1012916</v>
          </cell>
        </row>
        <row r="1760">
          <cell r="A1760">
            <v>1012916</v>
          </cell>
        </row>
        <row r="1761">
          <cell r="A1761">
            <v>1012916</v>
          </cell>
        </row>
        <row r="1762">
          <cell r="A1762">
            <v>1012916</v>
          </cell>
        </row>
        <row r="1763">
          <cell r="A1763">
            <v>1012918</v>
          </cell>
        </row>
        <row r="1764">
          <cell r="A1764">
            <v>1012918</v>
          </cell>
        </row>
        <row r="1765">
          <cell r="A1765">
            <v>1012918</v>
          </cell>
        </row>
        <row r="1766">
          <cell r="A1766">
            <v>1012918</v>
          </cell>
        </row>
        <row r="1767">
          <cell r="A1767">
            <v>1012918</v>
          </cell>
        </row>
        <row r="1768">
          <cell r="A1768">
            <v>1012918</v>
          </cell>
        </row>
        <row r="1769">
          <cell r="A1769">
            <v>1012918</v>
          </cell>
        </row>
        <row r="1770">
          <cell r="A1770">
            <v>1012918</v>
          </cell>
        </row>
        <row r="1771">
          <cell r="A1771">
            <v>1012918</v>
          </cell>
        </row>
        <row r="1772">
          <cell r="A1772">
            <v>1012918</v>
          </cell>
        </row>
        <row r="1773">
          <cell r="A1773">
            <v>1012919</v>
          </cell>
        </row>
        <row r="1774">
          <cell r="A1774">
            <v>1012919</v>
          </cell>
        </row>
        <row r="1775">
          <cell r="A1775">
            <v>1012919</v>
          </cell>
        </row>
        <row r="1776">
          <cell r="A1776">
            <v>1012919</v>
          </cell>
        </row>
        <row r="1777">
          <cell r="A1777">
            <v>1012919</v>
          </cell>
        </row>
        <row r="1778">
          <cell r="A1778">
            <v>1012919</v>
          </cell>
        </row>
        <row r="1779">
          <cell r="A1779">
            <v>1012919</v>
          </cell>
        </row>
        <row r="1780">
          <cell r="A1780">
            <v>1012919</v>
          </cell>
        </row>
        <row r="1781">
          <cell r="A1781">
            <v>1012919</v>
          </cell>
        </row>
        <row r="1782">
          <cell r="A1782">
            <v>1012919</v>
          </cell>
        </row>
        <row r="1783">
          <cell r="A1783">
            <v>1012919</v>
          </cell>
        </row>
        <row r="1784">
          <cell r="A1784">
            <v>1012919</v>
          </cell>
        </row>
        <row r="1785">
          <cell r="A1785">
            <v>1012919</v>
          </cell>
        </row>
        <row r="1786">
          <cell r="A1786">
            <v>1012919</v>
          </cell>
        </row>
        <row r="1787">
          <cell r="A1787">
            <v>1012919</v>
          </cell>
        </row>
        <row r="1788">
          <cell r="A1788">
            <v>1012919</v>
          </cell>
        </row>
        <row r="1789">
          <cell r="A1789">
            <v>1012934</v>
          </cell>
        </row>
        <row r="1790">
          <cell r="A1790">
            <v>1012934</v>
          </cell>
        </row>
        <row r="1791">
          <cell r="A1791">
            <v>1012934</v>
          </cell>
        </row>
        <row r="1792">
          <cell r="A1792">
            <v>1012934</v>
          </cell>
        </row>
        <row r="1793">
          <cell r="A1793">
            <v>1012934</v>
          </cell>
        </row>
        <row r="1794">
          <cell r="A1794">
            <v>1012934</v>
          </cell>
        </row>
        <row r="1795">
          <cell r="A1795">
            <v>1012934</v>
          </cell>
        </row>
        <row r="1796">
          <cell r="A1796">
            <v>1012934</v>
          </cell>
        </row>
        <row r="1797">
          <cell r="A1797">
            <v>1012934</v>
          </cell>
        </row>
        <row r="1798">
          <cell r="A1798">
            <v>1012934</v>
          </cell>
        </row>
        <row r="1799">
          <cell r="A1799">
            <v>1012934</v>
          </cell>
        </row>
        <row r="1800">
          <cell r="A1800">
            <v>1012934</v>
          </cell>
        </row>
        <row r="1801">
          <cell r="A1801">
            <v>1012934</v>
          </cell>
        </row>
        <row r="1802">
          <cell r="A1802">
            <v>1012934</v>
          </cell>
        </row>
        <row r="1803">
          <cell r="A1803">
            <v>1012934</v>
          </cell>
        </row>
        <row r="1804">
          <cell r="A1804">
            <v>1012934</v>
          </cell>
        </row>
        <row r="1805">
          <cell r="A1805">
            <v>1012934</v>
          </cell>
        </row>
        <row r="1806">
          <cell r="A1806">
            <v>1012934</v>
          </cell>
        </row>
        <row r="1807">
          <cell r="A1807">
            <v>1012934</v>
          </cell>
        </row>
        <row r="1808">
          <cell r="A1808">
            <v>1012934</v>
          </cell>
        </row>
        <row r="1809">
          <cell r="A1809">
            <v>1012934</v>
          </cell>
        </row>
        <row r="1810">
          <cell r="A1810">
            <v>1012934</v>
          </cell>
        </row>
        <row r="1811">
          <cell r="A1811">
            <v>1012934</v>
          </cell>
        </row>
        <row r="1812">
          <cell r="A1812">
            <v>1012934</v>
          </cell>
        </row>
        <row r="1813">
          <cell r="A1813">
            <v>1012934</v>
          </cell>
        </row>
        <row r="1814">
          <cell r="A1814">
            <v>1012934</v>
          </cell>
        </row>
        <row r="1815">
          <cell r="A1815">
            <v>1012934</v>
          </cell>
        </row>
        <row r="1816">
          <cell r="A1816">
            <v>1012934</v>
          </cell>
        </row>
        <row r="1817">
          <cell r="A1817">
            <v>1012934</v>
          </cell>
        </row>
        <row r="1818">
          <cell r="A1818">
            <v>1012934</v>
          </cell>
        </row>
        <row r="1819">
          <cell r="A1819">
            <v>1012934</v>
          </cell>
        </row>
        <row r="1820">
          <cell r="A1820">
            <v>1012934</v>
          </cell>
        </row>
        <row r="1821">
          <cell r="A1821">
            <v>1012934</v>
          </cell>
        </row>
        <row r="1822">
          <cell r="A1822">
            <v>1012934</v>
          </cell>
        </row>
        <row r="1823">
          <cell r="A1823">
            <v>1012934</v>
          </cell>
        </row>
        <row r="1824">
          <cell r="A1824">
            <v>1012934</v>
          </cell>
        </row>
        <row r="1825">
          <cell r="A1825">
            <v>1012934</v>
          </cell>
        </row>
        <row r="1826">
          <cell r="A1826">
            <v>1012934</v>
          </cell>
        </row>
        <row r="1827">
          <cell r="A1827">
            <v>1012934</v>
          </cell>
        </row>
        <row r="1828">
          <cell r="A1828">
            <v>1012934</v>
          </cell>
        </row>
        <row r="1829">
          <cell r="A1829">
            <v>1012934</v>
          </cell>
        </row>
        <row r="1830">
          <cell r="A1830">
            <v>1012934</v>
          </cell>
        </row>
        <row r="1831">
          <cell r="A1831">
            <v>1012934</v>
          </cell>
        </row>
        <row r="1832">
          <cell r="A1832">
            <v>1012934</v>
          </cell>
        </row>
        <row r="1833">
          <cell r="A1833">
            <v>1012934</v>
          </cell>
        </row>
        <row r="1834">
          <cell r="A1834">
            <v>1012942</v>
          </cell>
        </row>
        <row r="1835">
          <cell r="A1835">
            <v>1012942</v>
          </cell>
        </row>
        <row r="1836">
          <cell r="A1836">
            <v>1012942</v>
          </cell>
        </row>
        <row r="1837">
          <cell r="A1837">
            <v>1012942</v>
          </cell>
        </row>
        <row r="1838">
          <cell r="A1838">
            <v>1012942</v>
          </cell>
        </row>
        <row r="1839">
          <cell r="A1839">
            <v>1012942</v>
          </cell>
        </row>
        <row r="1840">
          <cell r="A1840">
            <v>1012942</v>
          </cell>
        </row>
        <row r="1841">
          <cell r="A1841">
            <v>1012942</v>
          </cell>
        </row>
        <row r="1842">
          <cell r="A1842">
            <v>1012942</v>
          </cell>
        </row>
        <row r="1843">
          <cell r="A1843">
            <v>1012942</v>
          </cell>
        </row>
        <row r="1844">
          <cell r="A1844">
            <v>1012942</v>
          </cell>
        </row>
        <row r="1845">
          <cell r="A1845">
            <v>1012942</v>
          </cell>
        </row>
        <row r="1846">
          <cell r="A1846">
            <v>1012942</v>
          </cell>
        </row>
        <row r="1847">
          <cell r="A1847">
            <v>1012942</v>
          </cell>
        </row>
        <row r="1848">
          <cell r="A1848">
            <v>1012942</v>
          </cell>
        </row>
        <row r="1849">
          <cell r="A1849">
            <v>1012942</v>
          </cell>
        </row>
        <row r="1850">
          <cell r="A1850">
            <v>1012942</v>
          </cell>
        </row>
        <row r="1851">
          <cell r="A1851">
            <v>1012942</v>
          </cell>
        </row>
        <row r="1852">
          <cell r="A1852">
            <v>1012942</v>
          </cell>
        </row>
        <row r="1853">
          <cell r="A1853">
            <v>1012942</v>
          </cell>
        </row>
        <row r="1854">
          <cell r="A1854">
            <v>1012942</v>
          </cell>
        </row>
        <row r="1855">
          <cell r="A1855">
            <v>1012942</v>
          </cell>
        </row>
        <row r="1856">
          <cell r="A1856">
            <v>1012942</v>
          </cell>
        </row>
        <row r="1857">
          <cell r="A1857">
            <v>1012942</v>
          </cell>
        </row>
        <row r="1858">
          <cell r="A1858">
            <v>1012942</v>
          </cell>
        </row>
        <row r="1859">
          <cell r="A1859">
            <v>1012942</v>
          </cell>
        </row>
        <row r="1860">
          <cell r="A1860">
            <v>1012942</v>
          </cell>
        </row>
        <row r="1861">
          <cell r="A1861">
            <v>1012942</v>
          </cell>
        </row>
        <row r="1862">
          <cell r="A1862">
            <v>1012942</v>
          </cell>
        </row>
        <row r="1863">
          <cell r="A1863">
            <v>1012942</v>
          </cell>
        </row>
        <row r="1864">
          <cell r="A1864">
            <v>1012942</v>
          </cell>
        </row>
        <row r="1865">
          <cell r="A1865">
            <v>1012942</v>
          </cell>
        </row>
        <row r="1866">
          <cell r="A1866">
            <v>1012942</v>
          </cell>
        </row>
        <row r="1867">
          <cell r="A1867">
            <v>1012942</v>
          </cell>
        </row>
        <row r="1868">
          <cell r="A1868">
            <v>1012942</v>
          </cell>
        </row>
        <row r="1869">
          <cell r="A1869">
            <v>1012942</v>
          </cell>
        </row>
        <row r="1870">
          <cell r="A1870">
            <v>1012942</v>
          </cell>
        </row>
        <row r="1871">
          <cell r="A1871">
            <v>1012942</v>
          </cell>
        </row>
        <row r="1872">
          <cell r="A1872">
            <v>1012942</v>
          </cell>
        </row>
        <row r="1873">
          <cell r="A1873">
            <v>1012942</v>
          </cell>
        </row>
        <row r="1874">
          <cell r="A1874">
            <v>1012991</v>
          </cell>
        </row>
        <row r="1875">
          <cell r="A1875">
            <v>1012991</v>
          </cell>
        </row>
        <row r="1876">
          <cell r="A1876">
            <v>1012991</v>
          </cell>
        </row>
        <row r="1877">
          <cell r="A1877">
            <v>1012991</v>
          </cell>
        </row>
        <row r="1878">
          <cell r="A1878">
            <v>1012991</v>
          </cell>
        </row>
        <row r="1879">
          <cell r="A1879">
            <v>1012991</v>
          </cell>
        </row>
        <row r="1880">
          <cell r="A1880">
            <v>1012991</v>
          </cell>
        </row>
        <row r="1881">
          <cell r="A1881">
            <v>1012991</v>
          </cell>
        </row>
        <row r="1882">
          <cell r="A1882">
            <v>1012991</v>
          </cell>
        </row>
        <row r="1883">
          <cell r="A1883">
            <v>1012991</v>
          </cell>
        </row>
        <row r="1884">
          <cell r="A1884">
            <v>1012991</v>
          </cell>
        </row>
        <row r="1885">
          <cell r="A1885">
            <v>1012991</v>
          </cell>
        </row>
        <row r="1886">
          <cell r="A1886">
            <v>1012991</v>
          </cell>
        </row>
        <row r="1887">
          <cell r="A1887">
            <v>1012991</v>
          </cell>
        </row>
        <row r="1888">
          <cell r="A1888">
            <v>1012991</v>
          </cell>
        </row>
        <row r="1889">
          <cell r="A1889">
            <v>1012991</v>
          </cell>
        </row>
        <row r="1890">
          <cell r="A1890">
            <v>1012991</v>
          </cell>
        </row>
        <row r="1891">
          <cell r="A1891">
            <v>1012991</v>
          </cell>
        </row>
        <row r="1892">
          <cell r="A1892">
            <v>1012991</v>
          </cell>
        </row>
        <row r="1893">
          <cell r="A1893">
            <v>1012991</v>
          </cell>
        </row>
        <row r="1894">
          <cell r="A1894">
            <v>1012991</v>
          </cell>
        </row>
        <row r="1895">
          <cell r="A1895">
            <v>1012991</v>
          </cell>
        </row>
        <row r="1896">
          <cell r="A1896">
            <v>1012991</v>
          </cell>
        </row>
        <row r="1897">
          <cell r="A1897">
            <v>1012991</v>
          </cell>
        </row>
        <row r="1898">
          <cell r="A1898">
            <v>1012991</v>
          </cell>
        </row>
        <row r="1899">
          <cell r="A1899">
            <v>1012991</v>
          </cell>
        </row>
        <row r="1900">
          <cell r="A1900">
            <v>1012991</v>
          </cell>
        </row>
        <row r="1901">
          <cell r="A1901">
            <v>1012991</v>
          </cell>
        </row>
        <row r="1902">
          <cell r="A1902">
            <v>1012991</v>
          </cell>
        </row>
        <row r="1903">
          <cell r="A1903">
            <v>1012991</v>
          </cell>
        </row>
        <row r="1904">
          <cell r="A1904">
            <v>1012991</v>
          </cell>
        </row>
        <row r="1905">
          <cell r="A1905">
            <v>1012991</v>
          </cell>
        </row>
        <row r="1906">
          <cell r="A1906">
            <v>1012991</v>
          </cell>
        </row>
        <row r="1907">
          <cell r="A1907">
            <v>1012991</v>
          </cell>
        </row>
        <row r="1908">
          <cell r="A1908">
            <v>1012991</v>
          </cell>
        </row>
        <row r="1909">
          <cell r="A1909">
            <v>1012991</v>
          </cell>
        </row>
        <row r="1910">
          <cell r="A1910">
            <v>1012991</v>
          </cell>
        </row>
        <row r="1911">
          <cell r="A1911">
            <v>1012991</v>
          </cell>
        </row>
        <row r="1912">
          <cell r="A1912">
            <v>1012991</v>
          </cell>
        </row>
        <row r="1913">
          <cell r="A1913">
            <v>1012991</v>
          </cell>
        </row>
        <row r="1914">
          <cell r="A1914">
            <v>1012991</v>
          </cell>
        </row>
        <row r="1915">
          <cell r="A1915">
            <v>1012991</v>
          </cell>
        </row>
        <row r="1916">
          <cell r="A1916">
            <v>1012991</v>
          </cell>
        </row>
        <row r="1917">
          <cell r="A1917">
            <v>1012991</v>
          </cell>
        </row>
        <row r="1918">
          <cell r="A1918">
            <v>1012991</v>
          </cell>
        </row>
        <row r="1919">
          <cell r="A1919">
            <v>1012991</v>
          </cell>
        </row>
        <row r="1920">
          <cell r="A1920">
            <v>1012991</v>
          </cell>
        </row>
        <row r="1921">
          <cell r="A1921">
            <v>1012991</v>
          </cell>
        </row>
        <row r="1922">
          <cell r="A1922">
            <v>1012991</v>
          </cell>
        </row>
        <row r="1923">
          <cell r="A1923">
            <v>1012991</v>
          </cell>
        </row>
        <row r="1924">
          <cell r="A1924">
            <v>1012991</v>
          </cell>
        </row>
        <row r="1925">
          <cell r="A1925">
            <v>1012991</v>
          </cell>
        </row>
        <row r="1926">
          <cell r="A1926">
            <v>1013000</v>
          </cell>
        </row>
        <row r="1927">
          <cell r="A1927">
            <v>1013000</v>
          </cell>
        </row>
        <row r="1928">
          <cell r="A1928">
            <v>1013000</v>
          </cell>
        </row>
        <row r="1929">
          <cell r="A1929">
            <v>1013000</v>
          </cell>
        </row>
        <row r="1930">
          <cell r="A1930">
            <v>1013000</v>
          </cell>
        </row>
        <row r="1931">
          <cell r="A1931">
            <v>1013000</v>
          </cell>
        </row>
        <row r="1932">
          <cell r="A1932">
            <v>1013000</v>
          </cell>
        </row>
        <row r="1933">
          <cell r="A1933">
            <v>1013000</v>
          </cell>
        </row>
        <row r="1934">
          <cell r="A1934">
            <v>1013000</v>
          </cell>
        </row>
        <row r="1935">
          <cell r="A1935">
            <v>1013000</v>
          </cell>
        </row>
        <row r="1936">
          <cell r="A1936">
            <v>1013000</v>
          </cell>
        </row>
        <row r="1937">
          <cell r="A1937">
            <v>1013000</v>
          </cell>
        </row>
        <row r="1938">
          <cell r="A1938">
            <v>1013000</v>
          </cell>
        </row>
        <row r="1939">
          <cell r="A1939">
            <v>1013000</v>
          </cell>
        </row>
        <row r="1940">
          <cell r="A1940">
            <v>1013000</v>
          </cell>
        </row>
        <row r="1941">
          <cell r="A1941">
            <v>1013015</v>
          </cell>
        </row>
        <row r="1942">
          <cell r="A1942">
            <v>1013015</v>
          </cell>
        </row>
        <row r="1943">
          <cell r="A1943">
            <v>1013015</v>
          </cell>
        </row>
        <row r="1944">
          <cell r="A1944">
            <v>1013015</v>
          </cell>
        </row>
        <row r="1945">
          <cell r="A1945">
            <v>1013015</v>
          </cell>
        </row>
        <row r="1946">
          <cell r="A1946">
            <v>1013015</v>
          </cell>
        </row>
        <row r="1947">
          <cell r="A1947">
            <v>1013015</v>
          </cell>
        </row>
        <row r="1948">
          <cell r="A1948">
            <v>1013015</v>
          </cell>
        </row>
        <row r="1949">
          <cell r="A1949">
            <v>1013015</v>
          </cell>
        </row>
        <row r="1950">
          <cell r="A1950">
            <v>1013015</v>
          </cell>
        </row>
        <row r="1951">
          <cell r="A1951">
            <v>1013015</v>
          </cell>
        </row>
        <row r="1952">
          <cell r="A1952">
            <v>1013048</v>
          </cell>
        </row>
        <row r="1953">
          <cell r="A1953">
            <v>1013048</v>
          </cell>
        </row>
        <row r="1954">
          <cell r="A1954">
            <v>1013048</v>
          </cell>
        </row>
        <row r="1955">
          <cell r="A1955">
            <v>1013048</v>
          </cell>
        </row>
        <row r="1956">
          <cell r="A1956">
            <v>1013048</v>
          </cell>
        </row>
        <row r="1957">
          <cell r="A1957">
            <v>1013049</v>
          </cell>
        </row>
        <row r="1958">
          <cell r="A1958">
            <v>1013049</v>
          </cell>
        </row>
        <row r="1959">
          <cell r="A1959">
            <v>1013049</v>
          </cell>
        </row>
        <row r="1960">
          <cell r="A1960">
            <v>1013049</v>
          </cell>
        </row>
        <row r="1961">
          <cell r="A1961">
            <v>1013051</v>
          </cell>
        </row>
        <row r="1962">
          <cell r="A1962">
            <v>1013051</v>
          </cell>
        </row>
        <row r="1963">
          <cell r="A1963">
            <v>1013051</v>
          </cell>
        </row>
        <row r="1964">
          <cell r="A1964">
            <v>1013051</v>
          </cell>
        </row>
        <row r="1965">
          <cell r="A1965">
            <v>1013051</v>
          </cell>
        </row>
        <row r="1966">
          <cell r="A1966">
            <v>1013051</v>
          </cell>
        </row>
        <row r="1967">
          <cell r="A1967">
            <v>1013051</v>
          </cell>
        </row>
        <row r="1968">
          <cell r="A1968">
            <v>1013051</v>
          </cell>
        </row>
        <row r="1969">
          <cell r="A1969">
            <v>1013051</v>
          </cell>
        </row>
        <row r="1970">
          <cell r="A1970">
            <v>1013051</v>
          </cell>
        </row>
        <row r="1971">
          <cell r="A1971">
            <v>1013051</v>
          </cell>
        </row>
        <row r="1972">
          <cell r="A1972">
            <v>1013057</v>
          </cell>
        </row>
        <row r="1973">
          <cell r="A1973">
            <v>1013057</v>
          </cell>
        </row>
        <row r="1974">
          <cell r="A1974">
            <v>1013057</v>
          </cell>
        </row>
        <row r="1975">
          <cell r="A1975">
            <v>1013057</v>
          </cell>
        </row>
        <row r="1976">
          <cell r="A1976">
            <v>1013057</v>
          </cell>
        </row>
        <row r="1977">
          <cell r="A1977">
            <v>1013057</v>
          </cell>
        </row>
        <row r="1978">
          <cell r="A1978">
            <v>1013057</v>
          </cell>
        </row>
        <row r="1979">
          <cell r="A1979">
            <v>1013058</v>
          </cell>
        </row>
        <row r="1980">
          <cell r="A1980">
            <v>1013058</v>
          </cell>
        </row>
        <row r="1981">
          <cell r="A1981">
            <v>1013058</v>
          </cell>
        </row>
        <row r="1982">
          <cell r="A1982">
            <v>1013058</v>
          </cell>
        </row>
        <row r="1983">
          <cell r="A1983">
            <v>1013058</v>
          </cell>
        </row>
        <row r="1984">
          <cell r="A1984">
            <v>1013058</v>
          </cell>
        </row>
        <row r="1985">
          <cell r="A1985">
            <v>1013058</v>
          </cell>
        </row>
        <row r="1986">
          <cell r="A1986">
            <v>1013058</v>
          </cell>
        </row>
        <row r="1987">
          <cell r="A1987">
            <v>1013058</v>
          </cell>
        </row>
        <row r="1988">
          <cell r="A1988">
            <v>1013058</v>
          </cell>
        </row>
        <row r="1989">
          <cell r="A1989">
            <v>1013058</v>
          </cell>
        </row>
        <row r="1990">
          <cell r="A1990">
            <v>1013058</v>
          </cell>
        </row>
        <row r="1991">
          <cell r="A1991">
            <v>1013058</v>
          </cell>
        </row>
        <row r="1992">
          <cell r="A1992">
            <v>1013061</v>
          </cell>
        </row>
        <row r="1993">
          <cell r="A1993">
            <v>1013061</v>
          </cell>
        </row>
        <row r="1994">
          <cell r="A1994">
            <v>1013061</v>
          </cell>
        </row>
        <row r="1995">
          <cell r="A1995">
            <v>1013061</v>
          </cell>
        </row>
        <row r="1996">
          <cell r="A1996">
            <v>1013061</v>
          </cell>
        </row>
        <row r="1997">
          <cell r="A1997">
            <v>1013061</v>
          </cell>
        </row>
        <row r="1998">
          <cell r="A1998">
            <v>1013061</v>
          </cell>
        </row>
        <row r="1999">
          <cell r="A1999">
            <v>1013061</v>
          </cell>
        </row>
        <row r="2000">
          <cell r="A2000">
            <v>1013061</v>
          </cell>
        </row>
        <row r="2001">
          <cell r="A2001">
            <v>1013061</v>
          </cell>
        </row>
        <row r="2002">
          <cell r="A2002">
            <v>1013061</v>
          </cell>
        </row>
        <row r="2003">
          <cell r="A2003">
            <v>1013061</v>
          </cell>
        </row>
        <row r="2004">
          <cell r="A2004">
            <v>1013062</v>
          </cell>
        </row>
        <row r="2005">
          <cell r="A2005">
            <v>1013062</v>
          </cell>
        </row>
        <row r="2006">
          <cell r="A2006">
            <v>1013062</v>
          </cell>
        </row>
        <row r="2007">
          <cell r="A2007">
            <v>1013062</v>
          </cell>
        </row>
        <row r="2008">
          <cell r="A2008">
            <v>1013062</v>
          </cell>
        </row>
        <row r="2009">
          <cell r="A2009">
            <v>1013062</v>
          </cell>
        </row>
        <row r="2010">
          <cell r="A2010">
            <v>1013062</v>
          </cell>
        </row>
        <row r="2011">
          <cell r="A2011">
            <v>1013062</v>
          </cell>
        </row>
        <row r="2012">
          <cell r="A2012">
            <v>1013062</v>
          </cell>
        </row>
        <row r="2013">
          <cell r="A2013">
            <v>1013062</v>
          </cell>
        </row>
        <row r="2014">
          <cell r="A2014">
            <v>1013062</v>
          </cell>
        </row>
        <row r="2015">
          <cell r="A2015">
            <v>1013062</v>
          </cell>
        </row>
        <row r="2016">
          <cell r="A2016">
            <v>1013062</v>
          </cell>
        </row>
        <row r="2017">
          <cell r="A2017">
            <v>1013062</v>
          </cell>
        </row>
        <row r="2018">
          <cell r="A2018">
            <v>1013062</v>
          </cell>
        </row>
        <row r="2019">
          <cell r="A2019">
            <v>1013062</v>
          </cell>
        </row>
        <row r="2020">
          <cell r="A2020">
            <v>1013062</v>
          </cell>
        </row>
        <row r="2021">
          <cell r="A2021">
            <v>1013062</v>
          </cell>
        </row>
        <row r="2022">
          <cell r="A2022">
            <v>1013062</v>
          </cell>
        </row>
        <row r="2023">
          <cell r="A2023">
            <v>1013062</v>
          </cell>
        </row>
        <row r="2024">
          <cell r="A2024">
            <v>1013062</v>
          </cell>
        </row>
        <row r="2025">
          <cell r="A2025">
            <v>1013062</v>
          </cell>
        </row>
        <row r="2026">
          <cell r="A2026">
            <v>1013068</v>
          </cell>
        </row>
        <row r="2027">
          <cell r="A2027">
            <v>1013068</v>
          </cell>
        </row>
        <row r="2028">
          <cell r="A2028">
            <v>1013068</v>
          </cell>
        </row>
        <row r="2029">
          <cell r="A2029">
            <v>1013068</v>
          </cell>
        </row>
        <row r="2030">
          <cell r="A2030">
            <v>1013068</v>
          </cell>
        </row>
        <row r="2031">
          <cell r="A2031">
            <v>1013068</v>
          </cell>
        </row>
        <row r="2032">
          <cell r="A2032">
            <v>1013068</v>
          </cell>
        </row>
        <row r="2033">
          <cell r="A2033">
            <v>1013068</v>
          </cell>
        </row>
        <row r="2034">
          <cell r="A2034">
            <v>1013069</v>
          </cell>
        </row>
        <row r="2035">
          <cell r="A2035">
            <v>1013069</v>
          </cell>
        </row>
        <row r="2036">
          <cell r="A2036">
            <v>1013069</v>
          </cell>
        </row>
        <row r="2037">
          <cell r="A2037">
            <v>1013069</v>
          </cell>
        </row>
        <row r="2038">
          <cell r="A2038">
            <v>1013069</v>
          </cell>
        </row>
        <row r="2039">
          <cell r="A2039">
            <v>1013069</v>
          </cell>
        </row>
        <row r="2040">
          <cell r="A2040">
            <v>1013069</v>
          </cell>
        </row>
        <row r="2041">
          <cell r="A2041">
            <v>1013069</v>
          </cell>
        </row>
        <row r="2042">
          <cell r="A2042">
            <v>1013069</v>
          </cell>
        </row>
        <row r="2043">
          <cell r="A2043">
            <v>1013074</v>
          </cell>
        </row>
        <row r="2044">
          <cell r="A2044">
            <v>1013074</v>
          </cell>
        </row>
        <row r="2045">
          <cell r="A2045">
            <v>1013074</v>
          </cell>
        </row>
        <row r="2046">
          <cell r="A2046">
            <v>1013074</v>
          </cell>
        </row>
        <row r="2047">
          <cell r="A2047">
            <v>1013074</v>
          </cell>
        </row>
        <row r="2048">
          <cell r="A2048">
            <v>1013074</v>
          </cell>
        </row>
        <row r="2049">
          <cell r="A2049">
            <v>1013074</v>
          </cell>
        </row>
        <row r="2050">
          <cell r="A2050">
            <v>1013074</v>
          </cell>
        </row>
        <row r="2051">
          <cell r="A2051">
            <v>1013074</v>
          </cell>
        </row>
        <row r="2052">
          <cell r="A2052">
            <v>1013074</v>
          </cell>
        </row>
        <row r="2053">
          <cell r="A2053">
            <v>1013096</v>
          </cell>
        </row>
        <row r="2054">
          <cell r="A2054">
            <v>1013096</v>
          </cell>
        </row>
        <row r="2055">
          <cell r="A2055">
            <v>1013096</v>
          </cell>
        </row>
        <row r="2056">
          <cell r="A2056">
            <v>1013096</v>
          </cell>
        </row>
        <row r="2057">
          <cell r="A2057">
            <v>1013096</v>
          </cell>
        </row>
        <row r="2058">
          <cell r="A2058">
            <v>1013096</v>
          </cell>
        </row>
        <row r="2059">
          <cell r="A2059">
            <v>1013096</v>
          </cell>
        </row>
        <row r="2060">
          <cell r="A2060">
            <v>1013096</v>
          </cell>
        </row>
        <row r="2061">
          <cell r="A2061">
            <v>1013096</v>
          </cell>
        </row>
        <row r="2062">
          <cell r="A2062">
            <v>1013096</v>
          </cell>
        </row>
        <row r="2063">
          <cell r="A2063">
            <v>1013096</v>
          </cell>
        </row>
        <row r="2064">
          <cell r="A2064">
            <v>1013096</v>
          </cell>
        </row>
        <row r="2065">
          <cell r="A2065">
            <v>1013096</v>
          </cell>
        </row>
        <row r="2066">
          <cell r="A2066">
            <v>1013098</v>
          </cell>
        </row>
        <row r="2067">
          <cell r="A2067">
            <v>1013098</v>
          </cell>
        </row>
        <row r="2068">
          <cell r="A2068">
            <v>1013098</v>
          </cell>
        </row>
        <row r="2069">
          <cell r="A2069">
            <v>1013098</v>
          </cell>
        </row>
        <row r="2070">
          <cell r="A2070">
            <v>1013098</v>
          </cell>
        </row>
        <row r="2071">
          <cell r="A2071">
            <v>1013098</v>
          </cell>
        </row>
        <row r="2072">
          <cell r="A2072">
            <v>1013098</v>
          </cell>
        </row>
        <row r="2073">
          <cell r="A2073">
            <v>1013098</v>
          </cell>
        </row>
        <row r="2074">
          <cell r="A2074">
            <v>1013098</v>
          </cell>
        </row>
        <row r="2075">
          <cell r="A2075">
            <v>1013098</v>
          </cell>
        </row>
        <row r="2076">
          <cell r="A2076">
            <v>1013098</v>
          </cell>
        </row>
        <row r="2077">
          <cell r="A2077">
            <v>1013098</v>
          </cell>
        </row>
        <row r="2078">
          <cell r="A2078">
            <v>1013103</v>
          </cell>
        </row>
        <row r="2079">
          <cell r="A2079">
            <v>1013103</v>
          </cell>
        </row>
        <row r="2080">
          <cell r="A2080">
            <v>1013103</v>
          </cell>
        </row>
        <row r="2081">
          <cell r="A2081">
            <v>1013103</v>
          </cell>
        </row>
        <row r="2082">
          <cell r="A2082">
            <v>1013103</v>
          </cell>
        </row>
        <row r="2083">
          <cell r="A2083">
            <v>1013103</v>
          </cell>
        </row>
        <row r="2084">
          <cell r="A2084">
            <v>1013103</v>
          </cell>
        </row>
        <row r="2085">
          <cell r="A2085">
            <v>1013108</v>
          </cell>
        </row>
        <row r="2086">
          <cell r="A2086">
            <v>1013108</v>
          </cell>
        </row>
        <row r="2087">
          <cell r="A2087">
            <v>1013108</v>
          </cell>
        </row>
        <row r="2088">
          <cell r="A2088">
            <v>1013108</v>
          </cell>
        </row>
        <row r="2089">
          <cell r="A2089">
            <v>1013108</v>
          </cell>
        </row>
        <row r="2090">
          <cell r="A2090">
            <v>1013108</v>
          </cell>
        </row>
        <row r="2091">
          <cell r="A2091">
            <v>1013108</v>
          </cell>
        </row>
        <row r="2092">
          <cell r="A2092">
            <v>1013108</v>
          </cell>
        </row>
        <row r="2093">
          <cell r="A2093">
            <v>1013108</v>
          </cell>
        </row>
        <row r="2094">
          <cell r="A2094">
            <v>1013108</v>
          </cell>
        </row>
        <row r="2095">
          <cell r="A2095">
            <v>1013108</v>
          </cell>
        </row>
        <row r="2096">
          <cell r="A2096">
            <v>1013109</v>
          </cell>
        </row>
        <row r="2097">
          <cell r="A2097">
            <v>1013109</v>
          </cell>
        </row>
        <row r="2098">
          <cell r="A2098">
            <v>1013109</v>
          </cell>
        </row>
        <row r="2099">
          <cell r="A2099">
            <v>1013109</v>
          </cell>
        </row>
        <row r="2100">
          <cell r="A2100">
            <v>1013109</v>
          </cell>
        </row>
        <row r="2101">
          <cell r="A2101">
            <v>1013109</v>
          </cell>
        </row>
        <row r="2102">
          <cell r="A2102">
            <v>1013109</v>
          </cell>
        </row>
        <row r="2103">
          <cell r="A2103">
            <v>1013109</v>
          </cell>
        </row>
        <row r="2104">
          <cell r="A2104">
            <v>1013109</v>
          </cell>
        </row>
        <row r="2105">
          <cell r="A2105">
            <v>1013110</v>
          </cell>
        </row>
        <row r="2106">
          <cell r="A2106">
            <v>1013110</v>
          </cell>
        </row>
        <row r="2107">
          <cell r="A2107">
            <v>1013110</v>
          </cell>
        </row>
        <row r="2108">
          <cell r="A2108">
            <v>1013110</v>
          </cell>
        </row>
        <row r="2109">
          <cell r="A2109">
            <v>1013110</v>
          </cell>
        </row>
        <row r="2110">
          <cell r="A2110">
            <v>1013110</v>
          </cell>
        </row>
        <row r="2111">
          <cell r="A2111">
            <v>1013110</v>
          </cell>
        </row>
        <row r="2112">
          <cell r="A2112">
            <v>1013110</v>
          </cell>
        </row>
        <row r="2113">
          <cell r="A2113">
            <v>1013110</v>
          </cell>
        </row>
        <row r="2114">
          <cell r="A2114">
            <v>1013110</v>
          </cell>
        </row>
        <row r="2115">
          <cell r="A2115">
            <v>1013110</v>
          </cell>
        </row>
        <row r="2116">
          <cell r="A2116">
            <v>1013110</v>
          </cell>
        </row>
        <row r="2117">
          <cell r="A2117">
            <v>1013110</v>
          </cell>
        </row>
        <row r="2118">
          <cell r="A2118">
            <v>1013110</v>
          </cell>
        </row>
        <row r="2119">
          <cell r="A2119">
            <v>1013110</v>
          </cell>
        </row>
        <row r="2120">
          <cell r="A2120">
            <v>1013110</v>
          </cell>
        </row>
        <row r="2121">
          <cell r="A2121">
            <v>1013110</v>
          </cell>
        </row>
        <row r="2122">
          <cell r="A2122">
            <v>1013110</v>
          </cell>
        </row>
        <row r="2123">
          <cell r="A2123">
            <v>1013110</v>
          </cell>
        </row>
        <row r="2124">
          <cell r="A2124">
            <v>1013110</v>
          </cell>
        </row>
        <row r="2125">
          <cell r="A2125">
            <v>1013110</v>
          </cell>
        </row>
        <row r="2126">
          <cell r="A2126">
            <v>1013110</v>
          </cell>
        </row>
        <row r="2127">
          <cell r="A2127">
            <v>1013110</v>
          </cell>
        </row>
        <row r="2128">
          <cell r="A2128">
            <v>1013110</v>
          </cell>
        </row>
        <row r="2129">
          <cell r="A2129">
            <v>1013113</v>
          </cell>
        </row>
        <row r="2130">
          <cell r="A2130">
            <v>1013113</v>
          </cell>
        </row>
        <row r="2131">
          <cell r="A2131">
            <v>1013113</v>
          </cell>
        </row>
        <row r="2132">
          <cell r="A2132">
            <v>1013113</v>
          </cell>
        </row>
        <row r="2133">
          <cell r="A2133">
            <v>1013113</v>
          </cell>
        </row>
        <row r="2134">
          <cell r="A2134">
            <v>1013113</v>
          </cell>
        </row>
        <row r="2135">
          <cell r="A2135">
            <v>1013113</v>
          </cell>
        </row>
        <row r="2136">
          <cell r="A2136">
            <v>1013113</v>
          </cell>
        </row>
        <row r="2137">
          <cell r="A2137">
            <v>1013113</v>
          </cell>
        </row>
        <row r="2138">
          <cell r="A2138">
            <v>1013113</v>
          </cell>
        </row>
        <row r="2139">
          <cell r="A2139">
            <v>1013113</v>
          </cell>
        </row>
        <row r="2140">
          <cell r="A2140">
            <v>1013113</v>
          </cell>
        </row>
        <row r="2141">
          <cell r="A2141">
            <v>1013113</v>
          </cell>
        </row>
        <row r="2142">
          <cell r="A2142">
            <v>1013113</v>
          </cell>
        </row>
        <row r="2143">
          <cell r="A2143">
            <v>1013113</v>
          </cell>
        </row>
        <row r="2144">
          <cell r="A2144">
            <v>1013115</v>
          </cell>
        </row>
        <row r="2145">
          <cell r="A2145">
            <v>1013115</v>
          </cell>
        </row>
        <row r="2146">
          <cell r="A2146">
            <v>1013115</v>
          </cell>
        </row>
        <row r="2147">
          <cell r="A2147">
            <v>1013115</v>
          </cell>
        </row>
        <row r="2148">
          <cell r="A2148">
            <v>1013115</v>
          </cell>
        </row>
        <row r="2149">
          <cell r="A2149">
            <v>1013115</v>
          </cell>
        </row>
        <row r="2150">
          <cell r="A2150">
            <v>1013115</v>
          </cell>
        </row>
        <row r="2151">
          <cell r="A2151">
            <v>1013115</v>
          </cell>
        </row>
        <row r="2152">
          <cell r="A2152">
            <v>1013115</v>
          </cell>
        </row>
        <row r="2153">
          <cell r="A2153">
            <v>1013115</v>
          </cell>
        </row>
        <row r="2154">
          <cell r="A2154">
            <v>1013115</v>
          </cell>
        </row>
        <row r="2155">
          <cell r="A2155">
            <v>1013115</v>
          </cell>
        </row>
        <row r="2156">
          <cell r="A2156">
            <v>1013115</v>
          </cell>
        </row>
        <row r="2157">
          <cell r="A2157">
            <v>1013115</v>
          </cell>
        </row>
        <row r="2158">
          <cell r="A2158">
            <v>1013115</v>
          </cell>
        </row>
        <row r="2159">
          <cell r="A2159">
            <v>1013115</v>
          </cell>
        </row>
        <row r="2160">
          <cell r="A2160">
            <v>1013115</v>
          </cell>
        </row>
        <row r="2161">
          <cell r="A2161">
            <v>1013117</v>
          </cell>
        </row>
        <row r="2162">
          <cell r="A2162">
            <v>1013117</v>
          </cell>
        </row>
        <row r="2163">
          <cell r="A2163">
            <v>1013117</v>
          </cell>
        </row>
        <row r="2164">
          <cell r="A2164">
            <v>1013117</v>
          </cell>
        </row>
        <row r="2165">
          <cell r="A2165">
            <v>1013117</v>
          </cell>
        </row>
        <row r="2166">
          <cell r="A2166">
            <v>1013117</v>
          </cell>
        </row>
        <row r="2167">
          <cell r="A2167">
            <v>1013117</v>
          </cell>
        </row>
        <row r="2168">
          <cell r="A2168">
            <v>1013117</v>
          </cell>
        </row>
        <row r="2169">
          <cell r="A2169">
            <v>1013117</v>
          </cell>
        </row>
        <row r="2170">
          <cell r="A2170">
            <v>1013117</v>
          </cell>
        </row>
        <row r="2171">
          <cell r="A2171">
            <v>1013117</v>
          </cell>
        </row>
        <row r="2172">
          <cell r="A2172">
            <v>1013117</v>
          </cell>
        </row>
        <row r="2173">
          <cell r="A2173">
            <v>1013117</v>
          </cell>
        </row>
        <row r="2174">
          <cell r="A2174">
            <v>1013117</v>
          </cell>
        </row>
        <row r="2175">
          <cell r="A2175">
            <v>1013117</v>
          </cell>
        </row>
        <row r="2176">
          <cell r="A2176">
            <v>1013117</v>
          </cell>
        </row>
        <row r="2177">
          <cell r="A2177">
            <v>1013117</v>
          </cell>
        </row>
        <row r="2178">
          <cell r="A2178">
            <v>1013117</v>
          </cell>
        </row>
        <row r="2179">
          <cell r="A2179">
            <v>1013117</v>
          </cell>
        </row>
        <row r="2180">
          <cell r="A2180">
            <v>1013117</v>
          </cell>
        </row>
        <row r="2181">
          <cell r="A2181">
            <v>1013117</v>
          </cell>
        </row>
        <row r="2182">
          <cell r="A2182">
            <v>1013117</v>
          </cell>
        </row>
        <row r="2183">
          <cell r="A2183">
            <v>1013118</v>
          </cell>
        </row>
        <row r="2184">
          <cell r="A2184">
            <v>1013118</v>
          </cell>
        </row>
        <row r="2185">
          <cell r="A2185">
            <v>1013118</v>
          </cell>
        </row>
        <row r="2186">
          <cell r="A2186">
            <v>1013118</v>
          </cell>
        </row>
        <row r="2187">
          <cell r="A2187">
            <v>1013118</v>
          </cell>
        </row>
        <row r="2188">
          <cell r="A2188">
            <v>1013118</v>
          </cell>
        </row>
        <row r="2189">
          <cell r="A2189">
            <v>1013118</v>
          </cell>
        </row>
        <row r="2190">
          <cell r="A2190">
            <v>1013118</v>
          </cell>
        </row>
        <row r="2191">
          <cell r="A2191">
            <v>1013118</v>
          </cell>
        </row>
        <row r="2192">
          <cell r="A2192">
            <v>1013118</v>
          </cell>
        </row>
        <row r="2193">
          <cell r="A2193">
            <v>1013118</v>
          </cell>
        </row>
        <row r="2194">
          <cell r="A2194">
            <v>1013118</v>
          </cell>
        </row>
        <row r="2195">
          <cell r="A2195">
            <v>1013118</v>
          </cell>
        </row>
        <row r="2196">
          <cell r="A2196">
            <v>1013118</v>
          </cell>
        </row>
        <row r="2197">
          <cell r="A2197">
            <v>1013118</v>
          </cell>
        </row>
        <row r="2198">
          <cell r="A2198">
            <v>1013121</v>
          </cell>
        </row>
        <row r="2199">
          <cell r="A2199">
            <v>1013121</v>
          </cell>
        </row>
        <row r="2200">
          <cell r="A2200">
            <v>1013121</v>
          </cell>
        </row>
        <row r="2201">
          <cell r="A2201">
            <v>1013121</v>
          </cell>
        </row>
        <row r="2202">
          <cell r="A2202">
            <v>1013121</v>
          </cell>
        </row>
        <row r="2203">
          <cell r="A2203">
            <v>1013121</v>
          </cell>
        </row>
        <row r="2204">
          <cell r="A2204">
            <v>1013121</v>
          </cell>
        </row>
        <row r="2205">
          <cell r="A2205">
            <v>1013121</v>
          </cell>
        </row>
        <row r="2206">
          <cell r="A2206">
            <v>1013121</v>
          </cell>
        </row>
        <row r="2207">
          <cell r="A2207">
            <v>1013121</v>
          </cell>
        </row>
        <row r="2208">
          <cell r="A2208">
            <v>1013121</v>
          </cell>
        </row>
        <row r="2209">
          <cell r="A2209">
            <v>1013121</v>
          </cell>
        </row>
        <row r="2210">
          <cell r="A2210">
            <v>1013121</v>
          </cell>
        </row>
        <row r="2211">
          <cell r="A2211">
            <v>1013121</v>
          </cell>
        </row>
        <row r="2212">
          <cell r="A2212">
            <v>1013121</v>
          </cell>
        </row>
        <row r="2213">
          <cell r="A2213">
            <v>1013121</v>
          </cell>
        </row>
        <row r="2214">
          <cell r="A2214">
            <v>1013121</v>
          </cell>
        </row>
        <row r="2215">
          <cell r="A2215">
            <v>1013121</v>
          </cell>
        </row>
        <row r="2216">
          <cell r="A2216">
            <v>1013121</v>
          </cell>
        </row>
        <row r="2217">
          <cell r="A2217">
            <v>1013121</v>
          </cell>
        </row>
        <row r="2218">
          <cell r="A2218">
            <v>1013121</v>
          </cell>
        </row>
        <row r="2219">
          <cell r="A2219">
            <v>1013121</v>
          </cell>
        </row>
        <row r="2220">
          <cell r="A2220">
            <v>1013124</v>
          </cell>
        </row>
        <row r="2221">
          <cell r="A2221">
            <v>1013124</v>
          </cell>
        </row>
        <row r="2222">
          <cell r="A2222">
            <v>1013124</v>
          </cell>
        </row>
        <row r="2223">
          <cell r="A2223">
            <v>1013124</v>
          </cell>
        </row>
        <row r="2224">
          <cell r="A2224">
            <v>1013124</v>
          </cell>
        </row>
        <row r="2225">
          <cell r="A2225">
            <v>1013124</v>
          </cell>
        </row>
        <row r="2226">
          <cell r="A2226">
            <v>1013124</v>
          </cell>
        </row>
        <row r="2227">
          <cell r="A2227">
            <v>1013124</v>
          </cell>
        </row>
        <row r="2228">
          <cell r="A2228">
            <v>1013124</v>
          </cell>
        </row>
        <row r="2229">
          <cell r="A2229">
            <v>1013124</v>
          </cell>
        </row>
        <row r="2230">
          <cell r="A2230">
            <v>1013124</v>
          </cell>
        </row>
        <row r="2231">
          <cell r="A2231">
            <v>1013124</v>
          </cell>
        </row>
        <row r="2232">
          <cell r="A2232">
            <v>1013124</v>
          </cell>
        </row>
        <row r="2233">
          <cell r="A2233">
            <v>1013124</v>
          </cell>
        </row>
        <row r="2234">
          <cell r="A2234">
            <v>1013124</v>
          </cell>
        </row>
        <row r="2235">
          <cell r="A2235">
            <v>1013124</v>
          </cell>
        </row>
        <row r="2236">
          <cell r="A2236">
            <v>1013124</v>
          </cell>
        </row>
        <row r="2237">
          <cell r="A2237">
            <v>1013124</v>
          </cell>
        </row>
        <row r="2238">
          <cell r="A2238">
            <v>1013124</v>
          </cell>
        </row>
        <row r="2239">
          <cell r="A2239">
            <v>1013124</v>
          </cell>
        </row>
        <row r="2240">
          <cell r="A2240">
            <v>1013124</v>
          </cell>
        </row>
        <row r="2241">
          <cell r="A2241">
            <v>1013124</v>
          </cell>
        </row>
        <row r="2242">
          <cell r="A2242">
            <v>1013124</v>
          </cell>
        </row>
        <row r="2243">
          <cell r="A2243">
            <v>1013127</v>
          </cell>
        </row>
        <row r="2244">
          <cell r="A2244">
            <v>1013127</v>
          </cell>
        </row>
        <row r="2245">
          <cell r="A2245">
            <v>1013127</v>
          </cell>
        </row>
        <row r="2246">
          <cell r="A2246">
            <v>1013127</v>
          </cell>
        </row>
        <row r="2247">
          <cell r="A2247">
            <v>1013127</v>
          </cell>
        </row>
        <row r="2248">
          <cell r="A2248">
            <v>1013127</v>
          </cell>
        </row>
        <row r="2249">
          <cell r="A2249">
            <v>1013127</v>
          </cell>
        </row>
        <row r="2250">
          <cell r="A2250">
            <v>1013127</v>
          </cell>
        </row>
        <row r="2251">
          <cell r="A2251">
            <v>1013127</v>
          </cell>
        </row>
        <row r="2252">
          <cell r="A2252">
            <v>1013127</v>
          </cell>
        </row>
        <row r="2253">
          <cell r="A2253">
            <v>1013127</v>
          </cell>
        </row>
        <row r="2254">
          <cell r="A2254">
            <v>1013127</v>
          </cell>
        </row>
        <row r="2255">
          <cell r="A2255">
            <v>1013127</v>
          </cell>
        </row>
        <row r="2256">
          <cell r="A2256">
            <v>1013127</v>
          </cell>
        </row>
        <row r="2257">
          <cell r="A2257">
            <v>1013127</v>
          </cell>
        </row>
        <row r="2258">
          <cell r="A2258">
            <v>1013127</v>
          </cell>
        </row>
        <row r="2259">
          <cell r="A2259">
            <v>1013129</v>
          </cell>
        </row>
        <row r="2260">
          <cell r="A2260">
            <v>1013129</v>
          </cell>
        </row>
        <row r="2261">
          <cell r="A2261">
            <v>1013129</v>
          </cell>
        </row>
        <row r="2262">
          <cell r="A2262">
            <v>1013129</v>
          </cell>
        </row>
        <row r="2263">
          <cell r="A2263">
            <v>1013129</v>
          </cell>
        </row>
        <row r="2264">
          <cell r="A2264">
            <v>1013129</v>
          </cell>
        </row>
        <row r="2265">
          <cell r="A2265">
            <v>1013129</v>
          </cell>
        </row>
        <row r="2266">
          <cell r="A2266">
            <v>1013129</v>
          </cell>
        </row>
        <row r="2267">
          <cell r="A2267">
            <v>1013129</v>
          </cell>
        </row>
        <row r="2268">
          <cell r="A2268">
            <v>1013129</v>
          </cell>
        </row>
        <row r="2269">
          <cell r="A2269">
            <v>1013129</v>
          </cell>
        </row>
        <row r="2270">
          <cell r="A2270">
            <v>1013135</v>
          </cell>
        </row>
        <row r="2271">
          <cell r="A2271">
            <v>1013135</v>
          </cell>
        </row>
        <row r="2272">
          <cell r="A2272">
            <v>1013246</v>
          </cell>
        </row>
        <row r="2273">
          <cell r="A2273">
            <v>1013246</v>
          </cell>
        </row>
        <row r="2274">
          <cell r="A2274">
            <v>1013246</v>
          </cell>
        </row>
        <row r="2275">
          <cell r="A2275">
            <v>1013246</v>
          </cell>
        </row>
        <row r="2276">
          <cell r="A2276">
            <v>1013246</v>
          </cell>
        </row>
        <row r="2277">
          <cell r="A2277">
            <v>1013246</v>
          </cell>
        </row>
        <row r="2278">
          <cell r="A2278">
            <v>1013246</v>
          </cell>
        </row>
        <row r="2279">
          <cell r="A2279">
            <v>1013246</v>
          </cell>
        </row>
        <row r="2280">
          <cell r="A2280">
            <v>1013246</v>
          </cell>
        </row>
        <row r="2281">
          <cell r="A2281">
            <v>1013246</v>
          </cell>
        </row>
        <row r="2282">
          <cell r="A2282">
            <v>1013246</v>
          </cell>
        </row>
        <row r="2283">
          <cell r="A2283">
            <v>1013246</v>
          </cell>
        </row>
        <row r="2284">
          <cell r="A2284">
            <v>1013246</v>
          </cell>
        </row>
        <row r="2285">
          <cell r="A2285">
            <v>1013246</v>
          </cell>
        </row>
        <row r="2286">
          <cell r="A2286">
            <v>1013246</v>
          </cell>
        </row>
        <row r="2287">
          <cell r="A2287">
            <v>1013262</v>
          </cell>
        </row>
        <row r="2288">
          <cell r="A2288">
            <v>1013262</v>
          </cell>
        </row>
        <row r="2289">
          <cell r="A2289">
            <v>1013262</v>
          </cell>
        </row>
        <row r="2290">
          <cell r="A2290">
            <v>1013262</v>
          </cell>
        </row>
        <row r="2291">
          <cell r="A2291">
            <v>1013262</v>
          </cell>
        </row>
        <row r="2292">
          <cell r="A2292">
            <v>1013262</v>
          </cell>
        </row>
        <row r="2293">
          <cell r="A2293">
            <v>1013262</v>
          </cell>
        </row>
        <row r="2294">
          <cell r="A2294">
            <v>1013262</v>
          </cell>
        </row>
        <row r="2295">
          <cell r="A2295">
            <v>1013262</v>
          </cell>
        </row>
        <row r="2296">
          <cell r="A2296">
            <v>1013262</v>
          </cell>
        </row>
        <row r="2297">
          <cell r="A2297">
            <v>1013262</v>
          </cell>
        </row>
        <row r="2298">
          <cell r="A2298">
            <v>1013262</v>
          </cell>
        </row>
        <row r="2299">
          <cell r="A2299">
            <v>1013262</v>
          </cell>
        </row>
        <row r="2300">
          <cell r="A2300">
            <v>1013262</v>
          </cell>
        </row>
        <row r="2301">
          <cell r="A2301">
            <v>1013262</v>
          </cell>
        </row>
        <row r="2302">
          <cell r="A2302">
            <v>1013262</v>
          </cell>
        </row>
        <row r="2303">
          <cell r="A2303">
            <v>1013262</v>
          </cell>
        </row>
        <row r="2304">
          <cell r="A2304">
            <v>1013262</v>
          </cell>
        </row>
        <row r="2305">
          <cell r="A2305">
            <v>1013262</v>
          </cell>
        </row>
        <row r="2306">
          <cell r="A2306">
            <v>1013262</v>
          </cell>
        </row>
        <row r="2307">
          <cell r="A2307">
            <v>1013262</v>
          </cell>
        </row>
        <row r="2308">
          <cell r="A2308">
            <v>1013262</v>
          </cell>
        </row>
        <row r="2309">
          <cell r="A2309">
            <v>1013311</v>
          </cell>
        </row>
        <row r="2310">
          <cell r="A2310">
            <v>1013311</v>
          </cell>
        </row>
        <row r="2311">
          <cell r="A2311">
            <v>1013311</v>
          </cell>
        </row>
        <row r="2312">
          <cell r="A2312">
            <v>1013311</v>
          </cell>
        </row>
        <row r="2313">
          <cell r="A2313">
            <v>1013311</v>
          </cell>
        </row>
        <row r="2314">
          <cell r="A2314">
            <v>1013311</v>
          </cell>
        </row>
        <row r="2315">
          <cell r="A2315">
            <v>1013311</v>
          </cell>
        </row>
        <row r="2316">
          <cell r="A2316">
            <v>1013311</v>
          </cell>
        </row>
        <row r="2317">
          <cell r="A2317">
            <v>1013311</v>
          </cell>
        </row>
        <row r="2318">
          <cell r="A2318">
            <v>1013311</v>
          </cell>
        </row>
        <row r="2319">
          <cell r="A2319">
            <v>1013311</v>
          </cell>
        </row>
        <row r="2320">
          <cell r="A2320">
            <v>1013311</v>
          </cell>
        </row>
        <row r="2321">
          <cell r="A2321">
            <v>1013311</v>
          </cell>
        </row>
        <row r="2322">
          <cell r="A2322">
            <v>1013311</v>
          </cell>
        </row>
        <row r="2323">
          <cell r="A2323">
            <v>1013311</v>
          </cell>
        </row>
        <row r="2324">
          <cell r="A2324">
            <v>1013311</v>
          </cell>
        </row>
        <row r="2325">
          <cell r="A2325">
            <v>1013311</v>
          </cell>
        </row>
        <row r="2326">
          <cell r="A2326">
            <v>1013311</v>
          </cell>
        </row>
        <row r="2327">
          <cell r="A2327">
            <v>1013341</v>
          </cell>
        </row>
        <row r="2328">
          <cell r="A2328">
            <v>1013341</v>
          </cell>
        </row>
        <row r="2329">
          <cell r="A2329">
            <v>1013341</v>
          </cell>
        </row>
        <row r="2330">
          <cell r="A2330">
            <v>1013341</v>
          </cell>
        </row>
        <row r="2331">
          <cell r="A2331">
            <v>1013341</v>
          </cell>
        </row>
        <row r="2332">
          <cell r="A2332">
            <v>1013341</v>
          </cell>
        </row>
        <row r="2333">
          <cell r="A2333">
            <v>1013355</v>
          </cell>
        </row>
        <row r="2334">
          <cell r="A2334">
            <v>1013355</v>
          </cell>
        </row>
        <row r="2335">
          <cell r="A2335">
            <v>1013355</v>
          </cell>
        </row>
        <row r="2336">
          <cell r="A2336">
            <v>1013355</v>
          </cell>
        </row>
        <row r="2337">
          <cell r="A2337">
            <v>1013355</v>
          </cell>
        </row>
        <row r="2338">
          <cell r="A2338">
            <v>1013355</v>
          </cell>
        </row>
        <row r="2339">
          <cell r="A2339">
            <v>1013355</v>
          </cell>
        </row>
        <row r="2340">
          <cell r="A2340">
            <v>1013355</v>
          </cell>
        </row>
        <row r="2341">
          <cell r="A2341">
            <v>1013355</v>
          </cell>
        </row>
        <row r="2342">
          <cell r="A2342">
            <v>1013355</v>
          </cell>
        </row>
        <row r="2343">
          <cell r="A2343">
            <v>1013355</v>
          </cell>
        </row>
        <row r="2344">
          <cell r="A2344">
            <v>1013355</v>
          </cell>
        </row>
        <row r="2345">
          <cell r="A2345">
            <v>1013355</v>
          </cell>
        </row>
        <row r="2346">
          <cell r="A2346">
            <v>1013356</v>
          </cell>
        </row>
        <row r="2347">
          <cell r="A2347">
            <v>1013356</v>
          </cell>
        </row>
        <row r="2348">
          <cell r="A2348">
            <v>1013356</v>
          </cell>
        </row>
        <row r="2349">
          <cell r="A2349">
            <v>1013356</v>
          </cell>
        </row>
        <row r="2350">
          <cell r="A2350">
            <v>1013356</v>
          </cell>
        </row>
        <row r="2351">
          <cell r="A2351">
            <v>1013356</v>
          </cell>
        </row>
        <row r="2352">
          <cell r="A2352">
            <v>1013356</v>
          </cell>
        </row>
        <row r="2353">
          <cell r="A2353">
            <v>1013356</v>
          </cell>
        </row>
        <row r="2354">
          <cell r="A2354">
            <v>1013356</v>
          </cell>
        </row>
        <row r="2355">
          <cell r="A2355">
            <v>1013356</v>
          </cell>
        </row>
        <row r="2356">
          <cell r="A2356">
            <v>1013356</v>
          </cell>
        </row>
        <row r="2357">
          <cell r="A2357">
            <v>1013356</v>
          </cell>
        </row>
        <row r="2358">
          <cell r="A2358">
            <v>1013371</v>
          </cell>
        </row>
        <row r="2359">
          <cell r="A2359">
            <v>1013371</v>
          </cell>
        </row>
        <row r="2360">
          <cell r="A2360">
            <v>1013371</v>
          </cell>
        </row>
        <row r="2361">
          <cell r="A2361">
            <v>1013371</v>
          </cell>
        </row>
        <row r="2362">
          <cell r="A2362">
            <v>1013371</v>
          </cell>
        </row>
        <row r="2363">
          <cell r="A2363">
            <v>1013371</v>
          </cell>
        </row>
        <row r="2364">
          <cell r="A2364">
            <v>1013371</v>
          </cell>
        </row>
        <row r="2365">
          <cell r="A2365">
            <v>1013371</v>
          </cell>
        </row>
        <row r="2366">
          <cell r="A2366">
            <v>1013371</v>
          </cell>
        </row>
        <row r="2367">
          <cell r="A2367">
            <v>1013371</v>
          </cell>
        </row>
        <row r="2368">
          <cell r="A2368">
            <v>1013371</v>
          </cell>
        </row>
        <row r="2369">
          <cell r="A2369">
            <v>1013371</v>
          </cell>
        </row>
        <row r="2370">
          <cell r="A2370">
            <v>1013371</v>
          </cell>
        </row>
        <row r="2371">
          <cell r="A2371">
            <v>1013371</v>
          </cell>
        </row>
        <row r="2372">
          <cell r="A2372">
            <v>1013371</v>
          </cell>
        </row>
        <row r="2373">
          <cell r="A2373">
            <v>1013371</v>
          </cell>
        </row>
        <row r="2374">
          <cell r="A2374">
            <v>1013371</v>
          </cell>
        </row>
        <row r="2375">
          <cell r="A2375">
            <v>1013371</v>
          </cell>
        </row>
        <row r="2376">
          <cell r="A2376">
            <v>1013371</v>
          </cell>
        </row>
        <row r="2377">
          <cell r="A2377">
            <v>1013371</v>
          </cell>
        </row>
        <row r="2378">
          <cell r="A2378">
            <v>1013371</v>
          </cell>
        </row>
        <row r="2379">
          <cell r="A2379">
            <v>1013371</v>
          </cell>
        </row>
        <row r="2380">
          <cell r="A2380">
            <v>1013371</v>
          </cell>
        </row>
        <row r="2381">
          <cell r="A2381">
            <v>1013390</v>
          </cell>
        </row>
        <row r="2382">
          <cell r="A2382">
            <v>1013390</v>
          </cell>
        </row>
        <row r="2383">
          <cell r="A2383">
            <v>1013390</v>
          </cell>
        </row>
        <row r="2384">
          <cell r="A2384">
            <v>1013390</v>
          </cell>
        </row>
        <row r="2385">
          <cell r="A2385">
            <v>1013390</v>
          </cell>
        </row>
        <row r="2386">
          <cell r="A2386">
            <v>1013390</v>
          </cell>
        </row>
        <row r="2387">
          <cell r="A2387">
            <v>1013390</v>
          </cell>
        </row>
        <row r="2388">
          <cell r="A2388">
            <v>1013390</v>
          </cell>
        </row>
        <row r="2389">
          <cell r="A2389">
            <v>1013390</v>
          </cell>
        </row>
        <row r="2390">
          <cell r="A2390">
            <v>1013390</v>
          </cell>
        </row>
        <row r="2391">
          <cell r="A2391">
            <v>1013390</v>
          </cell>
        </row>
        <row r="2392">
          <cell r="A2392">
            <v>1013390</v>
          </cell>
        </row>
        <row r="2393">
          <cell r="A2393">
            <v>1013390</v>
          </cell>
        </row>
        <row r="2394">
          <cell r="A2394">
            <v>1013390</v>
          </cell>
        </row>
        <row r="2395">
          <cell r="A2395">
            <v>1013442</v>
          </cell>
        </row>
        <row r="2396">
          <cell r="A2396">
            <v>1013474</v>
          </cell>
        </row>
        <row r="2397">
          <cell r="A2397">
            <v>1013474</v>
          </cell>
        </row>
        <row r="2398">
          <cell r="A2398">
            <v>1013552</v>
          </cell>
        </row>
        <row r="2399">
          <cell r="A2399">
            <v>1013552</v>
          </cell>
        </row>
        <row r="2400">
          <cell r="A2400">
            <v>1013552</v>
          </cell>
        </row>
        <row r="2401">
          <cell r="A2401">
            <v>1013552</v>
          </cell>
        </row>
        <row r="2402">
          <cell r="A2402">
            <v>1013552</v>
          </cell>
        </row>
        <row r="2403">
          <cell r="A2403">
            <v>1013552</v>
          </cell>
        </row>
        <row r="2404">
          <cell r="A2404">
            <v>1013552</v>
          </cell>
        </row>
        <row r="2405">
          <cell r="A2405">
            <v>1013552</v>
          </cell>
        </row>
        <row r="2406">
          <cell r="A2406">
            <v>1013552</v>
          </cell>
        </row>
        <row r="2407">
          <cell r="A2407">
            <v>1013552</v>
          </cell>
        </row>
        <row r="2408">
          <cell r="A2408">
            <v>1013553</v>
          </cell>
        </row>
        <row r="2409">
          <cell r="A2409">
            <v>1013553</v>
          </cell>
        </row>
        <row r="2410">
          <cell r="A2410">
            <v>1013553</v>
          </cell>
        </row>
        <row r="2411">
          <cell r="A2411">
            <v>1013553</v>
          </cell>
        </row>
        <row r="2412">
          <cell r="A2412">
            <v>1013553</v>
          </cell>
        </row>
        <row r="2413">
          <cell r="A2413">
            <v>1013553</v>
          </cell>
        </row>
        <row r="2414">
          <cell r="A2414">
            <v>1013553</v>
          </cell>
        </row>
        <row r="2415">
          <cell r="A2415">
            <v>1013553</v>
          </cell>
        </row>
        <row r="2416">
          <cell r="A2416">
            <v>1013553</v>
          </cell>
        </row>
        <row r="2417">
          <cell r="A2417">
            <v>1013553</v>
          </cell>
        </row>
        <row r="2418">
          <cell r="A2418">
            <v>1013553</v>
          </cell>
        </row>
        <row r="2419">
          <cell r="A2419">
            <v>1013553</v>
          </cell>
        </row>
        <row r="2420">
          <cell r="A2420">
            <v>1013553</v>
          </cell>
        </row>
        <row r="2421">
          <cell r="A2421">
            <v>1013553</v>
          </cell>
        </row>
        <row r="2422">
          <cell r="A2422">
            <v>1013553</v>
          </cell>
        </row>
        <row r="2423">
          <cell r="A2423">
            <v>1013553</v>
          </cell>
        </row>
        <row r="2424">
          <cell r="A2424">
            <v>1013553</v>
          </cell>
        </row>
        <row r="2425">
          <cell r="A2425">
            <v>1013632</v>
          </cell>
        </row>
        <row r="2426">
          <cell r="A2426">
            <v>1013632</v>
          </cell>
        </row>
        <row r="2427">
          <cell r="A2427">
            <v>1013632</v>
          </cell>
        </row>
        <row r="2428">
          <cell r="A2428">
            <v>1013632</v>
          </cell>
        </row>
        <row r="2429">
          <cell r="A2429">
            <v>1013632</v>
          </cell>
        </row>
        <row r="2430">
          <cell r="A2430">
            <v>1013632</v>
          </cell>
        </row>
        <row r="2431">
          <cell r="A2431">
            <v>1013632</v>
          </cell>
        </row>
        <row r="2432">
          <cell r="A2432">
            <v>1013632</v>
          </cell>
        </row>
        <row r="2433">
          <cell r="A2433">
            <v>1013632</v>
          </cell>
        </row>
        <row r="2434">
          <cell r="A2434">
            <v>1013632</v>
          </cell>
        </row>
        <row r="2435">
          <cell r="A2435">
            <v>1013632</v>
          </cell>
        </row>
        <row r="2436">
          <cell r="A2436">
            <v>1013632</v>
          </cell>
        </row>
        <row r="2437">
          <cell r="A2437">
            <v>1013635</v>
          </cell>
        </row>
        <row r="2438">
          <cell r="A2438">
            <v>1013635</v>
          </cell>
        </row>
        <row r="2439">
          <cell r="A2439">
            <v>1013635</v>
          </cell>
        </row>
        <row r="2440">
          <cell r="A2440">
            <v>1013635</v>
          </cell>
        </row>
        <row r="2441">
          <cell r="A2441">
            <v>1013635</v>
          </cell>
        </row>
        <row r="2442">
          <cell r="A2442">
            <v>1013635</v>
          </cell>
        </row>
        <row r="2443">
          <cell r="A2443">
            <v>1013635</v>
          </cell>
        </row>
        <row r="2444">
          <cell r="A2444">
            <v>1013635</v>
          </cell>
        </row>
        <row r="2445">
          <cell r="A2445">
            <v>1013635</v>
          </cell>
        </row>
        <row r="2446">
          <cell r="A2446">
            <v>1013638</v>
          </cell>
        </row>
        <row r="2447">
          <cell r="A2447">
            <v>1013638</v>
          </cell>
        </row>
        <row r="2448">
          <cell r="A2448">
            <v>1013638</v>
          </cell>
        </row>
        <row r="2449">
          <cell r="A2449">
            <v>1013638</v>
          </cell>
        </row>
        <row r="2450">
          <cell r="A2450">
            <v>1013638</v>
          </cell>
        </row>
        <row r="2451">
          <cell r="A2451">
            <v>1013638</v>
          </cell>
        </row>
        <row r="2452">
          <cell r="A2452">
            <v>1013638</v>
          </cell>
        </row>
        <row r="2453">
          <cell r="A2453">
            <v>1013638</v>
          </cell>
        </row>
        <row r="2454">
          <cell r="A2454">
            <v>1013638</v>
          </cell>
        </row>
        <row r="2455">
          <cell r="A2455">
            <v>1013638</v>
          </cell>
        </row>
        <row r="2456">
          <cell r="A2456">
            <v>1013638</v>
          </cell>
        </row>
        <row r="2457">
          <cell r="A2457">
            <v>1013638</v>
          </cell>
        </row>
        <row r="2458">
          <cell r="A2458">
            <v>1013638</v>
          </cell>
        </row>
        <row r="2459">
          <cell r="A2459">
            <v>1013638</v>
          </cell>
        </row>
        <row r="2460">
          <cell r="A2460">
            <v>1013638</v>
          </cell>
        </row>
        <row r="2461">
          <cell r="A2461">
            <v>1013638</v>
          </cell>
        </row>
        <row r="2462">
          <cell r="A2462">
            <v>1013638</v>
          </cell>
        </row>
        <row r="2463">
          <cell r="A2463">
            <v>1013638</v>
          </cell>
        </row>
        <row r="2464">
          <cell r="A2464">
            <v>1013639</v>
          </cell>
        </row>
        <row r="2465">
          <cell r="A2465">
            <v>1013639</v>
          </cell>
        </row>
        <row r="2466">
          <cell r="A2466">
            <v>1013639</v>
          </cell>
        </row>
        <row r="2467">
          <cell r="A2467">
            <v>1013639</v>
          </cell>
        </row>
        <row r="2468">
          <cell r="A2468">
            <v>1013639</v>
          </cell>
        </row>
        <row r="2469">
          <cell r="A2469">
            <v>1013639</v>
          </cell>
        </row>
        <row r="2470">
          <cell r="A2470">
            <v>1013639</v>
          </cell>
        </row>
        <row r="2471">
          <cell r="A2471">
            <v>1013639</v>
          </cell>
        </row>
        <row r="2472">
          <cell r="A2472">
            <v>1013639</v>
          </cell>
        </row>
        <row r="2473">
          <cell r="A2473">
            <v>1013639</v>
          </cell>
        </row>
        <row r="2474">
          <cell r="A2474">
            <v>1013639</v>
          </cell>
        </row>
        <row r="2475">
          <cell r="A2475">
            <v>1013639</v>
          </cell>
        </row>
        <row r="2476">
          <cell r="A2476">
            <v>1013639</v>
          </cell>
        </row>
        <row r="2477">
          <cell r="A2477">
            <v>1013639</v>
          </cell>
        </row>
        <row r="2478">
          <cell r="A2478">
            <v>1013639</v>
          </cell>
        </row>
        <row r="2479">
          <cell r="A2479">
            <v>1013644</v>
          </cell>
        </row>
        <row r="2480">
          <cell r="A2480">
            <v>1013644</v>
          </cell>
        </row>
        <row r="2481">
          <cell r="A2481">
            <v>1013644</v>
          </cell>
        </row>
        <row r="2482">
          <cell r="A2482">
            <v>1013644</v>
          </cell>
        </row>
        <row r="2483">
          <cell r="A2483">
            <v>1013644</v>
          </cell>
        </row>
        <row r="2484">
          <cell r="A2484">
            <v>1013644</v>
          </cell>
        </row>
        <row r="2485">
          <cell r="A2485">
            <v>1013644</v>
          </cell>
        </row>
        <row r="2486">
          <cell r="A2486">
            <v>1013644</v>
          </cell>
        </row>
        <row r="2487">
          <cell r="A2487">
            <v>1013644</v>
          </cell>
        </row>
        <row r="2488">
          <cell r="A2488">
            <v>1013644</v>
          </cell>
        </row>
        <row r="2489">
          <cell r="A2489">
            <v>1013644</v>
          </cell>
        </row>
        <row r="2490">
          <cell r="A2490">
            <v>1013645</v>
          </cell>
        </row>
        <row r="2491">
          <cell r="A2491">
            <v>1013645</v>
          </cell>
        </row>
        <row r="2492">
          <cell r="A2492">
            <v>1013645</v>
          </cell>
        </row>
        <row r="2493">
          <cell r="A2493">
            <v>1013645</v>
          </cell>
        </row>
        <row r="2494">
          <cell r="A2494">
            <v>1013645</v>
          </cell>
        </row>
        <row r="2495">
          <cell r="A2495">
            <v>1013645</v>
          </cell>
        </row>
        <row r="2496">
          <cell r="A2496">
            <v>1013645</v>
          </cell>
        </row>
        <row r="2497">
          <cell r="A2497">
            <v>1013645</v>
          </cell>
        </row>
        <row r="2498">
          <cell r="A2498">
            <v>1013645</v>
          </cell>
        </row>
        <row r="2499">
          <cell r="A2499">
            <v>1013646</v>
          </cell>
        </row>
        <row r="2500">
          <cell r="A2500">
            <v>1013646</v>
          </cell>
        </row>
        <row r="2501">
          <cell r="A2501">
            <v>1013646</v>
          </cell>
        </row>
        <row r="2502">
          <cell r="A2502">
            <v>1013646</v>
          </cell>
        </row>
        <row r="2503">
          <cell r="A2503">
            <v>1013646</v>
          </cell>
        </row>
        <row r="2504">
          <cell r="A2504">
            <v>1013646</v>
          </cell>
        </row>
        <row r="2505">
          <cell r="A2505">
            <v>1013646</v>
          </cell>
        </row>
        <row r="2506">
          <cell r="A2506">
            <v>1013646</v>
          </cell>
        </row>
        <row r="2507">
          <cell r="A2507">
            <v>1013646</v>
          </cell>
        </row>
        <row r="2508">
          <cell r="A2508">
            <v>1013646</v>
          </cell>
        </row>
        <row r="2509">
          <cell r="A2509">
            <v>1013646</v>
          </cell>
        </row>
        <row r="2510">
          <cell r="A2510">
            <v>1013646</v>
          </cell>
        </row>
        <row r="2511">
          <cell r="A2511">
            <v>1013646</v>
          </cell>
        </row>
        <row r="2512">
          <cell r="A2512">
            <v>1013646</v>
          </cell>
        </row>
        <row r="2513">
          <cell r="A2513">
            <v>1013647</v>
          </cell>
        </row>
        <row r="2514">
          <cell r="A2514">
            <v>1013647</v>
          </cell>
        </row>
        <row r="2515">
          <cell r="A2515">
            <v>1013647</v>
          </cell>
        </row>
        <row r="2516">
          <cell r="A2516">
            <v>1013647</v>
          </cell>
        </row>
        <row r="2517">
          <cell r="A2517">
            <v>1013647</v>
          </cell>
        </row>
        <row r="2518">
          <cell r="A2518">
            <v>1013647</v>
          </cell>
        </row>
        <row r="2519">
          <cell r="A2519">
            <v>1013647</v>
          </cell>
        </row>
        <row r="2520">
          <cell r="A2520">
            <v>1013647</v>
          </cell>
        </row>
        <row r="2521">
          <cell r="A2521">
            <v>1013647</v>
          </cell>
        </row>
        <row r="2522">
          <cell r="A2522">
            <v>1013647</v>
          </cell>
        </row>
        <row r="2523">
          <cell r="A2523">
            <v>1013647</v>
          </cell>
        </row>
        <row r="2524">
          <cell r="A2524">
            <v>1013648</v>
          </cell>
        </row>
        <row r="2525">
          <cell r="A2525">
            <v>1013648</v>
          </cell>
        </row>
        <row r="2526">
          <cell r="A2526">
            <v>1013648</v>
          </cell>
        </row>
        <row r="2527">
          <cell r="A2527">
            <v>1013648</v>
          </cell>
        </row>
        <row r="2528">
          <cell r="A2528">
            <v>1013648</v>
          </cell>
        </row>
        <row r="2529">
          <cell r="A2529">
            <v>1013648</v>
          </cell>
        </row>
        <row r="2530">
          <cell r="A2530">
            <v>1013648</v>
          </cell>
        </row>
        <row r="2531">
          <cell r="A2531">
            <v>1013648</v>
          </cell>
        </row>
        <row r="2532">
          <cell r="A2532">
            <v>1013648</v>
          </cell>
        </row>
        <row r="2533">
          <cell r="A2533">
            <v>1013672</v>
          </cell>
        </row>
        <row r="2534">
          <cell r="A2534">
            <v>1013672</v>
          </cell>
        </row>
        <row r="2535">
          <cell r="A2535">
            <v>1013672</v>
          </cell>
        </row>
        <row r="2536">
          <cell r="A2536">
            <v>1013672</v>
          </cell>
        </row>
        <row r="2537">
          <cell r="A2537">
            <v>1013672</v>
          </cell>
        </row>
        <row r="2538">
          <cell r="A2538">
            <v>1013672</v>
          </cell>
        </row>
        <row r="2539">
          <cell r="A2539">
            <v>1013672</v>
          </cell>
        </row>
        <row r="2540">
          <cell r="A2540">
            <v>1013672</v>
          </cell>
        </row>
        <row r="2541">
          <cell r="A2541">
            <v>1013672</v>
          </cell>
        </row>
        <row r="2542">
          <cell r="A2542">
            <v>1013672</v>
          </cell>
        </row>
        <row r="2543">
          <cell r="A2543">
            <v>1013672</v>
          </cell>
        </row>
        <row r="2544">
          <cell r="A2544">
            <v>1013672</v>
          </cell>
        </row>
        <row r="2545">
          <cell r="A2545">
            <v>1013672</v>
          </cell>
        </row>
        <row r="2546">
          <cell r="A2546">
            <v>1013672</v>
          </cell>
        </row>
        <row r="2547">
          <cell r="A2547">
            <v>1013706</v>
          </cell>
        </row>
        <row r="2548">
          <cell r="A2548">
            <v>1013706</v>
          </cell>
        </row>
        <row r="2549">
          <cell r="A2549">
            <v>1013706</v>
          </cell>
        </row>
        <row r="2550">
          <cell r="A2550">
            <v>1013706</v>
          </cell>
        </row>
        <row r="2551">
          <cell r="A2551">
            <v>1013706</v>
          </cell>
        </row>
        <row r="2552">
          <cell r="A2552">
            <v>1013706</v>
          </cell>
        </row>
        <row r="2553">
          <cell r="A2553">
            <v>1013706</v>
          </cell>
        </row>
        <row r="2554">
          <cell r="A2554">
            <v>1013706</v>
          </cell>
        </row>
        <row r="2555">
          <cell r="A2555">
            <v>1013706</v>
          </cell>
        </row>
        <row r="2556">
          <cell r="A2556">
            <v>1013706</v>
          </cell>
        </row>
        <row r="2557">
          <cell r="A2557">
            <v>1013706</v>
          </cell>
        </row>
        <row r="2558">
          <cell r="A2558">
            <v>1013706</v>
          </cell>
        </row>
        <row r="2559">
          <cell r="A2559">
            <v>1013706</v>
          </cell>
        </row>
        <row r="2560">
          <cell r="A2560">
            <v>1013706</v>
          </cell>
        </row>
        <row r="2561">
          <cell r="A2561">
            <v>1013706</v>
          </cell>
        </row>
        <row r="2562">
          <cell r="A2562">
            <v>1013706</v>
          </cell>
        </row>
        <row r="2563">
          <cell r="A2563">
            <v>1013812</v>
          </cell>
        </row>
        <row r="2564">
          <cell r="A2564">
            <v>1013812</v>
          </cell>
        </row>
        <row r="2565">
          <cell r="A2565">
            <v>1013812</v>
          </cell>
        </row>
        <row r="2566">
          <cell r="A2566">
            <v>1013812</v>
          </cell>
        </row>
        <row r="2567">
          <cell r="A2567">
            <v>1013812</v>
          </cell>
        </row>
        <row r="2568">
          <cell r="A2568">
            <v>1013812</v>
          </cell>
        </row>
        <row r="2569">
          <cell r="A2569">
            <v>1013812</v>
          </cell>
        </row>
        <row r="2570">
          <cell r="A2570">
            <v>1013812</v>
          </cell>
        </row>
        <row r="2571">
          <cell r="A2571">
            <v>1013812</v>
          </cell>
        </row>
        <row r="2572">
          <cell r="A2572">
            <v>1013812</v>
          </cell>
        </row>
        <row r="2573">
          <cell r="A2573">
            <v>1013813</v>
          </cell>
        </row>
        <row r="2574">
          <cell r="A2574">
            <v>1013813</v>
          </cell>
        </row>
        <row r="2575">
          <cell r="A2575">
            <v>1013813</v>
          </cell>
        </row>
        <row r="2576">
          <cell r="A2576">
            <v>1013813</v>
          </cell>
        </row>
        <row r="2577">
          <cell r="A2577">
            <v>1013813</v>
          </cell>
        </row>
        <row r="2578">
          <cell r="A2578">
            <v>1013813</v>
          </cell>
        </row>
        <row r="2579">
          <cell r="A2579">
            <v>1013813</v>
          </cell>
        </row>
        <row r="2580">
          <cell r="A2580">
            <v>1013820</v>
          </cell>
        </row>
        <row r="2581">
          <cell r="A2581">
            <v>1013820</v>
          </cell>
        </row>
        <row r="2582">
          <cell r="A2582">
            <v>1013820</v>
          </cell>
        </row>
        <row r="2583">
          <cell r="A2583">
            <v>1013820</v>
          </cell>
        </row>
        <row r="2584">
          <cell r="A2584">
            <v>1013820</v>
          </cell>
        </row>
        <row r="2585">
          <cell r="A2585">
            <v>1013820</v>
          </cell>
        </row>
        <row r="2586">
          <cell r="A2586">
            <v>1013820</v>
          </cell>
        </row>
        <row r="2587">
          <cell r="A2587">
            <v>1013820</v>
          </cell>
        </row>
        <row r="2588">
          <cell r="A2588">
            <v>1013820</v>
          </cell>
        </row>
        <row r="2589">
          <cell r="A2589">
            <v>1013820</v>
          </cell>
        </row>
        <row r="2590">
          <cell r="A2590">
            <v>1013820</v>
          </cell>
        </row>
        <row r="2591">
          <cell r="A2591">
            <v>1013915</v>
          </cell>
        </row>
        <row r="2592">
          <cell r="A2592">
            <v>1013915</v>
          </cell>
        </row>
        <row r="2593">
          <cell r="A2593">
            <v>1013915</v>
          </cell>
        </row>
        <row r="2594">
          <cell r="A2594">
            <v>1013915</v>
          </cell>
        </row>
        <row r="2595">
          <cell r="A2595">
            <v>1013915</v>
          </cell>
        </row>
        <row r="2596">
          <cell r="A2596">
            <v>1013915</v>
          </cell>
        </row>
        <row r="2597">
          <cell r="A2597">
            <v>1013915</v>
          </cell>
        </row>
        <row r="2598">
          <cell r="A2598">
            <v>1013915</v>
          </cell>
        </row>
        <row r="2599">
          <cell r="A2599">
            <v>1013961</v>
          </cell>
        </row>
        <row r="2600">
          <cell r="A2600">
            <v>1013961</v>
          </cell>
        </row>
        <row r="2601">
          <cell r="A2601">
            <v>1013961</v>
          </cell>
        </row>
        <row r="2602">
          <cell r="A2602">
            <v>1013961</v>
          </cell>
        </row>
        <row r="2603">
          <cell r="A2603">
            <v>1013961</v>
          </cell>
        </row>
        <row r="2604">
          <cell r="A2604">
            <v>1013961</v>
          </cell>
        </row>
        <row r="2605">
          <cell r="A2605">
            <v>1013961</v>
          </cell>
        </row>
        <row r="2606">
          <cell r="A2606">
            <v>1013961</v>
          </cell>
        </row>
        <row r="2607">
          <cell r="A2607">
            <v>1013961</v>
          </cell>
        </row>
        <row r="2608">
          <cell r="A2608">
            <v>1013961</v>
          </cell>
        </row>
        <row r="2609">
          <cell r="A2609">
            <v>1013967</v>
          </cell>
        </row>
        <row r="2610">
          <cell r="A2610">
            <v>1013981</v>
          </cell>
        </row>
        <row r="2611">
          <cell r="A2611">
            <v>1013981</v>
          </cell>
        </row>
        <row r="2612">
          <cell r="A2612">
            <v>1013981</v>
          </cell>
        </row>
        <row r="2613">
          <cell r="A2613">
            <v>1013981</v>
          </cell>
        </row>
        <row r="2614">
          <cell r="A2614">
            <v>1013981</v>
          </cell>
        </row>
        <row r="2615">
          <cell r="A2615">
            <v>1013981</v>
          </cell>
        </row>
        <row r="2616">
          <cell r="A2616">
            <v>1013981</v>
          </cell>
        </row>
        <row r="2617">
          <cell r="A2617">
            <v>1013981</v>
          </cell>
        </row>
        <row r="2618">
          <cell r="A2618">
            <v>1013981</v>
          </cell>
        </row>
        <row r="2619">
          <cell r="A2619">
            <v>1013981</v>
          </cell>
        </row>
        <row r="2620">
          <cell r="A2620">
            <v>1013986</v>
          </cell>
        </row>
        <row r="2621">
          <cell r="A2621">
            <v>1013995</v>
          </cell>
        </row>
        <row r="2622">
          <cell r="A2622">
            <v>1013995</v>
          </cell>
        </row>
        <row r="2623">
          <cell r="A2623">
            <v>1013995</v>
          </cell>
        </row>
        <row r="2624">
          <cell r="A2624">
            <v>1013995</v>
          </cell>
        </row>
        <row r="2625">
          <cell r="A2625">
            <v>1013995</v>
          </cell>
        </row>
        <row r="2626">
          <cell r="A2626">
            <v>1013995</v>
          </cell>
        </row>
        <row r="2627">
          <cell r="A2627">
            <v>1013995</v>
          </cell>
        </row>
        <row r="2628">
          <cell r="A2628">
            <v>1013995</v>
          </cell>
        </row>
        <row r="2629">
          <cell r="A2629">
            <v>1013995</v>
          </cell>
        </row>
        <row r="2630">
          <cell r="A2630">
            <v>1013995</v>
          </cell>
        </row>
        <row r="2631">
          <cell r="A2631">
            <v>1014001</v>
          </cell>
        </row>
        <row r="2632">
          <cell r="A2632">
            <v>1014001</v>
          </cell>
        </row>
        <row r="2633">
          <cell r="A2633">
            <v>1014001</v>
          </cell>
        </row>
        <row r="2634">
          <cell r="A2634">
            <v>1014001</v>
          </cell>
        </row>
        <row r="2635">
          <cell r="A2635">
            <v>1014001</v>
          </cell>
        </row>
        <row r="2636">
          <cell r="A2636">
            <v>1014001</v>
          </cell>
        </row>
        <row r="2637">
          <cell r="A2637">
            <v>1014001</v>
          </cell>
        </row>
        <row r="2638">
          <cell r="A2638">
            <v>1014001</v>
          </cell>
        </row>
        <row r="2639">
          <cell r="A2639">
            <v>1014002</v>
          </cell>
        </row>
        <row r="2640">
          <cell r="A2640">
            <v>1014002</v>
          </cell>
        </row>
        <row r="2641">
          <cell r="A2641">
            <v>1014002</v>
          </cell>
        </row>
        <row r="2642">
          <cell r="A2642">
            <v>1014002</v>
          </cell>
        </row>
        <row r="2643">
          <cell r="A2643">
            <v>1014002</v>
          </cell>
        </row>
        <row r="2644">
          <cell r="A2644">
            <v>1014002</v>
          </cell>
        </row>
        <row r="2645">
          <cell r="A2645">
            <v>1014002</v>
          </cell>
        </row>
        <row r="2646">
          <cell r="A2646">
            <v>1014002</v>
          </cell>
        </row>
        <row r="2647">
          <cell r="A2647">
            <v>1014002</v>
          </cell>
        </row>
        <row r="2648">
          <cell r="A2648">
            <v>1014002</v>
          </cell>
        </row>
        <row r="2649">
          <cell r="A2649">
            <v>1014002</v>
          </cell>
        </row>
        <row r="2650">
          <cell r="A2650">
            <v>1014002</v>
          </cell>
        </row>
        <row r="2651">
          <cell r="A2651">
            <v>1014002</v>
          </cell>
        </row>
        <row r="2652">
          <cell r="A2652">
            <v>1014003</v>
          </cell>
        </row>
        <row r="2653">
          <cell r="A2653">
            <v>1014003</v>
          </cell>
        </row>
        <row r="2654">
          <cell r="A2654">
            <v>1014003</v>
          </cell>
        </row>
        <row r="2655">
          <cell r="A2655">
            <v>1014003</v>
          </cell>
        </row>
        <row r="2656">
          <cell r="A2656">
            <v>1014003</v>
          </cell>
        </row>
        <row r="2657">
          <cell r="A2657">
            <v>1014003</v>
          </cell>
        </row>
        <row r="2658">
          <cell r="A2658">
            <v>1014003</v>
          </cell>
        </row>
        <row r="2659">
          <cell r="A2659">
            <v>1014003</v>
          </cell>
        </row>
        <row r="2660">
          <cell r="A2660">
            <v>1014003</v>
          </cell>
        </row>
        <row r="2661">
          <cell r="A2661">
            <v>1014003</v>
          </cell>
        </row>
        <row r="2662">
          <cell r="A2662">
            <v>1014003</v>
          </cell>
        </row>
        <row r="2663">
          <cell r="A2663">
            <v>1014003</v>
          </cell>
        </row>
        <row r="2664">
          <cell r="A2664">
            <v>1014046</v>
          </cell>
        </row>
        <row r="2665">
          <cell r="A2665">
            <v>1014046</v>
          </cell>
        </row>
        <row r="2666">
          <cell r="A2666">
            <v>1014046</v>
          </cell>
        </row>
        <row r="2667">
          <cell r="A2667">
            <v>1014046</v>
          </cell>
        </row>
        <row r="2668">
          <cell r="A2668">
            <v>1014046</v>
          </cell>
        </row>
        <row r="2669">
          <cell r="A2669">
            <v>1014046</v>
          </cell>
        </row>
        <row r="2670">
          <cell r="A2670">
            <v>1014046</v>
          </cell>
        </row>
        <row r="2671">
          <cell r="A2671">
            <v>1014046</v>
          </cell>
        </row>
        <row r="2672">
          <cell r="A2672">
            <v>1014046</v>
          </cell>
        </row>
        <row r="2673">
          <cell r="A2673">
            <v>1014046</v>
          </cell>
        </row>
        <row r="2674">
          <cell r="A2674">
            <v>1014046</v>
          </cell>
        </row>
        <row r="2675">
          <cell r="A2675">
            <v>1014046</v>
          </cell>
        </row>
        <row r="2676">
          <cell r="A2676">
            <v>1014046</v>
          </cell>
        </row>
        <row r="2677">
          <cell r="A2677">
            <v>1014046</v>
          </cell>
        </row>
        <row r="2678">
          <cell r="A2678">
            <v>1014046</v>
          </cell>
        </row>
        <row r="2679">
          <cell r="A2679">
            <v>1014052</v>
          </cell>
        </row>
        <row r="2680">
          <cell r="A2680">
            <v>1014052</v>
          </cell>
        </row>
        <row r="2681">
          <cell r="A2681">
            <v>1014052</v>
          </cell>
        </row>
        <row r="2682">
          <cell r="A2682">
            <v>1014052</v>
          </cell>
        </row>
        <row r="2683">
          <cell r="A2683">
            <v>1014052</v>
          </cell>
        </row>
        <row r="2684">
          <cell r="A2684">
            <v>1014052</v>
          </cell>
        </row>
        <row r="2685">
          <cell r="A2685">
            <v>1014052</v>
          </cell>
        </row>
        <row r="2686">
          <cell r="A2686">
            <v>1014052</v>
          </cell>
        </row>
        <row r="2687">
          <cell r="A2687">
            <v>1014052</v>
          </cell>
        </row>
        <row r="2688">
          <cell r="A2688">
            <v>1014052</v>
          </cell>
        </row>
        <row r="2689">
          <cell r="A2689">
            <v>1014052</v>
          </cell>
        </row>
        <row r="2690">
          <cell r="A2690">
            <v>1014052</v>
          </cell>
        </row>
        <row r="2691">
          <cell r="A2691">
            <v>1014052</v>
          </cell>
        </row>
        <row r="2692">
          <cell r="A2692">
            <v>1014056</v>
          </cell>
        </row>
        <row r="2693">
          <cell r="A2693">
            <v>1014056</v>
          </cell>
        </row>
        <row r="2694">
          <cell r="A2694">
            <v>1014056</v>
          </cell>
        </row>
        <row r="2695">
          <cell r="A2695">
            <v>1014056</v>
          </cell>
        </row>
        <row r="2696">
          <cell r="A2696">
            <v>1014056</v>
          </cell>
        </row>
        <row r="2697">
          <cell r="A2697">
            <v>1014056</v>
          </cell>
        </row>
        <row r="2698">
          <cell r="A2698">
            <v>1014056</v>
          </cell>
        </row>
        <row r="2699">
          <cell r="A2699">
            <v>1014056</v>
          </cell>
        </row>
        <row r="2700">
          <cell r="A2700">
            <v>1014056</v>
          </cell>
        </row>
        <row r="2701">
          <cell r="A2701">
            <v>1014056</v>
          </cell>
        </row>
        <row r="2702">
          <cell r="A2702">
            <v>1014056</v>
          </cell>
        </row>
        <row r="2703">
          <cell r="A2703">
            <v>1014056</v>
          </cell>
        </row>
        <row r="2704">
          <cell r="A2704">
            <v>1014056</v>
          </cell>
        </row>
        <row r="2705">
          <cell r="A2705">
            <v>1014056</v>
          </cell>
        </row>
        <row r="2706">
          <cell r="A2706">
            <v>1014056</v>
          </cell>
        </row>
        <row r="2707">
          <cell r="A2707">
            <v>1014056</v>
          </cell>
        </row>
        <row r="2708">
          <cell r="A2708">
            <v>1014056</v>
          </cell>
        </row>
        <row r="2709">
          <cell r="A2709">
            <v>1014056</v>
          </cell>
        </row>
        <row r="2710">
          <cell r="A2710">
            <v>1014057</v>
          </cell>
        </row>
        <row r="2711">
          <cell r="A2711">
            <v>1014057</v>
          </cell>
        </row>
        <row r="2712">
          <cell r="A2712">
            <v>1014057</v>
          </cell>
        </row>
        <row r="2713">
          <cell r="A2713">
            <v>1014057</v>
          </cell>
        </row>
        <row r="2714">
          <cell r="A2714">
            <v>1014057</v>
          </cell>
        </row>
        <row r="2715">
          <cell r="A2715">
            <v>1014103</v>
          </cell>
        </row>
        <row r="2716">
          <cell r="A2716">
            <v>1014108</v>
          </cell>
        </row>
        <row r="2717">
          <cell r="A2717">
            <v>1014108</v>
          </cell>
        </row>
        <row r="2718">
          <cell r="A2718">
            <v>1014108</v>
          </cell>
        </row>
        <row r="2719">
          <cell r="A2719">
            <v>1014108</v>
          </cell>
        </row>
        <row r="2720">
          <cell r="A2720">
            <v>1014108</v>
          </cell>
        </row>
        <row r="2721">
          <cell r="A2721">
            <v>1014108</v>
          </cell>
        </row>
        <row r="2722">
          <cell r="A2722">
            <v>1014108</v>
          </cell>
        </row>
        <row r="2723">
          <cell r="A2723">
            <v>1014108</v>
          </cell>
        </row>
        <row r="2724">
          <cell r="A2724">
            <v>1014108</v>
          </cell>
        </row>
        <row r="2725">
          <cell r="A2725">
            <v>1014108</v>
          </cell>
        </row>
        <row r="2726">
          <cell r="A2726">
            <v>1014109</v>
          </cell>
        </row>
        <row r="2727">
          <cell r="A2727">
            <v>1014109</v>
          </cell>
        </row>
        <row r="2728">
          <cell r="A2728">
            <v>1014109</v>
          </cell>
        </row>
        <row r="2729">
          <cell r="A2729">
            <v>1014109</v>
          </cell>
        </row>
        <row r="2730">
          <cell r="A2730">
            <v>1014111</v>
          </cell>
        </row>
        <row r="2731">
          <cell r="A2731">
            <v>1014111</v>
          </cell>
        </row>
        <row r="2732">
          <cell r="A2732">
            <v>1014111</v>
          </cell>
        </row>
        <row r="2733">
          <cell r="A2733">
            <v>1014111</v>
          </cell>
        </row>
        <row r="2734">
          <cell r="A2734">
            <v>1014111</v>
          </cell>
        </row>
        <row r="2735">
          <cell r="A2735">
            <v>1014111</v>
          </cell>
        </row>
        <row r="2736">
          <cell r="A2736">
            <v>1014111</v>
          </cell>
        </row>
        <row r="2737">
          <cell r="A2737">
            <v>1014111</v>
          </cell>
        </row>
        <row r="2738">
          <cell r="A2738">
            <v>1014111</v>
          </cell>
        </row>
        <row r="2739">
          <cell r="A2739">
            <v>1014111</v>
          </cell>
        </row>
        <row r="2740">
          <cell r="A2740">
            <v>1014111</v>
          </cell>
        </row>
        <row r="2741">
          <cell r="A2741">
            <v>1014111</v>
          </cell>
        </row>
        <row r="2742">
          <cell r="A2742">
            <v>1014111</v>
          </cell>
        </row>
        <row r="2743">
          <cell r="A2743">
            <v>1014111</v>
          </cell>
        </row>
        <row r="2744">
          <cell r="A2744">
            <v>1014111</v>
          </cell>
        </row>
        <row r="2745">
          <cell r="A2745">
            <v>1014111</v>
          </cell>
        </row>
        <row r="2746">
          <cell r="A2746">
            <v>1014111</v>
          </cell>
        </row>
        <row r="2747">
          <cell r="A2747">
            <v>1014111</v>
          </cell>
        </row>
        <row r="2748">
          <cell r="A2748">
            <v>1014111</v>
          </cell>
        </row>
        <row r="2749">
          <cell r="A2749">
            <v>1014251</v>
          </cell>
        </row>
        <row r="2750">
          <cell r="A2750">
            <v>1014349</v>
          </cell>
        </row>
        <row r="2751">
          <cell r="A2751">
            <v>1014519</v>
          </cell>
        </row>
        <row r="2752">
          <cell r="A2752">
            <v>1014519</v>
          </cell>
        </row>
        <row r="2753">
          <cell r="A2753">
            <v>1014519</v>
          </cell>
        </row>
        <row r="2754">
          <cell r="A2754">
            <v>1014519</v>
          </cell>
        </row>
        <row r="2755">
          <cell r="A2755">
            <v>1014519</v>
          </cell>
        </row>
        <row r="2756">
          <cell r="A2756">
            <v>1014519</v>
          </cell>
        </row>
        <row r="2757">
          <cell r="A2757">
            <v>1014519</v>
          </cell>
        </row>
        <row r="2758">
          <cell r="A2758">
            <v>1014519</v>
          </cell>
        </row>
        <row r="2759">
          <cell r="A2759">
            <v>1014519</v>
          </cell>
        </row>
        <row r="2760">
          <cell r="A2760">
            <v>1014519</v>
          </cell>
        </row>
        <row r="2761">
          <cell r="A2761">
            <v>1014519</v>
          </cell>
        </row>
        <row r="2762">
          <cell r="A2762">
            <v>1014519</v>
          </cell>
        </row>
        <row r="2763">
          <cell r="A2763">
            <v>1014519</v>
          </cell>
        </row>
        <row r="2764">
          <cell r="A2764">
            <v>1014519</v>
          </cell>
        </row>
        <row r="2765">
          <cell r="A2765">
            <v>1014519</v>
          </cell>
        </row>
        <row r="2766">
          <cell r="A2766">
            <v>1014519</v>
          </cell>
        </row>
        <row r="2767">
          <cell r="A2767">
            <v>1014519</v>
          </cell>
        </row>
        <row r="2768">
          <cell r="A2768">
            <v>1014519</v>
          </cell>
        </row>
        <row r="2769">
          <cell r="A2769">
            <v>1014519</v>
          </cell>
        </row>
        <row r="2770">
          <cell r="A2770">
            <v>1014519</v>
          </cell>
        </row>
        <row r="2771">
          <cell r="A2771">
            <v>1014519</v>
          </cell>
        </row>
        <row r="2772">
          <cell r="A2772">
            <v>1014519</v>
          </cell>
        </row>
        <row r="2773">
          <cell r="A2773">
            <v>1014519</v>
          </cell>
        </row>
        <row r="2774">
          <cell r="A2774">
            <v>1014519</v>
          </cell>
        </row>
        <row r="2775">
          <cell r="A2775">
            <v>1014519</v>
          </cell>
        </row>
        <row r="2776">
          <cell r="A2776">
            <v>1014519</v>
          </cell>
        </row>
        <row r="2777">
          <cell r="A2777">
            <v>1014613</v>
          </cell>
        </row>
        <row r="2778">
          <cell r="A2778">
            <v>1014761</v>
          </cell>
        </row>
        <row r="2779">
          <cell r="A2779">
            <v>1014761</v>
          </cell>
        </row>
        <row r="2780">
          <cell r="A2780">
            <v>1014761</v>
          </cell>
        </row>
        <row r="2781">
          <cell r="A2781">
            <v>1014761</v>
          </cell>
        </row>
        <row r="2782">
          <cell r="A2782">
            <v>1014761</v>
          </cell>
        </row>
        <row r="2783">
          <cell r="A2783">
            <v>1014761</v>
          </cell>
        </row>
        <row r="2784">
          <cell r="A2784">
            <v>1014761</v>
          </cell>
        </row>
        <row r="2785">
          <cell r="A2785">
            <v>1014761</v>
          </cell>
        </row>
        <row r="2786">
          <cell r="A2786">
            <v>1014761</v>
          </cell>
        </row>
        <row r="2787">
          <cell r="A2787">
            <v>1014761</v>
          </cell>
        </row>
        <row r="2788">
          <cell r="A2788">
            <v>1014761</v>
          </cell>
        </row>
        <row r="2789">
          <cell r="A2789">
            <v>1014766</v>
          </cell>
        </row>
        <row r="2790">
          <cell r="A2790">
            <v>1014766</v>
          </cell>
        </row>
        <row r="2791">
          <cell r="A2791">
            <v>1014766</v>
          </cell>
        </row>
        <row r="2792">
          <cell r="A2792">
            <v>1014766</v>
          </cell>
        </row>
        <row r="2793">
          <cell r="A2793">
            <v>1014766</v>
          </cell>
        </row>
        <row r="2794">
          <cell r="A2794">
            <v>1014766</v>
          </cell>
        </row>
        <row r="2795">
          <cell r="A2795">
            <v>1014766</v>
          </cell>
        </row>
        <row r="2796">
          <cell r="A2796">
            <v>1014766</v>
          </cell>
        </row>
        <row r="2797">
          <cell r="A2797">
            <v>1014768</v>
          </cell>
        </row>
        <row r="2798">
          <cell r="A2798">
            <v>1014768</v>
          </cell>
        </row>
        <row r="2799">
          <cell r="A2799">
            <v>1014768</v>
          </cell>
        </row>
        <row r="2800">
          <cell r="A2800">
            <v>1014768</v>
          </cell>
        </row>
        <row r="2801">
          <cell r="A2801">
            <v>1014773</v>
          </cell>
        </row>
        <row r="2802">
          <cell r="A2802">
            <v>1014773</v>
          </cell>
        </row>
        <row r="2803">
          <cell r="A2803">
            <v>1014773</v>
          </cell>
        </row>
        <row r="2804">
          <cell r="A2804">
            <v>1014773</v>
          </cell>
        </row>
        <row r="2805">
          <cell r="A2805">
            <v>1014773</v>
          </cell>
        </row>
        <row r="2806">
          <cell r="A2806">
            <v>1014773</v>
          </cell>
        </row>
        <row r="2807">
          <cell r="A2807">
            <v>1014773</v>
          </cell>
        </row>
        <row r="2808">
          <cell r="A2808">
            <v>1014773</v>
          </cell>
        </row>
        <row r="2809">
          <cell r="A2809">
            <v>1014773</v>
          </cell>
        </row>
        <row r="2810">
          <cell r="A2810">
            <v>1014773</v>
          </cell>
        </row>
        <row r="2811">
          <cell r="A2811">
            <v>1014773</v>
          </cell>
        </row>
        <row r="2812">
          <cell r="A2812">
            <v>1014773</v>
          </cell>
        </row>
        <row r="2813">
          <cell r="A2813">
            <v>1014773</v>
          </cell>
        </row>
        <row r="2814">
          <cell r="A2814">
            <v>1014773</v>
          </cell>
        </row>
        <row r="2815">
          <cell r="A2815">
            <v>1014773</v>
          </cell>
        </row>
        <row r="2816">
          <cell r="A2816">
            <v>1014773</v>
          </cell>
        </row>
        <row r="2817">
          <cell r="A2817">
            <v>1014773</v>
          </cell>
        </row>
        <row r="2818">
          <cell r="A2818">
            <v>1014773</v>
          </cell>
        </row>
        <row r="2819">
          <cell r="A2819">
            <v>1014773</v>
          </cell>
        </row>
        <row r="2820">
          <cell r="A2820">
            <v>1014773</v>
          </cell>
        </row>
        <row r="2821">
          <cell r="A2821">
            <v>1014773</v>
          </cell>
        </row>
        <row r="2822">
          <cell r="A2822">
            <v>1014773</v>
          </cell>
        </row>
        <row r="2823">
          <cell r="A2823">
            <v>1014773</v>
          </cell>
        </row>
        <row r="2824">
          <cell r="A2824">
            <v>1014773</v>
          </cell>
        </row>
        <row r="2825">
          <cell r="A2825">
            <v>1014773</v>
          </cell>
        </row>
        <row r="2826">
          <cell r="A2826">
            <v>1014773</v>
          </cell>
        </row>
        <row r="2827">
          <cell r="A2827">
            <v>1014773</v>
          </cell>
        </row>
        <row r="2828">
          <cell r="A2828">
            <v>1014773</v>
          </cell>
        </row>
        <row r="2829">
          <cell r="A2829">
            <v>1014773</v>
          </cell>
        </row>
        <row r="2830">
          <cell r="A2830">
            <v>1014773</v>
          </cell>
        </row>
        <row r="2831">
          <cell r="A2831">
            <v>1014773</v>
          </cell>
        </row>
        <row r="2832">
          <cell r="A2832">
            <v>1014773</v>
          </cell>
        </row>
        <row r="2833">
          <cell r="A2833">
            <v>1014773</v>
          </cell>
        </row>
        <row r="2834">
          <cell r="A2834">
            <v>1014773</v>
          </cell>
        </row>
        <row r="2835">
          <cell r="A2835">
            <v>1014773</v>
          </cell>
        </row>
        <row r="2836">
          <cell r="A2836">
            <v>1014773</v>
          </cell>
        </row>
        <row r="2837">
          <cell r="A2837">
            <v>1014773</v>
          </cell>
        </row>
        <row r="2838">
          <cell r="A2838">
            <v>1014773</v>
          </cell>
        </row>
        <row r="2839">
          <cell r="A2839">
            <v>1014773</v>
          </cell>
        </row>
        <row r="2840">
          <cell r="A2840">
            <v>1014773</v>
          </cell>
        </row>
        <row r="2841">
          <cell r="A2841">
            <v>1014773</v>
          </cell>
        </row>
        <row r="2842">
          <cell r="A2842">
            <v>1014773</v>
          </cell>
        </row>
        <row r="2843">
          <cell r="A2843">
            <v>1014773</v>
          </cell>
        </row>
        <row r="2844">
          <cell r="A2844">
            <v>1014773</v>
          </cell>
        </row>
        <row r="2845">
          <cell r="A2845">
            <v>1014773</v>
          </cell>
        </row>
        <row r="2846">
          <cell r="A2846">
            <v>1014773</v>
          </cell>
        </row>
        <row r="2847">
          <cell r="A2847">
            <v>1014773</v>
          </cell>
        </row>
        <row r="2848">
          <cell r="A2848">
            <v>1014773</v>
          </cell>
        </row>
        <row r="2849">
          <cell r="A2849">
            <v>1014773</v>
          </cell>
        </row>
        <row r="2850">
          <cell r="A2850">
            <v>1014773</v>
          </cell>
        </row>
        <row r="2851">
          <cell r="A2851">
            <v>1014773</v>
          </cell>
        </row>
        <row r="2852">
          <cell r="A2852">
            <v>1014773</v>
          </cell>
        </row>
        <row r="2853">
          <cell r="A2853">
            <v>1014773</v>
          </cell>
        </row>
        <row r="2854">
          <cell r="A2854">
            <v>1014773</v>
          </cell>
        </row>
        <row r="2855">
          <cell r="A2855">
            <v>1014773</v>
          </cell>
        </row>
        <row r="2856">
          <cell r="A2856">
            <v>1014773</v>
          </cell>
        </row>
        <row r="2857">
          <cell r="A2857">
            <v>1014773</v>
          </cell>
        </row>
        <row r="2858">
          <cell r="A2858">
            <v>1014773</v>
          </cell>
        </row>
        <row r="2859">
          <cell r="A2859">
            <v>1014773</v>
          </cell>
        </row>
        <row r="2860">
          <cell r="A2860">
            <v>1014773</v>
          </cell>
        </row>
        <row r="2861">
          <cell r="A2861">
            <v>1014773</v>
          </cell>
        </row>
        <row r="2862">
          <cell r="A2862">
            <v>1014773</v>
          </cell>
        </row>
        <row r="2863">
          <cell r="A2863">
            <v>1014773</v>
          </cell>
        </row>
        <row r="2864">
          <cell r="A2864">
            <v>1014773</v>
          </cell>
        </row>
        <row r="2865">
          <cell r="A2865">
            <v>1014773</v>
          </cell>
        </row>
        <row r="2866">
          <cell r="A2866">
            <v>1014773</v>
          </cell>
        </row>
        <row r="2867">
          <cell r="A2867">
            <v>1014773</v>
          </cell>
        </row>
        <row r="2868">
          <cell r="A2868">
            <v>1014773</v>
          </cell>
        </row>
        <row r="2869">
          <cell r="A2869">
            <v>1014773</v>
          </cell>
        </row>
        <row r="2870">
          <cell r="A2870">
            <v>1014773</v>
          </cell>
        </row>
        <row r="2871">
          <cell r="A2871">
            <v>1014773</v>
          </cell>
        </row>
        <row r="2872">
          <cell r="A2872">
            <v>1014773</v>
          </cell>
        </row>
        <row r="2873">
          <cell r="A2873">
            <v>1014773</v>
          </cell>
        </row>
        <row r="2874">
          <cell r="A2874">
            <v>1014773</v>
          </cell>
        </row>
        <row r="2875">
          <cell r="A2875">
            <v>1014773</v>
          </cell>
        </row>
        <row r="2876">
          <cell r="A2876">
            <v>1014773</v>
          </cell>
        </row>
        <row r="2877">
          <cell r="A2877">
            <v>1014773</v>
          </cell>
        </row>
        <row r="2878">
          <cell r="A2878">
            <v>1014773</v>
          </cell>
        </row>
        <row r="2879">
          <cell r="A2879">
            <v>1014773</v>
          </cell>
        </row>
        <row r="2880">
          <cell r="A2880">
            <v>1014773</v>
          </cell>
        </row>
        <row r="2881">
          <cell r="A2881">
            <v>1014773</v>
          </cell>
        </row>
        <row r="2882">
          <cell r="A2882">
            <v>1014773</v>
          </cell>
        </row>
        <row r="2883">
          <cell r="A2883">
            <v>1014773</v>
          </cell>
        </row>
        <row r="2884">
          <cell r="A2884">
            <v>1014773</v>
          </cell>
        </row>
        <row r="2885">
          <cell r="A2885">
            <v>1014773</v>
          </cell>
        </row>
        <row r="2886">
          <cell r="A2886">
            <v>1014773</v>
          </cell>
        </row>
        <row r="2887">
          <cell r="A2887">
            <v>1014773</v>
          </cell>
        </row>
        <row r="2888">
          <cell r="A2888">
            <v>1014773</v>
          </cell>
        </row>
        <row r="2889">
          <cell r="A2889">
            <v>1014773</v>
          </cell>
        </row>
        <row r="2890">
          <cell r="A2890">
            <v>1014773</v>
          </cell>
        </row>
        <row r="2891">
          <cell r="A2891">
            <v>1014773</v>
          </cell>
        </row>
        <row r="2892">
          <cell r="A2892">
            <v>1014773</v>
          </cell>
        </row>
        <row r="2893">
          <cell r="A2893">
            <v>1014773</v>
          </cell>
        </row>
        <row r="2894">
          <cell r="A2894">
            <v>1014775</v>
          </cell>
        </row>
        <row r="2895">
          <cell r="A2895">
            <v>1014775</v>
          </cell>
        </row>
        <row r="2896">
          <cell r="A2896">
            <v>1014775</v>
          </cell>
        </row>
        <row r="2897">
          <cell r="A2897">
            <v>1014775</v>
          </cell>
        </row>
        <row r="2898">
          <cell r="A2898">
            <v>1014775</v>
          </cell>
        </row>
        <row r="2899">
          <cell r="A2899">
            <v>1014775</v>
          </cell>
        </row>
        <row r="2900">
          <cell r="A2900">
            <v>1014775</v>
          </cell>
        </row>
        <row r="2901">
          <cell r="A2901">
            <v>1014775</v>
          </cell>
        </row>
        <row r="2902">
          <cell r="A2902">
            <v>1014775</v>
          </cell>
        </row>
        <row r="2903">
          <cell r="A2903">
            <v>1014775</v>
          </cell>
        </row>
        <row r="2904">
          <cell r="A2904">
            <v>1014775</v>
          </cell>
        </row>
        <row r="2905">
          <cell r="A2905">
            <v>1014775</v>
          </cell>
        </row>
        <row r="2906">
          <cell r="A2906">
            <v>1014775</v>
          </cell>
        </row>
        <row r="2907">
          <cell r="A2907">
            <v>1014775</v>
          </cell>
        </row>
        <row r="2908">
          <cell r="A2908">
            <v>1014775</v>
          </cell>
        </row>
        <row r="2909">
          <cell r="A2909">
            <v>1014775</v>
          </cell>
        </row>
        <row r="2910">
          <cell r="A2910">
            <v>1014775</v>
          </cell>
        </row>
        <row r="2911">
          <cell r="A2911">
            <v>1014775</v>
          </cell>
        </row>
        <row r="2912">
          <cell r="A2912">
            <v>1014775</v>
          </cell>
        </row>
        <row r="2913">
          <cell r="A2913">
            <v>1014775</v>
          </cell>
        </row>
        <row r="2914">
          <cell r="A2914">
            <v>1014775</v>
          </cell>
        </row>
        <row r="2915">
          <cell r="A2915">
            <v>1014775</v>
          </cell>
        </row>
        <row r="2916">
          <cell r="A2916">
            <v>1014775</v>
          </cell>
        </row>
        <row r="2917">
          <cell r="A2917">
            <v>1014775</v>
          </cell>
        </row>
        <row r="2918">
          <cell r="A2918">
            <v>1014775</v>
          </cell>
        </row>
        <row r="2919">
          <cell r="A2919">
            <v>1014775</v>
          </cell>
        </row>
        <row r="2920">
          <cell r="A2920">
            <v>1014775</v>
          </cell>
        </row>
        <row r="2921">
          <cell r="A2921">
            <v>1014775</v>
          </cell>
        </row>
        <row r="2922">
          <cell r="A2922">
            <v>1014775</v>
          </cell>
        </row>
        <row r="2923">
          <cell r="A2923">
            <v>1014775</v>
          </cell>
        </row>
        <row r="2924">
          <cell r="A2924">
            <v>1014775</v>
          </cell>
        </row>
        <row r="2925">
          <cell r="A2925">
            <v>1014775</v>
          </cell>
        </row>
        <row r="2926">
          <cell r="A2926">
            <v>1014775</v>
          </cell>
        </row>
        <row r="2927">
          <cell r="A2927">
            <v>1014775</v>
          </cell>
        </row>
        <row r="2928">
          <cell r="A2928">
            <v>1014775</v>
          </cell>
        </row>
        <row r="2929">
          <cell r="A2929">
            <v>1014775</v>
          </cell>
        </row>
        <row r="2930">
          <cell r="A2930">
            <v>1014775</v>
          </cell>
        </row>
        <row r="2931">
          <cell r="A2931">
            <v>1014775</v>
          </cell>
        </row>
        <row r="2932">
          <cell r="A2932">
            <v>1014775</v>
          </cell>
        </row>
        <row r="2933">
          <cell r="A2933">
            <v>1014775</v>
          </cell>
        </row>
        <row r="2934">
          <cell r="A2934">
            <v>1014775</v>
          </cell>
        </row>
        <row r="2935">
          <cell r="A2935">
            <v>1014775</v>
          </cell>
        </row>
        <row r="2936">
          <cell r="A2936">
            <v>1014775</v>
          </cell>
        </row>
        <row r="2937">
          <cell r="A2937">
            <v>1014775</v>
          </cell>
        </row>
        <row r="2938">
          <cell r="A2938">
            <v>1014775</v>
          </cell>
        </row>
        <row r="2939">
          <cell r="A2939">
            <v>1014775</v>
          </cell>
        </row>
        <row r="2940">
          <cell r="A2940">
            <v>1014775</v>
          </cell>
        </row>
        <row r="2941">
          <cell r="A2941">
            <v>1014775</v>
          </cell>
        </row>
        <row r="2942">
          <cell r="A2942">
            <v>1014879</v>
          </cell>
        </row>
        <row r="2943">
          <cell r="A2943">
            <v>1014879</v>
          </cell>
        </row>
        <row r="2944">
          <cell r="A2944">
            <v>1014879</v>
          </cell>
        </row>
        <row r="2945">
          <cell r="A2945">
            <v>1014879</v>
          </cell>
        </row>
        <row r="2946">
          <cell r="A2946">
            <v>1014879</v>
          </cell>
        </row>
        <row r="2947">
          <cell r="A2947">
            <v>1014879</v>
          </cell>
        </row>
        <row r="2948">
          <cell r="A2948">
            <v>1014879</v>
          </cell>
        </row>
        <row r="2949">
          <cell r="A2949">
            <v>1014879</v>
          </cell>
        </row>
        <row r="2950">
          <cell r="A2950">
            <v>1014879</v>
          </cell>
        </row>
        <row r="2951">
          <cell r="A2951">
            <v>1014879</v>
          </cell>
        </row>
        <row r="2952">
          <cell r="A2952">
            <v>1014879</v>
          </cell>
        </row>
        <row r="2953">
          <cell r="A2953">
            <v>1014879</v>
          </cell>
        </row>
        <row r="2954">
          <cell r="A2954">
            <v>1014879</v>
          </cell>
        </row>
        <row r="2955">
          <cell r="A2955">
            <v>1014879</v>
          </cell>
        </row>
        <row r="2956">
          <cell r="A2956">
            <v>1014879</v>
          </cell>
        </row>
        <row r="2957">
          <cell r="A2957">
            <v>1014879</v>
          </cell>
        </row>
        <row r="2958">
          <cell r="A2958">
            <v>1014879</v>
          </cell>
        </row>
        <row r="2959">
          <cell r="A2959">
            <v>1014879</v>
          </cell>
        </row>
        <row r="2960">
          <cell r="A2960">
            <v>1014879</v>
          </cell>
        </row>
        <row r="2961">
          <cell r="A2961">
            <v>1014879</v>
          </cell>
        </row>
        <row r="2962">
          <cell r="A2962">
            <v>1014879</v>
          </cell>
        </row>
        <row r="2963">
          <cell r="A2963">
            <v>1014879</v>
          </cell>
        </row>
        <row r="2964">
          <cell r="A2964">
            <v>1014879</v>
          </cell>
        </row>
        <row r="2965">
          <cell r="A2965">
            <v>1014881</v>
          </cell>
        </row>
        <row r="2966">
          <cell r="A2966">
            <v>1014881</v>
          </cell>
        </row>
        <row r="2967">
          <cell r="A2967">
            <v>1014881</v>
          </cell>
        </row>
        <row r="2968">
          <cell r="A2968">
            <v>1014881</v>
          </cell>
        </row>
        <row r="2969">
          <cell r="A2969">
            <v>1014881</v>
          </cell>
        </row>
        <row r="2970">
          <cell r="A2970">
            <v>1014881</v>
          </cell>
        </row>
        <row r="2971">
          <cell r="A2971">
            <v>1014881</v>
          </cell>
        </row>
        <row r="2972">
          <cell r="A2972">
            <v>1014881</v>
          </cell>
        </row>
        <row r="2973">
          <cell r="A2973">
            <v>1014881</v>
          </cell>
        </row>
        <row r="2974">
          <cell r="A2974">
            <v>1014881</v>
          </cell>
        </row>
        <row r="2975">
          <cell r="A2975">
            <v>1014881</v>
          </cell>
        </row>
        <row r="2976">
          <cell r="A2976">
            <v>1014881</v>
          </cell>
        </row>
        <row r="2977">
          <cell r="A2977">
            <v>1014881</v>
          </cell>
        </row>
        <row r="2978">
          <cell r="A2978">
            <v>1014881</v>
          </cell>
        </row>
        <row r="2979">
          <cell r="A2979">
            <v>1014881</v>
          </cell>
        </row>
        <row r="2980">
          <cell r="A2980">
            <v>1014881</v>
          </cell>
        </row>
        <row r="2981">
          <cell r="A2981">
            <v>1014881</v>
          </cell>
        </row>
        <row r="2982">
          <cell r="A2982">
            <v>1014881</v>
          </cell>
        </row>
        <row r="2983">
          <cell r="A2983">
            <v>1014881</v>
          </cell>
        </row>
        <row r="2984">
          <cell r="A2984">
            <v>1014881</v>
          </cell>
        </row>
        <row r="2985">
          <cell r="A2985">
            <v>1014881</v>
          </cell>
        </row>
        <row r="2986">
          <cell r="A2986">
            <v>1014881</v>
          </cell>
        </row>
        <row r="2987">
          <cell r="A2987">
            <v>1014881</v>
          </cell>
        </row>
        <row r="2988">
          <cell r="A2988">
            <v>1014881</v>
          </cell>
        </row>
        <row r="2989">
          <cell r="A2989">
            <v>1014881</v>
          </cell>
        </row>
        <row r="2990">
          <cell r="A2990">
            <v>1014881</v>
          </cell>
        </row>
        <row r="2991">
          <cell r="A2991">
            <v>1014881</v>
          </cell>
        </row>
        <row r="2992">
          <cell r="A2992">
            <v>1014881</v>
          </cell>
        </row>
        <row r="2993">
          <cell r="A2993">
            <v>1014881</v>
          </cell>
        </row>
        <row r="2994">
          <cell r="A2994">
            <v>1014881</v>
          </cell>
        </row>
        <row r="2995">
          <cell r="A2995">
            <v>1014881</v>
          </cell>
        </row>
        <row r="2996">
          <cell r="A2996">
            <v>1014881</v>
          </cell>
        </row>
        <row r="2997">
          <cell r="A2997">
            <v>1014881</v>
          </cell>
        </row>
        <row r="2998">
          <cell r="A2998">
            <v>1014881</v>
          </cell>
        </row>
        <row r="2999">
          <cell r="A2999">
            <v>1014881</v>
          </cell>
        </row>
        <row r="3000">
          <cell r="A3000">
            <v>1014881</v>
          </cell>
        </row>
        <row r="3001">
          <cell r="A3001">
            <v>1014881</v>
          </cell>
        </row>
        <row r="3002">
          <cell r="A3002">
            <v>1014881</v>
          </cell>
        </row>
        <row r="3003">
          <cell r="A3003">
            <v>1014881</v>
          </cell>
        </row>
        <row r="3004">
          <cell r="A3004">
            <v>1014881</v>
          </cell>
        </row>
        <row r="3005">
          <cell r="A3005">
            <v>1014881</v>
          </cell>
        </row>
        <row r="3006">
          <cell r="A3006">
            <v>1014881</v>
          </cell>
        </row>
        <row r="3007">
          <cell r="A3007">
            <v>1014881</v>
          </cell>
        </row>
        <row r="3008">
          <cell r="A3008">
            <v>1014881</v>
          </cell>
        </row>
        <row r="3009">
          <cell r="A3009">
            <v>1014881</v>
          </cell>
        </row>
        <row r="3010">
          <cell r="A3010">
            <v>1014881</v>
          </cell>
        </row>
        <row r="3011">
          <cell r="A3011">
            <v>1014881</v>
          </cell>
        </row>
        <row r="3012">
          <cell r="A3012">
            <v>1014881</v>
          </cell>
        </row>
        <row r="3013">
          <cell r="A3013">
            <v>1014881</v>
          </cell>
        </row>
        <row r="3014">
          <cell r="A3014">
            <v>1014881</v>
          </cell>
        </row>
        <row r="3015">
          <cell r="A3015">
            <v>1014881</v>
          </cell>
        </row>
        <row r="3016">
          <cell r="A3016">
            <v>1014881</v>
          </cell>
        </row>
        <row r="3017">
          <cell r="A3017">
            <v>1014881</v>
          </cell>
        </row>
        <row r="3018">
          <cell r="A3018">
            <v>1014881</v>
          </cell>
        </row>
        <row r="3019">
          <cell r="A3019">
            <v>1014881</v>
          </cell>
        </row>
        <row r="3020">
          <cell r="A3020">
            <v>1014881</v>
          </cell>
        </row>
        <row r="3021">
          <cell r="A3021">
            <v>1014881</v>
          </cell>
        </row>
        <row r="3022">
          <cell r="A3022">
            <v>1014881</v>
          </cell>
        </row>
        <row r="3023">
          <cell r="A3023">
            <v>1014881</v>
          </cell>
        </row>
        <row r="3024">
          <cell r="A3024">
            <v>1014881</v>
          </cell>
        </row>
        <row r="3025">
          <cell r="A3025">
            <v>1014881</v>
          </cell>
        </row>
        <row r="3026">
          <cell r="A3026">
            <v>1014881</v>
          </cell>
        </row>
        <row r="3027">
          <cell r="A3027">
            <v>1014881</v>
          </cell>
        </row>
        <row r="3028">
          <cell r="A3028">
            <v>1014881</v>
          </cell>
        </row>
        <row r="3029">
          <cell r="A3029">
            <v>1014881</v>
          </cell>
        </row>
        <row r="3030">
          <cell r="A3030">
            <v>1014881</v>
          </cell>
        </row>
        <row r="3031">
          <cell r="A3031">
            <v>1014881</v>
          </cell>
        </row>
        <row r="3032">
          <cell r="A3032">
            <v>1014881</v>
          </cell>
        </row>
        <row r="3033">
          <cell r="A3033">
            <v>1014881</v>
          </cell>
        </row>
        <row r="3034">
          <cell r="A3034">
            <v>1014881</v>
          </cell>
        </row>
        <row r="3035">
          <cell r="A3035">
            <v>1014881</v>
          </cell>
        </row>
        <row r="3036">
          <cell r="A3036">
            <v>1014881</v>
          </cell>
        </row>
        <row r="3037">
          <cell r="A3037">
            <v>1014881</v>
          </cell>
        </row>
        <row r="3038">
          <cell r="A3038">
            <v>1014881</v>
          </cell>
        </row>
        <row r="3039">
          <cell r="A3039">
            <v>1014881</v>
          </cell>
        </row>
        <row r="3040">
          <cell r="A3040">
            <v>1014881</v>
          </cell>
        </row>
        <row r="3041">
          <cell r="A3041">
            <v>1014881</v>
          </cell>
        </row>
        <row r="3042">
          <cell r="A3042">
            <v>1014881</v>
          </cell>
        </row>
        <row r="3043">
          <cell r="A3043">
            <v>1014881</v>
          </cell>
        </row>
        <row r="3044">
          <cell r="A3044">
            <v>1014881</v>
          </cell>
        </row>
        <row r="3045">
          <cell r="A3045">
            <v>1014881</v>
          </cell>
        </row>
        <row r="3046">
          <cell r="A3046">
            <v>1014881</v>
          </cell>
        </row>
        <row r="3047">
          <cell r="A3047">
            <v>1014881</v>
          </cell>
        </row>
        <row r="3048">
          <cell r="A3048">
            <v>1014881</v>
          </cell>
        </row>
        <row r="3049">
          <cell r="A3049">
            <v>1014881</v>
          </cell>
        </row>
        <row r="3050">
          <cell r="A3050">
            <v>1014881</v>
          </cell>
        </row>
        <row r="3051">
          <cell r="A3051">
            <v>1014881</v>
          </cell>
        </row>
        <row r="3052">
          <cell r="A3052">
            <v>1014881</v>
          </cell>
        </row>
        <row r="3053">
          <cell r="A3053">
            <v>1014881</v>
          </cell>
        </row>
        <row r="3054">
          <cell r="A3054">
            <v>1014881</v>
          </cell>
        </row>
        <row r="3055">
          <cell r="A3055">
            <v>1014881</v>
          </cell>
        </row>
        <row r="3056">
          <cell r="A3056">
            <v>1014881</v>
          </cell>
        </row>
        <row r="3057">
          <cell r="A3057">
            <v>1014881</v>
          </cell>
        </row>
        <row r="3058">
          <cell r="A3058">
            <v>1014881</v>
          </cell>
        </row>
        <row r="3059">
          <cell r="A3059">
            <v>1014881</v>
          </cell>
        </row>
        <row r="3060">
          <cell r="A3060">
            <v>1014881</v>
          </cell>
        </row>
        <row r="3061">
          <cell r="A3061">
            <v>1014881</v>
          </cell>
        </row>
        <row r="3062">
          <cell r="A3062">
            <v>1014881</v>
          </cell>
        </row>
        <row r="3063">
          <cell r="A3063">
            <v>1014881</v>
          </cell>
        </row>
        <row r="3064">
          <cell r="A3064">
            <v>1014881</v>
          </cell>
        </row>
        <row r="3065">
          <cell r="A3065">
            <v>1014881</v>
          </cell>
        </row>
        <row r="3066">
          <cell r="A3066">
            <v>1014881</v>
          </cell>
        </row>
        <row r="3067">
          <cell r="A3067">
            <v>1014881</v>
          </cell>
        </row>
        <row r="3068">
          <cell r="A3068">
            <v>1014881</v>
          </cell>
        </row>
        <row r="3069">
          <cell r="A3069">
            <v>1014881</v>
          </cell>
        </row>
        <row r="3070">
          <cell r="A3070">
            <v>1014881</v>
          </cell>
        </row>
        <row r="3071">
          <cell r="A3071">
            <v>1014881</v>
          </cell>
        </row>
        <row r="3072">
          <cell r="A3072">
            <v>1014881</v>
          </cell>
        </row>
        <row r="3073">
          <cell r="A3073">
            <v>1014881</v>
          </cell>
        </row>
        <row r="3074">
          <cell r="A3074">
            <v>1014881</v>
          </cell>
        </row>
        <row r="3075">
          <cell r="A3075">
            <v>1014881</v>
          </cell>
        </row>
        <row r="3076">
          <cell r="A3076">
            <v>1014881</v>
          </cell>
        </row>
        <row r="3077">
          <cell r="A3077">
            <v>1014888</v>
          </cell>
        </row>
        <row r="3078">
          <cell r="A3078">
            <v>1014888</v>
          </cell>
        </row>
        <row r="3079">
          <cell r="A3079">
            <v>1014888</v>
          </cell>
        </row>
        <row r="3080">
          <cell r="A3080">
            <v>1014888</v>
          </cell>
        </row>
        <row r="3081">
          <cell r="A3081">
            <v>1014888</v>
          </cell>
        </row>
        <row r="3082">
          <cell r="A3082">
            <v>1014888</v>
          </cell>
        </row>
        <row r="3083">
          <cell r="A3083">
            <v>1014888</v>
          </cell>
        </row>
        <row r="3084">
          <cell r="A3084">
            <v>1014888</v>
          </cell>
        </row>
        <row r="3085">
          <cell r="A3085">
            <v>1014888</v>
          </cell>
        </row>
        <row r="3086">
          <cell r="A3086">
            <v>1014888</v>
          </cell>
        </row>
        <row r="3087">
          <cell r="A3087">
            <v>1014888</v>
          </cell>
        </row>
        <row r="3088">
          <cell r="A3088">
            <v>1015002</v>
          </cell>
        </row>
        <row r="3089">
          <cell r="A3089">
            <v>1015002</v>
          </cell>
        </row>
        <row r="3090">
          <cell r="A3090">
            <v>1015002</v>
          </cell>
        </row>
        <row r="3091">
          <cell r="A3091">
            <v>1015002</v>
          </cell>
        </row>
        <row r="3092">
          <cell r="A3092">
            <v>1015002</v>
          </cell>
        </row>
        <row r="3093">
          <cell r="A3093">
            <v>1015002</v>
          </cell>
        </row>
        <row r="3094">
          <cell r="A3094">
            <v>1015002</v>
          </cell>
        </row>
        <row r="3095">
          <cell r="A3095">
            <v>1015002</v>
          </cell>
        </row>
        <row r="3096">
          <cell r="A3096">
            <v>1015003</v>
          </cell>
        </row>
        <row r="3097">
          <cell r="A3097">
            <v>1015003</v>
          </cell>
        </row>
        <row r="3098">
          <cell r="A3098">
            <v>1015003</v>
          </cell>
        </row>
        <row r="3099">
          <cell r="A3099">
            <v>1015003</v>
          </cell>
        </row>
        <row r="3100">
          <cell r="A3100">
            <v>1015003</v>
          </cell>
        </row>
        <row r="3101">
          <cell r="A3101">
            <v>1015003</v>
          </cell>
        </row>
        <row r="3102">
          <cell r="A3102">
            <v>1015003</v>
          </cell>
        </row>
        <row r="3103">
          <cell r="A3103">
            <v>1015003</v>
          </cell>
        </row>
        <row r="3104">
          <cell r="A3104">
            <v>1015003</v>
          </cell>
        </row>
        <row r="3105">
          <cell r="A3105">
            <v>1015003</v>
          </cell>
        </row>
        <row r="3106">
          <cell r="A3106">
            <v>1015003</v>
          </cell>
        </row>
        <row r="3107">
          <cell r="A3107">
            <v>1015003</v>
          </cell>
        </row>
        <row r="3108">
          <cell r="A3108">
            <v>1015003</v>
          </cell>
        </row>
        <row r="3109">
          <cell r="A3109">
            <v>1015004</v>
          </cell>
        </row>
        <row r="3110">
          <cell r="A3110">
            <v>1015004</v>
          </cell>
        </row>
        <row r="3111">
          <cell r="A3111">
            <v>1015004</v>
          </cell>
        </row>
        <row r="3112">
          <cell r="A3112">
            <v>1015004</v>
          </cell>
        </row>
        <row r="3113">
          <cell r="A3113">
            <v>1015004</v>
          </cell>
        </row>
        <row r="3114">
          <cell r="A3114">
            <v>1015004</v>
          </cell>
        </row>
        <row r="3115">
          <cell r="A3115">
            <v>1015004</v>
          </cell>
        </row>
        <row r="3116">
          <cell r="A3116">
            <v>1015004</v>
          </cell>
        </row>
        <row r="3117">
          <cell r="A3117">
            <v>1015008</v>
          </cell>
        </row>
        <row r="3118">
          <cell r="A3118">
            <v>1015008</v>
          </cell>
        </row>
        <row r="3119">
          <cell r="A3119">
            <v>1015010</v>
          </cell>
        </row>
        <row r="3120">
          <cell r="A3120">
            <v>1015010</v>
          </cell>
        </row>
        <row r="3121">
          <cell r="A3121">
            <v>1015010</v>
          </cell>
        </row>
        <row r="3122">
          <cell r="A3122">
            <v>1015010</v>
          </cell>
        </row>
        <row r="3123">
          <cell r="A3123">
            <v>1015010</v>
          </cell>
        </row>
        <row r="3124">
          <cell r="A3124">
            <v>1015010</v>
          </cell>
        </row>
        <row r="3125">
          <cell r="A3125">
            <v>1015010</v>
          </cell>
        </row>
        <row r="3126">
          <cell r="A3126">
            <v>1015010</v>
          </cell>
        </row>
        <row r="3127">
          <cell r="A3127">
            <v>1015010</v>
          </cell>
        </row>
        <row r="3128">
          <cell r="A3128">
            <v>1015010</v>
          </cell>
        </row>
        <row r="3129">
          <cell r="A3129">
            <v>1015010</v>
          </cell>
        </row>
        <row r="3130">
          <cell r="A3130">
            <v>1015010</v>
          </cell>
        </row>
        <row r="3131">
          <cell r="A3131">
            <v>1015010</v>
          </cell>
        </row>
        <row r="3132">
          <cell r="A3132">
            <v>1015010</v>
          </cell>
        </row>
        <row r="3133">
          <cell r="A3133">
            <v>1015010</v>
          </cell>
        </row>
        <row r="3134">
          <cell r="A3134">
            <v>1015010</v>
          </cell>
        </row>
        <row r="3135">
          <cell r="A3135">
            <v>1015010</v>
          </cell>
        </row>
        <row r="3136">
          <cell r="A3136">
            <v>1015010</v>
          </cell>
        </row>
        <row r="3137">
          <cell r="A3137">
            <v>1015015</v>
          </cell>
        </row>
        <row r="3138">
          <cell r="A3138">
            <v>1015016</v>
          </cell>
        </row>
        <row r="3139">
          <cell r="A3139">
            <v>1015046</v>
          </cell>
        </row>
        <row r="3140">
          <cell r="A3140">
            <v>1015047</v>
          </cell>
        </row>
        <row r="3141">
          <cell r="A3141">
            <v>1015047</v>
          </cell>
        </row>
        <row r="3142">
          <cell r="A3142">
            <v>1015047</v>
          </cell>
        </row>
        <row r="3143">
          <cell r="A3143">
            <v>1015048</v>
          </cell>
        </row>
        <row r="3144">
          <cell r="A3144">
            <v>1015048</v>
          </cell>
        </row>
        <row r="3145">
          <cell r="A3145">
            <v>1015048</v>
          </cell>
        </row>
        <row r="3146">
          <cell r="A3146">
            <v>1015048</v>
          </cell>
        </row>
        <row r="3147">
          <cell r="A3147">
            <v>1015048</v>
          </cell>
        </row>
        <row r="3148">
          <cell r="A3148">
            <v>1015048</v>
          </cell>
        </row>
        <row r="3149">
          <cell r="A3149">
            <v>1015048</v>
          </cell>
        </row>
        <row r="3150">
          <cell r="A3150">
            <v>1015048</v>
          </cell>
        </row>
        <row r="3151">
          <cell r="A3151">
            <v>1015048</v>
          </cell>
        </row>
        <row r="3152">
          <cell r="A3152">
            <v>1015048</v>
          </cell>
        </row>
        <row r="3153">
          <cell r="A3153">
            <v>1015048</v>
          </cell>
        </row>
        <row r="3154">
          <cell r="A3154">
            <v>1015052</v>
          </cell>
        </row>
        <row r="3155">
          <cell r="A3155">
            <v>1015052</v>
          </cell>
        </row>
        <row r="3156">
          <cell r="A3156">
            <v>1015052</v>
          </cell>
        </row>
        <row r="3157">
          <cell r="A3157">
            <v>1015052</v>
          </cell>
        </row>
        <row r="3158">
          <cell r="A3158">
            <v>1015052</v>
          </cell>
        </row>
        <row r="3159">
          <cell r="A3159">
            <v>1015052</v>
          </cell>
        </row>
        <row r="3160">
          <cell r="A3160">
            <v>1015052</v>
          </cell>
        </row>
        <row r="3161">
          <cell r="A3161">
            <v>1015052</v>
          </cell>
        </row>
        <row r="3162">
          <cell r="A3162">
            <v>1015052</v>
          </cell>
        </row>
        <row r="3163">
          <cell r="A3163">
            <v>1015052</v>
          </cell>
        </row>
        <row r="3164">
          <cell r="A3164">
            <v>1015052</v>
          </cell>
        </row>
        <row r="3165">
          <cell r="A3165">
            <v>1015052</v>
          </cell>
        </row>
        <row r="3166">
          <cell r="A3166">
            <v>1015052</v>
          </cell>
        </row>
        <row r="3167">
          <cell r="A3167">
            <v>1015052</v>
          </cell>
        </row>
        <row r="3168">
          <cell r="A3168">
            <v>1015052</v>
          </cell>
        </row>
        <row r="3169">
          <cell r="A3169">
            <v>1015052</v>
          </cell>
        </row>
        <row r="3170">
          <cell r="A3170">
            <v>1015052</v>
          </cell>
        </row>
        <row r="3171">
          <cell r="A3171">
            <v>1015052</v>
          </cell>
        </row>
        <row r="3172">
          <cell r="A3172">
            <v>1015052</v>
          </cell>
        </row>
        <row r="3173">
          <cell r="A3173">
            <v>1015052</v>
          </cell>
        </row>
        <row r="3174">
          <cell r="A3174">
            <v>1015052</v>
          </cell>
        </row>
        <row r="3175">
          <cell r="A3175">
            <v>1015052</v>
          </cell>
        </row>
        <row r="3176">
          <cell r="A3176">
            <v>1015052</v>
          </cell>
        </row>
        <row r="3177">
          <cell r="A3177">
            <v>1015052</v>
          </cell>
        </row>
        <row r="3178">
          <cell r="A3178">
            <v>1015052</v>
          </cell>
        </row>
        <row r="3179">
          <cell r="A3179">
            <v>1015052</v>
          </cell>
        </row>
        <row r="3180">
          <cell r="A3180">
            <v>1015052</v>
          </cell>
        </row>
        <row r="3181">
          <cell r="A3181">
            <v>1015052</v>
          </cell>
        </row>
        <row r="3182">
          <cell r="A3182">
            <v>1015052</v>
          </cell>
        </row>
        <row r="3183">
          <cell r="A3183">
            <v>1015052</v>
          </cell>
        </row>
        <row r="3184">
          <cell r="A3184">
            <v>1015052</v>
          </cell>
        </row>
        <row r="3185">
          <cell r="A3185">
            <v>1015052</v>
          </cell>
        </row>
        <row r="3186">
          <cell r="A3186">
            <v>1015052</v>
          </cell>
        </row>
        <row r="3187">
          <cell r="A3187">
            <v>1015052</v>
          </cell>
        </row>
        <row r="3188">
          <cell r="A3188">
            <v>1015052</v>
          </cell>
        </row>
        <row r="3189">
          <cell r="A3189">
            <v>1015052</v>
          </cell>
        </row>
        <row r="3190">
          <cell r="A3190">
            <v>1015052</v>
          </cell>
        </row>
        <row r="3191">
          <cell r="A3191">
            <v>1015052</v>
          </cell>
        </row>
        <row r="3192">
          <cell r="A3192">
            <v>1015052</v>
          </cell>
        </row>
        <row r="3193">
          <cell r="A3193">
            <v>1015052</v>
          </cell>
        </row>
        <row r="3194">
          <cell r="A3194">
            <v>1015052</v>
          </cell>
        </row>
        <row r="3195">
          <cell r="A3195">
            <v>1015052</v>
          </cell>
        </row>
        <row r="3196">
          <cell r="A3196">
            <v>1015052</v>
          </cell>
        </row>
        <row r="3197">
          <cell r="A3197">
            <v>1015052</v>
          </cell>
        </row>
        <row r="3198">
          <cell r="A3198">
            <v>1015053</v>
          </cell>
        </row>
        <row r="3199">
          <cell r="A3199">
            <v>1015053</v>
          </cell>
        </row>
        <row r="3200">
          <cell r="A3200">
            <v>1015053</v>
          </cell>
        </row>
        <row r="3201">
          <cell r="A3201">
            <v>1015053</v>
          </cell>
        </row>
        <row r="3202">
          <cell r="A3202">
            <v>1015053</v>
          </cell>
        </row>
        <row r="3203">
          <cell r="A3203">
            <v>1015053</v>
          </cell>
        </row>
        <row r="3204">
          <cell r="A3204">
            <v>1015053</v>
          </cell>
        </row>
        <row r="3205">
          <cell r="A3205">
            <v>1015053</v>
          </cell>
        </row>
        <row r="3206">
          <cell r="A3206">
            <v>1015053</v>
          </cell>
        </row>
        <row r="3207">
          <cell r="A3207">
            <v>1015053</v>
          </cell>
        </row>
        <row r="3208">
          <cell r="A3208">
            <v>1015053</v>
          </cell>
        </row>
        <row r="3209">
          <cell r="A3209">
            <v>1015053</v>
          </cell>
        </row>
        <row r="3210">
          <cell r="A3210">
            <v>1015053</v>
          </cell>
        </row>
        <row r="3211">
          <cell r="A3211">
            <v>1015053</v>
          </cell>
        </row>
        <row r="3212">
          <cell r="A3212">
            <v>1015053</v>
          </cell>
        </row>
        <row r="3213">
          <cell r="A3213">
            <v>1015053</v>
          </cell>
        </row>
        <row r="3214">
          <cell r="A3214">
            <v>1015053</v>
          </cell>
        </row>
        <row r="3215">
          <cell r="A3215">
            <v>1015053</v>
          </cell>
        </row>
        <row r="3216">
          <cell r="A3216">
            <v>1015053</v>
          </cell>
        </row>
        <row r="3217">
          <cell r="A3217">
            <v>1015053</v>
          </cell>
        </row>
        <row r="3218">
          <cell r="A3218">
            <v>1015053</v>
          </cell>
        </row>
        <row r="3219">
          <cell r="A3219">
            <v>1015053</v>
          </cell>
        </row>
        <row r="3220">
          <cell r="A3220">
            <v>1015053</v>
          </cell>
        </row>
        <row r="3221">
          <cell r="A3221">
            <v>1015053</v>
          </cell>
        </row>
        <row r="3222">
          <cell r="A3222">
            <v>1015053</v>
          </cell>
        </row>
        <row r="3223">
          <cell r="A3223">
            <v>1015053</v>
          </cell>
        </row>
        <row r="3224">
          <cell r="A3224">
            <v>1015053</v>
          </cell>
        </row>
        <row r="3225">
          <cell r="A3225">
            <v>1015053</v>
          </cell>
        </row>
        <row r="3226">
          <cell r="A3226">
            <v>1015053</v>
          </cell>
        </row>
        <row r="3227">
          <cell r="A3227">
            <v>1015053</v>
          </cell>
        </row>
        <row r="3228">
          <cell r="A3228">
            <v>1015053</v>
          </cell>
        </row>
        <row r="3229">
          <cell r="A3229">
            <v>1015053</v>
          </cell>
        </row>
        <row r="3230">
          <cell r="A3230">
            <v>1015053</v>
          </cell>
        </row>
        <row r="3231">
          <cell r="A3231">
            <v>1015053</v>
          </cell>
        </row>
        <row r="3232">
          <cell r="A3232">
            <v>1015053</v>
          </cell>
        </row>
        <row r="3233">
          <cell r="A3233">
            <v>1015053</v>
          </cell>
        </row>
        <row r="3234">
          <cell r="A3234">
            <v>1015053</v>
          </cell>
        </row>
        <row r="3235">
          <cell r="A3235">
            <v>1015053</v>
          </cell>
        </row>
        <row r="3236">
          <cell r="A3236">
            <v>1015053</v>
          </cell>
        </row>
        <row r="3237">
          <cell r="A3237">
            <v>1015053</v>
          </cell>
        </row>
        <row r="3238">
          <cell r="A3238">
            <v>1015053</v>
          </cell>
        </row>
        <row r="3239">
          <cell r="A3239">
            <v>1015053</v>
          </cell>
        </row>
        <row r="3240">
          <cell r="A3240">
            <v>1015053</v>
          </cell>
        </row>
        <row r="3241">
          <cell r="A3241">
            <v>1015053</v>
          </cell>
        </row>
        <row r="3242">
          <cell r="A3242">
            <v>1015053</v>
          </cell>
        </row>
        <row r="3243">
          <cell r="A3243">
            <v>1015053</v>
          </cell>
        </row>
        <row r="3244">
          <cell r="A3244">
            <v>1015053</v>
          </cell>
        </row>
        <row r="3245">
          <cell r="A3245">
            <v>1015053</v>
          </cell>
        </row>
        <row r="3246">
          <cell r="A3246">
            <v>1015053</v>
          </cell>
        </row>
        <row r="3247">
          <cell r="A3247">
            <v>1015053</v>
          </cell>
        </row>
        <row r="3248">
          <cell r="A3248">
            <v>1015053</v>
          </cell>
        </row>
        <row r="3249">
          <cell r="A3249">
            <v>1015055</v>
          </cell>
        </row>
        <row r="3250">
          <cell r="A3250">
            <v>1015055</v>
          </cell>
        </row>
        <row r="3251">
          <cell r="A3251">
            <v>1015055</v>
          </cell>
        </row>
        <row r="3252">
          <cell r="A3252">
            <v>1015055</v>
          </cell>
        </row>
        <row r="3253">
          <cell r="A3253">
            <v>1015055</v>
          </cell>
        </row>
        <row r="3254">
          <cell r="A3254">
            <v>1015055</v>
          </cell>
        </row>
        <row r="3255">
          <cell r="A3255">
            <v>1015055</v>
          </cell>
        </row>
        <row r="3256">
          <cell r="A3256">
            <v>1015055</v>
          </cell>
        </row>
        <row r="3257">
          <cell r="A3257">
            <v>1015055</v>
          </cell>
        </row>
        <row r="3258">
          <cell r="A3258">
            <v>1015055</v>
          </cell>
        </row>
        <row r="3259">
          <cell r="A3259">
            <v>1015055</v>
          </cell>
        </row>
        <row r="3260">
          <cell r="A3260">
            <v>1015055</v>
          </cell>
        </row>
        <row r="3261">
          <cell r="A3261">
            <v>1015055</v>
          </cell>
        </row>
        <row r="3262">
          <cell r="A3262">
            <v>1015055</v>
          </cell>
        </row>
        <row r="3263">
          <cell r="A3263">
            <v>1015055</v>
          </cell>
        </row>
        <row r="3264">
          <cell r="A3264">
            <v>1015055</v>
          </cell>
        </row>
        <row r="3265">
          <cell r="A3265">
            <v>1015055</v>
          </cell>
        </row>
        <row r="3266">
          <cell r="A3266">
            <v>1015055</v>
          </cell>
        </row>
        <row r="3267">
          <cell r="A3267">
            <v>1015055</v>
          </cell>
        </row>
        <row r="3268">
          <cell r="A3268">
            <v>1015055</v>
          </cell>
        </row>
        <row r="3269">
          <cell r="A3269">
            <v>1015055</v>
          </cell>
        </row>
        <row r="3270">
          <cell r="A3270">
            <v>1015055</v>
          </cell>
        </row>
        <row r="3271">
          <cell r="A3271">
            <v>1015055</v>
          </cell>
        </row>
        <row r="3272">
          <cell r="A3272">
            <v>1015055</v>
          </cell>
        </row>
        <row r="3273">
          <cell r="A3273">
            <v>1015055</v>
          </cell>
        </row>
        <row r="3274">
          <cell r="A3274">
            <v>1015055</v>
          </cell>
        </row>
        <row r="3275">
          <cell r="A3275">
            <v>1015055</v>
          </cell>
        </row>
        <row r="3276">
          <cell r="A3276">
            <v>1015055</v>
          </cell>
        </row>
        <row r="3277">
          <cell r="A3277">
            <v>1015055</v>
          </cell>
        </row>
        <row r="3278">
          <cell r="A3278">
            <v>1015055</v>
          </cell>
        </row>
        <row r="3279">
          <cell r="A3279">
            <v>1015055</v>
          </cell>
        </row>
        <row r="3280">
          <cell r="A3280">
            <v>1015055</v>
          </cell>
        </row>
        <row r="3281">
          <cell r="A3281">
            <v>1015055</v>
          </cell>
        </row>
        <row r="3282">
          <cell r="A3282">
            <v>1015055</v>
          </cell>
        </row>
        <row r="3283">
          <cell r="A3283">
            <v>1015055</v>
          </cell>
        </row>
        <row r="3284">
          <cell r="A3284">
            <v>1015055</v>
          </cell>
        </row>
        <row r="3285">
          <cell r="A3285">
            <v>1015055</v>
          </cell>
        </row>
        <row r="3286">
          <cell r="A3286">
            <v>1015055</v>
          </cell>
        </row>
        <row r="3287">
          <cell r="A3287">
            <v>1015055</v>
          </cell>
        </row>
        <row r="3288">
          <cell r="A3288">
            <v>1015055</v>
          </cell>
        </row>
        <row r="3289">
          <cell r="A3289">
            <v>1015055</v>
          </cell>
        </row>
        <row r="3290">
          <cell r="A3290">
            <v>1015055</v>
          </cell>
        </row>
        <row r="3291">
          <cell r="A3291">
            <v>1015055</v>
          </cell>
        </row>
        <row r="3292">
          <cell r="A3292">
            <v>1015055</v>
          </cell>
        </row>
        <row r="3293">
          <cell r="A3293">
            <v>1015055</v>
          </cell>
        </row>
        <row r="3294">
          <cell r="A3294">
            <v>1015055</v>
          </cell>
        </row>
        <row r="3295">
          <cell r="A3295">
            <v>1015055</v>
          </cell>
        </row>
        <row r="3296">
          <cell r="A3296">
            <v>1015055</v>
          </cell>
        </row>
        <row r="3297">
          <cell r="A3297">
            <v>1015055</v>
          </cell>
        </row>
        <row r="3298">
          <cell r="A3298">
            <v>1015055</v>
          </cell>
        </row>
        <row r="3299">
          <cell r="A3299">
            <v>1015055</v>
          </cell>
        </row>
        <row r="3300">
          <cell r="A3300">
            <v>1015055</v>
          </cell>
        </row>
        <row r="3301">
          <cell r="A3301">
            <v>1015055</v>
          </cell>
        </row>
        <row r="3302">
          <cell r="A3302">
            <v>1015055</v>
          </cell>
        </row>
        <row r="3303">
          <cell r="A3303">
            <v>1015055</v>
          </cell>
        </row>
        <row r="3304">
          <cell r="A3304">
            <v>1015062</v>
          </cell>
        </row>
        <row r="3305">
          <cell r="A3305">
            <v>1015062</v>
          </cell>
        </row>
        <row r="3306">
          <cell r="A3306">
            <v>1015062</v>
          </cell>
        </row>
        <row r="3307">
          <cell r="A3307">
            <v>1015062</v>
          </cell>
        </row>
        <row r="3308">
          <cell r="A3308">
            <v>1015062</v>
          </cell>
        </row>
        <row r="3309">
          <cell r="A3309">
            <v>1015062</v>
          </cell>
        </row>
        <row r="3310">
          <cell r="A3310">
            <v>1015062</v>
          </cell>
        </row>
        <row r="3311">
          <cell r="A3311">
            <v>1015062</v>
          </cell>
        </row>
        <row r="3312">
          <cell r="A3312">
            <v>1015062</v>
          </cell>
        </row>
        <row r="3313">
          <cell r="A3313">
            <v>1015062</v>
          </cell>
        </row>
        <row r="3314">
          <cell r="A3314">
            <v>1015062</v>
          </cell>
        </row>
        <row r="3315">
          <cell r="A3315">
            <v>1015062</v>
          </cell>
        </row>
        <row r="3316">
          <cell r="A3316">
            <v>1015062</v>
          </cell>
        </row>
        <row r="3317">
          <cell r="A3317">
            <v>1015062</v>
          </cell>
        </row>
        <row r="3318">
          <cell r="A3318">
            <v>1015062</v>
          </cell>
        </row>
        <row r="3319">
          <cell r="A3319">
            <v>1015062</v>
          </cell>
        </row>
        <row r="3320">
          <cell r="A3320">
            <v>1015062</v>
          </cell>
        </row>
        <row r="3321">
          <cell r="A3321">
            <v>1015062</v>
          </cell>
        </row>
        <row r="3322">
          <cell r="A3322">
            <v>1015062</v>
          </cell>
        </row>
        <row r="3323">
          <cell r="A3323">
            <v>1015062</v>
          </cell>
        </row>
        <row r="3324">
          <cell r="A3324">
            <v>1015062</v>
          </cell>
        </row>
        <row r="3325">
          <cell r="A3325">
            <v>1015062</v>
          </cell>
        </row>
        <row r="3326">
          <cell r="A3326">
            <v>1015062</v>
          </cell>
        </row>
        <row r="3327">
          <cell r="A3327">
            <v>1015062</v>
          </cell>
        </row>
        <row r="3328">
          <cell r="A3328">
            <v>1015069</v>
          </cell>
        </row>
        <row r="3329">
          <cell r="A3329">
            <v>1015069</v>
          </cell>
        </row>
        <row r="3330">
          <cell r="A3330">
            <v>1015069</v>
          </cell>
        </row>
        <row r="3331">
          <cell r="A3331">
            <v>1015069</v>
          </cell>
        </row>
        <row r="3332">
          <cell r="A3332">
            <v>1015069</v>
          </cell>
        </row>
        <row r="3333">
          <cell r="A3333">
            <v>1015069</v>
          </cell>
        </row>
        <row r="3334">
          <cell r="A3334">
            <v>1015069</v>
          </cell>
        </row>
        <row r="3335">
          <cell r="A3335">
            <v>1015069</v>
          </cell>
        </row>
        <row r="3336">
          <cell r="A3336">
            <v>1015069</v>
          </cell>
        </row>
        <row r="3337">
          <cell r="A3337">
            <v>1015069</v>
          </cell>
        </row>
        <row r="3338">
          <cell r="A3338">
            <v>1015069</v>
          </cell>
        </row>
        <row r="3339">
          <cell r="A3339">
            <v>1015069</v>
          </cell>
        </row>
        <row r="3340">
          <cell r="A3340">
            <v>1015069</v>
          </cell>
        </row>
        <row r="3341">
          <cell r="A3341">
            <v>1015069</v>
          </cell>
        </row>
        <row r="3342">
          <cell r="A3342">
            <v>1015069</v>
          </cell>
        </row>
        <row r="3343">
          <cell r="A3343">
            <v>1015069</v>
          </cell>
        </row>
        <row r="3344">
          <cell r="A3344">
            <v>1015069</v>
          </cell>
        </row>
        <row r="3345">
          <cell r="A3345">
            <v>1015069</v>
          </cell>
        </row>
        <row r="3346">
          <cell r="A3346">
            <v>1015069</v>
          </cell>
        </row>
        <row r="3347">
          <cell r="A3347">
            <v>1015069</v>
          </cell>
        </row>
        <row r="3348">
          <cell r="A3348">
            <v>1015069</v>
          </cell>
        </row>
        <row r="3349">
          <cell r="A3349">
            <v>1015069</v>
          </cell>
        </row>
        <row r="3350">
          <cell r="A3350">
            <v>1015069</v>
          </cell>
        </row>
        <row r="3351">
          <cell r="A3351">
            <v>1015069</v>
          </cell>
        </row>
        <row r="3352">
          <cell r="A3352">
            <v>1015069</v>
          </cell>
        </row>
        <row r="3353">
          <cell r="A3353">
            <v>1015069</v>
          </cell>
        </row>
        <row r="3354">
          <cell r="A3354">
            <v>1015069</v>
          </cell>
        </row>
        <row r="3355">
          <cell r="A3355">
            <v>1015069</v>
          </cell>
        </row>
        <row r="3356">
          <cell r="A3356">
            <v>1015069</v>
          </cell>
        </row>
        <row r="3357">
          <cell r="A3357">
            <v>1015069</v>
          </cell>
        </row>
        <row r="3358">
          <cell r="A3358">
            <v>1015069</v>
          </cell>
        </row>
        <row r="3359">
          <cell r="A3359">
            <v>1015069</v>
          </cell>
        </row>
        <row r="3360">
          <cell r="A3360">
            <v>1015069</v>
          </cell>
        </row>
        <row r="3361">
          <cell r="A3361">
            <v>1015069</v>
          </cell>
        </row>
        <row r="3362">
          <cell r="A3362">
            <v>1015069</v>
          </cell>
        </row>
        <row r="3363">
          <cell r="A3363">
            <v>1015069</v>
          </cell>
        </row>
        <row r="3364">
          <cell r="A3364">
            <v>1015069</v>
          </cell>
        </row>
        <row r="3365">
          <cell r="A3365">
            <v>1015069</v>
          </cell>
        </row>
        <row r="3366">
          <cell r="A3366">
            <v>1015069</v>
          </cell>
        </row>
        <row r="3367">
          <cell r="A3367">
            <v>1015069</v>
          </cell>
        </row>
        <row r="3368">
          <cell r="A3368">
            <v>1015069</v>
          </cell>
        </row>
        <row r="3369">
          <cell r="A3369">
            <v>1015069</v>
          </cell>
        </row>
        <row r="3370">
          <cell r="A3370">
            <v>1015069</v>
          </cell>
        </row>
        <row r="3371">
          <cell r="A3371">
            <v>1015069</v>
          </cell>
        </row>
        <row r="3372">
          <cell r="A3372">
            <v>1015069</v>
          </cell>
        </row>
        <row r="3373">
          <cell r="A3373">
            <v>1015069</v>
          </cell>
        </row>
        <row r="3374">
          <cell r="A3374">
            <v>1015069</v>
          </cell>
        </row>
        <row r="3375">
          <cell r="A3375">
            <v>1015069</v>
          </cell>
        </row>
        <row r="3376">
          <cell r="A3376">
            <v>1015069</v>
          </cell>
        </row>
        <row r="3377">
          <cell r="A3377">
            <v>1015069</v>
          </cell>
        </row>
        <row r="3378">
          <cell r="A3378">
            <v>1015069</v>
          </cell>
        </row>
        <row r="3379">
          <cell r="A3379">
            <v>1015069</v>
          </cell>
        </row>
        <row r="3380">
          <cell r="A3380">
            <v>1015069</v>
          </cell>
        </row>
        <row r="3381">
          <cell r="A3381">
            <v>1015069</v>
          </cell>
        </row>
        <row r="3382">
          <cell r="A3382">
            <v>1015069</v>
          </cell>
        </row>
        <row r="3383">
          <cell r="A3383">
            <v>1015069</v>
          </cell>
        </row>
        <row r="3384">
          <cell r="A3384">
            <v>1015069</v>
          </cell>
        </row>
        <row r="3385">
          <cell r="A3385">
            <v>1015069</v>
          </cell>
        </row>
        <row r="3386">
          <cell r="A3386">
            <v>1015069</v>
          </cell>
        </row>
        <row r="3387">
          <cell r="A3387">
            <v>1015069</v>
          </cell>
        </row>
        <row r="3388">
          <cell r="A3388">
            <v>1015069</v>
          </cell>
        </row>
        <row r="3389">
          <cell r="A3389">
            <v>1015069</v>
          </cell>
        </row>
        <row r="3390">
          <cell r="A3390">
            <v>1015069</v>
          </cell>
        </row>
        <row r="3391">
          <cell r="A3391">
            <v>1015079</v>
          </cell>
        </row>
        <row r="3392">
          <cell r="A3392">
            <v>1015079</v>
          </cell>
        </row>
        <row r="3393">
          <cell r="A3393">
            <v>1015079</v>
          </cell>
        </row>
        <row r="3394">
          <cell r="A3394">
            <v>1015079</v>
          </cell>
        </row>
        <row r="3395">
          <cell r="A3395">
            <v>1015079</v>
          </cell>
        </row>
        <row r="3396">
          <cell r="A3396">
            <v>1015079</v>
          </cell>
        </row>
        <row r="3397">
          <cell r="A3397">
            <v>1015079</v>
          </cell>
        </row>
        <row r="3398">
          <cell r="A3398">
            <v>1015079</v>
          </cell>
        </row>
        <row r="3399">
          <cell r="A3399">
            <v>1015079</v>
          </cell>
        </row>
        <row r="3400">
          <cell r="A3400">
            <v>1015079</v>
          </cell>
        </row>
        <row r="3401">
          <cell r="A3401">
            <v>1015079</v>
          </cell>
        </row>
        <row r="3402">
          <cell r="A3402">
            <v>1015079</v>
          </cell>
        </row>
        <row r="3403">
          <cell r="A3403">
            <v>1015079</v>
          </cell>
        </row>
        <row r="3404">
          <cell r="A3404">
            <v>1015079</v>
          </cell>
        </row>
        <row r="3405">
          <cell r="A3405">
            <v>1015079</v>
          </cell>
        </row>
        <row r="3406">
          <cell r="A3406">
            <v>1015079</v>
          </cell>
        </row>
        <row r="3407">
          <cell r="A3407">
            <v>1015079</v>
          </cell>
        </row>
        <row r="3408">
          <cell r="A3408">
            <v>1015079</v>
          </cell>
        </row>
        <row r="3409">
          <cell r="A3409">
            <v>1015079</v>
          </cell>
        </row>
        <row r="3410">
          <cell r="A3410">
            <v>1015079</v>
          </cell>
        </row>
        <row r="3411">
          <cell r="A3411">
            <v>1015079</v>
          </cell>
        </row>
        <row r="3412">
          <cell r="A3412">
            <v>1015079</v>
          </cell>
        </row>
        <row r="3413">
          <cell r="A3413">
            <v>1015079</v>
          </cell>
        </row>
        <row r="3414">
          <cell r="A3414">
            <v>1015079</v>
          </cell>
        </row>
        <row r="3415">
          <cell r="A3415">
            <v>1015079</v>
          </cell>
        </row>
        <row r="3416">
          <cell r="A3416">
            <v>1015079</v>
          </cell>
        </row>
        <row r="3417">
          <cell r="A3417">
            <v>1015079</v>
          </cell>
        </row>
        <row r="3418">
          <cell r="A3418">
            <v>1015079</v>
          </cell>
        </row>
        <row r="3419">
          <cell r="A3419">
            <v>1015079</v>
          </cell>
        </row>
        <row r="3420">
          <cell r="A3420">
            <v>1015079</v>
          </cell>
        </row>
        <row r="3421">
          <cell r="A3421">
            <v>1015079</v>
          </cell>
        </row>
        <row r="3422">
          <cell r="A3422">
            <v>1015079</v>
          </cell>
        </row>
        <row r="3423">
          <cell r="A3423">
            <v>1015079</v>
          </cell>
        </row>
        <row r="3424">
          <cell r="A3424">
            <v>1015079</v>
          </cell>
        </row>
        <row r="3425">
          <cell r="A3425">
            <v>1015079</v>
          </cell>
        </row>
        <row r="3426">
          <cell r="A3426">
            <v>1015079</v>
          </cell>
        </row>
        <row r="3427">
          <cell r="A3427">
            <v>1015079</v>
          </cell>
        </row>
        <row r="3428">
          <cell r="A3428">
            <v>1015079</v>
          </cell>
        </row>
        <row r="3429">
          <cell r="A3429">
            <v>1015079</v>
          </cell>
        </row>
        <row r="3430">
          <cell r="A3430">
            <v>1015079</v>
          </cell>
        </row>
        <row r="3431">
          <cell r="A3431">
            <v>1015079</v>
          </cell>
        </row>
        <row r="3432">
          <cell r="A3432">
            <v>1015079</v>
          </cell>
        </row>
        <row r="3433">
          <cell r="A3433">
            <v>1015079</v>
          </cell>
        </row>
        <row r="3434">
          <cell r="A3434">
            <v>1015105</v>
          </cell>
        </row>
        <row r="3435">
          <cell r="A3435">
            <v>1015105</v>
          </cell>
        </row>
        <row r="3436">
          <cell r="A3436">
            <v>1015105</v>
          </cell>
        </row>
        <row r="3437">
          <cell r="A3437">
            <v>1015105</v>
          </cell>
        </row>
        <row r="3438">
          <cell r="A3438">
            <v>1015105</v>
          </cell>
        </row>
        <row r="3439">
          <cell r="A3439">
            <v>1015105</v>
          </cell>
        </row>
        <row r="3440">
          <cell r="A3440">
            <v>1015105</v>
          </cell>
        </row>
        <row r="3441">
          <cell r="A3441">
            <v>1015105</v>
          </cell>
        </row>
        <row r="3442">
          <cell r="A3442">
            <v>1015107</v>
          </cell>
        </row>
        <row r="3443">
          <cell r="A3443">
            <v>1015107</v>
          </cell>
        </row>
        <row r="3444">
          <cell r="A3444">
            <v>1015107</v>
          </cell>
        </row>
        <row r="3445">
          <cell r="A3445">
            <v>1015107</v>
          </cell>
        </row>
        <row r="3446">
          <cell r="A3446">
            <v>1015200</v>
          </cell>
        </row>
        <row r="3447">
          <cell r="A3447">
            <v>1015200</v>
          </cell>
        </row>
        <row r="3448">
          <cell r="A3448">
            <v>1015200</v>
          </cell>
        </row>
        <row r="3449">
          <cell r="A3449">
            <v>1015200</v>
          </cell>
        </row>
        <row r="3450">
          <cell r="A3450">
            <v>1015200</v>
          </cell>
        </row>
        <row r="3451">
          <cell r="A3451">
            <v>1015200</v>
          </cell>
        </row>
        <row r="3452">
          <cell r="A3452">
            <v>1015200</v>
          </cell>
        </row>
        <row r="3453">
          <cell r="A3453">
            <v>1015200</v>
          </cell>
        </row>
        <row r="3454">
          <cell r="A3454">
            <v>1015200</v>
          </cell>
        </row>
        <row r="3455">
          <cell r="A3455">
            <v>1015200</v>
          </cell>
        </row>
        <row r="3456">
          <cell r="A3456">
            <v>1015200</v>
          </cell>
        </row>
        <row r="3457">
          <cell r="A3457">
            <v>1015200</v>
          </cell>
        </row>
        <row r="3458">
          <cell r="A3458">
            <v>1015200</v>
          </cell>
        </row>
        <row r="3459">
          <cell r="A3459">
            <v>1015200</v>
          </cell>
        </row>
        <row r="3460">
          <cell r="A3460">
            <v>1015200</v>
          </cell>
        </row>
        <row r="3461">
          <cell r="A3461">
            <v>1015200</v>
          </cell>
        </row>
        <row r="3462">
          <cell r="A3462">
            <v>1015200</v>
          </cell>
        </row>
        <row r="3463">
          <cell r="A3463">
            <v>1015200</v>
          </cell>
        </row>
        <row r="3464">
          <cell r="A3464">
            <v>1015200</v>
          </cell>
        </row>
        <row r="3465">
          <cell r="A3465">
            <v>1015200</v>
          </cell>
        </row>
        <row r="3466">
          <cell r="A3466">
            <v>1015200</v>
          </cell>
        </row>
        <row r="3467">
          <cell r="A3467">
            <v>1015200</v>
          </cell>
        </row>
        <row r="3468">
          <cell r="A3468">
            <v>1015200</v>
          </cell>
        </row>
        <row r="3469">
          <cell r="A3469">
            <v>1015200</v>
          </cell>
        </row>
        <row r="3470">
          <cell r="A3470">
            <v>1015200</v>
          </cell>
        </row>
        <row r="3471">
          <cell r="A3471">
            <v>1015200</v>
          </cell>
        </row>
        <row r="3472">
          <cell r="A3472">
            <v>1015200</v>
          </cell>
        </row>
        <row r="3473">
          <cell r="A3473">
            <v>1015200</v>
          </cell>
        </row>
        <row r="3474">
          <cell r="A3474">
            <v>1015200</v>
          </cell>
        </row>
        <row r="3475">
          <cell r="A3475">
            <v>1015200</v>
          </cell>
        </row>
        <row r="3476">
          <cell r="A3476">
            <v>1015200</v>
          </cell>
        </row>
        <row r="3477">
          <cell r="A3477">
            <v>1015200</v>
          </cell>
        </row>
        <row r="3478">
          <cell r="A3478">
            <v>1015200</v>
          </cell>
        </row>
        <row r="3479">
          <cell r="A3479">
            <v>1015200</v>
          </cell>
        </row>
        <row r="3480">
          <cell r="A3480">
            <v>1015200</v>
          </cell>
        </row>
        <row r="3481">
          <cell r="A3481">
            <v>1015200</v>
          </cell>
        </row>
        <row r="3482">
          <cell r="A3482">
            <v>1015200</v>
          </cell>
        </row>
        <row r="3483">
          <cell r="A3483">
            <v>1015200</v>
          </cell>
        </row>
        <row r="3484">
          <cell r="A3484">
            <v>1015200</v>
          </cell>
        </row>
        <row r="3485">
          <cell r="A3485">
            <v>1015200</v>
          </cell>
        </row>
        <row r="3486">
          <cell r="A3486">
            <v>1015200</v>
          </cell>
        </row>
        <row r="3487">
          <cell r="A3487">
            <v>1015200</v>
          </cell>
        </row>
        <row r="3488">
          <cell r="A3488">
            <v>1015200</v>
          </cell>
        </row>
        <row r="3489">
          <cell r="A3489">
            <v>1015200</v>
          </cell>
        </row>
        <row r="3490">
          <cell r="A3490">
            <v>1015200</v>
          </cell>
        </row>
        <row r="3491">
          <cell r="A3491">
            <v>1015200</v>
          </cell>
        </row>
        <row r="3492">
          <cell r="A3492">
            <v>1015200</v>
          </cell>
        </row>
        <row r="3493">
          <cell r="A3493">
            <v>1015200</v>
          </cell>
        </row>
        <row r="3494">
          <cell r="A3494">
            <v>1015200</v>
          </cell>
        </row>
        <row r="3495">
          <cell r="A3495">
            <v>1015200</v>
          </cell>
        </row>
        <row r="3496">
          <cell r="A3496">
            <v>1015200</v>
          </cell>
        </row>
        <row r="3497">
          <cell r="A3497">
            <v>1015200</v>
          </cell>
        </row>
        <row r="3498">
          <cell r="A3498">
            <v>1015200</v>
          </cell>
        </row>
        <row r="3499">
          <cell r="A3499">
            <v>1015200</v>
          </cell>
        </row>
        <row r="3500">
          <cell r="A3500">
            <v>1015200</v>
          </cell>
        </row>
        <row r="3501">
          <cell r="A3501">
            <v>1015200</v>
          </cell>
        </row>
        <row r="3502">
          <cell r="A3502">
            <v>1015202</v>
          </cell>
        </row>
        <row r="3503">
          <cell r="A3503">
            <v>1015202</v>
          </cell>
        </row>
        <row r="3504">
          <cell r="A3504">
            <v>1015202</v>
          </cell>
        </row>
        <row r="3505">
          <cell r="A3505">
            <v>1015202</v>
          </cell>
        </row>
        <row r="3506">
          <cell r="A3506">
            <v>1015202</v>
          </cell>
        </row>
        <row r="3507">
          <cell r="A3507">
            <v>1015202</v>
          </cell>
        </row>
        <row r="3508">
          <cell r="A3508">
            <v>1015202</v>
          </cell>
        </row>
        <row r="3509">
          <cell r="A3509">
            <v>1015202</v>
          </cell>
        </row>
        <row r="3510">
          <cell r="A3510">
            <v>1015202</v>
          </cell>
        </row>
        <row r="3511">
          <cell r="A3511">
            <v>1015202</v>
          </cell>
        </row>
        <row r="3512">
          <cell r="A3512">
            <v>1015202</v>
          </cell>
        </row>
        <row r="3513">
          <cell r="A3513">
            <v>1015202</v>
          </cell>
        </row>
        <row r="3514">
          <cell r="A3514">
            <v>1015202</v>
          </cell>
        </row>
        <row r="3515">
          <cell r="A3515">
            <v>1015202</v>
          </cell>
        </row>
        <row r="3516">
          <cell r="A3516">
            <v>1015202</v>
          </cell>
        </row>
        <row r="3517">
          <cell r="A3517">
            <v>1015202</v>
          </cell>
        </row>
        <row r="3518">
          <cell r="A3518">
            <v>1015202</v>
          </cell>
        </row>
        <row r="3519">
          <cell r="A3519">
            <v>1015202</v>
          </cell>
        </row>
        <row r="3520">
          <cell r="A3520">
            <v>1015202</v>
          </cell>
        </row>
        <row r="3521">
          <cell r="A3521">
            <v>1015202</v>
          </cell>
        </row>
        <row r="3522">
          <cell r="A3522">
            <v>1015202</v>
          </cell>
        </row>
        <row r="3523">
          <cell r="A3523">
            <v>1015202</v>
          </cell>
        </row>
        <row r="3524">
          <cell r="A3524">
            <v>1015202</v>
          </cell>
        </row>
        <row r="3525">
          <cell r="A3525">
            <v>1015202</v>
          </cell>
        </row>
        <row r="3526">
          <cell r="A3526">
            <v>1015202</v>
          </cell>
        </row>
        <row r="3527">
          <cell r="A3527">
            <v>1015202</v>
          </cell>
        </row>
        <row r="3528">
          <cell r="A3528">
            <v>1015202</v>
          </cell>
        </row>
        <row r="3529">
          <cell r="A3529">
            <v>1015202</v>
          </cell>
        </row>
        <row r="3530">
          <cell r="A3530">
            <v>1015202</v>
          </cell>
        </row>
        <row r="3531">
          <cell r="A3531">
            <v>1015202</v>
          </cell>
        </row>
        <row r="3532">
          <cell r="A3532">
            <v>1015202</v>
          </cell>
        </row>
        <row r="3533">
          <cell r="A3533">
            <v>1015202</v>
          </cell>
        </row>
        <row r="3534">
          <cell r="A3534">
            <v>1015202</v>
          </cell>
        </row>
        <row r="3535">
          <cell r="A3535">
            <v>1015202</v>
          </cell>
        </row>
        <row r="3536">
          <cell r="A3536">
            <v>1015202</v>
          </cell>
        </row>
        <row r="3537">
          <cell r="A3537">
            <v>1015202</v>
          </cell>
        </row>
        <row r="3538">
          <cell r="A3538">
            <v>1015202</v>
          </cell>
        </row>
        <row r="3539">
          <cell r="A3539">
            <v>1015202</v>
          </cell>
        </row>
        <row r="3540">
          <cell r="A3540">
            <v>1015202</v>
          </cell>
        </row>
        <row r="3541">
          <cell r="A3541">
            <v>1015202</v>
          </cell>
        </row>
        <row r="3542">
          <cell r="A3542">
            <v>1015202</v>
          </cell>
        </row>
        <row r="3543">
          <cell r="A3543">
            <v>1015202</v>
          </cell>
        </row>
        <row r="3544">
          <cell r="A3544">
            <v>1015202</v>
          </cell>
        </row>
        <row r="3545">
          <cell r="A3545">
            <v>1015203</v>
          </cell>
        </row>
        <row r="3546">
          <cell r="A3546">
            <v>1015203</v>
          </cell>
        </row>
        <row r="3547">
          <cell r="A3547">
            <v>1015203</v>
          </cell>
        </row>
        <row r="3548">
          <cell r="A3548">
            <v>1015203</v>
          </cell>
        </row>
        <row r="3549">
          <cell r="A3549">
            <v>1015203</v>
          </cell>
        </row>
        <row r="3550">
          <cell r="A3550">
            <v>1015203</v>
          </cell>
        </row>
        <row r="3551">
          <cell r="A3551">
            <v>1015203</v>
          </cell>
        </row>
        <row r="3552">
          <cell r="A3552">
            <v>1015203</v>
          </cell>
        </row>
        <row r="3553">
          <cell r="A3553">
            <v>1015203</v>
          </cell>
        </row>
        <row r="3554">
          <cell r="A3554">
            <v>1015203</v>
          </cell>
        </row>
        <row r="3555">
          <cell r="A3555">
            <v>1015203</v>
          </cell>
        </row>
        <row r="3556">
          <cell r="A3556">
            <v>1015203</v>
          </cell>
        </row>
        <row r="3557">
          <cell r="A3557">
            <v>1015203</v>
          </cell>
        </row>
        <row r="3558">
          <cell r="A3558">
            <v>1015203</v>
          </cell>
        </row>
        <row r="3559">
          <cell r="A3559">
            <v>1015203</v>
          </cell>
        </row>
        <row r="3560">
          <cell r="A3560">
            <v>1015203</v>
          </cell>
        </row>
        <row r="3561">
          <cell r="A3561">
            <v>1015203</v>
          </cell>
        </row>
        <row r="3562">
          <cell r="A3562">
            <v>1015203</v>
          </cell>
        </row>
        <row r="3563">
          <cell r="A3563">
            <v>1015203</v>
          </cell>
        </row>
        <row r="3564">
          <cell r="A3564">
            <v>1015203</v>
          </cell>
        </row>
        <row r="3565">
          <cell r="A3565">
            <v>1015203</v>
          </cell>
        </row>
        <row r="3566">
          <cell r="A3566">
            <v>1015203</v>
          </cell>
        </row>
        <row r="3567">
          <cell r="A3567">
            <v>1015203</v>
          </cell>
        </row>
        <row r="3568">
          <cell r="A3568">
            <v>1015203</v>
          </cell>
        </row>
        <row r="3569">
          <cell r="A3569">
            <v>1015203</v>
          </cell>
        </row>
        <row r="3570">
          <cell r="A3570">
            <v>1015203</v>
          </cell>
        </row>
        <row r="3571">
          <cell r="A3571">
            <v>1015203</v>
          </cell>
        </row>
        <row r="3572">
          <cell r="A3572">
            <v>1015203</v>
          </cell>
        </row>
        <row r="3573">
          <cell r="A3573">
            <v>1015203</v>
          </cell>
        </row>
        <row r="3574">
          <cell r="A3574">
            <v>1015203</v>
          </cell>
        </row>
        <row r="3575">
          <cell r="A3575">
            <v>1015204</v>
          </cell>
        </row>
        <row r="3576">
          <cell r="A3576">
            <v>1015204</v>
          </cell>
        </row>
        <row r="3577">
          <cell r="A3577">
            <v>1015204</v>
          </cell>
        </row>
        <row r="3578">
          <cell r="A3578">
            <v>1015204</v>
          </cell>
        </row>
        <row r="3579">
          <cell r="A3579">
            <v>1015204</v>
          </cell>
        </row>
        <row r="3580">
          <cell r="A3580">
            <v>1015204</v>
          </cell>
        </row>
        <row r="3581">
          <cell r="A3581">
            <v>1015204</v>
          </cell>
        </row>
        <row r="3582">
          <cell r="A3582">
            <v>1015204</v>
          </cell>
        </row>
        <row r="3583">
          <cell r="A3583">
            <v>1015204</v>
          </cell>
        </row>
        <row r="3584">
          <cell r="A3584">
            <v>1015204</v>
          </cell>
        </row>
        <row r="3585">
          <cell r="A3585">
            <v>1015204</v>
          </cell>
        </row>
        <row r="3586">
          <cell r="A3586">
            <v>1015204</v>
          </cell>
        </row>
        <row r="3587">
          <cell r="A3587">
            <v>1015204</v>
          </cell>
        </row>
        <row r="3588">
          <cell r="A3588">
            <v>1015204</v>
          </cell>
        </row>
        <row r="3589">
          <cell r="A3589">
            <v>1015204</v>
          </cell>
        </row>
        <row r="3590">
          <cell r="A3590">
            <v>1015204</v>
          </cell>
        </row>
        <row r="3591">
          <cell r="A3591">
            <v>1015204</v>
          </cell>
        </row>
        <row r="3592">
          <cell r="A3592">
            <v>1015204</v>
          </cell>
        </row>
        <row r="3593">
          <cell r="A3593">
            <v>1015204</v>
          </cell>
        </row>
        <row r="3594">
          <cell r="A3594">
            <v>1015204</v>
          </cell>
        </row>
        <row r="3595">
          <cell r="A3595">
            <v>1015204</v>
          </cell>
        </row>
        <row r="3596">
          <cell r="A3596">
            <v>1015204</v>
          </cell>
        </row>
        <row r="3597">
          <cell r="A3597">
            <v>1015204</v>
          </cell>
        </row>
        <row r="3598">
          <cell r="A3598">
            <v>1015204</v>
          </cell>
        </row>
        <row r="3599">
          <cell r="A3599">
            <v>1015204</v>
          </cell>
        </row>
        <row r="3600">
          <cell r="A3600">
            <v>1015204</v>
          </cell>
        </row>
        <row r="3601">
          <cell r="A3601">
            <v>1015204</v>
          </cell>
        </row>
        <row r="3602">
          <cell r="A3602">
            <v>1015204</v>
          </cell>
        </row>
        <row r="3603">
          <cell r="A3603">
            <v>1015204</v>
          </cell>
        </row>
        <row r="3604">
          <cell r="A3604">
            <v>1015204</v>
          </cell>
        </row>
        <row r="3605">
          <cell r="A3605">
            <v>1015204</v>
          </cell>
        </row>
        <row r="3606">
          <cell r="A3606">
            <v>1015204</v>
          </cell>
        </row>
        <row r="3607">
          <cell r="A3607">
            <v>1015204</v>
          </cell>
        </row>
        <row r="3608">
          <cell r="A3608">
            <v>1015204</v>
          </cell>
        </row>
        <row r="3609">
          <cell r="A3609">
            <v>1015204</v>
          </cell>
        </row>
        <row r="3610">
          <cell r="A3610">
            <v>1015204</v>
          </cell>
        </row>
        <row r="3611">
          <cell r="A3611">
            <v>1015204</v>
          </cell>
        </row>
        <row r="3612">
          <cell r="A3612">
            <v>1015204</v>
          </cell>
        </row>
        <row r="3613">
          <cell r="A3613">
            <v>1015204</v>
          </cell>
        </row>
        <row r="3614">
          <cell r="A3614">
            <v>1015204</v>
          </cell>
        </row>
        <row r="3615">
          <cell r="A3615">
            <v>1015204</v>
          </cell>
        </row>
        <row r="3616">
          <cell r="A3616">
            <v>1015204</v>
          </cell>
        </row>
        <row r="3617">
          <cell r="A3617">
            <v>1015204</v>
          </cell>
        </row>
        <row r="3618">
          <cell r="A3618">
            <v>1015204</v>
          </cell>
        </row>
        <row r="3619">
          <cell r="A3619">
            <v>1015204</v>
          </cell>
        </row>
        <row r="3620">
          <cell r="A3620">
            <v>1015206</v>
          </cell>
        </row>
        <row r="3621">
          <cell r="A3621">
            <v>1015206</v>
          </cell>
        </row>
        <row r="3622">
          <cell r="A3622">
            <v>1015206</v>
          </cell>
        </row>
        <row r="3623">
          <cell r="A3623">
            <v>1015206</v>
          </cell>
        </row>
        <row r="3624">
          <cell r="A3624">
            <v>1015206</v>
          </cell>
        </row>
        <row r="3625">
          <cell r="A3625">
            <v>1015206</v>
          </cell>
        </row>
        <row r="3626">
          <cell r="A3626">
            <v>1015206</v>
          </cell>
        </row>
        <row r="3627">
          <cell r="A3627">
            <v>1015206</v>
          </cell>
        </row>
        <row r="3628">
          <cell r="A3628">
            <v>1015206</v>
          </cell>
        </row>
        <row r="3629">
          <cell r="A3629">
            <v>1015206</v>
          </cell>
        </row>
        <row r="3630">
          <cell r="A3630">
            <v>1015206</v>
          </cell>
        </row>
        <row r="3631">
          <cell r="A3631">
            <v>1015206</v>
          </cell>
        </row>
        <row r="3632">
          <cell r="A3632">
            <v>1015206</v>
          </cell>
        </row>
        <row r="3633">
          <cell r="A3633">
            <v>1015206</v>
          </cell>
        </row>
        <row r="3634">
          <cell r="A3634">
            <v>1015206</v>
          </cell>
        </row>
        <row r="3635">
          <cell r="A3635">
            <v>1015206</v>
          </cell>
        </row>
        <row r="3636">
          <cell r="A3636">
            <v>1015206</v>
          </cell>
        </row>
        <row r="3637">
          <cell r="A3637">
            <v>1015206</v>
          </cell>
        </row>
        <row r="3638">
          <cell r="A3638">
            <v>1015206</v>
          </cell>
        </row>
        <row r="3639">
          <cell r="A3639">
            <v>1015206</v>
          </cell>
        </row>
        <row r="3640">
          <cell r="A3640">
            <v>1015206</v>
          </cell>
        </row>
        <row r="3641">
          <cell r="A3641">
            <v>1015206</v>
          </cell>
        </row>
        <row r="3642">
          <cell r="A3642">
            <v>1015206</v>
          </cell>
        </row>
        <row r="3643">
          <cell r="A3643">
            <v>1015206</v>
          </cell>
        </row>
        <row r="3644">
          <cell r="A3644">
            <v>1015206</v>
          </cell>
        </row>
        <row r="3645">
          <cell r="A3645">
            <v>1015206</v>
          </cell>
        </row>
        <row r="3646">
          <cell r="A3646">
            <v>1015206</v>
          </cell>
        </row>
        <row r="3647">
          <cell r="A3647">
            <v>1015206</v>
          </cell>
        </row>
        <row r="3648">
          <cell r="A3648">
            <v>1015206</v>
          </cell>
        </row>
        <row r="3649">
          <cell r="A3649">
            <v>1015206</v>
          </cell>
        </row>
        <row r="3650">
          <cell r="A3650">
            <v>1015206</v>
          </cell>
        </row>
        <row r="3651">
          <cell r="A3651">
            <v>1015206</v>
          </cell>
        </row>
        <row r="3652">
          <cell r="A3652">
            <v>1015206</v>
          </cell>
        </row>
        <row r="3653">
          <cell r="A3653">
            <v>1015206</v>
          </cell>
        </row>
        <row r="3654">
          <cell r="A3654">
            <v>1015206</v>
          </cell>
        </row>
        <row r="3655">
          <cell r="A3655">
            <v>1015206</v>
          </cell>
        </row>
        <row r="3656">
          <cell r="A3656">
            <v>1015206</v>
          </cell>
        </row>
        <row r="3657">
          <cell r="A3657">
            <v>1015206</v>
          </cell>
        </row>
        <row r="3658">
          <cell r="A3658">
            <v>1015206</v>
          </cell>
        </row>
        <row r="3659">
          <cell r="A3659">
            <v>1015206</v>
          </cell>
        </row>
        <row r="3660">
          <cell r="A3660">
            <v>1015207</v>
          </cell>
        </row>
        <row r="3661">
          <cell r="A3661">
            <v>1015207</v>
          </cell>
        </row>
        <row r="3662">
          <cell r="A3662">
            <v>1015207</v>
          </cell>
        </row>
        <row r="3663">
          <cell r="A3663">
            <v>1015207</v>
          </cell>
        </row>
        <row r="3664">
          <cell r="A3664">
            <v>1015207</v>
          </cell>
        </row>
        <row r="3665">
          <cell r="A3665">
            <v>1015207</v>
          </cell>
        </row>
        <row r="3666">
          <cell r="A3666">
            <v>1015207</v>
          </cell>
        </row>
        <row r="3667">
          <cell r="A3667">
            <v>1015207</v>
          </cell>
        </row>
        <row r="3668">
          <cell r="A3668">
            <v>1015207</v>
          </cell>
        </row>
        <row r="3669">
          <cell r="A3669">
            <v>1015207</v>
          </cell>
        </row>
        <row r="3670">
          <cell r="A3670">
            <v>1015207</v>
          </cell>
        </row>
        <row r="3671">
          <cell r="A3671">
            <v>1015207</v>
          </cell>
        </row>
        <row r="3672">
          <cell r="A3672">
            <v>1015207</v>
          </cell>
        </row>
        <row r="3673">
          <cell r="A3673">
            <v>1015207</v>
          </cell>
        </row>
        <row r="3674">
          <cell r="A3674">
            <v>1015207</v>
          </cell>
        </row>
        <row r="3675">
          <cell r="A3675">
            <v>1015207</v>
          </cell>
        </row>
        <row r="3676">
          <cell r="A3676">
            <v>1015207</v>
          </cell>
        </row>
        <row r="3677">
          <cell r="A3677">
            <v>1015207</v>
          </cell>
        </row>
        <row r="3678">
          <cell r="A3678">
            <v>1015207</v>
          </cell>
        </row>
        <row r="3679">
          <cell r="A3679">
            <v>1015207</v>
          </cell>
        </row>
        <row r="3680">
          <cell r="A3680">
            <v>1015207</v>
          </cell>
        </row>
        <row r="3681">
          <cell r="A3681">
            <v>1015207</v>
          </cell>
        </row>
        <row r="3682">
          <cell r="A3682">
            <v>1015207</v>
          </cell>
        </row>
        <row r="3683">
          <cell r="A3683">
            <v>1015207</v>
          </cell>
        </row>
        <row r="3684">
          <cell r="A3684">
            <v>1015207</v>
          </cell>
        </row>
        <row r="3685">
          <cell r="A3685">
            <v>1015207</v>
          </cell>
        </row>
        <row r="3686">
          <cell r="A3686">
            <v>1015207</v>
          </cell>
        </row>
        <row r="3687">
          <cell r="A3687">
            <v>1015207</v>
          </cell>
        </row>
        <row r="3688">
          <cell r="A3688">
            <v>1015207</v>
          </cell>
        </row>
        <row r="3689">
          <cell r="A3689">
            <v>1015207</v>
          </cell>
        </row>
        <row r="3690">
          <cell r="A3690">
            <v>1015207</v>
          </cell>
        </row>
        <row r="3691">
          <cell r="A3691">
            <v>1015207</v>
          </cell>
        </row>
        <row r="3692">
          <cell r="A3692">
            <v>1015207</v>
          </cell>
        </row>
        <row r="3693">
          <cell r="A3693">
            <v>1015207</v>
          </cell>
        </row>
        <row r="3694">
          <cell r="A3694">
            <v>1015207</v>
          </cell>
        </row>
        <row r="3695">
          <cell r="A3695">
            <v>1015207</v>
          </cell>
        </row>
        <row r="3696">
          <cell r="A3696">
            <v>1015208</v>
          </cell>
        </row>
        <row r="3697">
          <cell r="A3697">
            <v>1015208</v>
          </cell>
        </row>
        <row r="3698">
          <cell r="A3698">
            <v>1015208</v>
          </cell>
        </row>
        <row r="3699">
          <cell r="A3699">
            <v>1015208</v>
          </cell>
        </row>
        <row r="3700">
          <cell r="A3700">
            <v>1015208</v>
          </cell>
        </row>
        <row r="3701">
          <cell r="A3701">
            <v>1015208</v>
          </cell>
        </row>
        <row r="3702">
          <cell r="A3702">
            <v>1015208</v>
          </cell>
        </row>
        <row r="3703">
          <cell r="A3703">
            <v>1015208</v>
          </cell>
        </row>
        <row r="3704">
          <cell r="A3704">
            <v>1015208</v>
          </cell>
        </row>
        <row r="3705">
          <cell r="A3705">
            <v>1015208</v>
          </cell>
        </row>
        <row r="3706">
          <cell r="A3706">
            <v>1015208</v>
          </cell>
        </row>
        <row r="3707">
          <cell r="A3707">
            <v>1015208</v>
          </cell>
        </row>
        <row r="3708">
          <cell r="A3708">
            <v>1015208</v>
          </cell>
        </row>
        <row r="3709">
          <cell r="A3709">
            <v>1015208</v>
          </cell>
        </row>
        <row r="3710">
          <cell r="A3710">
            <v>1015208</v>
          </cell>
        </row>
        <row r="3711">
          <cell r="A3711">
            <v>1015208</v>
          </cell>
        </row>
        <row r="3712">
          <cell r="A3712">
            <v>1015208</v>
          </cell>
        </row>
        <row r="3713">
          <cell r="A3713">
            <v>1015208</v>
          </cell>
        </row>
        <row r="3714">
          <cell r="A3714">
            <v>1015208</v>
          </cell>
        </row>
        <row r="3715">
          <cell r="A3715">
            <v>1015208</v>
          </cell>
        </row>
        <row r="3716">
          <cell r="A3716">
            <v>1015208</v>
          </cell>
        </row>
        <row r="3717">
          <cell r="A3717">
            <v>1015208</v>
          </cell>
        </row>
        <row r="3718">
          <cell r="A3718">
            <v>1015208</v>
          </cell>
        </row>
        <row r="3719">
          <cell r="A3719">
            <v>1015208</v>
          </cell>
        </row>
        <row r="3720">
          <cell r="A3720">
            <v>1015208</v>
          </cell>
        </row>
        <row r="3721">
          <cell r="A3721">
            <v>1015208</v>
          </cell>
        </row>
        <row r="3722">
          <cell r="A3722">
            <v>1015208</v>
          </cell>
        </row>
        <row r="3723">
          <cell r="A3723">
            <v>1015208</v>
          </cell>
        </row>
        <row r="3724">
          <cell r="A3724">
            <v>1015208</v>
          </cell>
        </row>
        <row r="3725">
          <cell r="A3725">
            <v>1015209</v>
          </cell>
        </row>
        <row r="3726">
          <cell r="A3726">
            <v>1015209</v>
          </cell>
        </row>
        <row r="3727">
          <cell r="A3727">
            <v>1015209</v>
          </cell>
        </row>
        <row r="3728">
          <cell r="A3728">
            <v>1015209</v>
          </cell>
        </row>
        <row r="3729">
          <cell r="A3729">
            <v>1015209</v>
          </cell>
        </row>
        <row r="3730">
          <cell r="A3730">
            <v>1015209</v>
          </cell>
        </row>
        <row r="3731">
          <cell r="A3731">
            <v>1015209</v>
          </cell>
        </row>
        <row r="3732">
          <cell r="A3732">
            <v>1015209</v>
          </cell>
        </row>
        <row r="3733">
          <cell r="A3733">
            <v>1015209</v>
          </cell>
        </row>
        <row r="3734">
          <cell r="A3734">
            <v>1015209</v>
          </cell>
        </row>
        <row r="3735">
          <cell r="A3735">
            <v>1015209</v>
          </cell>
        </row>
        <row r="3736">
          <cell r="A3736">
            <v>1015209</v>
          </cell>
        </row>
        <row r="3737">
          <cell r="A3737">
            <v>1015209</v>
          </cell>
        </row>
        <row r="3738">
          <cell r="A3738">
            <v>1015209</v>
          </cell>
        </row>
        <row r="3739">
          <cell r="A3739">
            <v>1015209</v>
          </cell>
        </row>
        <row r="3740">
          <cell r="A3740">
            <v>1015209</v>
          </cell>
        </row>
        <row r="3741">
          <cell r="A3741">
            <v>1015209</v>
          </cell>
        </row>
        <row r="3742">
          <cell r="A3742">
            <v>1015209</v>
          </cell>
        </row>
        <row r="3743">
          <cell r="A3743">
            <v>1015209</v>
          </cell>
        </row>
        <row r="3744">
          <cell r="A3744">
            <v>1015209</v>
          </cell>
        </row>
        <row r="3745">
          <cell r="A3745">
            <v>1015209</v>
          </cell>
        </row>
        <row r="3746">
          <cell r="A3746">
            <v>1015209</v>
          </cell>
        </row>
        <row r="3747">
          <cell r="A3747">
            <v>1015209</v>
          </cell>
        </row>
        <row r="3748">
          <cell r="A3748">
            <v>1015209</v>
          </cell>
        </row>
        <row r="3749">
          <cell r="A3749">
            <v>1015209</v>
          </cell>
        </row>
        <row r="3750">
          <cell r="A3750">
            <v>1015209</v>
          </cell>
        </row>
        <row r="3751">
          <cell r="A3751">
            <v>1015209</v>
          </cell>
        </row>
        <row r="3752">
          <cell r="A3752">
            <v>1015209</v>
          </cell>
        </row>
        <row r="3753">
          <cell r="A3753">
            <v>1015209</v>
          </cell>
        </row>
        <row r="3754">
          <cell r="A3754">
            <v>1015209</v>
          </cell>
        </row>
        <row r="3755">
          <cell r="A3755">
            <v>1015209</v>
          </cell>
        </row>
        <row r="3756">
          <cell r="A3756">
            <v>1015209</v>
          </cell>
        </row>
        <row r="3757">
          <cell r="A3757">
            <v>1015209</v>
          </cell>
        </row>
        <row r="3758">
          <cell r="A3758">
            <v>1015209</v>
          </cell>
        </row>
        <row r="3759">
          <cell r="A3759">
            <v>1015210</v>
          </cell>
        </row>
        <row r="3760">
          <cell r="A3760">
            <v>1015210</v>
          </cell>
        </row>
        <row r="3761">
          <cell r="A3761">
            <v>1015210</v>
          </cell>
        </row>
        <row r="3762">
          <cell r="A3762">
            <v>1015210</v>
          </cell>
        </row>
        <row r="3763">
          <cell r="A3763">
            <v>1015210</v>
          </cell>
        </row>
        <row r="3764">
          <cell r="A3764">
            <v>1015210</v>
          </cell>
        </row>
        <row r="3765">
          <cell r="A3765">
            <v>1015210</v>
          </cell>
        </row>
        <row r="3766">
          <cell r="A3766">
            <v>1015210</v>
          </cell>
        </row>
        <row r="3767">
          <cell r="A3767">
            <v>1015210</v>
          </cell>
        </row>
        <row r="3768">
          <cell r="A3768">
            <v>1015210</v>
          </cell>
        </row>
        <row r="3769">
          <cell r="A3769">
            <v>1015210</v>
          </cell>
        </row>
        <row r="3770">
          <cell r="A3770">
            <v>1015210</v>
          </cell>
        </row>
        <row r="3771">
          <cell r="A3771">
            <v>1015210</v>
          </cell>
        </row>
        <row r="3772">
          <cell r="A3772">
            <v>1015210</v>
          </cell>
        </row>
        <row r="3773">
          <cell r="A3773">
            <v>1015210</v>
          </cell>
        </row>
        <row r="3774">
          <cell r="A3774">
            <v>1015210</v>
          </cell>
        </row>
        <row r="3775">
          <cell r="A3775">
            <v>1015210</v>
          </cell>
        </row>
        <row r="3776">
          <cell r="A3776">
            <v>1015210</v>
          </cell>
        </row>
        <row r="3777">
          <cell r="A3777">
            <v>1015210</v>
          </cell>
        </row>
        <row r="3778">
          <cell r="A3778">
            <v>1015210</v>
          </cell>
        </row>
        <row r="3779">
          <cell r="A3779">
            <v>1015210</v>
          </cell>
        </row>
        <row r="3780">
          <cell r="A3780">
            <v>1015210</v>
          </cell>
        </row>
        <row r="3781">
          <cell r="A3781">
            <v>1015210</v>
          </cell>
        </row>
        <row r="3782">
          <cell r="A3782">
            <v>1015210</v>
          </cell>
        </row>
        <row r="3783">
          <cell r="A3783">
            <v>1015210</v>
          </cell>
        </row>
        <row r="3784">
          <cell r="A3784">
            <v>1015210</v>
          </cell>
        </row>
        <row r="3785">
          <cell r="A3785">
            <v>1015210</v>
          </cell>
        </row>
        <row r="3786">
          <cell r="A3786">
            <v>1015210</v>
          </cell>
        </row>
        <row r="3787">
          <cell r="A3787">
            <v>1015210</v>
          </cell>
        </row>
        <row r="3788">
          <cell r="A3788">
            <v>1015213</v>
          </cell>
        </row>
        <row r="3789">
          <cell r="A3789">
            <v>1015213</v>
          </cell>
        </row>
        <row r="3790">
          <cell r="A3790">
            <v>1015213</v>
          </cell>
        </row>
        <row r="3791">
          <cell r="A3791">
            <v>1015213</v>
          </cell>
        </row>
        <row r="3792">
          <cell r="A3792">
            <v>1015213</v>
          </cell>
        </row>
        <row r="3793">
          <cell r="A3793">
            <v>1015213</v>
          </cell>
        </row>
        <row r="3794">
          <cell r="A3794">
            <v>1015213</v>
          </cell>
        </row>
        <row r="3795">
          <cell r="A3795">
            <v>1015213</v>
          </cell>
        </row>
        <row r="3796">
          <cell r="A3796">
            <v>1015213</v>
          </cell>
        </row>
        <row r="3797">
          <cell r="A3797">
            <v>1015213</v>
          </cell>
        </row>
        <row r="3798">
          <cell r="A3798">
            <v>1015213</v>
          </cell>
        </row>
        <row r="3799">
          <cell r="A3799">
            <v>1015213</v>
          </cell>
        </row>
        <row r="3800">
          <cell r="A3800">
            <v>1015213</v>
          </cell>
        </row>
        <row r="3801">
          <cell r="A3801">
            <v>1015213</v>
          </cell>
        </row>
        <row r="3802">
          <cell r="A3802">
            <v>1015213</v>
          </cell>
        </row>
        <row r="3803">
          <cell r="A3803">
            <v>1015213</v>
          </cell>
        </row>
        <row r="3804">
          <cell r="A3804">
            <v>1015213</v>
          </cell>
        </row>
        <row r="3805">
          <cell r="A3805">
            <v>1015213</v>
          </cell>
        </row>
        <row r="3806">
          <cell r="A3806">
            <v>1015213</v>
          </cell>
        </row>
        <row r="3807">
          <cell r="A3807">
            <v>1015213</v>
          </cell>
        </row>
        <row r="3808">
          <cell r="A3808">
            <v>1015213</v>
          </cell>
        </row>
        <row r="3809">
          <cell r="A3809">
            <v>1015213</v>
          </cell>
        </row>
        <row r="3810">
          <cell r="A3810">
            <v>1015213</v>
          </cell>
        </row>
        <row r="3811">
          <cell r="A3811">
            <v>1015213</v>
          </cell>
        </row>
        <row r="3812">
          <cell r="A3812">
            <v>1015213</v>
          </cell>
        </row>
        <row r="3813">
          <cell r="A3813">
            <v>1015214</v>
          </cell>
        </row>
        <row r="3814">
          <cell r="A3814">
            <v>1015214</v>
          </cell>
        </row>
        <row r="3815">
          <cell r="A3815">
            <v>1015214</v>
          </cell>
        </row>
        <row r="3816">
          <cell r="A3816">
            <v>1015214</v>
          </cell>
        </row>
        <row r="3817">
          <cell r="A3817">
            <v>1015214</v>
          </cell>
        </row>
        <row r="3818">
          <cell r="A3818">
            <v>1015214</v>
          </cell>
        </row>
        <row r="3819">
          <cell r="A3819">
            <v>1015214</v>
          </cell>
        </row>
        <row r="3820">
          <cell r="A3820">
            <v>1015214</v>
          </cell>
        </row>
        <row r="3821">
          <cell r="A3821">
            <v>1015214</v>
          </cell>
        </row>
        <row r="3822">
          <cell r="A3822">
            <v>1015214</v>
          </cell>
        </row>
        <row r="3823">
          <cell r="A3823">
            <v>1015214</v>
          </cell>
        </row>
        <row r="3824">
          <cell r="A3824">
            <v>1015214</v>
          </cell>
        </row>
        <row r="3825">
          <cell r="A3825">
            <v>1015214</v>
          </cell>
        </row>
        <row r="3826">
          <cell r="A3826">
            <v>1015214</v>
          </cell>
        </row>
        <row r="3827">
          <cell r="A3827">
            <v>1015214</v>
          </cell>
        </row>
        <row r="3828">
          <cell r="A3828">
            <v>1015214</v>
          </cell>
        </row>
        <row r="3829">
          <cell r="A3829">
            <v>1015214</v>
          </cell>
        </row>
        <row r="3830">
          <cell r="A3830">
            <v>1015214</v>
          </cell>
        </row>
        <row r="3831">
          <cell r="A3831">
            <v>1015214</v>
          </cell>
        </row>
        <row r="3832">
          <cell r="A3832">
            <v>1015214</v>
          </cell>
        </row>
        <row r="3833">
          <cell r="A3833">
            <v>1015214</v>
          </cell>
        </row>
        <row r="3834">
          <cell r="A3834">
            <v>1015214</v>
          </cell>
        </row>
        <row r="3835">
          <cell r="A3835">
            <v>1015214</v>
          </cell>
        </row>
        <row r="3836">
          <cell r="A3836">
            <v>1015214</v>
          </cell>
        </row>
        <row r="3837">
          <cell r="A3837">
            <v>1015214</v>
          </cell>
        </row>
        <row r="3838">
          <cell r="A3838">
            <v>1015214</v>
          </cell>
        </row>
        <row r="3839">
          <cell r="A3839">
            <v>1015214</v>
          </cell>
        </row>
        <row r="3840">
          <cell r="A3840">
            <v>1015215</v>
          </cell>
        </row>
        <row r="3841">
          <cell r="A3841">
            <v>1015215</v>
          </cell>
        </row>
        <row r="3842">
          <cell r="A3842">
            <v>1015215</v>
          </cell>
        </row>
        <row r="3843">
          <cell r="A3843">
            <v>1015215</v>
          </cell>
        </row>
        <row r="3844">
          <cell r="A3844">
            <v>1015215</v>
          </cell>
        </row>
        <row r="3845">
          <cell r="A3845">
            <v>1015215</v>
          </cell>
        </row>
        <row r="3846">
          <cell r="A3846">
            <v>1015215</v>
          </cell>
        </row>
        <row r="3847">
          <cell r="A3847">
            <v>1015215</v>
          </cell>
        </row>
        <row r="3848">
          <cell r="A3848">
            <v>1015215</v>
          </cell>
        </row>
        <row r="3849">
          <cell r="A3849">
            <v>1015215</v>
          </cell>
        </row>
        <row r="3850">
          <cell r="A3850">
            <v>1015215</v>
          </cell>
        </row>
        <row r="3851">
          <cell r="A3851">
            <v>1015215</v>
          </cell>
        </row>
        <row r="3852">
          <cell r="A3852">
            <v>1015215</v>
          </cell>
        </row>
        <row r="3853">
          <cell r="A3853">
            <v>1015215</v>
          </cell>
        </row>
        <row r="3854">
          <cell r="A3854">
            <v>1015215</v>
          </cell>
        </row>
        <row r="3855">
          <cell r="A3855">
            <v>1015215</v>
          </cell>
        </row>
        <row r="3856">
          <cell r="A3856">
            <v>1015215</v>
          </cell>
        </row>
        <row r="3857">
          <cell r="A3857">
            <v>1015215</v>
          </cell>
        </row>
        <row r="3858">
          <cell r="A3858">
            <v>1015215</v>
          </cell>
        </row>
        <row r="3859">
          <cell r="A3859">
            <v>1015215</v>
          </cell>
        </row>
        <row r="3860">
          <cell r="A3860">
            <v>1015215</v>
          </cell>
        </row>
        <row r="3861">
          <cell r="A3861">
            <v>1015215</v>
          </cell>
        </row>
        <row r="3862">
          <cell r="A3862">
            <v>1015215</v>
          </cell>
        </row>
        <row r="3863">
          <cell r="A3863">
            <v>1015215</v>
          </cell>
        </row>
        <row r="3864">
          <cell r="A3864">
            <v>1015215</v>
          </cell>
        </row>
        <row r="3865">
          <cell r="A3865">
            <v>1015215</v>
          </cell>
        </row>
        <row r="3866">
          <cell r="A3866">
            <v>1015215</v>
          </cell>
        </row>
        <row r="3867">
          <cell r="A3867">
            <v>1015215</v>
          </cell>
        </row>
        <row r="3868">
          <cell r="A3868">
            <v>1015215</v>
          </cell>
        </row>
        <row r="3869">
          <cell r="A3869">
            <v>1015215</v>
          </cell>
        </row>
        <row r="3870">
          <cell r="A3870">
            <v>1015215</v>
          </cell>
        </row>
        <row r="3871">
          <cell r="A3871">
            <v>1015215</v>
          </cell>
        </row>
        <row r="3872">
          <cell r="A3872">
            <v>1015215</v>
          </cell>
        </row>
        <row r="3873">
          <cell r="A3873">
            <v>1015215</v>
          </cell>
        </row>
        <row r="3874">
          <cell r="A3874">
            <v>1015215</v>
          </cell>
        </row>
        <row r="3875">
          <cell r="A3875">
            <v>1015215</v>
          </cell>
        </row>
        <row r="3876">
          <cell r="A3876">
            <v>1015215</v>
          </cell>
        </row>
        <row r="3877">
          <cell r="A3877">
            <v>1015215</v>
          </cell>
        </row>
        <row r="3878">
          <cell r="A3878">
            <v>1015215</v>
          </cell>
        </row>
        <row r="3879">
          <cell r="A3879">
            <v>1015215</v>
          </cell>
        </row>
        <row r="3880">
          <cell r="A3880">
            <v>1015215</v>
          </cell>
        </row>
        <row r="3881">
          <cell r="A3881">
            <v>1015215</v>
          </cell>
        </row>
        <row r="3882">
          <cell r="A3882">
            <v>1015215</v>
          </cell>
        </row>
        <row r="3883">
          <cell r="A3883">
            <v>1015215</v>
          </cell>
        </row>
        <row r="3884">
          <cell r="A3884">
            <v>1015215</v>
          </cell>
        </row>
        <row r="3885">
          <cell r="A3885">
            <v>1015215</v>
          </cell>
        </row>
        <row r="3886">
          <cell r="A3886">
            <v>1015215</v>
          </cell>
        </row>
        <row r="3887">
          <cell r="A3887">
            <v>1015215</v>
          </cell>
        </row>
        <row r="3888">
          <cell r="A3888">
            <v>1015215</v>
          </cell>
        </row>
        <row r="3889">
          <cell r="A3889">
            <v>1015215</v>
          </cell>
        </row>
        <row r="3890">
          <cell r="A3890">
            <v>1015215</v>
          </cell>
        </row>
        <row r="3891">
          <cell r="A3891">
            <v>1015215</v>
          </cell>
        </row>
        <row r="3892">
          <cell r="A3892">
            <v>1015215</v>
          </cell>
        </row>
        <row r="3893">
          <cell r="A3893">
            <v>1015215</v>
          </cell>
        </row>
        <row r="3894">
          <cell r="A3894">
            <v>1015215</v>
          </cell>
        </row>
        <row r="3895">
          <cell r="A3895">
            <v>1015215</v>
          </cell>
        </row>
        <row r="3896">
          <cell r="A3896">
            <v>1015215</v>
          </cell>
        </row>
        <row r="3897">
          <cell r="A3897">
            <v>1015215</v>
          </cell>
        </row>
        <row r="3898">
          <cell r="A3898">
            <v>1015215</v>
          </cell>
        </row>
        <row r="3899">
          <cell r="A3899">
            <v>1015215</v>
          </cell>
        </row>
        <row r="3900">
          <cell r="A3900">
            <v>1015215</v>
          </cell>
        </row>
        <row r="3901">
          <cell r="A3901">
            <v>1015215</v>
          </cell>
        </row>
        <row r="3902">
          <cell r="A3902">
            <v>1015215</v>
          </cell>
        </row>
        <row r="3903">
          <cell r="A3903">
            <v>1015215</v>
          </cell>
        </row>
        <row r="3904">
          <cell r="A3904">
            <v>1015215</v>
          </cell>
        </row>
        <row r="3905">
          <cell r="A3905">
            <v>1015215</v>
          </cell>
        </row>
        <row r="3906">
          <cell r="A3906">
            <v>1015215</v>
          </cell>
        </row>
        <row r="3907">
          <cell r="A3907">
            <v>1015215</v>
          </cell>
        </row>
        <row r="3908">
          <cell r="A3908">
            <v>1015215</v>
          </cell>
        </row>
        <row r="3909">
          <cell r="A3909">
            <v>1015215</v>
          </cell>
        </row>
        <row r="3910">
          <cell r="A3910">
            <v>1015215</v>
          </cell>
        </row>
        <row r="3911">
          <cell r="A3911">
            <v>1015215</v>
          </cell>
        </row>
        <row r="3912">
          <cell r="A3912">
            <v>1015215</v>
          </cell>
        </row>
        <row r="3913">
          <cell r="A3913">
            <v>1015215</v>
          </cell>
        </row>
        <row r="3914">
          <cell r="A3914">
            <v>1015215</v>
          </cell>
        </row>
        <row r="3915">
          <cell r="A3915">
            <v>1015215</v>
          </cell>
        </row>
        <row r="3916">
          <cell r="A3916">
            <v>1015215</v>
          </cell>
        </row>
        <row r="3917">
          <cell r="A3917">
            <v>1015215</v>
          </cell>
        </row>
        <row r="3918">
          <cell r="A3918">
            <v>1015215</v>
          </cell>
        </row>
        <row r="3919">
          <cell r="A3919">
            <v>1015215</v>
          </cell>
        </row>
        <row r="3920">
          <cell r="A3920">
            <v>1015215</v>
          </cell>
        </row>
        <row r="3921">
          <cell r="A3921">
            <v>1015215</v>
          </cell>
        </row>
        <row r="3922">
          <cell r="A3922">
            <v>1015215</v>
          </cell>
        </row>
        <row r="3923">
          <cell r="A3923">
            <v>1015215</v>
          </cell>
        </row>
        <row r="3924">
          <cell r="A3924">
            <v>1015215</v>
          </cell>
        </row>
        <row r="3925">
          <cell r="A3925">
            <v>1015215</v>
          </cell>
        </row>
        <row r="3926">
          <cell r="A3926">
            <v>1015215</v>
          </cell>
        </row>
        <row r="3927">
          <cell r="A3927">
            <v>1015215</v>
          </cell>
        </row>
        <row r="3928">
          <cell r="A3928">
            <v>1015215</v>
          </cell>
        </row>
        <row r="3929">
          <cell r="A3929">
            <v>1015215</v>
          </cell>
        </row>
        <row r="3930">
          <cell r="A3930">
            <v>1015215</v>
          </cell>
        </row>
        <row r="3931">
          <cell r="A3931">
            <v>1015215</v>
          </cell>
        </row>
        <row r="3932">
          <cell r="A3932">
            <v>1015215</v>
          </cell>
        </row>
        <row r="3933">
          <cell r="A3933">
            <v>1015215</v>
          </cell>
        </row>
        <row r="3934">
          <cell r="A3934">
            <v>1015215</v>
          </cell>
        </row>
        <row r="3935">
          <cell r="A3935">
            <v>1015215</v>
          </cell>
        </row>
        <row r="3936">
          <cell r="A3936">
            <v>1015215</v>
          </cell>
        </row>
        <row r="3937">
          <cell r="A3937">
            <v>1015215</v>
          </cell>
        </row>
        <row r="3938">
          <cell r="A3938">
            <v>1015215</v>
          </cell>
        </row>
        <row r="3939">
          <cell r="A3939">
            <v>1015215</v>
          </cell>
        </row>
        <row r="3940">
          <cell r="A3940">
            <v>1015215</v>
          </cell>
        </row>
        <row r="3941">
          <cell r="A3941">
            <v>1015215</v>
          </cell>
        </row>
        <row r="3942">
          <cell r="A3942">
            <v>1015215</v>
          </cell>
        </row>
        <row r="3943">
          <cell r="A3943">
            <v>1015215</v>
          </cell>
        </row>
        <row r="3944">
          <cell r="A3944">
            <v>1015215</v>
          </cell>
        </row>
        <row r="3945">
          <cell r="A3945">
            <v>1015215</v>
          </cell>
        </row>
        <row r="3946">
          <cell r="A3946">
            <v>1015215</v>
          </cell>
        </row>
        <row r="3947">
          <cell r="A3947">
            <v>1015215</v>
          </cell>
        </row>
        <row r="3948">
          <cell r="A3948">
            <v>1015215</v>
          </cell>
        </row>
        <row r="3949">
          <cell r="A3949">
            <v>1015215</v>
          </cell>
        </row>
        <row r="3950">
          <cell r="A3950">
            <v>1015216</v>
          </cell>
        </row>
        <row r="3951">
          <cell r="A3951">
            <v>1015216</v>
          </cell>
        </row>
        <row r="3952">
          <cell r="A3952">
            <v>1015216</v>
          </cell>
        </row>
        <row r="3953">
          <cell r="A3953">
            <v>1015216</v>
          </cell>
        </row>
        <row r="3954">
          <cell r="A3954">
            <v>1015216</v>
          </cell>
        </row>
        <row r="3955">
          <cell r="A3955">
            <v>1015216</v>
          </cell>
        </row>
        <row r="3956">
          <cell r="A3956">
            <v>1015216</v>
          </cell>
        </row>
        <row r="3957">
          <cell r="A3957">
            <v>1015216</v>
          </cell>
        </row>
        <row r="3958">
          <cell r="A3958">
            <v>1015216</v>
          </cell>
        </row>
        <row r="3959">
          <cell r="A3959">
            <v>1015216</v>
          </cell>
        </row>
        <row r="3960">
          <cell r="A3960">
            <v>1015216</v>
          </cell>
        </row>
        <row r="3961">
          <cell r="A3961">
            <v>1015216</v>
          </cell>
        </row>
        <row r="3962">
          <cell r="A3962">
            <v>1015216</v>
          </cell>
        </row>
        <row r="3963">
          <cell r="A3963">
            <v>1015216</v>
          </cell>
        </row>
        <row r="3964">
          <cell r="A3964">
            <v>1015216</v>
          </cell>
        </row>
        <row r="3965">
          <cell r="A3965">
            <v>1015216</v>
          </cell>
        </row>
        <row r="3966">
          <cell r="A3966">
            <v>1015216</v>
          </cell>
        </row>
        <row r="3967">
          <cell r="A3967">
            <v>1015216</v>
          </cell>
        </row>
        <row r="3968">
          <cell r="A3968">
            <v>1015216</v>
          </cell>
        </row>
        <row r="3969">
          <cell r="A3969">
            <v>1015216</v>
          </cell>
        </row>
        <row r="3970">
          <cell r="A3970">
            <v>1015216</v>
          </cell>
        </row>
        <row r="3971">
          <cell r="A3971">
            <v>1015216</v>
          </cell>
        </row>
        <row r="3972">
          <cell r="A3972">
            <v>1015216</v>
          </cell>
        </row>
        <row r="3973">
          <cell r="A3973">
            <v>1015216</v>
          </cell>
        </row>
        <row r="3974">
          <cell r="A3974">
            <v>1015216</v>
          </cell>
        </row>
        <row r="3975">
          <cell r="A3975">
            <v>1015216</v>
          </cell>
        </row>
        <row r="3976">
          <cell r="A3976">
            <v>1015216</v>
          </cell>
        </row>
        <row r="3977">
          <cell r="A3977">
            <v>1015216</v>
          </cell>
        </row>
        <row r="3978">
          <cell r="A3978">
            <v>1015216</v>
          </cell>
        </row>
        <row r="3979">
          <cell r="A3979">
            <v>1015216</v>
          </cell>
        </row>
        <row r="3980">
          <cell r="A3980">
            <v>1015216</v>
          </cell>
        </row>
        <row r="3981">
          <cell r="A3981">
            <v>1015216</v>
          </cell>
        </row>
        <row r="3982">
          <cell r="A3982">
            <v>1015216</v>
          </cell>
        </row>
        <row r="3983">
          <cell r="A3983">
            <v>1015216</v>
          </cell>
        </row>
        <row r="3984">
          <cell r="A3984">
            <v>1015216</v>
          </cell>
        </row>
        <row r="3985">
          <cell r="A3985">
            <v>1015216</v>
          </cell>
        </row>
        <row r="3986">
          <cell r="A3986">
            <v>1015216</v>
          </cell>
        </row>
        <row r="3987">
          <cell r="A3987">
            <v>1015216</v>
          </cell>
        </row>
        <row r="3988">
          <cell r="A3988">
            <v>1015216</v>
          </cell>
        </row>
        <row r="3989">
          <cell r="A3989">
            <v>1015216</v>
          </cell>
        </row>
        <row r="3990">
          <cell r="A3990">
            <v>1015216</v>
          </cell>
        </row>
        <row r="3991">
          <cell r="A3991">
            <v>1015216</v>
          </cell>
        </row>
        <row r="3992">
          <cell r="A3992">
            <v>1015216</v>
          </cell>
        </row>
        <row r="3993">
          <cell r="A3993">
            <v>1015216</v>
          </cell>
        </row>
        <row r="3994">
          <cell r="A3994">
            <v>1015216</v>
          </cell>
        </row>
        <row r="3995">
          <cell r="A3995">
            <v>1015216</v>
          </cell>
        </row>
        <row r="3996">
          <cell r="A3996">
            <v>1015216</v>
          </cell>
        </row>
        <row r="3997">
          <cell r="A3997">
            <v>1015216</v>
          </cell>
        </row>
        <row r="3998">
          <cell r="A3998">
            <v>1015216</v>
          </cell>
        </row>
        <row r="3999">
          <cell r="A3999">
            <v>1015222</v>
          </cell>
        </row>
        <row r="4000">
          <cell r="A4000">
            <v>1015222</v>
          </cell>
        </row>
        <row r="4001">
          <cell r="A4001">
            <v>1015222</v>
          </cell>
        </row>
        <row r="4002">
          <cell r="A4002">
            <v>1015223</v>
          </cell>
        </row>
        <row r="4003">
          <cell r="A4003">
            <v>1015232</v>
          </cell>
        </row>
        <row r="4004">
          <cell r="A4004">
            <v>1015232</v>
          </cell>
        </row>
        <row r="4005">
          <cell r="A4005">
            <v>1015232</v>
          </cell>
        </row>
        <row r="4006">
          <cell r="A4006">
            <v>1015233</v>
          </cell>
        </row>
        <row r="4007">
          <cell r="A4007">
            <v>1015235</v>
          </cell>
        </row>
        <row r="4008">
          <cell r="A4008">
            <v>1015235</v>
          </cell>
        </row>
        <row r="4009">
          <cell r="A4009">
            <v>1015235</v>
          </cell>
        </row>
        <row r="4010">
          <cell r="A4010">
            <v>1015246</v>
          </cell>
        </row>
        <row r="4011">
          <cell r="A4011">
            <v>1015256</v>
          </cell>
        </row>
        <row r="4012">
          <cell r="A4012">
            <v>1015256</v>
          </cell>
        </row>
        <row r="4013">
          <cell r="A4013">
            <v>1015256</v>
          </cell>
        </row>
        <row r="4014">
          <cell r="A4014">
            <v>1015256</v>
          </cell>
        </row>
        <row r="4015">
          <cell r="A4015">
            <v>1015256</v>
          </cell>
        </row>
        <row r="4016">
          <cell r="A4016">
            <v>1015256</v>
          </cell>
        </row>
        <row r="4017">
          <cell r="A4017">
            <v>1015256</v>
          </cell>
        </row>
        <row r="4018">
          <cell r="A4018">
            <v>1015258</v>
          </cell>
        </row>
        <row r="4019">
          <cell r="A4019">
            <v>1015259</v>
          </cell>
        </row>
        <row r="4020">
          <cell r="A4020">
            <v>1015260</v>
          </cell>
        </row>
        <row r="4021">
          <cell r="A4021">
            <v>1015261</v>
          </cell>
        </row>
        <row r="4022">
          <cell r="A4022">
            <v>1015262</v>
          </cell>
        </row>
        <row r="4023">
          <cell r="A4023">
            <v>1015264</v>
          </cell>
        </row>
        <row r="4024">
          <cell r="A4024">
            <v>1015265</v>
          </cell>
        </row>
        <row r="4025">
          <cell r="A4025">
            <v>1015266</v>
          </cell>
        </row>
        <row r="4026">
          <cell r="A4026">
            <v>1015267</v>
          </cell>
        </row>
        <row r="4027">
          <cell r="A4027">
            <v>1015268</v>
          </cell>
        </row>
        <row r="4028">
          <cell r="A4028">
            <v>1015269</v>
          </cell>
        </row>
        <row r="4029">
          <cell r="A4029">
            <v>1015278</v>
          </cell>
        </row>
        <row r="4030">
          <cell r="A4030">
            <v>1015278</v>
          </cell>
        </row>
        <row r="4031">
          <cell r="A4031">
            <v>1015278</v>
          </cell>
        </row>
        <row r="4032">
          <cell r="A4032">
            <v>1015279</v>
          </cell>
        </row>
        <row r="4033">
          <cell r="A4033">
            <v>1015279</v>
          </cell>
        </row>
        <row r="4034">
          <cell r="A4034">
            <v>1015279</v>
          </cell>
        </row>
        <row r="4035">
          <cell r="A4035">
            <v>1015279</v>
          </cell>
        </row>
        <row r="4036">
          <cell r="A4036">
            <v>1015279</v>
          </cell>
        </row>
        <row r="4037">
          <cell r="A4037">
            <v>1015279</v>
          </cell>
        </row>
        <row r="4038">
          <cell r="A4038">
            <v>1015279</v>
          </cell>
        </row>
        <row r="4039">
          <cell r="A4039">
            <v>1015279</v>
          </cell>
        </row>
        <row r="4040">
          <cell r="A4040">
            <v>1015279</v>
          </cell>
        </row>
        <row r="4041">
          <cell r="A4041">
            <v>1015279</v>
          </cell>
        </row>
        <row r="4042">
          <cell r="A4042">
            <v>1015279</v>
          </cell>
        </row>
        <row r="4043">
          <cell r="A4043">
            <v>1015279</v>
          </cell>
        </row>
        <row r="4044">
          <cell r="A4044">
            <v>1015279</v>
          </cell>
        </row>
        <row r="4045">
          <cell r="A4045">
            <v>1015279</v>
          </cell>
        </row>
        <row r="4046">
          <cell r="A4046">
            <v>1015279</v>
          </cell>
        </row>
        <row r="4047">
          <cell r="A4047">
            <v>1015279</v>
          </cell>
        </row>
        <row r="4048">
          <cell r="A4048">
            <v>1015280</v>
          </cell>
        </row>
        <row r="4049">
          <cell r="A4049">
            <v>1015280</v>
          </cell>
        </row>
        <row r="4050">
          <cell r="A4050">
            <v>1015280</v>
          </cell>
        </row>
        <row r="4051">
          <cell r="A4051">
            <v>1015280</v>
          </cell>
        </row>
        <row r="4052">
          <cell r="A4052">
            <v>1015280</v>
          </cell>
        </row>
        <row r="4053">
          <cell r="A4053">
            <v>1015280</v>
          </cell>
        </row>
        <row r="4054">
          <cell r="A4054">
            <v>1015280</v>
          </cell>
        </row>
        <row r="4055">
          <cell r="A4055">
            <v>1015280</v>
          </cell>
        </row>
        <row r="4056">
          <cell r="A4056">
            <v>1015281</v>
          </cell>
        </row>
        <row r="4057">
          <cell r="A4057">
            <v>1015281</v>
          </cell>
        </row>
        <row r="4058">
          <cell r="A4058">
            <v>1015281</v>
          </cell>
        </row>
        <row r="4059">
          <cell r="A4059">
            <v>1015281</v>
          </cell>
        </row>
        <row r="4060">
          <cell r="A4060">
            <v>1015281</v>
          </cell>
        </row>
        <row r="4061">
          <cell r="A4061">
            <v>1015281</v>
          </cell>
        </row>
        <row r="4062">
          <cell r="A4062">
            <v>1015281</v>
          </cell>
        </row>
        <row r="4063">
          <cell r="A4063">
            <v>1015281</v>
          </cell>
        </row>
        <row r="4064">
          <cell r="A4064">
            <v>1015282</v>
          </cell>
        </row>
        <row r="4065">
          <cell r="A4065">
            <v>1015282</v>
          </cell>
        </row>
        <row r="4066">
          <cell r="A4066">
            <v>1015283</v>
          </cell>
        </row>
        <row r="4067">
          <cell r="A4067">
            <v>1015283</v>
          </cell>
        </row>
        <row r="4068">
          <cell r="A4068">
            <v>1015283</v>
          </cell>
        </row>
        <row r="4069">
          <cell r="A4069">
            <v>1015283</v>
          </cell>
        </row>
        <row r="4070">
          <cell r="A4070">
            <v>1015283</v>
          </cell>
        </row>
        <row r="4071">
          <cell r="A4071">
            <v>1015283</v>
          </cell>
        </row>
        <row r="4072">
          <cell r="A4072">
            <v>1015283</v>
          </cell>
        </row>
        <row r="4073">
          <cell r="A4073">
            <v>1015283</v>
          </cell>
        </row>
        <row r="4074">
          <cell r="A4074">
            <v>1015284</v>
          </cell>
        </row>
        <row r="4075">
          <cell r="A4075">
            <v>1015284</v>
          </cell>
        </row>
        <row r="4076">
          <cell r="A4076">
            <v>1015284</v>
          </cell>
        </row>
        <row r="4077">
          <cell r="A4077">
            <v>1015284</v>
          </cell>
        </row>
        <row r="4078">
          <cell r="A4078">
            <v>1015284</v>
          </cell>
        </row>
        <row r="4079">
          <cell r="A4079">
            <v>1015284</v>
          </cell>
        </row>
        <row r="4080">
          <cell r="A4080">
            <v>1015284</v>
          </cell>
        </row>
        <row r="4081">
          <cell r="A4081">
            <v>1015284</v>
          </cell>
        </row>
        <row r="4082">
          <cell r="A4082">
            <v>1015284</v>
          </cell>
        </row>
        <row r="4083">
          <cell r="A4083">
            <v>1015284</v>
          </cell>
        </row>
        <row r="4084">
          <cell r="A4084">
            <v>1015284</v>
          </cell>
        </row>
        <row r="4085">
          <cell r="A4085">
            <v>1015284</v>
          </cell>
        </row>
        <row r="4086">
          <cell r="A4086">
            <v>1015284</v>
          </cell>
        </row>
        <row r="4087">
          <cell r="A4087">
            <v>1015284</v>
          </cell>
        </row>
        <row r="4088">
          <cell r="A4088">
            <v>1015284</v>
          </cell>
        </row>
        <row r="4089">
          <cell r="A4089">
            <v>1015284</v>
          </cell>
        </row>
        <row r="4090">
          <cell r="A4090">
            <v>1015284</v>
          </cell>
        </row>
        <row r="4091">
          <cell r="A4091">
            <v>1015284</v>
          </cell>
        </row>
        <row r="4092">
          <cell r="A4092">
            <v>1015284</v>
          </cell>
        </row>
        <row r="4093">
          <cell r="A4093">
            <v>1015284</v>
          </cell>
        </row>
        <row r="4094">
          <cell r="A4094">
            <v>1015288</v>
          </cell>
        </row>
        <row r="4095">
          <cell r="A4095">
            <v>1015288</v>
          </cell>
        </row>
        <row r="4096">
          <cell r="A4096">
            <v>1015288</v>
          </cell>
        </row>
        <row r="4097">
          <cell r="A4097">
            <v>1015288</v>
          </cell>
        </row>
        <row r="4098">
          <cell r="A4098">
            <v>1015288</v>
          </cell>
        </row>
        <row r="4099">
          <cell r="A4099">
            <v>1015288</v>
          </cell>
        </row>
        <row r="4100">
          <cell r="A4100">
            <v>1015288</v>
          </cell>
        </row>
        <row r="4101">
          <cell r="A4101">
            <v>1015288</v>
          </cell>
        </row>
        <row r="4102">
          <cell r="A4102">
            <v>1015288</v>
          </cell>
        </row>
        <row r="4103">
          <cell r="A4103">
            <v>1015288</v>
          </cell>
        </row>
        <row r="4104">
          <cell r="A4104">
            <v>1015288</v>
          </cell>
        </row>
        <row r="4105">
          <cell r="A4105">
            <v>1015288</v>
          </cell>
        </row>
        <row r="4106">
          <cell r="A4106">
            <v>1015288</v>
          </cell>
        </row>
        <row r="4107">
          <cell r="A4107">
            <v>1015289</v>
          </cell>
        </row>
        <row r="4108">
          <cell r="A4108">
            <v>1015289</v>
          </cell>
        </row>
        <row r="4109">
          <cell r="A4109">
            <v>1015289</v>
          </cell>
        </row>
        <row r="4110">
          <cell r="A4110">
            <v>1015289</v>
          </cell>
        </row>
        <row r="4111">
          <cell r="A4111">
            <v>1015289</v>
          </cell>
        </row>
        <row r="4112">
          <cell r="A4112">
            <v>1015289</v>
          </cell>
        </row>
        <row r="4113">
          <cell r="A4113">
            <v>1015289</v>
          </cell>
        </row>
        <row r="4114">
          <cell r="A4114">
            <v>1015289</v>
          </cell>
        </row>
        <row r="4115">
          <cell r="A4115">
            <v>1015289</v>
          </cell>
        </row>
        <row r="4116">
          <cell r="A4116">
            <v>1015289</v>
          </cell>
        </row>
        <row r="4117">
          <cell r="A4117">
            <v>1015289</v>
          </cell>
        </row>
        <row r="4118">
          <cell r="A4118">
            <v>1015289</v>
          </cell>
        </row>
        <row r="4119">
          <cell r="A4119">
            <v>1015289</v>
          </cell>
        </row>
        <row r="4120">
          <cell r="A4120">
            <v>1015289</v>
          </cell>
        </row>
        <row r="4121">
          <cell r="A4121">
            <v>1015289</v>
          </cell>
        </row>
        <row r="4122">
          <cell r="A4122">
            <v>1015289</v>
          </cell>
        </row>
        <row r="4123">
          <cell r="A4123">
            <v>1015289</v>
          </cell>
        </row>
        <row r="4124">
          <cell r="A4124">
            <v>1015289</v>
          </cell>
        </row>
        <row r="4125">
          <cell r="A4125">
            <v>1015289</v>
          </cell>
        </row>
        <row r="4126">
          <cell r="A4126">
            <v>1015289</v>
          </cell>
        </row>
        <row r="4127">
          <cell r="A4127">
            <v>1015289</v>
          </cell>
        </row>
        <row r="4128">
          <cell r="A4128">
            <v>1015289</v>
          </cell>
        </row>
        <row r="4129">
          <cell r="A4129">
            <v>1015289</v>
          </cell>
        </row>
        <row r="4130">
          <cell r="A4130">
            <v>1015289</v>
          </cell>
        </row>
        <row r="4131">
          <cell r="A4131">
            <v>1015289</v>
          </cell>
        </row>
        <row r="4132">
          <cell r="A4132">
            <v>1015289</v>
          </cell>
        </row>
        <row r="4133">
          <cell r="A4133">
            <v>1015289</v>
          </cell>
        </row>
        <row r="4134">
          <cell r="A4134">
            <v>1015289</v>
          </cell>
        </row>
        <row r="4135">
          <cell r="A4135">
            <v>1015289</v>
          </cell>
        </row>
        <row r="4136">
          <cell r="A4136">
            <v>1015289</v>
          </cell>
        </row>
        <row r="4137">
          <cell r="A4137">
            <v>1015289</v>
          </cell>
        </row>
        <row r="4138">
          <cell r="A4138">
            <v>1015289</v>
          </cell>
        </row>
        <row r="4139">
          <cell r="A4139">
            <v>1015289</v>
          </cell>
        </row>
        <row r="4140">
          <cell r="A4140">
            <v>1015289</v>
          </cell>
        </row>
        <row r="4141">
          <cell r="A4141">
            <v>1015289</v>
          </cell>
        </row>
        <row r="4142">
          <cell r="A4142">
            <v>1015289</v>
          </cell>
        </row>
        <row r="4143">
          <cell r="A4143">
            <v>1015289</v>
          </cell>
        </row>
        <row r="4144">
          <cell r="A4144">
            <v>1015289</v>
          </cell>
        </row>
        <row r="4145">
          <cell r="A4145">
            <v>1015289</v>
          </cell>
        </row>
        <row r="4146">
          <cell r="A4146">
            <v>1015289</v>
          </cell>
        </row>
        <row r="4147">
          <cell r="A4147">
            <v>1015289</v>
          </cell>
        </row>
        <row r="4148">
          <cell r="A4148">
            <v>1015289</v>
          </cell>
        </row>
        <row r="4149">
          <cell r="A4149">
            <v>1015289</v>
          </cell>
        </row>
        <row r="4150">
          <cell r="A4150">
            <v>1015289</v>
          </cell>
        </row>
        <row r="4151">
          <cell r="A4151">
            <v>1015289</v>
          </cell>
        </row>
        <row r="4152">
          <cell r="A4152">
            <v>1015289</v>
          </cell>
        </row>
        <row r="4153">
          <cell r="A4153">
            <v>1015289</v>
          </cell>
        </row>
        <row r="4154">
          <cell r="A4154">
            <v>1015289</v>
          </cell>
        </row>
        <row r="4155">
          <cell r="A4155">
            <v>1015289</v>
          </cell>
        </row>
        <row r="4156">
          <cell r="A4156">
            <v>1015289</v>
          </cell>
        </row>
        <row r="4157">
          <cell r="A4157">
            <v>1015291</v>
          </cell>
        </row>
        <row r="4158">
          <cell r="A4158">
            <v>1015292</v>
          </cell>
        </row>
        <row r="4159">
          <cell r="A4159">
            <v>1015292</v>
          </cell>
        </row>
        <row r="4160">
          <cell r="A4160">
            <v>1015292</v>
          </cell>
        </row>
        <row r="4161">
          <cell r="A4161">
            <v>1015293</v>
          </cell>
        </row>
        <row r="4162">
          <cell r="A4162">
            <v>1015293</v>
          </cell>
        </row>
        <row r="4163">
          <cell r="A4163">
            <v>1015296</v>
          </cell>
        </row>
        <row r="4164">
          <cell r="A4164">
            <v>1015296</v>
          </cell>
        </row>
        <row r="4165">
          <cell r="A4165">
            <v>1015296</v>
          </cell>
        </row>
        <row r="4166">
          <cell r="A4166">
            <v>1015297</v>
          </cell>
        </row>
        <row r="4167">
          <cell r="A4167">
            <v>1015297</v>
          </cell>
        </row>
        <row r="4168">
          <cell r="A4168">
            <v>1015297</v>
          </cell>
        </row>
        <row r="4169">
          <cell r="A4169">
            <v>1015297</v>
          </cell>
        </row>
        <row r="4170">
          <cell r="A4170">
            <v>1015297</v>
          </cell>
        </row>
        <row r="4171">
          <cell r="A4171">
            <v>1015297</v>
          </cell>
        </row>
        <row r="4172">
          <cell r="A4172">
            <v>1015297</v>
          </cell>
        </row>
        <row r="4173">
          <cell r="A4173">
            <v>1015297</v>
          </cell>
        </row>
        <row r="4174">
          <cell r="A4174">
            <v>1015297</v>
          </cell>
        </row>
        <row r="4175">
          <cell r="A4175">
            <v>1015297</v>
          </cell>
        </row>
        <row r="4176">
          <cell r="A4176">
            <v>1015297</v>
          </cell>
        </row>
        <row r="4177">
          <cell r="A4177">
            <v>1015297</v>
          </cell>
        </row>
        <row r="4178">
          <cell r="A4178">
            <v>1015297</v>
          </cell>
        </row>
        <row r="4179">
          <cell r="A4179">
            <v>1015297</v>
          </cell>
        </row>
        <row r="4180">
          <cell r="A4180">
            <v>1015297</v>
          </cell>
        </row>
        <row r="4181">
          <cell r="A4181">
            <v>1015297</v>
          </cell>
        </row>
        <row r="4182">
          <cell r="A4182">
            <v>1015297</v>
          </cell>
        </row>
        <row r="4183">
          <cell r="A4183">
            <v>1015297</v>
          </cell>
        </row>
        <row r="4184">
          <cell r="A4184">
            <v>1015297</v>
          </cell>
        </row>
        <row r="4185">
          <cell r="A4185">
            <v>1015297</v>
          </cell>
        </row>
        <row r="4186">
          <cell r="A4186">
            <v>1015297</v>
          </cell>
        </row>
        <row r="4187">
          <cell r="A4187">
            <v>1015297</v>
          </cell>
        </row>
        <row r="4188">
          <cell r="A4188">
            <v>1015297</v>
          </cell>
        </row>
        <row r="4189">
          <cell r="A4189">
            <v>1015297</v>
          </cell>
        </row>
        <row r="4190">
          <cell r="A4190">
            <v>1015297</v>
          </cell>
        </row>
        <row r="4191">
          <cell r="A4191">
            <v>1015297</v>
          </cell>
        </row>
        <row r="4192">
          <cell r="A4192">
            <v>1015297</v>
          </cell>
        </row>
        <row r="4193">
          <cell r="A4193">
            <v>1015297</v>
          </cell>
        </row>
        <row r="4194">
          <cell r="A4194">
            <v>1015297</v>
          </cell>
        </row>
        <row r="4195">
          <cell r="A4195">
            <v>1015298</v>
          </cell>
        </row>
        <row r="4196">
          <cell r="A4196">
            <v>1015298</v>
          </cell>
        </row>
        <row r="4197">
          <cell r="A4197">
            <v>1015298</v>
          </cell>
        </row>
        <row r="4198">
          <cell r="A4198">
            <v>1015298</v>
          </cell>
        </row>
        <row r="4199">
          <cell r="A4199">
            <v>1015431</v>
          </cell>
        </row>
        <row r="4200">
          <cell r="A4200">
            <v>1015442</v>
          </cell>
        </row>
        <row r="4201">
          <cell r="A4201">
            <v>1015442</v>
          </cell>
        </row>
        <row r="4202">
          <cell r="A4202">
            <v>1015442</v>
          </cell>
        </row>
        <row r="4203">
          <cell r="A4203">
            <v>1015442</v>
          </cell>
        </row>
        <row r="4204">
          <cell r="A4204">
            <v>1015442</v>
          </cell>
        </row>
        <row r="4205">
          <cell r="A4205">
            <v>1015442</v>
          </cell>
        </row>
        <row r="4206">
          <cell r="A4206">
            <v>1015442</v>
          </cell>
        </row>
        <row r="4207">
          <cell r="A4207">
            <v>1015442</v>
          </cell>
        </row>
        <row r="4208">
          <cell r="A4208">
            <v>1015442</v>
          </cell>
        </row>
        <row r="4209">
          <cell r="A4209">
            <v>1015442</v>
          </cell>
        </row>
        <row r="4210">
          <cell r="A4210">
            <v>1015442</v>
          </cell>
        </row>
        <row r="4211">
          <cell r="A4211">
            <v>1015442</v>
          </cell>
        </row>
        <row r="4212">
          <cell r="A4212">
            <v>1015442</v>
          </cell>
        </row>
        <row r="4213">
          <cell r="A4213">
            <v>1015442</v>
          </cell>
        </row>
        <row r="4214">
          <cell r="A4214">
            <v>1015442</v>
          </cell>
        </row>
        <row r="4215">
          <cell r="A4215">
            <v>1015442</v>
          </cell>
        </row>
        <row r="4216">
          <cell r="A4216">
            <v>1015442</v>
          </cell>
        </row>
        <row r="4217">
          <cell r="A4217">
            <v>1015442</v>
          </cell>
        </row>
        <row r="4218">
          <cell r="A4218">
            <v>1015442</v>
          </cell>
        </row>
        <row r="4219">
          <cell r="A4219">
            <v>1015442</v>
          </cell>
        </row>
        <row r="4220">
          <cell r="A4220">
            <v>1015442</v>
          </cell>
        </row>
        <row r="4221">
          <cell r="A4221">
            <v>1015442</v>
          </cell>
        </row>
        <row r="4222">
          <cell r="A4222">
            <v>1015442</v>
          </cell>
        </row>
        <row r="4223">
          <cell r="A4223">
            <v>1015442</v>
          </cell>
        </row>
        <row r="4224">
          <cell r="A4224">
            <v>1015442</v>
          </cell>
        </row>
        <row r="4225">
          <cell r="A4225">
            <v>1015442</v>
          </cell>
        </row>
        <row r="4226">
          <cell r="A4226">
            <v>1015442</v>
          </cell>
        </row>
        <row r="4227">
          <cell r="A4227">
            <v>1015442</v>
          </cell>
        </row>
        <row r="4228">
          <cell r="A4228">
            <v>1015442</v>
          </cell>
        </row>
        <row r="4229">
          <cell r="A4229">
            <v>1015442</v>
          </cell>
        </row>
        <row r="4230">
          <cell r="A4230">
            <v>1015442</v>
          </cell>
        </row>
        <row r="4231">
          <cell r="A4231">
            <v>1015442</v>
          </cell>
        </row>
        <row r="4232">
          <cell r="A4232">
            <v>1015442</v>
          </cell>
        </row>
        <row r="4233">
          <cell r="A4233">
            <v>1015442</v>
          </cell>
        </row>
        <row r="4234">
          <cell r="A4234">
            <v>1015442</v>
          </cell>
        </row>
        <row r="4235">
          <cell r="A4235">
            <v>1015442</v>
          </cell>
        </row>
        <row r="4236">
          <cell r="A4236">
            <v>1015442</v>
          </cell>
        </row>
        <row r="4237">
          <cell r="A4237">
            <v>1015442</v>
          </cell>
        </row>
        <row r="4238">
          <cell r="A4238">
            <v>1015442</v>
          </cell>
        </row>
        <row r="4239">
          <cell r="A4239">
            <v>1015442</v>
          </cell>
        </row>
        <row r="4240">
          <cell r="A4240">
            <v>1015442</v>
          </cell>
        </row>
        <row r="4241">
          <cell r="A4241">
            <v>1015442</v>
          </cell>
        </row>
        <row r="4242">
          <cell r="A4242">
            <v>1015442</v>
          </cell>
        </row>
        <row r="4243">
          <cell r="A4243">
            <v>1015442</v>
          </cell>
        </row>
        <row r="4244">
          <cell r="A4244">
            <v>1015443</v>
          </cell>
        </row>
        <row r="4245">
          <cell r="A4245">
            <v>1015443</v>
          </cell>
        </row>
        <row r="4246">
          <cell r="A4246">
            <v>1015443</v>
          </cell>
        </row>
        <row r="4247">
          <cell r="A4247">
            <v>1015443</v>
          </cell>
        </row>
        <row r="4248">
          <cell r="A4248">
            <v>1015443</v>
          </cell>
        </row>
        <row r="4249">
          <cell r="A4249">
            <v>1015443</v>
          </cell>
        </row>
        <row r="4250">
          <cell r="A4250">
            <v>1015443</v>
          </cell>
        </row>
        <row r="4251">
          <cell r="A4251">
            <v>1015443</v>
          </cell>
        </row>
        <row r="4252">
          <cell r="A4252">
            <v>1015443</v>
          </cell>
        </row>
        <row r="4253">
          <cell r="A4253">
            <v>1015443</v>
          </cell>
        </row>
        <row r="4254">
          <cell r="A4254">
            <v>1015443</v>
          </cell>
        </row>
        <row r="4255">
          <cell r="A4255">
            <v>1015443</v>
          </cell>
        </row>
        <row r="4256">
          <cell r="A4256">
            <v>1015443</v>
          </cell>
        </row>
        <row r="4257">
          <cell r="A4257">
            <v>1015449</v>
          </cell>
        </row>
        <row r="4258">
          <cell r="A4258">
            <v>1015449</v>
          </cell>
        </row>
        <row r="4259">
          <cell r="A4259">
            <v>1015449</v>
          </cell>
        </row>
        <row r="4260">
          <cell r="A4260">
            <v>1015449</v>
          </cell>
        </row>
        <row r="4261">
          <cell r="A4261">
            <v>1015449</v>
          </cell>
        </row>
        <row r="4262">
          <cell r="A4262">
            <v>1015449</v>
          </cell>
        </row>
        <row r="4263">
          <cell r="A4263">
            <v>1015449</v>
          </cell>
        </row>
        <row r="4264">
          <cell r="A4264">
            <v>1015449</v>
          </cell>
        </row>
        <row r="4265">
          <cell r="A4265">
            <v>1015449</v>
          </cell>
        </row>
        <row r="4266">
          <cell r="A4266">
            <v>1015449</v>
          </cell>
        </row>
        <row r="4267">
          <cell r="A4267">
            <v>1015449</v>
          </cell>
        </row>
        <row r="4268">
          <cell r="A4268">
            <v>1015449</v>
          </cell>
        </row>
        <row r="4269">
          <cell r="A4269">
            <v>1015449</v>
          </cell>
        </row>
        <row r="4270">
          <cell r="A4270">
            <v>1015449</v>
          </cell>
        </row>
        <row r="4271">
          <cell r="A4271">
            <v>1015449</v>
          </cell>
        </row>
        <row r="4272">
          <cell r="A4272">
            <v>1015449</v>
          </cell>
        </row>
        <row r="4273">
          <cell r="A4273">
            <v>1015449</v>
          </cell>
        </row>
        <row r="4274">
          <cell r="A4274">
            <v>1015449</v>
          </cell>
        </row>
        <row r="4275">
          <cell r="A4275">
            <v>1015449</v>
          </cell>
        </row>
        <row r="4276">
          <cell r="A4276">
            <v>1015449</v>
          </cell>
        </row>
        <row r="4277">
          <cell r="A4277">
            <v>1015449</v>
          </cell>
        </row>
        <row r="4278">
          <cell r="A4278">
            <v>1015449</v>
          </cell>
        </row>
        <row r="4279">
          <cell r="A4279">
            <v>1015449</v>
          </cell>
        </row>
        <row r="4280">
          <cell r="A4280">
            <v>1015449</v>
          </cell>
        </row>
        <row r="4281">
          <cell r="A4281">
            <v>1015449</v>
          </cell>
        </row>
        <row r="4282">
          <cell r="A4282">
            <v>1015449</v>
          </cell>
        </row>
        <row r="4283">
          <cell r="A4283">
            <v>1015449</v>
          </cell>
        </row>
        <row r="4284">
          <cell r="A4284">
            <v>1015449</v>
          </cell>
        </row>
        <row r="4285">
          <cell r="A4285">
            <v>1015449</v>
          </cell>
        </row>
        <row r="4286">
          <cell r="A4286">
            <v>1015449</v>
          </cell>
        </row>
        <row r="4287">
          <cell r="A4287">
            <v>1015449</v>
          </cell>
        </row>
        <row r="4288">
          <cell r="A4288">
            <v>1015449</v>
          </cell>
        </row>
        <row r="4289">
          <cell r="A4289">
            <v>1015449</v>
          </cell>
        </row>
        <row r="4290">
          <cell r="A4290">
            <v>1015449</v>
          </cell>
        </row>
        <row r="4291">
          <cell r="A4291">
            <v>1015449</v>
          </cell>
        </row>
        <row r="4292">
          <cell r="A4292">
            <v>1015449</v>
          </cell>
        </row>
        <row r="4293">
          <cell r="A4293">
            <v>1015449</v>
          </cell>
        </row>
        <row r="4294">
          <cell r="A4294">
            <v>1015449</v>
          </cell>
        </row>
        <row r="4295">
          <cell r="A4295">
            <v>1015449</v>
          </cell>
        </row>
        <row r="4296">
          <cell r="A4296">
            <v>1015449</v>
          </cell>
        </row>
        <row r="4297">
          <cell r="A4297">
            <v>1015449</v>
          </cell>
        </row>
        <row r="4298">
          <cell r="A4298">
            <v>1015449</v>
          </cell>
        </row>
        <row r="4299">
          <cell r="A4299">
            <v>1015449</v>
          </cell>
        </row>
        <row r="4300">
          <cell r="A4300">
            <v>1015449</v>
          </cell>
        </row>
        <row r="4301">
          <cell r="A4301">
            <v>1015449</v>
          </cell>
        </row>
        <row r="4302">
          <cell r="A4302">
            <v>1015449</v>
          </cell>
        </row>
        <row r="4303">
          <cell r="A4303">
            <v>1015449</v>
          </cell>
        </row>
        <row r="4304">
          <cell r="A4304">
            <v>1015449</v>
          </cell>
        </row>
        <row r="4305">
          <cell r="A4305">
            <v>1015450</v>
          </cell>
        </row>
        <row r="4306">
          <cell r="A4306">
            <v>1015450</v>
          </cell>
        </row>
        <row r="4307">
          <cell r="A4307">
            <v>1015450</v>
          </cell>
        </row>
        <row r="4308">
          <cell r="A4308">
            <v>1015450</v>
          </cell>
        </row>
        <row r="4309">
          <cell r="A4309">
            <v>1015450</v>
          </cell>
        </row>
        <row r="4310">
          <cell r="A4310">
            <v>1015450</v>
          </cell>
        </row>
        <row r="4311">
          <cell r="A4311">
            <v>1015450</v>
          </cell>
        </row>
        <row r="4312">
          <cell r="A4312">
            <v>1015450</v>
          </cell>
        </row>
        <row r="4313">
          <cell r="A4313">
            <v>1015450</v>
          </cell>
        </row>
        <row r="4314">
          <cell r="A4314">
            <v>1015450</v>
          </cell>
        </row>
        <row r="4315">
          <cell r="A4315">
            <v>1015450</v>
          </cell>
        </row>
        <row r="4316">
          <cell r="A4316">
            <v>1015450</v>
          </cell>
        </row>
        <row r="4317">
          <cell r="A4317">
            <v>1015450</v>
          </cell>
        </row>
        <row r="4318">
          <cell r="A4318">
            <v>1015450</v>
          </cell>
        </row>
        <row r="4319">
          <cell r="A4319">
            <v>1015450</v>
          </cell>
        </row>
        <row r="4320">
          <cell r="A4320">
            <v>1015450</v>
          </cell>
        </row>
        <row r="4321">
          <cell r="A4321">
            <v>1015450</v>
          </cell>
        </row>
        <row r="4322">
          <cell r="A4322">
            <v>1015450</v>
          </cell>
        </row>
        <row r="4323">
          <cell r="A4323">
            <v>1015450</v>
          </cell>
        </row>
        <row r="4324">
          <cell r="A4324">
            <v>1015450</v>
          </cell>
        </row>
        <row r="4325">
          <cell r="A4325">
            <v>1015450</v>
          </cell>
        </row>
        <row r="4326">
          <cell r="A4326">
            <v>1015450</v>
          </cell>
        </row>
        <row r="4327">
          <cell r="A4327">
            <v>1015450</v>
          </cell>
        </row>
        <row r="4328">
          <cell r="A4328">
            <v>1015450</v>
          </cell>
        </row>
        <row r="4329">
          <cell r="A4329">
            <v>1015450</v>
          </cell>
        </row>
        <row r="4330">
          <cell r="A4330">
            <v>1015450</v>
          </cell>
        </row>
        <row r="4331">
          <cell r="A4331">
            <v>1015450</v>
          </cell>
        </row>
        <row r="4332">
          <cell r="A4332">
            <v>1015450</v>
          </cell>
        </row>
        <row r="4333">
          <cell r="A4333">
            <v>1015450</v>
          </cell>
        </row>
        <row r="4334">
          <cell r="A4334">
            <v>1015450</v>
          </cell>
        </row>
        <row r="4335">
          <cell r="A4335">
            <v>1015450</v>
          </cell>
        </row>
        <row r="4336">
          <cell r="A4336">
            <v>1015450</v>
          </cell>
        </row>
        <row r="4337">
          <cell r="A4337">
            <v>1015450</v>
          </cell>
        </row>
        <row r="4338">
          <cell r="A4338">
            <v>1015450</v>
          </cell>
        </row>
        <row r="4339">
          <cell r="A4339">
            <v>1015450</v>
          </cell>
        </row>
        <row r="4340">
          <cell r="A4340">
            <v>1015450</v>
          </cell>
        </row>
        <row r="4341">
          <cell r="A4341">
            <v>1015450</v>
          </cell>
        </row>
        <row r="4342">
          <cell r="A4342">
            <v>1015450</v>
          </cell>
        </row>
        <row r="4343">
          <cell r="A4343">
            <v>1015450</v>
          </cell>
        </row>
        <row r="4344">
          <cell r="A4344">
            <v>1015450</v>
          </cell>
        </row>
        <row r="4345">
          <cell r="A4345">
            <v>1015450</v>
          </cell>
        </row>
        <row r="4346">
          <cell r="A4346">
            <v>1015454</v>
          </cell>
        </row>
        <row r="4347">
          <cell r="A4347">
            <v>1015454</v>
          </cell>
        </row>
        <row r="4348">
          <cell r="A4348">
            <v>1015454</v>
          </cell>
        </row>
        <row r="4349">
          <cell r="A4349">
            <v>1015454</v>
          </cell>
        </row>
        <row r="4350">
          <cell r="A4350">
            <v>1015454</v>
          </cell>
        </row>
        <row r="4351">
          <cell r="A4351">
            <v>1015454</v>
          </cell>
        </row>
        <row r="4352">
          <cell r="A4352">
            <v>1015454</v>
          </cell>
        </row>
        <row r="4353">
          <cell r="A4353">
            <v>1015454</v>
          </cell>
        </row>
        <row r="4354">
          <cell r="A4354">
            <v>1015454</v>
          </cell>
        </row>
        <row r="4355">
          <cell r="A4355">
            <v>1015454</v>
          </cell>
        </row>
        <row r="4356">
          <cell r="A4356">
            <v>1015454</v>
          </cell>
        </row>
        <row r="4357">
          <cell r="A4357">
            <v>1015454</v>
          </cell>
        </row>
        <row r="4358">
          <cell r="A4358">
            <v>1015454</v>
          </cell>
        </row>
        <row r="4359">
          <cell r="A4359">
            <v>1015454</v>
          </cell>
        </row>
        <row r="4360">
          <cell r="A4360">
            <v>1015454</v>
          </cell>
        </row>
        <row r="4361">
          <cell r="A4361">
            <v>1015454</v>
          </cell>
        </row>
        <row r="4362">
          <cell r="A4362">
            <v>1015454</v>
          </cell>
        </row>
        <row r="4363">
          <cell r="A4363">
            <v>1015454</v>
          </cell>
        </row>
        <row r="4364">
          <cell r="A4364">
            <v>1015454</v>
          </cell>
        </row>
        <row r="4365">
          <cell r="A4365">
            <v>1015454</v>
          </cell>
        </row>
        <row r="4366">
          <cell r="A4366">
            <v>1015454</v>
          </cell>
        </row>
        <row r="4367">
          <cell r="A4367">
            <v>1015455</v>
          </cell>
        </row>
        <row r="4368">
          <cell r="A4368">
            <v>1015455</v>
          </cell>
        </row>
        <row r="4369">
          <cell r="A4369">
            <v>1015455</v>
          </cell>
        </row>
        <row r="4370">
          <cell r="A4370">
            <v>1015455</v>
          </cell>
        </row>
        <row r="4371">
          <cell r="A4371">
            <v>1015455</v>
          </cell>
        </row>
        <row r="4372">
          <cell r="A4372">
            <v>1015455</v>
          </cell>
        </row>
        <row r="4373">
          <cell r="A4373">
            <v>1015455</v>
          </cell>
        </row>
        <row r="4374">
          <cell r="A4374">
            <v>1015456</v>
          </cell>
        </row>
        <row r="4375">
          <cell r="A4375">
            <v>1015456</v>
          </cell>
        </row>
        <row r="4376">
          <cell r="A4376">
            <v>1015456</v>
          </cell>
        </row>
        <row r="4377">
          <cell r="A4377">
            <v>1015456</v>
          </cell>
        </row>
        <row r="4378">
          <cell r="A4378">
            <v>1015456</v>
          </cell>
        </row>
        <row r="4379">
          <cell r="A4379">
            <v>1015458</v>
          </cell>
        </row>
        <row r="4380">
          <cell r="A4380">
            <v>1015458</v>
          </cell>
        </row>
        <row r="4381">
          <cell r="A4381">
            <v>1015458</v>
          </cell>
        </row>
        <row r="4382">
          <cell r="A4382">
            <v>1015458</v>
          </cell>
        </row>
        <row r="4383">
          <cell r="A4383">
            <v>1015458</v>
          </cell>
        </row>
        <row r="4384">
          <cell r="A4384">
            <v>1015458</v>
          </cell>
        </row>
        <row r="4385">
          <cell r="A4385">
            <v>1015458</v>
          </cell>
        </row>
        <row r="4386">
          <cell r="A4386">
            <v>1015458</v>
          </cell>
        </row>
        <row r="4387">
          <cell r="A4387">
            <v>1015458</v>
          </cell>
        </row>
        <row r="4388">
          <cell r="A4388">
            <v>1015458</v>
          </cell>
        </row>
        <row r="4389">
          <cell r="A4389">
            <v>1015458</v>
          </cell>
        </row>
        <row r="4390">
          <cell r="A4390">
            <v>1015458</v>
          </cell>
        </row>
        <row r="4391">
          <cell r="A4391">
            <v>1015458</v>
          </cell>
        </row>
        <row r="4392">
          <cell r="A4392">
            <v>1015458</v>
          </cell>
        </row>
        <row r="4393">
          <cell r="A4393">
            <v>1015458</v>
          </cell>
        </row>
        <row r="4394">
          <cell r="A4394">
            <v>1015458</v>
          </cell>
        </row>
        <row r="4395">
          <cell r="A4395">
            <v>1015458</v>
          </cell>
        </row>
        <row r="4396">
          <cell r="A4396">
            <v>1015458</v>
          </cell>
        </row>
        <row r="4397">
          <cell r="A4397">
            <v>1015458</v>
          </cell>
        </row>
        <row r="4398">
          <cell r="A4398">
            <v>1015458</v>
          </cell>
        </row>
        <row r="4399">
          <cell r="A4399">
            <v>1015458</v>
          </cell>
        </row>
        <row r="4400">
          <cell r="A4400">
            <v>1015458</v>
          </cell>
        </row>
        <row r="4401">
          <cell r="A4401">
            <v>1015458</v>
          </cell>
        </row>
        <row r="4402">
          <cell r="A4402">
            <v>1015458</v>
          </cell>
        </row>
        <row r="4403">
          <cell r="A4403">
            <v>1015458</v>
          </cell>
        </row>
        <row r="4404">
          <cell r="A4404">
            <v>1015458</v>
          </cell>
        </row>
        <row r="4405">
          <cell r="A4405">
            <v>1015458</v>
          </cell>
        </row>
        <row r="4406">
          <cell r="A4406">
            <v>1015458</v>
          </cell>
        </row>
        <row r="4407">
          <cell r="A4407">
            <v>1015458</v>
          </cell>
        </row>
        <row r="4408">
          <cell r="A4408">
            <v>1015458</v>
          </cell>
        </row>
        <row r="4409">
          <cell r="A4409">
            <v>1015458</v>
          </cell>
        </row>
        <row r="4410">
          <cell r="A4410">
            <v>1015458</v>
          </cell>
        </row>
        <row r="4411">
          <cell r="A4411">
            <v>1015458</v>
          </cell>
        </row>
        <row r="4412">
          <cell r="A4412">
            <v>1015458</v>
          </cell>
        </row>
        <row r="4413">
          <cell r="A4413">
            <v>1015458</v>
          </cell>
        </row>
        <row r="4414">
          <cell r="A4414">
            <v>1015458</v>
          </cell>
        </row>
        <row r="4415">
          <cell r="A4415">
            <v>1015458</v>
          </cell>
        </row>
        <row r="4416">
          <cell r="A4416">
            <v>1015458</v>
          </cell>
        </row>
        <row r="4417">
          <cell r="A4417">
            <v>1015458</v>
          </cell>
        </row>
        <row r="4418">
          <cell r="A4418">
            <v>1015458</v>
          </cell>
        </row>
        <row r="4419">
          <cell r="A4419">
            <v>1015458</v>
          </cell>
        </row>
        <row r="4420">
          <cell r="A4420">
            <v>1015458</v>
          </cell>
        </row>
        <row r="4421">
          <cell r="A4421">
            <v>1015458</v>
          </cell>
        </row>
        <row r="4422">
          <cell r="A4422">
            <v>1015458</v>
          </cell>
        </row>
        <row r="4423">
          <cell r="A4423">
            <v>1015458</v>
          </cell>
        </row>
        <row r="4424">
          <cell r="A4424">
            <v>1015458</v>
          </cell>
        </row>
        <row r="4425">
          <cell r="A4425">
            <v>1015458</v>
          </cell>
        </row>
        <row r="4426">
          <cell r="A4426">
            <v>1015458</v>
          </cell>
        </row>
        <row r="4427">
          <cell r="A4427">
            <v>1015458</v>
          </cell>
        </row>
        <row r="4428">
          <cell r="A4428">
            <v>1015459</v>
          </cell>
        </row>
        <row r="4429">
          <cell r="A4429">
            <v>1015459</v>
          </cell>
        </row>
        <row r="4430">
          <cell r="A4430">
            <v>1015459</v>
          </cell>
        </row>
        <row r="4431">
          <cell r="A4431">
            <v>1015459</v>
          </cell>
        </row>
        <row r="4432">
          <cell r="A4432">
            <v>1015459</v>
          </cell>
        </row>
        <row r="4433">
          <cell r="A4433">
            <v>1015459</v>
          </cell>
        </row>
        <row r="4434">
          <cell r="A4434">
            <v>1015459</v>
          </cell>
        </row>
        <row r="4435">
          <cell r="A4435">
            <v>1015459</v>
          </cell>
        </row>
        <row r="4436">
          <cell r="A4436">
            <v>1015459</v>
          </cell>
        </row>
        <row r="4437">
          <cell r="A4437">
            <v>1015459</v>
          </cell>
        </row>
        <row r="4438">
          <cell r="A4438">
            <v>1015459</v>
          </cell>
        </row>
        <row r="4439">
          <cell r="A4439">
            <v>1015459</v>
          </cell>
        </row>
        <row r="4440">
          <cell r="A4440">
            <v>1015460</v>
          </cell>
        </row>
        <row r="4441">
          <cell r="A4441">
            <v>1015460</v>
          </cell>
        </row>
        <row r="4442">
          <cell r="A4442">
            <v>1015460</v>
          </cell>
        </row>
        <row r="4443">
          <cell r="A4443">
            <v>1015460</v>
          </cell>
        </row>
        <row r="4444">
          <cell r="A4444">
            <v>1015460</v>
          </cell>
        </row>
        <row r="4445">
          <cell r="A4445">
            <v>1015460</v>
          </cell>
        </row>
        <row r="4446">
          <cell r="A4446">
            <v>1015460</v>
          </cell>
        </row>
        <row r="4447">
          <cell r="A4447">
            <v>1015460</v>
          </cell>
        </row>
        <row r="4448">
          <cell r="A4448">
            <v>1015460</v>
          </cell>
        </row>
        <row r="4449">
          <cell r="A4449">
            <v>1015460</v>
          </cell>
        </row>
        <row r="4450">
          <cell r="A4450">
            <v>1015460</v>
          </cell>
        </row>
        <row r="4451">
          <cell r="A4451">
            <v>1015460</v>
          </cell>
        </row>
        <row r="4452">
          <cell r="A4452">
            <v>1015460</v>
          </cell>
        </row>
        <row r="4453">
          <cell r="A4453">
            <v>1015460</v>
          </cell>
        </row>
        <row r="4454">
          <cell r="A4454">
            <v>1015460</v>
          </cell>
        </row>
        <row r="4455">
          <cell r="A4455">
            <v>1015460</v>
          </cell>
        </row>
        <row r="4456">
          <cell r="A4456">
            <v>1015460</v>
          </cell>
        </row>
        <row r="4457">
          <cell r="A4457">
            <v>1015460</v>
          </cell>
        </row>
        <row r="4458">
          <cell r="A4458">
            <v>1015460</v>
          </cell>
        </row>
        <row r="4459">
          <cell r="A4459">
            <v>1015460</v>
          </cell>
        </row>
        <row r="4460">
          <cell r="A4460">
            <v>1015460</v>
          </cell>
        </row>
        <row r="4461">
          <cell r="A4461">
            <v>1015460</v>
          </cell>
        </row>
        <row r="4462">
          <cell r="A4462">
            <v>1015460</v>
          </cell>
        </row>
        <row r="4463">
          <cell r="A4463">
            <v>1015460</v>
          </cell>
        </row>
        <row r="4464">
          <cell r="A4464">
            <v>1015460</v>
          </cell>
        </row>
        <row r="4465">
          <cell r="A4465">
            <v>1015460</v>
          </cell>
        </row>
        <row r="4466">
          <cell r="A4466">
            <v>1015460</v>
          </cell>
        </row>
        <row r="4467">
          <cell r="A4467">
            <v>1015460</v>
          </cell>
        </row>
        <row r="4468">
          <cell r="A4468">
            <v>1015460</v>
          </cell>
        </row>
        <row r="4469">
          <cell r="A4469">
            <v>1015460</v>
          </cell>
        </row>
        <row r="4470">
          <cell r="A4470">
            <v>1015460</v>
          </cell>
        </row>
        <row r="4471">
          <cell r="A4471">
            <v>1015460</v>
          </cell>
        </row>
        <row r="4472">
          <cell r="A4472">
            <v>1015460</v>
          </cell>
        </row>
        <row r="4473">
          <cell r="A4473">
            <v>1015460</v>
          </cell>
        </row>
        <row r="4474">
          <cell r="A4474">
            <v>1015460</v>
          </cell>
        </row>
        <row r="4475">
          <cell r="A4475">
            <v>1015460</v>
          </cell>
        </row>
        <row r="4476">
          <cell r="A4476">
            <v>1015460</v>
          </cell>
        </row>
        <row r="4477">
          <cell r="A4477">
            <v>1015460</v>
          </cell>
        </row>
        <row r="4478">
          <cell r="A4478">
            <v>1015460</v>
          </cell>
        </row>
        <row r="4479">
          <cell r="A4479">
            <v>1015460</v>
          </cell>
        </row>
        <row r="4480">
          <cell r="A4480">
            <v>1015460</v>
          </cell>
        </row>
        <row r="4481">
          <cell r="A4481">
            <v>1015460</v>
          </cell>
        </row>
        <row r="4482">
          <cell r="A4482">
            <v>1015522</v>
          </cell>
        </row>
        <row r="4483">
          <cell r="A4483">
            <v>1015522</v>
          </cell>
        </row>
        <row r="4484">
          <cell r="A4484">
            <v>1015524</v>
          </cell>
        </row>
        <row r="4485">
          <cell r="A4485">
            <v>1015525</v>
          </cell>
        </row>
        <row r="4486">
          <cell r="A4486">
            <v>1015525</v>
          </cell>
        </row>
        <row r="4487">
          <cell r="A4487">
            <v>1015529</v>
          </cell>
        </row>
        <row r="4488">
          <cell r="A4488">
            <v>1015529</v>
          </cell>
        </row>
        <row r="4489">
          <cell r="A4489">
            <v>1015529</v>
          </cell>
        </row>
        <row r="4490">
          <cell r="A4490">
            <v>1015529</v>
          </cell>
        </row>
        <row r="4491">
          <cell r="A4491">
            <v>1015529</v>
          </cell>
        </row>
        <row r="4492">
          <cell r="A4492">
            <v>1015532</v>
          </cell>
        </row>
        <row r="4493">
          <cell r="A4493">
            <v>1015557</v>
          </cell>
        </row>
        <row r="4494">
          <cell r="A4494">
            <v>1015557</v>
          </cell>
        </row>
        <row r="4495">
          <cell r="A4495">
            <v>1015557</v>
          </cell>
        </row>
        <row r="4496">
          <cell r="A4496">
            <v>1015557</v>
          </cell>
        </row>
        <row r="4497">
          <cell r="A4497">
            <v>1015557</v>
          </cell>
        </row>
        <row r="4498">
          <cell r="A4498">
            <v>1015557</v>
          </cell>
        </row>
        <row r="4499">
          <cell r="A4499">
            <v>1015557</v>
          </cell>
        </row>
        <row r="4500">
          <cell r="A4500">
            <v>1015557</v>
          </cell>
        </row>
        <row r="4501">
          <cell r="A4501">
            <v>1015557</v>
          </cell>
        </row>
        <row r="4502">
          <cell r="A4502">
            <v>1015557</v>
          </cell>
        </row>
        <row r="4503">
          <cell r="A4503">
            <v>1015557</v>
          </cell>
        </row>
        <row r="4504">
          <cell r="A4504">
            <v>1015557</v>
          </cell>
        </row>
        <row r="4505">
          <cell r="A4505">
            <v>1015557</v>
          </cell>
        </row>
        <row r="4506">
          <cell r="A4506">
            <v>1015557</v>
          </cell>
        </row>
        <row r="4507">
          <cell r="A4507">
            <v>1015557</v>
          </cell>
        </row>
        <row r="4508">
          <cell r="A4508">
            <v>1015557</v>
          </cell>
        </row>
        <row r="4509">
          <cell r="A4509">
            <v>1015557</v>
          </cell>
        </row>
        <row r="4510">
          <cell r="A4510">
            <v>1015557</v>
          </cell>
        </row>
        <row r="4511">
          <cell r="A4511">
            <v>1015557</v>
          </cell>
        </row>
        <row r="4512">
          <cell r="A4512">
            <v>1015557</v>
          </cell>
        </row>
        <row r="4513">
          <cell r="A4513">
            <v>1015557</v>
          </cell>
        </row>
        <row r="4514">
          <cell r="A4514">
            <v>1015557</v>
          </cell>
        </row>
        <row r="4515">
          <cell r="A4515">
            <v>1015557</v>
          </cell>
        </row>
        <row r="4516">
          <cell r="A4516">
            <v>1015557</v>
          </cell>
        </row>
        <row r="4517">
          <cell r="A4517">
            <v>1015557</v>
          </cell>
        </row>
        <row r="4518">
          <cell r="A4518">
            <v>1015557</v>
          </cell>
        </row>
        <row r="4519">
          <cell r="A4519">
            <v>1015557</v>
          </cell>
        </row>
        <row r="4520">
          <cell r="A4520">
            <v>1015557</v>
          </cell>
        </row>
        <row r="4521">
          <cell r="A4521">
            <v>1015557</v>
          </cell>
        </row>
        <row r="4522">
          <cell r="A4522">
            <v>1015557</v>
          </cell>
        </row>
        <row r="4523">
          <cell r="A4523">
            <v>1015557</v>
          </cell>
        </row>
        <row r="4524">
          <cell r="A4524">
            <v>1015557</v>
          </cell>
        </row>
        <row r="4525">
          <cell r="A4525">
            <v>1015557</v>
          </cell>
        </row>
        <row r="4526">
          <cell r="A4526">
            <v>1015557</v>
          </cell>
        </row>
        <row r="4527">
          <cell r="A4527">
            <v>1015557</v>
          </cell>
        </row>
        <row r="4528">
          <cell r="A4528">
            <v>1015557</v>
          </cell>
        </row>
        <row r="4529">
          <cell r="A4529">
            <v>1015557</v>
          </cell>
        </row>
        <row r="4530">
          <cell r="A4530">
            <v>1015557</v>
          </cell>
        </row>
        <row r="4531">
          <cell r="A4531">
            <v>1015557</v>
          </cell>
        </row>
        <row r="4532">
          <cell r="A4532">
            <v>1015557</v>
          </cell>
        </row>
        <row r="4533">
          <cell r="A4533">
            <v>1015557</v>
          </cell>
        </row>
        <row r="4534">
          <cell r="A4534">
            <v>1015557</v>
          </cell>
        </row>
        <row r="4535">
          <cell r="A4535">
            <v>1015557</v>
          </cell>
        </row>
        <row r="4536">
          <cell r="A4536">
            <v>1015557</v>
          </cell>
        </row>
        <row r="4537">
          <cell r="A4537">
            <v>1015557</v>
          </cell>
        </row>
        <row r="4538">
          <cell r="A4538">
            <v>1015557</v>
          </cell>
        </row>
        <row r="4539">
          <cell r="A4539">
            <v>1015557</v>
          </cell>
        </row>
        <row r="4540">
          <cell r="A4540">
            <v>1015557</v>
          </cell>
        </row>
        <row r="4541">
          <cell r="A4541">
            <v>1015557</v>
          </cell>
        </row>
        <row r="4542">
          <cell r="A4542">
            <v>1015557</v>
          </cell>
        </row>
        <row r="4543">
          <cell r="A4543">
            <v>1015557</v>
          </cell>
        </row>
        <row r="4544">
          <cell r="A4544">
            <v>1015557</v>
          </cell>
        </row>
        <row r="4545">
          <cell r="A4545">
            <v>1015557</v>
          </cell>
        </row>
        <row r="4546">
          <cell r="A4546">
            <v>1015557</v>
          </cell>
        </row>
        <row r="4547">
          <cell r="A4547">
            <v>1015557</v>
          </cell>
        </row>
        <row r="4548">
          <cell r="A4548">
            <v>1015557</v>
          </cell>
        </row>
        <row r="4549">
          <cell r="A4549">
            <v>1015557</v>
          </cell>
        </row>
        <row r="4550">
          <cell r="A4550">
            <v>1015558</v>
          </cell>
        </row>
        <row r="4551">
          <cell r="A4551">
            <v>1015558</v>
          </cell>
        </row>
        <row r="4552">
          <cell r="A4552">
            <v>1015558</v>
          </cell>
        </row>
        <row r="4553">
          <cell r="A4553">
            <v>1015558</v>
          </cell>
        </row>
        <row r="4554">
          <cell r="A4554">
            <v>1015558</v>
          </cell>
        </row>
        <row r="4555">
          <cell r="A4555">
            <v>1015558</v>
          </cell>
        </row>
        <row r="4556">
          <cell r="A4556">
            <v>1015558</v>
          </cell>
        </row>
        <row r="4557">
          <cell r="A4557">
            <v>1015558</v>
          </cell>
        </row>
        <row r="4558">
          <cell r="A4558">
            <v>1015558</v>
          </cell>
        </row>
        <row r="4559">
          <cell r="A4559">
            <v>1015558</v>
          </cell>
        </row>
        <row r="4560">
          <cell r="A4560">
            <v>1015558</v>
          </cell>
        </row>
        <row r="4561">
          <cell r="A4561">
            <v>1015558</v>
          </cell>
        </row>
        <row r="4562">
          <cell r="A4562">
            <v>1015558</v>
          </cell>
        </row>
        <row r="4563">
          <cell r="A4563">
            <v>1015558</v>
          </cell>
        </row>
        <row r="4564">
          <cell r="A4564">
            <v>1015558</v>
          </cell>
        </row>
        <row r="4565">
          <cell r="A4565">
            <v>1015558</v>
          </cell>
        </row>
        <row r="4566">
          <cell r="A4566">
            <v>1015558</v>
          </cell>
        </row>
        <row r="4567">
          <cell r="A4567">
            <v>1015558</v>
          </cell>
        </row>
        <row r="4568">
          <cell r="A4568">
            <v>1015558</v>
          </cell>
        </row>
        <row r="4569">
          <cell r="A4569">
            <v>1015558</v>
          </cell>
        </row>
        <row r="4570">
          <cell r="A4570">
            <v>1015558</v>
          </cell>
        </row>
        <row r="4571">
          <cell r="A4571">
            <v>1015558</v>
          </cell>
        </row>
        <row r="4572">
          <cell r="A4572">
            <v>1015558</v>
          </cell>
        </row>
        <row r="4573">
          <cell r="A4573">
            <v>1015558</v>
          </cell>
        </row>
        <row r="4574">
          <cell r="A4574">
            <v>1015558</v>
          </cell>
        </row>
        <row r="4575">
          <cell r="A4575">
            <v>1015558</v>
          </cell>
        </row>
        <row r="4576">
          <cell r="A4576">
            <v>1015558</v>
          </cell>
        </row>
        <row r="4577">
          <cell r="A4577">
            <v>1015558</v>
          </cell>
        </row>
        <row r="4578">
          <cell r="A4578">
            <v>1015558</v>
          </cell>
        </row>
        <row r="4579">
          <cell r="A4579">
            <v>1015558</v>
          </cell>
        </row>
        <row r="4580">
          <cell r="A4580">
            <v>1015558</v>
          </cell>
        </row>
        <row r="4581">
          <cell r="A4581">
            <v>1015558</v>
          </cell>
        </row>
        <row r="4582">
          <cell r="A4582">
            <v>1015558</v>
          </cell>
        </row>
        <row r="4583">
          <cell r="A4583">
            <v>1015558</v>
          </cell>
        </row>
        <row r="4584">
          <cell r="A4584">
            <v>1015558</v>
          </cell>
        </row>
        <row r="4585">
          <cell r="A4585">
            <v>1015558</v>
          </cell>
        </row>
        <row r="4586">
          <cell r="A4586">
            <v>1015558</v>
          </cell>
        </row>
        <row r="4587">
          <cell r="A4587">
            <v>1015558</v>
          </cell>
        </row>
        <row r="4588">
          <cell r="A4588">
            <v>1015558</v>
          </cell>
        </row>
        <row r="4589">
          <cell r="A4589">
            <v>1015558</v>
          </cell>
        </row>
        <row r="4590">
          <cell r="A4590">
            <v>1015558</v>
          </cell>
        </row>
        <row r="4591">
          <cell r="A4591">
            <v>1015558</v>
          </cell>
        </row>
        <row r="4592">
          <cell r="A4592">
            <v>1015558</v>
          </cell>
        </row>
        <row r="4593">
          <cell r="A4593">
            <v>1015558</v>
          </cell>
        </row>
        <row r="4594">
          <cell r="A4594">
            <v>1015558</v>
          </cell>
        </row>
        <row r="4595">
          <cell r="A4595">
            <v>1015558</v>
          </cell>
        </row>
        <row r="4596">
          <cell r="A4596">
            <v>1015558</v>
          </cell>
        </row>
        <row r="4597">
          <cell r="A4597">
            <v>1015558</v>
          </cell>
        </row>
        <row r="4598">
          <cell r="A4598">
            <v>1015558</v>
          </cell>
        </row>
        <row r="4599">
          <cell r="A4599">
            <v>1015558</v>
          </cell>
        </row>
        <row r="4600">
          <cell r="A4600">
            <v>1015558</v>
          </cell>
        </row>
        <row r="4601">
          <cell r="A4601">
            <v>1015558</v>
          </cell>
        </row>
        <row r="4602">
          <cell r="A4602">
            <v>1015558</v>
          </cell>
        </row>
        <row r="4603">
          <cell r="A4603">
            <v>1015558</v>
          </cell>
        </row>
        <row r="4604">
          <cell r="A4604">
            <v>1015558</v>
          </cell>
        </row>
        <row r="4605">
          <cell r="A4605">
            <v>1015558</v>
          </cell>
        </row>
        <row r="4606">
          <cell r="A4606">
            <v>1015558</v>
          </cell>
        </row>
        <row r="4607">
          <cell r="A4607">
            <v>1015558</v>
          </cell>
        </row>
        <row r="4608">
          <cell r="A4608">
            <v>1015558</v>
          </cell>
        </row>
        <row r="4609">
          <cell r="A4609">
            <v>1015558</v>
          </cell>
        </row>
        <row r="4610">
          <cell r="A4610">
            <v>1015558</v>
          </cell>
        </row>
        <row r="4611">
          <cell r="A4611">
            <v>1015558</v>
          </cell>
        </row>
        <row r="4612">
          <cell r="A4612">
            <v>1015558</v>
          </cell>
        </row>
        <row r="4613">
          <cell r="A4613">
            <v>1015558</v>
          </cell>
        </row>
        <row r="4614">
          <cell r="A4614">
            <v>1015558</v>
          </cell>
        </row>
        <row r="4615">
          <cell r="A4615">
            <v>1015558</v>
          </cell>
        </row>
        <row r="4616">
          <cell r="A4616">
            <v>1015558</v>
          </cell>
        </row>
        <row r="4617">
          <cell r="A4617">
            <v>1015558</v>
          </cell>
        </row>
        <row r="4618">
          <cell r="A4618">
            <v>1015558</v>
          </cell>
        </row>
        <row r="4619">
          <cell r="A4619">
            <v>1015565</v>
          </cell>
        </row>
        <row r="4620">
          <cell r="A4620">
            <v>1015565</v>
          </cell>
        </row>
        <row r="4621">
          <cell r="A4621">
            <v>1015565</v>
          </cell>
        </row>
        <row r="4622">
          <cell r="A4622">
            <v>1015565</v>
          </cell>
        </row>
        <row r="4623">
          <cell r="A4623">
            <v>1015565</v>
          </cell>
        </row>
        <row r="4624">
          <cell r="A4624">
            <v>1015565</v>
          </cell>
        </row>
        <row r="4625">
          <cell r="A4625">
            <v>1015565</v>
          </cell>
        </row>
        <row r="4626">
          <cell r="A4626">
            <v>1015565</v>
          </cell>
        </row>
        <row r="4627">
          <cell r="A4627">
            <v>1015565</v>
          </cell>
        </row>
        <row r="4628">
          <cell r="A4628">
            <v>1015565</v>
          </cell>
        </row>
        <row r="4629">
          <cell r="A4629">
            <v>1015565</v>
          </cell>
        </row>
        <row r="4630">
          <cell r="A4630">
            <v>1015565</v>
          </cell>
        </row>
        <row r="4631">
          <cell r="A4631">
            <v>1015565</v>
          </cell>
        </row>
        <row r="4632">
          <cell r="A4632">
            <v>1015565</v>
          </cell>
        </row>
        <row r="4633">
          <cell r="A4633">
            <v>1015565</v>
          </cell>
        </row>
        <row r="4634">
          <cell r="A4634">
            <v>1015565</v>
          </cell>
        </row>
        <row r="4635">
          <cell r="A4635">
            <v>1015565</v>
          </cell>
        </row>
        <row r="4636">
          <cell r="A4636">
            <v>1015565</v>
          </cell>
        </row>
        <row r="4637">
          <cell r="A4637">
            <v>1015565</v>
          </cell>
        </row>
        <row r="4638">
          <cell r="A4638">
            <v>1015565</v>
          </cell>
        </row>
        <row r="4639">
          <cell r="A4639">
            <v>1015565</v>
          </cell>
        </row>
        <row r="4640">
          <cell r="A4640">
            <v>1015565</v>
          </cell>
        </row>
        <row r="4641">
          <cell r="A4641">
            <v>1015565</v>
          </cell>
        </row>
        <row r="4642">
          <cell r="A4642">
            <v>1015565</v>
          </cell>
        </row>
        <row r="4643">
          <cell r="A4643">
            <v>1015565</v>
          </cell>
        </row>
        <row r="4644">
          <cell r="A4644">
            <v>1015565</v>
          </cell>
        </row>
        <row r="4645">
          <cell r="A4645">
            <v>1015571</v>
          </cell>
        </row>
        <row r="4646">
          <cell r="A4646">
            <v>1015571</v>
          </cell>
        </row>
        <row r="4647">
          <cell r="A4647">
            <v>1015571</v>
          </cell>
        </row>
        <row r="4648">
          <cell r="A4648">
            <v>1015571</v>
          </cell>
        </row>
        <row r="4649">
          <cell r="A4649">
            <v>1015571</v>
          </cell>
        </row>
        <row r="4650">
          <cell r="A4650">
            <v>1015571</v>
          </cell>
        </row>
        <row r="4651">
          <cell r="A4651">
            <v>1015571</v>
          </cell>
        </row>
        <row r="4652">
          <cell r="A4652">
            <v>1015571</v>
          </cell>
        </row>
        <row r="4653">
          <cell r="A4653">
            <v>1015571</v>
          </cell>
        </row>
        <row r="4654">
          <cell r="A4654">
            <v>1015571</v>
          </cell>
        </row>
        <row r="4655">
          <cell r="A4655">
            <v>1015571</v>
          </cell>
        </row>
        <row r="4656">
          <cell r="A4656">
            <v>1015571</v>
          </cell>
        </row>
        <row r="4657">
          <cell r="A4657">
            <v>1015571</v>
          </cell>
        </row>
        <row r="4658">
          <cell r="A4658">
            <v>1015571</v>
          </cell>
        </row>
        <row r="4659">
          <cell r="A4659">
            <v>1015571</v>
          </cell>
        </row>
        <row r="4660">
          <cell r="A4660">
            <v>1015571</v>
          </cell>
        </row>
        <row r="4661">
          <cell r="A4661">
            <v>1015571</v>
          </cell>
        </row>
        <row r="4662">
          <cell r="A4662">
            <v>1015571</v>
          </cell>
        </row>
        <row r="4663">
          <cell r="A4663">
            <v>1015571</v>
          </cell>
        </row>
        <row r="4664">
          <cell r="A4664">
            <v>1015571</v>
          </cell>
        </row>
        <row r="4665">
          <cell r="A4665">
            <v>1015571</v>
          </cell>
        </row>
        <row r="4666">
          <cell r="A4666">
            <v>1015571</v>
          </cell>
        </row>
        <row r="4667">
          <cell r="A4667">
            <v>1015571</v>
          </cell>
        </row>
        <row r="4668">
          <cell r="A4668">
            <v>1015571</v>
          </cell>
        </row>
        <row r="4669">
          <cell r="A4669">
            <v>1015571</v>
          </cell>
        </row>
        <row r="4670">
          <cell r="A4670">
            <v>1015571</v>
          </cell>
        </row>
        <row r="4671">
          <cell r="A4671">
            <v>1015571</v>
          </cell>
        </row>
        <row r="4672">
          <cell r="A4672">
            <v>1015571</v>
          </cell>
        </row>
        <row r="4673">
          <cell r="A4673">
            <v>1015571</v>
          </cell>
        </row>
        <row r="4674">
          <cell r="A4674">
            <v>1015572</v>
          </cell>
        </row>
        <row r="4675">
          <cell r="A4675">
            <v>1015572</v>
          </cell>
        </row>
        <row r="4676">
          <cell r="A4676">
            <v>1015572</v>
          </cell>
        </row>
        <row r="4677">
          <cell r="A4677">
            <v>1015572</v>
          </cell>
        </row>
        <row r="4678">
          <cell r="A4678">
            <v>1015572</v>
          </cell>
        </row>
        <row r="4679">
          <cell r="A4679">
            <v>1015572</v>
          </cell>
        </row>
        <row r="4680">
          <cell r="A4680">
            <v>1015572</v>
          </cell>
        </row>
        <row r="4681">
          <cell r="A4681">
            <v>1015572</v>
          </cell>
        </row>
        <row r="4682">
          <cell r="A4682">
            <v>1015572</v>
          </cell>
        </row>
        <row r="4683">
          <cell r="A4683">
            <v>1015572</v>
          </cell>
        </row>
        <row r="4684">
          <cell r="A4684">
            <v>1015572</v>
          </cell>
        </row>
        <row r="4685">
          <cell r="A4685">
            <v>1015572</v>
          </cell>
        </row>
        <row r="4686">
          <cell r="A4686">
            <v>1015572</v>
          </cell>
        </row>
        <row r="4687">
          <cell r="A4687">
            <v>1015572</v>
          </cell>
        </row>
        <row r="4688">
          <cell r="A4688">
            <v>1015572</v>
          </cell>
        </row>
        <row r="4689">
          <cell r="A4689">
            <v>1015572</v>
          </cell>
        </row>
        <row r="4690">
          <cell r="A4690">
            <v>1015572</v>
          </cell>
        </row>
        <row r="4691">
          <cell r="A4691">
            <v>1015572</v>
          </cell>
        </row>
        <row r="4692">
          <cell r="A4692">
            <v>1015572</v>
          </cell>
        </row>
        <row r="4693">
          <cell r="A4693">
            <v>1015572</v>
          </cell>
        </row>
        <row r="4694">
          <cell r="A4694">
            <v>1015579</v>
          </cell>
        </row>
        <row r="4695">
          <cell r="A4695">
            <v>1015579</v>
          </cell>
        </row>
        <row r="4696">
          <cell r="A4696">
            <v>1015579</v>
          </cell>
        </row>
        <row r="4697">
          <cell r="A4697">
            <v>1015579</v>
          </cell>
        </row>
        <row r="4698">
          <cell r="A4698">
            <v>1015579</v>
          </cell>
        </row>
        <row r="4699">
          <cell r="A4699">
            <v>1015579</v>
          </cell>
        </row>
        <row r="4700">
          <cell r="A4700">
            <v>1015579</v>
          </cell>
        </row>
        <row r="4701">
          <cell r="A4701">
            <v>1015579</v>
          </cell>
        </row>
        <row r="4702">
          <cell r="A4702">
            <v>1015579</v>
          </cell>
        </row>
        <row r="4703">
          <cell r="A4703">
            <v>1015579</v>
          </cell>
        </row>
        <row r="4704">
          <cell r="A4704">
            <v>1015579</v>
          </cell>
        </row>
        <row r="4705">
          <cell r="A4705">
            <v>1015579</v>
          </cell>
        </row>
        <row r="4706">
          <cell r="A4706">
            <v>1015585</v>
          </cell>
        </row>
        <row r="4707">
          <cell r="A4707">
            <v>1015585</v>
          </cell>
        </row>
        <row r="4708">
          <cell r="A4708">
            <v>1015585</v>
          </cell>
        </row>
        <row r="4709">
          <cell r="A4709">
            <v>1015585</v>
          </cell>
        </row>
        <row r="4710">
          <cell r="A4710">
            <v>1015585</v>
          </cell>
        </row>
        <row r="4711">
          <cell r="A4711">
            <v>1015585</v>
          </cell>
        </row>
        <row r="4712">
          <cell r="A4712">
            <v>1015585</v>
          </cell>
        </row>
        <row r="4713">
          <cell r="A4713">
            <v>1015585</v>
          </cell>
        </row>
        <row r="4714">
          <cell r="A4714">
            <v>1015585</v>
          </cell>
        </row>
        <row r="4715">
          <cell r="A4715">
            <v>1015585</v>
          </cell>
        </row>
        <row r="4716">
          <cell r="A4716">
            <v>1015585</v>
          </cell>
        </row>
        <row r="4717">
          <cell r="A4717">
            <v>1015585</v>
          </cell>
        </row>
        <row r="4718">
          <cell r="A4718">
            <v>1015585</v>
          </cell>
        </row>
        <row r="4719">
          <cell r="A4719">
            <v>1015585</v>
          </cell>
        </row>
        <row r="4720">
          <cell r="A4720">
            <v>1015585</v>
          </cell>
        </row>
        <row r="4721">
          <cell r="A4721">
            <v>1015585</v>
          </cell>
        </row>
        <row r="4722">
          <cell r="A4722">
            <v>1015585</v>
          </cell>
        </row>
        <row r="4723">
          <cell r="A4723">
            <v>1015585</v>
          </cell>
        </row>
        <row r="4724">
          <cell r="A4724">
            <v>1015585</v>
          </cell>
        </row>
        <row r="4725">
          <cell r="A4725">
            <v>1015585</v>
          </cell>
        </row>
        <row r="4726">
          <cell r="A4726">
            <v>1015585</v>
          </cell>
        </row>
        <row r="4727">
          <cell r="A4727">
            <v>1015585</v>
          </cell>
        </row>
        <row r="4728">
          <cell r="A4728">
            <v>1015588</v>
          </cell>
        </row>
        <row r="4729">
          <cell r="A4729">
            <v>1015588</v>
          </cell>
        </row>
        <row r="4730">
          <cell r="A4730">
            <v>1015588</v>
          </cell>
        </row>
        <row r="4731">
          <cell r="A4731">
            <v>1015588</v>
          </cell>
        </row>
        <row r="4732">
          <cell r="A4732">
            <v>1015588</v>
          </cell>
        </row>
        <row r="4733">
          <cell r="A4733">
            <v>1015588</v>
          </cell>
        </row>
        <row r="4734">
          <cell r="A4734">
            <v>1015588</v>
          </cell>
        </row>
        <row r="4735">
          <cell r="A4735">
            <v>1015588</v>
          </cell>
        </row>
        <row r="4736">
          <cell r="A4736">
            <v>1015588</v>
          </cell>
        </row>
        <row r="4737">
          <cell r="A4737">
            <v>1015588</v>
          </cell>
        </row>
        <row r="4738">
          <cell r="A4738">
            <v>1015588</v>
          </cell>
        </row>
        <row r="4739">
          <cell r="A4739">
            <v>1015588</v>
          </cell>
        </row>
        <row r="4740">
          <cell r="A4740">
            <v>1015588</v>
          </cell>
        </row>
        <row r="4741">
          <cell r="A4741">
            <v>1015588</v>
          </cell>
        </row>
        <row r="4742">
          <cell r="A4742">
            <v>1015588</v>
          </cell>
        </row>
        <row r="4743">
          <cell r="A4743">
            <v>1015588</v>
          </cell>
        </row>
        <row r="4744">
          <cell r="A4744">
            <v>1015588</v>
          </cell>
        </row>
        <row r="4745">
          <cell r="A4745">
            <v>1015588</v>
          </cell>
        </row>
        <row r="4746">
          <cell r="A4746">
            <v>1015588</v>
          </cell>
        </row>
        <row r="4747">
          <cell r="A4747">
            <v>1015588</v>
          </cell>
        </row>
        <row r="4748">
          <cell r="A4748">
            <v>1015588</v>
          </cell>
        </row>
        <row r="4749">
          <cell r="A4749">
            <v>1015588</v>
          </cell>
        </row>
        <row r="4750">
          <cell r="A4750">
            <v>1015588</v>
          </cell>
        </row>
        <row r="4751">
          <cell r="A4751">
            <v>1015588</v>
          </cell>
        </row>
        <row r="4752">
          <cell r="A4752">
            <v>1015588</v>
          </cell>
        </row>
        <row r="4753">
          <cell r="A4753">
            <v>1015588</v>
          </cell>
        </row>
        <row r="4754">
          <cell r="A4754">
            <v>1015588</v>
          </cell>
        </row>
        <row r="4755">
          <cell r="A4755">
            <v>1015588</v>
          </cell>
        </row>
        <row r="4756">
          <cell r="A4756">
            <v>1015588</v>
          </cell>
        </row>
        <row r="4757">
          <cell r="A4757">
            <v>1015588</v>
          </cell>
        </row>
        <row r="4758">
          <cell r="A4758">
            <v>1015588</v>
          </cell>
        </row>
        <row r="4759">
          <cell r="A4759">
            <v>1015588</v>
          </cell>
        </row>
        <row r="4760">
          <cell r="A4760">
            <v>1015588</v>
          </cell>
        </row>
        <row r="4761">
          <cell r="A4761">
            <v>1015588</v>
          </cell>
        </row>
        <row r="4762">
          <cell r="A4762">
            <v>1015626</v>
          </cell>
        </row>
        <row r="4763">
          <cell r="A4763">
            <v>1015626</v>
          </cell>
        </row>
        <row r="4764">
          <cell r="A4764">
            <v>1015626</v>
          </cell>
        </row>
        <row r="4765">
          <cell r="A4765">
            <v>1015695</v>
          </cell>
        </row>
        <row r="4766">
          <cell r="A4766">
            <v>1015695</v>
          </cell>
        </row>
        <row r="4767">
          <cell r="A4767">
            <v>1015775</v>
          </cell>
        </row>
        <row r="4768">
          <cell r="A4768">
            <v>1015775</v>
          </cell>
        </row>
        <row r="4769">
          <cell r="A4769">
            <v>1015775</v>
          </cell>
        </row>
        <row r="4770">
          <cell r="A4770">
            <v>1015775</v>
          </cell>
        </row>
        <row r="4771">
          <cell r="A4771">
            <v>1015777</v>
          </cell>
        </row>
        <row r="4772">
          <cell r="A4772">
            <v>1015777</v>
          </cell>
        </row>
        <row r="4773">
          <cell r="A4773">
            <v>1015777</v>
          </cell>
        </row>
        <row r="4774">
          <cell r="A4774">
            <v>1015777</v>
          </cell>
        </row>
        <row r="4775">
          <cell r="A4775">
            <v>1015777</v>
          </cell>
        </row>
        <row r="4776">
          <cell r="A4776">
            <v>1015777</v>
          </cell>
        </row>
        <row r="4777">
          <cell r="A4777">
            <v>1015777</v>
          </cell>
        </row>
        <row r="4778">
          <cell r="A4778">
            <v>1015777</v>
          </cell>
        </row>
        <row r="4779">
          <cell r="A4779">
            <v>1015777</v>
          </cell>
        </row>
        <row r="4780">
          <cell r="A4780">
            <v>1015777</v>
          </cell>
        </row>
        <row r="4781">
          <cell r="A4781">
            <v>1015777</v>
          </cell>
        </row>
        <row r="4782">
          <cell r="A4782">
            <v>1015777</v>
          </cell>
        </row>
        <row r="4783">
          <cell r="A4783">
            <v>1015777</v>
          </cell>
        </row>
        <row r="4784">
          <cell r="A4784">
            <v>1015854</v>
          </cell>
        </row>
        <row r="4785">
          <cell r="A4785">
            <v>1016001</v>
          </cell>
        </row>
        <row r="4786">
          <cell r="A4786">
            <v>1016003</v>
          </cell>
        </row>
        <row r="4787">
          <cell r="A4787">
            <v>1016073</v>
          </cell>
        </row>
        <row r="4788">
          <cell r="A4788">
            <v>1016143</v>
          </cell>
        </row>
        <row r="4789">
          <cell r="A4789">
            <v>1016241</v>
          </cell>
        </row>
        <row r="4790">
          <cell r="A4790">
            <v>1016241</v>
          </cell>
        </row>
        <row r="4791">
          <cell r="A4791">
            <v>1016241</v>
          </cell>
        </row>
        <row r="4792">
          <cell r="A4792">
            <v>1016241</v>
          </cell>
        </row>
        <row r="4793">
          <cell r="A4793">
            <v>1016311</v>
          </cell>
        </row>
        <row r="4794">
          <cell r="A4794">
            <v>1016311</v>
          </cell>
        </row>
        <row r="4795">
          <cell r="A4795">
            <v>1016311</v>
          </cell>
        </row>
        <row r="4796">
          <cell r="A4796">
            <v>1016311</v>
          </cell>
        </row>
        <row r="4797">
          <cell r="A4797">
            <v>1016311</v>
          </cell>
        </row>
        <row r="4798">
          <cell r="A4798">
            <v>1016311</v>
          </cell>
        </row>
        <row r="4799">
          <cell r="A4799">
            <v>1016311</v>
          </cell>
        </row>
        <row r="4800">
          <cell r="A4800">
            <v>1016311</v>
          </cell>
        </row>
        <row r="4801">
          <cell r="A4801">
            <v>1016311</v>
          </cell>
        </row>
        <row r="4802">
          <cell r="A4802">
            <v>1016311</v>
          </cell>
        </row>
        <row r="4803">
          <cell r="A4803">
            <v>1016311</v>
          </cell>
        </row>
        <row r="4804">
          <cell r="A4804">
            <v>1016311</v>
          </cell>
        </row>
        <row r="4805">
          <cell r="A4805">
            <v>1016311</v>
          </cell>
        </row>
        <row r="4806">
          <cell r="A4806">
            <v>1016311</v>
          </cell>
        </row>
        <row r="4807">
          <cell r="A4807">
            <v>1016311</v>
          </cell>
        </row>
        <row r="4808">
          <cell r="A4808">
            <v>1016311</v>
          </cell>
        </row>
        <row r="4809">
          <cell r="A4809">
            <v>1016311</v>
          </cell>
        </row>
        <row r="4810">
          <cell r="A4810">
            <v>1016311</v>
          </cell>
        </row>
        <row r="4811">
          <cell r="A4811">
            <v>1016311</v>
          </cell>
        </row>
        <row r="4812">
          <cell r="A4812">
            <v>1016311</v>
          </cell>
        </row>
        <row r="4813">
          <cell r="A4813">
            <v>1016311</v>
          </cell>
        </row>
        <row r="4814">
          <cell r="A4814">
            <v>1016311</v>
          </cell>
        </row>
        <row r="4815">
          <cell r="A4815">
            <v>1016311</v>
          </cell>
        </row>
        <row r="4816">
          <cell r="A4816">
            <v>1016311</v>
          </cell>
        </row>
        <row r="4817">
          <cell r="A4817">
            <v>1016311</v>
          </cell>
        </row>
        <row r="4818">
          <cell r="A4818">
            <v>1016311</v>
          </cell>
        </row>
        <row r="4819">
          <cell r="A4819">
            <v>1016311</v>
          </cell>
        </row>
        <row r="4820">
          <cell r="A4820">
            <v>1016311</v>
          </cell>
        </row>
        <row r="4821">
          <cell r="A4821">
            <v>1016311</v>
          </cell>
        </row>
        <row r="4822">
          <cell r="A4822">
            <v>1016311</v>
          </cell>
        </row>
        <row r="4823">
          <cell r="A4823">
            <v>1016311</v>
          </cell>
        </row>
        <row r="4824">
          <cell r="A4824">
            <v>1016311</v>
          </cell>
        </row>
        <row r="4825">
          <cell r="A4825">
            <v>1016324</v>
          </cell>
        </row>
        <row r="4826">
          <cell r="A4826">
            <v>1016324</v>
          </cell>
        </row>
        <row r="4827">
          <cell r="A4827">
            <v>1016324</v>
          </cell>
        </row>
        <row r="4828">
          <cell r="A4828">
            <v>1016324</v>
          </cell>
        </row>
        <row r="4829">
          <cell r="A4829">
            <v>1016324</v>
          </cell>
        </row>
        <row r="4830">
          <cell r="A4830">
            <v>1016324</v>
          </cell>
        </row>
        <row r="4831">
          <cell r="A4831">
            <v>1016324</v>
          </cell>
        </row>
        <row r="4832">
          <cell r="A4832">
            <v>1016343</v>
          </cell>
        </row>
        <row r="4833">
          <cell r="A4833">
            <v>1016343</v>
          </cell>
        </row>
        <row r="4834">
          <cell r="A4834">
            <v>1016364</v>
          </cell>
        </row>
        <row r="4835">
          <cell r="A4835">
            <v>1016364</v>
          </cell>
        </row>
        <row r="4836">
          <cell r="A4836">
            <v>1016519</v>
          </cell>
        </row>
        <row r="4837">
          <cell r="A4837">
            <v>1016519</v>
          </cell>
        </row>
        <row r="4838">
          <cell r="A4838">
            <v>1016519</v>
          </cell>
        </row>
        <row r="4839">
          <cell r="A4839">
            <v>1016519</v>
          </cell>
        </row>
        <row r="4840">
          <cell r="A4840">
            <v>1016519</v>
          </cell>
        </row>
        <row r="4841">
          <cell r="A4841">
            <v>1016519</v>
          </cell>
        </row>
        <row r="4842">
          <cell r="A4842">
            <v>1016519</v>
          </cell>
        </row>
        <row r="4843">
          <cell r="A4843">
            <v>1016519</v>
          </cell>
        </row>
        <row r="4844">
          <cell r="A4844">
            <v>1016519</v>
          </cell>
        </row>
        <row r="4845">
          <cell r="A4845">
            <v>1016519</v>
          </cell>
        </row>
        <row r="4846">
          <cell r="A4846">
            <v>1016519</v>
          </cell>
        </row>
        <row r="4847">
          <cell r="A4847">
            <v>1016519</v>
          </cell>
        </row>
        <row r="4848">
          <cell r="A4848">
            <v>1016519</v>
          </cell>
        </row>
        <row r="4849">
          <cell r="A4849">
            <v>1016519</v>
          </cell>
        </row>
        <row r="4850">
          <cell r="A4850">
            <v>1016519</v>
          </cell>
        </row>
        <row r="4851">
          <cell r="A4851">
            <v>1016519</v>
          </cell>
        </row>
        <row r="4852">
          <cell r="A4852">
            <v>1016519</v>
          </cell>
        </row>
        <row r="4853">
          <cell r="A4853">
            <v>1016519</v>
          </cell>
        </row>
        <row r="4854">
          <cell r="A4854">
            <v>1016519</v>
          </cell>
        </row>
        <row r="4855">
          <cell r="A4855">
            <v>1016519</v>
          </cell>
        </row>
        <row r="4856">
          <cell r="A4856">
            <v>1016519</v>
          </cell>
        </row>
        <row r="4857">
          <cell r="A4857">
            <v>1016519</v>
          </cell>
        </row>
        <row r="4858">
          <cell r="A4858">
            <v>1016519</v>
          </cell>
        </row>
        <row r="4859">
          <cell r="A4859">
            <v>1016536</v>
          </cell>
        </row>
        <row r="4860">
          <cell r="A4860">
            <v>1016536</v>
          </cell>
        </row>
        <row r="4861">
          <cell r="A4861">
            <v>1016536</v>
          </cell>
        </row>
        <row r="4862">
          <cell r="A4862">
            <v>1016536</v>
          </cell>
        </row>
        <row r="4863">
          <cell r="A4863">
            <v>1016536</v>
          </cell>
        </row>
        <row r="4864">
          <cell r="A4864">
            <v>1016536</v>
          </cell>
        </row>
        <row r="4865">
          <cell r="A4865">
            <v>1016536</v>
          </cell>
        </row>
        <row r="4866">
          <cell r="A4866">
            <v>1016536</v>
          </cell>
        </row>
        <row r="4867">
          <cell r="A4867">
            <v>1016536</v>
          </cell>
        </row>
        <row r="4868">
          <cell r="A4868">
            <v>1016536</v>
          </cell>
        </row>
        <row r="4869">
          <cell r="A4869">
            <v>1016536</v>
          </cell>
        </row>
        <row r="4870">
          <cell r="A4870">
            <v>1016536</v>
          </cell>
        </row>
        <row r="4871">
          <cell r="A4871">
            <v>1016536</v>
          </cell>
        </row>
        <row r="4872">
          <cell r="A4872">
            <v>1016539</v>
          </cell>
        </row>
        <row r="4873">
          <cell r="A4873">
            <v>1016539</v>
          </cell>
        </row>
        <row r="4874">
          <cell r="A4874">
            <v>1016539</v>
          </cell>
        </row>
        <row r="4875">
          <cell r="A4875">
            <v>1016539</v>
          </cell>
        </row>
        <row r="4876">
          <cell r="A4876">
            <v>1016539</v>
          </cell>
        </row>
        <row r="4877">
          <cell r="A4877">
            <v>1016539</v>
          </cell>
        </row>
        <row r="4878">
          <cell r="A4878">
            <v>1016539</v>
          </cell>
        </row>
        <row r="4879">
          <cell r="A4879">
            <v>1016596</v>
          </cell>
        </row>
        <row r="4880">
          <cell r="A4880">
            <v>1016596</v>
          </cell>
        </row>
        <row r="4881">
          <cell r="A4881">
            <v>1016650</v>
          </cell>
        </row>
        <row r="4882">
          <cell r="A4882">
            <v>1016715</v>
          </cell>
        </row>
        <row r="4883">
          <cell r="A4883">
            <v>1017231</v>
          </cell>
        </row>
        <row r="4884">
          <cell r="A4884">
            <v>1017231</v>
          </cell>
        </row>
        <row r="4885">
          <cell r="A4885">
            <v>1017250</v>
          </cell>
        </row>
        <row r="4886">
          <cell r="A4886">
            <v>1017250</v>
          </cell>
        </row>
        <row r="4887">
          <cell r="A4887">
            <v>1017250</v>
          </cell>
        </row>
        <row r="4888">
          <cell r="A4888">
            <v>1017250</v>
          </cell>
        </row>
        <row r="4889">
          <cell r="A4889">
            <v>1017250</v>
          </cell>
        </row>
        <row r="4890">
          <cell r="A4890">
            <v>1017250</v>
          </cell>
        </row>
        <row r="4891">
          <cell r="A4891">
            <v>1017250</v>
          </cell>
        </row>
        <row r="4892">
          <cell r="A4892">
            <v>1017293</v>
          </cell>
        </row>
        <row r="4893">
          <cell r="A4893">
            <v>1017293</v>
          </cell>
        </row>
        <row r="4894">
          <cell r="A4894">
            <v>1017293</v>
          </cell>
        </row>
        <row r="4895">
          <cell r="A4895">
            <v>1017293</v>
          </cell>
        </row>
        <row r="4896">
          <cell r="A4896">
            <v>1017293</v>
          </cell>
        </row>
        <row r="4897">
          <cell r="A4897">
            <v>1017293</v>
          </cell>
        </row>
        <row r="4898">
          <cell r="A4898">
            <v>1017293</v>
          </cell>
        </row>
        <row r="4899">
          <cell r="A4899">
            <v>1017293</v>
          </cell>
        </row>
        <row r="4900">
          <cell r="A4900">
            <v>1017293</v>
          </cell>
        </row>
        <row r="4901">
          <cell r="A4901">
            <v>1017293</v>
          </cell>
        </row>
        <row r="4902">
          <cell r="A4902">
            <v>1017293</v>
          </cell>
        </row>
        <row r="4903">
          <cell r="A4903">
            <v>1017293</v>
          </cell>
        </row>
        <row r="4904">
          <cell r="A4904">
            <v>1017293</v>
          </cell>
        </row>
        <row r="4905">
          <cell r="A4905">
            <v>1017293</v>
          </cell>
        </row>
        <row r="4906">
          <cell r="A4906">
            <v>1017293</v>
          </cell>
        </row>
        <row r="4907">
          <cell r="A4907">
            <v>1017293</v>
          </cell>
        </row>
        <row r="4908">
          <cell r="A4908">
            <v>1017293</v>
          </cell>
        </row>
        <row r="4909">
          <cell r="A4909">
            <v>1017293</v>
          </cell>
        </row>
        <row r="4910">
          <cell r="A4910">
            <v>1017293</v>
          </cell>
        </row>
        <row r="4911">
          <cell r="A4911">
            <v>1017293</v>
          </cell>
        </row>
        <row r="4912">
          <cell r="A4912">
            <v>1017293</v>
          </cell>
        </row>
        <row r="4913">
          <cell r="A4913">
            <v>1017293</v>
          </cell>
        </row>
        <row r="4914">
          <cell r="A4914">
            <v>1017337</v>
          </cell>
        </row>
        <row r="4915">
          <cell r="A4915">
            <v>1017337</v>
          </cell>
        </row>
        <row r="4916">
          <cell r="A4916">
            <v>1017337</v>
          </cell>
        </row>
        <row r="4917">
          <cell r="A4917">
            <v>1017337</v>
          </cell>
        </row>
        <row r="4918">
          <cell r="A4918">
            <v>1017337</v>
          </cell>
        </row>
        <row r="4919">
          <cell r="A4919">
            <v>1017337</v>
          </cell>
        </row>
        <row r="4920">
          <cell r="A4920">
            <v>1017337</v>
          </cell>
        </row>
        <row r="4921">
          <cell r="A4921">
            <v>1017337</v>
          </cell>
        </row>
        <row r="4922">
          <cell r="A4922">
            <v>1017337</v>
          </cell>
        </row>
        <row r="4923">
          <cell r="A4923">
            <v>1017337</v>
          </cell>
        </row>
        <row r="4924">
          <cell r="A4924">
            <v>1017337</v>
          </cell>
        </row>
        <row r="4925">
          <cell r="A4925">
            <v>1017337</v>
          </cell>
        </row>
        <row r="4926">
          <cell r="A4926">
            <v>1017337</v>
          </cell>
        </row>
        <row r="4927">
          <cell r="A4927">
            <v>1017337</v>
          </cell>
        </row>
        <row r="4928">
          <cell r="A4928">
            <v>1017337</v>
          </cell>
        </row>
        <row r="4929">
          <cell r="A4929">
            <v>1017337</v>
          </cell>
        </row>
        <row r="4930">
          <cell r="A4930">
            <v>1017337</v>
          </cell>
        </row>
        <row r="4931">
          <cell r="A4931">
            <v>1017337</v>
          </cell>
        </row>
        <row r="4932">
          <cell r="A4932">
            <v>1017337</v>
          </cell>
        </row>
        <row r="4933">
          <cell r="A4933">
            <v>1017337</v>
          </cell>
        </row>
        <row r="4934">
          <cell r="A4934">
            <v>1017337</v>
          </cell>
        </row>
        <row r="4935">
          <cell r="A4935">
            <v>1017337</v>
          </cell>
        </row>
        <row r="4936">
          <cell r="A4936">
            <v>1017337</v>
          </cell>
        </row>
        <row r="4937">
          <cell r="A4937">
            <v>1017337</v>
          </cell>
        </row>
        <row r="4938">
          <cell r="A4938">
            <v>1017337</v>
          </cell>
        </row>
        <row r="4939">
          <cell r="A4939">
            <v>1017337</v>
          </cell>
        </row>
        <row r="4940">
          <cell r="A4940">
            <v>1017337</v>
          </cell>
        </row>
        <row r="4941">
          <cell r="A4941">
            <v>1017337</v>
          </cell>
        </row>
        <row r="4942">
          <cell r="A4942">
            <v>1017337</v>
          </cell>
        </row>
        <row r="4943">
          <cell r="A4943">
            <v>1017347</v>
          </cell>
        </row>
        <row r="4944">
          <cell r="A4944">
            <v>1017347</v>
          </cell>
        </row>
        <row r="4945">
          <cell r="A4945">
            <v>1017347</v>
          </cell>
        </row>
        <row r="4946">
          <cell r="A4946">
            <v>1017347</v>
          </cell>
        </row>
        <row r="4947">
          <cell r="A4947">
            <v>1017347</v>
          </cell>
        </row>
        <row r="4948">
          <cell r="A4948">
            <v>1017347</v>
          </cell>
        </row>
        <row r="4949">
          <cell r="A4949">
            <v>1017423</v>
          </cell>
        </row>
        <row r="4950">
          <cell r="A4950">
            <v>1017423</v>
          </cell>
        </row>
        <row r="4951">
          <cell r="A4951">
            <v>1017423</v>
          </cell>
        </row>
        <row r="4952">
          <cell r="A4952">
            <v>1017423</v>
          </cell>
        </row>
        <row r="4953">
          <cell r="A4953">
            <v>1017423</v>
          </cell>
        </row>
        <row r="4954">
          <cell r="A4954">
            <v>1017423</v>
          </cell>
        </row>
        <row r="4955">
          <cell r="A4955">
            <v>1017423</v>
          </cell>
        </row>
        <row r="4956">
          <cell r="A4956">
            <v>1017423</v>
          </cell>
        </row>
        <row r="4957">
          <cell r="A4957">
            <v>1017423</v>
          </cell>
        </row>
        <row r="4958">
          <cell r="A4958">
            <v>1017423</v>
          </cell>
        </row>
        <row r="4959">
          <cell r="A4959">
            <v>1017423</v>
          </cell>
        </row>
        <row r="4960">
          <cell r="A4960">
            <v>1017423</v>
          </cell>
        </row>
        <row r="4961">
          <cell r="A4961">
            <v>1017423</v>
          </cell>
        </row>
        <row r="4962">
          <cell r="A4962">
            <v>1017423</v>
          </cell>
        </row>
        <row r="4963">
          <cell r="A4963">
            <v>1017423</v>
          </cell>
        </row>
        <row r="4964">
          <cell r="A4964">
            <v>1017423</v>
          </cell>
        </row>
        <row r="4965">
          <cell r="A4965">
            <v>1017423</v>
          </cell>
        </row>
        <row r="4966">
          <cell r="A4966">
            <v>1017423</v>
          </cell>
        </row>
        <row r="4967">
          <cell r="A4967">
            <v>1017427</v>
          </cell>
        </row>
        <row r="4968">
          <cell r="A4968">
            <v>1017427</v>
          </cell>
        </row>
        <row r="4969">
          <cell r="A4969">
            <v>1017427</v>
          </cell>
        </row>
        <row r="4970">
          <cell r="A4970">
            <v>1017428</v>
          </cell>
        </row>
        <row r="4971">
          <cell r="A4971">
            <v>1017428</v>
          </cell>
        </row>
        <row r="4972">
          <cell r="A4972">
            <v>1017428</v>
          </cell>
        </row>
        <row r="4973">
          <cell r="A4973">
            <v>1017554</v>
          </cell>
        </row>
        <row r="4974">
          <cell r="A4974">
            <v>1017554</v>
          </cell>
        </row>
        <row r="4975">
          <cell r="A4975">
            <v>1017554</v>
          </cell>
        </row>
        <row r="4976">
          <cell r="A4976">
            <v>1017554</v>
          </cell>
        </row>
        <row r="4977">
          <cell r="A4977">
            <v>1017554</v>
          </cell>
        </row>
        <row r="4978">
          <cell r="A4978">
            <v>1017561</v>
          </cell>
        </row>
        <row r="4979">
          <cell r="A4979">
            <v>1017561</v>
          </cell>
        </row>
        <row r="4980">
          <cell r="A4980">
            <v>1017561</v>
          </cell>
        </row>
        <row r="4981">
          <cell r="A4981">
            <v>1017561</v>
          </cell>
        </row>
        <row r="4982">
          <cell r="A4982">
            <v>1017561</v>
          </cell>
        </row>
        <row r="4983">
          <cell r="A4983">
            <v>1017561</v>
          </cell>
        </row>
        <row r="4984">
          <cell r="A4984">
            <v>1017627</v>
          </cell>
        </row>
        <row r="4985">
          <cell r="A4985">
            <v>1017634</v>
          </cell>
        </row>
        <row r="4986">
          <cell r="A4986">
            <v>1017634</v>
          </cell>
        </row>
        <row r="4987">
          <cell r="A4987">
            <v>1017634</v>
          </cell>
        </row>
        <row r="4988">
          <cell r="A4988">
            <v>1017703</v>
          </cell>
        </row>
        <row r="4989">
          <cell r="A4989">
            <v>1017703</v>
          </cell>
        </row>
        <row r="4990">
          <cell r="A4990">
            <v>1017703</v>
          </cell>
        </row>
        <row r="4991">
          <cell r="A4991">
            <v>1017703</v>
          </cell>
        </row>
        <row r="4992">
          <cell r="A4992">
            <v>1017703</v>
          </cell>
        </row>
        <row r="4993">
          <cell r="A4993">
            <v>1017705</v>
          </cell>
        </row>
        <row r="4994">
          <cell r="A4994">
            <v>1017705</v>
          </cell>
        </row>
        <row r="4995">
          <cell r="A4995">
            <v>1017705</v>
          </cell>
        </row>
        <row r="4996">
          <cell r="A4996">
            <v>1017705</v>
          </cell>
        </row>
        <row r="4997">
          <cell r="A4997">
            <v>1017710</v>
          </cell>
        </row>
        <row r="4998">
          <cell r="A4998">
            <v>1017710</v>
          </cell>
        </row>
        <row r="4999">
          <cell r="A4999">
            <v>1017710</v>
          </cell>
        </row>
        <row r="5000">
          <cell r="A5000">
            <v>1017710</v>
          </cell>
        </row>
        <row r="5001">
          <cell r="A5001">
            <v>1017710</v>
          </cell>
        </row>
        <row r="5002">
          <cell r="A5002">
            <v>1017710</v>
          </cell>
        </row>
        <row r="5003">
          <cell r="A5003">
            <v>1017710</v>
          </cell>
        </row>
        <row r="5004">
          <cell r="A5004">
            <v>1017710</v>
          </cell>
        </row>
        <row r="5005">
          <cell r="A5005">
            <v>1017710</v>
          </cell>
        </row>
        <row r="5006">
          <cell r="A5006">
            <v>1017710</v>
          </cell>
        </row>
        <row r="5007">
          <cell r="A5007">
            <v>1017710</v>
          </cell>
        </row>
        <row r="5008">
          <cell r="A5008">
            <v>1017710</v>
          </cell>
        </row>
        <row r="5009">
          <cell r="A5009">
            <v>1017710</v>
          </cell>
        </row>
        <row r="5010">
          <cell r="A5010">
            <v>1017710</v>
          </cell>
        </row>
        <row r="5011">
          <cell r="A5011">
            <v>1017710</v>
          </cell>
        </row>
        <row r="5012">
          <cell r="A5012">
            <v>1017710</v>
          </cell>
        </row>
        <row r="5013">
          <cell r="A5013">
            <v>1017710</v>
          </cell>
        </row>
        <row r="5014">
          <cell r="A5014">
            <v>1017710</v>
          </cell>
        </row>
        <row r="5015">
          <cell r="A5015">
            <v>1017710</v>
          </cell>
        </row>
        <row r="5016">
          <cell r="A5016">
            <v>1017710</v>
          </cell>
        </row>
        <row r="5017">
          <cell r="A5017">
            <v>1017710</v>
          </cell>
        </row>
        <row r="5018">
          <cell r="A5018">
            <v>1017710</v>
          </cell>
        </row>
        <row r="5019">
          <cell r="A5019">
            <v>1017710</v>
          </cell>
        </row>
        <row r="5020">
          <cell r="A5020">
            <v>1017710</v>
          </cell>
        </row>
        <row r="5021">
          <cell r="A5021">
            <v>1017710</v>
          </cell>
        </row>
        <row r="5022">
          <cell r="A5022">
            <v>1017710</v>
          </cell>
        </row>
        <row r="5023">
          <cell r="A5023">
            <v>1017710</v>
          </cell>
        </row>
        <row r="5024">
          <cell r="A5024">
            <v>1017710</v>
          </cell>
        </row>
        <row r="5025">
          <cell r="A5025">
            <v>1017710</v>
          </cell>
        </row>
        <row r="5026">
          <cell r="A5026">
            <v>1017710</v>
          </cell>
        </row>
        <row r="5027">
          <cell r="A5027">
            <v>1017710</v>
          </cell>
        </row>
        <row r="5028">
          <cell r="A5028">
            <v>1017710</v>
          </cell>
        </row>
        <row r="5029">
          <cell r="A5029">
            <v>1017710</v>
          </cell>
        </row>
        <row r="5030">
          <cell r="A5030">
            <v>1017710</v>
          </cell>
        </row>
        <row r="5031">
          <cell r="A5031">
            <v>1017710</v>
          </cell>
        </row>
        <row r="5032">
          <cell r="A5032">
            <v>1017710</v>
          </cell>
        </row>
        <row r="5033">
          <cell r="A5033">
            <v>1017727</v>
          </cell>
        </row>
        <row r="5034">
          <cell r="A5034">
            <v>1017727</v>
          </cell>
        </row>
        <row r="5035">
          <cell r="A5035">
            <v>1017727</v>
          </cell>
        </row>
        <row r="5036">
          <cell r="A5036">
            <v>1017727</v>
          </cell>
        </row>
        <row r="5037">
          <cell r="A5037">
            <v>1017727</v>
          </cell>
        </row>
        <row r="5038">
          <cell r="A5038">
            <v>1017727</v>
          </cell>
        </row>
        <row r="5039">
          <cell r="A5039">
            <v>1017727</v>
          </cell>
        </row>
        <row r="5040">
          <cell r="A5040">
            <v>1017727</v>
          </cell>
        </row>
        <row r="5041">
          <cell r="A5041">
            <v>1017727</v>
          </cell>
        </row>
        <row r="5042">
          <cell r="A5042">
            <v>1017727</v>
          </cell>
        </row>
        <row r="5043">
          <cell r="A5043">
            <v>1017727</v>
          </cell>
        </row>
        <row r="5044">
          <cell r="A5044">
            <v>1017727</v>
          </cell>
        </row>
        <row r="5045">
          <cell r="A5045">
            <v>1017727</v>
          </cell>
        </row>
        <row r="5046">
          <cell r="A5046">
            <v>1017727</v>
          </cell>
        </row>
        <row r="5047">
          <cell r="A5047">
            <v>1017727</v>
          </cell>
        </row>
        <row r="5048">
          <cell r="A5048">
            <v>1017727</v>
          </cell>
        </row>
        <row r="5049">
          <cell r="A5049">
            <v>1017727</v>
          </cell>
        </row>
        <row r="5050">
          <cell r="A5050">
            <v>1017727</v>
          </cell>
        </row>
        <row r="5051">
          <cell r="A5051">
            <v>1017727</v>
          </cell>
        </row>
        <row r="5052">
          <cell r="A5052">
            <v>1017727</v>
          </cell>
        </row>
        <row r="5053">
          <cell r="A5053">
            <v>1017727</v>
          </cell>
        </row>
        <row r="5054">
          <cell r="A5054">
            <v>1017727</v>
          </cell>
        </row>
        <row r="5055">
          <cell r="A5055">
            <v>1017727</v>
          </cell>
        </row>
        <row r="5056">
          <cell r="A5056">
            <v>1017727</v>
          </cell>
        </row>
        <row r="5057">
          <cell r="A5057">
            <v>1017727</v>
          </cell>
        </row>
        <row r="5058">
          <cell r="A5058">
            <v>1017727</v>
          </cell>
        </row>
        <row r="5059">
          <cell r="A5059">
            <v>1017744</v>
          </cell>
        </row>
        <row r="5060">
          <cell r="A5060">
            <v>1017744</v>
          </cell>
        </row>
        <row r="5061">
          <cell r="A5061">
            <v>1017744</v>
          </cell>
        </row>
        <row r="5062">
          <cell r="A5062">
            <v>1017744</v>
          </cell>
        </row>
        <row r="5063">
          <cell r="A5063">
            <v>1017744</v>
          </cell>
        </row>
        <row r="5064">
          <cell r="A5064">
            <v>1017744</v>
          </cell>
        </row>
        <row r="5065">
          <cell r="A5065">
            <v>1017744</v>
          </cell>
        </row>
        <row r="5066">
          <cell r="A5066">
            <v>1017744</v>
          </cell>
        </row>
        <row r="5067">
          <cell r="A5067">
            <v>1017744</v>
          </cell>
        </row>
        <row r="5068">
          <cell r="A5068">
            <v>1017744</v>
          </cell>
        </row>
        <row r="5069">
          <cell r="A5069">
            <v>1017744</v>
          </cell>
        </row>
        <row r="5070">
          <cell r="A5070">
            <v>1017744</v>
          </cell>
        </row>
        <row r="5071">
          <cell r="A5071">
            <v>1017744</v>
          </cell>
        </row>
        <row r="5072">
          <cell r="A5072">
            <v>1017744</v>
          </cell>
        </row>
        <row r="5073">
          <cell r="A5073">
            <v>1017744</v>
          </cell>
        </row>
        <row r="5074">
          <cell r="A5074">
            <v>1017746</v>
          </cell>
        </row>
        <row r="5075">
          <cell r="A5075">
            <v>1017746</v>
          </cell>
        </row>
        <row r="5076">
          <cell r="A5076">
            <v>1017765</v>
          </cell>
        </row>
        <row r="5077">
          <cell r="A5077">
            <v>1017765</v>
          </cell>
        </row>
        <row r="5078">
          <cell r="A5078">
            <v>1017765</v>
          </cell>
        </row>
        <row r="5079">
          <cell r="A5079">
            <v>1017765</v>
          </cell>
        </row>
        <row r="5080">
          <cell r="A5080">
            <v>1017765</v>
          </cell>
        </row>
        <row r="5081">
          <cell r="A5081">
            <v>1017765</v>
          </cell>
        </row>
        <row r="5082">
          <cell r="A5082">
            <v>1017765</v>
          </cell>
        </row>
        <row r="5083">
          <cell r="A5083">
            <v>1017765</v>
          </cell>
        </row>
        <row r="5084">
          <cell r="A5084">
            <v>1017765</v>
          </cell>
        </row>
        <row r="5085">
          <cell r="A5085">
            <v>1017765</v>
          </cell>
        </row>
        <row r="5086">
          <cell r="A5086">
            <v>1017765</v>
          </cell>
        </row>
        <row r="5087">
          <cell r="A5087">
            <v>1017765</v>
          </cell>
        </row>
        <row r="5088">
          <cell r="A5088">
            <v>1017765</v>
          </cell>
        </row>
        <row r="5089">
          <cell r="A5089">
            <v>1017765</v>
          </cell>
        </row>
        <row r="5090">
          <cell r="A5090">
            <v>1017765</v>
          </cell>
        </row>
        <row r="5091">
          <cell r="A5091">
            <v>1017765</v>
          </cell>
        </row>
        <row r="5092">
          <cell r="A5092">
            <v>1017768</v>
          </cell>
        </row>
        <row r="5093">
          <cell r="A5093">
            <v>1017768</v>
          </cell>
        </row>
        <row r="5094">
          <cell r="A5094">
            <v>1017768</v>
          </cell>
        </row>
        <row r="5095">
          <cell r="A5095">
            <v>1017768</v>
          </cell>
        </row>
        <row r="5096">
          <cell r="A5096">
            <v>1017768</v>
          </cell>
        </row>
        <row r="5097">
          <cell r="A5097">
            <v>1017778</v>
          </cell>
        </row>
        <row r="5098">
          <cell r="A5098">
            <v>1017800</v>
          </cell>
        </row>
        <row r="5099">
          <cell r="A5099">
            <v>1017800</v>
          </cell>
        </row>
        <row r="5100">
          <cell r="A5100">
            <v>1017800</v>
          </cell>
        </row>
        <row r="5101">
          <cell r="A5101">
            <v>1017800</v>
          </cell>
        </row>
        <row r="5102">
          <cell r="A5102">
            <v>1017800</v>
          </cell>
        </row>
        <row r="5103">
          <cell r="A5103">
            <v>1017800</v>
          </cell>
        </row>
        <row r="5104">
          <cell r="A5104">
            <v>1017800</v>
          </cell>
        </row>
        <row r="5105">
          <cell r="A5105">
            <v>1017800</v>
          </cell>
        </row>
        <row r="5106">
          <cell r="A5106">
            <v>1017800</v>
          </cell>
        </row>
        <row r="5107">
          <cell r="A5107">
            <v>1017800</v>
          </cell>
        </row>
        <row r="5108">
          <cell r="A5108">
            <v>1017800</v>
          </cell>
        </row>
        <row r="5109">
          <cell r="A5109">
            <v>1017800</v>
          </cell>
        </row>
        <row r="5110">
          <cell r="A5110">
            <v>1017800</v>
          </cell>
        </row>
        <row r="5111">
          <cell r="A5111">
            <v>1017800</v>
          </cell>
        </row>
        <row r="5112">
          <cell r="A5112">
            <v>1017800</v>
          </cell>
        </row>
        <row r="5113">
          <cell r="A5113">
            <v>1017800</v>
          </cell>
        </row>
        <row r="5114">
          <cell r="A5114">
            <v>1017800</v>
          </cell>
        </row>
        <row r="5115">
          <cell r="A5115">
            <v>1017800</v>
          </cell>
        </row>
        <row r="5116">
          <cell r="A5116">
            <v>1017800</v>
          </cell>
        </row>
        <row r="5117">
          <cell r="A5117">
            <v>1017800</v>
          </cell>
        </row>
        <row r="5118">
          <cell r="A5118">
            <v>1017800</v>
          </cell>
        </row>
        <row r="5119">
          <cell r="A5119">
            <v>1017800</v>
          </cell>
        </row>
        <row r="5120">
          <cell r="A5120">
            <v>1017800</v>
          </cell>
        </row>
        <row r="5121">
          <cell r="A5121">
            <v>1017800</v>
          </cell>
        </row>
        <row r="5122">
          <cell r="A5122">
            <v>1017800</v>
          </cell>
        </row>
        <row r="5123">
          <cell r="A5123">
            <v>1017800</v>
          </cell>
        </row>
        <row r="5124">
          <cell r="A5124">
            <v>1017800</v>
          </cell>
        </row>
        <row r="5125">
          <cell r="A5125">
            <v>1017800</v>
          </cell>
        </row>
        <row r="5126">
          <cell r="A5126">
            <v>1017800</v>
          </cell>
        </row>
        <row r="5127">
          <cell r="A5127">
            <v>1017800</v>
          </cell>
        </row>
        <row r="5128">
          <cell r="A5128">
            <v>1017800</v>
          </cell>
        </row>
        <row r="5129">
          <cell r="A5129">
            <v>1017800</v>
          </cell>
        </row>
        <row r="5130">
          <cell r="A5130">
            <v>1017800</v>
          </cell>
        </row>
        <row r="5131">
          <cell r="A5131">
            <v>1017800</v>
          </cell>
        </row>
        <row r="5132">
          <cell r="A5132">
            <v>1017800</v>
          </cell>
        </row>
        <row r="5133">
          <cell r="A5133">
            <v>1017800</v>
          </cell>
        </row>
        <row r="5134">
          <cell r="A5134">
            <v>1017800</v>
          </cell>
        </row>
        <row r="5135">
          <cell r="A5135">
            <v>1017800</v>
          </cell>
        </row>
        <row r="5136">
          <cell r="A5136">
            <v>1017800</v>
          </cell>
        </row>
        <row r="5137">
          <cell r="A5137">
            <v>1017800</v>
          </cell>
        </row>
        <row r="5138">
          <cell r="A5138">
            <v>1017800</v>
          </cell>
        </row>
        <row r="5139">
          <cell r="A5139">
            <v>1017800</v>
          </cell>
        </row>
        <row r="5140">
          <cell r="A5140">
            <v>1017800</v>
          </cell>
        </row>
        <row r="5141">
          <cell r="A5141">
            <v>1017800</v>
          </cell>
        </row>
        <row r="5142">
          <cell r="A5142">
            <v>1017800</v>
          </cell>
        </row>
        <row r="5143">
          <cell r="A5143">
            <v>1017800</v>
          </cell>
        </row>
        <row r="5144">
          <cell r="A5144">
            <v>1017800</v>
          </cell>
        </row>
        <row r="5145">
          <cell r="A5145">
            <v>1017800</v>
          </cell>
        </row>
        <row r="5146">
          <cell r="A5146">
            <v>1017800</v>
          </cell>
        </row>
        <row r="5147">
          <cell r="A5147">
            <v>1017800</v>
          </cell>
        </row>
        <row r="5148">
          <cell r="A5148">
            <v>1017800</v>
          </cell>
        </row>
        <row r="5149">
          <cell r="A5149">
            <v>1017800</v>
          </cell>
        </row>
        <row r="5150">
          <cell r="A5150">
            <v>1017800</v>
          </cell>
        </row>
        <row r="5151">
          <cell r="A5151">
            <v>1017800</v>
          </cell>
        </row>
        <row r="5152">
          <cell r="A5152">
            <v>1017800</v>
          </cell>
        </row>
        <row r="5153">
          <cell r="A5153">
            <v>1017800</v>
          </cell>
        </row>
        <row r="5154">
          <cell r="A5154">
            <v>1017800</v>
          </cell>
        </row>
        <row r="5155">
          <cell r="A5155">
            <v>1017800</v>
          </cell>
        </row>
        <row r="5156">
          <cell r="A5156">
            <v>1017800</v>
          </cell>
        </row>
        <row r="5157">
          <cell r="A5157">
            <v>1017800</v>
          </cell>
        </row>
        <row r="5158">
          <cell r="A5158">
            <v>1017800</v>
          </cell>
        </row>
        <row r="5159">
          <cell r="A5159">
            <v>1017800</v>
          </cell>
        </row>
        <row r="5160">
          <cell r="A5160">
            <v>1017800</v>
          </cell>
        </row>
        <row r="5161">
          <cell r="A5161">
            <v>1017800</v>
          </cell>
        </row>
        <row r="5162">
          <cell r="A5162">
            <v>1017800</v>
          </cell>
        </row>
        <row r="5163">
          <cell r="A5163">
            <v>1017800</v>
          </cell>
        </row>
        <row r="5164">
          <cell r="A5164">
            <v>1017800</v>
          </cell>
        </row>
        <row r="5165">
          <cell r="A5165">
            <v>1017800</v>
          </cell>
        </row>
        <row r="5166">
          <cell r="A5166">
            <v>1017800</v>
          </cell>
        </row>
        <row r="5167">
          <cell r="A5167">
            <v>1017800</v>
          </cell>
        </row>
        <row r="5168">
          <cell r="A5168">
            <v>1017800</v>
          </cell>
        </row>
        <row r="5169">
          <cell r="A5169">
            <v>1017800</v>
          </cell>
        </row>
        <row r="5170">
          <cell r="A5170">
            <v>1017800</v>
          </cell>
        </row>
        <row r="5171">
          <cell r="A5171">
            <v>1017800</v>
          </cell>
        </row>
        <row r="5172">
          <cell r="A5172">
            <v>1017800</v>
          </cell>
        </row>
        <row r="5173">
          <cell r="A5173">
            <v>1017800</v>
          </cell>
        </row>
        <row r="5174">
          <cell r="A5174">
            <v>1017800</v>
          </cell>
        </row>
        <row r="5175">
          <cell r="A5175">
            <v>1017800</v>
          </cell>
        </row>
        <row r="5176">
          <cell r="A5176">
            <v>1017800</v>
          </cell>
        </row>
        <row r="5177">
          <cell r="A5177">
            <v>1017800</v>
          </cell>
        </row>
        <row r="5178">
          <cell r="A5178">
            <v>1017800</v>
          </cell>
        </row>
        <row r="5179">
          <cell r="A5179">
            <v>1017800</v>
          </cell>
        </row>
        <row r="5180">
          <cell r="A5180">
            <v>1018033</v>
          </cell>
        </row>
        <row r="5181">
          <cell r="A5181">
            <v>1018033</v>
          </cell>
        </row>
        <row r="5182">
          <cell r="A5182">
            <v>1018033</v>
          </cell>
        </row>
        <row r="5183">
          <cell r="A5183">
            <v>1018051</v>
          </cell>
        </row>
        <row r="5184">
          <cell r="A5184">
            <v>1018054</v>
          </cell>
        </row>
        <row r="5185">
          <cell r="A5185">
            <v>1018072</v>
          </cell>
        </row>
        <row r="5186">
          <cell r="A5186">
            <v>1018208</v>
          </cell>
        </row>
        <row r="5187">
          <cell r="A5187">
            <v>1018208</v>
          </cell>
        </row>
        <row r="5188">
          <cell r="A5188">
            <v>1018208</v>
          </cell>
        </row>
        <row r="5189">
          <cell r="A5189">
            <v>1018208</v>
          </cell>
        </row>
        <row r="5190">
          <cell r="A5190">
            <v>1018209</v>
          </cell>
        </row>
        <row r="5191">
          <cell r="A5191">
            <v>1018209</v>
          </cell>
        </row>
        <row r="5192">
          <cell r="A5192">
            <v>1018209</v>
          </cell>
        </row>
        <row r="5193">
          <cell r="A5193">
            <v>1018209</v>
          </cell>
        </row>
        <row r="5194">
          <cell r="A5194">
            <v>1018210</v>
          </cell>
        </row>
        <row r="5195">
          <cell r="A5195">
            <v>1018210</v>
          </cell>
        </row>
        <row r="5196">
          <cell r="A5196">
            <v>1018210</v>
          </cell>
        </row>
        <row r="5197">
          <cell r="A5197">
            <v>1018211</v>
          </cell>
        </row>
        <row r="5198">
          <cell r="A5198">
            <v>1018211</v>
          </cell>
        </row>
        <row r="5199">
          <cell r="A5199">
            <v>1018211</v>
          </cell>
        </row>
        <row r="5200">
          <cell r="A5200">
            <v>1018213</v>
          </cell>
        </row>
        <row r="5201">
          <cell r="A5201">
            <v>1018213</v>
          </cell>
        </row>
        <row r="5202">
          <cell r="A5202">
            <v>1018213</v>
          </cell>
        </row>
        <row r="5203">
          <cell r="A5203">
            <v>1018214</v>
          </cell>
        </row>
        <row r="5204">
          <cell r="A5204">
            <v>1018214</v>
          </cell>
        </row>
        <row r="5205">
          <cell r="A5205">
            <v>1018214</v>
          </cell>
        </row>
        <row r="5206">
          <cell r="A5206">
            <v>1018214</v>
          </cell>
        </row>
        <row r="5207">
          <cell r="A5207">
            <v>1018214</v>
          </cell>
        </row>
        <row r="5208">
          <cell r="A5208">
            <v>1018214</v>
          </cell>
        </row>
        <row r="5209">
          <cell r="A5209">
            <v>1018214</v>
          </cell>
        </row>
        <row r="5210">
          <cell r="A5210">
            <v>1018214</v>
          </cell>
        </row>
        <row r="5211">
          <cell r="A5211">
            <v>1018214</v>
          </cell>
        </row>
        <row r="5212">
          <cell r="A5212">
            <v>1018214</v>
          </cell>
        </row>
        <row r="5213">
          <cell r="A5213">
            <v>1018214</v>
          </cell>
        </row>
        <row r="5214">
          <cell r="A5214">
            <v>1018214</v>
          </cell>
        </row>
        <row r="5215">
          <cell r="A5215">
            <v>1018214</v>
          </cell>
        </row>
        <row r="5216">
          <cell r="A5216">
            <v>1018214</v>
          </cell>
        </row>
        <row r="5217">
          <cell r="A5217">
            <v>1018214</v>
          </cell>
        </row>
        <row r="5218">
          <cell r="A5218">
            <v>1018214</v>
          </cell>
        </row>
        <row r="5219">
          <cell r="A5219">
            <v>1018214</v>
          </cell>
        </row>
        <row r="5220">
          <cell r="A5220">
            <v>1018214</v>
          </cell>
        </row>
        <row r="5221">
          <cell r="A5221">
            <v>1018214</v>
          </cell>
        </row>
        <row r="5222">
          <cell r="A5222">
            <v>1018214</v>
          </cell>
        </row>
        <row r="5223">
          <cell r="A5223">
            <v>1018214</v>
          </cell>
        </row>
        <row r="5224">
          <cell r="A5224">
            <v>1018214</v>
          </cell>
        </row>
        <row r="5225">
          <cell r="A5225">
            <v>1018214</v>
          </cell>
        </row>
        <row r="5226">
          <cell r="A5226">
            <v>1018214</v>
          </cell>
        </row>
        <row r="5227">
          <cell r="A5227">
            <v>1018214</v>
          </cell>
        </row>
        <row r="5228">
          <cell r="A5228">
            <v>1018214</v>
          </cell>
        </row>
        <row r="5229">
          <cell r="A5229">
            <v>1018214</v>
          </cell>
        </row>
        <row r="5230">
          <cell r="A5230">
            <v>1018214</v>
          </cell>
        </row>
        <row r="5231">
          <cell r="A5231">
            <v>1018214</v>
          </cell>
        </row>
        <row r="5232">
          <cell r="A5232">
            <v>1018214</v>
          </cell>
        </row>
        <row r="5233">
          <cell r="A5233">
            <v>1018214</v>
          </cell>
        </row>
        <row r="5234">
          <cell r="A5234">
            <v>1018214</v>
          </cell>
        </row>
        <row r="5235">
          <cell r="A5235">
            <v>1018214</v>
          </cell>
        </row>
        <row r="5236">
          <cell r="A5236">
            <v>1018214</v>
          </cell>
        </row>
        <row r="5237">
          <cell r="A5237">
            <v>1018214</v>
          </cell>
        </row>
        <row r="5238">
          <cell r="A5238">
            <v>1018214</v>
          </cell>
        </row>
        <row r="5239">
          <cell r="A5239">
            <v>1018215</v>
          </cell>
        </row>
        <row r="5240">
          <cell r="A5240">
            <v>1018215</v>
          </cell>
        </row>
        <row r="5241">
          <cell r="A5241">
            <v>1018215</v>
          </cell>
        </row>
        <row r="5242">
          <cell r="A5242">
            <v>1018215</v>
          </cell>
        </row>
        <row r="5243">
          <cell r="A5243">
            <v>1018215</v>
          </cell>
        </row>
        <row r="5244">
          <cell r="A5244">
            <v>1018215</v>
          </cell>
        </row>
        <row r="5245">
          <cell r="A5245">
            <v>1018215</v>
          </cell>
        </row>
        <row r="5246">
          <cell r="A5246">
            <v>1018215</v>
          </cell>
        </row>
        <row r="5247">
          <cell r="A5247">
            <v>1018215</v>
          </cell>
        </row>
        <row r="5248">
          <cell r="A5248">
            <v>1018215</v>
          </cell>
        </row>
        <row r="5249">
          <cell r="A5249">
            <v>1018215</v>
          </cell>
        </row>
        <row r="5250">
          <cell r="A5250">
            <v>1018215</v>
          </cell>
        </row>
        <row r="5251">
          <cell r="A5251">
            <v>1018215</v>
          </cell>
        </row>
        <row r="5252">
          <cell r="A5252">
            <v>1018215</v>
          </cell>
        </row>
        <row r="5253">
          <cell r="A5253">
            <v>1018215</v>
          </cell>
        </row>
        <row r="5254">
          <cell r="A5254">
            <v>1018215</v>
          </cell>
        </row>
        <row r="5255">
          <cell r="A5255">
            <v>1018215</v>
          </cell>
        </row>
        <row r="5256">
          <cell r="A5256">
            <v>1018215</v>
          </cell>
        </row>
        <row r="5257">
          <cell r="A5257">
            <v>1018215</v>
          </cell>
        </row>
        <row r="5258">
          <cell r="A5258">
            <v>1018215</v>
          </cell>
        </row>
        <row r="5259">
          <cell r="A5259">
            <v>1018215</v>
          </cell>
        </row>
        <row r="5260">
          <cell r="A5260">
            <v>1018215</v>
          </cell>
        </row>
        <row r="5261">
          <cell r="A5261">
            <v>1018215</v>
          </cell>
        </row>
        <row r="5262">
          <cell r="A5262">
            <v>1018215</v>
          </cell>
        </row>
        <row r="5263">
          <cell r="A5263">
            <v>1018215</v>
          </cell>
        </row>
        <row r="5264">
          <cell r="A5264">
            <v>1018215</v>
          </cell>
        </row>
        <row r="5265">
          <cell r="A5265">
            <v>1018215</v>
          </cell>
        </row>
        <row r="5266">
          <cell r="A5266">
            <v>1018215</v>
          </cell>
        </row>
        <row r="5267">
          <cell r="A5267">
            <v>1018215</v>
          </cell>
        </row>
        <row r="5268">
          <cell r="A5268">
            <v>1018215</v>
          </cell>
        </row>
        <row r="5269">
          <cell r="A5269">
            <v>1018215</v>
          </cell>
        </row>
        <row r="5270">
          <cell r="A5270">
            <v>1018215</v>
          </cell>
        </row>
        <row r="5271">
          <cell r="A5271">
            <v>1018215</v>
          </cell>
        </row>
        <row r="5272">
          <cell r="A5272">
            <v>1018216</v>
          </cell>
        </row>
        <row r="5273">
          <cell r="A5273">
            <v>1018216</v>
          </cell>
        </row>
        <row r="5274">
          <cell r="A5274">
            <v>1018216</v>
          </cell>
        </row>
        <row r="5275">
          <cell r="A5275">
            <v>1018216</v>
          </cell>
        </row>
        <row r="5276">
          <cell r="A5276">
            <v>1018216</v>
          </cell>
        </row>
        <row r="5277">
          <cell r="A5277">
            <v>1018216</v>
          </cell>
        </row>
        <row r="5278">
          <cell r="A5278">
            <v>1018216</v>
          </cell>
        </row>
        <row r="5279">
          <cell r="A5279">
            <v>1018216</v>
          </cell>
        </row>
        <row r="5280">
          <cell r="A5280">
            <v>1018216</v>
          </cell>
        </row>
        <row r="5281">
          <cell r="A5281">
            <v>1018216</v>
          </cell>
        </row>
        <row r="5282">
          <cell r="A5282">
            <v>1018216</v>
          </cell>
        </row>
        <row r="5283">
          <cell r="A5283">
            <v>1018216</v>
          </cell>
        </row>
        <row r="5284">
          <cell r="A5284">
            <v>1018216</v>
          </cell>
        </row>
        <row r="5285">
          <cell r="A5285">
            <v>1018216</v>
          </cell>
        </row>
        <row r="5286">
          <cell r="A5286">
            <v>1018216</v>
          </cell>
        </row>
        <row r="5287">
          <cell r="A5287">
            <v>1018216</v>
          </cell>
        </row>
        <row r="5288">
          <cell r="A5288">
            <v>1018216</v>
          </cell>
        </row>
        <row r="5289">
          <cell r="A5289">
            <v>1018216</v>
          </cell>
        </row>
        <row r="5290">
          <cell r="A5290">
            <v>1018216</v>
          </cell>
        </row>
        <row r="5291">
          <cell r="A5291">
            <v>1018216</v>
          </cell>
        </row>
        <row r="5292">
          <cell r="A5292">
            <v>1018216</v>
          </cell>
        </row>
        <row r="5293">
          <cell r="A5293">
            <v>1018216</v>
          </cell>
        </row>
        <row r="5294">
          <cell r="A5294">
            <v>1018216</v>
          </cell>
        </row>
        <row r="5295">
          <cell r="A5295">
            <v>1018216</v>
          </cell>
        </row>
        <row r="5296">
          <cell r="A5296">
            <v>1018216</v>
          </cell>
        </row>
        <row r="5297">
          <cell r="A5297">
            <v>1018216</v>
          </cell>
        </row>
        <row r="5298">
          <cell r="A5298">
            <v>1018216</v>
          </cell>
        </row>
        <row r="5299">
          <cell r="A5299">
            <v>1018216</v>
          </cell>
        </row>
        <row r="5300">
          <cell r="A5300">
            <v>1018216</v>
          </cell>
        </row>
        <row r="5301">
          <cell r="A5301">
            <v>1018216</v>
          </cell>
        </row>
        <row r="5302">
          <cell r="A5302">
            <v>1018216</v>
          </cell>
        </row>
        <row r="5303">
          <cell r="A5303">
            <v>1018216</v>
          </cell>
        </row>
        <row r="5304">
          <cell r="A5304">
            <v>1018217</v>
          </cell>
        </row>
        <row r="5305">
          <cell r="A5305">
            <v>1018217</v>
          </cell>
        </row>
        <row r="5306">
          <cell r="A5306">
            <v>1018217</v>
          </cell>
        </row>
        <row r="5307">
          <cell r="A5307">
            <v>1018217</v>
          </cell>
        </row>
        <row r="5308">
          <cell r="A5308">
            <v>1018217</v>
          </cell>
        </row>
        <row r="5309">
          <cell r="A5309">
            <v>1018217</v>
          </cell>
        </row>
        <row r="5310">
          <cell r="A5310">
            <v>1018217</v>
          </cell>
        </row>
        <row r="5311">
          <cell r="A5311">
            <v>1018217</v>
          </cell>
        </row>
        <row r="5312">
          <cell r="A5312">
            <v>1018217</v>
          </cell>
        </row>
        <row r="5313">
          <cell r="A5313">
            <v>1018217</v>
          </cell>
        </row>
        <row r="5314">
          <cell r="A5314">
            <v>1018217</v>
          </cell>
        </row>
        <row r="5315">
          <cell r="A5315">
            <v>1018217</v>
          </cell>
        </row>
        <row r="5316">
          <cell r="A5316">
            <v>1018217</v>
          </cell>
        </row>
        <row r="5317">
          <cell r="A5317">
            <v>1018217</v>
          </cell>
        </row>
        <row r="5318">
          <cell r="A5318">
            <v>1018217</v>
          </cell>
        </row>
        <row r="5319">
          <cell r="A5319">
            <v>1018217</v>
          </cell>
        </row>
        <row r="5320">
          <cell r="A5320">
            <v>1018217</v>
          </cell>
        </row>
        <row r="5321">
          <cell r="A5321">
            <v>1018217</v>
          </cell>
        </row>
        <row r="5322">
          <cell r="A5322">
            <v>1018217</v>
          </cell>
        </row>
        <row r="5323">
          <cell r="A5323">
            <v>1018217</v>
          </cell>
        </row>
        <row r="5324">
          <cell r="A5324">
            <v>1018217</v>
          </cell>
        </row>
        <row r="5325">
          <cell r="A5325">
            <v>1018217</v>
          </cell>
        </row>
        <row r="5326">
          <cell r="A5326">
            <v>1018217</v>
          </cell>
        </row>
        <row r="5327">
          <cell r="A5327">
            <v>1018217</v>
          </cell>
        </row>
        <row r="5328">
          <cell r="A5328">
            <v>1018217</v>
          </cell>
        </row>
        <row r="5329">
          <cell r="A5329">
            <v>1018217</v>
          </cell>
        </row>
        <row r="5330">
          <cell r="A5330">
            <v>1018217</v>
          </cell>
        </row>
        <row r="5331">
          <cell r="A5331">
            <v>1018217</v>
          </cell>
        </row>
        <row r="5332">
          <cell r="A5332">
            <v>1018217</v>
          </cell>
        </row>
        <row r="5333">
          <cell r="A5333">
            <v>1018217</v>
          </cell>
        </row>
        <row r="5334">
          <cell r="A5334">
            <v>1018217</v>
          </cell>
        </row>
        <row r="5335">
          <cell r="A5335">
            <v>1018217</v>
          </cell>
        </row>
        <row r="5336">
          <cell r="A5336">
            <v>1018217</v>
          </cell>
        </row>
        <row r="5337">
          <cell r="A5337">
            <v>1018217</v>
          </cell>
        </row>
        <row r="5338">
          <cell r="A5338">
            <v>1018217</v>
          </cell>
        </row>
        <row r="5339">
          <cell r="A5339">
            <v>1018217</v>
          </cell>
        </row>
        <row r="5340">
          <cell r="A5340">
            <v>1018217</v>
          </cell>
        </row>
        <row r="5341">
          <cell r="A5341">
            <v>1018217</v>
          </cell>
        </row>
        <row r="5342">
          <cell r="A5342">
            <v>1018217</v>
          </cell>
        </row>
        <row r="5343">
          <cell r="A5343">
            <v>1018218</v>
          </cell>
        </row>
        <row r="5344">
          <cell r="A5344">
            <v>1018218</v>
          </cell>
        </row>
        <row r="5345">
          <cell r="A5345">
            <v>1018218</v>
          </cell>
        </row>
        <row r="5346">
          <cell r="A5346">
            <v>1018218</v>
          </cell>
        </row>
        <row r="5347">
          <cell r="A5347">
            <v>1018218</v>
          </cell>
        </row>
        <row r="5348">
          <cell r="A5348">
            <v>1018218</v>
          </cell>
        </row>
        <row r="5349">
          <cell r="A5349">
            <v>1018218</v>
          </cell>
        </row>
        <row r="5350">
          <cell r="A5350">
            <v>1018219</v>
          </cell>
        </row>
        <row r="5351">
          <cell r="A5351">
            <v>1018219</v>
          </cell>
        </row>
        <row r="5352">
          <cell r="A5352">
            <v>1018219</v>
          </cell>
        </row>
        <row r="5353">
          <cell r="A5353">
            <v>1018219</v>
          </cell>
        </row>
        <row r="5354">
          <cell r="A5354">
            <v>1018219</v>
          </cell>
        </row>
        <row r="5355">
          <cell r="A5355">
            <v>1018220</v>
          </cell>
        </row>
        <row r="5356">
          <cell r="A5356">
            <v>1018220</v>
          </cell>
        </row>
        <row r="5357">
          <cell r="A5357">
            <v>1018220</v>
          </cell>
        </row>
        <row r="5358">
          <cell r="A5358">
            <v>1018220</v>
          </cell>
        </row>
        <row r="5359">
          <cell r="A5359">
            <v>1018220</v>
          </cell>
        </row>
        <row r="5360">
          <cell r="A5360">
            <v>1018220</v>
          </cell>
        </row>
        <row r="5361">
          <cell r="A5361">
            <v>1018220</v>
          </cell>
        </row>
        <row r="5362">
          <cell r="A5362">
            <v>1018220</v>
          </cell>
        </row>
        <row r="5363">
          <cell r="A5363">
            <v>1018221</v>
          </cell>
        </row>
        <row r="5364">
          <cell r="A5364">
            <v>1018221</v>
          </cell>
        </row>
        <row r="5365">
          <cell r="A5365">
            <v>1018221</v>
          </cell>
        </row>
        <row r="5366">
          <cell r="A5366">
            <v>1018221</v>
          </cell>
        </row>
        <row r="5367">
          <cell r="A5367">
            <v>1018221</v>
          </cell>
        </row>
        <row r="5368">
          <cell r="A5368">
            <v>1018222</v>
          </cell>
        </row>
        <row r="5369">
          <cell r="A5369">
            <v>1018222</v>
          </cell>
        </row>
        <row r="5370">
          <cell r="A5370">
            <v>1018222</v>
          </cell>
        </row>
        <row r="5371">
          <cell r="A5371">
            <v>1018222</v>
          </cell>
        </row>
        <row r="5372">
          <cell r="A5372">
            <v>1018222</v>
          </cell>
        </row>
        <row r="5373">
          <cell r="A5373">
            <v>1018222</v>
          </cell>
        </row>
        <row r="5374">
          <cell r="A5374">
            <v>1018222</v>
          </cell>
        </row>
        <row r="5375">
          <cell r="A5375">
            <v>1018222</v>
          </cell>
        </row>
        <row r="5376">
          <cell r="A5376">
            <v>1018222</v>
          </cell>
        </row>
        <row r="5377">
          <cell r="A5377">
            <v>1018223</v>
          </cell>
        </row>
        <row r="5378">
          <cell r="A5378">
            <v>1018223</v>
          </cell>
        </row>
        <row r="5379">
          <cell r="A5379">
            <v>1018223</v>
          </cell>
        </row>
        <row r="5380">
          <cell r="A5380">
            <v>1018223</v>
          </cell>
        </row>
        <row r="5381">
          <cell r="A5381">
            <v>1018223</v>
          </cell>
        </row>
        <row r="5382">
          <cell r="A5382">
            <v>1018223</v>
          </cell>
        </row>
        <row r="5383">
          <cell r="A5383">
            <v>1018223</v>
          </cell>
        </row>
        <row r="5384">
          <cell r="A5384">
            <v>1018223</v>
          </cell>
        </row>
        <row r="5385">
          <cell r="A5385">
            <v>1018223</v>
          </cell>
        </row>
        <row r="5386">
          <cell r="A5386">
            <v>1018223</v>
          </cell>
        </row>
        <row r="5387">
          <cell r="A5387">
            <v>1018223</v>
          </cell>
        </row>
        <row r="5388">
          <cell r="A5388">
            <v>1018223</v>
          </cell>
        </row>
        <row r="5389">
          <cell r="A5389">
            <v>1018223</v>
          </cell>
        </row>
        <row r="5390">
          <cell r="A5390">
            <v>1018223</v>
          </cell>
        </row>
        <row r="5391">
          <cell r="A5391">
            <v>1018223</v>
          </cell>
        </row>
        <row r="5392">
          <cell r="A5392">
            <v>1018223</v>
          </cell>
        </row>
        <row r="5393">
          <cell r="A5393">
            <v>1018223</v>
          </cell>
        </row>
        <row r="5394">
          <cell r="A5394">
            <v>1018223</v>
          </cell>
        </row>
        <row r="5395">
          <cell r="A5395">
            <v>1018223</v>
          </cell>
        </row>
        <row r="5396">
          <cell r="A5396">
            <v>1018223</v>
          </cell>
        </row>
        <row r="5397">
          <cell r="A5397">
            <v>1018223</v>
          </cell>
        </row>
        <row r="5398">
          <cell r="A5398">
            <v>1018223</v>
          </cell>
        </row>
        <row r="5399">
          <cell r="A5399">
            <v>1018223</v>
          </cell>
        </row>
        <row r="5400">
          <cell r="A5400">
            <v>1018223</v>
          </cell>
        </row>
        <row r="5401">
          <cell r="A5401">
            <v>1018223</v>
          </cell>
        </row>
        <row r="5402">
          <cell r="A5402">
            <v>1018223</v>
          </cell>
        </row>
        <row r="5403">
          <cell r="A5403">
            <v>1018223</v>
          </cell>
        </row>
        <row r="5404">
          <cell r="A5404">
            <v>1018223</v>
          </cell>
        </row>
        <row r="5405">
          <cell r="A5405">
            <v>1018223</v>
          </cell>
        </row>
        <row r="5406">
          <cell r="A5406">
            <v>1018223</v>
          </cell>
        </row>
        <row r="5407">
          <cell r="A5407">
            <v>1018223</v>
          </cell>
        </row>
        <row r="5408">
          <cell r="A5408">
            <v>1018223</v>
          </cell>
        </row>
        <row r="5409">
          <cell r="A5409">
            <v>1018223</v>
          </cell>
        </row>
        <row r="5410">
          <cell r="A5410">
            <v>1018223</v>
          </cell>
        </row>
        <row r="5411">
          <cell r="A5411">
            <v>1018223</v>
          </cell>
        </row>
        <row r="5412">
          <cell r="A5412">
            <v>1018223</v>
          </cell>
        </row>
        <row r="5413">
          <cell r="A5413">
            <v>1018223</v>
          </cell>
        </row>
        <row r="5414">
          <cell r="A5414">
            <v>1018223</v>
          </cell>
        </row>
        <row r="5415">
          <cell r="A5415">
            <v>1018223</v>
          </cell>
        </row>
        <row r="5416">
          <cell r="A5416">
            <v>1018223</v>
          </cell>
        </row>
        <row r="5417">
          <cell r="A5417">
            <v>1018224</v>
          </cell>
        </row>
        <row r="5418">
          <cell r="A5418">
            <v>1018224</v>
          </cell>
        </row>
        <row r="5419">
          <cell r="A5419">
            <v>1018224</v>
          </cell>
        </row>
        <row r="5420">
          <cell r="A5420">
            <v>1018224</v>
          </cell>
        </row>
        <row r="5421">
          <cell r="A5421">
            <v>1018224</v>
          </cell>
        </row>
        <row r="5422">
          <cell r="A5422">
            <v>1018224</v>
          </cell>
        </row>
        <row r="5423">
          <cell r="A5423">
            <v>1018224</v>
          </cell>
        </row>
        <row r="5424">
          <cell r="A5424">
            <v>1018224</v>
          </cell>
        </row>
        <row r="5425">
          <cell r="A5425">
            <v>1018224</v>
          </cell>
        </row>
        <row r="5426">
          <cell r="A5426">
            <v>1018224</v>
          </cell>
        </row>
        <row r="5427">
          <cell r="A5427">
            <v>1018224</v>
          </cell>
        </row>
        <row r="5428">
          <cell r="A5428">
            <v>1018224</v>
          </cell>
        </row>
        <row r="5429">
          <cell r="A5429">
            <v>1018224</v>
          </cell>
        </row>
        <row r="5430">
          <cell r="A5430">
            <v>1018252</v>
          </cell>
        </row>
        <row r="5431">
          <cell r="A5431">
            <v>1018252</v>
          </cell>
        </row>
        <row r="5432">
          <cell r="A5432">
            <v>1018252</v>
          </cell>
        </row>
        <row r="5433">
          <cell r="A5433">
            <v>1018390</v>
          </cell>
        </row>
        <row r="5434">
          <cell r="A5434">
            <v>1018391</v>
          </cell>
        </row>
        <row r="5435">
          <cell r="A5435">
            <v>1018392</v>
          </cell>
        </row>
        <row r="5436">
          <cell r="A5436">
            <v>1018393</v>
          </cell>
        </row>
        <row r="5437">
          <cell r="A5437">
            <v>1018397</v>
          </cell>
        </row>
        <row r="5438">
          <cell r="A5438">
            <v>1018414</v>
          </cell>
        </row>
        <row r="5439">
          <cell r="A5439">
            <v>1018414</v>
          </cell>
        </row>
        <row r="5440">
          <cell r="A5440">
            <v>1018414</v>
          </cell>
        </row>
        <row r="5441">
          <cell r="A5441">
            <v>1018414</v>
          </cell>
        </row>
        <row r="5442">
          <cell r="A5442">
            <v>1018414</v>
          </cell>
        </row>
        <row r="5443">
          <cell r="A5443">
            <v>1018414</v>
          </cell>
        </row>
        <row r="5444">
          <cell r="A5444">
            <v>1018414</v>
          </cell>
        </row>
        <row r="5445">
          <cell r="A5445">
            <v>1018414</v>
          </cell>
        </row>
        <row r="5446">
          <cell r="A5446">
            <v>1018414</v>
          </cell>
        </row>
        <row r="5447">
          <cell r="A5447">
            <v>1018414</v>
          </cell>
        </row>
        <row r="5448">
          <cell r="A5448">
            <v>1018414</v>
          </cell>
        </row>
        <row r="5449">
          <cell r="A5449">
            <v>1018414</v>
          </cell>
        </row>
        <row r="5450">
          <cell r="A5450">
            <v>1018414</v>
          </cell>
        </row>
        <row r="5451">
          <cell r="A5451">
            <v>1018414</v>
          </cell>
        </row>
        <row r="5452">
          <cell r="A5452">
            <v>1018414</v>
          </cell>
        </row>
        <row r="5453">
          <cell r="A5453">
            <v>1018414</v>
          </cell>
        </row>
        <row r="5454">
          <cell r="A5454">
            <v>1018414</v>
          </cell>
        </row>
        <row r="5455">
          <cell r="A5455">
            <v>1018414</v>
          </cell>
        </row>
        <row r="5456">
          <cell r="A5456">
            <v>1018414</v>
          </cell>
        </row>
        <row r="5457">
          <cell r="A5457">
            <v>1018414</v>
          </cell>
        </row>
        <row r="5458">
          <cell r="A5458">
            <v>1018414</v>
          </cell>
        </row>
        <row r="5459">
          <cell r="A5459">
            <v>1018414</v>
          </cell>
        </row>
        <row r="5460">
          <cell r="A5460">
            <v>1018414</v>
          </cell>
        </row>
        <row r="5461">
          <cell r="A5461">
            <v>1018414</v>
          </cell>
        </row>
        <row r="5462">
          <cell r="A5462">
            <v>1018414</v>
          </cell>
        </row>
        <row r="5463">
          <cell r="A5463">
            <v>1018414</v>
          </cell>
        </row>
        <row r="5464">
          <cell r="A5464">
            <v>1018414</v>
          </cell>
        </row>
        <row r="5465">
          <cell r="A5465">
            <v>1018414</v>
          </cell>
        </row>
        <row r="5466">
          <cell r="A5466">
            <v>1018414</v>
          </cell>
        </row>
        <row r="5467">
          <cell r="A5467">
            <v>1018414</v>
          </cell>
        </row>
        <row r="5468">
          <cell r="A5468">
            <v>1018414</v>
          </cell>
        </row>
        <row r="5469">
          <cell r="A5469">
            <v>1018414</v>
          </cell>
        </row>
        <row r="5470">
          <cell r="A5470">
            <v>1018414</v>
          </cell>
        </row>
        <row r="5471">
          <cell r="A5471">
            <v>1018414</v>
          </cell>
        </row>
        <row r="5472">
          <cell r="A5472">
            <v>1018442</v>
          </cell>
        </row>
        <row r="5473">
          <cell r="A5473">
            <v>1018453</v>
          </cell>
        </row>
        <row r="5474">
          <cell r="A5474">
            <v>1018454</v>
          </cell>
        </row>
        <row r="5475">
          <cell r="A5475">
            <v>1018454</v>
          </cell>
        </row>
        <row r="5476">
          <cell r="A5476">
            <v>1018463</v>
          </cell>
        </row>
        <row r="5477">
          <cell r="A5477">
            <v>1018467</v>
          </cell>
        </row>
        <row r="5478">
          <cell r="A5478">
            <v>1018493</v>
          </cell>
        </row>
        <row r="5479">
          <cell r="A5479">
            <v>1018551</v>
          </cell>
        </row>
        <row r="5480">
          <cell r="A5480">
            <v>1018551</v>
          </cell>
        </row>
        <row r="5481">
          <cell r="A5481">
            <v>1018551</v>
          </cell>
        </row>
        <row r="5482">
          <cell r="A5482">
            <v>1018551</v>
          </cell>
        </row>
        <row r="5483">
          <cell r="A5483">
            <v>1018551</v>
          </cell>
        </row>
        <row r="5484">
          <cell r="A5484">
            <v>1018559</v>
          </cell>
        </row>
        <row r="5485">
          <cell r="A5485">
            <v>1018585</v>
          </cell>
        </row>
        <row r="5486">
          <cell r="A5486">
            <v>1018585</v>
          </cell>
        </row>
        <row r="5487">
          <cell r="A5487">
            <v>1018585</v>
          </cell>
        </row>
        <row r="5488">
          <cell r="A5488">
            <v>1018585</v>
          </cell>
        </row>
        <row r="5489">
          <cell r="A5489">
            <v>1018585</v>
          </cell>
        </row>
        <row r="5490">
          <cell r="A5490">
            <v>1018585</v>
          </cell>
        </row>
        <row r="5491">
          <cell r="A5491">
            <v>1018585</v>
          </cell>
        </row>
        <row r="5492">
          <cell r="A5492">
            <v>1018585</v>
          </cell>
        </row>
        <row r="5493">
          <cell r="A5493">
            <v>1018702</v>
          </cell>
        </row>
        <row r="5494">
          <cell r="A5494">
            <v>1018702</v>
          </cell>
        </row>
        <row r="5495">
          <cell r="A5495">
            <v>1018702</v>
          </cell>
        </row>
        <row r="5496">
          <cell r="A5496">
            <v>1018702</v>
          </cell>
        </row>
        <row r="5497">
          <cell r="A5497">
            <v>1018702</v>
          </cell>
        </row>
        <row r="5498">
          <cell r="A5498">
            <v>1018702</v>
          </cell>
        </row>
        <row r="5499">
          <cell r="A5499">
            <v>1018702</v>
          </cell>
        </row>
        <row r="5500">
          <cell r="A5500">
            <v>1018702</v>
          </cell>
        </row>
        <row r="5501">
          <cell r="A5501">
            <v>1018702</v>
          </cell>
        </row>
        <row r="5502">
          <cell r="A5502">
            <v>1018702</v>
          </cell>
        </row>
        <row r="5503">
          <cell r="A5503">
            <v>1018702</v>
          </cell>
        </row>
        <row r="5504">
          <cell r="A5504">
            <v>1018702</v>
          </cell>
        </row>
        <row r="5505">
          <cell r="A5505">
            <v>1018702</v>
          </cell>
        </row>
        <row r="5506">
          <cell r="A5506">
            <v>1018702</v>
          </cell>
        </row>
        <row r="5507">
          <cell r="A5507">
            <v>1018702</v>
          </cell>
        </row>
        <row r="5508">
          <cell r="A5508">
            <v>1018702</v>
          </cell>
        </row>
        <row r="5509">
          <cell r="A5509">
            <v>1018702</v>
          </cell>
        </row>
        <row r="5510">
          <cell r="A5510">
            <v>1018702</v>
          </cell>
        </row>
        <row r="5511">
          <cell r="A5511">
            <v>1018705</v>
          </cell>
        </row>
        <row r="5512">
          <cell r="A5512">
            <v>1018792</v>
          </cell>
        </row>
        <row r="5513">
          <cell r="A5513">
            <v>1018792</v>
          </cell>
        </row>
        <row r="5514">
          <cell r="A5514">
            <v>1018792</v>
          </cell>
        </row>
        <row r="5515">
          <cell r="A5515">
            <v>1018792</v>
          </cell>
        </row>
        <row r="5516">
          <cell r="A5516">
            <v>1018792</v>
          </cell>
        </row>
        <row r="5517">
          <cell r="A5517">
            <v>1018792</v>
          </cell>
        </row>
        <row r="5518">
          <cell r="A5518">
            <v>1018792</v>
          </cell>
        </row>
        <row r="5519">
          <cell r="A5519">
            <v>1018792</v>
          </cell>
        </row>
        <row r="5520">
          <cell r="A5520">
            <v>1018792</v>
          </cell>
        </row>
        <row r="5521">
          <cell r="A5521">
            <v>1018792</v>
          </cell>
        </row>
        <row r="5522">
          <cell r="A5522">
            <v>1018792</v>
          </cell>
        </row>
        <row r="5523">
          <cell r="A5523">
            <v>1018792</v>
          </cell>
        </row>
        <row r="5524">
          <cell r="A5524">
            <v>1018792</v>
          </cell>
        </row>
        <row r="5525">
          <cell r="A5525">
            <v>1018792</v>
          </cell>
        </row>
        <row r="5526">
          <cell r="A5526">
            <v>1018792</v>
          </cell>
        </row>
        <row r="5527">
          <cell r="A5527">
            <v>1018792</v>
          </cell>
        </row>
        <row r="5528">
          <cell r="A5528">
            <v>1018792</v>
          </cell>
        </row>
        <row r="5529">
          <cell r="A5529">
            <v>1018792</v>
          </cell>
        </row>
        <row r="5530">
          <cell r="A5530">
            <v>1018792</v>
          </cell>
        </row>
        <row r="5531">
          <cell r="A5531">
            <v>1018957</v>
          </cell>
        </row>
        <row r="5532">
          <cell r="A5532">
            <v>1018957</v>
          </cell>
        </row>
        <row r="5533">
          <cell r="A5533">
            <v>1018957</v>
          </cell>
        </row>
        <row r="5534">
          <cell r="A5534">
            <v>1019086</v>
          </cell>
        </row>
        <row r="5535">
          <cell r="A5535">
            <v>1019086</v>
          </cell>
        </row>
        <row r="5536">
          <cell r="A5536">
            <v>1019103</v>
          </cell>
        </row>
        <row r="5537">
          <cell r="A5537">
            <v>1019103</v>
          </cell>
        </row>
        <row r="5538">
          <cell r="A5538">
            <v>1019103</v>
          </cell>
        </row>
        <row r="5539">
          <cell r="A5539">
            <v>1019103</v>
          </cell>
        </row>
        <row r="5540">
          <cell r="A5540">
            <v>1019103</v>
          </cell>
        </row>
        <row r="5541">
          <cell r="A5541">
            <v>1019103</v>
          </cell>
        </row>
        <row r="5542">
          <cell r="A5542">
            <v>1019105</v>
          </cell>
        </row>
        <row r="5543">
          <cell r="A5543">
            <v>1019105</v>
          </cell>
        </row>
        <row r="5544">
          <cell r="A5544">
            <v>1019105</v>
          </cell>
        </row>
        <row r="5545">
          <cell r="A5545">
            <v>1019105</v>
          </cell>
        </row>
        <row r="5546">
          <cell r="A5546">
            <v>1019105</v>
          </cell>
        </row>
        <row r="5547">
          <cell r="A5547">
            <v>1019105</v>
          </cell>
        </row>
        <row r="5548">
          <cell r="A5548">
            <v>1019105</v>
          </cell>
        </row>
        <row r="5549">
          <cell r="A5549">
            <v>1019106</v>
          </cell>
        </row>
        <row r="5550">
          <cell r="A5550">
            <v>1019106</v>
          </cell>
        </row>
        <row r="5551">
          <cell r="A5551">
            <v>1019106</v>
          </cell>
        </row>
        <row r="5552">
          <cell r="A5552">
            <v>1019106</v>
          </cell>
        </row>
        <row r="5553">
          <cell r="A5553">
            <v>1019106</v>
          </cell>
        </row>
        <row r="5554">
          <cell r="A5554">
            <v>1019106</v>
          </cell>
        </row>
        <row r="5555">
          <cell r="A5555">
            <v>1019106</v>
          </cell>
        </row>
        <row r="5556">
          <cell r="A5556">
            <v>1019106</v>
          </cell>
        </row>
        <row r="5557">
          <cell r="A5557">
            <v>1019106</v>
          </cell>
        </row>
        <row r="5558">
          <cell r="A5558">
            <v>1019123</v>
          </cell>
        </row>
        <row r="5559">
          <cell r="A5559">
            <v>1019123</v>
          </cell>
        </row>
        <row r="5560">
          <cell r="A5560">
            <v>1019192</v>
          </cell>
        </row>
        <row r="5561">
          <cell r="A5561">
            <v>1019192</v>
          </cell>
        </row>
        <row r="5562">
          <cell r="A5562">
            <v>1019192</v>
          </cell>
        </row>
        <row r="5563">
          <cell r="A5563">
            <v>1019192</v>
          </cell>
        </row>
        <row r="5564">
          <cell r="A5564">
            <v>1019193</v>
          </cell>
        </row>
        <row r="5565">
          <cell r="A5565">
            <v>1019193</v>
          </cell>
        </row>
        <row r="5566">
          <cell r="A5566">
            <v>1019193</v>
          </cell>
        </row>
        <row r="5567">
          <cell r="A5567">
            <v>1019193</v>
          </cell>
        </row>
        <row r="5568">
          <cell r="A5568">
            <v>1019193</v>
          </cell>
        </row>
        <row r="5569">
          <cell r="A5569">
            <v>1019193</v>
          </cell>
        </row>
        <row r="5570">
          <cell r="A5570">
            <v>1019195</v>
          </cell>
        </row>
        <row r="5571">
          <cell r="A5571">
            <v>1019195</v>
          </cell>
        </row>
        <row r="5572">
          <cell r="A5572">
            <v>1019195</v>
          </cell>
        </row>
        <row r="5573">
          <cell r="A5573">
            <v>1019195</v>
          </cell>
        </row>
        <row r="5574">
          <cell r="A5574">
            <v>1019197</v>
          </cell>
        </row>
        <row r="5575">
          <cell r="A5575">
            <v>1019197</v>
          </cell>
        </row>
        <row r="5576">
          <cell r="A5576">
            <v>1019197</v>
          </cell>
        </row>
        <row r="5577">
          <cell r="A5577">
            <v>1019197</v>
          </cell>
        </row>
        <row r="5578">
          <cell r="A5578">
            <v>1019197</v>
          </cell>
        </row>
        <row r="5579">
          <cell r="A5579">
            <v>1019197</v>
          </cell>
        </row>
        <row r="5580">
          <cell r="A5580">
            <v>1019263</v>
          </cell>
        </row>
        <row r="5581">
          <cell r="A5581">
            <v>1019263</v>
          </cell>
        </row>
        <row r="5582">
          <cell r="A5582">
            <v>1019263</v>
          </cell>
        </row>
        <row r="5583">
          <cell r="A5583">
            <v>1019263</v>
          </cell>
        </row>
        <row r="5584">
          <cell r="A5584">
            <v>1019263</v>
          </cell>
        </row>
        <row r="5585">
          <cell r="A5585">
            <v>1019263</v>
          </cell>
        </row>
        <row r="5586">
          <cell r="A5586">
            <v>1019263</v>
          </cell>
        </row>
        <row r="5587">
          <cell r="A5587">
            <v>1019263</v>
          </cell>
        </row>
        <row r="5588">
          <cell r="A5588">
            <v>1019263</v>
          </cell>
        </row>
        <row r="5589">
          <cell r="A5589">
            <v>1019263</v>
          </cell>
        </row>
        <row r="5590">
          <cell r="A5590">
            <v>1019263</v>
          </cell>
        </row>
        <row r="5591">
          <cell r="A5591">
            <v>1019263</v>
          </cell>
        </row>
        <row r="5592">
          <cell r="A5592">
            <v>1019263</v>
          </cell>
        </row>
        <row r="5593">
          <cell r="A5593">
            <v>1019263</v>
          </cell>
        </row>
        <row r="5594">
          <cell r="A5594">
            <v>1019263</v>
          </cell>
        </row>
        <row r="5595">
          <cell r="A5595">
            <v>1019273</v>
          </cell>
        </row>
        <row r="5596">
          <cell r="A5596">
            <v>1019273</v>
          </cell>
        </row>
        <row r="5597">
          <cell r="A5597">
            <v>1019273</v>
          </cell>
        </row>
        <row r="5598">
          <cell r="A5598">
            <v>1019273</v>
          </cell>
        </row>
        <row r="5599">
          <cell r="A5599">
            <v>1019273</v>
          </cell>
        </row>
        <row r="5600">
          <cell r="A5600">
            <v>1019273</v>
          </cell>
        </row>
        <row r="5601">
          <cell r="A5601">
            <v>1019273</v>
          </cell>
        </row>
        <row r="5602">
          <cell r="A5602">
            <v>1019273</v>
          </cell>
        </row>
        <row r="5603">
          <cell r="A5603">
            <v>1019273</v>
          </cell>
        </row>
        <row r="5604">
          <cell r="A5604">
            <v>1019273</v>
          </cell>
        </row>
        <row r="5605">
          <cell r="A5605">
            <v>1019273</v>
          </cell>
        </row>
        <row r="5606">
          <cell r="A5606">
            <v>1019273</v>
          </cell>
        </row>
        <row r="5607">
          <cell r="A5607">
            <v>1019273</v>
          </cell>
        </row>
        <row r="5608">
          <cell r="A5608">
            <v>1019273</v>
          </cell>
        </row>
        <row r="5609">
          <cell r="A5609">
            <v>1019273</v>
          </cell>
        </row>
        <row r="5610">
          <cell r="A5610">
            <v>1019273</v>
          </cell>
        </row>
        <row r="5611">
          <cell r="A5611">
            <v>1019273</v>
          </cell>
        </row>
        <row r="5612">
          <cell r="A5612">
            <v>1019273</v>
          </cell>
        </row>
        <row r="5613">
          <cell r="A5613">
            <v>1019273</v>
          </cell>
        </row>
        <row r="5614">
          <cell r="A5614">
            <v>1019273</v>
          </cell>
        </row>
        <row r="5615">
          <cell r="A5615">
            <v>1019273</v>
          </cell>
        </row>
        <row r="5616">
          <cell r="A5616">
            <v>1019284</v>
          </cell>
        </row>
        <row r="5617">
          <cell r="A5617">
            <v>1019284</v>
          </cell>
        </row>
        <row r="5618">
          <cell r="A5618">
            <v>1019284</v>
          </cell>
        </row>
        <row r="5619">
          <cell r="A5619">
            <v>1019284</v>
          </cell>
        </row>
        <row r="5620">
          <cell r="A5620">
            <v>1019284</v>
          </cell>
        </row>
        <row r="5621">
          <cell r="A5621">
            <v>1019284</v>
          </cell>
        </row>
        <row r="5622">
          <cell r="A5622">
            <v>1019284</v>
          </cell>
        </row>
        <row r="5623">
          <cell r="A5623">
            <v>1019284</v>
          </cell>
        </row>
        <row r="5624">
          <cell r="A5624">
            <v>1019284</v>
          </cell>
        </row>
        <row r="5625">
          <cell r="A5625">
            <v>1019291</v>
          </cell>
        </row>
        <row r="5626">
          <cell r="A5626">
            <v>1019405</v>
          </cell>
        </row>
        <row r="5627">
          <cell r="A5627">
            <v>1019405</v>
          </cell>
        </row>
        <row r="5628">
          <cell r="A5628">
            <v>1019405</v>
          </cell>
        </row>
        <row r="5629">
          <cell r="A5629">
            <v>1019410</v>
          </cell>
        </row>
        <row r="5630">
          <cell r="A5630">
            <v>1019410</v>
          </cell>
        </row>
        <row r="5631">
          <cell r="A5631">
            <v>1019418</v>
          </cell>
        </row>
        <row r="5632">
          <cell r="A5632">
            <v>1019419</v>
          </cell>
        </row>
        <row r="5633">
          <cell r="A5633">
            <v>1019422</v>
          </cell>
        </row>
        <row r="5634">
          <cell r="A5634">
            <v>1019422</v>
          </cell>
        </row>
        <row r="5635">
          <cell r="A5635">
            <v>1019422</v>
          </cell>
        </row>
        <row r="5636">
          <cell r="A5636">
            <v>1019422</v>
          </cell>
        </row>
        <row r="5637">
          <cell r="A5637">
            <v>1019422</v>
          </cell>
        </row>
        <row r="5638">
          <cell r="A5638">
            <v>1019422</v>
          </cell>
        </row>
        <row r="5639">
          <cell r="A5639">
            <v>1019422</v>
          </cell>
        </row>
        <row r="5640">
          <cell r="A5640">
            <v>1019422</v>
          </cell>
        </row>
        <row r="5641">
          <cell r="A5641">
            <v>1019422</v>
          </cell>
        </row>
        <row r="5642">
          <cell r="A5642">
            <v>1019422</v>
          </cell>
        </row>
        <row r="5643">
          <cell r="A5643">
            <v>1019422</v>
          </cell>
        </row>
        <row r="5644">
          <cell r="A5644">
            <v>1019422</v>
          </cell>
        </row>
        <row r="5645">
          <cell r="A5645">
            <v>1019422</v>
          </cell>
        </row>
        <row r="5646">
          <cell r="A5646">
            <v>1019422</v>
          </cell>
        </row>
        <row r="5647">
          <cell r="A5647">
            <v>1019422</v>
          </cell>
        </row>
        <row r="5648">
          <cell r="A5648">
            <v>1019422</v>
          </cell>
        </row>
        <row r="5649">
          <cell r="A5649">
            <v>1019422</v>
          </cell>
        </row>
        <row r="5650">
          <cell r="A5650">
            <v>1019422</v>
          </cell>
        </row>
        <row r="5651">
          <cell r="A5651">
            <v>1019422</v>
          </cell>
        </row>
        <row r="5652">
          <cell r="A5652">
            <v>1019422</v>
          </cell>
        </row>
        <row r="5653">
          <cell r="A5653">
            <v>1019422</v>
          </cell>
        </row>
        <row r="5654">
          <cell r="A5654">
            <v>1019422</v>
          </cell>
        </row>
        <row r="5655">
          <cell r="A5655">
            <v>1019422</v>
          </cell>
        </row>
        <row r="5656">
          <cell r="A5656">
            <v>1019422</v>
          </cell>
        </row>
        <row r="5657">
          <cell r="A5657">
            <v>1019422</v>
          </cell>
        </row>
        <row r="5658">
          <cell r="A5658">
            <v>1019422</v>
          </cell>
        </row>
        <row r="5659">
          <cell r="A5659">
            <v>1019422</v>
          </cell>
        </row>
        <row r="5660">
          <cell r="A5660">
            <v>1019422</v>
          </cell>
        </row>
        <row r="5661">
          <cell r="A5661">
            <v>1019422</v>
          </cell>
        </row>
        <row r="5662">
          <cell r="A5662">
            <v>1019422</v>
          </cell>
        </row>
        <row r="5663">
          <cell r="A5663">
            <v>1019422</v>
          </cell>
        </row>
        <row r="5664">
          <cell r="A5664">
            <v>1019422</v>
          </cell>
        </row>
        <row r="5665">
          <cell r="A5665">
            <v>1019423</v>
          </cell>
        </row>
        <row r="5666">
          <cell r="A5666">
            <v>1019423</v>
          </cell>
        </row>
        <row r="5667">
          <cell r="A5667">
            <v>1019423</v>
          </cell>
        </row>
        <row r="5668">
          <cell r="A5668">
            <v>1019424</v>
          </cell>
        </row>
        <row r="5669">
          <cell r="A5669">
            <v>1019424</v>
          </cell>
        </row>
        <row r="5670">
          <cell r="A5670">
            <v>1019424</v>
          </cell>
        </row>
        <row r="5671">
          <cell r="A5671">
            <v>1019424</v>
          </cell>
        </row>
        <row r="5672">
          <cell r="A5672">
            <v>1019504</v>
          </cell>
        </row>
        <row r="5673">
          <cell r="A5673">
            <v>1019604</v>
          </cell>
        </row>
        <row r="5674">
          <cell r="A5674">
            <v>1019700</v>
          </cell>
        </row>
        <row r="5675">
          <cell r="A5675">
            <v>1019722</v>
          </cell>
        </row>
        <row r="5676">
          <cell r="A5676">
            <v>1019722</v>
          </cell>
        </row>
        <row r="5677">
          <cell r="A5677">
            <v>1019722</v>
          </cell>
        </row>
        <row r="5678">
          <cell r="A5678">
            <v>1019722</v>
          </cell>
        </row>
        <row r="5679">
          <cell r="A5679">
            <v>1019722</v>
          </cell>
        </row>
        <row r="5680">
          <cell r="A5680">
            <v>1019722</v>
          </cell>
        </row>
        <row r="5681">
          <cell r="A5681">
            <v>1019722</v>
          </cell>
        </row>
        <row r="5682">
          <cell r="A5682">
            <v>1019722</v>
          </cell>
        </row>
        <row r="5683">
          <cell r="A5683">
            <v>1019722</v>
          </cell>
        </row>
        <row r="5684">
          <cell r="A5684">
            <v>1019722</v>
          </cell>
        </row>
        <row r="5685">
          <cell r="A5685">
            <v>1019722</v>
          </cell>
        </row>
        <row r="5686">
          <cell r="A5686">
            <v>1019722</v>
          </cell>
        </row>
        <row r="5687">
          <cell r="A5687">
            <v>1019722</v>
          </cell>
        </row>
        <row r="5688">
          <cell r="A5688">
            <v>1019722</v>
          </cell>
        </row>
        <row r="5689">
          <cell r="A5689">
            <v>1019722</v>
          </cell>
        </row>
        <row r="5690">
          <cell r="A5690">
            <v>1019722</v>
          </cell>
        </row>
        <row r="5691">
          <cell r="A5691">
            <v>1019722</v>
          </cell>
        </row>
        <row r="5692">
          <cell r="A5692">
            <v>1019722</v>
          </cell>
        </row>
        <row r="5693">
          <cell r="A5693">
            <v>1019722</v>
          </cell>
        </row>
        <row r="5694">
          <cell r="A5694">
            <v>1019722</v>
          </cell>
        </row>
        <row r="5695">
          <cell r="A5695">
            <v>1019722</v>
          </cell>
        </row>
        <row r="5696">
          <cell r="A5696">
            <v>1019722</v>
          </cell>
        </row>
        <row r="5697">
          <cell r="A5697">
            <v>1019722</v>
          </cell>
        </row>
        <row r="5698">
          <cell r="A5698">
            <v>1019722</v>
          </cell>
        </row>
        <row r="5699">
          <cell r="A5699">
            <v>1019722</v>
          </cell>
        </row>
        <row r="5700">
          <cell r="A5700">
            <v>1019722</v>
          </cell>
        </row>
        <row r="5701">
          <cell r="A5701">
            <v>1019722</v>
          </cell>
        </row>
        <row r="5702">
          <cell r="A5702">
            <v>1019722</v>
          </cell>
        </row>
        <row r="5703">
          <cell r="A5703">
            <v>1019722</v>
          </cell>
        </row>
        <row r="5704">
          <cell r="A5704">
            <v>1019722</v>
          </cell>
        </row>
        <row r="5705">
          <cell r="A5705">
            <v>1019722</v>
          </cell>
        </row>
        <row r="5706">
          <cell r="A5706">
            <v>1019722</v>
          </cell>
        </row>
        <row r="5707">
          <cell r="A5707">
            <v>1019722</v>
          </cell>
        </row>
        <row r="5708">
          <cell r="A5708">
            <v>1019722</v>
          </cell>
        </row>
        <row r="5709">
          <cell r="A5709">
            <v>1019722</v>
          </cell>
        </row>
        <row r="5710">
          <cell r="A5710">
            <v>1019722</v>
          </cell>
        </row>
        <row r="5711">
          <cell r="A5711">
            <v>1019723</v>
          </cell>
        </row>
        <row r="5712">
          <cell r="A5712">
            <v>1019723</v>
          </cell>
        </row>
        <row r="5713">
          <cell r="A5713">
            <v>1019723</v>
          </cell>
        </row>
        <row r="5714">
          <cell r="A5714">
            <v>1019723</v>
          </cell>
        </row>
        <row r="5715">
          <cell r="A5715">
            <v>1019723</v>
          </cell>
        </row>
        <row r="5716">
          <cell r="A5716">
            <v>1019723</v>
          </cell>
        </row>
        <row r="5717">
          <cell r="A5717">
            <v>1019723</v>
          </cell>
        </row>
        <row r="5718">
          <cell r="A5718">
            <v>1019723</v>
          </cell>
        </row>
        <row r="5719">
          <cell r="A5719">
            <v>1019723</v>
          </cell>
        </row>
        <row r="5720">
          <cell r="A5720">
            <v>1019723</v>
          </cell>
        </row>
        <row r="5721">
          <cell r="A5721">
            <v>1019723</v>
          </cell>
        </row>
        <row r="5722">
          <cell r="A5722">
            <v>1019723</v>
          </cell>
        </row>
        <row r="5723">
          <cell r="A5723">
            <v>1019723</v>
          </cell>
        </row>
        <row r="5724">
          <cell r="A5724">
            <v>1019723</v>
          </cell>
        </row>
        <row r="5725">
          <cell r="A5725">
            <v>1019723</v>
          </cell>
        </row>
        <row r="5726">
          <cell r="A5726">
            <v>1019723</v>
          </cell>
        </row>
        <row r="5727">
          <cell r="A5727">
            <v>1019723</v>
          </cell>
        </row>
        <row r="5728">
          <cell r="A5728">
            <v>1019723</v>
          </cell>
        </row>
        <row r="5729">
          <cell r="A5729">
            <v>1019723</v>
          </cell>
        </row>
        <row r="5730">
          <cell r="A5730">
            <v>1019723</v>
          </cell>
        </row>
        <row r="5731">
          <cell r="A5731">
            <v>1019723</v>
          </cell>
        </row>
        <row r="5732">
          <cell r="A5732">
            <v>1019723</v>
          </cell>
        </row>
        <row r="5733">
          <cell r="A5733">
            <v>1019723</v>
          </cell>
        </row>
        <row r="5734">
          <cell r="A5734">
            <v>1019723</v>
          </cell>
        </row>
        <row r="5735">
          <cell r="A5735">
            <v>1019723</v>
          </cell>
        </row>
        <row r="5736">
          <cell r="A5736">
            <v>1019723</v>
          </cell>
        </row>
        <row r="5737">
          <cell r="A5737">
            <v>1019723</v>
          </cell>
        </row>
        <row r="5738">
          <cell r="A5738">
            <v>1019723</v>
          </cell>
        </row>
        <row r="5739">
          <cell r="A5739">
            <v>1019723</v>
          </cell>
        </row>
        <row r="5740">
          <cell r="A5740">
            <v>1019723</v>
          </cell>
        </row>
        <row r="5741">
          <cell r="A5741">
            <v>1019723</v>
          </cell>
        </row>
        <row r="5742">
          <cell r="A5742">
            <v>1019723</v>
          </cell>
        </row>
        <row r="5743">
          <cell r="A5743">
            <v>1019723</v>
          </cell>
        </row>
        <row r="5744">
          <cell r="A5744">
            <v>1019723</v>
          </cell>
        </row>
        <row r="5745">
          <cell r="A5745">
            <v>1019723</v>
          </cell>
        </row>
        <row r="5746">
          <cell r="A5746">
            <v>1019723</v>
          </cell>
        </row>
        <row r="5747">
          <cell r="A5747">
            <v>1019723</v>
          </cell>
        </row>
        <row r="5748">
          <cell r="A5748">
            <v>1019723</v>
          </cell>
        </row>
        <row r="5749">
          <cell r="A5749">
            <v>1019723</v>
          </cell>
        </row>
        <row r="5750">
          <cell r="A5750">
            <v>1019730</v>
          </cell>
        </row>
        <row r="5751">
          <cell r="A5751">
            <v>1019730</v>
          </cell>
        </row>
        <row r="5752">
          <cell r="A5752">
            <v>1019730</v>
          </cell>
        </row>
        <row r="5753">
          <cell r="A5753">
            <v>1019756</v>
          </cell>
        </row>
        <row r="5754">
          <cell r="A5754">
            <v>1019756</v>
          </cell>
        </row>
        <row r="5755">
          <cell r="A5755">
            <v>1019756</v>
          </cell>
        </row>
        <row r="5756">
          <cell r="A5756">
            <v>1019756</v>
          </cell>
        </row>
        <row r="5757">
          <cell r="A5757">
            <v>1019756</v>
          </cell>
        </row>
        <row r="5758">
          <cell r="A5758">
            <v>1019756</v>
          </cell>
        </row>
        <row r="5759">
          <cell r="A5759">
            <v>1019756</v>
          </cell>
        </row>
        <row r="5760">
          <cell r="A5760">
            <v>1019756</v>
          </cell>
        </row>
        <row r="5761">
          <cell r="A5761">
            <v>1019756</v>
          </cell>
        </row>
        <row r="5762">
          <cell r="A5762">
            <v>1019756</v>
          </cell>
        </row>
        <row r="5763">
          <cell r="A5763">
            <v>1019756</v>
          </cell>
        </row>
        <row r="5764">
          <cell r="A5764">
            <v>1019756</v>
          </cell>
        </row>
        <row r="5765">
          <cell r="A5765">
            <v>1019756</v>
          </cell>
        </row>
        <row r="5766">
          <cell r="A5766">
            <v>1019756</v>
          </cell>
        </row>
        <row r="5767">
          <cell r="A5767">
            <v>1019756</v>
          </cell>
        </row>
        <row r="5768">
          <cell r="A5768">
            <v>1019756</v>
          </cell>
        </row>
        <row r="5769">
          <cell r="A5769">
            <v>1019756</v>
          </cell>
        </row>
        <row r="5770">
          <cell r="A5770">
            <v>1019756</v>
          </cell>
        </row>
        <row r="5771">
          <cell r="A5771">
            <v>1019756</v>
          </cell>
        </row>
        <row r="5772">
          <cell r="A5772">
            <v>1019756</v>
          </cell>
        </row>
        <row r="5773">
          <cell r="A5773">
            <v>1019756</v>
          </cell>
        </row>
        <row r="5774">
          <cell r="A5774">
            <v>1019756</v>
          </cell>
        </row>
        <row r="5775">
          <cell r="A5775">
            <v>1019756</v>
          </cell>
        </row>
        <row r="5776">
          <cell r="A5776">
            <v>1019756</v>
          </cell>
        </row>
        <row r="5777">
          <cell r="A5777">
            <v>1019821</v>
          </cell>
        </row>
        <row r="5778">
          <cell r="A5778">
            <v>1019821</v>
          </cell>
        </row>
        <row r="5779">
          <cell r="A5779">
            <v>1019821</v>
          </cell>
        </row>
        <row r="5780">
          <cell r="A5780">
            <v>1019821</v>
          </cell>
        </row>
        <row r="5781">
          <cell r="A5781">
            <v>1019821</v>
          </cell>
        </row>
        <row r="5782">
          <cell r="A5782">
            <v>1019821</v>
          </cell>
        </row>
        <row r="5783">
          <cell r="A5783">
            <v>1019821</v>
          </cell>
        </row>
        <row r="5784">
          <cell r="A5784">
            <v>1019821</v>
          </cell>
        </row>
        <row r="5785">
          <cell r="A5785">
            <v>1019821</v>
          </cell>
        </row>
        <row r="5786">
          <cell r="A5786">
            <v>1019821</v>
          </cell>
        </row>
        <row r="5787">
          <cell r="A5787">
            <v>1019821</v>
          </cell>
        </row>
        <row r="5788">
          <cell r="A5788">
            <v>1019821</v>
          </cell>
        </row>
        <row r="5789">
          <cell r="A5789">
            <v>1019821</v>
          </cell>
        </row>
        <row r="5790">
          <cell r="A5790">
            <v>1019821</v>
          </cell>
        </row>
        <row r="5791">
          <cell r="A5791">
            <v>1019821</v>
          </cell>
        </row>
        <row r="5792">
          <cell r="A5792">
            <v>1019821</v>
          </cell>
        </row>
        <row r="5793">
          <cell r="A5793">
            <v>1019821</v>
          </cell>
        </row>
        <row r="5794">
          <cell r="A5794">
            <v>1019821</v>
          </cell>
        </row>
        <row r="5795">
          <cell r="A5795">
            <v>1019821</v>
          </cell>
        </row>
        <row r="5796">
          <cell r="A5796">
            <v>1019821</v>
          </cell>
        </row>
        <row r="5797">
          <cell r="A5797">
            <v>1019821</v>
          </cell>
        </row>
        <row r="5798">
          <cell r="A5798">
            <v>1019821</v>
          </cell>
        </row>
        <row r="5799">
          <cell r="A5799">
            <v>1019824</v>
          </cell>
        </row>
        <row r="5800">
          <cell r="A5800">
            <v>1019824</v>
          </cell>
        </row>
        <row r="5801">
          <cell r="A5801">
            <v>1019824</v>
          </cell>
        </row>
        <row r="5802">
          <cell r="A5802">
            <v>1019824</v>
          </cell>
        </row>
        <row r="5803">
          <cell r="A5803">
            <v>1019824</v>
          </cell>
        </row>
        <row r="5804">
          <cell r="A5804">
            <v>1019824</v>
          </cell>
        </row>
        <row r="5805">
          <cell r="A5805">
            <v>1019824</v>
          </cell>
        </row>
        <row r="5806">
          <cell r="A5806">
            <v>1019824</v>
          </cell>
        </row>
        <row r="5807">
          <cell r="A5807">
            <v>1019824</v>
          </cell>
        </row>
        <row r="5808">
          <cell r="A5808">
            <v>1019824</v>
          </cell>
        </row>
        <row r="5809">
          <cell r="A5809">
            <v>1019824</v>
          </cell>
        </row>
        <row r="5810">
          <cell r="A5810">
            <v>1019824</v>
          </cell>
        </row>
        <row r="5811">
          <cell r="A5811">
            <v>1019824</v>
          </cell>
        </row>
        <row r="5812">
          <cell r="A5812">
            <v>1019825</v>
          </cell>
        </row>
        <row r="5813">
          <cell r="A5813">
            <v>1019825</v>
          </cell>
        </row>
        <row r="5814">
          <cell r="A5814">
            <v>1019825</v>
          </cell>
        </row>
        <row r="5815">
          <cell r="A5815">
            <v>1019825</v>
          </cell>
        </row>
        <row r="5816">
          <cell r="A5816">
            <v>1019825</v>
          </cell>
        </row>
        <row r="5817">
          <cell r="A5817">
            <v>1019825</v>
          </cell>
        </row>
        <row r="5818">
          <cell r="A5818">
            <v>1019825</v>
          </cell>
        </row>
        <row r="5819">
          <cell r="A5819">
            <v>1019828</v>
          </cell>
        </row>
        <row r="5820">
          <cell r="A5820">
            <v>1019828</v>
          </cell>
        </row>
        <row r="5821">
          <cell r="A5821">
            <v>1019828</v>
          </cell>
        </row>
        <row r="5822">
          <cell r="A5822">
            <v>1019828</v>
          </cell>
        </row>
        <row r="5823">
          <cell r="A5823">
            <v>1019828</v>
          </cell>
        </row>
        <row r="5824">
          <cell r="A5824">
            <v>1019828</v>
          </cell>
        </row>
        <row r="5825">
          <cell r="A5825">
            <v>1019828</v>
          </cell>
        </row>
        <row r="5826">
          <cell r="A5826">
            <v>1019828</v>
          </cell>
        </row>
        <row r="5827">
          <cell r="A5827">
            <v>1019828</v>
          </cell>
        </row>
        <row r="5828">
          <cell r="A5828">
            <v>1019828</v>
          </cell>
        </row>
        <row r="5829">
          <cell r="A5829">
            <v>1019829</v>
          </cell>
        </row>
        <row r="5830">
          <cell r="A5830">
            <v>1019829</v>
          </cell>
        </row>
        <row r="5831">
          <cell r="A5831">
            <v>1019829</v>
          </cell>
        </row>
        <row r="5832">
          <cell r="A5832">
            <v>1019829</v>
          </cell>
        </row>
        <row r="5833">
          <cell r="A5833">
            <v>1019829</v>
          </cell>
        </row>
        <row r="5834">
          <cell r="A5834">
            <v>1019829</v>
          </cell>
        </row>
        <row r="5835">
          <cell r="A5835">
            <v>1019829</v>
          </cell>
        </row>
        <row r="5836">
          <cell r="A5836">
            <v>1019829</v>
          </cell>
        </row>
        <row r="5837">
          <cell r="A5837">
            <v>1019829</v>
          </cell>
        </row>
        <row r="5838">
          <cell r="A5838">
            <v>1019829</v>
          </cell>
        </row>
        <row r="5839">
          <cell r="A5839">
            <v>1019829</v>
          </cell>
        </row>
        <row r="5840">
          <cell r="A5840">
            <v>1019829</v>
          </cell>
        </row>
        <row r="5841">
          <cell r="A5841">
            <v>1019829</v>
          </cell>
        </row>
        <row r="5842">
          <cell r="A5842">
            <v>1019829</v>
          </cell>
        </row>
        <row r="5843">
          <cell r="A5843">
            <v>1019829</v>
          </cell>
        </row>
        <row r="5844">
          <cell r="A5844">
            <v>1019829</v>
          </cell>
        </row>
        <row r="5845">
          <cell r="A5845">
            <v>1019829</v>
          </cell>
        </row>
        <row r="5846">
          <cell r="A5846">
            <v>1019829</v>
          </cell>
        </row>
        <row r="5847">
          <cell r="A5847">
            <v>1019829</v>
          </cell>
        </row>
        <row r="5848">
          <cell r="A5848">
            <v>1019840</v>
          </cell>
        </row>
        <row r="5849">
          <cell r="A5849">
            <v>1019840</v>
          </cell>
        </row>
        <row r="5850">
          <cell r="A5850">
            <v>1019840</v>
          </cell>
        </row>
        <row r="5851">
          <cell r="A5851">
            <v>1019841</v>
          </cell>
        </row>
        <row r="5852">
          <cell r="A5852">
            <v>1019841</v>
          </cell>
        </row>
        <row r="5853">
          <cell r="A5853">
            <v>1019841</v>
          </cell>
        </row>
        <row r="5854">
          <cell r="A5854">
            <v>1019841</v>
          </cell>
        </row>
        <row r="5855">
          <cell r="A5855">
            <v>1019841</v>
          </cell>
        </row>
        <row r="5856">
          <cell r="A5856">
            <v>1019841</v>
          </cell>
        </row>
        <row r="5857">
          <cell r="A5857">
            <v>1019841</v>
          </cell>
        </row>
        <row r="5858">
          <cell r="A5858">
            <v>1019841</v>
          </cell>
        </row>
        <row r="5859">
          <cell r="A5859">
            <v>1019841</v>
          </cell>
        </row>
        <row r="5860">
          <cell r="A5860">
            <v>1019841</v>
          </cell>
        </row>
        <row r="5861">
          <cell r="A5861">
            <v>1019841</v>
          </cell>
        </row>
        <row r="5862">
          <cell r="A5862">
            <v>1019841</v>
          </cell>
        </row>
        <row r="5863">
          <cell r="A5863">
            <v>1019841</v>
          </cell>
        </row>
        <row r="5864">
          <cell r="A5864">
            <v>1019841</v>
          </cell>
        </row>
        <row r="5865">
          <cell r="A5865">
            <v>1019841</v>
          </cell>
        </row>
        <row r="5866">
          <cell r="A5866">
            <v>1019841</v>
          </cell>
        </row>
        <row r="5867">
          <cell r="A5867">
            <v>1019841</v>
          </cell>
        </row>
        <row r="5868">
          <cell r="A5868">
            <v>1019875</v>
          </cell>
        </row>
        <row r="5869">
          <cell r="A5869">
            <v>1019875</v>
          </cell>
        </row>
        <row r="5870">
          <cell r="A5870">
            <v>1019875</v>
          </cell>
        </row>
        <row r="5871">
          <cell r="A5871">
            <v>1019875</v>
          </cell>
        </row>
        <row r="5872">
          <cell r="A5872">
            <v>1019875</v>
          </cell>
        </row>
        <row r="5873">
          <cell r="A5873">
            <v>1019875</v>
          </cell>
        </row>
        <row r="5874">
          <cell r="A5874">
            <v>1019875</v>
          </cell>
        </row>
        <row r="5875">
          <cell r="A5875">
            <v>1019875</v>
          </cell>
        </row>
        <row r="5876">
          <cell r="A5876">
            <v>1019875</v>
          </cell>
        </row>
        <row r="5877">
          <cell r="A5877">
            <v>1019875</v>
          </cell>
        </row>
        <row r="5878">
          <cell r="A5878">
            <v>1019875</v>
          </cell>
        </row>
        <row r="5879">
          <cell r="A5879">
            <v>1019877</v>
          </cell>
        </row>
        <row r="5880">
          <cell r="A5880">
            <v>1019877</v>
          </cell>
        </row>
        <row r="5881">
          <cell r="A5881">
            <v>1019877</v>
          </cell>
        </row>
        <row r="5882">
          <cell r="A5882">
            <v>1019877</v>
          </cell>
        </row>
        <row r="5883">
          <cell r="A5883">
            <v>1019877</v>
          </cell>
        </row>
        <row r="5884">
          <cell r="A5884">
            <v>1019877</v>
          </cell>
        </row>
        <row r="5885">
          <cell r="A5885">
            <v>1019877</v>
          </cell>
        </row>
        <row r="5886">
          <cell r="A5886">
            <v>1019877</v>
          </cell>
        </row>
        <row r="5887">
          <cell r="A5887">
            <v>1019877</v>
          </cell>
        </row>
        <row r="5888">
          <cell r="A5888">
            <v>1019877</v>
          </cell>
        </row>
        <row r="5889">
          <cell r="A5889">
            <v>1019877</v>
          </cell>
        </row>
        <row r="5890">
          <cell r="A5890">
            <v>1019879</v>
          </cell>
        </row>
        <row r="5891">
          <cell r="A5891">
            <v>1019879</v>
          </cell>
        </row>
        <row r="5892">
          <cell r="A5892">
            <v>1019879</v>
          </cell>
        </row>
        <row r="5893">
          <cell r="A5893">
            <v>1019879</v>
          </cell>
        </row>
        <row r="5894">
          <cell r="A5894">
            <v>1019879</v>
          </cell>
        </row>
        <row r="5895">
          <cell r="A5895">
            <v>1019879</v>
          </cell>
        </row>
        <row r="5896">
          <cell r="A5896">
            <v>1019879</v>
          </cell>
        </row>
        <row r="5897">
          <cell r="A5897">
            <v>1019879</v>
          </cell>
        </row>
        <row r="5898">
          <cell r="A5898">
            <v>1019879</v>
          </cell>
        </row>
        <row r="5899">
          <cell r="A5899">
            <v>1019879</v>
          </cell>
        </row>
        <row r="5900">
          <cell r="A5900">
            <v>1019879</v>
          </cell>
        </row>
        <row r="5901">
          <cell r="A5901">
            <v>1019879</v>
          </cell>
        </row>
        <row r="5902">
          <cell r="A5902">
            <v>1019879</v>
          </cell>
        </row>
        <row r="5903">
          <cell r="A5903">
            <v>1019879</v>
          </cell>
        </row>
        <row r="5904">
          <cell r="A5904">
            <v>1019889</v>
          </cell>
        </row>
        <row r="5905">
          <cell r="A5905">
            <v>1019889</v>
          </cell>
        </row>
        <row r="5906">
          <cell r="A5906">
            <v>1019889</v>
          </cell>
        </row>
        <row r="5907">
          <cell r="A5907">
            <v>1019889</v>
          </cell>
        </row>
        <row r="5908">
          <cell r="A5908">
            <v>1019898</v>
          </cell>
        </row>
        <row r="5909">
          <cell r="A5909">
            <v>1019898</v>
          </cell>
        </row>
        <row r="5910">
          <cell r="A5910">
            <v>1019898</v>
          </cell>
        </row>
        <row r="5911">
          <cell r="A5911">
            <v>1019898</v>
          </cell>
        </row>
        <row r="5912">
          <cell r="A5912">
            <v>1019898</v>
          </cell>
        </row>
        <row r="5913">
          <cell r="A5913">
            <v>1019898</v>
          </cell>
        </row>
        <row r="5914">
          <cell r="A5914">
            <v>1019898</v>
          </cell>
        </row>
        <row r="5915">
          <cell r="A5915">
            <v>1019898</v>
          </cell>
        </row>
        <row r="5916">
          <cell r="A5916">
            <v>1019898</v>
          </cell>
        </row>
        <row r="5917">
          <cell r="A5917">
            <v>1019898</v>
          </cell>
        </row>
        <row r="5918">
          <cell r="A5918">
            <v>1019899</v>
          </cell>
        </row>
        <row r="5919">
          <cell r="A5919">
            <v>1019899</v>
          </cell>
        </row>
        <row r="5920">
          <cell r="A5920">
            <v>1019899</v>
          </cell>
        </row>
        <row r="5921">
          <cell r="A5921">
            <v>1019899</v>
          </cell>
        </row>
        <row r="5922">
          <cell r="A5922">
            <v>1019899</v>
          </cell>
        </row>
        <row r="5923">
          <cell r="A5923">
            <v>1019899</v>
          </cell>
        </row>
        <row r="5924">
          <cell r="A5924">
            <v>1019899</v>
          </cell>
        </row>
        <row r="5925">
          <cell r="A5925">
            <v>1019899</v>
          </cell>
        </row>
        <row r="5926">
          <cell r="A5926">
            <v>1019923</v>
          </cell>
        </row>
        <row r="5927">
          <cell r="A5927">
            <v>1019942</v>
          </cell>
        </row>
        <row r="5928">
          <cell r="A5928">
            <v>1019942</v>
          </cell>
        </row>
        <row r="5929">
          <cell r="A5929">
            <v>1019942</v>
          </cell>
        </row>
        <row r="5930">
          <cell r="A5930">
            <v>1019942</v>
          </cell>
        </row>
        <row r="5931">
          <cell r="A5931">
            <v>1019942</v>
          </cell>
        </row>
        <row r="5932">
          <cell r="A5932">
            <v>1019942</v>
          </cell>
        </row>
        <row r="5933">
          <cell r="A5933">
            <v>1019942</v>
          </cell>
        </row>
        <row r="5934">
          <cell r="A5934">
            <v>1019942</v>
          </cell>
        </row>
        <row r="5935">
          <cell r="A5935">
            <v>1019969</v>
          </cell>
        </row>
        <row r="5936">
          <cell r="A5936">
            <v>1019969</v>
          </cell>
        </row>
        <row r="5937">
          <cell r="A5937">
            <v>1019969</v>
          </cell>
        </row>
        <row r="5938">
          <cell r="A5938">
            <v>1019969</v>
          </cell>
        </row>
        <row r="5939">
          <cell r="A5939">
            <v>1019969</v>
          </cell>
        </row>
        <row r="5940">
          <cell r="A5940">
            <v>1019969</v>
          </cell>
        </row>
        <row r="5941">
          <cell r="A5941">
            <v>1019969</v>
          </cell>
        </row>
        <row r="5942">
          <cell r="A5942">
            <v>1019969</v>
          </cell>
        </row>
        <row r="5943">
          <cell r="A5943">
            <v>1019969</v>
          </cell>
        </row>
        <row r="5944">
          <cell r="A5944">
            <v>1019969</v>
          </cell>
        </row>
        <row r="5945">
          <cell r="A5945">
            <v>1019969</v>
          </cell>
        </row>
        <row r="5946">
          <cell r="A5946">
            <v>1019969</v>
          </cell>
        </row>
        <row r="5947">
          <cell r="A5947">
            <v>1019985</v>
          </cell>
        </row>
        <row r="5948">
          <cell r="A5948">
            <v>1019985</v>
          </cell>
        </row>
        <row r="5949">
          <cell r="A5949">
            <v>1019985</v>
          </cell>
        </row>
        <row r="5950">
          <cell r="A5950">
            <v>1019985</v>
          </cell>
        </row>
        <row r="5951">
          <cell r="A5951">
            <v>1019985</v>
          </cell>
        </row>
        <row r="5952">
          <cell r="A5952">
            <v>1019985</v>
          </cell>
        </row>
        <row r="5953">
          <cell r="A5953">
            <v>1019985</v>
          </cell>
        </row>
        <row r="5954">
          <cell r="A5954">
            <v>1019986</v>
          </cell>
        </row>
        <row r="5955">
          <cell r="A5955">
            <v>1019986</v>
          </cell>
        </row>
        <row r="5956">
          <cell r="A5956">
            <v>1019986</v>
          </cell>
        </row>
        <row r="5957">
          <cell r="A5957">
            <v>1019988</v>
          </cell>
        </row>
        <row r="5958">
          <cell r="A5958">
            <v>1019988</v>
          </cell>
        </row>
        <row r="5959">
          <cell r="A5959">
            <v>1019988</v>
          </cell>
        </row>
        <row r="5960">
          <cell r="A5960">
            <v>1019988</v>
          </cell>
        </row>
        <row r="5961">
          <cell r="A5961">
            <v>1019988</v>
          </cell>
        </row>
        <row r="5962">
          <cell r="A5962">
            <v>1019988</v>
          </cell>
        </row>
        <row r="5963">
          <cell r="A5963">
            <v>1019988</v>
          </cell>
        </row>
        <row r="5964">
          <cell r="A5964">
            <v>1019988</v>
          </cell>
        </row>
        <row r="5965">
          <cell r="A5965">
            <v>1019988</v>
          </cell>
        </row>
        <row r="5966">
          <cell r="A5966">
            <v>1019988</v>
          </cell>
        </row>
        <row r="5967">
          <cell r="A5967">
            <v>1019988</v>
          </cell>
        </row>
        <row r="5968">
          <cell r="A5968">
            <v>1019988</v>
          </cell>
        </row>
        <row r="5969">
          <cell r="A5969">
            <v>1019988</v>
          </cell>
        </row>
        <row r="5970">
          <cell r="A5970">
            <v>1019988</v>
          </cell>
        </row>
        <row r="5971">
          <cell r="A5971">
            <v>1019991</v>
          </cell>
        </row>
        <row r="5972">
          <cell r="A5972">
            <v>1019991</v>
          </cell>
        </row>
        <row r="5973">
          <cell r="A5973">
            <v>1019991</v>
          </cell>
        </row>
        <row r="5974">
          <cell r="A5974">
            <v>1019991</v>
          </cell>
        </row>
        <row r="5975">
          <cell r="A5975">
            <v>1019991</v>
          </cell>
        </row>
        <row r="5976">
          <cell r="A5976">
            <v>1019991</v>
          </cell>
        </row>
        <row r="5977">
          <cell r="A5977">
            <v>1019992</v>
          </cell>
        </row>
        <row r="5978">
          <cell r="A5978">
            <v>1019992</v>
          </cell>
        </row>
        <row r="5979">
          <cell r="A5979">
            <v>1019992</v>
          </cell>
        </row>
        <row r="5980">
          <cell r="A5980">
            <v>1019992</v>
          </cell>
        </row>
        <row r="5981">
          <cell r="A5981">
            <v>1019993</v>
          </cell>
        </row>
        <row r="5982">
          <cell r="A5982">
            <v>1019993</v>
          </cell>
        </row>
        <row r="5983">
          <cell r="A5983">
            <v>1019993</v>
          </cell>
        </row>
        <row r="5984">
          <cell r="A5984">
            <v>1019995</v>
          </cell>
        </row>
        <row r="5985">
          <cell r="A5985">
            <v>1019995</v>
          </cell>
        </row>
        <row r="5986">
          <cell r="A5986">
            <v>1019995</v>
          </cell>
        </row>
        <row r="5987">
          <cell r="A5987">
            <v>1019995</v>
          </cell>
        </row>
        <row r="5988">
          <cell r="A5988">
            <v>1019996</v>
          </cell>
        </row>
        <row r="5989">
          <cell r="A5989">
            <v>1019996</v>
          </cell>
        </row>
        <row r="5990">
          <cell r="A5990">
            <v>1019996</v>
          </cell>
        </row>
        <row r="5991">
          <cell r="A5991">
            <v>1019997</v>
          </cell>
        </row>
        <row r="5992">
          <cell r="A5992">
            <v>1019997</v>
          </cell>
        </row>
        <row r="5993">
          <cell r="A5993">
            <v>1019997</v>
          </cell>
        </row>
        <row r="5994">
          <cell r="A5994">
            <v>1019997</v>
          </cell>
        </row>
        <row r="5995">
          <cell r="A5995">
            <v>1019998</v>
          </cell>
        </row>
        <row r="5996">
          <cell r="A5996">
            <v>1019998</v>
          </cell>
        </row>
        <row r="5997">
          <cell r="A5997">
            <v>1019999</v>
          </cell>
        </row>
        <row r="5998">
          <cell r="A5998">
            <v>1019999</v>
          </cell>
        </row>
        <row r="5999">
          <cell r="A5999">
            <v>1020013</v>
          </cell>
        </row>
        <row r="6000">
          <cell r="A6000">
            <v>1020013</v>
          </cell>
        </row>
        <row r="6001">
          <cell r="A6001">
            <v>1020013</v>
          </cell>
        </row>
        <row r="6002">
          <cell r="A6002">
            <v>1020013</v>
          </cell>
        </row>
        <row r="6003">
          <cell r="A6003">
            <v>1020013</v>
          </cell>
        </row>
        <row r="6004">
          <cell r="A6004">
            <v>1020013</v>
          </cell>
        </row>
        <row r="6005">
          <cell r="A6005">
            <v>1020013</v>
          </cell>
        </row>
        <row r="6006">
          <cell r="A6006">
            <v>1020013</v>
          </cell>
        </row>
        <row r="6007">
          <cell r="A6007">
            <v>1020013</v>
          </cell>
        </row>
        <row r="6008">
          <cell r="A6008">
            <v>1020013</v>
          </cell>
        </row>
        <row r="6009">
          <cell r="A6009">
            <v>1020013</v>
          </cell>
        </row>
        <row r="6010">
          <cell r="A6010">
            <v>1020013</v>
          </cell>
        </row>
        <row r="6011">
          <cell r="A6011">
            <v>1020013</v>
          </cell>
        </row>
        <row r="6012">
          <cell r="A6012">
            <v>1020013</v>
          </cell>
        </row>
        <row r="6013">
          <cell r="A6013">
            <v>1020014</v>
          </cell>
        </row>
        <row r="6014">
          <cell r="A6014">
            <v>1020014</v>
          </cell>
        </row>
        <row r="6015">
          <cell r="A6015">
            <v>1020014</v>
          </cell>
        </row>
        <row r="6016">
          <cell r="A6016">
            <v>1020014</v>
          </cell>
        </row>
        <row r="6017">
          <cell r="A6017">
            <v>1020014</v>
          </cell>
        </row>
        <row r="6018">
          <cell r="A6018">
            <v>1020014</v>
          </cell>
        </row>
        <row r="6019">
          <cell r="A6019">
            <v>1020014</v>
          </cell>
        </row>
        <row r="6020">
          <cell r="A6020">
            <v>1020014</v>
          </cell>
        </row>
        <row r="6021">
          <cell r="A6021">
            <v>1020014</v>
          </cell>
        </row>
        <row r="6022">
          <cell r="A6022">
            <v>1020014</v>
          </cell>
        </row>
        <row r="6023">
          <cell r="A6023">
            <v>1020014</v>
          </cell>
        </row>
        <row r="6024">
          <cell r="A6024">
            <v>1020014</v>
          </cell>
        </row>
        <row r="6025">
          <cell r="A6025">
            <v>1020014</v>
          </cell>
        </row>
        <row r="6026">
          <cell r="A6026">
            <v>1020014</v>
          </cell>
        </row>
        <row r="6027">
          <cell r="A6027">
            <v>1020014</v>
          </cell>
        </row>
        <row r="6028">
          <cell r="A6028">
            <v>1020014</v>
          </cell>
        </row>
        <row r="6029">
          <cell r="A6029">
            <v>1020014</v>
          </cell>
        </row>
        <row r="6030">
          <cell r="A6030">
            <v>1020014</v>
          </cell>
        </row>
        <row r="6031">
          <cell r="A6031">
            <v>1020014</v>
          </cell>
        </row>
        <row r="6032">
          <cell r="A6032">
            <v>1020014</v>
          </cell>
        </row>
        <row r="6033">
          <cell r="A6033">
            <v>1020014</v>
          </cell>
        </row>
        <row r="6034">
          <cell r="A6034">
            <v>1020014</v>
          </cell>
        </row>
        <row r="6035">
          <cell r="A6035">
            <v>1020017</v>
          </cell>
        </row>
        <row r="6036">
          <cell r="A6036">
            <v>1020017</v>
          </cell>
        </row>
        <row r="6037">
          <cell r="A6037">
            <v>1020017</v>
          </cell>
        </row>
        <row r="6038">
          <cell r="A6038">
            <v>1020017</v>
          </cell>
        </row>
        <row r="6039">
          <cell r="A6039">
            <v>1020017</v>
          </cell>
        </row>
        <row r="6040">
          <cell r="A6040">
            <v>1020017</v>
          </cell>
        </row>
        <row r="6041">
          <cell r="A6041">
            <v>1020017</v>
          </cell>
        </row>
        <row r="6042">
          <cell r="A6042">
            <v>1020017</v>
          </cell>
        </row>
        <row r="6043">
          <cell r="A6043">
            <v>1020017</v>
          </cell>
        </row>
        <row r="6044">
          <cell r="A6044">
            <v>1020017</v>
          </cell>
        </row>
        <row r="6045">
          <cell r="A6045">
            <v>1020017</v>
          </cell>
        </row>
        <row r="6046">
          <cell r="A6046">
            <v>1020025</v>
          </cell>
        </row>
        <row r="6047">
          <cell r="A6047">
            <v>1020025</v>
          </cell>
        </row>
        <row r="6048">
          <cell r="A6048">
            <v>1020025</v>
          </cell>
        </row>
        <row r="6049">
          <cell r="A6049">
            <v>1020025</v>
          </cell>
        </row>
        <row r="6050">
          <cell r="A6050">
            <v>1020025</v>
          </cell>
        </row>
        <row r="6051">
          <cell r="A6051">
            <v>1020025</v>
          </cell>
        </row>
        <row r="6052">
          <cell r="A6052">
            <v>1020025</v>
          </cell>
        </row>
        <row r="6053">
          <cell r="A6053">
            <v>1020025</v>
          </cell>
        </row>
        <row r="6054">
          <cell r="A6054">
            <v>1020025</v>
          </cell>
        </row>
        <row r="6055">
          <cell r="A6055">
            <v>1020025</v>
          </cell>
        </row>
        <row r="6056">
          <cell r="A6056">
            <v>1020025</v>
          </cell>
        </row>
        <row r="6057">
          <cell r="A6057">
            <v>1020030</v>
          </cell>
        </row>
        <row r="6058">
          <cell r="A6058">
            <v>1020030</v>
          </cell>
        </row>
        <row r="6059">
          <cell r="A6059">
            <v>1020030</v>
          </cell>
        </row>
        <row r="6060">
          <cell r="A6060">
            <v>1020030</v>
          </cell>
        </row>
        <row r="6061">
          <cell r="A6061">
            <v>1020030</v>
          </cell>
        </row>
        <row r="6062">
          <cell r="A6062">
            <v>1020030</v>
          </cell>
        </row>
        <row r="6063">
          <cell r="A6063">
            <v>1020030</v>
          </cell>
        </row>
        <row r="6064">
          <cell r="A6064">
            <v>1020030</v>
          </cell>
        </row>
        <row r="6065">
          <cell r="A6065">
            <v>1020030</v>
          </cell>
        </row>
        <row r="6066">
          <cell r="A6066">
            <v>1020030</v>
          </cell>
        </row>
        <row r="6067">
          <cell r="A6067">
            <v>1020030</v>
          </cell>
        </row>
        <row r="6068">
          <cell r="A6068">
            <v>1020030</v>
          </cell>
        </row>
        <row r="6069">
          <cell r="A6069">
            <v>1020030</v>
          </cell>
        </row>
        <row r="6070">
          <cell r="A6070">
            <v>1020030</v>
          </cell>
        </row>
        <row r="6071">
          <cell r="A6071">
            <v>1020032</v>
          </cell>
        </row>
        <row r="6072">
          <cell r="A6072">
            <v>1020032</v>
          </cell>
        </row>
        <row r="6073">
          <cell r="A6073">
            <v>1020032</v>
          </cell>
        </row>
        <row r="6074">
          <cell r="A6074">
            <v>1020032</v>
          </cell>
        </row>
        <row r="6075">
          <cell r="A6075">
            <v>1020032</v>
          </cell>
        </row>
        <row r="6076">
          <cell r="A6076">
            <v>1020032</v>
          </cell>
        </row>
        <row r="6077">
          <cell r="A6077">
            <v>1020032</v>
          </cell>
        </row>
        <row r="6078">
          <cell r="A6078">
            <v>1020032</v>
          </cell>
        </row>
        <row r="6079">
          <cell r="A6079">
            <v>1020032</v>
          </cell>
        </row>
        <row r="6080">
          <cell r="A6080">
            <v>1020032</v>
          </cell>
        </row>
        <row r="6081">
          <cell r="A6081">
            <v>1020032</v>
          </cell>
        </row>
        <row r="6082">
          <cell r="A6082">
            <v>1020032</v>
          </cell>
        </row>
        <row r="6083">
          <cell r="A6083">
            <v>1020032</v>
          </cell>
        </row>
        <row r="6084">
          <cell r="A6084">
            <v>1020032</v>
          </cell>
        </row>
        <row r="6085">
          <cell r="A6085">
            <v>1020032</v>
          </cell>
        </row>
        <row r="6086">
          <cell r="A6086">
            <v>1020032</v>
          </cell>
        </row>
        <row r="6087">
          <cell r="A6087">
            <v>1020032</v>
          </cell>
        </row>
        <row r="6088">
          <cell r="A6088">
            <v>1020032</v>
          </cell>
        </row>
        <row r="6089">
          <cell r="A6089">
            <v>1020032</v>
          </cell>
        </row>
        <row r="6090">
          <cell r="A6090">
            <v>1020032</v>
          </cell>
        </row>
        <row r="6091">
          <cell r="A6091">
            <v>1020032</v>
          </cell>
        </row>
        <row r="6092">
          <cell r="A6092">
            <v>1020032</v>
          </cell>
        </row>
        <row r="6093">
          <cell r="A6093">
            <v>1020032</v>
          </cell>
        </row>
        <row r="6094">
          <cell r="A6094">
            <v>1020032</v>
          </cell>
        </row>
        <row r="6095">
          <cell r="A6095">
            <v>1020032</v>
          </cell>
        </row>
        <row r="6096">
          <cell r="A6096">
            <v>1020032</v>
          </cell>
        </row>
        <row r="6097">
          <cell r="A6097">
            <v>1020032</v>
          </cell>
        </row>
        <row r="6098">
          <cell r="A6098">
            <v>1020032</v>
          </cell>
        </row>
        <row r="6099">
          <cell r="A6099">
            <v>1020032</v>
          </cell>
        </row>
        <row r="6100">
          <cell r="A6100">
            <v>1020032</v>
          </cell>
        </row>
        <row r="6101">
          <cell r="A6101">
            <v>1020032</v>
          </cell>
        </row>
        <row r="6102">
          <cell r="A6102">
            <v>1020032</v>
          </cell>
        </row>
        <row r="6103">
          <cell r="A6103">
            <v>1020032</v>
          </cell>
        </row>
        <row r="6104">
          <cell r="A6104">
            <v>1020032</v>
          </cell>
        </row>
        <row r="6105">
          <cell r="A6105">
            <v>1020032</v>
          </cell>
        </row>
        <row r="6106">
          <cell r="A6106">
            <v>1020032</v>
          </cell>
        </row>
        <row r="6107">
          <cell r="A6107">
            <v>1020032</v>
          </cell>
        </row>
        <row r="6108">
          <cell r="A6108">
            <v>1020032</v>
          </cell>
        </row>
        <row r="6109">
          <cell r="A6109">
            <v>1020032</v>
          </cell>
        </row>
        <row r="6110">
          <cell r="A6110">
            <v>1020032</v>
          </cell>
        </row>
        <row r="6111">
          <cell r="A6111">
            <v>1020032</v>
          </cell>
        </row>
        <row r="6112">
          <cell r="A6112">
            <v>1020032</v>
          </cell>
        </row>
        <row r="6113">
          <cell r="A6113">
            <v>1020032</v>
          </cell>
        </row>
        <row r="6114">
          <cell r="A6114">
            <v>1020032</v>
          </cell>
        </row>
        <row r="6115">
          <cell r="A6115">
            <v>1020032</v>
          </cell>
        </row>
        <row r="6116">
          <cell r="A6116">
            <v>1020032</v>
          </cell>
        </row>
        <row r="6117">
          <cell r="A6117">
            <v>1020033</v>
          </cell>
        </row>
        <row r="6118">
          <cell r="A6118">
            <v>1020033</v>
          </cell>
        </row>
        <row r="6119">
          <cell r="A6119">
            <v>1020033</v>
          </cell>
        </row>
        <row r="6120">
          <cell r="A6120">
            <v>1020033</v>
          </cell>
        </row>
        <row r="6121">
          <cell r="A6121">
            <v>1020033</v>
          </cell>
        </row>
        <row r="6122">
          <cell r="A6122">
            <v>1020036</v>
          </cell>
        </row>
        <row r="6123">
          <cell r="A6123">
            <v>1020036</v>
          </cell>
        </row>
        <row r="6124">
          <cell r="A6124">
            <v>1020037</v>
          </cell>
        </row>
        <row r="6125">
          <cell r="A6125">
            <v>1020037</v>
          </cell>
        </row>
        <row r="6126">
          <cell r="A6126">
            <v>1020037</v>
          </cell>
        </row>
        <row r="6127">
          <cell r="A6127">
            <v>1020037</v>
          </cell>
        </row>
        <row r="6128">
          <cell r="A6128">
            <v>1020037</v>
          </cell>
        </row>
        <row r="6129">
          <cell r="A6129">
            <v>1020039</v>
          </cell>
        </row>
        <row r="6130">
          <cell r="A6130">
            <v>1020039</v>
          </cell>
        </row>
        <row r="6131">
          <cell r="A6131">
            <v>1020039</v>
          </cell>
        </row>
        <row r="6132">
          <cell r="A6132">
            <v>1020039</v>
          </cell>
        </row>
        <row r="6133">
          <cell r="A6133">
            <v>1020039</v>
          </cell>
        </row>
        <row r="6134">
          <cell r="A6134">
            <v>1020039</v>
          </cell>
        </row>
        <row r="6135">
          <cell r="A6135">
            <v>1020039</v>
          </cell>
        </row>
        <row r="6136">
          <cell r="A6136">
            <v>1020039</v>
          </cell>
        </row>
        <row r="6137">
          <cell r="A6137">
            <v>1020039</v>
          </cell>
        </row>
        <row r="6138">
          <cell r="A6138">
            <v>1020039</v>
          </cell>
        </row>
        <row r="6139">
          <cell r="A6139">
            <v>1020039</v>
          </cell>
        </row>
        <row r="6140">
          <cell r="A6140">
            <v>1020039</v>
          </cell>
        </row>
        <row r="6141">
          <cell r="A6141">
            <v>1020039</v>
          </cell>
        </row>
        <row r="6142">
          <cell r="A6142">
            <v>1020039</v>
          </cell>
        </row>
        <row r="6143">
          <cell r="A6143">
            <v>1020039</v>
          </cell>
        </row>
        <row r="6144">
          <cell r="A6144">
            <v>1020039</v>
          </cell>
        </row>
        <row r="6145">
          <cell r="A6145">
            <v>1020039</v>
          </cell>
        </row>
        <row r="6146">
          <cell r="A6146">
            <v>1020039</v>
          </cell>
        </row>
        <row r="6147">
          <cell r="A6147">
            <v>1020039</v>
          </cell>
        </row>
        <row r="6148">
          <cell r="A6148">
            <v>1020039</v>
          </cell>
        </row>
        <row r="6149">
          <cell r="A6149">
            <v>1020039</v>
          </cell>
        </row>
        <row r="6150">
          <cell r="A6150">
            <v>1020039</v>
          </cell>
        </row>
        <row r="6151">
          <cell r="A6151">
            <v>1020039</v>
          </cell>
        </row>
        <row r="6152">
          <cell r="A6152">
            <v>1020039</v>
          </cell>
        </row>
        <row r="6153">
          <cell r="A6153">
            <v>1020039</v>
          </cell>
        </row>
        <row r="6154">
          <cell r="A6154">
            <v>1020039</v>
          </cell>
        </row>
        <row r="6155">
          <cell r="A6155">
            <v>1020039</v>
          </cell>
        </row>
        <row r="6156">
          <cell r="A6156">
            <v>1020039</v>
          </cell>
        </row>
        <row r="6157">
          <cell r="A6157">
            <v>1020039</v>
          </cell>
        </row>
        <row r="6158">
          <cell r="A6158">
            <v>1020039</v>
          </cell>
        </row>
        <row r="6159">
          <cell r="A6159">
            <v>1020039</v>
          </cell>
        </row>
        <row r="6160">
          <cell r="A6160">
            <v>1020039</v>
          </cell>
        </row>
        <row r="6161">
          <cell r="A6161">
            <v>1020039</v>
          </cell>
        </row>
        <row r="6162">
          <cell r="A6162">
            <v>1020039</v>
          </cell>
        </row>
        <row r="6163">
          <cell r="A6163">
            <v>1020039</v>
          </cell>
        </row>
        <row r="6164">
          <cell r="A6164">
            <v>1020039</v>
          </cell>
        </row>
        <row r="6165">
          <cell r="A6165">
            <v>1020039</v>
          </cell>
        </row>
        <row r="6166">
          <cell r="A6166">
            <v>1020039</v>
          </cell>
        </row>
        <row r="6167">
          <cell r="A6167">
            <v>1020039</v>
          </cell>
        </row>
        <row r="6168">
          <cell r="A6168">
            <v>1020039</v>
          </cell>
        </row>
        <row r="6169">
          <cell r="A6169">
            <v>1020039</v>
          </cell>
        </row>
        <row r="6170">
          <cell r="A6170">
            <v>1020039</v>
          </cell>
        </row>
        <row r="6171">
          <cell r="A6171">
            <v>1020039</v>
          </cell>
        </row>
        <row r="6172">
          <cell r="A6172">
            <v>1020039</v>
          </cell>
        </row>
        <row r="6173">
          <cell r="A6173">
            <v>1020039</v>
          </cell>
        </row>
        <row r="6174">
          <cell r="A6174">
            <v>1020039</v>
          </cell>
        </row>
        <row r="6175">
          <cell r="A6175">
            <v>1020045</v>
          </cell>
        </row>
        <row r="6176">
          <cell r="A6176">
            <v>1020045</v>
          </cell>
        </row>
        <row r="6177">
          <cell r="A6177">
            <v>1020045</v>
          </cell>
        </row>
        <row r="6178">
          <cell r="A6178">
            <v>1020045</v>
          </cell>
        </row>
        <row r="6179">
          <cell r="A6179">
            <v>1020045</v>
          </cell>
        </row>
        <row r="6180">
          <cell r="A6180">
            <v>1020045</v>
          </cell>
        </row>
        <row r="6181">
          <cell r="A6181">
            <v>1020045</v>
          </cell>
        </row>
        <row r="6182">
          <cell r="A6182">
            <v>1020045</v>
          </cell>
        </row>
        <row r="6183">
          <cell r="A6183">
            <v>1020045</v>
          </cell>
        </row>
        <row r="6184">
          <cell r="A6184">
            <v>1020045</v>
          </cell>
        </row>
        <row r="6185">
          <cell r="A6185">
            <v>1020045</v>
          </cell>
        </row>
        <row r="6186">
          <cell r="A6186">
            <v>1020045</v>
          </cell>
        </row>
        <row r="6187">
          <cell r="A6187">
            <v>1020045</v>
          </cell>
        </row>
        <row r="6188">
          <cell r="A6188">
            <v>1020045</v>
          </cell>
        </row>
        <row r="6189">
          <cell r="A6189">
            <v>1020045</v>
          </cell>
        </row>
        <row r="6190">
          <cell r="A6190">
            <v>1020045</v>
          </cell>
        </row>
        <row r="6191">
          <cell r="A6191">
            <v>1020045</v>
          </cell>
        </row>
        <row r="6192">
          <cell r="A6192">
            <v>1020045</v>
          </cell>
        </row>
        <row r="6193">
          <cell r="A6193">
            <v>1020045</v>
          </cell>
        </row>
        <row r="6194">
          <cell r="A6194">
            <v>1020045</v>
          </cell>
        </row>
        <row r="6195">
          <cell r="A6195">
            <v>1020050</v>
          </cell>
        </row>
        <row r="6196">
          <cell r="A6196">
            <v>1020050</v>
          </cell>
        </row>
        <row r="6197">
          <cell r="A6197">
            <v>1020050</v>
          </cell>
        </row>
        <row r="6198">
          <cell r="A6198">
            <v>1020050</v>
          </cell>
        </row>
        <row r="6199">
          <cell r="A6199">
            <v>1020050</v>
          </cell>
        </row>
        <row r="6200">
          <cell r="A6200">
            <v>1020050</v>
          </cell>
        </row>
        <row r="6201">
          <cell r="A6201">
            <v>1020050</v>
          </cell>
        </row>
        <row r="6202">
          <cell r="A6202">
            <v>1020050</v>
          </cell>
        </row>
        <row r="6203">
          <cell r="A6203">
            <v>1020050</v>
          </cell>
        </row>
        <row r="6204">
          <cell r="A6204">
            <v>1020050</v>
          </cell>
        </row>
        <row r="6205">
          <cell r="A6205">
            <v>1020050</v>
          </cell>
        </row>
        <row r="6206">
          <cell r="A6206">
            <v>1020050</v>
          </cell>
        </row>
        <row r="6207">
          <cell r="A6207">
            <v>1020050</v>
          </cell>
        </row>
        <row r="6208">
          <cell r="A6208">
            <v>1020050</v>
          </cell>
        </row>
        <row r="6209">
          <cell r="A6209">
            <v>1020050</v>
          </cell>
        </row>
        <row r="6210">
          <cell r="A6210">
            <v>1020050</v>
          </cell>
        </row>
        <row r="6211">
          <cell r="A6211">
            <v>1020050</v>
          </cell>
        </row>
        <row r="6212">
          <cell r="A6212">
            <v>1020050</v>
          </cell>
        </row>
        <row r="6213">
          <cell r="A6213">
            <v>1020050</v>
          </cell>
        </row>
        <row r="6214">
          <cell r="A6214">
            <v>1020050</v>
          </cell>
        </row>
        <row r="6215">
          <cell r="A6215">
            <v>1020050</v>
          </cell>
        </row>
        <row r="6216">
          <cell r="A6216">
            <v>1020050</v>
          </cell>
        </row>
        <row r="6217">
          <cell r="A6217">
            <v>1020050</v>
          </cell>
        </row>
        <row r="6218">
          <cell r="A6218">
            <v>1020050</v>
          </cell>
        </row>
        <row r="6219">
          <cell r="A6219">
            <v>1020050</v>
          </cell>
        </row>
        <row r="6220">
          <cell r="A6220">
            <v>1020050</v>
          </cell>
        </row>
        <row r="6221">
          <cell r="A6221">
            <v>1020050</v>
          </cell>
        </row>
        <row r="6222">
          <cell r="A6222">
            <v>1020050</v>
          </cell>
        </row>
        <row r="6223">
          <cell r="A6223">
            <v>1020050</v>
          </cell>
        </row>
        <row r="6224">
          <cell r="A6224">
            <v>1020050</v>
          </cell>
        </row>
        <row r="6225">
          <cell r="A6225">
            <v>1020050</v>
          </cell>
        </row>
        <row r="6226">
          <cell r="A6226">
            <v>1020050</v>
          </cell>
        </row>
        <row r="6227">
          <cell r="A6227">
            <v>1020050</v>
          </cell>
        </row>
        <row r="6228">
          <cell r="A6228">
            <v>1020050</v>
          </cell>
        </row>
        <row r="6229">
          <cell r="A6229">
            <v>1020050</v>
          </cell>
        </row>
        <row r="6230">
          <cell r="A6230">
            <v>1020050</v>
          </cell>
        </row>
        <row r="6231">
          <cell r="A6231">
            <v>1020050</v>
          </cell>
        </row>
        <row r="6232">
          <cell r="A6232">
            <v>1020050</v>
          </cell>
        </row>
        <row r="6233">
          <cell r="A6233">
            <v>1020050</v>
          </cell>
        </row>
        <row r="6234">
          <cell r="A6234">
            <v>1020050</v>
          </cell>
        </row>
        <row r="6235">
          <cell r="A6235">
            <v>1020050</v>
          </cell>
        </row>
        <row r="6236">
          <cell r="A6236">
            <v>1020050</v>
          </cell>
        </row>
        <row r="6237">
          <cell r="A6237">
            <v>1020050</v>
          </cell>
        </row>
        <row r="6238">
          <cell r="A6238">
            <v>1020050</v>
          </cell>
        </row>
        <row r="6239">
          <cell r="A6239">
            <v>1020050</v>
          </cell>
        </row>
        <row r="6240">
          <cell r="A6240">
            <v>1020050</v>
          </cell>
        </row>
        <row r="6241">
          <cell r="A6241">
            <v>1020050</v>
          </cell>
        </row>
        <row r="6242">
          <cell r="A6242">
            <v>1020050</v>
          </cell>
        </row>
        <row r="6243">
          <cell r="A6243">
            <v>1020050</v>
          </cell>
        </row>
        <row r="6244">
          <cell r="A6244">
            <v>1020050</v>
          </cell>
        </row>
        <row r="6245">
          <cell r="A6245">
            <v>1020097</v>
          </cell>
        </row>
        <row r="6246">
          <cell r="A6246">
            <v>1020099</v>
          </cell>
        </row>
        <row r="6247">
          <cell r="A6247">
            <v>1020099</v>
          </cell>
        </row>
        <row r="6248">
          <cell r="A6248">
            <v>1020099</v>
          </cell>
        </row>
        <row r="6249">
          <cell r="A6249">
            <v>1020099</v>
          </cell>
        </row>
        <row r="6250">
          <cell r="A6250">
            <v>1020099</v>
          </cell>
        </row>
        <row r="6251">
          <cell r="A6251">
            <v>1020099</v>
          </cell>
        </row>
        <row r="6252">
          <cell r="A6252">
            <v>1020099</v>
          </cell>
        </row>
        <row r="6253">
          <cell r="A6253">
            <v>1020099</v>
          </cell>
        </row>
        <row r="6254">
          <cell r="A6254">
            <v>1020099</v>
          </cell>
        </row>
        <row r="6255">
          <cell r="A6255">
            <v>1020099</v>
          </cell>
        </row>
        <row r="6256">
          <cell r="A6256">
            <v>1020099</v>
          </cell>
        </row>
        <row r="6257">
          <cell r="A6257">
            <v>1020099</v>
          </cell>
        </row>
        <row r="6258">
          <cell r="A6258">
            <v>1020099</v>
          </cell>
        </row>
        <row r="6259">
          <cell r="A6259">
            <v>1020099</v>
          </cell>
        </row>
        <row r="6260">
          <cell r="A6260">
            <v>1020099</v>
          </cell>
        </row>
        <row r="6261">
          <cell r="A6261">
            <v>1020099</v>
          </cell>
        </row>
        <row r="6262">
          <cell r="A6262">
            <v>1020099</v>
          </cell>
        </row>
        <row r="6263">
          <cell r="A6263">
            <v>1020099</v>
          </cell>
        </row>
        <row r="6264">
          <cell r="A6264">
            <v>1020099</v>
          </cell>
        </row>
        <row r="6265">
          <cell r="A6265">
            <v>1020099</v>
          </cell>
        </row>
        <row r="6266">
          <cell r="A6266">
            <v>1020099</v>
          </cell>
        </row>
        <row r="6267">
          <cell r="A6267">
            <v>1020099</v>
          </cell>
        </row>
        <row r="6268">
          <cell r="A6268">
            <v>1020099</v>
          </cell>
        </row>
        <row r="6269">
          <cell r="A6269">
            <v>1020099</v>
          </cell>
        </row>
        <row r="6270">
          <cell r="A6270">
            <v>1020099</v>
          </cell>
        </row>
        <row r="6271">
          <cell r="A6271">
            <v>1020099</v>
          </cell>
        </row>
        <row r="6272">
          <cell r="A6272">
            <v>1020099</v>
          </cell>
        </row>
        <row r="6273">
          <cell r="A6273">
            <v>1020099</v>
          </cell>
        </row>
        <row r="6274">
          <cell r="A6274">
            <v>1020099</v>
          </cell>
        </row>
        <row r="6275">
          <cell r="A6275">
            <v>1020099</v>
          </cell>
        </row>
        <row r="6276">
          <cell r="A6276">
            <v>1020099</v>
          </cell>
        </row>
        <row r="6277">
          <cell r="A6277">
            <v>1020099</v>
          </cell>
        </row>
        <row r="6278">
          <cell r="A6278">
            <v>1020099</v>
          </cell>
        </row>
        <row r="6279">
          <cell r="A6279">
            <v>1020099</v>
          </cell>
        </row>
        <row r="6280">
          <cell r="A6280">
            <v>1020099</v>
          </cell>
        </row>
        <row r="6281">
          <cell r="A6281">
            <v>1020099</v>
          </cell>
        </row>
        <row r="6282">
          <cell r="A6282">
            <v>1020099</v>
          </cell>
        </row>
        <row r="6283">
          <cell r="A6283">
            <v>1020099</v>
          </cell>
        </row>
        <row r="6284">
          <cell r="A6284">
            <v>1020099</v>
          </cell>
        </row>
        <row r="6285">
          <cell r="A6285">
            <v>1020119</v>
          </cell>
        </row>
        <row r="6286">
          <cell r="A6286">
            <v>1020125</v>
          </cell>
        </row>
        <row r="6287">
          <cell r="A6287">
            <v>1020125</v>
          </cell>
        </row>
        <row r="6288">
          <cell r="A6288">
            <v>1020126</v>
          </cell>
        </row>
        <row r="6289">
          <cell r="A6289">
            <v>1020126</v>
          </cell>
        </row>
        <row r="6290">
          <cell r="A6290">
            <v>1020126</v>
          </cell>
        </row>
        <row r="6291">
          <cell r="A6291">
            <v>1020126</v>
          </cell>
        </row>
        <row r="6292">
          <cell r="A6292">
            <v>1020126</v>
          </cell>
        </row>
        <row r="6293">
          <cell r="A6293">
            <v>1020126</v>
          </cell>
        </row>
        <row r="6294">
          <cell r="A6294">
            <v>1020126</v>
          </cell>
        </row>
        <row r="6295">
          <cell r="A6295">
            <v>1020126</v>
          </cell>
        </row>
        <row r="6296">
          <cell r="A6296">
            <v>1020126</v>
          </cell>
        </row>
        <row r="6297">
          <cell r="A6297">
            <v>1020126</v>
          </cell>
        </row>
        <row r="6298">
          <cell r="A6298">
            <v>1020126</v>
          </cell>
        </row>
        <row r="6299">
          <cell r="A6299">
            <v>1020139</v>
          </cell>
        </row>
        <row r="6300">
          <cell r="A6300">
            <v>1020139</v>
          </cell>
        </row>
        <row r="6301">
          <cell r="A6301">
            <v>1020139</v>
          </cell>
        </row>
        <row r="6302">
          <cell r="A6302">
            <v>1020139</v>
          </cell>
        </row>
        <row r="6303">
          <cell r="A6303">
            <v>1020139</v>
          </cell>
        </row>
        <row r="6304">
          <cell r="A6304">
            <v>1020139</v>
          </cell>
        </row>
        <row r="6305">
          <cell r="A6305">
            <v>1020139</v>
          </cell>
        </row>
        <row r="6306">
          <cell r="A6306">
            <v>1020139</v>
          </cell>
        </row>
        <row r="6307">
          <cell r="A6307">
            <v>1020139</v>
          </cell>
        </row>
        <row r="6308">
          <cell r="A6308">
            <v>1020139</v>
          </cell>
        </row>
        <row r="6309">
          <cell r="A6309">
            <v>1020139</v>
          </cell>
        </row>
        <row r="6310">
          <cell r="A6310">
            <v>1020139</v>
          </cell>
        </row>
        <row r="6311">
          <cell r="A6311">
            <v>1020139</v>
          </cell>
        </row>
        <row r="6312">
          <cell r="A6312">
            <v>1020139</v>
          </cell>
        </row>
        <row r="6313">
          <cell r="A6313">
            <v>1020139</v>
          </cell>
        </row>
        <row r="6314">
          <cell r="A6314">
            <v>1020139</v>
          </cell>
        </row>
        <row r="6315">
          <cell r="A6315">
            <v>1020139</v>
          </cell>
        </row>
        <row r="6316">
          <cell r="A6316">
            <v>1020139</v>
          </cell>
        </row>
        <row r="6317">
          <cell r="A6317">
            <v>1020139</v>
          </cell>
        </row>
        <row r="6318">
          <cell r="A6318">
            <v>1020139</v>
          </cell>
        </row>
        <row r="6319">
          <cell r="A6319">
            <v>1020139</v>
          </cell>
        </row>
        <row r="6320">
          <cell r="A6320">
            <v>1020139</v>
          </cell>
        </row>
        <row r="6321">
          <cell r="A6321">
            <v>1020140</v>
          </cell>
        </row>
        <row r="6322">
          <cell r="A6322">
            <v>1020140</v>
          </cell>
        </row>
        <row r="6323">
          <cell r="A6323">
            <v>1020140</v>
          </cell>
        </row>
        <row r="6324">
          <cell r="A6324">
            <v>1020140</v>
          </cell>
        </row>
        <row r="6325">
          <cell r="A6325">
            <v>1020140</v>
          </cell>
        </row>
        <row r="6326">
          <cell r="A6326">
            <v>1020140</v>
          </cell>
        </row>
        <row r="6327">
          <cell r="A6327">
            <v>1020140</v>
          </cell>
        </row>
        <row r="6328">
          <cell r="A6328">
            <v>1020140</v>
          </cell>
        </row>
        <row r="6329">
          <cell r="A6329">
            <v>1020140</v>
          </cell>
        </row>
        <row r="6330">
          <cell r="A6330">
            <v>1020141</v>
          </cell>
        </row>
        <row r="6331">
          <cell r="A6331">
            <v>1020141</v>
          </cell>
        </row>
        <row r="6332">
          <cell r="A6332">
            <v>1020141</v>
          </cell>
        </row>
        <row r="6333">
          <cell r="A6333">
            <v>1020141</v>
          </cell>
        </row>
        <row r="6334">
          <cell r="A6334">
            <v>1020142</v>
          </cell>
        </row>
        <row r="6335">
          <cell r="A6335">
            <v>1020142</v>
          </cell>
        </row>
        <row r="6336">
          <cell r="A6336">
            <v>1020142</v>
          </cell>
        </row>
        <row r="6337">
          <cell r="A6337">
            <v>1020142</v>
          </cell>
        </row>
        <row r="6338">
          <cell r="A6338">
            <v>1020142</v>
          </cell>
        </row>
        <row r="6339">
          <cell r="A6339">
            <v>1020142</v>
          </cell>
        </row>
        <row r="6340">
          <cell r="A6340">
            <v>1020142</v>
          </cell>
        </row>
        <row r="6341">
          <cell r="A6341">
            <v>1020142</v>
          </cell>
        </row>
        <row r="6342">
          <cell r="A6342">
            <v>1020142</v>
          </cell>
        </row>
        <row r="6343">
          <cell r="A6343">
            <v>1020142</v>
          </cell>
        </row>
        <row r="6344">
          <cell r="A6344">
            <v>1020142</v>
          </cell>
        </row>
        <row r="6345">
          <cell r="A6345">
            <v>1020147</v>
          </cell>
        </row>
        <row r="6346">
          <cell r="A6346">
            <v>1020147</v>
          </cell>
        </row>
        <row r="6347">
          <cell r="A6347">
            <v>1020147</v>
          </cell>
        </row>
        <row r="6348">
          <cell r="A6348">
            <v>1020147</v>
          </cell>
        </row>
        <row r="6349">
          <cell r="A6349">
            <v>1020147</v>
          </cell>
        </row>
        <row r="6350">
          <cell r="A6350">
            <v>1020147</v>
          </cell>
        </row>
        <row r="6351">
          <cell r="A6351">
            <v>1020147</v>
          </cell>
        </row>
        <row r="6352">
          <cell r="A6352">
            <v>1020147</v>
          </cell>
        </row>
        <row r="6353">
          <cell r="A6353">
            <v>1020147</v>
          </cell>
        </row>
        <row r="6354">
          <cell r="A6354">
            <v>1020147</v>
          </cell>
        </row>
        <row r="6355">
          <cell r="A6355">
            <v>1020147</v>
          </cell>
        </row>
        <row r="6356">
          <cell r="A6356">
            <v>1020147</v>
          </cell>
        </row>
        <row r="6357">
          <cell r="A6357">
            <v>1020147</v>
          </cell>
        </row>
        <row r="6358">
          <cell r="A6358">
            <v>1020147</v>
          </cell>
        </row>
        <row r="6359">
          <cell r="A6359">
            <v>1020148</v>
          </cell>
        </row>
        <row r="6360">
          <cell r="A6360">
            <v>1020148</v>
          </cell>
        </row>
        <row r="6361">
          <cell r="A6361">
            <v>1020148</v>
          </cell>
        </row>
        <row r="6362">
          <cell r="A6362">
            <v>1020148</v>
          </cell>
        </row>
        <row r="6363">
          <cell r="A6363">
            <v>1020148</v>
          </cell>
        </row>
        <row r="6364">
          <cell r="A6364">
            <v>1020148</v>
          </cell>
        </row>
        <row r="6365">
          <cell r="A6365">
            <v>1020148</v>
          </cell>
        </row>
        <row r="6366">
          <cell r="A6366">
            <v>1020148</v>
          </cell>
        </row>
        <row r="6367">
          <cell r="A6367">
            <v>1020148</v>
          </cell>
        </row>
        <row r="6368">
          <cell r="A6368">
            <v>1020148</v>
          </cell>
        </row>
        <row r="6369">
          <cell r="A6369">
            <v>1020148</v>
          </cell>
        </row>
        <row r="6370">
          <cell r="A6370">
            <v>1020148</v>
          </cell>
        </row>
        <row r="6371">
          <cell r="A6371">
            <v>1020148</v>
          </cell>
        </row>
        <row r="6372">
          <cell r="A6372">
            <v>1020148</v>
          </cell>
        </row>
        <row r="6373">
          <cell r="A6373">
            <v>1020148</v>
          </cell>
        </row>
        <row r="6374">
          <cell r="A6374">
            <v>1020148</v>
          </cell>
        </row>
        <row r="6375">
          <cell r="A6375">
            <v>1020148</v>
          </cell>
        </row>
        <row r="6376">
          <cell r="A6376">
            <v>1020148</v>
          </cell>
        </row>
        <row r="6377">
          <cell r="A6377">
            <v>1020148</v>
          </cell>
        </row>
        <row r="6378">
          <cell r="A6378">
            <v>1020148</v>
          </cell>
        </row>
        <row r="6379">
          <cell r="A6379">
            <v>1020148</v>
          </cell>
        </row>
        <row r="6380">
          <cell r="A6380">
            <v>1020148</v>
          </cell>
        </row>
        <row r="6381">
          <cell r="A6381">
            <v>1020148</v>
          </cell>
        </row>
        <row r="6382">
          <cell r="A6382">
            <v>1020148</v>
          </cell>
        </row>
        <row r="6383">
          <cell r="A6383">
            <v>1020148</v>
          </cell>
        </row>
        <row r="6384">
          <cell r="A6384">
            <v>1020148</v>
          </cell>
        </row>
        <row r="6385">
          <cell r="A6385">
            <v>1020148</v>
          </cell>
        </row>
        <row r="6386">
          <cell r="A6386">
            <v>1020148</v>
          </cell>
        </row>
        <row r="6387">
          <cell r="A6387">
            <v>1020148</v>
          </cell>
        </row>
        <row r="6388">
          <cell r="A6388">
            <v>1020148</v>
          </cell>
        </row>
        <row r="6389">
          <cell r="A6389">
            <v>1020148</v>
          </cell>
        </row>
        <row r="6390">
          <cell r="A6390">
            <v>1020148</v>
          </cell>
        </row>
        <row r="6391">
          <cell r="A6391">
            <v>1020148</v>
          </cell>
        </row>
        <row r="6392">
          <cell r="A6392">
            <v>1020148</v>
          </cell>
        </row>
        <row r="6393">
          <cell r="A6393">
            <v>1020148</v>
          </cell>
        </row>
        <row r="6394">
          <cell r="A6394">
            <v>1020148</v>
          </cell>
        </row>
        <row r="6395">
          <cell r="A6395">
            <v>1020148</v>
          </cell>
        </row>
        <row r="6396">
          <cell r="A6396">
            <v>1020148</v>
          </cell>
        </row>
        <row r="6397">
          <cell r="A6397">
            <v>1020148</v>
          </cell>
        </row>
        <row r="6398">
          <cell r="A6398">
            <v>1020148</v>
          </cell>
        </row>
        <row r="6399">
          <cell r="A6399">
            <v>1020148</v>
          </cell>
        </row>
        <row r="6400">
          <cell r="A6400">
            <v>1020148</v>
          </cell>
        </row>
        <row r="6401">
          <cell r="A6401">
            <v>1020148</v>
          </cell>
        </row>
        <row r="6402">
          <cell r="A6402">
            <v>1020149</v>
          </cell>
        </row>
        <row r="6403">
          <cell r="A6403">
            <v>1020149</v>
          </cell>
        </row>
        <row r="6404">
          <cell r="A6404">
            <v>1020149</v>
          </cell>
        </row>
        <row r="6405">
          <cell r="A6405">
            <v>1020149</v>
          </cell>
        </row>
        <row r="6406">
          <cell r="A6406">
            <v>1020149</v>
          </cell>
        </row>
        <row r="6407">
          <cell r="A6407">
            <v>1020149</v>
          </cell>
        </row>
        <row r="6408">
          <cell r="A6408">
            <v>1020149</v>
          </cell>
        </row>
        <row r="6409">
          <cell r="A6409">
            <v>1020149</v>
          </cell>
        </row>
        <row r="6410">
          <cell r="A6410">
            <v>1020149</v>
          </cell>
        </row>
        <row r="6411">
          <cell r="A6411">
            <v>1020149</v>
          </cell>
        </row>
        <row r="6412">
          <cell r="A6412">
            <v>1020149</v>
          </cell>
        </row>
        <row r="6413">
          <cell r="A6413">
            <v>1020149</v>
          </cell>
        </row>
        <row r="6414">
          <cell r="A6414">
            <v>1020149</v>
          </cell>
        </row>
        <row r="6415">
          <cell r="A6415">
            <v>1020149</v>
          </cell>
        </row>
        <row r="6416">
          <cell r="A6416">
            <v>1020150</v>
          </cell>
        </row>
        <row r="6417">
          <cell r="A6417">
            <v>1020150</v>
          </cell>
        </row>
        <row r="6418">
          <cell r="A6418">
            <v>1020150</v>
          </cell>
        </row>
        <row r="6419">
          <cell r="A6419">
            <v>1020150</v>
          </cell>
        </row>
        <row r="6420">
          <cell r="A6420">
            <v>1020150</v>
          </cell>
        </row>
        <row r="6421">
          <cell r="A6421">
            <v>1020150</v>
          </cell>
        </row>
        <row r="6422">
          <cell r="A6422">
            <v>1020150</v>
          </cell>
        </row>
        <row r="6423">
          <cell r="A6423">
            <v>1020150</v>
          </cell>
        </row>
        <row r="6424">
          <cell r="A6424">
            <v>1020150</v>
          </cell>
        </row>
        <row r="6425">
          <cell r="A6425">
            <v>1020150</v>
          </cell>
        </row>
        <row r="6426">
          <cell r="A6426">
            <v>1020150</v>
          </cell>
        </row>
        <row r="6427">
          <cell r="A6427">
            <v>1020150</v>
          </cell>
        </row>
        <row r="6428">
          <cell r="A6428">
            <v>1020150</v>
          </cell>
        </row>
        <row r="6429">
          <cell r="A6429">
            <v>1020150</v>
          </cell>
        </row>
        <row r="6430">
          <cell r="A6430">
            <v>1020150</v>
          </cell>
        </row>
        <row r="6431">
          <cell r="A6431">
            <v>1020150</v>
          </cell>
        </row>
        <row r="6432">
          <cell r="A6432">
            <v>1020150</v>
          </cell>
        </row>
        <row r="6433">
          <cell r="A6433">
            <v>1020150</v>
          </cell>
        </row>
        <row r="6434">
          <cell r="A6434">
            <v>1020150</v>
          </cell>
        </row>
        <row r="6435">
          <cell r="A6435">
            <v>1020150</v>
          </cell>
        </row>
        <row r="6436">
          <cell r="A6436">
            <v>1020150</v>
          </cell>
        </row>
        <row r="6437">
          <cell r="A6437">
            <v>1020150</v>
          </cell>
        </row>
        <row r="6438">
          <cell r="A6438">
            <v>1020150</v>
          </cell>
        </row>
        <row r="6439">
          <cell r="A6439">
            <v>1020150</v>
          </cell>
        </row>
        <row r="6440">
          <cell r="A6440">
            <v>1020151</v>
          </cell>
        </row>
        <row r="6441">
          <cell r="A6441">
            <v>1020151</v>
          </cell>
        </row>
        <row r="6442">
          <cell r="A6442">
            <v>1020151</v>
          </cell>
        </row>
        <row r="6443">
          <cell r="A6443">
            <v>1020151</v>
          </cell>
        </row>
        <row r="6444">
          <cell r="A6444">
            <v>1020151</v>
          </cell>
        </row>
        <row r="6445">
          <cell r="A6445">
            <v>1020151</v>
          </cell>
        </row>
        <row r="6446">
          <cell r="A6446">
            <v>1020151</v>
          </cell>
        </row>
        <row r="6447">
          <cell r="A6447">
            <v>1020151</v>
          </cell>
        </row>
        <row r="6448">
          <cell r="A6448">
            <v>1020151</v>
          </cell>
        </row>
        <row r="6449">
          <cell r="A6449">
            <v>1020151</v>
          </cell>
        </row>
        <row r="6450">
          <cell r="A6450">
            <v>1020151</v>
          </cell>
        </row>
        <row r="6451">
          <cell r="A6451">
            <v>1020151</v>
          </cell>
        </row>
        <row r="6452">
          <cell r="A6452">
            <v>1020151</v>
          </cell>
        </row>
        <row r="6453">
          <cell r="A6453">
            <v>1020151</v>
          </cell>
        </row>
        <row r="6454">
          <cell r="A6454">
            <v>1020151</v>
          </cell>
        </row>
        <row r="6455">
          <cell r="A6455">
            <v>1020151</v>
          </cell>
        </row>
        <row r="6456">
          <cell r="A6456">
            <v>1020155</v>
          </cell>
        </row>
        <row r="6457">
          <cell r="A6457">
            <v>1020157</v>
          </cell>
        </row>
        <row r="6458">
          <cell r="A6458">
            <v>1020157</v>
          </cell>
        </row>
        <row r="6459">
          <cell r="A6459">
            <v>1020158</v>
          </cell>
        </row>
        <row r="6460">
          <cell r="A6460">
            <v>1020158</v>
          </cell>
        </row>
        <row r="6461">
          <cell r="A6461">
            <v>1020163</v>
          </cell>
        </row>
        <row r="6462">
          <cell r="A6462">
            <v>1020163</v>
          </cell>
        </row>
        <row r="6463">
          <cell r="A6463">
            <v>1020163</v>
          </cell>
        </row>
        <row r="6464">
          <cell r="A6464">
            <v>1020163</v>
          </cell>
        </row>
        <row r="6465">
          <cell r="A6465">
            <v>1020163</v>
          </cell>
        </row>
        <row r="6466">
          <cell r="A6466">
            <v>1020163</v>
          </cell>
        </row>
        <row r="6467">
          <cell r="A6467">
            <v>1020163</v>
          </cell>
        </row>
        <row r="6468">
          <cell r="A6468">
            <v>1020163</v>
          </cell>
        </row>
        <row r="6469">
          <cell r="A6469">
            <v>1020163</v>
          </cell>
        </row>
        <row r="6470">
          <cell r="A6470">
            <v>1020163</v>
          </cell>
        </row>
        <row r="6471">
          <cell r="A6471">
            <v>1020163</v>
          </cell>
        </row>
        <row r="6472">
          <cell r="A6472">
            <v>1020163</v>
          </cell>
        </row>
        <row r="6473">
          <cell r="A6473">
            <v>1020163</v>
          </cell>
        </row>
        <row r="6474">
          <cell r="A6474">
            <v>1020163</v>
          </cell>
        </row>
        <row r="6475">
          <cell r="A6475">
            <v>1020163</v>
          </cell>
        </row>
        <row r="6476">
          <cell r="A6476">
            <v>1020163</v>
          </cell>
        </row>
        <row r="6477">
          <cell r="A6477">
            <v>1020163</v>
          </cell>
        </row>
        <row r="6478">
          <cell r="A6478">
            <v>1020163</v>
          </cell>
        </row>
        <row r="6479">
          <cell r="A6479">
            <v>1020163</v>
          </cell>
        </row>
        <row r="6480">
          <cell r="A6480">
            <v>1020165</v>
          </cell>
        </row>
        <row r="6481">
          <cell r="A6481">
            <v>1020165</v>
          </cell>
        </row>
        <row r="6482">
          <cell r="A6482">
            <v>1020165</v>
          </cell>
        </row>
        <row r="6483">
          <cell r="A6483">
            <v>1020165</v>
          </cell>
        </row>
        <row r="6484">
          <cell r="A6484">
            <v>1020165</v>
          </cell>
        </row>
        <row r="6485">
          <cell r="A6485">
            <v>1020165</v>
          </cell>
        </row>
        <row r="6486">
          <cell r="A6486">
            <v>1020165</v>
          </cell>
        </row>
        <row r="6487">
          <cell r="A6487">
            <v>1020165</v>
          </cell>
        </row>
        <row r="6488">
          <cell r="A6488">
            <v>1020165</v>
          </cell>
        </row>
        <row r="6489">
          <cell r="A6489">
            <v>1020165</v>
          </cell>
        </row>
        <row r="6490">
          <cell r="A6490">
            <v>1020165</v>
          </cell>
        </row>
        <row r="6491">
          <cell r="A6491">
            <v>1020165</v>
          </cell>
        </row>
        <row r="6492">
          <cell r="A6492">
            <v>1020165</v>
          </cell>
        </row>
        <row r="6493">
          <cell r="A6493">
            <v>1020165</v>
          </cell>
        </row>
        <row r="6494">
          <cell r="A6494">
            <v>1020165</v>
          </cell>
        </row>
        <row r="6495">
          <cell r="A6495">
            <v>1020166</v>
          </cell>
        </row>
        <row r="6496">
          <cell r="A6496">
            <v>1020166</v>
          </cell>
        </row>
        <row r="6497">
          <cell r="A6497">
            <v>1020166</v>
          </cell>
        </row>
        <row r="6498">
          <cell r="A6498">
            <v>1020166</v>
          </cell>
        </row>
        <row r="6499">
          <cell r="A6499">
            <v>1020166</v>
          </cell>
        </row>
        <row r="6500">
          <cell r="A6500">
            <v>1020166</v>
          </cell>
        </row>
        <row r="6501">
          <cell r="A6501">
            <v>1020166</v>
          </cell>
        </row>
        <row r="6502">
          <cell r="A6502">
            <v>1020166</v>
          </cell>
        </row>
        <row r="6503">
          <cell r="A6503">
            <v>1020167</v>
          </cell>
        </row>
        <row r="6504">
          <cell r="A6504">
            <v>1020167</v>
          </cell>
        </row>
        <row r="6505">
          <cell r="A6505">
            <v>1020167</v>
          </cell>
        </row>
        <row r="6506">
          <cell r="A6506">
            <v>1020167</v>
          </cell>
        </row>
        <row r="6507">
          <cell r="A6507">
            <v>1020167</v>
          </cell>
        </row>
        <row r="6508">
          <cell r="A6508">
            <v>1020167</v>
          </cell>
        </row>
        <row r="6509">
          <cell r="A6509">
            <v>1020167</v>
          </cell>
        </row>
        <row r="6510">
          <cell r="A6510">
            <v>1020167</v>
          </cell>
        </row>
        <row r="6511">
          <cell r="A6511">
            <v>1020167</v>
          </cell>
        </row>
        <row r="6512">
          <cell r="A6512">
            <v>1020167</v>
          </cell>
        </row>
        <row r="6513">
          <cell r="A6513">
            <v>1020167</v>
          </cell>
        </row>
        <row r="6514">
          <cell r="A6514">
            <v>1020167</v>
          </cell>
        </row>
        <row r="6515">
          <cell r="A6515">
            <v>1020167</v>
          </cell>
        </row>
        <row r="6516">
          <cell r="A6516">
            <v>1020167</v>
          </cell>
        </row>
        <row r="6517">
          <cell r="A6517">
            <v>1020167</v>
          </cell>
        </row>
        <row r="6518">
          <cell r="A6518">
            <v>1020167</v>
          </cell>
        </row>
        <row r="6519">
          <cell r="A6519">
            <v>1020167</v>
          </cell>
        </row>
        <row r="6520">
          <cell r="A6520">
            <v>1020167</v>
          </cell>
        </row>
        <row r="6521">
          <cell r="A6521">
            <v>1020167</v>
          </cell>
        </row>
        <row r="6522">
          <cell r="A6522">
            <v>1020167</v>
          </cell>
        </row>
        <row r="6523">
          <cell r="A6523">
            <v>1020167</v>
          </cell>
        </row>
        <row r="6524">
          <cell r="A6524">
            <v>1020167</v>
          </cell>
        </row>
        <row r="6525">
          <cell r="A6525">
            <v>1020174</v>
          </cell>
        </row>
        <row r="6526">
          <cell r="A6526">
            <v>1020174</v>
          </cell>
        </row>
        <row r="6527">
          <cell r="A6527">
            <v>1020174</v>
          </cell>
        </row>
        <row r="6528">
          <cell r="A6528">
            <v>1020174</v>
          </cell>
        </row>
        <row r="6529">
          <cell r="A6529">
            <v>1020174</v>
          </cell>
        </row>
        <row r="6530">
          <cell r="A6530">
            <v>1020174</v>
          </cell>
        </row>
        <row r="6531">
          <cell r="A6531">
            <v>1020174</v>
          </cell>
        </row>
        <row r="6532">
          <cell r="A6532">
            <v>1020185</v>
          </cell>
        </row>
        <row r="6533">
          <cell r="A6533">
            <v>1020185</v>
          </cell>
        </row>
        <row r="6534">
          <cell r="A6534">
            <v>1020185</v>
          </cell>
        </row>
        <row r="6535">
          <cell r="A6535">
            <v>1020185</v>
          </cell>
        </row>
        <row r="6536">
          <cell r="A6536">
            <v>1020185</v>
          </cell>
        </row>
        <row r="6537">
          <cell r="A6537">
            <v>1020185</v>
          </cell>
        </row>
        <row r="6538">
          <cell r="A6538">
            <v>1020185</v>
          </cell>
        </row>
        <row r="6539">
          <cell r="A6539">
            <v>1020185</v>
          </cell>
        </row>
        <row r="6540">
          <cell r="A6540">
            <v>1020185</v>
          </cell>
        </row>
        <row r="6541">
          <cell r="A6541">
            <v>1020185</v>
          </cell>
        </row>
        <row r="6542">
          <cell r="A6542">
            <v>1020185</v>
          </cell>
        </row>
        <row r="6543">
          <cell r="A6543">
            <v>1020185</v>
          </cell>
        </row>
        <row r="6544">
          <cell r="A6544">
            <v>1020185</v>
          </cell>
        </row>
        <row r="6545">
          <cell r="A6545">
            <v>1020185</v>
          </cell>
        </row>
        <row r="6546">
          <cell r="A6546">
            <v>1020185</v>
          </cell>
        </row>
        <row r="6547">
          <cell r="A6547">
            <v>1020185</v>
          </cell>
        </row>
        <row r="6548">
          <cell r="A6548">
            <v>1020187</v>
          </cell>
        </row>
        <row r="6549">
          <cell r="A6549">
            <v>1020187</v>
          </cell>
        </row>
        <row r="6550">
          <cell r="A6550">
            <v>1020187</v>
          </cell>
        </row>
        <row r="6551">
          <cell r="A6551">
            <v>1020187</v>
          </cell>
        </row>
        <row r="6552">
          <cell r="A6552">
            <v>1020187</v>
          </cell>
        </row>
        <row r="6553">
          <cell r="A6553">
            <v>1020187</v>
          </cell>
        </row>
        <row r="6554">
          <cell r="A6554">
            <v>1020187</v>
          </cell>
        </row>
        <row r="6555">
          <cell r="A6555">
            <v>1020187</v>
          </cell>
        </row>
        <row r="6556">
          <cell r="A6556">
            <v>1020187</v>
          </cell>
        </row>
        <row r="6557">
          <cell r="A6557">
            <v>1020187</v>
          </cell>
        </row>
        <row r="6558">
          <cell r="A6558">
            <v>1020187</v>
          </cell>
        </row>
        <row r="6559">
          <cell r="A6559">
            <v>1020187</v>
          </cell>
        </row>
        <row r="6560">
          <cell r="A6560">
            <v>1020187</v>
          </cell>
        </row>
        <row r="6561">
          <cell r="A6561">
            <v>1020187</v>
          </cell>
        </row>
        <row r="6562">
          <cell r="A6562">
            <v>1020187</v>
          </cell>
        </row>
        <row r="6563">
          <cell r="A6563">
            <v>1020187</v>
          </cell>
        </row>
        <row r="6564">
          <cell r="A6564">
            <v>1020188</v>
          </cell>
        </row>
        <row r="6565">
          <cell r="A6565">
            <v>1020188</v>
          </cell>
        </row>
        <row r="6566">
          <cell r="A6566">
            <v>1020188</v>
          </cell>
        </row>
        <row r="6567">
          <cell r="A6567">
            <v>1020188</v>
          </cell>
        </row>
        <row r="6568">
          <cell r="A6568">
            <v>1020188</v>
          </cell>
        </row>
        <row r="6569">
          <cell r="A6569">
            <v>1020188</v>
          </cell>
        </row>
        <row r="6570">
          <cell r="A6570">
            <v>1020188</v>
          </cell>
        </row>
        <row r="6571">
          <cell r="A6571">
            <v>1020188</v>
          </cell>
        </row>
        <row r="6572">
          <cell r="A6572">
            <v>1020188</v>
          </cell>
        </row>
        <row r="6573">
          <cell r="A6573">
            <v>1020188</v>
          </cell>
        </row>
        <row r="6574">
          <cell r="A6574">
            <v>1020188</v>
          </cell>
        </row>
        <row r="6575">
          <cell r="A6575">
            <v>1020188</v>
          </cell>
        </row>
        <row r="6576">
          <cell r="A6576">
            <v>1020188</v>
          </cell>
        </row>
        <row r="6577">
          <cell r="A6577">
            <v>1020188</v>
          </cell>
        </row>
        <row r="6578">
          <cell r="A6578">
            <v>1020188</v>
          </cell>
        </row>
        <row r="6579">
          <cell r="A6579">
            <v>1020188</v>
          </cell>
        </row>
        <row r="6580">
          <cell r="A6580">
            <v>1020188</v>
          </cell>
        </row>
        <row r="6581">
          <cell r="A6581">
            <v>1020188</v>
          </cell>
        </row>
        <row r="6582">
          <cell r="A6582">
            <v>1020188</v>
          </cell>
        </row>
        <row r="6583">
          <cell r="A6583">
            <v>1020188</v>
          </cell>
        </row>
        <row r="6584">
          <cell r="A6584">
            <v>1020190</v>
          </cell>
        </row>
        <row r="6585">
          <cell r="A6585">
            <v>1020190</v>
          </cell>
        </row>
        <row r="6586">
          <cell r="A6586">
            <v>1020190</v>
          </cell>
        </row>
        <row r="6587">
          <cell r="A6587">
            <v>1020190</v>
          </cell>
        </row>
        <row r="6588">
          <cell r="A6588">
            <v>1020190</v>
          </cell>
        </row>
        <row r="6589">
          <cell r="A6589">
            <v>1020190</v>
          </cell>
        </row>
        <row r="6590">
          <cell r="A6590">
            <v>1020190</v>
          </cell>
        </row>
        <row r="6591">
          <cell r="A6591">
            <v>1020190</v>
          </cell>
        </row>
        <row r="6592">
          <cell r="A6592">
            <v>1020190</v>
          </cell>
        </row>
        <row r="6593">
          <cell r="A6593">
            <v>1020190</v>
          </cell>
        </row>
        <row r="6594">
          <cell r="A6594">
            <v>1020190</v>
          </cell>
        </row>
        <row r="6595">
          <cell r="A6595">
            <v>1020190</v>
          </cell>
        </row>
        <row r="6596">
          <cell r="A6596">
            <v>1020190</v>
          </cell>
        </row>
        <row r="6597">
          <cell r="A6597">
            <v>1020190</v>
          </cell>
        </row>
        <row r="6598">
          <cell r="A6598">
            <v>1020192</v>
          </cell>
        </row>
        <row r="6599">
          <cell r="A6599">
            <v>1020192</v>
          </cell>
        </row>
        <row r="6600">
          <cell r="A6600">
            <v>1020192</v>
          </cell>
        </row>
        <row r="6601">
          <cell r="A6601">
            <v>1020192</v>
          </cell>
        </row>
        <row r="6602">
          <cell r="A6602">
            <v>1020192</v>
          </cell>
        </row>
        <row r="6603">
          <cell r="A6603">
            <v>1020192</v>
          </cell>
        </row>
        <row r="6604">
          <cell r="A6604">
            <v>1020192</v>
          </cell>
        </row>
        <row r="6605">
          <cell r="A6605">
            <v>1020192</v>
          </cell>
        </row>
        <row r="6606">
          <cell r="A6606">
            <v>1020192</v>
          </cell>
        </row>
        <row r="6607">
          <cell r="A6607">
            <v>1020192</v>
          </cell>
        </row>
        <row r="6608">
          <cell r="A6608">
            <v>1020192</v>
          </cell>
        </row>
        <row r="6609">
          <cell r="A6609">
            <v>1020192</v>
          </cell>
        </row>
        <row r="6610">
          <cell r="A6610">
            <v>1020192</v>
          </cell>
        </row>
        <row r="6611">
          <cell r="A6611">
            <v>1020192</v>
          </cell>
        </row>
        <row r="6612">
          <cell r="A6612">
            <v>1020192</v>
          </cell>
        </row>
        <row r="6613">
          <cell r="A6613">
            <v>1020192</v>
          </cell>
        </row>
        <row r="6614">
          <cell r="A6614">
            <v>1020192</v>
          </cell>
        </row>
        <row r="6615">
          <cell r="A6615">
            <v>1020192</v>
          </cell>
        </row>
        <row r="6616">
          <cell r="A6616">
            <v>1020192</v>
          </cell>
        </row>
        <row r="6617">
          <cell r="A6617">
            <v>1020192</v>
          </cell>
        </row>
        <row r="6618">
          <cell r="A6618">
            <v>1020192</v>
          </cell>
        </row>
        <row r="6619">
          <cell r="A6619">
            <v>1020197</v>
          </cell>
        </row>
        <row r="6620">
          <cell r="A6620">
            <v>1020197</v>
          </cell>
        </row>
        <row r="6621">
          <cell r="A6621">
            <v>1020197</v>
          </cell>
        </row>
        <row r="6622">
          <cell r="A6622">
            <v>1020197</v>
          </cell>
        </row>
        <row r="6623">
          <cell r="A6623">
            <v>1020197</v>
          </cell>
        </row>
        <row r="6624">
          <cell r="A6624">
            <v>1020197</v>
          </cell>
        </row>
        <row r="6625">
          <cell r="A6625">
            <v>1020197</v>
          </cell>
        </row>
        <row r="6626">
          <cell r="A6626">
            <v>1020197</v>
          </cell>
        </row>
        <row r="6627">
          <cell r="A6627">
            <v>1020198</v>
          </cell>
        </row>
        <row r="6628">
          <cell r="A6628">
            <v>1020198</v>
          </cell>
        </row>
        <row r="6629">
          <cell r="A6629">
            <v>1020198</v>
          </cell>
        </row>
        <row r="6630">
          <cell r="A6630">
            <v>1020198</v>
          </cell>
        </row>
        <row r="6631">
          <cell r="A6631">
            <v>1020198</v>
          </cell>
        </row>
        <row r="6632">
          <cell r="A6632">
            <v>1020199</v>
          </cell>
        </row>
        <row r="6633">
          <cell r="A6633">
            <v>1020199</v>
          </cell>
        </row>
        <row r="6634">
          <cell r="A6634">
            <v>1020199</v>
          </cell>
        </row>
        <row r="6635">
          <cell r="A6635">
            <v>1020199</v>
          </cell>
        </row>
        <row r="6636">
          <cell r="A6636">
            <v>1020199</v>
          </cell>
        </row>
        <row r="6637">
          <cell r="A6637">
            <v>1020199</v>
          </cell>
        </row>
        <row r="6638">
          <cell r="A6638">
            <v>1020199</v>
          </cell>
        </row>
        <row r="6639">
          <cell r="A6639">
            <v>1020199</v>
          </cell>
        </row>
        <row r="6640">
          <cell r="A6640">
            <v>1020199</v>
          </cell>
        </row>
        <row r="6641">
          <cell r="A6641">
            <v>1020199</v>
          </cell>
        </row>
        <row r="6642">
          <cell r="A6642">
            <v>1020199</v>
          </cell>
        </row>
        <row r="6643">
          <cell r="A6643">
            <v>1020199</v>
          </cell>
        </row>
        <row r="6644">
          <cell r="A6644">
            <v>1020199</v>
          </cell>
        </row>
        <row r="6645">
          <cell r="A6645">
            <v>1020199</v>
          </cell>
        </row>
        <row r="6646">
          <cell r="A6646">
            <v>1020199</v>
          </cell>
        </row>
        <row r="6647">
          <cell r="A6647">
            <v>1020200</v>
          </cell>
        </row>
        <row r="6648">
          <cell r="A6648">
            <v>1020200</v>
          </cell>
        </row>
        <row r="6649">
          <cell r="A6649">
            <v>1020200</v>
          </cell>
        </row>
        <row r="6650">
          <cell r="A6650">
            <v>1020200</v>
          </cell>
        </row>
        <row r="6651">
          <cell r="A6651">
            <v>1020200</v>
          </cell>
        </row>
        <row r="6652">
          <cell r="A6652">
            <v>1020200</v>
          </cell>
        </row>
        <row r="6653">
          <cell r="A6653">
            <v>1020200</v>
          </cell>
        </row>
        <row r="6654">
          <cell r="A6654">
            <v>1020200</v>
          </cell>
        </row>
        <row r="6655">
          <cell r="A6655">
            <v>1020200</v>
          </cell>
        </row>
        <row r="6656">
          <cell r="A6656">
            <v>1020200</v>
          </cell>
        </row>
        <row r="6657">
          <cell r="A6657">
            <v>1020200</v>
          </cell>
        </row>
        <row r="6658">
          <cell r="A6658">
            <v>1020200</v>
          </cell>
        </row>
        <row r="6659">
          <cell r="A6659">
            <v>1020200</v>
          </cell>
        </row>
        <row r="6660">
          <cell r="A6660">
            <v>1020200</v>
          </cell>
        </row>
        <row r="6661">
          <cell r="A6661">
            <v>1020200</v>
          </cell>
        </row>
        <row r="6662">
          <cell r="A6662">
            <v>1020200</v>
          </cell>
        </row>
        <row r="6663">
          <cell r="A6663">
            <v>1020200</v>
          </cell>
        </row>
        <row r="6664">
          <cell r="A6664">
            <v>1020200</v>
          </cell>
        </row>
        <row r="6665">
          <cell r="A6665">
            <v>1020200</v>
          </cell>
        </row>
        <row r="6666">
          <cell r="A6666">
            <v>1020200</v>
          </cell>
        </row>
        <row r="6667">
          <cell r="A6667">
            <v>1020200</v>
          </cell>
        </row>
        <row r="6668">
          <cell r="A6668">
            <v>1020201</v>
          </cell>
        </row>
        <row r="6669">
          <cell r="A6669">
            <v>1020201</v>
          </cell>
        </row>
        <row r="6670">
          <cell r="A6670">
            <v>1020201</v>
          </cell>
        </row>
        <row r="6671">
          <cell r="A6671">
            <v>1020201</v>
          </cell>
        </row>
        <row r="6672">
          <cell r="A6672">
            <v>1020201</v>
          </cell>
        </row>
        <row r="6673">
          <cell r="A6673">
            <v>1020201</v>
          </cell>
        </row>
        <row r="6674">
          <cell r="A6674">
            <v>1020201</v>
          </cell>
        </row>
        <row r="6675">
          <cell r="A6675">
            <v>1020201</v>
          </cell>
        </row>
        <row r="6676">
          <cell r="A6676">
            <v>1020201</v>
          </cell>
        </row>
        <row r="6677">
          <cell r="A6677">
            <v>1020201</v>
          </cell>
        </row>
        <row r="6678">
          <cell r="A6678">
            <v>1020201</v>
          </cell>
        </row>
        <row r="6679">
          <cell r="A6679">
            <v>1020201</v>
          </cell>
        </row>
        <row r="6680">
          <cell r="A6680">
            <v>1020215</v>
          </cell>
        </row>
        <row r="6681">
          <cell r="A6681">
            <v>1020229</v>
          </cell>
        </row>
        <row r="6682">
          <cell r="A6682">
            <v>1020249</v>
          </cell>
        </row>
        <row r="6683">
          <cell r="A6683">
            <v>1020249</v>
          </cell>
        </row>
        <row r="6684">
          <cell r="A6684">
            <v>1020249</v>
          </cell>
        </row>
        <row r="6685">
          <cell r="A6685">
            <v>1020249</v>
          </cell>
        </row>
        <row r="6686">
          <cell r="A6686">
            <v>1020249</v>
          </cell>
        </row>
        <row r="6687">
          <cell r="A6687">
            <v>1020249</v>
          </cell>
        </row>
        <row r="6688">
          <cell r="A6688">
            <v>1020249</v>
          </cell>
        </row>
        <row r="6689">
          <cell r="A6689">
            <v>1020249</v>
          </cell>
        </row>
        <row r="6690">
          <cell r="A6690">
            <v>1020249</v>
          </cell>
        </row>
        <row r="6691">
          <cell r="A6691">
            <v>1020249</v>
          </cell>
        </row>
        <row r="6692">
          <cell r="A6692">
            <v>1020251</v>
          </cell>
        </row>
        <row r="6693">
          <cell r="A6693">
            <v>1020251</v>
          </cell>
        </row>
        <row r="6694">
          <cell r="A6694">
            <v>1020251</v>
          </cell>
        </row>
        <row r="6695">
          <cell r="A6695">
            <v>1020251</v>
          </cell>
        </row>
        <row r="6696">
          <cell r="A6696">
            <v>1020251</v>
          </cell>
        </row>
        <row r="6697">
          <cell r="A6697">
            <v>1020251</v>
          </cell>
        </row>
        <row r="6698">
          <cell r="A6698">
            <v>1020251</v>
          </cell>
        </row>
        <row r="6699">
          <cell r="A6699">
            <v>1020251</v>
          </cell>
        </row>
        <row r="6700">
          <cell r="A6700">
            <v>1020251</v>
          </cell>
        </row>
        <row r="6701">
          <cell r="A6701">
            <v>1020251</v>
          </cell>
        </row>
        <row r="6702">
          <cell r="A6702">
            <v>1020251</v>
          </cell>
        </row>
        <row r="6703">
          <cell r="A6703">
            <v>1020251</v>
          </cell>
        </row>
        <row r="6704">
          <cell r="A6704">
            <v>1020265</v>
          </cell>
        </row>
        <row r="6705">
          <cell r="A6705">
            <v>1020265</v>
          </cell>
        </row>
        <row r="6706">
          <cell r="A6706">
            <v>1020265</v>
          </cell>
        </row>
        <row r="6707">
          <cell r="A6707">
            <v>1020265</v>
          </cell>
        </row>
        <row r="6708">
          <cell r="A6708">
            <v>1020265</v>
          </cell>
        </row>
        <row r="6709">
          <cell r="A6709">
            <v>1020265</v>
          </cell>
        </row>
        <row r="6710">
          <cell r="A6710">
            <v>1020265</v>
          </cell>
        </row>
        <row r="6711">
          <cell r="A6711">
            <v>1020265</v>
          </cell>
        </row>
        <row r="6712">
          <cell r="A6712">
            <v>1020265</v>
          </cell>
        </row>
        <row r="6713">
          <cell r="A6713">
            <v>1020265</v>
          </cell>
        </row>
        <row r="6714">
          <cell r="A6714">
            <v>1020265</v>
          </cell>
        </row>
        <row r="6715">
          <cell r="A6715">
            <v>1020265</v>
          </cell>
        </row>
        <row r="6716">
          <cell r="A6716">
            <v>1020265</v>
          </cell>
        </row>
        <row r="6717">
          <cell r="A6717">
            <v>1020265</v>
          </cell>
        </row>
        <row r="6718">
          <cell r="A6718">
            <v>1020265</v>
          </cell>
        </row>
        <row r="6719">
          <cell r="A6719">
            <v>1020265</v>
          </cell>
        </row>
        <row r="6720">
          <cell r="A6720">
            <v>1020265</v>
          </cell>
        </row>
        <row r="6721">
          <cell r="A6721">
            <v>1020274</v>
          </cell>
        </row>
        <row r="6722">
          <cell r="A6722">
            <v>1020274</v>
          </cell>
        </row>
        <row r="6723">
          <cell r="A6723">
            <v>1020274</v>
          </cell>
        </row>
        <row r="6724">
          <cell r="A6724">
            <v>1020274</v>
          </cell>
        </row>
        <row r="6725">
          <cell r="A6725">
            <v>1020274</v>
          </cell>
        </row>
        <row r="6726">
          <cell r="A6726">
            <v>1020274</v>
          </cell>
        </row>
        <row r="6727">
          <cell r="A6727">
            <v>1020274</v>
          </cell>
        </row>
        <row r="6728">
          <cell r="A6728">
            <v>1020274</v>
          </cell>
        </row>
        <row r="6729">
          <cell r="A6729">
            <v>1020274</v>
          </cell>
        </row>
        <row r="6730">
          <cell r="A6730">
            <v>1020274</v>
          </cell>
        </row>
        <row r="6731">
          <cell r="A6731">
            <v>1020274</v>
          </cell>
        </row>
        <row r="6732">
          <cell r="A6732">
            <v>1020274</v>
          </cell>
        </row>
        <row r="6733">
          <cell r="A6733">
            <v>1020274</v>
          </cell>
        </row>
        <row r="6734">
          <cell r="A6734">
            <v>1020274</v>
          </cell>
        </row>
        <row r="6735">
          <cell r="A6735">
            <v>1020274</v>
          </cell>
        </row>
        <row r="6736">
          <cell r="A6736">
            <v>1020274</v>
          </cell>
        </row>
        <row r="6737">
          <cell r="A6737">
            <v>1020274</v>
          </cell>
        </row>
        <row r="6738">
          <cell r="A6738">
            <v>1020274</v>
          </cell>
        </row>
        <row r="6739">
          <cell r="A6739">
            <v>1020274</v>
          </cell>
        </row>
        <row r="6740">
          <cell r="A6740">
            <v>1020274</v>
          </cell>
        </row>
        <row r="6741">
          <cell r="A6741">
            <v>1020274</v>
          </cell>
        </row>
        <row r="6742">
          <cell r="A6742">
            <v>1020274</v>
          </cell>
        </row>
        <row r="6743">
          <cell r="A6743">
            <v>1020274</v>
          </cell>
        </row>
        <row r="6744">
          <cell r="A6744">
            <v>1020279</v>
          </cell>
        </row>
        <row r="6745">
          <cell r="A6745">
            <v>1020279</v>
          </cell>
        </row>
        <row r="6746">
          <cell r="A6746">
            <v>1020279</v>
          </cell>
        </row>
        <row r="6747">
          <cell r="A6747">
            <v>1020279</v>
          </cell>
        </row>
        <row r="6748">
          <cell r="A6748">
            <v>1020290</v>
          </cell>
        </row>
        <row r="6749">
          <cell r="A6749">
            <v>1020290</v>
          </cell>
        </row>
        <row r="6750">
          <cell r="A6750">
            <v>1020290</v>
          </cell>
        </row>
        <row r="6751">
          <cell r="A6751">
            <v>1020292</v>
          </cell>
        </row>
        <row r="6752">
          <cell r="A6752">
            <v>1020294</v>
          </cell>
        </row>
        <row r="6753">
          <cell r="A6753">
            <v>1020294</v>
          </cell>
        </row>
        <row r="6754">
          <cell r="A6754">
            <v>1020294</v>
          </cell>
        </row>
        <row r="6755">
          <cell r="A6755">
            <v>1020294</v>
          </cell>
        </row>
        <row r="6756">
          <cell r="A6756">
            <v>1020294</v>
          </cell>
        </row>
        <row r="6757">
          <cell r="A6757">
            <v>1020294</v>
          </cell>
        </row>
        <row r="6758">
          <cell r="A6758">
            <v>1020294</v>
          </cell>
        </row>
        <row r="6759">
          <cell r="A6759">
            <v>1020294</v>
          </cell>
        </row>
        <row r="6760">
          <cell r="A6760">
            <v>1020325</v>
          </cell>
        </row>
        <row r="6761">
          <cell r="A6761">
            <v>1020331</v>
          </cell>
        </row>
        <row r="6762">
          <cell r="A6762">
            <v>1020341</v>
          </cell>
        </row>
        <row r="6763">
          <cell r="A6763">
            <v>1020353</v>
          </cell>
        </row>
        <row r="6764">
          <cell r="A6764">
            <v>1020362</v>
          </cell>
        </row>
        <row r="6765">
          <cell r="A6765">
            <v>1020366</v>
          </cell>
        </row>
        <row r="6766">
          <cell r="A6766">
            <v>1020403</v>
          </cell>
        </row>
        <row r="6767">
          <cell r="A6767">
            <v>1020404</v>
          </cell>
        </row>
        <row r="6768">
          <cell r="A6768">
            <v>1020405</v>
          </cell>
        </row>
        <row r="6769">
          <cell r="A6769">
            <v>1020406</v>
          </cell>
        </row>
        <row r="6770">
          <cell r="A6770">
            <v>1020407</v>
          </cell>
        </row>
        <row r="6771">
          <cell r="A6771">
            <v>1020408</v>
          </cell>
        </row>
        <row r="6772">
          <cell r="A6772">
            <v>1020409</v>
          </cell>
        </row>
        <row r="6773">
          <cell r="A6773">
            <v>1020410</v>
          </cell>
        </row>
        <row r="6774">
          <cell r="A6774">
            <v>1020412</v>
          </cell>
        </row>
        <row r="6775">
          <cell r="A6775">
            <v>1020461</v>
          </cell>
        </row>
        <row r="6776">
          <cell r="A6776">
            <v>1020475</v>
          </cell>
        </row>
        <row r="6777">
          <cell r="A6777">
            <v>1020672</v>
          </cell>
        </row>
        <row r="6778">
          <cell r="A6778">
            <v>1020673</v>
          </cell>
        </row>
        <row r="6779">
          <cell r="A6779">
            <v>1020705</v>
          </cell>
        </row>
        <row r="6780">
          <cell r="A6780">
            <v>1020708</v>
          </cell>
        </row>
        <row r="6781">
          <cell r="A6781">
            <v>1020772</v>
          </cell>
        </row>
        <row r="6782">
          <cell r="A6782">
            <v>1020772</v>
          </cell>
        </row>
        <row r="6783">
          <cell r="A6783">
            <v>1020972</v>
          </cell>
        </row>
        <row r="6784">
          <cell r="A6784">
            <v>1020972</v>
          </cell>
        </row>
        <row r="6785">
          <cell r="A6785">
            <v>1020972</v>
          </cell>
        </row>
        <row r="6786">
          <cell r="A6786">
            <v>1020972</v>
          </cell>
        </row>
        <row r="6787">
          <cell r="A6787">
            <v>1020972</v>
          </cell>
        </row>
        <row r="6788">
          <cell r="A6788">
            <v>1020972</v>
          </cell>
        </row>
        <row r="6789">
          <cell r="A6789">
            <v>1020973</v>
          </cell>
        </row>
        <row r="6790">
          <cell r="A6790">
            <v>1020973</v>
          </cell>
        </row>
        <row r="6791">
          <cell r="A6791">
            <v>1020973</v>
          </cell>
        </row>
        <row r="6792">
          <cell r="A6792">
            <v>1020973</v>
          </cell>
        </row>
        <row r="6793">
          <cell r="A6793">
            <v>1020973</v>
          </cell>
        </row>
        <row r="6794">
          <cell r="A6794">
            <v>1020974</v>
          </cell>
        </row>
        <row r="6795">
          <cell r="A6795">
            <v>1020974</v>
          </cell>
        </row>
        <row r="6796">
          <cell r="A6796">
            <v>1020974</v>
          </cell>
        </row>
        <row r="6797">
          <cell r="A6797">
            <v>1020974</v>
          </cell>
        </row>
        <row r="6798">
          <cell r="A6798">
            <v>1020975</v>
          </cell>
        </row>
        <row r="6799">
          <cell r="A6799">
            <v>1020975</v>
          </cell>
        </row>
        <row r="6800">
          <cell r="A6800">
            <v>1020975</v>
          </cell>
        </row>
        <row r="6801">
          <cell r="A6801">
            <v>1020975</v>
          </cell>
        </row>
        <row r="6802">
          <cell r="A6802">
            <v>1020975</v>
          </cell>
        </row>
        <row r="6803">
          <cell r="A6803">
            <v>1020975</v>
          </cell>
        </row>
        <row r="6804">
          <cell r="A6804">
            <v>1020976</v>
          </cell>
        </row>
        <row r="6805">
          <cell r="A6805">
            <v>1020976</v>
          </cell>
        </row>
        <row r="6806">
          <cell r="A6806">
            <v>1020976</v>
          </cell>
        </row>
        <row r="6807">
          <cell r="A6807">
            <v>1020976</v>
          </cell>
        </row>
        <row r="6808">
          <cell r="A6808">
            <v>1020976</v>
          </cell>
        </row>
        <row r="6809">
          <cell r="A6809">
            <v>1020977</v>
          </cell>
        </row>
        <row r="6810">
          <cell r="A6810">
            <v>1020977</v>
          </cell>
        </row>
        <row r="6811">
          <cell r="A6811">
            <v>1020977</v>
          </cell>
        </row>
        <row r="6812">
          <cell r="A6812">
            <v>1020977</v>
          </cell>
        </row>
        <row r="6813">
          <cell r="A6813">
            <v>1020978</v>
          </cell>
        </row>
        <row r="6814">
          <cell r="A6814">
            <v>1020978</v>
          </cell>
        </row>
        <row r="6815">
          <cell r="A6815">
            <v>1020978</v>
          </cell>
        </row>
        <row r="6816">
          <cell r="A6816">
            <v>1020978</v>
          </cell>
        </row>
        <row r="6817">
          <cell r="A6817">
            <v>1020979</v>
          </cell>
        </row>
        <row r="6818">
          <cell r="A6818">
            <v>1020979</v>
          </cell>
        </row>
        <row r="6819">
          <cell r="A6819">
            <v>1020979</v>
          </cell>
        </row>
        <row r="6820">
          <cell r="A6820">
            <v>1020979</v>
          </cell>
        </row>
        <row r="6821">
          <cell r="A6821">
            <v>1020979</v>
          </cell>
        </row>
        <row r="6822">
          <cell r="A6822">
            <v>1020979</v>
          </cell>
        </row>
        <row r="6823">
          <cell r="A6823">
            <v>1020980</v>
          </cell>
        </row>
        <row r="6824">
          <cell r="A6824">
            <v>1020980</v>
          </cell>
        </row>
        <row r="6825">
          <cell r="A6825">
            <v>1020980</v>
          </cell>
        </row>
        <row r="6826">
          <cell r="A6826">
            <v>1020980</v>
          </cell>
        </row>
        <row r="6827">
          <cell r="A6827">
            <v>1020980</v>
          </cell>
        </row>
        <row r="6828">
          <cell r="A6828">
            <v>1020980</v>
          </cell>
        </row>
        <row r="6829">
          <cell r="A6829">
            <v>1020980</v>
          </cell>
        </row>
        <row r="6830">
          <cell r="A6830">
            <v>1020980</v>
          </cell>
        </row>
        <row r="6831">
          <cell r="A6831">
            <v>1020981</v>
          </cell>
        </row>
        <row r="6832">
          <cell r="A6832">
            <v>1020981</v>
          </cell>
        </row>
        <row r="6833">
          <cell r="A6833">
            <v>1020981</v>
          </cell>
        </row>
        <row r="6834">
          <cell r="A6834">
            <v>1020981</v>
          </cell>
        </row>
        <row r="6835">
          <cell r="A6835">
            <v>1021001</v>
          </cell>
        </row>
        <row r="6836">
          <cell r="A6836">
            <v>1021001</v>
          </cell>
        </row>
        <row r="6837">
          <cell r="A6837">
            <v>1021001</v>
          </cell>
        </row>
        <row r="6838">
          <cell r="A6838">
            <v>1021001</v>
          </cell>
        </row>
        <row r="6839">
          <cell r="A6839">
            <v>1021001</v>
          </cell>
        </row>
        <row r="6840">
          <cell r="A6840">
            <v>1021001</v>
          </cell>
        </row>
        <row r="6841">
          <cell r="A6841">
            <v>1021002</v>
          </cell>
        </row>
        <row r="6842">
          <cell r="A6842">
            <v>1021002</v>
          </cell>
        </row>
        <row r="6843">
          <cell r="A6843">
            <v>1021002</v>
          </cell>
        </row>
        <row r="6844">
          <cell r="A6844">
            <v>1021002</v>
          </cell>
        </row>
        <row r="6845">
          <cell r="A6845">
            <v>1021002</v>
          </cell>
        </row>
        <row r="6846">
          <cell r="A6846">
            <v>1021002</v>
          </cell>
        </row>
        <row r="6847">
          <cell r="A6847">
            <v>1021003</v>
          </cell>
        </row>
        <row r="6848">
          <cell r="A6848">
            <v>1021003</v>
          </cell>
        </row>
        <row r="6849">
          <cell r="A6849">
            <v>1021003</v>
          </cell>
        </row>
        <row r="6850">
          <cell r="A6850">
            <v>1021003</v>
          </cell>
        </row>
        <row r="6851">
          <cell r="A6851">
            <v>1021003</v>
          </cell>
        </row>
        <row r="6852">
          <cell r="A6852">
            <v>1021003</v>
          </cell>
        </row>
        <row r="6853">
          <cell r="A6853">
            <v>1021003</v>
          </cell>
        </row>
        <row r="6854">
          <cell r="A6854">
            <v>1021003</v>
          </cell>
        </row>
        <row r="6855">
          <cell r="A6855">
            <v>1021004</v>
          </cell>
        </row>
        <row r="6856">
          <cell r="A6856">
            <v>1021004</v>
          </cell>
        </row>
        <row r="6857">
          <cell r="A6857">
            <v>1021004</v>
          </cell>
        </row>
        <row r="6858">
          <cell r="A6858">
            <v>1021004</v>
          </cell>
        </row>
        <row r="6859">
          <cell r="A6859">
            <v>1021004</v>
          </cell>
        </row>
        <row r="6860">
          <cell r="A6860">
            <v>1021004</v>
          </cell>
        </row>
        <row r="6861">
          <cell r="A6861">
            <v>1021004</v>
          </cell>
        </row>
        <row r="6862">
          <cell r="A6862">
            <v>1021005</v>
          </cell>
        </row>
        <row r="6863">
          <cell r="A6863">
            <v>1021005</v>
          </cell>
        </row>
        <row r="6864">
          <cell r="A6864">
            <v>1021005</v>
          </cell>
        </row>
        <row r="6865">
          <cell r="A6865">
            <v>1021005</v>
          </cell>
        </row>
        <row r="6866">
          <cell r="A6866">
            <v>1021005</v>
          </cell>
        </row>
        <row r="6867">
          <cell r="A6867">
            <v>1021005</v>
          </cell>
        </row>
        <row r="6868">
          <cell r="A6868">
            <v>1021005</v>
          </cell>
        </row>
        <row r="6869">
          <cell r="A6869">
            <v>1021005</v>
          </cell>
        </row>
        <row r="6870">
          <cell r="A6870">
            <v>1021005</v>
          </cell>
        </row>
        <row r="6871">
          <cell r="A6871">
            <v>1021005</v>
          </cell>
        </row>
        <row r="6872">
          <cell r="A6872">
            <v>1021005</v>
          </cell>
        </row>
        <row r="6873">
          <cell r="A6873">
            <v>1021005</v>
          </cell>
        </row>
        <row r="6874">
          <cell r="A6874">
            <v>1021005</v>
          </cell>
        </row>
        <row r="6875">
          <cell r="A6875">
            <v>1021006</v>
          </cell>
        </row>
        <row r="6876">
          <cell r="A6876">
            <v>1021006</v>
          </cell>
        </row>
        <row r="6877">
          <cell r="A6877">
            <v>1021006</v>
          </cell>
        </row>
        <row r="6878">
          <cell r="A6878">
            <v>1021006</v>
          </cell>
        </row>
        <row r="6879">
          <cell r="A6879">
            <v>1021006</v>
          </cell>
        </row>
        <row r="6880">
          <cell r="A6880">
            <v>1021006</v>
          </cell>
        </row>
        <row r="6881">
          <cell r="A6881">
            <v>1021007</v>
          </cell>
        </row>
        <row r="6882">
          <cell r="A6882">
            <v>1021007</v>
          </cell>
        </row>
        <row r="6883">
          <cell r="A6883">
            <v>1021007</v>
          </cell>
        </row>
        <row r="6884">
          <cell r="A6884">
            <v>1021007</v>
          </cell>
        </row>
        <row r="6885">
          <cell r="A6885">
            <v>1021007</v>
          </cell>
        </row>
        <row r="6886">
          <cell r="A6886">
            <v>1021007</v>
          </cell>
        </row>
        <row r="6887">
          <cell r="A6887">
            <v>1021007</v>
          </cell>
        </row>
        <row r="6888">
          <cell r="A6888">
            <v>1021007</v>
          </cell>
        </row>
        <row r="6889">
          <cell r="A6889">
            <v>1021007</v>
          </cell>
        </row>
        <row r="6890">
          <cell r="A6890">
            <v>1021007</v>
          </cell>
        </row>
        <row r="6891">
          <cell r="A6891">
            <v>1021007</v>
          </cell>
        </row>
        <row r="6892">
          <cell r="A6892">
            <v>1021008</v>
          </cell>
        </row>
        <row r="6893">
          <cell r="A6893">
            <v>1021008</v>
          </cell>
        </row>
        <row r="6894">
          <cell r="A6894">
            <v>1021008</v>
          </cell>
        </row>
        <row r="6895">
          <cell r="A6895">
            <v>1021008</v>
          </cell>
        </row>
        <row r="6896">
          <cell r="A6896">
            <v>1021008</v>
          </cell>
        </row>
        <row r="6897">
          <cell r="A6897">
            <v>1021009</v>
          </cell>
        </row>
        <row r="6898">
          <cell r="A6898">
            <v>1021009</v>
          </cell>
        </row>
        <row r="6899">
          <cell r="A6899">
            <v>1021009</v>
          </cell>
        </row>
        <row r="6900">
          <cell r="A6900">
            <v>1021009</v>
          </cell>
        </row>
        <row r="6901">
          <cell r="A6901">
            <v>1021009</v>
          </cell>
        </row>
        <row r="6902">
          <cell r="A6902">
            <v>1021009</v>
          </cell>
        </row>
        <row r="6903">
          <cell r="A6903">
            <v>1021009</v>
          </cell>
        </row>
        <row r="6904">
          <cell r="A6904">
            <v>1021009</v>
          </cell>
        </row>
        <row r="6905">
          <cell r="A6905">
            <v>1021010</v>
          </cell>
        </row>
        <row r="6906">
          <cell r="A6906">
            <v>1021010</v>
          </cell>
        </row>
        <row r="6907">
          <cell r="A6907">
            <v>1021010</v>
          </cell>
        </row>
        <row r="6908">
          <cell r="A6908">
            <v>1021010</v>
          </cell>
        </row>
        <row r="6909">
          <cell r="A6909">
            <v>1021011</v>
          </cell>
        </row>
        <row r="6910">
          <cell r="A6910">
            <v>1021011</v>
          </cell>
        </row>
        <row r="6911">
          <cell r="A6911">
            <v>1021011</v>
          </cell>
        </row>
        <row r="6912">
          <cell r="A6912">
            <v>1021011</v>
          </cell>
        </row>
        <row r="6913">
          <cell r="A6913">
            <v>1021011</v>
          </cell>
        </row>
        <row r="6914">
          <cell r="A6914">
            <v>1021012</v>
          </cell>
        </row>
        <row r="6915">
          <cell r="A6915">
            <v>1021012</v>
          </cell>
        </row>
        <row r="6916">
          <cell r="A6916">
            <v>1021012</v>
          </cell>
        </row>
        <row r="6917">
          <cell r="A6917">
            <v>1021012</v>
          </cell>
        </row>
        <row r="6918">
          <cell r="A6918">
            <v>1021012</v>
          </cell>
        </row>
        <row r="6919">
          <cell r="A6919">
            <v>1021013</v>
          </cell>
        </row>
        <row r="6920">
          <cell r="A6920">
            <v>1021013</v>
          </cell>
        </row>
        <row r="6921">
          <cell r="A6921">
            <v>1021013</v>
          </cell>
        </row>
        <row r="6922">
          <cell r="A6922">
            <v>1021013</v>
          </cell>
        </row>
        <row r="6923">
          <cell r="A6923">
            <v>1021013</v>
          </cell>
        </row>
        <row r="6924">
          <cell r="A6924">
            <v>1021013</v>
          </cell>
        </row>
        <row r="6925">
          <cell r="A6925">
            <v>1021013</v>
          </cell>
        </row>
        <row r="6926">
          <cell r="A6926">
            <v>1021014</v>
          </cell>
        </row>
        <row r="6927">
          <cell r="A6927">
            <v>1021014</v>
          </cell>
        </row>
        <row r="6928">
          <cell r="A6928">
            <v>1021014</v>
          </cell>
        </row>
        <row r="6929">
          <cell r="A6929">
            <v>1021014</v>
          </cell>
        </row>
        <row r="6930">
          <cell r="A6930">
            <v>1021014</v>
          </cell>
        </row>
        <row r="6931">
          <cell r="A6931">
            <v>1021014</v>
          </cell>
        </row>
        <row r="6932">
          <cell r="A6932">
            <v>1021016</v>
          </cell>
        </row>
        <row r="6933">
          <cell r="A6933">
            <v>1021016</v>
          </cell>
        </row>
        <row r="6934">
          <cell r="A6934">
            <v>1021016</v>
          </cell>
        </row>
        <row r="6935">
          <cell r="A6935">
            <v>1021016</v>
          </cell>
        </row>
        <row r="6936">
          <cell r="A6936">
            <v>1021017</v>
          </cell>
        </row>
        <row r="6937">
          <cell r="A6937">
            <v>1021017</v>
          </cell>
        </row>
        <row r="6938">
          <cell r="A6938">
            <v>1021017</v>
          </cell>
        </row>
        <row r="6939">
          <cell r="A6939">
            <v>1021017</v>
          </cell>
        </row>
        <row r="6940">
          <cell r="A6940">
            <v>1021017</v>
          </cell>
        </row>
        <row r="6941">
          <cell r="A6941">
            <v>1021017</v>
          </cell>
        </row>
        <row r="6942">
          <cell r="A6942">
            <v>1021019</v>
          </cell>
        </row>
        <row r="6943">
          <cell r="A6943">
            <v>1021019</v>
          </cell>
        </row>
        <row r="6944">
          <cell r="A6944">
            <v>1021019</v>
          </cell>
        </row>
        <row r="6945">
          <cell r="A6945">
            <v>1021019</v>
          </cell>
        </row>
        <row r="6946">
          <cell r="A6946">
            <v>1021019</v>
          </cell>
        </row>
        <row r="6947">
          <cell r="A6947">
            <v>1021020</v>
          </cell>
        </row>
        <row r="6948">
          <cell r="A6948">
            <v>1021020</v>
          </cell>
        </row>
        <row r="6949">
          <cell r="A6949">
            <v>1021020</v>
          </cell>
        </row>
        <row r="6950">
          <cell r="A6950">
            <v>1021021</v>
          </cell>
        </row>
        <row r="6951">
          <cell r="A6951">
            <v>1021021</v>
          </cell>
        </row>
        <row r="6952">
          <cell r="A6952">
            <v>1021021</v>
          </cell>
        </row>
        <row r="6953">
          <cell r="A6953">
            <v>1021021</v>
          </cell>
        </row>
        <row r="6954">
          <cell r="A6954">
            <v>1021021</v>
          </cell>
        </row>
        <row r="6955">
          <cell r="A6955">
            <v>1021021</v>
          </cell>
        </row>
        <row r="6956">
          <cell r="A6956">
            <v>1021022</v>
          </cell>
        </row>
        <row r="6957">
          <cell r="A6957">
            <v>1021022</v>
          </cell>
        </row>
        <row r="6958">
          <cell r="A6958">
            <v>1021022</v>
          </cell>
        </row>
        <row r="6959">
          <cell r="A6959">
            <v>1021022</v>
          </cell>
        </row>
        <row r="6960">
          <cell r="A6960">
            <v>1021024</v>
          </cell>
        </row>
        <row r="6961">
          <cell r="A6961">
            <v>1021024</v>
          </cell>
        </row>
        <row r="6962">
          <cell r="A6962">
            <v>1021024</v>
          </cell>
        </row>
        <row r="6963">
          <cell r="A6963">
            <v>1021024</v>
          </cell>
        </row>
        <row r="6964">
          <cell r="A6964">
            <v>1021024</v>
          </cell>
        </row>
        <row r="6965">
          <cell r="A6965">
            <v>1021025</v>
          </cell>
        </row>
        <row r="6966">
          <cell r="A6966">
            <v>1021025</v>
          </cell>
        </row>
        <row r="6967">
          <cell r="A6967">
            <v>1021025</v>
          </cell>
        </row>
        <row r="6968">
          <cell r="A6968">
            <v>1021025</v>
          </cell>
        </row>
        <row r="6969">
          <cell r="A6969">
            <v>1021025</v>
          </cell>
        </row>
        <row r="6970">
          <cell r="A6970">
            <v>1021025</v>
          </cell>
        </row>
        <row r="6971">
          <cell r="A6971">
            <v>1021025</v>
          </cell>
        </row>
        <row r="6972">
          <cell r="A6972">
            <v>1021025</v>
          </cell>
        </row>
        <row r="6973">
          <cell r="A6973">
            <v>1021026</v>
          </cell>
        </row>
        <row r="6974">
          <cell r="A6974">
            <v>1021026</v>
          </cell>
        </row>
        <row r="6975">
          <cell r="A6975">
            <v>1021026</v>
          </cell>
        </row>
        <row r="6976">
          <cell r="A6976">
            <v>1021027</v>
          </cell>
        </row>
        <row r="6977">
          <cell r="A6977">
            <v>1021027</v>
          </cell>
        </row>
        <row r="6978">
          <cell r="A6978">
            <v>1021027</v>
          </cell>
        </row>
        <row r="6979">
          <cell r="A6979">
            <v>1021027</v>
          </cell>
        </row>
        <row r="6980">
          <cell r="A6980">
            <v>1021027</v>
          </cell>
        </row>
        <row r="6981">
          <cell r="A6981">
            <v>1021027</v>
          </cell>
        </row>
        <row r="6982">
          <cell r="A6982">
            <v>1021028</v>
          </cell>
        </row>
        <row r="6983">
          <cell r="A6983">
            <v>1021028</v>
          </cell>
        </row>
        <row r="6984">
          <cell r="A6984">
            <v>1021028</v>
          </cell>
        </row>
        <row r="6985">
          <cell r="A6985">
            <v>1021028</v>
          </cell>
        </row>
        <row r="6986">
          <cell r="A6986">
            <v>1021033</v>
          </cell>
        </row>
        <row r="6987">
          <cell r="A6987">
            <v>1021033</v>
          </cell>
        </row>
        <row r="6988">
          <cell r="A6988">
            <v>1021033</v>
          </cell>
        </row>
        <row r="6989">
          <cell r="A6989">
            <v>1021035</v>
          </cell>
        </row>
        <row r="6990">
          <cell r="A6990">
            <v>1021035</v>
          </cell>
        </row>
        <row r="6991">
          <cell r="A6991">
            <v>1021035</v>
          </cell>
        </row>
        <row r="6992">
          <cell r="A6992">
            <v>1021035</v>
          </cell>
        </row>
        <row r="6993">
          <cell r="A6993">
            <v>1021035</v>
          </cell>
        </row>
        <row r="6994">
          <cell r="A6994">
            <v>1021035</v>
          </cell>
        </row>
        <row r="6995">
          <cell r="A6995">
            <v>1021035</v>
          </cell>
        </row>
        <row r="6996">
          <cell r="A6996">
            <v>1021035</v>
          </cell>
        </row>
        <row r="6997">
          <cell r="A6997">
            <v>1021035</v>
          </cell>
        </row>
        <row r="6998">
          <cell r="A6998">
            <v>1021035</v>
          </cell>
        </row>
        <row r="6999">
          <cell r="A6999">
            <v>1021035</v>
          </cell>
        </row>
        <row r="7000">
          <cell r="A7000">
            <v>1021035</v>
          </cell>
        </row>
        <row r="7001">
          <cell r="A7001">
            <v>1021035</v>
          </cell>
        </row>
        <row r="7002">
          <cell r="A7002">
            <v>1021035</v>
          </cell>
        </row>
        <row r="7003">
          <cell r="A7003">
            <v>1021036</v>
          </cell>
        </row>
        <row r="7004">
          <cell r="A7004">
            <v>1021036</v>
          </cell>
        </row>
        <row r="7005">
          <cell r="A7005">
            <v>1021036</v>
          </cell>
        </row>
        <row r="7006">
          <cell r="A7006">
            <v>1021037</v>
          </cell>
        </row>
        <row r="7007">
          <cell r="A7007">
            <v>1021037</v>
          </cell>
        </row>
        <row r="7008">
          <cell r="A7008">
            <v>1021037</v>
          </cell>
        </row>
        <row r="7009">
          <cell r="A7009">
            <v>1021037</v>
          </cell>
        </row>
        <row r="7010">
          <cell r="A7010">
            <v>1021037</v>
          </cell>
        </row>
        <row r="7011">
          <cell r="A7011">
            <v>1021037</v>
          </cell>
        </row>
        <row r="7012">
          <cell r="A7012">
            <v>1021037</v>
          </cell>
        </row>
        <row r="7013">
          <cell r="A7013">
            <v>1021037</v>
          </cell>
        </row>
        <row r="7014">
          <cell r="A7014">
            <v>1021037</v>
          </cell>
        </row>
        <row r="7015">
          <cell r="A7015">
            <v>1021037</v>
          </cell>
        </row>
        <row r="7016">
          <cell r="A7016">
            <v>1021037</v>
          </cell>
        </row>
        <row r="7017">
          <cell r="A7017">
            <v>1021037</v>
          </cell>
        </row>
        <row r="7018">
          <cell r="A7018">
            <v>1021037</v>
          </cell>
        </row>
        <row r="7019">
          <cell r="A7019">
            <v>1021037</v>
          </cell>
        </row>
        <row r="7020">
          <cell r="A7020">
            <v>1021037</v>
          </cell>
        </row>
        <row r="7021">
          <cell r="A7021">
            <v>1021037</v>
          </cell>
        </row>
        <row r="7022">
          <cell r="A7022">
            <v>1021037</v>
          </cell>
        </row>
        <row r="7023">
          <cell r="A7023">
            <v>1021037</v>
          </cell>
        </row>
        <row r="7024">
          <cell r="A7024">
            <v>1021037</v>
          </cell>
        </row>
        <row r="7025">
          <cell r="A7025">
            <v>1021042</v>
          </cell>
        </row>
        <row r="7026">
          <cell r="A7026">
            <v>1021044</v>
          </cell>
        </row>
        <row r="7027">
          <cell r="A7027">
            <v>1021044</v>
          </cell>
        </row>
        <row r="7028">
          <cell r="A7028">
            <v>1021044</v>
          </cell>
        </row>
        <row r="7029">
          <cell r="A7029">
            <v>1021044</v>
          </cell>
        </row>
        <row r="7030">
          <cell r="A7030">
            <v>1021044</v>
          </cell>
        </row>
        <row r="7031">
          <cell r="A7031">
            <v>1021044</v>
          </cell>
        </row>
        <row r="7032">
          <cell r="A7032">
            <v>1021044</v>
          </cell>
        </row>
        <row r="7033">
          <cell r="A7033">
            <v>1021045</v>
          </cell>
        </row>
        <row r="7034">
          <cell r="A7034">
            <v>1021045</v>
          </cell>
        </row>
        <row r="7035">
          <cell r="A7035">
            <v>1021045</v>
          </cell>
        </row>
        <row r="7036">
          <cell r="A7036">
            <v>1021045</v>
          </cell>
        </row>
        <row r="7037">
          <cell r="A7037">
            <v>1021045</v>
          </cell>
        </row>
        <row r="7038">
          <cell r="A7038">
            <v>1021046</v>
          </cell>
        </row>
        <row r="7039">
          <cell r="A7039">
            <v>1021046</v>
          </cell>
        </row>
        <row r="7040">
          <cell r="A7040">
            <v>1021046</v>
          </cell>
        </row>
        <row r="7041">
          <cell r="A7041">
            <v>1021051</v>
          </cell>
        </row>
        <row r="7042">
          <cell r="A7042">
            <v>1021051</v>
          </cell>
        </row>
        <row r="7043">
          <cell r="A7043">
            <v>1021051</v>
          </cell>
        </row>
        <row r="7044">
          <cell r="A7044">
            <v>1021051</v>
          </cell>
        </row>
        <row r="7045">
          <cell r="A7045">
            <v>1021051</v>
          </cell>
        </row>
        <row r="7046">
          <cell r="A7046">
            <v>1021051</v>
          </cell>
        </row>
        <row r="7047">
          <cell r="A7047">
            <v>1021053</v>
          </cell>
        </row>
        <row r="7048">
          <cell r="A7048">
            <v>1021053</v>
          </cell>
        </row>
        <row r="7049">
          <cell r="A7049">
            <v>1021053</v>
          </cell>
        </row>
        <row r="7050">
          <cell r="A7050">
            <v>1021053</v>
          </cell>
        </row>
        <row r="7051">
          <cell r="A7051">
            <v>1021053</v>
          </cell>
        </row>
        <row r="7052">
          <cell r="A7052">
            <v>1021053</v>
          </cell>
        </row>
        <row r="7053">
          <cell r="A7053">
            <v>1021053</v>
          </cell>
        </row>
        <row r="7054">
          <cell r="A7054">
            <v>1021053</v>
          </cell>
        </row>
        <row r="7055">
          <cell r="A7055">
            <v>1021055</v>
          </cell>
        </row>
        <row r="7056">
          <cell r="A7056">
            <v>1021055</v>
          </cell>
        </row>
        <row r="7057">
          <cell r="A7057">
            <v>1021055</v>
          </cell>
        </row>
        <row r="7058">
          <cell r="A7058">
            <v>1021055</v>
          </cell>
        </row>
        <row r="7059">
          <cell r="A7059">
            <v>1021055</v>
          </cell>
        </row>
        <row r="7060">
          <cell r="A7060">
            <v>1021055</v>
          </cell>
        </row>
        <row r="7061">
          <cell r="A7061">
            <v>1021059</v>
          </cell>
        </row>
        <row r="7062">
          <cell r="A7062">
            <v>1021059</v>
          </cell>
        </row>
        <row r="7063">
          <cell r="A7063">
            <v>1021059</v>
          </cell>
        </row>
        <row r="7064">
          <cell r="A7064">
            <v>1021059</v>
          </cell>
        </row>
        <row r="7065">
          <cell r="A7065">
            <v>1021059</v>
          </cell>
        </row>
        <row r="7066">
          <cell r="A7066">
            <v>1021060</v>
          </cell>
        </row>
        <row r="7067">
          <cell r="A7067">
            <v>1021060</v>
          </cell>
        </row>
        <row r="7068">
          <cell r="A7068">
            <v>1021060</v>
          </cell>
        </row>
        <row r="7069">
          <cell r="A7069">
            <v>1021060</v>
          </cell>
        </row>
        <row r="7070">
          <cell r="A7070">
            <v>1021060</v>
          </cell>
        </row>
        <row r="7071">
          <cell r="A7071">
            <v>1021060</v>
          </cell>
        </row>
        <row r="7072">
          <cell r="A7072">
            <v>1021060</v>
          </cell>
        </row>
        <row r="7073">
          <cell r="A7073">
            <v>1021060</v>
          </cell>
        </row>
        <row r="7074">
          <cell r="A7074">
            <v>1021060</v>
          </cell>
        </row>
        <row r="7075">
          <cell r="A7075">
            <v>1021060</v>
          </cell>
        </row>
        <row r="7076">
          <cell r="A7076">
            <v>1021060</v>
          </cell>
        </row>
        <row r="7077">
          <cell r="A7077">
            <v>1021060</v>
          </cell>
        </row>
        <row r="7078">
          <cell r="A7078">
            <v>1021060</v>
          </cell>
        </row>
        <row r="7079">
          <cell r="A7079">
            <v>1021060</v>
          </cell>
        </row>
        <row r="7080">
          <cell r="A7080">
            <v>1021060</v>
          </cell>
        </row>
        <row r="7081">
          <cell r="A7081">
            <v>1021062</v>
          </cell>
        </row>
        <row r="7082">
          <cell r="A7082">
            <v>1021062</v>
          </cell>
        </row>
        <row r="7083">
          <cell r="A7083">
            <v>1021062</v>
          </cell>
        </row>
        <row r="7084">
          <cell r="A7084">
            <v>1021062</v>
          </cell>
        </row>
        <row r="7085">
          <cell r="A7085">
            <v>1021062</v>
          </cell>
        </row>
        <row r="7086">
          <cell r="A7086">
            <v>1021062</v>
          </cell>
        </row>
        <row r="7087">
          <cell r="A7087">
            <v>1021062</v>
          </cell>
        </row>
        <row r="7088">
          <cell r="A7088">
            <v>1021062</v>
          </cell>
        </row>
        <row r="7089">
          <cell r="A7089">
            <v>1021064</v>
          </cell>
        </row>
        <row r="7090">
          <cell r="A7090">
            <v>1021064</v>
          </cell>
        </row>
        <row r="7091">
          <cell r="A7091">
            <v>1021064</v>
          </cell>
        </row>
        <row r="7092">
          <cell r="A7092">
            <v>1021064</v>
          </cell>
        </row>
        <row r="7093">
          <cell r="A7093">
            <v>1021064</v>
          </cell>
        </row>
        <row r="7094">
          <cell r="A7094">
            <v>1021064</v>
          </cell>
        </row>
        <row r="7095">
          <cell r="A7095">
            <v>1021064</v>
          </cell>
        </row>
        <row r="7096">
          <cell r="A7096">
            <v>1021065</v>
          </cell>
        </row>
        <row r="7097">
          <cell r="A7097">
            <v>1021065</v>
          </cell>
        </row>
        <row r="7098">
          <cell r="A7098">
            <v>1021065</v>
          </cell>
        </row>
        <row r="7099">
          <cell r="A7099">
            <v>1021065</v>
          </cell>
        </row>
        <row r="7100">
          <cell r="A7100">
            <v>1021065</v>
          </cell>
        </row>
        <row r="7101">
          <cell r="A7101">
            <v>1021065</v>
          </cell>
        </row>
        <row r="7102">
          <cell r="A7102">
            <v>1021065</v>
          </cell>
        </row>
        <row r="7103">
          <cell r="A7103">
            <v>1021065</v>
          </cell>
        </row>
        <row r="7104">
          <cell r="A7104">
            <v>1021065</v>
          </cell>
        </row>
        <row r="7105">
          <cell r="A7105">
            <v>1021069</v>
          </cell>
        </row>
        <row r="7106">
          <cell r="A7106">
            <v>1021069</v>
          </cell>
        </row>
        <row r="7107">
          <cell r="A7107">
            <v>1021069</v>
          </cell>
        </row>
        <row r="7108">
          <cell r="A7108">
            <v>1021069</v>
          </cell>
        </row>
        <row r="7109">
          <cell r="A7109">
            <v>1021069</v>
          </cell>
        </row>
        <row r="7110">
          <cell r="A7110">
            <v>1021070</v>
          </cell>
        </row>
        <row r="7111">
          <cell r="A7111">
            <v>1021070</v>
          </cell>
        </row>
        <row r="7112">
          <cell r="A7112">
            <v>1021070</v>
          </cell>
        </row>
        <row r="7113">
          <cell r="A7113">
            <v>1021070</v>
          </cell>
        </row>
        <row r="7114">
          <cell r="A7114">
            <v>1021070</v>
          </cell>
        </row>
        <row r="7115">
          <cell r="A7115">
            <v>1021070</v>
          </cell>
        </row>
        <row r="7116">
          <cell r="A7116">
            <v>1021070</v>
          </cell>
        </row>
        <row r="7117">
          <cell r="A7117">
            <v>1021070</v>
          </cell>
        </row>
        <row r="7118">
          <cell r="A7118">
            <v>1021070</v>
          </cell>
        </row>
        <row r="7119">
          <cell r="A7119">
            <v>1021089</v>
          </cell>
        </row>
        <row r="7120">
          <cell r="A7120">
            <v>1021089</v>
          </cell>
        </row>
        <row r="7121">
          <cell r="A7121">
            <v>1021089</v>
          </cell>
        </row>
        <row r="7122">
          <cell r="A7122">
            <v>1021089</v>
          </cell>
        </row>
        <row r="7123">
          <cell r="A7123">
            <v>1021089</v>
          </cell>
        </row>
        <row r="7124">
          <cell r="A7124">
            <v>1021089</v>
          </cell>
        </row>
        <row r="7125">
          <cell r="A7125">
            <v>1021089</v>
          </cell>
        </row>
        <row r="7126">
          <cell r="A7126">
            <v>1021117</v>
          </cell>
        </row>
        <row r="7127">
          <cell r="A7127">
            <v>1021117</v>
          </cell>
        </row>
        <row r="7128">
          <cell r="A7128">
            <v>1021117</v>
          </cell>
        </row>
        <row r="7129">
          <cell r="A7129">
            <v>1021126</v>
          </cell>
        </row>
        <row r="7130">
          <cell r="A7130">
            <v>1021126</v>
          </cell>
        </row>
        <row r="7131">
          <cell r="A7131">
            <v>1021126</v>
          </cell>
        </row>
        <row r="7132">
          <cell r="A7132">
            <v>1021126</v>
          </cell>
        </row>
        <row r="7133">
          <cell r="A7133">
            <v>1021127</v>
          </cell>
        </row>
        <row r="7134">
          <cell r="A7134">
            <v>1021132</v>
          </cell>
        </row>
        <row r="7135">
          <cell r="A7135">
            <v>1021132</v>
          </cell>
        </row>
        <row r="7136">
          <cell r="A7136">
            <v>1021132</v>
          </cell>
        </row>
        <row r="7137">
          <cell r="A7137">
            <v>1021135</v>
          </cell>
        </row>
        <row r="7138">
          <cell r="A7138">
            <v>1021204</v>
          </cell>
        </row>
        <row r="7139">
          <cell r="A7139">
            <v>1021204</v>
          </cell>
        </row>
        <row r="7140">
          <cell r="A7140">
            <v>1021206</v>
          </cell>
        </row>
        <row r="7141">
          <cell r="A7141">
            <v>1021206</v>
          </cell>
        </row>
        <row r="7142">
          <cell r="A7142">
            <v>1021206</v>
          </cell>
        </row>
        <row r="7143">
          <cell r="A7143">
            <v>1021206</v>
          </cell>
        </row>
        <row r="7144">
          <cell r="A7144">
            <v>1021206</v>
          </cell>
        </row>
        <row r="7145">
          <cell r="A7145">
            <v>1021206</v>
          </cell>
        </row>
        <row r="7146">
          <cell r="A7146">
            <v>1021206</v>
          </cell>
        </row>
        <row r="7147">
          <cell r="A7147">
            <v>1021206</v>
          </cell>
        </row>
        <row r="7148">
          <cell r="A7148">
            <v>1021206</v>
          </cell>
        </row>
        <row r="7149">
          <cell r="A7149">
            <v>1021206</v>
          </cell>
        </row>
        <row r="7150">
          <cell r="A7150">
            <v>1021208</v>
          </cell>
        </row>
        <row r="7151">
          <cell r="A7151">
            <v>1021208</v>
          </cell>
        </row>
        <row r="7152">
          <cell r="A7152">
            <v>1021208</v>
          </cell>
        </row>
        <row r="7153">
          <cell r="A7153">
            <v>1021208</v>
          </cell>
        </row>
        <row r="7154">
          <cell r="A7154">
            <v>1021208</v>
          </cell>
        </row>
        <row r="7155">
          <cell r="A7155">
            <v>1021208</v>
          </cell>
        </row>
        <row r="7156">
          <cell r="A7156">
            <v>1021208</v>
          </cell>
        </row>
        <row r="7157">
          <cell r="A7157">
            <v>1021209</v>
          </cell>
        </row>
        <row r="7158">
          <cell r="A7158">
            <v>1021209</v>
          </cell>
        </row>
        <row r="7159">
          <cell r="A7159">
            <v>1021209</v>
          </cell>
        </row>
        <row r="7160">
          <cell r="A7160">
            <v>1021209</v>
          </cell>
        </row>
        <row r="7161">
          <cell r="A7161">
            <v>1021209</v>
          </cell>
        </row>
        <row r="7162">
          <cell r="A7162">
            <v>1021209</v>
          </cell>
        </row>
        <row r="7163">
          <cell r="A7163">
            <v>1021209</v>
          </cell>
        </row>
        <row r="7164">
          <cell r="A7164">
            <v>1021209</v>
          </cell>
        </row>
        <row r="7165">
          <cell r="A7165">
            <v>1021209</v>
          </cell>
        </row>
        <row r="7166">
          <cell r="A7166">
            <v>1021209</v>
          </cell>
        </row>
        <row r="7167">
          <cell r="A7167">
            <v>1021209</v>
          </cell>
        </row>
        <row r="7168">
          <cell r="A7168">
            <v>1021212</v>
          </cell>
        </row>
        <row r="7169">
          <cell r="A7169">
            <v>1021212</v>
          </cell>
        </row>
        <row r="7170">
          <cell r="A7170">
            <v>1021212</v>
          </cell>
        </row>
        <row r="7171">
          <cell r="A7171">
            <v>1021212</v>
          </cell>
        </row>
        <row r="7172">
          <cell r="A7172">
            <v>1021212</v>
          </cell>
        </row>
        <row r="7173">
          <cell r="A7173">
            <v>1021212</v>
          </cell>
        </row>
        <row r="7174">
          <cell r="A7174">
            <v>1021232</v>
          </cell>
        </row>
        <row r="7175">
          <cell r="A7175">
            <v>1021232</v>
          </cell>
        </row>
        <row r="7176">
          <cell r="A7176">
            <v>1021232</v>
          </cell>
        </row>
        <row r="7177">
          <cell r="A7177">
            <v>1021232</v>
          </cell>
        </row>
        <row r="7178">
          <cell r="A7178">
            <v>1021235</v>
          </cell>
        </row>
        <row r="7179">
          <cell r="A7179">
            <v>1021235</v>
          </cell>
        </row>
        <row r="7180">
          <cell r="A7180">
            <v>1021235</v>
          </cell>
        </row>
        <row r="7181">
          <cell r="A7181">
            <v>1021235</v>
          </cell>
        </row>
        <row r="7182">
          <cell r="A7182">
            <v>1021261</v>
          </cell>
        </row>
        <row r="7183">
          <cell r="A7183">
            <v>1021262</v>
          </cell>
        </row>
        <row r="7184">
          <cell r="A7184">
            <v>1021262</v>
          </cell>
        </row>
        <row r="7185">
          <cell r="A7185">
            <v>1021262</v>
          </cell>
        </row>
        <row r="7186">
          <cell r="A7186">
            <v>1021262</v>
          </cell>
        </row>
        <row r="7187">
          <cell r="A7187">
            <v>1021266</v>
          </cell>
        </row>
        <row r="7188">
          <cell r="A7188">
            <v>1021266</v>
          </cell>
        </row>
        <row r="7189">
          <cell r="A7189">
            <v>1021266</v>
          </cell>
        </row>
        <row r="7190">
          <cell r="A7190">
            <v>1021266</v>
          </cell>
        </row>
        <row r="7191">
          <cell r="A7191">
            <v>1021266</v>
          </cell>
        </row>
        <row r="7192">
          <cell r="A7192">
            <v>1021266</v>
          </cell>
        </row>
        <row r="7193">
          <cell r="A7193">
            <v>1021266</v>
          </cell>
        </row>
        <row r="7194">
          <cell r="A7194">
            <v>1021266</v>
          </cell>
        </row>
        <row r="7195">
          <cell r="A7195">
            <v>1021266</v>
          </cell>
        </row>
        <row r="7196">
          <cell r="A7196">
            <v>1021266</v>
          </cell>
        </row>
        <row r="7197">
          <cell r="A7197">
            <v>1021266</v>
          </cell>
        </row>
        <row r="7198">
          <cell r="A7198">
            <v>1021267</v>
          </cell>
        </row>
        <row r="7199">
          <cell r="A7199">
            <v>1021267</v>
          </cell>
        </row>
        <row r="7200">
          <cell r="A7200">
            <v>1021267</v>
          </cell>
        </row>
        <row r="7201">
          <cell r="A7201">
            <v>1021267</v>
          </cell>
        </row>
        <row r="7202">
          <cell r="A7202">
            <v>1021267</v>
          </cell>
        </row>
        <row r="7203">
          <cell r="A7203">
            <v>1021338</v>
          </cell>
        </row>
        <row r="7204">
          <cell r="A7204">
            <v>1021338</v>
          </cell>
        </row>
        <row r="7205">
          <cell r="A7205">
            <v>1021338</v>
          </cell>
        </row>
        <row r="7206">
          <cell r="A7206">
            <v>1021338</v>
          </cell>
        </row>
        <row r="7207">
          <cell r="A7207">
            <v>1021340</v>
          </cell>
        </row>
        <row r="7208">
          <cell r="A7208">
            <v>1021340</v>
          </cell>
        </row>
        <row r="7209">
          <cell r="A7209">
            <v>1021340</v>
          </cell>
        </row>
        <row r="7210">
          <cell r="A7210">
            <v>1021340</v>
          </cell>
        </row>
        <row r="7211">
          <cell r="A7211">
            <v>1021345</v>
          </cell>
        </row>
        <row r="7212">
          <cell r="A7212">
            <v>1021345</v>
          </cell>
        </row>
        <row r="7213">
          <cell r="A7213">
            <v>1021345</v>
          </cell>
        </row>
        <row r="7214">
          <cell r="A7214">
            <v>1021345</v>
          </cell>
        </row>
        <row r="7215">
          <cell r="A7215">
            <v>1021346</v>
          </cell>
        </row>
        <row r="7216">
          <cell r="A7216">
            <v>1021346</v>
          </cell>
        </row>
        <row r="7217">
          <cell r="A7217">
            <v>1021358</v>
          </cell>
        </row>
        <row r="7218">
          <cell r="A7218">
            <v>1021358</v>
          </cell>
        </row>
        <row r="7219">
          <cell r="A7219">
            <v>1021369</v>
          </cell>
        </row>
        <row r="7220">
          <cell r="A7220">
            <v>1021369</v>
          </cell>
        </row>
        <row r="7221">
          <cell r="A7221">
            <v>1021374</v>
          </cell>
        </row>
        <row r="7222">
          <cell r="A7222">
            <v>1021381</v>
          </cell>
        </row>
        <row r="7223">
          <cell r="A7223">
            <v>1021381</v>
          </cell>
        </row>
        <row r="7224">
          <cell r="A7224">
            <v>1021381</v>
          </cell>
        </row>
        <row r="7225">
          <cell r="A7225">
            <v>1021381</v>
          </cell>
        </row>
        <row r="7226">
          <cell r="A7226">
            <v>1021381</v>
          </cell>
        </row>
        <row r="7227">
          <cell r="A7227">
            <v>1021381</v>
          </cell>
        </row>
        <row r="7228">
          <cell r="A7228">
            <v>1021381</v>
          </cell>
        </row>
        <row r="7229">
          <cell r="A7229">
            <v>1021381</v>
          </cell>
        </row>
        <row r="7230">
          <cell r="A7230">
            <v>1021381</v>
          </cell>
        </row>
        <row r="7231">
          <cell r="A7231">
            <v>1021381</v>
          </cell>
        </row>
        <row r="7232">
          <cell r="A7232">
            <v>1021381</v>
          </cell>
        </row>
        <row r="7233">
          <cell r="A7233">
            <v>1021381</v>
          </cell>
        </row>
        <row r="7234">
          <cell r="A7234">
            <v>1021381</v>
          </cell>
        </row>
        <row r="7235">
          <cell r="A7235">
            <v>1021389</v>
          </cell>
        </row>
        <row r="7236">
          <cell r="A7236">
            <v>1021389</v>
          </cell>
        </row>
        <row r="7237">
          <cell r="A7237">
            <v>1021389</v>
          </cell>
        </row>
        <row r="7238">
          <cell r="A7238">
            <v>1021390</v>
          </cell>
        </row>
        <row r="7239">
          <cell r="A7239">
            <v>1021390</v>
          </cell>
        </row>
        <row r="7240">
          <cell r="A7240">
            <v>1021390</v>
          </cell>
        </row>
        <row r="7241">
          <cell r="A7241">
            <v>1021399</v>
          </cell>
        </row>
        <row r="7242">
          <cell r="A7242">
            <v>1021399</v>
          </cell>
        </row>
        <row r="7243">
          <cell r="A7243">
            <v>1021399</v>
          </cell>
        </row>
        <row r="7244">
          <cell r="A7244">
            <v>1021401</v>
          </cell>
        </row>
        <row r="7245">
          <cell r="A7245">
            <v>1021401</v>
          </cell>
        </row>
        <row r="7246">
          <cell r="A7246">
            <v>1021401</v>
          </cell>
        </row>
        <row r="7247">
          <cell r="A7247">
            <v>1021402</v>
          </cell>
        </row>
        <row r="7248">
          <cell r="A7248">
            <v>1021402</v>
          </cell>
        </row>
        <row r="7249">
          <cell r="A7249">
            <v>1021402</v>
          </cell>
        </row>
        <row r="7250">
          <cell r="A7250">
            <v>1021402</v>
          </cell>
        </row>
        <row r="7251">
          <cell r="A7251">
            <v>1021403</v>
          </cell>
        </row>
        <row r="7252">
          <cell r="A7252">
            <v>1021403</v>
          </cell>
        </row>
        <row r="7253">
          <cell r="A7253">
            <v>1021404</v>
          </cell>
        </row>
        <row r="7254">
          <cell r="A7254">
            <v>1021404</v>
          </cell>
        </row>
        <row r="7255">
          <cell r="A7255">
            <v>1021409</v>
          </cell>
        </row>
        <row r="7256">
          <cell r="A7256">
            <v>1021414</v>
          </cell>
        </row>
        <row r="7257">
          <cell r="A7257">
            <v>1021418</v>
          </cell>
        </row>
        <row r="7258">
          <cell r="A7258">
            <v>1021419</v>
          </cell>
        </row>
        <row r="7259">
          <cell r="A7259">
            <v>1021424</v>
          </cell>
        </row>
        <row r="7260">
          <cell r="A7260">
            <v>1021470</v>
          </cell>
        </row>
        <row r="7261">
          <cell r="A7261">
            <v>1021473</v>
          </cell>
        </row>
        <row r="7262">
          <cell r="A7262">
            <v>1021476</v>
          </cell>
        </row>
        <row r="7263">
          <cell r="A7263">
            <v>1021485</v>
          </cell>
        </row>
        <row r="7264">
          <cell r="A7264">
            <v>1021606</v>
          </cell>
        </row>
        <row r="7265">
          <cell r="A7265">
            <v>1021607</v>
          </cell>
        </row>
        <row r="7266">
          <cell r="A7266">
            <v>1021609</v>
          </cell>
        </row>
        <row r="7267">
          <cell r="A7267">
            <v>1021625</v>
          </cell>
        </row>
        <row r="7268">
          <cell r="A7268">
            <v>1021729</v>
          </cell>
        </row>
        <row r="7269">
          <cell r="A7269">
            <v>1021729</v>
          </cell>
        </row>
        <row r="7270">
          <cell r="A7270">
            <v>1021740</v>
          </cell>
        </row>
        <row r="7271">
          <cell r="A7271">
            <v>1021740</v>
          </cell>
        </row>
        <row r="7272">
          <cell r="A7272">
            <v>1021756</v>
          </cell>
        </row>
        <row r="7273">
          <cell r="A7273">
            <v>1021756</v>
          </cell>
        </row>
        <row r="7274">
          <cell r="A7274">
            <v>1021756</v>
          </cell>
        </row>
        <row r="7275">
          <cell r="A7275">
            <v>1021756</v>
          </cell>
        </row>
        <row r="7276">
          <cell r="A7276">
            <v>1021756</v>
          </cell>
        </row>
        <row r="7277">
          <cell r="A7277">
            <v>1021756</v>
          </cell>
        </row>
        <row r="7278">
          <cell r="A7278">
            <v>1021756</v>
          </cell>
        </row>
        <row r="7279">
          <cell r="A7279">
            <v>1021756</v>
          </cell>
        </row>
        <row r="7280">
          <cell r="A7280">
            <v>1021756</v>
          </cell>
        </row>
        <row r="7281">
          <cell r="A7281">
            <v>1021756</v>
          </cell>
        </row>
        <row r="7282">
          <cell r="A7282">
            <v>1021756</v>
          </cell>
        </row>
        <row r="7283">
          <cell r="A7283">
            <v>1021756</v>
          </cell>
        </row>
        <row r="7284">
          <cell r="A7284">
            <v>1021756</v>
          </cell>
        </row>
        <row r="7285">
          <cell r="A7285">
            <v>1021756</v>
          </cell>
        </row>
        <row r="7286">
          <cell r="A7286">
            <v>1021756</v>
          </cell>
        </row>
        <row r="7287">
          <cell r="A7287">
            <v>1021757</v>
          </cell>
        </row>
        <row r="7288">
          <cell r="A7288">
            <v>1021757</v>
          </cell>
        </row>
        <row r="7289">
          <cell r="A7289">
            <v>1021757</v>
          </cell>
        </row>
        <row r="7290">
          <cell r="A7290">
            <v>1021757</v>
          </cell>
        </row>
        <row r="7291">
          <cell r="A7291">
            <v>1021757</v>
          </cell>
        </row>
        <row r="7292">
          <cell r="A7292">
            <v>1021757</v>
          </cell>
        </row>
        <row r="7293">
          <cell r="A7293">
            <v>1021757</v>
          </cell>
        </row>
        <row r="7294">
          <cell r="A7294">
            <v>1021757</v>
          </cell>
        </row>
        <row r="7295">
          <cell r="A7295">
            <v>1021757</v>
          </cell>
        </row>
        <row r="7296">
          <cell r="A7296">
            <v>1021757</v>
          </cell>
        </row>
        <row r="7297">
          <cell r="A7297">
            <v>1021757</v>
          </cell>
        </row>
        <row r="7298">
          <cell r="A7298">
            <v>1021757</v>
          </cell>
        </row>
        <row r="7299">
          <cell r="A7299">
            <v>1021757</v>
          </cell>
        </row>
        <row r="7300">
          <cell r="A7300">
            <v>1021759</v>
          </cell>
        </row>
        <row r="7301">
          <cell r="A7301">
            <v>1021759</v>
          </cell>
        </row>
        <row r="7302">
          <cell r="A7302">
            <v>1021759</v>
          </cell>
        </row>
        <row r="7303">
          <cell r="A7303">
            <v>1021759</v>
          </cell>
        </row>
        <row r="7304">
          <cell r="A7304">
            <v>1021759</v>
          </cell>
        </row>
        <row r="7305">
          <cell r="A7305">
            <v>1021759</v>
          </cell>
        </row>
        <row r="7306">
          <cell r="A7306">
            <v>1021759</v>
          </cell>
        </row>
        <row r="7307">
          <cell r="A7307">
            <v>1021759</v>
          </cell>
        </row>
        <row r="7308">
          <cell r="A7308">
            <v>1021759</v>
          </cell>
        </row>
        <row r="7309">
          <cell r="A7309">
            <v>1021759</v>
          </cell>
        </row>
        <row r="7310">
          <cell r="A7310">
            <v>1021759</v>
          </cell>
        </row>
        <row r="7311">
          <cell r="A7311">
            <v>1021759</v>
          </cell>
        </row>
        <row r="7312">
          <cell r="A7312">
            <v>1021759</v>
          </cell>
        </row>
        <row r="7313">
          <cell r="A7313">
            <v>1021759</v>
          </cell>
        </row>
        <row r="7314">
          <cell r="A7314">
            <v>1021759</v>
          </cell>
        </row>
        <row r="7315">
          <cell r="A7315">
            <v>1021759</v>
          </cell>
        </row>
        <row r="7316">
          <cell r="A7316">
            <v>1021759</v>
          </cell>
        </row>
        <row r="7317">
          <cell r="A7317">
            <v>1021759</v>
          </cell>
        </row>
        <row r="7318">
          <cell r="A7318">
            <v>1021759</v>
          </cell>
        </row>
        <row r="7319">
          <cell r="A7319">
            <v>1021759</v>
          </cell>
        </row>
        <row r="7320">
          <cell r="A7320">
            <v>1021801</v>
          </cell>
        </row>
        <row r="7321">
          <cell r="A7321">
            <v>1021801</v>
          </cell>
        </row>
        <row r="7322">
          <cell r="A7322">
            <v>1021801</v>
          </cell>
        </row>
        <row r="7323">
          <cell r="A7323">
            <v>1021801</v>
          </cell>
        </row>
        <row r="7324">
          <cell r="A7324">
            <v>1021801</v>
          </cell>
        </row>
        <row r="7325">
          <cell r="A7325">
            <v>1021801</v>
          </cell>
        </row>
        <row r="7326">
          <cell r="A7326">
            <v>1021801</v>
          </cell>
        </row>
        <row r="7327">
          <cell r="A7327">
            <v>1021801</v>
          </cell>
        </row>
        <row r="7328">
          <cell r="A7328">
            <v>1021801</v>
          </cell>
        </row>
        <row r="7329">
          <cell r="A7329">
            <v>1021801</v>
          </cell>
        </row>
        <row r="7330">
          <cell r="A7330">
            <v>1021801</v>
          </cell>
        </row>
        <row r="7331">
          <cell r="A7331">
            <v>1021801</v>
          </cell>
        </row>
        <row r="7332">
          <cell r="A7332">
            <v>1021801</v>
          </cell>
        </row>
        <row r="7333">
          <cell r="A7333">
            <v>1021846</v>
          </cell>
        </row>
        <row r="7334">
          <cell r="A7334">
            <v>1021846</v>
          </cell>
        </row>
        <row r="7335">
          <cell r="A7335">
            <v>1021846</v>
          </cell>
        </row>
        <row r="7336">
          <cell r="A7336">
            <v>1021846</v>
          </cell>
        </row>
        <row r="7337">
          <cell r="A7337">
            <v>1021846</v>
          </cell>
        </row>
        <row r="7338">
          <cell r="A7338">
            <v>1021846</v>
          </cell>
        </row>
        <row r="7339">
          <cell r="A7339">
            <v>1021846</v>
          </cell>
        </row>
        <row r="7340">
          <cell r="A7340">
            <v>1021846</v>
          </cell>
        </row>
        <row r="7341">
          <cell r="A7341">
            <v>1021846</v>
          </cell>
        </row>
        <row r="7342">
          <cell r="A7342">
            <v>1021846</v>
          </cell>
        </row>
        <row r="7343">
          <cell r="A7343">
            <v>1021846</v>
          </cell>
        </row>
        <row r="7344">
          <cell r="A7344">
            <v>1021846</v>
          </cell>
        </row>
        <row r="7345">
          <cell r="A7345">
            <v>1021846</v>
          </cell>
        </row>
        <row r="7346">
          <cell r="A7346">
            <v>1021846</v>
          </cell>
        </row>
        <row r="7347">
          <cell r="A7347">
            <v>1021846</v>
          </cell>
        </row>
        <row r="7348">
          <cell r="A7348">
            <v>1021846</v>
          </cell>
        </row>
        <row r="7349">
          <cell r="A7349">
            <v>1021846</v>
          </cell>
        </row>
        <row r="7350">
          <cell r="A7350">
            <v>1021855</v>
          </cell>
        </row>
        <row r="7351">
          <cell r="A7351">
            <v>1021855</v>
          </cell>
        </row>
        <row r="7352">
          <cell r="A7352">
            <v>1021855</v>
          </cell>
        </row>
        <row r="7353">
          <cell r="A7353">
            <v>1021855</v>
          </cell>
        </row>
        <row r="7354">
          <cell r="A7354">
            <v>1021855</v>
          </cell>
        </row>
        <row r="7355">
          <cell r="A7355">
            <v>1021855</v>
          </cell>
        </row>
        <row r="7356">
          <cell r="A7356">
            <v>1021855</v>
          </cell>
        </row>
        <row r="7357">
          <cell r="A7357">
            <v>1021855</v>
          </cell>
        </row>
        <row r="7358">
          <cell r="A7358">
            <v>1021855</v>
          </cell>
        </row>
        <row r="7359">
          <cell r="A7359">
            <v>1021855</v>
          </cell>
        </row>
        <row r="7360">
          <cell r="A7360">
            <v>1021855</v>
          </cell>
        </row>
        <row r="7361">
          <cell r="A7361">
            <v>1021855</v>
          </cell>
        </row>
        <row r="7362">
          <cell r="A7362">
            <v>1021890</v>
          </cell>
        </row>
        <row r="7363">
          <cell r="A7363">
            <v>1021890</v>
          </cell>
        </row>
        <row r="7364">
          <cell r="A7364">
            <v>1021890</v>
          </cell>
        </row>
        <row r="7365">
          <cell r="A7365">
            <v>1021890</v>
          </cell>
        </row>
        <row r="7366">
          <cell r="A7366">
            <v>1021890</v>
          </cell>
        </row>
        <row r="7367">
          <cell r="A7367">
            <v>1021890</v>
          </cell>
        </row>
        <row r="7368">
          <cell r="A7368">
            <v>1021890</v>
          </cell>
        </row>
        <row r="7369">
          <cell r="A7369">
            <v>1021890</v>
          </cell>
        </row>
        <row r="7370">
          <cell r="A7370">
            <v>1021890</v>
          </cell>
        </row>
        <row r="7371">
          <cell r="A7371">
            <v>1021890</v>
          </cell>
        </row>
        <row r="7372">
          <cell r="A7372">
            <v>1021890</v>
          </cell>
        </row>
        <row r="7373">
          <cell r="A7373">
            <v>1021890</v>
          </cell>
        </row>
        <row r="7374">
          <cell r="A7374">
            <v>1021890</v>
          </cell>
        </row>
        <row r="7375">
          <cell r="A7375">
            <v>1021890</v>
          </cell>
        </row>
        <row r="7376">
          <cell r="A7376">
            <v>1021890</v>
          </cell>
        </row>
        <row r="7377">
          <cell r="A7377">
            <v>1021890</v>
          </cell>
        </row>
        <row r="7378">
          <cell r="A7378">
            <v>1021890</v>
          </cell>
        </row>
        <row r="7379">
          <cell r="A7379">
            <v>1021890</v>
          </cell>
        </row>
        <row r="7380">
          <cell r="A7380">
            <v>1021890</v>
          </cell>
        </row>
        <row r="7381">
          <cell r="A7381">
            <v>1021890</v>
          </cell>
        </row>
        <row r="7382">
          <cell r="A7382">
            <v>1021890</v>
          </cell>
        </row>
        <row r="7383">
          <cell r="A7383">
            <v>1021897</v>
          </cell>
        </row>
        <row r="7384">
          <cell r="A7384">
            <v>1021897</v>
          </cell>
        </row>
        <row r="7385">
          <cell r="A7385">
            <v>1021897</v>
          </cell>
        </row>
        <row r="7386">
          <cell r="A7386">
            <v>1021897</v>
          </cell>
        </row>
        <row r="7387">
          <cell r="A7387">
            <v>1021897</v>
          </cell>
        </row>
        <row r="7388">
          <cell r="A7388">
            <v>1021897</v>
          </cell>
        </row>
        <row r="7389">
          <cell r="A7389">
            <v>1021897</v>
          </cell>
        </row>
        <row r="7390">
          <cell r="A7390">
            <v>1021897</v>
          </cell>
        </row>
        <row r="7391">
          <cell r="A7391">
            <v>1021897</v>
          </cell>
        </row>
        <row r="7392">
          <cell r="A7392">
            <v>1021897</v>
          </cell>
        </row>
        <row r="7393">
          <cell r="A7393">
            <v>1021897</v>
          </cell>
        </row>
        <row r="7394">
          <cell r="A7394">
            <v>1021897</v>
          </cell>
        </row>
        <row r="7395">
          <cell r="A7395">
            <v>1021897</v>
          </cell>
        </row>
        <row r="7396">
          <cell r="A7396">
            <v>1021897</v>
          </cell>
        </row>
        <row r="7397">
          <cell r="A7397">
            <v>1021897</v>
          </cell>
        </row>
        <row r="7398">
          <cell r="A7398">
            <v>1021897</v>
          </cell>
        </row>
        <row r="7399">
          <cell r="A7399">
            <v>1021897</v>
          </cell>
        </row>
        <row r="7400">
          <cell r="A7400">
            <v>1021897</v>
          </cell>
        </row>
        <row r="7401">
          <cell r="A7401">
            <v>1021897</v>
          </cell>
        </row>
        <row r="7402">
          <cell r="A7402">
            <v>1021897</v>
          </cell>
        </row>
        <row r="7403">
          <cell r="A7403">
            <v>1021897</v>
          </cell>
        </row>
        <row r="7404">
          <cell r="A7404">
            <v>1021902</v>
          </cell>
        </row>
        <row r="7405">
          <cell r="A7405">
            <v>1021902</v>
          </cell>
        </row>
        <row r="7406">
          <cell r="A7406">
            <v>1021902</v>
          </cell>
        </row>
        <row r="7407">
          <cell r="A7407">
            <v>1021902</v>
          </cell>
        </row>
        <row r="7408">
          <cell r="A7408">
            <v>1021902</v>
          </cell>
        </row>
        <row r="7409">
          <cell r="A7409">
            <v>1021902</v>
          </cell>
        </row>
        <row r="7410">
          <cell r="A7410">
            <v>1021902</v>
          </cell>
        </row>
        <row r="7411">
          <cell r="A7411">
            <v>1021902</v>
          </cell>
        </row>
        <row r="7412">
          <cell r="A7412">
            <v>1021902</v>
          </cell>
        </row>
        <row r="7413">
          <cell r="A7413">
            <v>1021902</v>
          </cell>
        </row>
        <row r="7414">
          <cell r="A7414">
            <v>1021902</v>
          </cell>
        </row>
        <row r="7415">
          <cell r="A7415">
            <v>1021902</v>
          </cell>
        </row>
        <row r="7416">
          <cell r="A7416">
            <v>1021902</v>
          </cell>
        </row>
        <row r="7417">
          <cell r="A7417">
            <v>1021903</v>
          </cell>
        </row>
        <row r="7418">
          <cell r="A7418">
            <v>1021903</v>
          </cell>
        </row>
        <row r="7419">
          <cell r="A7419">
            <v>1021903</v>
          </cell>
        </row>
        <row r="7420">
          <cell r="A7420">
            <v>1021903</v>
          </cell>
        </row>
        <row r="7421">
          <cell r="A7421">
            <v>1021903</v>
          </cell>
        </row>
        <row r="7422">
          <cell r="A7422">
            <v>1021903</v>
          </cell>
        </row>
        <row r="7423">
          <cell r="A7423">
            <v>1021903</v>
          </cell>
        </row>
        <row r="7424">
          <cell r="A7424">
            <v>1021903</v>
          </cell>
        </row>
        <row r="7425">
          <cell r="A7425">
            <v>1021903</v>
          </cell>
        </row>
        <row r="7426">
          <cell r="A7426">
            <v>1021903</v>
          </cell>
        </row>
        <row r="7427">
          <cell r="A7427">
            <v>1021903</v>
          </cell>
        </row>
        <row r="7428">
          <cell r="A7428">
            <v>1021903</v>
          </cell>
        </row>
        <row r="7429">
          <cell r="A7429">
            <v>1021903</v>
          </cell>
        </row>
        <row r="7430">
          <cell r="A7430">
            <v>1021903</v>
          </cell>
        </row>
        <row r="7431">
          <cell r="A7431">
            <v>1021910</v>
          </cell>
        </row>
        <row r="7432">
          <cell r="A7432">
            <v>1021910</v>
          </cell>
        </row>
        <row r="7433">
          <cell r="A7433">
            <v>1021911</v>
          </cell>
        </row>
        <row r="7434">
          <cell r="A7434">
            <v>1021911</v>
          </cell>
        </row>
        <row r="7435">
          <cell r="A7435">
            <v>1021911</v>
          </cell>
        </row>
        <row r="7436">
          <cell r="A7436">
            <v>1021911</v>
          </cell>
        </row>
        <row r="7437">
          <cell r="A7437">
            <v>1021911</v>
          </cell>
        </row>
        <row r="7438">
          <cell r="A7438">
            <v>1021911</v>
          </cell>
        </row>
        <row r="7439">
          <cell r="A7439">
            <v>1021913</v>
          </cell>
        </row>
        <row r="7440">
          <cell r="A7440">
            <v>1021913</v>
          </cell>
        </row>
        <row r="7441">
          <cell r="A7441">
            <v>1021913</v>
          </cell>
        </row>
        <row r="7442">
          <cell r="A7442">
            <v>1021913</v>
          </cell>
        </row>
        <row r="7443">
          <cell r="A7443">
            <v>1021913</v>
          </cell>
        </row>
        <row r="7444">
          <cell r="A7444">
            <v>1021913</v>
          </cell>
        </row>
        <row r="7445">
          <cell r="A7445">
            <v>1021913</v>
          </cell>
        </row>
        <row r="7446">
          <cell r="A7446">
            <v>1021913</v>
          </cell>
        </row>
        <row r="7447">
          <cell r="A7447">
            <v>1021926</v>
          </cell>
        </row>
        <row r="7448">
          <cell r="A7448">
            <v>1022074</v>
          </cell>
        </row>
        <row r="7449">
          <cell r="A7449">
            <v>1022096</v>
          </cell>
        </row>
        <row r="7450">
          <cell r="A7450">
            <v>1022132</v>
          </cell>
        </row>
        <row r="7451">
          <cell r="A7451">
            <v>1022132</v>
          </cell>
        </row>
        <row r="7452">
          <cell r="A7452">
            <v>1022132</v>
          </cell>
        </row>
        <row r="7453">
          <cell r="A7453">
            <v>1022132</v>
          </cell>
        </row>
        <row r="7454">
          <cell r="A7454">
            <v>1022132</v>
          </cell>
        </row>
        <row r="7455">
          <cell r="A7455">
            <v>1022132</v>
          </cell>
        </row>
        <row r="7456">
          <cell r="A7456">
            <v>1022132</v>
          </cell>
        </row>
        <row r="7457">
          <cell r="A7457">
            <v>1022132</v>
          </cell>
        </row>
        <row r="7458">
          <cell r="A7458">
            <v>1022132</v>
          </cell>
        </row>
        <row r="7459">
          <cell r="A7459">
            <v>1022132</v>
          </cell>
        </row>
        <row r="7460">
          <cell r="A7460">
            <v>1022132</v>
          </cell>
        </row>
        <row r="7461">
          <cell r="A7461">
            <v>1022132</v>
          </cell>
        </row>
        <row r="7462">
          <cell r="A7462">
            <v>1022132</v>
          </cell>
        </row>
        <row r="7463">
          <cell r="A7463">
            <v>1022147</v>
          </cell>
        </row>
        <row r="7464">
          <cell r="A7464">
            <v>1022147</v>
          </cell>
        </row>
        <row r="7465">
          <cell r="A7465">
            <v>1022150</v>
          </cell>
        </row>
        <row r="7466">
          <cell r="A7466">
            <v>1022150</v>
          </cell>
        </row>
        <row r="7467">
          <cell r="A7467">
            <v>1022150</v>
          </cell>
        </row>
        <row r="7468">
          <cell r="A7468">
            <v>1022235</v>
          </cell>
        </row>
        <row r="7469">
          <cell r="A7469">
            <v>1022309</v>
          </cell>
        </row>
        <row r="7470">
          <cell r="A7470">
            <v>1022310</v>
          </cell>
        </row>
        <row r="7471">
          <cell r="A7471">
            <v>1022324</v>
          </cell>
        </row>
        <row r="7472">
          <cell r="A7472">
            <v>1022324</v>
          </cell>
        </row>
        <row r="7473">
          <cell r="A7473">
            <v>1022324</v>
          </cell>
        </row>
        <row r="7474">
          <cell r="A7474">
            <v>1022324</v>
          </cell>
        </row>
        <row r="7475">
          <cell r="A7475">
            <v>1022324</v>
          </cell>
        </row>
        <row r="7476">
          <cell r="A7476">
            <v>1022324</v>
          </cell>
        </row>
        <row r="7477">
          <cell r="A7477">
            <v>1022324</v>
          </cell>
        </row>
        <row r="7478">
          <cell r="A7478">
            <v>1022324</v>
          </cell>
        </row>
        <row r="7479">
          <cell r="A7479">
            <v>1022324</v>
          </cell>
        </row>
        <row r="7480">
          <cell r="A7480">
            <v>1022324</v>
          </cell>
        </row>
        <row r="7481">
          <cell r="A7481">
            <v>1022324</v>
          </cell>
        </row>
        <row r="7482">
          <cell r="A7482">
            <v>1022324</v>
          </cell>
        </row>
        <row r="7483">
          <cell r="A7483">
            <v>1022324</v>
          </cell>
        </row>
        <row r="7484">
          <cell r="A7484">
            <v>1022324</v>
          </cell>
        </row>
        <row r="7485">
          <cell r="A7485">
            <v>1022324</v>
          </cell>
        </row>
        <row r="7486">
          <cell r="A7486">
            <v>1022324</v>
          </cell>
        </row>
        <row r="7487">
          <cell r="A7487">
            <v>1022324</v>
          </cell>
        </row>
        <row r="7488">
          <cell r="A7488">
            <v>1022324</v>
          </cell>
        </row>
        <row r="7489">
          <cell r="A7489">
            <v>1022324</v>
          </cell>
        </row>
        <row r="7490">
          <cell r="A7490">
            <v>1022324</v>
          </cell>
        </row>
        <row r="7491">
          <cell r="A7491">
            <v>1022324</v>
          </cell>
        </row>
        <row r="7492">
          <cell r="A7492">
            <v>1022324</v>
          </cell>
        </row>
        <row r="7493">
          <cell r="A7493">
            <v>1022324</v>
          </cell>
        </row>
        <row r="7494">
          <cell r="A7494">
            <v>1022324</v>
          </cell>
        </row>
        <row r="7495">
          <cell r="A7495">
            <v>1022324</v>
          </cell>
        </row>
        <row r="7496">
          <cell r="A7496">
            <v>1022324</v>
          </cell>
        </row>
        <row r="7497">
          <cell r="A7497">
            <v>1022324</v>
          </cell>
        </row>
        <row r="7498">
          <cell r="A7498">
            <v>1022324</v>
          </cell>
        </row>
        <row r="7499">
          <cell r="A7499">
            <v>1022324</v>
          </cell>
        </row>
        <row r="7500">
          <cell r="A7500">
            <v>1022324</v>
          </cell>
        </row>
        <row r="7501">
          <cell r="A7501">
            <v>1022324</v>
          </cell>
        </row>
        <row r="7502">
          <cell r="A7502">
            <v>1022324</v>
          </cell>
        </row>
        <row r="7503">
          <cell r="A7503">
            <v>1022324</v>
          </cell>
        </row>
        <row r="7504">
          <cell r="A7504">
            <v>1022324</v>
          </cell>
        </row>
        <row r="7505">
          <cell r="A7505">
            <v>1022324</v>
          </cell>
        </row>
        <row r="7506">
          <cell r="A7506">
            <v>1022324</v>
          </cell>
        </row>
        <row r="7507">
          <cell r="A7507">
            <v>1022324</v>
          </cell>
        </row>
        <row r="7508">
          <cell r="A7508">
            <v>1022324</v>
          </cell>
        </row>
        <row r="7509">
          <cell r="A7509">
            <v>1022324</v>
          </cell>
        </row>
        <row r="7510">
          <cell r="A7510">
            <v>1022324</v>
          </cell>
        </row>
        <row r="7511">
          <cell r="A7511">
            <v>1022324</v>
          </cell>
        </row>
        <row r="7512">
          <cell r="A7512">
            <v>1022324</v>
          </cell>
        </row>
        <row r="7513">
          <cell r="A7513">
            <v>1022324</v>
          </cell>
        </row>
        <row r="7514">
          <cell r="A7514">
            <v>1022324</v>
          </cell>
        </row>
        <row r="7515">
          <cell r="A7515">
            <v>1022324</v>
          </cell>
        </row>
        <row r="7516">
          <cell r="A7516">
            <v>1022324</v>
          </cell>
        </row>
        <row r="7517">
          <cell r="A7517">
            <v>1022324</v>
          </cell>
        </row>
        <row r="7518">
          <cell r="A7518">
            <v>1022324</v>
          </cell>
        </row>
        <row r="7519">
          <cell r="A7519">
            <v>1022324</v>
          </cell>
        </row>
        <row r="7520">
          <cell r="A7520">
            <v>1022324</v>
          </cell>
        </row>
        <row r="7521">
          <cell r="A7521">
            <v>1022324</v>
          </cell>
        </row>
        <row r="7522">
          <cell r="A7522">
            <v>1022324</v>
          </cell>
        </row>
        <row r="7523">
          <cell r="A7523">
            <v>1022324</v>
          </cell>
        </row>
        <row r="7524">
          <cell r="A7524">
            <v>1022324</v>
          </cell>
        </row>
        <row r="7525">
          <cell r="A7525">
            <v>1022324</v>
          </cell>
        </row>
        <row r="7526">
          <cell r="A7526">
            <v>1022324</v>
          </cell>
        </row>
        <row r="7527">
          <cell r="A7527">
            <v>1022324</v>
          </cell>
        </row>
        <row r="7528">
          <cell r="A7528">
            <v>1022324</v>
          </cell>
        </row>
        <row r="7529">
          <cell r="A7529">
            <v>1022324</v>
          </cell>
        </row>
        <row r="7530">
          <cell r="A7530">
            <v>1022324</v>
          </cell>
        </row>
        <row r="7531">
          <cell r="A7531">
            <v>1022324</v>
          </cell>
        </row>
        <row r="7532">
          <cell r="A7532">
            <v>1022324</v>
          </cell>
        </row>
        <row r="7533">
          <cell r="A7533">
            <v>1022324</v>
          </cell>
        </row>
        <row r="7534">
          <cell r="A7534">
            <v>1022324</v>
          </cell>
        </row>
        <row r="7535">
          <cell r="A7535">
            <v>1022324</v>
          </cell>
        </row>
        <row r="7536">
          <cell r="A7536">
            <v>1022324</v>
          </cell>
        </row>
        <row r="7537">
          <cell r="A7537">
            <v>1022324</v>
          </cell>
        </row>
        <row r="7538">
          <cell r="A7538">
            <v>1022324</v>
          </cell>
        </row>
        <row r="7539">
          <cell r="A7539">
            <v>1022324</v>
          </cell>
        </row>
        <row r="7540">
          <cell r="A7540">
            <v>1022324</v>
          </cell>
        </row>
        <row r="7541">
          <cell r="A7541">
            <v>1022324</v>
          </cell>
        </row>
        <row r="7542">
          <cell r="A7542">
            <v>1022324</v>
          </cell>
        </row>
        <row r="7543">
          <cell r="A7543">
            <v>1022324</v>
          </cell>
        </row>
        <row r="7544">
          <cell r="A7544">
            <v>1022324</v>
          </cell>
        </row>
        <row r="7545">
          <cell r="A7545">
            <v>1022324</v>
          </cell>
        </row>
        <row r="7546">
          <cell r="A7546">
            <v>1022324</v>
          </cell>
        </row>
        <row r="7547">
          <cell r="A7547">
            <v>1022324</v>
          </cell>
        </row>
        <row r="7548">
          <cell r="A7548">
            <v>1022324</v>
          </cell>
        </row>
        <row r="7549">
          <cell r="A7549">
            <v>1022324</v>
          </cell>
        </row>
        <row r="7550">
          <cell r="A7550">
            <v>1022324</v>
          </cell>
        </row>
        <row r="7551">
          <cell r="A7551">
            <v>1022324</v>
          </cell>
        </row>
        <row r="7552">
          <cell r="A7552">
            <v>1022324</v>
          </cell>
        </row>
        <row r="7553">
          <cell r="A7553">
            <v>1022324</v>
          </cell>
        </row>
        <row r="7554">
          <cell r="A7554">
            <v>1022324</v>
          </cell>
        </row>
        <row r="7555">
          <cell r="A7555">
            <v>1022324</v>
          </cell>
        </row>
        <row r="7556">
          <cell r="A7556">
            <v>1022324</v>
          </cell>
        </row>
        <row r="7557">
          <cell r="A7557">
            <v>1022324</v>
          </cell>
        </row>
        <row r="7558">
          <cell r="A7558">
            <v>1022324</v>
          </cell>
        </row>
        <row r="7559">
          <cell r="A7559">
            <v>1022324</v>
          </cell>
        </row>
        <row r="7560">
          <cell r="A7560">
            <v>1022324</v>
          </cell>
        </row>
        <row r="7561">
          <cell r="A7561">
            <v>1022324</v>
          </cell>
        </row>
        <row r="7562">
          <cell r="A7562">
            <v>1022324</v>
          </cell>
        </row>
        <row r="7563">
          <cell r="A7563">
            <v>1022324</v>
          </cell>
        </row>
        <row r="7564">
          <cell r="A7564">
            <v>1022324</v>
          </cell>
        </row>
        <row r="7565">
          <cell r="A7565">
            <v>1022324</v>
          </cell>
        </row>
        <row r="7566">
          <cell r="A7566">
            <v>1022324</v>
          </cell>
        </row>
        <row r="7567">
          <cell r="A7567">
            <v>1022324</v>
          </cell>
        </row>
        <row r="7568">
          <cell r="A7568">
            <v>1022324</v>
          </cell>
        </row>
        <row r="7569">
          <cell r="A7569">
            <v>1022324</v>
          </cell>
        </row>
        <row r="7570">
          <cell r="A7570">
            <v>1022324</v>
          </cell>
        </row>
        <row r="7571">
          <cell r="A7571">
            <v>1022324</v>
          </cell>
        </row>
        <row r="7572">
          <cell r="A7572">
            <v>1022324</v>
          </cell>
        </row>
        <row r="7573">
          <cell r="A7573">
            <v>1022324</v>
          </cell>
        </row>
        <row r="7574">
          <cell r="A7574">
            <v>1022324</v>
          </cell>
        </row>
        <row r="7575">
          <cell r="A7575">
            <v>1022324</v>
          </cell>
        </row>
        <row r="7576">
          <cell r="A7576">
            <v>1022324</v>
          </cell>
        </row>
        <row r="7577">
          <cell r="A7577">
            <v>1022324</v>
          </cell>
        </row>
        <row r="7578">
          <cell r="A7578">
            <v>1022324</v>
          </cell>
        </row>
        <row r="7579">
          <cell r="A7579">
            <v>1022324</v>
          </cell>
        </row>
        <row r="7580">
          <cell r="A7580">
            <v>1022324</v>
          </cell>
        </row>
        <row r="7581">
          <cell r="A7581">
            <v>1022324</v>
          </cell>
        </row>
        <row r="7582">
          <cell r="A7582">
            <v>1022324</v>
          </cell>
        </row>
        <row r="7583">
          <cell r="A7583">
            <v>1022324</v>
          </cell>
        </row>
        <row r="7584">
          <cell r="A7584">
            <v>1022324</v>
          </cell>
        </row>
        <row r="7585">
          <cell r="A7585">
            <v>1022324</v>
          </cell>
        </row>
        <row r="7586">
          <cell r="A7586">
            <v>1022324</v>
          </cell>
        </row>
        <row r="7587">
          <cell r="A7587">
            <v>1022324</v>
          </cell>
        </row>
        <row r="7588">
          <cell r="A7588">
            <v>1022324</v>
          </cell>
        </row>
        <row r="7589">
          <cell r="A7589">
            <v>1022324</v>
          </cell>
        </row>
        <row r="7590">
          <cell r="A7590">
            <v>1022324</v>
          </cell>
        </row>
        <row r="7591">
          <cell r="A7591">
            <v>1022324</v>
          </cell>
        </row>
        <row r="7592">
          <cell r="A7592">
            <v>1022324</v>
          </cell>
        </row>
        <row r="7593">
          <cell r="A7593">
            <v>1022324</v>
          </cell>
        </row>
        <row r="7594">
          <cell r="A7594">
            <v>1022324</v>
          </cell>
        </row>
        <row r="7595">
          <cell r="A7595">
            <v>1022324</v>
          </cell>
        </row>
        <row r="7596">
          <cell r="A7596">
            <v>1022324</v>
          </cell>
        </row>
        <row r="7597">
          <cell r="A7597">
            <v>1022324</v>
          </cell>
        </row>
        <row r="7598">
          <cell r="A7598">
            <v>1022324</v>
          </cell>
        </row>
        <row r="7599">
          <cell r="A7599">
            <v>1022324</v>
          </cell>
        </row>
        <row r="7600">
          <cell r="A7600">
            <v>1022324</v>
          </cell>
        </row>
        <row r="7601">
          <cell r="A7601">
            <v>1022324</v>
          </cell>
        </row>
        <row r="7602">
          <cell r="A7602">
            <v>1022324</v>
          </cell>
        </row>
        <row r="7603">
          <cell r="A7603">
            <v>1022324</v>
          </cell>
        </row>
        <row r="7604">
          <cell r="A7604">
            <v>1022324</v>
          </cell>
        </row>
        <row r="7605">
          <cell r="A7605">
            <v>1022324</v>
          </cell>
        </row>
        <row r="7606">
          <cell r="A7606">
            <v>1022324</v>
          </cell>
        </row>
        <row r="7607">
          <cell r="A7607">
            <v>1022324</v>
          </cell>
        </row>
        <row r="7608">
          <cell r="A7608">
            <v>1022324</v>
          </cell>
        </row>
        <row r="7609">
          <cell r="A7609">
            <v>1022324</v>
          </cell>
        </row>
        <row r="7610">
          <cell r="A7610">
            <v>1022324</v>
          </cell>
        </row>
        <row r="7611">
          <cell r="A7611">
            <v>1022324</v>
          </cell>
        </row>
        <row r="7612">
          <cell r="A7612">
            <v>1022324</v>
          </cell>
        </row>
        <row r="7613">
          <cell r="A7613">
            <v>1022324</v>
          </cell>
        </row>
        <row r="7614">
          <cell r="A7614">
            <v>1022324</v>
          </cell>
        </row>
        <row r="7615">
          <cell r="A7615">
            <v>1022324</v>
          </cell>
        </row>
        <row r="7616">
          <cell r="A7616">
            <v>1022324</v>
          </cell>
        </row>
        <row r="7617">
          <cell r="A7617">
            <v>1022324</v>
          </cell>
        </row>
        <row r="7618">
          <cell r="A7618">
            <v>1022324</v>
          </cell>
        </row>
        <row r="7619">
          <cell r="A7619">
            <v>1022324</v>
          </cell>
        </row>
        <row r="7620">
          <cell r="A7620">
            <v>1022324</v>
          </cell>
        </row>
        <row r="7621">
          <cell r="A7621">
            <v>1022324</v>
          </cell>
        </row>
        <row r="7622">
          <cell r="A7622">
            <v>1022324</v>
          </cell>
        </row>
        <row r="7623">
          <cell r="A7623">
            <v>1022324</v>
          </cell>
        </row>
        <row r="7624">
          <cell r="A7624">
            <v>1022324</v>
          </cell>
        </row>
        <row r="7625">
          <cell r="A7625">
            <v>1022324</v>
          </cell>
        </row>
        <row r="7626">
          <cell r="A7626">
            <v>1022324</v>
          </cell>
        </row>
        <row r="7627">
          <cell r="A7627">
            <v>1022324</v>
          </cell>
        </row>
        <row r="7628">
          <cell r="A7628">
            <v>1022324</v>
          </cell>
        </row>
        <row r="7629">
          <cell r="A7629">
            <v>1022324</v>
          </cell>
        </row>
        <row r="7630">
          <cell r="A7630">
            <v>1022324</v>
          </cell>
        </row>
        <row r="7631">
          <cell r="A7631">
            <v>1022324</v>
          </cell>
        </row>
        <row r="7632">
          <cell r="A7632">
            <v>1022324</v>
          </cell>
        </row>
        <row r="7633">
          <cell r="A7633">
            <v>1022324</v>
          </cell>
        </row>
        <row r="7634">
          <cell r="A7634">
            <v>1022324</v>
          </cell>
        </row>
        <row r="7635">
          <cell r="A7635">
            <v>1022324</v>
          </cell>
        </row>
        <row r="7636">
          <cell r="A7636">
            <v>1022324</v>
          </cell>
        </row>
        <row r="7637">
          <cell r="A7637">
            <v>1022324</v>
          </cell>
        </row>
        <row r="7638">
          <cell r="A7638">
            <v>1022324</v>
          </cell>
        </row>
        <row r="7639">
          <cell r="A7639">
            <v>1022324</v>
          </cell>
        </row>
        <row r="7640">
          <cell r="A7640">
            <v>1022324</v>
          </cell>
        </row>
        <row r="7641">
          <cell r="A7641">
            <v>1022324</v>
          </cell>
        </row>
        <row r="7642">
          <cell r="A7642">
            <v>1022324</v>
          </cell>
        </row>
        <row r="7643">
          <cell r="A7643">
            <v>1022324</v>
          </cell>
        </row>
        <row r="7644">
          <cell r="A7644">
            <v>1022324</v>
          </cell>
        </row>
        <row r="7645">
          <cell r="A7645">
            <v>1022324</v>
          </cell>
        </row>
        <row r="7646">
          <cell r="A7646">
            <v>1022324</v>
          </cell>
        </row>
        <row r="7647">
          <cell r="A7647">
            <v>1022324</v>
          </cell>
        </row>
        <row r="7648">
          <cell r="A7648">
            <v>1022324</v>
          </cell>
        </row>
        <row r="7649">
          <cell r="A7649">
            <v>1022324</v>
          </cell>
        </row>
        <row r="7650">
          <cell r="A7650">
            <v>1022324</v>
          </cell>
        </row>
        <row r="7651">
          <cell r="A7651">
            <v>1022324</v>
          </cell>
        </row>
        <row r="7652">
          <cell r="A7652">
            <v>1022324</v>
          </cell>
        </row>
        <row r="7653">
          <cell r="A7653">
            <v>1022324</v>
          </cell>
        </row>
        <row r="7654">
          <cell r="A7654">
            <v>1022324</v>
          </cell>
        </row>
        <row r="7655">
          <cell r="A7655">
            <v>1022324</v>
          </cell>
        </row>
        <row r="7656">
          <cell r="A7656">
            <v>1022324</v>
          </cell>
        </row>
        <row r="7657">
          <cell r="A7657">
            <v>1022324</v>
          </cell>
        </row>
        <row r="7658">
          <cell r="A7658">
            <v>1022325</v>
          </cell>
        </row>
        <row r="7659">
          <cell r="A7659">
            <v>1022326</v>
          </cell>
        </row>
        <row r="7660">
          <cell r="A7660">
            <v>1022329</v>
          </cell>
        </row>
        <row r="7661">
          <cell r="A7661">
            <v>1022334</v>
          </cell>
        </row>
        <row r="7662">
          <cell r="A7662">
            <v>1022336</v>
          </cell>
        </row>
        <row r="7663">
          <cell r="A7663">
            <v>1022344</v>
          </cell>
        </row>
        <row r="7664">
          <cell r="A7664">
            <v>1022364</v>
          </cell>
        </row>
        <row r="7665">
          <cell r="A7665">
            <v>1022364</v>
          </cell>
        </row>
        <row r="7666">
          <cell r="A7666">
            <v>1022364</v>
          </cell>
        </row>
        <row r="7667">
          <cell r="A7667">
            <v>1022371</v>
          </cell>
        </row>
        <row r="7668">
          <cell r="A7668">
            <v>1022374</v>
          </cell>
        </row>
        <row r="7669">
          <cell r="A7669">
            <v>1022374</v>
          </cell>
        </row>
        <row r="7670">
          <cell r="A7670">
            <v>1022374</v>
          </cell>
        </row>
        <row r="7671">
          <cell r="A7671">
            <v>1022470</v>
          </cell>
        </row>
        <row r="7672">
          <cell r="A7672">
            <v>1022470</v>
          </cell>
        </row>
        <row r="7673">
          <cell r="A7673">
            <v>1022470</v>
          </cell>
        </row>
        <row r="7674">
          <cell r="A7674">
            <v>1022470</v>
          </cell>
        </row>
        <row r="7675">
          <cell r="A7675">
            <v>1022470</v>
          </cell>
        </row>
        <row r="7676">
          <cell r="A7676">
            <v>1022470</v>
          </cell>
        </row>
        <row r="7677">
          <cell r="A7677">
            <v>1022470</v>
          </cell>
        </row>
        <row r="7678">
          <cell r="A7678">
            <v>1022600</v>
          </cell>
        </row>
        <row r="7679">
          <cell r="A7679">
            <v>1022600</v>
          </cell>
        </row>
        <row r="7680">
          <cell r="A7680">
            <v>1022616</v>
          </cell>
        </row>
        <row r="7681">
          <cell r="A7681">
            <v>1022616</v>
          </cell>
        </row>
        <row r="7682">
          <cell r="A7682">
            <v>1022616</v>
          </cell>
        </row>
        <row r="7683">
          <cell r="A7683">
            <v>1022617</v>
          </cell>
        </row>
        <row r="7684">
          <cell r="A7684">
            <v>1022617</v>
          </cell>
        </row>
        <row r="7685">
          <cell r="A7685">
            <v>1022617</v>
          </cell>
        </row>
        <row r="7686">
          <cell r="A7686">
            <v>1022617</v>
          </cell>
        </row>
        <row r="7687">
          <cell r="A7687">
            <v>1022617</v>
          </cell>
        </row>
        <row r="7688">
          <cell r="A7688">
            <v>1022617</v>
          </cell>
        </row>
        <row r="7689">
          <cell r="A7689">
            <v>1022618</v>
          </cell>
        </row>
        <row r="7690">
          <cell r="A7690">
            <v>1022618</v>
          </cell>
        </row>
        <row r="7691">
          <cell r="A7691">
            <v>1022618</v>
          </cell>
        </row>
        <row r="7692">
          <cell r="A7692">
            <v>1022618</v>
          </cell>
        </row>
        <row r="7693">
          <cell r="A7693">
            <v>1022618</v>
          </cell>
        </row>
        <row r="7694">
          <cell r="A7694">
            <v>1022618</v>
          </cell>
        </row>
        <row r="7695">
          <cell r="A7695">
            <v>1022618</v>
          </cell>
        </row>
        <row r="7696">
          <cell r="A7696">
            <v>1022618</v>
          </cell>
        </row>
        <row r="7697">
          <cell r="A7697">
            <v>1022620</v>
          </cell>
        </row>
        <row r="7698">
          <cell r="A7698">
            <v>1022620</v>
          </cell>
        </row>
        <row r="7699">
          <cell r="A7699">
            <v>1022621</v>
          </cell>
        </row>
        <row r="7700">
          <cell r="A7700">
            <v>1022621</v>
          </cell>
        </row>
        <row r="7701">
          <cell r="A7701">
            <v>1022621</v>
          </cell>
        </row>
        <row r="7702">
          <cell r="A7702">
            <v>1022621</v>
          </cell>
        </row>
        <row r="7703">
          <cell r="A7703">
            <v>1022621</v>
          </cell>
        </row>
        <row r="7704">
          <cell r="A7704">
            <v>1022621</v>
          </cell>
        </row>
        <row r="7705">
          <cell r="A7705">
            <v>1022621</v>
          </cell>
        </row>
        <row r="7706">
          <cell r="A7706">
            <v>1022621</v>
          </cell>
        </row>
        <row r="7707">
          <cell r="A7707">
            <v>1022621</v>
          </cell>
        </row>
        <row r="7708">
          <cell r="A7708">
            <v>1022621</v>
          </cell>
        </row>
        <row r="7709">
          <cell r="A7709">
            <v>1022622</v>
          </cell>
        </row>
        <row r="7710">
          <cell r="A7710">
            <v>1022622</v>
          </cell>
        </row>
        <row r="7711">
          <cell r="A7711">
            <v>1022622</v>
          </cell>
        </row>
        <row r="7712">
          <cell r="A7712">
            <v>1022622</v>
          </cell>
        </row>
        <row r="7713">
          <cell r="A7713">
            <v>1022622</v>
          </cell>
        </row>
        <row r="7714">
          <cell r="A7714">
            <v>1022622</v>
          </cell>
        </row>
        <row r="7715">
          <cell r="A7715">
            <v>1022622</v>
          </cell>
        </row>
        <row r="7716">
          <cell r="A7716">
            <v>1022628</v>
          </cell>
        </row>
        <row r="7717">
          <cell r="A7717">
            <v>1022628</v>
          </cell>
        </row>
        <row r="7718">
          <cell r="A7718">
            <v>1022628</v>
          </cell>
        </row>
        <row r="7719">
          <cell r="A7719">
            <v>1022628</v>
          </cell>
        </row>
        <row r="7720">
          <cell r="A7720">
            <v>1022629</v>
          </cell>
        </row>
        <row r="7721">
          <cell r="A7721">
            <v>1022629</v>
          </cell>
        </row>
        <row r="7722">
          <cell r="A7722">
            <v>1022629</v>
          </cell>
        </row>
        <row r="7723">
          <cell r="A7723">
            <v>1022629</v>
          </cell>
        </row>
        <row r="7724">
          <cell r="A7724">
            <v>1022630</v>
          </cell>
        </row>
        <row r="7725">
          <cell r="A7725">
            <v>1022630</v>
          </cell>
        </row>
        <row r="7726">
          <cell r="A7726">
            <v>1022630</v>
          </cell>
        </row>
        <row r="7727">
          <cell r="A7727">
            <v>1022630</v>
          </cell>
        </row>
        <row r="7728">
          <cell r="A7728">
            <v>1022630</v>
          </cell>
        </row>
        <row r="7729">
          <cell r="A7729">
            <v>1022640</v>
          </cell>
        </row>
        <row r="7730">
          <cell r="A7730">
            <v>1022640</v>
          </cell>
        </row>
        <row r="7731">
          <cell r="A7731">
            <v>1022640</v>
          </cell>
        </row>
        <row r="7732">
          <cell r="A7732">
            <v>1022641</v>
          </cell>
        </row>
        <row r="7733">
          <cell r="A7733">
            <v>1022641</v>
          </cell>
        </row>
        <row r="7734">
          <cell r="A7734">
            <v>1022641</v>
          </cell>
        </row>
        <row r="7735">
          <cell r="A7735">
            <v>1022703</v>
          </cell>
        </row>
        <row r="7736">
          <cell r="A7736">
            <v>1022703</v>
          </cell>
        </row>
        <row r="7737">
          <cell r="A7737">
            <v>1022704</v>
          </cell>
        </row>
        <row r="7738">
          <cell r="A7738">
            <v>1022704</v>
          </cell>
        </row>
        <row r="7739">
          <cell r="A7739">
            <v>1022704</v>
          </cell>
        </row>
        <row r="7740">
          <cell r="A7740">
            <v>1022705</v>
          </cell>
        </row>
        <row r="7741">
          <cell r="A7741">
            <v>1022705</v>
          </cell>
        </row>
        <row r="7742">
          <cell r="A7742">
            <v>1022705</v>
          </cell>
        </row>
        <row r="7743">
          <cell r="A7743">
            <v>1022705</v>
          </cell>
        </row>
        <row r="7744">
          <cell r="A7744">
            <v>1022705</v>
          </cell>
        </row>
        <row r="7745">
          <cell r="A7745">
            <v>1022706</v>
          </cell>
        </row>
        <row r="7746">
          <cell r="A7746">
            <v>1022706</v>
          </cell>
        </row>
        <row r="7747">
          <cell r="A7747">
            <v>1022706</v>
          </cell>
        </row>
        <row r="7748">
          <cell r="A7748">
            <v>1022706</v>
          </cell>
        </row>
        <row r="7749">
          <cell r="A7749">
            <v>1022813</v>
          </cell>
        </row>
        <row r="7750">
          <cell r="A7750">
            <v>1022825</v>
          </cell>
        </row>
        <row r="7751">
          <cell r="A7751">
            <v>1022825</v>
          </cell>
        </row>
        <row r="7752">
          <cell r="A7752">
            <v>1022916</v>
          </cell>
        </row>
        <row r="7753">
          <cell r="A7753">
            <v>1022916</v>
          </cell>
        </row>
        <row r="7754">
          <cell r="A7754">
            <v>1022916</v>
          </cell>
        </row>
        <row r="7755">
          <cell r="A7755">
            <v>1022916</v>
          </cell>
        </row>
        <row r="7756">
          <cell r="A7756">
            <v>1022916</v>
          </cell>
        </row>
        <row r="7757">
          <cell r="A7757">
            <v>1022916</v>
          </cell>
        </row>
        <row r="7758">
          <cell r="A7758">
            <v>1022916</v>
          </cell>
        </row>
        <row r="7759">
          <cell r="A7759">
            <v>1022916</v>
          </cell>
        </row>
        <row r="7760">
          <cell r="A7760">
            <v>1022916</v>
          </cell>
        </row>
        <row r="7761">
          <cell r="A7761">
            <v>1022916</v>
          </cell>
        </row>
        <row r="7762">
          <cell r="A7762">
            <v>1022950</v>
          </cell>
        </row>
        <row r="7763">
          <cell r="A7763">
            <v>1022950</v>
          </cell>
        </row>
        <row r="7764">
          <cell r="A7764">
            <v>1022950</v>
          </cell>
        </row>
        <row r="7765">
          <cell r="A7765">
            <v>1022950</v>
          </cell>
        </row>
        <row r="7766">
          <cell r="A7766">
            <v>1022950</v>
          </cell>
        </row>
        <row r="7767">
          <cell r="A7767">
            <v>1022950</v>
          </cell>
        </row>
        <row r="7768">
          <cell r="A7768">
            <v>1022950</v>
          </cell>
        </row>
        <row r="7769">
          <cell r="A7769">
            <v>1022950</v>
          </cell>
        </row>
        <row r="7770">
          <cell r="A7770">
            <v>1022950</v>
          </cell>
        </row>
        <row r="7771">
          <cell r="A7771">
            <v>1022950</v>
          </cell>
        </row>
        <row r="7772">
          <cell r="A7772">
            <v>1022950</v>
          </cell>
        </row>
        <row r="7773">
          <cell r="A7773">
            <v>1022950</v>
          </cell>
        </row>
        <row r="7774">
          <cell r="A7774">
            <v>1022950</v>
          </cell>
        </row>
        <row r="7775">
          <cell r="A7775">
            <v>1022950</v>
          </cell>
        </row>
        <row r="7776">
          <cell r="A7776">
            <v>1022950</v>
          </cell>
        </row>
        <row r="7777">
          <cell r="A7777">
            <v>1022950</v>
          </cell>
        </row>
        <row r="7778">
          <cell r="A7778">
            <v>1022952</v>
          </cell>
        </row>
        <row r="7779">
          <cell r="A7779">
            <v>1022952</v>
          </cell>
        </row>
        <row r="7780">
          <cell r="A7780">
            <v>1022952</v>
          </cell>
        </row>
        <row r="7781">
          <cell r="A7781">
            <v>1022952</v>
          </cell>
        </row>
        <row r="7782">
          <cell r="A7782">
            <v>1022952</v>
          </cell>
        </row>
        <row r="7783">
          <cell r="A7783">
            <v>1022952</v>
          </cell>
        </row>
        <row r="7784">
          <cell r="A7784">
            <v>1022952</v>
          </cell>
        </row>
        <row r="7785">
          <cell r="A7785">
            <v>1022952</v>
          </cell>
        </row>
        <row r="7786">
          <cell r="A7786">
            <v>1022952</v>
          </cell>
        </row>
        <row r="7787">
          <cell r="A7787">
            <v>1022952</v>
          </cell>
        </row>
        <row r="7788">
          <cell r="A7788">
            <v>1022952</v>
          </cell>
        </row>
        <row r="7789">
          <cell r="A7789">
            <v>1022952</v>
          </cell>
        </row>
        <row r="7790">
          <cell r="A7790">
            <v>1022952</v>
          </cell>
        </row>
        <row r="7791">
          <cell r="A7791">
            <v>1022952</v>
          </cell>
        </row>
        <row r="7792">
          <cell r="A7792">
            <v>1022952</v>
          </cell>
        </row>
        <row r="7793">
          <cell r="A7793">
            <v>1022952</v>
          </cell>
        </row>
        <row r="7794">
          <cell r="A7794">
            <v>1022953</v>
          </cell>
        </row>
        <row r="7795">
          <cell r="A7795">
            <v>1022953</v>
          </cell>
        </row>
        <row r="7796">
          <cell r="A7796">
            <v>1022953</v>
          </cell>
        </row>
        <row r="7797">
          <cell r="A7797">
            <v>1022953</v>
          </cell>
        </row>
        <row r="7798">
          <cell r="A7798">
            <v>1022968</v>
          </cell>
        </row>
        <row r="7799">
          <cell r="A7799">
            <v>1022974</v>
          </cell>
        </row>
        <row r="7800">
          <cell r="A7800">
            <v>1023046</v>
          </cell>
        </row>
        <row r="7801">
          <cell r="A7801">
            <v>1023053</v>
          </cell>
        </row>
        <row r="7802">
          <cell r="A7802">
            <v>1023054</v>
          </cell>
        </row>
        <row r="7803">
          <cell r="A7803">
            <v>1023055</v>
          </cell>
        </row>
        <row r="7804">
          <cell r="A7804">
            <v>1023056</v>
          </cell>
        </row>
        <row r="7805">
          <cell r="A7805">
            <v>1023058</v>
          </cell>
        </row>
        <row r="7806">
          <cell r="A7806">
            <v>1023059</v>
          </cell>
        </row>
        <row r="7807">
          <cell r="A7807">
            <v>1023059</v>
          </cell>
        </row>
        <row r="7808">
          <cell r="A7808">
            <v>1023059</v>
          </cell>
        </row>
        <row r="7809">
          <cell r="A7809">
            <v>1023059</v>
          </cell>
        </row>
        <row r="7810">
          <cell r="A7810">
            <v>1023063</v>
          </cell>
        </row>
        <row r="7811">
          <cell r="A7811">
            <v>1023063</v>
          </cell>
        </row>
        <row r="7812">
          <cell r="A7812">
            <v>1023063</v>
          </cell>
        </row>
        <row r="7813">
          <cell r="A7813">
            <v>1023063</v>
          </cell>
        </row>
        <row r="7814">
          <cell r="A7814">
            <v>1023063</v>
          </cell>
        </row>
        <row r="7815">
          <cell r="A7815">
            <v>1023063</v>
          </cell>
        </row>
        <row r="7816">
          <cell r="A7816">
            <v>1023063</v>
          </cell>
        </row>
        <row r="7817">
          <cell r="A7817">
            <v>1023063</v>
          </cell>
        </row>
        <row r="7818">
          <cell r="A7818">
            <v>1023063</v>
          </cell>
        </row>
        <row r="7819">
          <cell r="A7819">
            <v>1023063</v>
          </cell>
        </row>
        <row r="7820">
          <cell r="A7820">
            <v>1023063</v>
          </cell>
        </row>
        <row r="7821">
          <cell r="A7821">
            <v>1023063</v>
          </cell>
        </row>
        <row r="7822">
          <cell r="A7822">
            <v>1023063</v>
          </cell>
        </row>
        <row r="7823">
          <cell r="A7823">
            <v>1023063</v>
          </cell>
        </row>
        <row r="7824">
          <cell r="A7824">
            <v>1023063</v>
          </cell>
        </row>
        <row r="7825">
          <cell r="A7825">
            <v>1023063</v>
          </cell>
        </row>
        <row r="7826">
          <cell r="A7826">
            <v>1023063</v>
          </cell>
        </row>
        <row r="7827">
          <cell r="A7827">
            <v>1023063</v>
          </cell>
        </row>
        <row r="7828">
          <cell r="A7828">
            <v>1023063</v>
          </cell>
        </row>
        <row r="7829">
          <cell r="A7829">
            <v>1023063</v>
          </cell>
        </row>
        <row r="7830">
          <cell r="A7830">
            <v>1023063</v>
          </cell>
        </row>
        <row r="7831">
          <cell r="A7831">
            <v>1023063</v>
          </cell>
        </row>
        <row r="7832">
          <cell r="A7832">
            <v>1023063</v>
          </cell>
        </row>
        <row r="7833">
          <cell r="A7833">
            <v>1023063</v>
          </cell>
        </row>
        <row r="7834">
          <cell r="A7834">
            <v>1023063</v>
          </cell>
        </row>
        <row r="7835">
          <cell r="A7835">
            <v>1023063</v>
          </cell>
        </row>
        <row r="7836">
          <cell r="A7836">
            <v>1023063</v>
          </cell>
        </row>
        <row r="7837">
          <cell r="A7837">
            <v>1023063</v>
          </cell>
        </row>
        <row r="7838">
          <cell r="A7838">
            <v>1023063</v>
          </cell>
        </row>
        <row r="7839">
          <cell r="A7839">
            <v>1023073</v>
          </cell>
        </row>
        <row r="7840">
          <cell r="A7840">
            <v>1023073</v>
          </cell>
        </row>
        <row r="7841">
          <cell r="A7841">
            <v>1023073</v>
          </cell>
        </row>
        <row r="7842">
          <cell r="A7842">
            <v>1023073</v>
          </cell>
        </row>
        <row r="7843">
          <cell r="A7843">
            <v>1023073</v>
          </cell>
        </row>
        <row r="7844">
          <cell r="A7844">
            <v>1023073</v>
          </cell>
        </row>
        <row r="7845">
          <cell r="A7845">
            <v>1023073</v>
          </cell>
        </row>
        <row r="7846">
          <cell r="A7846">
            <v>1023076</v>
          </cell>
        </row>
        <row r="7847">
          <cell r="A7847">
            <v>1023076</v>
          </cell>
        </row>
        <row r="7848">
          <cell r="A7848">
            <v>1023076</v>
          </cell>
        </row>
        <row r="7849">
          <cell r="A7849">
            <v>1023093</v>
          </cell>
        </row>
        <row r="7850">
          <cell r="A7850">
            <v>1023093</v>
          </cell>
        </row>
        <row r="7851">
          <cell r="A7851">
            <v>1023093</v>
          </cell>
        </row>
        <row r="7852">
          <cell r="A7852">
            <v>1023093</v>
          </cell>
        </row>
        <row r="7853">
          <cell r="A7853">
            <v>1023093</v>
          </cell>
        </row>
        <row r="7854">
          <cell r="A7854">
            <v>1023093</v>
          </cell>
        </row>
        <row r="7855">
          <cell r="A7855">
            <v>1023093</v>
          </cell>
        </row>
        <row r="7856">
          <cell r="A7856">
            <v>1023093</v>
          </cell>
        </row>
        <row r="7857">
          <cell r="A7857">
            <v>1023093</v>
          </cell>
        </row>
        <row r="7858">
          <cell r="A7858">
            <v>1023093</v>
          </cell>
        </row>
        <row r="7859">
          <cell r="A7859">
            <v>1023093</v>
          </cell>
        </row>
        <row r="7860">
          <cell r="A7860">
            <v>1023093</v>
          </cell>
        </row>
        <row r="7861">
          <cell r="A7861">
            <v>1023093</v>
          </cell>
        </row>
        <row r="7862">
          <cell r="A7862">
            <v>1023093</v>
          </cell>
        </row>
        <row r="7863">
          <cell r="A7863">
            <v>1023093</v>
          </cell>
        </row>
        <row r="7864">
          <cell r="A7864">
            <v>1023093</v>
          </cell>
        </row>
        <row r="7865">
          <cell r="A7865">
            <v>1023093</v>
          </cell>
        </row>
        <row r="7866">
          <cell r="A7866">
            <v>1023093</v>
          </cell>
        </row>
        <row r="7867">
          <cell r="A7867">
            <v>1023093</v>
          </cell>
        </row>
        <row r="7868">
          <cell r="A7868">
            <v>1023093</v>
          </cell>
        </row>
        <row r="7869">
          <cell r="A7869">
            <v>1023093</v>
          </cell>
        </row>
        <row r="7870">
          <cell r="A7870">
            <v>1023093</v>
          </cell>
        </row>
        <row r="7871">
          <cell r="A7871">
            <v>1023093</v>
          </cell>
        </row>
        <row r="7872">
          <cell r="A7872">
            <v>1023093</v>
          </cell>
        </row>
        <row r="7873">
          <cell r="A7873">
            <v>1023093</v>
          </cell>
        </row>
        <row r="7874">
          <cell r="A7874">
            <v>1023093</v>
          </cell>
        </row>
        <row r="7875">
          <cell r="A7875">
            <v>1023093</v>
          </cell>
        </row>
        <row r="7876">
          <cell r="A7876">
            <v>1023093</v>
          </cell>
        </row>
        <row r="7877">
          <cell r="A7877">
            <v>1023093</v>
          </cell>
        </row>
        <row r="7878">
          <cell r="A7878">
            <v>1023093</v>
          </cell>
        </row>
        <row r="7879">
          <cell r="A7879">
            <v>1023093</v>
          </cell>
        </row>
        <row r="7880">
          <cell r="A7880">
            <v>1023093</v>
          </cell>
        </row>
        <row r="7881">
          <cell r="A7881">
            <v>1023093</v>
          </cell>
        </row>
        <row r="7882">
          <cell r="A7882">
            <v>1023093</v>
          </cell>
        </row>
        <row r="7883">
          <cell r="A7883">
            <v>1023093</v>
          </cell>
        </row>
        <row r="7884">
          <cell r="A7884">
            <v>1023093</v>
          </cell>
        </row>
        <row r="7885">
          <cell r="A7885">
            <v>1023093</v>
          </cell>
        </row>
        <row r="7886">
          <cell r="A7886">
            <v>1023093</v>
          </cell>
        </row>
        <row r="7887">
          <cell r="A7887">
            <v>1023093</v>
          </cell>
        </row>
        <row r="7888">
          <cell r="A7888">
            <v>1023093</v>
          </cell>
        </row>
        <row r="7889">
          <cell r="A7889">
            <v>1023093</v>
          </cell>
        </row>
        <row r="7890">
          <cell r="A7890">
            <v>1023093</v>
          </cell>
        </row>
        <row r="7891">
          <cell r="A7891">
            <v>1023093</v>
          </cell>
        </row>
        <row r="7892">
          <cell r="A7892">
            <v>1023093</v>
          </cell>
        </row>
        <row r="7893">
          <cell r="A7893">
            <v>1023093</v>
          </cell>
        </row>
        <row r="7894">
          <cell r="A7894">
            <v>1023110</v>
          </cell>
        </row>
        <row r="7895">
          <cell r="A7895">
            <v>1023110</v>
          </cell>
        </row>
        <row r="7896">
          <cell r="A7896">
            <v>1023110</v>
          </cell>
        </row>
        <row r="7897">
          <cell r="A7897">
            <v>1023110</v>
          </cell>
        </row>
        <row r="7898">
          <cell r="A7898">
            <v>1023110</v>
          </cell>
        </row>
        <row r="7899">
          <cell r="A7899">
            <v>1023110</v>
          </cell>
        </row>
        <row r="7900">
          <cell r="A7900">
            <v>1023110</v>
          </cell>
        </row>
        <row r="7901">
          <cell r="A7901">
            <v>1023110</v>
          </cell>
        </row>
        <row r="7902">
          <cell r="A7902">
            <v>1023110</v>
          </cell>
        </row>
        <row r="7903">
          <cell r="A7903">
            <v>1023110</v>
          </cell>
        </row>
        <row r="7904">
          <cell r="A7904">
            <v>1023110</v>
          </cell>
        </row>
        <row r="7905">
          <cell r="A7905">
            <v>1023110</v>
          </cell>
        </row>
        <row r="7906">
          <cell r="A7906">
            <v>1023110</v>
          </cell>
        </row>
        <row r="7907">
          <cell r="A7907">
            <v>1023110</v>
          </cell>
        </row>
        <row r="7908">
          <cell r="A7908">
            <v>1023110</v>
          </cell>
        </row>
        <row r="7909">
          <cell r="A7909">
            <v>1023145</v>
          </cell>
        </row>
        <row r="7910">
          <cell r="A7910">
            <v>1023145</v>
          </cell>
        </row>
        <row r="7911">
          <cell r="A7911">
            <v>1023145</v>
          </cell>
        </row>
        <row r="7912">
          <cell r="A7912">
            <v>1023145</v>
          </cell>
        </row>
        <row r="7913">
          <cell r="A7913">
            <v>1023145</v>
          </cell>
        </row>
        <row r="7914">
          <cell r="A7914">
            <v>1023145</v>
          </cell>
        </row>
        <row r="7915">
          <cell r="A7915">
            <v>1023145</v>
          </cell>
        </row>
        <row r="7916">
          <cell r="A7916">
            <v>1023145</v>
          </cell>
        </row>
        <row r="7917">
          <cell r="A7917">
            <v>1023145</v>
          </cell>
        </row>
        <row r="7918">
          <cell r="A7918">
            <v>1023145</v>
          </cell>
        </row>
        <row r="7919">
          <cell r="A7919">
            <v>1023145</v>
          </cell>
        </row>
        <row r="7920">
          <cell r="A7920">
            <v>1023145</v>
          </cell>
        </row>
        <row r="7921">
          <cell r="A7921">
            <v>1023145</v>
          </cell>
        </row>
        <row r="7922">
          <cell r="A7922">
            <v>1023145</v>
          </cell>
        </row>
        <row r="7923">
          <cell r="A7923">
            <v>1023148</v>
          </cell>
        </row>
        <row r="7924">
          <cell r="A7924">
            <v>1023154</v>
          </cell>
        </row>
        <row r="7925">
          <cell r="A7925">
            <v>1023173</v>
          </cell>
        </row>
        <row r="7926">
          <cell r="A7926">
            <v>1023173</v>
          </cell>
        </row>
        <row r="7927">
          <cell r="A7927">
            <v>1023173</v>
          </cell>
        </row>
        <row r="7928">
          <cell r="A7928">
            <v>1023173</v>
          </cell>
        </row>
        <row r="7929">
          <cell r="A7929">
            <v>1023173</v>
          </cell>
        </row>
        <row r="7930">
          <cell r="A7930">
            <v>1023173</v>
          </cell>
        </row>
        <row r="7931">
          <cell r="A7931">
            <v>1023173</v>
          </cell>
        </row>
        <row r="7932">
          <cell r="A7932">
            <v>1023173</v>
          </cell>
        </row>
        <row r="7933">
          <cell r="A7933">
            <v>1023173</v>
          </cell>
        </row>
        <row r="7934">
          <cell r="A7934">
            <v>1023173</v>
          </cell>
        </row>
        <row r="7935">
          <cell r="A7935">
            <v>1023173</v>
          </cell>
        </row>
        <row r="7936">
          <cell r="A7936">
            <v>1023173</v>
          </cell>
        </row>
        <row r="7937">
          <cell r="A7937">
            <v>1023173</v>
          </cell>
        </row>
        <row r="7938">
          <cell r="A7938">
            <v>1023173</v>
          </cell>
        </row>
        <row r="7939">
          <cell r="A7939">
            <v>1023173</v>
          </cell>
        </row>
        <row r="7940">
          <cell r="A7940">
            <v>1023173</v>
          </cell>
        </row>
        <row r="7941">
          <cell r="A7941">
            <v>1023173</v>
          </cell>
        </row>
        <row r="7942">
          <cell r="A7942">
            <v>1023173</v>
          </cell>
        </row>
        <row r="7943">
          <cell r="A7943">
            <v>1023173</v>
          </cell>
        </row>
        <row r="7944">
          <cell r="A7944">
            <v>1023173</v>
          </cell>
        </row>
        <row r="7945">
          <cell r="A7945">
            <v>1023173</v>
          </cell>
        </row>
        <row r="7946">
          <cell r="A7946">
            <v>1023173</v>
          </cell>
        </row>
        <row r="7947">
          <cell r="A7947">
            <v>1023173</v>
          </cell>
        </row>
        <row r="7948">
          <cell r="A7948">
            <v>1023173</v>
          </cell>
        </row>
        <row r="7949">
          <cell r="A7949">
            <v>1023173</v>
          </cell>
        </row>
        <row r="7950">
          <cell r="A7950">
            <v>1023173</v>
          </cell>
        </row>
        <row r="7951">
          <cell r="A7951">
            <v>1023173</v>
          </cell>
        </row>
        <row r="7952">
          <cell r="A7952">
            <v>1023173</v>
          </cell>
        </row>
        <row r="7953">
          <cell r="A7953">
            <v>1023173</v>
          </cell>
        </row>
        <row r="7954">
          <cell r="A7954">
            <v>1023173</v>
          </cell>
        </row>
        <row r="7955">
          <cell r="A7955">
            <v>1023173</v>
          </cell>
        </row>
        <row r="7956">
          <cell r="A7956">
            <v>1023173</v>
          </cell>
        </row>
        <row r="7957">
          <cell r="A7957">
            <v>1023173</v>
          </cell>
        </row>
        <row r="7958">
          <cell r="A7958">
            <v>1023197</v>
          </cell>
        </row>
        <row r="7959">
          <cell r="A7959">
            <v>1023197</v>
          </cell>
        </row>
        <row r="7960">
          <cell r="A7960">
            <v>1023197</v>
          </cell>
        </row>
        <row r="7961">
          <cell r="A7961">
            <v>1023197</v>
          </cell>
        </row>
        <row r="7962">
          <cell r="A7962">
            <v>1023197</v>
          </cell>
        </row>
        <row r="7963">
          <cell r="A7963">
            <v>1023197</v>
          </cell>
        </row>
        <row r="7964">
          <cell r="A7964">
            <v>1023197</v>
          </cell>
        </row>
        <row r="7965">
          <cell r="A7965">
            <v>1023197</v>
          </cell>
        </row>
        <row r="7966">
          <cell r="A7966">
            <v>1023197</v>
          </cell>
        </row>
        <row r="7967">
          <cell r="A7967">
            <v>1023197</v>
          </cell>
        </row>
        <row r="7968">
          <cell r="A7968">
            <v>1023197</v>
          </cell>
        </row>
        <row r="7969">
          <cell r="A7969">
            <v>1023197</v>
          </cell>
        </row>
        <row r="7970">
          <cell r="A7970">
            <v>1023197</v>
          </cell>
        </row>
        <row r="7971">
          <cell r="A7971">
            <v>1023197</v>
          </cell>
        </row>
        <row r="7972">
          <cell r="A7972">
            <v>1023197</v>
          </cell>
        </row>
        <row r="7973">
          <cell r="A7973">
            <v>1023197</v>
          </cell>
        </row>
        <row r="7974">
          <cell r="A7974">
            <v>1023197</v>
          </cell>
        </row>
        <row r="7975">
          <cell r="A7975">
            <v>1023197</v>
          </cell>
        </row>
        <row r="7976">
          <cell r="A7976">
            <v>1023197</v>
          </cell>
        </row>
        <row r="7977">
          <cell r="A7977">
            <v>1023197</v>
          </cell>
        </row>
        <row r="7978">
          <cell r="A7978">
            <v>1023197</v>
          </cell>
        </row>
        <row r="7979">
          <cell r="A7979">
            <v>1023197</v>
          </cell>
        </row>
        <row r="7980">
          <cell r="A7980">
            <v>1023197</v>
          </cell>
        </row>
        <row r="7981">
          <cell r="A7981">
            <v>1023197</v>
          </cell>
        </row>
        <row r="7982">
          <cell r="A7982">
            <v>1023197</v>
          </cell>
        </row>
        <row r="7983">
          <cell r="A7983">
            <v>1023285</v>
          </cell>
        </row>
        <row r="7984">
          <cell r="A7984">
            <v>1023302</v>
          </cell>
        </row>
        <row r="7985">
          <cell r="A7985">
            <v>1023302</v>
          </cell>
        </row>
        <row r="7986">
          <cell r="A7986">
            <v>1023302</v>
          </cell>
        </row>
        <row r="7987">
          <cell r="A7987">
            <v>1023302</v>
          </cell>
        </row>
        <row r="7988">
          <cell r="A7988">
            <v>1023302</v>
          </cell>
        </row>
        <row r="7989">
          <cell r="A7989">
            <v>1023302</v>
          </cell>
        </row>
        <row r="7990">
          <cell r="A7990">
            <v>1023302</v>
          </cell>
        </row>
        <row r="7991">
          <cell r="A7991">
            <v>1023323</v>
          </cell>
        </row>
        <row r="7992">
          <cell r="A7992">
            <v>1023349</v>
          </cell>
        </row>
        <row r="7993">
          <cell r="A7993">
            <v>1023373</v>
          </cell>
        </row>
        <row r="7994">
          <cell r="A7994">
            <v>1023374</v>
          </cell>
        </row>
        <row r="7995">
          <cell r="A7995">
            <v>1023375</v>
          </cell>
        </row>
        <row r="7996">
          <cell r="A7996">
            <v>1023378</v>
          </cell>
        </row>
        <row r="7997">
          <cell r="A7997">
            <v>1023378</v>
          </cell>
        </row>
        <row r="7998">
          <cell r="A7998">
            <v>1023384</v>
          </cell>
        </row>
        <row r="7999">
          <cell r="A7999">
            <v>1023385</v>
          </cell>
        </row>
        <row r="8000">
          <cell r="A8000">
            <v>1023387</v>
          </cell>
        </row>
        <row r="8001">
          <cell r="A8001">
            <v>1023397</v>
          </cell>
        </row>
        <row r="8002">
          <cell r="A8002">
            <v>1023402</v>
          </cell>
        </row>
        <row r="8003">
          <cell r="A8003">
            <v>1023434</v>
          </cell>
        </row>
        <row r="8004">
          <cell r="A8004">
            <v>1023434</v>
          </cell>
        </row>
        <row r="8005">
          <cell r="A8005">
            <v>1023438</v>
          </cell>
        </row>
        <row r="8006">
          <cell r="A8006">
            <v>1023442</v>
          </cell>
        </row>
        <row r="8007">
          <cell r="A8007">
            <v>1023443</v>
          </cell>
        </row>
        <row r="8008">
          <cell r="A8008">
            <v>1023443</v>
          </cell>
        </row>
        <row r="8009">
          <cell r="A8009">
            <v>1023444</v>
          </cell>
        </row>
        <row r="8010">
          <cell r="A8010">
            <v>1023447</v>
          </cell>
        </row>
        <row r="8011">
          <cell r="A8011">
            <v>1023449</v>
          </cell>
        </row>
        <row r="8012">
          <cell r="A8012">
            <v>1023449</v>
          </cell>
        </row>
        <row r="8013">
          <cell r="A8013">
            <v>1023452</v>
          </cell>
        </row>
        <row r="8014">
          <cell r="A8014">
            <v>1023453</v>
          </cell>
        </row>
        <row r="8015">
          <cell r="A8015">
            <v>1023481</v>
          </cell>
        </row>
        <row r="8016">
          <cell r="A8016">
            <v>1023485</v>
          </cell>
        </row>
        <row r="8017">
          <cell r="A8017">
            <v>1023486</v>
          </cell>
        </row>
        <row r="8018">
          <cell r="A8018">
            <v>1023490</v>
          </cell>
        </row>
        <row r="8019">
          <cell r="A8019">
            <v>1023505</v>
          </cell>
        </row>
        <row r="8020">
          <cell r="A8020">
            <v>1023516</v>
          </cell>
        </row>
        <row r="8021">
          <cell r="A8021">
            <v>1023531</v>
          </cell>
        </row>
        <row r="8022">
          <cell r="A8022">
            <v>1023543</v>
          </cell>
        </row>
        <row r="8023">
          <cell r="A8023">
            <v>1023543</v>
          </cell>
        </row>
        <row r="8024">
          <cell r="A8024">
            <v>1023561</v>
          </cell>
        </row>
        <row r="8025">
          <cell r="A8025">
            <v>1023611</v>
          </cell>
        </row>
        <row r="8026">
          <cell r="A8026">
            <v>1023612</v>
          </cell>
        </row>
        <row r="8027">
          <cell r="A8027">
            <v>1023619</v>
          </cell>
        </row>
        <row r="8028">
          <cell r="A8028">
            <v>1023620</v>
          </cell>
        </row>
        <row r="8029">
          <cell r="A8029">
            <v>1023627</v>
          </cell>
        </row>
        <row r="8030">
          <cell r="A8030">
            <v>1023649</v>
          </cell>
        </row>
        <row r="8031">
          <cell r="A8031">
            <v>1023649</v>
          </cell>
        </row>
        <row r="8032">
          <cell r="A8032">
            <v>1023649</v>
          </cell>
        </row>
        <row r="8033">
          <cell r="A8033">
            <v>1023667</v>
          </cell>
        </row>
        <row r="8034">
          <cell r="A8034">
            <v>1023667</v>
          </cell>
        </row>
        <row r="8035">
          <cell r="A8035">
            <v>1023667</v>
          </cell>
        </row>
        <row r="8036">
          <cell r="A8036">
            <v>1023682</v>
          </cell>
        </row>
        <row r="8037">
          <cell r="A8037">
            <v>1023682</v>
          </cell>
        </row>
        <row r="8038">
          <cell r="A8038">
            <v>1023682</v>
          </cell>
        </row>
        <row r="8039">
          <cell r="A8039">
            <v>1023687</v>
          </cell>
        </row>
        <row r="8040">
          <cell r="A8040">
            <v>1023687</v>
          </cell>
        </row>
        <row r="8041">
          <cell r="A8041">
            <v>1023687</v>
          </cell>
        </row>
        <row r="8042">
          <cell r="A8042">
            <v>1023691</v>
          </cell>
        </row>
        <row r="8043">
          <cell r="A8043">
            <v>1023691</v>
          </cell>
        </row>
        <row r="8044">
          <cell r="A8044">
            <v>1023691</v>
          </cell>
        </row>
        <row r="8045">
          <cell r="A8045">
            <v>1023692</v>
          </cell>
        </row>
        <row r="8046">
          <cell r="A8046">
            <v>1023692</v>
          </cell>
        </row>
        <row r="8047">
          <cell r="A8047">
            <v>1023708</v>
          </cell>
        </row>
        <row r="8048">
          <cell r="A8048">
            <v>1023708</v>
          </cell>
        </row>
        <row r="8049">
          <cell r="A8049">
            <v>1023708</v>
          </cell>
        </row>
        <row r="8050">
          <cell r="A8050">
            <v>1023800</v>
          </cell>
        </row>
        <row r="8051">
          <cell r="A8051">
            <v>1023800</v>
          </cell>
        </row>
        <row r="8052">
          <cell r="A8052">
            <v>1023810</v>
          </cell>
        </row>
        <row r="8053">
          <cell r="A8053">
            <v>1023810</v>
          </cell>
        </row>
        <row r="8054">
          <cell r="A8054">
            <v>1023810</v>
          </cell>
        </row>
        <row r="8055">
          <cell r="A8055">
            <v>1023810</v>
          </cell>
        </row>
        <row r="8056">
          <cell r="A8056">
            <v>1023810</v>
          </cell>
        </row>
        <row r="8057">
          <cell r="A8057">
            <v>1023810</v>
          </cell>
        </row>
        <row r="8058">
          <cell r="A8058">
            <v>1023810</v>
          </cell>
        </row>
        <row r="8059">
          <cell r="A8059">
            <v>1023810</v>
          </cell>
        </row>
        <row r="8060">
          <cell r="A8060">
            <v>1023810</v>
          </cell>
        </row>
        <row r="8061">
          <cell r="A8061">
            <v>1023810</v>
          </cell>
        </row>
        <row r="8062">
          <cell r="A8062">
            <v>1023810</v>
          </cell>
        </row>
        <row r="8063">
          <cell r="A8063">
            <v>1023810</v>
          </cell>
        </row>
        <row r="8064">
          <cell r="A8064">
            <v>1023810</v>
          </cell>
        </row>
        <row r="8065">
          <cell r="A8065">
            <v>1023815</v>
          </cell>
        </row>
        <row r="8066">
          <cell r="A8066">
            <v>1023819</v>
          </cell>
        </row>
        <row r="8067">
          <cell r="A8067">
            <v>1023819</v>
          </cell>
        </row>
        <row r="8068">
          <cell r="A8068">
            <v>1023819</v>
          </cell>
        </row>
        <row r="8069">
          <cell r="A8069">
            <v>1023819</v>
          </cell>
        </row>
        <row r="8070">
          <cell r="A8070">
            <v>1023819</v>
          </cell>
        </row>
        <row r="8071">
          <cell r="A8071">
            <v>1023819</v>
          </cell>
        </row>
        <row r="8072">
          <cell r="A8072">
            <v>1023819</v>
          </cell>
        </row>
        <row r="8073">
          <cell r="A8073">
            <v>1023819</v>
          </cell>
        </row>
        <row r="8074">
          <cell r="A8074">
            <v>1023819</v>
          </cell>
        </row>
        <row r="8075">
          <cell r="A8075">
            <v>1023819</v>
          </cell>
        </row>
        <row r="8076">
          <cell r="A8076">
            <v>1023819</v>
          </cell>
        </row>
        <row r="8077">
          <cell r="A8077">
            <v>1023819</v>
          </cell>
        </row>
        <row r="8078">
          <cell r="A8078">
            <v>1023819</v>
          </cell>
        </row>
        <row r="8079">
          <cell r="A8079">
            <v>1023819</v>
          </cell>
        </row>
        <row r="8080">
          <cell r="A8080">
            <v>1023848</v>
          </cell>
        </row>
        <row r="8081">
          <cell r="A8081">
            <v>1023848</v>
          </cell>
        </row>
        <row r="8082">
          <cell r="A8082">
            <v>1023848</v>
          </cell>
        </row>
        <row r="8083">
          <cell r="A8083">
            <v>1023848</v>
          </cell>
        </row>
        <row r="8084">
          <cell r="A8084">
            <v>1023848</v>
          </cell>
        </row>
        <row r="8085">
          <cell r="A8085">
            <v>1023848</v>
          </cell>
        </row>
        <row r="8086">
          <cell r="A8086">
            <v>1023848</v>
          </cell>
        </row>
        <row r="8087">
          <cell r="A8087">
            <v>1023851</v>
          </cell>
        </row>
        <row r="8088">
          <cell r="A8088">
            <v>1023851</v>
          </cell>
        </row>
        <row r="8089">
          <cell r="A8089">
            <v>1023851</v>
          </cell>
        </row>
        <row r="8090">
          <cell r="A8090">
            <v>1023851</v>
          </cell>
        </row>
        <row r="8091">
          <cell r="A8091">
            <v>1023851</v>
          </cell>
        </row>
        <row r="8092">
          <cell r="A8092">
            <v>1023861</v>
          </cell>
        </row>
        <row r="8093">
          <cell r="A8093">
            <v>1023861</v>
          </cell>
        </row>
        <row r="8094">
          <cell r="A8094">
            <v>1023861</v>
          </cell>
        </row>
        <row r="8095">
          <cell r="A8095">
            <v>1023861</v>
          </cell>
        </row>
        <row r="8096">
          <cell r="A8096">
            <v>1023861</v>
          </cell>
        </row>
        <row r="8097">
          <cell r="A8097">
            <v>1023867</v>
          </cell>
        </row>
        <row r="8098">
          <cell r="A8098">
            <v>1023867</v>
          </cell>
        </row>
        <row r="8099">
          <cell r="A8099">
            <v>1023867</v>
          </cell>
        </row>
        <row r="8100">
          <cell r="A8100">
            <v>1023867</v>
          </cell>
        </row>
        <row r="8101">
          <cell r="A8101">
            <v>1023867</v>
          </cell>
        </row>
        <row r="8102">
          <cell r="A8102">
            <v>1023867</v>
          </cell>
        </row>
        <row r="8103">
          <cell r="A8103">
            <v>1023867</v>
          </cell>
        </row>
        <row r="8104">
          <cell r="A8104">
            <v>1023867</v>
          </cell>
        </row>
        <row r="8105">
          <cell r="A8105">
            <v>1023867</v>
          </cell>
        </row>
        <row r="8106">
          <cell r="A8106">
            <v>1023867</v>
          </cell>
        </row>
        <row r="8107">
          <cell r="A8107">
            <v>1023867</v>
          </cell>
        </row>
        <row r="8108">
          <cell r="A8108">
            <v>1023869</v>
          </cell>
        </row>
        <row r="8109">
          <cell r="A8109">
            <v>1023869</v>
          </cell>
        </row>
        <row r="8110">
          <cell r="A8110">
            <v>1023869</v>
          </cell>
        </row>
        <row r="8111">
          <cell r="A8111">
            <v>1023869</v>
          </cell>
        </row>
        <row r="8112">
          <cell r="A8112">
            <v>1023869</v>
          </cell>
        </row>
        <row r="8113">
          <cell r="A8113">
            <v>1023869</v>
          </cell>
        </row>
        <row r="8114">
          <cell r="A8114">
            <v>1023869</v>
          </cell>
        </row>
        <row r="8115">
          <cell r="A8115">
            <v>1023869</v>
          </cell>
        </row>
        <row r="8116">
          <cell r="A8116">
            <v>1023869</v>
          </cell>
        </row>
        <row r="8117">
          <cell r="A8117">
            <v>1023869</v>
          </cell>
        </row>
        <row r="8118">
          <cell r="A8118">
            <v>1023869</v>
          </cell>
        </row>
        <row r="8119">
          <cell r="A8119">
            <v>1023869</v>
          </cell>
        </row>
        <row r="8120">
          <cell r="A8120">
            <v>1023870</v>
          </cell>
        </row>
        <row r="8121">
          <cell r="A8121">
            <v>1023870</v>
          </cell>
        </row>
        <row r="8122">
          <cell r="A8122">
            <v>1023914</v>
          </cell>
        </row>
        <row r="8123">
          <cell r="A8123">
            <v>1023914</v>
          </cell>
        </row>
        <row r="8124">
          <cell r="A8124">
            <v>1023916</v>
          </cell>
        </row>
        <row r="8125">
          <cell r="A8125">
            <v>1023916</v>
          </cell>
        </row>
        <row r="8126">
          <cell r="A8126">
            <v>1023916</v>
          </cell>
        </row>
        <row r="8127">
          <cell r="A8127">
            <v>1023926</v>
          </cell>
        </row>
        <row r="8128">
          <cell r="A8128">
            <v>1023926</v>
          </cell>
        </row>
        <row r="8129">
          <cell r="A8129">
            <v>1023926</v>
          </cell>
        </row>
        <row r="8130">
          <cell r="A8130">
            <v>1023926</v>
          </cell>
        </row>
        <row r="8131">
          <cell r="A8131">
            <v>1023934</v>
          </cell>
        </row>
        <row r="8132">
          <cell r="A8132">
            <v>1023934</v>
          </cell>
        </row>
        <row r="8133">
          <cell r="A8133">
            <v>1023934</v>
          </cell>
        </row>
        <row r="8134">
          <cell r="A8134">
            <v>1023934</v>
          </cell>
        </row>
        <row r="8135">
          <cell r="A8135">
            <v>1023934</v>
          </cell>
        </row>
        <row r="8136">
          <cell r="A8136">
            <v>1023953</v>
          </cell>
        </row>
        <row r="8137">
          <cell r="A8137">
            <v>1023953</v>
          </cell>
        </row>
        <row r="8138">
          <cell r="A8138">
            <v>1023953</v>
          </cell>
        </row>
        <row r="8139">
          <cell r="A8139">
            <v>1023954</v>
          </cell>
        </row>
        <row r="8140">
          <cell r="A8140">
            <v>1023954</v>
          </cell>
        </row>
        <row r="8141">
          <cell r="A8141">
            <v>1023954</v>
          </cell>
        </row>
        <row r="8142">
          <cell r="A8142">
            <v>1023955</v>
          </cell>
        </row>
        <row r="8143">
          <cell r="A8143">
            <v>1023955</v>
          </cell>
        </row>
        <row r="8144">
          <cell r="A8144">
            <v>1023955</v>
          </cell>
        </row>
        <row r="8145">
          <cell r="A8145">
            <v>1023955</v>
          </cell>
        </row>
        <row r="8146">
          <cell r="A8146">
            <v>1023955</v>
          </cell>
        </row>
        <row r="8147">
          <cell r="A8147">
            <v>1023962</v>
          </cell>
        </row>
        <row r="8148">
          <cell r="A8148">
            <v>1023962</v>
          </cell>
        </row>
        <row r="8149">
          <cell r="A8149">
            <v>1023962</v>
          </cell>
        </row>
        <row r="8150">
          <cell r="A8150">
            <v>1023962</v>
          </cell>
        </row>
        <row r="8151">
          <cell r="A8151">
            <v>1023964</v>
          </cell>
        </row>
        <row r="8152">
          <cell r="A8152">
            <v>1023964</v>
          </cell>
        </row>
        <row r="8153">
          <cell r="A8153">
            <v>1023965</v>
          </cell>
        </row>
        <row r="8154">
          <cell r="A8154">
            <v>1023965</v>
          </cell>
        </row>
        <row r="8155">
          <cell r="A8155">
            <v>1023965</v>
          </cell>
        </row>
        <row r="8156">
          <cell r="A8156">
            <v>1023966</v>
          </cell>
        </row>
        <row r="8157">
          <cell r="A8157">
            <v>1023966</v>
          </cell>
        </row>
        <row r="8158">
          <cell r="A8158">
            <v>1023967</v>
          </cell>
        </row>
        <row r="8159">
          <cell r="A8159">
            <v>1023967</v>
          </cell>
        </row>
        <row r="8160">
          <cell r="A8160">
            <v>1023967</v>
          </cell>
        </row>
        <row r="8161">
          <cell r="A8161">
            <v>1024106</v>
          </cell>
        </row>
        <row r="8162">
          <cell r="A8162">
            <v>1024106</v>
          </cell>
        </row>
        <row r="8163">
          <cell r="A8163">
            <v>1024109</v>
          </cell>
        </row>
        <row r="8164">
          <cell r="A8164">
            <v>1024109</v>
          </cell>
        </row>
        <row r="8165">
          <cell r="A8165">
            <v>1024110</v>
          </cell>
        </row>
        <row r="8166">
          <cell r="A8166">
            <v>1024110</v>
          </cell>
        </row>
        <row r="8167">
          <cell r="A8167">
            <v>1024114</v>
          </cell>
        </row>
        <row r="8168">
          <cell r="A8168">
            <v>1024114</v>
          </cell>
        </row>
        <row r="8169">
          <cell r="A8169">
            <v>1024135</v>
          </cell>
        </row>
        <row r="8170">
          <cell r="A8170">
            <v>1024135</v>
          </cell>
        </row>
        <row r="8171">
          <cell r="A8171">
            <v>1024135</v>
          </cell>
        </row>
        <row r="8172">
          <cell r="A8172">
            <v>1024135</v>
          </cell>
        </row>
        <row r="8173">
          <cell r="A8173">
            <v>1024135</v>
          </cell>
        </row>
        <row r="8174">
          <cell r="A8174">
            <v>1024135</v>
          </cell>
        </row>
        <row r="8175">
          <cell r="A8175">
            <v>1024135</v>
          </cell>
        </row>
        <row r="8176">
          <cell r="A8176">
            <v>1024135</v>
          </cell>
        </row>
        <row r="8177">
          <cell r="A8177">
            <v>1024135</v>
          </cell>
        </row>
        <row r="8178">
          <cell r="A8178">
            <v>1024135</v>
          </cell>
        </row>
        <row r="8179">
          <cell r="A8179">
            <v>1024135</v>
          </cell>
        </row>
        <row r="8180">
          <cell r="A8180">
            <v>1024135</v>
          </cell>
        </row>
        <row r="8181">
          <cell r="A8181">
            <v>1024135</v>
          </cell>
        </row>
        <row r="8182">
          <cell r="A8182">
            <v>1024135</v>
          </cell>
        </row>
        <row r="8183">
          <cell r="A8183">
            <v>1024135</v>
          </cell>
        </row>
        <row r="8184">
          <cell r="A8184">
            <v>1024135</v>
          </cell>
        </row>
        <row r="8185">
          <cell r="A8185">
            <v>1024135</v>
          </cell>
        </row>
        <row r="8186">
          <cell r="A8186">
            <v>1024135</v>
          </cell>
        </row>
        <row r="8187">
          <cell r="A8187">
            <v>1024135</v>
          </cell>
        </row>
        <row r="8188">
          <cell r="A8188">
            <v>1024135</v>
          </cell>
        </row>
        <row r="8189">
          <cell r="A8189">
            <v>1024135</v>
          </cell>
        </row>
        <row r="8190">
          <cell r="A8190">
            <v>1024135</v>
          </cell>
        </row>
        <row r="8191">
          <cell r="A8191">
            <v>1024135</v>
          </cell>
        </row>
        <row r="8192">
          <cell r="A8192">
            <v>1024138</v>
          </cell>
        </row>
        <row r="8193">
          <cell r="A8193">
            <v>1024146</v>
          </cell>
        </row>
        <row r="8194">
          <cell r="A8194">
            <v>1024149</v>
          </cell>
        </row>
        <row r="8195">
          <cell r="A8195">
            <v>1024149</v>
          </cell>
        </row>
        <row r="8196">
          <cell r="A8196">
            <v>1024159</v>
          </cell>
        </row>
        <row r="8197">
          <cell r="A8197">
            <v>1024159</v>
          </cell>
        </row>
        <row r="8198">
          <cell r="A8198">
            <v>1024162</v>
          </cell>
        </row>
        <row r="8199">
          <cell r="A8199">
            <v>1024166</v>
          </cell>
        </row>
        <row r="8200">
          <cell r="A8200">
            <v>1024166</v>
          </cell>
        </row>
        <row r="8201">
          <cell r="A8201">
            <v>1024166</v>
          </cell>
        </row>
        <row r="8202">
          <cell r="A8202">
            <v>1024166</v>
          </cell>
        </row>
        <row r="8203">
          <cell r="A8203">
            <v>1024166</v>
          </cell>
        </row>
        <row r="8204">
          <cell r="A8204">
            <v>1024166</v>
          </cell>
        </row>
        <row r="8205">
          <cell r="A8205">
            <v>1024166</v>
          </cell>
        </row>
        <row r="8206">
          <cell r="A8206">
            <v>1024166</v>
          </cell>
        </row>
        <row r="8207">
          <cell r="A8207">
            <v>1024166</v>
          </cell>
        </row>
        <row r="8208">
          <cell r="A8208">
            <v>1024166</v>
          </cell>
        </row>
        <row r="8209">
          <cell r="A8209">
            <v>1024166</v>
          </cell>
        </row>
        <row r="8210">
          <cell r="A8210">
            <v>1024166</v>
          </cell>
        </row>
        <row r="8211">
          <cell r="A8211">
            <v>1024166</v>
          </cell>
        </row>
        <row r="8212">
          <cell r="A8212">
            <v>1024166</v>
          </cell>
        </row>
        <row r="8213">
          <cell r="A8213">
            <v>1024166</v>
          </cell>
        </row>
        <row r="8214">
          <cell r="A8214">
            <v>1024166</v>
          </cell>
        </row>
        <row r="8215">
          <cell r="A8215">
            <v>1024166</v>
          </cell>
        </row>
        <row r="8216">
          <cell r="A8216">
            <v>1024166</v>
          </cell>
        </row>
        <row r="8217">
          <cell r="A8217">
            <v>1024166</v>
          </cell>
        </row>
        <row r="8218">
          <cell r="A8218">
            <v>1024166</v>
          </cell>
        </row>
        <row r="8219">
          <cell r="A8219">
            <v>1024166</v>
          </cell>
        </row>
        <row r="8220">
          <cell r="A8220">
            <v>1024166</v>
          </cell>
        </row>
        <row r="8221">
          <cell r="A8221">
            <v>1024175</v>
          </cell>
        </row>
        <row r="8222">
          <cell r="A8222">
            <v>1024175</v>
          </cell>
        </row>
        <row r="8223">
          <cell r="A8223">
            <v>1024175</v>
          </cell>
        </row>
        <row r="8224">
          <cell r="A8224">
            <v>1024175</v>
          </cell>
        </row>
        <row r="8225">
          <cell r="A8225">
            <v>1024175</v>
          </cell>
        </row>
        <row r="8226">
          <cell r="A8226">
            <v>1024175</v>
          </cell>
        </row>
        <row r="8227">
          <cell r="A8227">
            <v>1024175</v>
          </cell>
        </row>
        <row r="8228">
          <cell r="A8228">
            <v>1024175</v>
          </cell>
        </row>
        <row r="8229">
          <cell r="A8229">
            <v>1024175</v>
          </cell>
        </row>
        <row r="8230">
          <cell r="A8230">
            <v>1024175</v>
          </cell>
        </row>
        <row r="8231">
          <cell r="A8231">
            <v>1024175</v>
          </cell>
        </row>
        <row r="8232">
          <cell r="A8232">
            <v>1024175</v>
          </cell>
        </row>
        <row r="8233">
          <cell r="A8233">
            <v>1024175</v>
          </cell>
        </row>
        <row r="8234">
          <cell r="A8234">
            <v>1024278</v>
          </cell>
        </row>
        <row r="8235">
          <cell r="A8235">
            <v>1024278</v>
          </cell>
        </row>
        <row r="8236">
          <cell r="A8236">
            <v>1024278</v>
          </cell>
        </row>
        <row r="8237">
          <cell r="A8237">
            <v>1024278</v>
          </cell>
        </row>
        <row r="8238">
          <cell r="A8238">
            <v>1024278</v>
          </cell>
        </row>
        <row r="8239">
          <cell r="A8239">
            <v>1024278</v>
          </cell>
        </row>
        <row r="8240">
          <cell r="A8240">
            <v>1024278</v>
          </cell>
        </row>
        <row r="8241">
          <cell r="A8241">
            <v>1024278</v>
          </cell>
        </row>
        <row r="8242">
          <cell r="A8242">
            <v>1024279</v>
          </cell>
        </row>
        <row r="8243">
          <cell r="A8243">
            <v>1024279</v>
          </cell>
        </row>
        <row r="8244">
          <cell r="A8244">
            <v>1024279</v>
          </cell>
        </row>
        <row r="8245">
          <cell r="A8245">
            <v>1024279</v>
          </cell>
        </row>
        <row r="8246">
          <cell r="A8246">
            <v>1024279</v>
          </cell>
        </row>
        <row r="8247">
          <cell r="A8247">
            <v>1024279</v>
          </cell>
        </row>
        <row r="8248">
          <cell r="A8248">
            <v>1024279</v>
          </cell>
        </row>
        <row r="8249">
          <cell r="A8249">
            <v>1024279</v>
          </cell>
        </row>
        <row r="8250">
          <cell r="A8250">
            <v>1024279</v>
          </cell>
        </row>
        <row r="8251">
          <cell r="A8251">
            <v>1024279</v>
          </cell>
        </row>
        <row r="8252">
          <cell r="A8252">
            <v>1024279</v>
          </cell>
        </row>
        <row r="8253">
          <cell r="A8253">
            <v>1024282</v>
          </cell>
        </row>
        <row r="8254">
          <cell r="A8254">
            <v>1024282</v>
          </cell>
        </row>
        <row r="8255">
          <cell r="A8255">
            <v>1024282</v>
          </cell>
        </row>
        <row r="8256">
          <cell r="A8256">
            <v>1024282</v>
          </cell>
        </row>
        <row r="8257">
          <cell r="A8257">
            <v>1024282</v>
          </cell>
        </row>
        <row r="8258">
          <cell r="A8258">
            <v>1024282</v>
          </cell>
        </row>
        <row r="8259">
          <cell r="A8259">
            <v>1024282</v>
          </cell>
        </row>
        <row r="8260">
          <cell r="A8260">
            <v>1024282</v>
          </cell>
        </row>
        <row r="8261">
          <cell r="A8261">
            <v>1024314</v>
          </cell>
        </row>
        <row r="8262">
          <cell r="A8262">
            <v>1024314</v>
          </cell>
        </row>
        <row r="8263">
          <cell r="A8263">
            <v>1024314</v>
          </cell>
        </row>
        <row r="8264">
          <cell r="A8264">
            <v>1024314</v>
          </cell>
        </row>
        <row r="8265">
          <cell r="A8265">
            <v>1024314</v>
          </cell>
        </row>
        <row r="8266">
          <cell r="A8266">
            <v>1024314</v>
          </cell>
        </row>
        <row r="8267">
          <cell r="A8267">
            <v>1024314</v>
          </cell>
        </row>
        <row r="8268">
          <cell r="A8268">
            <v>1024314</v>
          </cell>
        </row>
        <row r="8269">
          <cell r="A8269">
            <v>1024314</v>
          </cell>
        </row>
        <row r="8270">
          <cell r="A8270">
            <v>1024314</v>
          </cell>
        </row>
        <row r="8271">
          <cell r="A8271">
            <v>1024314</v>
          </cell>
        </row>
        <row r="8272">
          <cell r="A8272">
            <v>1024314</v>
          </cell>
        </row>
        <row r="8273">
          <cell r="A8273">
            <v>1024314</v>
          </cell>
        </row>
        <row r="8274">
          <cell r="A8274">
            <v>1024314</v>
          </cell>
        </row>
        <row r="8275">
          <cell r="A8275">
            <v>1024314</v>
          </cell>
        </row>
        <row r="8276">
          <cell r="A8276">
            <v>1024314</v>
          </cell>
        </row>
        <row r="8277">
          <cell r="A8277">
            <v>1024314</v>
          </cell>
        </row>
        <row r="8278">
          <cell r="A8278">
            <v>1024314</v>
          </cell>
        </row>
        <row r="8279">
          <cell r="A8279">
            <v>1024314</v>
          </cell>
        </row>
        <row r="8280">
          <cell r="A8280">
            <v>1024314</v>
          </cell>
        </row>
        <row r="8281">
          <cell r="A8281">
            <v>1024314</v>
          </cell>
        </row>
        <row r="8282">
          <cell r="A8282">
            <v>1024314</v>
          </cell>
        </row>
        <row r="8283">
          <cell r="A8283">
            <v>1024314</v>
          </cell>
        </row>
        <row r="8284">
          <cell r="A8284">
            <v>1024314</v>
          </cell>
        </row>
        <row r="8285">
          <cell r="A8285">
            <v>1024314</v>
          </cell>
        </row>
        <row r="8286">
          <cell r="A8286">
            <v>1024314</v>
          </cell>
        </row>
        <row r="8287">
          <cell r="A8287">
            <v>1024314</v>
          </cell>
        </row>
        <row r="8288">
          <cell r="A8288">
            <v>1024314</v>
          </cell>
        </row>
        <row r="8289">
          <cell r="A8289">
            <v>1024314</v>
          </cell>
        </row>
        <row r="8290">
          <cell r="A8290">
            <v>1024314</v>
          </cell>
        </row>
        <row r="8291">
          <cell r="A8291">
            <v>1024314</v>
          </cell>
        </row>
        <row r="8292">
          <cell r="A8292">
            <v>1024314</v>
          </cell>
        </row>
        <row r="8293">
          <cell r="A8293">
            <v>1024314</v>
          </cell>
        </row>
        <row r="8294">
          <cell r="A8294">
            <v>1024314</v>
          </cell>
        </row>
        <row r="8295">
          <cell r="A8295">
            <v>1024314</v>
          </cell>
        </row>
        <row r="8296">
          <cell r="A8296">
            <v>1024314</v>
          </cell>
        </row>
        <row r="8297">
          <cell r="A8297">
            <v>1024314</v>
          </cell>
        </row>
        <row r="8298">
          <cell r="A8298">
            <v>1024314</v>
          </cell>
        </row>
        <row r="8299">
          <cell r="A8299">
            <v>1024314</v>
          </cell>
        </row>
        <row r="8300">
          <cell r="A8300">
            <v>1024314</v>
          </cell>
        </row>
        <row r="8301">
          <cell r="A8301">
            <v>1024314</v>
          </cell>
        </row>
        <row r="8302">
          <cell r="A8302">
            <v>1024314</v>
          </cell>
        </row>
        <row r="8303">
          <cell r="A8303">
            <v>1024314</v>
          </cell>
        </row>
        <row r="8304">
          <cell r="A8304">
            <v>1024314</v>
          </cell>
        </row>
        <row r="8305">
          <cell r="A8305">
            <v>1024314</v>
          </cell>
        </row>
        <row r="8306">
          <cell r="A8306">
            <v>1024314</v>
          </cell>
        </row>
        <row r="8307">
          <cell r="A8307">
            <v>1024314</v>
          </cell>
        </row>
        <row r="8308">
          <cell r="A8308">
            <v>1024314</v>
          </cell>
        </row>
        <row r="8309">
          <cell r="A8309">
            <v>1024314</v>
          </cell>
        </row>
        <row r="8310">
          <cell r="A8310">
            <v>1024314</v>
          </cell>
        </row>
        <row r="8311">
          <cell r="A8311">
            <v>1024314</v>
          </cell>
        </row>
        <row r="8312">
          <cell r="A8312">
            <v>1024314</v>
          </cell>
        </row>
        <row r="8313">
          <cell r="A8313">
            <v>1024314</v>
          </cell>
        </row>
        <row r="8314">
          <cell r="A8314">
            <v>1024314</v>
          </cell>
        </row>
        <row r="8315">
          <cell r="A8315">
            <v>1024314</v>
          </cell>
        </row>
        <row r="8316">
          <cell r="A8316">
            <v>1024314</v>
          </cell>
        </row>
        <row r="8317">
          <cell r="A8317">
            <v>1024314</v>
          </cell>
        </row>
        <row r="8318">
          <cell r="A8318">
            <v>1024314</v>
          </cell>
        </row>
        <row r="8319">
          <cell r="A8319">
            <v>1024315</v>
          </cell>
        </row>
        <row r="8320">
          <cell r="A8320">
            <v>1024315</v>
          </cell>
        </row>
        <row r="8321">
          <cell r="A8321">
            <v>1024315</v>
          </cell>
        </row>
        <row r="8322">
          <cell r="A8322">
            <v>1024315</v>
          </cell>
        </row>
        <row r="8323">
          <cell r="A8323">
            <v>1024315</v>
          </cell>
        </row>
        <row r="8324">
          <cell r="A8324">
            <v>1024315</v>
          </cell>
        </row>
        <row r="8325">
          <cell r="A8325">
            <v>1024315</v>
          </cell>
        </row>
        <row r="8326">
          <cell r="A8326">
            <v>1024315</v>
          </cell>
        </row>
        <row r="8327">
          <cell r="A8327">
            <v>1024315</v>
          </cell>
        </row>
        <row r="8328">
          <cell r="A8328">
            <v>1024315</v>
          </cell>
        </row>
        <row r="8329">
          <cell r="A8329">
            <v>1024315</v>
          </cell>
        </row>
        <row r="8330">
          <cell r="A8330">
            <v>1024315</v>
          </cell>
        </row>
        <row r="8331">
          <cell r="A8331">
            <v>1024315</v>
          </cell>
        </row>
        <row r="8332">
          <cell r="A8332">
            <v>1024315</v>
          </cell>
        </row>
        <row r="8333">
          <cell r="A8333">
            <v>1024315</v>
          </cell>
        </row>
        <row r="8334">
          <cell r="A8334">
            <v>1024315</v>
          </cell>
        </row>
        <row r="8335">
          <cell r="A8335">
            <v>1024315</v>
          </cell>
        </row>
        <row r="8336">
          <cell r="A8336">
            <v>1024315</v>
          </cell>
        </row>
        <row r="8337">
          <cell r="A8337">
            <v>1024316</v>
          </cell>
        </row>
        <row r="8338">
          <cell r="A8338">
            <v>1024316</v>
          </cell>
        </row>
        <row r="8339">
          <cell r="A8339">
            <v>1024316</v>
          </cell>
        </row>
        <row r="8340">
          <cell r="A8340">
            <v>1024316</v>
          </cell>
        </row>
        <row r="8341">
          <cell r="A8341">
            <v>1024316</v>
          </cell>
        </row>
        <row r="8342">
          <cell r="A8342">
            <v>1024316</v>
          </cell>
        </row>
        <row r="8343">
          <cell r="A8343">
            <v>1024316</v>
          </cell>
        </row>
        <row r="8344">
          <cell r="A8344">
            <v>1024316</v>
          </cell>
        </row>
        <row r="8345">
          <cell r="A8345">
            <v>1024316</v>
          </cell>
        </row>
        <row r="8346">
          <cell r="A8346">
            <v>1024316</v>
          </cell>
        </row>
        <row r="8347">
          <cell r="A8347">
            <v>1024316</v>
          </cell>
        </row>
        <row r="8348">
          <cell r="A8348">
            <v>1024316</v>
          </cell>
        </row>
        <row r="8349">
          <cell r="A8349">
            <v>1024316</v>
          </cell>
        </row>
        <row r="8350">
          <cell r="A8350">
            <v>1024316</v>
          </cell>
        </row>
        <row r="8351">
          <cell r="A8351">
            <v>1024316</v>
          </cell>
        </row>
        <row r="8352">
          <cell r="A8352">
            <v>1024316</v>
          </cell>
        </row>
        <row r="8353">
          <cell r="A8353">
            <v>1024316</v>
          </cell>
        </row>
        <row r="8354">
          <cell r="A8354">
            <v>1024316</v>
          </cell>
        </row>
        <row r="8355">
          <cell r="A8355">
            <v>1024316</v>
          </cell>
        </row>
        <row r="8356">
          <cell r="A8356">
            <v>1024316</v>
          </cell>
        </row>
        <row r="8357">
          <cell r="A8357">
            <v>1024316</v>
          </cell>
        </row>
        <row r="8358">
          <cell r="A8358">
            <v>1024316</v>
          </cell>
        </row>
        <row r="8359">
          <cell r="A8359">
            <v>1024316</v>
          </cell>
        </row>
        <row r="8360">
          <cell r="A8360">
            <v>1024316</v>
          </cell>
        </row>
        <row r="8361">
          <cell r="A8361">
            <v>1024316</v>
          </cell>
        </row>
        <row r="8362">
          <cell r="A8362">
            <v>1024317</v>
          </cell>
        </row>
        <row r="8363">
          <cell r="A8363">
            <v>1024317</v>
          </cell>
        </row>
        <row r="8364">
          <cell r="A8364">
            <v>1024317</v>
          </cell>
        </row>
        <row r="8365">
          <cell r="A8365">
            <v>1024317</v>
          </cell>
        </row>
        <row r="8366">
          <cell r="A8366">
            <v>1024317</v>
          </cell>
        </row>
        <row r="8367">
          <cell r="A8367">
            <v>1024317</v>
          </cell>
        </row>
        <row r="8368">
          <cell r="A8368">
            <v>1024317</v>
          </cell>
        </row>
        <row r="8369">
          <cell r="A8369">
            <v>1024317</v>
          </cell>
        </row>
        <row r="8370">
          <cell r="A8370">
            <v>1024317</v>
          </cell>
        </row>
        <row r="8371">
          <cell r="A8371">
            <v>1024317</v>
          </cell>
        </row>
        <row r="8372">
          <cell r="A8372">
            <v>1024317</v>
          </cell>
        </row>
        <row r="8373">
          <cell r="A8373">
            <v>1024317</v>
          </cell>
        </row>
        <row r="8374">
          <cell r="A8374">
            <v>1024317</v>
          </cell>
        </row>
        <row r="8375">
          <cell r="A8375">
            <v>1024317</v>
          </cell>
        </row>
        <row r="8376">
          <cell r="A8376">
            <v>1024317</v>
          </cell>
        </row>
        <row r="8377">
          <cell r="A8377">
            <v>1024317</v>
          </cell>
        </row>
        <row r="8378">
          <cell r="A8378">
            <v>1024317</v>
          </cell>
        </row>
        <row r="8379">
          <cell r="A8379">
            <v>1024317</v>
          </cell>
        </row>
        <row r="8380">
          <cell r="A8380">
            <v>1024317</v>
          </cell>
        </row>
        <row r="8381">
          <cell r="A8381">
            <v>1024317</v>
          </cell>
        </row>
        <row r="8382">
          <cell r="A8382">
            <v>1024317</v>
          </cell>
        </row>
        <row r="8383">
          <cell r="A8383">
            <v>1024317</v>
          </cell>
        </row>
        <row r="8384">
          <cell r="A8384">
            <v>1024317</v>
          </cell>
        </row>
        <row r="8385">
          <cell r="A8385">
            <v>1024317</v>
          </cell>
        </row>
        <row r="8386">
          <cell r="A8386">
            <v>1024319</v>
          </cell>
        </row>
        <row r="8387">
          <cell r="A8387">
            <v>1024319</v>
          </cell>
        </row>
        <row r="8388">
          <cell r="A8388">
            <v>1024319</v>
          </cell>
        </row>
        <row r="8389">
          <cell r="A8389">
            <v>1024319</v>
          </cell>
        </row>
        <row r="8390">
          <cell r="A8390">
            <v>1024319</v>
          </cell>
        </row>
        <row r="8391">
          <cell r="A8391">
            <v>1024319</v>
          </cell>
        </row>
        <row r="8392">
          <cell r="A8392">
            <v>1024319</v>
          </cell>
        </row>
        <row r="8393">
          <cell r="A8393">
            <v>1024319</v>
          </cell>
        </row>
        <row r="8394">
          <cell r="A8394">
            <v>1024319</v>
          </cell>
        </row>
        <row r="8395">
          <cell r="A8395">
            <v>1024319</v>
          </cell>
        </row>
        <row r="8396">
          <cell r="A8396">
            <v>1024319</v>
          </cell>
        </row>
        <row r="8397">
          <cell r="A8397">
            <v>1024319</v>
          </cell>
        </row>
        <row r="8398">
          <cell r="A8398">
            <v>1024319</v>
          </cell>
        </row>
        <row r="8399">
          <cell r="A8399">
            <v>1024319</v>
          </cell>
        </row>
        <row r="8400">
          <cell r="A8400">
            <v>1024319</v>
          </cell>
        </row>
        <row r="8401">
          <cell r="A8401">
            <v>1024319</v>
          </cell>
        </row>
        <row r="8402">
          <cell r="A8402">
            <v>1024319</v>
          </cell>
        </row>
        <row r="8403">
          <cell r="A8403">
            <v>1024319</v>
          </cell>
        </row>
        <row r="8404">
          <cell r="A8404">
            <v>1024319</v>
          </cell>
        </row>
        <row r="8405">
          <cell r="A8405">
            <v>1024319</v>
          </cell>
        </row>
        <row r="8406">
          <cell r="A8406">
            <v>1024319</v>
          </cell>
        </row>
        <row r="8407">
          <cell r="A8407">
            <v>1024319</v>
          </cell>
        </row>
        <row r="8408">
          <cell r="A8408">
            <v>1024319</v>
          </cell>
        </row>
        <row r="8409">
          <cell r="A8409">
            <v>1024319</v>
          </cell>
        </row>
        <row r="8410">
          <cell r="A8410">
            <v>1024319</v>
          </cell>
        </row>
        <row r="8411">
          <cell r="A8411">
            <v>1024319</v>
          </cell>
        </row>
        <row r="8412">
          <cell r="A8412">
            <v>1024320</v>
          </cell>
        </row>
        <row r="8413">
          <cell r="A8413">
            <v>1024320</v>
          </cell>
        </row>
        <row r="8414">
          <cell r="A8414">
            <v>1024320</v>
          </cell>
        </row>
        <row r="8415">
          <cell r="A8415">
            <v>1024320</v>
          </cell>
        </row>
        <row r="8416">
          <cell r="A8416">
            <v>1024320</v>
          </cell>
        </row>
        <row r="8417">
          <cell r="A8417">
            <v>1024320</v>
          </cell>
        </row>
        <row r="8418">
          <cell r="A8418">
            <v>1024320</v>
          </cell>
        </row>
        <row r="8419">
          <cell r="A8419">
            <v>1024320</v>
          </cell>
        </row>
        <row r="8420">
          <cell r="A8420">
            <v>1024327</v>
          </cell>
        </row>
        <row r="8421">
          <cell r="A8421">
            <v>1024327</v>
          </cell>
        </row>
        <row r="8422">
          <cell r="A8422">
            <v>1024327</v>
          </cell>
        </row>
        <row r="8423">
          <cell r="A8423">
            <v>1024327</v>
          </cell>
        </row>
        <row r="8424">
          <cell r="A8424">
            <v>1024327</v>
          </cell>
        </row>
        <row r="8425">
          <cell r="A8425">
            <v>1024327</v>
          </cell>
        </row>
        <row r="8426">
          <cell r="A8426">
            <v>1024327</v>
          </cell>
        </row>
        <row r="8427">
          <cell r="A8427">
            <v>1024327</v>
          </cell>
        </row>
        <row r="8428">
          <cell r="A8428">
            <v>1024327</v>
          </cell>
        </row>
        <row r="8429">
          <cell r="A8429">
            <v>1024327</v>
          </cell>
        </row>
        <row r="8430">
          <cell r="A8430">
            <v>1024327</v>
          </cell>
        </row>
        <row r="8431">
          <cell r="A8431">
            <v>1024327</v>
          </cell>
        </row>
        <row r="8432">
          <cell r="A8432">
            <v>1024327</v>
          </cell>
        </row>
        <row r="8433">
          <cell r="A8433">
            <v>1024327</v>
          </cell>
        </row>
        <row r="8434">
          <cell r="A8434">
            <v>1024327</v>
          </cell>
        </row>
        <row r="8435">
          <cell r="A8435">
            <v>1024345</v>
          </cell>
        </row>
        <row r="8436">
          <cell r="A8436">
            <v>1024345</v>
          </cell>
        </row>
        <row r="8437">
          <cell r="A8437">
            <v>1024345</v>
          </cell>
        </row>
        <row r="8438">
          <cell r="A8438">
            <v>1024345</v>
          </cell>
        </row>
        <row r="8439">
          <cell r="A8439">
            <v>1024345</v>
          </cell>
        </row>
        <row r="8440">
          <cell r="A8440">
            <v>1024346</v>
          </cell>
        </row>
        <row r="8441">
          <cell r="A8441">
            <v>1024346</v>
          </cell>
        </row>
        <row r="8442">
          <cell r="A8442">
            <v>1024346</v>
          </cell>
        </row>
        <row r="8443">
          <cell r="A8443">
            <v>1024346</v>
          </cell>
        </row>
        <row r="8444">
          <cell r="A8444">
            <v>1024346</v>
          </cell>
        </row>
        <row r="8445">
          <cell r="A8445">
            <v>1024346</v>
          </cell>
        </row>
        <row r="8446">
          <cell r="A8446">
            <v>1024346</v>
          </cell>
        </row>
        <row r="8447">
          <cell r="A8447">
            <v>1024346</v>
          </cell>
        </row>
        <row r="8448">
          <cell r="A8448">
            <v>1024346</v>
          </cell>
        </row>
        <row r="8449">
          <cell r="A8449">
            <v>1024346</v>
          </cell>
        </row>
        <row r="8450">
          <cell r="A8450">
            <v>1024346</v>
          </cell>
        </row>
        <row r="8451">
          <cell r="A8451">
            <v>1024346</v>
          </cell>
        </row>
        <row r="8452">
          <cell r="A8452">
            <v>1024346</v>
          </cell>
        </row>
        <row r="8453">
          <cell r="A8453">
            <v>1024346</v>
          </cell>
        </row>
        <row r="8454">
          <cell r="A8454">
            <v>1024346</v>
          </cell>
        </row>
        <row r="8455">
          <cell r="A8455">
            <v>1024346</v>
          </cell>
        </row>
        <row r="8456">
          <cell r="A8456">
            <v>1024346</v>
          </cell>
        </row>
        <row r="8457">
          <cell r="A8457">
            <v>1024346</v>
          </cell>
        </row>
        <row r="8458">
          <cell r="A8458">
            <v>1024346</v>
          </cell>
        </row>
        <row r="8459">
          <cell r="A8459">
            <v>1024346</v>
          </cell>
        </row>
        <row r="8460">
          <cell r="A8460">
            <v>1024346</v>
          </cell>
        </row>
        <row r="8461">
          <cell r="A8461">
            <v>1024346</v>
          </cell>
        </row>
        <row r="8462">
          <cell r="A8462">
            <v>1024346</v>
          </cell>
        </row>
        <row r="8463">
          <cell r="A8463">
            <v>1024346</v>
          </cell>
        </row>
        <row r="8464">
          <cell r="A8464">
            <v>1024346</v>
          </cell>
        </row>
        <row r="8465">
          <cell r="A8465">
            <v>1024346</v>
          </cell>
        </row>
        <row r="8466">
          <cell r="A8466">
            <v>1024346</v>
          </cell>
        </row>
        <row r="8467">
          <cell r="A8467">
            <v>1024346</v>
          </cell>
        </row>
        <row r="8468">
          <cell r="A8468">
            <v>1024346</v>
          </cell>
        </row>
        <row r="8469">
          <cell r="A8469">
            <v>1024346</v>
          </cell>
        </row>
        <row r="8470">
          <cell r="A8470">
            <v>1024346</v>
          </cell>
        </row>
        <row r="8471">
          <cell r="A8471">
            <v>1024347</v>
          </cell>
        </row>
        <row r="8472">
          <cell r="A8472">
            <v>1024347</v>
          </cell>
        </row>
        <row r="8473">
          <cell r="A8473">
            <v>1024347</v>
          </cell>
        </row>
        <row r="8474">
          <cell r="A8474">
            <v>1024347</v>
          </cell>
        </row>
        <row r="8475">
          <cell r="A8475">
            <v>1024347</v>
          </cell>
        </row>
        <row r="8476">
          <cell r="A8476">
            <v>1024347</v>
          </cell>
        </row>
        <row r="8477">
          <cell r="A8477">
            <v>1024347</v>
          </cell>
        </row>
        <row r="8478">
          <cell r="A8478">
            <v>1024347</v>
          </cell>
        </row>
        <row r="8479">
          <cell r="A8479">
            <v>1024348</v>
          </cell>
        </row>
        <row r="8480">
          <cell r="A8480">
            <v>1024348</v>
          </cell>
        </row>
        <row r="8481">
          <cell r="A8481">
            <v>1024348</v>
          </cell>
        </row>
        <row r="8482">
          <cell r="A8482">
            <v>1024348</v>
          </cell>
        </row>
        <row r="8483">
          <cell r="A8483">
            <v>1024348</v>
          </cell>
        </row>
        <row r="8484">
          <cell r="A8484">
            <v>1024348</v>
          </cell>
        </row>
        <row r="8485">
          <cell r="A8485">
            <v>1024348</v>
          </cell>
        </row>
        <row r="8486">
          <cell r="A8486">
            <v>1024348</v>
          </cell>
        </row>
        <row r="8487">
          <cell r="A8487">
            <v>1024348</v>
          </cell>
        </row>
        <row r="8488">
          <cell r="A8488">
            <v>1024348</v>
          </cell>
        </row>
        <row r="8489">
          <cell r="A8489">
            <v>1024348</v>
          </cell>
        </row>
        <row r="8490">
          <cell r="A8490">
            <v>1024348</v>
          </cell>
        </row>
        <row r="8491">
          <cell r="A8491">
            <v>1024348</v>
          </cell>
        </row>
        <row r="8492">
          <cell r="A8492">
            <v>1024348</v>
          </cell>
        </row>
        <row r="8493">
          <cell r="A8493">
            <v>1024348</v>
          </cell>
        </row>
        <row r="8494">
          <cell r="A8494">
            <v>1024348</v>
          </cell>
        </row>
        <row r="8495">
          <cell r="A8495">
            <v>1024348</v>
          </cell>
        </row>
        <row r="8496">
          <cell r="A8496">
            <v>1024348</v>
          </cell>
        </row>
        <row r="8497">
          <cell r="A8497">
            <v>1024348</v>
          </cell>
        </row>
        <row r="8498">
          <cell r="A8498">
            <v>1024348</v>
          </cell>
        </row>
        <row r="8499">
          <cell r="A8499">
            <v>1024348</v>
          </cell>
        </row>
        <row r="8500">
          <cell r="A8500">
            <v>1024348</v>
          </cell>
        </row>
        <row r="8501">
          <cell r="A8501">
            <v>1024348</v>
          </cell>
        </row>
        <row r="8502">
          <cell r="A8502">
            <v>1024348</v>
          </cell>
        </row>
        <row r="8503">
          <cell r="A8503">
            <v>1024348</v>
          </cell>
        </row>
        <row r="8504">
          <cell r="A8504">
            <v>1024348</v>
          </cell>
        </row>
        <row r="8505">
          <cell r="A8505">
            <v>1024348</v>
          </cell>
        </row>
        <row r="8506">
          <cell r="A8506">
            <v>1024348</v>
          </cell>
        </row>
        <row r="8507">
          <cell r="A8507">
            <v>1024349</v>
          </cell>
        </row>
        <row r="8508">
          <cell r="A8508">
            <v>1024350</v>
          </cell>
        </row>
        <row r="8509">
          <cell r="A8509">
            <v>1024351</v>
          </cell>
        </row>
        <row r="8510">
          <cell r="A8510">
            <v>1024351</v>
          </cell>
        </row>
        <row r="8511">
          <cell r="A8511">
            <v>1024352</v>
          </cell>
        </row>
        <row r="8512">
          <cell r="A8512">
            <v>1024352</v>
          </cell>
        </row>
        <row r="8513">
          <cell r="A8513">
            <v>1024352</v>
          </cell>
        </row>
        <row r="8514">
          <cell r="A8514">
            <v>1024353</v>
          </cell>
        </row>
        <row r="8515">
          <cell r="A8515">
            <v>1024353</v>
          </cell>
        </row>
        <row r="8516">
          <cell r="A8516">
            <v>1024354</v>
          </cell>
        </row>
        <row r="8517">
          <cell r="A8517">
            <v>1024355</v>
          </cell>
        </row>
        <row r="8518">
          <cell r="A8518">
            <v>1024355</v>
          </cell>
        </row>
        <row r="8519">
          <cell r="A8519">
            <v>1024355</v>
          </cell>
        </row>
        <row r="8520">
          <cell r="A8520">
            <v>1024355</v>
          </cell>
        </row>
        <row r="8521">
          <cell r="A8521">
            <v>1024355</v>
          </cell>
        </row>
        <row r="8522">
          <cell r="A8522">
            <v>1024355</v>
          </cell>
        </row>
        <row r="8523">
          <cell r="A8523">
            <v>1024355</v>
          </cell>
        </row>
        <row r="8524">
          <cell r="A8524">
            <v>1024355</v>
          </cell>
        </row>
        <row r="8525">
          <cell r="A8525">
            <v>1024355</v>
          </cell>
        </row>
        <row r="8526">
          <cell r="A8526">
            <v>1024355</v>
          </cell>
        </row>
        <row r="8527">
          <cell r="A8527">
            <v>1024355</v>
          </cell>
        </row>
        <row r="8528">
          <cell r="A8528">
            <v>1024355</v>
          </cell>
        </row>
        <row r="8529">
          <cell r="A8529">
            <v>1024355</v>
          </cell>
        </row>
        <row r="8530">
          <cell r="A8530">
            <v>1024355</v>
          </cell>
        </row>
        <row r="8531">
          <cell r="A8531">
            <v>1024355</v>
          </cell>
        </row>
        <row r="8532">
          <cell r="A8532">
            <v>1024355</v>
          </cell>
        </row>
        <row r="8533">
          <cell r="A8533">
            <v>1024355</v>
          </cell>
        </row>
        <row r="8534">
          <cell r="A8534">
            <v>1024355</v>
          </cell>
        </row>
        <row r="8535">
          <cell r="A8535">
            <v>1024355</v>
          </cell>
        </row>
        <row r="8536">
          <cell r="A8536">
            <v>1024355</v>
          </cell>
        </row>
        <row r="8537">
          <cell r="A8537">
            <v>1024355</v>
          </cell>
        </row>
        <row r="8538">
          <cell r="A8538">
            <v>1024355</v>
          </cell>
        </row>
        <row r="8539">
          <cell r="A8539">
            <v>1024355</v>
          </cell>
        </row>
        <row r="8540">
          <cell r="A8540">
            <v>1024355</v>
          </cell>
        </row>
        <row r="8541">
          <cell r="A8541">
            <v>1024355</v>
          </cell>
        </row>
        <row r="8542">
          <cell r="A8542">
            <v>1024355</v>
          </cell>
        </row>
        <row r="8543">
          <cell r="A8543">
            <v>1024355</v>
          </cell>
        </row>
        <row r="8544">
          <cell r="A8544">
            <v>1024355</v>
          </cell>
        </row>
        <row r="8545">
          <cell r="A8545">
            <v>1024355</v>
          </cell>
        </row>
        <row r="8546">
          <cell r="A8546">
            <v>1024355</v>
          </cell>
        </row>
        <row r="8547">
          <cell r="A8547">
            <v>1024355</v>
          </cell>
        </row>
        <row r="8548">
          <cell r="A8548">
            <v>1024355</v>
          </cell>
        </row>
        <row r="8549">
          <cell r="A8549">
            <v>1024355</v>
          </cell>
        </row>
        <row r="8550">
          <cell r="A8550">
            <v>1024355</v>
          </cell>
        </row>
        <row r="8551">
          <cell r="A8551">
            <v>1024355</v>
          </cell>
        </row>
        <row r="8552">
          <cell r="A8552">
            <v>1024355</v>
          </cell>
        </row>
        <row r="8553">
          <cell r="A8553">
            <v>1024355</v>
          </cell>
        </row>
        <row r="8554">
          <cell r="A8554">
            <v>1024355</v>
          </cell>
        </row>
        <row r="8555">
          <cell r="A8555">
            <v>1024355</v>
          </cell>
        </row>
        <row r="8556">
          <cell r="A8556">
            <v>1024355</v>
          </cell>
        </row>
        <row r="8557">
          <cell r="A8557">
            <v>1024355</v>
          </cell>
        </row>
        <row r="8558">
          <cell r="A8558">
            <v>1024355</v>
          </cell>
        </row>
        <row r="8559">
          <cell r="A8559">
            <v>1024355</v>
          </cell>
        </row>
        <row r="8560">
          <cell r="A8560">
            <v>1024355</v>
          </cell>
        </row>
        <row r="8561">
          <cell r="A8561">
            <v>1024355</v>
          </cell>
        </row>
        <row r="8562">
          <cell r="A8562">
            <v>1024355</v>
          </cell>
        </row>
        <row r="8563">
          <cell r="A8563">
            <v>1024355</v>
          </cell>
        </row>
        <row r="8564">
          <cell r="A8564">
            <v>1024355</v>
          </cell>
        </row>
        <row r="8565">
          <cell r="A8565">
            <v>1024355</v>
          </cell>
        </row>
        <row r="8566">
          <cell r="A8566">
            <v>1024355</v>
          </cell>
        </row>
        <row r="8567">
          <cell r="A8567">
            <v>1024355</v>
          </cell>
        </row>
        <row r="8568">
          <cell r="A8568">
            <v>1024355</v>
          </cell>
        </row>
        <row r="8569">
          <cell r="A8569">
            <v>1024355</v>
          </cell>
        </row>
        <row r="8570">
          <cell r="A8570">
            <v>1024355</v>
          </cell>
        </row>
        <row r="8571">
          <cell r="A8571">
            <v>1024355</v>
          </cell>
        </row>
        <row r="8572">
          <cell r="A8572">
            <v>1024355</v>
          </cell>
        </row>
        <row r="8573">
          <cell r="A8573">
            <v>1024355</v>
          </cell>
        </row>
        <row r="8574">
          <cell r="A8574">
            <v>1024355</v>
          </cell>
        </row>
        <row r="8575">
          <cell r="A8575">
            <v>1024360</v>
          </cell>
        </row>
        <row r="8576">
          <cell r="A8576">
            <v>1024360</v>
          </cell>
        </row>
        <row r="8577">
          <cell r="A8577">
            <v>1024360</v>
          </cell>
        </row>
        <row r="8578">
          <cell r="A8578">
            <v>1024360</v>
          </cell>
        </row>
        <row r="8579">
          <cell r="A8579">
            <v>1024360</v>
          </cell>
        </row>
        <row r="8580">
          <cell r="A8580">
            <v>1024360</v>
          </cell>
        </row>
        <row r="8581">
          <cell r="A8581">
            <v>1024360</v>
          </cell>
        </row>
        <row r="8582">
          <cell r="A8582">
            <v>1024360</v>
          </cell>
        </row>
        <row r="8583">
          <cell r="A8583">
            <v>1024360</v>
          </cell>
        </row>
        <row r="8584">
          <cell r="A8584">
            <v>1024360</v>
          </cell>
        </row>
        <row r="8585">
          <cell r="A8585">
            <v>1024360</v>
          </cell>
        </row>
        <row r="8586">
          <cell r="A8586">
            <v>1024360</v>
          </cell>
        </row>
        <row r="8587">
          <cell r="A8587">
            <v>1024360</v>
          </cell>
        </row>
        <row r="8588">
          <cell r="A8588">
            <v>1024360</v>
          </cell>
        </row>
        <row r="8589">
          <cell r="A8589">
            <v>1024360</v>
          </cell>
        </row>
        <row r="8590">
          <cell r="A8590">
            <v>1024360</v>
          </cell>
        </row>
        <row r="8591">
          <cell r="A8591">
            <v>1024360</v>
          </cell>
        </row>
        <row r="8592">
          <cell r="A8592">
            <v>1024361</v>
          </cell>
        </row>
        <row r="8593">
          <cell r="A8593">
            <v>1024361</v>
          </cell>
        </row>
        <row r="8594">
          <cell r="A8594">
            <v>1024361</v>
          </cell>
        </row>
        <row r="8595">
          <cell r="A8595">
            <v>1024361</v>
          </cell>
        </row>
        <row r="8596">
          <cell r="A8596">
            <v>1024361</v>
          </cell>
        </row>
        <row r="8597">
          <cell r="A8597">
            <v>1024361</v>
          </cell>
        </row>
        <row r="8598">
          <cell r="A8598">
            <v>1024361</v>
          </cell>
        </row>
        <row r="8599">
          <cell r="A8599">
            <v>1024361</v>
          </cell>
        </row>
        <row r="8600">
          <cell r="A8600">
            <v>1024361</v>
          </cell>
        </row>
        <row r="8601">
          <cell r="A8601">
            <v>1024361</v>
          </cell>
        </row>
        <row r="8602">
          <cell r="A8602">
            <v>1024361</v>
          </cell>
        </row>
        <row r="8603">
          <cell r="A8603">
            <v>1024361</v>
          </cell>
        </row>
        <row r="8604">
          <cell r="A8604">
            <v>1024361</v>
          </cell>
        </row>
        <row r="8605">
          <cell r="A8605">
            <v>1024361</v>
          </cell>
        </row>
        <row r="8606">
          <cell r="A8606">
            <v>1024361</v>
          </cell>
        </row>
        <row r="8607">
          <cell r="A8607">
            <v>1024361</v>
          </cell>
        </row>
        <row r="8608">
          <cell r="A8608">
            <v>1024361</v>
          </cell>
        </row>
        <row r="8609">
          <cell r="A8609">
            <v>1024361</v>
          </cell>
        </row>
        <row r="8610">
          <cell r="A8610">
            <v>1024362</v>
          </cell>
        </row>
        <row r="8611">
          <cell r="A8611">
            <v>1024362</v>
          </cell>
        </row>
        <row r="8612">
          <cell r="A8612">
            <v>1024362</v>
          </cell>
        </row>
        <row r="8613">
          <cell r="A8613">
            <v>1024362</v>
          </cell>
        </row>
        <row r="8614">
          <cell r="A8614">
            <v>1024362</v>
          </cell>
        </row>
        <row r="8615">
          <cell r="A8615">
            <v>1024362</v>
          </cell>
        </row>
        <row r="8616">
          <cell r="A8616">
            <v>1024362</v>
          </cell>
        </row>
        <row r="8617">
          <cell r="A8617">
            <v>1024362</v>
          </cell>
        </row>
        <row r="8618">
          <cell r="A8618">
            <v>1024362</v>
          </cell>
        </row>
        <row r="8619">
          <cell r="A8619">
            <v>1024362</v>
          </cell>
        </row>
        <row r="8620">
          <cell r="A8620">
            <v>1024362</v>
          </cell>
        </row>
        <row r="8621">
          <cell r="A8621">
            <v>1024362</v>
          </cell>
        </row>
        <row r="8622">
          <cell r="A8622">
            <v>1024362</v>
          </cell>
        </row>
        <row r="8623">
          <cell r="A8623">
            <v>1024362</v>
          </cell>
        </row>
        <row r="8624">
          <cell r="A8624">
            <v>1024362</v>
          </cell>
        </row>
        <row r="8625">
          <cell r="A8625">
            <v>1024363</v>
          </cell>
        </row>
        <row r="8626">
          <cell r="A8626">
            <v>1024363</v>
          </cell>
        </row>
        <row r="8627">
          <cell r="A8627">
            <v>1024363</v>
          </cell>
        </row>
        <row r="8628">
          <cell r="A8628">
            <v>1024363</v>
          </cell>
        </row>
        <row r="8629">
          <cell r="A8629">
            <v>1024364</v>
          </cell>
        </row>
        <row r="8630">
          <cell r="A8630">
            <v>1024364</v>
          </cell>
        </row>
        <row r="8631">
          <cell r="A8631">
            <v>1024364</v>
          </cell>
        </row>
        <row r="8632">
          <cell r="A8632">
            <v>1024364</v>
          </cell>
        </row>
        <row r="8633">
          <cell r="A8633">
            <v>1024364</v>
          </cell>
        </row>
        <row r="8634">
          <cell r="A8634">
            <v>1024364</v>
          </cell>
        </row>
        <row r="8635">
          <cell r="A8635">
            <v>1024364</v>
          </cell>
        </row>
        <row r="8636">
          <cell r="A8636">
            <v>1024364</v>
          </cell>
        </row>
        <row r="8637">
          <cell r="A8637">
            <v>1024371</v>
          </cell>
        </row>
        <row r="8638">
          <cell r="A8638">
            <v>1024371</v>
          </cell>
        </row>
        <row r="8639">
          <cell r="A8639">
            <v>1024371</v>
          </cell>
        </row>
        <row r="8640">
          <cell r="A8640">
            <v>1024371</v>
          </cell>
        </row>
        <row r="8641">
          <cell r="A8641">
            <v>1024371</v>
          </cell>
        </row>
        <row r="8642">
          <cell r="A8642">
            <v>1024372</v>
          </cell>
        </row>
        <row r="8643">
          <cell r="A8643">
            <v>1024372</v>
          </cell>
        </row>
        <row r="8644">
          <cell r="A8644">
            <v>1024372</v>
          </cell>
        </row>
        <row r="8645">
          <cell r="A8645">
            <v>1024372</v>
          </cell>
        </row>
        <row r="8646">
          <cell r="A8646">
            <v>1024372</v>
          </cell>
        </row>
        <row r="8647">
          <cell r="A8647">
            <v>1024372</v>
          </cell>
        </row>
        <row r="8648">
          <cell r="A8648">
            <v>1024372</v>
          </cell>
        </row>
        <row r="8649">
          <cell r="A8649">
            <v>1024372</v>
          </cell>
        </row>
        <row r="8650">
          <cell r="A8650">
            <v>1024373</v>
          </cell>
        </row>
        <row r="8651">
          <cell r="A8651">
            <v>1024373</v>
          </cell>
        </row>
        <row r="8652">
          <cell r="A8652">
            <v>1024373</v>
          </cell>
        </row>
        <row r="8653">
          <cell r="A8653">
            <v>1024373</v>
          </cell>
        </row>
        <row r="8654">
          <cell r="A8654">
            <v>1024373</v>
          </cell>
        </row>
        <row r="8655">
          <cell r="A8655">
            <v>1024373</v>
          </cell>
        </row>
        <row r="8656">
          <cell r="A8656">
            <v>1024373</v>
          </cell>
        </row>
        <row r="8657">
          <cell r="A8657">
            <v>1024373</v>
          </cell>
        </row>
        <row r="8658">
          <cell r="A8658">
            <v>1024375</v>
          </cell>
        </row>
        <row r="8659">
          <cell r="A8659">
            <v>1024375</v>
          </cell>
        </row>
        <row r="8660">
          <cell r="A8660">
            <v>1024375</v>
          </cell>
        </row>
        <row r="8661">
          <cell r="A8661">
            <v>1024375</v>
          </cell>
        </row>
        <row r="8662">
          <cell r="A8662">
            <v>1024375</v>
          </cell>
        </row>
        <row r="8663">
          <cell r="A8663">
            <v>1024375</v>
          </cell>
        </row>
        <row r="8664">
          <cell r="A8664">
            <v>1024375</v>
          </cell>
        </row>
        <row r="8665">
          <cell r="A8665">
            <v>1024376</v>
          </cell>
        </row>
        <row r="8666">
          <cell r="A8666">
            <v>1024376</v>
          </cell>
        </row>
        <row r="8667">
          <cell r="A8667">
            <v>1024376</v>
          </cell>
        </row>
        <row r="8668">
          <cell r="A8668">
            <v>1024376</v>
          </cell>
        </row>
        <row r="8669">
          <cell r="A8669">
            <v>1024376</v>
          </cell>
        </row>
        <row r="8670">
          <cell r="A8670">
            <v>1024376</v>
          </cell>
        </row>
        <row r="8671">
          <cell r="A8671">
            <v>1024376</v>
          </cell>
        </row>
        <row r="8672">
          <cell r="A8672">
            <v>1024377</v>
          </cell>
        </row>
        <row r="8673">
          <cell r="A8673">
            <v>1024377</v>
          </cell>
        </row>
        <row r="8674">
          <cell r="A8674">
            <v>1024377</v>
          </cell>
        </row>
        <row r="8675">
          <cell r="A8675">
            <v>1024377</v>
          </cell>
        </row>
        <row r="8676">
          <cell r="A8676">
            <v>1024377</v>
          </cell>
        </row>
        <row r="8677">
          <cell r="A8677">
            <v>1024377</v>
          </cell>
        </row>
        <row r="8678">
          <cell r="A8678">
            <v>1024378</v>
          </cell>
        </row>
        <row r="8679">
          <cell r="A8679">
            <v>1024378</v>
          </cell>
        </row>
        <row r="8680">
          <cell r="A8680">
            <v>1024378</v>
          </cell>
        </row>
        <row r="8681">
          <cell r="A8681">
            <v>1024378</v>
          </cell>
        </row>
        <row r="8682">
          <cell r="A8682">
            <v>1024383</v>
          </cell>
        </row>
        <row r="8683">
          <cell r="A8683">
            <v>1024383</v>
          </cell>
        </row>
        <row r="8684">
          <cell r="A8684">
            <v>1024383</v>
          </cell>
        </row>
        <row r="8685">
          <cell r="A8685">
            <v>1024383</v>
          </cell>
        </row>
        <row r="8686">
          <cell r="A8686">
            <v>1024385</v>
          </cell>
        </row>
        <row r="8687">
          <cell r="A8687">
            <v>1024385</v>
          </cell>
        </row>
        <row r="8688">
          <cell r="A8688">
            <v>1024385</v>
          </cell>
        </row>
        <row r="8689">
          <cell r="A8689">
            <v>1024385</v>
          </cell>
        </row>
        <row r="8690">
          <cell r="A8690">
            <v>1024391</v>
          </cell>
        </row>
        <row r="8691">
          <cell r="A8691">
            <v>1024391</v>
          </cell>
        </row>
        <row r="8692">
          <cell r="A8692">
            <v>1024391</v>
          </cell>
        </row>
        <row r="8693">
          <cell r="A8693">
            <v>1024392</v>
          </cell>
        </row>
        <row r="8694">
          <cell r="A8694">
            <v>1024392</v>
          </cell>
        </row>
        <row r="8695">
          <cell r="A8695">
            <v>1024392</v>
          </cell>
        </row>
        <row r="8696">
          <cell r="A8696">
            <v>1024392</v>
          </cell>
        </row>
        <row r="8697">
          <cell r="A8697">
            <v>1024392</v>
          </cell>
        </row>
        <row r="8698">
          <cell r="A8698">
            <v>1024392</v>
          </cell>
        </row>
        <row r="8699">
          <cell r="A8699">
            <v>1024392</v>
          </cell>
        </row>
        <row r="8700">
          <cell r="A8700">
            <v>1024392</v>
          </cell>
        </row>
        <row r="8701">
          <cell r="A8701">
            <v>1024392</v>
          </cell>
        </row>
        <row r="8702">
          <cell r="A8702">
            <v>1024392</v>
          </cell>
        </row>
        <row r="8703">
          <cell r="A8703">
            <v>1024392</v>
          </cell>
        </row>
        <row r="8704">
          <cell r="A8704">
            <v>1024392</v>
          </cell>
        </row>
        <row r="8705">
          <cell r="A8705">
            <v>1024392</v>
          </cell>
        </row>
        <row r="8706">
          <cell r="A8706">
            <v>1024392</v>
          </cell>
        </row>
        <row r="8707">
          <cell r="A8707">
            <v>1024392</v>
          </cell>
        </row>
        <row r="8708">
          <cell r="A8708">
            <v>1024392</v>
          </cell>
        </row>
        <row r="8709">
          <cell r="A8709">
            <v>1024392</v>
          </cell>
        </row>
        <row r="8710">
          <cell r="A8710">
            <v>1024395</v>
          </cell>
        </row>
        <row r="8711">
          <cell r="A8711">
            <v>1024395</v>
          </cell>
        </row>
        <row r="8712">
          <cell r="A8712">
            <v>1024395</v>
          </cell>
        </row>
        <row r="8713">
          <cell r="A8713">
            <v>1024395</v>
          </cell>
        </row>
        <row r="8714">
          <cell r="A8714">
            <v>1024395</v>
          </cell>
        </row>
        <row r="8715">
          <cell r="A8715">
            <v>1024395</v>
          </cell>
        </row>
        <row r="8716">
          <cell r="A8716">
            <v>1024395</v>
          </cell>
        </row>
        <row r="8717">
          <cell r="A8717">
            <v>1024395</v>
          </cell>
        </row>
        <row r="8718">
          <cell r="A8718">
            <v>1024395</v>
          </cell>
        </row>
        <row r="8719">
          <cell r="A8719">
            <v>1024395</v>
          </cell>
        </row>
        <row r="8720">
          <cell r="A8720">
            <v>1024395</v>
          </cell>
        </row>
        <row r="8721">
          <cell r="A8721">
            <v>1024395</v>
          </cell>
        </row>
        <row r="8722">
          <cell r="A8722">
            <v>1024395</v>
          </cell>
        </row>
        <row r="8723">
          <cell r="A8723">
            <v>1024395</v>
          </cell>
        </row>
        <row r="8724">
          <cell r="A8724">
            <v>1024395</v>
          </cell>
        </row>
        <row r="8725">
          <cell r="A8725">
            <v>1024395</v>
          </cell>
        </row>
        <row r="8726">
          <cell r="A8726">
            <v>1024395</v>
          </cell>
        </row>
        <row r="8727">
          <cell r="A8727">
            <v>1024395</v>
          </cell>
        </row>
        <row r="8728">
          <cell r="A8728">
            <v>1024395</v>
          </cell>
        </row>
        <row r="8729">
          <cell r="A8729">
            <v>1024395</v>
          </cell>
        </row>
        <row r="8730">
          <cell r="A8730">
            <v>1024401</v>
          </cell>
        </row>
        <row r="8731">
          <cell r="A8731">
            <v>1024401</v>
          </cell>
        </row>
        <row r="8732">
          <cell r="A8732">
            <v>1024401</v>
          </cell>
        </row>
        <row r="8733">
          <cell r="A8733">
            <v>1024401</v>
          </cell>
        </row>
        <row r="8734">
          <cell r="A8734">
            <v>1024401</v>
          </cell>
        </row>
        <row r="8735">
          <cell r="A8735">
            <v>1024401</v>
          </cell>
        </row>
        <row r="8736">
          <cell r="A8736">
            <v>1024401</v>
          </cell>
        </row>
        <row r="8737">
          <cell r="A8737">
            <v>1024401</v>
          </cell>
        </row>
        <row r="8738">
          <cell r="A8738">
            <v>1024403</v>
          </cell>
        </row>
        <row r="8739">
          <cell r="A8739">
            <v>1024403</v>
          </cell>
        </row>
        <row r="8740">
          <cell r="A8740">
            <v>1024403</v>
          </cell>
        </row>
        <row r="8741">
          <cell r="A8741">
            <v>1024403</v>
          </cell>
        </row>
        <row r="8742">
          <cell r="A8742">
            <v>1024403</v>
          </cell>
        </row>
        <row r="8743">
          <cell r="A8743">
            <v>1024403</v>
          </cell>
        </row>
        <row r="8744">
          <cell r="A8744">
            <v>1024403</v>
          </cell>
        </row>
        <row r="8745">
          <cell r="A8745">
            <v>1024403</v>
          </cell>
        </row>
        <row r="8746">
          <cell r="A8746">
            <v>1024403</v>
          </cell>
        </row>
        <row r="8747">
          <cell r="A8747">
            <v>1024403</v>
          </cell>
        </row>
        <row r="8748">
          <cell r="A8748">
            <v>1024403</v>
          </cell>
        </row>
        <row r="8749">
          <cell r="A8749">
            <v>1024403</v>
          </cell>
        </row>
        <row r="8750">
          <cell r="A8750">
            <v>1024403</v>
          </cell>
        </row>
        <row r="8751">
          <cell r="A8751">
            <v>1024403</v>
          </cell>
        </row>
        <row r="8752">
          <cell r="A8752">
            <v>1024403</v>
          </cell>
        </row>
        <row r="8753">
          <cell r="A8753">
            <v>1024403</v>
          </cell>
        </row>
        <row r="8754">
          <cell r="A8754">
            <v>1024403</v>
          </cell>
        </row>
        <row r="8755">
          <cell r="A8755">
            <v>1024403</v>
          </cell>
        </row>
        <row r="8756">
          <cell r="A8756">
            <v>1024403</v>
          </cell>
        </row>
        <row r="8757">
          <cell r="A8757">
            <v>1024403</v>
          </cell>
        </row>
        <row r="8758">
          <cell r="A8758">
            <v>1024403</v>
          </cell>
        </row>
        <row r="8759">
          <cell r="A8759">
            <v>1024404</v>
          </cell>
        </row>
        <row r="8760">
          <cell r="A8760">
            <v>1024404</v>
          </cell>
        </row>
        <row r="8761">
          <cell r="A8761">
            <v>1024404</v>
          </cell>
        </row>
        <row r="8762">
          <cell r="A8762">
            <v>1024404</v>
          </cell>
        </row>
        <row r="8763">
          <cell r="A8763">
            <v>1024404</v>
          </cell>
        </row>
        <row r="8764">
          <cell r="A8764">
            <v>1024404</v>
          </cell>
        </row>
        <row r="8765">
          <cell r="A8765">
            <v>1024404</v>
          </cell>
        </row>
        <row r="8766">
          <cell r="A8766">
            <v>1024404</v>
          </cell>
        </row>
        <row r="8767">
          <cell r="A8767">
            <v>1024404</v>
          </cell>
        </row>
        <row r="8768">
          <cell r="A8768">
            <v>1024404</v>
          </cell>
        </row>
        <row r="8769">
          <cell r="A8769">
            <v>1024404</v>
          </cell>
        </row>
        <row r="8770">
          <cell r="A8770">
            <v>1024404</v>
          </cell>
        </row>
        <row r="8771">
          <cell r="A8771">
            <v>1024404</v>
          </cell>
        </row>
        <row r="8772">
          <cell r="A8772">
            <v>1024404</v>
          </cell>
        </row>
        <row r="8773">
          <cell r="A8773">
            <v>1024404</v>
          </cell>
        </row>
        <row r="8774">
          <cell r="A8774">
            <v>1024404</v>
          </cell>
        </row>
        <row r="8775">
          <cell r="A8775">
            <v>1024404</v>
          </cell>
        </row>
        <row r="8776">
          <cell r="A8776">
            <v>1024404</v>
          </cell>
        </row>
        <row r="8777">
          <cell r="A8777">
            <v>1024404</v>
          </cell>
        </row>
        <row r="8778">
          <cell r="A8778">
            <v>1024404</v>
          </cell>
        </row>
        <row r="8779">
          <cell r="A8779">
            <v>1024404</v>
          </cell>
        </row>
        <row r="8780">
          <cell r="A8780">
            <v>1024404</v>
          </cell>
        </row>
        <row r="8781">
          <cell r="A8781">
            <v>1024404</v>
          </cell>
        </row>
        <row r="8782">
          <cell r="A8782">
            <v>1024404</v>
          </cell>
        </row>
        <row r="8783">
          <cell r="A8783">
            <v>1024404</v>
          </cell>
        </row>
        <row r="8784">
          <cell r="A8784">
            <v>1024404</v>
          </cell>
        </row>
        <row r="8785">
          <cell r="A8785">
            <v>1024404</v>
          </cell>
        </row>
        <row r="8786">
          <cell r="A8786">
            <v>1024404</v>
          </cell>
        </row>
        <row r="8787">
          <cell r="A8787">
            <v>1024404</v>
          </cell>
        </row>
        <row r="8788">
          <cell r="A8788">
            <v>1024404</v>
          </cell>
        </row>
        <row r="8789">
          <cell r="A8789">
            <v>1024404</v>
          </cell>
        </row>
        <row r="8790">
          <cell r="A8790">
            <v>1024404</v>
          </cell>
        </row>
        <row r="8791">
          <cell r="A8791">
            <v>1024404</v>
          </cell>
        </row>
        <row r="8792">
          <cell r="A8792">
            <v>1024405</v>
          </cell>
        </row>
        <row r="8793">
          <cell r="A8793">
            <v>1024405</v>
          </cell>
        </row>
        <row r="8794">
          <cell r="A8794">
            <v>1024405</v>
          </cell>
        </row>
        <row r="8795">
          <cell r="A8795">
            <v>1024405</v>
          </cell>
        </row>
        <row r="8796">
          <cell r="A8796">
            <v>1024405</v>
          </cell>
        </row>
        <row r="8797">
          <cell r="A8797">
            <v>1024405</v>
          </cell>
        </row>
        <row r="8798">
          <cell r="A8798">
            <v>1024405</v>
          </cell>
        </row>
        <row r="8799">
          <cell r="A8799">
            <v>1024405</v>
          </cell>
        </row>
        <row r="8800">
          <cell r="A8800">
            <v>1024405</v>
          </cell>
        </row>
        <row r="8801">
          <cell r="A8801">
            <v>1024405</v>
          </cell>
        </row>
        <row r="8802">
          <cell r="A8802">
            <v>1024405</v>
          </cell>
        </row>
        <row r="8803">
          <cell r="A8803">
            <v>1024405</v>
          </cell>
        </row>
        <row r="8804">
          <cell r="A8804">
            <v>1024405</v>
          </cell>
        </row>
        <row r="8805">
          <cell r="A8805">
            <v>1024405</v>
          </cell>
        </row>
        <row r="8806">
          <cell r="A8806">
            <v>1024405</v>
          </cell>
        </row>
        <row r="8807">
          <cell r="A8807">
            <v>1024405</v>
          </cell>
        </row>
        <row r="8808">
          <cell r="A8808">
            <v>1024405</v>
          </cell>
        </row>
        <row r="8809">
          <cell r="A8809">
            <v>1024405</v>
          </cell>
        </row>
        <row r="8810">
          <cell r="A8810">
            <v>1024405</v>
          </cell>
        </row>
        <row r="8811">
          <cell r="A8811">
            <v>1024405</v>
          </cell>
        </row>
        <row r="8812">
          <cell r="A8812">
            <v>1024405</v>
          </cell>
        </row>
        <row r="8813">
          <cell r="A8813">
            <v>1024405</v>
          </cell>
        </row>
        <row r="8814">
          <cell r="A8814">
            <v>1024407</v>
          </cell>
        </row>
        <row r="8815">
          <cell r="A8815">
            <v>1024407</v>
          </cell>
        </row>
        <row r="8816">
          <cell r="A8816">
            <v>1024407</v>
          </cell>
        </row>
        <row r="8817">
          <cell r="A8817">
            <v>1024407</v>
          </cell>
        </row>
        <row r="8818">
          <cell r="A8818">
            <v>1024407</v>
          </cell>
        </row>
        <row r="8819">
          <cell r="A8819">
            <v>1024407</v>
          </cell>
        </row>
        <row r="8820">
          <cell r="A8820">
            <v>1024407</v>
          </cell>
        </row>
        <row r="8821">
          <cell r="A8821">
            <v>1024407</v>
          </cell>
        </row>
        <row r="8822">
          <cell r="A8822">
            <v>1024407</v>
          </cell>
        </row>
        <row r="8823">
          <cell r="A8823">
            <v>1024407</v>
          </cell>
        </row>
        <row r="8824">
          <cell r="A8824">
            <v>1024407</v>
          </cell>
        </row>
        <row r="8825">
          <cell r="A8825">
            <v>1024407</v>
          </cell>
        </row>
        <row r="8826">
          <cell r="A8826">
            <v>1024407</v>
          </cell>
        </row>
        <row r="8827">
          <cell r="A8827">
            <v>1024407</v>
          </cell>
        </row>
        <row r="8828">
          <cell r="A8828">
            <v>1024407</v>
          </cell>
        </row>
        <row r="8829">
          <cell r="A8829">
            <v>1024407</v>
          </cell>
        </row>
        <row r="8830">
          <cell r="A8830">
            <v>1024407</v>
          </cell>
        </row>
        <row r="8831">
          <cell r="A8831">
            <v>1024407</v>
          </cell>
        </row>
        <row r="8832">
          <cell r="A8832">
            <v>1024408</v>
          </cell>
        </row>
        <row r="8833">
          <cell r="A8833">
            <v>1024408</v>
          </cell>
        </row>
        <row r="8834">
          <cell r="A8834">
            <v>1024408</v>
          </cell>
        </row>
        <row r="8835">
          <cell r="A8835">
            <v>1024408</v>
          </cell>
        </row>
        <row r="8836">
          <cell r="A8836">
            <v>1024408</v>
          </cell>
        </row>
        <row r="8837">
          <cell r="A8837">
            <v>1024408</v>
          </cell>
        </row>
        <row r="8838">
          <cell r="A8838">
            <v>1024408</v>
          </cell>
        </row>
        <row r="8839">
          <cell r="A8839">
            <v>1024408</v>
          </cell>
        </row>
        <row r="8840">
          <cell r="A8840">
            <v>1024408</v>
          </cell>
        </row>
        <row r="8841">
          <cell r="A8841">
            <v>1024408</v>
          </cell>
        </row>
        <row r="8842">
          <cell r="A8842">
            <v>1024409</v>
          </cell>
        </row>
        <row r="8843">
          <cell r="A8843">
            <v>1024409</v>
          </cell>
        </row>
        <row r="8844">
          <cell r="A8844">
            <v>1024409</v>
          </cell>
        </row>
        <row r="8845">
          <cell r="A8845">
            <v>1024409</v>
          </cell>
        </row>
        <row r="8846">
          <cell r="A8846">
            <v>1024409</v>
          </cell>
        </row>
        <row r="8847">
          <cell r="A8847">
            <v>1024409</v>
          </cell>
        </row>
        <row r="8848">
          <cell r="A8848">
            <v>1024409</v>
          </cell>
        </row>
        <row r="8849">
          <cell r="A8849">
            <v>1024409</v>
          </cell>
        </row>
        <row r="8850">
          <cell r="A8850">
            <v>1024410</v>
          </cell>
        </row>
        <row r="8851">
          <cell r="A8851">
            <v>1024410</v>
          </cell>
        </row>
        <row r="8852">
          <cell r="A8852">
            <v>1024410</v>
          </cell>
        </row>
        <row r="8853">
          <cell r="A8853">
            <v>1024410</v>
          </cell>
        </row>
        <row r="8854">
          <cell r="A8854">
            <v>1024410</v>
          </cell>
        </row>
        <row r="8855">
          <cell r="A8855">
            <v>1024410</v>
          </cell>
        </row>
        <row r="8856">
          <cell r="A8856">
            <v>1024411</v>
          </cell>
        </row>
        <row r="8857">
          <cell r="A8857">
            <v>1024411</v>
          </cell>
        </row>
        <row r="8858">
          <cell r="A8858">
            <v>1024411</v>
          </cell>
        </row>
        <row r="8859">
          <cell r="A8859">
            <v>1024411</v>
          </cell>
        </row>
        <row r="8860">
          <cell r="A8860">
            <v>1024411</v>
          </cell>
        </row>
        <row r="8861">
          <cell r="A8861">
            <v>1024411</v>
          </cell>
        </row>
        <row r="8862">
          <cell r="A8862">
            <v>1024412</v>
          </cell>
        </row>
        <row r="8863">
          <cell r="A8863">
            <v>1024412</v>
          </cell>
        </row>
        <row r="8864">
          <cell r="A8864">
            <v>1024412</v>
          </cell>
        </row>
        <row r="8865">
          <cell r="A8865">
            <v>1024412</v>
          </cell>
        </row>
        <row r="8866">
          <cell r="A8866">
            <v>1024417</v>
          </cell>
        </row>
        <row r="8867">
          <cell r="A8867">
            <v>1024430</v>
          </cell>
        </row>
        <row r="8868">
          <cell r="A8868">
            <v>1024431</v>
          </cell>
        </row>
        <row r="8869">
          <cell r="A8869">
            <v>1024445</v>
          </cell>
        </row>
        <row r="8870">
          <cell r="A8870">
            <v>1024453</v>
          </cell>
        </row>
        <row r="8871">
          <cell r="A8871">
            <v>1024454</v>
          </cell>
        </row>
        <row r="8872">
          <cell r="A8872">
            <v>1024456</v>
          </cell>
        </row>
        <row r="8873">
          <cell r="A8873">
            <v>1024457</v>
          </cell>
        </row>
        <row r="8874">
          <cell r="A8874">
            <v>1024458</v>
          </cell>
        </row>
        <row r="8875">
          <cell r="A8875">
            <v>1024459</v>
          </cell>
        </row>
        <row r="8876">
          <cell r="A8876">
            <v>1024459</v>
          </cell>
        </row>
        <row r="8877">
          <cell r="A8877">
            <v>1024468</v>
          </cell>
        </row>
        <row r="8878">
          <cell r="A8878">
            <v>1024468</v>
          </cell>
        </row>
        <row r="8879">
          <cell r="A8879">
            <v>1024468</v>
          </cell>
        </row>
        <row r="8880">
          <cell r="A8880">
            <v>1024469</v>
          </cell>
        </row>
        <row r="8881">
          <cell r="A8881">
            <v>1024470</v>
          </cell>
        </row>
        <row r="8882">
          <cell r="A8882">
            <v>1024470</v>
          </cell>
        </row>
        <row r="8883">
          <cell r="A8883">
            <v>1024497</v>
          </cell>
        </row>
        <row r="8884">
          <cell r="A8884">
            <v>1024497</v>
          </cell>
        </row>
        <row r="8885">
          <cell r="A8885">
            <v>1024547</v>
          </cell>
        </row>
        <row r="8886">
          <cell r="A8886">
            <v>1024547</v>
          </cell>
        </row>
        <row r="8887">
          <cell r="A8887">
            <v>1024547</v>
          </cell>
        </row>
        <row r="8888">
          <cell r="A8888">
            <v>1024622</v>
          </cell>
        </row>
        <row r="8889">
          <cell r="A8889">
            <v>1024641</v>
          </cell>
        </row>
        <row r="8890">
          <cell r="A8890">
            <v>1024642</v>
          </cell>
        </row>
        <row r="8891">
          <cell r="A8891">
            <v>1024651</v>
          </cell>
        </row>
        <row r="8892">
          <cell r="A8892">
            <v>1024655</v>
          </cell>
        </row>
        <row r="8893">
          <cell r="A8893">
            <v>1024655</v>
          </cell>
        </row>
        <row r="8894">
          <cell r="A8894">
            <v>1024655</v>
          </cell>
        </row>
        <row r="8895">
          <cell r="A8895">
            <v>1024659</v>
          </cell>
        </row>
        <row r="8896">
          <cell r="A8896">
            <v>1024660</v>
          </cell>
        </row>
        <row r="8897">
          <cell r="A8897">
            <v>1024660</v>
          </cell>
        </row>
        <row r="8898">
          <cell r="A8898">
            <v>1024661</v>
          </cell>
        </row>
        <row r="8899">
          <cell r="A8899">
            <v>1024661</v>
          </cell>
        </row>
        <row r="8900">
          <cell r="A8900">
            <v>1024666</v>
          </cell>
        </row>
        <row r="8901">
          <cell r="A8901">
            <v>1024666</v>
          </cell>
        </row>
        <row r="8902">
          <cell r="A8902">
            <v>1024672</v>
          </cell>
        </row>
        <row r="8903">
          <cell r="A8903">
            <v>1024686</v>
          </cell>
        </row>
        <row r="8904">
          <cell r="A8904">
            <v>1024699</v>
          </cell>
        </row>
        <row r="8905">
          <cell r="A8905">
            <v>1024707</v>
          </cell>
        </row>
        <row r="8906">
          <cell r="A8906">
            <v>1024708</v>
          </cell>
        </row>
        <row r="8907">
          <cell r="A8907">
            <v>1024728</v>
          </cell>
        </row>
        <row r="8908">
          <cell r="A8908">
            <v>1024728</v>
          </cell>
        </row>
        <row r="8909">
          <cell r="A8909">
            <v>1024728</v>
          </cell>
        </row>
        <row r="8910">
          <cell r="A8910">
            <v>1024728</v>
          </cell>
        </row>
        <row r="8911">
          <cell r="A8911">
            <v>1024728</v>
          </cell>
        </row>
        <row r="8912">
          <cell r="A8912">
            <v>1024728</v>
          </cell>
        </row>
        <row r="8913">
          <cell r="A8913">
            <v>1024728</v>
          </cell>
        </row>
        <row r="8914">
          <cell r="A8914">
            <v>1024728</v>
          </cell>
        </row>
        <row r="8915">
          <cell r="A8915">
            <v>1024728</v>
          </cell>
        </row>
        <row r="8916">
          <cell r="A8916">
            <v>1024728</v>
          </cell>
        </row>
        <row r="8917">
          <cell r="A8917">
            <v>1024728</v>
          </cell>
        </row>
        <row r="8918">
          <cell r="A8918">
            <v>1024728</v>
          </cell>
        </row>
        <row r="8919">
          <cell r="A8919">
            <v>1024728</v>
          </cell>
        </row>
        <row r="8920">
          <cell r="A8920">
            <v>1024728</v>
          </cell>
        </row>
        <row r="8921">
          <cell r="A8921">
            <v>1024728</v>
          </cell>
        </row>
        <row r="8922">
          <cell r="A8922">
            <v>1024728</v>
          </cell>
        </row>
        <row r="8923">
          <cell r="A8923">
            <v>1024728</v>
          </cell>
        </row>
        <row r="8924">
          <cell r="A8924">
            <v>1024728</v>
          </cell>
        </row>
        <row r="8925">
          <cell r="A8925">
            <v>1024728</v>
          </cell>
        </row>
        <row r="8926">
          <cell r="A8926">
            <v>1024728</v>
          </cell>
        </row>
        <row r="8927">
          <cell r="A8927">
            <v>1024728</v>
          </cell>
        </row>
        <row r="8928">
          <cell r="A8928">
            <v>1024728</v>
          </cell>
        </row>
        <row r="8929">
          <cell r="A8929">
            <v>1024728</v>
          </cell>
        </row>
        <row r="8930">
          <cell r="A8930">
            <v>1024728</v>
          </cell>
        </row>
        <row r="8931">
          <cell r="A8931">
            <v>1024728</v>
          </cell>
        </row>
        <row r="8932">
          <cell r="A8932">
            <v>1024728</v>
          </cell>
        </row>
        <row r="8933">
          <cell r="A8933">
            <v>1024733</v>
          </cell>
        </row>
        <row r="8934">
          <cell r="A8934">
            <v>1024733</v>
          </cell>
        </row>
        <row r="8935">
          <cell r="A8935">
            <v>1024733</v>
          </cell>
        </row>
        <row r="8936">
          <cell r="A8936">
            <v>1024733</v>
          </cell>
        </row>
        <row r="8937">
          <cell r="A8937">
            <v>1024733</v>
          </cell>
        </row>
        <row r="8938">
          <cell r="A8938">
            <v>1024733</v>
          </cell>
        </row>
        <row r="8939">
          <cell r="A8939">
            <v>1024733</v>
          </cell>
        </row>
        <row r="8940">
          <cell r="A8940">
            <v>1024733</v>
          </cell>
        </row>
        <row r="8941">
          <cell r="A8941">
            <v>1024733</v>
          </cell>
        </row>
        <row r="8942">
          <cell r="A8942">
            <v>1024733</v>
          </cell>
        </row>
        <row r="8943">
          <cell r="A8943">
            <v>1024733</v>
          </cell>
        </row>
        <row r="8944">
          <cell r="A8944">
            <v>1024733</v>
          </cell>
        </row>
        <row r="8945">
          <cell r="A8945">
            <v>1024733</v>
          </cell>
        </row>
        <row r="8946">
          <cell r="A8946">
            <v>1024733</v>
          </cell>
        </row>
        <row r="8947">
          <cell r="A8947">
            <v>1024733</v>
          </cell>
        </row>
        <row r="8948">
          <cell r="A8948">
            <v>1024733</v>
          </cell>
        </row>
        <row r="8949">
          <cell r="A8949">
            <v>1024733</v>
          </cell>
        </row>
        <row r="8950">
          <cell r="A8950">
            <v>1024733</v>
          </cell>
        </row>
        <row r="8951">
          <cell r="A8951">
            <v>1024733</v>
          </cell>
        </row>
        <row r="8952">
          <cell r="A8952">
            <v>1024733</v>
          </cell>
        </row>
        <row r="8953">
          <cell r="A8953">
            <v>1024733</v>
          </cell>
        </row>
        <row r="8954">
          <cell r="A8954">
            <v>1024733</v>
          </cell>
        </row>
        <row r="8955">
          <cell r="A8955">
            <v>1024733</v>
          </cell>
        </row>
        <row r="8956">
          <cell r="A8956">
            <v>1024733</v>
          </cell>
        </row>
        <row r="8957">
          <cell r="A8957">
            <v>1024733</v>
          </cell>
        </row>
        <row r="8958">
          <cell r="A8958">
            <v>1024733</v>
          </cell>
        </row>
        <row r="8959">
          <cell r="A8959">
            <v>1024733</v>
          </cell>
        </row>
        <row r="8960">
          <cell r="A8960">
            <v>1024733</v>
          </cell>
        </row>
        <row r="8961">
          <cell r="A8961">
            <v>1024733</v>
          </cell>
        </row>
        <row r="8962">
          <cell r="A8962">
            <v>1024733</v>
          </cell>
        </row>
        <row r="8963">
          <cell r="A8963">
            <v>1024733</v>
          </cell>
        </row>
        <row r="8964">
          <cell r="A8964">
            <v>1024733</v>
          </cell>
        </row>
        <row r="8965">
          <cell r="A8965">
            <v>1024733</v>
          </cell>
        </row>
        <row r="8966">
          <cell r="A8966">
            <v>1024733</v>
          </cell>
        </row>
        <row r="8967">
          <cell r="A8967">
            <v>1024733</v>
          </cell>
        </row>
        <row r="8968">
          <cell r="A8968">
            <v>1024733</v>
          </cell>
        </row>
        <row r="8969">
          <cell r="A8969">
            <v>1024733</v>
          </cell>
        </row>
        <row r="8970">
          <cell r="A8970">
            <v>1024733</v>
          </cell>
        </row>
        <row r="8971">
          <cell r="A8971">
            <v>1024733</v>
          </cell>
        </row>
        <row r="8972">
          <cell r="A8972">
            <v>1024733</v>
          </cell>
        </row>
        <row r="8973">
          <cell r="A8973">
            <v>1024733</v>
          </cell>
        </row>
        <row r="8974">
          <cell r="A8974">
            <v>1024733</v>
          </cell>
        </row>
        <row r="8975">
          <cell r="A8975">
            <v>1024733</v>
          </cell>
        </row>
        <row r="8976">
          <cell r="A8976">
            <v>1024733</v>
          </cell>
        </row>
        <row r="8977">
          <cell r="A8977">
            <v>1024733</v>
          </cell>
        </row>
        <row r="8978">
          <cell r="A8978">
            <v>1024733</v>
          </cell>
        </row>
        <row r="8979">
          <cell r="A8979">
            <v>1024733</v>
          </cell>
        </row>
        <row r="8980">
          <cell r="A8980">
            <v>1024733</v>
          </cell>
        </row>
        <row r="8981">
          <cell r="A8981">
            <v>1024733</v>
          </cell>
        </row>
        <row r="8982">
          <cell r="A8982">
            <v>1024733</v>
          </cell>
        </row>
        <row r="8983">
          <cell r="A8983">
            <v>1024733</v>
          </cell>
        </row>
        <row r="8984">
          <cell r="A8984">
            <v>1024733</v>
          </cell>
        </row>
        <row r="8985">
          <cell r="A8985">
            <v>1024733</v>
          </cell>
        </row>
        <row r="8986">
          <cell r="A8986">
            <v>1024733</v>
          </cell>
        </row>
        <row r="8987">
          <cell r="A8987">
            <v>1024733</v>
          </cell>
        </row>
        <row r="8988">
          <cell r="A8988">
            <v>1024733</v>
          </cell>
        </row>
        <row r="8989">
          <cell r="A8989">
            <v>1024733</v>
          </cell>
        </row>
        <row r="8990">
          <cell r="A8990">
            <v>1024733</v>
          </cell>
        </row>
        <row r="8991">
          <cell r="A8991">
            <v>1024733</v>
          </cell>
        </row>
        <row r="8992">
          <cell r="A8992">
            <v>1024733</v>
          </cell>
        </row>
        <row r="8993">
          <cell r="A8993">
            <v>1024733</v>
          </cell>
        </row>
        <row r="8994">
          <cell r="A8994">
            <v>1024733</v>
          </cell>
        </row>
        <row r="8995">
          <cell r="A8995">
            <v>1024733</v>
          </cell>
        </row>
        <row r="8996">
          <cell r="A8996">
            <v>1024733</v>
          </cell>
        </row>
        <row r="8997">
          <cell r="A8997">
            <v>1024733</v>
          </cell>
        </row>
        <row r="8998">
          <cell r="A8998">
            <v>1024733</v>
          </cell>
        </row>
        <row r="8999">
          <cell r="A8999">
            <v>1024733</v>
          </cell>
        </row>
        <row r="9000">
          <cell r="A9000">
            <v>1024733</v>
          </cell>
        </row>
        <row r="9001">
          <cell r="A9001">
            <v>1024733</v>
          </cell>
        </row>
        <row r="9002">
          <cell r="A9002">
            <v>1024733</v>
          </cell>
        </row>
        <row r="9003">
          <cell r="A9003">
            <v>1024733</v>
          </cell>
        </row>
        <row r="9004">
          <cell r="A9004">
            <v>1024733</v>
          </cell>
        </row>
        <row r="9005">
          <cell r="A9005">
            <v>1024733</v>
          </cell>
        </row>
        <row r="9006">
          <cell r="A9006">
            <v>1024733</v>
          </cell>
        </row>
        <row r="9007">
          <cell r="A9007">
            <v>1024733</v>
          </cell>
        </row>
        <row r="9008">
          <cell r="A9008">
            <v>1024733</v>
          </cell>
        </row>
        <row r="9009">
          <cell r="A9009">
            <v>1024733</v>
          </cell>
        </row>
        <row r="9010">
          <cell r="A9010">
            <v>1024733</v>
          </cell>
        </row>
        <row r="9011">
          <cell r="A9011">
            <v>1024733</v>
          </cell>
        </row>
        <row r="9012">
          <cell r="A9012">
            <v>1024733</v>
          </cell>
        </row>
        <row r="9013">
          <cell r="A9013">
            <v>1024733</v>
          </cell>
        </row>
        <row r="9014">
          <cell r="A9014">
            <v>1024733</v>
          </cell>
        </row>
        <row r="9015">
          <cell r="A9015">
            <v>1024733</v>
          </cell>
        </row>
        <row r="9016">
          <cell r="A9016">
            <v>1024733</v>
          </cell>
        </row>
        <row r="9017">
          <cell r="A9017">
            <v>1024733</v>
          </cell>
        </row>
        <row r="9018">
          <cell r="A9018">
            <v>1024733</v>
          </cell>
        </row>
        <row r="9019">
          <cell r="A9019">
            <v>1024733</v>
          </cell>
        </row>
        <row r="9020">
          <cell r="A9020">
            <v>1024733</v>
          </cell>
        </row>
        <row r="9021">
          <cell r="A9021">
            <v>1024733</v>
          </cell>
        </row>
        <row r="9022">
          <cell r="A9022">
            <v>1024733</v>
          </cell>
        </row>
        <row r="9023">
          <cell r="A9023">
            <v>1024733</v>
          </cell>
        </row>
        <row r="9024">
          <cell r="A9024">
            <v>1024733</v>
          </cell>
        </row>
        <row r="9025">
          <cell r="A9025">
            <v>1024733</v>
          </cell>
        </row>
        <row r="9026">
          <cell r="A9026">
            <v>1024733</v>
          </cell>
        </row>
        <row r="9027">
          <cell r="A9027">
            <v>1024733</v>
          </cell>
        </row>
        <row r="9028">
          <cell r="A9028">
            <v>1024733</v>
          </cell>
        </row>
        <row r="9029">
          <cell r="A9029">
            <v>1024733</v>
          </cell>
        </row>
        <row r="9030">
          <cell r="A9030">
            <v>1024733</v>
          </cell>
        </row>
        <row r="9031">
          <cell r="A9031">
            <v>1024733</v>
          </cell>
        </row>
        <row r="9032">
          <cell r="A9032">
            <v>1024733</v>
          </cell>
        </row>
        <row r="9033">
          <cell r="A9033">
            <v>1024733</v>
          </cell>
        </row>
        <row r="9034">
          <cell r="A9034">
            <v>1024733</v>
          </cell>
        </row>
        <row r="9035">
          <cell r="A9035">
            <v>1024733</v>
          </cell>
        </row>
        <row r="9036">
          <cell r="A9036">
            <v>1024733</v>
          </cell>
        </row>
        <row r="9037">
          <cell r="A9037">
            <v>1024733</v>
          </cell>
        </row>
        <row r="9038">
          <cell r="A9038">
            <v>1024733</v>
          </cell>
        </row>
        <row r="9039">
          <cell r="A9039">
            <v>1024733</v>
          </cell>
        </row>
        <row r="9040">
          <cell r="A9040">
            <v>1024735</v>
          </cell>
        </row>
        <row r="9041">
          <cell r="A9041">
            <v>1024747</v>
          </cell>
        </row>
        <row r="9042">
          <cell r="A9042">
            <v>1024765</v>
          </cell>
        </row>
        <row r="9043">
          <cell r="A9043">
            <v>1024765</v>
          </cell>
        </row>
        <row r="9044">
          <cell r="A9044">
            <v>1024765</v>
          </cell>
        </row>
        <row r="9045">
          <cell r="A9045">
            <v>1024765</v>
          </cell>
        </row>
        <row r="9046">
          <cell r="A9046">
            <v>1024765</v>
          </cell>
        </row>
        <row r="9047">
          <cell r="A9047">
            <v>1024765</v>
          </cell>
        </row>
        <row r="9048">
          <cell r="A9048">
            <v>1024765</v>
          </cell>
        </row>
        <row r="9049">
          <cell r="A9049">
            <v>1024765</v>
          </cell>
        </row>
        <row r="9050">
          <cell r="A9050">
            <v>1024765</v>
          </cell>
        </row>
        <row r="9051">
          <cell r="A9051">
            <v>1024765</v>
          </cell>
        </row>
        <row r="9052">
          <cell r="A9052">
            <v>1024765</v>
          </cell>
        </row>
        <row r="9053">
          <cell r="A9053">
            <v>1024765</v>
          </cell>
        </row>
        <row r="9054">
          <cell r="A9054">
            <v>1024765</v>
          </cell>
        </row>
        <row r="9055">
          <cell r="A9055">
            <v>1024765</v>
          </cell>
        </row>
        <row r="9056">
          <cell r="A9056">
            <v>1024765</v>
          </cell>
        </row>
        <row r="9057">
          <cell r="A9057">
            <v>1024766</v>
          </cell>
        </row>
        <row r="9058">
          <cell r="A9058">
            <v>1024766</v>
          </cell>
        </row>
        <row r="9059">
          <cell r="A9059">
            <v>1024766</v>
          </cell>
        </row>
        <row r="9060">
          <cell r="A9060">
            <v>1024766</v>
          </cell>
        </row>
        <row r="9061">
          <cell r="A9061">
            <v>1024766</v>
          </cell>
        </row>
        <row r="9062">
          <cell r="A9062">
            <v>1024766</v>
          </cell>
        </row>
        <row r="9063">
          <cell r="A9063">
            <v>1024766</v>
          </cell>
        </row>
        <row r="9064">
          <cell r="A9064">
            <v>1024766</v>
          </cell>
        </row>
        <row r="9065">
          <cell r="A9065">
            <v>1024766</v>
          </cell>
        </row>
        <row r="9066">
          <cell r="A9066">
            <v>1024766</v>
          </cell>
        </row>
        <row r="9067">
          <cell r="A9067">
            <v>1024766</v>
          </cell>
        </row>
        <row r="9068">
          <cell r="A9068">
            <v>1024766</v>
          </cell>
        </row>
        <row r="9069">
          <cell r="A9069">
            <v>1024766</v>
          </cell>
        </row>
        <row r="9070">
          <cell r="A9070">
            <v>1024766</v>
          </cell>
        </row>
        <row r="9071">
          <cell r="A9071">
            <v>1024766</v>
          </cell>
        </row>
        <row r="9072">
          <cell r="A9072">
            <v>1024766</v>
          </cell>
        </row>
        <row r="9073">
          <cell r="A9073">
            <v>1024766</v>
          </cell>
        </row>
        <row r="9074">
          <cell r="A9074">
            <v>1024766</v>
          </cell>
        </row>
        <row r="9075">
          <cell r="A9075">
            <v>1024766</v>
          </cell>
        </row>
        <row r="9076">
          <cell r="A9076">
            <v>1024766</v>
          </cell>
        </row>
        <row r="9077">
          <cell r="A9077">
            <v>1024766</v>
          </cell>
        </row>
        <row r="9078">
          <cell r="A9078">
            <v>1024766</v>
          </cell>
        </row>
        <row r="9079">
          <cell r="A9079">
            <v>1024766</v>
          </cell>
        </row>
        <row r="9080">
          <cell r="A9080">
            <v>1024766</v>
          </cell>
        </row>
        <row r="9081">
          <cell r="A9081">
            <v>1024766</v>
          </cell>
        </row>
        <row r="9082">
          <cell r="A9082">
            <v>1024766</v>
          </cell>
        </row>
        <row r="9083">
          <cell r="A9083">
            <v>1024766</v>
          </cell>
        </row>
        <row r="9084">
          <cell r="A9084">
            <v>1024766</v>
          </cell>
        </row>
        <row r="9085">
          <cell r="A9085">
            <v>1024766</v>
          </cell>
        </row>
        <row r="9086">
          <cell r="A9086">
            <v>1024766</v>
          </cell>
        </row>
        <row r="9087">
          <cell r="A9087">
            <v>1024766</v>
          </cell>
        </row>
        <row r="9088">
          <cell r="A9088">
            <v>1024766</v>
          </cell>
        </row>
        <row r="9089">
          <cell r="A9089">
            <v>1024766</v>
          </cell>
        </row>
        <row r="9090">
          <cell r="A9090">
            <v>1024766</v>
          </cell>
        </row>
        <row r="9091">
          <cell r="A9091">
            <v>1024766</v>
          </cell>
        </row>
        <row r="9092">
          <cell r="A9092">
            <v>1024766</v>
          </cell>
        </row>
        <row r="9093">
          <cell r="A9093">
            <v>1024766</v>
          </cell>
        </row>
        <row r="9094">
          <cell r="A9094">
            <v>1024766</v>
          </cell>
        </row>
        <row r="9095">
          <cell r="A9095">
            <v>1024766</v>
          </cell>
        </row>
        <row r="9096">
          <cell r="A9096">
            <v>1024766</v>
          </cell>
        </row>
        <row r="9097">
          <cell r="A9097">
            <v>1024766</v>
          </cell>
        </row>
        <row r="9098">
          <cell r="A9098">
            <v>1024766</v>
          </cell>
        </row>
        <row r="9099">
          <cell r="A9099">
            <v>1024766</v>
          </cell>
        </row>
        <row r="9100">
          <cell r="A9100">
            <v>1024766</v>
          </cell>
        </row>
        <row r="9101">
          <cell r="A9101">
            <v>1024766</v>
          </cell>
        </row>
        <row r="9102">
          <cell r="A9102">
            <v>1024766</v>
          </cell>
        </row>
        <row r="9103">
          <cell r="A9103">
            <v>1024766</v>
          </cell>
        </row>
        <row r="9104">
          <cell r="A9104">
            <v>1024766</v>
          </cell>
        </row>
        <row r="9105">
          <cell r="A9105">
            <v>1024766</v>
          </cell>
        </row>
        <row r="9106">
          <cell r="A9106">
            <v>1024766</v>
          </cell>
        </row>
        <row r="9107">
          <cell r="A9107">
            <v>1024766</v>
          </cell>
        </row>
        <row r="9108">
          <cell r="A9108">
            <v>1024767</v>
          </cell>
        </row>
        <row r="9109">
          <cell r="A9109">
            <v>1024767</v>
          </cell>
        </row>
        <row r="9110">
          <cell r="A9110">
            <v>1024767</v>
          </cell>
        </row>
        <row r="9111">
          <cell r="A9111">
            <v>1024767</v>
          </cell>
        </row>
        <row r="9112">
          <cell r="A9112">
            <v>1024767</v>
          </cell>
        </row>
        <row r="9113">
          <cell r="A9113">
            <v>1024767</v>
          </cell>
        </row>
        <row r="9114">
          <cell r="A9114">
            <v>1024767</v>
          </cell>
        </row>
        <row r="9115">
          <cell r="A9115">
            <v>1024767</v>
          </cell>
        </row>
        <row r="9116">
          <cell r="A9116">
            <v>1024767</v>
          </cell>
        </row>
        <row r="9117">
          <cell r="A9117">
            <v>1024767</v>
          </cell>
        </row>
        <row r="9118">
          <cell r="A9118">
            <v>1024767</v>
          </cell>
        </row>
        <row r="9119">
          <cell r="A9119">
            <v>1024767</v>
          </cell>
        </row>
        <row r="9120">
          <cell r="A9120">
            <v>1024767</v>
          </cell>
        </row>
        <row r="9121">
          <cell r="A9121">
            <v>1024767</v>
          </cell>
        </row>
        <row r="9122">
          <cell r="A9122">
            <v>1024767</v>
          </cell>
        </row>
        <row r="9123">
          <cell r="A9123">
            <v>1024767</v>
          </cell>
        </row>
        <row r="9124">
          <cell r="A9124">
            <v>1024767</v>
          </cell>
        </row>
        <row r="9125">
          <cell r="A9125">
            <v>1024767</v>
          </cell>
        </row>
        <row r="9126">
          <cell r="A9126">
            <v>1024767</v>
          </cell>
        </row>
        <row r="9127">
          <cell r="A9127">
            <v>1024767</v>
          </cell>
        </row>
        <row r="9128">
          <cell r="A9128">
            <v>1024767</v>
          </cell>
        </row>
        <row r="9129">
          <cell r="A9129">
            <v>1024767</v>
          </cell>
        </row>
        <row r="9130">
          <cell r="A9130">
            <v>1024767</v>
          </cell>
        </row>
        <row r="9131">
          <cell r="A9131">
            <v>1024767</v>
          </cell>
        </row>
        <row r="9132">
          <cell r="A9132">
            <v>1024767</v>
          </cell>
        </row>
        <row r="9133">
          <cell r="A9133">
            <v>1024767</v>
          </cell>
        </row>
        <row r="9134">
          <cell r="A9134">
            <v>1024767</v>
          </cell>
        </row>
        <row r="9135">
          <cell r="A9135">
            <v>1024767</v>
          </cell>
        </row>
        <row r="9136">
          <cell r="A9136">
            <v>1024767</v>
          </cell>
        </row>
        <row r="9137">
          <cell r="A9137">
            <v>1024767</v>
          </cell>
        </row>
        <row r="9138">
          <cell r="A9138">
            <v>1024767</v>
          </cell>
        </row>
        <row r="9139">
          <cell r="A9139">
            <v>1024767</v>
          </cell>
        </row>
        <row r="9140">
          <cell r="A9140">
            <v>1024767</v>
          </cell>
        </row>
        <row r="9141">
          <cell r="A9141">
            <v>1024767</v>
          </cell>
        </row>
        <row r="9142">
          <cell r="A9142">
            <v>1024767</v>
          </cell>
        </row>
        <row r="9143">
          <cell r="A9143">
            <v>1024767</v>
          </cell>
        </row>
        <row r="9144">
          <cell r="A9144">
            <v>1024767</v>
          </cell>
        </row>
        <row r="9145">
          <cell r="A9145">
            <v>1024767</v>
          </cell>
        </row>
        <row r="9146">
          <cell r="A9146">
            <v>1024767</v>
          </cell>
        </row>
        <row r="9147">
          <cell r="A9147">
            <v>1024767</v>
          </cell>
        </row>
        <row r="9148">
          <cell r="A9148">
            <v>1024767</v>
          </cell>
        </row>
        <row r="9149">
          <cell r="A9149">
            <v>1024767</v>
          </cell>
        </row>
        <row r="9150">
          <cell r="A9150">
            <v>1024767</v>
          </cell>
        </row>
        <row r="9151">
          <cell r="A9151">
            <v>1024767</v>
          </cell>
        </row>
        <row r="9152">
          <cell r="A9152">
            <v>1024768</v>
          </cell>
        </row>
        <row r="9153">
          <cell r="A9153">
            <v>1024768</v>
          </cell>
        </row>
        <row r="9154">
          <cell r="A9154">
            <v>1024768</v>
          </cell>
        </row>
        <row r="9155">
          <cell r="A9155">
            <v>1024768</v>
          </cell>
        </row>
        <row r="9156">
          <cell r="A9156">
            <v>1024768</v>
          </cell>
        </row>
        <row r="9157">
          <cell r="A9157">
            <v>1024768</v>
          </cell>
        </row>
        <row r="9158">
          <cell r="A9158">
            <v>1024768</v>
          </cell>
        </row>
        <row r="9159">
          <cell r="A9159">
            <v>1024768</v>
          </cell>
        </row>
        <row r="9160">
          <cell r="A9160">
            <v>1024768</v>
          </cell>
        </row>
        <row r="9161">
          <cell r="A9161">
            <v>1024768</v>
          </cell>
        </row>
        <row r="9162">
          <cell r="A9162">
            <v>1024768</v>
          </cell>
        </row>
        <row r="9163">
          <cell r="A9163">
            <v>1024768</v>
          </cell>
        </row>
        <row r="9164">
          <cell r="A9164">
            <v>1024768</v>
          </cell>
        </row>
        <row r="9165">
          <cell r="A9165">
            <v>1024768</v>
          </cell>
        </row>
        <row r="9166">
          <cell r="A9166">
            <v>1024768</v>
          </cell>
        </row>
        <row r="9167">
          <cell r="A9167">
            <v>1024770</v>
          </cell>
        </row>
        <row r="9168">
          <cell r="A9168">
            <v>1024770</v>
          </cell>
        </row>
        <row r="9169">
          <cell r="A9169">
            <v>1024770</v>
          </cell>
        </row>
        <row r="9170">
          <cell r="A9170">
            <v>1024770</v>
          </cell>
        </row>
        <row r="9171">
          <cell r="A9171">
            <v>1024770</v>
          </cell>
        </row>
        <row r="9172">
          <cell r="A9172">
            <v>1024770</v>
          </cell>
        </row>
        <row r="9173">
          <cell r="A9173">
            <v>1024770</v>
          </cell>
        </row>
        <row r="9174">
          <cell r="A9174">
            <v>1024770</v>
          </cell>
        </row>
        <row r="9175">
          <cell r="A9175">
            <v>1024770</v>
          </cell>
        </row>
        <row r="9176">
          <cell r="A9176">
            <v>1024770</v>
          </cell>
        </row>
        <row r="9177">
          <cell r="A9177">
            <v>1024770</v>
          </cell>
        </row>
        <row r="9178">
          <cell r="A9178">
            <v>1024771</v>
          </cell>
        </row>
        <row r="9179">
          <cell r="A9179">
            <v>1024771</v>
          </cell>
        </row>
        <row r="9180">
          <cell r="A9180">
            <v>1024771</v>
          </cell>
        </row>
        <row r="9181">
          <cell r="A9181">
            <v>1024771</v>
          </cell>
        </row>
        <row r="9182">
          <cell r="A9182">
            <v>1024771</v>
          </cell>
        </row>
        <row r="9183">
          <cell r="A9183">
            <v>1024771</v>
          </cell>
        </row>
        <row r="9184">
          <cell r="A9184">
            <v>1024771</v>
          </cell>
        </row>
        <row r="9185">
          <cell r="A9185">
            <v>1024771</v>
          </cell>
        </row>
        <row r="9186">
          <cell r="A9186">
            <v>1024771</v>
          </cell>
        </row>
        <row r="9187">
          <cell r="A9187">
            <v>1024771</v>
          </cell>
        </row>
        <row r="9188">
          <cell r="A9188">
            <v>1024771</v>
          </cell>
        </row>
        <row r="9189">
          <cell r="A9189">
            <v>1024774</v>
          </cell>
        </row>
        <row r="9190">
          <cell r="A9190">
            <v>1024774</v>
          </cell>
        </row>
        <row r="9191">
          <cell r="A9191">
            <v>1024774</v>
          </cell>
        </row>
        <row r="9192">
          <cell r="A9192">
            <v>1024774</v>
          </cell>
        </row>
        <row r="9193">
          <cell r="A9193">
            <v>1024774</v>
          </cell>
        </row>
        <row r="9194">
          <cell r="A9194">
            <v>1024774</v>
          </cell>
        </row>
        <row r="9195">
          <cell r="A9195">
            <v>1024774</v>
          </cell>
        </row>
        <row r="9196">
          <cell r="A9196">
            <v>1024774</v>
          </cell>
        </row>
        <row r="9197">
          <cell r="A9197">
            <v>1024774</v>
          </cell>
        </row>
        <row r="9198">
          <cell r="A9198">
            <v>1024774</v>
          </cell>
        </row>
        <row r="9199">
          <cell r="A9199">
            <v>1024774</v>
          </cell>
        </row>
        <row r="9200">
          <cell r="A9200">
            <v>1024774</v>
          </cell>
        </row>
        <row r="9201">
          <cell r="A9201">
            <v>1024774</v>
          </cell>
        </row>
        <row r="9202">
          <cell r="A9202">
            <v>1024774</v>
          </cell>
        </row>
        <row r="9203">
          <cell r="A9203">
            <v>1024774</v>
          </cell>
        </row>
        <row r="9204">
          <cell r="A9204">
            <v>1024774</v>
          </cell>
        </row>
        <row r="9205">
          <cell r="A9205">
            <v>1024789</v>
          </cell>
        </row>
        <row r="9206">
          <cell r="A9206">
            <v>1024789</v>
          </cell>
        </row>
        <row r="9207">
          <cell r="A9207">
            <v>1024789</v>
          </cell>
        </row>
        <row r="9208">
          <cell r="A9208">
            <v>1024789</v>
          </cell>
        </row>
        <row r="9209">
          <cell r="A9209">
            <v>1024789</v>
          </cell>
        </row>
        <row r="9210">
          <cell r="A9210">
            <v>1024789</v>
          </cell>
        </row>
        <row r="9211">
          <cell r="A9211">
            <v>1024789</v>
          </cell>
        </row>
        <row r="9212">
          <cell r="A9212">
            <v>1024789</v>
          </cell>
        </row>
        <row r="9213">
          <cell r="A9213">
            <v>1024789</v>
          </cell>
        </row>
        <row r="9214">
          <cell r="A9214">
            <v>1024789</v>
          </cell>
        </row>
        <row r="9215">
          <cell r="A9215">
            <v>1024789</v>
          </cell>
        </row>
        <row r="9216">
          <cell r="A9216">
            <v>1024789</v>
          </cell>
        </row>
        <row r="9217">
          <cell r="A9217">
            <v>1024789</v>
          </cell>
        </row>
        <row r="9218">
          <cell r="A9218">
            <v>1024789</v>
          </cell>
        </row>
        <row r="9219">
          <cell r="A9219">
            <v>1024789</v>
          </cell>
        </row>
        <row r="9220">
          <cell r="A9220">
            <v>1024789</v>
          </cell>
        </row>
        <row r="9221">
          <cell r="A9221">
            <v>1024789</v>
          </cell>
        </row>
        <row r="9222">
          <cell r="A9222">
            <v>1024821</v>
          </cell>
        </row>
        <row r="9223">
          <cell r="A9223">
            <v>1024821</v>
          </cell>
        </row>
        <row r="9224">
          <cell r="A9224">
            <v>1024821</v>
          </cell>
        </row>
        <row r="9225">
          <cell r="A9225">
            <v>1024821</v>
          </cell>
        </row>
        <row r="9226">
          <cell r="A9226">
            <v>1024835</v>
          </cell>
        </row>
        <row r="9227">
          <cell r="A9227">
            <v>1024835</v>
          </cell>
        </row>
        <row r="9228">
          <cell r="A9228">
            <v>1024835</v>
          </cell>
        </row>
        <row r="9229">
          <cell r="A9229">
            <v>1024835</v>
          </cell>
        </row>
        <row r="9230">
          <cell r="A9230">
            <v>1024835</v>
          </cell>
        </row>
        <row r="9231">
          <cell r="A9231">
            <v>1024835</v>
          </cell>
        </row>
        <row r="9232">
          <cell r="A9232">
            <v>1024835</v>
          </cell>
        </row>
        <row r="9233">
          <cell r="A9233">
            <v>1024835</v>
          </cell>
        </row>
        <row r="9234">
          <cell r="A9234">
            <v>1024835</v>
          </cell>
        </row>
        <row r="9235">
          <cell r="A9235">
            <v>1024835</v>
          </cell>
        </row>
        <row r="9236">
          <cell r="A9236">
            <v>1024835</v>
          </cell>
        </row>
        <row r="9237">
          <cell r="A9237">
            <v>1024835</v>
          </cell>
        </row>
        <row r="9238">
          <cell r="A9238">
            <v>1024835</v>
          </cell>
        </row>
        <row r="9239">
          <cell r="A9239">
            <v>1024835</v>
          </cell>
        </row>
        <row r="9240">
          <cell r="A9240">
            <v>1024835</v>
          </cell>
        </row>
        <row r="9241">
          <cell r="A9241">
            <v>1024835</v>
          </cell>
        </row>
        <row r="9242">
          <cell r="A9242">
            <v>1024835</v>
          </cell>
        </row>
        <row r="9243">
          <cell r="A9243">
            <v>1024847</v>
          </cell>
        </row>
        <row r="9244">
          <cell r="A9244">
            <v>1024847</v>
          </cell>
        </row>
        <row r="9245">
          <cell r="A9245">
            <v>1024847</v>
          </cell>
        </row>
        <row r="9246">
          <cell r="A9246">
            <v>1024847</v>
          </cell>
        </row>
        <row r="9247">
          <cell r="A9247">
            <v>1024847</v>
          </cell>
        </row>
        <row r="9248">
          <cell r="A9248">
            <v>1024847</v>
          </cell>
        </row>
        <row r="9249">
          <cell r="A9249">
            <v>1024847</v>
          </cell>
        </row>
        <row r="9250">
          <cell r="A9250">
            <v>1024847</v>
          </cell>
        </row>
        <row r="9251">
          <cell r="A9251">
            <v>1024847</v>
          </cell>
        </row>
        <row r="9252">
          <cell r="A9252">
            <v>1024847</v>
          </cell>
        </row>
        <row r="9253">
          <cell r="A9253">
            <v>1024868</v>
          </cell>
        </row>
        <row r="9254">
          <cell r="A9254">
            <v>1024868</v>
          </cell>
        </row>
        <row r="9255">
          <cell r="A9255">
            <v>1024868</v>
          </cell>
        </row>
        <row r="9256">
          <cell r="A9256">
            <v>1024868</v>
          </cell>
        </row>
        <row r="9257">
          <cell r="A9257">
            <v>1024868</v>
          </cell>
        </row>
        <row r="9258">
          <cell r="A9258">
            <v>1024868</v>
          </cell>
        </row>
        <row r="9259">
          <cell r="A9259">
            <v>1024868</v>
          </cell>
        </row>
        <row r="9260">
          <cell r="A9260">
            <v>1024868</v>
          </cell>
        </row>
        <row r="9261">
          <cell r="A9261">
            <v>1024930</v>
          </cell>
        </row>
        <row r="9262">
          <cell r="A9262">
            <v>1024930</v>
          </cell>
        </row>
        <row r="9263">
          <cell r="A9263">
            <v>1024930</v>
          </cell>
        </row>
        <row r="9264">
          <cell r="A9264">
            <v>1024930</v>
          </cell>
        </row>
        <row r="9265">
          <cell r="A9265">
            <v>1024930</v>
          </cell>
        </row>
        <row r="9266">
          <cell r="A9266">
            <v>1024930</v>
          </cell>
        </row>
        <row r="9267">
          <cell r="A9267">
            <v>1024930</v>
          </cell>
        </row>
        <row r="9268">
          <cell r="A9268">
            <v>1024930</v>
          </cell>
        </row>
        <row r="9269">
          <cell r="A9269">
            <v>1024930</v>
          </cell>
        </row>
        <row r="9270">
          <cell r="A9270">
            <v>1024930</v>
          </cell>
        </row>
        <row r="9271">
          <cell r="A9271">
            <v>1024930</v>
          </cell>
        </row>
        <row r="9272">
          <cell r="A9272">
            <v>1024960</v>
          </cell>
        </row>
        <row r="9273">
          <cell r="A9273">
            <v>1024960</v>
          </cell>
        </row>
        <row r="9274">
          <cell r="A9274">
            <v>1024960</v>
          </cell>
        </row>
        <row r="9275">
          <cell r="A9275">
            <v>1024960</v>
          </cell>
        </row>
        <row r="9276">
          <cell r="A9276">
            <v>1024960</v>
          </cell>
        </row>
        <row r="9277">
          <cell r="A9277">
            <v>1024960</v>
          </cell>
        </row>
        <row r="9278">
          <cell r="A9278">
            <v>1024960</v>
          </cell>
        </row>
        <row r="9279">
          <cell r="A9279">
            <v>1024960</v>
          </cell>
        </row>
        <row r="9280">
          <cell r="A9280">
            <v>1024960</v>
          </cell>
        </row>
        <row r="9281">
          <cell r="A9281">
            <v>1024960</v>
          </cell>
        </row>
        <row r="9282">
          <cell r="A9282">
            <v>1024960</v>
          </cell>
        </row>
        <row r="9283">
          <cell r="A9283">
            <v>1024960</v>
          </cell>
        </row>
        <row r="9284">
          <cell r="A9284">
            <v>1024960</v>
          </cell>
        </row>
        <row r="9285">
          <cell r="A9285">
            <v>1024960</v>
          </cell>
        </row>
        <row r="9286">
          <cell r="A9286">
            <v>1024960</v>
          </cell>
        </row>
        <row r="9287">
          <cell r="A9287">
            <v>1024960</v>
          </cell>
        </row>
        <row r="9288">
          <cell r="A9288">
            <v>1024960</v>
          </cell>
        </row>
        <row r="9289">
          <cell r="A9289">
            <v>1024960</v>
          </cell>
        </row>
        <row r="9290">
          <cell r="A9290">
            <v>1024962</v>
          </cell>
        </row>
        <row r="9291">
          <cell r="A9291">
            <v>1024962</v>
          </cell>
        </row>
        <row r="9292">
          <cell r="A9292">
            <v>1024962</v>
          </cell>
        </row>
        <row r="9293">
          <cell r="A9293">
            <v>1024962</v>
          </cell>
        </row>
        <row r="9294">
          <cell r="A9294">
            <v>1024962</v>
          </cell>
        </row>
        <row r="9295">
          <cell r="A9295">
            <v>1024962</v>
          </cell>
        </row>
        <row r="9296">
          <cell r="A9296">
            <v>1024969</v>
          </cell>
        </row>
        <row r="9297">
          <cell r="A9297">
            <v>1024969</v>
          </cell>
        </row>
        <row r="9298">
          <cell r="A9298">
            <v>1024969</v>
          </cell>
        </row>
        <row r="9299">
          <cell r="A9299">
            <v>1024969</v>
          </cell>
        </row>
        <row r="9300">
          <cell r="A9300">
            <v>1024969</v>
          </cell>
        </row>
        <row r="9301">
          <cell r="A9301">
            <v>1024969</v>
          </cell>
        </row>
        <row r="9302">
          <cell r="A9302">
            <v>1024970</v>
          </cell>
        </row>
        <row r="9303">
          <cell r="A9303">
            <v>1024970</v>
          </cell>
        </row>
        <row r="9304">
          <cell r="A9304">
            <v>1024970</v>
          </cell>
        </row>
        <row r="9305">
          <cell r="A9305">
            <v>1024970</v>
          </cell>
        </row>
        <row r="9306">
          <cell r="A9306">
            <v>1024970</v>
          </cell>
        </row>
        <row r="9307">
          <cell r="A9307">
            <v>1024970</v>
          </cell>
        </row>
        <row r="9308">
          <cell r="A9308">
            <v>1024970</v>
          </cell>
        </row>
        <row r="9309">
          <cell r="A9309">
            <v>1024970</v>
          </cell>
        </row>
        <row r="9310">
          <cell r="A9310">
            <v>1024970</v>
          </cell>
        </row>
        <row r="9311">
          <cell r="A9311">
            <v>1024970</v>
          </cell>
        </row>
        <row r="9312">
          <cell r="A9312">
            <v>1024970</v>
          </cell>
        </row>
        <row r="9313">
          <cell r="A9313">
            <v>1024970</v>
          </cell>
        </row>
        <row r="9314">
          <cell r="A9314">
            <v>1024970</v>
          </cell>
        </row>
        <row r="9315">
          <cell r="A9315">
            <v>1024970</v>
          </cell>
        </row>
        <row r="9316">
          <cell r="A9316">
            <v>1024970</v>
          </cell>
        </row>
        <row r="9317">
          <cell r="A9317">
            <v>1024970</v>
          </cell>
        </row>
        <row r="9318">
          <cell r="A9318">
            <v>1024970</v>
          </cell>
        </row>
        <row r="9319">
          <cell r="A9319">
            <v>1024970</v>
          </cell>
        </row>
        <row r="9320">
          <cell r="A9320">
            <v>1024970</v>
          </cell>
        </row>
        <row r="9321">
          <cell r="A9321">
            <v>1024970</v>
          </cell>
        </row>
        <row r="9322">
          <cell r="A9322">
            <v>1024970</v>
          </cell>
        </row>
        <row r="9323">
          <cell r="A9323">
            <v>1024970</v>
          </cell>
        </row>
        <row r="9324">
          <cell r="A9324">
            <v>1024970</v>
          </cell>
        </row>
        <row r="9325">
          <cell r="A9325">
            <v>1024970</v>
          </cell>
        </row>
        <row r="9326">
          <cell r="A9326">
            <v>1024984</v>
          </cell>
        </row>
        <row r="9327">
          <cell r="A9327">
            <v>1024984</v>
          </cell>
        </row>
        <row r="9328">
          <cell r="A9328">
            <v>1024984</v>
          </cell>
        </row>
        <row r="9329">
          <cell r="A9329">
            <v>1024984</v>
          </cell>
        </row>
        <row r="9330">
          <cell r="A9330">
            <v>1024984</v>
          </cell>
        </row>
        <row r="9331">
          <cell r="A9331">
            <v>1024984</v>
          </cell>
        </row>
        <row r="9332">
          <cell r="A9332">
            <v>1024984</v>
          </cell>
        </row>
        <row r="9333">
          <cell r="A9333">
            <v>1024984</v>
          </cell>
        </row>
        <row r="9334">
          <cell r="A9334">
            <v>1024984</v>
          </cell>
        </row>
        <row r="9335">
          <cell r="A9335">
            <v>1024984</v>
          </cell>
        </row>
        <row r="9336">
          <cell r="A9336">
            <v>1024985</v>
          </cell>
        </row>
        <row r="9337">
          <cell r="A9337">
            <v>1024985</v>
          </cell>
        </row>
        <row r="9338">
          <cell r="A9338">
            <v>1024985</v>
          </cell>
        </row>
        <row r="9339">
          <cell r="A9339">
            <v>1024985</v>
          </cell>
        </row>
        <row r="9340">
          <cell r="A9340">
            <v>1024985</v>
          </cell>
        </row>
        <row r="9341">
          <cell r="A9341">
            <v>1024985</v>
          </cell>
        </row>
        <row r="9342">
          <cell r="A9342">
            <v>1024985</v>
          </cell>
        </row>
        <row r="9343">
          <cell r="A9343">
            <v>1024985</v>
          </cell>
        </row>
        <row r="9344">
          <cell r="A9344">
            <v>1024985</v>
          </cell>
        </row>
        <row r="9345">
          <cell r="A9345">
            <v>1024985</v>
          </cell>
        </row>
        <row r="9346">
          <cell r="A9346">
            <v>1024985</v>
          </cell>
        </row>
        <row r="9347">
          <cell r="A9347">
            <v>1024985</v>
          </cell>
        </row>
        <row r="9348">
          <cell r="A9348">
            <v>1024985</v>
          </cell>
        </row>
        <row r="9349">
          <cell r="A9349">
            <v>1024985</v>
          </cell>
        </row>
        <row r="9350">
          <cell r="A9350">
            <v>1024985</v>
          </cell>
        </row>
        <row r="9351">
          <cell r="A9351">
            <v>1024985</v>
          </cell>
        </row>
        <row r="9352">
          <cell r="A9352">
            <v>1024985</v>
          </cell>
        </row>
        <row r="9353">
          <cell r="A9353">
            <v>1024985</v>
          </cell>
        </row>
        <row r="9354">
          <cell r="A9354">
            <v>1024985</v>
          </cell>
        </row>
        <row r="9355">
          <cell r="A9355">
            <v>1024985</v>
          </cell>
        </row>
        <row r="9356">
          <cell r="A9356">
            <v>1024999</v>
          </cell>
        </row>
        <row r="9357">
          <cell r="A9357">
            <v>1024999</v>
          </cell>
        </row>
        <row r="9358">
          <cell r="A9358">
            <v>1024999</v>
          </cell>
        </row>
        <row r="9359">
          <cell r="A9359">
            <v>1024999</v>
          </cell>
        </row>
        <row r="9360">
          <cell r="A9360">
            <v>1024999</v>
          </cell>
        </row>
        <row r="9361">
          <cell r="A9361">
            <v>1024999</v>
          </cell>
        </row>
        <row r="9362">
          <cell r="A9362">
            <v>1024999</v>
          </cell>
        </row>
        <row r="9363">
          <cell r="A9363">
            <v>1024999</v>
          </cell>
        </row>
        <row r="9364">
          <cell r="A9364">
            <v>1024999</v>
          </cell>
        </row>
        <row r="9365">
          <cell r="A9365">
            <v>1024999</v>
          </cell>
        </row>
        <row r="9366">
          <cell r="A9366">
            <v>1024999</v>
          </cell>
        </row>
        <row r="9367">
          <cell r="A9367">
            <v>1024999</v>
          </cell>
        </row>
        <row r="9368">
          <cell r="A9368">
            <v>1024999</v>
          </cell>
        </row>
        <row r="9369">
          <cell r="A9369">
            <v>1024999</v>
          </cell>
        </row>
        <row r="9370">
          <cell r="A9370">
            <v>1024999</v>
          </cell>
        </row>
        <row r="9371">
          <cell r="A9371">
            <v>1024999</v>
          </cell>
        </row>
        <row r="9372">
          <cell r="A9372">
            <v>1024999</v>
          </cell>
        </row>
        <row r="9373">
          <cell r="A9373">
            <v>1024999</v>
          </cell>
        </row>
        <row r="9374">
          <cell r="A9374">
            <v>1024999</v>
          </cell>
        </row>
        <row r="9375">
          <cell r="A9375">
            <v>1024999</v>
          </cell>
        </row>
        <row r="9376">
          <cell r="A9376">
            <v>1024999</v>
          </cell>
        </row>
        <row r="9377">
          <cell r="A9377">
            <v>1024999</v>
          </cell>
        </row>
        <row r="9378">
          <cell r="A9378">
            <v>1024999</v>
          </cell>
        </row>
        <row r="9379">
          <cell r="A9379">
            <v>1025203</v>
          </cell>
        </row>
        <row r="9380">
          <cell r="A9380">
            <v>1025205</v>
          </cell>
        </row>
        <row r="9381">
          <cell r="A9381">
            <v>1025208</v>
          </cell>
        </row>
        <row r="9382">
          <cell r="A9382">
            <v>1025208</v>
          </cell>
        </row>
        <row r="9383">
          <cell r="A9383">
            <v>1025217</v>
          </cell>
        </row>
        <row r="9384">
          <cell r="A9384">
            <v>1025222</v>
          </cell>
        </row>
        <row r="9385">
          <cell r="A9385">
            <v>1025246</v>
          </cell>
        </row>
        <row r="9386">
          <cell r="A9386">
            <v>1025248</v>
          </cell>
        </row>
        <row r="9387">
          <cell r="A9387">
            <v>1025249</v>
          </cell>
        </row>
        <row r="9388">
          <cell r="A9388">
            <v>1025249</v>
          </cell>
        </row>
        <row r="9389">
          <cell r="A9389">
            <v>1025249</v>
          </cell>
        </row>
        <row r="9390">
          <cell r="A9390">
            <v>1025249</v>
          </cell>
        </row>
        <row r="9391">
          <cell r="A9391">
            <v>1025249</v>
          </cell>
        </row>
        <row r="9392">
          <cell r="A9392">
            <v>1025249</v>
          </cell>
        </row>
        <row r="9393">
          <cell r="A9393">
            <v>1025249</v>
          </cell>
        </row>
        <row r="9394">
          <cell r="A9394">
            <v>1025249</v>
          </cell>
        </row>
        <row r="9395">
          <cell r="A9395">
            <v>1025249</v>
          </cell>
        </row>
        <row r="9396">
          <cell r="A9396">
            <v>1025249</v>
          </cell>
        </row>
        <row r="9397">
          <cell r="A9397">
            <v>1025249</v>
          </cell>
        </row>
        <row r="9398">
          <cell r="A9398">
            <v>1025255</v>
          </cell>
        </row>
        <row r="9399">
          <cell r="A9399">
            <v>1025260</v>
          </cell>
        </row>
        <row r="9400">
          <cell r="A9400">
            <v>1025261</v>
          </cell>
        </row>
        <row r="9401">
          <cell r="A9401">
            <v>1025262</v>
          </cell>
        </row>
        <row r="9402">
          <cell r="A9402">
            <v>1025263</v>
          </cell>
        </row>
        <row r="9403">
          <cell r="A9403">
            <v>1025263</v>
          </cell>
        </row>
        <row r="9404">
          <cell r="A9404">
            <v>1025263</v>
          </cell>
        </row>
        <row r="9405">
          <cell r="A9405">
            <v>1025263</v>
          </cell>
        </row>
        <row r="9406">
          <cell r="A9406">
            <v>1025263</v>
          </cell>
        </row>
        <row r="9407">
          <cell r="A9407">
            <v>1025263</v>
          </cell>
        </row>
        <row r="9408">
          <cell r="A9408">
            <v>1025263</v>
          </cell>
        </row>
        <row r="9409">
          <cell r="A9409">
            <v>1025264</v>
          </cell>
        </row>
        <row r="9410">
          <cell r="A9410">
            <v>1025264</v>
          </cell>
        </row>
        <row r="9411">
          <cell r="A9411">
            <v>1025264</v>
          </cell>
        </row>
        <row r="9412">
          <cell r="A9412">
            <v>1025264</v>
          </cell>
        </row>
        <row r="9413">
          <cell r="A9413">
            <v>1025264</v>
          </cell>
        </row>
        <row r="9414">
          <cell r="A9414">
            <v>1025264</v>
          </cell>
        </row>
        <row r="9415">
          <cell r="A9415">
            <v>1025264</v>
          </cell>
        </row>
        <row r="9416">
          <cell r="A9416">
            <v>1025266</v>
          </cell>
        </row>
        <row r="9417">
          <cell r="A9417">
            <v>1025266</v>
          </cell>
        </row>
        <row r="9418">
          <cell r="A9418">
            <v>1025270</v>
          </cell>
        </row>
        <row r="9419">
          <cell r="A9419">
            <v>1025270</v>
          </cell>
        </row>
        <row r="9420">
          <cell r="A9420">
            <v>1025271</v>
          </cell>
        </row>
        <row r="9421">
          <cell r="A9421">
            <v>1025271</v>
          </cell>
        </row>
        <row r="9422">
          <cell r="A9422">
            <v>1025272</v>
          </cell>
        </row>
        <row r="9423">
          <cell r="A9423">
            <v>1025273</v>
          </cell>
        </row>
        <row r="9424">
          <cell r="A9424">
            <v>1025273</v>
          </cell>
        </row>
        <row r="9425">
          <cell r="A9425">
            <v>1025273</v>
          </cell>
        </row>
        <row r="9426">
          <cell r="A9426">
            <v>1025273</v>
          </cell>
        </row>
        <row r="9427">
          <cell r="A9427">
            <v>1025273</v>
          </cell>
        </row>
        <row r="9428">
          <cell r="A9428">
            <v>1025273</v>
          </cell>
        </row>
        <row r="9429">
          <cell r="A9429">
            <v>1025273</v>
          </cell>
        </row>
        <row r="9430">
          <cell r="A9430">
            <v>1025273</v>
          </cell>
        </row>
        <row r="9431">
          <cell r="A9431">
            <v>1025273</v>
          </cell>
        </row>
        <row r="9432">
          <cell r="A9432">
            <v>1025273</v>
          </cell>
        </row>
        <row r="9433">
          <cell r="A9433">
            <v>1025274</v>
          </cell>
        </row>
        <row r="9434">
          <cell r="A9434">
            <v>1025274</v>
          </cell>
        </row>
        <row r="9435">
          <cell r="A9435">
            <v>1025274</v>
          </cell>
        </row>
        <row r="9436">
          <cell r="A9436">
            <v>1025274</v>
          </cell>
        </row>
        <row r="9437">
          <cell r="A9437">
            <v>1025274</v>
          </cell>
        </row>
        <row r="9438">
          <cell r="A9438">
            <v>1025274</v>
          </cell>
        </row>
        <row r="9439">
          <cell r="A9439">
            <v>1025274</v>
          </cell>
        </row>
        <row r="9440">
          <cell r="A9440">
            <v>1025274</v>
          </cell>
        </row>
        <row r="9441">
          <cell r="A9441">
            <v>1025274</v>
          </cell>
        </row>
        <row r="9442">
          <cell r="A9442">
            <v>1025275</v>
          </cell>
        </row>
        <row r="9443">
          <cell r="A9443">
            <v>1025276</v>
          </cell>
        </row>
        <row r="9444">
          <cell r="A9444">
            <v>1025276</v>
          </cell>
        </row>
        <row r="9445">
          <cell r="A9445">
            <v>1025276</v>
          </cell>
        </row>
        <row r="9446">
          <cell r="A9446">
            <v>1025276</v>
          </cell>
        </row>
        <row r="9447">
          <cell r="A9447">
            <v>1025276</v>
          </cell>
        </row>
        <row r="9448">
          <cell r="A9448">
            <v>1025276</v>
          </cell>
        </row>
        <row r="9449">
          <cell r="A9449">
            <v>1025276</v>
          </cell>
        </row>
        <row r="9450">
          <cell r="A9450">
            <v>1025276</v>
          </cell>
        </row>
        <row r="9451">
          <cell r="A9451">
            <v>1025276</v>
          </cell>
        </row>
        <row r="9452">
          <cell r="A9452">
            <v>1025276</v>
          </cell>
        </row>
        <row r="9453">
          <cell r="A9453">
            <v>1025276</v>
          </cell>
        </row>
        <row r="9454">
          <cell r="A9454">
            <v>1025276</v>
          </cell>
        </row>
        <row r="9455">
          <cell r="A9455">
            <v>1025276</v>
          </cell>
        </row>
        <row r="9456">
          <cell r="A9456">
            <v>1025276</v>
          </cell>
        </row>
        <row r="9457">
          <cell r="A9457">
            <v>1025276</v>
          </cell>
        </row>
        <row r="9458">
          <cell r="A9458">
            <v>1025276</v>
          </cell>
        </row>
        <row r="9459">
          <cell r="A9459">
            <v>1025278</v>
          </cell>
        </row>
        <row r="9460">
          <cell r="A9460">
            <v>1025278</v>
          </cell>
        </row>
        <row r="9461">
          <cell r="A9461">
            <v>1025278</v>
          </cell>
        </row>
        <row r="9462">
          <cell r="A9462">
            <v>1025278</v>
          </cell>
        </row>
        <row r="9463">
          <cell r="A9463">
            <v>1025278</v>
          </cell>
        </row>
        <row r="9464">
          <cell r="A9464">
            <v>1025278</v>
          </cell>
        </row>
        <row r="9465">
          <cell r="A9465">
            <v>1025278</v>
          </cell>
        </row>
        <row r="9466">
          <cell r="A9466">
            <v>1025278</v>
          </cell>
        </row>
        <row r="9467">
          <cell r="A9467">
            <v>1025278</v>
          </cell>
        </row>
        <row r="9468">
          <cell r="A9468">
            <v>1025278</v>
          </cell>
        </row>
        <row r="9469">
          <cell r="A9469">
            <v>1025278</v>
          </cell>
        </row>
        <row r="9470">
          <cell r="A9470">
            <v>1025278</v>
          </cell>
        </row>
        <row r="9471">
          <cell r="A9471">
            <v>1025278</v>
          </cell>
        </row>
        <row r="9472">
          <cell r="A9472">
            <v>1025278</v>
          </cell>
        </row>
        <row r="9473">
          <cell r="A9473">
            <v>1025278</v>
          </cell>
        </row>
        <row r="9474">
          <cell r="A9474">
            <v>1025278</v>
          </cell>
        </row>
        <row r="9475">
          <cell r="A9475">
            <v>1025283</v>
          </cell>
        </row>
        <row r="9476">
          <cell r="A9476">
            <v>1025284</v>
          </cell>
        </row>
        <row r="9477">
          <cell r="A9477">
            <v>1025396</v>
          </cell>
        </row>
        <row r="9478">
          <cell r="A9478">
            <v>1025396</v>
          </cell>
        </row>
        <row r="9479">
          <cell r="A9479">
            <v>1025396</v>
          </cell>
        </row>
        <row r="9480">
          <cell r="A9480">
            <v>1025396</v>
          </cell>
        </row>
        <row r="9481">
          <cell r="A9481">
            <v>1025396</v>
          </cell>
        </row>
        <row r="9482">
          <cell r="A9482">
            <v>1025396</v>
          </cell>
        </row>
        <row r="9483">
          <cell r="A9483">
            <v>1025396</v>
          </cell>
        </row>
        <row r="9484">
          <cell r="A9484">
            <v>1025396</v>
          </cell>
        </row>
        <row r="9485">
          <cell r="A9485">
            <v>1025396</v>
          </cell>
        </row>
        <row r="9486">
          <cell r="A9486">
            <v>1025396</v>
          </cell>
        </row>
        <row r="9487">
          <cell r="A9487">
            <v>1025396</v>
          </cell>
        </row>
        <row r="9488">
          <cell r="A9488">
            <v>1025396</v>
          </cell>
        </row>
        <row r="9489">
          <cell r="A9489">
            <v>1025396</v>
          </cell>
        </row>
        <row r="9490">
          <cell r="A9490">
            <v>1025402</v>
          </cell>
        </row>
        <row r="9491">
          <cell r="A9491">
            <v>1025402</v>
          </cell>
        </row>
        <row r="9492">
          <cell r="A9492">
            <v>1025402</v>
          </cell>
        </row>
        <row r="9493">
          <cell r="A9493">
            <v>1025402</v>
          </cell>
        </row>
        <row r="9494">
          <cell r="A9494">
            <v>1025402</v>
          </cell>
        </row>
        <row r="9495">
          <cell r="A9495">
            <v>1025402</v>
          </cell>
        </row>
        <row r="9496">
          <cell r="A9496">
            <v>1025402</v>
          </cell>
        </row>
        <row r="9497">
          <cell r="A9497">
            <v>1025402</v>
          </cell>
        </row>
        <row r="9498">
          <cell r="A9498">
            <v>1025402</v>
          </cell>
        </row>
        <row r="9499">
          <cell r="A9499">
            <v>1025402</v>
          </cell>
        </row>
        <row r="9500">
          <cell r="A9500">
            <v>1025402</v>
          </cell>
        </row>
        <row r="9501">
          <cell r="A9501">
            <v>1025409</v>
          </cell>
        </row>
        <row r="9502">
          <cell r="A9502">
            <v>1025409</v>
          </cell>
        </row>
        <row r="9503">
          <cell r="A9503">
            <v>1025409</v>
          </cell>
        </row>
        <row r="9504">
          <cell r="A9504">
            <v>1025409</v>
          </cell>
        </row>
        <row r="9505">
          <cell r="A9505">
            <v>1025409</v>
          </cell>
        </row>
        <row r="9506">
          <cell r="A9506">
            <v>1025409</v>
          </cell>
        </row>
        <row r="9507">
          <cell r="A9507">
            <v>1025409</v>
          </cell>
        </row>
        <row r="9508">
          <cell r="A9508">
            <v>1025409</v>
          </cell>
        </row>
        <row r="9509">
          <cell r="A9509">
            <v>1025409</v>
          </cell>
        </row>
        <row r="9510">
          <cell r="A9510">
            <v>1025409</v>
          </cell>
        </row>
        <row r="9511">
          <cell r="A9511">
            <v>1025409</v>
          </cell>
        </row>
        <row r="9512">
          <cell r="A9512">
            <v>1025409</v>
          </cell>
        </row>
        <row r="9513">
          <cell r="A9513">
            <v>1025422</v>
          </cell>
        </row>
        <row r="9514">
          <cell r="A9514">
            <v>1025422</v>
          </cell>
        </row>
        <row r="9515">
          <cell r="A9515">
            <v>1025422</v>
          </cell>
        </row>
        <row r="9516">
          <cell r="A9516">
            <v>1025422</v>
          </cell>
        </row>
        <row r="9517">
          <cell r="A9517">
            <v>1025422</v>
          </cell>
        </row>
        <row r="9518">
          <cell r="A9518">
            <v>1025422</v>
          </cell>
        </row>
        <row r="9519">
          <cell r="A9519">
            <v>1025422</v>
          </cell>
        </row>
        <row r="9520">
          <cell r="A9520">
            <v>1025422</v>
          </cell>
        </row>
        <row r="9521">
          <cell r="A9521">
            <v>1025422</v>
          </cell>
        </row>
        <row r="9522">
          <cell r="A9522">
            <v>1025422</v>
          </cell>
        </row>
        <row r="9523">
          <cell r="A9523">
            <v>1025422</v>
          </cell>
        </row>
        <row r="9524">
          <cell r="A9524">
            <v>1025442</v>
          </cell>
        </row>
        <row r="9525">
          <cell r="A9525">
            <v>1025442</v>
          </cell>
        </row>
        <row r="9526">
          <cell r="A9526">
            <v>1025442</v>
          </cell>
        </row>
        <row r="9527">
          <cell r="A9527">
            <v>1025442</v>
          </cell>
        </row>
        <row r="9528">
          <cell r="A9528">
            <v>1025449</v>
          </cell>
        </row>
        <row r="9529">
          <cell r="A9529">
            <v>1025449</v>
          </cell>
        </row>
        <row r="9530">
          <cell r="A9530">
            <v>1025449</v>
          </cell>
        </row>
        <row r="9531">
          <cell r="A9531">
            <v>1025449</v>
          </cell>
        </row>
        <row r="9532">
          <cell r="A9532">
            <v>1025468</v>
          </cell>
        </row>
        <row r="9533">
          <cell r="A9533">
            <v>1025468</v>
          </cell>
        </row>
        <row r="9534">
          <cell r="A9534">
            <v>1025468</v>
          </cell>
        </row>
        <row r="9535">
          <cell r="A9535">
            <v>1025468</v>
          </cell>
        </row>
        <row r="9536">
          <cell r="A9536">
            <v>1025468</v>
          </cell>
        </row>
        <row r="9537">
          <cell r="A9537">
            <v>1025468</v>
          </cell>
        </row>
        <row r="9538">
          <cell r="A9538">
            <v>1025468</v>
          </cell>
        </row>
        <row r="9539">
          <cell r="A9539">
            <v>1025468</v>
          </cell>
        </row>
        <row r="9540">
          <cell r="A9540">
            <v>1025468</v>
          </cell>
        </row>
        <row r="9541">
          <cell r="A9541">
            <v>1025468</v>
          </cell>
        </row>
        <row r="9542">
          <cell r="A9542">
            <v>1025468</v>
          </cell>
        </row>
        <row r="9543">
          <cell r="A9543">
            <v>1025468</v>
          </cell>
        </row>
        <row r="9544">
          <cell r="A9544">
            <v>1025468</v>
          </cell>
        </row>
        <row r="9545">
          <cell r="A9545">
            <v>1025468</v>
          </cell>
        </row>
        <row r="9546">
          <cell r="A9546">
            <v>1025468</v>
          </cell>
        </row>
        <row r="9547">
          <cell r="A9547">
            <v>1025468</v>
          </cell>
        </row>
        <row r="9548">
          <cell r="A9548">
            <v>1025468</v>
          </cell>
        </row>
        <row r="9549">
          <cell r="A9549">
            <v>1025468</v>
          </cell>
        </row>
        <row r="9550">
          <cell r="A9550">
            <v>1025468</v>
          </cell>
        </row>
        <row r="9551">
          <cell r="A9551">
            <v>1025468</v>
          </cell>
        </row>
        <row r="9552">
          <cell r="A9552">
            <v>1025468</v>
          </cell>
        </row>
        <row r="9553">
          <cell r="A9553">
            <v>1025468</v>
          </cell>
        </row>
        <row r="9554">
          <cell r="A9554">
            <v>1025474</v>
          </cell>
        </row>
        <row r="9555">
          <cell r="A9555">
            <v>1025474</v>
          </cell>
        </row>
        <row r="9556">
          <cell r="A9556">
            <v>1025474</v>
          </cell>
        </row>
        <row r="9557">
          <cell r="A9557">
            <v>1025474</v>
          </cell>
        </row>
        <row r="9558">
          <cell r="A9558">
            <v>1025474</v>
          </cell>
        </row>
        <row r="9559">
          <cell r="A9559">
            <v>1025474</v>
          </cell>
        </row>
        <row r="9560">
          <cell r="A9560">
            <v>1025474</v>
          </cell>
        </row>
        <row r="9561">
          <cell r="A9561">
            <v>1025474</v>
          </cell>
        </row>
        <row r="9562">
          <cell r="A9562">
            <v>1025484</v>
          </cell>
        </row>
        <row r="9563">
          <cell r="A9563">
            <v>1025484</v>
          </cell>
        </row>
        <row r="9564">
          <cell r="A9564">
            <v>1025500</v>
          </cell>
        </row>
        <row r="9565">
          <cell r="A9565">
            <v>1025523</v>
          </cell>
        </row>
        <row r="9566">
          <cell r="A9566">
            <v>1025523</v>
          </cell>
        </row>
        <row r="9567">
          <cell r="A9567">
            <v>1025523</v>
          </cell>
        </row>
        <row r="9568">
          <cell r="A9568">
            <v>1025523</v>
          </cell>
        </row>
        <row r="9569">
          <cell r="A9569">
            <v>1025523</v>
          </cell>
        </row>
        <row r="9570">
          <cell r="A9570">
            <v>1025523</v>
          </cell>
        </row>
        <row r="9571">
          <cell r="A9571">
            <v>1025523</v>
          </cell>
        </row>
        <row r="9572">
          <cell r="A9572">
            <v>1025523</v>
          </cell>
        </row>
        <row r="9573">
          <cell r="A9573">
            <v>1025523</v>
          </cell>
        </row>
        <row r="9574">
          <cell r="A9574">
            <v>1025523</v>
          </cell>
        </row>
        <row r="9575">
          <cell r="A9575">
            <v>1025523</v>
          </cell>
        </row>
        <row r="9576">
          <cell r="A9576">
            <v>1025544</v>
          </cell>
        </row>
        <row r="9577">
          <cell r="A9577">
            <v>1025544</v>
          </cell>
        </row>
        <row r="9578">
          <cell r="A9578">
            <v>1025544</v>
          </cell>
        </row>
        <row r="9579">
          <cell r="A9579">
            <v>1025573</v>
          </cell>
        </row>
        <row r="9580">
          <cell r="A9580">
            <v>1025613</v>
          </cell>
        </row>
        <row r="9581">
          <cell r="A9581">
            <v>1025614</v>
          </cell>
        </row>
        <row r="9582">
          <cell r="A9582">
            <v>1025679</v>
          </cell>
        </row>
        <row r="9583">
          <cell r="A9583">
            <v>1025679</v>
          </cell>
        </row>
        <row r="9584">
          <cell r="A9584">
            <v>1025679</v>
          </cell>
        </row>
        <row r="9585">
          <cell r="A9585">
            <v>1025679</v>
          </cell>
        </row>
        <row r="9586">
          <cell r="A9586">
            <v>1025679</v>
          </cell>
        </row>
        <row r="9587">
          <cell r="A9587">
            <v>1025682</v>
          </cell>
        </row>
        <row r="9588">
          <cell r="A9588">
            <v>1025682</v>
          </cell>
        </row>
        <row r="9589">
          <cell r="A9589">
            <v>1025682</v>
          </cell>
        </row>
        <row r="9590">
          <cell r="A9590">
            <v>1025682</v>
          </cell>
        </row>
        <row r="9591">
          <cell r="A9591">
            <v>1025682</v>
          </cell>
        </row>
        <row r="9592">
          <cell r="A9592">
            <v>1025682</v>
          </cell>
        </row>
        <row r="9593">
          <cell r="A9593">
            <v>1025682</v>
          </cell>
        </row>
        <row r="9594">
          <cell r="A9594">
            <v>1025682</v>
          </cell>
        </row>
        <row r="9595">
          <cell r="A9595">
            <v>1025683</v>
          </cell>
        </row>
        <row r="9596">
          <cell r="A9596">
            <v>1025683</v>
          </cell>
        </row>
        <row r="9597">
          <cell r="A9597">
            <v>1025683</v>
          </cell>
        </row>
        <row r="9598">
          <cell r="A9598">
            <v>1025683</v>
          </cell>
        </row>
        <row r="9599">
          <cell r="A9599">
            <v>1025683</v>
          </cell>
        </row>
        <row r="9600">
          <cell r="A9600">
            <v>1025683</v>
          </cell>
        </row>
        <row r="9601">
          <cell r="A9601">
            <v>1025683</v>
          </cell>
        </row>
        <row r="9602">
          <cell r="A9602">
            <v>1025683</v>
          </cell>
        </row>
        <row r="9603">
          <cell r="A9603">
            <v>1025685</v>
          </cell>
        </row>
        <row r="9604">
          <cell r="A9604">
            <v>1025685</v>
          </cell>
        </row>
        <row r="9605">
          <cell r="A9605">
            <v>1025685</v>
          </cell>
        </row>
        <row r="9606">
          <cell r="A9606">
            <v>1025685</v>
          </cell>
        </row>
        <row r="9607">
          <cell r="A9607">
            <v>1025685</v>
          </cell>
        </row>
        <row r="9608">
          <cell r="A9608">
            <v>1025685</v>
          </cell>
        </row>
        <row r="9609">
          <cell r="A9609">
            <v>1025685</v>
          </cell>
        </row>
        <row r="9610">
          <cell r="A9610">
            <v>1025685</v>
          </cell>
        </row>
        <row r="9611">
          <cell r="A9611">
            <v>1025685</v>
          </cell>
        </row>
        <row r="9612">
          <cell r="A9612">
            <v>1025686</v>
          </cell>
        </row>
        <row r="9613">
          <cell r="A9613">
            <v>1025686</v>
          </cell>
        </row>
        <row r="9614">
          <cell r="A9614">
            <v>1025686</v>
          </cell>
        </row>
        <row r="9615">
          <cell r="A9615">
            <v>1025686</v>
          </cell>
        </row>
        <row r="9616">
          <cell r="A9616">
            <v>1025686</v>
          </cell>
        </row>
        <row r="9617">
          <cell r="A9617">
            <v>1025687</v>
          </cell>
        </row>
        <row r="9618">
          <cell r="A9618">
            <v>1025687</v>
          </cell>
        </row>
        <row r="9619">
          <cell r="A9619">
            <v>1025687</v>
          </cell>
        </row>
        <row r="9620">
          <cell r="A9620">
            <v>1025687</v>
          </cell>
        </row>
        <row r="9621">
          <cell r="A9621">
            <v>1025687</v>
          </cell>
        </row>
        <row r="9622">
          <cell r="A9622">
            <v>1025689</v>
          </cell>
        </row>
        <row r="9623">
          <cell r="A9623">
            <v>1025689</v>
          </cell>
        </row>
        <row r="9624">
          <cell r="A9624">
            <v>1025689</v>
          </cell>
        </row>
        <row r="9625">
          <cell r="A9625">
            <v>1025689</v>
          </cell>
        </row>
        <row r="9626">
          <cell r="A9626">
            <v>1025690</v>
          </cell>
        </row>
        <row r="9627">
          <cell r="A9627">
            <v>1025694</v>
          </cell>
        </row>
        <row r="9628">
          <cell r="A9628">
            <v>1025694</v>
          </cell>
        </row>
        <row r="9629">
          <cell r="A9629">
            <v>1025694</v>
          </cell>
        </row>
        <row r="9630">
          <cell r="A9630">
            <v>1025698</v>
          </cell>
        </row>
        <row r="9631">
          <cell r="A9631">
            <v>1025698</v>
          </cell>
        </row>
        <row r="9632">
          <cell r="A9632">
            <v>1025698</v>
          </cell>
        </row>
        <row r="9633">
          <cell r="A9633">
            <v>1025698</v>
          </cell>
        </row>
        <row r="9634">
          <cell r="A9634">
            <v>1025698</v>
          </cell>
        </row>
        <row r="9635">
          <cell r="A9635">
            <v>1025698</v>
          </cell>
        </row>
        <row r="9636">
          <cell r="A9636">
            <v>1025698</v>
          </cell>
        </row>
        <row r="9637">
          <cell r="A9637">
            <v>1025698</v>
          </cell>
        </row>
        <row r="9638">
          <cell r="A9638">
            <v>1025703</v>
          </cell>
        </row>
        <row r="9639">
          <cell r="A9639">
            <v>1025703</v>
          </cell>
        </row>
        <row r="9640">
          <cell r="A9640">
            <v>1025703</v>
          </cell>
        </row>
        <row r="9641">
          <cell r="A9641">
            <v>1025703</v>
          </cell>
        </row>
        <row r="9642">
          <cell r="A9642">
            <v>1025703</v>
          </cell>
        </row>
        <row r="9643">
          <cell r="A9643">
            <v>1025703</v>
          </cell>
        </row>
        <row r="9644">
          <cell r="A9644">
            <v>1025703</v>
          </cell>
        </row>
        <row r="9645">
          <cell r="A9645">
            <v>1025703</v>
          </cell>
        </row>
        <row r="9646">
          <cell r="A9646">
            <v>1025704</v>
          </cell>
        </row>
        <row r="9647">
          <cell r="A9647">
            <v>1025704</v>
          </cell>
        </row>
        <row r="9648">
          <cell r="A9648">
            <v>1025704</v>
          </cell>
        </row>
        <row r="9649">
          <cell r="A9649">
            <v>1025704</v>
          </cell>
        </row>
        <row r="9650">
          <cell r="A9650">
            <v>1025704</v>
          </cell>
        </row>
        <row r="9651">
          <cell r="A9651">
            <v>1025704</v>
          </cell>
        </row>
        <row r="9652">
          <cell r="A9652">
            <v>1025704</v>
          </cell>
        </row>
        <row r="9653">
          <cell r="A9653">
            <v>1025709</v>
          </cell>
        </row>
        <row r="9654">
          <cell r="A9654">
            <v>1025710</v>
          </cell>
        </row>
        <row r="9655">
          <cell r="A9655">
            <v>1025710</v>
          </cell>
        </row>
        <row r="9656">
          <cell r="A9656">
            <v>1025711</v>
          </cell>
        </row>
        <row r="9657">
          <cell r="A9657">
            <v>1025711</v>
          </cell>
        </row>
        <row r="9658">
          <cell r="A9658">
            <v>1025712</v>
          </cell>
        </row>
        <row r="9659">
          <cell r="A9659">
            <v>1025712</v>
          </cell>
        </row>
        <row r="9660">
          <cell r="A9660">
            <v>1025712</v>
          </cell>
        </row>
        <row r="9661">
          <cell r="A9661">
            <v>1025712</v>
          </cell>
        </row>
        <row r="9662">
          <cell r="A9662">
            <v>1025716</v>
          </cell>
        </row>
        <row r="9663">
          <cell r="A9663">
            <v>1025716</v>
          </cell>
        </row>
        <row r="9664">
          <cell r="A9664">
            <v>1025716</v>
          </cell>
        </row>
        <row r="9665">
          <cell r="A9665">
            <v>1025718</v>
          </cell>
        </row>
        <row r="9666">
          <cell r="A9666">
            <v>1025718</v>
          </cell>
        </row>
        <row r="9667">
          <cell r="A9667">
            <v>1025718</v>
          </cell>
        </row>
        <row r="9668">
          <cell r="A9668">
            <v>1025718</v>
          </cell>
        </row>
        <row r="9669">
          <cell r="A9669">
            <v>1025718</v>
          </cell>
        </row>
        <row r="9670">
          <cell r="A9670">
            <v>1025779</v>
          </cell>
        </row>
        <row r="9671">
          <cell r="A9671">
            <v>1025780</v>
          </cell>
        </row>
        <row r="9672">
          <cell r="A9672">
            <v>1025781</v>
          </cell>
        </row>
        <row r="9673">
          <cell r="A9673">
            <v>1025792</v>
          </cell>
        </row>
        <row r="9674">
          <cell r="A9674">
            <v>1025792</v>
          </cell>
        </row>
        <row r="9675">
          <cell r="A9675">
            <v>1025792</v>
          </cell>
        </row>
        <row r="9676">
          <cell r="A9676">
            <v>1025792</v>
          </cell>
        </row>
        <row r="9677">
          <cell r="A9677">
            <v>1025792</v>
          </cell>
        </row>
        <row r="9678">
          <cell r="A9678">
            <v>1025792</v>
          </cell>
        </row>
        <row r="9679">
          <cell r="A9679">
            <v>1025792</v>
          </cell>
        </row>
        <row r="9680">
          <cell r="A9680">
            <v>1025792</v>
          </cell>
        </row>
        <row r="9681">
          <cell r="A9681">
            <v>1025792</v>
          </cell>
        </row>
        <row r="9682">
          <cell r="A9682">
            <v>1025792</v>
          </cell>
        </row>
        <row r="9683">
          <cell r="A9683">
            <v>1025793</v>
          </cell>
        </row>
        <row r="9684">
          <cell r="A9684">
            <v>1025793</v>
          </cell>
        </row>
        <row r="9685">
          <cell r="A9685">
            <v>1025793</v>
          </cell>
        </row>
        <row r="9686">
          <cell r="A9686">
            <v>1025793</v>
          </cell>
        </row>
        <row r="9687">
          <cell r="A9687">
            <v>1025793</v>
          </cell>
        </row>
        <row r="9688">
          <cell r="A9688">
            <v>1025793</v>
          </cell>
        </row>
        <row r="9689">
          <cell r="A9689">
            <v>1025793</v>
          </cell>
        </row>
        <row r="9690">
          <cell r="A9690">
            <v>1025793</v>
          </cell>
        </row>
        <row r="9691">
          <cell r="A9691">
            <v>1025829</v>
          </cell>
        </row>
        <row r="9692">
          <cell r="A9692">
            <v>1025829</v>
          </cell>
        </row>
        <row r="9693">
          <cell r="A9693">
            <v>1025829</v>
          </cell>
        </row>
        <row r="9694">
          <cell r="A9694">
            <v>1025829</v>
          </cell>
        </row>
        <row r="9695">
          <cell r="A9695">
            <v>1025829</v>
          </cell>
        </row>
        <row r="9696">
          <cell r="A9696">
            <v>1025857</v>
          </cell>
        </row>
        <row r="9697">
          <cell r="A9697">
            <v>1025857</v>
          </cell>
        </row>
        <row r="9698">
          <cell r="A9698">
            <v>1025857</v>
          </cell>
        </row>
        <row r="9699">
          <cell r="A9699">
            <v>1025857</v>
          </cell>
        </row>
        <row r="9700">
          <cell r="A9700">
            <v>1025857</v>
          </cell>
        </row>
        <row r="9701">
          <cell r="A9701">
            <v>1025857</v>
          </cell>
        </row>
        <row r="9702">
          <cell r="A9702">
            <v>1025911</v>
          </cell>
        </row>
        <row r="9703">
          <cell r="A9703">
            <v>1025911</v>
          </cell>
        </row>
        <row r="9704">
          <cell r="A9704">
            <v>1025911</v>
          </cell>
        </row>
        <row r="9705">
          <cell r="A9705">
            <v>1025911</v>
          </cell>
        </row>
        <row r="9706">
          <cell r="A9706">
            <v>1025911</v>
          </cell>
        </row>
        <row r="9707">
          <cell r="A9707">
            <v>1025911</v>
          </cell>
        </row>
        <row r="9708">
          <cell r="A9708">
            <v>1025911</v>
          </cell>
        </row>
        <row r="9709">
          <cell r="A9709">
            <v>1025918</v>
          </cell>
        </row>
        <row r="9710">
          <cell r="A9710">
            <v>1025918</v>
          </cell>
        </row>
        <row r="9711">
          <cell r="A9711">
            <v>1025918</v>
          </cell>
        </row>
        <row r="9712">
          <cell r="A9712">
            <v>1025918</v>
          </cell>
        </row>
        <row r="9713">
          <cell r="A9713">
            <v>1025918</v>
          </cell>
        </row>
        <row r="9714">
          <cell r="A9714">
            <v>1025918</v>
          </cell>
        </row>
        <row r="9715">
          <cell r="A9715">
            <v>1025947</v>
          </cell>
        </row>
        <row r="9716">
          <cell r="A9716">
            <v>1025947</v>
          </cell>
        </row>
        <row r="9717">
          <cell r="A9717">
            <v>1025947</v>
          </cell>
        </row>
        <row r="9718">
          <cell r="A9718">
            <v>1025951</v>
          </cell>
        </row>
        <row r="9719">
          <cell r="A9719">
            <v>1025951</v>
          </cell>
        </row>
        <row r="9720">
          <cell r="A9720">
            <v>1025951</v>
          </cell>
        </row>
        <row r="9721">
          <cell r="A9721">
            <v>1025951</v>
          </cell>
        </row>
        <row r="9722">
          <cell r="A9722">
            <v>1025970</v>
          </cell>
        </row>
        <row r="9723">
          <cell r="A9723">
            <v>1025972</v>
          </cell>
        </row>
        <row r="9724">
          <cell r="A9724">
            <v>1025972</v>
          </cell>
        </row>
        <row r="9725">
          <cell r="A9725">
            <v>1026208</v>
          </cell>
        </row>
        <row r="9726">
          <cell r="A9726">
            <v>1026208</v>
          </cell>
        </row>
        <row r="9727">
          <cell r="A9727">
            <v>1026208</v>
          </cell>
        </row>
        <row r="9728">
          <cell r="A9728">
            <v>1026208</v>
          </cell>
        </row>
        <row r="9729">
          <cell r="A9729">
            <v>1026208</v>
          </cell>
        </row>
        <row r="9730">
          <cell r="A9730">
            <v>1026208</v>
          </cell>
        </row>
        <row r="9731">
          <cell r="A9731">
            <v>1026208</v>
          </cell>
        </row>
        <row r="9732">
          <cell r="A9732">
            <v>1026208</v>
          </cell>
        </row>
        <row r="9733">
          <cell r="A9733">
            <v>1026208</v>
          </cell>
        </row>
        <row r="9734">
          <cell r="A9734">
            <v>1026208</v>
          </cell>
        </row>
        <row r="9735">
          <cell r="A9735">
            <v>1026208</v>
          </cell>
        </row>
        <row r="9736">
          <cell r="A9736">
            <v>1026208</v>
          </cell>
        </row>
        <row r="9737">
          <cell r="A9737">
            <v>1026208</v>
          </cell>
        </row>
        <row r="9738">
          <cell r="A9738">
            <v>1026208</v>
          </cell>
        </row>
        <row r="9739">
          <cell r="A9739">
            <v>1026217</v>
          </cell>
        </row>
        <row r="9740">
          <cell r="A9740">
            <v>1026217</v>
          </cell>
        </row>
        <row r="9741">
          <cell r="A9741">
            <v>1026217</v>
          </cell>
        </row>
        <row r="9742">
          <cell r="A9742">
            <v>1026217</v>
          </cell>
        </row>
        <row r="9743">
          <cell r="A9743">
            <v>1026217</v>
          </cell>
        </row>
        <row r="9744">
          <cell r="A9744">
            <v>1026217</v>
          </cell>
        </row>
        <row r="9745">
          <cell r="A9745">
            <v>1026217</v>
          </cell>
        </row>
        <row r="9746">
          <cell r="A9746">
            <v>1026218</v>
          </cell>
        </row>
        <row r="9747">
          <cell r="A9747">
            <v>1026218</v>
          </cell>
        </row>
        <row r="9748">
          <cell r="A9748">
            <v>1026218</v>
          </cell>
        </row>
        <row r="9749">
          <cell r="A9749">
            <v>1026218</v>
          </cell>
        </row>
        <row r="9750">
          <cell r="A9750">
            <v>1026218</v>
          </cell>
        </row>
        <row r="9751">
          <cell r="A9751">
            <v>1026219</v>
          </cell>
        </row>
        <row r="9752">
          <cell r="A9752">
            <v>1026219</v>
          </cell>
        </row>
        <row r="9753">
          <cell r="A9753">
            <v>1026219</v>
          </cell>
        </row>
        <row r="9754">
          <cell r="A9754">
            <v>1026219</v>
          </cell>
        </row>
        <row r="9755">
          <cell r="A9755">
            <v>1026219</v>
          </cell>
        </row>
        <row r="9756">
          <cell r="A9756">
            <v>1026219</v>
          </cell>
        </row>
        <row r="9757">
          <cell r="A9757">
            <v>1026220</v>
          </cell>
        </row>
        <row r="9758">
          <cell r="A9758">
            <v>1026220</v>
          </cell>
        </row>
        <row r="9759">
          <cell r="A9759">
            <v>1026220</v>
          </cell>
        </row>
        <row r="9760">
          <cell r="A9760">
            <v>1026220</v>
          </cell>
        </row>
        <row r="9761">
          <cell r="A9761">
            <v>1026220</v>
          </cell>
        </row>
        <row r="9762">
          <cell r="A9762">
            <v>1026220</v>
          </cell>
        </row>
        <row r="9763">
          <cell r="A9763">
            <v>1026220</v>
          </cell>
        </row>
        <row r="9764">
          <cell r="A9764">
            <v>1026220</v>
          </cell>
        </row>
        <row r="9765">
          <cell r="A9765">
            <v>1026220</v>
          </cell>
        </row>
        <row r="9766">
          <cell r="A9766">
            <v>1026220</v>
          </cell>
        </row>
        <row r="9767">
          <cell r="A9767">
            <v>1026220</v>
          </cell>
        </row>
        <row r="9768">
          <cell r="A9768">
            <v>1026220</v>
          </cell>
        </row>
        <row r="9769">
          <cell r="A9769">
            <v>1026220</v>
          </cell>
        </row>
        <row r="9770">
          <cell r="A9770">
            <v>1026220</v>
          </cell>
        </row>
        <row r="9771">
          <cell r="A9771">
            <v>1026220</v>
          </cell>
        </row>
        <row r="9772">
          <cell r="A9772">
            <v>1026220</v>
          </cell>
        </row>
        <row r="9773">
          <cell r="A9773">
            <v>1026238</v>
          </cell>
        </row>
        <row r="9774">
          <cell r="A9774">
            <v>1026238</v>
          </cell>
        </row>
        <row r="9775">
          <cell r="A9775">
            <v>1026238</v>
          </cell>
        </row>
        <row r="9776">
          <cell r="A9776">
            <v>1026238</v>
          </cell>
        </row>
        <row r="9777">
          <cell r="A9777">
            <v>1026238</v>
          </cell>
        </row>
        <row r="9778">
          <cell r="A9778">
            <v>1026239</v>
          </cell>
        </row>
        <row r="9779">
          <cell r="A9779">
            <v>1026239</v>
          </cell>
        </row>
        <row r="9780">
          <cell r="A9780">
            <v>1026239</v>
          </cell>
        </row>
        <row r="9781">
          <cell r="A9781">
            <v>1026239</v>
          </cell>
        </row>
        <row r="9782">
          <cell r="A9782">
            <v>1026239</v>
          </cell>
        </row>
        <row r="9783">
          <cell r="A9783">
            <v>1026239</v>
          </cell>
        </row>
        <row r="9784">
          <cell r="A9784">
            <v>1026239</v>
          </cell>
        </row>
        <row r="9785">
          <cell r="A9785">
            <v>1026248</v>
          </cell>
        </row>
        <row r="9786">
          <cell r="A9786">
            <v>1026248</v>
          </cell>
        </row>
        <row r="9787">
          <cell r="A9787">
            <v>1026248</v>
          </cell>
        </row>
        <row r="9788">
          <cell r="A9788">
            <v>1026248</v>
          </cell>
        </row>
        <row r="9789">
          <cell r="A9789">
            <v>1026248</v>
          </cell>
        </row>
        <row r="9790">
          <cell r="A9790">
            <v>1026248</v>
          </cell>
        </row>
        <row r="9791">
          <cell r="A9791">
            <v>1026248</v>
          </cell>
        </row>
        <row r="9792">
          <cell r="A9792">
            <v>1026248</v>
          </cell>
        </row>
        <row r="9793">
          <cell r="A9793">
            <v>1026248</v>
          </cell>
        </row>
        <row r="9794">
          <cell r="A9794">
            <v>1026248</v>
          </cell>
        </row>
        <row r="9795">
          <cell r="A9795">
            <v>1026248</v>
          </cell>
        </row>
        <row r="9796">
          <cell r="A9796">
            <v>1026248</v>
          </cell>
        </row>
        <row r="9797">
          <cell r="A9797">
            <v>1026248</v>
          </cell>
        </row>
        <row r="9798">
          <cell r="A9798">
            <v>1026248</v>
          </cell>
        </row>
        <row r="9799">
          <cell r="A9799">
            <v>1026248</v>
          </cell>
        </row>
        <row r="9800">
          <cell r="A9800">
            <v>1026248</v>
          </cell>
        </row>
        <row r="9801">
          <cell r="A9801">
            <v>1026248</v>
          </cell>
        </row>
        <row r="9802">
          <cell r="A9802">
            <v>1026248</v>
          </cell>
        </row>
        <row r="9803">
          <cell r="A9803">
            <v>1026248</v>
          </cell>
        </row>
        <row r="9804">
          <cell r="A9804">
            <v>1026248</v>
          </cell>
        </row>
        <row r="9805">
          <cell r="A9805">
            <v>1026259</v>
          </cell>
        </row>
        <row r="9806">
          <cell r="A9806">
            <v>1026259</v>
          </cell>
        </row>
        <row r="9807">
          <cell r="A9807">
            <v>1026259</v>
          </cell>
        </row>
        <row r="9808">
          <cell r="A9808">
            <v>1026259</v>
          </cell>
        </row>
        <row r="9809">
          <cell r="A9809">
            <v>1026259</v>
          </cell>
        </row>
        <row r="9810">
          <cell r="A9810">
            <v>1026259</v>
          </cell>
        </row>
        <row r="9811">
          <cell r="A9811">
            <v>1026259</v>
          </cell>
        </row>
        <row r="9812">
          <cell r="A9812">
            <v>1026259</v>
          </cell>
        </row>
        <row r="9813">
          <cell r="A9813">
            <v>1026259</v>
          </cell>
        </row>
        <row r="9814">
          <cell r="A9814">
            <v>1026259</v>
          </cell>
        </row>
        <row r="9815">
          <cell r="A9815">
            <v>1026259</v>
          </cell>
        </row>
        <row r="9816">
          <cell r="A9816">
            <v>1026259</v>
          </cell>
        </row>
        <row r="9817">
          <cell r="A9817">
            <v>1026259</v>
          </cell>
        </row>
        <row r="9818">
          <cell r="A9818">
            <v>1026259</v>
          </cell>
        </row>
        <row r="9819">
          <cell r="A9819">
            <v>1026259</v>
          </cell>
        </row>
        <row r="9820">
          <cell r="A9820">
            <v>1026259</v>
          </cell>
        </row>
        <row r="9821">
          <cell r="A9821">
            <v>1026259</v>
          </cell>
        </row>
        <row r="9822">
          <cell r="A9822">
            <v>1026259</v>
          </cell>
        </row>
        <row r="9823">
          <cell r="A9823">
            <v>1026259</v>
          </cell>
        </row>
        <row r="9824">
          <cell r="A9824">
            <v>1026259</v>
          </cell>
        </row>
        <row r="9825">
          <cell r="A9825">
            <v>1026259</v>
          </cell>
        </row>
        <row r="9826">
          <cell r="A9826">
            <v>1026259</v>
          </cell>
        </row>
        <row r="9827">
          <cell r="A9827">
            <v>1026259</v>
          </cell>
        </row>
        <row r="9828">
          <cell r="A9828">
            <v>1026259</v>
          </cell>
        </row>
        <row r="9829">
          <cell r="A9829">
            <v>1026259</v>
          </cell>
        </row>
        <row r="9830">
          <cell r="A9830">
            <v>1026259</v>
          </cell>
        </row>
        <row r="9831">
          <cell r="A9831">
            <v>1026259</v>
          </cell>
        </row>
        <row r="9832">
          <cell r="A9832">
            <v>1026259</v>
          </cell>
        </row>
        <row r="9833">
          <cell r="A9833">
            <v>1026259</v>
          </cell>
        </row>
        <row r="9834">
          <cell r="A9834">
            <v>1026260</v>
          </cell>
        </row>
        <row r="9835">
          <cell r="A9835">
            <v>1026260</v>
          </cell>
        </row>
        <row r="9836">
          <cell r="A9836">
            <v>1026260</v>
          </cell>
        </row>
        <row r="9837">
          <cell r="A9837">
            <v>1026260</v>
          </cell>
        </row>
        <row r="9838">
          <cell r="A9838">
            <v>1026260</v>
          </cell>
        </row>
        <row r="9839">
          <cell r="A9839">
            <v>1026260</v>
          </cell>
        </row>
        <row r="9840">
          <cell r="A9840">
            <v>1026260</v>
          </cell>
        </row>
        <row r="9841">
          <cell r="A9841">
            <v>1026260</v>
          </cell>
        </row>
        <row r="9842">
          <cell r="A9842">
            <v>1026260</v>
          </cell>
        </row>
        <row r="9843">
          <cell r="A9843">
            <v>1026260</v>
          </cell>
        </row>
        <row r="9844">
          <cell r="A9844">
            <v>1026260</v>
          </cell>
        </row>
        <row r="9845">
          <cell r="A9845">
            <v>1026260</v>
          </cell>
        </row>
        <row r="9846">
          <cell r="A9846">
            <v>1026260</v>
          </cell>
        </row>
        <row r="9847">
          <cell r="A9847">
            <v>1026260</v>
          </cell>
        </row>
        <row r="9848">
          <cell r="A9848">
            <v>1026260</v>
          </cell>
        </row>
        <row r="9849">
          <cell r="A9849">
            <v>1026260</v>
          </cell>
        </row>
        <row r="9850">
          <cell r="A9850">
            <v>1026260</v>
          </cell>
        </row>
        <row r="9851">
          <cell r="A9851">
            <v>1026260</v>
          </cell>
        </row>
        <row r="9852">
          <cell r="A9852">
            <v>1026260</v>
          </cell>
        </row>
        <row r="9853">
          <cell r="A9853">
            <v>1026260</v>
          </cell>
        </row>
        <row r="9854">
          <cell r="A9854">
            <v>1026260</v>
          </cell>
        </row>
        <row r="9855">
          <cell r="A9855">
            <v>1026260</v>
          </cell>
        </row>
        <row r="9856">
          <cell r="A9856">
            <v>1026260</v>
          </cell>
        </row>
        <row r="9857">
          <cell r="A9857">
            <v>1026260</v>
          </cell>
        </row>
        <row r="9858">
          <cell r="A9858">
            <v>1026260</v>
          </cell>
        </row>
        <row r="9859">
          <cell r="A9859">
            <v>1026260</v>
          </cell>
        </row>
        <row r="9860">
          <cell r="A9860">
            <v>1026260</v>
          </cell>
        </row>
        <row r="9861">
          <cell r="A9861">
            <v>1026270</v>
          </cell>
        </row>
        <row r="9862">
          <cell r="A9862">
            <v>1026270</v>
          </cell>
        </row>
        <row r="9863">
          <cell r="A9863">
            <v>1026270</v>
          </cell>
        </row>
        <row r="9864">
          <cell r="A9864">
            <v>1026270</v>
          </cell>
        </row>
        <row r="9865">
          <cell r="A9865">
            <v>1026270</v>
          </cell>
        </row>
        <row r="9866">
          <cell r="A9866">
            <v>1026270</v>
          </cell>
        </row>
        <row r="9867">
          <cell r="A9867">
            <v>1026270</v>
          </cell>
        </row>
        <row r="9868">
          <cell r="A9868">
            <v>1026270</v>
          </cell>
        </row>
        <row r="9869">
          <cell r="A9869">
            <v>1026270</v>
          </cell>
        </row>
        <row r="9870">
          <cell r="A9870">
            <v>1026270</v>
          </cell>
        </row>
        <row r="9871">
          <cell r="A9871">
            <v>1026270</v>
          </cell>
        </row>
        <row r="9872">
          <cell r="A9872">
            <v>1026270</v>
          </cell>
        </row>
        <row r="9873">
          <cell r="A9873">
            <v>1026270</v>
          </cell>
        </row>
        <row r="9874">
          <cell r="A9874">
            <v>1026270</v>
          </cell>
        </row>
        <row r="9875">
          <cell r="A9875">
            <v>1026270</v>
          </cell>
        </row>
        <row r="9876">
          <cell r="A9876">
            <v>1026270</v>
          </cell>
        </row>
        <row r="9877">
          <cell r="A9877">
            <v>1026270</v>
          </cell>
        </row>
        <row r="9878">
          <cell r="A9878">
            <v>1026270</v>
          </cell>
        </row>
        <row r="9879">
          <cell r="A9879">
            <v>1026270</v>
          </cell>
        </row>
        <row r="9880">
          <cell r="A9880">
            <v>1026281</v>
          </cell>
        </row>
        <row r="9881">
          <cell r="A9881">
            <v>1026281</v>
          </cell>
        </row>
        <row r="9882">
          <cell r="A9882">
            <v>1026281</v>
          </cell>
        </row>
        <row r="9883">
          <cell r="A9883">
            <v>1026281</v>
          </cell>
        </row>
        <row r="9884">
          <cell r="A9884">
            <v>1026281</v>
          </cell>
        </row>
        <row r="9885">
          <cell r="A9885">
            <v>1026281</v>
          </cell>
        </row>
        <row r="9886">
          <cell r="A9886">
            <v>1026281</v>
          </cell>
        </row>
        <row r="9887">
          <cell r="A9887">
            <v>1026281</v>
          </cell>
        </row>
        <row r="9888">
          <cell r="A9888">
            <v>1026281</v>
          </cell>
        </row>
        <row r="9889">
          <cell r="A9889">
            <v>1026281</v>
          </cell>
        </row>
        <row r="9890">
          <cell r="A9890">
            <v>1026281</v>
          </cell>
        </row>
        <row r="9891">
          <cell r="A9891">
            <v>1026281</v>
          </cell>
        </row>
        <row r="9892">
          <cell r="A9892">
            <v>1026281</v>
          </cell>
        </row>
        <row r="9893">
          <cell r="A9893">
            <v>1026281</v>
          </cell>
        </row>
        <row r="9894">
          <cell r="A9894">
            <v>1026281</v>
          </cell>
        </row>
        <row r="9895">
          <cell r="A9895">
            <v>1026281</v>
          </cell>
        </row>
        <row r="9896">
          <cell r="A9896">
            <v>1026281</v>
          </cell>
        </row>
        <row r="9897">
          <cell r="A9897">
            <v>1026281</v>
          </cell>
        </row>
        <row r="9898">
          <cell r="A9898">
            <v>1026281</v>
          </cell>
        </row>
        <row r="9899">
          <cell r="A9899">
            <v>1026281</v>
          </cell>
        </row>
        <row r="9900">
          <cell r="A9900">
            <v>1026328</v>
          </cell>
        </row>
        <row r="9901">
          <cell r="A9901">
            <v>1026328</v>
          </cell>
        </row>
        <row r="9902">
          <cell r="A9902">
            <v>1026328</v>
          </cell>
        </row>
        <row r="9903">
          <cell r="A9903">
            <v>1026328</v>
          </cell>
        </row>
        <row r="9904">
          <cell r="A9904">
            <v>1026328</v>
          </cell>
        </row>
        <row r="9905">
          <cell r="A9905">
            <v>1026328</v>
          </cell>
        </row>
        <row r="9906">
          <cell r="A9906">
            <v>1026328</v>
          </cell>
        </row>
        <row r="9907">
          <cell r="A9907">
            <v>1026328</v>
          </cell>
        </row>
        <row r="9908">
          <cell r="A9908">
            <v>1026328</v>
          </cell>
        </row>
        <row r="9909">
          <cell r="A9909">
            <v>1026328</v>
          </cell>
        </row>
        <row r="9910">
          <cell r="A9910">
            <v>1026328</v>
          </cell>
        </row>
        <row r="9911">
          <cell r="A9911">
            <v>1026328</v>
          </cell>
        </row>
        <row r="9912">
          <cell r="A9912">
            <v>1026328</v>
          </cell>
        </row>
        <row r="9913">
          <cell r="A9913">
            <v>1026328</v>
          </cell>
        </row>
        <row r="9914">
          <cell r="A9914">
            <v>1026328</v>
          </cell>
        </row>
        <row r="9915">
          <cell r="A9915">
            <v>1026328</v>
          </cell>
        </row>
        <row r="9916">
          <cell r="A9916">
            <v>1026340</v>
          </cell>
        </row>
        <row r="9917">
          <cell r="A9917">
            <v>1026340</v>
          </cell>
        </row>
        <row r="9918">
          <cell r="A9918">
            <v>1026340</v>
          </cell>
        </row>
        <row r="9919">
          <cell r="A9919">
            <v>1026340</v>
          </cell>
        </row>
        <row r="9920">
          <cell r="A9920">
            <v>1026340</v>
          </cell>
        </row>
        <row r="9921">
          <cell r="A9921">
            <v>1026340</v>
          </cell>
        </row>
        <row r="9922">
          <cell r="A9922">
            <v>1026340</v>
          </cell>
        </row>
        <row r="9923">
          <cell r="A9923">
            <v>1026340</v>
          </cell>
        </row>
        <row r="9924">
          <cell r="A9924">
            <v>1026340</v>
          </cell>
        </row>
        <row r="9925">
          <cell r="A9925">
            <v>1026340</v>
          </cell>
        </row>
        <row r="9926">
          <cell r="A9926">
            <v>1026344</v>
          </cell>
        </row>
        <row r="9927">
          <cell r="A9927">
            <v>1026344</v>
          </cell>
        </row>
        <row r="9928">
          <cell r="A9928">
            <v>1026345</v>
          </cell>
        </row>
        <row r="9929">
          <cell r="A9929">
            <v>1026345</v>
          </cell>
        </row>
        <row r="9930">
          <cell r="A9930">
            <v>1026345</v>
          </cell>
        </row>
        <row r="9931">
          <cell r="A9931">
            <v>1026345</v>
          </cell>
        </row>
        <row r="9932">
          <cell r="A9932">
            <v>1026345</v>
          </cell>
        </row>
        <row r="9933">
          <cell r="A9933">
            <v>1026346</v>
          </cell>
        </row>
        <row r="9934">
          <cell r="A9934">
            <v>1026346</v>
          </cell>
        </row>
        <row r="9935">
          <cell r="A9935">
            <v>1026346</v>
          </cell>
        </row>
        <row r="9936">
          <cell r="A9936">
            <v>1026346</v>
          </cell>
        </row>
        <row r="9937">
          <cell r="A9937">
            <v>1026346</v>
          </cell>
        </row>
        <row r="9938">
          <cell r="A9938">
            <v>1026346</v>
          </cell>
        </row>
        <row r="9939">
          <cell r="A9939">
            <v>1026347</v>
          </cell>
        </row>
        <row r="9940">
          <cell r="A9940">
            <v>1026352</v>
          </cell>
        </row>
        <row r="9941">
          <cell r="A9941">
            <v>1026352</v>
          </cell>
        </row>
        <row r="9942">
          <cell r="A9942">
            <v>1026353</v>
          </cell>
        </row>
        <row r="9943">
          <cell r="A9943">
            <v>1026353</v>
          </cell>
        </row>
        <row r="9944">
          <cell r="A9944">
            <v>1026355</v>
          </cell>
        </row>
        <row r="9945">
          <cell r="A9945">
            <v>1026357</v>
          </cell>
        </row>
        <row r="9946">
          <cell r="A9946">
            <v>1026357</v>
          </cell>
        </row>
        <row r="9947">
          <cell r="A9947">
            <v>1026384</v>
          </cell>
        </row>
        <row r="9948">
          <cell r="A9948">
            <v>1026388</v>
          </cell>
        </row>
        <row r="9949">
          <cell r="A9949">
            <v>1026425</v>
          </cell>
        </row>
        <row r="9950">
          <cell r="A9950">
            <v>1026425</v>
          </cell>
        </row>
        <row r="9951">
          <cell r="A9951">
            <v>1026425</v>
          </cell>
        </row>
        <row r="9952">
          <cell r="A9952">
            <v>1026425</v>
          </cell>
        </row>
        <row r="9953">
          <cell r="A9953">
            <v>1026425</v>
          </cell>
        </row>
        <row r="9954">
          <cell r="A9954">
            <v>1026425</v>
          </cell>
        </row>
        <row r="9955">
          <cell r="A9955">
            <v>1026425</v>
          </cell>
        </row>
        <row r="9956">
          <cell r="A9956">
            <v>1026425</v>
          </cell>
        </row>
        <row r="9957">
          <cell r="A9957">
            <v>1026425</v>
          </cell>
        </row>
        <row r="9958">
          <cell r="A9958">
            <v>1026425</v>
          </cell>
        </row>
        <row r="9959">
          <cell r="A9959">
            <v>1026425</v>
          </cell>
        </row>
        <row r="9960">
          <cell r="A9960">
            <v>1026425</v>
          </cell>
        </row>
        <row r="9961">
          <cell r="A9961">
            <v>1026425</v>
          </cell>
        </row>
        <row r="9962">
          <cell r="A9962">
            <v>1026425</v>
          </cell>
        </row>
        <row r="9963">
          <cell r="A9963">
            <v>1026425</v>
          </cell>
        </row>
        <row r="9964">
          <cell r="A9964">
            <v>1026425</v>
          </cell>
        </row>
        <row r="9965">
          <cell r="A9965">
            <v>1026425</v>
          </cell>
        </row>
        <row r="9966">
          <cell r="A9966">
            <v>1026425</v>
          </cell>
        </row>
        <row r="9967">
          <cell r="A9967">
            <v>1026425</v>
          </cell>
        </row>
        <row r="9968">
          <cell r="A9968">
            <v>1026425</v>
          </cell>
        </row>
        <row r="9969">
          <cell r="A9969">
            <v>1026425</v>
          </cell>
        </row>
        <row r="9970">
          <cell r="A9970">
            <v>1026425</v>
          </cell>
        </row>
        <row r="9971">
          <cell r="A9971">
            <v>1026425</v>
          </cell>
        </row>
        <row r="9972">
          <cell r="A9972">
            <v>1026425</v>
          </cell>
        </row>
        <row r="9973">
          <cell r="A9973">
            <v>1026425</v>
          </cell>
        </row>
        <row r="9974">
          <cell r="A9974">
            <v>1026425</v>
          </cell>
        </row>
        <row r="9975">
          <cell r="A9975">
            <v>1026425</v>
          </cell>
        </row>
        <row r="9976">
          <cell r="A9976">
            <v>1026425</v>
          </cell>
        </row>
        <row r="9977">
          <cell r="A9977">
            <v>1026425</v>
          </cell>
        </row>
        <row r="9978">
          <cell r="A9978">
            <v>1026425</v>
          </cell>
        </row>
        <row r="9979">
          <cell r="A9979">
            <v>1026425</v>
          </cell>
        </row>
        <row r="9980">
          <cell r="A9980">
            <v>1026428</v>
          </cell>
        </row>
        <row r="9981">
          <cell r="A9981">
            <v>1026428</v>
          </cell>
        </row>
        <row r="9982">
          <cell r="A9982">
            <v>1026428</v>
          </cell>
        </row>
        <row r="9983">
          <cell r="A9983">
            <v>1026428</v>
          </cell>
        </row>
        <row r="9984">
          <cell r="A9984">
            <v>1026428</v>
          </cell>
        </row>
        <row r="9985">
          <cell r="A9985">
            <v>1026428</v>
          </cell>
        </row>
        <row r="9986">
          <cell r="A9986">
            <v>1026428</v>
          </cell>
        </row>
        <row r="9987">
          <cell r="A9987">
            <v>1026428</v>
          </cell>
        </row>
        <row r="9988">
          <cell r="A9988">
            <v>1026428</v>
          </cell>
        </row>
        <row r="9989">
          <cell r="A9989">
            <v>1026428</v>
          </cell>
        </row>
        <row r="9990">
          <cell r="A9990">
            <v>1026430</v>
          </cell>
        </row>
        <row r="9991">
          <cell r="A9991">
            <v>1026430</v>
          </cell>
        </row>
        <row r="9992">
          <cell r="A9992">
            <v>1026430</v>
          </cell>
        </row>
        <row r="9993">
          <cell r="A9993">
            <v>1026430</v>
          </cell>
        </row>
        <row r="9994">
          <cell r="A9994">
            <v>1026430</v>
          </cell>
        </row>
        <row r="9995">
          <cell r="A9995">
            <v>1026430</v>
          </cell>
        </row>
        <row r="9996">
          <cell r="A9996">
            <v>1026430</v>
          </cell>
        </row>
        <row r="9997">
          <cell r="A9997">
            <v>1026430</v>
          </cell>
        </row>
        <row r="9998">
          <cell r="A9998">
            <v>1026430</v>
          </cell>
        </row>
        <row r="9999">
          <cell r="A9999">
            <v>1026432</v>
          </cell>
        </row>
        <row r="10000">
          <cell r="A10000">
            <v>1026432</v>
          </cell>
        </row>
        <row r="10001">
          <cell r="A10001">
            <v>1026432</v>
          </cell>
        </row>
        <row r="10002">
          <cell r="A10002">
            <v>1026432</v>
          </cell>
        </row>
        <row r="10003">
          <cell r="A10003">
            <v>1026432</v>
          </cell>
        </row>
        <row r="10004">
          <cell r="A10004">
            <v>1026432</v>
          </cell>
        </row>
        <row r="10005">
          <cell r="A10005">
            <v>1026432</v>
          </cell>
        </row>
        <row r="10006">
          <cell r="A10006">
            <v>1026432</v>
          </cell>
        </row>
        <row r="10007">
          <cell r="A10007">
            <v>1026432</v>
          </cell>
        </row>
        <row r="10008">
          <cell r="A10008">
            <v>1026432</v>
          </cell>
        </row>
        <row r="10009">
          <cell r="A10009">
            <v>1026432</v>
          </cell>
        </row>
        <row r="10010">
          <cell r="A10010">
            <v>1026432</v>
          </cell>
        </row>
        <row r="10011">
          <cell r="A10011">
            <v>1026433</v>
          </cell>
        </row>
        <row r="10012">
          <cell r="A10012">
            <v>1026433</v>
          </cell>
        </row>
        <row r="10013">
          <cell r="A10013">
            <v>1026433</v>
          </cell>
        </row>
        <row r="10014">
          <cell r="A10014">
            <v>1026433</v>
          </cell>
        </row>
        <row r="10015">
          <cell r="A10015">
            <v>1026433</v>
          </cell>
        </row>
        <row r="10016">
          <cell r="A10016">
            <v>1026433</v>
          </cell>
        </row>
        <row r="10017">
          <cell r="A10017">
            <v>1026433</v>
          </cell>
        </row>
        <row r="10018">
          <cell r="A10018">
            <v>1026433</v>
          </cell>
        </row>
        <row r="10019">
          <cell r="A10019">
            <v>1026433</v>
          </cell>
        </row>
        <row r="10020">
          <cell r="A10020">
            <v>1026433</v>
          </cell>
        </row>
        <row r="10021">
          <cell r="A10021">
            <v>1026433</v>
          </cell>
        </row>
        <row r="10022">
          <cell r="A10022">
            <v>1026464</v>
          </cell>
        </row>
        <row r="10023">
          <cell r="A10023">
            <v>1026464</v>
          </cell>
        </row>
        <row r="10024">
          <cell r="A10024">
            <v>1026464</v>
          </cell>
        </row>
        <row r="10025">
          <cell r="A10025">
            <v>1026464</v>
          </cell>
        </row>
        <row r="10026">
          <cell r="A10026">
            <v>1026464</v>
          </cell>
        </row>
        <row r="10027">
          <cell r="A10027">
            <v>1026464</v>
          </cell>
        </row>
        <row r="10028">
          <cell r="A10028">
            <v>1026464</v>
          </cell>
        </row>
        <row r="10029">
          <cell r="A10029">
            <v>1026464</v>
          </cell>
        </row>
        <row r="10030">
          <cell r="A10030">
            <v>1026464</v>
          </cell>
        </row>
        <row r="10031">
          <cell r="A10031">
            <v>1026464</v>
          </cell>
        </row>
        <row r="10032">
          <cell r="A10032">
            <v>1026464</v>
          </cell>
        </row>
        <row r="10033">
          <cell r="A10033">
            <v>1026464</v>
          </cell>
        </row>
        <row r="10034">
          <cell r="A10034">
            <v>1026464</v>
          </cell>
        </row>
        <row r="10035">
          <cell r="A10035">
            <v>1026464</v>
          </cell>
        </row>
        <row r="10036">
          <cell r="A10036">
            <v>1026464</v>
          </cell>
        </row>
        <row r="10037">
          <cell r="A10037">
            <v>1026464</v>
          </cell>
        </row>
        <row r="10038">
          <cell r="A10038">
            <v>1026464</v>
          </cell>
        </row>
        <row r="10039">
          <cell r="A10039">
            <v>1026464</v>
          </cell>
        </row>
        <row r="10040">
          <cell r="A10040">
            <v>1026464</v>
          </cell>
        </row>
        <row r="10041">
          <cell r="A10041">
            <v>1026464</v>
          </cell>
        </row>
        <row r="10042">
          <cell r="A10042">
            <v>1026556</v>
          </cell>
        </row>
        <row r="10043">
          <cell r="A10043">
            <v>1026556</v>
          </cell>
        </row>
        <row r="10044">
          <cell r="A10044">
            <v>1026556</v>
          </cell>
        </row>
        <row r="10045">
          <cell r="A10045">
            <v>1026556</v>
          </cell>
        </row>
        <row r="10046">
          <cell r="A10046">
            <v>1026556</v>
          </cell>
        </row>
        <row r="10047">
          <cell r="A10047">
            <v>1026612</v>
          </cell>
        </row>
        <row r="10048">
          <cell r="A10048">
            <v>1026612</v>
          </cell>
        </row>
        <row r="10049">
          <cell r="A10049">
            <v>1026612</v>
          </cell>
        </row>
        <row r="10050">
          <cell r="A10050">
            <v>1026612</v>
          </cell>
        </row>
        <row r="10051">
          <cell r="A10051">
            <v>1026612</v>
          </cell>
        </row>
        <row r="10052">
          <cell r="A10052">
            <v>1026661</v>
          </cell>
        </row>
        <row r="10053">
          <cell r="A10053">
            <v>1026661</v>
          </cell>
        </row>
        <row r="10054">
          <cell r="A10054">
            <v>1026661</v>
          </cell>
        </row>
        <row r="10055">
          <cell r="A10055">
            <v>1026661</v>
          </cell>
        </row>
        <row r="10056">
          <cell r="A10056">
            <v>1026661</v>
          </cell>
        </row>
        <row r="10057">
          <cell r="A10057">
            <v>1026661</v>
          </cell>
        </row>
        <row r="10058">
          <cell r="A10058">
            <v>1026661</v>
          </cell>
        </row>
        <row r="10059">
          <cell r="A10059">
            <v>1026661</v>
          </cell>
        </row>
        <row r="10060">
          <cell r="A10060">
            <v>1026661</v>
          </cell>
        </row>
        <row r="10061">
          <cell r="A10061">
            <v>1026661</v>
          </cell>
        </row>
        <row r="10062">
          <cell r="A10062">
            <v>1026665</v>
          </cell>
        </row>
        <row r="10063">
          <cell r="A10063">
            <v>1026665</v>
          </cell>
        </row>
        <row r="10064">
          <cell r="A10064">
            <v>1026665</v>
          </cell>
        </row>
        <row r="10065">
          <cell r="A10065">
            <v>1026665</v>
          </cell>
        </row>
        <row r="10066">
          <cell r="A10066">
            <v>1026665</v>
          </cell>
        </row>
        <row r="10067">
          <cell r="A10067">
            <v>1026665</v>
          </cell>
        </row>
        <row r="10068">
          <cell r="A10068">
            <v>1026665</v>
          </cell>
        </row>
        <row r="10069">
          <cell r="A10069">
            <v>1026665</v>
          </cell>
        </row>
        <row r="10070">
          <cell r="A10070">
            <v>1026690</v>
          </cell>
        </row>
        <row r="10071">
          <cell r="A10071">
            <v>1026690</v>
          </cell>
        </row>
        <row r="10072">
          <cell r="A10072">
            <v>1026690</v>
          </cell>
        </row>
        <row r="10073">
          <cell r="A10073">
            <v>1026690</v>
          </cell>
        </row>
        <row r="10074">
          <cell r="A10074">
            <v>1026690</v>
          </cell>
        </row>
        <row r="10075">
          <cell r="A10075">
            <v>1026690</v>
          </cell>
        </row>
        <row r="10076">
          <cell r="A10076">
            <v>1026690</v>
          </cell>
        </row>
        <row r="10077">
          <cell r="A10077">
            <v>1026690</v>
          </cell>
        </row>
        <row r="10078">
          <cell r="A10078">
            <v>1026697</v>
          </cell>
        </row>
        <row r="10079">
          <cell r="A10079">
            <v>1026697</v>
          </cell>
        </row>
        <row r="10080">
          <cell r="A10080">
            <v>1026697</v>
          </cell>
        </row>
        <row r="10081">
          <cell r="A10081">
            <v>1026697</v>
          </cell>
        </row>
        <row r="10082">
          <cell r="A10082">
            <v>1026697</v>
          </cell>
        </row>
        <row r="10083">
          <cell r="A10083">
            <v>1026697</v>
          </cell>
        </row>
        <row r="10084">
          <cell r="A10084">
            <v>1026706</v>
          </cell>
        </row>
        <row r="10085">
          <cell r="A10085">
            <v>1026706</v>
          </cell>
        </row>
        <row r="10086">
          <cell r="A10086">
            <v>1026706</v>
          </cell>
        </row>
        <row r="10087">
          <cell r="A10087">
            <v>1026706</v>
          </cell>
        </row>
        <row r="10088">
          <cell r="A10088">
            <v>1026706</v>
          </cell>
        </row>
        <row r="10089">
          <cell r="A10089">
            <v>1026707</v>
          </cell>
        </row>
        <row r="10090">
          <cell r="A10090">
            <v>1026707</v>
          </cell>
        </row>
        <row r="10091">
          <cell r="A10091">
            <v>1026707</v>
          </cell>
        </row>
        <row r="10092">
          <cell r="A10092">
            <v>1026707</v>
          </cell>
        </row>
        <row r="10093">
          <cell r="A10093">
            <v>1026707</v>
          </cell>
        </row>
        <row r="10094">
          <cell r="A10094">
            <v>1026707</v>
          </cell>
        </row>
        <row r="10095">
          <cell r="A10095">
            <v>1026707</v>
          </cell>
        </row>
        <row r="10096">
          <cell r="A10096">
            <v>1026707</v>
          </cell>
        </row>
        <row r="10097">
          <cell r="A10097">
            <v>1026709</v>
          </cell>
        </row>
        <row r="10098">
          <cell r="A10098">
            <v>1026709</v>
          </cell>
        </row>
        <row r="10099">
          <cell r="A10099">
            <v>1026709</v>
          </cell>
        </row>
        <row r="10100">
          <cell r="A10100">
            <v>1026709</v>
          </cell>
        </row>
        <row r="10101">
          <cell r="A10101">
            <v>1026709</v>
          </cell>
        </row>
        <row r="10102">
          <cell r="A10102">
            <v>1026709</v>
          </cell>
        </row>
        <row r="10103">
          <cell r="A10103">
            <v>1026709</v>
          </cell>
        </row>
        <row r="10104">
          <cell r="A10104">
            <v>1026711</v>
          </cell>
        </row>
        <row r="10105">
          <cell r="A10105">
            <v>1026711</v>
          </cell>
        </row>
        <row r="10106">
          <cell r="A10106">
            <v>1026711</v>
          </cell>
        </row>
        <row r="10107">
          <cell r="A10107">
            <v>1026711</v>
          </cell>
        </row>
        <row r="10108">
          <cell r="A10108">
            <v>1026711</v>
          </cell>
        </row>
        <row r="10109">
          <cell r="A10109">
            <v>1026711</v>
          </cell>
        </row>
        <row r="10110">
          <cell r="A10110">
            <v>1026711</v>
          </cell>
        </row>
        <row r="10111">
          <cell r="A10111">
            <v>1026711</v>
          </cell>
        </row>
        <row r="10112">
          <cell r="A10112">
            <v>1026711</v>
          </cell>
        </row>
        <row r="10113">
          <cell r="A10113">
            <v>1026711</v>
          </cell>
        </row>
        <row r="10114">
          <cell r="A10114">
            <v>1026712</v>
          </cell>
        </row>
        <row r="10115">
          <cell r="A10115">
            <v>1026712</v>
          </cell>
        </row>
        <row r="10116">
          <cell r="A10116">
            <v>1026712</v>
          </cell>
        </row>
        <row r="10117">
          <cell r="A10117">
            <v>1026712</v>
          </cell>
        </row>
        <row r="10118">
          <cell r="A10118">
            <v>1026712</v>
          </cell>
        </row>
        <row r="10119">
          <cell r="A10119">
            <v>1026712</v>
          </cell>
        </row>
        <row r="10120">
          <cell r="A10120">
            <v>1026712</v>
          </cell>
        </row>
        <row r="10121">
          <cell r="A10121">
            <v>1026713</v>
          </cell>
        </row>
        <row r="10122">
          <cell r="A10122">
            <v>1026713</v>
          </cell>
        </row>
        <row r="10123">
          <cell r="A10123">
            <v>1026713</v>
          </cell>
        </row>
        <row r="10124">
          <cell r="A10124">
            <v>1026713</v>
          </cell>
        </row>
        <row r="10125">
          <cell r="A10125">
            <v>1026713</v>
          </cell>
        </row>
        <row r="10126">
          <cell r="A10126">
            <v>1026714</v>
          </cell>
        </row>
        <row r="10127">
          <cell r="A10127">
            <v>1026714</v>
          </cell>
        </row>
        <row r="10128">
          <cell r="A10128">
            <v>1026714</v>
          </cell>
        </row>
        <row r="10129">
          <cell r="A10129">
            <v>1026714</v>
          </cell>
        </row>
        <row r="10130">
          <cell r="A10130">
            <v>1026717</v>
          </cell>
        </row>
        <row r="10131">
          <cell r="A10131">
            <v>1026717</v>
          </cell>
        </row>
        <row r="10132">
          <cell r="A10132">
            <v>1026717</v>
          </cell>
        </row>
        <row r="10133">
          <cell r="A10133">
            <v>1026717</v>
          </cell>
        </row>
        <row r="10134">
          <cell r="A10134">
            <v>1026717</v>
          </cell>
        </row>
        <row r="10135">
          <cell r="A10135">
            <v>1026721</v>
          </cell>
        </row>
        <row r="10136">
          <cell r="A10136">
            <v>1026721</v>
          </cell>
        </row>
        <row r="10137">
          <cell r="A10137">
            <v>1026721</v>
          </cell>
        </row>
        <row r="10138">
          <cell r="A10138">
            <v>1026721</v>
          </cell>
        </row>
        <row r="10139">
          <cell r="A10139">
            <v>1026721</v>
          </cell>
        </row>
        <row r="10140">
          <cell r="A10140">
            <v>1026721</v>
          </cell>
        </row>
        <row r="10141">
          <cell r="A10141">
            <v>1026722</v>
          </cell>
        </row>
        <row r="10142">
          <cell r="A10142">
            <v>1026722</v>
          </cell>
        </row>
        <row r="10143">
          <cell r="A10143">
            <v>1026722</v>
          </cell>
        </row>
        <row r="10144">
          <cell r="A10144">
            <v>1026722</v>
          </cell>
        </row>
        <row r="10145">
          <cell r="A10145">
            <v>1026722</v>
          </cell>
        </row>
        <row r="10146">
          <cell r="A10146">
            <v>1026722</v>
          </cell>
        </row>
        <row r="10147">
          <cell r="A10147">
            <v>1026722</v>
          </cell>
        </row>
        <row r="10148">
          <cell r="A10148">
            <v>1026722</v>
          </cell>
        </row>
        <row r="10149">
          <cell r="A10149">
            <v>1026723</v>
          </cell>
        </row>
        <row r="10150">
          <cell r="A10150">
            <v>1026723</v>
          </cell>
        </row>
        <row r="10151">
          <cell r="A10151">
            <v>1026723</v>
          </cell>
        </row>
        <row r="10152">
          <cell r="A10152">
            <v>1026723</v>
          </cell>
        </row>
        <row r="10153">
          <cell r="A10153">
            <v>1026723</v>
          </cell>
        </row>
        <row r="10154">
          <cell r="A10154">
            <v>1026723</v>
          </cell>
        </row>
        <row r="10155">
          <cell r="A10155">
            <v>1026723</v>
          </cell>
        </row>
        <row r="10156">
          <cell r="A10156">
            <v>1026723</v>
          </cell>
        </row>
        <row r="10157">
          <cell r="A10157">
            <v>1026723</v>
          </cell>
        </row>
        <row r="10158">
          <cell r="A10158">
            <v>1026723</v>
          </cell>
        </row>
        <row r="10159">
          <cell r="A10159">
            <v>1026725</v>
          </cell>
        </row>
        <row r="10160">
          <cell r="A10160">
            <v>1026725</v>
          </cell>
        </row>
        <row r="10161">
          <cell r="A10161">
            <v>1026725</v>
          </cell>
        </row>
        <row r="10162">
          <cell r="A10162">
            <v>1026725</v>
          </cell>
        </row>
        <row r="10163">
          <cell r="A10163">
            <v>1026725</v>
          </cell>
        </row>
        <row r="10164">
          <cell r="A10164">
            <v>1026725</v>
          </cell>
        </row>
        <row r="10165">
          <cell r="A10165">
            <v>1026725</v>
          </cell>
        </row>
        <row r="10166">
          <cell r="A10166">
            <v>1026725</v>
          </cell>
        </row>
        <row r="10167">
          <cell r="A10167">
            <v>1026725</v>
          </cell>
        </row>
        <row r="10168">
          <cell r="A10168">
            <v>1026725</v>
          </cell>
        </row>
        <row r="10169">
          <cell r="A10169">
            <v>1026726</v>
          </cell>
        </row>
        <row r="10170">
          <cell r="A10170">
            <v>1026726</v>
          </cell>
        </row>
        <row r="10171">
          <cell r="A10171">
            <v>1026726</v>
          </cell>
        </row>
        <row r="10172">
          <cell r="A10172">
            <v>1026726</v>
          </cell>
        </row>
        <row r="10173">
          <cell r="A10173">
            <v>1026726</v>
          </cell>
        </row>
        <row r="10174">
          <cell r="A10174">
            <v>1026726</v>
          </cell>
        </row>
        <row r="10175">
          <cell r="A10175">
            <v>1026726</v>
          </cell>
        </row>
        <row r="10176">
          <cell r="A10176">
            <v>1026726</v>
          </cell>
        </row>
        <row r="10177">
          <cell r="A10177">
            <v>1026726</v>
          </cell>
        </row>
        <row r="10178">
          <cell r="A10178">
            <v>1026726</v>
          </cell>
        </row>
        <row r="10179">
          <cell r="A10179">
            <v>1026726</v>
          </cell>
        </row>
        <row r="10180">
          <cell r="A10180">
            <v>1026727</v>
          </cell>
        </row>
        <row r="10181">
          <cell r="A10181">
            <v>1026727</v>
          </cell>
        </row>
        <row r="10182">
          <cell r="A10182">
            <v>1026727</v>
          </cell>
        </row>
        <row r="10183">
          <cell r="A10183">
            <v>1026727</v>
          </cell>
        </row>
        <row r="10184">
          <cell r="A10184">
            <v>1026728</v>
          </cell>
        </row>
        <row r="10185">
          <cell r="A10185">
            <v>1026728</v>
          </cell>
        </row>
        <row r="10186">
          <cell r="A10186">
            <v>1026728</v>
          </cell>
        </row>
        <row r="10187">
          <cell r="A10187">
            <v>1026728</v>
          </cell>
        </row>
        <row r="10188">
          <cell r="A10188">
            <v>1026728</v>
          </cell>
        </row>
        <row r="10189">
          <cell r="A10189">
            <v>1026728</v>
          </cell>
        </row>
        <row r="10190">
          <cell r="A10190">
            <v>1026728</v>
          </cell>
        </row>
        <row r="10191">
          <cell r="A10191">
            <v>1026728</v>
          </cell>
        </row>
        <row r="10192">
          <cell r="A10192">
            <v>1026728</v>
          </cell>
        </row>
        <row r="10193">
          <cell r="A10193">
            <v>1026728</v>
          </cell>
        </row>
        <row r="10194">
          <cell r="A10194">
            <v>1026729</v>
          </cell>
        </row>
        <row r="10195">
          <cell r="A10195">
            <v>1026729</v>
          </cell>
        </row>
        <row r="10196">
          <cell r="A10196">
            <v>1026729</v>
          </cell>
        </row>
        <row r="10197">
          <cell r="A10197">
            <v>1026729</v>
          </cell>
        </row>
        <row r="10198">
          <cell r="A10198">
            <v>1026729</v>
          </cell>
        </row>
        <row r="10199">
          <cell r="A10199">
            <v>1026729</v>
          </cell>
        </row>
        <row r="10200">
          <cell r="A10200">
            <v>1026730</v>
          </cell>
        </row>
        <row r="10201">
          <cell r="A10201">
            <v>1026730</v>
          </cell>
        </row>
        <row r="10202">
          <cell r="A10202">
            <v>1026730</v>
          </cell>
        </row>
        <row r="10203">
          <cell r="A10203">
            <v>1026730</v>
          </cell>
        </row>
        <row r="10204">
          <cell r="A10204">
            <v>1026731</v>
          </cell>
        </row>
        <row r="10205">
          <cell r="A10205">
            <v>1026731</v>
          </cell>
        </row>
        <row r="10206">
          <cell r="A10206">
            <v>1026731</v>
          </cell>
        </row>
        <row r="10207">
          <cell r="A10207">
            <v>1026731</v>
          </cell>
        </row>
        <row r="10208">
          <cell r="A10208">
            <v>1026732</v>
          </cell>
        </row>
        <row r="10209">
          <cell r="A10209">
            <v>1026732</v>
          </cell>
        </row>
        <row r="10210">
          <cell r="A10210">
            <v>1026732</v>
          </cell>
        </row>
        <row r="10211">
          <cell r="A10211">
            <v>1026732</v>
          </cell>
        </row>
        <row r="10212">
          <cell r="A10212">
            <v>1026732</v>
          </cell>
        </row>
        <row r="10213">
          <cell r="A10213">
            <v>1026732</v>
          </cell>
        </row>
        <row r="10214">
          <cell r="A10214">
            <v>1026732</v>
          </cell>
        </row>
        <row r="10215">
          <cell r="A10215">
            <v>1026733</v>
          </cell>
        </row>
        <row r="10216">
          <cell r="A10216">
            <v>1026733</v>
          </cell>
        </row>
        <row r="10217">
          <cell r="A10217">
            <v>1026733</v>
          </cell>
        </row>
        <row r="10218">
          <cell r="A10218">
            <v>1026733</v>
          </cell>
        </row>
        <row r="10219">
          <cell r="A10219">
            <v>1026733</v>
          </cell>
        </row>
        <row r="10220">
          <cell r="A10220">
            <v>1026733</v>
          </cell>
        </row>
        <row r="10221">
          <cell r="A10221">
            <v>1026733</v>
          </cell>
        </row>
        <row r="10222">
          <cell r="A10222">
            <v>1026734</v>
          </cell>
        </row>
        <row r="10223">
          <cell r="A10223">
            <v>1026734</v>
          </cell>
        </row>
        <row r="10224">
          <cell r="A10224">
            <v>1026734</v>
          </cell>
        </row>
        <row r="10225">
          <cell r="A10225">
            <v>1026734</v>
          </cell>
        </row>
        <row r="10226">
          <cell r="A10226">
            <v>1026734</v>
          </cell>
        </row>
        <row r="10227">
          <cell r="A10227">
            <v>1026734</v>
          </cell>
        </row>
        <row r="10228">
          <cell r="A10228">
            <v>1026734</v>
          </cell>
        </row>
        <row r="10229">
          <cell r="A10229">
            <v>1026735</v>
          </cell>
        </row>
        <row r="10230">
          <cell r="A10230">
            <v>1026735</v>
          </cell>
        </row>
        <row r="10231">
          <cell r="A10231">
            <v>1026735</v>
          </cell>
        </row>
        <row r="10232">
          <cell r="A10232">
            <v>1026735</v>
          </cell>
        </row>
        <row r="10233">
          <cell r="A10233">
            <v>1026735</v>
          </cell>
        </row>
        <row r="10234">
          <cell r="A10234">
            <v>1026735</v>
          </cell>
        </row>
        <row r="10235">
          <cell r="A10235">
            <v>1026735</v>
          </cell>
        </row>
        <row r="10236">
          <cell r="A10236">
            <v>1026735</v>
          </cell>
        </row>
        <row r="10237">
          <cell r="A10237">
            <v>1026736</v>
          </cell>
        </row>
        <row r="10238">
          <cell r="A10238">
            <v>1026736</v>
          </cell>
        </row>
        <row r="10239">
          <cell r="A10239">
            <v>1026736</v>
          </cell>
        </row>
        <row r="10240">
          <cell r="A10240">
            <v>1026736</v>
          </cell>
        </row>
        <row r="10241">
          <cell r="A10241">
            <v>1026737</v>
          </cell>
        </row>
        <row r="10242">
          <cell r="A10242">
            <v>1026737</v>
          </cell>
        </row>
        <row r="10243">
          <cell r="A10243">
            <v>1026737</v>
          </cell>
        </row>
        <row r="10244">
          <cell r="A10244">
            <v>1026737</v>
          </cell>
        </row>
        <row r="10245">
          <cell r="A10245">
            <v>1026738</v>
          </cell>
        </row>
        <row r="10246">
          <cell r="A10246">
            <v>1026738</v>
          </cell>
        </row>
        <row r="10247">
          <cell r="A10247">
            <v>1026738</v>
          </cell>
        </row>
        <row r="10248">
          <cell r="A10248">
            <v>1026738</v>
          </cell>
        </row>
        <row r="10249">
          <cell r="A10249">
            <v>1026738</v>
          </cell>
        </row>
        <row r="10250">
          <cell r="A10250">
            <v>1026738</v>
          </cell>
        </row>
        <row r="10251">
          <cell r="A10251">
            <v>1026739</v>
          </cell>
        </row>
        <row r="10252">
          <cell r="A10252">
            <v>1026739</v>
          </cell>
        </row>
        <row r="10253">
          <cell r="A10253">
            <v>1026739</v>
          </cell>
        </row>
        <row r="10254">
          <cell r="A10254">
            <v>1026740</v>
          </cell>
        </row>
        <row r="10255">
          <cell r="A10255">
            <v>1026740</v>
          </cell>
        </row>
        <row r="10256">
          <cell r="A10256">
            <v>1026740</v>
          </cell>
        </row>
        <row r="10257">
          <cell r="A10257">
            <v>1026740</v>
          </cell>
        </row>
        <row r="10258">
          <cell r="A10258">
            <v>1026740</v>
          </cell>
        </row>
        <row r="10259">
          <cell r="A10259">
            <v>1026740</v>
          </cell>
        </row>
        <row r="10260">
          <cell r="A10260">
            <v>1026742</v>
          </cell>
        </row>
        <row r="10261">
          <cell r="A10261">
            <v>1026742</v>
          </cell>
        </row>
        <row r="10262">
          <cell r="A10262">
            <v>1026742</v>
          </cell>
        </row>
        <row r="10263">
          <cell r="A10263">
            <v>1026742</v>
          </cell>
        </row>
        <row r="10264">
          <cell r="A10264">
            <v>1026742</v>
          </cell>
        </row>
        <row r="10265">
          <cell r="A10265">
            <v>1026742</v>
          </cell>
        </row>
        <row r="10266">
          <cell r="A10266">
            <v>1026742</v>
          </cell>
        </row>
        <row r="10267">
          <cell r="A10267">
            <v>1026743</v>
          </cell>
        </row>
        <row r="10268">
          <cell r="A10268">
            <v>1026743</v>
          </cell>
        </row>
        <row r="10269">
          <cell r="A10269">
            <v>1026743</v>
          </cell>
        </row>
        <row r="10270">
          <cell r="A10270">
            <v>1026743</v>
          </cell>
        </row>
        <row r="10271">
          <cell r="A10271">
            <v>1026743</v>
          </cell>
        </row>
        <row r="10272">
          <cell r="A10272">
            <v>1026743</v>
          </cell>
        </row>
        <row r="10273">
          <cell r="A10273">
            <v>1026743</v>
          </cell>
        </row>
        <row r="10274">
          <cell r="A10274">
            <v>1026743</v>
          </cell>
        </row>
        <row r="10275">
          <cell r="A10275">
            <v>1026743</v>
          </cell>
        </row>
        <row r="10276">
          <cell r="A10276">
            <v>1026743</v>
          </cell>
        </row>
        <row r="10277">
          <cell r="A10277">
            <v>1026743</v>
          </cell>
        </row>
        <row r="10278">
          <cell r="A10278">
            <v>1026743</v>
          </cell>
        </row>
        <row r="10279">
          <cell r="A10279">
            <v>1026743</v>
          </cell>
        </row>
        <row r="10280">
          <cell r="A10280">
            <v>1026746</v>
          </cell>
        </row>
        <row r="10281">
          <cell r="A10281">
            <v>1026746</v>
          </cell>
        </row>
        <row r="10282">
          <cell r="A10282">
            <v>1026746</v>
          </cell>
        </row>
        <row r="10283">
          <cell r="A10283">
            <v>1026746</v>
          </cell>
        </row>
        <row r="10284">
          <cell r="A10284">
            <v>1026746</v>
          </cell>
        </row>
        <row r="10285">
          <cell r="A10285">
            <v>1026746</v>
          </cell>
        </row>
        <row r="10286">
          <cell r="A10286">
            <v>1026746</v>
          </cell>
        </row>
        <row r="10287">
          <cell r="A10287">
            <v>1026746</v>
          </cell>
        </row>
        <row r="10288">
          <cell r="A10288">
            <v>1026746</v>
          </cell>
        </row>
        <row r="10289">
          <cell r="A10289">
            <v>1026746</v>
          </cell>
        </row>
        <row r="10290">
          <cell r="A10290">
            <v>1026746</v>
          </cell>
        </row>
        <row r="10291">
          <cell r="A10291">
            <v>1026747</v>
          </cell>
        </row>
        <row r="10292">
          <cell r="A10292">
            <v>1026747</v>
          </cell>
        </row>
        <row r="10293">
          <cell r="A10293">
            <v>1026747</v>
          </cell>
        </row>
        <row r="10294">
          <cell r="A10294">
            <v>1026747</v>
          </cell>
        </row>
        <row r="10295">
          <cell r="A10295">
            <v>1026747</v>
          </cell>
        </row>
        <row r="10296">
          <cell r="A10296">
            <v>1026747</v>
          </cell>
        </row>
        <row r="10297">
          <cell r="A10297">
            <v>1026747</v>
          </cell>
        </row>
        <row r="10298">
          <cell r="A10298">
            <v>1026747</v>
          </cell>
        </row>
        <row r="10299">
          <cell r="A10299">
            <v>1026747</v>
          </cell>
        </row>
        <row r="10300">
          <cell r="A10300">
            <v>1026747</v>
          </cell>
        </row>
        <row r="10301">
          <cell r="A10301">
            <v>1026747</v>
          </cell>
        </row>
        <row r="10302">
          <cell r="A10302">
            <v>1026747</v>
          </cell>
        </row>
        <row r="10303">
          <cell r="A10303">
            <v>1026748</v>
          </cell>
        </row>
        <row r="10304">
          <cell r="A10304">
            <v>1026748</v>
          </cell>
        </row>
        <row r="10305">
          <cell r="A10305">
            <v>1026748</v>
          </cell>
        </row>
        <row r="10306">
          <cell r="A10306">
            <v>1026748</v>
          </cell>
        </row>
        <row r="10307">
          <cell r="A10307">
            <v>1026748</v>
          </cell>
        </row>
        <row r="10308">
          <cell r="A10308">
            <v>1026748</v>
          </cell>
        </row>
        <row r="10309">
          <cell r="A10309">
            <v>1026749</v>
          </cell>
        </row>
        <row r="10310">
          <cell r="A10310">
            <v>1026749</v>
          </cell>
        </row>
        <row r="10311">
          <cell r="A10311">
            <v>1026749</v>
          </cell>
        </row>
        <row r="10312">
          <cell r="A10312">
            <v>1026749</v>
          </cell>
        </row>
        <row r="10313">
          <cell r="A10313">
            <v>1026749</v>
          </cell>
        </row>
        <row r="10314">
          <cell r="A10314">
            <v>1026749</v>
          </cell>
        </row>
        <row r="10315">
          <cell r="A10315">
            <v>1026749</v>
          </cell>
        </row>
        <row r="10316">
          <cell r="A10316">
            <v>1026749</v>
          </cell>
        </row>
        <row r="10317">
          <cell r="A10317">
            <v>1026750</v>
          </cell>
        </row>
        <row r="10318">
          <cell r="A10318">
            <v>1026750</v>
          </cell>
        </row>
        <row r="10319">
          <cell r="A10319">
            <v>1026750</v>
          </cell>
        </row>
        <row r="10320">
          <cell r="A10320">
            <v>1026750</v>
          </cell>
        </row>
        <row r="10321">
          <cell r="A10321">
            <v>1026750</v>
          </cell>
        </row>
        <row r="10322">
          <cell r="A10322">
            <v>1026750</v>
          </cell>
        </row>
        <row r="10323">
          <cell r="A10323">
            <v>1026753</v>
          </cell>
        </row>
        <row r="10324">
          <cell r="A10324">
            <v>1026753</v>
          </cell>
        </row>
        <row r="10325">
          <cell r="A10325">
            <v>1026753</v>
          </cell>
        </row>
        <row r="10326">
          <cell r="A10326">
            <v>1026753</v>
          </cell>
        </row>
        <row r="10327">
          <cell r="A10327">
            <v>1026753</v>
          </cell>
        </row>
        <row r="10328">
          <cell r="A10328">
            <v>1026753</v>
          </cell>
        </row>
        <row r="10329">
          <cell r="A10329">
            <v>1026773</v>
          </cell>
        </row>
        <row r="10330">
          <cell r="A10330">
            <v>1026773</v>
          </cell>
        </row>
        <row r="10331">
          <cell r="A10331">
            <v>1026773</v>
          </cell>
        </row>
        <row r="10332">
          <cell r="A10332">
            <v>1026774</v>
          </cell>
        </row>
        <row r="10333">
          <cell r="A10333">
            <v>1026774</v>
          </cell>
        </row>
        <row r="10334">
          <cell r="A10334">
            <v>1026774</v>
          </cell>
        </row>
        <row r="10335">
          <cell r="A10335">
            <v>1026776</v>
          </cell>
        </row>
        <row r="10336">
          <cell r="A10336">
            <v>1026776</v>
          </cell>
        </row>
        <row r="10337">
          <cell r="A10337">
            <v>1026776</v>
          </cell>
        </row>
        <row r="10338">
          <cell r="A10338">
            <v>1026816</v>
          </cell>
        </row>
        <row r="10339">
          <cell r="A10339">
            <v>1026816</v>
          </cell>
        </row>
        <row r="10340">
          <cell r="A10340">
            <v>1026816</v>
          </cell>
        </row>
        <row r="10341">
          <cell r="A10341">
            <v>1026816</v>
          </cell>
        </row>
        <row r="10342">
          <cell r="A10342">
            <v>1026821</v>
          </cell>
        </row>
        <row r="10343">
          <cell r="A10343">
            <v>1026821</v>
          </cell>
        </row>
        <row r="10344">
          <cell r="A10344">
            <v>1026821</v>
          </cell>
        </row>
        <row r="10345">
          <cell r="A10345">
            <v>1026821</v>
          </cell>
        </row>
        <row r="10346">
          <cell r="A10346">
            <v>1026829</v>
          </cell>
        </row>
        <row r="10347">
          <cell r="A10347">
            <v>1026829</v>
          </cell>
        </row>
        <row r="10348">
          <cell r="A10348">
            <v>1026829</v>
          </cell>
        </row>
        <row r="10349">
          <cell r="A10349">
            <v>1026829</v>
          </cell>
        </row>
        <row r="10350">
          <cell r="A10350">
            <v>1026829</v>
          </cell>
        </row>
        <row r="10351">
          <cell r="A10351">
            <v>1026857</v>
          </cell>
        </row>
        <row r="10352">
          <cell r="A10352">
            <v>1026857</v>
          </cell>
        </row>
        <row r="10353">
          <cell r="A10353">
            <v>1026857</v>
          </cell>
        </row>
        <row r="10354">
          <cell r="A10354">
            <v>1026857</v>
          </cell>
        </row>
        <row r="10355">
          <cell r="A10355">
            <v>1026857</v>
          </cell>
        </row>
        <row r="10356">
          <cell r="A10356">
            <v>1026857</v>
          </cell>
        </row>
        <row r="10357">
          <cell r="A10357">
            <v>1026857</v>
          </cell>
        </row>
        <row r="10358">
          <cell r="A10358">
            <v>1026857</v>
          </cell>
        </row>
        <row r="10359">
          <cell r="A10359">
            <v>1026857</v>
          </cell>
        </row>
        <row r="10360">
          <cell r="A10360">
            <v>1026857</v>
          </cell>
        </row>
        <row r="10361">
          <cell r="A10361">
            <v>1026862</v>
          </cell>
        </row>
        <row r="10362">
          <cell r="A10362">
            <v>1026862</v>
          </cell>
        </row>
        <row r="10363">
          <cell r="A10363">
            <v>1026862</v>
          </cell>
        </row>
        <row r="10364">
          <cell r="A10364">
            <v>1026862</v>
          </cell>
        </row>
        <row r="10365">
          <cell r="A10365">
            <v>1026872</v>
          </cell>
        </row>
        <row r="10366">
          <cell r="A10366">
            <v>1026872</v>
          </cell>
        </row>
        <row r="10367">
          <cell r="A10367">
            <v>1026872</v>
          </cell>
        </row>
        <row r="10368">
          <cell r="A10368">
            <v>1026872</v>
          </cell>
        </row>
        <row r="10369">
          <cell r="A10369">
            <v>1026872</v>
          </cell>
        </row>
        <row r="10370">
          <cell r="A10370">
            <v>1026872</v>
          </cell>
        </row>
        <row r="10371">
          <cell r="A10371">
            <v>1026874</v>
          </cell>
        </row>
        <row r="10372">
          <cell r="A10372">
            <v>1026874</v>
          </cell>
        </row>
        <row r="10373">
          <cell r="A10373">
            <v>1026874</v>
          </cell>
        </row>
        <row r="10374">
          <cell r="A10374">
            <v>1026874</v>
          </cell>
        </row>
        <row r="10375">
          <cell r="A10375">
            <v>1026874</v>
          </cell>
        </row>
        <row r="10376">
          <cell r="A10376">
            <v>1026874</v>
          </cell>
        </row>
        <row r="10377">
          <cell r="A10377">
            <v>1026894</v>
          </cell>
        </row>
        <row r="10378">
          <cell r="A10378">
            <v>1026894</v>
          </cell>
        </row>
        <row r="10379">
          <cell r="A10379">
            <v>1026894</v>
          </cell>
        </row>
        <row r="10380">
          <cell r="A10380">
            <v>1026894</v>
          </cell>
        </row>
        <row r="10381">
          <cell r="A10381">
            <v>1026894</v>
          </cell>
        </row>
        <row r="10382">
          <cell r="A10382">
            <v>1026894</v>
          </cell>
        </row>
        <row r="10383">
          <cell r="A10383">
            <v>1026894</v>
          </cell>
        </row>
        <row r="10384">
          <cell r="A10384">
            <v>1026894</v>
          </cell>
        </row>
        <row r="10385">
          <cell r="A10385">
            <v>1026894</v>
          </cell>
        </row>
        <row r="10386">
          <cell r="A10386">
            <v>1026894</v>
          </cell>
        </row>
        <row r="10387">
          <cell r="A10387">
            <v>1026897</v>
          </cell>
        </row>
        <row r="10388">
          <cell r="A10388">
            <v>1026897</v>
          </cell>
        </row>
        <row r="10389">
          <cell r="A10389">
            <v>1026897</v>
          </cell>
        </row>
        <row r="10390">
          <cell r="A10390">
            <v>1026897</v>
          </cell>
        </row>
        <row r="10391">
          <cell r="A10391">
            <v>1026897</v>
          </cell>
        </row>
        <row r="10392">
          <cell r="A10392">
            <v>1026897</v>
          </cell>
        </row>
        <row r="10393">
          <cell r="A10393">
            <v>1026898</v>
          </cell>
        </row>
        <row r="10394">
          <cell r="A10394">
            <v>1026898</v>
          </cell>
        </row>
        <row r="10395">
          <cell r="A10395">
            <v>1026898</v>
          </cell>
        </row>
        <row r="10396">
          <cell r="A10396">
            <v>1026898</v>
          </cell>
        </row>
        <row r="10397">
          <cell r="A10397">
            <v>1026898</v>
          </cell>
        </row>
        <row r="10398">
          <cell r="A10398">
            <v>1026899</v>
          </cell>
        </row>
        <row r="10399">
          <cell r="A10399">
            <v>1026900</v>
          </cell>
        </row>
        <row r="10400">
          <cell r="A10400">
            <v>1026901</v>
          </cell>
        </row>
        <row r="10401">
          <cell r="A10401">
            <v>1026901</v>
          </cell>
        </row>
        <row r="10402">
          <cell r="A10402">
            <v>1026901</v>
          </cell>
        </row>
        <row r="10403">
          <cell r="A10403">
            <v>1026901</v>
          </cell>
        </row>
        <row r="10404">
          <cell r="A10404">
            <v>1026901</v>
          </cell>
        </row>
        <row r="10405">
          <cell r="A10405">
            <v>1026901</v>
          </cell>
        </row>
        <row r="10406">
          <cell r="A10406">
            <v>1026901</v>
          </cell>
        </row>
        <row r="10407">
          <cell r="A10407">
            <v>1026901</v>
          </cell>
        </row>
        <row r="10408">
          <cell r="A10408">
            <v>1026901</v>
          </cell>
        </row>
        <row r="10409">
          <cell r="A10409">
            <v>1026910</v>
          </cell>
        </row>
        <row r="10410">
          <cell r="A10410">
            <v>1026910</v>
          </cell>
        </row>
        <row r="10411">
          <cell r="A10411">
            <v>1026910</v>
          </cell>
        </row>
        <row r="10412">
          <cell r="A10412">
            <v>1026910</v>
          </cell>
        </row>
        <row r="10413">
          <cell r="A10413">
            <v>1026910</v>
          </cell>
        </row>
        <row r="10414">
          <cell r="A10414">
            <v>1026913</v>
          </cell>
        </row>
        <row r="10415">
          <cell r="A10415">
            <v>1026913</v>
          </cell>
        </row>
        <row r="10416">
          <cell r="A10416">
            <v>1026913</v>
          </cell>
        </row>
        <row r="10417">
          <cell r="A10417">
            <v>1026913</v>
          </cell>
        </row>
        <row r="10418">
          <cell r="A10418">
            <v>1026913</v>
          </cell>
        </row>
        <row r="10419">
          <cell r="A10419">
            <v>1026913</v>
          </cell>
        </row>
        <row r="10420">
          <cell r="A10420">
            <v>1026913</v>
          </cell>
        </row>
        <row r="10421">
          <cell r="A10421">
            <v>1026913</v>
          </cell>
        </row>
        <row r="10422">
          <cell r="A10422">
            <v>1026914</v>
          </cell>
        </row>
        <row r="10423">
          <cell r="A10423">
            <v>1026914</v>
          </cell>
        </row>
        <row r="10424">
          <cell r="A10424">
            <v>1026914</v>
          </cell>
        </row>
        <row r="10425">
          <cell r="A10425">
            <v>1026914</v>
          </cell>
        </row>
        <row r="10426">
          <cell r="A10426">
            <v>1026914</v>
          </cell>
        </row>
        <row r="10427">
          <cell r="A10427">
            <v>1026916</v>
          </cell>
        </row>
        <row r="10428">
          <cell r="A10428">
            <v>1026916</v>
          </cell>
        </row>
        <row r="10429">
          <cell r="A10429">
            <v>1026916</v>
          </cell>
        </row>
        <row r="10430">
          <cell r="A10430">
            <v>1026916</v>
          </cell>
        </row>
        <row r="10431">
          <cell r="A10431">
            <v>1026916</v>
          </cell>
        </row>
        <row r="10432">
          <cell r="A10432">
            <v>1026916</v>
          </cell>
        </row>
        <row r="10433">
          <cell r="A10433">
            <v>1026928</v>
          </cell>
        </row>
        <row r="10434">
          <cell r="A10434">
            <v>1026928</v>
          </cell>
        </row>
        <row r="10435">
          <cell r="A10435">
            <v>1026928</v>
          </cell>
        </row>
        <row r="10436">
          <cell r="A10436">
            <v>1026928</v>
          </cell>
        </row>
        <row r="10437">
          <cell r="A10437">
            <v>1026928</v>
          </cell>
        </row>
        <row r="10438">
          <cell r="A10438">
            <v>1026930</v>
          </cell>
        </row>
        <row r="10439">
          <cell r="A10439">
            <v>1026934</v>
          </cell>
        </row>
        <row r="10440">
          <cell r="A10440">
            <v>1026942</v>
          </cell>
        </row>
        <row r="10441">
          <cell r="A10441">
            <v>1026992</v>
          </cell>
        </row>
        <row r="10442">
          <cell r="A10442">
            <v>1026993</v>
          </cell>
        </row>
        <row r="10443">
          <cell r="A10443">
            <v>1026996</v>
          </cell>
        </row>
        <row r="10444">
          <cell r="A10444">
            <v>1026996</v>
          </cell>
        </row>
        <row r="10445">
          <cell r="A10445">
            <v>1027055</v>
          </cell>
        </row>
        <row r="10446">
          <cell r="A10446">
            <v>1027058</v>
          </cell>
        </row>
        <row r="10447">
          <cell r="A10447">
            <v>1027061</v>
          </cell>
        </row>
        <row r="10448">
          <cell r="A10448">
            <v>1027061</v>
          </cell>
        </row>
        <row r="10449">
          <cell r="A10449">
            <v>1027072</v>
          </cell>
        </row>
        <row r="10450">
          <cell r="A10450">
            <v>1027072</v>
          </cell>
        </row>
        <row r="10451">
          <cell r="A10451">
            <v>1027072</v>
          </cell>
        </row>
        <row r="10452">
          <cell r="A10452">
            <v>1027076</v>
          </cell>
        </row>
        <row r="10453">
          <cell r="A10453">
            <v>1027076</v>
          </cell>
        </row>
        <row r="10454">
          <cell r="A10454">
            <v>1027076</v>
          </cell>
        </row>
        <row r="10455">
          <cell r="A10455">
            <v>1027077</v>
          </cell>
        </row>
        <row r="10456">
          <cell r="A10456">
            <v>1027077</v>
          </cell>
        </row>
        <row r="10457">
          <cell r="A10457">
            <v>1027077</v>
          </cell>
        </row>
        <row r="10458">
          <cell r="A10458">
            <v>1027078</v>
          </cell>
        </row>
        <row r="10459">
          <cell r="A10459">
            <v>1027078</v>
          </cell>
        </row>
        <row r="10460">
          <cell r="A10460">
            <v>1027078</v>
          </cell>
        </row>
        <row r="10461">
          <cell r="A10461">
            <v>1027079</v>
          </cell>
        </row>
        <row r="10462">
          <cell r="A10462">
            <v>1027079</v>
          </cell>
        </row>
        <row r="10463">
          <cell r="A10463">
            <v>1027079</v>
          </cell>
        </row>
        <row r="10464">
          <cell r="A10464">
            <v>1027084</v>
          </cell>
        </row>
        <row r="10465">
          <cell r="A10465">
            <v>1027084</v>
          </cell>
        </row>
        <row r="10466">
          <cell r="A10466">
            <v>1027084</v>
          </cell>
        </row>
        <row r="10467">
          <cell r="A10467">
            <v>1027085</v>
          </cell>
        </row>
        <row r="10468">
          <cell r="A10468">
            <v>1027085</v>
          </cell>
        </row>
        <row r="10469">
          <cell r="A10469">
            <v>1027085</v>
          </cell>
        </row>
        <row r="10470">
          <cell r="A10470">
            <v>1027086</v>
          </cell>
        </row>
        <row r="10471">
          <cell r="A10471">
            <v>1027086</v>
          </cell>
        </row>
        <row r="10472">
          <cell r="A10472">
            <v>1027086</v>
          </cell>
        </row>
        <row r="10473">
          <cell r="A10473">
            <v>1027092</v>
          </cell>
        </row>
        <row r="10474">
          <cell r="A10474">
            <v>1027092</v>
          </cell>
        </row>
        <row r="10475">
          <cell r="A10475">
            <v>1027092</v>
          </cell>
        </row>
        <row r="10476">
          <cell r="A10476">
            <v>1027096</v>
          </cell>
        </row>
        <row r="10477">
          <cell r="A10477">
            <v>1027096</v>
          </cell>
        </row>
        <row r="10478">
          <cell r="A10478">
            <v>1027097</v>
          </cell>
        </row>
        <row r="10479">
          <cell r="A10479">
            <v>1027097</v>
          </cell>
        </row>
        <row r="10480">
          <cell r="A10480">
            <v>1027097</v>
          </cell>
        </row>
        <row r="10481">
          <cell r="A10481">
            <v>1027110</v>
          </cell>
        </row>
        <row r="10482">
          <cell r="A10482">
            <v>1027110</v>
          </cell>
        </row>
        <row r="10483">
          <cell r="A10483">
            <v>1027110</v>
          </cell>
        </row>
        <row r="10484">
          <cell r="A10484">
            <v>1027111</v>
          </cell>
        </row>
        <row r="10485">
          <cell r="A10485">
            <v>1027111</v>
          </cell>
        </row>
        <row r="10486">
          <cell r="A10486">
            <v>1027111</v>
          </cell>
        </row>
        <row r="10487">
          <cell r="A10487">
            <v>1027112</v>
          </cell>
        </row>
        <row r="10488">
          <cell r="A10488">
            <v>1027112</v>
          </cell>
        </row>
        <row r="10489">
          <cell r="A10489">
            <v>1027112</v>
          </cell>
        </row>
        <row r="10490">
          <cell r="A10490">
            <v>1027113</v>
          </cell>
        </row>
        <row r="10491">
          <cell r="A10491">
            <v>1027113</v>
          </cell>
        </row>
        <row r="10492">
          <cell r="A10492">
            <v>1027113</v>
          </cell>
        </row>
        <row r="10493">
          <cell r="A10493">
            <v>1027116</v>
          </cell>
        </row>
        <row r="10494">
          <cell r="A10494">
            <v>1027124</v>
          </cell>
        </row>
        <row r="10495">
          <cell r="A10495">
            <v>1027125</v>
          </cell>
        </row>
        <row r="10496">
          <cell r="A10496">
            <v>1027126</v>
          </cell>
        </row>
        <row r="10497">
          <cell r="A10497">
            <v>1027127</v>
          </cell>
        </row>
        <row r="10498">
          <cell r="A10498">
            <v>1027128</v>
          </cell>
        </row>
        <row r="10499">
          <cell r="A10499">
            <v>1027130</v>
          </cell>
        </row>
        <row r="10500">
          <cell r="A10500">
            <v>1027132</v>
          </cell>
        </row>
        <row r="10501">
          <cell r="A10501">
            <v>1027132</v>
          </cell>
        </row>
        <row r="10502">
          <cell r="A10502">
            <v>1027132</v>
          </cell>
        </row>
        <row r="10503">
          <cell r="A10503">
            <v>1027135</v>
          </cell>
        </row>
        <row r="10504">
          <cell r="A10504">
            <v>1027135</v>
          </cell>
        </row>
        <row r="10505">
          <cell r="A10505">
            <v>1027135</v>
          </cell>
        </row>
        <row r="10506">
          <cell r="A10506">
            <v>1027157</v>
          </cell>
        </row>
        <row r="10507">
          <cell r="A10507">
            <v>1027157</v>
          </cell>
        </row>
        <row r="10508">
          <cell r="A10508">
            <v>1027157</v>
          </cell>
        </row>
        <row r="10509">
          <cell r="A10509">
            <v>1027157</v>
          </cell>
        </row>
        <row r="10510">
          <cell r="A10510">
            <v>1027159</v>
          </cell>
        </row>
        <row r="10511">
          <cell r="A10511">
            <v>1027160</v>
          </cell>
        </row>
        <row r="10512">
          <cell r="A10512">
            <v>1027161</v>
          </cell>
        </row>
        <row r="10513">
          <cell r="A10513">
            <v>1027165</v>
          </cell>
        </row>
        <row r="10514">
          <cell r="A10514">
            <v>1027169</v>
          </cell>
        </row>
        <row r="10515">
          <cell r="A10515">
            <v>1027169</v>
          </cell>
        </row>
        <row r="10516">
          <cell r="A10516">
            <v>1027169</v>
          </cell>
        </row>
        <row r="10517">
          <cell r="A10517">
            <v>1027169</v>
          </cell>
        </row>
        <row r="10518">
          <cell r="A10518">
            <v>1027169</v>
          </cell>
        </row>
        <row r="10519">
          <cell r="A10519">
            <v>1027170</v>
          </cell>
        </row>
        <row r="10520">
          <cell r="A10520">
            <v>1027170</v>
          </cell>
        </row>
        <row r="10521">
          <cell r="A10521">
            <v>1027170</v>
          </cell>
        </row>
        <row r="10522">
          <cell r="A10522">
            <v>1027170</v>
          </cell>
        </row>
        <row r="10523">
          <cell r="A10523">
            <v>1027171</v>
          </cell>
        </row>
        <row r="10524">
          <cell r="A10524">
            <v>1027171</v>
          </cell>
        </row>
        <row r="10525">
          <cell r="A10525">
            <v>1027171</v>
          </cell>
        </row>
        <row r="10526">
          <cell r="A10526">
            <v>1027171</v>
          </cell>
        </row>
        <row r="10527">
          <cell r="A10527">
            <v>1027171</v>
          </cell>
        </row>
        <row r="10528">
          <cell r="A10528">
            <v>1027171</v>
          </cell>
        </row>
        <row r="10529">
          <cell r="A10529">
            <v>1027193</v>
          </cell>
        </row>
        <row r="10530">
          <cell r="A10530">
            <v>1027196</v>
          </cell>
        </row>
        <row r="10531">
          <cell r="A10531">
            <v>1027197</v>
          </cell>
        </row>
        <row r="10532">
          <cell r="A10532">
            <v>1027209</v>
          </cell>
        </row>
        <row r="10533">
          <cell r="A10533">
            <v>1027217</v>
          </cell>
        </row>
        <row r="10534">
          <cell r="A10534">
            <v>1027240</v>
          </cell>
        </row>
        <row r="10535">
          <cell r="A10535">
            <v>1027243</v>
          </cell>
        </row>
        <row r="10536">
          <cell r="A10536">
            <v>1027252</v>
          </cell>
        </row>
        <row r="10537">
          <cell r="A10537">
            <v>1027276</v>
          </cell>
        </row>
        <row r="10538">
          <cell r="A10538">
            <v>1027278</v>
          </cell>
        </row>
        <row r="10539">
          <cell r="A10539">
            <v>1027278</v>
          </cell>
        </row>
        <row r="10540">
          <cell r="A10540">
            <v>1027278</v>
          </cell>
        </row>
        <row r="10541">
          <cell r="A10541">
            <v>1027278</v>
          </cell>
        </row>
        <row r="10542">
          <cell r="A10542">
            <v>1027278</v>
          </cell>
        </row>
        <row r="10543">
          <cell r="A10543">
            <v>1027278</v>
          </cell>
        </row>
        <row r="10544">
          <cell r="A10544">
            <v>1027279</v>
          </cell>
        </row>
        <row r="10545">
          <cell r="A10545">
            <v>1027279</v>
          </cell>
        </row>
        <row r="10546">
          <cell r="A10546">
            <v>1027279</v>
          </cell>
        </row>
        <row r="10547">
          <cell r="A10547">
            <v>1027279</v>
          </cell>
        </row>
        <row r="10548">
          <cell r="A10548">
            <v>1027279</v>
          </cell>
        </row>
        <row r="10549">
          <cell r="A10549">
            <v>1027279</v>
          </cell>
        </row>
        <row r="10550">
          <cell r="A10550">
            <v>1027280</v>
          </cell>
        </row>
        <row r="10551">
          <cell r="A10551">
            <v>1027280</v>
          </cell>
        </row>
        <row r="10552">
          <cell r="A10552">
            <v>1027280</v>
          </cell>
        </row>
        <row r="10553">
          <cell r="A10553">
            <v>1027280</v>
          </cell>
        </row>
        <row r="10554">
          <cell r="A10554">
            <v>1027280</v>
          </cell>
        </row>
        <row r="10555">
          <cell r="A10555">
            <v>1027280</v>
          </cell>
        </row>
        <row r="10556">
          <cell r="A10556">
            <v>1027280</v>
          </cell>
        </row>
        <row r="10557">
          <cell r="A10557">
            <v>1027280</v>
          </cell>
        </row>
        <row r="10558">
          <cell r="A10558">
            <v>1027280</v>
          </cell>
        </row>
        <row r="10559">
          <cell r="A10559">
            <v>1027280</v>
          </cell>
        </row>
        <row r="10560">
          <cell r="A10560">
            <v>1027281</v>
          </cell>
        </row>
        <row r="10561">
          <cell r="A10561">
            <v>1027281</v>
          </cell>
        </row>
        <row r="10562">
          <cell r="A10562">
            <v>1027281</v>
          </cell>
        </row>
        <row r="10563">
          <cell r="A10563">
            <v>1027281</v>
          </cell>
        </row>
        <row r="10564">
          <cell r="A10564">
            <v>1027281</v>
          </cell>
        </row>
        <row r="10565">
          <cell r="A10565">
            <v>1027281</v>
          </cell>
        </row>
        <row r="10566">
          <cell r="A10566">
            <v>1027282</v>
          </cell>
        </row>
        <row r="10567">
          <cell r="A10567">
            <v>1027282</v>
          </cell>
        </row>
        <row r="10568">
          <cell r="A10568">
            <v>1027282</v>
          </cell>
        </row>
        <row r="10569">
          <cell r="A10569">
            <v>1027282</v>
          </cell>
        </row>
        <row r="10570">
          <cell r="A10570">
            <v>1027282</v>
          </cell>
        </row>
        <row r="10571">
          <cell r="A10571">
            <v>1027283</v>
          </cell>
        </row>
        <row r="10572">
          <cell r="A10572">
            <v>1027283</v>
          </cell>
        </row>
        <row r="10573">
          <cell r="A10573">
            <v>1027283</v>
          </cell>
        </row>
        <row r="10574">
          <cell r="A10574">
            <v>1027283</v>
          </cell>
        </row>
        <row r="10575">
          <cell r="A10575">
            <v>1027283</v>
          </cell>
        </row>
        <row r="10576">
          <cell r="A10576">
            <v>1027283</v>
          </cell>
        </row>
        <row r="10577">
          <cell r="A10577">
            <v>1027284</v>
          </cell>
        </row>
        <row r="10578">
          <cell r="A10578">
            <v>1027284</v>
          </cell>
        </row>
        <row r="10579">
          <cell r="A10579">
            <v>1027284</v>
          </cell>
        </row>
        <row r="10580">
          <cell r="A10580">
            <v>1027284</v>
          </cell>
        </row>
        <row r="10581">
          <cell r="A10581">
            <v>1027284</v>
          </cell>
        </row>
        <row r="10582">
          <cell r="A10582">
            <v>1027284</v>
          </cell>
        </row>
        <row r="10583">
          <cell r="A10583">
            <v>1027285</v>
          </cell>
        </row>
        <row r="10584">
          <cell r="A10584">
            <v>1027285</v>
          </cell>
        </row>
        <row r="10585">
          <cell r="A10585">
            <v>1027285</v>
          </cell>
        </row>
        <row r="10586">
          <cell r="A10586">
            <v>1027285</v>
          </cell>
        </row>
        <row r="10587">
          <cell r="A10587">
            <v>1027286</v>
          </cell>
        </row>
        <row r="10588">
          <cell r="A10588">
            <v>1027286</v>
          </cell>
        </row>
        <row r="10589">
          <cell r="A10589">
            <v>1027286</v>
          </cell>
        </row>
        <row r="10590">
          <cell r="A10590">
            <v>1027286</v>
          </cell>
        </row>
        <row r="10591">
          <cell r="A10591">
            <v>1027287</v>
          </cell>
        </row>
        <row r="10592">
          <cell r="A10592">
            <v>1027287</v>
          </cell>
        </row>
        <row r="10593">
          <cell r="A10593">
            <v>1027287</v>
          </cell>
        </row>
        <row r="10594">
          <cell r="A10594">
            <v>1027287</v>
          </cell>
        </row>
        <row r="10595">
          <cell r="A10595">
            <v>1027287</v>
          </cell>
        </row>
        <row r="10596">
          <cell r="A10596">
            <v>1027287</v>
          </cell>
        </row>
        <row r="10597">
          <cell r="A10597">
            <v>1027287</v>
          </cell>
        </row>
        <row r="10598">
          <cell r="A10598">
            <v>1027287</v>
          </cell>
        </row>
        <row r="10599">
          <cell r="A10599">
            <v>1027287</v>
          </cell>
        </row>
        <row r="10600">
          <cell r="A10600">
            <v>1027288</v>
          </cell>
        </row>
        <row r="10601">
          <cell r="A10601">
            <v>1027288</v>
          </cell>
        </row>
        <row r="10602">
          <cell r="A10602">
            <v>1027288</v>
          </cell>
        </row>
        <row r="10603">
          <cell r="A10603">
            <v>1027288</v>
          </cell>
        </row>
        <row r="10604">
          <cell r="A10604">
            <v>1027288</v>
          </cell>
        </row>
        <row r="10605">
          <cell r="A10605">
            <v>1027288</v>
          </cell>
        </row>
        <row r="10606">
          <cell r="A10606">
            <v>1027289</v>
          </cell>
        </row>
        <row r="10607">
          <cell r="A10607">
            <v>1027289</v>
          </cell>
        </row>
        <row r="10608">
          <cell r="A10608">
            <v>1027289</v>
          </cell>
        </row>
        <row r="10609">
          <cell r="A10609">
            <v>1027289</v>
          </cell>
        </row>
        <row r="10610">
          <cell r="A10610">
            <v>1027289</v>
          </cell>
        </row>
        <row r="10611">
          <cell r="A10611">
            <v>1027289</v>
          </cell>
        </row>
        <row r="10612">
          <cell r="A10612">
            <v>1027292</v>
          </cell>
        </row>
        <row r="10613">
          <cell r="A10613">
            <v>1027292</v>
          </cell>
        </row>
        <row r="10614">
          <cell r="A10614">
            <v>1027293</v>
          </cell>
        </row>
        <row r="10615">
          <cell r="A10615">
            <v>1027294</v>
          </cell>
        </row>
        <row r="10616">
          <cell r="A10616">
            <v>1027295</v>
          </cell>
        </row>
        <row r="10617">
          <cell r="A10617">
            <v>1027295</v>
          </cell>
        </row>
        <row r="10618">
          <cell r="A10618">
            <v>1027295</v>
          </cell>
        </row>
        <row r="10619">
          <cell r="A10619">
            <v>1027295</v>
          </cell>
        </row>
        <row r="10620">
          <cell r="A10620">
            <v>1027295</v>
          </cell>
        </row>
        <row r="10621">
          <cell r="A10621">
            <v>1027295</v>
          </cell>
        </row>
        <row r="10622">
          <cell r="A10622">
            <v>1027295</v>
          </cell>
        </row>
        <row r="10623">
          <cell r="A10623">
            <v>1027295</v>
          </cell>
        </row>
        <row r="10624">
          <cell r="A10624">
            <v>1027295</v>
          </cell>
        </row>
        <row r="10625">
          <cell r="A10625">
            <v>1027295</v>
          </cell>
        </row>
        <row r="10626">
          <cell r="A10626">
            <v>1027295</v>
          </cell>
        </row>
        <row r="10627">
          <cell r="A10627">
            <v>1027295</v>
          </cell>
        </row>
        <row r="10628">
          <cell r="A10628">
            <v>1027297</v>
          </cell>
        </row>
        <row r="10629">
          <cell r="A10629">
            <v>1027297</v>
          </cell>
        </row>
        <row r="10630">
          <cell r="A10630">
            <v>1027297</v>
          </cell>
        </row>
        <row r="10631">
          <cell r="A10631">
            <v>1027297</v>
          </cell>
        </row>
        <row r="10632">
          <cell r="A10632">
            <v>1027297</v>
          </cell>
        </row>
        <row r="10633">
          <cell r="A10633">
            <v>1027297</v>
          </cell>
        </row>
        <row r="10634">
          <cell r="A10634">
            <v>1027297</v>
          </cell>
        </row>
        <row r="10635">
          <cell r="A10635">
            <v>1027297</v>
          </cell>
        </row>
        <row r="10636">
          <cell r="A10636">
            <v>1027297</v>
          </cell>
        </row>
        <row r="10637">
          <cell r="A10637">
            <v>1027297</v>
          </cell>
        </row>
        <row r="10638">
          <cell r="A10638">
            <v>1027297</v>
          </cell>
        </row>
        <row r="10639">
          <cell r="A10639">
            <v>1027297</v>
          </cell>
        </row>
        <row r="10640">
          <cell r="A10640">
            <v>1027297</v>
          </cell>
        </row>
        <row r="10641">
          <cell r="A10641">
            <v>1027297</v>
          </cell>
        </row>
        <row r="10642">
          <cell r="A10642">
            <v>1027297</v>
          </cell>
        </row>
        <row r="10643">
          <cell r="A10643">
            <v>1027297</v>
          </cell>
        </row>
        <row r="10644">
          <cell r="A10644">
            <v>1027297</v>
          </cell>
        </row>
        <row r="10645">
          <cell r="A10645">
            <v>1027297</v>
          </cell>
        </row>
        <row r="10646">
          <cell r="A10646">
            <v>1027297</v>
          </cell>
        </row>
        <row r="10647">
          <cell r="A10647">
            <v>1027297</v>
          </cell>
        </row>
        <row r="10648">
          <cell r="A10648">
            <v>1027297</v>
          </cell>
        </row>
        <row r="10649">
          <cell r="A10649">
            <v>1027297</v>
          </cell>
        </row>
        <row r="10650">
          <cell r="A10650">
            <v>1027297</v>
          </cell>
        </row>
        <row r="10651">
          <cell r="A10651">
            <v>1027297</v>
          </cell>
        </row>
        <row r="10652">
          <cell r="A10652">
            <v>1027297</v>
          </cell>
        </row>
        <row r="10653">
          <cell r="A10653">
            <v>1027297</v>
          </cell>
        </row>
        <row r="10654">
          <cell r="A10654">
            <v>1027297</v>
          </cell>
        </row>
        <row r="10655">
          <cell r="A10655">
            <v>1027297</v>
          </cell>
        </row>
        <row r="10656">
          <cell r="A10656">
            <v>1027305</v>
          </cell>
        </row>
        <row r="10657">
          <cell r="A10657">
            <v>1027305</v>
          </cell>
        </row>
        <row r="10658">
          <cell r="A10658">
            <v>1027305</v>
          </cell>
        </row>
        <row r="10659">
          <cell r="A10659">
            <v>1027305</v>
          </cell>
        </row>
        <row r="10660">
          <cell r="A10660">
            <v>1027305</v>
          </cell>
        </row>
        <row r="10661">
          <cell r="A10661">
            <v>1027305</v>
          </cell>
        </row>
        <row r="10662">
          <cell r="A10662">
            <v>1027305</v>
          </cell>
        </row>
        <row r="10663">
          <cell r="A10663">
            <v>1027305</v>
          </cell>
        </row>
        <row r="10664">
          <cell r="A10664">
            <v>1027307</v>
          </cell>
        </row>
        <row r="10665">
          <cell r="A10665">
            <v>1027309</v>
          </cell>
        </row>
        <row r="10666">
          <cell r="A10666">
            <v>1027309</v>
          </cell>
        </row>
        <row r="10667">
          <cell r="A10667">
            <v>1027309</v>
          </cell>
        </row>
        <row r="10668">
          <cell r="A10668">
            <v>1027310</v>
          </cell>
        </row>
        <row r="10669">
          <cell r="A10669">
            <v>1027311</v>
          </cell>
        </row>
        <row r="10670">
          <cell r="A10670">
            <v>1027399</v>
          </cell>
        </row>
        <row r="10671">
          <cell r="A10671">
            <v>1027404</v>
          </cell>
        </row>
        <row r="10672">
          <cell r="A10672">
            <v>1027413</v>
          </cell>
        </row>
        <row r="10673">
          <cell r="A10673">
            <v>1027413</v>
          </cell>
        </row>
        <row r="10674">
          <cell r="A10674">
            <v>1027413</v>
          </cell>
        </row>
        <row r="10675">
          <cell r="A10675">
            <v>1027413</v>
          </cell>
        </row>
        <row r="10676">
          <cell r="A10676">
            <v>1027413</v>
          </cell>
        </row>
        <row r="10677">
          <cell r="A10677">
            <v>1027413</v>
          </cell>
        </row>
        <row r="10678">
          <cell r="A10678">
            <v>1027464</v>
          </cell>
        </row>
        <row r="10679">
          <cell r="A10679">
            <v>1027508</v>
          </cell>
        </row>
        <row r="10680">
          <cell r="A10680">
            <v>1027508</v>
          </cell>
        </row>
        <row r="10681">
          <cell r="A10681">
            <v>1027508</v>
          </cell>
        </row>
        <row r="10682">
          <cell r="A10682">
            <v>1027508</v>
          </cell>
        </row>
        <row r="10683">
          <cell r="A10683">
            <v>1027508</v>
          </cell>
        </row>
        <row r="10684">
          <cell r="A10684">
            <v>1027508</v>
          </cell>
        </row>
        <row r="10685">
          <cell r="A10685">
            <v>1027519</v>
          </cell>
        </row>
        <row r="10686">
          <cell r="A10686">
            <v>1027519</v>
          </cell>
        </row>
        <row r="10687">
          <cell r="A10687">
            <v>1027519</v>
          </cell>
        </row>
        <row r="10688">
          <cell r="A10688">
            <v>1027519</v>
          </cell>
        </row>
        <row r="10689">
          <cell r="A10689">
            <v>1027519</v>
          </cell>
        </row>
        <row r="10690">
          <cell r="A10690">
            <v>1027519</v>
          </cell>
        </row>
        <row r="10691">
          <cell r="A10691">
            <v>1027519</v>
          </cell>
        </row>
        <row r="10692">
          <cell r="A10692">
            <v>1027519</v>
          </cell>
        </row>
        <row r="10693">
          <cell r="A10693">
            <v>1027519</v>
          </cell>
        </row>
        <row r="10694">
          <cell r="A10694">
            <v>1027519</v>
          </cell>
        </row>
        <row r="10695">
          <cell r="A10695">
            <v>1027519</v>
          </cell>
        </row>
        <row r="10696">
          <cell r="A10696">
            <v>1027519</v>
          </cell>
        </row>
        <row r="10697">
          <cell r="A10697">
            <v>1027519</v>
          </cell>
        </row>
        <row r="10698">
          <cell r="A10698">
            <v>1027519</v>
          </cell>
        </row>
        <row r="10699">
          <cell r="A10699">
            <v>1027519</v>
          </cell>
        </row>
        <row r="10700">
          <cell r="A10700">
            <v>1027519</v>
          </cell>
        </row>
        <row r="10701">
          <cell r="A10701">
            <v>1027519</v>
          </cell>
        </row>
        <row r="10702">
          <cell r="A10702">
            <v>1027519</v>
          </cell>
        </row>
        <row r="10703">
          <cell r="A10703">
            <v>1027519</v>
          </cell>
        </row>
        <row r="10704">
          <cell r="A10704">
            <v>1027519</v>
          </cell>
        </row>
        <row r="10705">
          <cell r="A10705">
            <v>1027519</v>
          </cell>
        </row>
        <row r="10706">
          <cell r="A10706">
            <v>1027519</v>
          </cell>
        </row>
        <row r="10707">
          <cell r="A10707">
            <v>1027519</v>
          </cell>
        </row>
        <row r="10708">
          <cell r="A10708">
            <v>1027519</v>
          </cell>
        </row>
        <row r="10709">
          <cell r="A10709">
            <v>1027519</v>
          </cell>
        </row>
        <row r="10710">
          <cell r="A10710">
            <v>1027519</v>
          </cell>
        </row>
        <row r="10711">
          <cell r="A10711">
            <v>1027519</v>
          </cell>
        </row>
        <row r="10712">
          <cell r="A10712">
            <v>1027573</v>
          </cell>
        </row>
        <row r="10713">
          <cell r="A10713">
            <v>1027573</v>
          </cell>
        </row>
        <row r="10714">
          <cell r="A10714">
            <v>1027573</v>
          </cell>
        </row>
        <row r="10715">
          <cell r="A10715">
            <v>1027577</v>
          </cell>
        </row>
        <row r="10716">
          <cell r="A10716">
            <v>1027577</v>
          </cell>
        </row>
        <row r="10717">
          <cell r="A10717">
            <v>1027577</v>
          </cell>
        </row>
        <row r="10718">
          <cell r="A10718">
            <v>1027577</v>
          </cell>
        </row>
        <row r="10719">
          <cell r="A10719">
            <v>1027577</v>
          </cell>
        </row>
        <row r="10720">
          <cell r="A10720">
            <v>1027582</v>
          </cell>
        </row>
        <row r="10721">
          <cell r="A10721">
            <v>1027582</v>
          </cell>
        </row>
        <row r="10722">
          <cell r="A10722">
            <v>1027582</v>
          </cell>
        </row>
        <row r="10723">
          <cell r="A10723">
            <v>1027582</v>
          </cell>
        </row>
        <row r="10724">
          <cell r="A10724">
            <v>1027582</v>
          </cell>
        </row>
        <row r="10725">
          <cell r="A10725">
            <v>1027582</v>
          </cell>
        </row>
        <row r="10726">
          <cell r="A10726">
            <v>1027582</v>
          </cell>
        </row>
        <row r="10727">
          <cell r="A10727">
            <v>1027582</v>
          </cell>
        </row>
        <row r="10728">
          <cell r="A10728">
            <v>1027582</v>
          </cell>
        </row>
        <row r="10729">
          <cell r="A10729">
            <v>1027582</v>
          </cell>
        </row>
        <row r="10730">
          <cell r="A10730">
            <v>1027582</v>
          </cell>
        </row>
        <row r="10731">
          <cell r="A10731">
            <v>1027582</v>
          </cell>
        </row>
        <row r="10732">
          <cell r="A10732">
            <v>1027582</v>
          </cell>
        </row>
        <row r="10733">
          <cell r="A10733">
            <v>1027582</v>
          </cell>
        </row>
        <row r="10734">
          <cell r="A10734">
            <v>1027582</v>
          </cell>
        </row>
        <row r="10735">
          <cell r="A10735">
            <v>1027582</v>
          </cell>
        </row>
        <row r="10736">
          <cell r="A10736">
            <v>1027582</v>
          </cell>
        </row>
        <row r="10737">
          <cell r="A10737">
            <v>1027582</v>
          </cell>
        </row>
        <row r="10738">
          <cell r="A10738">
            <v>1027583</v>
          </cell>
        </row>
        <row r="10739">
          <cell r="A10739">
            <v>1027583</v>
          </cell>
        </row>
        <row r="10740">
          <cell r="A10740">
            <v>1027583</v>
          </cell>
        </row>
        <row r="10741">
          <cell r="A10741">
            <v>1027583</v>
          </cell>
        </row>
        <row r="10742">
          <cell r="A10742">
            <v>1027583</v>
          </cell>
        </row>
        <row r="10743">
          <cell r="A10743">
            <v>1027583</v>
          </cell>
        </row>
        <row r="10744">
          <cell r="A10744">
            <v>1027583</v>
          </cell>
        </row>
        <row r="10745">
          <cell r="A10745">
            <v>1027583</v>
          </cell>
        </row>
        <row r="10746">
          <cell r="A10746">
            <v>1027583</v>
          </cell>
        </row>
        <row r="10747">
          <cell r="A10747">
            <v>1027583</v>
          </cell>
        </row>
        <row r="10748">
          <cell r="A10748">
            <v>1027583</v>
          </cell>
        </row>
        <row r="10749">
          <cell r="A10749">
            <v>1027583</v>
          </cell>
        </row>
        <row r="10750">
          <cell r="A10750">
            <v>1027583</v>
          </cell>
        </row>
        <row r="10751">
          <cell r="A10751">
            <v>1027583</v>
          </cell>
        </row>
        <row r="10752">
          <cell r="A10752">
            <v>1027583</v>
          </cell>
        </row>
        <row r="10753">
          <cell r="A10753">
            <v>1027583</v>
          </cell>
        </row>
        <row r="10754">
          <cell r="A10754">
            <v>1027583</v>
          </cell>
        </row>
        <row r="10755">
          <cell r="A10755">
            <v>1027583</v>
          </cell>
        </row>
        <row r="10756">
          <cell r="A10756">
            <v>1027584</v>
          </cell>
        </row>
        <row r="10757">
          <cell r="A10757">
            <v>1027584</v>
          </cell>
        </row>
        <row r="10758">
          <cell r="A10758">
            <v>1027584</v>
          </cell>
        </row>
        <row r="10759">
          <cell r="A10759">
            <v>1027584</v>
          </cell>
        </row>
        <row r="10760">
          <cell r="A10760">
            <v>1027584</v>
          </cell>
        </row>
        <row r="10761">
          <cell r="A10761">
            <v>1027584</v>
          </cell>
        </row>
        <row r="10762">
          <cell r="A10762">
            <v>1027584</v>
          </cell>
        </row>
        <row r="10763">
          <cell r="A10763">
            <v>1027584</v>
          </cell>
        </row>
        <row r="10764">
          <cell r="A10764">
            <v>1027584</v>
          </cell>
        </row>
        <row r="10765">
          <cell r="A10765">
            <v>1027584</v>
          </cell>
        </row>
        <row r="10766">
          <cell r="A10766">
            <v>1027584</v>
          </cell>
        </row>
        <row r="10767">
          <cell r="A10767">
            <v>1027584</v>
          </cell>
        </row>
        <row r="10768">
          <cell r="A10768">
            <v>1027584</v>
          </cell>
        </row>
        <row r="10769">
          <cell r="A10769">
            <v>1027584</v>
          </cell>
        </row>
        <row r="10770">
          <cell r="A10770">
            <v>1027584</v>
          </cell>
        </row>
        <row r="10771">
          <cell r="A10771">
            <v>1027585</v>
          </cell>
        </row>
        <row r="10772">
          <cell r="A10772">
            <v>1027585</v>
          </cell>
        </row>
        <row r="10773">
          <cell r="A10773">
            <v>1027585</v>
          </cell>
        </row>
        <row r="10774">
          <cell r="A10774">
            <v>1027585</v>
          </cell>
        </row>
        <row r="10775">
          <cell r="A10775">
            <v>1027585</v>
          </cell>
        </row>
        <row r="10776">
          <cell r="A10776">
            <v>1027585</v>
          </cell>
        </row>
        <row r="10777">
          <cell r="A10777">
            <v>1027585</v>
          </cell>
        </row>
        <row r="10778">
          <cell r="A10778">
            <v>1027585</v>
          </cell>
        </row>
        <row r="10779">
          <cell r="A10779">
            <v>1027585</v>
          </cell>
        </row>
        <row r="10780">
          <cell r="A10780">
            <v>1027585</v>
          </cell>
        </row>
        <row r="10781">
          <cell r="A10781">
            <v>1027585</v>
          </cell>
        </row>
        <row r="10782">
          <cell r="A10782">
            <v>1027585</v>
          </cell>
        </row>
        <row r="10783">
          <cell r="A10783">
            <v>1027585</v>
          </cell>
        </row>
        <row r="10784">
          <cell r="A10784">
            <v>1027585</v>
          </cell>
        </row>
        <row r="10785">
          <cell r="A10785">
            <v>1027585</v>
          </cell>
        </row>
        <row r="10786">
          <cell r="A10786">
            <v>1027585</v>
          </cell>
        </row>
        <row r="10787">
          <cell r="A10787">
            <v>1027585</v>
          </cell>
        </row>
        <row r="10788">
          <cell r="A10788">
            <v>1027585</v>
          </cell>
        </row>
        <row r="10789">
          <cell r="A10789">
            <v>1027585</v>
          </cell>
        </row>
        <row r="10790">
          <cell r="A10790">
            <v>1027585</v>
          </cell>
        </row>
        <row r="10791">
          <cell r="A10791">
            <v>1027585</v>
          </cell>
        </row>
        <row r="10792">
          <cell r="A10792">
            <v>1027585</v>
          </cell>
        </row>
        <row r="10793">
          <cell r="A10793">
            <v>1027585</v>
          </cell>
        </row>
        <row r="10794">
          <cell r="A10794">
            <v>1027585</v>
          </cell>
        </row>
        <row r="10795">
          <cell r="A10795">
            <v>1027585</v>
          </cell>
        </row>
        <row r="10796">
          <cell r="A10796">
            <v>1027585</v>
          </cell>
        </row>
        <row r="10797">
          <cell r="A10797">
            <v>1027588</v>
          </cell>
        </row>
        <row r="10798">
          <cell r="A10798">
            <v>1027588</v>
          </cell>
        </row>
        <row r="10799">
          <cell r="A10799">
            <v>1027588</v>
          </cell>
        </row>
        <row r="10800">
          <cell r="A10800">
            <v>1027588</v>
          </cell>
        </row>
        <row r="10801">
          <cell r="A10801">
            <v>1027588</v>
          </cell>
        </row>
        <row r="10802">
          <cell r="A10802">
            <v>1027588</v>
          </cell>
        </row>
        <row r="10803">
          <cell r="A10803">
            <v>1027588</v>
          </cell>
        </row>
        <row r="10804">
          <cell r="A10804">
            <v>1027588</v>
          </cell>
        </row>
        <row r="10805">
          <cell r="A10805">
            <v>1027588</v>
          </cell>
        </row>
        <row r="10806">
          <cell r="A10806">
            <v>1027588</v>
          </cell>
        </row>
        <row r="10807">
          <cell r="A10807">
            <v>1027588</v>
          </cell>
        </row>
        <row r="10808">
          <cell r="A10808">
            <v>1027588</v>
          </cell>
        </row>
        <row r="10809">
          <cell r="A10809">
            <v>1027588</v>
          </cell>
        </row>
        <row r="10810">
          <cell r="A10810">
            <v>1027588</v>
          </cell>
        </row>
        <row r="10811">
          <cell r="A10811">
            <v>1027589</v>
          </cell>
        </row>
        <row r="10812">
          <cell r="A10812">
            <v>1027589</v>
          </cell>
        </row>
        <row r="10813">
          <cell r="A10813">
            <v>1027589</v>
          </cell>
        </row>
        <row r="10814">
          <cell r="A10814">
            <v>1027589</v>
          </cell>
        </row>
        <row r="10815">
          <cell r="A10815">
            <v>1027589</v>
          </cell>
        </row>
        <row r="10816">
          <cell r="A10816">
            <v>1027589</v>
          </cell>
        </row>
        <row r="10817">
          <cell r="A10817">
            <v>1027589</v>
          </cell>
        </row>
        <row r="10818">
          <cell r="A10818">
            <v>1027589</v>
          </cell>
        </row>
        <row r="10819">
          <cell r="A10819">
            <v>1027589</v>
          </cell>
        </row>
        <row r="10820">
          <cell r="A10820">
            <v>1027589</v>
          </cell>
        </row>
        <row r="10821">
          <cell r="A10821">
            <v>1027589</v>
          </cell>
        </row>
        <row r="10822">
          <cell r="A10822">
            <v>1027589</v>
          </cell>
        </row>
        <row r="10823">
          <cell r="A10823">
            <v>1027589</v>
          </cell>
        </row>
        <row r="10824">
          <cell r="A10824">
            <v>1027589</v>
          </cell>
        </row>
        <row r="10825">
          <cell r="A10825">
            <v>1027589</v>
          </cell>
        </row>
        <row r="10826">
          <cell r="A10826">
            <v>1027589</v>
          </cell>
        </row>
        <row r="10827">
          <cell r="A10827">
            <v>1027590</v>
          </cell>
        </row>
        <row r="10828">
          <cell r="A10828">
            <v>1027590</v>
          </cell>
        </row>
        <row r="10829">
          <cell r="A10829">
            <v>1027590</v>
          </cell>
        </row>
        <row r="10830">
          <cell r="A10830">
            <v>1027590</v>
          </cell>
        </row>
        <row r="10831">
          <cell r="A10831">
            <v>1027591</v>
          </cell>
        </row>
        <row r="10832">
          <cell r="A10832">
            <v>1027591</v>
          </cell>
        </row>
        <row r="10833">
          <cell r="A10833">
            <v>1027591</v>
          </cell>
        </row>
        <row r="10834">
          <cell r="A10834">
            <v>1027591</v>
          </cell>
        </row>
        <row r="10835">
          <cell r="A10835">
            <v>1027669</v>
          </cell>
        </row>
        <row r="10836">
          <cell r="A10836">
            <v>1027672</v>
          </cell>
        </row>
        <row r="10837">
          <cell r="A10837">
            <v>1027673</v>
          </cell>
        </row>
        <row r="10838">
          <cell r="A10838">
            <v>1027674</v>
          </cell>
        </row>
        <row r="10839">
          <cell r="A10839">
            <v>1027674</v>
          </cell>
        </row>
        <row r="10840">
          <cell r="A10840">
            <v>1027677</v>
          </cell>
        </row>
        <row r="10841">
          <cell r="A10841">
            <v>1027677</v>
          </cell>
        </row>
        <row r="10842">
          <cell r="A10842">
            <v>1027677</v>
          </cell>
        </row>
        <row r="10843">
          <cell r="A10843">
            <v>1027677</v>
          </cell>
        </row>
        <row r="10844">
          <cell r="A10844">
            <v>1027677</v>
          </cell>
        </row>
        <row r="10845">
          <cell r="A10845">
            <v>1027677</v>
          </cell>
        </row>
        <row r="10846">
          <cell r="A10846">
            <v>1027681</v>
          </cell>
        </row>
        <row r="10847">
          <cell r="A10847">
            <v>1027681</v>
          </cell>
        </row>
        <row r="10848">
          <cell r="A10848">
            <v>1027681</v>
          </cell>
        </row>
        <row r="10849">
          <cell r="A10849">
            <v>1027681</v>
          </cell>
        </row>
        <row r="10850">
          <cell r="A10850">
            <v>1027681</v>
          </cell>
        </row>
        <row r="10851">
          <cell r="A10851">
            <v>1027681</v>
          </cell>
        </row>
        <row r="10852">
          <cell r="A10852">
            <v>1027681</v>
          </cell>
        </row>
        <row r="10853">
          <cell r="A10853">
            <v>1027681</v>
          </cell>
        </row>
        <row r="10854">
          <cell r="A10854">
            <v>1027681</v>
          </cell>
        </row>
        <row r="10855">
          <cell r="A10855">
            <v>1027682</v>
          </cell>
        </row>
        <row r="10856">
          <cell r="A10856">
            <v>1027682</v>
          </cell>
        </row>
        <row r="10857">
          <cell r="A10857">
            <v>1027682</v>
          </cell>
        </row>
        <row r="10858">
          <cell r="A10858">
            <v>1027682</v>
          </cell>
        </row>
        <row r="10859">
          <cell r="A10859">
            <v>1027682</v>
          </cell>
        </row>
        <row r="10860">
          <cell r="A10860">
            <v>1027682</v>
          </cell>
        </row>
        <row r="10861">
          <cell r="A10861">
            <v>1027682</v>
          </cell>
        </row>
        <row r="10862">
          <cell r="A10862">
            <v>1027682</v>
          </cell>
        </row>
        <row r="10863">
          <cell r="A10863">
            <v>1027682</v>
          </cell>
        </row>
        <row r="10864">
          <cell r="A10864">
            <v>1027682</v>
          </cell>
        </row>
        <row r="10865">
          <cell r="A10865">
            <v>1027682</v>
          </cell>
        </row>
        <row r="10866">
          <cell r="A10866">
            <v>1027682</v>
          </cell>
        </row>
        <row r="10867">
          <cell r="A10867">
            <v>1027682</v>
          </cell>
        </row>
        <row r="10868">
          <cell r="A10868">
            <v>1027682</v>
          </cell>
        </row>
        <row r="10869">
          <cell r="A10869">
            <v>1027682</v>
          </cell>
        </row>
        <row r="10870">
          <cell r="A10870">
            <v>1027682</v>
          </cell>
        </row>
        <row r="10871">
          <cell r="A10871">
            <v>1027683</v>
          </cell>
        </row>
        <row r="10872">
          <cell r="A10872">
            <v>1027683</v>
          </cell>
        </row>
        <row r="10873">
          <cell r="A10873">
            <v>1027683</v>
          </cell>
        </row>
        <row r="10874">
          <cell r="A10874">
            <v>1027683</v>
          </cell>
        </row>
        <row r="10875">
          <cell r="A10875">
            <v>1027683</v>
          </cell>
        </row>
        <row r="10876">
          <cell r="A10876">
            <v>1027683</v>
          </cell>
        </row>
        <row r="10877">
          <cell r="A10877">
            <v>1027683</v>
          </cell>
        </row>
        <row r="10878">
          <cell r="A10878">
            <v>1027683</v>
          </cell>
        </row>
        <row r="10879">
          <cell r="A10879">
            <v>1027683</v>
          </cell>
        </row>
        <row r="10880">
          <cell r="A10880">
            <v>1027683</v>
          </cell>
        </row>
        <row r="10881">
          <cell r="A10881">
            <v>1027683</v>
          </cell>
        </row>
        <row r="10882">
          <cell r="A10882">
            <v>1027683</v>
          </cell>
        </row>
        <row r="10883">
          <cell r="A10883">
            <v>1027683</v>
          </cell>
        </row>
        <row r="10884">
          <cell r="A10884">
            <v>1027683</v>
          </cell>
        </row>
        <row r="10885">
          <cell r="A10885">
            <v>1027683</v>
          </cell>
        </row>
        <row r="10886">
          <cell r="A10886">
            <v>1027683</v>
          </cell>
        </row>
        <row r="10887">
          <cell r="A10887">
            <v>1027683</v>
          </cell>
        </row>
        <row r="10888">
          <cell r="A10888">
            <v>1027683</v>
          </cell>
        </row>
        <row r="10889">
          <cell r="A10889">
            <v>1027683</v>
          </cell>
        </row>
        <row r="10890">
          <cell r="A10890">
            <v>1027683</v>
          </cell>
        </row>
        <row r="10891">
          <cell r="A10891">
            <v>1027683</v>
          </cell>
        </row>
        <row r="10892">
          <cell r="A10892">
            <v>1027683</v>
          </cell>
        </row>
        <row r="10893">
          <cell r="A10893">
            <v>1027683</v>
          </cell>
        </row>
        <row r="10894">
          <cell r="A10894">
            <v>1027683</v>
          </cell>
        </row>
        <row r="10895">
          <cell r="A10895">
            <v>1027683</v>
          </cell>
        </row>
        <row r="10896">
          <cell r="A10896">
            <v>1027683</v>
          </cell>
        </row>
        <row r="10897">
          <cell r="A10897">
            <v>1027683</v>
          </cell>
        </row>
        <row r="10898">
          <cell r="A10898">
            <v>1027684</v>
          </cell>
        </row>
        <row r="10899">
          <cell r="A10899">
            <v>1027684</v>
          </cell>
        </row>
        <row r="10900">
          <cell r="A10900">
            <v>1027684</v>
          </cell>
        </row>
        <row r="10901">
          <cell r="A10901">
            <v>1027684</v>
          </cell>
        </row>
        <row r="10902">
          <cell r="A10902">
            <v>1027684</v>
          </cell>
        </row>
        <row r="10903">
          <cell r="A10903">
            <v>1027684</v>
          </cell>
        </row>
        <row r="10904">
          <cell r="A10904">
            <v>1027684</v>
          </cell>
        </row>
        <row r="10905">
          <cell r="A10905">
            <v>1027684</v>
          </cell>
        </row>
        <row r="10906">
          <cell r="A10906">
            <v>1027684</v>
          </cell>
        </row>
        <row r="10907">
          <cell r="A10907">
            <v>1027684</v>
          </cell>
        </row>
        <row r="10908">
          <cell r="A10908">
            <v>1027684</v>
          </cell>
        </row>
        <row r="10909">
          <cell r="A10909">
            <v>1027684</v>
          </cell>
        </row>
        <row r="10910">
          <cell r="A10910">
            <v>1027684</v>
          </cell>
        </row>
        <row r="10911">
          <cell r="A10911">
            <v>1027684</v>
          </cell>
        </row>
        <row r="10912">
          <cell r="A10912">
            <v>1027684</v>
          </cell>
        </row>
        <row r="10913">
          <cell r="A10913">
            <v>1027684</v>
          </cell>
        </row>
        <row r="10914">
          <cell r="A10914">
            <v>1027684</v>
          </cell>
        </row>
        <row r="10915">
          <cell r="A10915">
            <v>1027684</v>
          </cell>
        </row>
        <row r="10916">
          <cell r="A10916">
            <v>1027685</v>
          </cell>
        </row>
        <row r="10917">
          <cell r="A10917">
            <v>1027685</v>
          </cell>
        </row>
        <row r="10918">
          <cell r="A10918">
            <v>1027685</v>
          </cell>
        </row>
        <row r="10919">
          <cell r="A10919">
            <v>1027685</v>
          </cell>
        </row>
        <row r="10920">
          <cell r="A10920">
            <v>1027685</v>
          </cell>
        </row>
        <row r="10921">
          <cell r="A10921">
            <v>1027685</v>
          </cell>
        </row>
        <row r="10922">
          <cell r="A10922">
            <v>1027685</v>
          </cell>
        </row>
        <row r="10923">
          <cell r="A10923">
            <v>1027689</v>
          </cell>
        </row>
        <row r="10924">
          <cell r="A10924">
            <v>1027689</v>
          </cell>
        </row>
        <row r="10925">
          <cell r="A10925">
            <v>1027689</v>
          </cell>
        </row>
        <row r="10926">
          <cell r="A10926">
            <v>1027689</v>
          </cell>
        </row>
        <row r="10927">
          <cell r="A10927">
            <v>1027689</v>
          </cell>
        </row>
        <row r="10928">
          <cell r="A10928">
            <v>1027689</v>
          </cell>
        </row>
        <row r="10929">
          <cell r="A10929">
            <v>1027689</v>
          </cell>
        </row>
        <row r="10930">
          <cell r="A10930">
            <v>1027689</v>
          </cell>
        </row>
        <row r="10931">
          <cell r="A10931">
            <v>1027689</v>
          </cell>
        </row>
        <row r="10932">
          <cell r="A10932">
            <v>1027689</v>
          </cell>
        </row>
        <row r="10933">
          <cell r="A10933">
            <v>1027689</v>
          </cell>
        </row>
        <row r="10934">
          <cell r="A10934">
            <v>1027689</v>
          </cell>
        </row>
        <row r="10935">
          <cell r="A10935">
            <v>1027689</v>
          </cell>
        </row>
        <row r="10936">
          <cell r="A10936">
            <v>1027693</v>
          </cell>
        </row>
        <row r="10937">
          <cell r="A10937">
            <v>1027693</v>
          </cell>
        </row>
        <row r="10938">
          <cell r="A10938">
            <v>1027693</v>
          </cell>
        </row>
        <row r="10939">
          <cell r="A10939">
            <v>1027693</v>
          </cell>
        </row>
        <row r="10940">
          <cell r="A10940">
            <v>1027693</v>
          </cell>
        </row>
        <row r="10941">
          <cell r="A10941">
            <v>1027693</v>
          </cell>
        </row>
        <row r="10942">
          <cell r="A10942">
            <v>1027699</v>
          </cell>
        </row>
        <row r="10943">
          <cell r="A10943">
            <v>1027718</v>
          </cell>
        </row>
        <row r="10944">
          <cell r="A10944">
            <v>1027746</v>
          </cell>
        </row>
        <row r="10945">
          <cell r="A10945">
            <v>1027746</v>
          </cell>
        </row>
        <row r="10946">
          <cell r="A10946">
            <v>1027746</v>
          </cell>
        </row>
        <row r="10947">
          <cell r="A10947">
            <v>1027746</v>
          </cell>
        </row>
        <row r="10948">
          <cell r="A10948">
            <v>1027746</v>
          </cell>
        </row>
        <row r="10949">
          <cell r="A10949">
            <v>1027746</v>
          </cell>
        </row>
        <row r="10950">
          <cell r="A10950">
            <v>1027746</v>
          </cell>
        </row>
        <row r="10951">
          <cell r="A10951">
            <v>1027746</v>
          </cell>
        </row>
        <row r="10952">
          <cell r="A10952">
            <v>1027746</v>
          </cell>
        </row>
        <row r="10953">
          <cell r="A10953">
            <v>1027746</v>
          </cell>
        </row>
        <row r="10954">
          <cell r="A10954">
            <v>1027756</v>
          </cell>
        </row>
        <row r="10955">
          <cell r="A10955">
            <v>1027756</v>
          </cell>
        </row>
        <row r="10956">
          <cell r="A10956">
            <v>1027756</v>
          </cell>
        </row>
        <row r="10957">
          <cell r="A10957">
            <v>1027756</v>
          </cell>
        </row>
        <row r="10958">
          <cell r="A10958">
            <v>1027756</v>
          </cell>
        </row>
        <row r="10959">
          <cell r="A10959">
            <v>1027756</v>
          </cell>
        </row>
        <row r="10960">
          <cell r="A10960">
            <v>1027756</v>
          </cell>
        </row>
        <row r="10961">
          <cell r="A10961">
            <v>1027756</v>
          </cell>
        </row>
        <row r="10962">
          <cell r="A10962">
            <v>1027756</v>
          </cell>
        </row>
        <row r="10963">
          <cell r="A10963">
            <v>1027763</v>
          </cell>
        </row>
        <row r="10964">
          <cell r="A10964">
            <v>1027763</v>
          </cell>
        </row>
        <row r="10965">
          <cell r="A10965">
            <v>1027763</v>
          </cell>
        </row>
        <row r="10966">
          <cell r="A10966">
            <v>1027763</v>
          </cell>
        </row>
        <row r="10967">
          <cell r="A10967">
            <v>1027763</v>
          </cell>
        </row>
        <row r="10968">
          <cell r="A10968">
            <v>1027763</v>
          </cell>
        </row>
        <row r="10969">
          <cell r="A10969">
            <v>1027763</v>
          </cell>
        </row>
        <row r="10970">
          <cell r="A10970">
            <v>1027763</v>
          </cell>
        </row>
        <row r="10971">
          <cell r="A10971">
            <v>1027763</v>
          </cell>
        </row>
        <row r="10972">
          <cell r="A10972">
            <v>1027763</v>
          </cell>
        </row>
        <row r="10973">
          <cell r="A10973">
            <v>1027763</v>
          </cell>
        </row>
        <row r="10974">
          <cell r="A10974">
            <v>1027763</v>
          </cell>
        </row>
        <row r="10975">
          <cell r="A10975">
            <v>1027763</v>
          </cell>
        </row>
        <row r="10976">
          <cell r="A10976">
            <v>1027763</v>
          </cell>
        </row>
        <row r="10977">
          <cell r="A10977">
            <v>1027765</v>
          </cell>
        </row>
        <row r="10978">
          <cell r="A10978">
            <v>1027765</v>
          </cell>
        </row>
        <row r="10979">
          <cell r="A10979">
            <v>1027765</v>
          </cell>
        </row>
        <row r="10980">
          <cell r="A10980">
            <v>1027765</v>
          </cell>
        </row>
        <row r="10981">
          <cell r="A10981">
            <v>1027765</v>
          </cell>
        </row>
        <row r="10982">
          <cell r="A10982">
            <v>1027765</v>
          </cell>
        </row>
        <row r="10983">
          <cell r="A10983">
            <v>1027765</v>
          </cell>
        </row>
        <row r="10984">
          <cell r="A10984">
            <v>1027765</v>
          </cell>
        </row>
        <row r="10985">
          <cell r="A10985">
            <v>1027765</v>
          </cell>
        </row>
        <row r="10986">
          <cell r="A10986">
            <v>1027765</v>
          </cell>
        </row>
        <row r="10987">
          <cell r="A10987">
            <v>1027767</v>
          </cell>
        </row>
        <row r="10988">
          <cell r="A10988">
            <v>1027767</v>
          </cell>
        </row>
        <row r="10989">
          <cell r="A10989">
            <v>1027767</v>
          </cell>
        </row>
        <row r="10990">
          <cell r="A10990">
            <v>1027767</v>
          </cell>
        </row>
        <row r="10991">
          <cell r="A10991">
            <v>1027767</v>
          </cell>
        </row>
        <row r="10992">
          <cell r="A10992">
            <v>1027767</v>
          </cell>
        </row>
        <row r="10993">
          <cell r="A10993">
            <v>1027767</v>
          </cell>
        </row>
        <row r="10994">
          <cell r="A10994">
            <v>1027767</v>
          </cell>
        </row>
        <row r="10995">
          <cell r="A10995">
            <v>1027767</v>
          </cell>
        </row>
        <row r="10996">
          <cell r="A10996">
            <v>1027767</v>
          </cell>
        </row>
        <row r="10997">
          <cell r="A10997">
            <v>1027768</v>
          </cell>
        </row>
        <row r="10998">
          <cell r="A10998">
            <v>1027768</v>
          </cell>
        </row>
        <row r="10999">
          <cell r="A10999">
            <v>1027768</v>
          </cell>
        </row>
        <row r="11000">
          <cell r="A11000">
            <v>1027768</v>
          </cell>
        </row>
        <row r="11001">
          <cell r="A11001">
            <v>1027768</v>
          </cell>
        </row>
        <row r="11002">
          <cell r="A11002">
            <v>1027768</v>
          </cell>
        </row>
        <row r="11003">
          <cell r="A11003">
            <v>1027768</v>
          </cell>
        </row>
        <row r="11004">
          <cell r="A11004">
            <v>1027768</v>
          </cell>
        </row>
        <row r="11005">
          <cell r="A11005">
            <v>1027770</v>
          </cell>
        </row>
        <row r="11006">
          <cell r="A11006">
            <v>1027770</v>
          </cell>
        </row>
        <row r="11007">
          <cell r="A11007">
            <v>1027770</v>
          </cell>
        </row>
        <row r="11008">
          <cell r="A11008">
            <v>1027770</v>
          </cell>
        </row>
        <row r="11009">
          <cell r="A11009">
            <v>1027770</v>
          </cell>
        </row>
        <row r="11010">
          <cell r="A11010">
            <v>1027770</v>
          </cell>
        </row>
        <row r="11011">
          <cell r="A11011">
            <v>1027770</v>
          </cell>
        </row>
        <row r="11012">
          <cell r="A11012">
            <v>1027772</v>
          </cell>
        </row>
        <row r="11013">
          <cell r="A11013">
            <v>1027772</v>
          </cell>
        </row>
        <row r="11014">
          <cell r="A11014">
            <v>1027773</v>
          </cell>
        </row>
        <row r="11015">
          <cell r="A11015">
            <v>1027773</v>
          </cell>
        </row>
        <row r="11016">
          <cell r="A11016">
            <v>1027774</v>
          </cell>
        </row>
        <row r="11017">
          <cell r="A11017">
            <v>1027774</v>
          </cell>
        </row>
        <row r="11018">
          <cell r="A11018">
            <v>1027775</v>
          </cell>
        </row>
        <row r="11019">
          <cell r="A11019">
            <v>1027777</v>
          </cell>
        </row>
        <row r="11020">
          <cell r="A11020">
            <v>1027777</v>
          </cell>
        </row>
        <row r="11021">
          <cell r="A11021">
            <v>1027777</v>
          </cell>
        </row>
        <row r="11022">
          <cell r="A11022">
            <v>1027777</v>
          </cell>
        </row>
        <row r="11023">
          <cell r="A11023">
            <v>1027777</v>
          </cell>
        </row>
        <row r="11024">
          <cell r="A11024">
            <v>1027777</v>
          </cell>
        </row>
        <row r="11025">
          <cell r="A11025">
            <v>1027866</v>
          </cell>
        </row>
        <row r="11026">
          <cell r="A11026">
            <v>1027868</v>
          </cell>
        </row>
        <row r="11027">
          <cell r="A11027">
            <v>1027870</v>
          </cell>
        </row>
        <row r="11028">
          <cell r="A11028">
            <v>1027871</v>
          </cell>
        </row>
        <row r="11029">
          <cell r="A11029">
            <v>1027872</v>
          </cell>
        </row>
        <row r="11030">
          <cell r="A11030">
            <v>1027878</v>
          </cell>
        </row>
        <row r="11031">
          <cell r="A11031">
            <v>1027884</v>
          </cell>
        </row>
        <row r="11032">
          <cell r="A11032">
            <v>1027886</v>
          </cell>
        </row>
        <row r="11033">
          <cell r="A11033">
            <v>1027887</v>
          </cell>
        </row>
        <row r="11034">
          <cell r="A11034">
            <v>1027889</v>
          </cell>
        </row>
        <row r="11035">
          <cell r="A11035">
            <v>1027910</v>
          </cell>
        </row>
        <row r="11036">
          <cell r="A11036">
            <v>1027910</v>
          </cell>
        </row>
        <row r="11037">
          <cell r="A11037">
            <v>1027910</v>
          </cell>
        </row>
        <row r="11038">
          <cell r="A11038">
            <v>1027913</v>
          </cell>
        </row>
        <row r="11039">
          <cell r="A11039">
            <v>1027921</v>
          </cell>
        </row>
        <row r="11040">
          <cell r="A11040">
            <v>1027928</v>
          </cell>
        </row>
        <row r="11041">
          <cell r="A11041">
            <v>1027928</v>
          </cell>
        </row>
        <row r="11042">
          <cell r="A11042">
            <v>1027929</v>
          </cell>
        </row>
        <row r="11043">
          <cell r="A11043">
            <v>1027929</v>
          </cell>
        </row>
        <row r="11044">
          <cell r="A11044">
            <v>1027935</v>
          </cell>
        </row>
        <row r="11045">
          <cell r="A11045">
            <v>1027935</v>
          </cell>
        </row>
        <row r="11046">
          <cell r="A11046">
            <v>1027935</v>
          </cell>
        </row>
        <row r="11047">
          <cell r="A11047">
            <v>1027935</v>
          </cell>
        </row>
        <row r="11048">
          <cell r="A11048">
            <v>1027936</v>
          </cell>
        </row>
        <row r="11049">
          <cell r="A11049">
            <v>1027936</v>
          </cell>
        </row>
        <row r="11050">
          <cell r="A11050">
            <v>1027937</v>
          </cell>
        </row>
        <row r="11051">
          <cell r="A11051">
            <v>1027937</v>
          </cell>
        </row>
        <row r="11052">
          <cell r="A11052">
            <v>1027937</v>
          </cell>
        </row>
        <row r="11053">
          <cell r="A11053">
            <v>1027937</v>
          </cell>
        </row>
        <row r="11054">
          <cell r="A11054">
            <v>1027937</v>
          </cell>
        </row>
        <row r="11055">
          <cell r="A11055">
            <v>1027980</v>
          </cell>
        </row>
        <row r="11056">
          <cell r="A11056">
            <v>1027987</v>
          </cell>
        </row>
        <row r="11057">
          <cell r="A11057">
            <v>1027988</v>
          </cell>
        </row>
        <row r="11058">
          <cell r="A11058">
            <v>1027988</v>
          </cell>
        </row>
        <row r="11059">
          <cell r="A11059">
            <v>1027988</v>
          </cell>
        </row>
        <row r="11060">
          <cell r="A11060">
            <v>1027988</v>
          </cell>
        </row>
        <row r="11061">
          <cell r="A11061">
            <v>1027988</v>
          </cell>
        </row>
        <row r="11062">
          <cell r="A11062">
            <v>1027989</v>
          </cell>
        </row>
        <row r="11063">
          <cell r="A11063">
            <v>1027990</v>
          </cell>
        </row>
        <row r="11064">
          <cell r="A11064">
            <v>1027991</v>
          </cell>
        </row>
        <row r="11065">
          <cell r="A11065">
            <v>1027991</v>
          </cell>
        </row>
        <row r="11066">
          <cell r="A11066">
            <v>1027991</v>
          </cell>
        </row>
        <row r="11067">
          <cell r="A11067">
            <v>1027991</v>
          </cell>
        </row>
        <row r="11068">
          <cell r="A11068">
            <v>1027991</v>
          </cell>
        </row>
        <row r="11069">
          <cell r="A11069">
            <v>1028007</v>
          </cell>
        </row>
        <row r="11070">
          <cell r="A11070">
            <v>1028007</v>
          </cell>
        </row>
        <row r="11071">
          <cell r="A11071">
            <v>1028007</v>
          </cell>
        </row>
        <row r="11072">
          <cell r="A11072">
            <v>1028007</v>
          </cell>
        </row>
        <row r="11073">
          <cell r="A11073">
            <v>1028007</v>
          </cell>
        </row>
        <row r="11074">
          <cell r="A11074">
            <v>1028009</v>
          </cell>
        </row>
        <row r="11075">
          <cell r="A11075">
            <v>1028009</v>
          </cell>
        </row>
        <row r="11076">
          <cell r="A11076">
            <v>1028009</v>
          </cell>
        </row>
        <row r="11077">
          <cell r="A11077">
            <v>1028009</v>
          </cell>
        </row>
        <row r="11078">
          <cell r="A11078">
            <v>1028012</v>
          </cell>
        </row>
        <row r="11079">
          <cell r="A11079">
            <v>1028012</v>
          </cell>
        </row>
        <row r="11080">
          <cell r="A11080">
            <v>1028012</v>
          </cell>
        </row>
        <row r="11081">
          <cell r="A11081">
            <v>1028012</v>
          </cell>
        </row>
        <row r="11082">
          <cell r="A11082">
            <v>1028014</v>
          </cell>
        </row>
        <row r="11083">
          <cell r="A11083">
            <v>1028014</v>
          </cell>
        </row>
        <row r="11084">
          <cell r="A11084">
            <v>1028014</v>
          </cell>
        </row>
        <row r="11085">
          <cell r="A11085">
            <v>1028014</v>
          </cell>
        </row>
        <row r="11086">
          <cell r="A11086">
            <v>1028030</v>
          </cell>
        </row>
        <row r="11087">
          <cell r="A11087">
            <v>1028031</v>
          </cell>
        </row>
        <row r="11088">
          <cell r="A11088">
            <v>1028032</v>
          </cell>
        </row>
        <row r="11089">
          <cell r="A11089">
            <v>1028033</v>
          </cell>
        </row>
        <row r="11090">
          <cell r="A11090">
            <v>1028034</v>
          </cell>
        </row>
        <row r="11091">
          <cell r="A11091">
            <v>1028042</v>
          </cell>
        </row>
        <row r="11092">
          <cell r="A11092">
            <v>1028043</v>
          </cell>
        </row>
        <row r="11093">
          <cell r="A11093">
            <v>1028052</v>
          </cell>
        </row>
        <row r="11094">
          <cell r="A11094">
            <v>1028088</v>
          </cell>
        </row>
        <row r="11095">
          <cell r="A11095">
            <v>1028090</v>
          </cell>
        </row>
        <row r="11096">
          <cell r="A11096">
            <v>1028104</v>
          </cell>
        </row>
        <row r="11097">
          <cell r="A11097">
            <v>1028105</v>
          </cell>
        </row>
        <row r="11098">
          <cell r="A11098">
            <v>1028106</v>
          </cell>
        </row>
        <row r="11099">
          <cell r="A11099">
            <v>1028106</v>
          </cell>
        </row>
        <row r="11100">
          <cell r="A11100">
            <v>1028107</v>
          </cell>
        </row>
        <row r="11101">
          <cell r="A11101">
            <v>1028107</v>
          </cell>
        </row>
        <row r="11102">
          <cell r="A11102">
            <v>1028107</v>
          </cell>
        </row>
        <row r="11103">
          <cell r="A11103">
            <v>1028107</v>
          </cell>
        </row>
        <row r="11104">
          <cell r="A11104">
            <v>1028107</v>
          </cell>
        </row>
        <row r="11105">
          <cell r="A11105">
            <v>1028107</v>
          </cell>
        </row>
        <row r="11106">
          <cell r="A11106">
            <v>1028107</v>
          </cell>
        </row>
        <row r="11107">
          <cell r="A11107">
            <v>1028107</v>
          </cell>
        </row>
        <row r="11108">
          <cell r="A11108">
            <v>1028107</v>
          </cell>
        </row>
        <row r="11109">
          <cell r="A11109">
            <v>1028107</v>
          </cell>
        </row>
        <row r="11110">
          <cell r="A11110">
            <v>1028107</v>
          </cell>
        </row>
        <row r="11111">
          <cell r="A11111">
            <v>1028107</v>
          </cell>
        </row>
        <row r="11112">
          <cell r="A11112">
            <v>1028107</v>
          </cell>
        </row>
        <row r="11113">
          <cell r="A11113">
            <v>1028107</v>
          </cell>
        </row>
        <row r="11114">
          <cell r="A11114">
            <v>1028107</v>
          </cell>
        </row>
        <row r="11115">
          <cell r="A11115">
            <v>1028107</v>
          </cell>
        </row>
        <row r="11116">
          <cell r="A11116">
            <v>1028107</v>
          </cell>
        </row>
        <row r="11117">
          <cell r="A11117">
            <v>1028107</v>
          </cell>
        </row>
        <row r="11118">
          <cell r="A11118">
            <v>1028107</v>
          </cell>
        </row>
        <row r="11119">
          <cell r="A11119">
            <v>1028107</v>
          </cell>
        </row>
        <row r="11120">
          <cell r="A11120">
            <v>1028107</v>
          </cell>
        </row>
        <row r="11121">
          <cell r="A11121">
            <v>1028107</v>
          </cell>
        </row>
        <row r="11122">
          <cell r="A11122">
            <v>1028107</v>
          </cell>
        </row>
        <row r="11123">
          <cell r="A11123">
            <v>1028108</v>
          </cell>
        </row>
        <row r="11124">
          <cell r="A11124">
            <v>1028108</v>
          </cell>
        </row>
        <row r="11125">
          <cell r="A11125">
            <v>1028108</v>
          </cell>
        </row>
        <row r="11126">
          <cell r="A11126">
            <v>1028108</v>
          </cell>
        </row>
        <row r="11127">
          <cell r="A11127">
            <v>1028108</v>
          </cell>
        </row>
        <row r="11128">
          <cell r="A11128">
            <v>1028108</v>
          </cell>
        </row>
        <row r="11129">
          <cell r="A11129">
            <v>1028108</v>
          </cell>
        </row>
        <row r="11130">
          <cell r="A11130">
            <v>1028108</v>
          </cell>
        </row>
        <row r="11131">
          <cell r="A11131">
            <v>1028108</v>
          </cell>
        </row>
        <row r="11132">
          <cell r="A11132">
            <v>1028108</v>
          </cell>
        </row>
        <row r="11133">
          <cell r="A11133">
            <v>1028108</v>
          </cell>
        </row>
        <row r="11134">
          <cell r="A11134">
            <v>1028108</v>
          </cell>
        </row>
        <row r="11135">
          <cell r="A11135">
            <v>1028108</v>
          </cell>
        </row>
        <row r="11136">
          <cell r="A11136">
            <v>1028108</v>
          </cell>
        </row>
        <row r="11137">
          <cell r="A11137">
            <v>1028108</v>
          </cell>
        </row>
        <row r="11138">
          <cell r="A11138">
            <v>1028108</v>
          </cell>
        </row>
        <row r="11139">
          <cell r="A11139">
            <v>1028108</v>
          </cell>
        </row>
        <row r="11140">
          <cell r="A11140">
            <v>1028108</v>
          </cell>
        </row>
        <row r="11141">
          <cell r="A11141">
            <v>1028108</v>
          </cell>
        </row>
        <row r="11142">
          <cell r="A11142">
            <v>1028108</v>
          </cell>
        </row>
        <row r="11143">
          <cell r="A11143">
            <v>1028108</v>
          </cell>
        </row>
        <row r="11144">
          <cell r="A11144">
            <v>1028109</v>
          </cell>
        </row>
        <row r="11145">
          <cell r="A11145">
            <v>1028109</v>
          </cell>
        </row>
        <row r="11146">
          <cell r="A11146">
            <v>1028109</v>
          </cell>
        </row>
        <row r="11147">
          <cell r="A11147">
            <v>1028109</v>
          </cell>
        </row>
        <row r="11148">
          <cell r="A11148">
            <v>1028109</v>
          </cell>
        </row>
        <row r="11149">
          <cell r="A11149">
            <v>1028109</v>
          </cell>
        </row>
        <row r="11150">
          <cell r="A11150">
            <v>1028109</v>
          </cell>
        </row>
        <row r="11151">
          <cell r="A11151">
            <v>1028109</v>
          </cell>
        </row>
        <row r="11152">
          <cell r="A11152">
            <v>1028109</v>
          </cell>
        </row>
        <row r="11153">
          <cell r="A11153">
            <v>1028109</v>
          </cell>
        </row>
        <row r="11154">
          <cell r="A11154">
            <v>1028109</v>
          </cell>
        </row>
        <row r="11155">
          <cell r="A11155">
            <v>1028109</v>
          </cell>
        </row>
        <row r="11156">
          <cell r="A11156">
            <v>1028109</v>
          </cell>
        </row>
        <row r="11157">
          <cell r="A11157">
            <v>1028109</v>
          </cell>
        </row>
        <row r="11158">
          <cell r="A11158">
            <v>1028109</v>
          </cell>
        </row>
        <row r="11159">
          <cell r="A11159">
            <v>1028110</v>
          </cell>
        </row>
        <row r="11160">
          <cell r="A11160">
            <v>1028110</v>
          </cell>
        </row>
        <row r="11161">
          <cell r="A11161">
            <v>1028110</v>
          </cell>
        </row>
        <row r="11162">
          <cell r="A11162">
            <v>1028110</v>
          </cell>
        </row>
        <row r="11163">
          <cell r="A11163">
            <v>1028110</v>
          </cell>
        </row>
        <row r="11164">
          <cell r="A11164">
            <v>1028110</v>
          </cell>
        </row>
        <row r="11165">
          <cell r="A11165">
            <v>1028110</v>
          </cell>
        </row>
        <row r="11166">
          <cell r="A11166">
            <v>1028110</v>
          </cell>
        </row>
        <row r="11167">
          <cell r="A11167">
            <v>1028110</v>
          </cell>
        </row>
        <row r="11168">
          <cell r="A11168">
            <v>1028110</v>
          </cell>
        </row>
        <row r="11169">
          <cell r="A11169">
            <v>1028110</v>
          </cell>
        </row>
        <row r="11170">
          <cell r="A11170">
            <v>1028110</v>
          </cell>
        </row>
        <row r="11171">
          <cell r="A11171">
            <v>1028110</v>
          </cell>
        </row>
        <row r="11172">
          <cell r="A11172">
            <v>1028110</v>
          </cell>
        </row>
        <row r="11173">
          <cell r="A11173">
            <v>1028110</v>
          </cell>
        </row>
        <row r="11174">
          <cell r="A11174">
            <v>1028110</v>
          </cell>
        </row>
        <row r="11175">
          <cell r="A11175">
            <v>1028110</v>
          </cell>
        </row>
        <row r="11176">
          <cell r="A11176">
            <v>1028110</v>
          </cell>
        </row>
        <row r="11177">
          <cell r="A11177">
            <v>1028110</v>
          </cell>
        </row>
        <row r="11178">
          <cell r="A11178">
            <v>1028110</v>
          </cell>
        </row>
        <row r="11179">
          <cell r="A11179">
            <v>1028110</v>
          </cell>
        </row>
        <row r="11180">
          <cell r="A11180">
            <v>1028110</v>
          </cell>
        </row>
        <row r="11181">
          <cell r="A11181">
            <v>1028110</v>
          </cell>
        </row>
        <row r="11182">
          <cell r="A11182">
            <v>1028115</v>
          </cell>
        </row>
        <row r="11183">
          <cell r="A11183">
            <v>1028115</v>
          </cell>
        </row>
        <row r="11184">
          <cell r="A11184">
            <v>1028115</v>
          </cell>
        </row>
        <row r="11185">
          <cell r="A11185">
            <v>1028115</v>
          </cell>
        </row>
        <row r="11186">
          <cell r="A11186">
            <v>1028115</v>
          </cell>
        </row>
        <row r="11187">
          <cell r="A11187">
            <v>1028115</v>
          </cell>
        </row>
        <row r="11188">
          <cell r="A11188">
            <v>1028115</v>
          </cell>
        </row>
        <row r="11189">
          <cell r="A11189">
            <v>1028115</v>
          </cell>
        </row>
        <row r="11190">
          <cell r="A11190">
            <v>1028115</v>
          </cell>
        </row>
        <row r="11191">
          <cell r="A11191">
            <v>1028115</v>
          </cell>
        </row>
        <row r="11192">
          <cell r="A11192">
            <v>1028115</v>
          </cell>
        </row>
        <row r="11193">
          <cell r="A11193">
            <v>1028115</v>
          </cell>
        </row>
        <row r="11194">
          <cell r="A11194">
            <v>1028115</v>
          </cell>
        </row>
        <row r="11195">
          <cell r="A11195">
            <v>1028115</v>
          </cell>
        </row>
        <row r="11196">
          <cell r="A11196">
            <v>1028115</v>
          </cell>
        </row>
        <row r="11197">
          <cell r="A11197">
            <v>1028115</v>
          </cell>
        </row>
        <row r="11198">
          <cell r="A11198">
            <v>1028115</v>
          </cell>
        </row>
        <row r="11199">
          <cell r="A11199">
            <v>1028115</v>
          </cell>
        </row>
        <row r="11200">
          <cell r="A11200">
            <v>1028115</v>
          </cell>
        </row>
        <row r="11201">
          <cell r="A11201">
            <v>1028115</v>
          </cell>
        </row>
        <row r="11202">
          <cell r="A11202">
            <v>1028115</v>
          </cell>
        </row>
        <row r="11203">
          <cell r="A11203">
            <v>1028115</v>
          </cell>
        </row>
        <row r="11204">
          <cell r="A11204">
            <v>1028115</v>
          </cell>
        </row>
        <row r="11205">
          <cell r="A11205">
            <v>1028115</v>
          </cell>
        </row>
        <row r="11206">
          <cell r="A11206">
            <v>1028115</v>
          </cell>
        </row>
        <row r="11207">
          <cell r="A11207">
            <v>1028115</v>
          </cell>
        </row>
        <row r="11208">
          <cell r="A11208">
            <v>1028115</v>
          </cell>
        </row>
        <row r="11209">
          <cell r="A11209">
            <v>1028131</v>
          </cell>
        </row>
        <row r="11210">
          <cell r="A11210">
            <v>1028131</v>
          </cell>
        </row>
        <row r="11211">
          <cell r="A11211">
            <v>1028131</v>
          </cell>
        </row>
        <row r="11212">
          <cell r="A11212">
            <v>1028131</v>
          </cell>
        </row>
        <row r="11213">
          <cell r="A11213">
            <v>1028131</v>
          </cell>
        </row>
        <row r="11214">
          <cell r="A11214">
            <v>1028131</v>
          </cell>
        </row>
        <row r="11215">
          <cell r="A11215">
            <v>1028131</v>
          </cell>
        </row>
        <row r="11216">
          <cell r="A11216">
            <v>1028131</v>
          </cell>
        </row>
        <row r="11217">
          <cell r="A11217">
            <v>1028131</v>
          </cell>
        </row>
        <row r="11218">
          <cell r="A11218">
            <v>1028131</v>
          </cell>
        </row>
        <row r="11219">
          <cell r="A11219">
            <v>1028131</v>
          </cell>
        </row>
        <row r="11220">
          <cell r="A11220">
            <v>1028131</v>
          </cell>
        </row>
        <row r="11221">
          <cell r="A11221">
            <v>1028131</v>
          </cell>
        </row>
        <row r="11222">
          <cell r="A11222">
            <v>1028131</v>
          </cell>
        </row>
        <row r="11223">
          <cell r="A11223">
            <v>1028131</v>
          </cell>
        </row>
        <row r="11224">
          <cell r="A11224">
            <v>1028131</v>
          </cell>
        </row>
        <row r="11225">
          <cell r="A11225">
            <v>1028131</v>
          </cell>
        </row>
        <row r="11226">
          <cell r="A11226">
            <v>1028131</v>
          </cell>
        </row>
        <row r="11227">
          <cell r="A11227">
            <v>1028131</v>
          </cell>
        </row>
        <row r="11228">
          <cell r="A11228">
            <v>1028131</v>
          </cell>
        </row>
        <row r="11229">
          <cell r="A11229">
            <v>1028131</v>
          </cell>
        </row>
        <row r="11230">
          <cell r="A11230">
            <v>1028131</v>
          </cell>
        </row>
        <row r="11231">
          <cell r="A11231">
            <v>1028131</v>
          </cell>
        </row>
        <row r="11232">
          <cell r="A11232">
            <v>1028131</v>
          </cell>
        </row>
        <row r="11233">
          <cell r="A11233">
            <v>1028131</v>
          </cell>
        </row>
        <row r="11234">
          <cell r="A11234">
            <v>1028131</v>
          </cell>
        </row>
        <row r="11235">
          <cell r="A11235">
            <v>1028131</v>
          </cell>
        </row>
        <row r="11236">
          <cell r="A11236">
            <v>1028131</v>
          </cell>
        </row>
        <row r="11237">
          <cell r="A11237">
            <v>1028131</v>
          </cell>
        </row>
        <row r="11238">
          <cell r="A11238">
            <v>1028131</v>
          </cell>
        </row>
        <row r="11239">
          <cell r="A11239">
            <v>1028131</v>
          </cell>
        </row>
        <row r="11240">
          <cell r="A11240">
            <v>1028131</v>
          </cell>
        </row>
        <row r="11241">
          <cell r="A11241">
            <v>1028131</v>
          </cell>
        </row>
        <row r="11242">
          <cell r="A11242">
            <v>1028131</v>
          </cell>
        </row>
        <row r="11243">
          <cell r="A11243">
            <v>1028131</v>
          </cell>
        </row>
        <row r="11244">
          <cell r="A11244">
            <v>1028131</v>
          </cell>
        </row>
        <row r="11245">
          <cell r="A11245">
            <v>1028131</v>
          </cell>
        </row>
        <row r="11246">
          <cell r="A11246">
            <v>1028131</v>
          </cell>
        </row>
        <row r="11247">
          <cell r="A11247">
            <v>1028131</v>
          </cell>
        </row>
        <row r="11248">
          <cell r="A11248">
            <v>1028131</v>
          </cell>
        </row>
        <row r="11249">
          <cell r="A11249">
            <v>1028131</v>
          </cell>
        </row>
        <row r="11250">
          <cell r="A11250">
            <v>1028154</v>
          </cell>
        </row>
        <row r="11251">
          <cell r="A11251">
            <v>1028154</v>
          </cell>
        </row>
        <row r="11252">
          <cell r="A11252">
            <v>1028154</v>
          </cell>
        </row>
        <row r="11253">
          <cell r="A11253">
            <v>1028154</v>
          </cell>
        </row>
        <row r="11254">
          <cell r="A11254">
            <v>1028154</v>
          </cell>
        </row>
        <row r="11255">
          <cell r="A11255">
            <v>1028154</v>
          </cell>
        </row>
        <row r="11256">
          <cell r="A11256">
            <v>1028154</v>
          </cell>
        </row>
        <row r="11257">
          <cell r="A11257">
            <v>1028154</v>
          </cell>
        </row>
        <row r="11258">
          <cell r="A11258">
            <v>1028154</v>
          </cell>
        </row>
        <row r="11259">
          <cell r="A11259">
            <v>1028154</v>
          </cell>
        </row>
        <row r="11260">
          <cell r="A11260">
            <v>1028154</v>
          </cell>
        </row>
        <row r="11261">
          <cell r="A11261">
            <v>1028154</v>
          </cell>
        </row>
        <row r="11262">
          <cell r="A11262">
            <v>1028154</v>
          </cell>
        </row>
        <row r="11263">
          <cell r="A11263">
            <v>1028154</v>
          </cell>
        </row>
        <row r="11264">
          <cell r="A11264">
            <v>1028154</v>
          </cell>
        </row>
        <row r="11265">
          <cell r="A11265">
            <v>1028154</v>
          </cell>
        </row>
        <row r="11266">
          <cell r="A11266">
            <v>1028154</v>
          </cell>
        </row>
        <row r="11267">
          <cell r="A11267">
            <v>1028154</v>
          </cell>
        </row>
        <row r="11268">
          <cell r="A11268">
            <v>1028154</v>
          </cell>
        </row>
        <row r="11269">
          <cell r="A11269">
            <v>1028182</v>
          </cell>
        </row>
        <row r="11270">
          <cell r="A11270">
            <v>1028182</v>
          </cell>
        </row>
        <row r="11271">
          <cell r="A11271">
            <v>1028182</v>
          </cell>
        </row>
        <row r="11272">
          <cell r="A11272">
            <v>1028182</v>
          </cell>
        </row>
        <row r="11273">
          <cell r="A11273">
            <v>1028182</v>
          </cell>
        </row>
        <row r="11274">
          <cell r="A11274">
            <v>1028187</v>
          </cell>
        </row>
        <row r="11275">
          <cell r="A11275">
            <v>1028223</v>
          </cell>
        </row>
        <row r="11276">
          <cell r="A11276">
            <v>1028223</v>
          </cell>
        </row>
        <row r="11277">
          <cell r="A11277">
            <v>1028223</v>
          </cell>
        </row>
        <row r="11278">
          <cell r="A11278">
            <v>1028223</v>
          </cell>
        </row>
        <row r="11279">
          <cell r="A11279">
            <v>1028224</v>
          </cell>
        </row>
        <row r="11280">
          <cell r="A11280">
            <v>1028224</v>
          </cell>
        </row>
        <row r="11281">
          <cell r="A11281">
            <v>1028224</v>
          </cell>
        </row>
        <row r="11282">
          <cell r="A11282">
            <v>1028224</v>
          </cell>
        </row>
        <row r="11283">
          <cell r="A11283">
            <v>1028224</v>
          </cell>
        </row>
        <row r="11284">
          <cell r="A11284">
            <v>1028224</v>
          </cell>
        </row>
        <row r="11285">
          <cell r="A11285">
            <v>1028224</v>
          </cell>
        </row>
        <row r="11286">
          <cell r="A11286">
            <v>1028225</v>
          </cell>
        </row>
        <row r="11287">
          <cell r="A11287">
            <v>1028225</v>
          </cell>
        </row>
        <row r="11288">
          <cell r="A11288">
            <v>1028225</v>
          </cell>
        </row>
        <row r="11289">
          <cell r="A11289">
            <v>1028228</v>
          </cell>
        </row>
        <row r="11290">
          <cell r="A11290">
            <v>1028228</v>
          </cell>
        </row>
        <row r="11291">
          <cell r="A11291">
            <v>1028228</v>
          </cell>
        </row>
        <row r="11292">
          <cell r="A11292">
            <v>1028228</v>
          </cell>
        </row>
        <row r="11293">
          <cell r="A11293">
            <v>1028228</v>
          </cell>
        </row>
        <row r="11294">
          <cell r="A11294">
            <v>1028228</v>
          </cell>
        </row>
        <row r="11295">
          <cell r="A11295">
            <v>1028249</v>
          </cell>
        </row>
        <row r="11296">
          <cell r="A11296">
            <v>1028249</v>
          </cell>
        </row>
        <row r="11297">
          <cell r="A11297">
            <v>1028250</v>
          </cell>
        </row>
        <row r="11298">
          <cell r="A11298">
            <v>1028250</v>
          </cell>
        </row>
        <row r="11299">
          <cell r="A11299">
            <v>1028251</v>
          </cell>
        </row>
        <row r="11300">
          <cell r="A11300">
            <v>1028251</v>
          </cell>
        </row>
        <row r="11301">
          <cell r="A11301">
            <v>1028252</v>
          </cell>
        </row>
        <row r="11302">
          <cell r="A11302">
            <v>1028252</v>
          </cell>
        </row>
        <row r="11303">
          <cell r="A11303">
            <v>1028263</v>
          </cell>
        </row>
        <row r="11304">
          <cell r="A11304">
            <v>1028264</v>
          </cell>
        </row>
        <row r="11305">
          <cell r="A11305">
            <v>1028265</v>
          </cell>
        </row>
        <row r="11306">
          <cell r="A11306">
            <v>1028266</v>
          </cell>
        </row>
        <row r="11307">
          <cell r="A11307">
            <v>1028269</v>
          </cell>
        </row>
        <row r="11308">
          <cell r="A11308">
            <v>1028274</v>
          </cell>
        </row>
        <row r="11309">
          <cell r="A11309">
            <v>1028287</v>
          </cell>
        </row>
        <row r="11310">
          <cell r="A11310">
            <v>1028299</v>
          </cell>
        </row>
        <row r="11311">
          <cell r="A11311">
            <v>1028299</v>
          </cell>
        </row>
        <row r="11312">
          <cell r="A11312">
            <v>1028301</v>
          </cell>
        </row>
        <row r="11313">
          <cell r="A11313">
            <v>1028309</v>
          </cell>
        </row>
        <row r="11314">
          <cell r="A11314">
            <v>1028323</v>
          </cell>
        </row>
        <row r="11315">
          <cell r="A11315">
            <v>1028323</v>
          </cell>
        </row>
        <row r="11316">
          <cell r="A11316">
            <v>1028323</v>
          </cell>
        </row>
        <row r="11317">
          <cell r="A11317">
            <v>1028323</v>
          </cell>
        </row>
        <row r="11318">
          <cell r="A11318">
            <v>1028323</v>
          </cell>
        </row>
        <row r="11319">
          <cell r="A11319">
            <v>1028323</v>
          </cell>
        </row>
        <row r="11320">
          <cell r="A11320">
            <v>1028323</v>
          </cell>
        </row>
        <row r="11321">
          <cell r="A11321">
            <v>1028324</v>
          </cell>
        </row>
        <row r="11322">
          <cell r="A11322">
            <v>1028324</v>
          </cell>
        </row>
        <row r="11323">
          <cell r="A11323">
            <v>1028325</v>
          </cell>
        </row>
        <row r="11324">
          <cell r="A11324">
            <v>1028328</v>
          </cell>
        </row>
        <row r="11325">
          <cell r="A11325">
            <v>1028328</v>
          </cell>
        </row>
        <row r="11326">
          <cell r="A11326">
            <v>1028330</v>
          </cell>
        </row>
        <row r="11327">
          <cell r="A11327">
            <v>1028332</v>
          </cell>
        </row>
        <row r="11328">
          <cell r="A11328">
            <v>1028333</v>
          </cell>
        </row>
        <row r="11329">
          <cell r="A11329">
            <v>1028341</v>
          </cell>
        </row>
        <row r="11330">
          <cell r="A11330">
            <v>1028341</v>
          </cell>
        </row>
        <row r="11331">
          <cell r="A11331">
            <v>1028341</v>
          </cell>
        </row>
        <row r="11332">
          <cell r="A11332">
            <v>1028341</v>
          </cell>
        </row>
        <row r="11333">
          <cell r="A11333">
            <v>1028341</v>
          </cell>
        </row>
        <row r="11334">
          <cell r="A11334">
            <v>1028341</v>
          </cell>
        </row>
        <row r="11335">
          <cell r="A11335">
            <v>1028341</v>
          </cell>
        </row>
        <row r="11336">
          <cell r="A11336">
            <v>1028341</v>
          </cell>
        </row>
        <row r="11337">
          <cell r="A11337">
            <v>1028341</v>
          </cell>
        </row>
        <row r="11338">
          <cell r="A11338">
            <v>1028341</v>
          </cell>
        </row>
        <row r="11339">
          <cell r="A11339">
            <v>1028342</v>
          </cell>
        </row>
        <row r="11340">
          <cell r="A11340">
            <v>1028342</v>
          </cell>
        </row>
        <row r="11341">
          <cell r="A11341">
            <v>1028342</v>
          </cell>
        </row>
        <row r="11342">
          <cell r="A11342">
            <v>1028342</v>
          </cell>
        </row>
        <row r="11343">
          <cell r="A11343">
            <v>1028342</v>
          </cell>
        </row>
        <row r="11344">
          <cell r="A11344">
            <v>1028342</v>
          </cell>
        </row>
        <row r="11345">
          <cell r="A11345">
            <v>1028344</v>
          </cell>
        </row>
        <row r="11346">
          <cell r="A11346">
            <v>1028344</v>
          </cell>
        </row>
        <row r="11347">
          <cell r="A11347">
            <v>1028344</v>
          </cell>
        </row>
        <row r="11348">
          <cell r="A11348">
            <v>1028344</v>
          </cell>
        </row>
        <row r="11349">
          <cell r="A11349">
            <v>1028344</v>
          </cell>
        </row>
        <row r="11350">
          <cell r="A11350">
            <v>1028344</v>
          </cell>
        </row>
        <row r="11351">
          <cell r="A11351">
            <v>1028344</v>
          </cell>
        </row>
        <row r="11352">
          <cell r="A11352">
            <v>1028344</v>
          </cell>
        </row>
        <row r="11353">
          <cell r="A11353">
            <v>1028344</v>
          </cell>
        </row>
        <row r="11354">
          <cell r="A11354">
            <v>1028344</v>
          </cell>
        </row>
        <row r="11355">
          <cell r="A11355">
            <v>1028344</v>
          </cell>
        </row>
        <row r="11356">
          <cell r="A11356">
            <v>1028344</v>
          </cell>
        </row>
        <row r="11357">
          <cell r="A11357">
            <v>1028345</v>
          </cell>
        </row>
        <row r="11358">
          <cell r="A11358">
            <v>1028345</v>
          </cell>
        </row>
        <row r="11359">
          <cell r="A11359">
            <v>1028345</v>
          </cell>
        </row>
        <row r="11360">
          <cell r="A11360">
            <v>1028345</v>
          </cell>
        </row>
        <row r="11361">
          <cell r="A11361">
            <v>1028345</v>
          </cell>
        </row>
        <row r="11362">
          <cell r="A11362">
            <v>1028345</v>
          </cell>
        </row>
        <row r="11363">
          <cell r="A11363">
            <v>1028345</v>
          </cell>
        </row>
        <row r="11364">
          <cell r="A11364">
            <v>1028345</v>
          </cell>
        </row>
        <row r="11365">
          <cell r="A11365">
            <v>1028345</v>
          </cell>
        </row>
        <row r="11366">
          <cell r="A11366">
            <v>1028345</v>
          </cell>
        </row>
        <row r="11367">
          <cell r="A11367">
            <v>1028346</v>
          </cell>
        </row>
        <row r="11368">
          <cell r="A11368">
            <v>1028346</v>
          </cell>
        </row>
        <row r="11369">
          <cell r="A11369">
            <v>1028346</v>
          </cell>
        </row>
        <row r="11370">
          <cell r="A11370">
            <v>1028346</v>
          </cell>
        </row>
        <row r="11371">
          <cell r="A11371">
            <v>1028350</v>
          </cell>
        </row>
        <row r="11372">
          <cell r="A11372">
            <v>1028350</v>
          </cell>
        </row>
        <row r="11373">
          <cell r="A11373">
            <v>1028350</v>
          </cell>
        </row>
        <row r="11374">
          <cell r="A11374">
            <v>1028350</v>
          </cell>
        </row>
        <row r="11375">
          <cell r="A11375">
            <v>1028350</v>
          </cell>
        </row>
        <row r="11376">
          <cell r="A11376">
            <v>1028350</v>
          </cell>
        </row>
        <row r="11377">
          <cell r="A11377">
            <v>1028350</v>
          </cell>
        </row>
        <row r="11378">
          <cell r="A11378">
            <v>1028350</v>
          </cell>
        </row>
        <row r="11379">
          <cell r="A11379">
            <v>1028350</v>
          </cell>
        </row>
        <row r="11380">
          <cell r="A11380">
            <v>1028350</v>
          </cell>
        </row>
        <row r="11381">
          <cell r="A11381">
            <v>1028350</v>
          </cell>
        </row>
        <row r="11382">
          <cell r="A11382">
            <v>1028350</v>
          </cell>
        </row>
        <row r="11383">
          <cell r="A11383">
            <v>1028350</v>
          </cell>
        </row>
        <row r="11384">
          <cell r="A11384">
            <v>1028350</v>
          </cell>
        </row>
        <row r="11385">
          <cell r="A11385">
            <v>1028350</v>
          </cell>
        </row>
        <row r="11386">
          <cell r="A11386">
            <v>1028350</v>
          </cell>
        </row>
        <row r="11387">
          <cell r="A11387">
            <v>1028350</v>
          </cell>
        </row>
        <row r="11388">
          <cell r="A11388">
            <v>1028350</v>
          </cell>
        </row>
        <row r="11389">
          <cell r="A11389">
            <v>1028350</v>
          </cell>
        </row>
        <row r="11390">
          <cell r="A11390">
            <v>1028350</v>
          </cell>
        </row>
        <row r="11391">
          <cell r="A11391">
            <v>1028350</v>
          </cell>
        </row>
        <row r="11392">
          <cell r="A11392">
            <v>1028350</v>
          </cell>
        </row>
        <row r="11393">
          <cell r="A11393">
            <v>1028350</v>
          </cell>
        </row>
        <row r="11394">
          <cell r="A11394">
            <v>1028350</v>
          </cell>
        </row>
        <row r="11395">
          <cell r="A11395">
            <v>1028350</v>
          </cell>
        </row>
        <row r="11396">
          <cell r="A11396">
            <v>1028350</v>
          </cell>
        </row>
        <row r="11397">
          <cell r="A11397">
            <v>1028350</v>
          </cell>
        </row>
        <row r="11398">
          <cell r="A11398">
            <v>1028350</v>
          </cell>
        </row>
        <row r="11399">
          <cell r="A11399">
            <v>1028350</v>
          </cell>
        </row>
        <row r="11400">
          <cell r="A11400">
            <v>1028350</v>
          </cell>
        </row>
        <row r="11401">
          <cell r="A11401">
            <v>1028350</v>
          </cell>
        </row>
        <row r="11402">
          <cell r="A11402">
            <v>1028350</v>
          </cell>
        </row>
        <row r="11403">
          <cell r="A11403">
            <v>1028350</v>
          </cell>
        </row>
        <row r="11404">
          <cell r="A11404">
            <v>1028350</v>
          </cell>
        </row>
        <row r="11405">
          <cell r="A11405">
            <v>1028350</v>
          </cell>
        </row>
        <row r="11406">
          <cell r="A11406">
            <v>1028350</v>
          </cell>
        </row>
        <row r="11407">
          <cell r="A11407">
            <v>1028350</v>
          </cell>
        </row>
        <row r="11408">
          <cell r="A11408">
            <v>1028350</v>
          </cell>
        </row>
        <row r="11409">
          <cell r="A11409">
            <v>1028350</v>
          </cell>
        </row>
        <row r="11410">
          <cell r="A11410">
            <v>1028350</v>
          </cell>
        </row>
        <row r="11411">
          <cell r="A11411">
            <v>1028350</v>
          </cell>
        </row>
        <row r="11412">
          <cell r="A11412">
            <v>1028350</v>
          </cell>
        </row>
        <row r="11413">
          <cell r="A11413">
            <v>1028350</v>
          </cell>
        </row>
        <row r="11414">
          <cell r="A11414">
            <v>1028350</v>
          </cell>
        </row>
        <row r="11415">
          <cell r="A11415">
            <v>1028350</v>
          </cell>
        </row>
        <row r="11416">
          <cell r="A11416">
            <v>1028350</v>
          </cell>
        </row>
        <row r="11417">
          <cell r="A11417">
            <v>1028350</v>
          </cell>
        </row>
        <row r="11418">
          <cell r="A11418">
            <v>1028350</v>
          </cell>
        </row>
        <row r="11419">
          <cell r="A11419">
            <v>1028351</v>
          </cell>
        </row>
        <row r="11420">
          <cell r="A11420">
            <v>1028351</v>
          </cell>
        </row>
        <row r="11421">
          <cell r="A11421">
            <v>1028351</v>
          </cell>
        </row>
        <row r="11422">
          <cell r="A11422">
            <v>1028351</v>
          </cell>
        </row>
        <row r="11423">
          <cell r="A11423">
            <v>1028351</v>
          </cell>
        </row>
        <row r="11424">
          <cell r="A11424">
            <v>1028351</v>
          </cell>
        </row>
        <row r="11425">
          <cell r="A11425">
            <v>1028351</v>
          </cell>
        </row>
        <row r="11426">
          <cell r="A11426">
            <v>1028351</v>
          </cell>
        </row>
        <row r="11427">
          <cell r="A11427">
            <v>1028351</v>
          </cell>
        </row>
        <row r="11428">
          <cell r="A11428">
            <v>1028351</v>
          </cell>
        </row>
        <row r="11429">
          <cell r="A11429">
            <v>1028351</v>
          </cell>
        </row>
        <row r="11430">
          <cell r="A11430">
            <v>1028351</v>
          </cell>
        </row>
        <row r="11431">
          <cell r="A11431">
            <v>1028351</v>
          </cell>
        </row>
        <row r="11432">
          <cell r="A11432">
            <v>1028351</v>
          </cell>
        </row>
        <row r="11433">
          <cell r="A11433">
            <v>1028353</v>
          </cell>
        </row>
        <row r="11434">
          <cell r="A11434">
            <v>1028353</v>
          </cell>
        </row>
        <row r="11435">
          <cell r="A11435">
            <v>1028353</v>
          </cell>
        </row>
        <row r="11436">
          <cell r="A11436">
            <v>1028355</v>
          </cell>
        </row>
        <row r="11437">
          <cell r="A11437">
            <v>1028402</v>
          </cell>
        </row>
        <row r="11438">
          <cell r="A11438">
            <v>1028411</v>
          </cell>
        </row>
        <row r="11439">
          <cell r="A11439">
            <v>1028439</v>
          </cell>
        </row>
        <row r="11440">
          <cell r="A11440">
            <v>1028501</v>
          </cell>
        </row>
        <row r="11441">
          <cell r="A11441">
            <v>1028511</v>
          </cell>
        </row>
        <row r="11442">
          <cell r="A11442">
            <v>1028513</v>
          </cell>
        </row>
        <row r="11443">
          <cell r="A11443">
            <v>1028543</v>
          </cell>
        </row>
        <row r="11444">
          <cell r="A11444">
            <v>1028543</v>
          </cell>
        </row>
        <row r="11445">
          <cell r="A11445">
            <v>1028543</v>
          </cell>
        </row>
        <row r="11446">
          <cell r="A11446">
            <v>1028543</v>
          </cell>
        </row>
        <row r="11447">
          <cell r="A11447">
            <v>1028573</v>
          </cell>
        </row>
        <row r="11448">
          <cell r="A11448">
            <v>1028600</v>
          </cell>
        </row>
        <row r="11449">
          <cell r="A11449">
            <v>1028600</v>
          </cell>
        </row>
        <row r="11450">
          <cell r="A11450">
            <v>1028601</v>
          </cell>
        </row>
        <row r="11451">
          <cell r="A11451">
            <v>1028608</v>
          </cell>
        </row>
        <row r="11452">
          <cell r="A11452">
            <v>1028645</v>
          </cell>
        </row>
        <row r="11453">
          <cell r="A11453">
            <v>1028736</v>
          </cell>
        </row>
        <row r="11454">
          <cell r="A11454">
            <v>1028755</v>
          </cell>
        </row>
        <row r="11455">
          <cell r="A11455">
            <v>1028758</v>
          </cell>
        </row>
        <row r="11456">
          <cell r="A11456">
            <v>1028758</v>
          </cell>
        </row>
        <row r="11457">
          <cell r="A11457">
            <v>1028758</v>
          </cell>
        </row>
        <row r="11458">
          <cell r="A11458">
            <v>1028759</v>
          </cell>
        </row>
        <row r="11459">
          <cell r="A11459">
            <v>1028759</v>
          </cell>
        </row>
        <row r="11460">
          <cell r="A11460">
            <v>1028770</v>
          </cell>
        </row>
        <row r="11461">
          <cell r="A11461">
            <v>1028790</v>
          </cell>
        </row>
        <row r="11462">
          <cell r="A11462">
            <v>1028790</v>
          </cell>
        </row>
        <row r="11463">
          <cell r="A11463">
            <v>1028790</v>
          </cell>
        </row>
        <row r="11464">
          <cell r="A11464">
            <v>1028790</v>
          </cell>
        </row>
        <row r="11465">
          <cell r="A11465">
            <v>1028790</v>
          </cell>
        </row>
        <row r="11466">
          <cell r="A11466">
            <v>1028790</v>
          </cell>
        </row>
        <row r="11467">
          <cell r="A11467">
            <v>1028790</v>
          </cell>
        </row>
        <row r="11468">
          <cell r="A11468">
            <v>1028790</v>
          </cell>
        </row>
        <row r="11469">
          <cell r="A11469">
            <v>1028790</v>
          </cell>
        </row>
        <row r="11470">
          <cell r="A11470">
            <v>1028790</v>
          </cell>
        </row>
        <row r="11471">
          <cell r="A11471">
            <v>1028790</v>
          </cell>
        </row>
        <row r="11472">
          <cell r="A11472">
            <v>1028790</v>
          </cell>
        </row>
        <row r="11473">
          <cell r="A11473">
            <v>1028790</v>
          </cell>
        </row>
        <row r="11474">
          <cell r="A11474">
            <v>1028790</v>
          </cell>
        </row>
        <row r="11475">
          <cell r="A11475">
            <v>1028790</v>
          </cell>
        </row>
        <row r="11476">
          <cell r="A11476">
            <v>1028790</v>
          </cell>
        </row>
        <row r="11477">
          <cell r="A11477">
            <v>1028790</v>
          </cell>
        </row>
        <row r="11478">
          <cell r="A11478">
            <v>1028790</v>
          </cell>
        </row>
        <row r="11479">
          <cell r="A11479">
            <v>1028790</v>
          </cell>
        </row>
        <row r="11480">
          <cell r="A11480">
            <v>1028790</v>
          </cell>
        </row>
        <row r="11481">
          <cell r="A11481">
            <v>1028790</v>
          </cell>
        </row>
        <row r="11482">
          <cell r="A11482">
            <v>1028790</v>
          </cell>
        </row>
        <row r="11483">
          <cell r="A11483">
            <v>1028790</v>
          </cell>
        </row>
        <row r="11484">
          <cell r="A11484">
            <v>1028790</v>
          </cell>
        </row>
        <row r="11485">
          <cell r="A11485">
            <v>1028790</v>
          </cell>
        </row>
        <row r="11486">
          <cell r="A11486">
            <v>1028790</v>
          </cell>
        </row>
        <row r="11487">
          <cell r="A11487">
            <v>1028790</v>
          </cell>
        </row>
        <row r="11488">
          <cell r="A11488">
            <v>1028790</v>
          </cell>
        </row>
        <row r="11489">
          <cell r="A11489">
            <v>1028790</v>
          </cell>
        </row>
        <row r="11490">
          <cell r="A11490">
            <v>1028792</v>
          </cell>
        </row>
        <row r="11491">
          <cell r="A11491">
            <v>1028792</v>
          </cell>
        </row>
        <row r="11492">
          <cell r="A11492">
            <v>1028792</v>
          </cell>
        </row>
        <row r="11493">
          <cell r="A11493">
            <v>1028792</v>
          </cell>
        </row>
        <row r="11494">
          <cell r="A11494">
            <v>1028884</v>
          </cell>
        </row>
        <row r="11495">
          <cell r="A11495">
            <v>1028884</v>
          </cell>
        </row>
        <row r="11496">
          <cell r="A11496">
            <v>1028884</v>
          </cell>
        </row>
        <row r="11497">
          <cell r="A11497">
            <v>1028884</v>
          </cell>
        </row>
        <row r="11498">
          <cell r="A11498">
            <v>1028885</v>
          </cell>
        </row>
        <row r="11499">
          <cell r="A11499">
            <v>1028885</v>
          </cell>
        </row>
        <row r="11500">
          <cell r="A11500">
            <v>1028885</v>
          </cell>
        </row>
        <row r="11501">
          <cell r="A11501">
            <v>1028924</v>
          </cell>
        </row>
        <row r="11502">
          <cell r="A11502">
            <v>1028968</v>
          </cell>
        </row>
        <row r="11503">
          <cell r="A11503">
            <v>1028968</v>
          </cell>
        </row>
        <row r="11504">
          <cell r="A11504">
            <v>1028968</v>
          </cell>
        </row>
        <row r="11505">
          <cell r="A11505">
            <v>1028968</v>
          </cell>
        </row>
        <row r="11506">
          <cell r="A11506">
            <v>1028968</v>
          </cell>
        </row>
        <row r="11507">
          <cell r="A11507">
            <v>1028968</v>
          </cell>
        </row>
        <row r="11508">
          <cell r="A11508">
            <v>1028968</v>
          </cell>
        </row>
        <row r="11509">
          <cell r="A11509">
            <v>1028970</v>
          </cell>
        </row>
        <row r="11510">
          <cell r="A11510">
            <v>1028970</v>
          </cell>
        </row>
        <row r="11511">
          <cell r="A11511">
            <v>1028970</v>
          </cell>
        </row>
        <row r="11512">
          <cell r="A11512">
            <v>1028970</v>
          </cell>
        </row>
        <row r="11513">
          <cell r="A11513">
            <v>1028970</v>
          </cell>
        </row>
        <row r="11514">
          <cell r="A11514">
            <v>1028970</v>
          </cell>
        </row>
        <row r="11515">
          <cell r="A11515">
            <v>1028970</v>
          </cell>
        </row>
        <row r="11516">
          <cell r="A11516">
            <v>1028970</v>
          </cell>
        </row>
        <row r="11517">
          <cell r="A11517">
            <v>1028971</v>
          </cell>
        </row>
        <row r="11518">
          <cell r="A11518">
            <v>1028971</v>
          </cell>
        </row>
        <row r="11519">
          <cell r="A11519">
            <v>1028971</v>
          </cell>
        </row>
        <row r="11520">
          <cell r="A11520">
            <v>1028971</v>
          </cell>
        </row>
        <row r="11521">
          <cell r="A11521">
            <v>1028971</v>
          </cell>
        </row>
        <row r="11522">
          <cell r="A11522">
            <v>1028971</v>
          </cell>
        </row>
        <row r="11523">
          <cell r="A11523">
            <v>1028971</v>
          </cell>
        </row>
        <row r="11524">
          <cell r="A11524">
            <v>1028971</v>
          </cell>
        </row>
        <row r="11525">
          <cell r="A11525">
            <v>1028971</v>
          </cell>
        </row>
        <row r="11526">
          <cell r="A11526">
            <v>1028971</v>
          </cell>
        </row>
        <row r="11527">
          <cell r="A11527">
            <v>1028977</v>
          </cell>
        </row>
        <row r="11528">
          <cell r="A11528">
            <v>1028989</v>
          </cell>
        </row>
        <row r="11529">
          <cell r="A11529">
            <v>1029019</v>
          </cell>
        </row>
        <row r="11530">
          <cell r="A11530">
            <v>1029034</v>
          </cell>
        </row>
        <row r="11531">
          <cell r="A11531">
            <v>1029046</v>
          </cell>
        </row>
        <row r="11532">
          <cell r="A11532">
            <v>1029046</v>
          </cell>
        </row>
        <row r="11533">
          <cell r="A11533">
            <v>1029046</v>
          </cell>
        </row>
        <row r="11534">
          <cell r="A11534">
            <v>1029046</v>
          </cell>
        </row>
        <row r="11535">
          <cell r="A11535">
            <v>1029046</v>
          </cell>
        </row>
        <row r="11536">
          <cell r="A11536">
            <v>1029046</v>
          </cell>
        </row>
        <row r="11537">
          <cell r="A11537">
            <v>1029046</v>
          </cell>
        </row>
        <row r="11538">
          <cell r="A11538">
            <v>1029046</v>
          </cell>
        </row>
        <row r="11539">
          <cell r="A11539">
            <v>1029046</v>
          </cell>
        </row>
        <row r="11540">
          <cell r="A11540">
            <v>1029046</v>
          </cell>
        </row>
        <row r="11541">
          <cell r="A11541">
            <v>1029046</v>
          </cell>
        </row>
        <row r="11542">
          <cell r="A11542">
            <v>1029046</v>
          </cell>
        </row>
        <row r="11543">
          <cell r="A11543">
            <v>1029051</v>
          </cell>
        </row>
        <row r="11544">
          <cell r="A11544">
            <v>1029051</v>
          </cell>
        </row>
        <row r="11545">
          <cell r="A11545">
            <v>1029051</v>
          </cell>
        </row>
        <row r="11546">
          <cell r="A11546">
            <v>1029053</v>
          </cell>
        </row>
        <row r="11547">
          <cell r="A11547">
            <v>1029053</v>
          </cell>
        </row>
        <row r="11548">
          <cell r="A11548">
            <v>1029053</v>
          </cell>
        </row>
        <row r="11549">
          <cell r="A11549">
            <v>1029053</v>
          </cell>
        </row>
        <row r="11550">
          <cell r="A11550">
            <v>1029053</v>
          </cell>
        </row>
        <row r="11551">
          <cell r="A11551">
            <v>1029053</v>
          </cell>
        </row>
        <row r="11552">
          <cell r="A11552">
            <v>1029053</v>
          </cell>
        </row>
        <row r="11553">
          <cell r="A11553">
            <v>1029053</v>
          </cell>
        </row>
        <row r="11554">
          <cell r="A11554">
            <v>1029053</v>
          </cell>
        </row>
        <row r="11555">
          <cell r="A11555">
            <v>1029053</v>
          </cell>
        </row>
        <row r="11556">
          <cell r="A11556">
            <v>1029053</v>
          </cell>
        </row>
        <row r="11557">
          <cell r="A11557">
            <v>1029053</v>
          </cell>
        </row>
        <row r="11558">
          <cell r="A11558">
            <v>1029053</v>
          </cell>
        </row>
        <row r="11559">
          <cell r="A11559">
            <v>1029053</v>
          </cell>
        </row>
        <row r="11560">
          <cell r="A11560">
            <v>1029053</v>
          </cell>
        </row>
        <row r="11561">
          <cell r="A11561">
            <v>1029053</v>
          </cell>
        </row>
        <row r="11562">
          <cell r="A11562">
            <v>1029053</v>
          </cell>
        </row>
        <row r="11563">
          <cell r="A11563">
            <v>1029053</v>
          </cell>
        </row>
        <row r="11564">
          <cell r="A11564">
            <v>1029053</v>
          </cell>
        </row>
        <row r="11565">
          <cell r="A11565">
            <v>1029053</v>
          </cell>
        </row>
        <row r="11566">
          <cell r="A11566">
            <v>1029053</v>
          </cell>
        </row>
        <row r="11567">
          <cell r="A11567">
            <v>1029053</v>
          </cell>
        </row>
        <row r="11568">
          <cell r="A11568">
            <v>1029053</v>
          </cell>
        </row>
        <row r="11569">
          <cell r="A11569">
            <v>1029053</v>
          </cell>
        </row>
        <row r="11570">
          <cell r="A11570">
            <v>1029053</v>
          </cell>
        </row>
        <row r="11571">
          <cell r="A11571">
            <v>1029053</v>
          </cell>
        </row>
        <row r="11572">
          <cell r="A11572">
            <v>1029053</v>
          </cell>
        </row>
        <row r="11573">
          <cell r="A11573">
            <v>1029053</v>
          </cell>
        </row>
        <row r="11574">
          <cell r="A11574">
            <v>1029053</v>
          </cell>
        </row>
        <row r="11575">
          <cell r="A11575">
            <v>1029053</v>
          </cell>
        </row>
        <row r="11576">
          <cell r="A11576">
            <v>1029053</v>
          </cell>
        </row>
        <row r="11577">
          <cell r="A11577">
            <v>1029053</v>
          </cell>
        </row>
        <row r="11578">
          <cell r="A11578">
            <v>1029053</v>
          </cell>
        </row>
        <row r="11579">
          <cell r="A11579">
            <v>1029053</v>
          </cell>
        </row>
        <row r="11580">
          <cell r="A11580">
            <v>1029053</v>
          </cell>
        </row>
        <row r="11581">
          <cell r="A11581">
            <v>1029058</v>
          </cell>
        </row>
        <row r="11582">
          <cell r="A11582">
            <v>1029058</v>
          </cell>
        </row>
        <row r="11583">
          <cell r="A11583">
            <v>1029058</v>
          </cell>
        </row>
        <row r="11584">
          <cell r="A11584">
            <v>1029058</v>
          </cell>
        </row>
        <row r="11585">
          <cell r="A11585">
            <v>1029058</v>
          </cell>
        </row>
        <row r="11586">
          <cell r="A11586">
            <v>1029058</v>
          </cell>
        </row>
        <row r="11587">
          <cell r="A11587">
            <v>1029058</v>
          </cell>
        </row>
        <row r="11588">
          <cell r="A11588">
            <v>1029058</v>
          </cell>
        </row>
        <row r="11589">
          <cell r="A11589">
            <v>1029058</v>
          </cell>
        </row>
        <row r="11590">
          <cell r="A11590">
            <v>1029058</v>
          </cell>
        </row>
        <row r="11591">
          <cell r="A11591">
            <v>1029058</v>
          </cell>
        </row>
        <row r="11592">
          <cell r="A11592">
            <v>1029058</v>
          </cell>
        </row>
        <row r="11593">
          <cell r="A11593">
            <v>1029058</v>
          </cell>
        </row>
        <row r="11594">
          <cell r="A11594">
            <v>1029058</v>
          </cell>
        </row>
        <row r="11595">
          <cell r="A11595">
            <v>1029058</v>
          </cell>
        </row>
        <row r="11596">
          <cell r="A11596">
            <v>1029058</v>
          </cell>
        </row>
        <row r="11597">
          <cell r="A11597">
            <v>1029058</v>
          </cell>
        </row>
        <row r="11598">
          <cell r="A11598">
            <v>1029463</v>
          </cell>
        </row>
        <row r="11599">
          <cell r="A11599">
            <v>1029463</v>
          </cell>
        </row>
        <row r="11600">
          <cell r="A11600">
            <v>1029463</v>
          </cell>
        </row>
        <row r="11601">
          <cell r="A11601">
            <v>1029463</v>
          </cell>
        </row>
        <row r="11602">
          <cell r="A11602">
            <v>1029463</v>
          </cell>
        </row>
        <row r="11603">
          <cell r="A11603">
            <v>1029463</v>
          </cell>
        </row>
        <row r="11604">
          <cell r="A11604">
            <v>1029463</v>
          </cell>
        </row>
        <row r="11605">
          <cell r="A11605">
            <v>1029463</v>
          </cell>
        </row>
        <row r="11606">
          <cell r="A11606">
            <v>1029463</v>
          </cell>
        </row>
        <row r="11607">
          <cell r="A11607">
            <v>1029463</v>
          </cell>
        </row>
        <row r="11608">
          <cell r="A11608">
            <v>1029463</v>
          </cell>
        </row>
        <row r="11609">
          <cell r="A11609">
            <v>1029463</v>
          </cell>
        </row>
        <row r="11610">
          <cell r="A11610">
            <v>1029463</v>
          </cell>
        </row>
        <row r="11611">
          <cell r="A11611">
            <v>1029463</v>
          </cell>
        </row>
        <row r="11612">
          <cell r="A11612">
            <v>1029463</v>
          </cell>
        </row>
        <row r="11613">
          <cell r="A11613">
            <v>1029463</v>
          </cell>
        </row>
        <row r="11614">
          <cell r="A11614">
            <v>1029466</v>
          </cell>
        </row>
        <row r="11615">
          <cell r="A11615">
            <v>1029466</v>
          </cell>
        </row>
        <row r="11616">
          <cell r="A11616">
            <v>1029466</v>
          </cell>
        </row>
        <row r="11617">
          <cell r="A11617">
            <v>1029467</v>
          </cell>
        </row>
        <row r="11618">
          <cell r="A11618">
            <v>1029467</v>
          </cell>
        </row>
        <row r="11619">
          <cell r="A11619">
            <v>1029467</v>
          </cell>
        </row>
        <row r="11620">
          <cell r="A11620">
            <v>1029467</v>
          </cell>
        </row>
        <row r="11621">
          <cell r="A11621">
            <v>1029467</v>
          </cell>
        </row>
        <row r="11622">
          <cell r="A11622">
            <v>1029468</v>
          </cell>
        </row>
        <row r="11623">
          <cell r="A11623">
            <v>1029468</v>
          </cell>
        </row>
        <row r="11624">
          <cell r="A11624">
            <v>1029468</v>
          </cell>
        </row>
        <row r="11625">
          <cell r="A11625">
            <v>1029468</v>
          </cell>
        </row>
        <row r="11626">
          <cell r="A11626">
            <v>1029478</v>
          </cell>
        </row>
        <row r="11627">
          <cell r="A11627">
            <v>1029509</v>
          </cell>
        </row>
        <row r="11628">
          <cell r="A11628">
            <v>1029509</v>
          </cell>
        </row>
        <row r="11629">
          <cell r="A11629">
            <v>1029509</v>
          </cell>
        </row>
        <row r="11630">
          <cell r="A11630">
            <v>1029509</v>
          </cell>
        </row>
        <row r="11631">
          <cell r="A11631">
            <v>1029509</v>
          </cell>
        </row>
        <row r="11632">
          <cell r="A11632">
            <v>1029509</v>
          </cell>
        </row>
        <row r="11633">
          <cell r="A11633">
            <v>1029509</v>
          </cell>
        </row>
        <row r="11634">
          <cell r="A11634">
            <v>1029509</v>
          </cell>
        </row>
        <row r="11635">
          <cell r="A11635">
            <v>1029509</v>
          </cell>
        </row>
        <row r="11636">
          <cell r="A11636">
            <v>1029509</v>
          </cell>
        </row>
        <row r="11637">
          <cell r="A11637">
            <v>1029509</v>
          </cell>
        </row>
        <row r="11638">
          <cell r="A11638">
            <v>1029509</v>
          </cell>
        </row>
        <row r="11639">
          <cell r="A11639">
            <v>1029509</v>
          </cell>
        </row>
        <row r="11640">
          <cell r="A11640">
            <v>1029509</v>
          </cell>
        </row>
        <row r="11641">
          <cell r="A11641">
            <v>1029509</v>
          </cell>
        </row>
        <row r="11642">
          <cell r="A11642">
            <v>1029509</v>
          </cell>
        </row>
        <row r="11643">
          <cell r="A11643">
            <v>1029509</v>
          </cell>
        </row>
        <row r="11644">
          <cell r="A11644">
            <v>1029509</v>
          </cell>
        </row>
        <row r="11645">
          <cell r="A11645">
            <v>1029509</v>
          </cell>
        </row>
        <row r="11646">
          <cell r="A11646">
            <v>1029545</v>
          </cell>
        </row>
        <row r="11647">
          <cell r="A11647">
            <v>1029547</v>
          </cell>
        </row>
        <row r="11648">
          <cell r="A11648">
            <v>1029559</v>
          </cell>
        </row>
        <row r="11649">
          <cell r="A11649">
            <v>1029559</v>
          </cell>
        </row>
        <row r="11650">
          <cell r="A11650">
            <v>1029559</v>
          </cell>
        </row>
        <row r="11651">
          <cell r="A11651">
            <v>1029559</v>
          </cell>
        </row>
        <row r="11652">
          <cell r="A11652">
            <v>1029559</v>
          </cell>
        </row>
        <row r="11653">
          <cell r="A11653">
            <v>1029559</v>
          </cell>
        </row>
        <row r="11654">
          <cell r="A11654">
            <v>1029559</v>
          </cell>
        </row>
        <row r="11655">
          <cell r="A11655">
            <v>1029559</v>
          </cell>
        </row>
        <row r="11656">
          <cell r="A11656">
            <v>1029559</v>
          </cell>
        </row>
        <row r="11657">
          <cell r="A11657">
            <v>1029559</v>
          </cell>
        </row>
        <row r="11658">
          <cell r="A11658">
            <v>1029559</v>
          </cell>
        </row>
        <row r="11659">
          <cell r="A11659">
            <v>1029559</v>
          </cell>
        </row>
        <row r="11660">
          <cell r="A11660">
            <v>1029559</v>
          </cell>
        </row>
        <row r="11661">
          <cell r="A11661">
            <v>1029559</v>
          </cell>
        </row>
        <row r="11662">
          <cell r="A11662">
            <v>1029559</v>
          </cell>
        </row>
        <row r="11663">
          <cell r="A11663">
            <v>1029559</v>
          </cell>
        </row>
        <row r="11664">
          <cell r="A11664">
            <v>1029559</v>
          </cell>
        </row>
        <row r="11665">
          <cell r="A11665">
            <v>1029559</v>
          </cell>
        </row>
        <row r="11666">
          <cell r="A11666">
            <v>1029559</v>
          </cell>
        </row>
        <row r="11667">
          <cell r="A11667">
            <v>1029559</v>
          </cell>
        </row>
        <row r="11668">
          <cell r="A11668">
            <v>1029559</v>
          </cell>
        </row>
        <row r="11669">
          <cell r="A11669">
            <v>1029559</v>
          </cell>
        </row>
        <row r="11670">
          <cell r="A11670">
            <v>1029559</v>
          </cell>
        </row>
        <row r="11671">
          <cell r="A11671">
            <v>1029559</v>
          </cell>
        </row>
        <row r="11672">
          <cell r="A11672">
            <v>1029559</v>
          </cell>
        </row>
        <row r="11673">
          <cell r="A11673">
            <v>1029559</v>
          </cell>
        </row>
        <row r="11674">
          <cell r="A11674">
            <v>1029559</v>
          </cell>
        </row>
        <row r="11675">
          <cell r="A11675">
            <v>1029559</v>
          </cell>
        </row>
        <row r="11676">
          <cell r="A11676">
            <v>1029566</v>
          </cell>
        </row>
        <row r="11677">
          <cell r="A11677">
            <v>1029566</v>
          </cell>
        </row>
        <row r="11678">
          <cell r="A11678">
            <v>1029568</v>
          </cell>
        </row>
        <row r="11679">
          <cell r="A11679">
            <v>1029568</v>
          </cell>
        </row>
        <row r="11680">
          <cell r="A11680">
            <v>1029572</v>
          </cell>
        </row>
        <row r="11681">
          <cell r="A11681">
            <v>1029576</v>
          </cell>
        </row>
        <row r="11682">
          <cell r="A11682">
            <v>1029576</v>
          </cell>
        </row>
        <row r="11683">
          <cell r="A11683">
            <v>1029576</v>
          </cell>
        </row>
        <row r="11684">
          <cell r="A11684">
            <v>1029583</v>
          </cell>
        </row>
        <row r="11685">
          <cell r="A11685">
            <v>1029593</v>
          </cell>
        </row>
        <row r="11686">
          <cell r="A11686">
            <v>1029655</v>
          </cell>
        </row>
        <row r="11687">
          <cell r="A11687">
            <v>1029655</v>
          </cell>
        </row>
        <row r="11688">
          <cell r="A11688">
            <v>1029655</v>
          </cell>
        </row>
        <row r="11689">
          <cell r="A11689">
            <v>1029655</v>
          </cell>
        </row>
        <row r="11690">
          <cell r="A11690">
            <v>1029655</v>
          </cell>
        </row>
        <row r="11691">
          <cell r="A11691">
            <v>1029655</v>
          </cell>
        </row>
        <row r="11692">
          <cell r="A11692">
            <v>1029655</v>
          </cell>
        </row>
        <row r="11693">
          <cell r="A11693">
            <v>1029655</v>
          </cell>
        </row>
        <row r="11694">
          <cell r="A11694">
            <v>1029699</v>
          </cell>
        </row>
        <row r="11695">
          <cell r="A11695">
            <v>1029699</v>
          </cell>
        </row>
        <row r="11696">
          <cell r="A11696">
            <v>1029699</v>
          </cell>
        </row>
        <row r="11697">
          <cell r="A11697">
            <v>1029699</v>
          </cell>
        </row>
        <row r="11698">
          <cell r="A11698">
            <v>1029699</v>
          </cell>
        </row>
        <row r="11699">
          <cell r="A11699">
            <v>1029699</v>
          </cell>
        </row>
        <row r="11700">
          <cell r="A11700">
            <v>1029699</v>
          </cell>
        </row>
        <row r="11701">
          <cell r="A11701">
            <v>1029699</v>
          </cell>
        </row>
        <row r="11702">
          <cell r="A11702">
            <v>1029699</v>
          </cell>
        </row>
        <row r="11703">
          <cell r="A11703">
            <v>1029699</v>
          </cell>
        </row>
        <row r="11704">
          <cell r="A11704">
            <v>1029699</v>
          </cell>
        </row>
        <row r="11705">
          <cell r="A11705">
            <v>1029699</v>
          </cell>
        </row>
        <row r="11706">
          <cell r="A11706">
            <v>1029699</v>
          </cell>
        </row>
        <row r="11707">
          <cell r="A11707">
            <v>1029699</v>
          </cell>
        </row>
        <row r="11708">
          <cell r="A11708">
            <v>1029699</v>
          </cell>
        </row>
        <row r="11709">
          <cell r="A11709">
            <v>1029699</v>
          </cell>
        </row>
        <row r="11710">
          <cell r="A11710">
            <v>1029699</v>
          </cell>
        </row>
        <row r="11711">
          <cell r="A11711">
            <v>1029699</v>
          </cell>
        </row>
        <row r="11712">
          <cell r="A11712">
            <v>1029699</v>
          </cell>
        </row>
        <row r="11713">
          <cell r="A11713">
            <v>1029699</v>
          </cell>
        </row>
        <row r="11714">
          <cell r="A11714">
            <v>1029699</v>
          </cell>
        </row>
        <row r="11715">
          <cell r="A11715">
            <v>1029699</v>
          </cell>
        </row>
        <row r="11716">
          <cell r="A11716">
            <v>1029699</v>
          </cell>
        </row>
        <row r="11717">
          <cell r="A11717">
            <v>1029699</v>
          </cell>
        </row>
        <row r="11718">
          <cell r="A11718">
            <v>1029699</v>
          </cell>
        </row>
        <row r="11719">
          <cell r="A11719">
            <v>1029699</v>
          </cell>
        </row>
        <row r="11720">
          <cell r="A11720">
            <v>1029699</v>
          </cell>
        </row>
        <row r="11721">
          <cell r="A11721">
            <v>1029699</v>
          </cell>
        </row>
        <row r="11722">
          <cell r="A11722">
            <v>1029699</v>
          </cell>
        </row>
        <row r="11723">
          <cell r="A11723">
            <v>1029699</v>
          </cell>
        </row>
        <row r="11724">
          <cell r="A11724">
            <v>1029699</v>
          </cell>
        </row>
        <row r="11725">
          <cell r="A11725">
            <v>1029699</v>
          </cell>
        </row>
        <row r="11726">
          <cell r="A11726">
            <v>1029699</v>
          </cell>
        </row>
        <row r="11727">
          <cell r="A11727">
            <v>1029699</v>
          </cell>
        </row>
        <row r="11728">
          <cell r="A11728">
            <v>1029699</v>
          </cell>
        </row>
        <row r="11729">
          <cell r="A11729">
            <v>1029699</v>
          </cell>
        </row>
        <row r="11730">
          <cell r="A11730">
            <v>1029699</v>
          </cell>
        </row>
        <row r="11731">
          <cell r="A11731">
            <v>1029699</v>
          </cell>
        </row>
        <row r="11732">
          <cell r="A11732">
            <v>1029699</v>
          </cell>
        </row>
        <row r="11733">
          <cell r="A11733">
            <v>1029699</v>
          </cell>
        </row>
        <row r="11734">
          <cell r="A11734">
            <v>1029699</v>
          </cell>
        </row>
        <row r="11735">
          <cell r="A11735">
            <v>1029699</v>
          </cell>
        </row>
        <row r="11736">
          <cell r="A11736">
            <v>1029699</v>
          </cell>
        </row>
        <row r="11737">
          <cell r="A11737">
            <v>1029699</v>
          </cell>
        </row>
        <row r="11738">
          <cell r="A11738">
            <v>1029699</v>
          </cell>
        </row>
        <row r="11739">
          <cell r="A11739">
            <v>1029699</v>
          </cell>
        </row>
        <row r="11740">
          <cell r="A11740">
            <v>1029699</v>
          </cell>
        </row>
        <row r="11741">
          <cell r="A11741">
            <v>1029699</v>
          </cell>
        </row>
        <row r="11742">
          <cell r="A11742">
            <v>1029699</v>
          </cell>
        </row>
        <row r="11743">
          <cell r="A11743">
            <v>1029699</v>
          </cell>
        </row>
        <row r="11744">
          <cell r="A11744">
            <v>1029699</v>
          </cell>
        </row>
        <row r="11745">
          <cell r="A11745">
            <v>1029699</v>
          </cell>
        </row>
        <row r="11746">
          <cell r="A11746">
            <v>1029699</v>
          </cell>
        </row>
        <row r="11747">
          <cell r="A11747">
            <v>1029699</v>
          </cell>
        </row>
        <row r="11748">
          <cell r="A11748">
            <v>1029699</v>
          </cell>
        </row>
        <row r="11749">
          <cell r="A11749">
            <v>1029699</v>
          </cell>
        </row>
        <row r="11750">
          <cell r="A11750">
            <v>1029699</v>
          </cell>
        </row>
        <row r="11751">
          <cell r="A11751">
            <v>1029699</v>
          </cell>
        </row>
        <row r="11752">
          <cell r="A11752">
            <v>1029699</v>
          </cell>
        </row>
        <row r="11753">
          <cell r="A11753">
            <v>1029699</v>
          </cell>
        </row>
        <row r="11754">
          <cell r="A11754">
            <v>1029704</v>
          </cell>
        </row>
        <row r="11755">
          <cell r="A11755">
            <v>1029704</v>
          </cell>
        </row>
        <row r="11756">
          <cell r="A11756">
            <v>1029704</v>
          </cell>
        </row>
        <row r="11757">
          <cell r="A11757">
            <v>1029704</v>
          </cell>
        </row>
        <row r="11758">
          <cell r="A11758">
            <v>1029704</v>
          </cell>
        </row>
        <row r="11759">
          <cell r="A11759">
            <v>1029704</v>
          </cell>
        </row>
        <row r="11760">
          <cell r="A11760">
            <v>1029704</v>
          </cell>
        </row>
        <row r="11761">
          <cell r="A11761">
            <v>1029704</v>
          </cell>
        </row>
        <row r="11762">
          <cell r="A11762">
            <v>1029704</v>
          </cell>
        </row>
        <row r="11763">
          <cell r="A11763">
            <v>1029704</v>
          </cell>
        </row>
        <row r="11764">
          <cell r="A11764">
            <v>1029704</v>
          </cell>
        </row>
        <row r="11765">
          <cell r="A11765">
            <v>1029704</v>
          </cell>
        </row>
        <row r="11766">
          <cell r="A11766">
            <v>1029704</v>
          </cell>
        </row>
        <row r="11767">
          <cell r="A11767">
            <v>1029704</v>
          </cell>
        </row>
        <row r="11768">
          <cell r="A11768">
            <v>1029704</v>
          </cell>
        </row>
        <row r="11769">
          <cell r="A11769">
            <v>1029704</v>
          </cell>
        </row>
        <row r="11770">
          <cell r="A11770">
            <v>1029704</v>
          </cell>
        </row>
        <row r="11771">
          <cell r="A11771">
            <v>1029704</v>
          </cell>
        </row>
        <row r="11772">
          <cell r="A11772">
            <v>1029704</v>
          </cell>
        </row>
        <row r="11773">
          <cell r="A11773">
            <v>1029704</v>
          </cell>
        </row>
        <row r="11774">
          <cell r="A11774">
            <v>1029704</v>
          </cell>
        </row>
        <row r="11775">
          <cell r="A11775">
            <v>1029704</v>
          </cell>
        </row>
        <row r="11776">
          <cell r="A11776">
            <v>1029704</v>
          </cell>
        </row>
        <row r="11777">
          <cell r="A11777">
            <v>1029704</v>
          </cell>
        </row>
        <row r="11778">
          <cell r="A11778">
            <v>1029704</v>
          </cell>
        </row>
        <row r="11779">
          <cell r="A11779">
            <v>1029704</v>
          </cell>
        </row>
        <row r="11780">
          <cell r="A11780">
            <v>1029704</v>
          </cell>
        </row>
        <row r="11781">
          <cell r="A11781">
            <v>1029704</v>
          </cell>
        </row>
        <row r="11782">
          <cell r="A11782">
            <v>1029704</v>
          </cell>
        </row>
        <row r="11783">
          <cell r="A11783">
            <v>1029704</v>
          </cell>
        </row>
        <row r="11784">
          <cell r="A11784">
            <v>1029704</v>
          </cell>
        </row>
        <row r="11785">
          <cell r="A11785">
            <v>1029704</v>
          </cell>
        </row>
        <row r="11786">
          <cell r="A11786">
            <v>1029704</v>
          </cell>
        </row>
        <row r="11787">
          <cell r="A11787">
            <v>1029704</v>
          </cell>
        </row>
        <row r="11788">
          <cell r="A11788">
            <v>1029704</v>
          </cell>
        </row>
        <row r="11789">
          <cell r="A11789">
            <v>1029704</v>
          </cell>
        </row>
        <row r="11790">
          <cell r="A11790">
            <v>1029704</v>
          </cell>
        </row>
        <row r="11791">
          <cell r="A11791">
            <v>1029704</v>
          </cell>
        </row>
        <row r="11792">
          <cell r="A11792">
            <v>1029704</v>
          </cell>
        </row>
        <row r="11793">
          <cell r="A11793">
            <v>1029704</v>
          </cell>
        </row>
        <row r="11794">
          <cell r="A11794">
            <v>1029704</v>
          </cell>
        </row>
        <row r="11795">
          <cell r="A11795">
            <v>1029704</v>
          </cell>
        </row>
        <row r="11796">
          <cell r="A11796">
            <v>1029704</v>
          </cell>
        </row>
        <row r="11797">
          <cell r="A11797">
            <v>1029704</v>
          </cell>
        </row>
        <row r="11798">
          <cell r="A11798">
            <v>1029704</v>
          </cell>
        </row>
        <row r="11799">
          <cell r="A11799">
            <v>1029704</v>
          </cell>
        </row>
        <row r="11800">
          <cell r="A11800">
            <v>1029704</v>
          </cell>
        </row>
        <row r="11801">
          <cell r="A11801">
            <v>1029704</v>
          </cell>
        </row>
        <row r="11802">
          <cell r="A11802">
            <v>1029704</v>
          </cell>
        </row>
        <row r="11803">
          <cell r="A11803">
            <v>1029704</v>
          </cell>
        </row>
        <row r="11804">
          <cell r="A11804">
            <v>1029704</v>
          </cell>
        </row>
        <row r="11805">
          <cell r="A11805">
            <v>1029704</v>
          </cell>
        </row>
        <row r="11806">
          <cell r="A11806">
            <v>1029704</v>
          </cell>
        </row>
        <row r="11807">
          <cell r="A11807">
            <v>1029704</v>
          </cell>
        </row>
        <row r="11808">
          <cell r="A11808">
            <v>1029704</v>
          </cell>
        </row>
        <row r="11809">
          <cell r="A11809">
            <v>1029704</v>
          </cell>
        </row>
        <row r="11810">
          <cell r="A11810">
            <v>1029704</v>
          </cell>
        </row>
        <row r="11811">
          <cell r="A11811">
            <v>1029704</v>
          </cell>
        </row>
        <row r="11812">
          <cell r="A11812">
            <v>1029704</v>
          </cell>
        </row>
        <row r="11813">
          <cell r="A11813">
            <v>1029704</v>
          </cell>
        </row>
        <row r="11814">
          <cell r="A11814">
            <v>1029704</v>
          </cell>
        </row>
        <row r="11815">
          <cell r="A11815">
            <v>1029704</v>
          </cell>
        </row>
        <row r="11816">
          <cell r="A11816">
            <v>1029704</v>
          </cell>
        </row>
        <row r="11817">
          <cell r="A11817">
            <v>1029704</v>
          </cell>
        </row>
        <row r="11818">
          <cell r="A11818">
            <v>1029710</v>
          </cell>
        </row>
        <row r="11819">
          <cell r="A11819">
            <v>1029710</v>
          </cell>
        </row>
        <row r="11820">
          <cell r="A11820">
            <v>1029710</v>
          </cell>
        </row>
        <row r="11821">
          <cell r="A11821">
            <v>1029710</v>
          </cell>
        </row>
        <row r="11822">
          <cell r="A11822">
            <v>1029710</v>
          </cell>
        </row>
        <row r="11823">
          <cell r="A11823">
            <v>1029710</v>
          </cell>
        </row>
        <row r="11824">
          <cell r="A11824">
            <v>1029710</v>
          </cell>
        </row>
        <row r="11825">
          <cell r="A11825">
            <v>1029710</v>
          </cell>
        </row>
        <row r="11826">
          <cell r="A11826">
            <v>1029710</v>
          </cell>
        </row>
        <row r="11827">
          <cell r="A11827">
            <v>1029710</v>
          </cell>
        </row>
        <row r="11828">
          <cell r="A11828">
            <v>1029710</v>
          </cell>
        </row>
        <row r="11829">
          <cell r="A11829">
            <v>1029710</v>
          </cell>
        </row>
        <row r="11830">
          <cell r="A11830">
            <v>1029710</v>
          </cell>
        </row>
        <row r="11831">
          <cell r="A11831">
            <v>1029710</v>
          </cell>
        </row>
        <row r="11832">
          <cell r="A11832">
            <v>1029710</v>
          </cell>
        </row>
        <row r="11833">
          <cell r="A11833">
            <v>1029710</v>
          </cell>
        </row>
        <row r="11834">
          <cell r="A11834">
            <v>1029710</v>
          </cell>
        </row>
        <row r="11835">
          <cell r="A11835">
            <v>1029710</v>
          </cell>
        </row>
        <row r="11836">
          <cell r="A11836">
            <v>1029710</v>
          </cell>
        </row>
        <row r="11837">
          <cell r="A11837">
            <v>1029710</v>
          </cell>
        </row>
        <row r="11838">
          <cell r="A11838">
            <v>1029710</v>
          </cell>
        </row>
        <row r="11839">
          <cell r="A11839">
            <v>1029710</v>
          </cell>
        </row>
        <row r="11840">
          <cell r="A11840">
            <v>1029710</v>
          </cell>
        </row>
        <row r="11841">
          <cell r="A11841">
            <v>1029710</v>
          </cell>
        </row>
        <row r="11842">
          <cell r="A11842">
            <v>1029710</v>
          </cell>
        </row>
        <row r="11843">
          <cell r="A11843">
            <v>1029710</v>
          </cell>
        </row>
        <row r="11844">
          <cell r="A11844">
            <v>1029710</v>
          </cell>
        </row>
        <row r="11845">
          <cell r="A11845">
            <v>1029710</v>
          </cell>
        </row>
        <row r="11846">
          <cell r="A11846">
            <v>1029710</v>
          </cell>
        </row>
        <row r="11847">
          <cell r="A11847">
            <v>1029710</v>
          </cell>
        </row>
        <row r="11848">
          <cell r="A11848">
            <v>1029710</v>
          </cell>
        </row>
        <row r="11849">
          <cell r="A11849">
            <v>1029710</v>
          </cell>
        </row>
        <row r="11850">
          <cell r="A11850">
            <v>1029710</v>
          </cell>
        </row>
        <row r="11851">
          <cell r="A11851">
            <v>1029710</v>
          </cell>
        </row>
        <row r="11852">
          <cell r="A11852">
            <v>1029710</v>
          </cell>
        </row>
        <row r="11853">
          <cell r="A11853">
            <v>1029710</v>
          </cell>
        </row>
        <row r="11854">
          <cell r="A11854">
            <v>1029710</v>
          </cell>
        </row>
        <row r="11855">
          <cell r="A11855">
            <v>1029710</v>
          </cell>
        </row>
        <row r="11856">
          <cell r="A11856">
            <v>1029710</v>
          </cell>
        </row>
        <row r="11857">
          <cell r="A11857">
            <v>1029710</v>
          </cell>
        </row>
        <row r="11858">
          <cell r="A11858">
            <v>1029710</v>
          </cell>
        </row>
        <row r="11859">
          <cell r="A11859">
            <v>1029710</v>
          </cell>
        </row>
        <row r="11860">
          <cell r="A11860">
            <v>1029710</v>
          </cell>
        </row>
        <row r="11861">
          <cell r="A11861">
            <v>1029710</v>
          </cell>
        </row>
        <row r="11862">
          <cell r="A11862">
            <v>1029710</v>
          </cell>
        </row>
        <row r="11863">
          <cell r="A11863">
            <v>1029710</v>
          </cell>
        </row>
        <row r="11864">
          <cell r="A11864">
            <v>1029710</v>
          </cell>
        </row>
        <row r="11865">
          <cell r="A11865">
            <v>1029710</v>
          </cell>
        </row>
        <row r="11866">
          <cell r="A11866">
            <v>1029716</v>
          </cell>
        </row>
        <row r="11867">
          <cell r="A11867">
            <v>1029716</v>
          </cell>
        </row>
        <row r="11868">
          <cell r="A11868">
            <v>1029717</v>
          </cell>
        </row>
        <row r="11869">
          <cell r="A11869">
            <v>1029717</v>
          </cell>
        </row>
        <row r="11870">
          <cell r="A11870">
            <v>1029721</v>
          </cell>
        </row>
        <row r="11871">
          <cell r="A11871">
            <v>1029721</v>
          </cell>
        </row>
        <row r="11872">
          <cell r="A11872">
            <v>1029728</v>
          </cell>
        </row>
        <row r="11873">
          <cell r="A11873">
            <v>1029728</v>
          </cell>
        </row>
        <row r="11874">
          <cell r="A11874">
            <v>1029748</v>
          </cell>
        </row>
        <row r="11875">
          <cell r="A11875">
            <v>1029749</v>
          </cell>
        </row>
        <row r="11876">
          <cell r="A11876">
            <v>1029749</v>
          </cell>
        </row>
        <row r="11877">
          <cell r="A11877">
            <v>1029749</v>
          </cell>
        </row>
        <row r="11878">
          <cell r="A11878">
            <v>1029750</v>
          </cell>
        </row>
        <row r="11879">
          <cell r="A11879">
            <v>1029750</v>
          </cell>
        </row>
        <row r="11880">
          <cell r="A11880">
            <v>1029750</v>
          </cell>
        </row>
        <row r="11881">
          <cell r="A11881">
            <v>1029750</v>
          </cell>
        </row>
        <row r="11882">
          <cell r="A11882">
            <v>1029780</v>
          </cell>
        </row>
        <row r="11883">
          <cell r="A11883">
            <v>1029896</v>
          </cell>
        </row>
        <row r="11884">
          <cell r="A11884">
            <v>1029896</v>
          </cell>
        </row>
        <row r="11885">
          <cell r="A11885">
            <v>1029914</v>
          </cell>
        </row>
        <row r="11886">
          <cell r="A11886">
            <v>1029932</v>
          </cell>
        </row>
        <row r="11887">
          <cell r="A11887">
            <v>1029993</v>
          </cell>
        </row>
        <row r="11888">
          <cell r="A11888">
            <v>1029993</v>
          </cell>
        </row>
        <row r="11889">
          <cell r="A11889">
            <v>1029993</v>
          </cell>
        </row>
        <row r="11890">
          <cell r="A11890">
            <v>1029993</v>
          </cell>
        </row>
        <row r="11891">
          <cell r="A11891">
            <v>1030004</v>
          </cell>
        </row>
        <row r="11892">
          <cell r="A11892">
            <v>1030004</v>
          </cell>
        </row>
        <row r="11893">
          <cell r="A11893">
            <v>1030022</v>
          </cell>
        </row>
        <row r="11894">
          <cell r="A11894">
            <v>1030022</v>
          </cell>
        </row>
        <row r="11895">
          <cell r="A11895">
            <v>1030022</v>
          </cell>
        </row>
        <row r="11896">
          <cell r="A11896">
            <v>1030022</v>
          </cell>
        </row>
        <row r="11897">
          <cell r="A11897">
            <v>1030022</v>
          </cell>
        </row>
        <row r="11898">
          <cell r="A11898">
            <v>1030023</v>
          </cell>
        </row>
        <row r="11899">
          <cell r="A11899">
            <v>1030023</v>
          </cell>
        </row>
        <row r="11900">
          <cell r="A11900">
            <v>1030023</v>
          </cell>
        </row>
        <row r="11901">
          <cell r="A11901">
            <v>1030024</v>
          </cell>
        </row>
        <row r="11902">
          <cell r="A11902">
            <v>1030024</v>
          </cell>
        </row>
        <row r="11903">
          <cell r="A11903">
            <v>1030024</v>
          </cell>
        </row>
        <row r="11904">
          <cell r="A11904">
            <v>1030024</v>
          </cell>
        </row>
        <row r="11905">
          <cell r="A11905">
            <v>1030025</v>
          </cell>
        </row>
        <row r="11906">
          <cell r="A11906">
            <v>1030025</v>
          </cell>
        </row>
        <row r="11907">
          <cell r="A11907">
            <v>1030027</v>
          </cell>
        </row>
        <row r="11908">
          <cell r="A11908">
            <v>1030027</v>
          </cell>
        </row>
        <row r="11909">
          <cell r="A11909">
            <v>1030028</v>
          </cell>
        </row>
        <row r="11910">
          <cell r="A11910">
            <v>1030028</v>
          </cell>
        </row>
        <row r="11911">
          <cell r="A11911">
            <v>1030028</v>
          </cell>
        </row>
        <row r="11912">
          <cell r="A11912">
            <v>1030029</v>
          </cell>
        </row>
        <row r="11913">
          <cell r="A11913">
            <v>1030029</v>
          </cell>
        </row>
        <row r="11914">
          <cell r="A11914">
            <v>1030029</v>
          </cell>
        </row>
        <row r="11915">
          <cell r="A11915">
            <v>1030029</v>
          </cell>
        </row>
        <row r="11916">
          <cell r="A11916">
            <v>1030029</v>
          </cell>
        </row>
        <row r="11917">
          <cell r="A11917">
            <v>1030030</v>
          </cell>
        </row>
        <row r="11918">
          <cell r="A11918">
            <v>1030030</v>
          </cell>
        </row>
        <row r="11919">
          <cell r="A11919">
            <v>1030030</v>
          </cell>
        </row>
        <row r="11920">
          <cell r="A11920">
            <v>1030030</v>
          </cell>
        </row>
        <row r="11921">
          <cell r="A11921">
            <v>1030030</v>
          </cell>
        </row>
        <row r="11922">
          <cell r="A11922">
            <v>1030030</v>
          </cell>
        </row>
        <row r="11923">
          <cell r="A11923">
            <v>1030049</v>
          </cell>
        </row>
        <row r="11924">
          <cell r="A11924">
            <v>1030058</v>
          </cell>
        </row>
        <row r="11925">
          <cell r="A11925">
            <v>1030058</v>
          </cell>
        </row>
        <row r="11926">
          <cell r="A11926">
            <v>1030058</v>
          </cell>
        </row>
        <row r="11927">
          <cell r="A11927">
            <v>1030058</v>
          </cell>
        </row>
        <row r="11928">
          <cell r="A11928">
            <v>1030058</v>
          </cell>
        </row>
        <row r="11929">
          <cell r="A11929">
            <v>1030058</v>
          </cell>
        </row>
        <row r="11930">
          <cell r="A11930">
            <v>1030058</v>
          </cell>
        </row>
        <row r="11931">
          <cell r="A11931">
            <v>1030058</v>
          </cell>
        </row>
        <row r="11932">
          <cell r="A11932">
            <v>1030091</v>
          </cell>
        </row>
        <row r="11933">
          <cell r="A11933">
            <v>1030091</v>
          </cell>
        </row>
        <row r="11934">
          <cell r="A11934">
            <v>1030091</v>
          </cell>
        </row>
        <row r="11935">
          <cell r="A11935">
            <v>1030091</v>
          </cell>
        </row>
        <row r="11936">
          <cell r="A11936">
            <v>1030091</v>
          </cell>
        </row>
        <row r="11937">
          <cell r="A11937">
            <v>1030096</v>
          </cell>
        </row>
        <row r="11938">
          <cell r="A11938">
            <v>1030096</v>
          </cell>
        </row>
        <row r="11939">
          <cell r="A11939">
            <v>1030110</v>
          </cell>
        </row>
        <row r="11940">
          <cell r="A11940">
            <v>1030110</v>
          </cell>
        </row>
        <row r="11941">
          <cell r="A11941">
            <v>1030110</v>
          </cell>
        </row>
        <row r="11942">
          <cell r="A11942">
            <v>1030110</v>
          </cell>
        </row>
        <row r="11943">
          <cell r="A11943">
            <v>1030110</v>
          </cell>
        </row>
        <row r="11944">
          <cell r="A11944">
            <v>1030110</v>
          </cell>
        </row>
        <row r="11945">
          <cell r="A11945">
            <v>1030110</v>
          </cell>
        </row>
        <row r="11946">
          <cell r="A11946">
            <v>1030110</v>
          </cell>
        </row>
        <row r="11947">
          <cell r="A11947">
            <v>1030110</v>
          </cell>
        </row>
        <row r="11948">
          <cell r="A11948">
            <v>1030110</v>
          </cell>
        </row>
        <row r="11949">
          <cell r="A11949">
            <v>1030110</v>
          </cell>
        </row>
        <row r="11950">
          <cell r="A11950">
            <v>1030110</v>
          </cell>
        </row>
        <row r="11951">
          <cell r="A11951">
            <v>1030110</v>
          </cell>
        </row>
        <row r="11952">
          <cell r="A11952">
            <v>1030110</v>
          </cell>
        </row>
        <row r="11953">
          <cell r="A11953">
            <v>1030110</v>
          </cell>
        </row>
        <row r="11954">
          <cell r="A11954">
            <v>1030110</v>
          </cell>
        </row>
        <row r="11955">
          <cell r="A11955">
            <v>1030111</v>
          </cell>
        </row>
        <row r="11956">
          <cell r="A11956">
            <v>1030111</v>
          </cell>
        </row>
        <row r="11957">
          <cell r="A11957">
            <v>1030111</v>
          </cell>
        </row>
        <row r="11958">
          <cell r="A11958">
            <v>1030111</v>
          </cell>
        </row>
        <row r="11959">
          <cell r="A11959">
            <v>1030111</v>
          </cell>
        </row>
        <row r="11960">
          <cell r="A11960">
            <v>1030111</v>
          </cell>
        </row>
        <row r="11961">
          <cell r="A11961">
            <v>1030111</v>
          </cell>
        </row>
        <row r="11962">
          <cell r="A11962">
            <v>1030111</v>
          </cell>
        </row>
        <row r="11963">
          <cell r="A11963">
            <v>1030111</v>
          </cell>
        </row>
        <row r="11964">
          <cell r="A11964">
            <v>1030111</v>
          </cell>
        </row>
        <row r="11965">
          <cell r="A11965">
            <v>1030111</v>
          </cell>
        </row>
        <row r="11966">
          <cell r="A11966">
            <v>1030113</v>
          </cell>
        </row>
        <row r="11967">
          <cell r="A11967">
            <v>1030113</v>
          </cell>
        </row>
        <row r="11968">
          <cell r="A11968">
            <v>1030113</v>
          </cell>
        </row>
        <row r="11969">
          <cell r="A11969">
            <v>1030113</v>
          </cell>
        </row>
        <row r="11970">
          <cell r="A11970">
            <v>1030113</v>
          </cell>
        </row>
        <row r="11971">
          <cell r="A11971">
            <v>1030113</v>
          </cell>
        </row>
        <row r="11972">
          <cell r="A11972">
            <v>1030113</v>
          </cell>
        </row>
        <row r="11973">
          <cell r="A11973">
            <v>1030113</v>
          </cell>
        </row>
        <row r="11974">
          <cell r="A11974">
            <v>1030113</v>
          </cell>
        </row>
        <row r="11975">
          <cell r="A11975">
            <v>1030113</v>
          </cell>
        </row>
        <row r="11976">
          <cell r="A11976">
            <v>1030113</v>
          </cell>
        </row>
        <row r="11977">
          <cell r="A11977">
            <v>1030113</v>
          </cell>
        </row>
        <row r="11978">
          <cell r="A11978">
            <v>1030113</v>
          </cell>
        </row>
        <row r="11979">
          <cell r="A11979">
            <v>1030113</v>
          </cell>
        </row>
        <row r="11980">
          <cell r="A11980">
            <v>1030113</v>
          </cell>
        </row>
        <row r="11981">
          <cell r="A11981">
            <v>1030113</v>
          </cell>
        </row>
        <row r="11982">
          <cell r="A11982">
            <v>1030113</v>
          </cell>
        </row>
        <row r="11983">
          <cell r="A11983">
            <v>1030116</v>
          </cell>
        </row>
        <row r="11984">
          <cell r="A11984">
            <v>1030116</v>
          </cell>
        </row>
        <row r="11985">
          <cell r="A11985">
            <v>1030116</v>
          </cell>
        </row>
        <row r="11986">
          <cell r="A11986">
            <v>1030116</v>
          </cell>
        </row>
        <row r="11987">
          <cell r="A11987">
            <v>1030116</v>
          </cell>
        </row>
        <row r="11988">
          <cell r="A11988">
            <v>1030116</v>
          </cell>
        </row>
        <row r="11989">
          <cell r="A11989">
            <v>1030116</v>
          </cell>
        </row>
        <row r="11990">
          <cell r="A11990">
            <v>1030116</v>
          </cell>
        </row>
        <row r="11991">
          <cell r="A11991">
            <v>1030116</v>
          </cell>
        </row>
        <row r="11992">
          <cell r="A11992">
            <v>1030116</v>
          </cell>
        </row>
        <row r="11993">
          <cell r="A11993">
            <v>1030116</v>
          </cell>
        </row>
        <row r="11994">
          <cell r="A11994">
            <v>1030116</v>
          </cell>
        </row>
        <row r="11995">
          <cell r="A11995">
            <v>1030116</v>
          </cell>
        </row>
        <row r="11996">
          <cell r="A11996">
            <v>1030116</v>
          </cell>
        </row>
        <row r="11997">
          <cell r="A11997">
            <v>1030116</v>
          </cell>
        </row>
        <row r="11998">
          <cell r="A11998">
            <v>1030116</v>
          </cell>
        </row>
        <row r="11999">
          <cell r="A11999">
            <v>1030116</v>
          </cell>
        </row>
        <row r="12000">
          <cell r="A12000">
            <v>1030116</v>
          </cell>
        </row>
        <row r="12001">
          <cell r="A12001">
            <v>1030116</v>
          </cell>
        </row>
        <row r="12002">
          <cell r="A12002">
            <v>1030116</v>
          </cell>
        </row>
        <row r="12003">
          <cell r="A12003">
            <v>1030116</v>
          </cell>
        </row>
        <row r="12004">
          <cell r="A12004">
            <v>1030124</v>
          </cell>
        </row>
        <row r="12005">
          <cell r="A12005">
            <v>1030124</v>
          </cell>
        </row>
        <row r="12006">
          <cell r="A12006">
            <v>1030124</v>
          </cell>
        </row>
        <row r="12007">
          <cell r="A12007">
            <v>1030124</v>
          </cell>
        </row>
        <row r="12008">
          <cell r="A12008">
            <v>1030124</v>
          </cell>
        </row>
        <row r="12009">
          <cell r="A12009">
            <v>1030124</v>
          </cell>
        </row>
        <row r="12010">
          <cell r="A12010">
            <v>1030124</v>
          </cell>
        </row>
        <row r="12011">
          <cell r="A12011">
            <v>1030124</v>
          </cell>
        </row>
        <row r="12012">
          <cell r="A12012">
            <v>1030124</v>
          </cell>
        </row>
        <row r="12013">
          <cell r="A12013">
            <v>1030124</v>
          </cell>
        </row>
        <row r="12014">
          <cell r="A12014">
            <v>1030124</v>
          </cell>
        </row>
        <row r="12015">
          <cell r="A12015">
            <v>1030124</v>
          </cell>
        </row>
        <row r="12016">
          <cell r="A12016">
            <v>1030124</v>
          </cell>
        </row>
        <row r="12017">
          <cell r="A12017">
            <v>1030124</v>
          </cell>
        </row>
        <row r="12018">
          <cell r="A12018">
            <v>1030124</v>
          </cell>
        </row>
        <row r="12019">
          <cell r="A12019">
            <v>1030124</v>
          </cell>
        </row>
        <row r="12020">
          <cell r="A12020">
            <v>1030124</v>
          </cell>
        </row>
        <row r="12021">
          <cell r="A12021">
            <v>1030124</v>
          </cell>
        </row>
        <row r="12022">
          <cell r="A12022">
            <v>1030124</v>
          </cell>
        </row>
        <row r="12023">
          <cell r="A12023">
            <v>1030124</v>
          </cell>
        </row>
        <row r="12024">
          <cell r="A12024">
            <v>1030124</v>
          </cell>
        </row>
        <row r="12025">
          <cell r="A12025">
            <v>1030124</v>
          </cell>
        </row>
        <row r="12026">
          <cell r="A12026">
            <v>1030131</v>
          </cell>
        </row>
        <row r="12027">
          <cell r="A12027">
            <v>1030131</v>
          </cell>
        </row>
        <row r="12028">
          <cell r="A12028">
            <v>1030131</v>
          </cell>
        </row>
        <row r="12029">
          <cell r="A12029">
            <v>1030131</v>
          </cell>
        </row>
        <row r="12030">
          <cell r="A12030">
            <v>1030131</v>
          </cell>
        </row>
        <row r="12031">
          <cell r="A12031">
            <v>1030131</v>
          </cell>
        </row>
        <row r="12032">
          <cell r="A12032">
            <v>1030131</v>
          </cell>
        </row>
        <row r="12033">
          <cell r="A12033">
            <v>1030131</v>
          </cell>
        </row>
        <row r="12034">
          <cell r="A12034">
            <v>1030131</v>
          </cell>
        </row>
        <row r="12035">
          <cell r="A12035">
            <v>1030131</v>
          </cell>
        </row>
        <row r="12036">
          <cell r="A12036">
            <v>1030131</v>
          </cell>
        </row>
        <row r="12037">
          <cell r="A12037">
            <v>1030131</v>
          </cell>
        </row>
        <row r="12038">
          <cell r="A12038">
            <v>1030131</v>
          </cell>
        </row>
        <row r="12039">
          <cell r="A12039">
            <v>1030131</v>
          </cell>
        </row>
        <row r="12040">
          <cell r="A12040">
            <v>1030131</v>
          </cell>
        </row>
        <row r="12041">
          <cell r="A12041">
            <v>1030135</v>
          </cell>
        </row>
        <row r="12042">
          <cell r="A12042">
            <v>1030135</v>
          </cell>
        </row>
        <row r="12043">
          <cell r="A12043">
            <v>1030135</v>
          </cell>
        </row>
        <row r="12044">
          <cell r="A12044">
            <v>1030135</v>
          </cell>
        </row>
        <row r="12045">
          <cell r="A12045">
            <v>1030135</v>
          </cell>
        </row>
        <row r="12046">
          <cell r="A12046">
            <v>1030135</v>
          </cell>
        </row>
        <row r="12047">
          <cell r="A12047">
            <v>1030135</v>
          </cell>
        </row>
        <row r="12048">
          <cell r="A12048">
            <v>1030135</v>
          </cell>
        </row>
        <row r="12049">
          <cell r="A12049">
            <v>1030135</v>
          </cell>
        </row>
        <row r="12050">
          <cell r="A12050">
            <v>1030135</v>
          </cell>
        </row>
        <row r="12051">
          <cell r="A12051">
            <v>1030135</v>
          </cell>
        </row>
        <row r="12052">
          <cell r="A12052">
            <v>1030135</v>
          </cell>
        </row>
        <row r="12053">
          <cell r="A12053">
            <v>1030135</v>
          </cell>
        </row>
        <row r="12054">
          <cell r="A12054">
            <v>1030135</v>
          </cell>
        </row>
        <row r="12055">
          <cell r="A12055">
            <v>1030135</v>
          </cell>
        </row>
        <row r="12056">
          <cell r="A12056">
            <v>1030135</v>
          </cell>
        </row>
        <row r="12057">
          <cell r="A12057">
            <v>1030135</v>
          </cell>
        </row>
        <row r="12058">
          <cell r="A12058">
            <v>1030135</v>
          </cell>
        </row>
        <row r="12059">
          <cell r="A12059">
            <v>1030141</v>
          </cell>
        </row>
        <row r="12060">
          <cell r="A12060">
            <v>1030141</v>
          </cell>
        </row>
        <row r="12061">
          <cell r="A12061">
            <v>1030141</v>
          </cell>
        </row>
        <row r="12062">
          <cell r="A12062">
            <v>1030141</v>
          </cell>
        </row>
        <row r="12063">
          <cell r="A12063">
            <v>1030141</v>
          </cell>
        </row>
        <row r="12064">
          <cell r="A12064">
            <v>1030141</v>
          </cell>
        </row>
        <row r="12065">
          <cell r="A12065">
            <v>1030141</v>
          </cell>
        </row>
        <row r="12066">
          <cell r="A12066">
            <v>1030141</v>
          </cell>
        </row>
        <row r="12067">
          <cell r="A12067">
            <v>1030141</v>
          </cell>
        </row>
        <row r="12068">
          <cell r="A12068">
            <v>1030141</v>
          </cell>
        </row>
        <row r="12069">
          <cell r="A12069">
            <v>1030141</v>
          </cell>
        </row>
        <row r="12070">
          <cell r="A12070">
            <v>1030141</v>
          </cell>
        </row>
        <row r="12071">
          <cell r="A12071">
            <v>1030141</v>
          </cell>
        </row>
        <row r="12072">
          <cell r="A12072">
            <v>1030141</v>
          </cell>
        </row>
        <row r="12073">
          <cell r="A12073">
            <v>1030141</v>
          </cell>
        </row>
        <row r="12074">
          <cell r="A12074">
            <v>1030141</v>
          </cell>
        </row>
        <row r="12075">
          <cell r="A12075">
            <v>1030141</v>
          </cell>
        </row>
        <row r="12076">
          <cell r="A12076">
            <v>1030141</v>
          </cell>
        </row>
        <row r="12077">
          <cell r="A12077">
            <v>1030141</v>
          </cell>
        </row>
        <row r="12078">
          <cell r="A12078">
            <v>1030141</v>
          </cell>
        </row>
        <row r="12079">
          <cell r="A12079">
            <v>1030141</v>
          </cell>
        </row>
        <row r="12080">
          <cell r="A12080">
            <v>1030141</v>
          </cell>
        </row>
        <row r="12081">
          <cell r="A12081">
            <v>1030141</v>
          </cell>
        </row>
        <row r="12082">
          <cell r="A12082">
            <v>1030141</v>
          </cell>
        </row>
        <row r="12083">
          <cell r="A12083">
            <v>1030141</v>
          </cell>
        </row>
        <row r="12084">
          <cell r="A12084">
            <v>1030141</v>
          </cell>
        </row>
        <row r="12085">
          <cell r="A12085">
            <v>1030141</v>
          </cell>
        </row>
        <row r="12086">
          <cell r="A12086">
            <v>1030141</v>
          </cell>
        </row>
        <row r="12087">
          <cell r="A12087">
            <v>1030141</v>
          </cell>
        </row>
        <row r="12088">
          <cell r="A12088">
            <v>1030141</v>
          </cell>
        </row>
        <row r="12089">
          <cell r="A12089">
            <v>1030141</v>
          </cell>
        </row>
        <row r="12090">
          <cell r="A12090">
            <v>1030141</v>
          </cell>
        </row>
        <row r="12091">
          <cell r="A12091">
            <v>1030157</v>
          </cell>
        </row>
        <row r="12092">
          <cell r="A12092">
            <v>1030157</v>
          </cell>
        </row>
        <row r="12093">
          <cell r="A12093">
            <v>1030157</v>
          </cell>
        </row>
        <row r="12094">
          <cell r="A12094">
            <v>1030157</v>
          </cell>
        </row>
        <row r="12095">
          <cell r="A12095">
            <v>1030157</v>
          </cell>
        </row>
        <row r="12096">
          <cell r="A12096">
            <v>1030157</v>
          </cell>
        </row>
        <row r="12097">
          <cell r="A12097">
            <v>1030157</v>
          </cell>
        </row>
        <row r="12098">
          <cell r="A12098">
            <v>1030157</v>
          </cell>
        </row>
        <row r="12099">
          <cell r="A12099">
            <v>1030157</v>
          </cell>
        </row>
        <row r="12100">
          <cell r="A12100">
            <v>1030157</v>
          </cell>
        </row>
        <row r="12101">
          <cell r="A12101">
            <v>1030157</v>
          </cell>
        </row>
        <row r="12102">
          <cell r="A12102">
            <v>1030157</v>
          </cell>
        </row>
        <row r="12103">
          <cell r="A12103">
            <v>1030157</v>
          </cell>
        </row>
        <row r="12104">
          <cell r="A12104">
            <v>1030157</v>
          </cell>
        </row>
        <row r="12105">
          <cell r="A12105">
            <v>1030157</v>
          </cell>
        </row>
        <row r="12106">
          <cell r="A12106">
            <v>1030157</v>
          </cell>
        </row>
        <row r="12107">
          <cell r="A12107">
            <v>1030157</v>
          </cell>
        </row>
        <row r="12108">
          <cell r="A12108">
            <v>1030157</v>
          </cell>
        </row>
        <row r="12109">
          <cell r="A12109">
            <v>1030157</v>
          </cell>
        </row>
        <row r="12110">
          <cell r="A12110">
            <v>1030157</v>
          </cell>
        </row>
        <row r="12111">
          <cell r="A12111">
            <v>1030157</v>
          </cell>
        </row>
        <row r="12112">
          <cell r="A12112">
            <v>1030157</v>
          </cell>
        </row>
        <row r="12113">
          <cell r="A12113">
            <v>1030159</v>
          </cell>
        </row>
        <row r="12114">
          <cell r="A12114">
            <v>1030167</v>
          </cell>
        </row>
        <row r="12115">
          <cell r="A12115">
            <v>1030167</v>
          </cell>
        </row>
        <row r="12116">
          <cell r="A12116">
            <v>1030167</v>
          </cell>
        </row>
        <row r="12117">
          <cell r="A12117">
            <v>1030167</v>
          </cell>
        </row>
        <row r="12118">
          <cell r="A12118">
            <v>1030176</v>
          </cell>
        </row>
        <row r="12119">
          <cell r="A12119">
            <v>1030176</v>
          </cell>
        </row>
        <row r="12120">
          <cell r="A12120">
            <v>1030185</v>
          </cell>
        </row>
        <row r="12121">
          <cell r="A12121">
            <v>1030185</v>
          </cell>
        </row>
        <row r="12122">
          <cell r="A12122">
            <v>1030194</v>
          </cell>
        </row>
        <row r="12123">
          <cell r="A12123">
            <v>1030194</v>
          </cell>
        </row>
        <row r="12124">
          <cell r="A12124">
            <v>1030194</v>
          </cell>
        </row>
        <row r="12125">
          <cell r="A12125">
            <v>1030194</v>
          </cell>
        </row>
        <row r="12126">
          <cell r="A12126">
            <v>1030194</v>
          </cell>
        </row>
        <row r="12127">
          <cell r="A12127">
            <v>1030194</v>
          </cell>
        </row>
        <row r="12128">
          <cell r="A12128">
            <v>1030194</v>
          </cell>
        </row>
        <row r="12129">
          <cell r="A12129">
            <v>1030194</v>
          </cell>
        </row>
        <row r="12130">
          <cell r="A12130">
            <v>1030196</v>
          </cell>
        </row>
        <row r="12131">
          <cell r="A12131">
            <v>1030196</v>
          </cell>
        </row>
        <row r="12132">
          <cell r="A12132">
            <v>1030196</v>
          </cell>
        </row>
        <row r="12133">
          <cell r="A12133">
            <v>1030196</v>
          </cell>
        </row>
        <row r="12134">
          <cell r="A12134">
            <v>1030196</v>
          </cell>
        </row>
        <row r="12135">
          <cell r="A12135">
            <v>1030196</v>
          </cell>
        </row>
        <row r="12136">
          <cell r="A12136">
            <v>1030196</v>
          </cell>
        </row>
        <row r="12137">
          <cell r="A12137">
            <v>1030196</v>
          </cell>
        </row>
        <row r="12138">
          <cell r="A12138">
            <v>1030196</v>
          </cell>
        </row>
        <row r="12139">
          <cell r="A12139">
            <v>1030196</v>
          </cell>
        </row>
        <row r="12140">
          <cell r="A12140">
            <v>1030196</v>
          </cell>
        </row>
        <row r="12141">
          <cell r="A12141">
            <v>1030226</v>
          </cell>
        </row>
        <row r="12142">
          <cell r="A12142">
            <v>1030226</v>
          </cell>
        </row>
        <row r="12143">
          <cell r="A12143">
            <v>1030226</v>
          </cell>
        </row>
        <row r="12144">
          <cell r="A12144">
            <v>1030226</v>
          </cell>
        </row>
        <row r="12145">
          <cell r="A12145">
            <v>1030226</v>
          </cell>
        </row>
        <row r="12146">
          <cell r="A12146">
            <v>1030226</v>
          </cell>
        </row>
        <row r="12147">
          <cell r="A12147">
            <v>1030226</v>
          </cell>
        </row>
        <row r="12148">
          <cell r="A12148">
            <v>1030226</v>
          </cell>
        </row>
        <row r="12149">
          <cell r="A12149">
            <v>1030226</v>
          </cell>
        </row>
        <row r="12150">
          <cell r="A12150">
            <v>1030226</v>
          </cell>
        </row>
        <row r="12151">
          <cell r="A12151">
            <v>1030226</v>
          </cell>
        </row>
        <row r="12152">
          <cell r="A12152">
            <v>1030226</v>
          </cell>
        </row>
        <row r="12153">
          <cell r="A12153">
            <v>1030226</v>
          </cell>
        </row>
        <row r="12154">
          <cell r="A12154">
            <v>1030226</v>
          </cell>
        </row>
        <row r="12155">
          <cell r="A12155">
            <v>1030226</v>
          </cell>
        </row>
        <row r="12156">
          <cell r="A12156">
            <v>1030226</v>
          </cell>
        </row>
        <row r="12157">
          <cell r="A12157">
            <v>1030226</v>
          </cell>
        </row>
        <row r="12158">
          <cell r="A12158">
            <v>1030227</v>
          </cell>
        </row>
        <row r="12159">
          <cell r="A12159">
            <v>1030227</v>
          </cell>
        </row>
        <row r="12160">
          <cell r="A12160">
            <v>1030227</v>
          </cell>
        </row>
        <row r="12161">
          <cell r="A12161">
            <v>1030227</v>
          </cell>
        </row>
        <row r="12162">
          <cell r="A12162">
            <v>1030227</v>
          </cell>
        </row>
        <row r="12163">
          <cell r="A12163">
            <v>1030227</v>
          </cell>
        </row>
        <row r="12164">
          <cell r="A12164">
            <v>1030227</v>
          </cell>
        </row>
        <row r="12165">
          <cell r="A12165">
            <v>1030309</v>
          </cell>
        </row>
        <row r="12166">
          <cell r="A12166">
            <v>1030325</v>
          </cell>
        </row>
        <row r="12167">
          <cell r="A12167">
            <v>1030457</v>
          </cell>
        </row>
        <row r="12168">
          <cell r="A12168">
            <v>1030461</v>
          </cell>
        </row>
        <row r="12169">
          <cell r="A12169">
            <v>1030467</v>
          </cell>
        </row>
        <row r="12170">
          <cell r="A12170">
            <v>1030477</v>
          </cell>
        </row>
        <row r="12171">
          <cell r="A12171">
            <v>1030479</v>
          </cell>
        </row>
        <row r="12172">
          <cell r="A12172">
            <v>1030480</v>
          </cell>
        </row>
        <row r="12173">
          <cell r="A12173">
            <v>1030485</v>
          </cell>
        </row>
        <row r="12174">
          <cell r="A12174">
            <v>1030522</v>
          </cell>
        </row>
        <row r="12175">
          <cell r="A12175">
            <v>1030531</v>
          </cell>
        </row>
        <row r="12176">
          <cell r="A12176">
            <v>1030531</v>
          </cell>
        </row>
        <row r="12177">
          <cell r="A12177">
            <v>1030531</v>
          </cell>
        </row>
        <row r="12178">
          <cell r="A12178">
            <v>1030531</v>
          </cell>
        </row>
        <row r="12179">
          <cell r="A12179">
            <v>1030531</v>
          </cell>
        </row>
        <row r="12180">
          <cell r="A12180">
            <v>1030531</v>
          </cell>
        </row>
        <row r="12181">
          <cell r="A12181">
            <v>1030531</v>
          </cell>
        </row>
        <row r="12182">
          <cell r="A12182">
            <v>1030531</v>
          </cell>
        </row>
        <row r="12183">
          <cell r="A12183">
            <v>1030531</v>
          </cell>
        </row>
        <row r="12184">
          <cell r="A12184">
            <v>1030531</v>
          </cell>
        </row>
        <row r="12185">
          <cell r="A12185">
            <v>1030531</v>
          </cell>
        </row>
        <row r="12186">
          <cell r="A12186">
            <v>1030536</v>
          </cell>
        </row>
        <row r="12187">
          <cell r="A12187">
            <v>1030536</v>
          </cell>
        </row>
        <row r="12188">
          <cell r="A12188">
            <v>1030536</v>
          </cell>
        </row>
        <row r="12189">
          <cell r="A12189">
            <v>1030536</v>
          </cell>
        </row>
        <row r="12190">
          <cell r="A12190">
            <v>1030536</v>
          </cell>
        </row>
        <row r="12191">
          <cell r="A12191">
            <v>1030536</v>
          </cell>
        </row>
        <row r="12192">
          <cell r="A12192">
            <v>1030536</v>
          </cell>
        </row>
        <row r="12193">
          <cell r="A12193">
            <v>1030536</v>
          </cell>
        </row>
        <row r="12194">
          <cell r="A12194">
            <v>1030536</v>
          </cell>
        </row>
        <row r="12195">
          <cell r="A12195">
            <v>1030536</v>
          </cell>
        </row>
        <row r="12196">
          <cell r="A12196">
            <v>1030536</v>
          </cell>
        </row>
        <row r="12197">
          <cell r="A12197">
            <v>1030536</v>
          </cell>
        </row>
        <row r="12198">
          <cell r="A12198">
            <v>1030536</v>
          </cell>
        </row>
        <row r="12199">
          <cell r="A12199">
            <v>1030536</v>
          </cell>
        </row>
        <row r="12200">
          <cell r="A12200">
            <v>1030536</v>
          </cell>
        </row>
        <row r="12201">
          <cell r="A12201">
            <v>1030538</v>
          </cell>
        </row>
        <row r="12202">
          <cell r="A12202">
            <v>1030538</v>
          </cell>
        </row>
        <row r="12203">
          <cell r="A12203">
            <v>1030538</v>
          </cell>
        </row>
        <row r="12204">
          <cell r="A12204">
            <v>1030538</v>
          </cell>
        </row>
        <row r="12205">
          <cell r="A12205">
            <v>1030538</v>
          </cell>
        </row>
        <row r="12206">
          <cell r="A12206">
            <v>1030538</v>
          </cell>
        </row>
        <row r="12207">
          <cell r="A12207">
            <v>1030538</v>
          </cell>
        </row>
        <row r="12208">
          <cell r="A12208">
            <v>1030538</v>
          </cell>
        </row>
        <row r="12209">
          <cell r="A12209">
            <v>1030538</v>
          </cell>
        </row>
        <row r="12210">
          <cell r="A12210">
            <v>1030538</v>
          </cell>
        </row>
        <row r="12211">
          <cell r="A12211">
            <v>1030538</v>
          </cell>
        </row>
        <row r="12212">
          <cell r="A12212">
            <v>1030542</v>
          </cell>
        </row>
        <row r="12213">
          <cell r="A12213">
            <v>1030542</v>
          </cell>
        </row>
        <row r="12214">
          <cell r="A12214">
            <v>1030542</v>
          </cell>
        </row>
        <row r="12215">
          <cell r="A12215">
            <v>1030542</v>
          </cell>
        </row>
        <row r="12216">
          <cell r="A12216">
            <v>1030542</v>
          </cell>
        </row>
        <row r="12217">
          <cell r="A12217">
            <v>1030542</v>
          </cell>
        </row>
        <row r="12218">
          <cell r="A12218">
            <v>1030542</v>
          </cell>
        </row>
        <row r="12219">
          <cell r="A12219">
            <v>1030542</v>
          </cell>
        </row>
        <row r="12220">
          <cell r="A12220">
            <v>1030542</v>
          </cell>
        </row>
        <row r="12221">
          <cell r="A12221">
            <v>1030542</v>
          </cell>
        </row>
        <row r="12222">
          <cell r="A12222">
            <v>1030542</v>
          </cell>
        </row>
        <row r="12223">
          <cell r="A12223">
            <v>1030542</v>
          </cell>
        </row>
        <row r="12224">
          <cell r="A12224">
            <v>1030542</v>
          </cell>
        </row>
        <row r="12225">
          <cell r="A12225">
            <v>1030546</v>
          </cell>
        </row>
        <row r="12226">
          <cell r="A12226">
            <v>1030546</v>
          </cell>
        </row>
        <row r="12227">
          <cell r="A12227">
            <v>1030546</v>
          </cell>
        </row>
        <row r="12228">
          <cell r="A12228">
            <v>1030546</v>
          </cell>
        </row>
        <row r="12229">
          <cell r="A12229">
            <v>1030546</v>
          </cell>
        </row>
        <row r="12230">
          <cell r="A12230">
            <v>1030546</v>
          </cell>
        </row>
        <row r="12231">
          <cell r="A12231">
            <v>1030546</v>
          </cell>
        </row>
        <row r="12232">
          <cell r="A12232">
            <v>1030546</v>
          </cell>
        </row>
        <row r="12233">
          <cell r="A12233">
            <v>1030546</v>
          </cell>
        </row>
        <row r="12234">
          <cell r="A12234">
            <v>1030546</v>
          </cell>
        </row>
        <row r="12235">
          <cell r="A12235">
            <v>1030547</v>
          </cell>
        </row>
        <row r="12236">
          <cell r="A12236">
            <v>1030547</v>
          </cell>
        </row>
        <row r="12237">
          <cell r="A12237">
            <v>1030547</v>
          </cell>
        </row>
        <row r="12238">
          <cell r="A12238">
            <v>1030547</v>
          </cell>
        </row>
        <row r="12239">
          <cell r="A12239">
            <v>1030547</v>
          </cell>
        </row>
        <row r="12240">
          <cell r="A12240">
            <v>1030547</v>
          </cell>
        </row>
        <row r="12241">
          <cell r="A12241">
            <v>1030547</v>
          </cell>
        </row>
        <row r="12242">
          <cell r="A12242">
            <v>1030547</v>
          </cell>
        </row>
        <row r="12243">
          <cell r="A12243">
            <v>1030547</v>
          </cell>
        </row>
        <row r="12244">
          <cell r="A12244">
            <v>1030564</v>
          </cell>
        </row>
        <row r="12245">
          <cell r="A12245">
            <v>1030564</v>
          </cell>
        </row>
        <row r="12246">
          <cell r="A12246">
            <v>1030564</v>
          </cell>
        </row>
        <row r="12247">
          <cell r="A12247">
            <v>1030564</v>
          </cell>
        </row>
        <row r="12248">
          <cell r="A12248">
            <v>1030564</v>
          </cell>
        </row>
        <row r="12249">
          <cell r="A12249">
            <v>1030564</v>
          </cell>
        </row>
        <row r="12250">
          <cell r="A12250">
            <v>1030564</v>
          </cell>
        </row>
        <row r="12251">
          <cell r="A12251">
            <v>1030564</v>
          </cell>
        </row>
        <row r="12252">
          <cell r="A12252">
            <v>1030564</v>
          </cell>
        </row>
        <row r="12253">
          <cell r="A12253">
            <v>1030568</v>
          </cell>
        </row>
        <row r="12254">
          <cell r="A12254">
            <v>1030568</v>
          </cell>
        </row>
        <row r="12255">
          <cell r="A12255">
            <v>1030568</v>
          </cell>
        </row>
        <row r="12256">
          <cell r="A12256">
            <v>1030568</v>
          </cell>
        </row>
        <row r="12257">
          <cell r="A12257">
            <v>1030568</v>
          </cell>
        </row>
        <row r="12258">
          <cell r="A12258">
            <v>1030568</v>
          </cell>
        </row>
        <row r="12259">
          <cell r="A12259">
            <v>1030568</v>
          </cell>
        </row>
        <row r="12260">
          <cell r="A12260">
            <v>1030569</v>
          </cell>
        </row>
        <row r="12261">
          <cell r="A12261">
            <v>1030569</v>
          </cell>
        </row>
        <row r="12262">
          <cell r="A12262">
            <v>1030569</v>
          </cell>
        </row>
        <row r="12263">
          <cell r="A12263">
            <v>1030569</v>
          </cell>
        </row>
        <row r="12264">
          <cell r="A12264">
            <v>1030569</v>
          </cell>
        </row>
        <row r="12265">
          <cell r="A12265">
            <v>1030569</v>
          </cell>
        </row>
        <row r="12266">
          <cell r="A12266">
            <v>1030569</v>
          </cell>
        </row>
        <row r="12267">
          <cell r="A12267">
            <v>1030569</v>
          </cell>
        </row>
        <row r="12268">
          <cell r="A12268">
            <v>1030569</v>
          </cell>
        </row>
        <row r="12269">
          <cell r="A12269">
            <v>1030570</v>
          </cell>
        </row>
        <row r="12270">
          <cell r="A12270">
            <v>1030570</v>
          </cell>
        </row>
        <row r="12271">
          <cell r="A12271">
            <v>1030570</v>
          </cell>
        </row>
        <row r="12272">
          <cell r="A12272">
            <v>1030570</v>
          </cell>
        </row>
        <row r="12273">
          <cell r="A12273">
            <v>1030570</v>
          </cell>
        </row>
        <row r="12274">
          <cell r="A12274">
            <v>1030570</v>
          </cell>
        </row>
        <row r="12275">
          <cell r="A12275">
            <v>1030570</v>
          </cell>
        </row>
        <row r="12276">
          <cell r="A12276">
            <v>1030570</v>
          </cell>
        </row>
        <row r="12277">
          <cell r="A12277">
            <v>1030570</v>
          </cell>
        </row>
        <row r="12278">
          <cell r="A12278">
            <v>1030570</v>
          </cell>
        </row>
        <row r="12279">
          <cell r="A12279">
            <v>1030570</v>
          </cell>
        </row>
        <row r="12280">
          <cell r="A12280">
            <v>1030571</v>
          </cell>
        </row>
        <row r="12281">
          <cell r="A12281">
            <v>1030571</v>
          </cell>
        </row>
        <row r="12282">
          <cell r="A12282">
            <v>1030571</v>
          </cell>
        </row>
        <row r="12283">
          <cell r="A12283">
            <v>1030571</v>
          </cell>
        </row>
        <row r="12284">
          <cell r="A12284">
            <v>1030571</v>
          </cell>
        </row>
        <row r="12285">
          <cell r="A12285">
            <v>1030571</v>
          </cell>
        </row>
        <row r="12286">
          <cell r="A12286">
            <v>1030571</v>
          </cell>
        </row>
        <row r="12287">
          <cell r="A12287">
            <v>1030571</v>
          </cell>
        </row>
        <row r="12288">
          <cell r="A12288">
            <v>1030571</v>
          </cell>
        </row>
        <row r="12289">
          <cell r="A12289">
            <v>1030571</v>
          </cell>
        </row>
        <row r="12290">
          <cell r="A12290">
            <v>1030571</v>
          </cell>
        </row>
        <row r="12291">
          <cell r="A12291">
            <v>1030571</v>
          </cell>
        </row>
        <row r="12292">
          <cell r="A12292">
            <v>1030571</v>
          </cell>
        </row>
        <row r="12293">
          <cell r="A12293">
            <v>1030571</v>
          </cell>
        </row>
        <row r="12294">
          <cell r="A12294">
            <v>1030571</v>
          </cell>
        </row>
        <row r="12295">
          <cell r="A12295">
            <v>1030571</v>
          </cell>
        </row>
        <row r="12296">
          <cell r="A12296">
            <v>1030571</v>
          </cell>
        </row>
        <row r="12297">
          <cell r="A12297">
            <v>1030571</v>
          </cell>
        </row>
        <row r="12298">
          <cell r="A12298">
            <v>1030571</v>
          </cell>
        </row>
        <row r="12299">
          <cell r="A12299">
            <v>1030572</v>
          </cell>
        </row>
        <row r="12300">
          <cell r="A12300">
            <v>1030572</v>
          </cell>
        </row>
        <row r="12301">
          <cell r="A12301">
            <v>1030572</v>
          </cell>
        </row>
        <row r="12302">
          <cell r="A12302">
            <v>1030572</v>
          </cell>
        </row>
        <row r="12303">
          <cell r="A12303">
            <v>1030572</v>
          </cell>
        </row>
        <row r="12304">
          <cell r="A12304">
            <v>1030572</v>
          </cell>
        </row>
        <row r="12305">
          <cell r="A12305">
            <v>1030572</v>
          </cell>
        </row>
        <row r="12306">
          <cell r="A12306">
            <v>1030572</v>
          </cell>
        </row>
        <row r="12307">
          <cell r="A12307">
            <v>1030572</v>
          </cell>
        </row>
        <row r="12308">
          <cell r="A12308">
            <v>1030572</v>
          </cell>
        </row>
        <row r="12309">
          <cell r="A12309">
            <v>1030573</v>
          </cell>
        </row>
        <row r="12310">
          <cell r="A12310">
            <v>1030573</v>
          </cell>
        </row>
        <row r="12311">
          <cell r="A12311">
            <v>1030573</v>
          </cell>
        </row>
        <row r="12312">
          <cell r="A12312">
            <v>1030573</v>
          </cell>
        </row>
        <row r="12313">
          <cell r="A12313">
            <v>1030573</v>
          </cell>
        </row>
        <row r="12314">
          <cell r="A12314">
            <v>1030573</v>
          </cell>
        </row>
        <row r="12315">
          <cell r="A12315">
            <v>1030588</v>
          </cell>
        </row>
        <row r="12316">
          <cell r="A12316">
            <v>1030612</v>
          </cell>
        </row>
        <row r="12317">
          <cell r="A12317">
            <v>1030612</v>
          </cell>
        </row>
        <row r="12318">
          <cell r="A12318">
            <v>1030612</v>
          </cell>
        </row>
        <row r="12319">
          <cell r="A12319">
            <v>1030612</v>
          </cell>
        </row>
        <row r="12320">
          <cell r="A12320">
            <v>1030612</v>
          </cell>
        </row>
        <row r="12321">
          <cell r="A12321">
            <v>1030613</v>
          </cell>
        </row>
        <row r="12322">
          <cell r="A12322">
            <v>1030613</v>
          </cell>
        </row>
        <row r="12323">
          <cell r="A12323">
            <v>1030613</v>
          </cell>
        </row>
        <row r="12324">
          <cell r="A12324">
            <v>1030613</v>
          </cell>
        </row>
        <row r="12325">
          <cell r="A12325">
            <v>1030613</v>
          </cell>
        </row>
        <row r="12326">
          <cell r="A12326">
            <v>1030613</v>
          </cell>
        </row>
        <row r="12327">
          <cell r="A12327">
            <v>1030613</v>
          </cell>
        </row>
        <row r="12328">
          <cell r="A12328">
            <v>1030613</v>
          </cell>
        </row>
        <row r="12329">
          <cell r="A12329">
            <v>1030613</v>
          </cell>
        </row>
        <row r="12330">
          <cell r="A12330">
            <v>1030620</v>
          </cell>
        </row>
        <row r="12331">
          <cell r="A12331">
            <v>1030620</v>
          </cell>
        </row>
        <row r="12332">
          <cell r="A12332">
            <v>1030620</v>
          </cell>
        </row>
        <row r="12333">
          <cell r="A12333">
            <v>1030620</v>
          </cell>
        </row>
        <row r="12334">
          <cell r="A12334">
            <v>1030620</v>
          </cell>
        </row>
        <row r="12335">
          <cell r="A12335">
            <v>1030620</v>
          </cell>
        </row>
        <row r="12336">
          <cell r="A12336">
            <v>1030620</v>
          </cell>
        </row>
        <row r="12337">
          <cell r="A12337">
            <v>1030620</v>
          </cell>
        </row>
        <row r="12338">
          <cell r="A12338">
            <v>1030635</v>
          </cell>
        </row>
        <row r="12339">
          <cell r="A12339">
            <v>1030640</v>
          </cell>
        </row>
        <row r="12340">
          <cell r="A12340">
            <v>1030640</v>
          </cell>
        </row>
        <row r="12341">
          <cell r="A12341">
            <v>1030641</v>
          </cell>
        </row>
        <row r="12342">
          <cell r="A12342">
            <v>1030646</v>
          </cell>
        </row>
        <row r="12343">
          <cell r="A12343">
            <v>1030671</v>
          </cell>
        </row>
        <row r="12344">
          <cell r="A12344">
            <v>1030724</v>
          </cell>
        </row>
        <row r="12345">
          <cell r="A12345">
            <v>1030743</v>
          </cell>
        </row>
        <row r="12346">
          <cell r="A12346">
            <v>1030743</v>
          </cell>
        </row>
        <row r="12347">
          <cell r="A12347">
            <v>1030884</v>
          </cell>
        </row>
        <row r="12348">
          <cell r="A12348">
            <v>1030884</v>
          </cell>
        </row>
        <row r="12349">
          <cell r="A12349">
            <v>1030884</v>
          </cell>
        </row>
        <row r="12350">
          <cell r="A12350">
            <v>1030886</v>
          </cell>
        </row>
        <row r="12351">
          <cell r="A12351">
            <v>1030910</v>
          </cell>
        </row>
        <row r="12352">
          <cell r="A12352">
            <v>1030910</v>
          </cell>
        </row>
        <row r="12353">
          <cell r="A12353">
            <v>1030910</v>
          </cell>
        </row>
        <row r="12354">
          <cell r="A12354">
            <v>1030910</v>
          </cell>
        </row>
        <row r="12355">
          <cell r="A12355">
            <v>1030926</v>
          </cell>
        </row>
        <row r="12356">
          <cell r="A12356">
            <v>1030926</v>
          </cell>
        </row>
        <row r="12357">
          <cell r="A12357">
            <v>1030926</v>
          </cell>
        </row>
        <row r="12358">
          <cell r="A12358">
            <v>1030926</v>
          </cell>
        </row>
        <row r="12359">
          <cell r="A12359">
            <v>1030941</v>
          </cell>
        </row>
        <row r="12360">
          <cell r="A12360">
            <v>1030941</v>
          </cell>
        </row>
        <row r="12361">
          <cell r="A12361">
            <v>1030967</v>
          </cell>
        </row>
        <row r="12362">
          <cell r="A12362">
            <v>1030967</v>
          </cell>
        </row>
        <row r="12363">
          <cell r="A12363">
            <v>1030967</v>
          </cell>
        </row>
        <row r="12364">
          <cell r="A12364">
            <v>1030969</v>
          </cell>
        </row>
        <row r="12365">
          <cell r="A12365">
            <v>1030991</v>
          </cell>
        </row>
        <row r="12366">
          <cell r="A12366">
            <v>1031066</v>
          </cell>
        </row>
        <row r="12367">
          <cell r="A12367">
            <v>1031259</v>
          </cell>
        </row>
        <row r="12368">
          <cell r="A12368">
            <v>1031259</v>
          </cell>
        </row>
        <row r="12369">
          <cell r="A12369">
            <v>1031259</v>
          </cell>
        </row>
        <row r="12370">
          <cell r="A12370">
            <v>1031259</v>
          </cell>
        </row>
        <row r="12371">
          <cell r="A12371">
            <v>1031259</v>
          </cell>
        </row>
        <row r="12372">
          <cell r="A12372">
            <v>1031259</v>
          </cell>
        </row>
        <row r="12373">
          <cell r="A12373">
            <v>1031259</v>
          </cell>
        </row>
        <row r="12374">
          <cell r="A12374">
            <v>1031259</v>
          </cell>
        </row>
        <row r="12375">
          <cell r="A12375">
            <v>1031360</v>
          </cell>
        </row>
        <row r="12376">
          <cell r="A12376">
            <v>1031400</v>
          </cell>
        </row>
        <row r="12377">
          <cell r="A12377">
            <v>1031413</v>
          </cell>
        </row>
        <row r="12378">
          <cell r="A12378">
            <v>1031413</v>
          </cell>
        </row>
        <row r="12379">
          <cell r="A12379">
            <v>1031413</v>
          </cell>
        </row>
        <row r="12380">
          <cell r="A12380">
            <v>1031413</v>
          </cell>
        </row>
        <row r="12381">
          <cell r="A12381">
            <v>1031413</v>
          </cell>
        </row>
        <row r="12382">
          <cell r="A12382">
            <v>1031413</v>
          </cell>
        </row>
        <row r="12383">
          <cell r="A12383">
            <v>1031413</v>
          </cell>
        </row>
        <row r="12384">
          <cell r="A12384">
            <v>1031413</v>
          </cell>
        </row>
        <row r="12385">
          <cell r="A12385">
            <v>1031413</v>
          </cell>
        </row>
        <row r="12386">
          <cell r="A12386">
            <v>1031413</v>
          </cell>
        </row>
        <row r="12387">
          <cell r="A12387">
            <v>1031413</v>
          </cell>
        </row>
        <row r="12388">
          <cell r="A12388">
            <v>1031413</v>
          </cell>
        </row>
        <row r="12389">
          <cell r="A12389">
            <v>1031413</v>
          </cell>
        </row>
        <row r="12390">
          <cell r="A12390">
            <v>1031413</v>
          </cell>
        </row>
        <row r="12391">
          <cell r="A12391">
            <v>1031413</v>
          </cell>
        </row>
        <row r="12392">
          <cell r="A12392">
            <v>1031413</v>
          </cell>
        </row>
        <row r="12393">
          <cell r="A12393">
            <v>1031413</v>
          </cell>
        </row>
        <row r="12394">
          <cell r="A12394">
            <v>1031413</v>
          </cell>
        </row>
        <row r="12395">
          <cell r="A12395">
            <v>1031413</v>
          </cell>
        </row>
        <row r="12396">
          <cell r="A12396">
            <v>1031413</v>
          </cell>
        </row>
        <row r="12397">
          <cell r="A12397">
            <v>1031413</v>
          </cell>
        </row>
        <row r="12398">
          <cell r="A12398">
            <v>1031413</v>
          </cell>
        </row>
        <row r="12399">
          <cell r="A12399">
            <v>1031413</v>
          </cell>
        </row>
        <row r="12400">
          <cell r="A12400">
            <v>1031413</v>
          </cell>
        </row>
        <row r="12401">
          <cell r="A12401">
            <v>1031413</v>
          </cell>
        </row>
        <row r="12402">
          <cell r="A12402">
            <v>1031413</v>
          </cell>
        </row>
        <row r="12403">
          <cell r="A12403">
            <v>1031413</v>
          </cell>
        </row>
        <row r="12404">
          <cell r="A12404">
            <v>1031415</v>
          </cell>
        </row>
        <row r="12405">
          <cell r="A12405">
            <v>1031467</v>
          </cell>
        </row>
        <row r="12406">
          <cell r="A12406">
            <v>1031467</v>
          </cell>
        </row>
        <row r="12407">
          <cell r="A12407">
            <v>1031472</v>
          </cell>
        </row>
        <row r="12408">
          <cell r="A12408">
            <v>1031473</v>
          </cell>
        </row>
        <row r="12409">
          <cell r="A12409">
            <v>1031501</v>
          </cell>
        </row>
        <row r="12410">
          <cell r="A12410">
            <v>1031504</v>
          </cell>
        </row>
        <row r="12411">
          <cell r="A12411">
            <v>1031504</v>
          </cell>
        </row>
        <row r="12412">
          <cell r="A12412">
            <v>1031504</v>
          </cell>
        </row>
        <row r="12413">
          <cell r="A12413">
            <v>1031504</v>
          </cell>
        </row>
        <row r="12414">
          <cell r="A12414">
            <v>1031504</v>
          </cell>
        </row>
        <row r="12415">
          <cell r="A12415">
            <v>1031504</v>
          </cell>
        </row>
        <row r="12416">
          <cell r="A12416">
            <v>1031504</v>
          </cell>
        </row>
        <row r="12417">
          <cell r="A12417">
            <v>1031504</v>
          </cell>
        </row>
        <row r="12418">
          <cell r="A12418">
            <v>1031504</v>
          </cell>
        </row>
        <row r="12419">
          <cell r="A12419">
            <v>1031504</v>
          </cell>
        </row>
        <row r="12420">
          <cell r="A12420">
            <v>1031504</v>
          </cell>
        </row>
        <row r="12421">
          <cell r="A12421">
            <v>1031504</v>
          </cell>
        </row>
        <row r="12422">
          <cell r="A12422">
            <v>1031504</v>
          </cell>
        </row>
        <row r="12423">
          <cell r="A12423">
            <v>1031504</v>
          </cell>
        </row>
        <row r="12424">
          <cell r="A12424">
            <v>1031504</v>
          </cell>
        </row>
        <row r="12425">
          <cell r="A12425">
            <v>1031504</v>
          </cell>
        </row>
        <row r="12426">
          <cell r="A12426">
            <v>1031504</v>
          </cell>
        </row>
        <row r="12427">
          <cell r="A12427">
            <v>1031504</v>
          </cell>
        </row>
        <row r="12428">
          <cell r="A12428">
            <v>1031504</v>
          </cell>
        </row>
        <row r="12429">
          <cell r="A12429">
            <v>1031504</v>
          </cell>
        </row>
        <row r="12430">
          <cell r="A12430">
            <v>1031505</v>
          </cell>
        </row>
        <row r="12431">
          <cell r="A12431">
            <v>1031505</v>
          </cell>
        </row>
        <row r="12432">
          <cell r="A12432">
            <v>1031505</v>
          </cell>
        </row>
        <row r="12433">
          <cell r="A12433">
            <v>1031505</v>
          </cell>
        </row>
        <row r="12434">
          <cell r="A12434">
            <v>1031514</v>
          </cell>
        </row>
        <row r="12435">
          <cell r="A12435">
            <v>1031514</v>
          </cell>
        </row>
        <row r="12436">
          <cell r="A12436">
            <v>1031514</v>
          </cell>
        </row>
        <row r="12437">
          <cell r="A12437">
            <v>1031514</v>
          </cell>
        </row>
        <row r="12438">
          <cell r="A12438">
            <v>1031514</v>
          </cell>
        </row>
        <row r="12439">
          <cell r="A12439">
            <v>1031514</v>
          </cell>
        </row>
        <row r="12440">
          <cell r="A12440">
            <v>1031514</v>
          </cell>
        </row>
        <row r="12441">
          <cell r="A12441">
            <v>1031514</v>
          </cell>
        </row>
        <row r="12442">
          <cell r="A12442">
            <v>1031514</v>
          </cell>
        </row>
        <row r="12443">
          <cell r="A12443">
            <v>1031514</v>
          </cell>
        </row>
        <row r="12444">
          <cell r="A12444">
            <v>1031514</v>
          </cell>
        </row>
        <row r="12445">
          <cell r="A12445">
            <v>1031514</v>
          </cell>
        </row>
        <row r="12446">
          <cell r="A12446">
            <v>1031553</v>
          </cell>
        </row>
        <row r="12447">
          <cell r="A12447">
            <v>1031553</v>
          </cell>
        </row>
        <row r="12448">
          <cell r="A12448">
            <v>1031553</v>
          </cell>
        </row>
        <row r="12449">
          <cell r="A12449">
            <v>1031553</v>
          </cell>
        </row>
        <row r="12450">
          <cell r="A12450">
            <v>1031553</v>
          </cell>
        </row>
        <row r="12451">
          <cell r="A12451">
            <v>1031553</v>
          </cell>
        </row>
        <row r="12452">
          <cell r="A12452">
            <v>1031599</v>
          </cell>
        </row>
        <row r="12453">
          <cell r="A12453">
            <v>1031599</v>
          </cell>
        </row>
        <row r="12454">
          <cell r="A12454">
            <v>1031600</v>
          </cell>
        </row>
        <row r="12455">
          <cell r="A12455">
            <v>1031600</v>
          </cell>
        </row>
        <row r="12456">
          <cell r="A12456">
            <v>1031600</v>
          </cell>
        </row>
        <row r="12457">
          <cell r="A12457">
            <v>1031600</v>
          </cell>
        </row>
        <row r="12458">
          <cell r="A12458">
            <v>1031600</v>
          </cell>
        </row>
        <row r="12459">
          <cell r="A12459">
            <v>1031600</v>
          </cell>
        </row>
        <row r="12460">
          <cell r="A12460">
            <v>1031600</v>
          </cell>
        </row>
        <row r="12461">
          <cell r="A12461">
            <v>1031600</v>
          </cell>
        </row>
        <row r="12462">
          <cell r="A12462">
            <v>1031606</v>
          </cell>
        </row>
        <row r="12463">
          <cell r="A12463">
            <v>1031606</v>
          </cell>
        </row>
        <row r="12464">
          <cell r="A12464">
            <v>1031606</v>
          </cell>
        </row>
        <row r="12465">
          <cell r="A12465">
            <v>1031606</v>
          </cell>
        </row>
        <row r="12466">
          <cell r="A12466">
            <v>1031610</v>
          </cell>
        </row>
        <row r="12467">
          <cell r="A12467">
            <v>1031611</v>
          </cell>
        </row>
        <row r="12468">
          <cell r="A12468">
            <v>1031611</v>
          </cell>
        </row>
        <row r="12469">
          <cell r="A12469">
            <v>1031611</v>
          </cell>
        </row>
        <row r="12470">
          <cell r="A12470">
            <v>1031611</v>
          </cell>
        </row>
        <row r="12471">
          <cell r="A12471">
            <v>1031611</v>
          </cell>
        </row>
        <row r="12472">
          <cell r="A12472">
            <v>1031611</v>
          </cell>
        </row>
        <row r="12473">
          <cell r="A12473">
            <v>1031611</v>
          </cell>
        </row>
        <row r="12474">
          <cell r="A12474">
            <v>1031611</v>
          </cell>
        </row>
        <row r="12475">
          <cell r="A12475">
            <v>1031611</v>
          </cell>
        </row>
        <row r="12476">
          <cell r="A12476">
            <v>1031611</v>
          </cell>
        </row>
        <row r="12477">
          <cell r="A12477">
            <v>1031611</v>
          </cell>
        </row>
        <row r="12478">
          <cell r="A12478">
            <v>1031611</v>
          </cell>
        </row>
        <row r="12479">
          <cell r="A12479">
            <v>1031611</v>
          </cell>
        </row>
        <row r="12480">
          <cell r="A12480">
            <v>1031611</v>
          </cell>
        </row>
        <row r="12481">
          <cell r="A12481">
            <v>1031611</v>
          </cell>
        </row>
        <row r="12482">
          <cell r="A12482">
            <v>1031611</v>
          </cell>
        </row>
        <row r="12483">
          <cell r="A12483">
            <v>1031611</v>
          </cell>
        </row>
        <row r="12484">
          <cell r="A12484">
            <v>1031611</v>
          </cell>
        </row>
        <row r="12485">
          <cell r="A12485">
            <v>1031611</v>
          </cell>
        </row>
        <row r="12486">
          <cell r="A12486">
            <v>1031611</v>
          </cell>
        </row>
        <row r="12487">
          <cell r="A12487">
            <v>1031611</v>
          </cell>
        </row>
        <row r="12488">
          <cell r="A12488">
            <v>1031611</v>
          </cell>
        </row>
        <row r="12489">
          <cell r="A12489">
            <v>1031611</v>
          </cell>
        </row>
        <row r="12490">
          <cell r="A12490">
            <v>1031611</v>
          </cell>
        </row>
        <row r="12491">
          <cell r="A12491">
            <v>1031611</v>
          </cell>
        </row>
        <row r="12492">
          <cell r="A12492">
            <v>1031611</v>
          </cell>
        </row>
        <row r="12493">
          <cell r="A12493">
            <v>1031611</v>
          </cell>
        </row>
        <row r="12494">
          <cell r="A12494">
            <v>1031611</v>
          </cell>
        </row>
        <row r="12495">
          <cell r="A12495">
            <v>1031611</v>
          </cell>
        </row>
        <row r="12496">
          <cell r="A12496">
            <v>1031611</v>
          </cell>
        </row>
        <row r="12497">
          <cell r="A12497">
            <v>1031611</v>
          </cell>
        </row>
        <row r="12498">
          <cell r="A12498">
            <v>1031611</v>
          </cell>
        </row>
        <row r="12499">
          <cell r="A12499">
            <v>1031611</v>
          </cell>
        </row>
        <row r="12500">
          <cell r="A12500">
            <v>1031611</v>
          </cell>
        </row>
        <row r="12501">
          <cell r="A12501">
            <v>1031611</v>
          </cell>
        </row>
        <row r="12502">
          <cell r="A12502">
            <v>1031611</v>
          </cell>
        </row>
        <row r="12503">
          <cell r="A12503">
            <v>1031611</v>
          </cell>
        </row>
        <row r="12504">
          <cell r="A12504">
            <v>1031611</v>
          </cell>
        </row>
        <row r="12505">
          <cell r="A12505">
            <v>1031611</v>
          </cell>
        </row>
        <row r="12506">
          <cell r="A12506">
            <v>1031611</v>
          </cell>
        </row>
        <row r="12507">
          <cell r="A12507">
            <v>1031611</v>
          </cell>
        </row>
        <row r="12508">
          <cell r="A12508">
            <v>1031611</v>
          </cell>
        </row>
        <row r="12509">
          <cell r="A12509">
            <v>1031611</v>
          </cell>
        </row>
        <row r="12510">
          <cell r="A12510">
            <v>1031611</v>
          </cell>
        </row>
        <row r="12511">
          <cell r="A12511">
            <v>1031611</v>
          </cell>
        </row>
        <row r="12512">
          <cell r="A12512">
            <v>1031611</v>
          </cell>
        </row>
        <row r="12513">
          <cell r="A12513">
            <v>1031611</v>
          </cell>
        </row>
        <row r="12514">
          <cell r="A12514">
            <v>1031611</v>
          </cell>
        </row>
        <row r="12515">
          <cell r="A12515">
            <v>1031611</v>
          </cell>
        </row>
        <row r="12516">
          <cell r="A12516">
            <v>1031611</v>
          </cell>
        </row>
        <row r="12517">
          <cell r="A12517">
            <v>1031611</v>
          </cell>
        </row>
        <row r="12518">
          <cell r="A12518">
            <v>1031611</v>
          </cell>
        </row>
        <row r="12519">
          <cell r="A12519">
            <v>1031611</v>
          </cell>
        </row>
        <row r="12520">
          <cell r="A12520">
            <v>1031611</v>
          </cell>
        </row>
        <row r="12521">
          <cell r="A12521">
            <v>1031611</v>
          </cell>
        </row>
        <row r="12522">
          <cell r="A12522">
            <v>1031611</v>
          </cell>
        </row>
        <row r="12523">
          <cell r="A12523">
            <v>1031611</v>
          </cell>
        </row>
        <row r="12524">
          <cell r="A12524">
            <v>1031611</v>
          </cell>
        </row>
        <row r="12525">
          <cell r="A12525">
            <v>1031611</v>
          </cell>
        </row>
        <row r="12526">
          <cell r="A12526">
            <v>1031611</v>
          </cell>
        </row>
        <row r="12527">
          <cell r="A12527">
            <v>1031611</v>
          </cell>
        </row>
        <row r="12528">
          <cell r="A12528">
            <v>1031611</v>
          </cell>
        </row>
        <row r="12529">
          <cell r="A12529">
            <v>1031611</v>
          </cell>
        </row>
        <row r="12530">
          <cell r="A12530">
            <v>1031611</v>
          </cell>
        </row>
        <row r="12531">
          <cell r="A12531">
            <v>1031611</v>
          </cell>
        </row>
        <row r="12532">
          <cell r="A12532">
            <v>1031611</v>
          </cell>
        </row>
        <row r="12533">
          <cell r="A12533">
            <v>1031611</v>
          </cell>
        </row>
        <row r="12534">
          <cell r="A12534">
            <v>1031611</v>
          </cell>
        </row>
        <row r="12535">
          <cell r="A12535">
            <v>1031611</v>
          </cell>
        </row>
        <row r="12536">
          <cell r="A12536">
            <v>1031611</v>
          </cell>
        </row>
        <row r="12537">
          <cell r="A12537">
            <v>1031611</v>
          </cell>
        </row>
        <row r="12538">
          <cell r="A12538">
            <v>1031611</v>
          </cell>
        </row>
        <row r="12539">
          <cell r="A12539">
            <v>1031611</v>
          </cell>
        </row>
        <row r="12540">
          <cell r="A12540">
            <v>1031611</v>
          </cell>
        </row>
        <row r="12541">
          <cell r="A12541">
            <v>1031611</v>
          </cell>
        </row>
        <row r="12542">
          <cell r="A12542">
            <v>1031611</v>
          </cell>
        </row>
        <row r="12543">
          <cell r="A12543">
            <v>1031611</v>
          </cell>
        </row>
        <row r="12544">
          <cell r="A12544">
            <v>1031611</v>
          </cell>
        </row>
        <row r="12545">
          <cell r="A12545">
            <v>1031611</v>
          </cell>
        </row>
        <row r="12546">
          <cell r="A12546">
            <v>1031611</v>
          </cell>
        </row>
        <row r="12547">
          <cell r="A12547">
            <v>1031611</v>
          </cell>
        </row>
        <row r="12548">
          <cell r="A12548">
            <v>1031611</v>
          </cell>
        </row>
        <row r="12549">
          <cell r="A12549">
            <v>1031611</v>
          </cell>
        </row>
        <row r="12550">
          <cell r="A12550">
            <v>1031611</v>
          </cell>
        </row>
        <row r="12551">
          <cell r="A12551">
            <v>1031611</v>
          </cell>
        </row>
        <row r="12552">
          <cell r="A12552">
            <v>1031611</v>
          </cell>
        </row>
        <row r="12553">
          <cell r="A12553">
            <v>1031611</v>
          </cell>
        </row>
        <row r="12554">
          <cell r="A12554">
            <v>1031611</v>
          </cell>
        </row>
        <row r="12555">
          <cell r="A12555">
            <v>1031611</v>
          </cell>
        </row>
        <row r="12556">
          <cell r="A12556">
            <v>1031611</v>
          </cell>
        </row>
        <row r="12557">
          <cell r="A12557">
            <v>1031611</v>
          </cell>
        </row>
        <row r="12558">
          <cell r="A12558">
            <v>1031611</v>
          </cell>
        </row>
        <row r="12559">
          <cell r="A12559">
            <v>1031611</v>
          </cell>
        </row>
        <row r="12560">
          <cell r="A12560">
            <v>1031611</v>
          </cell>
        </row>
        <row r="12561">
          <cell r="A12561">
            <v>1031611</v>
          </cell>
        </row>
        <row r="12562">
          <cell r="A12562">
            <v>1031611</v>
          </cell>
        </row>
        <row r="12563">
          <cell r="A12563">
            <v>1031611</v>
          </cell>
        </row>
        <row r="12564">
          <cell r="A12564">
            <v>1031611</v>
          </cell>
        </row>
        <row r="12565">
          <cell r="A12565">
            <v>1031611</v>
          </cell>
        </row>
        <row r="12566">
          <cell r="A12566">
            <v>1031611</v>
          </cell>
        </row>
        <row r="12567">
          <cell r="A12567">
            <v>1031611</v>
          </cell>
        </row>
        <row r="12568">
          <cell r="A12568">
            <v>1031611</v>
          </cell>
        </row>
        <row r="12569">
          <cell r="A12569">
            <v>1031611</v>
          </cell>
        </row>
        <row r="12570">
          <cell r="A12570">
            <v>1031611</v>
          </cell>
        </row>
        <row r="12571">
          <cell r="A12571">
            <v>1031611</v>
          </cell>
        </row>
        <row r="12572">
          <cell r="A12572">
            <v>1031611</v>
          </cell>
        </row>
        <row r="12573">
          <cell r="A12573">
            <v>1031611</v>
          </cell>
        </row>
        <row r="12574">
          <cell r="A12574">
            <v>1031611</v>
          </cell>
        </row>
        <row r="12575">
          <cell r="A12575">
            <v>1031611</v>
          </cell>
        </row>
        <row r="12576">
          <cell r="A12576">
            <v>1031611</v>
          </cell>
        </row>
        <row r="12577">
          <cell r="A12577">
            <v>1031611</v>
          </cell>
        </row>
        <row r="12578">
          <cell r="A12578">
            <v>1031611</v>
          </cell>
        </row>
        <row r="12579">
          <cell r="A12579">
            <v>1031611</v>
          </cell>
        </row>
        <row r="12580">
          <cell r="A12580">
            <v>1031611</v>
          </cell>
        </row>
        <row r="12581">
          <cell r="A12581">
            <v>1031611</v>
          </cell>
        </row>
        <row r="12582">
          <cell r="A12582">
            <v>1031611</v>
          </cell>
        </row>
        <row r="12583">
          <cell r="A12583">
            <v>1031611</v>
          </cell>
        </row>
        <row r="12584">
          <cell r="A12584">
            <v>1031611</v>
          </cell>
        </row>
        <row r="12585">
          <cell r="A12585">
            <v>1031611</v>
          </cell>
        </row>
        <row r="12586">
          <cell r="A12586">
            <v>1031611</v>
          </cell>
        </row>
        <row r="12587">
          <cell r="A12587">
            <v>1031611</v>
          </cell>
        </row>
        <row r="12588">
          <cell r="A12588">
            <v>1031611</v>
          </cell>
        </row>
        <row r="12589">
          <cell r="A12589">
            <v>1031611</v>
          </cell>
        </row>
        <row r="12590">
          <cell r="A12590">
            <v>1031611</v>
          </cell>
        </row>
        <row r="12591">
          <cell r="A12591">
            <v>1031611</v>
          </cell>
        </row>
        <row r="12592">
          <cell r="A12592">
            <v>1031611</v>
          </cell>
        </row>
        <row r="12593">
          <cell r="A12593">
            <v>1031611</v>
          </cell>
        </row>
        <row r="12594">
          <cell r="A12594">
            <v>1031611</v>
          </cell>
        </row>
        <row r="12595">
          <cell r="A12595">
            <v>1031611</v>
          </cell>
        </row>
        <row r="12596">
          <cell r="A12596">
            <v>1031611</v>
          </cell>
        </row>
        <row r="12597">
          <cell r="A12597">
            <v>1031611</v>
          </cell>
        </row>
        <row r="12598">
          <cell r="A12598">
            <v>1031611</v>
          </cell>
        </row>
        <row r="12599">
          <cell r="A12599">
            <v>1031611</v>
          </cell>
        </row>
        <row r="12600">
          <cell r="A12600">
            <v>1031611</v>
          </cell>
        </row>
        <row r="12601">
          <cell r="A12601">
            <v>1031611</v>
          </cell>
        </row>
        <row r="12602">
          <cell r="A12602">
            <v>1031611</v>
          </cell>
        </row>
        <row r="12603">
          <cell r="A12603">
            <v>1031611</v>
          </cell>
        </row>
        <row r="12604">
          <cell r="A12604">
            <v>1031611</v>
          </cell>
        </row>
        <row r="12605">
          <cell r="A12605">
            <v>1031611</v>
          </cell>
        </row>
        <row r="12606">
          <cell r="A12606">
            <v>1031611</v>
          </cell>
        </row>
        <row r="12607">
          <cell r="A12607">
            <v>1031611</v>
          </cell>
        </row>
        <row r="12608">
          <cell r="A12608">
            <v>1031611</v>
          </cell>
        </row>
        <row r="12609">
          <cell r="A12609">
            <v>1031611</v>
          </cell>
        </row>
        <row r="12610">
          <cell r="A12610">
            <v>1031611</v>
          </cell>
        </row>
        <row r="12611">
          <cell r="A12611">
            <v>1031611</v>
          </cell>
        </row>
        <row r="12612">
          <cell r="A12612">
            <v>1031611</v>
          </cell>
        </row>
        <row r="12613">
          <cell r="A12613">
            <v>1031611</v>
          </cell>
        </row>
        <row r="12614">
          <cell r="A12614">
            <v>1031611</v>
          </cell>
        </row>
        <row r="12615">
          <cell r="A12615">
            <v>1031611</v>
          </cell>
        </row>
        <row r="12616">
          <cell r="A12616">
            <v>1031611</v>
          </cell>
        </row>
        <row r="12617">
          <cell r="A12617">
            <v>1031611</v>
          </cell>
        </row>
        <row r="12618">
          <cell r="A12618">
            <v>1031611</v>
          </cell>
        </row>
        <row r="12619">
          <cell r="A12619">
            <v>1031611</v>
          </cell>
        </row>
        <row r="12620">
          <cell r="A12620">
            <v>1031611</v>
          </cell>
        </row>
        <row r="12621">
          <cell r="A12621">
            <v>1031611</v>
          </cell>
        </row>
        <row r="12622">
          <cell r="A12622">
            <v>1031611</v>
          </cell>
        </row>
        <row r="12623">
          <cell r="A12623">
            <v>1031611</v>
          </cell>
        </row>
        <row r="12624">
          <cell r="A12624">
            <v>1031611</v>
          </cell>
        </row>
        <row r="12625">
          <cell r="A12625">
            <v>1031611</v>
          </cell>
        </row>
        <row r="12626">
          <cell r="A12626">
            <v>1031611</v>
          </cell>
        </row>
        <row r="12627">
          <cell r="A12627">
            <v>1031611</v>
          </cell>
        </row>
        <row r="12628">
          <cell r="A12628">
            <v>1031611</v>
          </cell>
        </row>
        <row r="12629">
          <cell r="A12629">
            <v>1031611</v>
          </cell>
        </row>
        <row r="12630">
          <cell r="A12630">
            <v>1031611</v>
          </cell>
        </row>
        <row r="12631">
          <cell r="A12631">
            <v>1031611</v>
          </cell>
        </row>
        <row r="12632">
          <cell r="A12632">
            <v>1031611</v>
          </cell>
        </row>
        <row r="12633">
          <cell r="A12633">
            <v>1031611</v>
          </cell>
        </row>
        <row r="12634">
          <cell r="A12634">
            <v>1031611</v>
          </cell>
        </row>
        <row r="12635">
          <cell r="A12635">
            <v>1031611</v>
          </cell>
        </row>
        <row r="12636">
          <cell r="A12636">
            <v>1031611</v>
          </cell>
        </row>
        <row r="12637">
          <cell r="A12637">
            <v>1031611</v>
          </cell>
        </row>
        <row r="12638">
          <cell r="A12638">
            <v>1031611</v>
          </cell>
        </row>
        <row r="12639">
          <cell r="A12639">
            <v>1031611</v>
          </cell>
        </row>
        <row r="12640">
          <cell r="A12640">
            <v>1031611</v>
          </cell>
        </row>
        <row r="12641">
          <cell r="A12641">
            <v>1031611</v>
          </cell>
        </row>
        <row r="12642">
          <cell r="A12642">
            <v>1031611</v>
          </cell>
        </row>
        <row r="12643">
          <cell r="A12643">
            <v>1031611</v>
          </cell>
        </row>
        <row r="12644">
          <cell r="A12644">
            <v>1031611</v>
          </cell>
        </row>
        <row r="12645">
          <cell r="A12645">
            <v>1031611</v>
          </cell>
        </row>
        <row r="12646">
          <cell r="A12646">
            <v>1031611</v>
          </cell>
        </row>
        <row r="12647">
          <cell r="A12647">
            <v>1031611</v>
          </cell>
        </row>
        <row r="12648">
          <cell r="A12648">
            <v>1031611</v>
          </cell>
        </row>
        <row r="12649">
          <cell r="A12649">
            <v>1031611</v>
          </cell>
        </row>
        <row r="12650">
          <cell r="A12650">
            <v>1031611</v>
          </cell>
        </row>
        <row r="12651">
          <cell r="A12651">
            <v>1031611</v>
          </cell>
        </row>
        <row r="12652">
          <cell r="A12652">
            <v>1031611</v>
          </cell>
        </row>
        <row r="12653">
          <cell r="A12653">
            <v>1031611</v>
          </cell>
        </row>
        <row r="12654">
          <cell r="A12654">
            <v>1031611</v>
          </cell>
        </row>
        <row r="12655">
          <cell r="A12655">
            <v>1031611</v>
          </cell>
        </row>
        <row r="12656">
          <cell r="A12656">
            <v>1031611</v>
          </cell>
        </row>
        <row r="12657">
          <cell r="A12657">
            <v>1031611</v>
          </cell>
        </row>
        <row r="12658">
          <cell r="A12658">
            <v>1031611</v>
          </cell>
        </row>
        <row r="12659">
          <cell r="A12659">
            <v>1031611</v>
          </cell>
        </row>
        <row r="12660">
          <cell r="A12660">
            <v>1031611</v>
          </cell>
        </row>
        <row r="12661">
          <cell r="A12661">
            <v>1031611</v>
          </cell>
        </row>
        <row r="12662">
          <cell r="A12662">
            <v>1031611</v>
          </cell>
        </row>
        <row r="12663">
          <cell r="A12663">
            <v>1031611</v>
          </cell>
        </row>
        <row r="12664">
          <cell r="A12664">
            <v>1031611</v>
          </cell>
        </row>
        <row r="12665">
          <cell r="A12665">
            <v>1031611</v>
          </cell>
        </row>
        <row r="12666">
          <cell r="A12666">
            <v>1031611</v>
          </cell>
        </row>
        <row r="12667">
          <cell r="A12667">
            <v>1031611</v>
          </cell>
        </row>
        <row r="12668">
          <cell r="A12668">
            <v>1031611</v>
          </cell>
        </row>
        <row r="12669">
          <cell r="A12669">
            <v>1031611</v>
          </cell>
        </row>
        <row r="12670">
          <cell r="A12670">
            <v>1031611</v>
          </cell>
        </row>
        <row r="12671">
          <cell r="A12671">
            <v>1031611</v>
          </cell>
        </row>
        <row r="12672">
          <cell r="A12672">
            <v>1031611</v>
          </cell>
        </row>
        <row r="12673">
          <cell r="A12673">
            <v>1031611</v>
          </cell>
        </row>
        <row r="12674">
          <cell r="A12674">
            <v>1031611</v>
          </cell>
        </row>
        <row r="12675">
          <cell r="A12675">
            <v>1031611</v>
          </cell>
        </row>
        <row r="12676">
          <cell r="A12676">
            <v>1031611</v>
          </cell>
        </row>
        <row r="12677">
          <cell r="A12677">
            <v>1031611</v>
          </cell>
        </row>
        <row r="12678">
          <cell r="A12678">
            <v>1031611</v>
          </cell>
        </row>
        <row r="12679">
          <cell r="A12679">
            <v>1031611</v>
          </cell>
        </row>
        <row r="12680">
          <cell r="A12680">
            <v>1031611</v>
          </cell>
        </row>
        <row r="12681">
          <cell r="A12681">
            <v>1031611</v>
          </cell>
        </row>
        <row r="12682">
          <cell r="A12682">
            <v>1031611</v>
          </cell>
        </row>
        <row r="12683">
          <cell r="A12683">
            <v>1031611</v>
          </cell>
        </row>
        <row r="12684">
          <cell r="A12684">
            <v>1031611</v>
          </cell>
        </row>
        <row r="12685">
          <cell r="A12685">
            <v>1031611</v>
          </cell>
        </row>
        <row r="12686">
          <cell r="A12686">
            <v>1031611</v>
          </cell>
        </row>
        <row r="12687">
          <cell r="A12687">
            <v>1031611</v>
          </cell>
        </row>
        <row r="12688">
          <cell r="A12688">
            <v>1031611</v>
          </cell>
        </row>
        <row r="12689">
          <cell r="A12689">
            <v>1031611</v>
          </cell>
        </row>
        <row r="12690">
          <cell r="A12690">
            <v>1031611</v>
          </cell>
        </row>
        <row r="12691">
          <cell r="A12691">
            <v>1031611</v>
          </cell>
        </row>
        <row r="12692">
          <cell r="A12692">
            <v>1031611</v>
          </cell>
        </row>
        <row r="12693">
          <cell r="A12693">
            <v>1031611</v>
          </cell>
        </row>
        <row r="12694">
          <cell r="A12694">
            <v>1031611</v>
          </cell>
        </row>
        <row r="12695">
          <cell r="A12695">
            <v>1031611</v>
          </cell>
        </row>
        <row r="12696">
          <cell r="A12696">
            <v>1031611</v>
          </cell>
        </row>
        <row r="12697">
          <cell r="A12697">
            <v>1031611</v>
          </cell>
        </row>
        <row r="12698">
          <cell r="A12698">
            <v>1031611</v>
          </cell>
        </row>
        <row r="12699">
          <cell r="A12699">
            <v>1031611</v>
          </cell>
        </row>
        <row r="12700">
          <cell r="A12700">
            <v>1031611</v>
          </cell>
        </row>
        <row r="12701">
          <cell r="A12701">
            <v>1031611</v>
          </cell>
        </row>
        <row r="12702">
          <cell r="A12702">
            <v>1031611</v>
          </cell>
        </row>
        <row r="12703">
          <cell r="A12703">
            <v>1031611</v>
          </cell>
        </row>
        <row r="12704">
          <cell r="A12704">
            <v>1031611</v>
          </cell>
        </row>
        <row r="12705">
          <cell r="A12705">
            <v>1031611</v>
          </cell>
        </row>
        <row r="12706">
          <cell r="A12706">
            <v>1031611</v>
          </cell>
        </row>
        <row r="12707">
          <cell r="A12707">
            <v>1031611</v>
          </cell>
        </row>
        <row r="12708">
          <cell r="A12708">
            <v>1031611</v>
          </cell>
        </row>
        <row r="12709">
          <cell r="A12709">
            <v>1031611</v>
          </cell>
        </row>
        <row r="12710">
          <cell r="A12710">
            <v>1031611</v>
          </cell>
        </row>
        <row r="12711">
          <cell r="A12711">
            <v>1031611</v>
          </cell>
        </row>
        <row r="12712">
          <cell r="A12712">
            <v>1031611</v>
          </cell>
        </row>
        <row r="12713">
          <cell r="A12713">
            <v>1031611</v>
          </cell>
        </row>
        <row r="12714">
          <cell r="A12714">
            <v>1031611</v>
          </cell>
        </row>
        <row r="12715">
          <cell r="A12715">
            <v>1031611</v>
          </cell>
        </row>
        <row r="12716">
          <cell r="A12716">
            <v>1031611</v>
          </cell>
        </row>
        <row r="12717">
          <cell r="A12717">
            <v>1031611</v>
          </cell>
        </row>
        <row r="12718">
          <cell r="A12718">
            <v>1031611</v>
          </cell>
        </row>
        <row r="12719">
          <cell r="A12719">
            <v>1031611</v>
          </cell>
        </row>
        <row r="12720">
          <cell r="A12720">
            <v>1031611</v>
          </cell>
        </row>
        <row r="12721">
          <cell r="A12721">
            <v>1031611</v>
          </cell>
        </row>
        <row r="12722">
          <cell r="A12722">
            <v>1031611</v>
          </cell>
        </row>
        <row r="12723">
          <cell r="A12723">
            <v>1031611</v>
          </cell>
        </row>
        <row r="12724">
          <cell r="A12724">
            <v>1031611</v>
          </cell>
        </row>
        <row r="12725">
          <cell r="A12725">
            <v>1031611</v>
          </cell>
        </row>
        <row r="12726">
          <cell r="A12726">
            <v>1031611</v>
          </cell>
        </row>
        <row r="12727">
          <cell r="A12727">
            <v>1031611</v>
          </cell>
        </row>
        <row r="12728">
          <cell r="A12728">
            <v>1031611</v>
          </cell>
        </row>
        <row r="12729">
          <cell r="A12729">
            <v>1031611</v>
          </cell>
        </row>
        <row r="12730">
          <cell r="A12730">
            <v>1031611</v>
          </cell>
        </row>
        <row r="12731">
          <cell r="A12731">
            <v>1031611</v>
          </cell>
        </row>
        <row r="12732">
          <cell r="A12732">
            <v>1031611</v>
          </cell>
        </row>
        <row r="12733">
          <cell r="A12733">
            <v>1031611</v>
          </cell>
        </row>
        <row r="12734">
          <cell r="A12734">
            <v>1031623</v>
          </cell>
        </row>
        <row r="12735">
          <cell r="A12735">
            <v>1031627</v>
          </cell>
        </row>
        <row r="12736">
          <cell r="A12736">
            <v>1031627</v>
          </cell>
        </row>
        <row r="12737">
          <cell r="A12737">
            <v>1031627</v>
          </cell>
        </row>
        <row r="12738">
          <cell r="A12738">
            <v>1031627</v>
          </cell>
        </row>
        <row r="12739">
          <cell r="A12739">
            <v>1031627</v>
          </cell>
        </row>
        <row r="12740">
          <cell r="A12740">
            <v>1031627</v>
          </cell>
        </row>
        <row r="12741">
          <cell r="A12741">
            <v>1031627</v>
          </cell>
        </row>
        <row r="12742">
          <cell r="A12742">
            <v>1031640</v>
          </cell>
        </row>
        <row r="12743">
          <cell r="A12743">
            <v>1031640</v>
          </cell>
        </row>
        <row r="12744">
          <cell r="A12744">
            <v>1031640</v>
          </cell>
        </row>
        <row r="12745">
          <cell r="A12745">
            <v>1031640</v>
          </cell>
        </row>
        <row r="12746">
          <cell r="A12746">
            <v>1031640</v>
          </cell>
        </row>
        <row r="12747">
          <cell r="A12747">
            <v>1031640</v>
          </cell>
        </row>
        <row r="12748">
          <cell r="A12748">
            <v>1031640</v>
          </cell>
        </row>
        <row r="12749">
          <cell r="A12749">
            <v>1031640</v>
          </cell>
        </row>
        <row r="12750">
          <cell r="A12750">
            <v>1031640</v>
          </cell>
        </row>
        <row r="12751">
          <cell r="A12751">
            <v>1031640</v>
          </cell>
        </row>
        <row r="12752">
          <cell r="A12752">
            <v>1031640</v>
          </cell>
        </row>
        <row r="12753">
          <cell r="A12753">
            <v>1031640</v>
          </cell>
        </row>
        <row r="12754">
          <cell r="A12754">
            <v>1031640</v>
          </cell>
        </row>
        <row r="12755">
          <cell r="A12755">
            <v>1031640</v>
          </cell>
        </row>
        <row r="12756">
          <cell r="A12756">
            <v>1031640</v>
          </cell>
        </row>
        <row r="12757">
          <cell r="A12757">
            <v>1031640</v>
          </cell>
        </row>
        <row r="12758">
          <cell r="A12758">
            <v>1031642</v>
          </cell>
        </row>
        <row r="12759">
          <cell r="A12759">
            <v>1031642</v>
          </cell>
        </row>
        <row r="12760">
          <cell r="A12760">
            <v>1031642</v>
          </cell>
        </row>
        <row r="12761">
          <cell r="A12761">
            <v>1031642</v>
          </cell>
        </row>
        <row r="12762">
          <cell r="A12762">
            <v>1031642</v>
          </cell>
        </row>
        <row r="12763">
          <cell r="A12763">
            <v>1031642</v>
          </cell>
        </row>
        <row r="12764">
          <cell r="A12764">
            <v>1031642</v>
          </cell>
        </row>
        <row r="12765">
          <cell r="A12765">
            <v>1031642</v>
          </cell>
        </row>
        <row r="12766">
          <cell r="A12766">
            <v>1031642</v>
          </cell>
        </row>
        <row r="12767">
          <cell r="A12767">
            <v>1031642</v>
          </cell>
        </row>
        <row r="12768">
          <cell r="A12768">
            <v>1031642</v>
          </cell>
        </row>
        <row r="12769">
          <cell r="A12769">
            <v>1031642</v>
          </cell>
        </row>
        <row r="12770">
          <cell r="A12770">
            <v>1031642</v>
          </cell>
        </row>
        <row r="12771">
          <cell r="A12771">
            <v>1031642</v>
          </cell>
        </row>
        <row r="12772">
          <cell r="A12772">
            <v>1031642</v>
          </cell>
        </row>
        <row r="12773">
          <cell r="A12773">
            <v>1031642</v>
          </cell>
        </row>
        <row r="12774">
          <cell r="A12774">
            <v>1031642</v>
          </cell>
        </row>
        <row r="12775">
          <cell r="A12775">
            <v>1031647</v>
          </cell>
        </row>
        <row r="12776">
          <cell r="A12776">
            <v>1031647</v>
          </cell>
        </row>
        <row r="12777">
          <cell r="A12777">
            <v>1031647</v>
          </cell>
        </row>
        <row r="12778">
          <cell r="A12778">
            <v>1031647</v>
          </cell>
        </row>
        <row r="12779">
          <cell r="A12779">
            <v>1031647</v>
          </cell>
        </row>
        <row r="12780">
          <cell r="A12780">
            <v>1031647</v>
          </cell>
        </row>
        <row r="12781">
          <cell r="A12781">
            <v>1031647</v>
          </cell>
        </row>
        <row r="12782">
          <cell r="A12782">
            <v>1031647</v>
          </cell>
        </row>
        <row r="12783">
          <cell r="A12783">
            <v>1031647</v>
          </cell>
        </row>
        <row r="12784">
          <cell r="A12784">
            <v>1031647</v>
          </cell>
        </row>
        <row r="12785">
          <cell r="A12785">
            <v>1031647</v>
          </cell>
        </row>
        <row r="12786">
          <cell r="A12786">
            <v>1031647</v>
          </cell>
        </row>
        <row r="12787">
          <cell r="A12787">
            <v>1031647</v>
          </cell>
        </row>
        <row r="12788">
          <cell r="A12788">
            <v>1031647</v>
          </cell>
        </row>
        <row r="12789">
          <cell r="A12789">
            <v>1031648</v>
          </cell>
        </row>
        <row r="12790">
          <cell r="A12790">
            <v>1031648</v>
          </cell>
        </row>
        <row r="12791">
          <cell r="A12791">
            <v>1031648</v>
          </cell>
        </row>
        <row r="12792">
          <cell r="A12792">
            <v>1031648</v>
          </cell>
        </row>
        <row r="12793">
          <cell r="A12793">
            <v>1031648</v>
          </cell>
        </row>
        <row r="12794">
          <cell r="A12794">
            <v>1031648</v>
          </cell>
        </row>
        <row r="12795">
          <cell r="A12795">
            <v>1031648</v>
          </cell>
        </row>
        <row r="12796">
          <cell r="A12796">
            <v>1031648</v>
          </cell>
        </row>
        <row r="12797">
          <cell r="A12797">
            <v>1031648</v>
          </cell>
        </row>
        <row r="12798">
          <cell r="A12798">
            <v>1031648</v>
          </cell>
        </row>
        <row r="12799">
          <cell r="A12799">
            <v>1031648</v>
          </cell>
        </row>
        <row r="12800">
          <cell r="A12800">
            <v>1031648</v>
          </cell>
        </row>
        <row r="12801">
          <cell r="A12801">
            <v>1031648</v>
          </cell>
        </row>
        <row r="12802">
          <cell r="A12802">
            <v>1031648</v>
          </cell>
        </row>
        <row r="12803">
          <cell r="A12803">
            <v>1031648</v>
          </cell>
        </row>
        <row r="12804">
          <cell r="A12804">
            <v>1031648</v>
          </cell>
        </row>
        <row r="12805">
          <cell r="A12805">
            <v>1031648</v>
          </cell>
        </row>
        <row r="12806">
          <cell r="A12806">
            <v>1031648</v>
          </cell>
        </row>
        <row r="12807">
          <cell r="A12807">
            <v>1031648</v>
          </cell>
        </row>
        <row r="12808">
          <cell r="A12808">
            <v>1031648</v>
          </cell>
        </row>
        <row r="12809">
          <cell r="A12809">
            <v>1031648</v>
          </cell>
        </row>
        <row r="12810">
          <cell r="A12810">
            <v>1031649</v>
          </cell>
        </row>
        <row r="12811">
          <cell r="A12811">
            <v>1031649</v>
          </cell>
        </row>
        <row r="12812">
          <cell r="A12812">
            <v>1031649</v>
          </cell>
        </row>
        <row r="12813">
          <cell r="A12813">
            <v>1031649</v>
          </cell>
        </row>
        <row r="12814">
          <cell r="A12814">
            <v>1031649</v>
          </cell>
        </row>
        <row r="12815">
          <cell r="A12815">
            <v>1031649</v>
          </cell>
        </row>
        <row r="12816">
          <cell r="A12816">
            <v>1031649</v>
          </cell>
        </row>
        <row r="12817">
          <cell r="A12817">
            <v>1031649</v>
          </cell>
        </row>
        <row r="12818">
          <cell r="A12818">
            <v>1031649</v>
          </cell>
        </row>
        <row r="12819">
          <cell r="A12819">
            <v>1031649</v>
          </cell>
        </row>
        <row r="12820">
          <cell r="A12820">
            <v>1031649</v>
          </cell>
        </row>
        <row r="12821">
          <cell r="A12821">
            <v>1031649</v>
          </cell>
        </row>
        <row r="12822">
          <cell r="A12822">
            <v>1031649</v>
          </cell>
        </row>
        <row r="12823">
          <cell r="A12823">
            <v>1031649</v>
          </cell>
        </row>
        <row r="12824">
          <cell r="A12824">
            <v>1031649</v>
          </cell>
        </row>
        <row r="12825">
          <cell r="A12825">
            <v>1031649</v>
          </cell>
        </row>
        <row r="12826">
          <cell r="A12826">
            <v>1031649</v>
          </cell>
        </row>
        <row r="12827">
          <cell r="A12827">
            <v>1031649</v>
          </cell>
        </row>
        <row r="12828">
          <cell r="A12828">
            <v>1031649</v>
          </cell>
        </row>
        <row r="12829">
          <cell r="A12829">
            <v>1031649</v>
          </cell>
        </row>
        <row r="12830">
          <cell r="A12830">
            <v>1031649</v>
          </cell>
        </row>
        <row r="12831">
          <cell r="A12831">
            <v>1031649</v>
          </cell>
        </row>
        <row r="12832">
          <cell r="A12832">
            <v>1031653</v>
          </cell>
        </row>
        <row r="12833">
          <cell r="A12833">
            <v>1031653</v>
          </cell>
        </row>
        <row r="12834">
          <cell r="A12834">
            <v>1031653</v>
          </cell>
        </row>
        <row r="12835">
          <cell r="A12835">
            <v>1031653</v>
          </cell>
        </row>
        <row r="12836">
          <cell r="A12836">
            <v>1031653</v>
          </cell>
        </row>
        <row r="12837">
          <cell r="A12837">
            <v>1031653</v>
          </cell>
        </row>
        <row r="12838">
          <cell r="A12838">
            <v>1031653</v>
          </cell>
        </row>
        <row r="12839">
          <cell r="A12839">
            <v>1031653</v>
          </cell>
        </row>
        <row r="12840">
          <cell r="A12840">
            <v>1031653</v>
          </cell>
        </row>
        <row r="12841">
          <cell r="A12841">
            <v>1031653</v>
          </cell>
        </row>
        <row r="12842">
          <cell r="A12842">
            <v>1031653</v>
          </cell>
        </row>
        <row r="12843">
          <cell r="A12843">
            <v>1031653</v>
          </cell>
        </row>
        <row r="12844">
          <cell r="A12844">
            <v>1031653</v>
          </cell>
        </row>
        <row r="12845">
          <cell r="A12845">
            <v>1031653</v>
          </cell>
        </row>
        <row r="12846">
          <cell r="A12846">
            <v>1031653</v>
          </cell>
        </row>
        <row r="12847">
          <cell r="A12847">
            <v>1031653</v>
          </cell>
        </row>
        <row r="12848">
          <cell r="A12848">
            <v>1031653</v>
          </cell>
        </row>
        <row r="12849">
          <cell r="A12849">
            <v>1031654</v>
          </cell>
        </row>
        <row r="12850">
          <cell r="A12850">
            <v>1031654</v>
          </cell>
        </row>
        <row r="12851">
          <cell r="A12851">
            <v>1031654</v>
          </cell>
        </row>
        <row r="12852">
          <cell r="A12852">
            <v>1031654</v>
          </cell>
        </row>
        <row r="12853">
          <cell r="A12853">
            <v>1031654</v>
          </cell>
        </row>
        <row r="12854">
          <cell r="A12854">
            <v>1031654</v>
          </cell>
        </row>
        <row r="12855">
          <cell r="A12855">
            <v>1031654</v>
          </cell>
        </row>
        <row r="12856">
          <cell r="A12856">
            <v>1031654</v>
          </cell>
        </row>
        <row r="12857">
          <cell r="A12857">
            <v>1031654</v>
          </cell>
        </row>
        <row r="12858">
          <cell r="A12858">
            <v>1031654</v>
          </cell>
        </row>
        <row r="12859">
          <cell r="A12859">
            <v>1031654</v>
          </cell>
        </row>
        <row r="12860">
          <cell r="A12860">
            <v>1031654</v>
          </cell>
        </row>
        <row r="12861">
          <cell r="A12861">
            <v>1031654</v>
          </cell>
        </row>
        <row r="12862">
          <cell r="A12862">
            <v>1031654</v>
          </cell>
        </row>
        <row r="12863">
          <cell r="A12863">
            <v>1031654</v>
          </cell>
        </row>
        <row r="12864">
          <cell r="A12864">
            <v>1031656</v>
          </cell>
        </row>
        <row r="12865">
          <cell r="A12865">
            <v>1031656</v>
          </cell>
        </row>
        <row r="12866">
          <cell r="A12866">
            <v>1031656</v>
          </cell>
        </row>
        <row r="12867">
          <cell r="A12867">
            <v>1031656</v>
          </cell>
        </row>
        <row r="12868">
          <cell r="A12868">
            <v>1031656</v>
          </cell>
        </row>
        <row r="12869">
          <cell r="A12869">
            <v>1031656</v>
          </cell>
        </row>
        <row r="12870">
          <cell r="A12870">
            <v>1031656</v>
          </cell>
        </row>
        <row r="12871">
          <cell r="A12871">
            <v>1031656</v>
          </cell>
        </row>
        <row r="12872">
          <cell r="A12872">
            <v>1031656</v>
          </cell>
        </row>
        <row r="12873">
          <cell r="A12873">
            <v>1031656</v>
          </cell>
        </row>
        <row r="12874">
          <cell r="A12874">
            <v>1031656</v>
          </cell>
        </row>
        <row r="12875">
          <cell r="A12875">
            <v>1031656</v>
          </cell>
        </row>
        <row r="12876">
          <cell r="A12876">
            <v>1031656</v>
          </cell>
        </row>
        <row r="12877">
          <cell r="A12877">
            <v>1031656</v>
          </cell>
        </row>
        <row r="12878">
          <cell r="A12878">
            <v>1031656</v>
          </cell>
        </row>
        <row r="12879">
          <cell r="A12879">
            <v>1031660</v>
          </cell>
        </row>
        <row r="12880">
          <cell r="A12880">
            <v>1031660</v>
          </cell>
        </row>
        <row r="12881">
          <cell r="A12881">
            <v>1031660</v>
          </cell>
        </row>
        <row r="12882">
          <cell r="A12882">
            <v>1031660</v>
          </cell>
        </row>
        <row r="12883">
          <cell r="A12883">
            <v>1031660</v>
          </cell>
        </row>
        <row r="12884">
          <cell r="A12884">
            <v>1031660</v>
          </cell>
        </row>
        <row r="12885">
          <cell r="A12885">
            <v>1031660</v>
          </cell>
        </row>
        <row r="12886">
          <cell r="A12886">
            <v>1031660</v>
          </cell>
        </row>
        <row r="12887">
          <cell r="A12887">
            <v>1031664</v>
          </cell>
        </row>
        <row r="12888">
          <cell r="A12888">
            <v>1031664</v>
          </cell>
        </row>
        <row r="12889">
          <cell r="A12889">
            <v>1031664</v>
          </cell>
        </row>
        <row r="12890">
          <cell r="A12890">
            <v>1031664</v>
          </cell>
        </row>
        <row r="12891">
          <cell r="A12891">
            <v>1031664</v>
          </cell>
        </row>
        <row r="12892">
          <cell r="A12892">
            <v>1031664</v>
          </cell>
        </row>
        <row r="12893">
          <cell r="A12893">
            <v>1031664</v>
          </cell>
        </row>
        <row r="12894">
          <cell r="A12894">
            <v>1031664</v>
          </cell>
        </row>
        <row r="12895">
          <cell r="A12895">
            <v>1031664</v>
          </cell>
        </row>
        <row r="12896">
          <cell r="A12896">
            <v>1031664</v>
          </cell>
        </row>
        <row r="12897">
          <cell r="A12897">
            <v>1031664</v>
          </cell>
        </row>
        <row r="12898">
          <cell r="A12898">
            <v>1031664</v>
          </cell>
        </row>
        <row r="12899">
          <cell r="A12899">
            <v>1031664</v>
          </cell>
        </row>
        <row r="12900">
          <cell r="A12900">
            <v>1031664</v>
          </cell>
        </row>
        <row r="12901">
          <cell r="A12901">
            <v>1031664</v>
          </cell>
        </row>
        <row r="12902">
          <cell r="A12902">
            <v>1031664</v>
          </cell>
        </row>
        <row r="12903">
          <cell r="A12903">
            <v>1031664</v>
          </cell>
        </row>
        <row r="12904">
          <cell r="A12904">
            <v>1031664</v>
          </cell>
        </row>
        <row r="12905">
          <cell r="A12905">
            <v>1031682</v>
          </cell>
        </row>
        <row r="12906">
          <cell r="A12906">
            <v>1031682</v>
          </cell>
        </row>
        <row r="12907">
          <cell r="A12907">
            <v>1031682</v>
          </cell>
        </row>
        <row r="12908">
          <cell r="A12908">
            <v>1031682</v>
          </cell>
        </row>
        <row r="12909">
          <cell r="A12909">
            <v>1031682</v>
          </cell>
        </row>
        <row r="12910">
          <cell r="A12910">
            <v>1031682</v>
          </cell>
        </row>
        <row r="12911">
          <cell r="A12911">
            <v>1031682</v>
          </cell>
        </row>
        <row r="12912">
          <cell r="A12912">
            <v>1031682</v>
          </cell>
        </row>
        <row r="12913">
          <cell r="A12913">
            <v>1031682</v>
          </cell>
        </row>
        <row r="12914">
          <cell r="A12914">
            <v>1031683</v>
          </cell>
        </row>
        <row r="12915">
          <cell r="A12915">
            <v>1031683</v>
          </cell>
        </row>
        <row r="12916">
          <cell r="A12916">
            <v>1031683</v>
          </cell>
        </row>
        <row r="12917">
          <cell r="A12917">
            <v>1031683</v>
          </cell>
        </row>
        <row r="12918">
          <cell r="A12918">
            <v>1031683</v>
          </cell>
        </row>
        <row r="12919">
          <cell r="A12919">
            <v>1031683</v>
          </cell>
        </row>
        <row r="12920">
          <cell r="A12920">
            <v>1031683</v>
          </cell>
        </row>
        <row r="12921">
          <cell r="A12921">
            <v>1031683</v>
          </cell>
        </row>
        <row r="12922">
          <cell r="A12922">
            <v>1031683</v>
          </cell>
        </row>
        <row r="12923">
          <cell r="A12923">
            <v>1031692</v>
          </cell>
        </row>
        <row r="12924">
          <cell r="A12924">
            <v>1031710</v>
          </cell>
        </row>
        <row r="12925">
          <cell r="A12925">
            <v>1031710</v>
          </cell>
        </row>
        <row r="12926">
          <cell r="A12926">
            <v>1031710</v>
          </cell>
        </row>
        <row r="12927">
          <cell r="A12927">
            <v>1031750</v>
          </cell>
        </row>
        <row r="12928">
          <cell r="A12928">
            <v>1031750</v>
          </cell>
        </row>
        <row r="12929">
          <cell r="A12929">
            <v>1031750</v>
          </cell>
        </row>
        <row r="12930">
          <cell r="A12930">
            <v>1031750</v>
          </cell>
        </row>
        <row r="12931">
          <cell r="A12931">
            <v>1031750</v>
          </cell>
        </row>
        <row r="12932">
          <cell r="A12932">
            <v>1031750</v>
          </cell>
        </row>
        <row r="12933">
          <cell r="A12933">
            <v>1031750</v>
          </cell>
        </row>
        <row r="12934">
          <cell r="A12934">
            <v>1031750</v>
          </cell>
        </row>
        <row r="12935">
          <cell r="A12935">
            <v>1031750</v>
          </cell>
        </row>
        <row r="12936">
          <cell r="A12936">
            <v>1031750</v>
          </cell>
        </row>
        <row r="12937">
          <cell r="A12937">
            <v>1031750</v>
          </cell>
        </row>
        <row r="12938">
          <cell r="A12938">
            <v>1031750</v>
          </cell>
        </row>
        <row r="12939">
          <cell r="A12939">
            <v>1031750</v>
          </cell>
        </row>
        <row r="12940">
          <cell r="A12940">
            <v>1031750</v>
          </cell>
        </row>
        <row r="12941">
          <cell r="A12941">
            <v>1031750</v>
          </cell>
        </row>
        <row r="12942">
          <cell r="A12942">
            <v>1031750</v>
          </cell>
        </row>
        <row r="12943">
          <cell r="A12943">
            <v>1031753</v>
          </cell>
        </row>
        <row r="12944">
          <cell r="A12944">
            <v>1031753</v>
          </cell>
        </row>
        <row r="12945">
          <cell r="A12945">
            <v>1031753</v>
          </cell>
        </row>
        <row r="12946">
          <cell r="A12946">
            <v>1031753</v>
          </cell>
        </row>
        <row r="12947">
          <cell r="A12947">
            <v>1031753</v>
          </cell>
        </row>
        <row r="12948">
          <cell r="A12948">
            <v>1031753</v>
          </cell>
        </row>
        <row r="12949">
          <cell r="A12949">
            <v>1031757</v>
          </cell>
        </row>
        <row r="12950">
          <cell r="A12950">
            <v>1031757</v>
          </cell>
        </row>
        <row r="12951">
          <cell r="A12951">
            <v>1031757</v>
          </cell>
        </row>
        <row r="12952">
          <cell r="A12952">
            <v>1031757</v>
          </cell>
        </row>
        <row r="12953">
          <cell r="A12953">
            <v>1031757</v>
          </cell>
        </row>
        <row r="12954">
          <cell r="A12954">
            <v>1031757</v>
          </cell>
        </row>
        <row r="12955">
          <cell r="A12955">
            <v>1031757</v>
          </cell>
        </row>
        <row r="12956">
          <cell r="A12956">
            <v>1031757</v>
          </cell>
        </row>
        <row r="12957">
          <cell r="A12957">
            <v>1031757</v>
          </cell>
        </row>
        <row r="12958">
          <cell r="A12958">
            <v>1031757</v>
          </cell>
        </row>
        <row r="12959">
          <cell r="A12959">
            <v>1031757</v>
          </cell>
        </row>
        <row r="12960">
          <cell r="A12960">
            <v>1031757</v>
          </cell>
        </row>
        <row r="12961">
          <cell r="A12961">
            <v>1031766</v>
          </cell>
        </row>
        <row r="12962">
          <cell r="A12962">
            <v>1031766</v>
          </cell>
        </row>
        <row r="12963">
          <cell r="A12963">
            <v>1031766</v>
          </cell>
        </row>
        <row r="12964">
          <cell r="A12964">
            <v>1031766</v>
          </cell>
        </row>
        <row r="12965">
          <cell r="A12965">
            <v>1031766</v>
          </cell>
        </row>
        <row r="12966">
          <cell r="A12966">
            <v>1031766</v>
          </cell>
        </row>
        <row r="12967">
          <cell r="A12967">
            <v>1031766</v>
          </cell>
        </row>
        <row r="12968">
          <cell r="A12968">
            <v>1031766</v>
          </cell>
        </row>
        <row r="12969">
          <cell r="A12969">
            <v>1031840</v>
          </cell>
        </row>
        <row r="12970">
          <cell r="A12970">
            <v>1031840</v>
          </cell>
        </row>
        <row r="12971">
          <cell r="A12971">
            <v>1031844</v>
          </cell>
        </row>
        <row r="12972">
          <cell r="A12972">
            <v>1031844</v>
          </cell>
        </row>
        <row r="12973">
          <cell r="A12973">
            <v>1031851</v>
          </cell>
        </row>
        <row r="12974">
          <cell r="A12974">
            <v>1031868</v>
          </cell>
        </row>
        <row r="12975">
          <cell r="A12975">
            <v>1031877</v>
          </cell>
        </row>
        <row r="12976">
          <cell r="A12976">
            <v>1031877</v>
          </cell>
        </row>
        <row r="12977">
          <cell r="A12977">
            <v>1031877</v>
          </cell>
        </row>
        <row r="12978">
          <cell r="A12978">
            <v>1031877</v>
          </cell>
        </row>
        <row r="12979">
          <cell r="A12979">
            <v>1031877</v>
          </cell>
        </row>
        <row r="12980">
          <cell r="A12980">
            <v>1031877</v>
          </cell>
        </row>
        <row r="12981">
          <cell r="A12981">
            <v>1031877</v>
          </cell>
        </row>
        <row r="12982">
          <cell r="A12982">
            <v>1031877</v>
          </cell>
        </row>
        <row r="12983">
          <cell r="A12983">
            <v>1031895</v>
          </cell>
        </row>
        <row r="12984">
          <cell r="A12984">
            <v>1031895</v>
          </cell>
        </row>
        <row r="12985">
          <cell r="A12985">
            <v>1031920</v>
          </cell>
        </row>
        <row r="12986">
          <cell r="A12986">
            <v>1031921</v>
          </cell>
        </row>
        <row r="12987">
          <cell r="A12987">
            <v>1031925</v>
          </cell>
        </row>
        <row r="12988">
          <cell r="A12988">
            <v>1032036</v>
          </cell>
        </row>
        <row r="12989">
          <cell r="A12989">
            <v>1032036</v>
          </cell>
        </row>
        <row r="12990">
          <cell r="A12990">
            <v>1032036</v>
          </cell>
        </row>
        <row r="12991">
          <cell r="A12991">
            <v>1032046</v>
          </cell>
        </row>
        <row r="12992">
          <cell r="A12992">
            <v>1032046</v>
          </cell>
        </row>
        <row r="12993">
          <cell r="A12993">
            <v>1032062</v>
          </cell>
        </row>
        <row r="12994">
          <cell r="A12994">
            <v>1032062</v>
          </cell>
        </row>
        <row r="12995">
          <cell r="A12995">
            <v>1032065</v>
          </cell>
        </row>
        <row r="12996">
          <cell r="A12996">
            <v>1032065</v>
          </cell>
        </row>
        <row r="12997">
          <cell r="A12997">
            <v>1032065</v>
          </cell>
        </row>
        <row r="12998">
          <cell r="A12998">
            <v>1032065</v>
          </cell>
        </row>
        <row r="12999">
          <cell r="A12999">
            <v>1032065</v>
          </cell>
        </row>
        <row r="13000">
          <cell r="A13000">
            <v>1032065</v>
          </cell>
        </row>
        <row r="13001">
          <cell r="A13001">
            <v>1032141</v>
          </cell>
        </row>
        <row r="13002">
          <cell r="A13002">
            <v>1032142</v>
          </cell>
        </row>
        <row r="13003">
          <cell r="A13003">
            <v>1032142</v>
          </cell>
        </row>
        <row r="13004">
          <cell r="A13004">
            <v>1032142</v>
          </cell>
        </row>
        <row r="13005">
          <cell r="A13005">
            <v>1032142</v>
          </cell>
        </row>
        <row r="13006">
          <cell r="A13006">
            <v>1032274</v>
          </cell>
        </row>
        <row r="13007">
          <cell r="A13007">
            <v>1032274</v>
          </cell>
        </row>
        <row r="13008">
          <cell r="A13008">
            <v>1032274</v>
          </cell>
        </row>
        <row r="13009">
          <cell r="A13009">
            <v>1032274</v>
          </cell>
        </row>
        <row r="13010">
          <cell r="A13010">
            <v>1032274</v>
          </cell>
        </row>
        <row r="13011">
          <cell r="A13011">
            <v>1032274</v>
          </cell>
        </row>
        <row r="13012">
          <cell r="A13012">
            <v>1032274</v>
          </cell>
        </row>
        <row r="13013">
          <cell r="A13013">
            <v>1032275</v>
          </cell>
        </row>
        <row r="13014">
          <cell r="A13014">
            <v>1032275</v>
          </cell>
        </row>
        <row r="13015">
          <cell r="A13015">
            <v>1032275</v>
          </cell>
        </row>
        <row r="13016">
          <cell r="A13016">
            <v>1032275</v>
          </cell>
        </row>
        <row r="13017">
          <cell r="A13017">
            <v>1032275</v>
          </cell>
        </row>
        <row r="13018">
          <cell r="A13018">
            <v>1032275</v>
          </cell>
        </row>
        <row r="13019">
          <cell r="A13019">
            <v>1032275</v>
          </cell>
        </row>
        <row r="13020">
          <cell r="A13020">
            <v>1032275</v>
          </cell>
        </row>
        <row r="13021">
          <cell r="A13021">
            <v>1032275</v>
          </cell>
        </row>
        <row r="13022">
          <cell r="A13022">
            <v>1032275</v>
          </cell>
        </row>
        <row r="13023">
          <cell r="A13023">
            <v>1032289</v>
          </cell>
        </row>
        <row r="13024">
          <cell r="A13024">
            <v>1032291</v>
          </cell>
        </row>
        <row r="13025">
          <cell r="A13025">
            <v>1032292</v>
          </cell>
        </row>
        <row r="13026">
          <cell r="A13026">
            <v>1032301</v>
          </cell>
        </row>
        <row r="13027">
          <cell r="A13027">
            <v>1032310</v>
          </cell>
        </row>
        <row r="13028">
          <cell r="A13028">
            <v>1032324</v>
          </cell>
        </row>
        <row r="13029">
          <cell r="A13029">
            <v>1032348</v>
          </cell>
        </row>
        <row r="13030">
          <cell r="A13030">
            <v>1032371</v>
          </cell>
        </row>
        <row r="13031">
          <cell r="A13031">
            <v>1032466</v>
          </cell>
        </row>
        <row r="13032">
          <cell r="A13032">
            <v>1032466</v>
          </cell>
        </row>
        <row r="13033">
          <cell r="A13033">
            <v>1032466</v>
          </cell>
        </row>
        <row r="13034">
          <cell r="A13034">
            <v>1032466</v>
          </cell>
        </row>
        <row r="13035">
          <cell r="A13035">
            <v>1032466</v>
          </cell>
        </row>
        <row r="13036">
          <cell r="A13036">
            <v>1032466</v>
          </cell>
        </row>
        <row r="13037">
          <cell r="A13037">
            <v>1032466</v>
          </cell>
        </row>
        <row r="13038">
          <cell r="A13038">
            <v>1032512</v>
          </cell>
        </row>
        <row r="13039">
          <cell r="A13039">
            <v>1032512</v>
          </cell>
        </row>
        <row r="13040">
          <cell r="A13040">
            <v>1032512</v>
          </cell>
        </row>
        <row r="13041">
          <cell r="A13041">
            <v>1032517</v>
          </cell>
        </row>
        <row r="13042">
          <cell r="A13042">
            <v>1032518</v>
          </cell>
        </row>
        <row r="13043">
          <cell r="A13043">
            <v>1032523</v>
          </cell>
        </row>
        <row r="13044">
          <cell r="A13044">
            <v>1032528</v>
          </cell>
        </row>
        <row r="13045">
          <cell r="A13045">
            <v>1032531</v>
          </cell>
        </row>
        <row r="13046">
          <cell r="A13046">
            <v>1032532</v>
          </cell>
        </row>
        <row r="13047">
          <cell r="A13047">
            <v>1032533</v>
          </cell>
        </row>
        <row r="13048">
          <cell r="A13048">
            <v>1032551</v>
          </cell>
        </row>
        <row r="13049">
          <cell r="A13049">
            <v>1032559</v>
          </cell>
        </row>
        <row r="13050">
          <cell r="A13050">
            <v>1032559</v>
          </cell>
        </row>
        <row r="13051">
          <cell r="A13051">
            <v>1032559</v>
          </cell>
        </row>
        <row r="13052">
          <cell r="A13052">
            <v>1032562</v>
          </cell>
        </row>
        <row r="13053">
          <cell r="A13053">
            <v>1032563</v>
          </cell>
        </row>
        <row r="13054">
          <cell r="A13054">
            <v>1032563</v>
          </cell>
        </row>
        <row r="13055">
          <cell r="A13055">
            <v>1032567</v>
          </cell>
        </row>
        <row r="13056">
          <cell r="A13056">
            <v>1032567</v>
          </cell>
        </row>
        <row r="13057">
          <cell r="A13057">
            <v>1032567</v>
          </cell>
        </row>
        <row r="13058">
          <cell r="A13058">
            <v>1032606</v>
          </cell>
        </row>
        <row r="13059">
          <cell r="A13059">
            <v>1032607</v>
          </cell>
        </row>
        <row r="13060">
          <cell r="A13060">
            <v>1032654</v>
          </cell>
        </row>
        <row r="13061">
          <cell r="A13061">
            <v>1032656</v>
          </cell>
        </row>
        <row r="13062">
          <cell r="A13062">
            <v>1032662</v>
          </cell>
        </row>
        <row r="13063">
          <cell r="A13063">
            <v>1032662</v>
          </cell>
        </row>
        <row r="13064">
          <cell r="A13064">
            <v>1032662</v>
          </cell>
        </row>
        <row r="13065">
          <cell r="A13065">
            <v>1032662</v>
          </cell>
        </row>
        <row r="13066">
          <cell r="A13066">
            <v>1032662</v>
          </cell>
        </row>
        <row r="13067">
          <cell r="A13067">
            <v>1032883</v>
          </cell>
        </row>
        <row r="13068">
          <cell r="A13068">
            <v>1032884</v>
          </cell>
        </row>
        <row r="13069">
          <cell r="A13069">
            <v>1032886</v>
          </cell>
        </row>
        <row r="13070">
          <cell r="A13070">
            <v>1032893</v>
          </cell>
        </row>
        <row r="13071">
          <cell r="A13071">
            <v>1032983</v>
          </cell>
        </row>
        <row r="13072">
          <cell r="A13072">
            <v>1033075</v>
          </cell>
        </row>
        <row r="13073">
          <cell r="A13073">
            <v>1033075</v>
          </cell>
        </row>
        <row r="13074">
          <cell r="A13074">
            <v>1033076</v>
          </cell>
        </row>
        <row r="13075">
          <cell r="A13075">
            <v>1033076</v>
          </cell>
        </row>
        <row r="13076">
          <cell r="A13076">
            <v>1033076</v>
          </cell>
        </row>
        <row r="13077">
          <cell r="A13077">
            <v>1033076</v>
          </cell>
        </row>
        <row r="13078">
          <cell r="A13078">
            <v>1033081</v>
          </cell>
        </row>
        <row r="13079">
          <cell r="A13079">
            <v>1033273</v>
          </cell>
        </row>
        <row r="13080">
          <cell r="A13080">
            <v>1033273</v>
          </cell>
        </row>
        <row r="13081">
          <cell r="A13081">
            <v>1033273</v>
          </cell>
        </row>
        <row r="13082">
          <cell r="A13082">
            <v>1033273</v>
          </cell>
        </row>
        <row r="13083">
          <cell r="A13083">
            <v>1033273</v>
          </cell>
        </row>
        <row r="13084">
          <cell r="A13084">
            <v>1033273</v>
          </cell>
        </row>
        <row r="13085">
          <cell r="A13085">
            <v>1033274</v>
          </cell>
        </row>
        <row r="13086">
          <cell r="A13086">
            <v>1033274</v>
          </cell>
        </row>
        <row r="13087">
          <cell r="A13087">
            <v>1033274</v>
          </cell>
        </row>
        <row r="13088">
          <cell r="A13088">
            <v>1033274</v>
          </cell>
        </row>
        <row r="13089">
          <cell r="A13089">
            <v>1033274</v>
          </cell>
        </row>
        <row r="13090">
          <cell r="A13090">
            <v>1033274</v>
          </cell>
        </row>
        <row r="13091">
          <cell r="A13091">
            <v>1033274</v>
          </cell>
        </row>
        <row r="13092">
          <cell r="A13092">
            <v>1033274</v>
          </cell>
        </row>
        <row r="13093">
          <cell r="A13093">
            <v>1033274</v>
          </cell>
        </row>
        <row r="13094">
          <cell r="A13094">
            <v>1033274</v>
          </cell>
        </row>
        <row r="13095">
          <cell r="A13095">
            <v>1033274</v>
          </cell>
        </row>
        <row r="13096">
          <cell r="A13096">
            <v>1033274</v>
          </cell>
        </row>
        <row r="13097">
          <cell r="A13097">
            <v>1033274</v>
          </cell>
        </row>
        <row r="13098">
          <cell r="A13098">
            <v>1033274</v>
          </cell>
        </row>
        <row r="13099">
          <cell r="A13099">
            <v>1033287</v>
          </cell>
        </row>
        <row r="13100">
          <cell r="A13100">
            <v>1033287</v>
          </cell>
        </row>
        <row r="13101">
          <cell r="A13101">
            <v>1033287</v>
          </cell>
        </row>
        <row r="13102">
          <cell r="A13102">
            <v>1033287</v>
          </cell>
        </row>
        <row r="13103">
          <cell r="A13103">
            <v>1033287</v>
          </cell>
        </row>
        <row r="13104">
          <cell r="A13104">
            <v>1033287</v>
          </cell>
        </row>
        <row r="13105">
          <cell r="A13105">
            <v>1033287</v>
          </cell>
        </row>
        <row r="13106">
          <cell r="A13106">
            <v>1033289</v>
          </cell>
        </row>
        <row r="13107">
          <cell r="A13107">
            <v>1033289</v>
          </cell>
        </row>
        <row r="13108">
          <cell r="A13108">
            <v>1033289</v>
          </cell>
        </row>
        <row r="13109">
          <cell r="A13109">
            <v>1033289</v>
          </cell>
        </row>
        <row r="13110">
          <cell r="A13110">
            <v>1033289</v>
          </cell>
        </row>
        <row r="13111">
          <cell r="A13111">
            <v>1033289</v>
          </cell>
        </row>
        <row r="13112">
          <cell r="A13112">
            <v>1033289</v>
          </cell>
        </row>
        <row r="13113">
          <cell r="A13113">
            <v>1033289</v>
          </cell>
        </row>
        <row r="13114">
          <cell r="A13114">
            <v>1033289</v>
          </cell>
        </row>
        <row r="13115">
          <cell r="A13115">
            <v>1033290</v>
          </cell>
        </row>
        <row r="13116">
          <cell r="A13116">
            <v>1033290</v>
          </cell>
        </row>
        <row r="13117">
          <cell r="A13117">
            <v>1033290</v>
          </cell>
        </row>
        <row r="13118">
          <cell r="A13118">
            <v>1033290</v>
          </cell>
        </row>
        <row r="13119">
          <cell r="A13119">
            <v>1033290</v>
          </cell>
        </row>
        <row r="13120">
          <cell r="A13120">
            <v>1033290</v>
          </cell>
        </row>
        <row r="13121">
          <cell r="A13121">
            <v>1033303</v>
          </cell>
        </row>
        <row r="13122">
          <cell r="A13122">
            <v>1033303</v>
          </cell>
        </row>
        <row r="13123">
          <cell r="A13123">
            <v>1033303</v>
          </cell>
        </row>
        <row r="13124">
          <cell r="A13124">
            <v>1033303</v>
          </cell>
        </row>
        <row r="13125">
          <cell r="A13125">
            <v>1033303</v>
          </cell>
        </row>
        <row r="13126">
          <cell r="A13126">
            <v>1033303</v>
          </cell>
        </row>
        <row r="13127">
          <cell r="A13127">
            <v>1033303</v>
          </cell>
        </row>
        <row r="13128">
          <cell r="A13128">
            <v>1033303</v>
          </cell>
        </row>
        <row r="13129">
          <cell r="A13129">
            <v>1033303</v>
          </cell>
        </row>
        <row r="13130">
          <cell r="A13130">
            <v>1033305</v>
          </cell>
        </row>
        <row r="13131">
          <cell r="A13131">
            <v>1033305</v>
          </cell>
        </row>
        <row r="13132">
          <cell r="A13132">
            <v>1033305</v>
          </cell>
        </row>
        <row r="13133">
          <cell r="A13133">
            <v>1033305</v>
          </cell>
        </row>
        <row r="13134">
          <cell r="A13134">
            <v>1033305</v>
          </cell>
        </row>
        <row r="13135">
          <cell r="A13135">
            <v>1033308</v>
          </cell>
        </row>
        <row r="13136">
          <cell r="A13136">
            <v>1033308</v>
          </cell>
        </row>
        <row r="13137">
          <cell r="A13137">
            <v>1033308</v>
          </cell>
        </row>
        <row r="13138">
          <cell r="A13138">
            <v>1033308</v>
          </cell>
        </row>
        <row r="13139">
          <cell r="A13139">
            <v>1033308</v>
          </cell>
        </row>
        <row r="13140">
          <cell r="A13140">
            <v>1033308</v>
          </cell>
        </row>
        <row r="13141">
          <cell r="A13141">
            <v>1033308</v>
          </cell>
        </row>
        <row r="13142">
          <cell r="A13142">
            <v>1033309</v>
          </cell>
        </row>
        <row r="13143">
          <cell r="A13143">
            <v>1033309</v>
          </cell>
        </row>
        <row r="13144">
          <cell r="A13144">
            <v>1033309</v>
          </cell>
        </row>
        <row r="13145">
          <cell r="A13145">
            <v>1033309</v>
          </cell>
        </row>
        <row r="13146">
          <cell r="A13146">
            <v>1033309</v>
          </cell>
        </row>
        <row r="13147">
          <cell r="A13147">
            <v>1033309</v>
          </cell>
        </row>
        <row r="13148">
          <cell r="A13148">
            <v>1033309</v>
          </cell>
        </row>
        <row r="13149">
          <cell r="A13149">
            <v>1033310</v>
          </cell>
        </row>
        <row r="13150">
          <cell r="A13150">
            <v>1033310</v>
          </cell>
        </row>
        <row r="13151">
          <cell r="A13151">
            <v>1033310</v>
          </cell>
        </row>
        <row r="13152">
          <cell r="A13152">
            <v>1033310</v>
          </cell>
        </row>
        <row r="13153">
          <cell r="A13153">
            <v>1033310</v>
          </cell>
        </row>
        <row r="13154">
          <cell r="A13154">
            <v>1033311</v>
          </cell>
        </row>
        <row r="13155">
          <cell r="A13155">
            <v>1033311</v>
          </cell>
        </row>
        <row r="13156">
          <cell r="A13156">
            <v>1033311</v>
          </cell>
        </row>
        <row r="13157">
          <cell r="A13157">
            <v>1033311</v>
          </cell>
        </row>
        <row r="13158">
          <cell r="A13158">
            <v>1033312</v>
          </cell>
        </row>
        <row r="13159">
          <cell r="A13159">
            <v>1033312</v>
          </cell>
        </row>
        <row r="13160">
          <cell r="A13160">
            <v>1033312</v>
          </cell>
        </row>
        <row r="13161">
          <cell r="A13161">
            <v>1033312</v>
          </cell>
        </row>
        <row r="13162">
          <cell r="A13162">
            <v>1033313</v>
          </cell>
        </row>
        <row r="13163">
          <cell r="A13163">
            <v>1033313</v>
          </cell>
        </row>
        <row r="13164">
          <cell r="A13164">
            <v>1033313</v>
          </cell>
        </row>
        <row r="13165">
          <cell r="A13165">
            <v>1033313</v>
          </cell>
        </row>
        <row r="13166">
          <cell r="A13166">
            <v>1033314</v>
          </cell>
        </row>
        <row r="13167">
          <cell r="A13167">
            <v>1033314</v>
          </cell>
        </row>
        <row r="13168">
          <cell r="A13168">
            <v>1033314</v>
          </cell>
        </row>
        <row r="13169">
          <cell r="A13169">
            <v>1033314</v>
          </cell>
        </row>
        <row r="13170">
          <cell r="A13170">
            <v>1033315</v>
          </cell>
        </row>
        <row r="13171">
          <cell r="A13171">
            <v>1033315</v>
          </cell>
        </row>
        <row r="13172">
          <cell r="A13172">
            <v>1033315</v>
          </cell>
        </row>
        <row r="13173">
          <cell r="A13173">
            <v>1033316</v>
          </cell>
        </row>
        <row r="13174">
          <cell r="A13174">
            <v>1033316</v>
          </cell>
        </row>
        <row r="13175">
          <cell r="A13175">
            <v>1033316</v>
          </cell>
        </row>
        <row r="13176">
          <cell r="A13176">
            <v>1033324</v>
          </cell>
        </row>
        <row r="13177">
          <cell r="A13177">
            <v>1033324</v>
          </cell>
        </row>
        <row r="13178">
          <cell r="A13178">
            <v>1033324</v>
          </cell>
        </row>
        <row r="13179">
          <cell r="A13179">
            <v>1033324</v>
          </cell>
        </row>
        <row r="13180">
          <cell r="A13180">
            <v>1033324</v>
          </cell>
        </row>
        <row r="13181">
          <cell r="A13181">
            <v>1033326</v>
          </cell>
        </row>
        <row r="13182">
          <cell r="A13182">
            <v>1033326</v>
          </cell>
        </row>
        <row r="13183">
          <cell r="A13183">
            <v>1033326</v>
          </cell>
        </row>
        <row r="13184">
          <cell r="A13184">
            <v>1033326</v>
          </cell>
        </row>
        <row r="13185">
          <cell r="A13185">
            <v>1033327</v>
          </cell>
        </row>
        <row r="13186">
          <cell r="A13186">
            <v>1033327</v>
          </cell>
        </row>
        <row r="13187">
          <cell r="A13187">
            <v>1033327</v>
          </cell>
        </row>
        <row r="13188">
          <cell r="A13188">
            <v>1033327</v>
          </cell>
        </row>
        <row r="13189">
          <cell r="A13189">
            <v>1033328</v>
          </cell>
        </row>
        <row r="13190">
          <cell r="A13190">
            <v>1033328</v>
          </cell>
        </row>
        <row r="13191">
          <cell r="A13191">
            <v>1033328</v>
          </cell>
        </row>
        <row r="13192">
          <cell r="A13192">
            <v>1033329</v>
          </cell>
        </row>
        <row r="13193">
          <cell r="A13193">
            <v>1033329</v>
          </cell>
        </row>
        <row r="13194">
          <cell r="A13194">
            <v>1033329</v>
          </cell>
        </row>
        <row r="13195">
          <cell r="A13195">
            <v>1033329</v>
          </cell>
        </row>
        <row r="13196">
          <cell r="A13196">
            <v>1033330</v>
          </cell>
        </row>
        <row r="13197">
          <cell r="A13197">
            <v>1033330</v>
          </cell>
        </row>
        <row r="13198">
          <cell r="A13198">
            <v>1033330</v>
          </cell>
        </row>
        <row r="13199">
          <cell r="A13199">
            <v>1033330</v>
          </cell>
        </row>
        <row r="13200">
          <cell r="A13200">
            <v>1033331</v>
          </cell>
        </row>
        <row r="13201">
          <cell r="A13201">
            <v>1033331</v>
          </cell>
        </row>
        <row r="13202">
          <cell r="A13202">
            <v>1033331</v>
          </cell>
        </row>
        <row r="13203">
          <cell r="A13203">
            <v>1033331</v>
          </cell>
        </row>
        <row r="13204">
          <cell r="A13204">
            <v>1033334</v>
          </cell>
        </row>
        <row r="13205">
          <cell r="A13205">
            <v>1033334</v>
          </cell>
        </row>
        <row r="13206">
          <cell r="A13206">
            <v>1033334</v>
          </cell>
        </row>
        <row r="13207">
          <cell r="A13207">
            <v>1033334</v>
          </cell>
        </row>
        <row r="13208">
          <cell r="A13208">
            <v>1033334</v>
          </cell>
        </row>
        <row r="13209">
          <cell r="A13209">
            <v>1033335</v>
          </cell>
        </row>
        <row r="13210">
          <cell r="A13210">
            <v>1033335</v>
          </cell>
        </row>
        <row r="13211">
          <cell r="A13211">
            <v>1033335</v>
          </cell>
        </row>
        <row r="13212">
          <cell r="A13212">
            <v>1033336</v>
          </cell>
        </row>
        <row r="13213">
          <cell r="A13213">
            <v>1033336</v>
          </cell>
        </row>
        <row r="13214">
          <cell r="A13214">
            <v>1033336</v>
          </cell>
        </row>
        <row r="13215">
          <cell r="A13215">
            <v>1033337</v>
          </cell>
        </row>
        <row r="13216">
          <cell r="A13216">
            <v>1033337</v>
          </cell>
        </row>
        <row r="13217">
          <cell r="A13217">
            <v>1033337</v>
          </cell>
        </row>
        <row r="13218">
          <cell r="A13218">
            <v>1033337</v>
          </cell>
        </row>
        <row r="13219">
          <cell r="A13219">
            <v>1033337</v>
          </cell>
        </row>
        <row r="13220">
          <cell r="A13220">
            <v>1033338</v>
          </cell>
        </row>
        <row r="13221">
          <cell r="A13221">
            <v>1033338</v>
          </cell>
        </row>
        <row r="13222">
          <cell r="A13222">
            <v>1033338</v>
          </cell>
        </row>
        <row r="13223">
          <cell r="A13223">
            <v>1033338</v>
          </cell>
        </row>
        <row r="13224">
          <cell r="A13224">
            <v>1033339</v>
          </cell>
        </row>
        <row r="13225">
          <cell r="A13225">
            <v>1033339</v>
          </cell>
        </row>
        <row r="13226">
          <cell r="A13226">
            <v>1033339</v>
          </cell>
        </row>
        <row r="13227">
          <cell r="A13227">
            <v>1033339</v>
          </cell>
        </row>
        <row r="13228">
          <cell r="A13228">
            <v>1033341</v>
          </cell>
        </row>
        <row r="13229">
          <cell r="A13229">
            <v>1033341</v>
          </cell>
        </row>
        <row r="13230">
          <cell r="A13230">
            <v>1033342</v>
          </cell>
        </row>
        <row r="13231">
          <cell r="A13231">
            <v>1033342</v>
          </cell>
        </row>
        <row r="13232">
          <cell r="A13232">
            <v>1033342</v>
          </cell>
        </row>
        <row r="13233">
          <cell r="A13233">
            <v>1033342</v>
          </cell>
        </row>
        <row r="13234">
          <cell r="A13234">
            <v>1033344</v>
          </cell>
        </row>
        <row r="13235">
          <cell r="A13235">
            <v>1033344</v>
          </cell>
        </row>
        <row r="13236">
          <cell r="A13236">
            <v>1033344</v>
          </cell>
        </row>
        <row r="13237">
          <cell r="A13237">
            <v>1033345</v>
          </cell>
        </row>
        <row r="13238">
          <cell r="A13238">
            <v>1033345</v>
          </cell>
        </row>
        <row r="13239">
          <cell r="A13239">
            <v>1033345</v>
          </cell>
        </row>
        <row r="13240">
          <cell r="A13240">
            <v>1033345</v>
          </cell>
        </row>
        <row r="13241">
          <cell r="A13241">
            <v>1033422</v>
          </cell>
        </row>
        <row r="13242">
          <cell r="A13242">
            <v>1033422</v>
          </cell>
        </row>
        <row r="13243">
          <cell r="A13243">
            <v>1033422</v>
          </cell>
        </row>
        <row r="13244">
          <cell r="A13244">
            <v>1033422</v>
          </cell>
        </row>
        <row r="13245">
          <cell r="A13245">
            <v>1033423</v>
          </cell>
        </row>
        <row r="13246">
          <cell r="A13246">
            <v>1033423</v>
          </cell>
        </row>
        <row r="13247">
          <cell r="A13247">
            <v>1033423</v>
          </cell>
        </row>
        <row r="13248">
          <cell r="A13248">
            <v>1033423</v>
          </cell>
        </row>
        <row r="13249">
          <cell r="A13249">
            <v>1033444</v>
          </cell>
        </row>
        <row r="13250">
          <cell r="A13250">
            <v>1033444</v>
          </cell>
        </row>
        <row r="13251">
          <cell r="A13251">
            <v>1033444</v>
          </cell>
        </row>
        <row r="13252">
          <cell r="A13252">
            <v>1033444</v>
          </cell>
        </row>
        <row r="13253">
          <cell r="A13253">
            <v>1033444</v>
          </cell>
        </row>
        <row r="13254">
          <cell r="A13254">
            <v>1033444</v>
          </cell>
        </row>
        <row r="13255">
          <cell r="A13255">
            <v>1033444</v>
          </cell>
        </row>
        <row r="13256">
          <cell r="A13256">
            <v>1033445</v>
          </cell>
        </row>
        <row r="13257">
          <cell r="A13257">
            <v>1033445</v>
          </cell>
        </row>
        <row r="13258">
          <cell r="A13258">
            <v>1033445</v>
          </cell>
        </row>
        <row r="13259">
          <cell r="A13259">
            <v>1033445</v>
          </cell>
        </row>
        <row r="13260">
          <cell r="A13260">
            <v>1033445</v>
          </cell>
        </row>
        <row r="13261">
          <cell r="A13261">
            <v>1033445</v>
          </cell>
        </row>
        <row r="13262">
          <cell r="A13262">
            <v>1033445</v>
          </cell>
        </row>
        <row r="13263">
          <cell r="A13263">
            <v>1033445</v>
          </cell>
        </row>
        <row r="13264">
          <cell r="A13264">
            <v>1033445</v>
          </cell>
        </row>
        <row r="13265">
          <cell r="A13265">
            <v>1033445</v>
          </cell>
        </row>
        <row r="13266">
          <cell r="A13266">
            <v>1033458</v>
          </cell>
        </row>
        <row r="13267">
          <cell r="A13267">
            <v>1033458</v>
          </cell>
        </row>
        <row r="13268">
          <cell r="A13268">
            <v>1033458</v>
          </cell>
        </row>
        <row r="13269">
          <cell r="A13269">
            <v>1033458</v>
          </cell>
        </row>
        <row r="13270">
          <cell r="A13270">
            <v>1033458</v>
          </cell>
        </row>
        <row r="13271">
          <cell r="A13271">
            <v>1033458</v>
          </cell>
        </row>
        <row r="13272">
          <cell r="A13272">
            <v>1033458</v>
          </cell>
        </row>
        <row r="13273">
          <cell r="A13273">
            <v>1033464</v>
          </cell>
        </row>
        <row r="13274">
          <cell r="A13274">
            <v>1033464</v>
          </cell>
        </row>
        <row r="13275">
          <cell r="A13275">
            <v>1033467</v>
          </cell>
        </row>
        <row r="13276">
          <cell r="A13276">
            <v>1033467</v>
          </cell>
        </row>
        <row r="13277">
          <cell r="A13277">
            <v>1033467</v>
          </cell>
        </row>
        <row r="13278">
          <cell r="A13278">
            <v>1033467</v>
          </cell>
        </row>
        <row r="13279">
          <cell r="A13279">
            <v>1033467</v>
          </cell>
        </row>
        <row r="13280">
          <cell r="A13280">
            <v>1033467</v>
          </cell>
        </row>
        <row r="13281">
          <cell r="A13281">
            <v>1033467</v>
          </cell>
        </row>
        <row r="13282">
          <cell r="A13282">
            <v>1033467</v>
          </cell>
        </row>
        <row r="13283">
          <cell r="A13283">
            <v>1033469</v>
          </cell>
        </row>
        <row r="13284">
          <cell r="A13284">
            <v>1033469</v>
          </cell>
        </row>
        <row r="13285">
          <cell r="A13285">
            <v>1033469</v>
          </cell>
        </row>
        <row r="13286">
          <cell r="A13286">
            <v>1033469</v>
          </cell>
        </row>
        <row r="13287">
          <cell r="A13287">
            <v>1033469</v>
          </cell>
        </row>
        <row r="13288">
          <cell r="A13288">
            <v>1033469</v>
          </cell>
        </row>
        <row r="13289">
          <cell r="A13289">
            <v>1033469</v>
          </cell>
        </row>
        <row r="13290">
          <cell r="A13290">
            <v>1033475</v>
          </cell>
        </row>
        <row r="13291">
          <cell r="A13291">
            <v>1033477</v>
          </cell>
        </row>
        <row r="13292">
          <cell r="A13292">
            <v>1033477</v>
          </cell>
        </row>
        <row r="13293">
          <cell r="A13293">
            <v>1033481</v>
          </cell>
        </row>
        <row r="13294">
          <cell r="A13294">
            <v>1033481</v>
          </cell>
        </row>
        <row r="13295">
          <cell r="A13295">
            <v>1033485</v>
          </cell>
        </row>
        <row r="13296">
          <cell r="A13296">
            <v>1033485</v>
          </cell>
        </row>
        <row r="13297">
          <cell r="A13297">
            <v>1033486</v>
          </cell>
        </row>
        <row r="13298">
          <cell r="A13298">
            <v>1033486</v>
          </cell>
        </row>
        <row r="13299">
          <cell r="A13299">
            <v>1033486</v>
          </cell>
        </row>
        <row r="13300">
          <cell r="A13300">
            <v>1033486</v>
          </cell>
        </row>
        <row r="13301">
          <cell r="A13301">
            <v>1033487</v>
          </cell>
        </row>
        <row r="13302">
          <cell r="A13302">
            <v>1033488</v>
          </cell>
        </row>
        <row r="13303">
          <cell r="A13303">
            <v>1033488</v>
          </cell>
        </row>
        <row r="13304">
          <cell r="A13304">
            <v>1033489</v>
          </cell>
        </row>
        <row r="13305">
          <cell r="A13305">
            <v>1033489</v>
          </cell>
        </row>
        <row r="13306">
          <cell r="A13306">
            <v>1033489</v>
          </cell>
        </row>
        <row r="13307">
          <cell r="A13307">
            <v>1033490</v>
          </cell>
        </row>
        <row r="13308">
          <cell r="A13308">
            <v>1033490</v>
          </cell>
        </row>
        <row r="13309">
          <cell r="A13309">
            <v>1033490</v>
          </cell>
        </row>
        <row r="13310">
          <cell r="A13310">
            <v>1033495</v>
          </cell>
        </row>
        <row r="13311">
          <cell r="A13311">
            <v>1033495</v>
          </cell>
        </row>
        <row r="13312">
          <cell r="A13312">
            <v>1033495</v>
          </cell>
        </row>
        <row r="13313">
          <cell r="A13313">
            <v>1033503</v>
          </cell>
        </row>
        <row r="13314">
          <cell r="A13314">
            <v>1033503</v>
          </cell>
        </row>
        <row r="13315">
          <cell r="A13315">
            <v>1033503</v>
          </cell>
        </row>
        <row r="13316">
          <cell r="A13316">
            <v>1033503</v>
          </cell>
        </row>
        <row r="13317">
          <cell r="A13317">
            <v>1033503</v>
          </cell>
        </row>
        <row r="13318">
          <cell r="A13318">
            <v>1033503</v>
          </cell>
        </row>
        <row r="13319">
          <cell r="A13319">
            <v>1033503</v>
          </cell>
        </row>
        <row r="13320">
          <cell r="A13320">
            <v>1033503</v>
          </cell>
        </row>
        <row r="13321">
          <cell r="A13321">
            <v>1033503</v>
          </cell>
        </row>
        <row r="13322">
          <cell r="A13322">
            <v>1033529</v>
          </cell>
        </row>
        <row r="13323">
          <cell r="A13323">
            <v>1033529</v>
          </cell>
        </row>
        <row r="13324">
          <cell r="A13324">
            <v>1033529</v>
          </cell>
        </row>
        <row r="13325">
          <cell r="A13325">
            <v>1033529</v>
          </cell>
        </row>
        <row r="13326">
          <cell r="A13326">
            <v>1033529</v>
          </cell>
        </row>
        <row r="13327">
          <cell r="A13327">
            <v>1033529</v>
          </cell>
        </row>
        <row r="13328">
          <cell r="A13328">
            <v>1033529</v>
          </cell>
        </row>
        <row r="13329">
          <cell r="A13329">
            <v>1033530</v>
          </cell>
        </row>
        <row r="13330">
          <cell r="A13330">
            <v>1033530</v>
          </cell>
        </row>
        <row r="13331">
          <cell r="A13331">
            <v>1033530</v>
          </cell>
        </row>
        <row r="13332">
          <cell r="A13332">
            <v>1033530</v>
          </cell>
        </row>
        <row r="13333">
          <cell r="A13333">
            <v>1033530</v>
          </cell>
        </row>
        <row r="13334">
          <cell r="A13334">
            <v>1033530</v>
          </cell>
        </row>
        <row r="13335">
          <cell r="A13335">
            <v>1033530</v>
          </cell>
        </row>
        <row r="13336">
          <cell r="A13336">
            <v>1033530</v>
          </cell>
        </row>
        <row r="13337">
          <cell r="A13337">
            <v>1033532</v>
          </cell>
        </row>
        <row r="13338">
          <cell r="A13338">
            <v>1033532</v>
          </cell>
        </row>
        <row r="13339">
          <cell r="A13339">
            <v>1033532</v>
          </cell>
        </row>
        <row r="13340">
          <cell r="A13340">
            <v>1033532</v>
          </cell>
        </row>
        <row r="13341">
          <cell r="A13341">
            <v>1033532</v>
          </cell>
        </row>
        <row r="13342">
          <cell r="A13342">
            <v>1033532</v>
          </cell>
        </row>
        <row r="13343">
          <cell r="A13343">
            <v>1033532</v>
          </cell>
        </row>
        <row r="13344">
          <cell r="A13344">
            <v>1033532</v>
          </cell>
        </row>
        <row r="13345">
          <cell r="A13345">
            <v>1033537</v>
          </cell>
        </row>
        <row r="13346">
          <cell r="A13346">
            <v>1033537</v>
          </cell>
        </row>
        <row r="13347">
          <cell r="A13347">
            <v>1033537</v>
          </cell>
        </row>
        <row r="13348">
          <cell r="A13348">
            <v>1033545</v>
          </cell>
        </row>
        <row r="13349">
          <cell r="A13349">
            <v>1033545</v>
          </cell>
        </row>
        <row r="13350">
          <cell r="A13350">
            <v>1033545</v>
          </cell>
        </row>
        <row r="13351">
          <cell r="A13351">
            <v>1033545</v>
          </cell>
        </row>
        <row r="13352">
          <cell r="A13352">
            <v>1033545</v>
          </cell>
        </row>
        <row r="13353">
          <cell r="A13353">
            <v>1033547</v>
          </cell>
        </row>
        <row r="13354">
          <cell r="A13354">
            <v>1033547</v>
          </cell>
        </row>
        <row r="13355">
          <cell r="A13355">
            <v>1033548</v>
          </cell>
        </row>
        <row r="13356">
          <cell r="A13356">
            <v>1033548</v>
          </cell>
        </row>
        <row r="13357">
          <cell r="A13357">
            <v>1033548</v>
          </cell>
        </row>
        <row r="13358">
          <cell r="A13358">
            <v>1033549</v>
          </cell>
        </row>
        <row r="13359">
          <cell r="A13359">
            <v>1033549</v>
          </cell>
        </row>
        <row r="13360">
          <cell r="A13360">
            <v>1033550</v>
          </cell>
        </row>
        <row r="13361">
          <cell r="A13361">
            <v>1033550</v>
          </cell>
        </row>
        <row r="13362">
          <cell r="A13362">
            <v>1033551</v>
          </cell>
        </row>
        <row r="13363">
          <cell r="A13363">
            <v>1033551</v>
          </cell>
        </row>
        <row r="13364">
          <cell r="A13364">
            <v>1033552</v>
          </cell>
        </row>
        <row r="13365">
          <cell r="A13365">
            <v>1033552</v>
          </cell>
        </row>
        <row r="13366">
          <cell r="A13366">
            <v>1033553</v>
          </cell>
        </row>
        <row r="13367">
          <cell r="A13367">
            <v>1033553</v>
          </cell>
        </row>
        <row r="13368">
          <cell r="A13368">
            <v>1033553</v>
          </cell>
        </row>
        <row r="13369">
          <cell r="A13369">
            <v>1033553</v>
          </cell>
        </row>
        <row r="13370">
          <cell r="A13370">
            <v>1033553</v>
          </cell>
        </row>
        <row r="13371">
          <cell r="A13371">
            <v>1033553</v>
          </cell>
        </row>
        <row r="13372">
          <cell r="A13372">
            <v>1033553</v>
          </cell>
        </row>
        <row r="13373">
          <cell r="A13373">
            <v>1033553</v>
          </cell>
        </row>
        <row r="13374">
          <cell r="A13374">
            <v>1033554</v>
          </cell>
        </row>
        <row r="13375">
          <cell r="A13375">
            <v>1033554</v>
          </cell>
        </row>
        <row r="13376">
          <cell r="A13376">
            <v>1033554</v>
          </cell>
        </row>
        <row r="13377">
          <cell r="A13377">
            <v>1033554</v>
          </cell>
        </row>
        <row r="13378">
          <cell r="A13378">
            <v>1033586</v>
          </cell>
        </row>
        <row r="13379">
          <cell r="A13379">
            <v>1033586</v>
          </cell>
        </row>
        <row r="13380">
          <cell r="A13380">
            <v>1033593</v>
          </cell>
        </row>
        <row r="13381">
          <cell r="A13381">
            <v>1033593</v>
          </cell>
        </row>
        <row r="13382">
          <cell r="A13382">
            <v>1033598</v>
          </cell>
        </row>
        <row r="13383">
          <cell r="A13383">
            <v>1033598</v>
          </cell>
        </row>
        <row r="13384">
          <cell r="A13384">
            <v>1033598</v>
          </cell>
        </row>
        <row r="13385">
          <cell r="A13385">
            <v>1033605</v>
          </cell>
        </row>
        <row r="13386">
          <cell r="A13386">
            <v>1033609</v>
          </cell>
        </row>
        <row r="13387">
          <cell r="A13387">
            <v>1033609</v>
          </cell>
        </row>
        <row r="13388">
          <cell r="A13388">
            <v>1033609</v>
          </cell>
        </row>
        <row r="13389">
          <cell r="A13389">
            <v>1033609</v>
          </cell>
        </row>
        <row r="13390">
          <cell r="A13390">
            <v>1033609</v>
          </cell>
        </row>
        <row r="13391">
          <cell r="A13391">
            <v>1033610</v>
          </cell>
        </row>
        <row r="13392">
          <cell r="A13392">
            <v>1033610</v>
          </cell>
        </row>
        <row r="13393">
          <cell r="A13393">
            <v>1033610</v>
          </cell>
        </row>
        <row r="13394">
          <cell r="A13394">
            <v>1033610</v>
          </cell>
        </row>
        <row r="13395">
          <cell r="A13395">
            <v>1033610</v>
          </cell>
        </row>
        <row r="13396">
          <cell r="A13396">
            <v>1033610</v>
          </cell>
        </row>
        <row r="13397">
          <cell r="A13397">
            <v>1033610</v>
          </cell>
        </row>
        <row r="13398">
          <cell r="A13398">
            <v>1033614</v>
          </cell>
        </row>
        <row r="13399">
          <cell r="A13399">
            <v>1033614</v>
          </cell>
        </row>
        <row r="13400">
          <cell r="A13400">
            <v>1033615</v>
          </cell>
        </row>
        <row r="13401">
          <cell r="A13401">
            <v>1033616</v>
          </cell>
        </row>
        <row r="13402">
          <cell r="A13402">
            <v>1033618</v>
          </cell>
        </row>
        <row r="13403">
          <cell r="A13403">
            <v>1033727</v>
          </cell>
        </row>
        <row r="13404">
          <cell r="A13404">
            <v>1033784</v>
          </cell>
        </row>
        <row r="13405">
          <cell r="A13405">
            <v>1033784</v>
          </cell>
        </row>
        <row r="13406">
          <cell r="A13406">
            <v>1033788</v>
          </cell>
        </row>
        <row r="13407">
          <cell r="A13407">
            <v>1033788</v>
          </cell>
        </row>
        <row r="13408">
          <cell r="A13408">
            <v>1033801</v>
          </cell>
        </row>
        <row r="13409">
          <cell r="A13409">
            <v>1033801</v>
          </cell>
        </row>
        <row r="13410">
          <cell r="A13410">
            <v>1033807</v>
          </cell>
        </row>
        <row r="13411">
          <cell r="A13411">
            <v>1033807</v>
          </cell>
        </row>
        <row r="13412">
          <cell r="A13412">
            <v>1033813</v>
          </cell>
        </row>
        <row r="13413">
          <cell r="A13413">
            <v>1033813</v>
          </cell>
        </row>
        <row r="13414">
          <cell r="A13414">
            <v>1033814</v>
          </cell>
        </row>
        <row r="13415">
          <cell r="A13415">
            <v>1033814</v>
          </cell>
        </row>
        <row r="13416">
          <cell r="A13416">
            <v>1033832</v>
          </cell>
        </row>
        <row r="13417">
          <cell r="A13417">
            <v>1033832</v>
          </cell>
        </row>
        <row r="13418">
          <cell r="A13418">
            <v>1033837</v>
          </cell>
        </row>
        <row r="13419">
          <cell r="A13419">
            <v>1033837</v>
          </cell>
        </row>
        <row r="13420">
          <cell r="A13420">
            <v>1033838</v>
          </cell>
        </row>
        <row r="13421">
          <cell r="A13421">
            <v>1033838</v>
          </cell>
        </row>
        <row r="13422">
          <cell r="A13422">
            <v>1033843</v>
          </cell>
        </row>
        <row r="13423">
          <cell r="A13423">
            <v>1033843</v>
          </cell>
        </row>
        <row r="13424">
          <cell r="A13424">
            <v>1033853</v>
          </cell>
        </row>
        <row r="13425">
          <cell r="A13425">
            <v>1033853</v>
          </cell>
        </row>
        <row r="13426">
          <cell r="A13426">
            <v>1033855</v>
          </cell>
        </row>
        <row r="13427">
          <cell r="A13427">
            <v>1033855</v>
          </cell>
        </row>
        <row r="13428">
          <cell r="A13428">
            <v>1033857</v>
          </cell>
        </row>
        <row r="13429">
          <cell r="A13429">
            <v>1033857</v>
          </cell>
        </row>
        <row r="13430">
          <cell r="A13430">
            <v>1033858</v>
          </cell>
        </row>
        <row r="13431">
          <cell r="A13431">
            <v>1033858</v>
          </cell>
        </row>
        <row r="13432">
          <cell r="A13432">
            <v>1033902</v>
          </cell>
        </row>
        <row r="13433">
          <cell r="A13433">
            <v>1033913</v>
          </cell>
        </row>
        <row r="13434">
          <cell r="A13434">
            <v>1033924</v>
          </cell>
        </row>
        <row r="13435">
          <cell r="A13435">
            <v>1033925</v>
          </cell>
        </row>
        <row r="13436">
          <cell r="A13436">
            <v>1033925</v>
          </cell>
        </row>
        <row r="13437">
          <cell r="A13437">
            <v>1033928</v>
          </cell>
        </row>
        <row r="13438">
          <cell r="A13438">
            <v>1033943</v>
          </cell>
        </row>
        <row r="13439">
          <cell r="A13439">
            <v>1033944</v>
          </cell>
        </row>
        <row r="13440">
          <cell r="A13440">
            <v>1033945</v>
          </cell>
        </row>
        <row r="13441">
          <cell r="A13441">
            <v>1033946</v>
          </cell>
        </row>
        <row r="13442">
          <cell r="A13442">
            <v>1033947</v>
          </cell>
        </row>
        <row r="13443">
          <cell r="A13443">
            <v>1033948</v>
          </cell>
        </row>
        <row r="13444">
          <cell r="A13444">
            <v>1033949</v>
          </cell>
        </row>
        <row r="13445">
          <cell r="A13445">
            <v>1033952</v>
          </cell>
        </row>
        <row r="13446">
          <cell r="A13446">
            <v>1033970</v>
          </cell>
        </row>
        <row r="13447">
          <cell r="A13447">
            <v>1033972</v>
          </cell>
        </row>
        <row r="13448">
          <cell r="A13448">
            <v>1034045</v>
          </cell>
        </row>
        <row r="13449">
          <cell r="A13449">
            <v>1034146</v>
          </cell>
        </row>
        <row r="13450">
          <cell r="A13450">
            <v>1034936</v>
          </cell>
        </row>
        <row r="13451">
          <cell r="A13451">
            <v>1035115</v>
          </cell>
        </row>
        <row r="13452">
          <cell r="A13452">
            <v>1035116</v>
          </cell>
        </row>
        <row r="13453">
          <cell r="A13453">
            <v>1035117</v>
          </cell>
        </row>
        <row r="13454">
          <cell r="A13454">
            <v>1035155</v>
          </cell>
        </row>
        <row r="13455">
          <cell r="A13455">
            <v>1035155</v>
          </cell>
        </row>
        <row r="13456">
          <cell r="A13456">
            <v>1035155</v>
          </cell>
        </row>
        <row r="13457">
          <cell r="A13457">
            <v>1035155</v>
          </cell>
        </row>
        <row r="13458">
          <cell r="A13458">
            <v>1035668</v>
          </cell>
        </row>
        <row r="13459">
          <cell r="A13459">
            <v>1035668</v>
          </cell>
        </row>
        <row r="13460">
          <cell r="A13460">
            <v>1035710</v>
          </cell>
        </row>
        <row r="13461">
          <cell r="A13461">
            <v>1035715</v>
          </cell>
        </row>
        <row r="13462">
          <cell r="A13462">
            <v>1035716</v>
          </cell>
        </row>
        <row r="13463">
          <cell r="A13463">
            <v>1035717</v>
          </cell>
        </row>
        <row r="13464">
          <cell r="A13464">
            <v>1035745</v>
          </cell>
        </row>
        <row r="13465">
          <cell r="A13465">
            <v>1035745</v>
          </cell>
        </row>
        <row r="13466">
          <cell r="A13466">
            <v>1035752</v>
          </cell>
        </row>
        <row r="13467">
          <cell r="A13467">
            <v>1035752</v>
          </cell>
        </row>
        <row r="13468">
          <cell r="A13468">
            <v>1035752</v>
          </cell>
        </row>
        <row r="13469">
          <cell r="A13469">
            <v>1035752</v>
          </cell>
        </row>
        <row r="13470">
          <cell r="A13470">
            <v>1035753</v>
          </cell>
        </row>
        <row r="13471">
          <cell r="A13471">
            <v>1035753</v>
          </cell>
        </row>
        <row r="13472">
          <cell r="A13472">
            <v>1035754</v>
          </cell>
        </row>
        <row r="13473">
          <cell r="A13473">
            <v>1035754</v>
          </cell>
        </row>
        <row r="13474">
          <cell r="A13474">
            <v>1035763</v>
          </cell>
        </row>
        <row r="13475">
          <cell r="A13475">
            <v>1035763</v>
          </cell>
        </row>
        <row r="13476">
          <cell r="A13476">
            <v>1035764</v>
          </cell>
        </row>
        <row r="13477">
          <cell r="A13477">
            <v>1035764</v>
          </cell>
        </row>
        <row r="13478">
          <cell r="A13478">
            <v>1035766</v>
          </cell>
        </row>
        <row r="13479">
          <cell r="A13479">
            <v>1035767</v>
          </cell>
        </row>
        <row r="13480">
          <cell r="A13480">
            <v>1035767</v>
          </cell>
        </row>
        <row r="13481">
          <cell r="A13481">
            <v>1035767</v>
          </cell>
        </row>
        <row r="13482">
          <cell r="A13482">
            <v>1035767</v>
          </cell>
        </row>
        <row r="13483">
          <cell r="A13483">
            <v>1035770</v>
          </cell>
        </row>
        <row r="13484">
          <cell r="A13484">
            <v>1035786</v>
          </cell>
        </row>
        <row r="13485">
          <cell r="A13485">
            <v>1035786</v>
          </cell>
        </row>
        <row r="13486">
          <cell r="A13486">
            <v>1035786</v>
          </cell>
        </row>
        <row r="13487">
          <cell r="A13487">
            <v>1035786</v>
          </cell>
        </row>
        <row r="13488">
          <cell r="A13488">
            <v>1035786</v>
          </cell>
        </row>
        <row r="13489">
          <cell r="A13489">
            <v>1035786</v>
          </cell>
        </row>
        <row r="13490">
          <cell r="A13490">
            <v>1035786</v>
          </cell>
        </row>
        <row r="13491">
          <cell r="A13491">
            <v>1035786</v>
          </cell>
        </row>
        <row r="13492">
          <cell r="A13492">
            <v>1035786</v>
          </cell>
        </row>
        <row r="13493">
          <cell r="A13493">
            <v>1035786</v>
          </cell>
        </row>
        <row r="13494">
          <cell r="A13494">
            <v>1035786</v>
          </cell>
        </row>
        <row r="13495">
          <cell r="A13495">
            <v>1035786</v>
          </cell>
        </row>
        <row r="13496">
          <cell r="A13496">
            <v>1035786</v>
          </cell>
        </row>
        <row r="13497">
          <cell r="A13497">
            <v>1035786</v>
          </cell>
        </row>
        <row r="13498">
          <cell r="A13498">
            <v>1035786</v>
          </cell>
        </row>
        <row r="13499">
          <cell r="A13499">
            <v>1035786</v>
          </cell>
        </row>
        <row r="13500">
          <cell r="A13500">
            <v>1035786</v>
          </cell>
        </row>
        <row r="13501">
          <cell r="A13501">
            <v>1035786</v>
          </cell>
        </row>
        <row r="13502">
          <cell r="A13502">
            <v>1035787</v>
          </cell>
        </row>
        <row r="13503">
          <cell r="A13503">
            <v>1035787</v>
          </cell>
        </row>
        <row r="13504">
          <cell r="A13504">
            <v>1035787</v>
          </cell>
        </row>
        <row r="13505">
          <cell r="A13505">
            <v>1035787</v>
          </cell>
        </row>
        <row r="13506">
          <cell r="A13506">
            <v>1035787</v>
          </cell>
        </row>
        <row r="13507">
          <cell r="A13507">
            <v>1035787</v>
          </cell>
        </row>
        <row r="13508">
          <cell r="A13508">
            <v>1035787</v>
          </cell>
        </row>
        <row r="13509">
          <cell r="A13509">
            <v>1035787</v>
          </cell>
        </row>
        <row r="13510">
          <cell r="A13510">
            <v>1035788</v>
          </cell>
        </row>
        <row r="13511">
          <cell r="A13511">
            <v>1035788</v>
          </cell>
        </row>
        <row r="13512">
          <cell r="A13512">
            <v>1035788</v>
          </cell>
        </row>
        <row r="13513">
          <cell r="A13513">
            <v>1035788</v>
          </cell>
        </row>
        <row r="13514">
          <cell r="A13514">
            <v>1035788</v>
          </cell>
        </row>
        <row r="13515">
          <cell r="A13515">
            <v>1035788</v>
          </cell>
        </row>
        <row r="13516">
          <cell r="A13516">
            <v>1035790</v>
          </cell>
        </row>
        <row r="13517">
          <cell r="A13517">
            <v>1035790</v>
          </cell>
        </row>
        <row r="13518">
          <cell r="A13518">
            <v>1035790</v>
          </cell>
        </row>
        <row r="13519">
          <cell r="A13519">
            <v>1035790</v>
          </cell>
        </row>
        <row r="13520">
          <cell r="A13520">
            <v>1035790</v>
          </cell>
        </row>
        <row r="13521">
          <cell r="A13521">
            <v>1035790</v>
          </cell>
        </row>
        <row r="13522">
          <cell r="A13522">
            <v>1035790</v>
          </cell>
        </row>
        <row r="13523">
          <cell r="A13523">
            <v>1035790</v>
          </cell>
        </row>
        <row r="13524">
          <cell r="A13524">
            <v>1035790</v>
          </cell>
        </row>
        <row r="13525">
          <cell r="A13525">
            <v>1035790</v>
          </cell>
        </row>
        <row r="13526">
          <cell r="A13526">
            <v>1035790</v>
          </cell>
        </row>
        <row r="13527">
          <cell r="A13527">
            <v>1035790</v>
          </cell>
        </row>
        <row r="13528">
          <cell r="A13528">
            <v>1035790</v>
          </cell>
        </row>
        <row r="13529">
          <cell r="A13529">
            <v>1035790</v>
          </cell>
        </row>
        <row r="13530">
          <cell r="A13530">
            <v>1035790</v>
          </cell>
        </row>
        <row r="13531">
          <cell r="A13531">
            <v>1035790</v>
          </cell>
        </row>
        <row r="13532">
          <cell r="A13532">
            <v>1035790</v>
          </cell>
        </row>
        <row r="13533">
          <cell r="A13533">
            <v>1035790</v>
          </cell>
        </row>
        <row r="13534">
          <cell r="A13534">
            <v>1035790</v>
          </cell>
        </row>
        <row r="13535">
          <cell r="A13535">
            <v>1035790</v>
          </cell>
        </row>
        <row r="13536">
          <cell r="A13536">
            <v>1035790</v>
          </cell>
        </row>
        <row r="13537">
          <cell r="A13537">
            <v>1035790</v>
          </cell>
        </row>
        <row r="13538">
          <cell r="A13538">
            <v>1035790</v>
          </cell>
        </row>
        <row r="13539">
          <cell r="A13539">
            <v>1035790</v>
          </cell>
        </row>
        <row r="13540">
          <cell r="A13540">
            <v>1035790</v>
          </cell>
        </row>
        <row r="13541">
          <cell r="A13541">
            <v>1035790</v>
          </cell>
        </row>
        <row r="13542">
          <cell r="A13542">
            <v>1035796</v>
          </cell>
        </row>
        <row r="13543">
          <cell r="A13543">
            <v>1035796</v>
          </cell>
        </row>
        <row r="13544">
          <cell r="A13544">
            <v>1035796</v>
          </cell>
        </row>
        <row r="13545">
          <cell r="A13545">
            <v>1035796</v>
          </cell>
        </row>
        <row r="13546">
          <cell r="A13546">
            <v>1035796</v>
          </cell>
        </row>
        <row r="13547">
          <cell r="A13547">
            <v>1035798</v>
          </cell>
        </row>
        <row r="13548">
          <cell r="A13548">
            <v>1035798</v>
          </cell>
        </row>
        <row r="13549">
          <cell r="A13549">
            <v>1035798</v>
          </cell>
        </row>
        <row r="13550">
          <cell r="A13550">
            <v>1035798</v>
          </cell>
        </row>
        <row r="13551">
          <cell r="A13551">
            <v>1035798</v>
          </cell>
        </row>
        <row r="13552">
          <cell r="A13552">
            <v>1035798</v>
          </cell>
        </row>
        <row r="13553">
          <cell r="A13553">
            <v>1035798</v>
          </cell>
        </row>
        <row r="13554">
          <cell r="A13554">
            <v>1035798</v>
          </cell>
        </row>
        <row r="13555">
          <cell r="A13555">
            <v>1035798</v>
          </cell>
        </row>
        <row r="13556">
          <cell r="A13556">
            <v>1035806</v>
          </cell>
        </row>
        <row r="13557">
          <cell r="A13557">
            <v>1035812</v>
          </cell>
        </row>
        <row r="13558">
          <cell r="A13558">
            <v>1035812</v>
          </cell>
        </row>
        <row r="13559">
          <cell r="A13559">
            <v>1035821</v>
          </cell>
        </row>
        <row r="13560">
          <cell r="A13560">
            <v>1035824</v>
          </cell>
        </row>
        <row r="13561">
          <cell r="A13561">
            <v>1035824</v>
          </cell>
        </row>
        <row r="13562">
          <cell r="A13562">
            <v>1035824</v>
          </cell>
        </row>
        <row r="13563">
          <cell r="A13563">
            <v>1035851</v>
          </cell>
        </row>
        <row r="13564">
          <cell r="A13564">
            <v>1035851</v>
          </cell>
        </row>
        <row r="13565">
          <cell r="A13565">
            <v>1035851</v>
          </cell>
        </row>
        <row r="13566">
          <cell r="A13566">
            <v>1035851</v>
          </cell>
        </row>
        <row r="13567">
          <cell r="A13567">
            <v>1035851</v>
          </cell>
        </row>
        <row r="13568">
          <cell r="A13568">
            <v>1035851</v>
          </cell>
        </row>
        <row r="13569">
          <cell r="A13569">
            <v>1035851</v>
          </cell>
        </row>
        <row r="13570">
          <cell r="A13570">
            <v>1035851</v>
          </cell>
        </row>
        <row r="13571">
          <cell r="A13571">
            <v>1035854</v>
          </cell>
        </row>
        <row r="13572">
          <cell r="A13572">
            <v>1035854</v>
          </cell>
        </row>
        <row r="13573">
          <cell r="A13573">
            <v>1035854</v>
          </cell>
        </row>
        <row r="13574">
          <cell r="A13574">
            <v>1035854</v>
          </cell>
        </row>
        <row r="13575">
          <cell r="A13575">
            <v>1035854</v>
          </cell>
        </row>
        <row r="13576">
          <cell r="A13576">
            <v>1035854</v>
          </cell>
        </row>
        <row r="13577">
          <cell r="A13577">
            <v>1035854</v>
          </cell>
        </row>
        <row r="13578">
          <cell r="A13578">
            <v>1035854</v>
          </cell>
        </row>
        <row r="13579">
          <cell r="A13579">
            <v>1035854</v>
          </cell>
        </row>
        <row r="13580">
          <cell r="A13580">
            <v>1035893</v>
          </cell>
        </row>
        <row r="13581">
          <cell r="A13581">
            <v>1035893</v>
          </cell>
        </row>
        <row r="13582">
          <cell r="A13582">
            <v>1035893</v>
          </cell>
        </row>
        <row r="13583">
          <cell r="A13583">
            <v>1035893</v>
          </cell>
        </row>
        <row r="13584">
          <cell r="A13584">
            <v>1035893</v>
          </cell>
        </row>
        <row r="13585">
          <cell r="A13585">
            <v>1035893</v>
          </cell>
        </row>
        <row r="13586">
          <cell r="A13586">
            <v>1035893</v>
          </cell>
        </row>
        <row r="13587">
          <cell r="A13587">
            <v>1035893</v>
          </cell>
        </row>
        <row r="13588">
          <cell r="A13588">
            <v>1035893</v>
          </cell>
        </row>
        <row r="13589">
          <cell r="A13589">
            <v>1035893</v>
          </cell>
        </row>
        <row r="13590">
          <cell r="A13590">
            <v>1035893</v>
          </cell>
        </row>
        <row r="13591">
          <cell r="A13591">
            <v>1035893</v>
          </cell>
        </row>
        <row r="13592">
          <cell r="A13592">
            <v>1035893</v>
          </cell>
        </row>
        <row r="13593">
          <cell r="A13593">
            <v>1035893</v>
          </cell>
        </row>
        <row r="13594">
          <cell r="A13594">
            <v>1035893</v>
          </cell>
        </row>
        <row r="13595">
          <cell r="A13595">
            <v>1035893</v>
          </cell>
        </row>
        <row r="13596">
          <cell r="A13596">
            <v>1035893</v>
          </cell>
        </row>
        <row r="13597">
          <cell r="A13597">
            <v>1035893</v>
          </cell>
        </row>
        <row r="13598">
          <cell r="A13598">
            <v>1035893</v>
          </cell>
        </row>
        <row r="13599">
          <cell r="A13599">
            <v>1035893</v>
          </cell>
        </row>
        <row r="13600">
          <cell r="A13600">
            <v>1035893</v>
          </cell>
        </row>
        <row r="13601">
          <cell r="A13601">
            <v>1035893</v>
          </cell>
        </row>
        <row r="13602">
          <cell r="A13602">
            <v>1035893</v>
          </cell>
        </row>
        <row r="13603">
          <cell r="A13603">
            <v>1035893</v>
          </cell>
        </row>
        <row r="13604">
          <cell r="A13604">
            <v>1035893</v>
          </cell>
        </row>
        <row r="13605">
          <cell r="A13605">
            <v>1035895</v>
          </cell>
        </row>
        <row r="13606">
          <cell r="A13606">
            <v>1035895</v>
          </cell>
        </row>
        <row r="13607">
          <cell r="A13607">
            <v>1035895</v>
          </cell>
        </row>
        <row r="13608">
          <cell r="A13608">
            <v>1035895</v>
          </cell>
        </row>
        <row r="13609">
          <cell r="A13609">
            <v>1035895</v>
          </cell>
        </row>
        <row r="13610">
          <cell r="A13610">
            <v>1035895</v>
          </cell>
        </row>
        <row r="13611">
          <cell r="A13611">
            <v>1035895</v>
          </cell>
        </row>
        <row r="13612">
          <cell r="A13612">
            <v>1035895</v>
          </cell>
        </row>
        <row r="13613">
          <cell r="A13613">
            <v>1035895</v>
          </cell>
        </row>
        <row r="13614">
          <cell r="A13614">
            <v>1035895</v>
          </cell>
        </row>
        <row r="13615">
          <cell r="A13615">
            <v>1035895</v>
          </cell>
        </row>
        <row r="13616">
          <cell r="A13616">
            <v>1035895</v>
          </cell>
        </row>
        <row r="13617">
          <cell r="A13617">
            <v>1035895</v>
          </cell>
        </row>
        <row r="13618">
          <cell r="A13618">
            <v>1035895</v>
          </cell>
        </row>
        <row r="13619">
          <cell r="A13619">
            <v>1035895</v>
          </cell>
        </row>
        <row r="13620">
          <cell r="A13620">
            <v>1035897</v>
          </cell>
        </row>
        <row r="13621">
          <cell r="A13621">
            <v>1035897</v>
          </cell>
        </row>
        <row r="13622">
          <cell r="A13622">
            <v>1035897</v>
          </cell>
        </row>
        <row r="13623">
          <cell r="A13623">
            <v>1035897</v>
          </cell>
        </row>
        <row r="13624">
          <cell r="A13624">
            <v>1035897</v>
          </cell>
        </row>
        <row r="13625">
          <cell r="A13625">
            <v>1035897</v>
          </cell>
        </row>
        <row r="13626">
          <cell r="A13626">
            <v>1035897</v>
          </cell>
        </row>
        <row r="13627">
          <cell r="A13627">
            <v>1035898</v>
          </cell>
        </row>
        <row r="13628">
          <cell r="A13628">
            <v>1035898</v>
          </cell>
        </row>
        <row r="13629">
          <cell r="A13629">
            <v>1035898</v>
          </cell>
        </row>
        <row r="13630">
          <cell r="A13630">
            <v>1035900</v>
          </cell>
        </row>
        <row r="13631">
          <cell r="A13631">
            <v>1035900</v>
          </cell>
        </row>
        <row r="13632">
          <cell r="A13632">
            <v>1035900</v>
          </cell>
        </row>
        <row r="13633">
          <cell r="A13633">
            <v>1035900</v>
          </cell>
        </row>
        <row r="13634">
          <cell r="A13634">
            <v>1035900</v>
          </cell>
        </row>
        <row r="13635">
          <cell r="A13635">
            <v>1035900</v>
          </cell>
        </row>
        <row r="13636">
          <cell r="A13636">
            <v>1035900</v>
          </cell>
        </row>
        <row r="13637">
          <cell r="A13637">
            <v>1035900</v>
          </cell>
        </row>
        <row r="13638">
          <cell r="A13638">
            <v>1035900</v>
          </cell>
        </row>
        <row r="13639">
          <cell r="A13639">
            <v>1035900</v>
          </cell>
        </row>
        <row r="13640">
          <cell r="A13640">
            <v>1035902</v>
          </cell>
        </row>
        <row r="13641">
          <cell r="A13641">
            <v>1035902</v>
          </cell>
        </row>
        <row r="13642">
          <cell r="A13642">
            <v>1035902</v>
          </cell>
        </row>
        <row r="13643">
          <cell r="A13643">
            <v>1035902</v>
          </cell>
        </row>
        <row r="13644">
          <cell r="A13644">
            <v>1035902</v>
          </cell>
        </row>
        <row r="13645">
          <cell r="A13645">
            <v>1035902</v>
          </cell>
        </row>
        <row r="13646">
          <cell r="A13646">
            <v>1035903</v>
          </cell>
        </row>
        <row r="13647">
          <cell r="A13647">
            <v>1035903</v>
          </cell>
        </row>
        <row r="13648">
          <cell r="A13648">
            <v>1035903</v>
          </cell>
        </row>
        <row r="13649">
          <cell r="A13649">
            <v>1035903</v>
          </cell>
        </row>
        <row r="13650">
          <cell r="A13650">
            <v>1035905</v>
          </cell>
        </row>
        <row r="13651">
          <cell r="A13651">
            <v>1035905</v>
          </cell>
        </row>
        <row r="13652">
          <cell r="A13652">
            <v>1035905</v>
          </cell>
        </row>
        <row r="13653">
          <cell r="A13653">
            <v>1035909</v>
          </cell>
        </row>
        <row r="13654">
          <cell r="A13654">
            <v>1035909</v>
          </cell>
        </row>
        <row r="13655">
          <cell r="A13655">
            <v>1035909</v>
          </cell>
        </row>
        <row r="13656">
          <cell r="A13656">
            <v>1035909</v>
          </cell>
        </row>
        <row r="13657">
          <cell r="A13657">
            <v>1035909</v>
          </cell>
        </row>
        <row r="13658">
          <cell r="A13658">
            <v>1035909</v>
          </cell>
        </row>
        <row r="13659">
          <cell r="A13659">
            <v>1035909</v>
          </cell>
        </row>
        <row r="13660">
          <cell r="A13660">
            <v>1035912</v>
          </cell>
        </row>
        <row r="13661">
          <cell r="A13661">
            <v>1035912</v>
          </cell>
        </row>
        <row r="13662">
          <cell r="A13662">
            <v>1035912</v>
          </cell>
        </row>
        <row r="13663">
          <cell r="A13663">
            <v>1035912</v>
          </cell>
        </row>
        <row r="13664">
          <cell r="A13664">
            <v>1035912</v>
          </cell>
        </row>
        <row r="13665">
          <cell r="A13665">
            <v>1035912</v>
          </cell>
        </row>
        <row r="13666">
          <cell r="A13666">
            <v>1035912</v>
          </cell>
        </row>
        <row r="13667">
          <cell r="A13667">
            <v>1035912</v>
          </cell>
        </row>
        <row r="13668">
          <cell r="A13668">
            <v>1035916</v>
          </cell>
        </row>
        <row r="13669">
          <cell r="A13669">
            <v>1035916</v>
          </cell>
        </row>
        <row r="13670">
          <cell r="A13670">
            <v>1035917</v>
          </cell>
        </row>
        <row r="13671">
          <cell r="A13671">
            <v>1035917</v>
          </cell>
        </row>
        <row r="13672">
          <cell r="A13672">
            <v>1035919</v>
          </cell>
        </row>
        <row r="13673">
          <cell r="A13673">
            <v>1035919</v>
          </cell>
        </row>
        <row r="13674">
          <cell r="A13674">
            <v>1035919</v>
          </cell>
        </row>
        <row r="13675">
          <cell r="A13675">
            <v>1035923</v>
          </cell>
        </row>
        <row r="13676">
          <cell r="A13676">
            <v>1035923</v>
          </cell>
        </row>
        <row r="13677">
          <cell r="A13677">
            <v>1035923</v>
          </cell>
        </row>
        <row r="13678">
          <cell r="A13678">
            <v>1035924</v>
          </cell>
        </row>
        <row r="13679">
          <cell r="A13679">
            <v>1035924</v>
          </cell>
        </row>
        <row r="13680">
          <cell r="A13680">
            <v>1035924</v>
          </cell>
        </row>
        <row r="13681">
          <cell r="A13681">
            <v>1035924</v>
          </cell>
        </row>
        <row r="13682">
          <cell r="A13682">
            <v>1035926</v>
          </cell>
        </row>
        <row r="13683">
          <cell r="A13683">
            <v>1035926</v>
          </cell>
        </row>
        <row r="13684">
          <cell r="A13684">
            <v>1035926</v>
          </cell>
        </row>
        <row r="13685">
          <cell r="A13685">
            <v>1035926</v>
          </cell>
        </row>
        <row r="13686">
          <cell r="A13686">
            <v>1035926</v>
          </cell>
        </row>
        <row r="13687">
          <cell r="A13687">
            <v>1035926</v>
          </cell>
        </row>
        <row r="13688">
          <cell r="A13688">
            <v>1035930</v>
          </cell>
        </row>
        <row r="13689">
          <cell r="A13689">
            <v>1035930</v>
          </cell>
        </row>
        <row r="13690">
          <cell r="A13690">
            <v>1035937</v>
          </cell>
        </row>
        <row r="13691">
          <cell r="A13691">
            <v>1035937</v>
          </cell>
        </row>
        <row r="13692">
          <cell r="A13692">
            <v>1035937</v>
          </cell>
        </row>
        <row r="13693">
          <cell r="A13693">
            <v>1035937</v>
          </cell>
        </row>
        <row r="13694">
          <cell r="A13694">
            <v>1035937</v>
          </cell>
        </row>
        <row r="13695">
          <cell r="A13695">
            <v>1035937</v>
          </cell>
        </row>
        <row r="13696">
          <cell r="A13696">
            <v>1035937</v>
          </cell>
        </row>
        <row r="13697">
          <cell r="A13697">
            <v>1035940</v>
          </cell>
        </row>
        <row r="13698">
          <cell r="A13698">
            <v>1035940</v>
          </cell>
        </row>
        <row r="13699">
          <cell r="A13699">
            <v>1035940</v>
          </cell>
        </row>
        <row r="13700">
          <cell r="A13700">
            <v>1035967</v>
          </cell>
        </row>
        <row r="13701">
          <cell r="A13701">
            <v>1035967</v>
          </cell>
        </row>
        <row r="13702">
          <cell r="A13702">
            <v>1035969</v>
          </cell>
        </row>
        <row r="13703">
          <cell r="A13703">
            <v>1035969</v>
          </cell>
        </row>
        <row r="13704">
          <cell r="A13704">
            <v>1035969</v>
          </cell>
        </row>
        <row r="13705">
          <cell r="A13705">
            <v>1035971</v>
          </cell>
        </row>
        <row r="13706">
          <cell r="A13706">
            <v>1035971</v>
          </cell>
        </row>
        <row r="13707">
          <cell r="A13707">
            <v>1035972</v>
          </cell>
        </row>
        <row r="13708">
          <cell r="A13708">
            <v>1035978</v>
          </cell>
        </row>
        <row r="13709">
          <cell r="A13709">
            <v>1035979</v>
          </cell>
        </row>
        <row r="13710">
          <cell r="A13710">
            <v>1035979</v>
          </cell>
        </row>
        <row r="13711">
          <cell r="A13711">
            <v>1035979</v>
          </cell>
        </row>
        <row r="13712">
          <cell r="A13712">
            <v>1035979</v>
          </cell>
        </row>
        <row r="13713">
          <cell r="A13713">
            <v>1035979</v>
          </cell>
        </row>
        <row r="13714">
          <cell r="A13714">
            <v>1035979</v>
          </cell>
        </row>
        <row r="13715">
          <cell r="A13715">
            <v>1035979</v>
          </cell>
        </row>
        <row r="13716">
          <cell r="A13716">
            <v>1035979</v>
          </cell>
        </row>
        <row r="13717">
          <cell r="A13717">
            <v>1035979</v>
          </cell>
        </row>
        <row r="13718">
          <cell r="A13718">
            <v>1035979</v>
          </cell>
        </row>
        <row r="13719">
          <cell r="A13719">
            <v>1035979</v>
          </cell>
        </row>
        <row r="13720">
          <cell r="A13720">
            <v>1035979</v>
          </cell>
        </row>
        <row r="13721">
          <cell r="A13721">
            <v>1035979</v>
          </cell>
        </row>
        <row r="13722">
          <cell r="A13722">
            <v>1035979</v>
          </cell>
        </row>
        <row r="13723">
          <cell r="A13723">
            <v>1035979</v>
          </cell>
        </row>
        <row r="13724">
          <cell r="A13724">
            <v>1035979</v>
          </cell>
        </row>
        <row r="13725">
          <cell r="A13725">
            <v>1035979</v>
          </cell>
        </row>
        <row r="13726">
          <cell r="A13726">
            <v>1035979</v>
          </cell>
        </row>
        <row r="13727">
          <cell r="A13727">
            <v>1035979</v>
          </cell>
        </row>
        <row r="13728">
          <cell r="A13728">
            <v>1035979</v>
          </cell>
        </row>
        <row r="13729">
          <cell r="A13729">
            <v>1035979</v>
          </cell>
        </row>
        <row r="13730">
          <cell r="A13730">
            <v>1035979</v>
          </cell>
        </row>
        <row r="13731">
          <cell r="A13731">
            <v>1035979</v>
          </cell>
        </row>
        <row r="13732">
          <cell r="A13732">
            <v>1035979</v>
          </cell>
        </row>
        <row r="13733">
          <cell r="A13733">
            <v>1035979</v>
          </cell>
        </row>
        <row r="13734">
          <cell r="A13734">
            <v>1035979</v>
          </cell>
        </row>
        <row r="13735">
          <cell r="A13735">
            <v>1035979</v>
          </cell>
        </row>
        <row r="13736">
          <cell r="A13736">
            <v>1035979</v>
          </cell>
        </row>
        <row r="13737">
          <cell r="A13737">
            <v>1035979</v>
          </cell>
        </row>
        <row r="13738">
          <cell r="A13738">
            <v>1035979</v>
          </cell>
        </row>
        <row r="13739">
          <cell r="A13739">
            <v>1035979</v>
          </cell>
        </row>
        <row r="13740">
          <cell r="A13740">
            <v>1035979</v>
          </cell>
        </row>
        <row r="13741">
          <cell r="A13741">
            <v>1035979</v>
          </cell>
        </row>
        <row r="13742">
          <cell r="A13742">
            <v>1035979</v>
          </cell>
        </row>
        <row r="13743">
          <cell r="A13743">
            <v>1035979</v>
          </cell>
        </row>
        <row r="13744">
          <cell r="A13744">
            <v>1035979</v>
          </cell>
        </row>
        <row r="13745">
          <cell r="A13745">
            <v>1035979</v>
          </cell>
        </row>
        <row r="13746">
          <cell r="A13746">
            <v>1035979</v>
          </cell>
        </row>
        <row r="13747">
          <cell r="A13747">
            <v>1036066</v>
          </cell>
        </row>
        <row r="13748">
          <cell r="A13748">
            <v>1036066</v>
          </cell>
        </row>
        <row r="13749">
          <cell r="A13749">
            <v>1036066</v>
          </cell>
        </row>
        <row r="13750">
          <cell r="A13750">
            <v>1036066</v>
          </cell>
        </row>
        <row r="13751">
          <cell r="A13751">
            <v>1036066</v>
          </cell>
        </row>
        <row r="13752">
          <cell r="A13752">
            <v>1036066</v>
          </cell>
        </row>
        <row r="13753">
          <cell r="A13753">
            <v>1036066</v>
          </cell>
        </row>
        <row r="13754">
          <cell r="A13754">
            <v>1036066</v>
          </cell>
        </row>
        <row r="13755">
          <cell r="A13755">
            <v>1036066</v>
          </cell>
        </row>
        <row r="13756">
          <cell r="A13756">
            <v>1036066</v>
          </cell>
        </row>
        <row r="13757">
          <cell r="A13757">
            <v>1036066</v>
          </cell>
        </row>
        <row r="13758">
          <cell r="A13758">
            <v>1036066</v>
          </cell>
        </row>
        <row r="13759">
          <cell r="A13759">
            <v>1036066</v>
          </cell>
        </row>
        <row r="13760">
          <cell r="A13760">
            <v>1036066</v>
          </cell>
        </row>
        <row r="13761">
          <cell r="A13761">
            <v>1036066</v>
          </cell>
        </row>
        <row r="13762">
          <cell r="A13762">
            <v>1036066</v>
          </cell>
        </row>
        <row r="13763">
          <cell r="A13763">
            <v>1036066</v>
          </cell>
        </row>
        <row r="13764">
          <cell r="A13764">
            <v>1036066</v>
          </cell>
        </row>
        <row r="13765">
          <cell r="A13765">
            <v>1036066</v>
          </cell>
        </row>
        <row r="13766">
          <cell r="A13766">
            <v>1036066</v>
          </cell>
        </row>
        <row r="13767">
          <cell r="A13767">
            <v>1036066</v>
          </cell>
        </row>
        <row r="13768">
          <cell r="A13768">
            <v>1036066</v>
          </cell>
        </row>
        <row r="13769">
          <cell r="A13769">
            <v>1036066</v>
          </cell>
        </row>
        <row r="13770">
          <cell r="A13770">
            <v>1036083</v>
          </cell>
        </row>
        <row r="13771">
          <cell r="A13771">
            <v>1036083</v>
          </cell>
        </row>
        <row r="13772">
          <cell r="A13772">
            <v>1036083</v>
          </cell>
        </row>
        <row r="13773">
          <cell r="A13773">
            <v>1036083</v>
          </cell>
        </row>
        <row r="13774">
          <cell r="A13774">
            <v>1036083</v>
          </cell>
        </row>
        <row r="13775">
          <cell r="A13775">
            <v>1036083</v>
          </cell>
        </row>
        <row r="13776">
          <cell r="A13776">
            <v>1036083</v>
          </cell>
        </row>
        <row r="13777">
          <cell r="A13777">
            <v>1036083</v>
          </cell>
        </row>
        <row r="13778">
          <cell r="A13778">
            <v>1036083</v>
          </cell>
        </row>
        <row r="13779">
          <cell r="A13779">
            <v>1036083</v>
          </cell>
        </row>
        <row r="13780">
          <cell r="A13780">
            <v>1036083</v>
          </cell>
        </row>
        <row r="13781">
          <cell r="A13781">
            <v>1036083</v>
          </cell>
        </row>
        <row r="13782">
          <cell r="A13782">
            <v>1036083</v>
          </cell>
        </row>
        <row r="13783">
          <cell r="A13783">
            <v>1036083</v>
          </cell>
        </row>
        <row r="13784">
          <cell r="A13784">
            <v>1036083</v>
          </cell>
        </row>
        <row r="13785">
          <cell r="A13785">
            <v>1036083</v>
          </cell>
        </row>
        <row r="13786">
          <cell r="A13786">
            <v>1036083</v>
          </cell>
        </row>
        <row r="13787">
          <cell r="A13787">
            <v>1036083</v>
          </cell>
        </row>
        <row r="13788">
          <cell r="A13788">
            <v>1036083</v>
          </cell>
        </row>
        <row r="13789">
          <cell r="A13789">
            <v>1036083</v>
          </cell>
        </row>
        <row r="13790">
          <cell r="A13790">
            <v>1036084</v>
          </cell>
        </row>
        <row r="13791">
          <cell r="A13791">
            <v>1036084</v>
          </cell>
        </row>
        <row r="13792">
          <cell r="A13792">
            <v>1036084</v>
          </cell>
        </row>
        <row r="13793">
          <cell r="A13793">
            <v>1036084</v>
          </cell>
        </row>
        <row r="13794">
          <cell r="A13794">
            <v>1036084</v>
          </cell>
        </row>
        <row r="13795">
          <cell r="A13795">
            <v>1036084</v>
          </cell>
        </row>
        <row r="13796">
          <cell r="A13796">
            <v>1036084</v>
          </cell>
        </row>
        <row r="13797">
          <cell r="A13797">
            <v>1036084</v>
          </cell>
        </row>
        <row r="13798">
          <cell r="A13798">
            <v>1036084</v>
          </cell>
        </row>
        <row r="13799">
          <cell r="A13799">
            <v>1036084</v>
          </cell>
        </row>
        <row r="13800">
          <cell r="A13800">
            <v>1036084</v>
          </cell>
        </row>
        <row r="13801">
          <cell r="A13801">
            <v>1036084</v>
          </cell>
        </row>
        <row r="13802">
          <cell r="A13802">
            <v>1036084</v>
          </cell>
        </row>
        <row r="13803">
          <cell r="A13803">
            <v>1036084</v>
          </cell>
        </row>
        <row r="13804">
          <cell r="A13804">
            <v>1036084</v>
          </cell>
        </row>
        <row r="13805">
          <cell r="A13805">
            <v>1036084</v>
          </cell>
        </row>
        <row r="13806">
          <cell r="A13806">
            <v>1036084</v>
          </cell>
        </row>
        <row r="13807">
          <cell r="A13807">
            <v>1036084</v>
          </cell>
        </row>
        <row r="13808">
          <cell r="A13808">
            <v>1036091</v>
          </cell>
        </row>
        <row r="13809">
          <cell r="A13809">
            <v>1036091</v>
          </cell>
        </row>
        <row r="13810">
          <cell r="A13810">
            <v>1036091</v>
          </cell>
        </row>
        <row r="13811">
          <cell r="A13811">
            <v>1036091</v>
          </cell>
        </row>
        <row r="13812">
          <cell r="A13812">
            <v>1036091</v>
          </cell>
        </row>
        <row r="13813">
          <cell r="A13813">
            <v>1036091</v>
          </cell>
        </row>
        <row r="13814">
          <cell r="A13814">
            <v>1036091</v>
          </cell>
        </row>
        <row r="13815">
          <cell r="A13815">
            <v>1036091</v>
          </cell>
        </row>
        <row r="13816">
          <cell r="A13816">
            <v>1036091</v>
          </cell>
        </row>
        <row r="13817">
          <cell r="A13817">
            <v>1036091</v>
          </cell>
        </row>
        <row r="13818">
          <cell r="A13818">
            <v>1036091</v>
          </cell>
        </row>
        <row r="13819">
          <cell r="A13819">
            <v>1036091</v>
          </cell>
        </row>
        <row r="13820">
          <cell r="A13820">
            <v>1036091</v>
          </cell>
        </row>
        <row r="13821">
          <cell r="A13821">
            <v>1036092</v>
          </cell>
        </row>
        <row r="13822">
          <cell r="A13822">
            <v>1036092</v>
          </cell>
        </row>
        <row r="13823">
          <cell r="A13823">
            <v>1036092</v>
          </cell>
        </row>
        <row r="13824">
          <cell r="A13824">
            <v>1036092</v>
          </cell>
        </row>
        <row r="13825">
          <cell r="A13825">
            <v>1036092</v>
          </cell>
        </row>
        <row r="13826">
          <cell r="A13826">
            <v>1036092</v>
          </cell>
        </row>
        <row r="13827">
          <cell r="A13827">
            <v>1036092</v>
          </cell>
        </row>
        <row r="13828">
          <cell r="A13828">
            <v>1036092</v>
          </cell>
        </row>
        <row r="13829">
          <cell r="A13829">
            <v>1036092</v>
          </cell>
        </row>
        <row r="13830">
          <cell r="A13830">
            <v>1036092</v>
          </cell>
        </row>
        <row r="13831">
          <cell r="A13831">
            <v>1036092</v>
          </cell>
        </row>
        <row r="13832">
          <cell r="A13832">
            <v>1036092</v>
          </cell>
        </row>
        <row r="13833">
          <cell r="A13833">
            <v>1036092</v>
          </cell>
        </row>
        <row r="13834">
          <cell r="A13834">
            <v>1036092</v>
          </cell>
        </row>
        <row r="13835">
          <cell r="A13835">
            <v>1036092</v>
          </cell>
        </row>
        <row r="13836">
          <cell r="A13836">
            <v>1036092</v>
          </cell>
        </row>
        <row r="13837">
          <cell r="A13837">
            <v>1036092</v>
          </cell>
        </row>
        <row r="13838">
          <cell r="A13838">
            <v>1036092</v>
          </cell>
        </row>
        <row r="13839">
          <cell r="A13839">
            <v>1036092</v>
          </cell>
        </row>
        <row r="13840">
          <cell r="A13840">
            <v>1036092</v>
          </cell>
        </row>
        <row r="13841">
          <cell r="A13841">
            <v>1036092</v>
          </cell>
        </row>
        <row r="13842">
          <cell r="A13842">
            <v>1036092</v>
          </cell>
        </row>
        <row r="13843">
          <cell r="A13843">
            <v>1036092</v>
          </cell>
        </row>
        <row r="13844">
          <cell r="A13844">
            <v>1036092</v>
          </cell>
        </row>
        <row r="13845">
          <cell r="A13845">
            <v>1036092</v>
          </cell>
        </row>
        <row r="13846">
          <cell r="A13846">
            <v>1036092</v>
          </cell>
        </row>
        <row r="13847">
          <cell r="A13847">
            <v>1036092</v>
          </cell>
        </row>
        <row r="13848">
          <cell r="A13848">
            <v>1036092</v>
          </cell>
        </row>
        <row r="13849">
          <cell r="A13849">
            <v>1036092</v>
          </cell>
        </row>
        <row r="13850">
          <cell r="A13850">
            <v>1036092</v>
          </cell>
        </row>
        <row r="13851">
          <cell r="A13851">
            <v>1036092</v>
          </cell>
        </row>
        <row r="13852">
          <cell r="A13852">
            <v>1036092</v>
          </cell>
        </row>
        <row r="13853">
          <cell r="A13853">
            <v>1036092</v>
          </cell>
        </row>
        <row r="13854">
          <cell r="A13854">
            <v>1036092</v>
          </cell>
        </row>
        <row r="13855">
          <cell r="A13855">
            <v>1036092</v>
          </cell>
        </row>
        <row r="13856">
          <cell r="A13856">
            <v>1036092</v>
          </cell>
        </row>
        <row r="13857">
          <cell r="A13857">
            <v>1036092</v>
          </cell>
        </row>
        <row r="13858">
          <cell r="A13858">
            <v>1036092</v>
          </cell>
        </row>
        <row r="13859">
          <cell r="A13859">
            <v>1036092</v>
          </cell>
        </row>
        <row r="13860">
          <cell r="A13860">
            <v>1036092</v>
          </cell>
        </row>
        <row r="13861">
          <cell r="A13861">
            <v>1036092</v>
          </cell>
        </row>
        <row r="13862">
          <cell r="A13862">
            <v>1036092</v>
          </cell>
        </row>
        <row r="13863">
          <cell r="A13863">
            <v>1036092</v>
          </cell>
        </row>
        <row r="13864">
          <cell r="A13864">
            <v>1036092</v>
          </cell>
        </row>
        <row r="13865">
          <cell r="A13865">
            <v>1036092</v>
          </cell>
        </row>
        <row r="13866">
          <cell r="A13866">
            <v>1036092</v>
          </cell>
        </row>
        <row r="13867">
          <cell r="A13867">
            <v>1036092</v>
          </cell>
        </row>
        <row r="13868">
          <cell r="A13868">
            <v>1036092</v>
          </cell>
        </row>
        <row r="13869">
          <cell r="A13869">
            <v>1036092</v>
          </cell>
        </row>
        <row r="13870">
          <cell r="A13870">
            <v>1036092</v>
          </cell>
        </row>
        <row r="13871">
          <cell r="A13871">
            <v>1036092</v>
          </cell>
        </row>
        <row r="13872">
          <cell r="A13872">
            <v>1036092</v>
          </cell>
        </row>
        <row r="13873">
          <cell r="A13873">
            <v>1036092</v>
          </cell>
        </row>
        <row r="13874">
          <cell r="A13874">
            <v>1036092</v>
          </cell>
        </row>
        <row r="13875">
          <cell r="A13875">
            <v>1036092</v>
          </cell>
        </row>
        <row r="13876">
          <cell r="A13876">
            <v>1036092</v>
          </cell>
        </row>
        <row r="13877">
          <cell r="A13877">
            <v>1036092</v>
          </cell>
        </row>
        <row r="13878">
          <cell r="A13878">
            <v>1036092</v>
          </cell>
        </row>
        <row r="13879">
          <cell r="A13879">
            <v>1036092</v>
          </cell>
        </row>
        <row r="13880">
          <cell r="A13880">
            <v>1036092</v>
          </cell>
        </row>
        <row r="13881">
          <cell r="A13881">
            <v>1036092</v>
          </cell>
        </row>
        <row r="13882">
          <cell r="A13882">
            <v>1036092</v>
          </cell>
        </row>
        <row r="13883">
          <cell r="A13883">
            <v>1036092</v>
          </cell>
        </row>
        <row r="13884">
          <cell r="A13884">
            <v>1036092</v>
          </cell>
        </row>
        <row r="13885">
          <cell r="A13885">
            <v>1036092</v>
          </cell>
        </row>
        <row r="13886">
          <cell r="A13886">
            <v>1036092</v>
          </cell>
        </row>
        <row r="13887">
          <cell r="A13887">
            <v>1036092</v>
          </cell>
        </row>
        <row r="13888">
          <cell r="A13888">
            <v>1036092</v>
          </cell>
        </row>
        <row r="13889">
          <cell r="A13889">
            <v>1036092</v>
          </cell>
        </row>
        <row r="13890">
          <cell r="A13890">
            <v>1036092</v>
          </cell>
        </row>
        <row r="13891">
          <cell r="A13891">
            <v>1036092</v>
          </cell>
        </row>
        <row r="13892">
          <cell r="A13892">
            <v>1036092</v>
          </cell>
        </row>
        <row r="13893">
          <cell r="A13893">
            <v>1036092</v>
          </cell>
        </row>
        <row r="13894">
          <cell r="A13894">
            <v>1036092</v>
          </cell>
        </row>
        <row r="13895">
          <cell r="A13895">
            <v>1036092</v>
          </cell>
        </row>
        <row r="13896">
          <cell r="A13896">
            <v>1036092</v>
          </cell>
        </row>
        <row r="13897">
          <cell r="A13897">
            <v>1036092</v>
          </cell>
        </row>
        <row r="13898">
          <cell r="A13898">
            <v>1036092</v>
          </cell>
        </row>
        <row r="13899">
          <cell r="A13899">
            <v>1036092</v>
          </cell>
        </row>
        <row r="13900">
          <cell r="A13900">
            <v>1036092</v>
          </cell>
        </row>
        <row r="13901">
          <cell r="A13901">
            <v>1036092</v>
          </cell>
        </row>
        <row r="13902">
          <cell r="A13902">
            <v>1036092</v>
          </cell>
        </row>
        <row r="13903">
          <cell r="A13903">
            <v>1036092</v>
          </cell>
        </row>
        <row r="13904">
          <cell r="A13904">
            <v>1036092</v>
          </cell>
        </row>
        <row r="13905">
          <cell r="A13905">
            <v>1036092</v>
          </cell>
        </row>
        <row r="13906">
          <cell r="A13906">
            <v>1036092</v>
          </cell>
        </row>
        <row r="13907">
          <cell r="A13907">
            <v>1036092</v>
          </cell>
        </row>
        <row r="13908">
          <cell r="A13908">
            <v>1036092</v>
          </cell>
        </row>
        <row r="13909">
          <cell r="A13909">
            <v>1036092</v>
          </cell>
        </row>
        <row r="13910">
          <cell r="A13910">
            <v>1036092</v>
          </cell>
        </row>
        <row r="13911">
          <cell r="A13911">
            <v>1036092</v>
          </cell>
        </row>
        <row r="13912">
          <cell r="A13912">
            <v>1036092</v>
          </cell>
        </row>
        <row r="13913">
          <cell r="A13913">
            <v>1036092</v>
          </cell>
        </row>
        <row r="13914">
          <cell r="A13914">
            <v>1036092</v>
          </cell>
        </row>
        <row r="13915">
          <cell r="A13915">
            <v>1036092</v>
          </cell>
        </row>
        <row r="13916">
          <cell r="A13916">
            <v>1036092</v>
          </cell>
        </row>
        <row r="13917">
          <cell r="A13917">
            <v>1036092</v>
          </cell>
        </row>
        <row r="13918">
          <cell r="A13918">
            <v>1036092</v>
          </cell>
        </row>
        <row r="13919">
          <cell r="A13919">
            <v>1036092</v>
          </cell>
        </row>
        <row r="13920">
          <cell r="A13920">
            <v>1036092</v>
          </cell>
        </row>
        <row r="13921">
          <cell r="A13921">
            <v>1036092</v>
          </cell>
        </row>
        <row r="13922">
          <cell r="A13922">
            <v>1036092</v>
          </cell>
        </row>
        <row r="13923">
          <cell r="A13923">
            <v>1036092</v>
          </cell>
        </row>
        <row r="13924">
          <cell r="A13924">
            <v>1036092</v>
          </cell>
        </row>
        <row r="13925">
          <cell r="A13925">
            <v>1036092</v>
          </cell>
        </row>
        <row r="13926">
          <cell r="A13926">
            <v>1036092</v>
          </cell>
        </row>
        <row r="13927">
          <cell r="A13927">
            <v>1036092</v>
          </cell>
        </row>
        <row r="13928">
          <cell r="A13928">
            <v>1036092</v>
          </cell>
        </row>
        <row r="13929">
          <cell r="A13929">
            <v>1036092</v>
          </cell>
        </row>
        <row r="13930">
          <cell r="A13930">
            <v>1036092</v>
          </cell>
        </row>
        <row r="13931">
          <cell r="A13931">
            <v>1036092</v>
          </cell>
        </row>
        <row r="13932">
          <cell r="A13932">
            <v>1036092</v>
          </cell>
        </row>
        <row r="13933">
          <cell r="A13933">
            <v>1036092</v>
          </cell>
        </row>
        <row r="13934">
          <cell r="A13934">
            <v>1036092</v>
          </cell>
        </row>
        <row r="13935">
          <cell r="A13935">
            <v>1036092</v>
          </cell>
        </row>
        <row r="13936">
          <cell r="A13936">
            <v>1036092</v>
          </cell>
        </row>
        <row r="13937">
          <cell r="A13937">
            <v>1036092</v>
          </cell>
        </row>
        <row r="13938">
          <cell r="A13938">
            <v>1036092</v>
          </cell>
        </row>
        <row r="13939">
          <cell r="A13939">
            <v>1036092</v>
          </cell>
        </row>
        <row r="13940">
          <cell r="A13940">
            <v>1036092</v>
          </cell>
        </row>
        <row r="13941">
          <cell r="A13941">
            <v>1036092</v>
          </cell>
        </row>
        <row r="13942">
          <cell r="A13942">
            <v>1036092</v>
          </cell>
        </row>
        <row r="13943">
          <cell r="A13943">
            <v>1036092</v>
          </cell>
        </row>
        <row r="13944">
          <cell r="A13944">
            <v>1036092</v>
          </cell>
        </row>
        <row r="13945">
          <cell r="A13945">
            <v>1036092</v>
          </cell>
        </row>
        <row r="13946">
          <cell r="A13946">
            <v>1036092</v>
          </cell>
        </row>
        <row r="13947">
          <cell r="A13947">
            <v>1036092</v>
          </cell>
        </row>
        <row r="13948">
          <cell r="A13948">
            <v>1036092</v>
          </cell>
        </row>
        <row r="13949">
          <cell r="A13949">
            <v>1036092</v>
          </cell>
        </row>
        <row r="13950">
          <cell r="A13950">
            <v>1036092</v>
          </cell>
        </row>
        <row r="13951">
          <cell r="A13951">
            <v>1036092</v>
          </cell>
        </row>
        <row r="13952">
          <cell r="A13952">
            <v>1036092</v>
          </cell>
        </row>
        <row r="13953">
          <cell r="A13953">
            <v>1036092</v>
          </cell>
        </row>
        <row r="13954">
          <cell r="A13954">
            <v>1036092</v>
          </cell>
        </row>
        <row r="13955">
          <cell r="A13955">
            <v>1036092</v>
          </cell>
        </row>
        <row r="13956">
          <cell r="A13956">
            <v>1036092</v>
          </cell>
        </row>
        <row r="13957">
          <cell r="A13957">
            <v>1036092</v>
          </cell>
        </row>
        <row r="13958">
          <cell r="A13958">
            <v>1036092</v>
          </cell>
        </row>
        <row r="13959">
          <cell r="A13959">
            <v>1036092</v>
          </cell>
        </row>
        <row r="13960">
          <cell r="A13960">
            <v>1036092</v>
          </cell>
        </row>
        <row r="13961">
          <cell r="A13961">
            <v>1036092</v>
          </cell>
        </row>
        <row r="13962">
          <cell r="A13962">
            <v>1036092</v>
          </cell>
        </row>
        <row r="13963">
          <cell r="A13963">
            <v>1036092</v>
          </cell>
        </row>
        <row r="13964">
          <cell r="A13964">
            <v>1036092</v>
          </cell>
        </row>
        <row r="13965">
          <cell r="A13965">
            <v>1036092</v>
          </cell>
        </row>
        <row r="13966">
          <cell r="A13966">
            <v>1036092</v>
          </cell>
        </row>
        <row r="13967">
          <cell r="A13967">
            <v>1036092</v>
          </cell>
        </row>
        <row r="13968">
          <cell r="A13968">
            <v>1036092</v>
          </cell>
        </row>
        <row r="13969">
          <cell r="A13969">
            <v>1036092</v>
          </cell>
        </row>
        <row r="13970">
          <cell r="A13970">
            <v>1036092</v>
          </cell>
        </row>
        <row r="13971">
          <cell r="A13971">
            <v>1036092</v>
          </cell>
        </row>
        <row r="13972">
          <cell r="A13972">
            <v>1036092</v>
          </cell>
        </row>
        <row r="13973">
          <cell r="A13973">
            <v>1036092</v>
          </cell>
        </row>
        <row r="13974">
          <cell r="A13974">
            <v>1036092</v>
          </cell>
        </row>
        <row r="13975">
          <cell r="A13975">
            <v>1036092</v>
          </cell>
        </row>
        <row r="13976">
          <cell r="A13976">
            <v>1036092</v>
          </cell>
        </row>
        <row r="13977">
          <cell r="A13977">
            <v>1036092</v>
          </cell>
        </row>
        <row r="13978">
          <cell r="A13978">
            <v>1036092</v>
          </cell>
        </row>
        <row r="13979">
          <cell r="A13979">
            <v>1036092</v>
          </cell>
        </row>
        <row r="13980">
          <cell r="A13980">
            <v>1036092</v>
          </cell>
        </row>
        <row r="13981">
          <cell r="A13981">
            <v>1036092</v>
          </cell>
        </row>
        <row r="13982">
          <cell r="A13982">
            <v>1036092</v>
          </cell>
        </row>
        <row r="13983">
          <cell r="A13983">
            <v>1036092</v>
          </cell>
        </row>
        <row r="13984">
          <cell r="A13984">
            <v>1036092</v>
          </cell>
        </row>
        <row r="13985">
          <cell r="A13985">
            <v>1036092</v>
          </cell>
        </row>
        <row r="13986">
          <cell r="A13986">
            <v>1036092</v>
          </cell>
        </row>
        <row r="13987">
          <cell r="A13987">
            <v>1036092</v>
          </cell>
        </row>
        <row r="13988">
          <cell r="A13988">
            <v>1036092</v>
          </cell>
        </row>
        <row r="13989">
          <cell r="A13989">
            <v>1036092</v>
          </cell>
        </row>
        <row r="13990">
          <cell r="A13990">
            <v>1036092</v>
          </cell>
        </row>
        <row r="13991">
          <cell r="A13991">
            <v>1036092</v>
          </cell>
        </row>
        <row r="13992">
          <cell r="A13992">
            <v>1036092</v>
          </cell>
        </row>
        <row r="13993">
          <cell r="A13993">
            <v>1036092</v>
          </cell>
        </row>
        <row r="13994">
          <cell r="A13994">
            <v>1036092</v>
          </cell>
        </row>
        <row r="13995">
          <cell r="A13995">
            <v>1036092</v>
          </cell>
        </row>
        <row r="13996">
          <cell r="A13996">
            <v>1036092</v>
          </cell>
        </row>
        <row r="13997">
          <cell r="A13997">
            <v>1036092</v>
          </cell>
        </row>
        <row r="13998">
          <cell r="A13998">
            <v>1036092</v>
          </cell>
        </row>
        <row r="13999">
          <cell r="A13999">
            <v>1036092</v>
          </cell>
        </row>
        <row r="14000">
          <cell r="A14000">
            <v>1036092</v>
          </cell>
        </row>
        <row r="14001">
          <cell r="A14001">
            <v>1036092</v>
          </cell>
        </row>
        <row r="14002">
          <cell r="A14002">
            <v>1036092</v>
          </cell>
        </row>
        <row r="14003">
          <cell r="A14003">
            <v>1036092</v>
          </cell>
        </row>
        <row r="14004">
          <cell r="A14004">
            <v>1036092</v>
          </cell>
        </row>
        <row r="14005">
          <cell r="A14005">
            <v>1036092</v>
          </cell>
        </row>
        <row r="14006">
          <cell r="A14006">
            <v>1036092</v>
          </cell>
        </row>
        <row r="14007">
          <cell r="A14007">
            <v>1036092</v>
          </cell>
        </row>
        <row r="14008">
          <cell r="A14008">
            <v>1036092</v>
          </cell>
        </row>
        <row r="14009">
          <cell r="A14009">
            <v>1036092</v>
          </cell>
        </row>
        <row r="14010">
          <cell r="A14010">
            <v>1036092</v>
          </cell>
        </row>
        <row r="14011">
          <cell r="A14011">
            <v>1036092</v>
          </cell>
        </row>
        <row r="14012">
          <cell r="A14012">
            <v>1036092</v>
          </cell>
        </row>
        <row r="14013">
          <cell r="A14013">
            <v>1036092</v>
          </cell>
        </row>
        <row r="14014">
          <cell r="A14014">
            <v>1036092</v>
          </cell>
        </row>
        <row r="14015">
          <cell r="A14015">
            <v>1036092</v>
          </cell>
        </row>
        <row r="14016">
          <cell r="A14016">
            <v>1036092</v>
          </cell>
        </row>
        <row r="14017">
          <cell r="A14017">
            <v>1036092</v>
          </cell>
        </row>
        <row r="14018">
          <cell r="A14018">
            <v>1036092</v>
          </cell>
        </row>
        <row r="14019">
          <cell r="A14019">
            <v>1036092</v>
          </cell>
        </row>
        <row r="14020">
          <cell r="A14020">
            <v>1036092</v>
          </cell>
        </row>
        <row r="14021">
          <cell r="A14021">
            <v>1036092</v>
          </cell>
        </row>
        <row r="14022">
          <cell r="A14022">
            <v>1036092</v>
          </cell>
        </row>
        <row r="14023">
          <cell r="A14023">
            <v>1036092</v>
          </cell>
        </row>
        <row r="14024">
          <cell r="A14024">
            <v>1036092</v>
          </cell>
        </row>
        <row r="14025">
          <cell r="A14025">
            <v>1036092</v>
          </cell>
        </row>
        <row r="14026">
          <cell r="A14026">
            <v>1036092</v>
          </cell>
        </row>
        <row r="14027">
          <cell r="A14027">
            <v>1036092</v>
          </cell>
        </row>
        <row r="14028">
          <cell r="A14028">
            <v>1036092</v>
          </cell>
        </row>
        <row r="14029">
          <cell r="A14029">
            <v>1036092</v>
          </cell>
        </row>
        <row r="14030">
          <cell r="A14030">
            <v>1036092</v>
          </cell>
        </row>
        <row r="14031">
          <cell r="A14031">
            <v>1036092</v>
          </cell>
        </row>
        <row r="14032">
          <cell r="A14032">
            <v>1036092</v>
          </cell>
        </row>
        <row r="14033">
          <cell r="A14033">
            <v>1036092</v>
          </cell>
        </row>
        <row r="14034">
          <cell r="A14034">
            <v>1036092</v>
          </cell>
        </row>
        <row r="14035">
          <cell r="A14035">
            <v>1036092</v>
          </cell>
        </row>
        <row r="14036">
          <cell r="A14036">
            <v>1036092</v>
          </cell>
        </row>
        <row r="14037">
          <cell r="A14037">
            <v>1036092</v>
          </cell>
        </row>
        <row r="14038">
          <cell r="A14038">
            <v>1036092</v>
          </cell>
        </row>
        <row r="14039">
          <cell r="A14039">
            <v>1036092</v>
          </cell>
        </row>
        <row r="14040">
          <cell r="A14040">
            <v>1036092</v>
          </cell>
        </row>
        <row r="14041">
          <cell r="A14041">
            <v>1036092</v>
          </cell>
        </row>
        <row r="14042">
          <cell r="A14042">
            <v>1036092</v>
          </cell>
        </row>
        <row r="14043">
          <cell r="A14043">
            <v>1036092</v>
          </cell>
        </row>
        <row r="14044">
          <cell r="A14044">
            <v>1036092</v>
          </cell>
        </row>
        <row r="14045">
          <cell r="A14045">
            <v>1036092</v>
          </cell>
        </row>
        <row r="14046">
          <cell r="A14046">
            <v>1036092</v>
          </cell>
        </row>
        <row r="14047">
          <cell r="A14047">
            <v>1036092</v>
          </cell>
        </row>
        <row r="14048">
          <cell r="A14048">
            <v>1036092</v>
          </cell>
        </row>
        <row r="14049">
          <cell r="A14049">
            <v>1036092</v>
          </cell>
        </row>
        <row r="14050">
          <cell r="A14050">
            <v>1036092</v>
          </cell>
        </row>
        <row r="14051">
          <cell r="A14051">
            <v>1036092</v>
          </cell>
        </row>
        <row r="14052">
          <cell r="A14052">
            <v>1036092</v>
          </cell>
        </row>
        <row r="14053">
          <cell r="A14053">
            <v>1036092</v>
          </cell>
        </row>
        <row r="14054">
          <cell r="A14054">
            <v>1036092</v>
          </cell>
        </row>
        <row r="14055">
          <cell r="A14055">
            <v>1036094</v>
          </cell>
        </row>
        <row r="14056">
          <cell r="A14056">
            <v>1036094</v>
          </cell>
        </row>
        <row r="14057">
          <cell r="A14057">
            <v>1036094</v>
          </cell>
        </row>
        <row r="14058">
          <cell r="A14058">
            <v>1036094</v>
          </cell>
        </row>
        <row r="14059">
          <cell r="A14059">
            <v>1036094</v>
          </cell>
        </row>
        <row r="14060">
          <cell r="A14060">
            <v>1036094</v>
          </cell>
        </row>
        <row r="14061">
          <cell r="A14061">
            <v>1036094</v>
          </cell>
        </row>
        <row r="14062">
          <cell r="A14062">
            <v>1036094</v>
          </cell>
        </row>
        <row r="14063">
          <cell r="A14063">
            <v>1036094</v>
          </cell>
        </row>
        <row r="14064">
          <cell r="A14064">
            <v>1036094</v>
          </cell>
        </row>
        <row r="14065">
          <cell r="A14065">
            <v>1036094</v>
          </cell>
        </row>
        <row r="14066">
          <cell r="A14066">
            <v>1036094</v>
          </cell>
        </row>
        <row r="14067">
          <cell r="A14067">
            <v>1036094</v>
          </cell>
        </row>
        <row r="14068">
          <cell r="A14068">
            <v>1036094</v>
          </cell>
        </row>
        <row r="14069">
          <cell r="A14069">
            <v>1036094</v>
          </cell>
        </row>
        <row r="14070">
          <cell r="A14070">
            <v>1036094</v>
          </cell>
        </row>
        <row r="14071">
          <cell r="A14071">
            <v>1036094</v>
          </cell>
        </row>
        <row r="14072">
          <cell r="A14072">
            <v>1036094</v>
          </cell>
        </row>
        <row r="14073">
          <cell r="A14073">
            <v>1036094</v>
          </cell>
        </row>
        <row r="14074">
          <cell r="A14074">
            <v>1036094</v>
          </cell>
        </row>
        <row r="14075">
          <cell r="A14075">
            <v>1036094</v>
          </cell>
        </row>
        <row r="14076">
          <cell r="A14076">
            <v>1036094</v>
          </cell>
        </row>
        <row r="14077">
          <cell r="A14077">
            <v>1036094</v>
          </cell>
        </row>
        <row r="14078">
          <cell r="A14078">
            <v>1036094</v>
          </cell>
        </row>
        <row r="14079">
          <cell r="A14079">
            <v>1036094</v>
          </cell>
        </row>
        <row r="14080">
          <cell r="A14080">
            <v>1036094</v>
          </cell>
        </row>
        <row r="14081">
          <cell r="A14081">
            <v>1036094</v>
          </cell>
        </row>
        <row r="14082">
          <cell r="A14082">
            <v>1036094</v>
          </cell>
        </row>
        <row r="14083">
          <cell r="A14083">
            <v>1036094</v>
          </cell>
        </row>
        <row r="14084">
          <cell r="A14084">
            <v>1036095</v>
          </cell>
        </row>
        <row r="14085">
          <cell r="A14085">
            <v>1036095</v>
          </cell>
        </row>
        <row r="14086">
          <cell r="A14086">
            <v>1036095</v>
          </cell>
        </row>
        <row r="14087">
          <cell r="A14087">
            <v>1036095</v>
          </cell>
        </row>
        <row r="14088">
          <cell r="A14088">
            <v>1036095</v>
          </cell>
        </row>
        <row r="14089">
          <cell r="A14089">
            <v>1036095</v>
          </cell>
        </row>
        <row r="14090">
          <cell r="A14090">
            <v>1036095</v>
          </cell>
        </row>
        <row r="14091">
          <cell r="A14091">
            <v>1036095</v>
          </cell>
        </row>
        <row r="14092">
          <cell r="A14092">
            <v>1036095</v>
          </cell>
        </row>
        <row r="14093">
          <cell r="A14093">
            <v>1036095</v>
          </cell>
        </row>
        <row r="14094">
          <cell r="A14094">
            <v>1036095</v>
          </cell>
        </row>
        <row r="14095">
          <cell r="A14095">
            <v>1036095</v>
          </cell>
        </row>
        <row r="14096">
          <cell r="A14096">
            <v>1036095</v>
          </cell>
        </row>
        <row r="14097">
          <cell r="A14097">
            <v>1036095</v>
          </cell>
        </row>
        <row r="14098">
          <cell r="A14098">
            <v>1036097</v>
          </cell>
        </row>
        <row r="14099">
          <cell r="A14099">
            <v>1036097</v>
          </cell>
        </row>
        <row r="14100">
          <cell r="A14100">
            <v>1036097</v>
          </cell>
        </row>
        <row r="14101">
          <cell r="A14101">
            <v>1036097</v>
          </cell>
        </row>
        <row r="14102">
          <cell r="A14102">
            <v>1036097</v>
          </cell>
        </row>
        <row r="14103">
          <cell r="A14103">
            <v>1036098</v>
          </cell>
        </row>
        <row r="14104">
          <cell r="A14104">
            <v>1036098</v>
          </cell>
        </row>
        <row r="14105">
          <cell r="A14105">
            <v>1036098</v>
          </cell>
        </row>
        <row r="14106">
          <cell r="A14106">
            <v>1036098</v>
          </cell>
        </row>
        <row r="14107">
          <cell r="A14107">
            <v>1036099</v>
          </cell>
        </row>
        <row r="14108">
          <cell r="A14108">
            <v>1036099</v>
          </cell>
        </row>
        <row r="14109">
          <cell r="A14109">
            <v>1036099</v>
          </cell>
        </row>
        <row r="14110">
          <cell r="A14110">
            <v>1036099</v>
          </cell>
        </row>
        <row r="14111">
          <cell r="A14111">
            <v>1036099</v>
          </cell>
        </row>
        <row r="14112">
          <cell r="A14112">
            <v>1036099</v>
          </cell>
        </row>
        <row r="14113">
          <cell r="A14113">
            <v>1036099</v>
          </cell>
        </row>
        <row r="14114">
          <cell r="A14114">
            <v>1036103</v>
          </cell>
        </row>
        <row r="14115">
          <cell r="A14115">
            <v>1036105</v>
          </cell>
        </row>
        <row r="14116">
          <cell r="A14116">
            <v>1036105</v>
          </cell>
        </row>
        <row r="14117">
          <cell r="A14117">
            <v>1036105</v>
          </cell>
        </row>
        <row r="14118">
          <cell r="A14118">
            <v>1036105</v>
          </cell>
        </row>
        <row r="14119">
          <cell r="A14119">
            <v>1036105</v>
          </cell>
        </row>
        <row r="14120">
          <cell r="A14120">
            <v>1036105</v>
          </cell>
        </row>
        <row r="14121">
          <cell r="A14121">
            <v>1036105</v>
          </cell>
        </row>
        <row r="14122">
          <cell r="A14122">
            <v>1036106</v>
          </cell>
        </row>
        <row r="14123">
          <cell r="A14123">
            <v>1036254</v>
          </cell>
        </row>
        <row r="14124">
          <cell r="A14124">
            <v>1036254</v>
          </cell>
        </row>
        <row r="14125">
          <cell r="A14125">
            <v>1036254</v>
          </cell>
        </row>
        <row r="14126">
          <cell r="A14126">
            <v>1036254</v>
          </cell>
        </row>
        <row r="14127">
          <cell r="A14127">
            <v>1036254</v>
          </cell>
        </row>
        <row r="14128">
          <cell r="A14128">
            <v>1036254</v>
          </cell>
        </row>
        <row r="14129">
          <cell r="A14129">
            <v>1036254</v>
          </cell>
        </row>
        <row r="14130">
          <cell r="A14130">
            <v>1036254</v>
          </cell>
        </row>
        <row r="14131">
          <cell r="A14131">
            <v>1036254</v>
          </cell>
        </row>
        <row r="14132">
          <cell r="A14132">
            <v>1036254</v>
          </cell>
        </row>
        <row r="14133">
          <cell r="A14133">
            <v>1036257</v>
          </cell>
        </row>
        <row r="14134">
          <cell r="A14134">
            <v>1036257</v>
          </cell>
        </row>
        <row r="14135">
          <cell r="A14135">
            <v>1036257</v>
          </cell>
        </row>
        <row r="14136">
          <cell r="A14136">
            <v>1036257</v>
          </cell>
        </row>
        <row r="14137">
          <cell r="A14137">
            <v>1036257</v>
          </cell>
        </row>
        <row r="14138">
          <cell r="A14138">
            <v>1036257</v>
          </cell>
        </row>
        <row r="14139">
          <cell r="A14139">
            <v>1036257</v>
          </cell>
        </row>
        <row r="14140">
          <cell r="A14140">
            <v>1036257</v>
          </cell>
        </row>
        <row r="14141">
          <cell r="A14141">
            <v>1036257</v>
          </cell>
        </row>
        <row r="14142">
          <cell r="A14142">
            <v>1036257</v>
          </cell>
        </row>
        <row r="14143">
          <cell r="A14143">
            <v>1036257</v>
          </cell>
        </row>
        <row r="14144">
          <cell r="A14144">
            <v>1036257</v>
          </cell>
        </row>
        <row r="14145">
          <cell r="A14145">
            <v>1036257</v>
          </cell>
        </row>
        <row r="14146">
          <cell r="A14146">
            <v>1036257</v>
          </cell>
        </row>
        <row r="14147">
          <cell r="A14147">
            <v>1036352</v>
          </cell>
        </row>
        <row r="14148">
          <cell r="A14148">
            <v>1036352</v>
          </cell>
        </row>
        <row r="14149">
          <cell r="A14149">
            <v>1036352</v>
          </cell>
        </row>
        <row r="14150">
          <cell r="A14150">
            <v>1036352</v>
          </cell>
        </row>
        <row r="14151">
          <cell r="A14151">
            <v>1036352</v>
          </cell>
        </row>
        <row r="14152">
          <cell r="A14152">
            <v>1036352</v>
          </cell>
        </row>
        <row r="14153">
          <cell r="A14153">
            <v>1036352</v>
          </cell>
        </row>
        <row r="14154">
          <cell r="A14154">
            <v>1036352</v>
          </cell>
        </row>
        <row r="14155">
          <cell r="A14155">
            <v>1036352</v>
          </cell>
        </row>
        <row r="14156">
          <cell r="A14156">
            <v>1036352</v>
          </cell>
        </row>
        <row r="14157">
          <cell r="A14157">
            <v>1036352</v>
          </cell>
        </row>
        <row r="14158">
          <cell r="A14158">
            <v>1036423</v>
          </cell>
        </row>
        <row r="14159">
          <cell r="A14159">
            <v>1036423</v>
          </cell>
        </row>
        <row r="14160">
          <cell r="A14160">
            <v>1036424</v>
          </cell>
        </row>
        <row r="14161">
          <cell r="A14161">
            <v>1036424</v>
          </cell>
        </row>
        <row r="14162">
          <cell r="A14162">
            <v>1036426</v>
          </cell>
        </row>
        <row r="14163">
          <cell r="A14163">
            <v>1036428</v>
          </cell>
        </row>
        <row r="14164">
          <cell r="A14164">
            <v>1036428</v>
          </cell>
        </row>
        <row r="14165">
          <cell r="A14165">
            <v>1036428</v>
          </cell>
        </row>
        <row r="14166">
          <cell r="A14166">
            <v>1036428</v>
          </cell>
        </row>
        <row r="14167">
          <cell r="A14167">
            <v>1036428</v>
          </cell>
        </row>
        <row r="14168">
          <cell r="A14168">
            <v>1036428</v>
          </cell>
        </row>
        <row r="14169">
          <cell r="A14169">
            <v>1036428</v>
          </cell>
        </row>
        <row r="14170">
          <cell r="A14170">
            <v>1036428</v>
          </cell>
        </row>
        <row r="14171">
          <cell r="A14171">
            <v>1036445</v>
          </cell>
        </row>
        <row r="14172">
          <cell r="A14172">
            <v>1036445</v>
          </cell>
        </row>
        <row r="14173">
          <cell r="A14173">
            <v>1036445</v>
          </cell>
        </row>
        <row r="14174">
          <cell r="A14174">
            <v>1036445</v>
          </cell>
        </row>
        <row r="14175">
          <cell r="A14175">
            <v>1036445</v>
          </cell>
        </row>
        <row r="14176">
          <cell r="A14176">
            <v>1036445</v>
          </cell>
        </row>
        <row r="14177">
          <cell r="A14177">
            <v>1036445</v>
          </cell>
        </row>
        <row r="14178">
          <cell r="A14178">
            <v>1036445</v>
          </cell>
        </row>
        <row r="14179">
          <cell r="A14179">
            <v>1036476</v>
          </cell>
        </row>
        <row r="14180">
          <cell r="A14180">
            <v>1036476</v>
          </cell>
        </row>
        <row r="14181">
          <cell r="A14181">
            <v>1036476</v>
          </cell>
        </row>
        <row r="14182">
          <cell r="A14182">
            <v>1036476</v>
          </cell>
        </row>
        <row r="14183">
          <cell r="A14183">
            <v>1036476</v>
          </cell>
        </row>
        <row r="14184">
          <cell r="A14184">
            <v>1036476</v>
          </cell>
        </row>
        <row r="14185">
          <cell r="A14185">
            <v>1036476</v>
          </cell>
        </row>
        <row r="14186">
          <cell r="A14186">
            <v>1036476</v>
          </cell>
        </row>
        <row r="14187">
          <cell r="A14187">
            <v>1036476</v>
          </cell>
        </row>
        <row r="14188">
          <cell r="A14188">
            <v>1036476</v>
          </cell>
        </row>
        <row r="14189">
          <cell r="A14189">
            <v>1036478</v>
          </cell>
        </row>
        <row r="14190">
          <cell r="A14190">
            <v>1036478</v>
          </cell>
        </row>
        <row r="14191">
          <cell r="A14191">
            <v>1036478</v>
          </cell>
        </row>
        <row r="14192">
          <cell r="A14192">
            <v>1036478</v>
          </cell>
        </row>
        <row r="14193">
          <cell r="A14193">
            <v>1036478</v>
          </cell>
        </row>
        <row r="14194">
          <cell r="A14194">
            <v>1036479</v>
          </cell>
        </row>
        <row r="14195">
          <cell r="A14195">
            <v>1036481</v>
          </cell>
        </row>
        <row r="14196">
          <cell r="A14196">
            <v>1036486</v>
          </cell>
        </row>
        <row r="14197">
          <cell r="A14197">
            <v>1036487</v>
          </cell>
        </row>
        <row r="14198">
          <cell r="A14198">
            <v>1036488</v>
          </cell>
        </row>
        <row r="14199">
          <cell r="A14199">
            <v>1036490</v>
          </cell>
        </row>
        <row r="14200">
          <cell r="A14200">
            <v>1036490</v>
          </cell>
        </row>
        <row r="14201">
          <cell r="A14201">
            <v>1036505</v>
          </cell>
        </row>
        <row r="14202">
          <cell r="A14202">
            <v>1036507</v>
          </cell>
        </row>
        <row r="14203">
          <cell r="A14203">
            <v>1036509</v>
          </cell>
        </row>
        <row r="14204">
          <cell r="A14204">
            <v>1036520</v>
          </cell>
        </row>
        <row r="14205">
          <cell r="A14205">
            <v>1036520</v>
          </cell>
        </row>
        <row r="14206">
          <cell r="A14206">
            <v>1036531</v>
          </cell>
        </row>
        <row r="14207">
          <cell r="A14207">
            <v>1036531</v>
          </cell>
        </row>
        <row r="14208">
          <cell r="A14208">
            <v>1036533</v>
          </cell>
        </row>
        <row r="14209">
          <cell r="A14209">
            <v>1036535</v>
          </cell>
        </row>
        <row r="14210">
          <cell r="A14210">
            <v>1036536</v>
          </cell>
        </row>
        <row r="14211">
          <cell r="A14211">
            <v>1036759</v>
          </cell>
        </row>
        <row r="14212">
          <cell r="A14212">
            <v>1036764</v>
          </cell>
        </row>
        <row r="14213">
          <cell r="A14213">
            <v>1036806</v>
          </cell>
        </row>
        <row r="14214">
          <cell r="A14214">
            <v>1036814</v>
          </cell>
        </row>
        <row r="14215">
          <cell r="A14215">
            <v>1036820</v>
          </cell>
        </row>
        <row r="14216">
          <cell r="A14216">
            <v>1036823</v>
          </cell>
        </row>
        <row r="14217">
          <cell r="A14217">
            <v>1036857</v>
          </cell>
        </row>
        <row r="14218">
          <cell r="A14218">
            <v>1036868</v>
          </cell>
        </row>
        <row r="14219">
          <cell r="A14219">
            <v>1036869</v>
          </cell>
        </row>
        <row r="14220">
          <cell r="A14220">
            <v>1036870</v>
          </cell>
        </row>
        <row r="14221">
          <cell r="A14221">
            <v>1036871</v>
          </cell>
        </row>
        <row r="14222">
          <cell r="A14222">
            <v>1036875</v>
          </cell>
        </row>
        <row r="14223">
          <cell r="A14223">
            <v>1036896</v>
          </cell>
        </row>
        <row r="14224">
          <cell r="A14224">
            <v>1036899</v>
          </cell>
        </row>
        <row r="14225">
          <cell r="A14225">
            <v>1036902</v>
          </cell>
        </row>
        <row r="14226">
          <cell r="A14226">
            <v>1036903</v>
          </cell>
        </row>
        <row r="14227">
          <cell r="A14227">
            <v>1036904</v>
          </cell>
        </row>
        <row r="14228">
          <cell r="A14228">
            <v>1036905</v>
          </cell>
        </row>
        <row r="14229">
          <cell r="A14229">
            <v>1036905</v>
          </cell>
        </row>
        <row r="14230">
          <cell r="A14230">
            <v>1036906</v>
          </cell>
        </row>
        <row r="14231">
          <cell r="A14231">
            <v>1036906</v>
          </cell>
        </row>
        <row r="14232">
          <cell r="A14232">
            <v>1036907</v>
          </cell>
        </row>
        <row r="14233">
          <cell r="A14233">
            <v>1036908</v>
          </cell>
        </row>
        <row r="14234">
          <cell r="A14234">
            <v>1036909</v>
          </cell>
        </row>
        <row r="14235">
          <cell r="A14235">
            <v>1036909</v>
          </cell>
        </row>
        <row r="14236">
          <cell r="A14236">
            <v>1036910</v>
          </cell>
        </row>
        <row r="14237">
          <cell r="A14237">
            <v>1036911</v>
          </cell>
        </row>
        <row r="14238">
          <cell r="A14238">
            <v>1036919</v>
          </cell>
        </row>
        <row r="14239">
          <cell r="A14239">
            <v>1036920</v>
          </cell>
        </row>
        <row r="14240">
          <cell r="A14240">
            <v>1036921</v>
          </cell>
        </row>
        <row r="14241">
          <cell r="A14241">
            <v>1036924</v>
          </cell>
        </row>
        <row r="14242">
          <cell r="A14242">
            <v>1036945</v>
          </cell>
        </row>
        <row r="14243">
          <cell r="A14243">
            <v>1036946</v>
          </cell>
        </row>
        <row r="14244">
          <cell r="A14244">
            <v>1036946</v>
          </cell>
        </row>
        <row r="14245">
          <cell r="A14245">
            <v>1036946</v>
          </cell>
        </row>
        <row r="14246">
          <cell r="A14246">
            <v>1036946</v>
          </cell>
        </row>
        <row r="14247">
          <cell r="A14247">
            <v>1036946</v>
          </cell>
        </row>
        <row r="14248">
          <cell r="A14248">
            <v>1036946</v>
          </cell>
        </row>
        <row r="14249">
          <cell r="A14249">
            <v>1036946</v>
          </cell>
        </row>
        <row r="14250">
          <cell r="A14250">
            <v>1036946</v>
          </cell>
        </row>
        <row r="14251">
          <cell r="A14251">
            <v>1036946</v>
          </cell>
        </row>
        <row r="14252">
          <cell r="A14252">
            <v>1036948</v>
          </cell>
        </row>
        <row r="14253">
          <cell r="A14253">
            <v>1036948</v>
          </cell>
        </row>
        <row r="14254">
          <cell r="A14254">
            <v>1036948</v>
          </cell>
        </row>
        <row r="14255">
          <cell r="A14255">
            <v>1036948</v>
          </cell>
        </row>
        <row r="14256">
          <cell r="A14256">
            <v>1036948</v>
          </cell>
        </row>
        <row r="14257">
          <cell r="A14257">
            <v>1036948</v>
          </cell>
        </row>
        <row r="14258">
          <cell r="A14258">
            <v>1036948</v>
          </cell>
        </row>
        <row r="14259">
          <cell r="A14259">
            <v>1036949</v>
          </cell>
        </row>
        <row r="14260">
          <cell r="A14260">
            <v>1036949</v>
          </cell>
        </row>
        <row r="14261">
          <cell r="A14261">
            <v>1036949</v>
          </cell>
        </row>
        <row r="14262">
          <cell r="A14262">
            <v>1036949</v>
          </cell>
        </row>
        <row r="14263">
          <cell r="A14263">
            <v>1036949</v>
          </cell>
        </row>
        <row r="14264">
          <cell r="A14264">
            <v>1036975</v>
          </cell>
        </row>
        <row r="14265">
          <cell r="A14265">
            <v>1036984</v>
          </cell>
        </row>
        <row r="14266">
          <cell r="A14266">
            <v>1036985</v>
          </cell>
        </row>
        <row r="14267">
          <cell r="A14267">
            <v>1036985</v>
          </cell>
        </row>
        <row r="14268">
          <cell r="A14268">
            <v>1036987</v>
          </cell>
        </row>
        <row r="14269">
          <cell r="A14269">
            <v>1036987</v>
          </cell>
        </row>
        <row r="14270">
          <cell r="A14270">
            <v>1036987</v>
          </cell>
        </row>
        <row r="14271">
          <cell r="A14271">
            <v>1036996</v>
          </cell>
        </row>
        <row r="14272">
          <cell r="A14272">
            <v>1037003</v>
          </cell>
        </row>
        <row r="14273">
          <cell r="A14273">
            <v>1037003</v>
          </cell>
        </row>
        <row r="14274">
          <cell r="A14274">
            <v>1037083</v>
          </cell>
        </row>
        <row r="14275">
          <cell r="A14275">
            <v>1037084</v>
          </cell>
        </row>
        <row r="14276">
          <cell r="A14276">
            <v>1037186</v>
          </cell>
        </row>
        <row r="14277">
          <cell r="A14277">
            <v>1037191</v>
          </cell>
        </row>
        <row r="14278">
          <cell r="A14278">
            <v>1037191</v>
          </cell>
        </row>
        <row r="14279">
          <cell r="A14279">
            <v>1037191</v>
          </cell>
        </row>
        <row r="14280">
          <cell r="A14280">
            <v>1037193</v>
          </cell>
        </row>
        <row r="14281">
          <cell r="A14281">
            <v>1037194</v>
          </cell>
        </row>
        <row r="14282">
          <cell r="A14282">
            <v>1037195</v>
          </cell>
        </row>
        <row r="14283">
          <cell r="A14283">
            <v>1037236</v>
          </cell>
        </row>
        <row r="14284">
          <cell r="A14284">
            <v>1037236</v>
          </cell>
        </row>
        <row r="14285">
          <cell r="A14285">
            <v>1037236</v>
          </cell>
        </row>
        <row r="14286">
          <cell r="A14286">
            <v>1037236</v>
          </cell>
        </row>
        <row r="14287">
          <cell r="A14287">
            <v>1037236</v>
          </cell>
        </row>
        <row r="14288">
          <cell r="A14288">
            <v>1037236</v>
          </cell>
        </row>
        <row r="14289">
          <cell r="A14289">
            <v>1037236</v>
          </cell>
        </row>
        <row r="14290">
          <cell r="A14290">
            <v>1037236</v>
          </cell>
        </row>
        <row r="14291">
          <cell r="A14291">
            <v>1037236</v>
          </cell>
        </row>
        <row r="14292">
          <cell r="A14292">
            <v>1037236</v>
          </cell>
        </row>
        <row r="14293">
          <cell r="A14293">
            <v>1037236</v>
          </cell>
        </row>
        <row r="14294">
          <cell r="A14294">
            <v>1037236</v>
          </cell>
        </row>
        <row r="14295">
          <cell r="A14295">
            <v>1037236</v>
          </cell>
        </row>
        <row r="14296">
          <cell r="A14296">
            <v>1037236</v>
          </cell>
        </row>
        <row r="14297">
          <cell r="A14297">
            <v>1037236</v>
          </cell>
        </row>
        <row r="14298">
          <cell r="A14298">
            <v>1037236</v>
          </cell>
        </row>
        <row r="14299">
          <cell r="A14299">
            <v>1037236</v>
          </cell>
        </row>
        <row r="14300">
          <cell r="A14300">
            <v>1037236</v>
          </cell>
        </row>
        <row r="14301">
          <cell r="A14301">
            <v>1037236</v>
          </cell>
        </row>
        <row r="14302">
          <cell r="A14302">
            <v>1037236</v>
          </cell>
        </row>
        <row r="14303">
          <cell r="A14303">
            <v>1037236</v>
          </cell>
        </row>
        <row r="14304">
          <cell r="A14304">
            <v>1037236</v>
          </cell>
        </row>
        <row r="14305">
          <cell r="A14305">
            <v>1037236</v>
          </cell>
        </row>
        <row r="14306">
          <cell r="A14306">
            <v>1037236</v>
          </cell>
        </row>
        <row r="14307">
          <cell r="A14307">
            <v>1037236</v>
          </cell>
        </row>
        <row r="14308">
          <cell r="A14308">
            <v>1037236</v>
          </cell>
        </row>
        <row r="14309">
          <cell r="A14309">
            <v>1037236</v>
          </cell>
        </row>
        <row r="14310">
          <cell r="A14310">
            <v>1037236</v>
          </cell>
        </row>
        <row r="14311">
          <cell r="A14311">
            <v>1037236</v>
          </cell>
        </row>
        <row r="14312">
          <cell r="A14312">
            <v>1037236</v>
          </cell>
        </row>
        <row r="14313">
          <cell r="A14313">
            <v>1037236</v>
          </cell>
        </row>
        <row r="14314">
          <cell r="A14314">
            <v>1037236</v>
          </cell>
        </row>
        <row r="14315">
          <cell r="A14315">
            <v>1037236</v>
          </cell>
        </row>
        <row r="14316">
          <cell r="A14316">
            <v>1037236</v>
          </cell>
        </row>
        <row r="14317">
          <cell r="A14317">
            <v>1037236</v>
          </cell>
        </row>
        <row r="14318">
          <cell r="A14318">
            <v>1037236</v>
          </cell>
        </row>
        <row r="14319">
          <cell r="A14319">
            <v>1037236</v>
          </cell>
        </row>
        <row r="14320">
          <cell r="A14320">
            <v>1037236</v>
          </cell>
        </row>
        <row r="14321">
          <cell r="A14321">
            <v>1037236</v>
          </cell>
        </row>
        <row r="14322">
          <cell r="A14322">
            <v>1037236</v>
          </cell>
        </row>
        <row r="14323">
          <cell r="A14323">
            <v>1037236</v>
          </cell>
        </row>
        <row r="14324">
          <cell r="A14324">
            <v>1037236</v>
          </cell>
        </row>
        <row r="14325">
          <cell r="A14325">
            <v>1037236</v>
          </cell>
        </row>
        <row r="14326">
          <cell r="A14326">
            <v>1037236</v>
          </cell>
        </row>
        <row r="14327">
          <cell r="A14327">
            <v>1037236</v>
          </cell>
        </row>
        <row r="14328">
          <cell r="A14328">
            <v>1037236</v>
          </cell>
        </row>
        <row r="14329">
          <cell r="A14329">
            <v>1037236</v>
          </cell>
        </row>
        <row r="14330">
          <cell r="A14330">
            <v>1037236</v>
          </cell>
        </row>
        <row r="14331">
          <cell r="A14331">
            <v>1037236</v>
          </cell>
        </row>
        <row r="14332">
          <cell r="A14332">
            <v>1037237</v>
          </cell>
        </row>
        <row r="14333">
          <cell r="A14333">
            <v>1040086</v>
          </cell>
        </row>
        <row r="14334">
          <cell r="A14334">
            <v>1040086</v>
          </cell>
        </row>
        <row r="14335">
          <cell r="A14335">
            <v>1040086</v>
          </cell>
        </row>
        <row r="14336">
          <cell r="A14336">
            <v>1040086</v>
          </cell>
        </row>
        <row r="14337">
          <cell r="A14337">
            <v>1040096</v>
          </cell>
        </row>
        <row r="14338">
          <cell r="A14338">
            <v>1040096</v>
          </cell>
        </row>
        <row r="14339">
          <cell r="A14339">
            <v>1040096</v>
          </cell>
        </row>
        <row r="14340">
          <cell r="A14340">
            <v>1040096</v>
          </cell>
        </row>
        <row r="14341">
          <cell r="A14341">
            <v>1040097</v>
          </cell>
        </row>
        <row r="14342">
          <cell r="A14342">
            <v>1040097</v>
          </cell>
        </row>
        <row r="14343">
          <cell r="A14343">
            <v>1040097</v>
          </cell>
        </row>
        <row r="14344">
          <cell r="A14344">
            <v>1040097</v>
          </cell>
        </row>
        <row r="14345">
          <cell r="A14345">
            <v>1040099</v>
          </cell>
        </row>
        <row r="14346">
          <cell r="A14346">
            <v>1040120</v>
          </cell>
        </row>
        <row r="14347">
          <cell r="A14347">
            <v>1040155</v>
          </cell>
        </row>
        <row r="14348">
          <cell r="A14348">
            <v>1040155</v>
          </cell>
        </row>
        <row r="14349">
          <cell r="A14349">
            <v>1040155</v>
          </cell>
        </row>
        <row r="14350">
          <cell r="A14350">
            <v>1040155</v>
          </cell>
        </row>
        <row r="14351">
          <cell r="A14351">
            <v>1040155</v>
          </cell>
        </row>
        <row r="14352">
          <cell r="A14352">
            <v>1040155</v>
          </cell>
        </row>
        <row r="14353">
          <cell r="A14353">
            <v>1040155</v>
          </cell>
        </row>
        <row r="14354">
          <cell r="A14354">
            <v>1040155</v>
          </cell>
        </row>
        <row r="14355">
          <cell r="A14355">
            <v>1040155</v>
          </cell>
        </row>
        <row r="14356">
          <cell r="A14356">
            <v>1040155</v>
          </cell>
        </row>
        <row r="14357">
          <cell r="A14357">
            <v>1040155</v>
          </cell>
        </row>
        <row r="14358">
          <cell r="A14358">
            <v>1040155</v>
          </cell>
        </row>
        <row r="14359">
          <cell r="A14359">
            <v>1040155</v>
          </cell>
        </row>
        <row r="14360">
          <cell r="A14360">
            <v>1040155</v>
          </cell>
        </row>
        <row r="14361">
          <cell r="A14361">
            <v>1040155</v>
          </cell>
        </row>
        <row r="14362">
          <cell r="A14362">
            <v>1040155</v>
          </cell>
        </row>
        <row r="14363">
          <cell r="A14363">
            <v>1040155</v>
          </cell>
        </row>
        <row r="14364">
          <cell r="A14364">
            <v>1040155</v>
          </cell>
        </row>
        <row r="14365">
          <cell r="A14365">
            <v>1040155</v>
          </cell>
        </row>
        <row r="14366">
          <cell r="A14366">
            <v>1040155</v>
          </cell>
        </row>
        <row r="14367">
          <cell r="A14367">
            <v>1040155</v>
          </cell>
        </row>
        <row r="14368">
          <cell r="A14368">
            <v>1040155</v>
          </cell>
        </row>
        <row r="14369">
          <cell r="A14369">
            <v>1040155</v>
          </cell>
        </row>
        <row r="14370">
          <cell r="A14370">
            <v>1040155</v>
          </cell>
        </row>
        <row r="14371">
          <cell r="A14371">
            <v>1040155</v>
          </cell>
        </row>
        <row r="14372">
          <cell r="A14372">
            <v>1040155</v>
          </cell>
        </row>
        <row r="14373">
          <cell r="A14373">
            <v>1040155</v>
          </cell>
        </row>
        <row r="14374">
          <cell r="A14374">
            <v>1040155</v>
          </cell>
        </row>
        <row r="14375">
          <cell r="A14375">
            <v>1040155</v>
          </cell>
        </row>
        <row r="14376">
          <cell r="A14376">
            <v>1040155</v>
          </cell>
        </row>
        <row r="14377">
          <cell r="A14377">
            <v>1040155</v>
          </cell>
        </row>
        <row r="14378">
          <cell r="A14378">
            <v>1040155</v>
          </cell>
        </row>
        <row r="14379">
          <cell r="A14379">
            <v>1040155</v>
          </cell>
        </row>
        <row r="14380">
          <cell r="A14380">
            <v>1040155</v>
          </cell>
        </row>
        <row r="14381">
          <cell r="A14381">
            <v>1040155</v>
          </cell>
        </row>
        <row r="14382">
          <cell r="A14382">
            <v>1040155</v>
          </cell>
        </row>
        <row r="14383">
          <cell r="A14383">
            <v>1040155</v>
          </cell>
        </row>
        <row r="14384">
          <cell r="A14384">
            <v>1040155</v>
          </cell>
        </row>
        <row r="14385">
          <cell r="A14385">
            <v>1040155</v>
          </cell>
        </row>
        <row r="14386">
          <cell r="A14386">
            <v>1040155</v>
          </cell>
        </row>
        <row r="14387">
          <cell r="A14387">
            <v>1040155</v>
          </cell>
        </row>
        <row r="14388">
          <cell r="A14388">
            <v>1040155</v>
          </cell>
        </row>
        <row r="14389">
          <cell r="A14389">
            <v>1040155</v>
          </cell>
        </row>
        <row r="14390">
          <cell r="A14390">
            <v>1040155</v>
          </cell>
        </row>
        <row r="14391">
          <cell r="A14391">
            <v>1040155</v>
          </cell>
        </row>
        <row r="14392">
          <cell r="A14392">
            <v>1040155</v>
          </cell>
        </row>
        <row r="14393">
          <cell r="A14393">
            <v>1040155</v>
          </cell>
        </row>
        <row r="14394">
          <cell r="A14394">
            <v>1040155</v>
          </cell>
        </row>
        <row r="14395">
          <cell r="A14395">
            <v>1040155</v>
          </cell>
        </row>
        <row r="14396">
          <cell r="A14396">
            <v>1040155</v>
          </cell>
        </row>
        <row r="14397">
          <cell r="A14397">
            <v>1040155</v>
          </cell>
        </row>
        <row r="14398">
          <cell r="A14398">
            <v>1040155</v>
          </cell>
        </row>
        <row r="14399">
          <cell r="A14399">
            <v>1040155</v>
          </cell>
        </row>
        <row r="14400">
          <cell r="A14400">
            <v>1040155</v>
          </cell>
        </row>
        <row r="14401">
          <cell r="A14401">
            <v>1040155</v>
          </cell>
        </row>
        <row r="14402">
          <cell r="A14402">
            <v>1040155</v>
          </cell>
        </row>
        <row r="14403">
          <cell r="A14403">
            <v>1040155</v>
          </cell>
        </row>
        <row r="14404">
          <cell r="A14404">
            <v>1040155</v>
          </cell>
        </row>
        <row r="14405">
          <cell r="A14405">
            <v>1040155</v>
          </cell>
        </row>
        <row r="14406">
          <cell r="A14406">
            <v>1040155</v>
          </cell>
        </row>
        <row r="14407">
          <cell r="A14407">
            <v>1040155</v>
          </cell>
        </row>
        <row r="14408">
          <cell r="A14408">
            <v>1040155</v>
          </cell>
        </row>
        <row r="14409">
          <cell r="A14409">
            <v>1040155</v>
          </cell>
        </row>
        <row r="14410">
          <cell r="A14410">
            <v>1040155</v>
          </cell>
        </row>
        <row r="14411">
          <cell r="A14411">
            <v>1040264</v>
          </cell>
        </row>
        <row r="14412">
          <cell r="A14412">
            <v>1040267</v>
          </cell>
        </row>
        <row r="14413">
          <cell r="A14413">
            <v>1040267</v>
          </cell>
        </row>
        <row r="14414">
          <cell r="A14414">
            <v>1040267</v>
          </cell>
        </row>
        <row r="14415">
          <cell r="A14415">
            <v>1040267</v>
          </cell>
        </row>
        <row r="14416">
          <cell r="A14416">
            <v>1040267</v>
          </cell>
        </row>
        <row r="14417">
          <cell r="A14417">
            <v>1040267</v>
          </cell>
        </row>
        <row r="14418">
          <cell r="A14418">
            <v>1040268</v>
          </cell>
        </row>
        <row r="14419">
          <cell r="A14419">
            <v>1040268</v>
          </cell>
        </row>
        <row r="14420">
          <cell r="A14420">
            <v>1040268</v>
          </cell>
        </row>
        <row r="14421">
          <cell r="A14421">
            <v>1040268</v>
          </cell>
        </row>
        <row r="14422">
          <cell r="A14422">
            <v>1040268</v>
          </cell>
        </row>
        <row r="14423">
          <cell r="A14423">
            <v>1040268</v>
          </cell>
        </row>
        <row r="14424">
          <cell r="A14424">
            <v>1040268</v>
          </cell>
        </row>
        <row r="14425">
          <cell r="A14425">
            <v>1040268</v>
          </cell>
        </row>
        <row r="14426">
          <cell r="A14426">
            <v>1040269</v>
          </cell>
        </row>
        <row r="14427">
          <cell r="A14427">
            <v>1040269</v>
          </cell>
        </row>
        <row r="14428">
          <cell r="A14428">
            <v>1040269</v>
          </cell>
        </row>
        <row r="14429">
          <cell r="A14429">
            <v>1040269</v>
          </cell>
        </row>
        <row r="14430">
          <cell r="A14430">
            <v>1040269</v>
          </cell>
        </row>
        <row r="14431">
          <cell r="A14431">
            <v>1040269</v>
          </cell>
        </row>
        <row r="14432">
          <cell r="A14432">
            <v>1040269</v>
          </cell>
        </row>
        <row r="14433">
          <cell r="A14433">
            <v>1040269</v>
          </cell>
        </row>
        <row r="14434">
          <cell r="A14434">
            <v>1040269</v>
          </cell>
        </row>
        <row r="14435">
          <cell r="A14435">
            <v>1040272</v>
          </cell>
        </row>
        <row r="14436">
          <cell r="A14436">
            <v>1040272</v>
          </cell>
        </row>
        <row r="14437">
          <cell r="A14437">
            <v>1040272</v>
          </cell>
        </row>
        <row r="14438">
          <cell r="A14438">
            <v>1040272</v>
          </cell>
        </row>
        <row r="14439">
          <cell r="A14439">
            <v>1040272</v>
          </cell>
        </row>
        <row r="14440">
          <cell r="A14440">
            <v>1040272</v>
          </cell>
        </row>
        <row r="14441">
          <cell r="A14441">
            <v>1040272</v>
          </cell>
        </row>
        <row r="14442">
          <cell r="A14442">
            <v>1040272</v>
          </cell>
        </row>
        <row r="14443">
          <cell r="A14443">
            <v>1040272</v>
          </cell>
        </row>
        <row r="14444">
          <cell r="A14444">
            <v>1040275</v>
          </cell>
        </row>
        <row r="14445">
          <cell r="A14445">
            <v>1040275</v>
          </cell>
        </row>
        <row r="14446">
          <cell r="A14446">
            <v>1040275</v>
          </cell>
        </row>
        <row r="14447">
          <cell r="A14447">
            <v>1040275</v>
          </cell>
        </row>
        <row r="14448">
          <cell r="A14448">
            <v>1040275</v>
          </cell>
        </row>
        <row r="14449">
          <cell r="A14449">
            <v>1040275</v>
          </cell>
        </row>
        <row r="14450">
          <cell r="A14450">
            <v>1040275</v>
          </cell>
        </row>
        <row r="14451">
          <cell r="A14451">
            <v>1040275</v>
          </cell>
        </row>
        <row r="14452">
          <cell r="A14452">
            <v>1040275</v>
          </cell>
        </row>
        <row r="14453">
          <cell r="A14453">
            <v>1040275</v>
          </cell>
        </row>
        <row r="14454">
          <cell r="A14454">
            <v>1040276</v>
          </cell>
        </row>
        <row r="14455">
          <cell r="A14455">
            <v>1040276</v>
          </cell>
        </row>
        <row r="14456">
          <cell r="A14456">
            <v>1040276</v>
          </cell>
        </row>
        <row r="14457">
          <cell r="A14457">
            <v>1040276</v>
          </cell>
        </row>
        <row r="14458">
          <cell r="A14458">
            <v>1040276</v>
          </cell>
        </row>
        <row r="14459">
          <cell r="A14459">
            <v>1040276</v>
          </cell>
        </row>
        <row r="14460">
          <cell r="A14460">
            <v>1040276</v>
          </cell>
        </row>
        <row r="14461">
          <cell r="A14461">
            <v>1040276</v>
          </cell>
        </row>
        <row r="14462">
          <cell r="A14462">
            <v>1040276</v>
          </cell>
        </row>
        <row r="14463">
          <cell r="A14463">
            <v>1040276</v>
          </cell>
        </row>
        <row r="14464">
          <cell r="A14464">
            <v>1040277</v>
          </cell>
        </row>
        <row r="14465">
          <cell r="A14465">
            <v>1040277</v>
          </cell>
        </row>
        <row r="14466">
          <cell r="A14466">
            <v>1040277</v>
          </cell>
        </row>
        <row r="14467">
          <cell r="A14467">
            <v>1040277</v>
          </cell>
        </row>
        <row r="14468">
          <cell r="A14468">
            <v>1040277</v>
          </cell>
        </row>
        <row r="14469">
          <cell r="A14469">
            <v>1040277</v>
          </cell>
        </row>
        <row r="14470">
          <cell r="A14470">
            <v>1040277</v>
          </cell>
        </row>
        <row r="14471">
          <cell r="A14471">
            <v>1040277</v>
          </cell>
        </row>
        <row r="14472">
          <cell r="A14472">
            <v>1040277</v>
          </cell>
        </row>
        <row r="14473">
          <cell r="A14473">
            <v>1040277</v>
          </cell>
        </row>
        <row r="14474">
          <cell r="A14474">
            <v>1040278</v>
          </cell>
        </row>
        <row r="14475">
          <cell r="A14475">
            <v>1040278</v>
          </cell>
        </row>
        <row r="14476">
          <cell r="A14476">
            <v>1040278</v>
          </cell>
        </row>
        <row r="14477">
          <cell r="A14477">
            <v>1040278</v>
          </cell>
        </row>
        <row r="14478">
          <cell r="A14478">
            <v>1040278</v>
          </cell>
        </row>
        <row r="14479">
          <cell r="A14479">
            <v>1040278</v>
          </cell>
        </row>
        <row r="14480">
          <cell r="A14480">
            <v>1040282</v>
          </cell>
        </row>
        <row r="14481">
          <cell r="A14481">
            <v>1040305</v>
          </cell>
        </row>
        <row r="14482">
          <cell r="A14482">
            <v>1040305</v>
          </cell>
        </row>
        <row r="14483">
          <cell r="A14483">
            <v>1040306</v>
          </cell>
        </row>
        <row r="14484">
          <cell r="A14484">
            <v>1040306</v>
          </cell>
        </row>
        <row r="14485">
          <cell r="A14485">
            <v>1040307</v>
          </cell>
        </row>
        <row r="14486">
          <cell r="A14486">
            <v>1040307</v>
          </cell>
        </row>
        <row r="14487">
          <cell r="A14487">
            <v>1040307</v>
          </cell>
        </row>
        <row r="14488">
          <cell r="A14488">
            <v>1040307</v>
          </cell>
        </row>
        <row r="14489">
          <cell r="A14489">
            <v>1040307</v>
          </cell>
        </row>
        <row r="14490">
          <cell r="A14490">
            <v>1040307</v>
          </cell>
        </row>
        <row r="14491">
          <cell r="A14491">
            <v>1040307</v>
          </cell>
        </row>
        <row r="14492">
          <cell r="A14492">
            <v>1040307</v>
          </cell>
        </row>
        <row r="14493">
          <cell r="A14493">
            <v>1040307</v>
          </cell>
        </row>
        <row r="14494">
          <cell r="A14494">
            <v>1040307</v>
          </cell>
        </row>
        <row r="14495">
          <cell r="A14495">
            <v>1040307</v>
          </cell>
        </row>
        <row r="14496">
          <cell r="A14496">
            <v>1040308</v>
          </cell>
        </row>
        <row r="14497">
          <cell r="A14497">
            <v>1040308</v>
          </cell>
        </row>
        <row r="14498">
          <cell r="A14498">
            <v>1040308</v>
          </cell>
        </row>
        <row r="14499">
          <cell r="A14499">
            <v>1040308</v>
          </cell>
        </row>
        <row r="14500">
          <cell r="A14500">
            <v>1040308</v>
          </cell>
        </row>
        <row r="14501">
          <cell r="A14501">
            <v>1040308</v>
          </cell>
        </row>
        <row r="14502">
          <cell r="A14502">
            <v>1040309</v>
          </cell>
        </row>
        <row r="14503">
          <cell r="A14503">
            <v>1040309</v>
          </cell>
        </row>
        <row r="14504">
          <cell r="A14504">
            <v>1040309</v>
          </cell>
        </row>
        <row r="14505">
          <cell r="A14505">
            <v>1040311</v>
          </cell>
        </row>
        <row r="14506">
          <cell r="A14506">
            <v>1040312</v>
          </cell>
        </row>
        <row r="14507">
          <cell r="A14507">
            <v>1040312</v>
          </cell>
        </row>
        <row r="14508">
          <cell r="A14508">
            <v>1040312</v>
          </cell>
        </row>
        <row r="14509">
          <cell r="A14509">
            <v>1040318</v>
          </cell>
        </row>
        <row r="14510">
          <cell r="A14510">
            <v>1040318</v>
          </cell>
        </row>
        <row r="14511">
          <cell r="A14511">
            <v>1040318</v>
          </cell>
        </row>
        <row r="14512">
          <cell r="A14512">
            <v>1040334</v>
          </cell>
        </row>
        <row r="14513">
          <cell r="A14513">
            <v>1040336</v>
          </cell>
        </row>
        <row r="14514">
          <cell r="A14514">
            <v>1040339</v>
          </cell>
        </row>
        <row r="14515">
          <cell r="A14515">
            <v>1040340</v>
          </cell>
        </row>
        <row r="14516">
          <cell r="A14516">
            <v>1040343</v>
          </cell>
        </row>
        <row r="14517">
          <cell r="A14517">
            <v>1040345</v>
          </cell>
        </row>
        <row r="14518">
          <cell r="A14518">
            <v>1040351</v>
          </cell>
        </row>
        <row r="14519">
          <cell r="A14519">
            <v>1040352</v>
          </cell>
        </row>
        <row r="14520">
          <cell r="A14520">
            <v>1040353</v>
          </cell>
        </row>
        <row r="14521">
          <cell r="A14521">
            <v>1040356</v>
          </cell>
        </row>
        <row r="14522">
          <cell r="A14522">
            <v>1040357</v>
          </cell>
        </row>
        <row r="14523">
          <cell r="A14523">
            <v>1040357</v>
          </cell>
        </row>
        <row r="14524">
          <cell r="A14524">
            <v>1040357</v>
          </cell>
        </row>
        <row r="14525">
          <cell r="A14525">
            <v>1040357</v>
          </cell>
        </row>
        <row r="14526">
          <cell r="A14526">
            <v>1040357</v>
          </cell>
        </row>
        <row r="14527">
          <cell r="A14527">
            <v>1040357</v>
          </cell>
        </row>
        <row r="14528">
          <cell r="A14528">
            <v>1040357</v>
          </cell>
        </row>
        <row r="14529">
          <cell r="A14529">
            <v>1040357</v>
          </cell>
        </row>
        <row r="14530">
          <cell r="A14530">
            <v>1040357</v>
          </cell>
        </row>
        <row r="14531">
          <cell r="A14531">
            <v>1040357</v>
          </cell>
        </row>
        <row r="14532">
          <cell r="A14532">
            <v>1040357</v>
          </cell>
        </row>
        <row r="14533">
          <cell r="A14533">
            <v>1040357</v>
          </cell>
        </row>
        <row r="14534">
          <cell r="A14534">
            <v>1040357</v>
          </cell>
        </row>
        <row r="14535">
          <cell r="A14535">
            <v>1040357</v>
          </cell>
        </row>
        <row r="14536">
          <cell r="A14536">
            <v>1040358</v>
          </cell>
        </row>
        <row r="14537">
          <cell r="A14537">
            <v>1040359</v>
          </cell>
        </row>
        <row r="14538">
          <cell r="A14538">
            <v>1040359</v>
          </cell>
        </row>
        <row r="14539">
          <cell r="A14539">
            <v>1040360</v>
          </cell>
        </row>
        <row r="14540">
          <cell r="A14540">
            <v>1040360</v>
          </cell>
        </row>
        <row r="14541">
          <cell r="A14541">
            <v>1040360</v>
          </cell>
        </row>
        <row r="14542">
          <cell r="A14542">
            <v>1040361</v>
          </cell>
        </row>
        <row r="14543">
          <cell r="A14543">
            <v>1040361</v>
          </cell>
        </row>
        <row r="14544">
          <cell r="A14544">
            <v>1040361</v>
          </cell>
        </row>
        <row r="14545">
          <cell r="A14545">
            <v>1040363</v>
          </cell>
        </row>
        <row r="14546">
          <cell r="A14546">
            <v>1040363</v>
          </cell>
        </row>
        <row r="14547">
          <cell r="A14547">
            <v>1040363</v>
          </cell>
        </row>
        <row r="14548">
          <cell r="A14548">
            <v>1040363</v>
          </cell>
        </row>
        <row r="14549">
          <cell r="A14549">
            <v>1040364</v>
          </cell>
        </row>
        <row r="14550">
          <cell r="A14550">
            <v>1040364</v>
          </cell>
        </row>
        <row r="14551">
          <cell r="A14551">
            <v>1040364</v>
          </cell>
        </row>
        <row r="14552">
          <cell r="A14552">
            <v>1040364</v>
          </cell>
        </row>
        <row r="14553">
          <cell r="A14553">
            <v>1040371</v>
          </cell>
        </row>
        <row r="14554">
          <cell r="A14554">
            <v>1040371</v>
          </cell>
        </row>
        <row r="14555">
          <cell r="A14555">
            <v>1040371</v>
          </cell>
        </row>
        <row r="14556">
          <cell r="A14556">
            <v>1040371</v>
          </cell>
        </row>
        <row r="14557">
          <cell r="A14557">
            <v>1040372</v>
          </cell>
        </row>
        <row r="14558">
          <cell r="A14558">
            <v>1040373</v>
          </cell>
        </row>
        <row r="14559">
          <cell r="A14559">
            <v>1040375</v>
          </cell>
        </row>
        <row r="14560">
          <cell r="A14560">
            <v>1040375</v>
          </cell>
        </row>
        <row r="14561">
          <cell r="A14561">
            <v>1040376</v>
          </cell>
        </row>
        <row r="14562">
          <cell r="A14562">
            <v>1040376</v>
          </cell>
        </row>
        <row r="14563">
          <cell r="A14563">
            <v>1040376</v>
          </cell>
        </row>
        <row r="14564">
          <cell r="A14564">
            <v>1040385</v>
          </cell>
        </row>
        <row r="14565">
          <cell r="A14565">
            <v>1040385</v>
          </cell>
        </row>
        <row r="14566">
          <cell r="A14566">
            <v>1040385</v>
          </cell>
        </row>
        <row r="14567">
          <cell r="A14567">
            <v>1040385</v>
          </cell>
        </row>
        <row r="14568">
          <cell r="A14568">
            <v>1040385</v>
          </cell>
        </row>
        <row r="14569">
          <cell r="A14569">
            <v>1040386</v>
          </cell>
        </row>
        <row r="14570">
          <cell r="A14570">
            <v>1040386</v>
          </cell>
        </row>
        <row r="14571">
          <cell r="A14571">
            <v>1040386</v>
          </cell>
        </row>
        <row r="14572">
          <cell r="A14572">
            <v>1040387</v>
          </cell>
        </row>
        <row r="14573">
          <cell r="A14573">
            <v>1040387</v>
          </cell>
        </row>
        <row r="14574">
          <cell r="A14574">
            <v>1040388</v>
          </cell>
        </row>
        <row r="14575">
          <cell r="A14575">
            <v>1040388</v>
          </cell>
        </row>
        <row r="14576">
          <cell r="A14576">
            <v>1040388</v>
          </cell>
        </row>
        <row r="14577">
          <cell r="A14577">
            <v>1040388</v>
          </cell>
        </row>
        <row r="14578">
          <cell r="A14578">
            <v>1040388</v>
          </cell>
        </row>
        <row r="14579">
          <cell r="A14579">
            <v>1040389</v>
          </cell>
        </row>
        <row r="14580">
          <cell r="A14580">
            <v>1040389</v>
          </cell>
        </row>
        <row r="14581">
          <cell r="A14581">
            <v>1040389</v>
          </cell>
        </row>
        <row r="14582">
          <cell r="A14582">
            <v>1040398</v>
          </cell>
        </row>
        <row r="14583">
          <cell r="A14583">
            <v>1040398</v>
          </cell>
        </row>
        <row r="14584">
          <cell r="A14584">
            <v>1040398</v>
          </cell>
        </row>
        <row r="14585">
          <cell r="A14585">
            <v>1040398</v>
          </cell>
        </row>
        <row r="14586">
          <cell r="A14586">
            <v>1040398</v>
          </cell>
        </row>
        <row r="14587">
          <cell r="A14587">
            <v>1040398</v>
          </cell>
        </row>
        <row r="14588">
          <cell r="A14588">
            <v>1040399</v>
          </cell>
        </row>
        <row r="14589">
          <cell r="A14589">
            <v>1040399</v>
          </cell>
        </row>
        <row r="14590">
          <cell r="A14590">
            <v>1040399</v>
          </cell>
        </row>
        <row r="14591">
          <cell r="A14591">
            <v>1040399</v>
          </cell>
        </row>
        <row r="14592">
          <cell r="A14592">
            <v>1040399</v>
          </cell>
        </row>
        <row r="14593">
          <cell r="A14593">
            <v>1040399</v>
          </cell>
        </row>
        <row r="14594">
          <cell r="A14594">
            <v>1040399</v>
          </cell>
        </row>
        <row r="14595">
          <cell r="A14595">
            <v>1040400</v>
          </cell>
        </row>
        <row r="14596">
          <cell r="A14596">
            <v>1040400</v>
          </cell>
        </row>
        <row r="14597">
          <cell r="A14597">
            <v>1040400</v>
          </cell>
        </row>
        <row r="14598">
          <cell r="A14598">
            <v>1040400</v>
          </cell>
        </row>
        <row r="14599">
          <cell r="A14599">
            <v>1040407</v>
          </cell>
        </row>
        <row r="14600">
          <cell r="A14600">
            <v>1040407</v>
          </cell>
        </row>
        <row r="14601">
          <cell r="A14601">
            <v>1040407</v>
          </cell>
        </row>
        <row r="14602">
          <cell r="A14602">
            <v>1040407</v>
          </cell>
        </row>
        <row r="14603">
          <cell r="A14603">
            <v>1040407</v>
          </cell>
        </row>
        <row r="14604">
          <cell r="A14604">
            <v>1040408</v>
          </cell>
        </row>
        <row r="14605">
          <cell r="A14605">
            <v>1040408</v>
          </cell>
        </row>
        <row r="14606">
          <cell r="A14606">
            <v>1040408</v>
          </cell>
        </row>
        <row r="14607">
          <cell r="A14607">
            <v>1040409</v>
          </cell>
        </row>
        <row r="14608">
          <cell r="A14608">
            <v>1040409</v>
          </cell>
        </row>
        <row r="14609">
          <cell r="A14609">
            <v>1040409</v>
          </cell>
        </row>
        <row r="14610">
          <cell r="A14610">
            <v>1040409</v>
          </cell>
        </row>
        <row r="14611">
          <cell r="A14611">
            <v>1040409</v>
          </cell>
        </row>
        <row r="14612">
          <cell r="A14612">
            <v>1040410</v>
          </cell>
        </row>
        <row r="14613">
          <cell r="A14613">
            <v>1040410</v>
          </cell>
        </row>
        <row r="14614">
          <cell r="A14614">
            <v>1040410</v>
          </cell>
        </row>
        <row r="14615">
          <cell r="A14615">
            <v>1040410</v>
          </cell>
        </row>
        <row r="14616">
          <cell r="A14616">
            <v>1040410</v>
          </cell>
        </row>
        <row r="14617">
          <cell r="A14617">
            <v>1040410</v>
          </cell>
        </row>
        <row r="14618">
          <cell r="A14618">
            <v>1040411</v>
          </cell>
        </row>
        <row r="14619">
          <cell r="A14619">
            <v>1040411</v>
          </cell>
        </row>
        <row r="14620">
          <cell r="A14620">
            <v>1040411</v>
          </cell>
        </row>
        <row r="14621">
          <cell r="A14621">
            <v>1040411</v>
          </cell>
        </row>
        <row r="14622">
          <cell r="A14622">
            <v>1040411</v>
          </cell>
        </row>
        <row r="14623">
          <cell r="A14623">
            <v>1040411</v>
          </cell>
        </row>
        <row r="14624">
          <cell r="A14624">
            <v>1040412</v>
          </cell>
        </row>
        <row r="14625">
          <cell r="A14625">
            <v>1040412</v>
          </cell>
        </row>
        <row r="14626">
          <cell r="A14626">
            <v>1040412</v>
          </cell>
        </row>
        <row r="14627">
          <cell r="A14627">
            <v>1040412</v>
          </cell>
        </row>
        <row r="14628">
          <cell r="A14628">
            <v>1040412</v>
          </cell>
        </row>
        <row r="14629">
          <cell r="A14629">
            <v>1040412</v>
          </cell>
        </row>
        <row r="14630">
          <cell r="A14630">
            <v>1040412</v>
          </cell>
        </row>
        <row r="14631">
          <cell r="A14631">
            <v>1040414</v>
          </cell>
        </row>
        <row r="14632">
          <cell r="A14632">
            <v>1040414</v>
          </cell>
        </row>
        <row r="14633">
          <cell r="A14633">
            <v>1040414</v>
          </cell>
        </row>
        <row r="14634">
          <cell r="A14634">
            <v>1040415</v>
          </cell>
        </row>
        <row r="14635">
          <cell r="A14635">
            <v>1040415</v>
          </cell>
        </row>
        <row r="14636">
          <cell r="A14636">
            <v>1040415</v>
          </cell>
        </row>
        <row r="14637">
          <cell r="A14637">
            <v>1040415</v>
          </cell>
        </row>
        <row r="14638">
          <cell r="A14638">
            <v>1040418</v>
          </cell>
        </row>
        <row r="14639">
          <cell r="A14639">
            <v>1040418</v>
          </cell>
        </row>
        <row r="14640">
          <cell r="A14640">
            <v>1040418</v>
          </cell>
        </row>
        <row r="14641">
          <cell r="A14641">
            <v>1040419</v>
          </cell>
        </row>
        <row r="14642">
          <cell r="A14642">
            <v>1040419</v>
          </cell>
        </row>
        <row r="14643">
          <cell r="A14643">
            <v>1040419</v>
          </cell>
        </row>
        <row r="14644">
          <cell r="A14644">
            <v>1040419</v>
          </cell>
        </row>
        <row r="14645">
          <cell r="A14645">
            <v>1040437</v>
          </cell>
        </row>
        <row r="14646">
          <cell r="A14646">
            <v>1040438</v>
          </cell>
        </row>
        <row r="14647">
          <cell r="A14647">
            <v>1040446</v>
          </cell>
        </row>
        <row r="14648">
          <cell r="A14648">
            <v>1040450</v>
          </cell>
        </row>
        <row r="14649">
          <cell r="A14649">
            <v>1040451</v>
          </cell>
        </row>
        <row r="14650">
          <cell r="A14650">
            <v>1040453</v>
          </cell>
        </row>
        <row r="14651">
          <cell r="A14651">
            <v>1040453</v>
          </cell>
        </row>
        <row r="14652">
          <cell r="A14652">
            <v>1040453</v>
          </cell>
        </row>
        <row r="14653">
          <cell r="A14653">
            <v>1040454</v>
          </cell>
        </row>
        <row r="14654">
          <cell r="A14654">
            <v>1040454</v>
          </cell>
        </row>
        <row r="14655">
          <cell r="A14655">
            <v>1040455</v>
          </cell>
        </row>
        <row r="14656">
          <cell r="A14656">
            <v>1040455</v>
          </cell>
        </row>
        <row r="14657">
          <cell r="A14657">
            <v>1040456</v>
          </cell>
        </row>
        <row r="14658">
          <cell r="A14658">
            <v>1040456</v>
          </cell>
        </row>
        <row r="14659">
          <cell r="A14659">
            <v>1040457</v>
          </cell>
        </row>
        <row r="14660">
          <cell r="A14660">
            <v>1040459</v>
          </cell>
        </row>
        <row r="14661">
          <cell r="A14661">
            <v>1040459</v>
          </cell>
        </row>
        <row r="14662">
          <cell r="A14662">
            <v>1040460</v>
          </cell>
        </row>
        <row r="14663">
          <cell r="A14663">
            <v>1040461</v>
          </cell>
        </row>
        <row r="14664">
          <cell r="A14664">
            <v>1040462</v>
          </cell>
        </row>
        <row r="14665">
          <cell r="A14665">
            <v>1040463</v>
          </cell>
        </row>
        <row r="14666">
          <cell r="A14666">
            <v>1040474</v>
          </cell>
        </row>
        <row r="14667">
          <cell r="A14667">
            <v>1040487</v>
          </cell>
        </row>
        <row r="14668">
          <cell r="A14668">
            <v>1040488</v>
          </cell>
        </row>
        <row r="14669">
          <cell r="A14669">
            <v>1040509</v>
          </cell>
        </row>
        <row r="14670">
          <cell r="A14670">
            <v>1040509</v>
          </cell>
        </row>
        <row r="14671">
          <cell r="A14671">
            <v>1040510</v>
          </cell>
        </row>
        <row r="14672">
          <cell r="A14672">
            <v>1040510</v>
          </cell>
        </row>
        <row r="14673">
          <cell r="A14673">
            <v>1040520</v>
          </cell>
        </row>
        <row r="14674">
          <cell r="A14674">
            <v>1040520</v>
          </cell>
        </row>
        <row r="14675">
          <cell r="A14675">
            <v>1040527</v>
          </cell>
        </row>
        <row r="14676">
          <cell r="A14676">
            <v>1040527</v>
          </cell>
        </row>
        <row r="14677">
          <cell r="A14677">
            <v>1040528</v>
          </cell>
        </row>
        <row r="14678">
          <cell r="A14678">
            <v>1040528</v>
          </cell>
        </row>
        <row r="14679">
          <cell r="A14679">
            <v>1040529</v>
          </cell>
        </row>
        <row r="14680">
          <cell r="A14680">
            <v>1040529</v>
          </cell>
        </row>
        <row r="14681">
          <cell r="A14681">
            <v>1040530</v>
          </cell>
        </row>
        <row r="14682">
          <cell r="A14682">
            <v>1040530</v>
          </cell>
        </row>
        <row r="14683">
          <cell r="A14683">
            <v>1040531</v>
          </cell>
        </row>
        <row r="14684">
          <cell r="A14684">
            <v>1040531</v>
          </cell>
        </row>
        <row r="14685">
          <cell r="A14685">
            <v>1040532</v>
          </cell>
        </row>
        <row r="14686">
          <cell r="A14686">
            <v>1040532</v>
          </cell>
        </row>
        <row r="14687">
          <cell r="A14687">
            <v>1040533</v>
          </cell>
        </row>
        <row r="14688">
          <cell r="A14688">
            <v>1040533</v>
          </cell>
        </row>
        <row r="14689">
          <cell r="A14689">
            <v>1040534</v>
          </cell>
        </row>
        <row r="14690">
          <cell r="A14690">
            <v>1040534</v>
          </cell>
        </row>
        <row r="14691">
          <cell r="A14691">
            <v>1040535</v>
          </cell>
        </row>
        <row r="14692">
          <cell r="A14692">
            <v>1040535</v>
          </cell>
        </row>
        <row r="14693">
          <cell r="A14693">
            <v>1040536</v>
          </cell>
        </row>
        <row r="14694">
          <cell r="A14694">
            <v>1040536</v>
          </cell>
        </row>
        <row r="14695">
          <cell r="A14695">
            <v>1040537</v>
          </cell>
        </row>
        <row r="14696">
          <cell r="A14696">
            <v>1040537</v>
          </cell>
        </row>
        <row r="14697">
          <cell r="A14697">
            <v>1040538</v>
          </cell>
        </row>
        <row r="14698">
          <cell r="A14698">
            <v>1040540</v>
          </cell>
        </row>
        <row r="14699">
          <cell r="A14699">
            <v>1040541</v>
          </cell>
        </row>
        <row r="14700">
          <cell r="A14700">
            <v>1040550</v>
          </cell>
        </row>
        <row r="14701">
          <cell r="A14701">
            <v>1040551</v>
          </cell>
        </row>
        <row r="14702">
          <cell r="A14702">
            <v>1040551</v>
          </cell>
        </row>
        <row r="14703">
          <cell r="A14703">
            <v>1040552</v>
          </cell>
        </row>
        <row r="14704">
          <cell r="A14704">
            <v>1040556</v>
          </cell>
        </row>
        <row r="14705">
          <cell r="A14705">
            <v>1040557</v>
          </cell>
        </row>
        <row r="14706">
          <cell r="A14706">
            <v>1040558</v>
          </cell>
        </row>
        <row r="14707">
          <cell r="A14707">
            <v>1040566</v>
          </cell>
        </row>
        <row r="14708">
          <cell r="A14708">
            <v>1040568</v>
          </cell>
        </row>
        <row r="14709">
          <cell r="A14709">
            <v>1040575</v>
          </cell>
        </row>
        <row r="14710">
          <cell r="A14710">
            <v>1040575</v>
          </cell>
        </row>
        <row r="14711">
          <cell r="A14711">
            <v>1040575</v>
          </cell>
        </row>
        <row r="14712">
          <cell r="A14712">
            <v>1040575</v>
          </cell>
        </row>
        <row r="14713">
          <cell r="A14713">
            <v>1040575</v>
          </cell>
        </row>
        <row r="14714">
          <cell r="A14714">
            <v>1040575</v>
          </cell>
        </row>
        <row r="14715">
          <cell r="A14715">
            <v>1040575</v>
          </cell>
        </row>
        <row r="14716">
          <cell r="A14716">
            <v>1040575</v>
          </cell>
        </row>
        <row r="14717">
          <cell r="A14717">
            <v>1040575</v>
          </cell>
        </row>
        <row r="14718">
          <cell r="A14718">
            <v>1040580</v>
          </cell>
        </row>
        <row r="14719">
          <cell r="A14719">
            <v>1040582</v>
          </cell>
        </row>
        <row r="14720">
          <cell r="A14720">
            <v>1040583</v>
          </cell>
        </row>
        <row r="14721">
          <cell r="A14721">
            <v>1040584</v>
          </cell>
        </row>
        <row r="14722">
          <cell r="A14722">
            <v>1040585</v>
          </cell>
        </row>
        <row r="14723">
          <cell r="A14723">
            <v>1040586</v>
          </cell>
        </row>
        <row r="14724">
          <cell r="A14724">
            <v>1040612</v>
          </cell>
        </row>
        <row r="14725">
          <cell r="A14725">
            <v>1040613</v>
          </cell>
        </row>
        <row r="14726">
          <cell r="A14726">
            <v>1040613</v>
          </cell>
        </row>
        <row r="14727">
          <cell r="A14727">
            <v>1040613</v>
          </cell>
        </row>
        <row r="14728">
          <cell r="A14728">
            <v>1040613</v>
          </cell>
        </row>
        <row r="14729">
          <cell r="A14729">
            <v>1040616</v>
          </cell>
        </row>
        <row r="14730">
          <cell r="A14730">
            <v>1040616</v>
          </cell>
        </row>
        <row r="14731">
          <cell r="A14731">
            <v>1040617</v>
          </cell>
        </row>
        <row r="14732">
          <cell r="A14732">
            <v>1040617</v>
          </cell>
        </row>
        <row r="14733">
          <cell r="A14733">
            <v>1040618</v>
          </cell>
        </row>
        <row r="14734">
          <cell r="A14734">
            <v>1040618</v>
          </cell>
        </row>
        <row r="14735">
          <cell r="A14735">
            <v>1040618</v>
          </cell>
        </row>
        <row r="14736">
          <cell r="A14736">
            <v>1040618</v>
          </cell>
        </row>
        <row r="14737">
          <cell r="A14737">
            <v>1040618</v>
          </cell>
        </row>
        <row r="14738">
          <cell r="A14738">
            <v>1040619</v>
          </cell>
        </row>
        <row r="14739">
          <cell r="A14739">
            <v>1040619</v>
          </cell>
        </row>
        <row r="14740">
          <cell r="A14740">
            <v>1040619</v>
          </cell>
        </row>
        <row r="14741">
          <cell r="A14741">
            <v>1040619</v>
          </cell>
        </row>
        <row r="14742">
          <cell r="A14742">
            <v>1040619</v>
          </cell>
        </row>
        <row r="14743">
          <cell r="A14743">
            <v>1040620</v>
          </cell>
        </row>
        <row r="14744">
          <cell r="A14744">
            <v>1040655</v>
          </cell>
        </row>
        <row r="14745">
          <cell r="A14745">
            <v>1040656</v>
          </cell>
        </row>
        <row r="14746">
          <cell r="A14746">
            <v>1040657</v>
          </cell>
        </row>
        <row r="14747">
          <cell r="A14747">
            <v>1040658</v>
          </cell>
        </row>
        <row r="14748">
          <cell r="A14748">
            <v>1040659</v>
          </cell>
        </row>
        <row r="14749">
          <cell r="A14749">
            <v>1040662</v>
          </cell>
        </row>
        <row r="14750">
          <cell r="A14750">
            <v>1040662</v>
          </cell>
        </row>
        <row r="14751">
          <cell r="A14751">
            <v>1040666</v>
          </cell>
        </row>
        <row r="14752">
          <cell r="A14752">
            <v>1040669</v>
          </cell>
        </row>
        <row r="14753">
          <cell r="A14753">
            <v>1040685</v>
          </cell>
        </row>
        <row r="14754">
          <cell r="A14754">
            <v>1040686</v>
          </cell>
        </row>
        <row r="14755">
          <cell r="A14755">
            <v>1040691</v>
          </cell>
        </row>
        <row r="14756">
          <cell r="A14756">
            <v>1040692</v>
          </cell>
        </row>
        <row r="14757">
          <cell r="A14757">
            <v>1040692</v>
          </cell>
        </row>
        <row r="14758">
          <cell r="A14758">
            <v>1040692</v>
          </cell>
        </row>
        <row r="14759">
          <cell r="A14759">
            <v>1040692</v>
          </cell>
        </row>
        <row r="14760">
          <cell r="A14760">
            <v>1040692</v>
          </cell>
        </row>
        <row r="14761">
          <cell r="A14761">
            <v>1040692</v>
          </cell>
        </row>
        <row r="14762">
          <cell r="A14762">
            <v>1040692</v>
          </cell>
        </row>
        <row r="14763">
          <cell r="A14763">
            <v>1040692</v>
          </cell>
        </row>
        <row r="14764">
          <cell r="A14764">
            <v>1040692</v>
          </cell>
        </row>
        <row r="14765">
          <cell r="A14765">
            <v>1040692</v>
          </cell>
        </row>
        <row r="14766">
          <cell r="A14766">
            <v>1040692</v>
          </cell>
        </row>
        <row r="14767">
          <cell r="A14767">
            <v>1040692</v>
          </cell>
        </row>
        <row r="14768">
          <cell r="A14768">
            <v>1040693</v>
          </cell>
        </row>
        <row r="14769">
          <cell r="A14769">
            <v>1040693</v>
          </cell>
        </row>
        <row r="14770">
          <cell r="A14770">
            <v>1040693</v>
          </cell>
        </row>
        <row r="14771">
          <cell r="A14771">
            <v>1040693</v>
          </cell>
        </row>
        <row r="14772">
          <cell r="A14772">
            <v>1040693</v>
          </cell>
        </row>
        <row r="14773">
          <cell r="A14773">
            <v>1040694</v>
          </cell>
        </row>
        <row r="14774">
          <cell r="A14774">
            <v>1040703</v>
          </cell>
        </row>
        <row r="14775">
          <cell r="A14775">
            <v>1040703</v>
          </cell>
        </row>
        <row r="14776">
          <cell r="A14776">
            <v>1040703</v>
          </cell>
        </row>
        <row r="14777">
          <cell r="A14777">
            <v>1040708</v>
          </cell>
        </row>
        <row r="14778">
          <cell r="A14778">
            <v>1040709</v>
          </cell>
        </row>
        <row r="14779">
          <cell r="A14779">
            <v>1040723</v>
          </cell>
        </row>
        <row r="14780">
          <cell r="A14780">
            <v>1040723</v>
          </cell>
        </row>
        <row r="14781">
          <cell r="A14781">
            <v>1040724</v>
          </cell>
        </row>
        <row r="14782">
          <cell r="A14782">
            <v>1040731</v>
          </cell>
        </row>
        <row r="14783">
          <cell r="A14783">
            <v>1040731</v>
          </cell>
        </row>
        <row r="14784">
          <cell r="A14784">
            <v>1040731</v>
          </cell>
        </row>
        <row r="14785">
          <cell r="A14785">
            <v>1040731</v>
          </cell>
        </row>
        <row r="14786">
          <cell r="A14786">
            <v>1040731</v>
          </cell>
        </row>
        <row r="14787">
          <cell r="A14787">
            <v>1040731</v>
          </cell>
        </row>
        <row r="14788">
          <cell r="A14788">
            <v>1040731</v>
          </cell>
        </row>
        <row r="14789">
          <cell r="A14789">
            <v>1040731</v>
          </cell>
        </row>
        <row r="14790">
          <cell r="A14790">
            <v>1040732</v>
          </cell>
        </row>
        <row r="14791">
          <cell r="A14791">
            <v>1040732</v>
          </cell>
        </row>
        <row r="14792">
          <cell r="A14792">
            <v>1040732</v>
          </cell>
        </row>
        <row r="14793">
          <cell r="A14793">
            <v>1040732</v>
          </cell>
        </row>
        <row r="14794">
          <cell r="A14794">
            <v>1040732</v>
          </cell>
        </row>
        <row r="14795">
          <cell r="A14795">
            <v>1040732</v>
          </cell>
        </row>
        <row r="14796">
          <cell r="A14796">
            <v>1040732</v>
          </cell>
        </row>
        <row r="14797">
          <cell r="A14797">
            <v>1040732</v>
          </cell>
        </row>
        <row r="14798">
          <cell r="A14798">
            <v>1040732</v>
          </cell>
        </row>
        <row r="14799">
          <cell r="A14799">
            <v>1040732</v>
          </cell>
        </row>
        <row r="14800">
          <cell r="A14800">
            <v>1040732</v>
          </cell>
        </row>
        <row r="14801">
          <cell r="A14801">
            <v>1040732</v>
          </cell>
        </row>
        <row r="14802">
          <cell r="A14802">
            <v>1040732</v>
          </cell>
        </row>
        <row r="14803">
          <cell r="A14803">
            <v>1040732</v>
          </cell>
        </row>
        <row r="14804">
          <cell r="A14804">
            <v>1040732</v>
          </cell>
        </row>
        <row r="14805">
          <cell r="A14805">
            <v>1040732</v>
          </cell>
        </row>
        <row r="14806">
          <cell r="A14806">
            <v>1040732</v>
          </cell>
        </row>
        <row r="14807">
          <cell r="A14807">
            <v>1040732</v>
          </cell>
        </row>
        <row r="14808">
          <cell r="A14808">
            <v>1040732</v>
          </cell>
        </row>
        <row r="14809">
          <cell r="A14809">
            <v>1040732</v>
          </cell>
        </row>
        <row r="14810">
          <cell r="A14810">
            <v>1040732</v>
          </cell>
        </row>
        <row r="14811">
          <cell r="A14811">
            <v>1040732</v>
          </cell>
        </row>
        <row r="14812">
          <cell r="A14812">
            <v>1040732</v>
          </cell>
        </row>
        <row r="14813">
          <cell r="A14813">
            <v>1040732</v>
          </cell>
        </row>
        <row r="14814">
          <cell r="A14814">
            <v>1040732</v>
          </cell>
        </row>
        <row r="14815">
          <cell r="A14815">
            <v>1040732</v>
          </cell>
        </row>
        <row r="14816">
          <cell r="A14816">
            <v>1040732</v>
          </cell>
        </row>
        <row r="14817">
          <cell r="A14817">
            <v>1040732</v>
          </cell>
        </row>
        <row r="14818">
          <cell r="A14818">
            <v>1040732</v>
          </cell>
        </row>
        <row r="14819">
          <cell r="A14819">
            <v>1040732</v>
          </cell>
        </row>
        <row r="14820">
          <cell r="A14820">
            <v>1040732</v>
          </cell>
        </row>
        <row r="14821">
          <cell r="A14821">
            <v>1040732</v>
          </cell>
        </row>
        <row r="14822">
          <cell r="A14822">
            <v>1040732</v>
          </cell>
        </row>
        <row r="14823">
          <cell r="A14823">
            <v>1040732</v>
          </cell>
        </row>
        <row r="14824">
          <cell r="A14824">
            <v>1040732</v>
          </cell>
        </row>
        <row r="14825">
          <cell r="A14825">
            <v>1040732</v>
          </cell>
        </row>
        <row r="14826">
          <cell r="A14826">
            <v>1040732</v>
          </cell>
        </row>
        <row r="14827">
          <cell r="A14827">
            <v>1040732</v>
          </cell>
        </row>
        <row r="14828">
          <cell r="A14828">
            <v>1040732</v>
          </cell>
        </row>
        <row r="14829">
          <cell r="A14829">
            <v>1040732</v>
          </cell>
        </row>
        <row r="14830">
          <cell r="A14830">
            <v>1040732</v>
          </cell>
        </row>
        <row r="14831">
          <cell r="A14831">
            <v>1040732</v>
          </cell>
        </row>
        <row r="14832">
          <cell r="A14832">
            <v>1040732</v>
          </cell>
        </row>
        <row r="14833">
          <cell r="A14833">
            <v>1040732</v>
          </cell>
        </row>
        <row r="14834">
          <cell r="A14834">
            <v>1040732</v>
          </cell>
        </row>
        <row r="14835">
          <cell r="A14835">
            <v>1040732</v>
          </cell>
        </row>
        <row r="14836">
          <cell r="A14836">
            <v>1040732</v>
          </cell>
        </row>
        <row r="14837">
          <cell r="A14837">
            <v>1040732</v>
          </cell>
        </row>
        <row r="14838">
          <cell r="A14838">
            <v>1040732</v>
          </cell>
        </row>
        <row r="14839">
          <cell r="A14839">
            <v>1040732</v>
          </cell>
        </row>
        <row r="14840">
          <cell r="A14840">
            <v>1040732</v>
          </cell>
        </row>
        <row r="14841">
          <cell r="A14841">
            <v>1040732</v>
          </cell>
        </row>
        <row r="14842">
          <cell r="A14842">
            <v>1040732</v>
          </cell>
        </row>
        <row r="14843">
          <cell r="A14843">
            <v>1040732</v>
          </cell>
        </row>
        <row r="14844">
          <cell r="A14844">
            <v>1040732</v>
          </cell>
        </row>
        <row r="14845">
          <cell r="A14845">
            <v>1040732</v>
          </cell>
        </row>
        <row r="14846">
          <cell r="A14846">
            <v>1040732</v>
          </cell>
        </row>
        <row r="14847">
          <cell r="A14847">
            <v>1040732</v>
          </cell>
        </row>
        <row r="14848">
          <cell r="A14848">
            <v>1040732</v>
          </cell>
        </row>
        <row r="14849">
          <cell r="A14849">
            <v>1040732</v>
          </cell>
        </row>
        <row r="14850">
          <cell r="A14850">
            <v>1040732</v>
          </cell>
        </row>
        <row r="14851">
          <cell r="A14851">
            <v>1040732</v>
          </cell>
        </row>
        <row r="14852">
          <cell r="A14852">
            <v>1040732</v>
          </cell>
        </row>
        <row r="14853">
          <cell r="A14853">
            <v>1040732</v>
          </cell>
        </row>
        <row r="14854">
          <cell r="A14854">
            <v>1040732</v>
          </cell>
        </row>
        <row r="14855">
          <cell r="A14855">
            <v>1040732</v>
          </cell>
        </row>
        <row r="14856">
          <cell r="A14856">
            <v>1040732</v>
          </cell>
        </row>
        <row r="14857">
          <cell r="A14857">
            <v>1040732</v>
          </cell>
        </row>
        <row r="14858">
          <cell r="A14858">
            <v>1040732</v>
          </cell>
        </row>
        <row r="14859">
          <cell r="A14859">
            <v>1040732</v>
          </cell>
        </row>
        <row r="14860">
          <cell r="A14860">
            <v>1040732</v>
          </cell>
        </row>
        <row r="14861">
          <cell r="A14861">
            <v>1040732</v>
          </cell>
        </row>
        <row r="14862">
          <cell r="A14862">
            <v>1040732</v>
          </cell>
        </row>
        <row r="14863">
          <cell r="A14863">
            <v>1040732</v>
          </cell>
        </row>
        <row r="14864">
          <cell r="A14864">
            <v>1040732</v>
          </cell>
        </row>
        <row r="14865">
          <cell r="A14865">
            <v>1040732</v>
          </cell>
        </row>
        <row r="14866">
          <cell r="A14866">
            <v>1040732</v>
          </cell>
        </row>
        <row r="14867">
          <cell r="A14867">
            <v>1040745</v>
          </cell>
        </row>
        <row r="14868">
          <cell r="A14868">
            <v>1040746</v>
          </cell>
        </row>
        <row r="14869">
          <cell r="A14869">
            <v>1040747</v>
          </cell>
        </row>
        <row r="14870">
          <cell r="A14870">
            <v>1040747</v>
          </cell>
        </row>
        <row r="14871">
          <cell r="A14871">
            <v>1040747</v>
          </cell>
        </row>
        <row r="14872">
          <cell r="A14872">
            <v>1040747</v>
          </cell>
        </row>
        <row r="14873">
          <cell r="A14873">
            <v>1040747</v>
          </cell>
        </row>
        <row r="14874">
          <cell r="A14874">
            <v>1040748</v>
          </cell>
        </row>
        <row r="14875">
          <cell r="A14875">
            <v>1040748</v>
          </cell>
        </row>
        <row r="14876">
          <cell r="A14876">
            <v>1040748</v>
          </cell>
        </row>
        <row r="14877">
          <cell r="A14877">
            <v>1040748</v>
          </cell>
        </row>
        <row r="14878">
          <cell r="A14878">
            <v>1040748</v>
          </cell>
        </row>
        <row r="14879">
          <cell r="A14879">
            <v>1040750</v>
          </cell>
        </row>
        <row r="14880">
          <cell r="A14880">
            <v>1040750</v>
          </cell>
        </row>
        <row r="14881">
          <cell r="A14881">
            <v>1040750</v>
          </cell>
        </row>
        <row r="14882">
          <cell r="A14882">
            <v>1040751</v>
          </cell>
        </row>
        <row r="14883">
          <cell r="A14883">
            <v>1040751</v>
          </cell>
        </row>
        <row r="14884">
          <cell r="A14884">
            <v>1040752</v>
          </cell>
        </row>
        <row r="14885">
          <cell r="A14885">
            <v>1040752</v>
          </cell>
        </row>
        <row r="14886">
          <cell r="A14886">
            <v>1040752</v>
          </cell>
        </row>
        <row r="14887">
          <cell r="A14887">
            <v>1040752</v>
          </cell>
        </row>
        <row r="14888">
          <cell r="A14888">
            <v>1040752</v>
          </cell>
        </row>
        <row r="14889">
          <cell r="A14889">
            <v>1040752</v>
          </cell>
        </row>
        <row r="14890">
          <cell r="A14890">
            <v>1040752</v>
          </cell>
        </row>
        <row r="14891">
          <cell r="A14891">
            <v>1040752</v>
          </cell>
        </row>
        <row r="14892">
          <cell r="A14892">
            <v>1040752</v>
          </cell>
        </row>
        <row r="14893">
          <cell r="A14893">
            <v>1040752</v>
          </cell>
        </row>
        <row r="14894">
          <cell r="A14894">
            <v>1040753</v>
          </cell>
        </row>
        <row r="14895">
          <cell r="A14895">
            <v>1040753</v>
          </cell>
        </row>
        <row r="14896">
          <cell r="A14896">
            <v>1040753</v>
          </cell>
        </row>
        <row r="14897">
          <cell r="A14897">
            <v>1040753</v>
          </cell>
        </row>
        <row r="14898">
          <cell r="A14898">
            <v>1040753</v>
          </cell>
        </row>
        <row r="14899">
          <cell r="A14899">
            <v>1040753</v>
          </cell>
        </row>
        <row r="14900">
          <cell r="A14900">
            <v>1040753</v>
          </cell>
        </row>
        <row r="14901">
          <cell r="A14901">
            <v>1040753</v>
          </cell>
        </row>
        <row r="14902">
          <cell r="A14902">
            <v>1040753</v>
          </cell>
        </row>
        <row r="14903">
          <cell r="A14903">
            <v>1040753</v>
          </cell>
        </row>
        <row r="14904">
          <cell r="A14904">
            <v>1040753</v>
          </cell>
        </row>
        <row r="14905">
          <cell r="A14905">
            <v>1040753</v>
          </cell>
        </row>
        <row r="14906">
          <cell r="A14906">
            <v>1040753</v>
          </cell>
        </row>
        <row r="14907">
          <cell r="A14907">
            <v>1040753</v>
          </cell>
        </row>
        <row r="14908">
          <cell r="A14908">
            <v>1040753</v>
          </cell>
        </row>
        <row r="14909">
          <cell r="A14909">
            <v>1040754</v>
          </cell>
        </row>
        <row r="14910">
          <cell r="A14910">
            <v>1040756</v>
          </cell>
        </row>
        <row r="14911">
          <cell r="A14911">
            <v>1040756</v>
          </cell>
        </row>
        <row r="14912">
          <cell r="A14912">
            <v>1040756</v>
          </cell>
        </row>
        <row r="14913">
          <cell r="A14913">
            <v>1040756</v>
          </cell>
        </row>
        <row r="14914">
          <cell r="A14914">
            <v>1040756</v>
          </cell>
        </row>
        <row r="14915">
          <cell r="A14915">
            <v>1040761</v>
          </cell>
        </row>
        <row r="14916">
          <cell r="A14916">
            <v>1040761</v>
          </cell>
        </row>
        <row r="14917">
          <cell r="A14917">
            <v>1040762</v>
          </cell>
        </row>
        <row r="14918">
          <cell r="A14918">
            <v>1040762</v>
          </cell>
        </row>
        <row r="14919">
          <cell r="A14919">
            <v>1040762</v>
          </cell>
        </row>
        <row r="14920">
          <cell r="A14920">
            <v>1040762</v>
          </cell>
        </row>
        <row r="14921">
          <cell r="A14921">
            <v>1040762</v>
          </cell>
        </row>
        <row r="14922">
          <cell r="A14922">
            <v>1040762</v>
          </cell>
        </row>
        <row r="14923">
          <cell r="A14923">
            <v>1040762</v>
          </cell>
        </row>
        <row r="14924">
          <cell r="A14924">
            <v>1040762</v>
          </cell>
        </row>
        <row r="14925">
          <cell r="A14925">
            <v>1040762</v>
          </cell>
        </row>
        <row r="14926">
          <cell r="A14926">
            <v>1040762</v>
          </cell>
        </row>
        <row r="14927">
          <cell r="A14927">
            <v>1040762</v>
          </cell>
        </row>
        <row r="14928">
          <cell r="A14928">
            <v>1040762</v>
          </cell>
        </row>
        <row r="14929">
          <cell r="A14929">
            <v>1040762</v>
          </cell>
        </row>
        <row r="14930">
          <cell r="A14930">
            <v>1040762</v>
          </cell>
        </row>
        <row r="14931">
          <cell r="A14931">
            <v>1040762</v>
          </cell>
        </row>
        <row r="14932">
          <cell r="A14932">
            <v>1040762</v>
          </cell>
        </row>
        <row r="14933">
          <cell r="A14933">
            <v>1040762</v>
          </cell>
        </row>
        <row r="14934">
          <cell r="A14934">
            <v>1040762</v>
          </cell>
        </row>
        <row r="14935">
          <cell r="A14935">
            <v>1040762</v>
          </cell>
        </row>
        <row r="14936">
          <cell r="A14936">
            <v>1040762</v>
          </cell>
        </row>
        <row r="14937">
          <cell r="A14937">
            <v>1040762</v>
          </cell>
        </row>
        <row r="14938">
          <cell r="A14938">
            <v>1040762</v>
          </cell>
        </row>
        <row r="14939">
          <cell r="A14939">
            <v>1040762</v>
          </cell>
        </row>
        <row r="14940">
          <cell r="A14940">
            <v>1040762</v>
          </cell>
        </row>
        <row r="14941">
          <cell r="A14941">
            <v>1040762</v>
          </cell>
        </row>
        <row r="14942">
          <cell r="A14942">
            <v>1040762</v>
          </cell>
        </row>
        <row r="14943">
          <cell r="A14943">
            <v>1040762</v>
          </cell>
        </row>
        <row r="14944">
          <cell r="A14944">
            <v>1040762</v>
          </cell>
        </row>
        <row r="14945">
          <cell r="A14945">
            <v>1040762</v>
          </cell>
        </row>
        <row r="14946">
          <cell r="A14946">
            <v>1040762</v>
          </cell>
        </row>
        <row r="14947">
          <cell r="A14947">
            <v>1040762</v>
          </cell>
        </row>
        <row r="14948">
          <cell r="A14948">
            <v>1040763</v>
          </cell>
        </row>
        <row r="14949">
          <cell r="A14949">
            <v>1040763</v>
          </cell>
        </row>
        <row r="14950">
          <cell r="A14950">
            <v>1040763</v>
          </cell>
        </row>
        <row r="14951">
          <cell r="A14951">
            <v>1040763</v>
          </cell>
        </row>
        <row r="14952">
          <cell r="A14952">
            <v>1040763</v>
          </cell>
        </row>
        <row r="14953">
          <cell r="A14953">
            <v>1040763</v>
          </cell>
        </row>
        <row r="14954">
          <cell r="A14954">
            <v>1040763</v>
          </cell>
        </row>
        <row r="14955">
          <cell r="A14955">
            <v>1040763</v>
          </cell>
        </row>
        <row r="14956">
          <cell r="A14956">
            <v>1040763</v>
          </cell>
        </row>
        <row r="14957">
          <cell r="A14957">
            <v>1040765</v>
          </cell>
        </row>
        <row r="14958">
          <cell r="A14958">
            <v>1040765</v>
          </cell>
        </row>
        <row r="14959">
          <cell r="A14959">
            <v>1040765</v>
          </cell>
        </row>
        <row r="14960">
          <cell r="A14960">
            <v>1040765</v>
          </cell>
        </row>
        <row r="14961">
          <cell r="A14961">
            <v>1040765</v>
          </cell>
        </row>
        <row r="14962">
          <cell r="A14962">
            <v>1040767</v>
          </cell>
        </row>
        <row r="14963">
          <cell r="A14963">
            <v>1040767</v>
          </cell>
        </row>
        <row r="14964">
          <cell r="A14964">
            <v>1040769</v>
          </cell>
        </row>
        <row r="14965">
          <cell r="A14965">
            <v>1040769</v>
          </cell>
        </row>
        <row r="14966">
          <cell r="A14966">
            <v>1040769</v>
          </cell>
        </row>
        <row r="14967">
          <cell r="A14967">
            <v>1040770</v>
          </cell>
        </row>
        <row r="14968">
          <cell r="A14968">
            <v>1040770</v>
          </cell>
        </row>
        <row r="14969">
          <cell r="A14969">
            <v>1040770</v>
          </cell>
        </row>
        <row r="14970">
          <cell r="A14970">
            <v>1040770</v>
          </cell>
        </row>
        <row r="14971">
          <cell r="A14971">
            <v>1040770</v>
          </cell>
        </row>
        <row r="14972">
          <cell r="A14972">
            <v>1040770</v>
          </cell>
        </row>
        <row r="14973">
          <cell r="A14973">
            <v>1040770</v>
          </cell>
        </row>
        <row r="14974">
          <cell r="A14974">
            <v>1040770</v>
          </cell>
        </row>
        <row r="14975">
          <cell r="A14975">
            <v>1040771</v>
          </cell>
        </row>
        <row r="14976">
          <cell r="A14976">
            <v>1040771</v>
          </cell>
        </row>
        <row r="14977">
          <cell r="A14977">
            <v>1040771</v>
          </cell>
        </row>
        <row r="14978">
          <cell r="A14978">
            <v>1040771</v>
          </cell>
        </row>
        <row r="14979">
          <cell r="A14979">
            <v>1040771</v>
          </cell>
        </row>
        <row r="14980">
          <cell r="A14980">
            <v>1040771</v>
          </cell>
        </row>
        <row r="14981">
          <cell r="A14981">
            <v>1040771</v>
          </cell>
        </row>
        <row r="14982">
          <cell r="A14982">
            <v>1040771</v>
          </cell>
        </row>
        <row r="14983">
          <cell r="A14983">
            <v>1040771</v>
          </cell>
        </row>
        <row r="14984">
          <cell r="A14984">
            <v>1040771</v>
          </cell>
        </row>
        <row r="14985">
          <cell r="A14985">
            <v>1040772</v>
          </cell>
        </row>
        <row r="14986">
          <cell r="A14986">
            <v>1040772</v>
          </cell>
        </row>
        <row r="14987">
          <cell r="A14987">
            <v>1040772</v>
          </cell>
        </row>
        <row r="14988">
          <cell r="A14988">
            <v>1040772</v>
          </cell>
        </row>
        <row r="14989">
          <cell r="A14989">
            <v>1040772</v>
          </cell>
        </row>
        <row r="14990">
          <cell r="A14990">
            <v>1040772</v>
          </cell>
        </row>
        <row r="14991">
          <cell r="A14991">
            <v>1040772</v>
          </cell>
        </row>
        <row r="14992">
          <cell r="A14992">
            <v>1040772</v>
          </cell>
        </row>
        <row r="14993">
          <cell r="A14993">
            <v>1040772</v>
          </cell>
        </row>
        <row r="14994">
          <cell r="A14994">
            <v>1040772</v>
          </cell>
        </row>
        <row r="14995">
          <cell r="A14995">
            <v>1040772</v>
          </cell>
        </row>
        <row r="14996">
          <cell r="A14996">
            <v>1040772</v>
          </cell>
        </row>
        <row r="14997">
          <cell r="A14997">
            <v>1040772</v>
          </cell>
        </row>
        <row r="14998">
          <cell r="A14998">
            <v>1040772</v>
          </cell>
        </row>
        <row r="14999">
          <cell r="A14999">
            <v>1040772</v>
          </cell>
        </row>
        <row r="15000">
          <cell r="A15000">
            <v>1040772</v>
          </cell>
        </row>
        <row r="15001">
          <cell r="A15001">
            <v>1040772</v>
          </cell>
        </row>
        <row r="15002">
          <cell r="A15002">
            <v>1040772</v>
          </cell>
        </row>
        <row r="15003">
          <cell r="A15003">
            <v>1040772</v>
          </cell>
        </row>
        <row r="15004">
          <cell r="A15004">
            <v>1040772</v>
          </cell>
        </row>
        <row r="15005">
          <cell r="A15005">
            <v>1040774</v>
          </cell>
        </row>
        <row r="15006">
          <cell r="A15006">
            <v>1040774</v>
          </cell>
        </row>
        <row r="15007">
          <cell r="A15007">
            <v>1040774</v>
          </cell>
        </row>
        <row r="15008">
          <cell r="A15008">
            <v>1040774</v>
          </cell>
        </row>
        <row r="15009">
          <cell r="A15009">
            <v>1040774</v>
          </cell>
        </row>
        <row r="15010">
          <cell r="A15010">
            <v>1040774</v>
          </cell>
        </row>
        <row r="15011">
          <cell r="A15011">
            <v>1040774</v>
          </cell>
        </row>
        <row r="15012">
          <cell r="A15012">
            <v>1040774</v>
          </cell>
        </row>
        <row r="15013">
          <cell r="A15013">
            <v>1040774</v>
          </cell>
        </row>
        <row r="15014">
          <cell r="A15014">
            <v>1040774</v>
          </cell>
        </row>
        <row r="15015">
          <cell r="A15015">
            <v>1040774</v>
          </cell>
        </row>
        <row r="15016">
          <cell r="A15016">
            <v>1040774</v>
          </cell>
        </row>
        <row r="15017">
          <cell r="A15017">
            <v>1040774</v>
          </cell>
        </row>
        <row r="15018">
          <cell r="A15018">
            <v>1040774</v>
          </cell>
        </row>
        <row r="15019">
          <cell r="A15019">
            <v>1040774</v>
          </cell>
        </row>
        <row r="15020">
          <cell r="A15020">
            <v>1040774</v>
          </cell>
        </row>
        <row r="15021">
          <cell r="A15021">
            <v>1040774</v>
          </cell>
        </row>
        <row r="15022">
          <cell r="A15022">
            <v>1040774</v>
          </cell>
        </row>
        <row r="15023">
          <cell r="A15023">
            <v>1040774</v>
          </cell>
        </row>
        <row r="15024">
          <cell r="A15024">
            <v>1040774</v>
          </cell>
        </row>
        <row r="15025">
          <cell r="A15025">
            <v>1040774</v>
          </cell>
        </row>
        <row r="15026">
          <cell r="A15026">
            <v>1040774</v>
          </cell>
        </row>
        <row r="15027">
          <cell r="A15027">
            <v>1040774</v>
          </cell>
        </row>
        <row r="15028">
          <cell r="A15028">
            <v>1040774</v>
          </cell>
        </row>
        <row r="15029">
          <cell r="A15029">
            <v>1040774</v>
          </cell>
        </row>
        <row r="15030">
          <cell r="A15030">
            <v>1040774</v>
          </cell>
        </row>
        <row r="15031">
          <cell r="A15031">
            <v>1040774</v>
          </cell>
        </row>
        <row r="15032">
          <cell r="A15032">
            <v>1040774</v>
          </cell>
        </row>
        <row r="15033">
          <cell r="A15033">
            <v>1040774</v>
          </cell>
        </row>
        <row r="15034">
          <cell r="A15034">
            <v>1040774</v>
          </cell>
        </row>
        <row r="15035">
          <cell r="A15035">
            <v>1040774</v>
          </cell>
        </row>
        <row r="15036">
          <cell r="A15036">
            <v>1040775</v>
          </cell>
        </row>
        <row r="15037">
          <cell r="A15037">
            <v>1040777</v>
          </cell>
        </row>
        <row r="15038">
          <cell r="A15038">
            <v>1040777</v>
          </cell>
        </row>
        <row r="15039">
          <cell r="A15039">
            <v>1040777</v>
          </cell>
        </row>
        <row r="15040">
          <cell r="A15040">
            <v>1040777</v>
          </cell>
        </row>
        <row r="15041">
          <cell r="A15041">
            <v>1040777</v>
          </cell>
        </row>
        <row r="15042">
          <cell r="A15042">
            <v>1040777</v>
          </cell>
        </row>
        <row r="15043">
          <cell r="A15043">
            <v>1040777</v>
          </cell>
        </row>
        <row r="15044">
          <cell r="A15044">
            <v>1040777</v>
          </cell>
        </row>
        <row r="15045">
          <cell r="A15045">
            <v>1040777</v>
          </cell>
        </row>
        <row r="15046">
          <cell r="A15046">
            <v>1040777</v>
          </cell>
        </row>
        <row r="15047">
          <cell r="A15047">
            <v>1040777</v>
          </cell>
        </row>
        <row r="15048">
          <cell r="A15048">
            <v>1040777</v>
          </cell>
        </row>
        <row r="15049">
          <cell r="A15049">
            <v>1040777</v>
          </cell>
        </row>
        <row r="15050">
          <cell r="A15050">
            <v>1040777</v>
          </cell>
        </row>
        <row r="15051">
          <cell r="A15051">
            <v>1040778</v>
          </cell>
        </row>
        <row r="15052">
          <cell r="A15052">
            <v>1040778</v>
          </cell>
        </row>
        <row r="15053">
          <cell r="A15053">
            <v>1040778</v>
          </cell>
        </row>
        <row r="15054">
          <cell r="A15054">
            <v>1040778</v>
          </cell>
        </row>
        <row r="15055">
          <cell r="A15055">
            <v>1040778</v>
          </cell>
        </row>
        <row r="15056">
          <cell r="A15056">
            <v>1040778</v>
          </cell>
        </row>
        <row r="15057">
          <cell r="A15057">
            <v>1040778</v>
          </cell>
        </row>
        <row r="15058">
          <cell r="A15058">
            <v>1040778</v>
          </cell>
        </row>
        <row r="15059">
          <cell r="A15059">
            <v>1040778</v>
          </cell>
        </row>
        <row r="15060">
          <cell r="A15060">
            <v>1040778</v>
          </cell>
        </row>
        <row r="15061">
          <cell r="A15061">
            <v>1040778</v>
          </cell>
        </row>
        <row r="15062">
          <cell r="A15062">
            <v>1040778</v>
          </cell>
        </row>
        <row r="15063">
          <cell r="A15063">
            <v>1040778</v>
          </cell>
        </row>
        <row r="15064">
          <cell r="A15064">
            <v>1040778</v>
          </cell>
        </row>
        <row r="15065">
          <cell r="A15065">
            <v>1040778</v>
          </cell>
        </row>
        <row r="15066">
          <cell r="A15066">
            <v>1040778</v>
          </cell>
        </row>
        <row r="15067">
          <cell r="A15067">
            <v>1040778</v>
          </cell>
        </row>
        <row r="15068">
          <cell r="A15068">
            <v>1040778</v>
          </cell>
        </row>
        <row r="15069">
          <cell r="A15069">
            <v>1040778</v>
          </cell>
        </row>
        <row r="15070">
          <cell r="A15070">
            <v>1040778</v>
          </cell>
        </row>
        <row r="15071">
          <cell r="A15071">
            <v>1040778</v>
          </cell>
        </row>
        <row r="15072">
          <cell r="A15072">
            <v>1040778</v>
          </cell>
        </row>
        <row r="15073">
          <cell r="A15073">
            <v>1040778</v>
          </cell>
        </row>
        <row r="15074">
          <cell r="A15074">
            <v>1040778</v>
          </cell>
        </row>
        <row r="15075">
          <cell r="A15075">
            <v>1040778</v>
          </cell>
        </row>
        <row r="15076">
          <cell r="A15076">
            <v>1040778</v>
          </cell>
        </row>
        <row r="15077">
          <cell r="A15077">
            <v>1040778</v>
          </cell>
        </row>
        <row r="15078">
          <cell r="A15078">
            <v>1040778</v>
          </cell>
        </row>
        <row r="15079">
          <cell r="A15079">
            <v>1040778</v>
          </cell>
        </row>
        <row r="15080">
          <cell r="A15080">
            <v>1040778</v>
          </cell>
        </row>
        <row r="15081">
          <cell r="A15081">
            <v>1040778</v>
          </cell>
        </row>
        <row r="15082">
          <cell r="A15082">
            <v>1040778</v>
          </cell>
        </row>
        <row r="15083">
          <cell r="A15083">
            <v>1040778</v>
          </cell>
        </row>
        <row r="15084">
          <cell r="A15084">
            <v>1040778</v>
          </cell>
        </row>
        <row r="15085">
          <cell r="A15085">
            <v>1040779</v>
          </cell>
        </row>
        <row r="15086">
          <cell r="A15086">
            <v>1040779</v>
          </cell>
        </row>
        <row r="15087">
          <cell r="A15087">
            <v>1040779</v>
          </cell>
        </row>
        <row r="15088">
          <cell r="A15088">
            <v>1040779</v>
          </cell>
        </row>
        <row r="15089">
          <cell r="A15089">
            <v>1040779</v>
          </cell>
        </row>
        <row r="15090">
          <cell r="A15090">
            <v>1040779</v>
          </cell>
        </row>
        <row r="15091">
          <cell r="A15091">
            <v>1040779</v>
          </cell>
        </row>
        <row r="15092">
          <cell r="A15092">
            <v>1040781</v>
          </cell>
        </row>
        <row r="15093">
          <cell r="A15093">
            <v>1040781</v>
          </cell>
        </row>
        <row r="15094">
          <cell r="A15094">
            <v>1040781</v>
          </cell>
        </row>
        <row r="15095">
          <cell r="A15095">
            <v>1040781</v>
          </cell>
        </row>
        <row r="15096">
          <cell r="A15096">
            <v>1040781</v>
          </cell>
        </row>
        <row r="15097">
          <cell r="A15097">
            <v>1040781</v>
          </cell>
        </row>
        <row r="15098">
          <cell r="A15098">
            <v>1040781</v>
          </cell>
        </row>
        <row r="15099">
          <cell r="A15099">
            <v>1040782</v>
          </cell>
        </row>
        <row r="15100">
          <cell r="A15100">
            <v>1040782</v>
          </cell>
        </row>
        <row r="15101">
          <cell r="A15101">
            <v>1040782</v>
          </cell>
        </row>
        <row r="15102">
          <cell r="A15102">
            <v>1040782</v>
          </cell>
        </row>
        <row r="15103">
          <cell r="A15103">
            <v>1040782</v>
          </cell>
        </row>
        <row r="15104">
          <cell r="A15104">
            <v>1040782</v>
          </cell>
        </row>
        <row r="15105">
          <cell r="A15105">
            <v>1040783</v>
          </cell>
        </row>
        <row r="15106">
          <cell r="A15106">
            <v>1040783</v>
          </cell>
        </row>
        <row r="15107">
          <cell r="A15107">
            <v>1040783</v>
          </cell>
        </row>
        <row r="15108">
          <cell r="A15108">
            <v>1040783</v>
          </cell>
        </row>
        <row r="15109">
          <cell r="A15109">
            <v>1040783</v>
          </cell>
        </row>
        <row r="15110">
          <cell r="A15110">
            <v>1040784</v>
          </cell>
        </row>
        <row r="15111">
          <cell r="A15111">
            <v>1040784</v>
          </cell>
        </row>
        <row r="15112">
          <cell r="A15112">
            <v>1040784</v>
          </cell>
        </row>
        <row r="15113">
          <cell r="A15113">
            <v>1040784</v>
          </cell>
        </row>
        <row r="15114">
          <cell r="A15114">
            <v>1040784</v>
          </cell>
        </row>
        <row r="15115">
          <cell r="A15115">
            <v>1040784</v>
          </cell>
        </row>
        <row r="15116">
          <cell r="A15116">
            <v>1040784</v>
          </cell>
        </row>
        <row r="15117">
          <cell r="A15117">
            <v>1040785</v>
          </cell>
        </row>
        <row r="15118">
          <cell r="A15118">
            <v>1040785</v>
          </cell>
        </row>
        <row r="15119">
          <cell r="A15119">
            <v>1040785</v>
          </cell>
        </row>
        <row r="15120">
          <cell r="A15120">
            <v>1040785</v>
          </cell>
        </row>
        <row r="15121">
          <cell r="A15121">
            <v>1040785</v>
          </cell>
        </row>
        <row r="15122">
          <cell r="A15122">
            <v>1040805</v>
          </cell>
        </row>
        <row r="15123">
          <cell r="A15123">
            <v>1040806</v>
          </cell>
        </row>
        <row r="15124">
          <cell r="A15124">
            <v>1040807</v>
          </cell>
        </row>
        <row r="15125">
          <cell r="A15125">
            <v>1040809</v>
          </cell>
        </row>
        <row r="15126">
          <cell r="A15126">
            <v>1040812</v>
          </cell>
        </row>
        <row r="15127">
          <cell r="A15127">
            <v>1040813</v>
          </cell>
        </row>
        <row r="15128">
          <cell r="A15128">
            <v>1040814</v>
          </cell>
        </row>
        <row r="15129">
          <cell r="A15129">
            <v>1040815</v>
          </cell>
        </row>
        <row r="15130">
          <cell r="A15130">
            <v>1040816</v>
          </cell>
        </row>
        <row r="15131">
          <cell r="A15131">
            <v>1040817</v>
          </cell>
        </row>
        <row r="15132">
          <cell r="A15132">
            <v>1040818</v>
          </cell>
        </row>
        <row r="15133">
          <cell r="A15133">
            <v>1040819</v>
          </cell>
        </row>
        <row r="15134">
          <cell r="A15134">
            <v>1040820</v>
          </cell>
        </row>
        <row r="15135">
          <cell r="A15135">
            <v>1040821</v>
          </cell>
        </row>
        <row r="15136">
          <cell r="A15136">
            <v>1040824</v>
          </cell>
        </row>
        <row r="15137">
          <cell r="A15137">
            <v>1040825</v>
          </cell>
        </row>
        <row r="15138">
          <cell r="A15138">
            <v>1040826</v>
          </cell>
        </row>
        <row r="15139">
          <cell r="A15139">
            <v>1040828</v>
          </cell>
        </row>
        <row r="15140">
          <cell r="A15140">
            <v>1040829</v>
          </cell>
        </row>
        <row r="15141">
          <cell r="A15141">
            <v>1040830</v>
          </cell>
        </row>
        <row r="15142">
          <cell r="A15142">
            <v>1040831</v>
          </cell>
        </row>
        <row r="15143">
          <cell r="A15143">
            <v>1040832</v>
          </cell>
        </row>
        <row r="15144">
          <cell r="A15144">
            <v>1040836</v>
          </cell>
        </row>
        <row r="15145">
          <cell r="A15145">
            <v>1040873</v>
          </cell>
        </row>
        <row r="15146">
          <cell r="A15146">
            <v>1040876</v>
          </cell>
        </row>
        <row r="15147">
          <cell r="A15147">
            <v>1040877</v>
          </cell>
        </row>
        <row r="15148">
          <cell r="A15148">
            <v>1040882</v>
          </cell>
        </row>
        <row r="15149">
          <cell r="A15149">
            <v>1040891</v>
          </cell>
        </row>
        <row r="15150">
          <cell r="A15150">
            <v>1040892</v>
          </cell>
        </row>
        <row r="15151">
          <cell r="A15151">
            <v>1040893</v>
          </cell>
        </row>
        <row r="15152">
          <cell r="A15152">
            <v>1040894</v>
          </cell>
        </row>
        <row r="15153">
          <cell r="A15153">
            <v>1040895</v>
          </cell>
        </row>
        <row r="15154">
          <cell r="A15154">
            <v>1040897</v>
          </cell>
        </row>
        <row r="15155">
          <cell r="A15155">
            <v>1040898</v>
          </cell>
        </row>
        <row r="15156">
          <cell r="A15156">
            <v>1040900</v>
          </cell>
        </row>
        <row r="15157">
          <cell r="A15157">
            <v>1040901</v>
          </cell>
        </row>
        <row r="15158">
          <cell r="A15158">
            <v>1040907</v>
          </cell>
        </row>
        <row r="15159">
          <cell r="A15159">
            <v>1040911</v>
          </cell>
        </row>
        <row r="15160">
          <cell r="A15160">
            <v>1040912</v>
          </cell>
        </row>
        <row r="15161">
          <cell r="A15161">
            <v>1040913</v>
          </cell>
        </row>
        <row r="15162">
          <cell r="A15162">
            <v>1040914</v>
          </cell>
        </row>
        <row r="15163">
          <cell r="A15163">
            <v>1040915</v>
          </cell>
        </row>
        <row r="15164">
          <cell r="A15164">
            <v>1040916</v>
          </cell>
        </row>
        <row r="15165">
          <cell r="A15165">
            <v>1040917</v>
          </cell>
        </row>
        <row r="15166">
          <cell r="A15166">
            <v>1040917</v>
          </cell>
        </row>
        <row r="15167">
          <cell r="A15167">
            <v>1040917</v>
          </cell>
        </row>
        <row r="15168">
          <cell r="A15168">
            <v>1040917</v>
          </cell>
        </row>
        <row r="15169">
          <cell r="A15169">
            <v>1040917</v>
          </cell>
        </row>
        <row r="15170">
          <cell r="A15170">
            <v>1040917</v>
          </cell>
        </row>
        <row r="15171">
          <cell r="A15171">
            <v>1040917</v>
          </cell>
        </row>
        <row r="15172">
          <cell r="A15172">
            <v>1040917</v>
          </cell>
        </row>
        <row r="15173">
          <cell r="A15173">
            <v>1040917</v>
          </cell>
        </row>
        <row r="15174">
          <cell r="A15174">
            <v>1040917</v>
          </cell>
        </row>
        <row r="15175">
          <cell r="A15175">
            <v>1040917</v>
          </cell>
        </row>
        <row r="15176">
          <cell r="A15176">
            <v>1040917</v>
          </cell>
        </row>
        <row r="15177">
          <cell r="A15177">
            <v>1040917</v>
          </cell>
        </row>
        <row r="15178">
          <cell r="A15178">
            <v>1040917</v>
          </cell>
        </row>
        <row r="15179">
          <cell r="A15179">
            <v>1040917</v>
          </cell>
        </row>
        <row r="15180">
          <cell r="A15180">
            <v>1040917</v>
          </cell>
        </row>
        <row r="15181">
          <cell r="A15181">
            <v>1040917</v>
          </cell>
        </row>
        <row r="15182">
          <cell r="A15182">
            <v>1040917</v>
          </cell>
        </row>
        <row r="15183">
          <cell r="A15183">
            <v>1040917</v>
          </cell>
        </row>
        <row r="15184">
          <cell r="A15184">
            <v>1040917</v>
          </cell>
        </row>
        <row r="15185">
          <cell r="A15185">
            <v>1040917</v>
          </cell>
        </row>
        <row r="15186">
          <cell r="A15186">
            <v>1040917</v>
          </cell>
        </row>
        <row r="15187">
          <cell r="A15187">
            <v>1040917</v>
          </cell>
        </row>
        <row r="15188">
          <cell r="A15188">
            <v>1040917</v>
          </cell>
        </row>
        <row r="15189">
          <cell r="A15189">
            <v>1040917</v>
          </cell>
        </row>
        <row r="15190">
          <cell r="A15190">
            <v>1040917</v>
          </cell>
        </row>
        <row r="15191">
          <cell r="A15191">
            <v>1040917</v>
          </cell>
        </row>
        <row r="15192">
          <cell r="A15192">
            <v>1040917</v>
          </cell>
        </row>
        <row r="15193">
          <cell r="A15193">
            <v>1040917</v>
          </cell>
        </row>
        <row r="15194">
          <cell r="A15194">
            <v>1040918</v>
          </cell>
        </row>
        <row r="15195">
          <cell r="A15195">
            <v>1040918</v>
          </cell>
        </row>
        <row r="15196">
          <cell r="A15196">
            <v>1040923</v>
          </cell>
        </row>
        <row r="15197">
          <cell r="A15197">
            <v>1040923</v>
          </cell>
        </row>
        <row r="15198">
          <cell r="A15198">
            <v>1040923</v>
          </cell>
        </row>
        <row r="15199">
          <cell r="A15199">
            <v>1040923</v>
          </cell>
        </row>
        <row r="15200">
          <cell r="A15200">
            <v>1040923</v>
          </cell>
        </row>
        <row r="15201">
          <cell r="A15201">
            <v>1040923</v>
          </cell>
        </row>
        <row r="15202">
          <cell r="A15202">
            <v>1040924</v>
          </cell>
        </row>
        <row r="15203">
          <cell r="A15203">
            <v>1040924</v>
          </cell>
        </row>
        <row r="15204">
          <cell r="A15204">
            <v>1040924</v>
          </cell>
        </row>
        <row r="15205">
          <cell r="A15205">
            <v>1040924</v>
          </cell>
        </row>
        <row r="15206">
          <cell r="A15206">
            <v>1040924</v>
          </cell>
        </row>
        <row r="15207">
          <cell r="A15207">
            <v>1040944</v>
          </cell>
        </row>
        <row r="15208">
          <cell r="A15208">
            <v>1040944</v>
          </cell>
        </row>
        <row r="15209">
          <cell r="A15209">
            <v>1040944</v>
          </cell>
        </row>
        <row r="15210">
          <cell r="A15210">
            <v>1040944</v>
          </cell>
        </row>
        <row r="15211">
          <cell r="A15211">
            <v>1040945</v>
          </cell>
        </row>
        <row r="15212">
          <cell r="A15212">
            <v>1040945</v>
          </cell>
        </row>
        <row r="15213">
          <cell r="A15213">
            <v>1040945</v>
          </cell>
        </row>
        <row r="15214">
          <cell r="A15214">
            <v>1040945</v>
          </cell>
        </row>
        <row r="15215">
          <cell r="A15215">
            <v>1040945</v>
          </cell>
        </row>
        <row r="15216">
          <cell r="A15216">
            <v>1040945</v>
          </cell>
        </row>
        <row r="15217">
          <cell r="A15217">
            <v>1040946</v>
          </cell>
        </row>
        <row r="15218">
          <cell r="A15218">
            <v>1040946</v>
          </cell>
        </row>
        <row r="15219">
          <cell r="A15219">
            <v>1040946</v>
          </cell>
        </row>
        <row r="15220">
          <cell r="A15220">
            <v>1040946</v>
          </cell>
        </row>
        <row r="15221">
          <cell r="A15221">
            <v>1040946</v>
          </cell>
        </row>
        <row r="15222">
          <cell r="A15222">
            <v>1040946</v>
          </cell>
        </row>
        <row r="15223">
          <cell r="A15223">
            <v>1040946</v>
          </cell>
        </row>
        <row r="15224">
          <cell r="A15224">
            <v>1040946</v>
          </cell>
        </row>
        <row r="15225">
          <cell r="A15225">
            <v>1040947</v>
          </cell>
        </row>
        <row r="15226">
          <cell r="A15226">
            <v>1040947</v>
          </cell>
        </row>
        <row r="15227">
          <cell r="A15227">
            <v>1040947</v>
          </cell>
        </row>
        <row r="15228">
          <cell r="A15228">
            <v>1040947</v>
          </cell>
        </row>
        <row r="15229">
          <cell r="A15229">
            <v>1040947</v>
          </cell>
        </row>
        <row r="15230">
          <cell r="A15230">
            <v>1040947</v>
          </cell>
        </row>
        <row r="15231">
          <cell r="A15231">
            <v>1040947</v>
          </cell>
        </row>
        <row r="15232">
          <cell r="A15232">
            <v>1040947</v>
          </cell>
        </row>
        <row r="15233">
          <cell r="A15233">
            <v>1040947</v>
          </cell>
        </row>
        <row r="15234">
          <cell r="A15234">
            <v>1040947</v>
          </cell>
        </row>
        <row r="15235">
          <cell r="A15235">
            <v>1040947</v>
          </cell>
        </row>
        <row r="15236">
          <cell r="A15236">
            <v>1040947</v>
          </cell>
        </row>
        <row r="15237">
          <cell r="A15237">
            <v>1040947</v>
          </cell>
        </row>
        <row r="15238">
          <cell r="A15238">
            <v>1040947</v>
          </cell>
        </row>
        <row r="15239">
          <cell r="A15239">
            <v>1040947</v>
          </cell>
        </row>
        <row r="15240">
          <cell r="A15240">
            <v>1040947</v>
          </cell>
        </row>
        <row r="15241">
          <cell r="A15241">
            <v>1040947</v>
          </cell>
        </row>
        <row r="15242">
          <cell r="A15242">
            <v>1040947</v>
          </cell>
        </row>
        <row r="15243">
          <cell r="A15243">
            <v>1040947</v>
          </cell>
        </row>
        <row r="15244">
          <cell r="A15244">
            <v>1040947</v>
          </cell>
        </row>
        <row r="15245">
          <cell r="A15245">
            <v>1040947</v>
          </cell>
        </row>
        <row r="15246">
          <cell r="A15246">
            <v>1040947</v>
          </cell>
        </row>
        <row r="15247">
          <cell r="A15247">
            <v>1040947</v>
          </cell>
        </row>
        <row r="15248">
          <cell r="A15248">
            <v>1040961</v>
          </cell>
        </row>
        <row r="15249">
          <cell r="A15249">
            <v>1040965</v>
          </cell>
        </row>
        <row r="15250">
          <cell r="A15250">
            <v>1040969</v>
          </cell>
        </row>
        <row r="15251">
          <cell r="A15251">
            <v>1040974</v>
          </cell>
        </row>
        <row r="15252">
          <cell r="A15252">
            <v>1040975</v>
          </cell>
        </row>
        <row r="15253">
          <cell r="A15253">
            <v>1040975</v>
          </cell>
        </row>
        <row r="15254">
          <cell r="A15254">
            <v>1040980</v>
          </cell>
        </row>
        <row r="15255">
          <cell r="A15255">
            <v>1040981</v>
          </cell>
        </row>
        <row r="15256">
          <cell r="A15256">
            <v>1040982</v>
          </cell>
        </row>
        <row r="15257">
          <cell r="A15257">
            <v>1040983</v>
          </cell>
        </row>
        <row r="15258">
          <cell r="A15258">
            <v>1040984</v>
          </cell>
        </row>
        <row r="15259">
          <cell r="A15259">
            <v>1040984</v>
          </cell>
        </row>
        <row r="15260">
          <cell r="A15260">
            <v>1040989</v>
          </cell>
        </row>
        <row r="15261">
          <cell r="A15261">
            <v>1040990</v>
          </cell>
        </row>
        <row r="15262">
          <cell r="A15262">
            <v>1040990</v>
          </cell>
        </row>
        <row r="15263">
          <cell r="A15263">
            <v>1040993</v>
          </cell>
        </row>
        <row r="15264">
          <cell r="A15264">
            <v>1040994</v>
          </cell>
        </row>
        <row r="15265">
          <cell r="A15265">
            <v>1040996</v>
          </cell>
        </row>
        <row r="15266">
          <cell r="A15266">
            <v>1040998</v>
          </cell>
        </row>
        <row r="15267">
          <cell r="A15267">
            <v>1040999</v>
          </cell>
        </row>
        <row r="15268">
          <cell r="A15268">
            <v>1041001</v>
          </cell>
        </row>
        <row r="15269">
          <cell r="A15269">
            <v>1041001</v>
          </cell>
        </row>
        <row r="15270">
          <cell r="A15270">
            <v>1041001</v>
          </cell>
        </row>
        <row r="15271">
          <cell r="A15271">
            <v>1041001</v>
          </cell>
        </row>
        <row r="15272">
          <cell r="A15272">
            <v>1041001</v>
          </cell>
        </row>
        <row r="15273">
          <cell r="A15273">
            <v>1041001</v>
          </cell>
        </row>
        <row r="15274">
          <cell r="A15274">
            <v>1041001</v>
          </cell>
        </row>
        <row r="15275">
          <cell r="A15275">
            <v>1041001</v>
          </cell>
        </row>
        <row r="15276">
          <cell r="A15276">
            <v>1041001</v>
          </cell>
        </row>
        <row r="15277">
          <cell r="A15277">
            <v>1041001</v>
          </cell>
        </row>
        <row r="15278">
          <cell r="A15278">
            <v>1041001</v>
          </cell>
        </row>
        <row r="15279">
          <cell r="A15279">
            <v>1041004</v>
          </cell>
        </row>
        <row r="15280">
          <cell r="A15280">
            <v>1041006</v>
          </cell>
        </row>
        <row r="15281">
          <cell r="A15281">
            <v>1041006</v>
          </cell>
        </row>
        <row r="15282">
          <cell r="A15282">
            <v>1041011</v>
          </cell>
        </row>
        <row r="15283">
          <cell r="A15283">
            <v>1041012</v>
          </cell>
        </row>
        <row r="15284">
          <cell r="A15284">
            <v>1041012</v>
          </cell>
        </row>
        <row r="15285">
          <cell r="A15285">
            <v>1041014</v>
          </cell>
        </row>
        <row r="15286">
          <cell r="A15286">
            <v>1041016</v>
          </cell>
        </row>
        <row r="15287">
          <cell r="A15287">
            <v>1041029</v>
          </cell>
        </row>
        <row r="15288">
          <cell r="A15288">
            <v>1041029</v>
          </cell>
        </row>
        <row r="15289">
          <cell r="A15289">
            <v>1041032</v>
          </cell>
        </row>
        <row r="15290">
          <cell r="A15290">
            <v>1041032</v>
          </cell>
        </row>
        <row r="15291">
          <cell r="A15291">
            <v>1041033</v>
          </cell>
        </row>
        <row r="15292">
          <cell r="A15292">
            <v>1041033</v>
          </cell>
        </row>
        <row r="15293">
          <cell r="A15293">
            <v>1041034</v>
          </cell>
        </row>
        <row r="15294">
          <cell r="A15294">
            <v>1041035</v>
          </cell>
        </row>
        <row r="15295">
          <cell r="A15295">
            <v>1041056</v>
          </cell>
        </row>
        <row r="15296">
          <cell r="A15296">
            <v>1041056</v>
          </cell>
        </row>
        <row r="15297">
          <cell r="A15297">
            <v>1041056</v>
          </cell>
        </row>
        <row r="15298">
          <cell r="A15298">
            <v>1041056</v>
          </cell>
        </row>
        <row r="15299">
          <cell r="A15299">
            <v>1041056</v>
          </cell>
        </row>
        <row r="15300">
          <cell r="A15300">
            <v>1041056</v>
          </cell>
        </row>
        <row r="15301">
          <cell r="A15301">
            <v>1041057</v>
          </cell>
        </row>
        <row r="15302">
          <cell r="A15302">
            <v>1041057</v>
          </cell>
        </row>
        <row r="15303">
          <cell r="A15303">
            <v>1041057</v>
          </cell>
        </row>
        <row r="15304">
          <cell r="A15304">
            <v>1041057</v>
          </cell>
        </row>
        <row r="15305">
          <cell r="A15305">
            <v>1041057</v>
          </cell>
        </row>
        <row r="15306">
          <cell r="A15306">
            <v>1041057</v>
          </cell>
        </row>
        <row r="15307">
          <cell r="A15307">
            <v>1041057</v>
          </cell>
        </row>
        <row r="15308">
          <cell r="A15308">
            <v>1041057</v>
          </cell>
        </row>
        <row r="15309">
          <cell r="A15309">
            <v>1041057</v>
          </cell>
        </row>
        <row r="15310">
          <cell r="A15310">
            <v>1041057</v>
          </cell>
        </row>
        <row r="15311">
          <cell r="A15311">
            <v>1041057</v>
          </cell>
        </row>
        <row r="15312">
          <cell r="A15312">
            <v>1041057</v>
          </cell>
        </row>
        <row r="15313">
          <cell r="A15313">
            <v>1041058</v>
          </cell>
        </row>
        <row r="15314">
          <cell r="A15314">
            <v>1041058</v>
          </cell>
        </row>
        <row r="15315">
          <cell r="A15315">
            <v>1041061</v>
          </cell>
        </row>
        <row r="15316">
          <cell r="A15316">
            <v>1041061</v>
          </cell>
        </row>
        <row r="15317">
          <cell r="A15317">
            <v>1041061</v>
          </cell>
        </row>
        <row r="15318">
          <cell r="A15318">
            <v>1041061</v>
          </cell>
        </row>
        <row r="15319">
          <cell r="A15319">
            <v>1041061</v>
          </cell>
        </row>
        <row r="15320">
          <cell r="A15320">
            <v>1041061</v>
          </cell>
        </row>
        <row r="15321">
          <cell r="A15321">
            <v>1041061</v>
          </cell>
        </row>
        <row r="15322">
          <cell r="A15322">
            <v>1041061</v>
          </cell>
        </row>
        <row r="15323">
          <cell r="A15323">
            <v>1041061</v>
          </cell>
        </row>
        <row r="15324">
          <cell r="A15324">
            <v>1041062</v>
          </cell>
        </row>
        <row r="15325">
          <cell r="A15325">
            <v>1041062</v>
          </cell>
        </row>
        <row r="15326">
          <cell r="A15326">
            <v>1041066</v>
          </cell>
        </row>
        <row r="15327">
          <cell r="A15327">
            <v>1041066</v>
          </cell>
        </row>
        <row r="15328">
          <cell r="A15328">
            <v>1041066</v>
          </cell>
        </row>
        <row r="15329">
          <cell r="A15329">
            <v>1041066</v>
          </cell>
        </row>
        <row r="15330">
          <cell r="A15330">
            <v>1041066</v>
          </cell>
        </row>
        <row r="15331">
          <cell r="A15331">
            <v>1041066</v>
          </cell>
        </row>
        <row r="15332">
          <cell r="A15332">
            <v>1041066</v>
          </cell>
        </row>
        <row r="15333">
          <cell r="A15333">
            <v>1041066</v>
          </cell>
        </row>
        <row r="15334">
          <cell r="A15334">
            <v>1041066</v>
          </cell>
        </row>
        <row r="15335">
          <cell r="A15335">
            <v>1041068</v>
          </cell>
        </row>
        <row r="15336">
          <cell r="A15336">
            <v>1041068</v>
          </cell>
        </row>
        <row r="15337">
          <cell r="A15337">
            <v>1041068</v>
          </cell>
        </row>
        <row r="15338">
          <cell r="A15338">
            <v>1041068</v>
          </cell>
        </row>
        <row r="15339">
          <cell r="A15339">
            <v>1041068</v>
          </cell>
        </row>
        <row r="15340">
          <cell r="A15340">
            <v>1041068</v>
          </cell>
        </row>
        <row r="15341">
          <cell r="A15341">
            <v>1041068</v>
          </cell>
        </row>
        <row r="15342">
          <cell r="A15342">
            <v>1041068</v>
          </cell>
        </row>
        <row r="15343">
          <cell r="A15343">
            <v>1041068</v>
          </cell>
        </row>
        <row r="15344">
          <cell r="A15344">
            <v>1041068</v>
          </cell>
        </row>
        <row r="15345">
          <cell r="A15345">
            <v>1041068</v>
          </cell>
        </row>
        <row r="15346">
          <cell r="A15346">
            <v>1041068</v>
          </cell>
        </row>
        <row r="15347">
          <cell r="A15347">
            <v>1041068</v>
          </cell>
        </row>
        <row r="15348">
          <cell r="A15348">
            <v>1041070</v>
          </cell>
        </row>
        <row r="15349">
          <cell r="A15349">
            <v>1041070</v>
          </cell>
        </row>
        <row r="15350">
          <cell r="A15350">
            <v>1041070</v>
          </cell>
        </row>
        <row r="15351">
          <cell r="A15351">
            <v>1041070</v>
          </cell>
        </row>
        <row r="15352">
          <cell r="A15352">
            <v>1041070</v>
          </cell>
        </row>
        <row r="15353">
          <cell r="A15353">
            <v>1041070</v>
          </cell>
        </row>
        <row r="15354">
          <cell r="A15354">
            <v>1041070</v>
          </cell>
        </row>
        <row r="15355">
          <cell r="A15355">
            <v>1041070</v>
          </cell>
        </row>
        <row r="15356">
          <cell r="A15356">
            <v>1041073</v>
          </cell>
        </row>
        <row r="15357">
          <cell r="A15357">
            <v>1041073</v>
          </cell>
        </row>
        <row r="15358">
          <cell r="A15358">
            <v>1041073</v>
          </cell>
        </row>
        <row r="15359">
          <cell r="A15359">
            <v>1041073</v>
          </cell>
        </row>
        <row r="15360">
          <cell r="A15360">
            <v>1041073</v>
          </cell>
        </row>
        <row r="15361">
          <cell r="A15361">
            <v>1041073</v>
          </cell>
        </row>
        <row r="15362">
          <cell r="A15362">
            <v>1041073</v>
          </cell>
        </row>
        <row r="15363">
          <cell r="A15363">
            <v>1041073</v>
          </cell>
        </row>
        <row r="15364">
          <cell r="A15364">
            <v>1041073</v>
          </cell>
        </row>
        <row r="15365">
          <cell r="A15365">
            <v>1041073</v>
          </cell>
        </row>
        <row r="15366">
          <cell r="A15366">
            <v>1041073</v>
          </cell>
        </row>
        <row r="15367">
          <cell r="A15367">
            <v>1041074</v>
          </cell>
        </row>
        <row r="15368">
          <cell r="A15368">
            <v>1041074</v>
          </cell>
        </row>
        <row r="15369">
          <cell r="A15369">
            <v>1041074</v>
          </cell>
        </row>
        <row r="15370">
          <cell r="A15370">
            <v>1041074</v>
          </cell>
        </row>
        <row r="15371">
          <cell r="A15371">
            <v>1041074</v>
          </cell>
        </row>
        <row r="15372">
          <cell r="A15372">
            <v>1041075</v>
          </cell>
        </row>
        <row r="15373">
          <cell r="A15373">
            <v>1041075</v>
          </cell>
        </row>
        <row r="15374">
          <cell r="A15374">
            <v>1041075</v>
          </cell>
        </row>
        <row r="15375">
          <cell r="A15375">
            <v>1041075</v>
          </cell>
        </row>
        <row r="15376">
          <cell r="A15376">
            <v>1041075</v>
          </cell>
        </row>
        <row r="15377">
          <cell r="A15377">
            <v>1041075</v>
          </cell>
        </row>
        <row r="15378">
          <cell r="A15378">
            <v>1041075</v>
          </cell>
        </row>
        <row r="15379">
          <cell r="A15379">
            <v>1041075</v>
          </cell>
        </row>
        <row r="15380">
          <cell r="A15380">
            <v>1041075</v>
          </cell>
        </row>
        <row r="15381">
          <cell r="A15381">
            <v>1041075</v>
          </cell>
        </row>
        <row r="15382">
          <cell r="A15382">
            <v>1041076</v>
          </cell>
        </row>
        <row r="15383">
          <cell r="A15383">
            <v>1041076</v>
          </cell>
        </row>
        <row r="15384">
          <cell r="A15384">
            <v>1041076</v>
          </cell>
        </row>
        <row r="15385">
          <cell r="A15385">
            <v>1041076</v>
          </cell>
        </row>
        <row r="15386">
          <cell r="A15386">
            <v>1041076</v>
          </cell>
        </row>
        <row r="15387">
          <cell r="A15387">
            <v>1041076</v>
          </cell>
        </row>
        <row r="15388">
          <cell r="A15388">
            <v>1041076</v>
          </cell>
        </row>
        <row r="15389">
          <cell r="A15389">
            <v>1041076</v>
          </cell>
        </row>
        <row r="15390">
          <cell r="A15390">
            <v>1041076</v>
          </cell>
        </row>
        <row r="15391">
          <cell r="A15391">
            <v>1041076</v>
          </cell>
        </row>
        <row r="15392">
          <cell r="A15392">
            <v>1041078</v>
          </cell>
        </row>
        <row r="15393">
          <cell r="A15393">
            <v>1041078</v>
          </cell>
        </row>
        <row r="15394">
          <cell r="A15394">
            <v>1041078</v>
          </cell>
        </row>
        <row r="15395">
          <cell r="A15395">
            <v>1041078</v>
          </cell>
        </row>
        <row r="15396">
          <cell r="A15396">
            <v>1041078</v>
          </cell>
        </row>
        <row r="15397">
          <cell r="A15397">
            <v>1041079</v>
          </cell>
        </row>
        <row r="15398">
          <cell r="A15398">
            <v>1041079</v>
          </cell>
        </row>
        <row r="15399">
          <cell r="A15399">
            <v>1041080</v>
          </cell>
        </row>
        <row r="15400">
          <cell r="A15400">
            <v>1041080</v>
          </cell>
        </row>
        <row r="15401">
          <cell r="A15401">
            <v>1041080</v>
          </cell>
        </row>
        <row r="15402">
          <cell r="A15402">
            <v>1041080</v>
          </cell>
        </row>
        <row r="15403">
          <cell r="A15403">
            <v>1041080</v>
          </cell>
        </row>
        <row r="15404">
          <cell r="A15404">
            <v>1041080</v>
          </cell>
        </row>
        <row r="15405">
          <cell r="A15405">
            <v>1041080</v>
          </cell>
        </row>
        <row r="15406">
          <cell r="A15406">
            <v>1041080</v>
          </cell>
        </row>
        <row r="15407">
          <cell r="A15407">
            <v>1041080</v>
          </cell>
        </row>
        <row r="15408">
          <cell r="A15408">
            <v>1041080</v>
          </cell>
        </row>
        <row r="15409">
          <cell r="A15409">
            <v>1041080</v>
          </cell>
        </row>
        <row r="15410">
          <cell r="A15410">
            <v>1041080</v>
          </cell>
        </row>
        <row r="15411">
          <cell r="A15411">
            <v>1041080</v>
          </cell>
        </row>
        <row r="15412">
          <cell r="A15412">
            <v>1041081</v>
          </cell>
        </row>
        <row r="15413">
          <cell r="A15413">
            <v>1041081</v>
          </cell>
        </row>
        <row r="15414">
          <cell r="A15414">
            <v>1041081</v>
          </cell>
        </row>
        <row r="15415">
          <cell r="A15415">
            <v>1041081</v>
          </cell>
        </row>
        <row r="15416">
          <cell r="A15416">
            <v>1041082</v>
          </cell>
        </row>
        <row r="15417">
          <cell r="A15417">
            <v>1041082</v>
          </cell>
        </row>
        <row r="15418">
          <cell r="A15418">
            <v>1041082</v>
          </cell>
        </row>
        <row r="15419">
          <cell r="A15419">
            <v>1041082</v>
          </cell>
        </row>
        <row r="15420">
          <cell r="A15420">
            <v>1041082</v>
          </cell>
        </row>
        <row r="15421">
          <cell r="A15421">
            <v>1041082</v>
          </cell>
        </row>
        <row r="15422">
          <cell r="A15422">
            <v>1041082</v>
          </cell>
        </row>
        <row r="15423">
          <cell r="A15423">
            <v>1041082</v>
          </cell>
        </row>
        <row r="15424">
          <cell r="A15424">
            <v>1041082</v>
          </cell>
        </row>
        <row r="15425">
          <cell r="A15425">
            <v>1041082</v>
          </cell>
        </row>
        <row r="15426">
          <cell r="A15426">
            <v>1041082</v>
          </cell>
        </row>
        <row r="15427">
          <cell r="A15427">
            <v>1041082</v>
          </cell>
        </row>
        <row r="15428">
          <cell r="A15428">
            <v>1041082</v>
          </cell>
        </row>
        <row r="15429">
          <cell r="A15429">
            <v>1041082</v>
          </cell>
        </row>
        <row r="15430">
          <cell r="A15430">
            <v>1041082</v>
          </cell>
        </row>
        <row r="15431">
          <cell r="A15431">
            <v>1041083</v>
          </cell>
        </row>
        <row r="15432">
          <cell r="A15432">
            <v>1041083</v>
          </cell>
        </row>
        <row r="15433">
          <cell r="A15433">
            <v>1041083</v>
          </cell>
        </row>
        <row r="15434">
          <cell r="A15434">
            <v>1041083</v>
          </cell>
        </row>
        <row r="15435">
          <cell r="A15435">
            <v>1041083</v>
          </cell>
        </row>
        <row r="15436">
          <cell r="A15436">
            <v>1041083</v>
          </cell>
        </row>
        <row r="15437">
          <cell r="A15437">
            <v>1041083</v>
          </cell>
        </row>
        <row r="15438">
          <cell r="A15438">
            <v>1041083</v>
          </cell>
        </row>
        <row r="15439">
          <cell r="A15439">
            <v>1041083</v>
          </cell>
        </row>
        <row r="15440">
          <cell r="A15440">
            <v>1041083</v>
          </cell>
        </row>
        <row r="15441">
          <cell r="A15441">
            <v>1041083</v>
          </cell>
        </row>
        <row r="15442">
          <cell r="A15442">
            <v>1041083</v>
          </cell>
        </row>
        <row r="15443">
          <cell r="A15443">
            <v>1041083</v>
          </cell>
        </row>
        <row r="15444">
          <cell r="A15444">
            <v>1041083</v>
          </cell>
        </row>
        <row r="15445">
          <cell r="A15445">
            <v>1041083</v>
          </cell>
        </row>
        <row r="15446">
          <cell r="A15446">
            <v>1041083</v>
          </cell>
        </row>
        <row r="15447">
          <cell r="A15447">
            <v>1041083</v>
          </cell>
        </row>
        <row r="15448">
          <cell r="A15448">
            <v>1041083</v>
          </cell>
        </row>
        <row r="15449">
          <cell r="A15449">
            <v>1041083</v>
          </cell>
        </row>
        <row r="15450">
          <cell r="A15450">
            <v>1041083</v>
          </cell>
        </row>
        <row r="15451">
          <cell r="A15451">
            <v>1041083</v>
          </cell>
        </row>
        <row r="15452">
          <cell r="A15452">
            <v>1041083</v>
          </cell>
        </row>
        <row r="15453">
          <cell r="A15453">
            <v>1041083</v>
          </cell>
        </row>
        <row r="15454">
          <cell r="A15454">
            <v>1041083</v>
          </cell>
        </row>
        <row r="15455">
          <cell r="A15455">
            <v>1041083</v>
          </cell>
        </row>
        <row r="15456">
          <cell r="A15456">
            <v>1041083</v>
          </cell>
        </row>
        <row r="15457">
          <cell r="A15457">
            <v>1041083</v>
          </cell>
        </row>
        <row r="15458">
          <cell r="A15458">
            <v>1041083</v>
          </cell>
        </row>
        <row r="15459">
          <cell r="A15459">
            <v>1041083</v>
          </cell>
        </row>
        <row r="15460">
          <cell r="A15460">
            <v>1041083</v>
          </cell>
        </row>
        <row r="15461">
          <cell r="A15461">
            <v>1041083</v>
          </cell>
        </row>
        <row r="15462">
          <cell r="A15462">
            <v>1041085</v>
          </cell>
        </row>
        <row r="15463">
          <cell r="A15463">
            <v>1041085</v>
          </cell>
        </row>
        <row r="15464">
          <cell r="A15464">
            <v>1041085</v>
          </cell>
        </row>
        <row r="15465">
          <cell r="A15465">
            <v>1041085</v>
          </cell>
        </row>
        <row r="15466">
          <cell r="A15466">
            <v>1041085</v>
          </cell>
        </row>
        <row r="15467">
          <cell r="A15467">
            <v>1041085</v>
          </cell>
        </row>
        <row r="15468">
          <cell r="A15468">
            <v>1041085</v>
          </cell>
        </row>
        <row r="15469">
          <cell r="A15469">
            <v>1041085</v>
          </cell>
        </row>
        <row r="15470">
          <cell r="A15470">
            <v>1041085</v>
          </cell>
        </row>
        <row r="15471">
          <cell r="A15471">
            <v>1041086</v>
          </cell>
        </row>
        <row r="15472">
          <cell r="A15472">
            <v>1041087</v>
          </cell>
        </row>
        <row r="15473">
          <cell r="A15473">
            <v>1041087</v>
          </cell>
        </row>
        <row r="15474">
          <cell r="A15474">
            <v>1041087</v>
          </cell>
        </row>
        <row r="15475">
          <cell r="A15475">
            <v>1041087</v>
          </cell>
        </row>
        <row r="15476">
          <cell r="A15476">
            <v>1041087</v>
          </cell>
        </row>
        <row r="15477">
          <cell r="A15477">
            <v>1041087</v>
          </cell>
        </row>
        <row r="15478">
          <cell r="A15478">
            <v>1041087</v>
          </cell>
        </row>
        <row r="15479">
          <cell r="A15479">
            <v>1041087</v>
          </cell>
        </row>
        <row r="15480">
          <cell r="A15480">
            <v>1041087</v>
          </cell>
        </row>
        <row r="15481">
          <cell r="A15481">
            <v>1041087</v>
          </cell>
        </row>
        <row r="15482">
          <cell r="A15482">
            <v>1041088</v>
          </cell>
        </row>
        <row r="15483">
          <cell r="A15483">
            <v>1041089</v>
          </cell>
        </row>
        <row r="15484">
          <cell r="A15484">
            <v>1041089</v>
          </cell>
        </row>
        <row r="15485">
          <cell r="A15485">
            <v>1041089</v>
          </cell>
        </row>
        <row r="15486">
          <cell r="A15486">
            <v>1041089</v>
          </cell>
        </row>
        <row r="15487">
          <cell r="A15487">
            <v>1041089</v>
          </cell>
        </row>
        <row r="15488">
          <cell r="A15488">
            <v>1041089</v>
          </cell>
        </row>
        <row r="15489">
          <cell r="A15489">
            <v>1041089</v>
          </cell>
        </row>
        <row r="15490">
          <cell r="A15490">
            <v>1041089</v>
          </cell>
        </row>
        <row r="15491">
          <cell r="A15491">
            <v>1041089</v>
          </cell>
        </row>
        <row r="15492">
          <cell r="A15492">
            <v>1041092</v>
          </cell>
        </row>
        <row r="15493">
          <cell r="A15493">
            <v>1041092</v>
          </cell>
        </row>
        <row r="15494">
          <cell r="A15494">
            <v>1041092</v>
          </cell>
        </row>
        <row r="15495">
          <cell r="A15495">
            <v>1041092</v>
          </cell>
        </row>
        <row r="15496">
          <cell r="A15496">
            <v>1041092</v>
          </cell>
        </row>
        <row r="15497">
          <cell r="A15497">
            <v>1041092</v>
          </cell>
        </row>
        <row r="15498">
          <cell r="A15498">
            <v>1041092</v>
          </cell>
        </row>
        <row r="15499">
          <cell r="A15499">
            <v>1041092</v>
          </cell>
        </row>
        <row r="15500">
          <cell r="A15500">
            <v>1041092</v>
          </cell>
        </row>
        <row r="15501">
          <cell r="A15501">
            <v>1041092</v>
          </cell>
        </row>
        <row r="15502">
          <cell r="A15502">
            <v>1041092</v>
          </cell>
        </row>
        <row r="15503">
          <cell r="A15503">
            <v>1041092</v>
          </cell>
        </row>
        <row r="15504">
          <cell r="A15504">
            <v>1041092</v>
          </cell>
        </row>
        <row r="15505">
          <cell r="A15505">
            <v>1041092</v>
          </cell>
        </row>
        <row r="15506">
          <cell r="A15506">
            <v>1041092</v>
          </cell>
        </row>
        <row r="15507">
          <cell r="A15507">
            <v>1041092</v>
          </cell>
        </row>
        <row r="15508">
          <cell r="A15508">
            <v>1041092</v>
          </cell>
        </row>
        <row r="15509">
          <cell r="A15509">
            <v>1041092</v>
          </cell>
        </row>
        <row r="15510">
          <cell r="A15510">
            <v>1041092</v>
          </cell>
        </row>
        <row r="15511">
          <cell r="A15511">
            <v>1041092</v>
          </cell>
        </row>
        <row r="15512">
          <cell r="A15512">
            <v>1041092</v>
          </cell>
        </row>
        <row r="15513">
          <cell r="A15513">
            <v>1041093</v>
          </cell>
        </row>
        <row r="15514">
          <cell r="A15514">
            <v>1041093</v>
          </cell>
        </row>
        <row r="15515">
          <cell r="A15515">
            <v>1041093</v>
          </cell>
        </row>
        <row r="15516">
          <cell r="A15516">
            <v>1041093</v>
          </cell>
        </row>
        <row r="15517">
          <cell r="A15517">
            <v>1041093</v>
          </cell>
        </row>
        <row r="15518">
          <cell r="A15518">
            <v>1041093</v>
          </cell>
        </row>
        <row r="15519">
          <cell r="A15519">
            <v>1041093</v>
          </cell>
        </row>
        <row r="15520">
          <cell r="A15520">
            <v>1041093</v>
          </cell>
        </row>
        <row r="15521">
          <cell r="A15521">
            <v>1041093</v>
          </cell>
        </row>
        <row r="15522">
          <cell r="A15522">
            <v>1041095</v>
          </cell>
        </row>
        <row r="15523">
          <cell r="A15523">
            <v>1041096</v>
          </cell>
        </row>
        <row r="15524">
          <cell r="A15524">
            <v>1041097</v>
          </cell>
        </row>
        <row r="15525">
          <cell r="A15525">
            <v>1041098</v>
          </cell>
        </row>
        <row r="15526">
          <cell r="A15526">
            <v>1041099</v>
          </cell>
        </row>
        <row r="15527">
          <cell r="A15527">
            <v>1041100</v>
          </cell>
        </row>
        <row r="15528">
          <cell r="A15528">
            <v>1041101</v>
          </cell>
        </row>
        <row r="15529">
          <cell r="A15529">
            <v>1041102</v>
          </cell>
        </row>
        <row r="15530">
          <cell r="A15530">
            <v>1041103</v>
          </cell>
        </row>
        <row r="15531">
          <cell r="A15531">
            <v>1041104</v>
          </cell>
        </row>
        <row r="15532">
          <cell r="A15532">
            <v>1041105</v>
          </cell>
        </row>
        <row r="15533">
          <cell r="A15533">
            <v>1041106</v>
          </cell>
        </row>
        <row r="15534">
          <cell r="A15534">
            <v>1041108</v>
          </cell>
        </row>
        <row r="15535">
          <cell r="A15535">
            <v>1041109</v>
          </cell>
        </row>
        <row r="15536">
          <cell r="A15536">
            <v>1041110</v>
          </cell>
        </row>
        <row r="15537">
          <cell r="A15537">
            <v>1041111</v>
          </cell>
        </row>
        <row r="15538">
          <cell r="A15538">
            <v>1041112</v>
          </cell>
        </row>
        <row r="15539">
          <cell r="A15539">
            <v>1041113</v>
          </cell>
        </row>
        <row r="15540">
          <cell r="A15540">
            <v>1041115</v>
          </cell>
        </row>
        <row r="15541">
          <cell r="A15541">
            <v>1041116</v>
          </cell>
        </row>
        <row r="15542">
          <cell r="A15542">
            <v>1041119</v>
          </cell>
        </row>
        <row r="15543">
          <cell r="A15543">
            <v>1041120</v>
          </cell>
        </row>
        <row r="15544">
          <cell r="A15544">
            <v>1041122</v>
          </cell>
        </row>
        <row r="15545">
          <cell r="A15545">
            <v>1041123</v>
          </cell>
        </row>
        <row r="15546">
          <cell r="A15546">
            <v>1041126</v>
          </cell>
        </row>
        <row r="15547">
          <cell r="A15547">
            <v>1041134</v>
          </cell>
        </row>
        <row r="15548">
          <cell r="A15548">
            <v>1041134</v>
          </cell>
        </row>
        <row r="15549">
          <cell r="A15549">
            <v>1041143</v>
          </cell>
        </row>
        <row r="15550">
          <cell r="A15550">
            <v>1041143</v>
          </cell>
        </row>
        <row r="15551">
          <cell r="A15551">
            <v>1041160</v>
          </cell>
        </row>
        <row r="15552">
          <cell r="A15552">
            <v>1041165</v>
          </cell>
        </row>
        <row r="15553">
          <cell r="A15553">
            <v>1041165</v>
          </cell>
        </row>
        <row r="15554">
          <cell r="A15554">
            <v>1041165</v>
          </cell>
        </row>
        <row r="15555">
          <cell r="A15555">
            <v>1041165</v>
          </cell>
        </row>
        <row r="15556">
          <cell r="A15556">
            <v>1041165</v>
          </cell>
        </row>
        <row r="15557">
          <cell r="A15557">
            <v>1041165</v>
          </cell>
        </row>
        <row r="15558">
          <cell r="A15558">
            <v>1041165</v>
          </cell>
        </row>
        <row r="15559">
          <cell r="A15559">
            <v>1041165</v>
          </cell>
        </row>
        <row r="15560">
          <cell r="A15560">
            <v>1041177</v>
          </cell>
        </row>
        <row r="15561">
          <cell r="A15561">
            <v>1041179</v>
          </cell>
        </row>
        <row r="15562">
          <cell r="A15562">
            <v>1041182</v>
          </cell>
        </row>
        <row r="15563">
          <cell r="A15563">
            <v>1041184</v>
          </cell>
        </row>
        <row r="15564">
          <cell r="A15564">
            <v>1041187</v>
          </cell>
        </row>
        <row r="15565">
          <cell r="A15565">
            <v>1041189</v>
          </cell>
        </row>
        <row r="15566">
          <cell r="A15566">
            <v>1041193</v>
          </cell>
        </row>
        <row r="15567">
          <cell r="A15567">
            <v>1041194</v>
          </cell>
        </row>
        <row r="15568">
          <cell r="A15568">
            <v>1041197</v>
          </cell>
        </row>
        <row r="15569">
          <cell r="A15569">
            <v>1041197</v>
          </cell>
        </row>
        <row r="15570">
          <cell r="A15570">
            <v>1041197</v>
          </cell>
        </row>
        <row r="15571">
          <cell r="A15571">
            <v>1041197</v>
          </cell>
        </row>
        <row r="15572">
          <cell r="A15572">
            <v>1041197</v>
          </cell>
        </row>
        <row r="15573">
          <cell r="A15573">
            <v>1041197</v>
          </cell>
        </row>
        <row r="15574">
          <cell r="A15574">
            <v>1041200</v>
          </cell>
        </row>
        <row r="15575">
          <cell r="A15575">
            <v>1041200</v>
          </cell>
        </row>
        <row r="15576">
          <cell r="A15576">
            <v>1041200</v>
          </cell>
        </row>
        <row r="15577">
          <cell r="A15577">
            <v>1041200</v>
          </cell>
        </row>
        <row r="15578">
          <cell r="A15578">
            <v>1041200</v>
          </cell>
        </row>
        <row r="15579">
          <cell r="A15579">
            <v>1041200</v>
          </cell>
        </row>
        <row r="15580">
          <cell r="A15580">
            <v>1041207</v>
          </cell>
        </row>
        <row r="15581">
          <cell r="A15581">
            <v>1041207</v>
          </cell>
        </row>
        <row r="15582">
          <cell r="A15582">
            <v>1041207</v>
          </cell>
        </row>
        <row r="15583">
          <cell r="A15583">
            <v>1041209</v>
          </cell>
        </row>
        <row r="15584">
          <cell r="A15584">
            <v>1041214</v>
          </cell>
        </row>
        <row r="15585">
          <cell r="A15585">
            <v>1041216</v>
          </cell>
        </row>
        <row r="15586">
          <cell r="A15586">
            <v>1041216</v>
          </cell>
        </row>
        <row r="15587">
          <cell r="A15587">
            <v>1041224</v>
          </cell>
        </row>
        <row r="15588">
          <cell r="A15588">
            <v>1041224</v>
          </cell>
        </row>
        <row r="15589">
          <cell r="A15589">
            <v>1041225</v>
          </cell>
        </row>
        <row r="15590">
          <cell r="A15590">
            <v>1041227</v>
          </cell>
        </row>
        <row r="15591">
          <cell r="A15591">
            <v>1041229</v>
          </cell>
        </row>
        <row r="15592">
          <cell r="A15592">
            <v>1041229</v>
          </cell>
        </row>
        <row r="15593">
          <cell r="A15593">
            <v>1041229</v>
          </cell>
        </row>
        <row r="15594">
          <cell r="A15594">
            <v>1041229</v>
          </cell>
        </row>
        <row r="15595">
          <cell r="A15595">
            <v>1041236</v>
          </cell>
        </row>
        <row r="15596">
          <cell r="A15596">
            <v>1041238</v>
          </cell>
        </row>
        <row r="15597">
          <cell r="A15597">
            <v>1041238</v>
          </cell>
        </row>
        <row r="15598">
          <cell r="A15598">
            <v>1041239</v>
          </cell>
        </row>
        <row r="15599">
          <cell r="A15599">
            <v>1041239</v>
          </cell>
        </row>
        <row r="15600">
          <cell r="A15600">
            <v>1041243</v>
          </cell>
        </row>
        <row r="15601">
          <cell r="A15601">
            <v>1041248</v>
          </cell>
        </row>
        <row r="15602">
          <cell r="A15602">
            <v>1041286</v>
          </cell>
        </row>
        <row r="15603">
          <cell r="A15603">
            <v>1041294</v>
          </cell>
        </row>
        <row r="15604">
          <cell r="A15604">
            <v>1041294</v>
          </cell>
        </row>
        <row r="15605">
          <cell r="A15605">
            <v>1041294</v>
          </cell>
        </row>
        <row r="15606">
          <cell r="A15606">
            <v>1041294</v>
          </cell>
        </row>
        <row r="15607">
          <cell r="A15607">
            <v>1041294</v>
          </cell>
        </row>
        <row r="15608">
          <cell r="A15608">
            <v>1041294</v>
          </cell>
        </row>
        <row r="15609">
          <cell r="A15609">
            <v>1041294</v>
          </cell>
        </row>
        <row r="15610">
          <cell r="A15610">
            <v>1041294</v>
          </cell>
        </row>
        <row r="15611">
          <cell r="A15611">
            <v>1041294</v>
          </cell>
        </row>
        <row r="15612">
          <cell r="A15612">
            <v>1041294</v>
          </cell>
        </row>
        <row r="15613">
          <cell r="A15613">
            <v>1041294</v>
          </cell>
        </row>
        <row r="15614">
          <cell r="A15614">
            <v>1041294</v>
          </cell>
        </row>
        <row r="15615">
          <cell r="A15615">
            <v>1041294</v>
          </cell>
        </row>
        <row r="15616">
          <cell r="A15616">
            <v>1041294</v>
          </cell>
        </row>
        <row r="15617">
          <cell r="A15617">
            <v>1041294</v>
          </cell>
        </row>
        <row r="15618">
          <cell r="A15618">
            <v>1041294</v>
          </cell>
        </row>
        <row r="15619">
          <cell r="A15619">
            <v>1041294</v>
          </cell>
        </row>
        <row r="15620">
          <cell r="A15620">
            <v>1041294</v>
          </cell>
        </row>
        <row r="15621">
          <cell r="A15621">
            <v>1041294</v>
          </cell>
        </row>
        <row r="15622">
          <cell r="A15622">
            <v>1041294</v>
          </cell>
        </row>
        <row r="15623">
          <cell r="A15623">
            <v>1041294</v>
          </cell>
        </row>
        <row r="15624">
          <cell r="A15624">
            <v>1041294</v>
          </cell>
        </row>
        <row r="15625">
          <cell r="A15625">
            <v>1041294</v>
          </cell>
        </row>
        <row r="15626">
          <cell r="A15626">
            <v>1041294</v>
          </cell>
        </row>
        <row r="15627">
          <cell r="A15627">
            <v>1041294</v>
          </cell>
        </row>
        <row r="15628">
          <cell r="A15628">
            <v>1041302</v>
          </cell>
        </row>
        <row r="15629">
          <cell r="A15629">
            <v>1041308</v>
          </cell>
        </row>
        <row r="15630">
          <cell r="A15630">
            <v>1041308</v>
          </cell>
        </row>
        <row r="15631">
          <cell r="A15631">
            <v>1041308</v>
          </cell>
        </row>
        <row r="15632">
          <cell r="A15632">
            <v>1041308</v>
          </cell>
        </row>
        <row r="15633">
          <cell r="A15633">
            <v>1041310</v>
          </cell>
        </row>
        <row r="15634">
          <cell r="A15634">
            <v>1041310</v>
          </cell>
        </row>
        <row r="15635">
          <cell r="A15635">
            <v>1041310</v>
          </cell>
        </row>
        <row r="15636">
          <cell r="A15636">
            <v>1041314</v>
          </cell>
        </row>
        <row r="15637">
          <cell r="A15637">
            <v>1041314</v>
          </cell>
        </row>
        <row r="15638">
          <cell r="A15638">
            <v>1041314</v>
          </cell>
        </row>
        <row r="15639">
          <cell r="A15639">
            <v>1041315</v>
          </cell>
        </row>
        <row r="15640">
          <cell r="A15640">
            <v>1041315</v>
          </cell>
        </row>
        <row r="15641">
          <cell r="A15641">
            <v>1041315</v>
          </cell>
        </row>
        <row r="15642">
          <cell r="A15642">
            <v>1041315</v>
          </cell>
        </row>
        <row r="15643">
          <cell r="A15643">
            <v>1041315</v>
          </cell>
        </row>
        <row r="15644">
          <cell r="A15644">
            <v>1041315</v>
          </cell>
        </row>
        <row r="15645">
          <cell r="A15645">
            <v>1041315</v>
          </cell>
        </row>
        <row r="15646">
          <cell r="A15646">
            <v>1041315</v>
          </cell>
        </row>
        <row r="15647">
          <cell r="A15647">
            <v>1041315</v>
          </cell>
        </row>
        <row r="15648">
          <cell r="A15648">
            <v>1041315</v>
          </cell>
        </row>
        <row r="15649">
          <cell r="A15649">
            <v>1041316</v>
          </cell>
        </row>
        <row r="15650">
          <cell r="A15650">
            <v>1041316</v>
          </cell>
        </row>
        <row r="15651">
          <cell r="A15651">
            <v>1041316</v>
          </cell>
        </row>
        <row r="15652">
          <cell r="A15652">
            <v>1041316</v>
          </cell>
        </row>
        <row r="15653">
          <cell r="A15653">
            <v>1041316</v>
          </cell>
        </row>
        <row r="15654">
          <cell r="A15654">
            <v>1041316</v>
          </cell>
        </row>
        <row r="15655">
          <cell r="A15655">
            <v>1041316</v>
          </cell>
        </row>
        <row r="15656">
          <cell r="A15656">
            <v>1041316</v>
          </cell>
        </row>
        <row r="15657">
          <cell r="A15657">
            <v>1041316</v>
          </cell>
        </row>
        <row r="15658">
          <cell r="A15658">
            <v>1041316</v>
          </cell>
        </row>
        <row r="15659">
          <cell r="A15659">
            <v>1041316</v>
          </cell>
        </row>
        <row r="15660">
          <cell r="A15660">
            <v>1041316</v>
          </cell>
        </row>
        <row r="15661">
          <cell r="A15661">
            <v>1041316</v>
          </cell>
        </row>
        <row r="15662">
          <cell r="A15662">
            <v>1041316</v>
          </cell>
        </row>
        <row r="15663">
          <cell r="A15663">
            <v>1041316</v>
          </cell>
        </row>
        <row r="15664">
          <cell r="A15664">
            <v>1041316</v>
          </cell>
        </row>
        <row r="15665">
          <cell r="A15665">
            <v>1041316</v>
          </cell>
        </row>
        <row r="15666">
          <cell r="A15666">
            <v>1041316</v>
          </cell>
        </row>
        <row r="15667">
          <cell r="A15667">
            <v>1041316</v>
          </cell>
        </row>
        <row r="15668">
          <cell r="A15668">
            <v>1041316</v>
          </cell>
        </row>
        <row r="15669">
          <cell r="A15669">
            <v>1041316</v>
          </cell>
        </row>
        <row r="15670">
          <cell r="A15670">
            <v>1041317</v>
          </cell>
        </row>
        <row r="15671">
          <cell r="A15671">
            <v>1041317</v>
          </cell>
        </row>
        <row r="15672">
          <cell r="A15672">
            <v>1041317</v>
          </cell>
        </row>
        <row r="15673">
          <cell r="A15673">
            <v>1041317</v>
          </cell>
        </row>
        <row r="15674">
          <cell r="A15674">
            <v>1041317</v>
          </cell>
        </row>
        <row r="15675">
          <cell r="A15675">
            <v>1041317</v>
          </cell>
        </row>
        <row r="15676">
          <cell r="A15676">
            <v>1041317</v>
          </cell>
        </row>
        <row r="15677">
          <cell r="A15677">
            <v>1041317</v>
          </cell>
        </row>
        <row r="15678">
          <cell r="A15678">
            <v>1041317</v>
          </cell>
        </row>
        <row r="15679">
          <cell r="A15679">
            <v>1041317</v>
          </cell>
        </row>
        <row r="15680">
          <cell r="A15680">
            <v>1041325</v>
          </cell>
        </row>
        <row r="15681">
          <cell r="A15681">
            <v>1041325</v>
          </cell>
        </row>
        <row r="15682">
          <cell r="A15682">
            <v>1041326</v>
          </cell>
        </row>
        <row r="15683">
          <cell r="A15683">
            <v>1041326</v>
          </cell>
        </row>
        <row r="15684">
          <cell r="A15684">
            <v>1041328</v>
          </cell>
        </row>
        <row r="15685">
          <cell r="A15685">
            <v>1041328</v>
          </cell>
        </row>
        <row r="15686">
          <cell r="A15686">
            <v>1041328</v>
          </cell>
        </row>
        <row r="15687">
          <cell r="A15687">
            <v>1041328</v>
          </cell>
        </row>
        <row r="15688">
          <cell r="A15688">
            <v>1041328</v>
          </cell>
        </row>
        <row r="15689">
          <cell r="A15689">
            <v>1041328</v>
          </cell>
        </row>
        <row r="15690">
          <cell r="A15690">
            <v>1041328</v>
          </cell>
        </row>
        <row r="15691">
          <cell r="A15691">
            <v>1041328</v>
          </cell>
        </row>
        <row r="15692">
          <cell r="A15692">
            <v>1041328</v>
          </cell>
        </row>
        <row r="15693">
          <cell r="A15693">
            <v>1041328</v>
          </cell>
        </row>
        <row r="15694">
          <cell r="A15694">
            <v>1041328</v>
          </cell>
        </row>
        <row r="15695">
          <cell r="A15695">
            <v>1041328</v>
          </cell>
        </row>
        <row r="15696">
          <cell r="A15696">
            <v>1041328</v>
          </cell>
        </row>
        <row r="15697">
          <cell r="A15697">
            <v>1041328</v>
          </cell>
        </row>
        <row r="15698">
          <cell r="A15698">
            <v>1041328</v>
          </cell>
        </row>
        <row r="15699">
          <cell r="A15699">
            <v>1041328</v>
          </cell>
        </row>
        <row r="15700">
          <cell r="A15700">
            <v>1041328</v>
          </cell>
        </row>
        <row r="15701">
          <cell r="A15701">
            <v>1041328</v>
          </cell>
        </row>
        <row r="15702">
          <cell r="A15702">
            <v>1041328</v>
          </cell>
        </row>
        <row r="15703">
          <cell r="A15703">
            <v>1041328</v>
          </cell>
        </row>
        <row r="15704">
          <cell r="A15704">
            <v>1041328</v>
          </cell>
        </row>
        <row r="15705">
          <cell r="A15705">
            <v>1041328</v>
          </cell>
        </row>
        <row r="15706">
          <cell r="A15706">
            <v>1041328</v>
          </cell>
        </row>
        <row r="15707">
          <cell r="A15707">
            <v>1041328</v>
          </cell>
        </row>
        <row r="15708">
          <cell r="A15708">
            <v>1041328</v>
          </cell>
        </row>
        <row r="15709">
          <cell r="A15709">
            <v>1041328</v>
          </cell>
        </row>
        <row r="15710">
          <cell r="A15710">
            <v>1041328</v>
          </cell>
        </row>
        <row r="15711">
          <cell r="A15711">
            <v>1041328</v>
          </cell>
        </row>
        <row r="15712">
          <cell r="A15712">
            <v>1041328</v>
          </cell>
        </row>
        <row r="15713">
          <cell r="A15713">
            <v>1041328</v>
          </cell>
        </row>
        <row r="15714">
          <cell r="A15714">
            <v>1041328</v>
          </cell>
        </row>
        <row r="15715">
          <cell r="A15715">
            <v>1041328</v>
          </cell>
        </row>
        <row r="15716">
          <cell r="A15716">
            <v>1041328</v>
          </cell>
        </row>
        <row r="15717">
          <cell r="A15717">
            <v>1041328</v>
          </cell>
        </row>
        <row r="15718">
          <cell r="A15718">
            <v>1041328</v>
          </cell>
        </row>
        <row r="15719">
          <cell r="A15719">
            <v>1041328</v>
          </cell>
        </row>
        <row r="15720">
          <cell r="A15720">
            <v>1041328</v>
          </cell>
        </row>
        <row r="15721">
          <cell r="A15721">
            <v>1041328</v>
          </cell>
        </row>
        <row r="15722">
          <cell r="A15722">
            <v>1041328</v>
          </cell>
        </row>
        <row r="15723">
          <cell r="A15723">
            <v>1041328</v>
          </cell>
        </row>
        <row r="15724">
          <cell r="A15724">
            <v>1041328</v>
          </cell>
        </row>
        <row r="15725">
          <cell r="A15725">
            <v>1041328</v>
          </cell>
        </row>
        <row r="15726">
          <cell r="A15726">
            <v>1041328</v>
          </cell>
        </row>
        <row r="15727">
          <cell r="A15727">
            <v>1041328</v>
          </cell>
        </row>
        <row r="15728">
          <cell r="A15728">
            <v>1041328</v>
          </cell>
        </row>
        <row r="15729">
          <cell r="A15729">
            <v>1041328</v>
          </cell>
        </row>
        <row r="15730">
          <cell r="A15730">
            <v>1041328</v>
          </cell>
        </row>
        <row r="15731">
          <cell r="A15731">
            <v>1041328</v>
          </cell>
        </row>
        <row r="15732">
          <cell r="A15732">
            <v>1041328</v>
          </cell>
        </row>
        <row r="15733">
          <cell r="A15733">
            <v>1041328</v>
          </cell>
        </row>
        <row r="15734">
          <cell r="A15734">
            <v>1041328</v>
          </cell>
        </row>
        <row r="15735">
          <cell r="A15735">
            <v>1041328</v>
          </cell>
        </row>
        <row r="15736">
          <cell r="A15736">
            <v>1041328</v>
          </cell>
        </row>
        <row r="15737">
          <cell r="A15737">
            <v>1041328</v>
          </cell>
        </row>
        <row r="15738">
          <cell r="A15738">
            <v>1041328</v>
          </cell>
        </row>
        <row r="15739">
          <cell r="A15739">
            <v>1041328</v>
          </cell>
        </row>
        <row r="15740">
          <cell r="A15740">
            <v>1041328</v>
          </cell>
        </row>
        <row r="15741">
          <cell r="A15741">
            <v>1041328</v>
          </cell>
        </row>
        <row r="15742">
          <cell r="A15742">
            <v>1041328</v>
          </cell>
        </row>
        <row r="15743">
          <cell r="A15743">
            <v>1041328</v>
          </cell>
        </row>
        <row r="15744">
          <cell r="A15744">
            <v>1041328</v>
          </cell>
        </row>
        <row r="15745">
          <cell r="A15745">
            <v>1041328</v>
          </cell>
        </row>
        <row r="15746">
          <cell r="A15746">
            <v>1041328</v>
          </cell>
        </row>
        <row r="15747">
          <cell r="A15747">
            <v>1041328</v>
          </cell>
        </row>
        <row r="15748">
          <cell r="A15748">
            <v>1041328</v>
          </cell>
        </row>
        <row r="15749">
          <cell r="A15749">
            <v>1041328</v>
          </cell>
        </row>
        <row r="15750">
          <cell r="A15750">
            <v>1041328</v>
          </cell>
        </row>
        <row r="15751">
          <cell r="A15751">
            <v>1041328</v>
          </cell>
        </row>
        <row r="15752">
          <cell r="A15752">
            <v>1041328</v>
          </cell>
        </row>
        <row r="15753">
          <cell r="A15753">
            <v>1041328</v>
          </cell>
        </row>
        <row r="15754">
          <cell r="A15754">
            <v>1041328</v>
          </cell>
        </row>
        <row r="15755">
          <cell r="A15755">
            <v>1041328</v>
          </cell>
        </row>
        <row r="15756">
          <cell r="A15756">
            <v>1041328</v>
          </cell>
        </row>
        <row r="15757">
          <cell r="A15757">
            <v>1041328</v>
          </cell>
        </row>
        <row r="15758">
          <cell r="A15758">
            <v>1041328</v>
          </cell>
        </row>
        <row r="15759">
          <cell r="A15759">
            <v>1041328</v>
          </cell>
        </row>
        <row r="15760">
          <cell r="A15760">
            <v>1041328</v>
          </cell>
        </row>
        <row r="15761">
          <cell r="A15761">
            <v>1041328</v>
          </cell>
        </row>
        <row r="15762">
          <cell r="A15762">
            <v>1041328</v>
          </cell>
        </row>
        <row r="15763">
          <cell r="A15763">
            <v>1041328</v>
          </cell>
        </row>
        <row r="15764">
          <cell r="A15764">
            <v>1041328</v>
          </cell>
        </row>
        <row r="15765">
          <cell r="A15765">
            <v>1041328</v>
          </cell>
        </row>
        <row r="15766">
          <cell r="A15766">
            <v>1041328</v>
          </cell>
        </row>
        <row r="15767">
          <cell r="A15767">
            <v>1041328</v>
          </cell>
        </row>
        <row r="15768">
          <cell r="A15768">
            <v>1041328</v>
          </cell>
        </row>
        <row r="15769">
          <cell r="A15769">
            <v>1041328</v>
          </cell>
        </row>
        <row r="15770">
          <cell r="A15770">
            <v>1041328</v>
          </cell>
        </row>
        <row r="15771">
          <cell r="A15771">
            <v>1041328</v>
          </cell>
        </row>
        <row r="15772">
          <cell r="A15772">
            <v>1041328</v>
          </cell>
        </row>
        <row r="15773">
          <cell r="A15773">
            <v>1041328</v>
          </cell>
        </row>
        <row r="15774">
          <cell r="A15774">
            <v>1041328</v>
          </cell>
        </row>
        <row r="15775">
          <cell r="A15775">
            <v>1041328</v>
          </cell>
        </row>
        <row r="15776">
          <cell r="A15776">
            <v>1041328</v>
          </cell>
        </row>
        <row r="15777">
          <cell r="A15777">
            <v>1041328</v>
          </cell>
        </row>
        <row r="15778">
          <cell r="A15778">
            <v>1041328</v>
          </cell>
        </row>
        <row r="15779">
          <cell r="A15779">
            <v>1041328</v>
          </cell>
        </row>
        <row r="15780">
          <cell r="A15780">
            <v>1041328</v>
          </cell>
        </row>
        <row r="15781">
          <cell r="A15781">
            <v>1041328</v>
          </cell>
        </row>
        <row r="15782">
          <cell r="A15782">
            <v>1041328</v>
          </cell>
        </row>
        <row r="15783">
          <cell r="A15783">
            <v>1041328</v>
          </cell>
        </row>
        <row r="15784">
          <cell r="A15784">
            <v>1041328</v>
          </cell>
        </row>
        <row r="15785">
          <cell r="A15785">
            <v>1041328</v>
          </cell>
        </row>
        <row r="15786">
          <cell r="A15786">
            <v>1041328</v>
          </cell>
        </row>
        <row r="15787">
          <cell r="A15787">
            <v>1041328</v>
          </cell>
        </row>
        <row r="15788">
          <cell r="A15788">
            <v>1041328</v>
          </cell>
        </row>
        <row r="15789">
          <cell r="A15789">
            <v>1041328</v>
          </cell>
        </row>
        <row r="15790">
          <cell r="A15790">
            <v>1041328</v>
          </cell>
        </row>
        <row r="15791">
          <cell r="A15791">
            <v>1041328</v>
          </cell>
        </row>
        <row r="15792">
          <cell r="A15792">
            <v>1041328</v>
          </cell>
        </row>
        <row r="15793">
          <cell r="A15793">
            <v>1041328</v>
          </cell>
        </row>
        <row r="15794">
          <cell r="A15794">
            <v>1041328</v>
          </cell>
        </row>
        <row r="15795">
          <cell r="A15795">
            <v>1041328</v>
          </cell>
        </row>
        <row r="15796">
          <cell r="A15796">
            <v>1041328</v>
          </cell>
        </row>
        <row r="15797">
          <cell r="A15797">
            <v>1041328</v>
          </cell>
        </row>
        <row r="15798">
          <cell r="A15798">
            <v>1041328</v>
          </cell>
        </row>
        <row r="15799">
          <cell r="A15799">
            <v>1041328</v>
          </cell>
        </row>
        <row r="15800">
          <cell r="A15800">
            <v>1041328</v>
          </cell>
        </row>
        <row r="15801">
          <cell r="A15801">
            <v>1041328</v>
          </cell>
        </row>
        <row r="15802">
          <cell r="A15802">
            <v>1041328</v>
          </cell>
        </row>
        <row r="15803">
          <cell r="A15803">
            <v>1041328</v>
          </cell>
        </row>
        <row r="15804">
          <cell r="A15804">
            <v>1041328</v>
          </cell>
        </row>
        <row r="15805">
          <cell r="A15805">
            <v>1041328</v>
          </cell>
        </row>
        <row r="15806">
          <cell r="A15806">
            <v>1041328</v>
          </cell>
        </row>
        <row r="15807">
          <cell r="A15807">
            <v>1041328</v>
          </cell>
        </row>
        <row r="15808">
          <cell r="A15808">
            <v>1041328</v>
          </cell>
        </row>
        <row r="15809">
          <cell r="A15809">
            <v>1041328</v>
          </cell>
        </row>
        <row r="15810">
          <cell r="A15810">
            <v>1041328</v>
          </cell>
        </row>
        <row r="15811">
          <cell r="A15811">
            <v>1041328</v>
          </cell>
        </row>
        <row r="15812">
          <cell r="A15812">
            <v>1041328</v>
          </cell>
        </row>
        <row r="15813">
          <cell r="A15813">
            <v>1041328</v>
          </cell>
        </row>
        <row r="15814">
          <cell r="A15814">
            <v>1041328</v>
          </cell>
        </row>
        <row r="15815">
          <cell r="A15815">
            <v>1041328</v>
          </cell>
        </row>
        <row r="15816">
          <cell r="A15816">
            <v>1041328</v>
          </cell>
        </row>
        <row r="15817">
          <cell r="A15817">
            <v>1041328</v>
          </cell>
        </row>
        <row r="15818">
          <cell r="A15818">
            <v>1041328</v>
          </cell>
        </row>
        <row r="15819">
          <cell r="A15819">
            <v>1041328</v>
          </cell>
        </row>
        <row r="15820">
          <cell r="A15820">
            <v>1041328</v>
          </cell>
        </row>
        <row r="15821">
          <cell r="A15821">
            <v>1041328</v>
          </cell>
        </row>
        <row r="15822">
          <cell r="A15822">
            <v>1041328</v>
          </cell>
        </row>
        <row r="15823">
          <cell r="A15823">
            <v>1041328</v>
          </cell>
        </row>
        <row r="15824">
          <cell r="A15824">
            <v>1041328</v>
          </cell>
        </row>
        <row r="15825">
          <cell r="A15825">
            <v>1041328</v>
          </cell>
        </row>
        <row r="15826">
          <cell r="A15826">
            <v>1041328</v>
          </cell>
        </row>
        <row r="15827">
          <cell r="A15827">
            <v>1041328</v>
          </cell>
        </row>
        <row r="15828">
          <cell r="A15828">
            <v>1041328</v>
          </cell>
        </row>
        <row r="15829">
          <cell r="A15829">
            <v>1041328</v>
          </cell>
        </row>
        <row r="15830">
          <cell r="A15830">
            <v>1041328</v>
          </cell>
        </row>
        <row r="15831">
          <cell r="A15831">
            <v>1041328</v>
          </cell>
        </row>
        <row r="15832">
          <cell r="A15832">
            <v>1041328</v>
          </cell>
        </row>
        <row r="15833">
          <cell r="A15833">
            <v>1041328</v>
          </cell>
        </row>
        <row r="15834">
          <cell r="A15834">
            <v>1041328</v>
          </cell>
        </row>
        <row r="15835">
          <cell r="A15835">
            <v>1041328</v>
          </cell>
        </row>
        <row r="15836">
          <cell r="A15836">
            <v>1041328</v>
          </cell>
        </row>
        <row r="15837">
          <cell r="A15837">
            <v>1041328</v>
          </cell>
        </row>
        <row r="15838">
          <cell r="A15838">
            <v>1041328</v>
          </cell>
        </row>
        <row r="15839">
          <cell r="A15839">
            <v>1041328</v>
          </cell>
        </row>
        <row r="15840">
          <cell r="A15840">
            <v>1041328</v>
          </cell>
        </row>
        <row r="15841">
          <cell r="A15841">
            <v>1041328</v>
          </cell>
        </row>
        <row r="15842">
          <cell r="A15842">
            <v>1041328</v>
          </cell>
        </row>
        <row r="15843">
          <cell r="A15843">
            <v>1041328</v>
          </cell>
        </row>
        <row r="15844">
          <cell r="A15844">
            <v>1041328</v>
          </cell>
        </row>
        <row r="15845">
          <cell r="A15845">
            <v>1041328</v>
          </cell>
        </row>
        <row r="15846">
          <cell r="A15846">
            <v>1041328</v>
          </cell>
        </row>
        <row r="15847">
          <cell r="A15847">
            <v>1041328</v>
          </cell>
        </row>
        <row r="15848">
          <cell r="A15848">
            <v>1041328</v>
          </cell>
        </row>
        <row r="15849">
          <cell r="A15849">
            <v>1041328</v>
          </cell>
        </row>
        <row r="15850">
          <cell r="A15850">
            <v>1041328</v>
          </cell>
        </row>
        <row r="15851">
          <cell r="A15851">
            <v>1041328</v>
          </cell>
        </row>
        <row r="15852">
          <cell r="A15852">
            <v>1041328</v>
          </cell>
        </row>
        <row r="15853">
          <cell r="A15853">
            <v>1041328</v>
          </cell>
        </row>
        <row r="15854">
          <cell r="A15854">
            <v>1041328</v>
          </cell>
        </row>
        <row r="15855">
          <cell r="A15855">
            <v>1041328</v>
          </cell>
        </row>
        <row r="15856">
          <cell r="A15856">
            <v>1041328</v>
          </cell>
        </row>
        <row r="15857">
          <cell r="A15857">
            <v>1041328</v>
          </cell>
        </row>
        <row r="15858">
          <cell r="A15858">
            <v>1041328</v>
          </cell>
        </row>
        <row r="15859">
          <cell r="A15859">
            <v>1041328</v>
          </cell>
        </row>
        <row r="15860">
          <cell r="A15860">
            <v>1041328</v>
          </cell>
        </row>
        <row r="15861">
          <cell r="A15861">
            <v>1041328</v>
          </cell>
        </row>
        <row r="15862">
          <cell r="A15862">
            <v>1041328</v>
          </cell>
        </row>
        <row r="15863">
          <cell r="A15863">
            <v>1041328</v>
          </cell>
        </row>
        <row r="15864">
          <cell r="A15864">
            <v>1041328</v>
          </cell>
        </row>
        <row r="15865">
          <cell r="A15865">
            <v>1041328</v>
          </cell>
        </row>
        <row r="15866">
          <cell r="A15866">
            <v>1041328</v>
          </cell>
        </row>
        <row r="15867">
          <cell r="A15867">
            <v>1041328</v>
          </cell>
        </row>
        <row r="15868">
          <cell r="A15868">
            <v>1041328</v>
          </cell>
        </row>
        <row r="15869">
          <cell r="A15869">
            <v>1041328</v>
          </cell>
        </row>
        <row r="15870">
          <cell r="A15870">
            <v>1041328</v>
          </cell>
        </row>
        <row r="15871">
          <cell r="A15871">
            <v>1041328</v>
          </cell>
        </row>
        <row r="15872">
          <cell r="A15872">
            <v>1041328</v>
          </cell>
        </row>
        <row r="15873">
          <cell r="A15873">
            <v>1041328</v>
          </cell>
        </row>
        <row r="15874">
          <cell r="A15874">
            <v>1041328</v>
          </cell>
        </row>
        <row r="15875">
          <cell r="A15875">
            <v>1041328</v>
          </cell>
        </row>
        <row r="15876">
          <cell r="A15876">
            <v>1041328</v>
          </cell>
        </row>
        <row r="15877">
          <cell r="A15877">
            <v>1041328</v>
          </cell>
        </row>
        <row r="15878">
          <cell r="A15878">
            <v>1041328</v>
          </cell>
        </row>
        <row r="15879">
          <cell r="A15879">
            <v>1041328</v>
          </cell>
        </row>
        <row r="15880">
          <cell r="A15880">
            <v>1041328</v>
          </cell>
        </row>
        <row r="15881">
          <cell r="A15881">
            <v>1041328</v>
          </cell>
        </row>
        <row r="15882">
          <cell r="A15882">
            <v>1041328</v>
          </cell>
        </row>
        <row r="15883">
          <cell r="A15883">
            <v>1041328</v>
          </cell>
        </row>
        <row r="15884">
          <cell r="A15884">
            <v>1041328</v>
          </cell>
        </row>
        <row r="15885">
          <cell r="A15885">
            <v>1041328</v>
          </cell>
        </row>
        <row r="15886">
          <cell r="A15886">
            <v>1041328</v>
          </cell>
        </row>
        <row r="15887">
          <cell r="A15887">
            <v>1041328</v>
          </cell>
        </row>
        <row r="15888">
          <cell r="A15888">
            <v>1041328</v>
          </cell>
        </row>
        <row r="15889">
          <cell r="A15889">
            <v>1041328</v>
          </cell>
        </row>
        <row r="15890">
          <cell r="A15890">
            <v>1041328</v>
          </cell>
        </row>
        <row r="15891">
          <cell r="A15891">
            <v>1041328</v>
          </cell>
        </row>
        <row r="15892">
          <cell r="A15892">
            <v>1041328</v>
          </cell>
        </row>
        <row r="15893">
          <cell r="A15893">
            <v>1041328</v>
          </cell>
        </row>
        <row r="15894">
          <cell r="A15894">
            <v>1041328</v>
          </cell>
        </row>
        <row r="15895">
          <cell r="A15895">
            <v>1041328</v>
          </cell>
        </row>
        <row r="15896">
          <cell r="A15896">
            <v>1041328</v>
          </cell>
        </row>
        <row r="15897">
          <cell r="A15897">
            <v>1041328</v>
          </cell>
        </row>
        <row r="15898">
          <cell r="A15898">
            <v>1041328</v>
          </cell>
        </row>
        <row r="15899">
          <cell r="A15899">
            <v>1041328</v>
          </cell>
        </row>
        <row r="15900">
          <cell r="A15900">
            <v>1041328</v>
          </cell>
        </row>
        <row r="15901">
          <cell r="A15901">
            <v>1041328</v>
          </cell>
        </row>
        <row r="15902">
          <cell r="A15902">
            <v>1041328</v>
          </cell>
        </row>
        <row r="15903">
          <cell r="A15903">
            <v>1041328</v>
          </cell>
        </row>
        <row r="15904">
          <cell r="A15904">
            <v>1041328</v>
          </cell>
        </row>
        <row r="15905">
          <cell r="A15905">
            <v>1041328</v>
          </cell>
        </row>
        <row r="15906">
          <cell r="A15906">
            <v>1041328</v>
          </cell>
        </row>
        <row r="15907">
          <cell r="A15907">
            <v>1041328</v>
          </cell>
        </row>
        <row r="15908">
          <cell r="A15908">
            <v>1041328</v>
          </cell>
        </row>
        <row r="15909">
          <cell r="A15909">
            <v>1041328</v>
          </cell>
        </row>
        <row r="15910">
          <cell r="A15910">
            <v>1041328</v>
          </cell>
        </row>
        <row r="15911">
          <cell r="A15911">
            <v>1041328</v>
          </cell>
        </row>
        <row r="15912">
          <cell r="A15912">
            <v>1041328</v>
          </cell>
        </row>
        <row r="15913">
          <cell r="A15913">
            <v>1041328</v>
          </cell>
        </row>
        <row r="15914">
          <cell r="A15914">
            <v>1041328</v>
          </cell>
        </row>
        <row r="15915">
          <cell r="A15915">
            <v>1041328</v>
          </cell>
        </row>
        <row r="15916">
          <cell r="A15916">
            <v>1041328</v>
          </cell>
        </row>
        <row r="15917">
          <cell r="A15917">
            <v>1041328</v>
          </cell>
        </row>
        <row r="15918">
          <cell r="A15918">
            <v>1041328</v>
          </cell>
        </row>
        <row r="15919">
          <cell r="A15919">
            <v>1041328</v>
          </cell>
        </row>
        <row r="15920">
          <cell r="A15920">
            <v>1041328</v>
          </cell>
        </row>
        <row r="15921">
          <cell r="A15921">
            <v>1041328</v>
          </cell>
        </row>
        <row r="15922">
          <cell r="A15922">
            <v>1041328</v>
          </cell>
        </row>
        <row r="15923">
          <cell r="A15923">
            <v>1041328</v>
          </cell>
        </row>
        <row r="15924">
          <cell r="A15924">
            <v>1041328</v>
          </cell>
        </row>
        <row r="15925">
          <cell r="A15925">
            <v>1041328</v>
          </cell>
        </row>
        <row r="15926">
          <cell r="A15926">
            <v>1041328</v>
          </cell>
        </row>
        <row r="15927">
          <cell r="A15927">
            <v>1041328</v>
          </cell>
        </row>
        <row r="15928">
          <cell r="A15928">
            <v>1041328</v>
          </cell>
        </row>
        <row r="15929">
          <cell r="A15929">
            <v>1041328</v>
          </cell>
        </row>
        <row r="15930">
          <cell r="A15930">
            <v>1041328</v>
          </cell>
        </row>
        <row r="15931">
          <cell r="A15931">
            <v>1041328</v>
          </cell>
        </row>
        <row r="15932">
          <cell r="A15932">
            <v>1041328</v>
          </cell>
        </row>
        <row r="15933">
          <cell r="A15933">
            <v>1041328</v>
          </cell>
        </row>
        <row r="15934">
          <cell r="A15934">
            <v>1041328</v>
          </cell>
        </row>
        <row r="15935">
          <cell r="A15935">
            <v>1041328</v>
          </cell>
        </row>
        <row r="15936">
          <cell r="A15936">
            <v>1041328</v>
          </cell>
        </row>
        <row r="15937">
          <cell r="A15937">
            <v>1041328</v>
          </cell>
        </row>
        <row r="15938">
          <cell r="A15938">
            <v>1041328</v>
          </cell>
        </row>
        <row r="15939">
          <cell r="A15939">
            <v>1041328</v>
          </cell>
        </row>
        <row r="15940">
          <cell r="A15940">
            <v>1041328</v>
          </cell>
        </row>
        <row r="15941">
          <cell r="A15941">
            <v>1041328</v>
          </cell>
        </row>
        <row r="15942">
          <cell r="A15942">
            <v>1041328</v>
          </cell>
        </row>
        <row r="15943">
          <cell r="A15943">
            <v>1041328</v>
          </cell>
        </row>
        <row r="15944">
          <cell r="A15944">
            <v>1041328</v>
          </cell>
        </row>
        <row r="15945">
          <cell r="A15945">
            <v>1041328</v>
          </cell>
        </row>
        <row r="15946">
          <cell r="A15946">
            <v>1041328</v>
          </cell>
        </row>
        <row r="15947">
          <cell r="A15947">
            <v>1041328</v>
          </cell>
        </row>
        <row r="15948">
          <cell r="A15948">
            <v>1041328</v>
          </cell>
        </row>
        <row r="15949">
          <cell r="A15949">
            <v>1041328</v>
          </cell>
        </row>
        <row r="15950">
          <cell r="A15950">
            <v>1041328</v>
          </cell>
        </row>
        <row r="15951">
          <cell r="A15951">
            <v>1041328</v>
          </cell>
        </row>
        <row r="15952">
          <cell r="A15952">
            <v>1041328</v>
          </cell>
        </row>
        <row r="15953">
          <cell r="A15953">
            <v>1041328</v>
          </cell>
        </row>
        <row r="15954">
          <cell r="A15954">
            <v>1041328</v>
          </cell>
        </row>
        <row r="15955">
          <cell r="A15955">
            <v>1041328</v>
          </cell>
        </row>
        <row r="15956">
          <cell r="A15956">
            <v>1041328</v>
          </cell>
        </row>
        <row r="15957">
          <cell r="A15957">
            <v>1041328</v>
          </cell>
        </row>
        <row r="15958">
          <cell r="A15958">
            <v>1041328</v>
          </cell>
        </row>
        <row r="15959">
          <cell r="A15959">
            <v>1041328</v>
          </cell>
        </row>
        <row r="15960">
          <cell r="A15960">
            <v>1041328</v>
          </cell>
        </row>
        <row r="15961">
          <cell r="A15961">
            <v>1041328</v>
          </cell>
        </row>
        <row r="15962">
          <cell r="A15962">
            <v>1041328</v>
          </cell>
        </row>
        <row r="15963">
          <cell r="A15963">
            <v>1041328</v>
          </cell>
        </row>
        <row r="15964">
          <cell r="A15964">
            <v>1041328</v>
          </cell>
        </row>
        <row r="15965">
          <cell r="A15965">
            <v>1041328</v>
          </cell>
        </row>
        <row r="15966">
          <cell r="A15966">
            <v>1041328</v>
          </cell>
        </row>
        <row r="15967">
          <cell r="A15967">
            <v>1041328</v>
          </cell>
        </row>
        <row r="15968">
          <cell r="A15968">
            <v>1041328</v>
          </cell>
        </row>
        <row r="15969">
          <cell r="A15969">
            <v>1041328</v>
          </cell>
        </row>
        <row r="15970">
          <cell r="A15970">
            <v>1041328</v>
          </cell>
        </row>
        <row r="15971">
          <cell r="A15971">
            <v>1041328</v>
          </cell>
        </row>
        <row r="15972">
          <cell r="A15972">
            <v>1041328</v>
          </cell>
        </row>
        <row r="15973">
          <cell r="A15973">
            <v>1041328</v>
          </cell>
        </row>
        <row r="15974">
          <cell r="A15974">
            <v>1041328</v>
          </cell>
        </row>
        <row r="15975">
          <cell r="A15975">
            <v>1041328</v>
          </cell>
        </row>
        <row r="15976">
          <cell r="A15976">
            <v>1041328</v>
          </cell>
        </row>
        <row r="15977">
          <cell r="A15977">
            <v>1041328</v>
          </cell>
        </row>
        <row r="15978">
          <cell r="A15978">
            <v>1041328</v>
          </cell>
        </row>
        <row r="15979">
          <cell r="A15979">
            <v>1041328</v>
          </cell>
        </row>
        <row r="15980">
          <cell r="A15980">
            <v>1041328</v>
          </cell>
        </row>
        <row r="15981">
          <cell r="A15981">
            <v>1041328</v>
          </cell>
        </row>
        <row r="15982">
          <cell r="A15982">
            <v>1041328</v>
          </cell>
        </row>
        <row r="15983">
          <cell r="A15983">
            <v>1041328</v>
          </cell>
        </row>
        <row r="15984">
          <cell r="A15984">
            <v>1041328</v>
          </cell>
        </row>
        <row r="15985">
          <cell r="A15985">
            <v>1041328</v>
          </cell>
        </row>
        <row r="15986">
          <cell r="A15986">
            <v>1041328</v>
          </cell>
        </row>
        <row r="15987">
          <cell r="A15987">
            <v>1041328</v>
          </cell>
        </row>
        <row r="15988">
          <cell r="A15988">
            <v>1041328</v>
          </cell>
        </row>
        <row r="15989">
          <cell r="A15989">
            <v>1041328</v>
          </cell>
        </row>
        <row r="15990">
          <cell r="A15990">
            <v>1041328</v>
          </cell>
        </row>
        <row r="15991">
          <cell r="A15991">
            <v>1041328</v>
          </cell>
        </row>
        <row r="15992">
          <cell r="A15992">
            <v>1041328</v>
          </cell>
        </row>
        <row r="15993">
          <cell r="A15993">
            <v>1041328</v>
          </cell>
        </row>
        <row r="15994">
          <cell r="A15994">
            <v>1041328</v>
          </cell>
        </row>
        <row r="15995">
          <cell r="A15995">
            <v>1041328</v>
          </cell>
        </row>
        <row r="15996">
          <cell r="A15996">
            <v>1041328</v>
          </cell>
        </row>
        <row r="15997">
          <cell r="A15997">
            <v>1041328</v>
          </cell>
        </row>
        <row r="15998">
          <cell r="A15998">
            <v>1041328</v>
          </cell>
        </row>
        <row r="15999">
          <cell r="A15999">
            <v>1041328</v>
          </cell>
        </row>
        <row r="16000">
          <cell r="A16000">
            <v>1041328</v>
          </cell>
        </row>
        <row r="16001">
          <cell r="A16001">
            <v>1041328</v>
          </cell>
        </row>
        <row r="16002">
          <cell r="A16002">
            <v>1041328</v>
          </cell>
        </row>
        <row r="16003">
          <cell r="A16003">
            <v>1041328</v>
          </cell>
        </row>
        <row r="16004">
          <cell r="A16004">
            <v>1041328</v>
          </cell>
        </row>
        <row r="16005">
          <cell r="A16005">
            <v>1041328</v>
          </cell>
        </row>
        <row r="16006">
          <cell r="A16006">
            <v>1041328</v>
          </cell>
        </row>
        <row r="16007">
          <cell r="A16007">
            <v>1041328</v>
          </cell>
        </row>
        <row r="16008">
          <cell r="A16008">
            <v>1041328</v>
          </cell>
        </row>
        <row r="16009">
          <cell r="A16009">
            <v>1041328</v>
          </cell>
        </row>
        <row r="16010">
          <cell r="A16010">
            <v>1041328</v>
          </cell>
        </row>
        <row r="16011">
          <cell r="A16011">
            <v>1041328</v>
          </cell>
        </row>
        <row r="16012">
          <cell r="A16012">
            <v>1041328</v>
          </cell>
        </row>
        <row r="16013">
          <cell r="A16013">
            <v>1041328</v>
          </cell>
        </row>
        <row r="16014">
          <cell r="A16014">
            <v>1041328</v>
          </cell>
        </row>
        <row r="16015">
          <cell r="A16015">
            <v>1041328</v>
          </cell>
        </row>
        <row r="16016">
          <cell r="A16016">
            <v>1041328</v>
          </cell>
        </row>
        <row r="16017">
          <cell r="A16017">
            <v>1041328</v>
          </cell>
        </row>
        <row r="16018">
          <cell r="A16018">
            <v>1041328</v>
          </cell>
        </row>
        <row r="16019">
          <cell r="A16019">
            <v>1041328</v>
          </cell>
        </row>
        <row r="16020">
          <cell r="A16020">
            <v>1041328</v>
          </cell>
        </row>
        <row r="16021">
          <cell r="A16021">
            <v>1041328</v>
          </cell>
        </row>
        <row r="16022">
          <cell r="A16022">
            <v>1041328</v>
          </cell>
        </row>
        <row r="16023">
          <cell r="A16023">
            <v>1041328</v>
          </cell>
        </row>
        <row r="16024">
          <cell r="A16024">
            <v>1041328</v>
          </cell>
        </row>
        <row r="16025">
          <cell r="A16025">
            <v>1041328</v>
          </cell>
        </row>
        <row r="16026">
          <cell r="A16026">
            <v>1041328</v>
          </cell>
        </row>
        <row r="16027">
          <cell r="A16027">
            <v>1041328</v>
          </cell>
        </row>
        <row r="16028">
          <cell r="A16028">
            <v>1041328</v>
          </cell>
        </row>
        <row r="16029">
          <cell r="A16029">
            <v>1041328</v>
          </cell>
        </row>
        <row r="16030">
          <cell r="A16030">
            <v>1041328</v>
          </cell>
        </row>
        <row r="16031">
          <cell r="A16031">
            <v>1041328</v>
          </cell>
        </row>
        <row r="16032">
          <cell r="A16032">
            <v>1041328</v>
          </cell>
        </row>
        <row r="16033">
          <cell r="A16033">
            <v>1041328</v>
          </cell>
        </row>
        <row r="16034">
          <cell r="A16034">
            <v>1041328</v>
          </cell>
        </row>
        <row r="16035">
          <cell r="A16035">
            <v>1041328</v>
          </cell>
        </row>
        <row r="16036">
          <cell r="A16036">
            <v>1041328</v>
          </cell>
        </row>
        <row r="16037">
          <cell r="A16037">
            <v>1041328</v>
          </cell>
        </row>
        <row r="16038">
          <cell r="A16038">
            <v>1041328</v>
          </cell>
        </row>
        <row r="16039">
          <cell r="A16039">
            <v>1041328</v>
          </cell>
        </row>
        <row r="16040">
          <cell r="A16040">
            <v>1041328</v>
          </cell>
        </row>
        <row r="16041">
          <cell r="A16041">
            <v>1041328</v>
          </cell>
        </row>
        <row r="16042">
          <cell r="A16042">
            <v>1041328</v>
          </cell>
        </row>
        <row r="16043">
          <cell r="A16043">
            <v>1041328</v>
          </cell>
        </row>
        <row r="16044">
          <cell r="A16044">
            <v>1041328</v>
          </cell>
        </row>
        <row r="16045">
          <cell r="A16045">
            <v>1041328</v>
          </cell>
        </row>
        <row r="16046">
          <cell r="A16046">
            <v>1041328</v>
          </cell>
        </row>
        <row r="16047">
          <cell r="A16047">
            <v>1041328</v>
          </cell>
        </row>
        <row r="16048">
          <cell r="A16048">
            <v>1041328</v>
          </cell>
        </row>
        <row r="16049">
          <cell r="A16049">
            <v>1041328</v>
          </cell>
        </row>
        <row r="16050">
          <cell r="A16050">
            <v>1041328</v>
          </cell>
        </row>
        <row r="16051">
          <cell r="A16051">
            <v>1041328</v>
          </cell>
        </row>
        <row r="16052">
          <cell r="A16052">
            <v>1041328</v>
          </cell>
        </row>
        <row r="16053">
          <cell r="A16053">
            <v>1041328</v>
          </cell>
        </row>
        <row r="16054">
          <cell r="A16054">
            <v>1041328</v>
          </cell>
        </row>
        <row r="16055">
          <cell r="A16055">
            <v>1041328</v>
          </cell>
        </row>
        <row r="16056">
          <cell r="A16056">
            <v>1041328</v>
          </cell>
        </row>
        <row r="16057">
          <cell r="A16057">
            <v>1041328</v>
          </cell>
        </row>
        <row r="16058">
          <cell r="A16058">
            <v>1041328</v>
          </cell>
        </row>
        <row r="16059">
          <cell r="A16059">
            <v>1041328</v>
          </cell>
        </row>
        <row r="16060">
          <cell r="A16060">
            <v>1041328</v>
          </cell>
        </row>
        <row r="16061">
          <cell r="A16061">
            <v>1041328</v>
          </cell>
        </row>
        <row r="16062">
          <cell r="A16062">
            <v>1041328</v>
          </cell>
        </row>
        <row r="16063">
          <cell r="A16063">
            <v>1041328</v>
          </cell>
        </row>
        <row r="16064">
          <cell r="A16064">
            <v>1041328</v>
          </cell>
        </row>
        <row r="16065">
          <cell r="A16065">
            <v>1041328</v>
          </cell>
        </row>
        <row r="16066">
          <cell r="A16066">
            <v>1041328</v>
          </cell>
        </row>
        <row r="16067">
          <cell r="A16067">
            <v>1041328</v>
          </cell>
        </row>
        <row r="16068">
          <cell r="A16068">
            <v>1041328</v>
          </cell>
        </row>
        <row r="16069">
          <cell r="A16069">
            <v>1041328</v>
          </cell>
        </row>
        <row r="16070">
          <cell r="A16070">
            <v>1041328</v>
          </cell>
        </row>
        <row r="16071">
          <cell r="A16071">
            <v>1041328</v>
          </cell>
        </row>
        <row r="16072">
          <cell r="A16072">
            <v>1041328</v>
          </cell>
        </row>
        <row r="16073">
          <cell r="A16073">
            <v>1041328</v>
          </cell>
        </row>
        <row r="16074">
          <cell r="A16074">
            <v>1041328</v>
          </cell>
        </row>
        <row r="16075">
          <cell r="A16075">
            <v>1041328</v>
          </cell>
        </row>
        <row r="16076">
          <cell r="A16076">
            <v>1041328</v>
          </cell>
        </row>
        <row r="16077">
          <cell r="A16077">
            <v>1041328</v>
          </cell>
        </row>
        <row r="16078">
          <cell r="A16078">
            <v>1041328</v>
          </cell>
        </row>
        <row r="16079">
          <cell r="A16079">
            <v>1041328</v>
          </cell>
        </row>
        <row r="16080">
          <cell r="A16080">
            <v>1041328</v>
          </cell>
        </row>
        <row r="16081">
          <cell r="A16081">
            <v>1041328</v>
          </cell>
        </row>
        <row r="16082">
          <cell r="A16082">
            <v>1041328</v>
          </cell>
        </row>
        <row r="16083">
          <cell r="A16083">
            <v>1041328</v>
          </cell>
        </row>
        <row r="16084">
          <cell r="A16084">
            <v>1041328</v>
          </cell>
        </row>
        <row r="16085">
          <cell r="A16085">
            <v>1041328</v>
          </cell>
        </row>
        <row r="16086">
          <cell r="A16086">
            <v>1041328</v>
          </cell>
        </row>
        <row r="16087">
          <cell r="A16087">
            <v>1041328</v>
          </cell>
        </row>
        <row r="16088">
          <cell r="A16088">
            <v>1041328</v>
          </cell>
        </row>
        <row r="16089">
          <cell r="A16089">
            <v>1041328</v>
          </cell>
        </row>
        <row r="16090">
          <cell r="A16090">
            <v>1041328</v>
          </cell>
        </row>
        <row r="16091">
          <cell r="A16091">
            <v>1041328</v>
          </cell>
        </row>
        <row r="16092">
          <cell r="A16092">
            <v>1041328</v>
          </cell>
        </row>
        <row r="16093">
          <cell r="A16093">
            <v>1041328</v>
          </cell>
        </row>
        <row r="16094">
          <cell r="A16094">
            <v>1041328</v>
          </cell>
        </row>
        <row r="16095">
          <cell r="A16095">
            <v>1041328</v>
          </cell>
        </row>
        <row r="16096">
          <cell r="A16096">
            <v>1041328</v>
          </cell>
        </row>
        <row r="16097">
          <cell r="A16097">
            <v>1041328</v>
          </cell>
        </row>
        <row r="16098">
          <cell r="A16098">
            <v>1041328</v>
          </cell>
        </row>
        <row r="16099">
          <cell r="A16099">
            <v>1041328</v>
          </cell>
        </row>
        <row r="16100">
          <cell r="A16100">
            <v>1041328</v>
          </cell>
        </row>
        <row r="16101">
          <cell r="A16101">
            <v>1041328</v>
          </cell>
        </row>
        <row r="16102">
          <cell r="A16102">
            <v>1041328</v>
          </cell>
        </row>
        <row r="16103">
          <cell r="A16103">
            <v>1041328</v>
          </cell>
        </row>
        <row r="16104">
          <cell r="A16104">
            <v>1041328</v>
          </cell>
        </row>
        <row r="16105">
          <cell r="A16105">
            <v>1041328</v>
          </cell>
        </row>
        <row r="16106">
          <cell r="A16106">
            <v>1041328</v>
          </cell>
        </row>
        <row r="16107">
          <cell r="A16107">
            <v>1041328</v>
          </cell>
        </row>
        <row r="16108">
          <cell r="A16108">
            <v>1041328</v>
          </cell>
        </row>
        <row r="16109">
          <cell r="A16109">
            <v>1041328</v>
          </cell>
        </row>
        <row r="16110">
          <cell r="A16110">
            <v>1041328</v>
          </cell>
        </row>
        <row r="16111">
          <cell r="A16111">
            <v>1041328</v>
          </cell>
        </row>
        <row r="16112">
          <cell r="A16112">
            <v>1041328</v>
          </cell>
        </row>
        <row r="16113">
          <cell r="A16113">
            <v>1041328</v>
          </cell>
        </row>
        <row r="16114">
          <cell r="A16114">
            <v>1041328</v>
          </cell>
        </row>
        <row r="16115">
          <cell r="A16115">
            <v>1041328</v>
          </cell>
        </row>
        <row r="16116">
          <cell r="A16116">
            <v>1041328</v>
          </cell>
        </row>
        <row r="16117">
          <cell r="A16117">
            <v>1041328</v>
          </cell>
        </row>
        <row r="16118">
          <cell r="A16118">
            <v>1041328</v>
          </cell>
        </row>
        <row r="16119">
          <cell r="A16119">
            <v>1041328</v>
          </cell>
        </row>
        <row r="16120">
          <cell r="A16120">
            <v>1041328</v>
          </cell>
        </row>
        <row r="16121">
          <cell r="A16121">
            <v>1041328</v>
          </cell>
        </row>
        <row r="16122">
          <cell r="A16122">
            <v>1041328</v>
          </cell>
        </row>
        <row r="16123">
          <cell r="A16123">
            <v>1041328</v>
          </cell>
        </row>
        <row r="16124">
          <cell r="A16124">
            <v>1041328</v>
          </cell>
        </row>
        <row r="16125">
          <cell r="A16125">
            <v>1041328</v>
          </cell>
        </row>
        <row r="16126">
          <cell r="A16126">
            <v>1041328</v>
          </cell>
        </row>
        <row r="16127">
          <cell r="A16127">
            <v>1041328</v>
          </cell>
        </row>
        <row r="16128">
          <cell r="A16128">
            <v>1041328</v>
          </cell>
        </row>
        <row r="16129">
          <cell r="A16129">
            <v>1041328</v>
          </cell>
        </row>
        <row r="16130">
          <cell r="A16130">
            <v>1041328</v>
          </cell>
        </row>
        <row r="16131">
          <cell r="A16131">
            <v>1041328</v>
          </cell>
        </row>
        <row r="16132">
          <cell r="A16132">
            <v>1041328</v>
          </cell>
        </row>
        <row r="16133">
          <cell r="A16133">
            <v>1041328</v>
          </cell>
        </row>
        <row r="16134">
          <cell r="A16134">
            <v>1041328</v>
          </cell>
        </row>
        <row r="16135">
          <cell r="A16135">
            <v>1041328</v>
          </cell>
        </row>
        <row r="16136">
          <cell r="A16136">
            <v>1041328</v>
          </cell>
        </row>
        <row r="16137">
          <cell r="A16137">
            <v>1041328</v>
          </cell>
        </row>
        <row r="16138">
          <cell r="A16138">
            <v>1041328</v>
          </cell>
        </row>
        <row r="16139">
          <cell r="A16139">
            <v>1041328</v>
          </cell>
        </row>
        <row r="16140">
          <cell r="A16140">
            <v>1041328</v>
          </cell>
        </row>
        <row r="16141">
          <cell r="A16141">
            <v>1041328</v>
          </cell>
        </row>
        <row r="16142">
          <cell r="A16142">
            <v>1041328</v>
          </cell>
        </row>
        <row r="16143">
          <cell r="A16143">
            <v>1041328</v>
          </cell>
        </row>
        <row r="16144">
          <cell r="A16144">
            <v>1041328</v>
          </cell>
        </row>
        <row r="16145">
          <cell r="A16145">
            <v>1041328</v>
          </cell>
        </row>
        <row r="16146">
          <cell r="A16146">
            <v>1041328</v>
          </cell>
        </row>
        <row r="16147">
          <cell r="A16147">
            <v>1041328</v>
          </cell>
        </row>
        <row r="16148">
          <cell r="A16148">
            <v>1041328</v>
          </cell>
        </row>
        <row r="16149">
          <cell r="A16149">
            <v>1041328</v>
          </cell>
        </row>
        <row r="16150">
          <cell r="A16150">
            <v>1041328</v>
          </cell>
        </row>
        <row r="16151">
          <cell r="A16151">
            <v>1041328</v>
          </cell>
        </row>
        <row r="16152">
          <cell r="A16152">
            <v>1041328</v>
          </cell>
        </row>
        <row r="16153">
          <cell r="A16153">
            <v>1041328</v>
          </cell>
        </row>
        <row r="16154">
          <cell r="A16154">
            <v>1041328</v>
          </cell>
        </row>
        <row r="16155">
          <cell r="A16155">
            <v>1041328</v>
          </cell>
        </row>
        <row r="16156">
          <cell r="A16156">
            <v>1041328</v>
          </cell>
        </row>
        <row r="16157">
          <cell r="A16157">
            <v>1041328</v>
          </cell>
        </row>
        <row r="16158">
          <cell r="A16158">
            <v>1041328</v>
          </cell>
        </row>
        <row r="16159">
          <cell r="A16159">
            <v>1041328</v>
          </cell>
        </row>
        <row r="16160">
          <cell r="A16160">
            <v>1041328</v>
          </cell>
        </row>
        <row r="16161">
          <cell r="A16161">
            <v>1041328</v>
          </cell>
        </row>
        <row r="16162">
          <cell r="A16162">
            <v>1041328</v>
          </cell>
        </row>
        <row r="16163">
          <cell r="A16163">
            <v>1041328</v>
          </cell>
        </row>
        <row r="16164">
          <cell r="A16164">
            <v>1041328</v>
          </cell>
        </row>
        <row r="16165">
          <cell r="A16165">
            <v>1041328</v>
          </cell>
        </row>
        <row r="16166">
          <cell r="A16166">
            <v>1041328</v>
          </cell>
        </row>
        <row r="16167">
          <cell r="A16167">
            <v>1041328</v>
          </cell>
        </row>
        <row r="16168">
          <cell r="A16168">
            <v>1041328</v>
          </cell>
        </row>
        <row r="16169">
          <cell r="A16169">
            <v>1041328</v>
          </cell>
        </row>
        <row r="16170">
          <cell r="A16170">
            <v>1041328</v>
          </cell>
        </row>
        <row r="16171">
          <cell r="A16171">
            <v>1041328</v>
          </cell>
        </row>
        <row r="16172">
          <cell r="A16172">
            <v>1041328</v>
          </cell>
        </row>
        <row r="16173">
          <cell r="A16173">
            <v>1041328</v>
          </cell>
        </row>
        <row r="16174">
          <cell r="A16174">
            <v>1041328</v>
          </cell>
        </row>
        <row r="16175">
          <cell r="A16175">
            <v>1041328</v>
          </cell>
        </row>
        <row r="16176">
          <cell r="A16176">
            <v>1041328</v>
          </cell>
        </row>
        <row r="16177">
          <cell r="A16177">
            <v>1041328</v>
          </cell>
        </row>
        <row r="16178">
          <cell r="A16178">
            <v>1041328</v>
          </cell>
        </row>
        <row r="16179">
          <cell r="A16179">
            <v>1041328</v>
          </cell>
        </row>
        <row r="16180">
          <cell r="A16180">
            <v>1041328</v>
          </cell>
        </row>
        <row r="16181">
          <cell r="A16181">
            <v>1041328</v>
          </cell>
        </row>
        <row r="16182">
          <cell r="A16182">
            <v>1041328</v>
          </cell>
        </row>
        <row r="16183">
          <cell r="A16183">
            <v>1041328</v>
          </cell>
        </row>
        <row r="16184">
          <cell r="A16184">
            <v>1041328</v>
          </cell>
        </row>
        <row r="16185">
          <cell r="A16185">
            <v>1041328</v>
          </cell>
        </row>
        <row r="16186">
          <cell r="A16186">
            <v>1041328</v>
          </cell>
        </row>
        <row r="16187">
          <cell r="A16187">
            <v>1041328</v>
          </cell>
        </row>
        <row r="16188">
          <cell r="A16188">
            <v>1041328</v>
          </cell>
        </row>
        <row r="16189">
          <cell r="A16189">
            <v>1041328</v>
          </cell>
        </row>
        <row r="16190">
          <cell r="A16190">
            <v>1041328</v>
          </cell>
        </row>
        <row r="16191">
          <cell r="A16191">
            <v>1041328</v>
          </cell>
        </row>
        <row r="16192">
          <cell r="A16192">
            <v>1041328</v>
          </cell>
        </row>
        <row r="16193">
          <cell r="A16193">
            <v>1041328</v>
          </cell>
        </row>
        <row r="16194">
          <cell r="A16194">
            <v>1041328</v>
          </cell>
        </row>
        <row r="16195">
          <cell r="A16195">
            <v>1041328</v>
          </cell>
        </row>
        <row r="16196">
          <cell r="A16196">
            <v>1041330</v>
          </cell>
        </row>
        <row r="16197">
          <cell r="A16197">
            <v>1041330</v>
          </cell>
        </row>
        <row r="16198">
          <cell r="A16198">
            <v>1041330</v>
          </cell>
        </row>
        <row r="16199">
          <cell r="A16199">
            <v>1041330</v>
          </cell>
        </row>
        <row r="16200">
          <cell r="A16200">
            <v>1041330</v>
          </cell>
        </row>
        <row r="16201">
          <cell r="A16201">
            <v>1041330</v>
          </cell>
        </row>
        <row r="16202">
          <cell r="A16202">
            <v>1041330</v>
          </cell>
        </row>
        <row r="16203">
          <cell r="A16203">
            <v>1041330</v>
          </cell>
        </row>
        <row r="16204">
          <cell r="A16204">
            <v>1041330</v>
          </cell>
        </row>
        <row r="16205">
          <cell r="A16205">
            <v>1041330</v>
          </cell>
        </row>
        <row r="16206">
          <cell r="A16206">
            <v>1041330</v>
          </cell>
        </row>
        <row r="16207">
          <cell r="A16207">
            <v>1041330</v>
          </cell>
        </row>
        <row r="16208">
          <cell r="A16208">
            <v>1041330</v>
          </cell>
        </row>
        <row r="16209">
          <cell r="A16209">
            <v>1041330</v>
          </cell>
        </row>
        <row r="16210">
          <cell r="A16210">
            <v>1041330</v>
          </cell>
        </row>
        <row r="16211">
          <cell r="A16211">
            <v>1041330</v>
          </cell>
        </row>
        <row r="16212">
          <cell r="A16212">
            <v>1041330</v>
          </cell>
        </row>
        <row r="16213">
          <cell r="A16213">
            <v>1041330</v>
          </cell>
        </row>
        <row r="16214">
          <cell r="A16214">
            <v>1041330</v>
          </cell>
        </row>
        <row r="16215">
          <cell r="A16215">
            <v>1041330</v>
          </cell>
        </row>
        <row r="16216">
          <cell r="A16216">
            <v>1041330</v>
          </cell>
        </row>
        <row r="16217">
          <cell r="A16217">
            <v>1041330</v>
          </cell>
        </row>
        <row r="16218">
          <cell r="A16218">
            <v>1041330</v>
          </cell>
        </row>
        <row r="16219">
          <cell r="A16219">
            <v>1041330</v>
          </cell>
        </row>
        <row r="16220">
          <cell r="A16220">
            <v>1041330</v>
          </cell>
        </row>
        <row r="16221">
          <cell r="A16221">
            <v>1041330</v>
          </cell>
        </row>
        <row r="16222">
          <cell r="A16222">
            <v>1041330</v>
          </cell>
        </row>
        <row r="16223">
          <cell r="A16223">
            <v>1041330</v>
          </cell>
        </row>
        <row r="16224">
          <cell r="A16224">
            <v>1041330</v>
          </cell>
        </row>
        <row r="16225">
          <cell r="A16225">
            <v>1041330</v>
          </cell>
        </row>
        <row r="16226">
          <cell r="A16226">
            <v>1041330</v>
          </cell>
        </row>
        <row r="16227">
          <cell r="A16227">
            <v>1041330</v>
          </cell>
        </row>
        <row r="16228">
          <cell r="A16228">
            <v>1041330</v>
          </cell>
        </row>
        <row r="16229">
          <cell r="A16229">
            <v>1041330</v>
          </cell>
        </row>
        <row r="16230">
          <cell r="A16230">
            <v>1041330</v>
          </cell>
        </row>
        <row r="16231">
          <cell r="A16231">
            <v>1041330</v>
          </cell>
        </row>
        <row r="16232">
          <cell r="A16232">
            <v>1041330</v>
          </cell>
        </row>
        <row r="16233">
          <cell r="A16233">
            <v>1041330</v>
          </cell>
        </row>
        <row r="16234">
          <cell r="A16234">
            <v>1041330</v>
          </cell>
        </row>
        <row r="16235">
          <cell r="A16235">
            <v>1041330</v>
          </cell>
        </row>
        <row r="16236">
          <cell r="A16236">
            <v>1041330</v>
          </cell>
        </row>
        <row r="16237">
          <cell r="A16237">
            <v>1041330</v>
          </cell>
        </row>
        <row r="16238">
          <cell r="A16238">
            <v>1041330</v>
          </cell>
        </row>
        <row r="16239">
          <cell r="A16239">
            <v>1041330</v>
          </cell>
        </row>
        <row r="16240">
          <cell r="A16240">
            <v>1041330</v>
          </cell>
        </row>
        <row r="16241">
          <cell r="A16241">
            <v>1041330</v>
          </cell>
        </row>
        <row r="16242">
          <cell r="A16242">
            <v>1041330</v>
          </cell>
        </row>
        <row r="16243">
          <cell r="A16243">
            <v>1041330</v>
          </cell>
        </row>
        <row r="16244">
          <cell r="A16244">
            <v>1041330</v>
          </cell>
        </row>
        <row r="16245">
          <cell r="A16245">
            <v>1041330</v>
          </cell>
        </row>
        <row r="16246">
          <cell r="A16246">
            <v>1041330</v>
          </cell>
        </row>
        <row r="16247">
          <cell r="A16247">
            <v>1041330</v>
          </cell>
        </row>
        <row r="16248">
          <cell r="A16248">
            <v>1041330</v>
          </cell>
        </row>
        <row r="16249">
          <cell r="A16249">
            <v>1041330</v>
          </cell>
        </row>
        <row r="16250">
          <cell r="A16250">
            <v>1041330</v>
          </cell>
        </row>
        <row r="16251">
          <cell r="A16251">
            <v>1041330</v>
          </cell>
        </row>
        <row r="16252">
          <cell r="A16252">
            <v>1041330</v>
          </cell>
        </row>
        <row r="16253">
          <cell r="A16253">
            <v>1041330</v>
          </cell>
        </row>
        <row r="16254">
          <cell r="A16254">
            <v>1041330</v>
          </cell>
        </row>
        <row r="16255">
          <cell r="A16255">
            <v>1041330</v>
          </cell>
        </row>
        <row r="16256">
          <cell r="A16256">
            <v>1041330</v>
          </cell>
        </row>
        <row r="16257">
          <cell r="A16257">
            <v>1041330</v>
          </cell>
        </row>
        <row r="16258">
          <cell r="A16258">
            <v>1041330</v>
          </cell>
        </row>
        <row r="16259">
          <cell r="A16259">
            <v>1041330</v>
          </cell>
        </row>
        <row r="16260">
          <cell r="A16260">
            <v>1041330</v>
          </cell>
        </row>
        <row r="16261">
          <cell r="A16261">
            <v>1041330</v>
          </cell>
        </row>
        <row r="16262">
          <cell r="A16262">
            <v>1041330</v>
          </cell>
        </row>
        <row r="16263">
          <cell r="A16263">
            <v>1041330</v>
          </cell>
        </row>
        <row r="16264">
          <cell r="A16264">
            <v>1041330</v>
          </cell>
        </row>
        <row r="16265">
          <cell r="A16265">
            <v>1041330</v>
          </cell>
        </row>
        <row r="16266">
          <cell r="A16266">
            <v>1041330</v>
          </cell>
        </row>
        <row r="16267">
          <cell r="A16267">
            <v>1041330</v>
          </cell>
        </row>
        <row r="16268">
          <cell r="A16268">
            <v>1041330</v>
          </cell>
        </row>
        <row r="16269">
          <cell r="A16269">
            <v>1041330</v>
          </cell>
        </row>
        <row r="16270">
          <cell r="A16270">
            <v>1041330</v>
          </cell>
        </row>
        <row r="16271">
          <cell r="A16271">
            <v>1041330</v>
          </cell>
        </row>
        <row r="16272">
          <cell r="A16272">
            <v>1041330</v>
          </cell>
        </row>
        <row r="16273">
          <cell r="A16273">
            <v>1041330</v>
          </cell>
        </row>
        <row r="16274">
          <cell r="A16274">
            <v>1041330</v>
          </cell>
        </row>
        <row r="16275">
          <cell r="A16275">
            <v>1041330</v>
          </cell>
        </row>
        <row r="16276">
          <cell r="A16276">
            <v>1041330</v>
          </cell>
        </row>
        <row r="16277">
          <cell r="A16277">
            <v>1041330</v>
          </cell>
        </row>
        <row r="16278">
          <cell r="A16278">
            <v>1041330</v>
          </cell>
        </row>
        <row r="16279">
          <cell r="A16279">
            <v>1041330</v>
          </cell>
        </row>
        <row r="16280">
          <cell r="A16280">
            <v>1041330</v>
          </cell>
        </row>
        <row r="16281">
          <cell r="A16281">
            <v>1041330</v>
          </cell>
        </row>
        <row r="16282">
          <cell r="A16282">
            <v>1041330</v>
          </cell>
        </row>
        <row r="16283">
          <cell r="A16283">
            <v>1041330</v>
          </cell>
        </row>
        <row r="16284">
          <cell r="A16284">
            <v>1041330</v>
          </cell>
        </row>
        <row r="16285">
          <cell r="A16285">
            <v>1041330</v>
          </cell>
        </row>
        <row r="16286">
          <cell r="A16286">
            <v>1041330</v>
          </cell>
        </row>
        <row r="16287">
          <cell r="A16287">
            <v>1041330</v>
          </cell>
        </row>
        <row r="16288">
          <cell r="A16288">
            <v>1041330</v>
          </cell>
        </row>
        <row r="16289">
          <cell r="A16289">
            <v>1041330</v>
          </cell>
        </row>
        <row r="16290">
          <cell r="A16290">
            <v>1041330</v>
          </cell>
        </row>
        <row r="16291">
          <cell r="A16291">
            <v>1041330</v>
          </cell>
        </row>
        <row r="16292">
          <cell r="A16292">
            <v>1041330</v>
          </cell>
        </row>
        <row r="16293">
          <cell r="A16293">
            <v>1041330</v>
          </cell>
        </row>
        <row r="16294">
          <cell r="A16294">
            <v>1041331</v>
          </cell>
        </row>
        <row r="16295">
          <cell r="A16295">
            <v>1041331</v>
          </cell>
        </row>
        <row r="16296">
          <cell r="A16296">
            <v>1041331</v>
          </cell>
        </row>
        <row r="16297">
          <cell r="A16297">
            <v>1041331</v>
          </cell>
        </row>
        <row r="16298">
          <cell r="A16298">
            <v>1041331</v>
          </cell>
        </row>
        <row r="16299">
          <cell r="A16299">
            <v>1041331</v>
          </cell>
        </row>
        <row r="16300">
          <cell r="A16300">
            <v>1041331</v>
          </cell>
        </row>
        <row r="16301">
          <cell r="A16301">
            <v>1041331</v>
          </cell>
        </row>
        <row r="16302">
          <cell r="A16302">
            <v>1041331</v>
          </cell>
        </row>
        <row r="16303">
          <cell r="A16303">
            <v>1041331</v>
          </cell>
        </row>
        <row r="16304">
          <cell r="A16304">
            <v>1041331</v>
          </cell>
        </row>
        <row r="16305">
          <cell r="A16305">
            <v>1041331</v>
          </cell>
        </row>
        <row r="16306">
          <cell r="A16306">
            <v>1041331</v>
          </cell>
        </row>
        <row r="16307">
          <cell r="A16307">
            <v>1041331</v>
          </cell>
        </row>
        <row r="16308">
          <cell r="A16308">
            <v>1041331</v>
          </cell>
        </row>
        <row r="16309">
          <cell r="A16309">
            <v>1041331</v>
          </cell>
        </row>
        <row r="16310">
          <cell r="A16310">
            <v>1041331</v>
          </cell>
        </row>
        <row r="16311">
          <cell r="A16311">
            <v>1041331</v>
          </cell>
        </row>
        <row r="16312">
          <cell r="A16312">
            <v>1041331</v>
          </cell>
        </row>
        <row r="16313">
          <cell r="A16313">
            <v>1041331</v>
          </cell>
        </row>
        <row r="16314">
          <cell r="A16314">
            <v>1041331</v>
          </cell>
        </row>
        <row r="16315">
          <cell r="A16315">
            <v>1041331</v>
          </cell>
        </row>
        <row r="16316">
          <cell r="A16316">
            <v>1041331</v>
          </cell>
        </row>
        <row r="16317">
          <cell r="A16317">
            <v>1041331</v>
          </cell>
        </row>
        <row r="16318">
          <cell r="A16318">
            <v>1041331</v>
          </cell>
        </row>
        <row r="16319">
          <cell r="A16319">
            <v>1041331</v>
          </cell>
        </row>
        <row r="16320">
          <cell r="A16320">
            <v>1041331</v>
          </cell>
        </row>
        <row r="16321">
          <cell r="A16321">
            <v>1041331</v>
          </cell>
        </row>
        <row r="16322">
          <cell r="A16322">
            <v>1041331</v>
          </cell>
        </row>
        <row r="16323">
          <cell r="A16323">
            <v>1041331</v>
          </cell>
        </row>
        <row r="16324">
          <cell r="A16324">
            <v>1041331</v>
          </cell>
        </row>
        <row r="16325">
          <cell r="A16325">
            <v>1041331</v>
          </cell>
        </row>
        <row r="16326">
          <cell r="A16326">
            <v>1041331</v>
          </cell>
        </row>
        <row r="16327">
          <cell r="A16327">
            <v>1041331</v>
          </cell>
        </row>
        <row r="16328">
          <cell r="A16328">
            <v>1041331</v>
          </cell>
        </row>
        <row r="16329">
          <cell r="A16329">
            <v>1041331</v>
          </cell>
        </row>
        <row r="16330">
          <cell r="A16330">
            <v>1041331</v>
          </cell>
        </row>
        <row r="16331">
          <cell r="A16331">
            <v>1041331</v>
          </cell>
        </row>
        <row r="16332">
          <cell r="A16332">
            <v>1041331</v>
          </cell>
        </row>
        <row r="16333">
          <cell r="A16333">
            <v>1041331</v>
          </cell>
        </row>
        <row r="16334">
          <cell r="A16334">
            <v>1041331</v>
          </cell>
        </row>
        <row r="16335">
          <cell r="A16335">
            <v>1041331</v>
          </cell>
        </row>
        <row r="16336">
          <cell r="A16336">
            <v>1041331</v>
          </cell>
        </row>
        <row r="16337">
          <cell r="A16337">
            <v>1041331</v>
          </cell>
        </row>
        <row r="16338">
          <cell r="A16338">
            <v>1041331</v>
          </cell>
        </row>
        <row r="16339">
          <cell r="A16339">
            <v>1041331</v>
          </cell>
        </row>
        <row r="16340">
          <cell r="A16340">
            <v>1041331</v>
          </cell>
        </row>
        <row r="16341">
          <cell r="A16341">
            <v>1041331</v>
          </cell>
        </row>
        <row r="16342">
          <cell r="A16342">
            <v>1041331</v>
          </cell>
        </row>
        <row r="16343">
          <cell r="A16343">
            <v>1041331</v>
          </cell>
        </row>
        <row r="16344">
          <cell r="A16344">
            <v>1041331</v>
          </cell>
        </row>
        <row r="16345">
          <cell r="A16345">
            <v>1041331</v>
          </cell>
        </row>
        <row r="16346">
          <cell r="A16346">
            <v>1041331</v>
          </cell>
        </row>
        <row r="16347">
          <cell r="A16347">
            <v>1041331</v>
          </cell>
        </row>
        <row r="16348">
          <cell r="A16348">
            <v>1041331</v>
          </cell>
        </row>
        <row r="16349">
          <cell r="A16349">
            <v>1041331</v>
          </cell>
        </row>
        <row r="16350">
          <cell r="A16350">
            <v>1041331</v>
          </cell>
        </row>
        <row r="16351">
          <cell r="A16351">
            <v>1041331</v>
          </cell>
        </row>
        <row r="16352">
          <cell r="A16352">
            <v>1041331</v>
          </cell>
        </row>
        <row r="16353">
          <cell r="A16353">
            <v>1041331</v>
          </cell>
        </row>
        <row r="16354">
          <cell r="A16354">
            <v>1041331</v>
          </cell>
        </row>
        <row r="16355">
          <cell r="A16355">
            <v>1041331</v>
          </cell>
        </row>
        <row r="16356">
          <cell r="A16356">
            <v>1041331</v>
          </cell>
        </row>
        <row r="16357">
          <cell r="A16357">
            <v>1041331</v>
          </cell>
        </row>
        <row r="16358">
          <cell r="A16358">
            <v>1041331</v>
          </cell>
        </row>
        <row r="16359">
          <cell r="A16359">
            <v>1041331</v>
          </cell>
        </row>
        <row r="16360">
          <cell r="A16360">
            <v>1041331</v>
          </cell>
        </row>
        <row r="16361">
          <cell r="A16361">
            <v>1041331</v>
          </cell>
        </row>
        <row r="16362">
          <cell r="A16362">
            <v>1041331</v>
          </cell>
        </row>
        <row r="16363">
          <cell r="A16363">
            <v>1041331</v>
          </cell>
        </row>
        <row r="16364">
          <cell r="A16364">
            <v>1041331</v>
          </cell>
        </row>
        <row r="16365">
          <cell r="A16365">
            <v>1041332</v>
          </cell>
        </row>
        <row r="16366">
          <cell r="A16366">
            <v>1041332</v>
          </cell>
        </row>
        <row r="16367">
          <cell r="A16367">
            <v>1041332</v>
          </cell>
        </row>
        <row r="16368">
          <cell r="A16368">
            <v>1041332</v>
          </cell>
        </row>
        <row r="16369">
          <cell r="A16369">
            <v>1041332</v>
          </cell>
        </row>
        <row r="16370">
          <cell r="A16370">
            <v>1041332</v>
          </cell>
        </row>
        <row r="16371">
          <cell r="A16371">
            <v>1041332</v>
          </cell>
        </row>
        <row r="16372">
          <cell r="A16372">
            <v>1041332</v>
          </cell>
        </row>
        <row r="16373">
          <cell r="A16373">
            <v>1041332</v>
          </cell>
        </row>
        <row r="16374">
          <cell r="A16374">
            <v>1041332</v>
          </cell>
        </row>
        <row r="16375">
          <cell r="A16375">
            <v>1041332</v>
          </cell>
        </row>
        <row r="16376">
          <cell r="A16376">
            <v>1041332</v>
          </cell>
        </row>
        <row r="16377">
          <cell r="A16377">
            <v>1041332</v>
          </cell>
        </row>
        <row r="16378">
          <cell r="A16378">
            <v>1041332</v>
          </cell>
        </row>
        <row r="16379">
          <cell r="A16379">
            <v>1041332</v>
          </cell>
        </row>
        <row r="16380">
          <cell r="A16380">
            <v>1041332</v>
          </cell>
        </row>
        <row r="16381">
          <cell r="A16381">
            <v>1041332</v>
          </cell>
        </row>
        <row r="16382">
          <cell r="A16382">
            <v>1041332</v>
          </cell>
        </row>
        <row r="16383">
          <cell r="A16383">
            <v>1041332</v>
          </cell>
        </row>
        <row r="16384">
          <cell r="A16384">
            <v>1041332</v>
          </cell>
        </row>
        <row r="16385">
          <cell r="A16385">
            <v>1041333</v>
          </cell>
        </row>
        <row r="16386">
          <cell r="A16386">
            <v>1041333</v>
          </cell>
        </row>
        <row r="16387">
          <cell r="A16387">
            <v>1041333</v>
          </cell>
        </row>
        <row r="16388">
          <cell r="A16388">
            <v>1041333</v>
          </cell>
        </row>
        <row r="16389">
          <cell r="A16389">
            <v>1041333</v>
          </cell>
        </row>
        <row r="16390">
          <cell r="A16390">
            <v>1041333</v>
          </cell>
        </row>
        <row r="16391">
          <cell r="A16391">
            <v>1041333</v>
          </cell>
        </row>
        <row r="16392">
          <cell r="A16392">
            <v>1041333</v>
          </cell>
        </row>
        <row r="16393">
          <cell r="A16393">
            <v>1041333</v>
          </cell>
        </row>
        <row r="16394">
          <cell r="A16394">
            <v>1041333</v>
          </cell>
        </row>
        <row r="16395">
          <cell r="A16395">
            <v>1041333</v>
          </cell>
        </row>
        <row r="16396">
          <cell r="A16396">
            <v>1041333</v>
          </cell>
        </row>
        <row r="16397">
          <cell r="A16397">
            <v>1041333</v>
          </cell>
        </row>
        <row r="16398">
          <cell r="A16398">
            <v>1041333</v>
          </cell>
        </row>
        <row r="16399">
          <cell r="A16399">
            <v>1041333</v>
          </cell>
        </row>
        <row r="16400">
          <cell r="A16400">
            <v>1041333</v>
          </cell>
        </row>
        <row r="16401">
          <cell r="A16401">
            <v>1041333</v>
          </cell>
        </row>
        <row r="16402">
          <cell r="A16402">
            <v>1041333</v>
          </cell>
        </row>
        <row r="16403">
          <cell r="A16403">
            <v>1041333</v>
          </cell>
        </row>
        <row r="16404">
          <cell r="A16404">
            <v>1041333</v>
          </cell>
        </row>
        <row r="16405">
          <cell r="A16405">
            <v>1041333</v>
          </cell>
        </row>
        <row r="16406">
          <cell r="A16406">
            <v>1041333</v>
          </cell>
        </row>
        <row r="16407">
          <cell r="A16407">
            <v>1041334</v>
          </cell>
        </row>
        <row r="16408">
          <cell r="A16408">
            <v>1041334</v>
          </cell>
        </row>
        <row r="16409">
          <cell r="A16409">
            <v>1041334</v>
          </cell>
        </row>
        <row r="16410">
          <cell r="A16410">
            <v>1041334</v>
          </cell>
        </row>
        <row r="16411">
          <cell r="A16411">
            <v>1041334</v>
          </cell>
        </row>
        <row r="16412">
          <cell r="A16412">
            <v>1041334</v>
          </cell>
        </row>
        <row r="16413">
          <cell r="A16413">
            <v>1041334</v>
          </cell>
        </row>
        <row r="16414">
          <cell r="A16414">
            <v>1041334</v>
          </cell>
        </row>
        <row r="16415">
          <cell r="A16415">
            <v>1041334</v>
          </cell>
        </row>
        <row r="16416">
          <cell r="A16416">
            <v>1041334</v>
          </cell>
        </row>
        <row r="16417">
          <cell r="A16417">
            <v>1041334</v>
          </cell>
        </row>
        <row r="16418">
          <cell r="A16418">
            <v>1041334</v>
          </cell>
        </row>
        <row r="16419">
          <cell r="A16419">
            <v>1041334</v>
          </cell>
        </row>
        <row r="16420">
          <cell r="A16420">
            <v>1041334</v>
          </cell>
        </row>
        <row r="16421">
          <cell r="A16421">
            <v>1041334</v>
          </cell>
        </row>
        <row r="16422">
          <cell r="A16422">
            <v>1041339</v>
          </cell>
        </row>
        <row r="16423">
          <cell r="A16423">
            <v>1041339</v>
          </cell>
        </row>
        <row r="16424">
          <cell r="A16424">
            <v>1041339</v>
          </cell>
        </row>
        <row r="16425">
          <cell r="A16425">
            <v>1041339</v>
          </cell>
        </row>
        <row r="16426">
          <cell r="A16426">
            <v>1041339</v>
          </cell>
        </row>
        <row r="16427">
          <cell r="A16427">
            <v>1041339</v>
          </cell>
        </row>
        <row r="16428">
          <cell r="A16428">
            <v>1041339</v>
          </cell>
        </row>
        <row r="16429">
          <cell r="A16429">
            <v>1041339</v>
          </cell>
        </row>
        <row r="16430">
          <cell r="A16430">
            <v>1041339</v>
          </cell>
        </row>
        <row r="16431">
          <cell r="A16431">
            <v>1041339</v>
          </cell>
        </row>
        <row r="16432">
          <cell r="A16432">
            <v>1041339</v>
          </cell>
        </row>
        <row r="16433">
          <cell r="A16433">
            <v>1041339</v>
          </cell>
        </row>
        <row r="16434">
          <cell r="A16434">
            <v>1041339</v>
          </cell>
        </row>
        <row r="16435">
          <cell r="A16435">
            <v>1041339</v>
          </cell>
        </row>
        <row r="16436">
          <cell r="A16436">
            <v>1041339</v>
          </cell>
        </row>
        <row r="16437">
          <cell r="A16437">
            <v>1041339</v>
          </cell>
        </row>
        <row r="16438">
          <cell r="A16438">
            <v>1041339</v>
          </cell>
        </row>
        <row r="16439">
          <cell r="A16439">
            <v>1041339</v>
          </cell>
        </row>
        <row r="16440">
          <cell r="A16440">
            <v>1041339</v>
          </cell>
        </row>
        <row r="16441">
          <cell r="A16441">
            <v>1041339</v>
          </cell>
        </row>
        <row r="16442">
          <cell r="A16442">
            <v>1041339</v>
          </cell>
        </row>
        <row r="16443">
          <cell r="A16443">
            <v>1041339</v>
          </cell>
        </row>
        <row r="16444">
          <cell r="A16444">
            <v>1041339</v>
          </cell>
        </row>
        <row r="16445">
          <cell r="A16445">
            <v>1041339</v>
          </cell>
        </row>
        <row r="16446">
          <cell r="A16446">
            <v>1041339</v>
          </cell>
        </row>
        <row r="16447">
          <cell r="A16447">
            <v>1041339</v>
          </cell>
        </row>
        <row r="16448">
          <cell r="A16448">
            <v>1041339</v>
          </cell>
        </row>
        <row r="16449">
          <cell r="A16449">
            <v>1041339</v>
          </cell>
        </row>
        <row r="16450">
          <cell r="A16450">
            <v>1041339</v>
          </cell>
        </row>
        <row r="16451">
          <cell r="A16451">
            <v>1041339</v>
          </cell>
        </row>
        <row r="16452">
          <cell r="A16452">
            <v>1041339</v>
          </cell>
        </row>
        <row r="16453">
          <cell r="A16453">
            <v>1041339</v>
          </cell>
        </row>
        <row r="16454">
          <cell r="A16454">
            <v>1041339</v>
          </cell>
        </row>
        <row r="16455">
          <cell r="A16455">
            <v>1041340</v>
          </cell>
        </row>
        <row r="16456">
          <cell r="A16456">
            <v>1041340</v>
          </cell>
        </row>
        <row r="16457">
          <cell r="A16457">
            <v>1041340</v>
          </cell>
        </row>
        <row r="16458">
          <cell r="A16458">
            <v>1041340</v>
          </cell>
        </row>
        <row r="16459">
          <cell r="A16459">
            <v>1041340</v>
          </cell>
        </row>
        <row r="16460">
          <cell r="A16460">
            <v>1041340</v>
          </cell>
        </row>
        <row r="16461">
          <cell r="A16461">
            <v>1041340</v>
          </cell>
        </row>
        <row r="16462">
          <cell r="A16462">
            <v>1041340</v>
          </cell>
        </row>
        <row r="16463">
          <cell r="A16463">
            <v>1041340</v>
          </cell>
        </row>
        <row r="16464">
          <cell r="A16464">
            <v>1041340</v>
          </cell>
        </row>
        <row r="16465">
          <cell r="A16465">
            <v>1041340</v>
          </cell>
        </row>
        <row r="16466">
          <cell r="A16466">
            <v>1041340</v>
          </cell>
        </row>
        <row r="16467">
          <cell r="A16467">
            <v>1041340</v>
          </cell>
        </row>
        <row r="16468">
          <cell r="A16468">
            <v>1041340</v>
          </cell>
        </row>
        <row r="16469">
          <cell r="A16469">
            <v>1041340</v>
          </cell>
        </row>
        <row r="16470">
          <cell r="A16470">
            <v>1041341</v>
          </cell>
        </row>
        <row r="16471">
          <cell r="A16471">
            <v>1041341</v>
          </cell>
        </row>
        <row r="16472">
          <cell r="A16472">
            <v>1041341</v>
          </cell>
        </row>
        <row r="16473">
          <cell r="A16473">
            <v>1041341</v>
          </cell>
        </row>
        <row r="16474">
          <cell r="A16474">
            <v>1041341</v>
          </cell>
        </row>
        <row r="16475">
          <cell r="A16475">
            <v>1041341</v>
          </cell>
        </row>
        <row r="16476">
          <cell r="A16476">
            <v>1041341</v>
          </cell>
        </row>
        <row r="16477">
          <cell r="A16477">
            <v>1041341</v>
          </cell>
        </row>
        <row r="16478">
          <cell r="A16478">
            <v>1041341</v>
          </cell>
        </row>
        <row r="16479">
          <cell r="A16479">
            <v>1041341</v>
          </cell>
        </row>
        <row r="16480">
          <cell r="A16480">
            <v>1041341</v>
          </cell>
        </row>
        <row r="16481">
          <cell r="A16481">
            <v>1041341</v>
          </cell>
        </row>
        <row r="16482">
          <cell r="A16482">
            <v>1041341</v>
          </cell>
        </row>
        <row r="16483">
          <cell r="A16483">
            <v>1041341</v>
          </cell>
        </row>
        <row r="16484">
          <cell r="A16484">
            <v>1041341</v>
          </cell>
        </row>
        <row r="16485">
          <cell r="A16485">
            <v>1041341</v>
          </cell>
        </row>
        <row r="16486">
          <cell r="A16486">
            <v>1041341</v>
          </cell>
        </row>
        <row r="16487">
          <cell r="A16487">
            <v>1041342</v>
          </cell>
        </row>
        <row r="16488">
          <cell r="A16488">
            <v>1041342</v>
          </cell>
        </row>
        <row r="16489">
          <cell r="A16489">
            <v>1041342</v>
          </cell>
        </row>
        <row r="16490">
          <cell r="A16490">
            <v>1041342</v>
          </cell>
        </row>
        <row r="16491">
          <cell r="A16491">
            <v>1041342</v>
          </cell>
        </row>
        <row r="16492">
          <cell r="A16492">
            <v>1041342</v>
          </cell>
        </row>
        <row r="16493">
          <cell r="A16493">
            <v>1041342</v>
          </cell>
        </row>
        <row r="16494">
          <cell r="A16494">
            <v>1041342</v>
          </cell>
        </row>
        <row r="16495">
          <cell r="A16495">
            <v>1041342</v>
          </cell>
        </row>
        <row r="16496">
          <cell r="A16496">
            <v>1041342</v>
          </cell>
        </row>
        <row r="16497">
          <cell r="A16497">
            <v>1041342</v>
          </cell>
        </row>
        <row r="16498">
          <cell r="A16498">
            <v>1041342</v>
          </cell>
        </row>
        <row r="16499">
          <cell r="A16499">
            <v>1041342</v>
          </cell>
        </row>
        <row r="16500">
          <cell r="A16500">
            <v>1041342</v>
          </cell>
        </row>
        <row r="16501">
          <cell r="A16501">
            <v>1041342</v>
          </cell>
        </row>
        <row r="16502">
          <cell r="A16502">
            <v>1041342</v>
          </cell>
        </row>
        <row r="16503">
          <cell r="A16503">
            <v>1041342</v>
          </cell>
        </row>
        <row r="16504">
          <cell r="A16504">
            <v>1041342</v>
          </cell>
        </row>
        <row r="16505">
          <cell r="A16505">
            <v>1041342</v>
          </cell>
        </row>
        <row r="16506">
          <cell r="A16506">
            <v>1041342</v>
          </cell>
        </row>
        <row r="16507">
          <cell r="A16507">
            <v>1041342</v>
          </cell>
        </row>
        <row r="16508">
          <cell r="A16508">
            <v>1041342</v>
          </cell>
        </row>
        <row r="16509">
          <cell r="A16509">
            <v>1041342</v>
          </cell>
        </row>
        <row r="16510">
          <cell r="A16510">
            <v>1041342</v>
          </cell>
        </row>
        <row r="16511">
          <cell r="A16511">
            <v>1041344</v>
          </cell>
        </row>
        <row r="16512">
          <cell r="A16512">
            <v>1041344</v>
          </cell>
        </row>
        <row r="16513">
          <cell r="A16513">
            <v>1041345</v>
          </cell>
        </row>
        <row r="16514">
          <cell r="A16514">
            <v>1041346</v>
          </cell>
        </row>
        <row r="16515">
          <cell r="A16515">
            <v>1041346</v>
          </cell>
        </row>
        <row r="16516">
          <cell r="A16516">
            <v>1041346</v>
          </cell>
        </row>
        <row r="16517">
          <cell r="A16517">
            <v>1041349</v>
          </cell>
        </row>
        <row r="16518">
          <cell r="A16518">
            <v>1041351</v>
          </cell>
        </row>
        <row r="16519">
          <cell r="A16519">
            <v>1041356</v>
          </cell>
        </row>
        <row r="16520">
          <cell r="A16520">
            <v>1041356</v>
          </cell>
        </row>
        <row r="16521">
          <cell r="A16521">
            <v>1041357</v>
          </cell>
        </row>
        <row r="16522">
          <cell r="A16522">
            <v>1041358</v>
          </cell>
        </row>
        <row r="16523">
          <cell r="A16523">
            <v>1041359</v>
          </cell>
        </row>
        <row r="16524">
          <cell r="A16524">
            <v>1041361</v>
          </cell>
        </row>
        <row r="16525">
          <cell r="A16525">
            <v>1041362</v>
          </cell>
        </row>
        <row r="16526">
          <cell r="A16526">
            <v>1041362</v>
          </cell>
        </row>
        <row r="16527">
          <cell r="A16527">
            <v>1041362</v>
          </cell>
        </row>
        <row r="16528">
          <cell r="A16528">
            <v>1041362</v>
          </cell>
        </row>
        <row r="16529">
          <cell r="A16529">
            <v>1041364</v>
          </cell>
        </row>
        <row r="16530">
          <cell r="A16530">
            <v>1041365</v>
          </cell>
        </row>
        <row r="16531">
          <cell r="A16531">
            <v>1041366</v>
          </cell>
        </row>
        <row r="16532">
          <cell r="A16532">
            <v>1041371</v>
          </cell>
        </row>
        <row r="16533">
          <cell r="A16533">
            <v>1041372</v>
          </cell>
        </row>
        <row r="16534">
          <cell r="A16534">
            <v>1041377</v>
          </cell>
        </row>
        <row r="16535">
          <cell r="A16535">
            <v>1041377</v>
          </cell>
        </row>
        <row r="16536">
          <cell r="A16536">
            <v>1041377</v>
          </cell>
        </row>
        <row r="16537">
          <cell r="A16537">
            <v>1041377</v>
          </cell>
        </row>
        <row r="16538">
          <cell r="A16538">
            <v>1041377</v>
          </cell>
        </row>
        <row r="16539">
          <cell r="A16539">
            <v>1041377</v>
          </cell>
        </row>
        <row r="16540">
          <cell r="A16540">
            <v>1041377</v>
          </cell>
        </row>
        <row r="16541">
          <cell r="A16541">
            <v>1041377</v>
          </cell>
        </row>
        <row r="16542">
          <cell r="A16542">
            <v>1041377</v>
          </cell>
        </row>
        <row r="16543">
          <cell r="A16543">
            <v>1041377</v>
          </cell>
        </row>
        <row r="16544">
          <cell r="A16544">
            <v>1041377</v>
          </cell>
        </row>
        <row r="16545">
          <cell r="A16545">
            <v>1041377</v>
          </cell>
        </row>
        <row r="16546">
          <cell r="A16546">
            <v>1041379</v>
          </cell>
        </row>
        <row r="16547">
          <cell r="A16547">
            <v>1041379</v>
          </cell>
        </row>
        <row r="16548">
          <cell r="A16548">
            <v>1041405</v>
          </cell>
        </row>
        <row r="16549">
          <cell r="A16549">
            <v>1041406</v>
          </cell>
        </row>
        <row r="16550">
          <cell r="A16550">
            <v>1041407</v>
          </cell>
        </row>
        <row r="16551">
          <cell r="A16551">
            <v>1041408</v>
          </cell>
        </row>
        <row r="16552">
          <cell r="A16552">
            <v>1041408</v>
          </cell>
        </row>
        <row r="16553">
          <cell r="A16553">
            <v>1041409</v>
          </cell>
        </row>
        <row r="16554">
          <cell r="A16554">
            <v>1041409</v>
          </cell>
        </row>
        <row r="16555">
          <cell r="A16555">
            <v>1041409</v>
          </cell>
        </row>
        <row r="16556">
          <cell r="A16556">
            <v>1041409</v>
          </cell>
        </row>
        <row r="16557">
          <cell r="A16557">
            <v>1041409</v>
          </cell>
        </row>
        <row r="16558">
          <cell r="A16558">
            <v>1041409</v>
          </cell>
        </row>
        <row r="16559">
          <cell r="A16559">
            <v>1041409</v>
          </cell>
        </row>
        <row r="16560">
          <cell r="A16560">
            <v>1041409</v>
          </cell>
        </row>
        <row r="16561">
          <cell r="A16561">
            <v>1041409</v>
          </cell>
        </row>
        <row r="16562">
          <cell r="A16562">
            <v>1041409</v>
          </cell>
        </row>
        <row r="16563">
          <cell r="A16563">
            <v>1041410</v>
          </cell>
        </row>
        <row r="16564">
          <cell r="A16564">
            <v>1041410</v>
          </cell>
        </row>
        <row r="16565">
          <cell r="A16565">
            <v>1041410</v>
          </cell>
        </row>
        <row r="16566">
          <cell r="A16566">
            <v>1041410</v>
          </cell>
        </row>
        <row r="16567">
          <cell r="A16567">
            <v>1041418</v>
          </cell>
        </row>
        <row r="16568">
          <cell r="A16568">
            <v>1041418</v>
          </cell>
        </row>
        <row r="16569">
          <cell r="A16569">
            <v>1041418</v>
          </cell>
        </row>
        <row r="16570">
          <cell r="A16570">
            <v>1041418</v>
          </cell>
        </row>
        <row r="16571">
          <cell r="A16571">
            <v>1041418</v>
          </cell>
        </row>
        <row r="16572">
          <cell r="A16572">
            <v>1041418</v>
          </cell>
        </row>
        <row r="16573">
          <cell r="A16573">
            <v>1041419</v>
          </cell>
        </row>
        <row r="16574">
          <cell r="A16574">
            <v>1041419</v>
          </cell>
        </row>
        <row r="16575">
          <cell r="A16575">
            <v>1041419</v>
          </cell>
        </row>
        <row r="16576">
          <cell r="A16576">
            <v>1041419</v>
          </cell>
        </row>
        <row r="16577">
          <cell r="A16577">
            <v>1041419</v>
          </cell>
        </row>
        <row r="16578">
          <cell r="A16578">
            <v>1041419</v>
          </cell>
        </row>
        <row r="16579">
          <cell r="A16579">
            <v>1041421</v>
          </cell>
        </row>
        <row r="16580">
          <cell r="A16580">
            <v>1041421</v>
          </cell>
        </row>
        <row r="16581">
          <cell r="A16581">
            <v>1041421</v>
          </cell>
        </row>
        <row r="16582">
          <cell r="A16582">
            <v>1041421</v>
          </cell>
        </row>
        <row r="16583">
          <cell r="A16583">
            <v>1041421</v>
          </cell>
        </row>
        <row r="16584">
          <cell r="A16584">
            <v>1041421</v>
          </cell>
        </row>
        <row r="16585">
          <cell r="A16585">
            <v>1041425</v>
          </cell>
        </row>
        <row r="16586">
          <cell r="A16586">
            <v>1041425</v>
          </cell>
        </row>
        <row r="16587">
          <cell r="A16587">
            <v>1041425</v>
          </cell>
        </row>
        <row r="16588">
          <cell r="A16588">
            <v>1041425</v>
          </cell>
        </row>
        <row r="16589">
          <cell r="A16589">
            <v>1041425</v>
          </cell>
        </row>
        <row r="16590">
          <cell r="A16590">
            <v>1041426</v>
          </cell>
        </row>
        <row r="16591">
          <cell r="A16591">
            <v>1041426</v>
          </cell>
        </row>
        <row r="16592">
          <cell r="A16592">
            <v>1041426</v>
          </cell>
        </row>
        <row r="16593">
          <cell r="A16593">
            <v>1041426</v>
          </cell>
        </row>
        <row r="16594">
          <cell r="A16594">
            <v>1041426</v>
          </cell>
        </row>
        <row r="16595">
          <cell r="A16595">
            <v>1041426</v>
          </cell>
        </row>
        <row r="16596">
          <cell r="A16596">
            <v>1041427</v>
          </cell>
        </row>
        <row r="16597">
          <cell r="A16597">
            <v>1041431</v>
          </cell>
        </row>
        <row r="16598">
          <cell r="A16598">
            <v>1041431</v>
          </cell>
        </row>
        <row r="16599">
          <cell r="A16599">
            <v>1041431</v>
          </cell>
        </row>
        <row r="16600">
          <cell r="A16600">
            <v>1041431</v>
          </cell>
        </row>
        <row r="16601">
          <cell r="A16601">
            <v>1041431</v>
          </cell>
        </row>
        <row r="16602">
          <cell r="A16602">
            <v>1041431</v>
          </cell>
        </row>
        <row r="16603">
          <cell r="A16603">
            <v>1041431</v>
          </cell>
        </row>
        <row r="16604">
          <cell r="A16604">
            <v>1041431</v>
          </cell>
        </row>
        <row r="16605">
          <cell r="A16605">
            <v>1041431</v>
          </cell>
        </row>
        <row r="16606">
          <cell r="A16606">
            <v>1041431</v>
          </cell>
        </row>
        <row r="16607">
          <cell r="A16607">
            <v>1041431</v>
          </cell>
        </row>
        <row r="16608">
          <cell r="A16608">
            <v>1041433</v>
          </cell>
        </row>
        <row r="16609">
          <cell r="A16609">
            <v>1041433</v>
          </cell>
        </row>
        <row r="16610">
          <cell r="A16610">
            <v>1041433</v>
          </cell>
        </row>
        <row r="16611">
          <cell r="A16611">
            <v>1041433</v>
          </cell>
        </row>
        <row r="16612">
          <cell r="A16612">
            <v>1041433</v>
          </cell>
        </row>
        <row r="16613">
          <cell r="A16613">
            <v>1041433</v>
          </cell>
        </row>
        <row r="16614">
          <cell r="A16614">
            <v>1041433</v>
          </cell>
        </row>
        <row r="16615">
          <cell r="A16615">
            <v>1041433</v>
          </cell>
        </row>
        <row r="16616">
          <cell r="A16616">
            <v>1041433</v>
          </cell>
        </row>
        <row r="16617">
          <cell r="A16617">
            <v>1041433</v>
          </cell>
        </row>
        <row r="16618">
          <cell r="A16618">
            <v>1041433</v>
          </cell>
        </row>
        <row r="16619">
          <cell r="A16619">
            <v>1041434</v>
          </cell>
        </row>
        <row r="16620">
          <cell r="A16620">
            <v>1041434</v>
          </cell>
        </row>
        <row r="16621">
          <cell r="A16621">
            <v>1041434</v>
          </cell>
        </row>
        <row r="16622">
          <cell r="A16622">
            <v>1041434</v>
          </cell>
        </row>
        <row r="16623">
          <cell r="A16623">
            <v>1041434</v>
          </cell>
        </row>
        <row r="16624">
          <cell r="A16624">
            <v>1041434</v>
          </cell>
        </row>
        <row r="16625">
          <cell r="A16625">
            <v>1041434</v>
          </cell>
        </row>
        <row r="16626">
          <cell r="A16626">
            <v>1041434</v>
          </cell>
        </row>
        <row r="16627">
          <cell r="A16627">
            <v>1041434</v>
          </cell>
        </row>
        <row r="16628">
          <cell r="A16628">
            <v>1041434</v>
          </cell>
        </row>
        <row r="16629">
          <cell r="A16629">
            <v>1041434</v>
          </cell>
        </row>
        <row r="16630">
          <cell r="A16630">
            <v>1041434</v>
          </cell>
        </row>
        <row r="16631">
          <cell r="A16631">
            <v>1041440</v>
          </cell>
        </row>
        <row r="16632">
          <cell r="A16632">
            <v>1041441</v>
          </cell>
        </row>
        <row r="16633">
          <cell r="A16633">
            <v>1041441</v>
          </cell>
        </row>
        <row r="16634">
          <cell r="A16634">
            <v>1041443</v>
          </cell>
        </row>
        <row r="16635">
          <cell r="A16635">
            <v>1041443</v>
          </cell>
        </row>
        <row r="16636">
          <cell r="A16636">
            <v>1041445</v>
          </cell>
        </row>
        <row r="16637">
          <cell r="A16637">
            <v>1041445</v>
          </cell>
        </row>
        <row r="16638">
          <cell r="A16638">
            <v>1041445</v>
          </cell>
        </row>
        <row r="16639">
          <cell r="A16639">
            <v>1041445</v>
          </cell>
        </row>
        <row r="16640">
          <cell r="A16640">
            <v>1041445</v>
          </cell>
        </row>
        <row r="16641">
          <cell r="A16641">
            <v>1041447</v>
          </cell>
        </row>
        <row r="16642">
          <cell r="A16642">
            <v>1041447</v>
          </cell>
        </row>
        <row r="16643">
          <cell r="A16643">
            <v>1041447</v>
          </cell>
        </row>
        <row r="16644">
          <cell r="A16644">
            <v>1041447</v>
          </cell>
        </row>
        <row r="16645">
          <cell r="A16645">
            <v>1041455</v>
          </cell>
        </row>
        <row r="16646">
          <cell r="A16646">
            <v>1041456</v>
          </cell>
        </row>
        <row r="16647">
          <cell r="A16647">
            <v>1041456</v>
          </cell>
        </row>
        <row r="16648">
          <cell r="A16648">
            <v>1041456</v>
          </cell>
        </row>
        <row r="16649">
          <cell r="A16649">
            <v>1041456</v>
          </cell>
        </row>
        <row r="16650">
          <cell r="A16650">
            <v>1041456</v>
          </cell>
        </row>
        <row r="16651">
          <cell r="A16651">
            <v>1041456</v>
          </cell>
        </row>
        <row r="16652">
          <cell r="A16652">
            <v>1041456</v>
          </cell>
        </row>
        <row r="16653">
          <cell r="A16653">
            <v>1041457</v>
          </cell>
        </row>
        <row r="16654">
          <cell r="A16654">
            <v>1041461</v>
          </cell>
        </row>
        <row r="16655">
          <cell r="A16655">
            <v>1041461</v>
          </cell>
        </row>
        <row r="16656">
          <cell r="A16656">
            <v>1041461</v>
          </cell>
        </row>
        <row r="16657">
          <cell r="A16657">
            <v>1041461</v>
          </cell>
        </row>
        <row r="16658">
          <cell r="A16658">
            <v>1041461</v>
          </cell>
        </row>
        <row r="16659">
          <cell r="A16659">
            <v>1041463</v>
          </cell>
        </row>
        <row r="16660">
          <cell r="A16660">
            <v>1041463</v>
          </cell>
        </row>
        <row r="16661">
          <cell r="A16661">
            <v>1041463</v>
          </cell>
        </row>
        <row r="16662">
          <cell r="A16662">
            <v>1041463</v>
          </cell>
        </row>
        <row r="16663">
          <cell r="A16663">
            <v>1041463</v>
          </cell>
        </row>
        <row r="16664">
          <cell r="A16664">
            <v>1041464</v>
          </cell>
        </row>
        <row r="16665">
          <cell r="A16665">
            <v>1041464</v>
          </cell>
        </row>
        <row r="16666">
          <cell r="A16666">
            <v>1041464</v>
          </cell>
        </row>
        <row r="16667">
          <cell r="A16667">
            <v>1041464</v>
          </cell>
        </row>
        <row r="16668">
          <cell r="A16668">
            <v>1041464</v>
          </cell>
        </row>
        <row r="16669">
          <cell r="A16669">
            <v>1041489</v>
          </cell>
        </row>
        <row r="16670">
          <cell r="A16670">
            <v>1041489</v>
          </cell>
        </row>
        <row r="16671">
          <cell r="A16671">
            <v>1041489</v>
          </cell>
        </row>
        <row r="16672">
          <cell r="A16672">
            <v>1041489</v>
          </cell>
        </row>
        <row r="16673">
          <cell r="A16673">
            <v>1041490</v>
          </cell>
        </row>
        <row r="16674">
          <cell r="A16674">
            <v>1041494</v>
          </cell>
        </row>
        <row r="16675">
          <cell r="A16675">
            <v>1041495</v>
          </cell>
        </row>
        <row r="16676">
          <cell r="A16676">
            <v>1041495</v>
          </cell>
        </row>
        <row r="16677">
          <cell r="A16677">
            <v>1041498</v>
          </cell>
        </row>
        <row r="16678">
          <cell r="A16678">
            <v>1041510</v>
          </cell>
        </row>
        <row r="16679">
          <cell r="A16679">
            <v>1041511</v>
          </cell>
        </row>
        <row r="16680">
          <cell r="A16680">
            <v>1041512</v>
          </cell>
        </row>
        <row r="16681">
          <cell r="A16681">
            <v>1041513</v>
          </cell>
        </row>
        <row r="16682">
          <cell r="A16682">
            <v>1041514</v>
          </cell>
        </row>
        <row r="16683">
          <cell r="A16683">
            <v>1041515</v>
          </cell>
        </row>
        <row r="16684">
          <cell r="A16684">
            <v>1041516</v>
          </cell>
        </row>
        <row r="16685">
          <cell r="A16685">
            <v>1041517</v>
          </cell>
        </row>
        <row r="16686">
          <cell r="A16686">
            <v>1041518</v>
          </cell>
        </row>
        <row r="16687">
          <cell r="A16687">
            <v>1041521</v>
          </cell>
        </row>
        <row r="16688">
          <cell r="A16688">
            <v>1041521</v>
          </cell>
        </row>
        <row r="16689">
          <cell r="A16689">
            <v>1041522</v>
          </cell>
        </row>
        <row r="16690">
          <cell r="A16690">
            <v>1041523</v>
          </cell>
        </row>
        <row r="16691">
          <cell r="A16691">
            <v>1041523</v>
          </cell>
        </row>
        <row r="16692">
          <cell r="A16692">
            <v>1041523</v>
          </cell>
        </row>
        <row r="16693">
          <cell r="A16693">
            <v>1041523</v>
          </cell>
        </row>
        <row r="16694">
          <cell r="A16694">
            <v>1041523</v>
          </cell>
        </row>
        <row r="16695">
          <cell r="A16695">
            <v>1041523</v>
          </cell>
        </row>
        <row r="16696">
          <cell r="A16696">
            <v>1041523</v>
          </cell>
        </row>
        <row r="16697">
          <cell r="A16697">
            <v>1041523</v>
          </cell>
        </row>
        <row r="16698">
          <cell r="A16698">
            <v>1041523</v>
          </cell>
        </row>
        <row r="16699">
          <cell r="A16699">
            <v>1041523</v>
          </cell>
        </row>
        <row r="16700">
          <cell r="A16700">
            <v>1041523</v>
          </cell>
        </row>
        <row r="16701">
          <cell r="A16701">
            <v>1041523</v>
          </cell>
        </row>
        <row r="16702">
          <cell r="A16702">
            <v>1041523</v>
          </cell>
        </row>
        <row r="16703">
          <cell r="A16703">
            <v>1041523</v>
          </cell>
        </row>
        <row r="16704">
          <cell r="A16704">
            <v>1041523</v>
          </cell>
        </row>
        <row r="16705">
          <cell r="A16705">
            <v>1041523</v>
          </cell>
        </row>
        <row r="16706">
          <cell r="A16706">
            <v>1041523</v>
          </cell>
        </row>
        <row r="16707">
          <cell r="A16707">
            <v>1041523</v>
          </cell>
        </row>
        <row r="16708">
          <cell r="A16708">
            <v>1041523</v>
          </cell>
        </row>
        <row r="16709">
          <cell r="A16709">
            <v>1041523</v>
          </cell>
        </row>
        <row r="16710">
          <cell r="A16710">
            <v>1041523</v>
          </cell>
        </row>
        <row r="16711">
          <cell r="A16711">
            <v>1041523</v>
          </cell>
        </row>
        <row r="16712">
          <cell r="A16712">
            <v>1041523</v>
          </cell>
        </row>
        <row r="16713">
          <cell r="A16713">
            <v>1041523</v>
          </cell>
        </row>
        <row r="16714">
          <cell r="A16714">
            <v>1041523</v>
          </cell>
        </row>
        <row r="16715">
          <cell r="A16715">
            <v>1041523</v>
          </cell>
        </row>
        <row r="16716">
          <cell r="A16716">
            <v>1041523</v>
          </cell>
        </row>
        <row r="16717">
          <cell r="A16717">
            <v>1041523</v>
          </cell>
        </row>
        <row r="16718">
          <cell r="A16718">
            <v>1041523</v>
          </cell>
        </row>
        <row r="16719">
          <cell r="A16719">
            <v>1041523</v>
          </cell>
        </row>
        <row r="16720">
          <cell r="A16720">
            <v>1041523</v>
          </cell>
        </row>
        <row r="16721">
          <cell r="A16721">
            <v>1041523</v>
          </cell>
        </row>
        <row r="16722">
          <cell r="A16722">
            <v>1041523</v>
          </cell>
        </row>
        <row r="16723">
          <cell r="A16723">
            <v>1041523</v>
          </cell>
        </row>
        <row r="16724">
          <cell r="A16724">
            <v>1041523</v>
          </cell>
        </row>
        <row r="16725">
          <cell r="A16725">
            <v>1041523</v>
          </cell>
        </row>
        <row r="16726">
          <cell r="A16726">
            <v>1041523</v>
          </cell>
        </row>
        <row r="16727">
          <cell r="A16727">
            <v>1041523</v>
          </cell>
        </row>
        <row r="16728">
          <cell r="A16728">
            <v>1041523</v>
          </cell>
        </row>
        <row r="16729">
          <cell r="A16729">
            <v>1041523</v>
          </cell>
        </row>
        <row r="16730">
          <cell r="A16730">
            <v>1041523</v>
          </cell>
        </row>
        <row r="16731">
          <cell r="A16731">
            <v>1041523</v>
          </cell>
        </row>
        <row r="16732">
          <cell r="A16732">
            <v>1041524</v>
          </cell>
        </row>
        <row r="16733">
          <cell r="A16733">
            <v>1041524</v>
          </cell>
        </row>
        <row r="16734">
          <cell r="A16734">
            <v>1041524</v>
          </cell>
        </row>
        <row r="16735">
          <cell r="A16735">
            <v>1041524</v>
          </cell>
        </row>
        <row r="16736">
          <cell r="A16736">
            <v>1041524</v>
          </cell>
        </row>
        <row r="16737">
          <cell r="A16737">
            <v>1041524</v>
          </cell>
        </row>
        <row r="16738">
          <cell r="A16738">
            <v>1041524</v>
          </cell>
        </row>
        <row r="16739">
          <cell r="A16739">
            <v>1041524</v>
          </cell>
        </row>
        <row r="16740">
          <cell r="A16740">
            <v>1041524</v>
          </cell>
        </row>
        <row r="16741">
          <cell r="A16741">
            <v>1041524</v>
          </cell>
        </row>
        <row r="16742">
          <cell r="A16742">
            <v>1041524</v>
          </cell>
        </row>
        <row r="16743">
          <cell r="A16743">
            <v>1041524</v>
          </cell>
        </row>
        <row r="16744">
          <cell r="A16744">
            <v>1041524</v>
          </cell>
        </row>
        <row r="16745">
          <cell r="A16745">
            <v>1041524</v>
          </cell>
        </row>
        <row r="16746">
          <cell r="A16746">
            <v>1041524</v>
          </cell>
        </row>
        <row r="16747">
          <cell r="A16747">
            <v>1041524</v>
          </cell>
        </row>
        <row r="16748">
          <cell r="A16748">
            <v>1041524</v>
          </cell>
        </row>
        <row r="16749">
          <cell r="A16749">
            <v>1041524</v>
          </cell>
        </row>
        <row r="16750">
          <cell r="A16750">
            <v>1041524</v>
          </cell>
        </row>
        <row r="16751">
          <cell r="A16751">
            <v>1041524</v>
          </cell>
        </row>
        <row r="16752">
          <cell r="A16752">
            <v>1041524</v>
          </cell>
        </row>
        <row r="16753">
          <cell r="A16753">
            <v>1041524</v>
          </cell>
        </row>
        <row r="16754">
          <cell r="A16754">
            <v>1041524</v>
          </cell>
        </row>
        <row r="16755">
          <cell r="A16755">
            <v>1041524</v>
          </cell>
        </row>
        <row r="16756">
          <cell r="A16756">
            <v>1041524</v>
          </cell>
        </row>
        <row r="16757">
          <cell r="A16757">
            <v>1041525</v>
          </cell>
        </row>
        <row r="16758">
          <cell r="A16758">
            <v>1041526</v>
          </cell>
        </row>
        <row r="16759">
          <cell r="A16759">
            <v>1041554</v>
          </cell>
        </row>
        <row r="16760">
          <cell r="A16760">
            <v>1041557</v>
          </cell>
        </row>
        <row r="16761">
          <cell r="A16761">
            <v>1041560</v>
          </cell>
        </row>
        <row r="16762">
          <cell r="A16762">
            <v>1041561</v>
          </cell>
        </row>
        <row r="16763">
          <cell r="A16763">
            <v>1041562</v>
          </cell>
        </row>
        <row r="16764">
          <cell r="A16764">
            <v>1041563</v>
          </cell>
        </row>
        <row r="16765">
          <cell r="A16765">
            <v>1041566</v>
          </cell>
        </row>
        <row r="16766">
          <cell r="A16766">
            <v>1041567</v>
          </cell>
        </row>
        <row r="16767">
          <cell r="A16767">
            <v>1041569</v>
          </cell>
        </row>
        <row r="16768">
          <cell r="A16768">
            <v>1041570</v>
          </cell>
        </row>
        <row r="16769">
          <cell r="A16769">
            <v>1041570</v>
          </cell>
        </row>
        <row r="16770">
          <cell r="A16770">
            <v>1041574</v>
          </cell>
        </row>
        <row r="16771">
          <cell r="A16771">
            <v>1041574</v>
          </cell>
        </row>
        <row r="16772">
          <cell r="A16772">
            <v>1041574</v>
          </cell>
        </row>
        <row r="16773">
          <cell r="A16773">
            <v>1041574</v>
          </cell>
        </row>
        <row r="16774">
          <cell r="A16774">
            <v>1041574</v>
          </cell>
        </row>
        <row r="16775">
          <cell r="A16775">
            <v>1041578</v>
          </cell>
        </row>
        <row r="16776">
          <cell r="A16776">
            <v>1041578</v>
          </cell>
        </row>
        <row r="16777">
          <cell r="A16777">
            <v>1041578</v>
          </cell>
        </row>
        <row r="16778">
          <cell r="A16778">
            <v>1041578</v>
          </cell>
        </row>
        <row r="16779">
          <cell r="A16779">
            <v>1041578</v>
          </cell>
        </row>
        <row r="16780">
          <cell r="A16780">
            <v>1041578</v>
          </cell>
        </row>
        <row r="16781">
          <cell r="A16781">
            <v>1041578</v>
          </cell>
        </row>
        <row r="16782">
          <cell r="A16782">
            <v>1041578</v>
          </cell>
        </row>
        <row r="16783">
          <cell r="A16783">
            <v>1041578</v>
          </cell>
        </row>
        <row r="16784">
          <cell r="A16784">
            <v>1041578</v>
          </cell>
        </row>
        <row r="16785">
          <cell r="A16785">
            <v>1041580</v>
          </cell>
        </row>
        <row r="16786">
          <cell r="A16786">
            <v>1041581</v>
          </cell>
        </row>
        <row r="16787">
          <cell r="A16787">
            <v>1041581</v>
          </cell>
        </row>
        <row r="16788">
          <cell r="A16788">
            <v>1041581</v>
          </cell>
        </row>
        <row r="16789">
          <cell r="A16789">
            <v>1041584</v>
          </cell>
        </row>
        <row r="16790">
          <cell r="A16790">
            <v>1041584</v>
          </cell>
        </row>
        <row r="16791">
          <cell r="A16791">
            <v>1041584</v>
          </cell>
        </row>
        <row r="16792">
          <cell r="A16792">
            <v>1041584</v>
          </cell>
        </row>
        <row r="16793">
          <cell r="A16793">
            <v>1041584</v>
          </cell>
        </row>
        <row r="16794">
          <cell r="A16794">
            <v>1041584</v>
          </cell>
        </row>
        <row r="16795">
          <cell r="A16795">
            <v>1041584</v>
          </cell>
        </row>
        <row r="16796">
          <cell r="A16796">
            <v>1041584</v>
          </cell>
        </row>
        <row r="16797">
          <cell r="A16797">
            <v>1041584</v>
          </cell>
        </row>
        <row r="16798">
          <cell r="A16798">
            <v>1041584</v>
          </cell>
        </row>
        <row r="16799">
          <cell r="A16799">
            <v>1041584</v>
          </cell>
        </row>
        <row r="16800">
          <cell r="A16800">
            <v>1041584</v>
          </cell>
        </row>
        <row r="16801">
          <cell r="A16801">
            <v>1041584</v>
          </cell>
        </row>
        <row r="16802">
          <cell r="A16802">
            <v>1041584</v>
          </cell>
        </row>
        <row r="16803">
          <cell r="A16803">
            <v>1041588</v>
          </cell>
        </row>
        <row r="16804">
          <cell r="A16804">
            <v>1041588</v>
          </cell>
        </row>
        <row r="16805">
          <cell r="A16805">
            <v>1041588</v>
          </cell>
        </row>
        <row r="16806">
          <cell r="A16806">
            <v>1041588</v>
          </cell>
        </row>
        <row r="16807">
          <cell r="A16807">
            <v>1041588</v>
          </cell>
        </row>
        <row r="16808">
          <cell r="A16808">
            <v>1041588</v>
          </cell>
        </row>
        <row r="16809">
          <cell r="A16809">
            <v>1041588</v>
          </cell>
        </row>
        <row r="16810">
          <cell r="A16810">
            <v>1041588</v>
          </cell>
        </row>
        <row r="16811">
          <cell r="A16811">
            <v>1041588</v>
          </cell>
        </row>
        <row r="16812">
          <cell r="A16812">
            <v>1041588</v>
          </cell>
        </row>
        <row r="16813">
          <cell r="A16813">
            <v>1041588</v>
          </cell>
        </row>
        <row r="16814">
          <cell r="A16814">
            <v>1041588</v>
          </cell>
        </row>
        <row r="16815">
          <cell r="A16815">
            <v>1041588</v>
          </cell>
        </row>
        <row r="16816">
          <cell r="A16816">
            <v>1041588</v>
          </cell>
        </row>
        <row r="16817">
          <cell r="A16817">
            <v>1041588</v>
          </cell>
        </row>
        <row r="16818">
          <cell r="A16818">
            <v>1041588</v>
          </cell>
        </row>
        <row r="16819">
          <cell r="A16819">
            <v>1041588</v>
          </cell>
        </row>
        <row r="16820">
          <cell r="A16820">
            <v>1041588</v>
          </cell>
        </row>
        <row r="16821">
          <cell r="A16821">
            <v>1041588</v>
          </cell>
        </row>
        <row r="16822">
          <cell r="A16822">
            <v>1041619</v>
          </cell>
        </row>
        <row r="16823">
          <cell r="A16823">
            <v>1041624</v>
          </cell>
        </row>
        <row r="16824">
          <cell r="A16824">
            <v>1041625</v>
          </cell>
        </row>
        <row r="16825">
          <cell r="A16825">
            <v>1041625</v>
          </cell>
        </row>
        <row r="16826">
          <cell r="A16826">
            <v>1041625</v>
          </cell>
        </row>
        <row r="16827">
          <cell r="A16827">
            <v>1041625</v>
          </cell>
        </row>
        <row r="16828">
          <cell r="A16828">
            <v>1041625</v>
          </cell>
        </row>
        <row r="16829">
          <cell r="A16829">
            <v>1041625</v>
          </cell>
        </row>
        <row r="16830">
          <cell r="A16830">
            <v>1041625</v>
          </cell>
        </row>
        <row r="16831">
          <cell r="A16831">
            <v>1041625</v>
          </cell>
        </row>
        <row r="16832">
          <cell r="A16832">
            <v>1041625</v>
          </cell>
        </row>
        <row r="16833">
          <cell r="A16833">
            <v>1041625</v>
          </cell>
        </row>
        <row r="16834">
          <cell r="A16834">
            <v>1041625</v>
          </cell>
        </row>
        <row r="16835">
          <cell r="A16835">
            <v>1041625</v>
          </cell>
        </row>
        <row r="16836">
          <cell r="A16836">
            <v>1041625</v>
          </cell>
        </row>
        <row r="16837">
          <cell r="A16837">
            <v>1041625</v>
          </cell>
        </row>
        <row r="16838">
          <cell r="A16838">
            <v>1041625</v>
          </cell>
        </row>
        <row r="16839">
          <cell r="A16839">
            <v>1041625</v>
          </cell>
        </row>
        <row r="16840">
          <cell r="A16840">
            <v>1041625</v>
          </cell>
        </row>
        <row r="16841">
          <cell r="A16841">
            <v>1041625</v>
          </cell>
        </row>
        <row r="16842">
          <cell r="A16842">
            <v>1041626</v>
          </cell>
        </row>
        <row r="16843">
          <cell r="A16843">
            <v>1041626</v>
          </cell>
        </row>
        <row r="16844">
          <cell r="A16844">
            <v>1041626</v>
          </cell>
        </row>
        <row r="16845">
          <cell r="A16845">
            <v>1041626</v>
          </cell>
        </row>
        <row r="16846">
          <cell r="A16846">
            <v>1041626</v>
          </cell>
        </row>
        <row r="16847">
          <cell r="A16847">
            <v>1041626</v>
          </cell>
        </row>
        <row r="16848">
          <cell r="A16848">
            <v>1041626</v>
          </cell>
        </row>
        <row r="16849">
          <cell r="A16849">
            <v>1041626</v>
          </cell>
        </row>
        <row r="16850">
          <cell r="A16850">
            <v>1041626</v>
          </cell>
        </row>
        <row r="16851">
          <cell r="A16851">
            <v>1041626</v>
          </cell>
        </row>
        <row r="16852">
          <cell r="A16852">
            <v>1041626</v>
          </cell>
        </row>
        <row r="16853">
          <cell r="A16853">
            <v>1041626</v>
          </cell>
        </row>
        <row r="16854">
          <cell r="A16854">
            <v>1041626</v>
          </cell>
        </row>
        <row r="16855">
          <cell r="A16855">
            <v>1041626</v>
          </cell>
        </row>
        <row r="16856">
          <cell r="A16856">
            <v>1041626</v>
          </cell>
        </row>
        <row r="16857">
          <cell r="A16857">
            <v>1041626</v>
          </cell>
        </row>
        <row r="16858">
          <cell r="A16858">
            <v>1041626</v>
          </cell>
        </row>
        <row r="16859">
          <cell r="A16859">
            <v>1041626</v>
          </cell>
        </row>
        <row r="16860">
          <cell r="A16860">
            <v>1041626</v>
          </cell>
        </row>
        <row r="16861">
          <cell r="A16861">
            <v>1041626</v>
          </cell>
        </row>
        <row r="16862">
          <cell r="A16862">
            <v>1041626</v>
          </cell>
        </row>
        <row r="16863">
          <cell r="A16863">
            <v>1041626</v>
          </cell>
        </row>
        <row r="16864">
          <cell r="A16864">
            <v>1041626</v>
          </cell>
        </row>
        <row r="16865">
          <cell r="A16865">
            <v>1041626</v>
          </cell>
        </row>
        <row r="16866">
          <cell r="A16866">
            <v>1041626</v>
          </cell>
        </row>
        <row r="16867">
          <cell r="A16867">
            <v>1041626</v>
          </cell>
        </row>
        <row r="16868">
          <cell r="A16868">
            <v>1041626</v>
          </cell>
        </row>
        <row r="16869">
          <cell r="A16869">
            <v>1041626</v>
          </cell>
        </row>
        <row r="16870">
          <cell r="A16870">
            <v>1041626</v>
          </cell>
        </row>
        <row r="16871">
          <cell r="A16871">
            <v>1041626</v>
          </cell>
        </row>
        <row r="16872">
          <cell r="A16872">
            <v>1041626</v>
          </cell>
        </row>
        <row r="16873">
          <cell r="A16873">
            <v>1041626</v>
          </cell>
        </row>
        <row r="16874">
          <cell r="A16874">
            <v>1041626</v>
          </cell>
        </row>
        <row r="16875">
          <cell r="A16875">
            <v>1041626</v>
          </cell>
        </row>
        <row r="16876">
          <cell r="A16876">
            <v>1041626</v>
          </cell>
        </row>
        <row r="16877">
          <cell r="A16877">
            <v>1041626</v>
          </cell>
        </row>
        <row r="16878">
          <cell r="A16878">
            <v>1041626</v>
          </cell>
        </row>
        <row r="16879">
          <cell r="A16879">
            <v>1041626</v>
          </cell>
        </row>
        <row r="16880">
          <cell r="A16880">
            <v>1041626</v>
          </cell>
        </row>
        <row r="16881">
          <cell r="A16881">
            <v>1041626</v>
          </cell>
        </row>
        <row r="16882">
          <cell r="A16882">
            <v>1041626</v>
          </cell>
        </row>
        <row r="16883">
          <cell r="A16883">
            <v>1041626</v>
          </cell>
        </row>
        <row r="16884">
          <cell r="A16884">
            <v>1041626</v>
          </cell>
        </row>
        <row r="16885">
          <cell r="A16885">
            <v>1041626</v>
          </cell>
        </row>
        <row r="16886">
          <cell r="A16886">
            <v>1041626</v>
          </cell>
        </row>
        <row r="16887">
          <cell r="A16887">
            <v>1041626</v>
          </cell>
        </row>
        <row r="16888">
          <cell r="A16888">
            <v>1041626</v>
          </cell>
        </row>
        <row r="16889">
          <cell r="A16889">
            <v>1041626</v>
          </cell>
        </row>
        <row r="16890">
          <cell r="A16890">
            <v>1041626</v>
          </cell>
        </row>
        <row r="16891">
          <cell r="A16891">
            <v>1041626</v>
          </cell>
        </row>
        <row r="16892">
          <cell r="A16892">
            <v>1041626</v>
          </cell>
        </row>
        <row r="16893">
          <cell r="A16893">
            <v>1041626</v>
          </cell>
        </row>
        <row r="16894">
          <cell r="A16894">
            <v>1041626</v>
          </cell>
        </row>
        <row r="16895">
          <cell r="A16895">
            <v>1041626</v>
          </cell>
        </row>
        <row r="16896">
          <cell r="A16896">
            <v>1041626</v>
          </cell>
        </row>
        <row r="16897">
          <cell r="A16897">
            <v>1041626</v>
          </cell>
        </row>
        <row r="16898">
          <cell r="A16898">
            <v>1041626</v>
          </cell>
        </row>
        <row r="16899">
          <cell r="A16899">
            <v>1041626</v>
          </cell>
        </row>
        <row r="16900">
          <cell r="A16900">
            <v>1041626</v>
          </cell>
        </row>
        <row r="16901">
          <cell r="A16901">
            <v>1041626</v>
          </cell>
        </row>
        <row r="16902">
          <cell r="A16902">
            <v>1041626</v>
          </cell>
        </row>
        <row r="16903">
          <cell r="A16903">
            <v>1041626</v>
          </cell>
        </row>
        <row r="16904">
          <cell r="A16904">
            <v>1041626</v>
          </cell>
        </row>
        <row r="16905">
          <cell r="A16905">
            <v>1041626</v>
          </cell>
        </row>
        <row r="16906">
          <cell r="A16906">
            <v>1041626</v>
          </cell>
        </row>
        <row r="16907">
          <cell r="A16907">
            <v>1041626</v>
          </cell>
        </row>
        <row r="16908">
          <cell r="A16908">
            <v>1041626</v>
          </cell>
        </row>
        <row r="16909">
          <cell r="A16909">
            <v>1041626</v>
          </cell>
        </row>
        <row r="16910">
          <cell r="A16910">
            <v>1041626</v>
          </cell>
        </row>
        <row r="16911">
          <cell r="A16911">
            <v>1041626</v>
          </cell>
        </row>
        <row r="16912">
          <cell r="A16912">
            <v>1041626</v>
          </cell>
        </row>
        <row r="16913">
          <cell r="A16913">
            <v>1041626</v>
          </cell>
        </row>
        <row r="16914">
          <cell r="A16914">
            <v>1041626</v>
          </cell>
        </row>
        <row r="16915">
          <cell r="A16915">
            <v>1041626</v>
          </cell>
        </row>
        <row r="16916">
          <cell r="A16916">
            <v>1041626</v>
          </cell>
        </row>
        <row r="16917">
          <cell r="A16917">
            <v>1041626</v>
          </cell>
        </row>
        <row r="16918">
          <cell r="A16918">
            <v>1041626</v>
          </cell>
        </row>
        <row r="16919">
          <cell r="A16919">
            <v>1041626</v>
          </cell>
        </row>
        <row r="16920">
          <cell r="A16920">
            <v>1041626</v>
          </cell>
        </row>
        <row r="16921">
          <cell r="A16921">
            <v>1041626</v>
          </cell>
        </row>
        <row r="16922">
          <cell r="A16922">
            <v>1041626</v>
          </cell>
        </row>
        <row r="16923">
          <cell r="A16923">
            <v>1041626</v>
          </cell>
        </row>
        <row r="16924">
          <cell r="A16924">
            <v>1041626</v>
          </cell>
        </row>
        <row r="16925">
          <cell r="A16925">
            <v>1041626</v>
          </cell>
        </row>
        <row r="16926">
          <cell r="A16926">
            <v>1041626</v>
          </cell>
        </row>
        <row r="16927">
          <cell r="A16927">
            <v>1041626</v>
          </cell>
        </row>
        <row r="16928">
          <cell r="A16928">
            <v>1041626</v>
          </cell>
        </row>
        <row r="16929">
          <cell r="A16929">
            <v>1041626</v>
          </cell>
        </row>
        <row r="16930">
          <cell r="A16930">
            <v>1041626</v>
          </cell>
        </row>
        <row r="16931">
          <cell r="A16931">
            <v>1041626</v>
          </cell>
        </row>
        <row r="16932">
          <cell r="A16932">
            <v>1041628</v>
          </cell>
        </row>
        <row r="16933">
          <cell r="A16933">
            <v>1041628</v>
          </cell>
        </row>
        <row r="16934">
          <cell r="A16934">
            <v>1041628</v>
          </cell>
        </row>
        <row r="16935">
          <cell r="A16935">
            <v>1041628</v>
          </cell>
        </row>
        <row r="16936">
          <cell r="A16936">
            <v>1041628</v>
          </cell>
        </row>
        <row r="16937">
          <cell r="A16937">
            <v>1041629</v>
          </cell>
        </row>
        <row r="16938">
          <cell r="A16938">
            <v>1041629</v>
          </cell>
        </row>
        <row r="16939">
          <cell r="A16939">
            <v>1041629</v>
          </cell>
        </row>
        <row r="16940">
          <cell r="A16940">
            <v>1041629</v>
          </cell>
        </row>
        <row r="16941">
          <cell r="A16941">
            <v>1041629</v>
          </cell>
        </row>
        <row r="16942">
          <cell r="A16942">
            <v>1041629</v>
          </cell>
        </row>
        <row r="16943">
          <cell r="A16943">
            <v>1041630</v>
          </cell>
        </row>
        <row r="16944">
          <cell r="A16944">
            <v>1041630</v>
          </cell>
        </row>
        <row r="16945">
          <cell r="A16945">
            <v>1041630</v>
          </cell>
        </row>
        <row r="16946">
          <cell r="A16946">
            <v>1041630</v>
          </cell>
        </row>
        <row r="16947">
          <cell r="A16947">
            <v>1041631</v>
          </cell>
        </row>
        <row r="16948">
          <cell r="A16948">
            <v>1041631</v>
          </cell>
        </row>
        <row r="16949">
          <cell r="A16949">
            <v>1041631</v>
          </cell>
        </row>
        <row r="16950">
          <cell r="A16950">
            <v>1041631</v>
          </cell>
        </row>
        <row r="16951">
          <cell r="A16951">
            <v>1041631</v>
          </cell>
        </row>
        <row r="16952">
          <cell r="A16952">
            <v>1041631</v>
          </cell>
        </row>
        <row r="16953">
          <cell r="A16953">
            <v>1041632</v>
          </cell>
        </row>
        <row r="16954">
          <cell r="A16954">
            <v>1041632</v>
          </cell>
        </row>
        <row r="16955">
          <cell r="A16955">
            <v>1041632</v>
          </cell>
        </row>
        <row r="16956">
          <cell r="A16956">
            <v>1041634</v>
          </cell>
        </row>
        <row r="16957">
          <cell r="A16957">
            <v>1041634</v>
          </cell>
        </row>
        <row r="16958">
          <cell r="A16958">
            <v>1041634</v>
          </cell>
        </row>
        <row r="16959">
          <cell r="A16959">
            <v>1041635</v>
          </cell>
        </row>
        <row r="16960">
          <cell r="A16960">
            <v>1041635</v>
          </cell>
        </row>
        <row r="16961">
          <cell r="A16961">
            <v>1041635</v>
          </cell>
        </row>
        <row r="16962">
          <cell r="A16962">
            <v>1041635</v>
          </cell>
        </row>
        <row r="16963">
          <cell r="A16963">
            <v>1041635</v>
          </cell>
        </row>
        <row r="16964">
          <cell r="A16964">
            <v>1041636</v>
          </cell>
        </row>
        <row r="16965">
          <cell r="A16965">
            <v>1041636</v>
          </cell>
        </row>
        <row r="16966">
          <cell r="A16966">
            <v>1041636</v>
          </cell>
        </row>
        <row r="16967">
          <cell r="A16967">
            <v>1041636</v>
          </cell>
        </row>
        <row r="16968">
          <cell r="A16968">
            <v>1041637</v>
          </cell>
        </row>
        <row r="16969">
          <cell r="A16969">
            <v>1041637</v>
          </cell>
        </row>
        <row r="16970">
          <cell r="A16970">
            <v>1041637</v>
          </cell>
        </row>
        <row r="16971">
          <cell r="A16971">
            <v>1041637</v>
          </cell>
        </row>
        <row r="16972">
          <cell r="A16972">
            <v>1041637</v>
          </cell>
        </row>
        <row r="16973">
          <cell r="A16973">
            <v>1041637</v>
          </cell>
        </row>
        <row r="16974">
          <cell r="A16974">
            <v>1041638</v>
          </cell>
        </row>
        <row r="16975">
          <cell r="A16975">
            <v>1041638</v>
          </cell>
        </row>
        <row r="16976">
          <cell r="A16976">
            <v>1041638</v>
          </cell>
        </row>
        <row r="16977">
          <cell r="A16977">
            <v>1041638</v>
          </cell>
        </row>
        <row r="16978">
          <cell r="A16978">
            <v>1041638</v>
          </cell>
        </row>
        <row r="16979">
          <cell r="A16979">
            <v>1041638</v>
          </cell>
        </row>
        <row r="16980">
          <cell r="A16980">
            <v>1041638</v>
          </cell>
        </row>
        <row r="16981">
          <cell r="A16981">
            <v>1041639</v>
          </cell>
        </row>
        <row r="16982">
          <cell r="A16982">
            <v>1041639</v>
          </cell>
        </row>
        <row r="16983">
          <cell r="A16983">
            <v>1041639</v>
          </cell>
        </row>
        <row r="16984">
          <cell r="A16984">
            <v>1041639</v>
          </cell>
        </row>
        <row r="16985">
          <cell r="A16985">
            <v>1041639</v>
          </cell>
        </row>
        <row r="16986">
          <cell r="A16986">
            <v>1041641</v>
          </cell>
        </row>
        <row r="16987">
          <cell r="A16987">
            <v>1041641</v>
          </cell>
        </row>
        <row r="16988">
          <cell r="A16988">
            <v>1041641</v>
          </cell>
        </row>
        <row r="16989">
          <cell r="A16989">
            <v>1041641</v>
          </cell>
        </row>
        <row r="16990">
          <cell r="A16990">
            <v>1041642</v>
          </cell>
        </row>
        <row r="16991">
          <cell r="A16991">
            <v>1041642</v>
          </cell>
        </row>
        <row r="16992">
          <cell r="A16992">
            <v>1041642</v>
          </cell>
        </row>
        <row r="16993">
          <cell r="A16993">
            <v>1041642</v>
          </cell>
        </row>
        <row r="16994">
          <cell r="A16994">
            <v>1041642</v>
          </cell>
        </row>
        <row r="16995">
          <cell r="A16995">
            <v>1041642</v>
          </cell>
        </row>
        <row r="16996">
          <cell r="A16996">
            <v>1041644</v>
          </cell>
        </row>
        <row r="16997">
          <cell r="A16997">
            <v>1041644</v>
          </cell>
        </row>
        <row r="16998">
          <cell r="A16998">
            <v>1041644</v>
          </cell>
        </row>
        <row r="16999">
          <cell r="A16999">
            <v>1041645</v>
          </cell>
        </row>
        <row r="17000">
          <cell r="A17000">
            <v>1041645</v>
          </cell>
        </row>
        <row r="17001">
          <cell r="A17001">
            <v>1041645</v>
          </cell>
        </row>
        <row r="17002">
          <cell r="A17002">
            <v>1041645</v>
          </cell>
        </row>
        <row r="17003">
          <cell r="A17003">
            <v>1041647</v>
          </cell>
        </row>
        <row r="17004">
          <cell r="A17004">
            <v>1041647</v>
          </cell>
        </row>
        <row r="17005">
          <cell r="A17005">
            <v>1041647</v>
          </cell>
        </row>
        <row r="17006">
          <cell r="A17006">
            <v>1041647</v>
          </cell>
        </row>
        <row r="17007">
          <cell r="A17007">
            <v>1041648</v>
          </cell>
        </row>
        <row r="17008">
          <cell r="A17008">
            <v>1041653</v>
          </cell>
        </row>
        <row r="17009">
          <cell r="A17009">
            <v>1041655</v>
          </cell>
        </row>
        <row r="17010">
          <cell r="A17010">
            <v>1041656</v>
          </cell>
        </row>
        <row r="17011">
          <cell r="A17011">
            <v>1041657</v>
          </cell>
        </row>
        <row r="17012">
          <cell r="A17012">
            <v>1041658</v>
          </cell>
        </row>
        <row r="17013">
          <cell r="A17013">
            <v>1041659</v>
          </cell>
        </row>
        <row r="17014">
          <cell r="A17014">
            <v>1041660</v>
          </cell>
        </row>
        <row r="17015">
          <cell r="A17015">
            <v>1041668</v>
          </cell>
        </row>
        <row r="17016">
          <cell r="A17016">
            <v>1041668</v>
          </cell>
        </row>
        <row r="17017">
          <cell r="A17017">
            <v>1041669</v>
          </cell>
        </row>
        <row r="17018">
          <cell r="A17018">
            <v>1041670</v>
          </cell>
        </row>
        <row r="17019">
          <cell r="A17019">
            <v>1041703</v>
          </cell>
        </row>
        <row r="17020">
          <cell r="A17020">
            <v>1041704</v>
          </cell>
        </row>
        <row r="17021">
          <cell r="A17021">
            <v>1041705</v>
          </cell>
        </row>
        <row r="17022">
          <cell r="A17022">
            <v>1041705</v>
          </cell>
        </row>
        <row r="17023">
          <cell r="A17023">
            <v>1041705</v>
          </cell>
        </row>
        <row r="17024">
          <cell r="A17024">
            <v>1041705</v>
          </cell>
        </row>
        <row r="17025">
          <cell r="A17025">
            <v>1041705</v>
          </cell>
        </row>
        <row r="17026">
          <cell r="A17026">
            <v>1041705</v>
          </cell>
        </row>
        <row r="17027">
          <cell r="A17027">
            <v>1041705</v>
          </cell>
        </row>
        <row r="17028">
          <cell r="A17028">
            <v>1041705</v>
          </cell>
        </row>
        <row r="17029">
          <cell r="A17029">
            <v>1041705</v>
          </cell>
        </row>
        <row r="17030">
          <cell r="A17030">
            <v>1041705</v>
          </cell>
        </row>
        <row r="17031">
          <cell r="A17031">
            <v>1041705</v>
          </cell>
        </row>
        <row r="17032">
          <cell r="A17032">
            <v>1041705</v>
          </cell>
        </row>
        <row r="17033">
          <cell r="A17033">
            <v>1041705</v>
          </cell>
        </row>
        <row r="17034">
          <cell r="A17034">
            <v>1041705</v>
          </cell>
        </row>
        <row r="17035">
          <cell r="A17035">
            <v>1041708</v>
          </cell>
        </row>
        <row r="17036">
          <cell r="A17036">
            <v>1041708</v>
          </cell>
        </row>
        <row r="17037">
          <cell r="A17037">
            <v>1041708</v>
          </cell>
        </row>
        <row r="17038">
          <cell r="A17038">
            <v>1041708</v>
          </cell>
        </row>
        <row r="17039">
          <cell r="A17039">
            <v>1041708</v>
          </cell>
        </row>
        <row r="17040">
          <cell r="A17040">
            <v>1041708</v>
          </cell>
        </row>
        <row r="17041">
          <cell r="A17041">
            <v>1041708</v>
          </cell>
        </row>
        <row r="17042">
          <cell r="A17042">
            <v>1041708</v>
          </cell>
        </row>
        <row r="17043">
          <cell r="A17043">
            <v>1041708</v>
          </cell>
        </row>
        <row r="17044">
          <cell r="A17044">
            <v>1041708</v>
          </cell>
        </row>
        <row r="17045">
          <cell r="A17045">
            <v>1041708</v>
          </cell>
        </row>
        <row r="17046">
          <cell r="A17046">
            <v>1041711</v>
          </cell>
        </row>
        <row r="17047">
          <cell r="A17047">
            <v>1041711</v>
          </cell>
        </row>
        <row r="17048">
          <cell r="A17048">
            <v>1041711</v>
          </cell>
        </row>
        <row r="17049">
          <cell r="A17049">
            <v>1041711</v>
          </cell>
        </row>
        <row r="17050">
          <cell r="A17050">
            <v>1041711</v>
          </cell>
        </row>
        <row r="17051">
          <cell r="A17051">
            <v>1041711</v>
          </cell>
        </row>
        <row r="17052">
          <cell r="A17052">
            <v>1041711</v>
          </cell>
        </row>
        <row r="17053">
          <cell r="A17053">
            <v>1041711</v>
          </cell>
        </row>
        <row r="17054">
          <cell r="A17054">
            <v>1041711</v>
          </cell>
        </row>
        <row r="17055">
          <cell r="A17055">
            <v>1041711</v>
          </cell>
        </row>
        <row r="17056">
          <cell r="A17056">
            <v>1041711</v>
          </cell>
        </row>
        <row r="17057">
          <cell r="A17057">
            <v>1041711</v>
          </cell>
        </row>
        <row r="17058">
          <cell r="A17058">
            <v>1041711</v>
          </cell>
        </row>
        <row r="17059">
          <cell r="A17059">
            <v>1041711</v>
          </cell>
        </row>
        <row r="17060">
          <cell r="A17060">
            <v>1041720</v>
          </cell>
        </row>
        <row r="17061">
          <cell r="A17061">
            <v>1041720</v>
          </cell>
        </row>
        <row r="17062">
          <cell r="A17062">
            <v>1041720</v>
          </cell>
        </row>
        <row r="17063">
          <cell r="A17063">
            <v>1041720</v>
          </cell>
        </row>
        <row r="17064">
          <cell r="A17064">
            <v>1041720</v>
          </cell>
        </row>
        <row r="17065">
          <cell r="A17065">
            <v>1041720</v>
          </cell>
        </row>
        <row r="17066">
          <cell r="A17066">
            <v>1041720</v>
          </cell>
        </row>
        <row r="17067">
          <cell r="A17067">
            <v>1041721</v>
          </cell>
        </row>
        <row r="17068">
          <cell r="A17068">
            <v>1041721</v>
          </cell>
        </row>
        <row r="17069">
          <cell r="A17069">
            <v>1041721</v>
          </cell>
        </row>
        <row r="17070">
          <cell r="A17070">
            <v>1041721</v>
          </cell>
        </row>
        <row r="17071">
          <cell r="A17071">
            <v>1041721</v>
          </cell>
        </row>
        <row r="17072">
          <cell r="A17072">
            <v>1041724</v>
          </cell>
        </row>
        <row r="17073">
          <cell r="A17073">
            <v>1041724</v>
          </cell>
        </row>
        <row r="17074">
          <cell r="A17074">
            <v>1041724</v>
          </cell>
        </row>
        <row r="17075">
          <cell r="A17075">
            <v>1041724</v>
          </cell>
        </row>
        <row r="17076">
          <cell r="A17076">
            <v>1041724</v>
          </cell>
        </row>
        <row r="17077">
          <cell r="A17077">
            <v>1041724</v>
          </cell>
        </row>
        <row r="17078">
          <cell r="A17078">
            <v>1041724</v>
          </cell>
        </row>
        <row r="17079">
          <cell r="A17079">
            <v>1041724</v>
          </cell>
        </row>
        <row r="17080">
          <cell r="A17080">
            <v>1041724</v>
          </cell>
        </row>
        <row r="17081">
          <cell r="A17081">
            <v>1041725</v>
          </cell>
        </row>
        <row r="17082">
          <cell r="A17082">
            <v>1041725</v>
          </cell>
        </row>
        <row r="17083">
          <cell r="A17083">
            <v>1041725</v>
          </cell>
        </row>
        <row r="17084">
          <cell r="A17084">
            <v>1041725</v>
          </cell>
        </row>
        <row r="17085">
          <cell r="A17085">
            <v>1041725</v>
          </cell>
        </row>
        <row r="17086">
          <cell r="A17086">
            <v>1041727</v>
          </cell>
        </row>
        <row r="17087">
          <cell r="A17087">
            <v>1041727</v>
          </cell>
        </row>
        <row r="17088">
          <cell r="A17088">
            <v>1041727</v>
          </cell>
        </row>
        <row r="17089">
          <cell r="A17089">
            <v>1041727</v>
          </cell>
        </row>
        <row r="17090">
          <cell r="A17090">
            <v>1041727</v>
          </cell>
        </row>
        <row r="17091">
          <cell r="A17091">
            <v>1041727</v>
          </cell>
        </row>
        <row r="17092">
          <cell r="A17092">
            <v>1041727</v>
          </cell>
        </row>
        <row r="17093">
          <cell r="A17093">
            <v>1041727</v>
          </cell>
        </row>
        <row r="17094">
          <cell r="A17094">
            <v>1041727</v>
          </cell>
        </row>
        <row r="17095">
          <cell r="A17095">
            <v>1041730</v>
          </cell>
        </row>
        <row r="17096">
          <cell r="A17096">
            <v>1041730</v>
          </cell>
        </row>
        <row r="17097">
          <cell r="A17097">
            <v>1041730</v>
          </cell>
        </row>
        <row r="17098">
          <cell r="A17098">
            <v>1041730</v>
          </cell>
        </row>
        <row r="17099">
          <cell r="A17099">
            <v>1041730</v>
          </cell>
        </row>
        <row r="17100">
          <cell r="A17100">
            <v>1041730</v>
          </cell>
        </row>
        <row r="17101">
          <cell r="A17101">
            <v>1041730</v>
          </cell>
        </row>
        <row r="17102">
          <cell r="A17102">
            <v>1041730</v>
          </cell>
        </row>
        <row r="17103">
          <cell r="A17103">
            <v>1041731</v>
          </cell>
        </row>
        <row r="17104">
          <cell r="A17104">
            <v>1041731</v>
          </cell>
        </row>
        <row r="17105">
          <cell r="A17105">
            <v>1041731</v>
          </cell>
        </row>
        <row r="17106">
          <cell r="A17106">
            <v>1041731</v>
          </cell>
        </row>
        <row r="17107">
          <cell r="A17107">
            <v>1041734</v>
          </cell>
        </row>
        <row r="17108">
          <cell r="A17108">
            <v>1041734</v>
          </cell>
        </row>
        <row r="17109">
          <cell r="A17109">
            <v>1041734</v>
          </cell>
        </row>
        <row r="17110">
          <cell r="A17110">
            <v>1041734</v>
          </cell>
        </row>
        <row r="17111">
          <cell r="A17111">
            <v>1041734</v>
          </cell>
        </row>
        <row r="17112">
          <cell r="A17112">
            <v>1041735</v>
          </cell>
        </row>
        <row r="17113">
          <cell r="A17113">
            <v>1041735</v>
          </cell>
        </row>
        <row r="17114">
          <cell r="A17114">
            <v>1041735</v>
          </cell>
        </row>
        <row r="17115">
          <cell r="A17115">
            <v>1041735</v>
          </cell>
        </row>
        <row r="17116">
          <cell r="A17116">
            <v>1041735</v>
          </cell>
        </row>
        <row r="17117">
          <cell r="A17117">
            <v>1041735</v>
          </cell>
        </row>
        <row r="17118">
          <cell r="A17118">
            <v>1041735</v>
          </cell>
        </row>
        <row r="17119">
          <cell r="A17119">
            <v>1041735</v>
          </cell>
        </row>
        <row r="17120">
          <cell r="A17120">
            <v>1041737</v>
          </cell>
        </row>
        <row r="17121">
          <cell r="A17121">
            <v>1041737</v>
          </cell>
        </row>
        <row r="17122">
          <cell r="A17122">
            <v>1041737</v>
          </cell>
        </row>
        <row r="17123">
          <cell r="A17123">
            <v>1041737</v>
          </cell>
        </row>
        <row r="17124">
          <cell r="A17124">
            <v>1041737</v>
          </cell>
        </row>
        <row r="17125">
          <cell r="A17125">
            <v>1041737</v>
          </cell>
        </row>
        <row r="17126">
          <cell r="A17126">
            <v>1041737</v>
          </cell>
        </row>
        <row r="17127">
          <cell r="A17127">
            <v>1041737</v>
          </cell>
        </row>
        <row r="17128">
          <cell r="A17128">
            <v>1041737</v>
          </cell>
        </row>
        <row r="17129">
          <cell r="A17129">
            <v>1041737</v>
          </cell>
        </row>
        <row r="17130">
          <cell r="A17130">
            <v>1041738</v>
          </cell>
        </row>
        <row r="17131">
          <cell r="A17131">
            <v>1041738</v>
          </cell>
        </row>
        <row r="17132">
          <cell r="A17132">
            <v>1041738</v>
          </cell>
        </row>
        <row r="17133">
          <cell r="A17133">
            <v>1041738</v>
          </cell>
        </row>
        <row r="17134">
          <cell r="A17134">
            <v>1041738</v>
          </cell>
        </row>
        <row r="17135">
          <cell r="A17135">
            <v>1041738</v>
          </cell>
        </row>
        <row r="17136">
          <cell r="A17136">
            <v>1041738</v>
          </cell>
        </row>
        <row r="17137">
          <cell r="A17137">
            <v>1041738</v>
          </cell>
        </row>
        <row r="17138">
          <cell r="A17138">
            <v>1041738</v>
          </cell>
        </row>
        <row r="17139">
          <cell r="A17139">
            <v>1041738</v>
          </cell>
        </row>
        <row r="17140">
          <cell r="A17140">
            <v>1041740</v>
          </cell>
        </row>
        <row r="17141">
          <cell r="A17141">
            <v>1041740</v>
          </cell>
        </row>
        <row r="17142">
          <cell r="A17142">
            <v>1041740</v>
          </cell>
        </row>
        <row r="17143">
          <cell r="A17143">
            <v>1041740</v>
          </cell>
        </row>
        <row r="17144">
          <cell r="A17144">
            <v>1041740</v>
          </cell>
        </row>
        <row r="17145">
          <cell r="A17145">
            <v>1041740</v>
          </cell>
        </row>
        <row r="17146">
          <cell r="A17146">
            <v>1041740</v>
          </cell>
        </row>
        <row r="17147">
          <cell r="A17147">
            <v>1041740</v>
          </cell>
        </row>
        <row r="17148">
          <cell r="A17148">
            <v>1041740</v>
          </cell>
        </row>
        <row r="17149">
          <cell r="A17149">
            <v>1041740</v>
          </cell>
        </row>
        <row r="17150">
          <cell r="A17150">
            <v>1041740</v>
          </cell>
        </row>
        <row r="17151">
          <cell r="A17151">
            <v>1041740</v>
          </cell>
        </row>
        <row r="17152">
          <cell r="A17152">
            <v>1041740</v>
          </cell>
        </row>
        <row r="17153">
          <cell r="A17153">
            <v>1041741</v>
          </cell>
        </row>
        <row r="17154">
          <cell r="A17154">
            <v>1041741</v>
          </cell>
        </row>
        <row r="17155">
          <cell r="A17155">
            <v>1041741</v>
          </cell>
        </row>
        <row r="17156">
          <cell r="A17156">
            <v>1041741</v>
          </cell>
        </row>
        <row r="17157">
          <cell r="A17157">
            <v>1041741</v>
          </cell>
        </row>
        <row r="17158">
          <cell r="A17158">
            <v>1041741</v>
          </cell>
        </row>
        <row r="17159">
          <cell r="A17159">
            <v>1041741</v>
          </cell>
        </row>
        <row r="17160">
          <cell r="A17160">
            <v>1041741</v>
          </cell>
        </row>
        <row r="17161">
          <cell r="A17161">
            <v>1041741</v>
          </cell>
        </row>
        <row r="17162">
          <cell r="A17162">
            <v>1041741</v>
          </cell>
        </row>
        <row r="17163">
          <cell r="A17163">
            <v>1041741</v>
          </cell>
        </row>
        <row r="17164">
          <cell r="A17164">
            <v>1041741</v>
          </cell>
        </row>
        <row r="17165">
          <cell r="A17165">
            <v>1041741</v>
          </cell>
        </row>
        <row r="17166">
          <cell r="A17166">
            <v>1041741</v>
          </cell>
        </row>
        <row r="17167">
          <cell r="A17167">
            <v>1041741</v>
          </cell>
        </row>
        <row r="17168">
          <cell r="A17168">
            <v>1041743</v>
          </cell>
        </row>
        <row r="17169">
          <cell r="A17169">
            <v>1041743</v>
          </cell>
        </row>
        <row r="17170">
          <cell r="A17170">
            <v>1041743</v>
          </cell>
        </row>
        <row r="17171">
          <cell r="A17171">
            <v>1041743</v>
          </cell>
        </row>
        <row r="17172">
          <cell r="A17172">
            <v>1041743</v>
          </cell>
        </row>
        <row r="17173">
          <cell r="A17173">
            <v>1041743</v>
          </cell>
        </row>
        <row r="17174">
          <cell r="A17174">
            <v>1041743</v>
          </cell>
        </row>
        <row r="17175">
          <cell r="A17175">
            <v>1041743</v>
          </cell>
        </row>
        <row r="17176">
          <cell r="A17176">
            <v>1041743</v>
          </cell>
        </row>
        <row r="17177">
          <cell r="A17177">
            <v>1041743</v>
          </cell>
        </row>
        <row r="17178">
          <cell r="A17178">
            <v>1041743</v>
          </cell>
        </row>
        <row r="17179">
          <cell r="A17179">
            <v>1041743</v>
          </cell>
        </row>
        <row r="17180">
          <cell r="A17180">
            <v>1041743</v>
          </cell>
        </row>
        <row r="17181">
          <cell r="A17181">
            <v>1041743</v>
          </cell>
        </row>
        <row r="17182">
          <cell r="A17182">
            <v>1041743</v>
          </cell>
        </row>
        <row r="17183">
          <cell r="A17183">
            <v>1041743</v>
          </cell>
        </row>
        <row r="17184">
          <cell r="A17184">
            <v>1041743</v>
          </cell>
        </row>
        <row r="17185">
          <cell r="A17185">
            <v>1041743</v>
          </cell>
        </row>
        <row r="17186">
          <cell r="A17186">
            <v>1041744</v>
          </cell>
        </row>
        <row r="17187">
          <cell r="A17187">
            <v>1041744</v>
          </cell>
        </row>
        <row r="17188">
          <cell r="A17188">
            <v>1041744</v>
          </cell>
        </row>
        <row r="17189">
          <cell r="A17189">
            <v>1041746</v>
          </cell>
        </row>
        <row r="17190">
          <cell r="A17190">
            <v>1041746</v>
          </cell>
        </row>
        <row r="17191">
          <cell r="A17191">
            <v>1041746</v>
          </cell>
        </row>
        <row r="17192">
          <cell r="A17192">
            <v>1041746</v>
          </cell>
        </row>
        <row r="17193">
          <cell r="A17193">
            <v>1041746</v>
          </cell>
        </row>
        <row r="17194">
          <cell r="A17194">
            <v>1041747</v>
          </cell>
        </row>
        <row r="17195">
          <cell r="A17195">
            <v>1041747</v>
          </cell>
        </row>
        <row r="17196">
          <cell r="A17196">
            <v>1041747</v>
          </cell>
        </row>
        <row r="17197">
          <cell r="A17197">
            <v>1041747</v>
          </cell>
        </row>
        <row r="17198">
          <cell r="A17198">
            <v>1041747</v>
          </cell>
        </row>
        <row r="17199">
          <cell r="A17199">
            <v>1041747</v>
          </cell>
        </row>
        <row r="17200">
          <cell r="A17200">
            <v>1041747</v>
          </cell>
        </row>
        <row r="17201">
          <cell r="A17201">
            <v>1041747</v>
          </cell>
        </row>
        <row r="17202">
          <cell r="A17202">
            <v>1041747</v>
          </cell>
        </row>
        <row r="17203">
          <cell r="A17203">
            <v>1041747</v>
          </cell>
        </row>
        <row r="17204">
          <cell r="A17204">
            <v>1041747</v>
          </cell>
        </row>
        <row r="17205">
          <cell r="A17205">
            <v>1041747</v>
          </cell>
        </row>
        <row r="17206">
          <cell r="A17206">
            <v>1041747</v>
          </cell>
        </row>
        <row r="17207">
          <cell r="A17207">
            <v>1041747</v>
          </cell>
        </row>
        <row r="17208">
          <cell r="A17208">
            <v>1041747</v>
          </cell>
        </row>
        <row r="17209">
          <cell r="A17209">
            <v>1041747</v>
          </cell>
        </row>
        <row r="17210">
          <cell r="A17210">
            <v>1041747</v>
          </cell>
        </row>
        <row r="17211">
          <cell r="A17211">
            <v>1041747</v>
          </cell>
        </row>
        <row r="17212">
          <cell r="A17212">
            <v>1041747</v>
          </cell>
        </row>
        <row r="17213">
          <cell r="A17213">
            <v>1041747</v>
          </cell>
        </row>
        <row r="17214">
          <cell r="A17214">
            <v>1041748</v>
          </cell>
        </row>
        <row r="17215">
          <cell r="A17215">
            <v>1041748</v>
          </cell>
        </row>
        <row r="17216">
          <cell r="A17216">
            <v>1041748</v>
          </cell>
        </row>
        <row r="17217">
          <cell r="A17217">
            <v>1041748</v>
          </cell>
        </row>
        <row r="17218">
          <cell r="A17218">
            <v>1041748</v>
          </cell>
        </row>
        <row r="17219">
          <cell r="A17219">
            <v>1041748</v>
          </cell>
        </row>
        <row r="17220">
          <cell r="A17220">
            <v>1041755</v>
          </cell>
        </row>
        <row r="17221">
          <cell r="A17221">
            <v>1041755</v>
          </cell>
        </row>
        <row r="17222">
          <cell r="A17222">
            <v>1041755</v>
          </cell>
        </row>
        <row r="17223">
          <cell r="A17223">
            <v>1041755</v>
          </cell>
        </row>
        <row r="17224">
          <cell r="A17224">
            <v>1041755</v>
          </cell>
        </row>
        <row r="17225">
          <cell r="A17225">
            <v>1041755</v>
          </cell>
        </row>
        <row r="17226">
          <cell r="A17226">
            <v>1041755</v>
          </cell>
        </row>
        <row r="17227">
          <cell r="A17227">
            <v>1041755</v>
          </cell>
        </row>
        <row r="17228">
          <cell r="A17228">
            <v>1041757</v>
          </cell>
        </row>
        <row r="17229">
          <cell r="A17229">
            <v>1041757</v>
          </cell>
        </row>
        <row r="17230">
          <cell r="A17230">
            <v>1041757</v>
          </cell>
        </row>
        <row r="17231">
          <cell r="A17231">
            <v>1041764</v>
          </cell>
        </row>
        <row r="17232">
          <cell r="A17232">
            <v>1041764</v>
          </cell>
        </row>
        <row r="17233">
          <cell r="A17233">
            <v>1041764</v>
          </cell>
        </row>
        <row r="17234">
          <cell r="A17234">
            <v>1041764</v>
          </cell>
        </row>
        <row r="17235">
          <cell r="A17235">
            <v>1041766</v>
          </cell>
        </row>
        <row r="17236">
          <cell r="A17236">
            <v>1041766</v>
          </cell>
        </row>
        <row r="17237">
          <cell r="A17237">
            <v>1041772</v>
          </cell>
        </row>
        <row r="17238">
          <cell r="A17238">
            <v>1041772</v>
          </cell>
        </row>
        <row r="17239">
          <cell r="A17239">
            <v>1041773</v>
          </cell>
        </row>
        <row r="17240">
          <cell r="A17240">
            <v>1041773</v>
          </cell>
        </row>
        <row r="17241">
          <cell r="A17241">
            <v>1041779</v>
          </cell>
        </row>
        <row r="17242">
          <cell r="A17242">
            <v>1041779</v>
          </cell>
        </row>
        <row r="17243">
          <cell r="A17243">
            <v>1041779</v>
          </cell>
        </row>
        <row r="17244">
          <cell r="A17244">
            <v>1041779</v>
          </cell>
        </row>
        <row r="17245">
          <cell r="A17245">
            <v>1041779</v>
          </cell>
        </row>
        <row r="17246">
          <cell r="A17246">
            <v>1041786</v>
          </cell>
        </row>
        <row r="17247">
          <cell r="A17247">
            <v>1041786</v>
          </cell>
        </row>
        <row r="17248">
          <cell r="A17248">
            <v>1041787</v>
          </cell>
        </row>
        <row r="17249">
          <cell r="A17249">
            <v>1041787</v>
          </cell>
        </row>
        <row r="17250">
          <cell r="A17250">
            <v>1041787</v>
          </cell>
        </row>
        <row r="17251">
          <cell r="A17251">
            <v>1041789</v>
          </cell>
        </row>
        <row r="17252">
          <cell r="A17252">
            <v>1041789</v>
          </cell>
        </row>
        <row r="17253">
          <cell r="A17253">
            <v>1041789</v>
          </cell>
        </row>
        <row r="17254">
          <cell r="A17254">
            <v>1041789</v>
          </cell>
        </row>
        <row r="17255">
          <cell r="A17255">
            <v>1041792</v>
          </cell>
        </row>
        <row r="17256">
          <cell r="A17256">
            <v>1041792</v>
          </cell>
        </row>
        <row r="17257">
          <cell r="A17257">
            <v>1041833</v>
          </cell>
        </row>
        <row r="17258">
          <cell r="A17258">
            <v>1041837</v>
          </cell>
        </row>
        <row r="17259">
          <cell r="A17259">
            <v>1041837</v>
          </cell>
        </row>
        <row r="17260">
          <cell r="A17260">
            <v>1041837</v>
          </cell>
        </row>
        <row r="17261">
          <cell r="A17261">
            <v>1041837</v>
          </cell>
        </row>
        <row r="17262">
          <cell r="A17262">
            <v>1041837</v>
          </cell>
        </row>
        <row r="17263">
          <cell r="A17263">
            <v>1041837</v>
          </cell>
        </row>
        <row r="17264">
          <cell r="A17264">
            <v>1041838</v>
          </cell>
        </row>
        <row r="17265">
          <cell r="A17265">
            <v>1041838</v>
          </cell>
        </row>
        <row r="17266">
          <cell r="A17266">
            <v>1041838</v>
          </cell>
        </row>
        <row r="17267">
          <cell r="A17267">
            <v>1041838</v>
          </cell>
        </row>
        <row r="17268">
          <cell r="A17268">
            <v>1041838</v>
          </cell>
        </row>
        <row r="17269">
          <cell r="A17269">
            <v>1041884</v>
          </cell>
        </row>
        <row r="17270">
          <cell r="A17270">
            <v>1041885</v>
          </cell>
        </row>
        <row r="17271">
          <cell r="A17271">
            <v>1041887</v>
          </cell>
        </row>
        <row r="17272">
          <cell r="A17272">
            <v>1041887</v>
          </cell>
        </row>
        <row r="17273">
          <cell r="A17273">
            <v>1041887</v>
          </cell>
        </row>
        <row r="17274">
          <cell r="A17274">
            <v>1041889</v>
          </cell>
        </row>
        <row r="17275">
          <cell r="A17275">
            <v>1041889</v>
          </cell>
        </row>
        <row r="17276">
          <cell r="A17276">
            <v>1041889</v>
          </cell>
        </row>
        <row r="17277">
          <cell r="A17277">
            <v>1041889</v>
          </cell>
        </row>
        <row r="17278">
          <cell r="A17278">
            <v>1041889</v>
          </cell>
        </row>
        <row r="17279">
          <cell r="A17279">
            <v>1041890</v>
          </cell>
        </row>
        <row r="17280">
          <cell r="A17280">
            <v>1041890</v>
          </cell>
        </row>
        <row r="17281">
          <cell r="A17281">
            <v>1041890</v>
          </cell>
        </row>
        <row r="17282">
          <cell r="A17282">
            <v>1041890</v>
          </cell>
        </row>
        <row r="17283">
          <cell r="A17283">
            <v>1041891</v>
          </cell>
        </row>
        <row r="17284">
          <cell r="A17284">
            <v>1041891</v>
          </cell>
        </row>
        <row r="17285">
          <cell r="A17285">
            <v>1041891</v>
          </cell>
        </row>
        <row r="17286">
          <cell r="A17286">
            <v>1041891</v>
          </cell>
        </row>
        <row r="17287">
          <cell r="A17287">
            <v>1041891</v>
          </cell>
        </row>
        <row r="17288">
          <cell r="A17288">
            <v>1041891</v>
          </cell>
        </row>
        <row r="17289">
          <cell r="A17289">
            <v>1041892</v>
          </cell>
        </row>
        <row r="17290">
          <cell r="A17290">
            <v>1041892</v>
          </cell>
        </row>
        <row r="17291">
          <cell r="A17291">
            <v>1041894</v>
          </cell>
        </row>
        <row r="17292">
          <cell r="A17292">
            <v>1041897</v>
          </cell>
        </row>
        <row r="17293">
          <cell r="A17293">
            <v>1041898</v>
          </cell>
        </row>
        <row r="17294">
          <cell r="A17294">
            <v>1041898</v>
          </cell>
        </row>
        <row r="17295">
          <cell r="A17295">
            <v>1041898</v>
          </cell>
        </row>
        <row r="17296">
          <cell r="A17296">
            <v>1041898</v>
          </cell>
        </row>
        <row r="17297">
          <cell r="A17297">
            <v>1041898</v>
          </cell>
        </row>
        <row r="17298">
          <cell r="A17298">
            <v>1041898</v>
          </cell>
        </row>
        <row r="17299">
          <cell r="A17299">
            <v>1041898</v>
          </cell>
        </row>
        <row r="17300">
          <cell r="A17300">
            <v>1041898</v>
          </cell>
        </row>
        <row r="17301">
          <cell r="A17301">
            <v>1041898</v>
          </cell>
        </row>
        <row r="17302">
          <cell r="A17302">
            <v>1041898</v>
          </cell>
        </row>
        <row r="17303">
          <cell r="A17303">
            <v>1041898</v>
          </cell>
        </row>
        <row r="17304">
          <cell r="A17304">
            <v>1041898</v>
          </cell>
        </row>
        <row r="17305">
          <cell r="A17305">
            <v>1041898</v>
          </cell>
        </row>
        <row r="17306">
          <cell r="A17306">
            <v>1041898</v>
          </cell>
        </row>
        <row r="17307">
          <cell r="A17307">
            <v>1041898</v>
          </cell>
        </row>
        <row r="17308">
          <cell r="A17308">
            <v>1041898</v>
          </cell>
        </row>
        <row r="17309">
          <cell r="A17309">
            <v>1041898</v>
          </cell>
        </row>
        <row r="17310">
          <cell r="A17310">
            <v>1041898</v>
          </cell>
        </row>
        <row r="17311">
          <cell r="A17311">
            <v>1041899</v>
          </cell>
        </row>
        <row r="17312">
          <cell r="A17312">
            <v>1041899</v>
          </cell>
        </row>
        <row r="17313">
          <cell r="A17313">
            <v>1041899</v>
          </cell>
        </row>
        <row r="17314">
          <cell r="A17314">
            <v>1041899</v>
          </cell>
        </row>
        <row r="17315">
          <cell r="A17315">
            <v>1042688</v>
          </cell>
        </row>
        <row r="17316">
          <cell r="A17316">
            <v>1042688</v>
          </cell>
        </row>
        <row r="17317">
          <cell r="A17317">
            <v>1042688</v>
          </cell>
        </row>
        <row r="17318">
          <cell r="A17318">
            <v>1042710</v>
          </cell>
        </row>
        <row r="17319">
          <cell r="A17319">
            <v>1043027</v>
          </cell>
        </row>
        <row r="17320">
          <cell r="A17320">
            <v>1043027</v>
          </cell>
        </row>
        <row r="17321">
          <cell r="A17321">
            <v>1043027</v>
          </cell>
        </row>
        <row r="17322">
          <cell r="A17322">
            <v>1043027</v>
          </cell>
        </row>
        <row r="17323">
          <cell r="A17323">
            <v>1043027</v>
          </cell>
        </row>
        <row r="17324">
          <cell r="A17324">
            <v>1043037</v>
          </cell>
        </row>
        <row r="17325">
          <cell r="A17325">
            <v>1043037</v>
          </cell>
        </row>
        <row r="17326">
          <cell r="A17326">
            <v>1043037</v>
          </cell>
        </row>
        <row r="17327">
          <cell r="A17327">
            <v>1043037</v>
          </cell>
        </row>
        <row r="17328">
          <cell r="A17328">
            <v>1043037</v>
          </cell>
        </row>
        <row r="17329">
          <cell r="A17329">
            <v>1043037</v>
          </cell>
        </row>
        <row r="17330">
          <cell r="A17330">
            <v>1043037</v>
          </cell>
        </row>
        <row r="17331">
          <cell r="A17331">
            <v>1043037</v>
          </cell>
        </row>
        <row r="17332">
          <cell r="A17332">
            <v>1043037</v>
          </cell>
        </row>
        <row r="17333">
          <cell r="A17333">
            <v>1043037</v>
          </cell>
        </row>
        <row r="17334">
          <cell r="A17334">
            <v>1043037</v>
          </cell>
        </row>
        <row r="17335">
          <cell r="A17335">
            <v>1043037</v>
          </cell>
        </row>
        <row r="17336">
          <cell r="A17336">
            <v>1043037</v>
          </cell>
        </row>
        <row r="17337">
          <cell r="A17337">
            <v>1043037</v>
          </cell>
        </row>
        <row r="17338">
          <cell r="A17338">
            <v>1043037</v>
          </cell>
        </row>
        <row r="17339">
          <cell r="A17339">
            <v>1043037</v>
          </cell>
        </row>
        <row r="17340">
          <cell r="A17340">
            <v>1043037</v>
          </cell>
        </row>
        <row r="17341">
          <cell r="A17341">
            <v>1043037</v>
          </cell>
        </row>
        <row r="17342">
          <cell r="A17342">
            <v>1043037</v>
          </cell>
        </row>
        <row r="17343">
          <cell r="A17343">
            <v>1043037</v>
          </cell>
        </row>
        <row r="17344">
          <cell r="A17344">
            <v>1043037</v>
          </cell>
        </row>
        <row r="17345">
          <cell r="A17345">
            <v>1043037</v>
          </cell>
        </row>
        <row r="17346">
          <cell r="A17346">
            <v>1043041</v>
          </cell>
        </row>
        <row r="17347">
          <cell r="A17347">
            <v>1043041</v>
          </cell>
        </row>
        <row r="17348">
          <cell r="A17348">
            <v>1043041</v>
          </cell>
        </row>
        <row r="17349">
          <cell r="A17349">
            <v>1043041</v>
          </cell>
        </row>
        <row r="17350">
          <cell r="A17350">
            <v>1043041</v>
          </cell>
        </row>
        <row r="17351">
          <cell r="A17351">
            <v>1043041</v>
          </cell>
        </row>
        <row r="17352">
          <cell r="A17352">
            <v>1043041</v>
          </cell>
        </row>
        <row r="17353">
          <cell r="A17353">
            <v>1043041</v>
          </cell>
        </row>
        <row r="17354">
          <cell r="A17354">
            <v>1043041</v>
          </cell>
        </row>
        <row r="17355">
          <cell r="A17355">
            <v>1043041</v>
          </cell>
        </row>
        <row r="17356">
          <cell r="A17356">
            <v>1043041</v>
          </cell>
        </row>
        <row r="17357">
          <cell r="A17357">
            <v>1043070</v>
          </cell>
        </row>
        <row r="17358">
          <cell r="A17358">
            <v>1043070</v>
          </cell>
        </row>
        <row r="17359">
          <cell r="A17359">
            <v>1043070</v>
          </cell>
        </row>
        <row r="17360">
          <cell r="A17360">
            <v>1043070</v>
          </cell>
        </row>
        <row r="17361">
          <cell r="A17361">
            <v>1043070</v>
          </cell>
        </row>
        <row r="17362">
          <cell r="A17362">
            <v>1043075</v>
          </cell>
        </row>
        <row r="17363">
          <cell r="A17363">
            <v>1043075</v>
          </cell>
        </row>
        <row r="17364">
          <cell r="A17364">
            <v>1043075</v>
          </cell>
        </row>
        <row r="17365">
          <cell r="A17365">
            <v>1043075</v>
          </cell>
        </row>
        <row r="17366">
          <cell r="A17366">
            <v>1043077</v>
          </cell>
        </row>
        <row r="17367">
          <cell r="A17367">
            <v>1043096</v>
          </cell>
        </row>
        <row r="17368">
          <cell r="A17368">
            <v>1043097</v>
          </cell>
        </row>
        <row r="17369">
          <cell r="A17369">
            <v>1043097</v>
          </cell>
        </row>
        <row r="17370">
          <cell r="A17370">
            <v>1043097</v>
          </cell>
        </row>
        <row r="17371">
          <cell r="A17371">
            <v>1043097</v>
          </cell>
        </row>
        <row r="17372">
          <cell r="A17372">
            <v>1043097</v>
          </cell>
        </row>
        <row r="17373">
          <cell r="A17373">
            <v>1043097</v>
          </cell>
        </row>
        <row r="17374">
          <cell r="A17374">
            <v>1043097</v>
          </cell>
        </row>
        <row r="17375">
          <cell r="A17375">
            <v>1043097</v>
          </cell>
        </row>
        <row r="17376">
          <cell r="A17376">
            <v>1043097</v>
          </cell>
        </row>
        <row r="17377">
          <cell r="A17377">
            <v>1043097</v>
          </cell>
        </row>
        <row r="17378">
          <cell r="A17378">
            <v>1043097</v>
          </cell>
        </row>
        <row r="17379">
          <cell r="A17379">
            <v>1043097</v>
          </cell>
        </row>
        <row r="17380">
          <cell r="A17380">
            <v>1043097</v>
          </cell>
        </row>
        <row r="17381">
          <cell r="A17381">
            <v>1043097</v>
          </cell>
        </row>
        <row r="17382">
          <cell r="A17382">
            <v>1043097</v>
          </cell>
        </row>
        <row r="17383">
          <cell r="A17383">
            <v>1043097</v>
          </cell>
        </row>
        <row r="17384">
          <cell r="A17384">
            <v>1043097</v>
          </cell>
        </row>
        <row r="17385">
          <cell r="A17385">
            <v>1043097</v>
          </cell>
        </row>
        <row r="17386">
          <cell r="A17386">
            <v>1043097</v>
          </cell>
        </row>
        <row r="17387">
          <cell r="A17387">
            <v>1043097</v>
          </cell>
        </row>
        <row r="17388">
          <cell r="A17388">
            <v>1043097</v>
          </cell>
        </row>
        <row r="17389">
          <cell r="A17389">
            <v>1043097</v>
          </cell>
        </row>
        <row r="17390">
          <cell r="A17390">
            <v>1043097</v>
          </cell>
        </row>
        <row r="17391">
          <cell r="A17391">
            <v>1043097</v>
          </cell>
        </row>
        <row r="17392">
          <cell r="A17392">
            <v>1043097</v>
          </cell>
        </row>
        <row r="17393">
          <cell r="A17393">
            <v>1043097</v>
          </cell>
        </row>
        <row r="17394">
          <cell r="A17394">
            <v>1043097</v>
          </cell>
        </row>
        <row r="17395">
          <cell r="A17395">
            <v>1043097</v>
          </cell>
        </row>
        <row r="17396">
          <cell r="A17396">
            <v>1043097</v>
          </cell>
        </row>
        <row r="17397">
          <cell r="A17397">
            <v>1043097</v>
          </cell>
        </row>
        <row r="17398">
          <cell r="A17398">
            <v>1043097</v>
          </cell>
        </row>
        <row r="17399">
          <cell r="A17399">
            <v>1043097</v>
          </cell>
        </row>
        <row r="17400">
          <cell r="A17400">
            <v>1043097</v>
          </cell>
        </row>
        <row r="17401">
          <cell r="A17401">
            <v>1043097</v>
          </cell>
        </row>
        <row r="17402">
          <cell r="A17402">
            <v>1043097</v>
          </cell>
        </row>
        <row r="17403">
          <cell r="A17403">
            <v>1043097</v>
          </cell>
        </row>
        <row r="17404">
          <cell r="A17404">
            <v>1043097</v>
          </cell>
        </row>
        <row r="17405">
          <cell r="A17405">
            <v>1043097</v>
          </cell>
        </row>
        <row r="17406">
          <cell r="A17406">
            <v>1043097</v>
          </cell>
        </row>
        <row r="17407">
          <cell r="A17407">
            <v>1043097</v>
          </cell>
        </row>
        <row r="17408">
          <cell r="A17408">
            <v>1043097</v>
          </cell>
        </row>
        <row r="17409">
          <cell r="A17409">
            <v>1043097</v>
          </cell>
        </row>
        <row r="17410">
          <cell r="A17410">
            <v>1043097</v>
          </cell>
        </row>
        <row r="17411">
          <cell r="A17411">
            <v>1043097</v>
          </cell>
        </row>
        <row r="17412">
          <cell r="A17412">
            <v>1043097</v>
          </cell>
        </row>
        <row r="17413">
          <cell r="A17413">
            <v>1043097</v>
          </cell>
        </row>
        <row r="17414">
          <cell r="A17414">
            <v>1043097</v>
          </cell>
        </row>
        <row r="17415">
          <cell r="A17415">
            <v>1043097</v>
          </cell>
        </row>
        <row r="17416">
          <cell r="A17416">
            <v>1043097</v>
          </cell>
        </row>
        <row r="17417">
          <cell r="A17417">
            <v>1043097</v>
          </cell>
        </row>
        <row r="17418">
          <cell r="A17418">
            <v>1043097</v>
          </cell>
        </row>
        <row r="17419">
          <cell r="A17419">
            <v>1043097</v>
          </cell>
        </row>
        <row r="17420">
          <cell r="A17420">
            <v>1043097</v>
          </cell>
        </row>
        <row r="17421">
          <cell r="A17421">
            <v>1043097</v>
          </cell>
        </row>
        <row r="17422">
          <cell r="A17422">
            <v>1043097</v>
          </cell>
        </row>
        <row r="17423">
          <cell r="A17423">
            <v>1043097</v>
          </cell>
        </row>
        <row r="17424">
          <cell r="A17424">
            <v>1043097</v>
          </cell>
        </row>
        <row r="17425">
          <cell r="A17425">
            <v>1043098</v>
          </cell>
        </row>
        <row r="17426">
          <cell r="A17426">
            <v>1043113</v>
          </cell>
        </row>
        <row r="17427">
          <cell r="A17427">
            <v>1043113</v>
          </cell>
        </row>
        <row r="17428">
          <cell r="A17428">
            <v>1043113</v>
          </cell>
        </row>
        <row r="17429">
          <cell r="A17429">
            <v>1043113</v>
          </cell>
        </row>
        <row r="17430">
          <cell r="A17430">
            <v>1043113</v>
          </cell>
        </row>
        <row r="17431">
          <cell r="A17431">
            <v>1043113</v>
          </cell>
        </row>
        <row r="17432">
          <cell r="A17432">
            <v>1043113</v>
          </cell>
        </row>
        <row r="17433">
          <cell r="A17433">
            <v>1043113</v>
          </cell>
        </row>
        <row r="17434">
          <cell r="A17434">
            <v>1043113</v>
          </cell>
        </row>
        <row r="17435">
          <cell r="A17435">
            <v>1043115</v>
          </cell>
        </row>
        <row r="17436">
          <cell r="A17436">
            <v>1043115</v>
          </cell>
        </row>
        <row r="17437">
          <cell r="A17437">
            <v>1043116</v>
          </cell>
        </row>
        <row r="17438">
          <cell r="A17438">
            <v>1043116</v>
          </cell>
        </row>
        <row r="17439">
          <cell r="A17439">
            <v>1043116</v>
          </cell>
        </row>
        <row r="17440">
          <cell r="A17440">
            <v>1043116</v>
          </cell>
        </row>
        <row r="17441">
          <cell r="A17441">
            <v>1043119</v>
          </cell>
        </row>
        <row r="17442">
          <cell r="A17442">
            <v>1043119</v>
          </cell>
        </row>
        <row r="17443">
          <cell r="A17443">
            <v>1043119</v>
          </cell>
        </row>
        <row r="17444">
          <cell r="A17444">
            <v>1043119</v>
          </cell>
        </row>
        <row r="17445">
          <cell r="A17445">
            <v>1043119</v>
          </cell>
        </row>
        <row r="17446">
          <cell r="A17446">
            <v>1043119</v>
          </cell>
        </row>
        <row r="17447">
          <cell r="A17447">
            <v>1043119</v>
          </cell>
        </row>
        <row r="17448">
          <cell r="A17448">
            <v>1043122</v>
          </cell>
        </row>
        <row r="17449">
          <cell r="A17449">
            <v>1043124</v>
          </cell>
        </row>
        <row r="17450">
          <cell r="A17450">
            <v>1043124</v>
          </cell>
        </row>
        <row r="17451">
          <cell r="A17451">
            <v>1043125</v>
          </cell>
        </row>
        <row r="17452">
          <cell r="A17452">
            <v>1043125</v>
          </cell>
        </row>
        <row r="17453">
          <cell r="A17453">
            <v>1043125</v>
          </cell>
        </row>
        <row r="17454">
          <cell r="A17454">
            <v>1043125</v>
          </cell>
        </row>
        <row r="17455">
          <cell r="A17455">
            <v>1043125</v>
          </cell>
        </row>
        <row r="17456">
          <cell r="A17456">
            <v>1043125</v>
          </cell>
        </row>
        <row r="17457">
          <cell r="A17457">
            <v>1043125</v>
          </cell>
        </row>
        <row r="17458">
          <cell r="A17458">
            <v>1043125</v>
          </cell>
        </row>
        <row r="17459">
          <cell r="A17459">
            <v>1043135</v>
          </cell>
        </row>
        <row r="17460">
          <cell r="A17460">
            <v>1043135</v>
          </cell>
        </row>
        <row r="17461">
          <cell r="A17461">
            <v>1043135</v>
          </cell>
        </row>
        <row r="17462">
          <cell r="A17462">
            <v>1043135</v>
          </cell>
        </row>
        <row r="17463">
          <cell r="A17463">
            <v>1043135</v>
          </cell>
        </row>
        <row r="17464">
          <cell r="A17464">
            <v>1043136</v>
          </cell>
        </row>
        <row r="17465">
          <cell r="A17465">
            <v>1043136</v>
          </cell>
        </row>
        <row r="17466">
          <cell r="A17466">
            <v>1043136</v>
          </cell>
        </row>
        <row r="17467">
          <cell r="A17467">
            <v>1043161</v>
          </cell>
        </row>
        <row r="17468">
          <cell r="A17468">
            <v>1043161</v>
          </cell>
        </row>
        <row r="17469">
          <cell r="A17469">
            <v>1043161</v>
          </cell>
        </row>
        <row r="17470">
          <cell r="A17470">
            <v>1043161</v>
          </cell>
        </row>
        <row r="17471">
          <cell r="A17471">
            <v>1043174</v>
          </cell>
        </row>
        <row r="17472">
          <cell r="A17472">
            <v>1043174</v>
          </cell>
        </row>
        <row r="17473">
          <cell r="A17473">
            <v>1043174</v>
          </cell>
        </row>
        <row r="17474">
          <cell r="A17474">
            <v>1043174</v>
          </cell>
        </row>
        <row r="17475">
          <cell r="A17475">
            <v>1043174</v>
          </cell>
        </row>
        <row r="17476">
          <cell r="A17476">
            <v>1043174</v>
          </cell>
        </row>
        <row r="17477">
          <cell r="A17477">
            <v>1043174</v>
          </cell>
        </row>
        <row r="17478">
          <cell r="A17478">
            <v>1043174</v>
          </cell>
        </row>
        <row r="17479">
          <cell r="A17479">
            <v>1043174</v>
          </cell>
        </row>
        <row r="17480">
          <cell r="A17480">
            <v>1043174</v>
          </cell>
        </row>
        <row r="17481">
          <cell r="A17481">
            <v>1043174</v>
          </cell>
        </row>
        <row r="17482">
          <cell r="A17482">
            <v>1043174</v>
          </cell>
        </row>
        <row r="17483">
          <cell r="A17483">
            <v>1043174</v>
          </cell>
        </row>
        <row r="17484">
          <cell r="A17484">
            <v>1043174</v>
          </cell>
        </row>
        <row r="17485">
          <cell r="A17485">
            <v>1043174</v>
          </cell>
        </row>
        <row r="17486">
          <cell r="A17486">
            <v>1043174</v>
          </cell>
        </row>
        <row r="17487">
          <cell r="A17487">
            <v>1043174</v>
          </cell>
        </row>
        <row r="17488">
          <cell r="A17488">
            <v>1043174</v>
          </cell>
        </row>
        <row r="17489">
          <cell r="A17489">
            <v>1043174</v>
          </cell>
        </row>
        <row r="17490">
          <cell r="A17490">
            <v>1043174</v>
          </cell>
        </row>
        <row r="17491">
          <cell r="A17491">
            <v>1043174</v>
          </cell>
        </row>
        <row r="17492">
          <cell r="A17492">
            <v>1043174</v>
          </cell>
        </row>
        <row r="17493">
          <cell r="A17493">
            <v>1043174</v>
          </cell>
        </row>
        <row r="17494">
          <cell r="A17494">
            <v>1043174</v>
          </cell>
        </row>
        <row r="17495">
          <cell r="A17495">
            <v>1043174</v>
          </cell>
        </row>
        <row r="17496">
          <cell r="A17496">
            <v>1043174</v>
          </cell>
        </row>
        <row r="17497">
          <cell r="A17497">
            <v>1043174</v>
          </cell>
        </row>
        <row r="17498">
          <cell r="A17498">
            <v>1043174</v>
          </cell>
        </row>
        <row r="17499">
          <cell r="A17499">
            <v>1043174</v>
          </cell>
        </row>
        <row r="17500">
          <cell r="A17500">
            <v>1043174</v>
          </cell>
        </row>
        <row r="17501">
          <cell r="A17501">
            <v>1043174</v>
          </cell>
        </row>
        <row r="17502">
          <cell r="A17502">
            <v>1043174</v>
          </cell>
        </row>
        <row r="17503">
          <cell r="A17503">
            <v>1043174</v>
          </cell>
        </row>
        <row r="17504">
          <cell r="A17504">
            <v>1043174</v>
          </cell>
        </row>
        <row r="17505">
          <cell r="A17505">
            <v>1043174</v>
          </cell>
        </row>
        <row r="17506">
          <cell r="A17506">
            <v>1043174</v>
          </cell>
        </row>
        <row r="17507">
          <cell r="A17507">
            <v>1043174</v>
          </cell>
        </row>
        <row r="17508">
          <cell r="A17508">
            <v>1043174</v>
          </cell>
        </row>
        <row r="17509">
          <cell r="A17509">
            <v>1043178</v>
          </cell>
        </row>
        <row r="17510">
          <cell r="A17510">
            <v>1043178</v>
          </cell>
        </row>
        <row r="17511">
          <cell r="A17511">
            <v>1043178</v>
          </cell>
        </row>
        <row r="17512">
          <cell r="A17512">
            <v>1043178</v>
          </cell>
        </row>
        <row r="17513">
          <cell r="A17513">
            <v>1043178</v>
          </cell>
        </row>
        <row r="17514">
          <cell r="A17514">
            <v>1043181</v>
          </cell>
        </row>
        <row r="17515">
          <cell r="A17515">
            <v>1043181</v>
          </cell>
        </row>
        <row r="17516">
          <cell r="A17516">
            <v>1043181</v>
          </cell>
        </row>
        <row r="17517">
          <cell r="A17517">
            <v>1043181</v>
          </cell>
        </row>
        <row r="17518">
          <cell r="A17518">
            <v>1043181</v>
          </cell>
        </row>
        <row r="17519">
          <cell r="A17519">
            <v>1043181</v>
          </cell>
        </row>
        <row r="17520">
          <cell r="A17520">
            <v>1043181</v>
          </cell>
        </row>
        <row r="17521">
          <cell r="A17521">
            <v>1043181</v>
          </cell>
        </row>
        <row r="17522">
          <cell r="A17522">
            <v>1043181</v>
          </cell>
        </row>
        <row r="17523">
          <cell r="A17523">
            <v>1043181</v>
          </cell>
        </row>
        <row r="17524">
          <cell r="A17524">
            <v>1043181</v>
          </cell>
        </row>
        <row r="17525">
          <cell r="A17525">
            <v>1043181</v>
          </cell>
        </row>
        <row r="17526">
          <cell r="A17526">
            <v>1043181</v>
          </cell>
        </row>
        <row r="17527">
          <cell r="A17527">
            <v>1043181</v>
          </cell>
        </row>
        <row r="17528">
          <cell r="A17528">
            <v>1043182</v>
          </cell>
        </row>
        <row r="17529">
          <cell r="A17529">
            <v>1043182</v>
          </cell>
        </row>
        <row r="17530">
          <cell r="A17530">
            <v>1043182</v>
          </cell>
        </row>
        <row r="17531">
          <cell r="A17531">
            <v>1043182</v>
          </cell>
        </row>
        <row r="17532">
          <cell r="A17532">
            <v>1043182</v>
          </cell>
        </row>
        <row r="17533">
          <cell r="A17533">
            <v>1043182</v>
          </cell>
        </row>
        <row r="17534">
          <cell r="A17534">
            <v>1043182</v>
          </cell>
        </row>
        <row r="17535">
          <cell r="A17535">
            <v>1043182</v>
          </cell>
        </row>
        <row r="17536">
          <cell r="A17536">
            <v>1043182</v>
          </cell>
        </row>
        <row r="17537">
          <cell r="A17537">
            <v>1043182</v>
          </cell>
        </row>
        <row r="17538">
          <cell r="A17538">
            <v>1043182</v>
          </cell>
        </row>
        <row r="17539">
          <cell r="A17539">
            <v>1043182</v>
          </cell>
        </row>
        <row r="17540">
          <cell r="A17540">
            <v>1043182</v>
          </cell>
        </row>
        <row r="17541">
          <cell r="A17541">
            <v>1043182</v>
          </cell>
        </row>
        <row r="17542">
          <cell r="A17542">
            <v>1043182</v>
          </cell>
        </row>
        <row r="17543">
          <cell r="A17543">
            <v>1043182</v>
          </cell>
        </row>
        <row r="17544">
          <cell r="A17544">
            <v>1043182</v>
          </cell>
        </row>
        <row r="17545">
          <cell r="A17545">
            <v>1043182</v>
          </cell>
        </row>
        <row r="17546">
          <cell r="A17546">
            <v>1043185</v>
          </cell>
        </row>
        <row r="17547">
          <cell r="A17547">
            <v>1043185</v>
          </cell>
        </row>
        <row r="17548">
          <cell r="A17548">
            <v>1043185</v>
          </cell>
        </row>
        <row r="17549">
          <cell r="A17549">
            <v>1043185</v>
          </cell>
        </row>
        <row r="17550">
          <cell r="A17550">
            <v>1043185</v>
          </cell>
        </row>
        <row r="17551">
          <cell r="A17551">
            <v>1043185</v>
          </cell>
        </row>
        <row r="17552">
          <cell r="A17552">
            <v>1043185</v>
          </cell>
        </row>
        <row r="17553">
          <cell r="A17553">
            <v>1043185</v>
          </cell>
        </row>
        <row r="17554">
          <cell r="A17554">
            <v>1043185</v>
          </cell>
        </row>
        <row r="17555">
          <cell r="A17555">
            <v>1043185</v>
          </cell>
        </row>
        <row r="17556">
          <cell r="A17556">
            <v>1043185</v>
          </cell>
        </row>
        <row r="17557">
          <cell r="A17557">
            <v>1043185</v>
          </cell>
        </row>
        <row r="17558">
          <cell r="A17558">
            <v>1043185</v>
          </cell>
        </row>
        <row r="17559">
          <cell r="A17559">
            <v>1043185</v>
          </cell>
        </row>
        <row r="17560">
          <cell r="A17560">
            <v>1043185</v>
          </cell>
        </row>
        <row r="17561">
          <cell r="A17561">
            <v>1043185</v>
          </cell>
        </row>
        <row r="17562">
          <cell r="A17562">
            <v>1043185</v>
          </cell>
        </row>
        <row r="17563">
          <cell r="A17563">
            <v>1043185</v>
          </cell>
        </row>
        <row r="17564">
          <cell r="A17564">
            <v>1043205</v>
          </cell>
        </row>
        <row r="17565">
          <cell r="A17565">
            <v>1043205</v>
          </cell>
        </row>
        <row r="17566">
          <cell r="A17566">
            <v>1043205</v>
          </cell>
        </row>
        <row r="17567">
          <cell r="A17567">
            <v>1043205</v>
          </cell>
        </row>
        <row r="17568">
          <cell r="A17568">
            <v>1043205</v>
          </cell>
        </row>
        <row r="17569">
          <cell r="A17569">
            <v>1043205</v>
          </cell>
        </row>
        <row r="17570">
          <cell r="A17570">
            <v>1043205</v>
          </cell>
        </row>
        <row r="17571">
          <cell r="A17571">
            <v>1043207</v>
          </cell>
        </row>
        <row r="17572">
          <cell r="A17572">
            <v>1043207</v>
          </cell>
        </row>
        <row r="17573">
          <cell r="A17573">
            <v>1043207</v>
          </cell>
        </row>
        <row r="17574">
          <cell r="A17574">
            <v>1043207</v>
          </cell>
        </row>
        <row r="17575">
          <cell r="A17575">
            <v>1043207</v>
          </cell>
        </row>
        <row r="17576">
          <cell r="A17576">
            <v>1043207</v>
          </cell>
        </row>
        <row r="17577">
          <cell r="A17577">
            <v>1043207</v>
          </cell>
        </row>
        <row r="17578">
          <cell r="A17578">
            <v>1043210</v>
          </cell>
        </row>
        <row r="17579">
          <cell r="A17579">
            <v>1043210</v>
          </cell>
        </row>
        <row r="17580">
          <cell r="A17580">
            <v>1043210</v>
          </cell>
        </row>
        <row r="17581">
          <cell r="A17581">
            <v>1043210</v>
          </cell>
        </row>
        <row r="17582">
          <cell r="A17582">
            <v>1043210</v>
          </cell>
        </row>
        <row r="17583">
          <cell r="A17583">
            <v>1043210</v>
          </cell>
        </row>
        <row r="17584">
          <cell r="A17584">
            <v>1043210</v>
          </cell>
        </row>
        <row r="17585">
          <cell r="A17585">
            <v>1043210</v>
          </cell>
        </row>
        <row r="17586">
          <cell r="A17586">
            <v>1043215</v>
          </cell>
        </row>
        <row r="17587">
          <cell r="A17587">
            <v>1043215</v>
          </cell>
        </row>
        <row r="17588">
          <cell r="A17588">
            <v>1043215</v>
          </cell>
        </row>
        <row r="17589">
          <cell r="A17589">
            <v>1043215</v>
          </cell>
        </row>
        <row r="17590">
          <cell r="A17590">
            <v>1043215</v>
          </cell>
        </row>
        <row r="17591">
          <cell r="A17591">
            <v>1043216</v>
          </cell>
        </row>
        <row r="17592">
          <cell r="A17592">
            <v>1043216</v>
          </cell>
        </row>
        <row r="17593">
          <cell r="A17593">
            <v>1043216</v>
          </cell>
        </row>
        <row r="17594">
          <cell r="A17594">
            <v>1043216</v>
          </cell>
        </row>
        <row r="17595">
          <cell r="A17595">
            <v>1043233</v>
          </cell>
        </row>
        <row r="17596">
          <cell r="A17596">
            <v>1043233</v>
          </cell>
        </row>
        <row r="17597">
          <cell r="A17597">
            <v>1043233</v>
          </cell>
        </row>
        <row r="17598">
          <cell r="A17598">
            <v>1043233</v>
          </cell>
        </row>
        <row r="17599">
          <cell r="A17599">
            <v>1043233</v>
          </cell>
        </row>
        <row r="17600">
          <cell r="A17600">
            <v>1043233</v>
          </cell>
        </row>
        <row r="17601">
          <cell r="A17601">
            <v>1043233</v>
          </cell>
        </row>
        <row r="17602">
          <cell r="A17602">
            <v>1043233</v>
          </cell>
        </row>
        <row r="17603">
          <cell r="A17603">
            <v>1043233</v>
          </cell>
        </row>
        <row r="17604">
          <cell r="A17604">
            <v>1043233</v>
          </cell>
        </row>
        <row r="17605">
          <cell r="A17605">
            <v>1043233</v>
          </cell>
        </row>
        <row r="17606">
          <cell r="A17606">
            <v>1043233</v>
          </cell>
        </row>
        <row r="17607">
          <cell r="A17607">
            <v>1043233</v>
          </cell>
        </row>
        <row r="17608">
          <cell r="A17608">
            <v>1043233</v>
          </cell>
        </row>
        <row r="17609">
          <cell r="A17609">
            <v>1043233</v>
          </cell>
        </row>
        <row r="17610">
          <cell r="A17610">
            <v>1043233</v>
          </cell>
        </row>
        <row r="17611">
          <cell r="A17611">
            <v>1043234</v>
          </cell>
        </row>
        <row r="17612">
          <cell r="A17612">
            <v>1043234</v>
          </cell>
        </row>
        <row r="17613">
          <cell r="A17613">
            <v>1043234</v>
          </cell>
        </row>
        <row r="17614">
          <cell r="A17614">
            <v>1043234</v>
          </cell>
        </row>
        <row r="17615">
          <cell r="A17615">
            <v>1043234</v>
          </cell>
        </row>
        <row r="17616">
          <cell r="A17616">
            <v>1043234</v>
          </cell>
        </row>
        <row r="17617">
          <cell r="A17617">
            <v>1043234</v>
          </cell>
        </row>
        <row r="17618">
          <cell r="A17618">
            <v>1043234</v>
          </cell>
        </row>
        <row r="17619">
          <cell r="A17619">
            <v>1043234</v>
          </cell>
        </row>
        <row r="17620">
          <cell r="A17620">
            <v>1043234</v>
          </cell>
        </row>
        <row r="17621">
          <cell r="A17621">
            <v>1043234</v>
          </cell>
        </row>
        <row r="17622">
          <cell r="A17622">
            <v>1043234</v>
          </cell>
        </row>
        <row r="17623">
          <cell r="A17623">
            <v>1043234</v>
          </cell>
        </row>
        <row r="17624">
          <cell r="A17624">
            <v>1043234</v>
          </cell>
        </row>
        <row r="17625">
          <cell r="A17625">
            <v>1043234</v>
          </cell>
        </row>
        <row r="17626">
          <cell r="A17626">
            <v>1043234</v>
          </cell>
        </row>
        <row r="17627">
          <cell r="A17627">
            <v>1043235</v>
          </cell>
        </row>
        <row r="17628">
          <cell r="A17628">
            <v>1043235</v>
          </cell>
        </row>
        <row r="17629">
          <cell r="A17629">
            <v>1043235</v>
          </cell>
        </row>
        <row r="17630">
          <cell r="A17630">
            <v>1043235</v>
          </cell>
        </row>
        <row r="17631">
          <cell r="A17631">
            <v>1043235</v>
          </cell>
        </row>
        <row r="17632">
          <cell r="A17632">
            <v>1043235</v>
          </cell>
        </row>
        <row r="17633">
          <cell r="A17633">
            <v>1043235</v>
          </cell>
        </row>
        <row r="17634">
          <cell r="A17634">
            <v>1043236</v>
          </cell>
        </row>
        <row r="17635">
          <cell r="A17635">
            <v>1043236</v>
          </cell>
        </row>
        <row r="17636">
          <cell r="A17636">
            <v>1043236</v>
          </cell>
        </row>
        <row r="17637">
          <cell r="A17637">
            <v>1043236</v>
          </cell>
        </row>
        <row r="17638">
          <cell r="A17638">
            <v>1043236</v>
          </cell>
        </row>
        <row r="17639">
          <cell r="A17639">
            <v>1043236</v>
          </cell>
        </row>
        <row r="17640">
          <cell r="A17640">
            <v>1043236</v>
          </cell>
        </row>
        <row r="17641">
          <cell r="A17641">
            <v>1043236</v>
          </cell>
        </row>
        <row r="17642">
          <cell r="A17642">
            <v>1043236</v>
          </cell>
        </row>
        <row r="17643">
          <cell r="A17643">
            <v>1043236</v>
          </cell>
        </row>
        <row r="17644">
          <cell r="A17644">
            <v>1043236</v>
          </cell>
        </row>
        <row r="17645">
          <cell r="A17645">
            <v>1043236</v>
          </cell>
        </row>
        <row r="17646">
          <cell r="A17646">
            <v>1043236</v>
          </cell>
        </row>
        <row r="17647">
          <cell r="A17647">
            <v>1043236</v>
          </cell>
        </row>
        <row r="17648">
          <cell r="A17648">
            <v>1043236</v>
          </cell>
        </row>
        <row r="17649">
          <cell r="A17649">
            <v>1043236</v>
          </cell>
        </row>
        <row r="17650">
          <cell r="A17650">
            <v>1043236</v>
          </cell>
        </row>
        <row r="17651">
          <cell r="A17651">
            <v>1043236</v>
          </cell>
        </row>
        <row r="17652">
          <cell r="A17652">
            <v>1043236</v>
          </cell>
        </row>
        <row r="17653">
          <cell r="A17653">
            <v>1043236</v>
          </cell>
        </row>
        <row r="17654">
          <cell r="A17654">
            <v>1043237</v>
          </cell>
        </row>
        <row r="17655">
          <cell r="A17655">
            <v>1043237</v>
          </cell>
        </row>
        <row r="17656">
          <cell r="A17656">
            <v>1043237</v>
          </cell>
        </row>
        <row r="17657">
          <cell r="A17657">
            <v>1043237</v>
          </cell>
        </row>
        <row r="17658">
          <cell r="A17658">
            <v>1043237</v>
          </cell>
        </row>
        <row r="17659">
          <cell r="A17659">
            <v>1043237</v>
          </cell>
        </row>
        <row r="17660">
          <cell r="A17660">
            <v>1043237</v>
          </cell>
        </row>
        <row r="17661">
          <cell r="A17661">
            <v>1043240</v>
          </cell>
        </row>
        <row r="17662">
          <cell r="A17662">
            <v>1043240</v>
          </cell>
        </row>
        <row r="17663">
          <cell r="A17663">
            <v>1043240</v>
          </cell>
        </row>
        <row r="17664">
          <cell r="A17664">
            <v>1043240</v>
          </cell>
        </row>
        <row r="17665">
          <cell r="A17665">
            <v>1043240</v>
          </cell>
        </row>
        <row r="17666">
          <cell r="A17666">
            <v>1043240</v>
          </cell>
        </row>
        <row r="17667">
          <cell r="A17667">
            <v>1043240</v>
          </cell>
        </row>
        <row r="17668">
          <cell r="A17668">
            <v>1043240</v>
          </cell>
        </row>
        <row r="17669">
          <cell r="A17669">
            <v>1043240</v>
          </cell>
        </row>
        <row r="17670">
          <cell r="A17670">
            <v>1043240</v>
          </cell>
        </row>
        <row r="17671">
          <cell r="A17671">
            <v>1043240</v>
          </cell>
        </row>
        <row r="17672">
          <cell r="A17672">
            <v>1043240</v>
          </cell>
        </row>
        <row r="17673">
          <cell r="A17673">
            <v>1043240</v>
          </cell>
        </row>
        <row r="17674">
          <cell r="A17674">
            <v>1043240</v>
          </cell>
        </row>
        <row r="17675">
          <cell r="A17675">
            <v>1043240</v>
          </cell>
        </row>
        <row r="17676">
          <cell r="A17676">
            <v>1043240</v>
          </cell>
        </row>
        <row r="17677">
          <cell r="A17677">
            <v>1043240</v>
          </cell>
        </row>
        <row r="17678">
          <cell r="A17678">
            <v>1043241</v>
          </cell>
        </row>
        <row r="17679">
          <cell r="A17679">
            <v>1043241</v>
          </cell>
        </row>
        <row r="17680">
          <cell r="A17680">
            <v>1043241</v>
          </cell>
        </row>
        <row r="17681">
          <cell r="A17681">
            <v>1043241</v>
          </cell>
        </row>
        <row r="17682">
          <cell r="A17682">
            <v>1043241</v>
          </cell>
        </row>
        <row r="17683">
          <cell r="A17683">
            <v>1043241</v>
          </cell>
        </row>
        <row r="17684">
          <cell r="A17684">
            <v>1043241</v>
          </cell>
        </row>
        <row r="17685">
          <cell r="A17685">
            <v>1043241</v>
          </cell>
        </row>
        <row r="17686">
          <cell r="A17686">
            <v>1043241</v>
          </cell>
        </row>
        <row r="17687">
          <cell r="A17687">
            <v>1043241</v>
          </cell>
        </row>
        <row r="17688">
          <cell r="A17688">
            <v>1043241</v>
          </cell>
        </row>
        <row r="17689">
          <cell r="A17689">
            <v>1043241</v>
          </cell>
        </row>
        <row r="17690">
          <cell r="A17690">
            <v>1043241</v>
          </cell>
        </row>
        <row r="17691">
          <cell r="A17691">
            <v>1043242</v>
          </cell>
        </row>
        <row r="17692">
          <cell r="A17692">
            <v>1043242</v>
          </cell>
        </row>
        <row r="17693">
          <cell r="A17693">
            <v>1043242</v>
          </cell>
        </row>
        <row r="17694">
          <cell r="A17694">
            <v>1043242</v>
          </cell>
        </row>
        <row r="17695">
          <cell r="A17695">
            <v>1043242</v>
          </cell>
        </row>
        <row r="17696">
          <cell r="A17696">
            <v>1043242</v>
          </cell>
        </row>
        <row r="17697">
          <cell r="A17697">
            <v>1043242</v>
          </cell>
        </row>
        <row r="17698">
          <cell r="A17698">
            <v>1043242</v>
          </cell>
        </row>
        <row r="17699">
          <cell r="A17699">
            <v>1043242</v>
          </cell>
        </row>
        <row r="17700">
          <cell r="A17700">
            <v>1043242</v>
          </cell>
        </row>
        <row r="17701">
          <cell r="A17701">
            <v>1043242</v>
          </cell>
        </row>
        <row r="17702">
          <cell r="A17702">
            <v>1043242</v>
          </cell>
        </row>
        <row r="17703">
          <cell r="A17703">
            <v>1043242</v>
          </cell>
        </row>
        <row r="17704">
          <cell r="A17704">
            <v>1043242</v>
          </cell>
        </row>
        <row r="17705">
          <cell r="A17705">
            <v>1043242</v>
          </cell>
        </row>
        <row r="17706">
          <cell r="A17706">
            <v>1043242</v>
          </cell>
        </row>
        <row r="17707">
          <cell r="A17707">
            <v>1043242</v>
          </cell>
        </row>
        <row r="17708">
          <cell r="A17708">
            <v>1043243</v>
          </cell>
        </row>
        <row r="17709">
          <cell r="A17709">
            <v>1043243</v>
          </cell>
        </row>
        <row r="17710">
          <cell r="A17710">
            <v>1043243</v>
          </cell>
        </row>
        <row r="17711">
          <cell r="A17711">
            <v>1043243</v>
          </cell>
        </row>
        <row r="17712">
          <cell r="A17712">
            <v>1043243</v>
          </cell>
        </row>
        <row r="17713">
          <cell r="A17713">
            <v>1043243</v>
          </cell>
        </row>
        <row r="17714">
          <cell r="A17714">
            <v>1043244</v>
          </cell>
        </row>
        <row r="17715">
          <cell r="A17715">
            <v>1043244</v>
          </cell>
        </row>
        <row r="17716">
          <cell r="A17716">
            <v>1043244</v>
          </cell>
        </row>
        <row r="17717">
          <cell r="A17717">
            <v>1043244</v>
          </cell>
        </row>
        <row r="17718">
          <cell r="A17718">
            <v>1043244</v>
          </cell>
        </row>
        <row r="17719">
          <cell r="A17719">
            <v>1043244</v>
          </cell>
        </row>
        <row r="17720">
          <cell r="A17720">
            <v>1043244</v>
          </cell>
        </row>
        <row r="17721">
          <cell r="A17721">
            <v>1043244</v>
          </cell>
        </row>
        <row r="17722">
          <cell r="A17722">
            <v>1043244</v>
          </cell>
        </row>
        <row r="17723">
          <cell r="A17723">
            <v>1043244</v>
          </cell>
        </row>
        <row r="17724">
          <cell r="A17724">
            <v>1043244</v>
          </cell>
        </row>
        <row r="17725">
          <cell r="A17725">
            <v>1043244</v>
          </cell>
        </row>
        <row r="17726">
          <cell r="A17726">
            <v>1043244</v>
          </cell>
        </row>
        <row r="17727">
          <cell r="A17727">
            <v>1043244</v>
          </cell>
        </row>
        <row r="17728">
          <cell r="A17728">
            <v>1043244</v>
          </cell>
        </row>
        <row r="17729">
          <cell r="A17729">
            <v>1043244</v>
          </cell>
        </row>
        <row r="17730">
          <cell r="A17730">
            <v>1043244</v>
          </cell>
        </row>
        <row r="17731">
          <cell r="A17731">
            <v>1043245</v>
          </cell>
        </row>
        <row r="17732">
          <cell r="A17732">
            <v>1043245</v>
          </cell>
        </row>
        <row r="17733">
          <cell r="A17733">
            <v>1043245</v>
          </cell>
        </row>
        <row r="17734">
          <cell r="A17734">
            <v>1043245</v>
          </cell>
        </row>
        <row r="17735">
          <cell r="A17735">
            <v>1043245</v>
          </cell>
        </row>
        <row r="17736">
          <cell r="A17736">
            <v>1043245</v>
          </cell>
        </row>
        <row r="17737">
          <cell r="A17737">
            <v>1043245</v>
          </cell>
        </row>
        <row r="17738">
          <cell r="A17738">
            <v>1043245</v>
          </cell>
        </row>
        <row r="17739">
          <cell r="A17739">
            <v>1043245</v>
          </cell>
        </row>
        <row r="17740">
          <cell r="A17740">
            <v>1043245</v>
          </cell>
        </row>
        <row r="17741">
          <cell r="A17741">
            <v>1043245</v>
          </cell>
        </row>
        <row r="17742">
          <cell r="A17742">
            <v>1043245</v>
          </cell>
        </row>
        <row r="17743">
          <cell r="A17743">
            <v>1043245</v>
          </cell>
        </row>
        <row r="17744">
          <cell r="A17744">
            <v>1043245</v>
          </cell>
        </row>
        <row r="17745">
          <cell r="A17745">
            <v>1043245</v>
          </cell>
        </row>
        <row r="17746">
          <cell r="A17746">
            <v>1043245</v>
          </cell>
        </row>
        <row r="17747">
          <cell r="A17747">
            <v>1043245</v>
          </cell>
        </row>
        <row r="17748">
          <cell r="A17748">
            <v>1043245</v>
          </cell>
        </row>
        <row r="17749">
          <cell r="A17749">
            <v>1043245</v>
          </cell>
        </row>
        <row r="17750">
          <cell r="A17750">
            <v>1043245</v>
          </cell>
        </row>
        <row r="17751">
          <cell r="A17751">
            <v>1043245</v>
          </cell>
        </row>
        <row r="17752">
          <cell r="A17752">
            <v>1043246</v>
          </cell>
        </row>
        <row r="17753">
          <cell r="A17753">
            <v>1043246</v>
          </cell>
        </row>
        <row r="17754">
          <cell r="A17754">
            <v>1043246</v>
          </cell>
        </row>
        <row r="17755">
          <cell r="A17755">
            <v>1043246</v>
          </cell>
        </row>
        <row r="17756">
          <cell r="A17756">
            <v>1043246</v>
          </cell>
        </row>
        <row r="17757">
          <cell r="A17757">
            <v>1043246</v>
          </cell>
        </row>
        <row r="17758">
          <cell r="A17758">
            <v>1043246</v>
          </cell>
        </row>
        <row r="17759">
          <cell r="A17759">
            <v>1043246</v>
          </cell>
        </row>
        <row r="17760">
          <cell r="A17760">
            <v>1043246</v>
          </cell>
        </row>
        <row r="17761">
          <cell r="A17761">
            <v>1043246</v>
          </cell>
        </row>
        <row r="17762">
          <cell r="A17762">
            <v>1043246</v>
          </cell>
        </row>
        <row r="17763">
          <cell r="A17763">
            <v>1043246</v>
          </cell>
        </row>
        <row r="17764">
          <cell r="A17764">
            <v>1043246</v>
          </cell>
        </row>
        <row r="17765">
          <cell r="A17765">
            <v>1043246</v>
          </cell>
        </row>
        <row r="17766">
          <cell r="A17766">
            <v>1043246</v>
          </cell>
        </row>
        <row r="17767">
          <cell r="A17767">
            <v>1043248</v>
          </cell>
        </row>
        <row r="17768">
          <cell r="A17768">
            <v>1043248</v>
          </cell>
        </row>
        <row r="17769">
          <cell r="A17769">
            <v>1043248</v>
          </cell>
        </row>
        <row r="17770">
          <cell r="A17770">
            <v>1043248</v>
          </cell>
        </row>
        <row r="17771">
          <cell r="A17771">
            <v>1043248</v>
          </cell>
        </row>
        <row r="17772">
          <cell r="A17772">
            <v>1043248</v>
          </cell>
        </row>
        <row r="17773">
          <cell r="A17773">
            <v>1043248</v>
          </cell>
        </row>
        <row r="17774">
          <cell r="A17774">
            <v>1043248</v>
          </cell>
        </row>
        <row r="17775">
          <cell r="A17775">
            <v>1043248</v>
          </cell>
        </row>
        <row r="17776">
          <cell r="A17776">
            <v>1043248</v>
          </cell>
        </row>
        <row r="17777">
          <cell r="A17777">
            <v>1043248</v>
          </cell>
        </row>
        <row r="17778">
          <cell r="A17778">
            <v>1043248</v>
          </cell>
        </row>
        <row r="17779">
          <cell r="A17779">
            <v>1043248</v>
          </cell>
        </row>
        <row r="17780">
          <cell r="A17780">
            <v>1043250</v>
          </cell>
        </row>
        <row r="17781">
          <cell r="A17781">
            <v>1043250</v>
          </cell>
        </row>
        <row r="17782">
          <cell r="A17782">
            <v>1043250</v>
          </cell>
        </row>
        <row r="17783">
          <cell r="A17783">
            <v>1043250</v>
          </cell>
        </row>
        <row r="17784">
          <cell r="A17784">
            <v>1043250</v>
          </cell>
        </row>
        <row r="17785">
          <cell r="A17785">
            <v>1043250</v>
          </cell>
        </row>
        <row r="17786">
          <cell r="A17786">
            <v>1043250</v>
          </cell>
        </row>
        <row r="17787">
          <cell r="A17787">
            <v>1043250</v>
          </cell>
        </row>
        <row r="17788">
          <cell r="A17788">
            <v>1043283</v>
          </cell>
        </row>
        <row r="17789">
          <cell r="A17789">
            <v>1043283</v>
          </cell>
        </row>
        <row r="17790">
          <cell r="A17790">
            <v>1043283</v>
          </cell>
        </row>
        <row r="17791">
          <cell r="A17791">
            <v>1043283</v>
          </cell>
        </row>
        <row r="17792">
          <cell r="A17792">
            <v>1043283</v>
          </cell>
        </row>
        <row r="17793">
          <cell r="A17793">
            <v>1043283</v>
          </cell>
        </row>
        <row r="17794">
          <cell r="A17794">
            <v>1043283</v>
          </cell>
        </row>
        <row r="17795">
          <cell r="A17795">
            <v>1043283</v>
          </cell>
        </row>
        <row r="17796">
          <cell r="A17796">
            <v>1043283</v>
          </cell>
        </row>
        <row r="17797">
          <cell r="A17797">
            <v>1043283</v>
          </cell>
        </row>
        <row r="17798">
          <cell r="A17798">
            <v>1043283</v>
          </cell>
        </row>
        <row r="17799">
          <cell r="A17799">
            <v>1043283</v>
          </cell>
        </row>
        <row r="17800">
          <cell r="A17800">
            <v>1043283</v>
          </cell>
        </row>
        <row r="17801">
          <cell r="A17801">
            <v>1043283</v>
          </cell>
        </row>
        <row r="17802">
          <cell r="A17802">
            <v>1043283</v>
          </cell>
        </row>
        <row r="17803">
          <cell r="A17803">
            <v>1043283</v>
          </cell>
        </row>
        <row r="17804">
          <cell r="A17804">
            <v>1043283</v>
          </cell>
        </row>
        <row r="17805">
          <cell r="A17805">
            <v>1043283</v>
          </cell>
        </row>
        <row r="17806">
          <cell r="A17806">
            <v>1043283</v>
          </cell>
        </row>
        <row r="17807">
          <cell r="A17807">
            <v>1043283</v>
          </cell>
        </row>
        <row r="17808">
          <cell r="A17808">
            <v>1043283</v>
          </cell>
        </row>
        <row r="17809">
          <cell r="A17809">
            <v>1043283</v>
          </cell>
        </row>
        <row r="17810">
          <cell r="A17810">
            <v>1043283</v>
          </cell>
        </row>
        <row r="17811">
          <cell r="A17811">
            <v>1043283</v>
          </cell>
        </row>
        <row r="17812">
          <cell r="A17812">
            <v>1043283</v>
          </cell>
        </row>
        <row r="17813">
          <cell r="A17813">
            <v>1043283</v>
          </cell>
        </row>
        <row r="17814">
          <cell r="A17814">
            <v>1043284</v>
          </cell>
        </row>
        <row r="17815">
          <cell r="A17815">
            <v>1043284</v>
          </cell>
        </row>
        <row r="17816">
          <cell r="A17816">
            <v>1043284</v>
          </cell>
        </row>
        <row r="17817">
          <cell r="A17817">
            <v>1043284</v>
          </cell>
        </row>
        <row r="17818">
          <cell r="A17818">
            <v>1043284</v>
          </cell>
        </row>
        <row r="17819">
          <cell r="A17819">
            <v>1043284</v>
          </cell>
        </row>
        <row r="17820">
          <cell r="A17820">
            <v>1043284</v>
          </cell>
        </row>
        <row r="17821">
          <cell r="A17821">
            <v>1043284</v>
          </cell>
        </row>
        <row r="17822">
          <cell r="A17822">
            <v>1043289</v>
          </cell>
        </row>
        <row r="17823">
          <cell r="A17823">
            <v>1043289</v>
          </cell>
        </row>
        <row r="17824">
          <cell r="A17824">
            <v>1043289</v>
          </cell>
        </row>
        <row r="17825">
          <cell r="A17825">
            <v>1043289</v>
          </cell>
        </row>
        <row r="17826">
          <cell r="A17826">
            <v>1043289</v>
          </cell>
        </row>
        <row r="17827">
          <cell r="A17827">
            <v>1043289</v>
          </cell>
        </row>
        <row r="17828">
          <cell r="A17828">
            <v>1043289</v>
          </cell>
        </row>
        <row r="17829">
          <cell r="A17829">
            <v>1043289</v>
          </cell>
        </row>
        <row r="17830">
          <cell r="A17830">
            <v>1043289</v>
          </cell>
        </row>
        <row r="17831">
          <cell r="A17831">
            <v>1043290</v>
          </cell>
        </row>
        <row r="17832">
          <cell r="A17832">
            <v>1043290</v>
          </cell>
        </row>
        <row r="17833">
          <cell r="A17833">
            <v>1043290</v>
          </cell>
        </row>
        <row r="17834">
          <cell r="A17834">
            <v>1043293</v>
          </cell>
        </row>
        <row r="17835">
          <cell r="A17835">
            <v>1043293</v>
          </cell>
        </row>
        <row r="17836">
          <cell r="A17836">
            <v>1043293</v>
          </cell>
        </row>
        <row r="17837">
          <cell r="A17837">
            <v>1043293</v>
          </cell>
        </row>
        <row r="17838">
          <cell r="A17838">
            <v>1043293</v>
          </cell>
        </row>
        <row r="17839">
          <cell r="A17839">
            <v>1043293</v>
          </cell>
        </row>
        <row r="17840">
          <cell r="A17840">
            <v>1043293</v>
          </cell>
        </row>
        <row r="17841">
          <cell r="A17841">
            <v>1043293</v>
          </cell>
        </row>
        <row r="17842">
          <cell r="A17842">
            <v>1043293</v>
          </cell>
        </row>
        <row r="17843">
          <cell r="A17843">
            <v>1043293</v>
          </cell>
        </row>
        <row r="17844">
          <cell r="A17844">
            <v>1043294</v>
          </cell>
        </row>
        <row r="17845">
          <cell r="A17845">
            <v>1043294</v>
          </cell>
        </row>
        <row r="17846">
          <cell r="A17846">
            <v>1043294</v>
          </cell>
        </row>
        <row r="17847">
          <cell r="A17847">
            <v>1043294</v>
          </cell>
        </row>
        <row r="17848">
          <cell r="A17848">
            <v>1043294</v>
          </cell>
        </row>
        <row r="17849">
          <cell r="A17849">
            <v>1043294</v>
          </cell>
        </row>
        <row r="17850">
          <cell r="A17850">
            <v>1043294</v>
          </cell>
        </row>
        <row r="17851">
          <cell r="A17851">
            <v>1043294</v>
          </cell>
        </row>
        <row r="17852">
          <cell r="A17852">
            <v>1043302</v>
          </cell>
        </row>
        <row r="17853">
          <cell r="A17853">
            <v>1043302</v>
          </cell>
        </row>
        <row r="17854">
          <cell r="A17854">
            <v>1043302</v>
          </cell>
        </row>
        <row r="17855">
          <cell r="A17855">
            <v>1043302</v>
          </cell>
        </row>
        <row r="17856">
          <cell r="A17856">
            <v>1043308</v>
          </cell>
        </row>
        <row r="17857">
          <cell r="A17857">
            <v>1043310</v>
          </cell>
        </row>
        <row r="17858">
          <cell r="A17858">
            <v>1043310</v>
          </cell>
        </row>
        <row r="17859">
          <cell r="A17859">
            <v>1043310</v>
          </cell>
        </row>
        <row r="17860">
          <cell r="A17860">
            <v>1043310</v>
          </cell>
        </row>
        <row r="17861">
          <cell r="A17861">
            <v>1043310</v>
          </cell>
        </row>
        <row r="17862">
          <cell r="A17862">
            <v>1043311</v>
          </cell>
        </row>
        <row r="17863">
          <cell r="A17863">
            <v>1043311</v>
          </cell>
        </row>
        <row r="17864">
          <cell r="A17864">
            <v>1043311</v>
          </cell>
        </row>
        <row r="17865">
          <cell r="A17865">
            <v>1043312</v>
          </cell>
        </row>
        <row r="17866">
          <cell r="A17866">
            <v>1043312</v>
          </cell>
        </row>
        <row r="17867">
          <cell r="A17867">
            <v>1043312</v>
          </cell>
        </row>
        <row r="17868">
          <cell r="A17868">
            <v>1043348</v>
          </cell>
        </row>
        <row r="17869">
          <cell r="A17869">
            <v>1043349</v>
          </cell>
        </row>
        <row r="17870">
          <cell r="A17870">
            <v>1043352</v>
          </cell>
        </row>
        <row r="17871">
          <cell r="A17871">
            <v>1043352</v>
          </cell>
        </row>
        <row r="17872">
          <cell r="A17872">
            <v>1043354</v>
          </cell>
        </row>
        <row r="17873">
          <cell r="A17873">
            <v>1043354</v>
          </cell>
        </row>
        <row r="17874">
          <cell r="A17874">
            <v>1043354</v>
          </cell>
        </row>
        <row r="17875">
          <cell r="A17875">
            <v>1043354</v>
          </cell>
        </row>
        <row r="17876">
          <cell r="A17876">
            <v>1043354</v>
          </cell>
        </row>
        <row r="17877">
          <cell r="A17877">
            <v>1043354</v>
          </cell>
        </row>
        <row r="17878">
          <cell r="A17878">
            <v>1043354</v>
          </cell>
        </row>
        <row r="17879">
          <cell r="A17879">
            <v>1043354</v>
          </cell>
        </row>
        <row r="17880">
          <cell r="A17880">
            <v>1043354</v>
          </cell>
        </row>
        <row r="17881">
          <cell r="A17881">
            <v>1043354</v>
          </cell>
        </row>
        <row r="17882">
          <cell r="A17882">
            <v>1043357</v>
          </cell>
        </row>
        <row r="17883">
          <cell r="A17883">
            <v>1043357</v>
          </cell>
        </row>
        <row r="17884">
          <cell r="A17884">
            <v>1043357</v>
          </cell>
        </row>
        <row r="17885">
          <cell r="A17885">
            <v>1043357</v>
          </cell>
        </row>
        <row r="17886">
          <cell r="A17886">
            <v>1043357</v>
          </cell>
        </row>
        <row r="17887">
          <cell r="A17887">
            <v>1043357</v>
          </cell>
        </row>
        <row r="17888">
          <cell r="A17888">
            <v>1043357</v>
          </cell>
        </row>
        <row r="17889">
          <cell r="A17889">
            <v>1043359</v>
          </cell>
        </row>
        <row r="17890">
          <cell r="A17890">
            <v>1043359</v>
          </cell>
        </row>
        <row r="17891">
          <cell r="A17891">
            <v>1043359</v>
          </cell>
        </row>
        <row r="17892">
          <cell r="A17892">
            <v>1043365</v>
          </cell>
        </row>
        <row r="17893">
          <cell r="A17893">
            <v>1043365</v>
          </cell>
        </row>
        <row r="17894">
          <cell r="A17894">
            <v>1043365</v>
          </cell>
        </row>
        <row r="17895">
          <cell r="A17895">
            <v>1043373</v>
          </cell>
        </row>
        <row r="17896">
          <cell r="A17896">
            <v>1043373</v>
          </cell>
        </row>
        <row r="17897">
          <cell r="A17897">
            <v>1043373</v>
          </cell>
        </row>
        <row r="17898">
          <cell r="A17898">
            <v>1043373</v>
          </cell>
        </row>
        <row r="17899">
          <cell r="A17899">
            <v>1043373</v>
          </cell>
        </row>
        <row r="17900">
          <cell r="A17900">
            <v>1043373</v>
          </cell>
        </row>
        <row r="17901">
          <cell r="A17901">
            <v>1043373</v>
          </cell>
        </row>
        <row r="17902">
          <cell r="A17902">
            <v>1043373</v>
          </cell>
        </row>
        <row r="17903">
          <cell r="A17903">
            <v>1043373</v>
          </cell>
        </row>
        <row r="17904">
          <cell r="A17904">
            <v>1043373</v>
          </cell>
        </row>
        <row r="17905">
          <cell r="A17905">
            <v>1043373</v>
          </cell>
        </row>
        <row r="17906">
          <cell r="A17906">
            <v>1043373</v>
          </cell>
        </row>
        <row r="17907">
          <cell r="A17907">
            <v>1043373</v>
          </cell>
        </row>
        <row r="17908">
          <cell r="A17908">
            <v>1043373</v>
          </cell>
        </row>
        <row r="17909">
          <cell r="A17909">
            <v>1043373</v>
          </cell>
        </row>
        <row r="17910">
          <cell r="A17910">
            <v>1043373</v>
          </cell>
        </row>
        <row r="17911">
          <cell r="A17911">
            <v>1043374</v>
          </cell>
        </row>
        <row r="17912">
          <cell r="A17912">
            <v>1043374</v>
          </cell>
        </row>
        <row r="17913">
          <cell r="A17913">
            <v>1043374</v>
          </cell>
        </row>
        <row r="17914">
          <cell r="A17914">
            <v>1043374</v>
          </cell>
        </row>
        <row r="17915">
          <cell r="A17915">
            <v>1043374</v>
          </cell>
        </row>
        <row r="17916">
          <cell r="A17916">
            <v>1043374</v>
          </cell>
        </row>
        <row r="17917">
          <cell r="A17917">
            <v>1043374</v>
          </cell>
        </row>
        <row r="17918">
          <cell r="A17918">
            <v>1043374</v>
          </cell>
        </row>
        <row r="17919">
          <cell r="A17919">
            <v>1043374</v>
          </cell>
        </row>
        <row r="17920">
          <cell r="A17920">
            <v>1043374</v>
          </cell>
        </row>
        <row r="17921">
          <cell r="A17921">
            <v>1043374</v>
          </cell>
        </row>
        <row r="17922">
          <cell r="A17922">
            <v>1043374</v>
          </cell>
        </row>
        <row r="17923">
          <cell r="A17923">
            <v>1043374</v>
          </cell>
        </row>
        <row r="17924">
          <cell r="A17924">
            <v>1043374</v>
          </cell>
        </row>
        <row r="17925">
          <cell r="A17925">
            <v>1043374</v>
          </cell>
        </row>
        <row r="17926">
          <cell r="A17926">
            <v>1043376</v>
          </cell>
        </row>
        <row r="17927">
          <cell r="A17927">
            <v>1043376</v>
          </cell>
        </row>
        <row r="17928">
          <cell r="A17928">
            <v>1043376</v>
          </cell>
        </row>
        <row r="17929">
          <cell r="A17929">
            <v>1043376</v>
          </cell>
        </row>
        <row r="17930">
          <cell r="A17930">
            <v>1043376</v>
          </cell>
        </row>
        <row r="17931">
          <cell r="A17931">
            <v>1043376</v>
          </cell>
        </row>
        <row r="17932">
          <cell r="A17932">
            <v>1043376</v>
          </cell>
        </row>
        <row r="17933">
          <cell r="A17933">
            <v>1043376</v>
          </cell>
        </row>
        <row r="17934">
          <cell r="A17934">
            <v>1043379</v>
          </cell>
        </row>
        <row r="17935">
          <cell r="A17935">
            <v>1043379</v>
          </cell>
        </row>
        <row r="17936">
          <cell r="A17936">
            <v>1043379</v>
          </cell>
        </row>
        <row r="17937">
          <cell r="A17937">
            <v>1043379</v>
          </cell>
        </row>
        <row r="17938">
          <cell r="A17938">
            <v>1043379</v>
          </cell>
        </row>
        <row r="17939">
          <cell r="A17939">
            <v>1043379</v>
          </cell>
        </row>
        <row r="17940">
          <cell r="A17940">
            <v>1043379</v>
          </cell>
        </row>
        <row r="17941">
          <cell r="A17941">
            <v>1043380</v>
          </cell>
        </row>
        <row r="17942">
          <cell r="A17942">
            <v>1043380</v>
          </cell>
        </row>
        <row r="17943">
          <cell r="A17943">
            <v>1043380</v>
          </cell>
        </row>
        <row r="17944">
          <cell r="A17944">
            <v>1043381</v>
          </cell>
        </row>
        <row r="17945">
          <cell r="A17945">
            <v>1043381</v>
          </cell>
        </row>
        <row r="17946">
          <cell r="A17946">
            <v>1043381</v>
          </cell>
        </row>
        <row r="17947">
          <cell r="A17947">
            <v>1043381</v>
          </cell>
        </row>
        <row r="17948">
          <cell r="A17948">
            <v>1043381</v>
          </cell>
        </row>
        <row r="17949">
          <cell r="A17949">
            <v>1043381</v>
          </cell>
        </row>
        <row r="17950">
          <cell r="A17950">
            <v>1043382</v>
          </cell>
        </row>
        <row r="17951">
          <cell r="A17951">
            <v>1043382</v>
          </cell>
        </row>
        <row r="17952">
          <cell r="A17952">
            <v>1043382</v>
          </cell>
        </row>
        <row r="17953">
          <cell r="A17953">
            <v>1043382</v>
          </cell>
        </row>
        <row r="17954">
          <cell r="A17954">
            <v>1043382</v>
          </cell>
        </row>
        <row r="17955">
          <cell r="A17955">
            <v>1043382</v>
          </cell>
        </row>
        <row r="17956">
          <cell r="A17956">
            <v>1043382</v>
          </cell>
        </row>
        <row r="17957">
          <cell r="A17957">
            <v>1043382</v>
          </cell>
        </row>
        <row r="17958">
          <cell r="A17958">
            <v>1043653</v>
          </cell>
        </row>
        <row r="17959">
          <cell r="A17959">
            <v>1043653</v>
          </cell>
        </row>
        <row r="17960">
          <cell r="A17960">
            <v>1043653</v>
          </cell>
        </row>
        <row r="17961">
          <cell r="A17961">
            <v>1043653</v>
          </cell>
        </row>
        <row r="17962">
          <cell r="A17962">
            <v>1043653</v>
          </cell>
        </row>
        <row r="17963">
          <cell r="A17963">
            <v>1043659</v>
          </cell>
        </row>
        <row r="17964">
          <cell r="A17964">
            <v>1043659</v>
          </cell>
        </row>
        <row r="17965">
          <cell r="A17965">
            <v>1043659</v>
          </cell>
        </row>
        <row r="17966">
          <cell r="A17966">
            <v>1043659</v>
          </cell>
        </row>
        <row r="17967">
          <cell r="A17967">
            <v>1043659</v>
          </cell>
        </row>
        <row r="17968">
          <cell r="A17968">
            <v>1043659</v>
          </cell>
        </row>
        <row r="17969">
          <cell r="A17969">
            <v>1043659</v>
          </cell>
        </row>
        <row r="17970">
          <cell r="A17970">
            <v>1043659</v>
          </cell>
        </row>
        <row r="17971">
          <cell r="A17971">
            <v>1043659</v>
          </cell>
        </row>
        <row r="17972">
          <cell r="A17972">
            <v>1043659</v>
          </cell>
        </row>
        <row r="17973">
          <cell r="A17973">
            <v>1043659</v>
          </cell>
        </row>
        <row r="17974">
          <cell r="A17974">
            <v>1043659</v>
          </cell>
        </row>
        <row r="17975">
          <cell r="A17975">
            <v>1043661</v>
          </cell>
        </row>
        <row r="17976">
          <cell r="A17976">
            <v>1043661</v>
          </cell>
        </row>
        <row r="17977">
          <cell r="A17977">
            <v>1043661</v>
          </cell>
        </row>
        <row r="17978">
          <cell r="A17978">
            <v>1043661</v>
          </cell>
        </row>
        <row r="17979">
          <cell r="A17979">
            <v>1043661</v>
          </cell>
        </row>
        <row r="17980">
          <cell r="A17980">
            <v>1043661</v>
          </cell>
        </row>
        <row r="17981">
          <cell r="A17981">
            <v>1043662</v>
          </cell>
        </row>
        <row r="17982">
          <cell r="A17982">
            <v>1043662</v>
          </cell>
        </row>
        <row r="17983">
          <cell r="A17983">
            <v>1043662</v>
          </cell>
        </row>
        <row r="17984">
          <cell r="A17984">
            <v>1043662</v>
          </cell>
        </row>
        <row r="17985">
          <cell r="A17985">
            <v>1043684</v>
          </cell>
        </row>
        <row r="17986">
          <cell r="A17986">
            <v>1043685</v>
          </cell>
        </row>
        <row r="17987">
          <cell r="A17987">
            <v>1043687</v>
          </cell>
        </row>
        <row r="17988">
          <cell r="A17988">
            <v>1043693</v>
          </cell>
        </row>
        <row r="17989">
          <cell r="A17989">
            <v>1043694</v>
          </cell>
        </row>
        <row r="17990">
          <cell r="A17990">
            <v>1043695</v>
          </cell>
        </row>
        <row r="17991">
          <cell r="A17991">
            <v>1043696</v>
          </cell>
        </row>
        <row r="17992">
          <cell r="A17992">
            <v>1043696</v>
          </cell>
        </row>
        <row r="17993">
          <cell r="A17993">
            <v>1043696</v>
          </cell>
        </row>
        <row r="17994">
          <cell r="A17994">
            <v>1043696</v>
          </cell>
        </row>
        <row r="17995">
          <cell r="A17995">
            <v>1043696</v>
          </cell>
        </row>
        <row r="17996">
          <cell r="A17996">
            <v>1043696</v>
          </cell>
        </row>
        <row r="17997">
          <cell r="A17997">
            <v>1043696</v>
          </cell>
        </row>
        <row r="17998">
          <cell r="A17998">
            <v>1043696</v>
          </cell>
        </row>
        <row r="17999">
          <cell r="A17999">
            <v>1043696</v>
          </cell>
        </row>
        <row r="18000">
          <cell r="A18000">
            <v>1043696</v>
          </cell>
        </row>
        <row r="18001">
          <cell r="A18001">
            <v>1043696</v>
          </cell>
        </row>
        <row r="18002">
          <cell r="A18002">
            <v>1043696</v>
          </cell>
        </row>
        <row r="18003">
          <cell r="A18003">
            <v>1043696</v>
          </cell>
        </row>
        <row r="18004">
          <cell r="A18004">
            <v>1043708</v>
          </cell>
        </row>
        <row r="18005">
          <cell r="A18005">
            <v>1043708</v>
          </cell>
        </row>
        <row r="18006">
          <cell r="A18006">
            <v>1043708</v>
          </cell>
        </row>
        <row r="18007">
          <cell r="A18007">
            <v>1043708</v>
          </cell>
        </row>
        <row r="18008">
          <cell r="A18008">
            <v>1043708</v>
          </cell>
        </row>
        <row r="18009">
          <cell r="A18009">
            <v>1043708</v>
          </cell>
        </row>
        <row r="18010">
          <cell r="A18010">
            <v>1043708</v>
          </cell>
        </row>
        <row r="18011">
          <cell r="A18011">
            <v>1043708</v>
          </cell>
        </row>
        <row r="18012">
          <cell r="A18012">
            <v>1043708</v>
          </cell>
        </row>
        <row r="18013">
          <cell r="A18013">
            <v>1043708</v>
          </cell>
        </row>
        <row r="18014">
          <cell r="A18014">
            <v>1043708</v>
          </cell>
        </row>
        <row r="18015">
          <cell r="A18015">
            <v>1043711</v>
          </cell>
        </row>
        <row r="18016">
          <cell r="A18016">
            <v>1043713</v>
          </cell>
        </row>
        <row r="18017">
          <cell r="A18017">
            <v>1043713</v>
          </cell>
        </row>
        <row r="18018">
          <cell r="A18018">
            <v>1043713</v>
          </cell>
        </row>
        <row r="18019">
          <cell r="A18019">
            <v>1043717</v>
          </cell>
        </row>
        <row r="18020">
          <cell r="A18020">
            <v>1043718</v>
          </cell>
        </row>
        <row r="18021">
          <cell r="A18021">
            <v>1043719</v>
          </cell>
        </row>
        <row r="18022">
          <cell r="A18022">
            <v>1043719</v>
          </cell>
        </row>
        <row r="18023">
          <cell r="A18023">
            <v>1043719</v>
          </cell>
        </row>
        <row r="18024">
          <cell r="A18024">
            <v>1043719</v>
          </cell>
        </row>
        <row r="18025">
          <cell r="A18025">
            <v>1043723</v>
          </cell>
        </row>
        <row r="18026">
          <cell r="A18026">
            <v>1043751</v>
          </cell>
        </row>
        <row r="18027">
          <cell r="A18027">
            <v>1043761</v>
          </cell>
        </row>
        <row r="18028">
          <cell r="A18028">
            <v>1043761</v>
          </cell>
        </row>
        <row r="18029">
          <cell r="A18029">
            <v>1043766</v>
          </cell>
        </row>
        <row r="18030">
          <cell r="A18030">
            <v>1043766</v>
          </cell>
        </row>
        <row r="18031">
          <cell r="A18031">
            <v>1043766</v>
          </cell>
        </row>
        <row r="18032">
          <cell r="A18032">
            <v>1043768</v>
          </cell>
        </row>
        <row r="18033">
          <cell r="A18033">
            <v>1043770</v>
          </cell>
        </row>
        <row r="18034">
          <cell r="A18034">
            <v>1043770</v>
          </cell>
        </row>
        <row r="18035">
          <cell r="A18035">
            <v>1043774</v>
          </cell>
        </row>
        <row r="18036">
          <cell r="A18036">
            <v>1043776</v>
          </cell>
        </row>
        <row r="18037">
          <cell r="A18037">
            <v>1043776</v>
          </cell>
        </row>
        <row r="18038">
          <cell r="A18038">
            <v>1043779</v>
          </cell>
        </row>
        <row r="18039">
          <cell r="A18039">
            <v>1043779</v>
          </cell>
        </row>
        <row r="18040">
          <cell r="A18040">
            <v>1043782</v>
          </cell>
        </row>
        <row r="18041">
          <cell r="A18041">
            <v>1043782</v>
          </cell>
        </row>
        <row r="18042">
          <cell r="A18042">
            <v>1043782</v>
          </cell>
        </row>
        <row r="18043">
          <cell r="A18043">
            <v>1043784</v>
          </cell>
        </row>
        <row r="18044">
          <cell r="A18044">
            <v>1043784</v>
          </cell>
        </row>
        <row r="18045">
          <cell r="A18045">
            <v>1043784</v>
          </cell>
        </row>
        <row r="18046">
          <cell r="A18046">
            <v>1043786</v>
          </cell>
        </row>
        <row r="18047">
          <cell r="A18047">
            <v>1043786</v>
          </cell>
        </row>
        <row r="18048">
          <cell r="A18048">
            <v>1043788</v>
          </cell>
        </row>
        <row r="18049">
          <cell r="A18049">
            <v>1043788</v>
          </cell>
        </row>
        <row r="18050">
          <cell r="A18050">
            <v>1043789</v>
          </cell>
        </row>
        <row r="18051">
          <cell r="A18051">
            <v>1043813</v>
          </cell>
        </row>
        <row r="18052">
          <cell r="A18052">
            <v>1043813</v>
          </cell>
        </row>
        <row r="18053">
          <cell r="A18053">
            <v>1043813</v>
          </cell>
        </row>
        <row r="18054">
          <cell r="A18054">
            <v>1043813</v>
          </cell>
        </row>
        <row r="18055">
          <cell r="A18055">
            <v>1043813</v>
          </cell>
        </row>
        <row r="18056">
          <cell r="A18056">
            <v>1043813</v>
          </cell>
        </row>
        <row r="18057">
          <cell r="A18057">
            <v>1043813</v>
          </cell>
        </row>
        <row r="18058">
          <cell r="A18058">
            <v>1043813</v>
          </cell>
        </row>
        <row r="18059">
          <cell r="A18059">
            <v>1043813</v>
          </cell>
        </row>
        <row r="18060">
          <cell r="A18060">
            <v>1043813</v>
          </cell>
        </row>
        <row r="18061">
          <cell r="A18061">
            <v>1043813</v>
          </cell>
        </row>
        <row r="18062">
          <cell r="A18062">
            <v>1043813</v>
          </cell>
        </row>
        <row r="18063">
          <cell r="A18063">
            <v>1043813</v>
          </cell>
        </row>
        <row r="18064">
          <cell r="A18064">
            <v>1043813</v>
          </cell>
        </row>
        <row r="18065">
          <cell r="A18065">
            <v>1043813</v>
          </cell>
        </row>
        <row r="18066">
          <cell r="A18066">
            <v>1043813</v>
          </cell>
        </row>
        <row r="18067">
          <cell r="A18067">
            <v>1043813</v>
          </cell>
        </row>
        <row r="18068">
          <cell r="A18068">
            <v>1043814</v>
          </cell>
        </row>
        <row r="18069">
          <cell r="A18069">
            <v>1043814</v>
          </cell>
        </row>
        <row r="18070">
          <cell r="A18070">
            <v>1043814</v>
          </cell>
        </row>
        <row r="18071">
          <cell r="A18071">
            <v>1043814</v>
          </cell>
        </row>
        <row r="18072">
          <cell r="A18072">
            <v>1043814</v>
          </cell>
        </row>
        <row r="18073">
          <cell r="A18073">
            <v>1043814</v>
          </cell>
        </row>
        <row r="18074">
          <cell r="A18074">
            <v>1043814</v>
          </cell>
        </row>
        <row r="18075">
          <cell r="A18075">
            <v>1043814</v>
          </cell>
        </row>
        <row r="18076">
          <cell r="A18076">
            <v>1043814</v>
          </cell>
        </row>
        <row r="18077">
          <cell r="A18077">
            <v>1043814</v>
          </cell>
        </row>
        <row r="18078">
          <cell r="A18078">
            <v>1043815</v>
          </cell>
        </row>
        <row r="18079">
          <cell r="A18079">
            <v>1043815</v>
          </cell>
        </row>
        <row r="18080">
          <cell r="A18080">
            <v>1043815</v>
          </cell>
        </row>
        <row r="18081">
          <cell r="A18081">
            <v>1043815</v>
          </cell>
        </row>
        <row r="18082">
          <cell r="A18082">
            <v>1043815</v>
          </cell>
        </row>
        <row r="18083">
          <cell r="A18083">
            <v>1043816</v>
          </cell>
        </row>
        <row r="18084">
          <cell r="A18084">
            <v>1043816</v>
          </cell>
        </row>
        <row r="18085">
          <cell r="A18085">
            <v>1043816</v>
          </cell>
        </row>
        <row r="18086">
          <cell r="A18086">
            <v>1043816</v>
          </cell>
        </row>
        <row r="18087">
          <cell r="A18087">
            <v>1043816</v>
          </cell>
        </row>
        <row r="18088">
          <cell r="A18088">
            <v>1043816</v>
          </cell>
        </row>
        <row r="18089">
          <cell r="A18089">
            <v>1043816</v>
          </cell>
        </row>
        <row r="18090">
          <cell r="A18090">
            <v>1043816</v>
          </cell>
        </row>
        <row r="18091">
          <cell r="A18091">
            <v>1043816</v>
          </cell>
        </row>
        <row r="18092">
          <cell r="A18092">
            <v>1043818</v>
          </cell>
        </row>
        <row r="18093">
          <cell r="A18093">
            <v>1043818</v>
          </cell>
        </row>
        <row r="18094">
          <cell r="A18094">
            <v>1043819</v>
          </cell>
        </row>
        <row r="18095">
          <cell r="A18095">
            <v>1043819</v>
          </cell>
        </row>
        <row r="18096">
          <cell r="A18096">
            <v>1043824</v>
          </cell>
        </row>
        <row r="18097">
          <cell r="A18097">
            <v>1043835</v>
          </cell>
        </row>
        <row r="18098">
          <cell r="A18098">
            <v>1043836</v>
          </cell>
        </row>
        <row r="18099">
          <cell r="A18099">
            <v>1043837</v>
          </cell>
        </row>
        <row r="18100">
          <cell r="A18100">
            <v>1043839</v>
          </cell>
        </row>
        <row r="18101">
          <cell r="A18101">
            <v>1043839</v>
          </cell>
        </row>
        <row r="18102">
          <cell r="A18102">
            <v>1043841</v>
          </cell>
        </row>
        <row r="18103">
          <cell r="A18103">
            <v>1043842</v>
          </cell>
        </row>
        <row r="18104">
          <cell r="A18104">
            <v>1043842</v>
          </cell>
        </row>
        <row r="18105">
          <cell r="A18105">
            <v>1043843</v>
          </cell>
        </row>
        <row r="18106">
          <cell r="A18106">
            <v>1043845</v>
          </cell>
        </row>
        <row r="18107">
          <cell r="A18107">
            <v>1043865</v>
          </cell>
        </row>
        <row r="18108">
          <cell r="A18108">
            <v>1043878</v>
          </cell>
        </row>
        <row r="18109">
          <cell r="A18109">
            <v>1043878</v>
          </cell>
        </row>
        <row r="18110">
          <cell r="A18110">
            <v>1043879</v>
          </cell>
        </row>
        <row r="18111">
          <cell r="A18111">
            <v>1043879</v>
          </cell>
        </row>
        <row r="18112">
          <cell r="A18112">
            <v>1043879</v>
          </cell>
        </row>
        <row r="18113">
          <cell r="A18113">
            <v>1043879</v>
          </cell>
        </row>
        <row r="18114">
          <cell r="A18114">
            <v>1043879</v>
          </cell>
        </row>
        <row r="18115">
          <cell r="A18115">
            <v>1043879</v>
          </cell>
        </row>
        <row r="18116">
          <cell r="A18116">
            <v>1043879</v>
          </cell>
        </row>
        <row r="18117">
          <cell r="A18117">
            <v>1043879</v>
          </cell>
        </row>
        <row r="18118">
          <cell r="A18118">
            <v>1043879</v>
          </cell>
        </row>
        <row r="18119">
          <cell r="A18119">
            <v>1043879</v>
          </cell>
        </row>
        <row r="18120">
          <cell r="A18120">
            <v>1043879</v>
          </cell>
        </row>
        <row r="18121">
          <cell r="A18121">
            <v>1043879</v>
          </cell>
        </row>
        <row r="18122">
          <cell r="A18122">
            <v>1043879</v>
          </cell>
        </row>
        <row r="18123">
          <cell r="A18123">
            <v>1043879</v>
          </cell>
        </row>
        <row r="18124">
          <cell r="A18124">
            <v>1043879</v>
          </cell>
        </row>
        <row r="18125">
          <cell r="A18125">
            <v>1043879</v>
          </cell>
        </row>
        <row r="18126">
          <cell r="A18126">
            <v>1043879</v>
          </cell>
        </row>
        <row r="18127">
          <cell r="A18127">
            <v>1043879</v>
          </cell>
        </row>
        <row r="18128">
          <cell r="A18128">
            <v>1043879</v>
          </cell>
        </row>
        <row r="18129">
          <cell r="A18129">
            <v>1043879</v>
          </cell>
        </row>
        <row r="18130">
          <cell r="A18130">
            <v>1043879</v>
          </cell>
        </row>
        <row r="18131">
          <cell r="A18131">
            <v>1043880</v>
          </cell>
        </row>
        <row r="18132">
          <cell r="A18132">
            <v>1043880</v>
          </cell>
        </row>
        <row r="18133">
          <cell r="A18133">
            <v>1043880</v>
          </cell>
        </row>
        <row r="18134">
          <cell r="A18134">
            <v>1043880</v>
          </cell>
        </row>
        <row r="18135">
          <cell r="A18135">
            <v>1043880</v>
          </cell>
        </row>
        <row r="18136">
          <cell r="A18136">
            <v>1043880</v>
          </cell>
        </row>
        <row r="18137">
          <cell r="A18137">
            <v>1043880</v>
          </cell>
        </row>
        <row r="18138">
          <cell r="A18138">
            <v>1043880</v>
          </cell>
        </row>
        <row r="18139">
          <cell r="A18139">
            <v>1043880</v>
          </cell>
        </row>
        <row r="18140">
          <cell r="A18140">
            <v>1043880</v>
          </cell>
        </row>
        <row r="18141">
          <cell r="A18141">
            <v>1043880</v>
          </cell>
        </row>
        <row r="18142">
          <cell r="A18142">
            <v>1043881</v>
          </cell>
        </row>
        <row r="18143">
          <cell r="A18143">
            <v>1043881</v>
          </cell>
        </row>
        <row r="18144">
          <cell r="A18144">
            <v>1043881</v>
          </cell>
        </row>
        <row r="18145">
          <cell r="A18145">
            <v>1043881</v>
          </cell>
        </row>
        <row r="18146">
          <cell r="A18146">
            <v>1043881</v>
          </cell>
        </row>
        <row r="18147">
          <cell r="A18147">
            <v>1043881</v>
          </cell>
        </row>
        <row r="18148">
          <cell r="A18148">
            <v>1043881</v>
          </cell>
        </row>
        <row r="18149">
          <cell r="A18149">
            <v>1043881</v>
          </cell>
        </row>
        <row r="18150">
          <cell r="A18150">
            <v>1043881</v>
          </cell>
        </row>
        <row r="18151">
          <cell r="A18151">
            <v>1043881</v>
          </cell>
        </row>
        <row r="18152">
          <cell r="A18152">
            <v>1043881</v>
          </cell>
        </row>
        <row r="18153">
          <cell r="A18153">
            <v>1043881</v>
          </cell>
        </row>
        <row r="18154">
          <cell r="A18154">
            <v>1043882</v>
          </cell>
        </row>
        <row r="18155">
          <cell r="A18155">
            <v>1043882</v>
          </cell>
        </row>
        <row r="18156">
          <cell r="A18156">
            <v>1043882</v>
          </cell>
        </row>
        <row r="18157">
          <cell r="A18157">
            <v>1043882</v>
          </cell>
        </row>
        <row r="18158">
          <cell r="A18158">
            <v>1043882</v>
          </cell>
        </row>
        <row r="18159">
          <cell r="A18159">
            <v>1043882</v>
          </cell>
        </row>
        <row r="18160">
          <cell r="A18160">
            <v>1043883</v>
          </cell>
        </row>
        <row r="18161">
          <cell r="A18161">
            <v>1043883</v>
          </cell>
        </row>
        <row r="18162">
          <cell r="A18162">
            <v>1043883</v>
          </cell>
        </row>
        <row r="18163">
          <cell r="A18163">
            <v>1043883</v>
          </cell>
        </row>
        <row r="18164">
          <cell r="A18164">
            <v>1043883</v>
          </cell>
        </row>
        <row r="18165">
          <cell r="A18165">
            <v>1043883</v>
          </cell>
        </row>
        <row r="18166">
          <cell r="A18166">
            <v>1043883</v>
          </cell>
        </row>
        <row r="18167">
          <cell r="A18167">
            <v>1043883</v>
          </cell>
        </row>
        <row r="18168">
          <cell r="A18168">
            <v>1043883</v>
          </cell>
        </row>
        <row r="18169">
          <cell r="A18169">
            <v>1043883</v>
          </cell>
        </row>
        <row r="18170">
          <cell r="A18170">
            <v>1043883</v>
          </cell>
        </row>
        <row r="18171">
          <cell r="A18171">
            <v>1043883</v>
          </cell>
        </row>
        <row r="18172">
          <cell r="A18172">
            <v>1043883</v>
          </cell>
        </row>
        <row r="18173">
          <cell r="A18173">
            <v>1043883</v>
          </cell>
        </row>
        <row r="18174">
          <cell r="A18174">
            <v>1043883</v>
          </cell>
        </row>
        <row r="18175">
          <cell r="A18175">
            <v>1043883</v>
          </cell>
        </row>
        <row r="18176">
          <cell r="A18176">
            <v>1043884</v>
          </cell>
        </row>
        <row r="18177">
          <cell r="A18177">
            <v>1043884</v>
          </cell>
        </row>
        <row r="18178">
          <cell r="A18178">
            <v>1043884</v>
          </cell>
        </row>
        <row r="18179">
          <cell r="A18179">
            <v>1043884</v>
          </cell>
        </row>
        <row r="18180">
          <cell r="A18180">
            <v>1043885</v>
          </cell>
        </row>
        <row r="18181">
          <cell r="A18181">
            <v>1043885</v>
          </cell>
        </row>
        <row r="18182">
          <cell r="A18182">
            <v>1043885</v>
          </cell>
        </row>
        <row r="18183">
          <cell r="A18183">
            <v>1043885</v>
          </cell>
        </row>
        <row r="18184">
          <cell r="A18184">
            <v>1043885</v>
          </cell>
        </row>
        <row r="18185">
          <cell r="A18185">
            <v>1043885</v>
          </cell>
        </row>
        <row r="18186">
          <cell r="A18186">
            <v>1043885</v>
          </cell>
        </row>
        <row r="18187">
          <cell r="A18187">
            <v>1043885</v>
          </cell>
        </row>
        <row r="18188">
          <cell r="A18188">
            <v>1043885</v>
          </cell>
        </row>
        <row r="18189">
          <cell r="A18189">
            <v>1043885</v>
          </cell>
        </row>
        <row r="18190">
          <cell r="A18190">
            <v>1043885</v>
          </cell>
        </row>
        <row r="18191">
          <cell r="A18191">
            <v>1043885</v>
          </cell>
        </row>
        <row r="18192">
          <cell r="A18192">
            <v>1043885</v>
          </cell>
        </row>
        <row r="18193">
          <cell r="A18193">
            <v>1043885</v>
          </cell>
        </row>
        <row r="18194">
          <cell r="A18194">
            <v>1043885</v>
          </cell>
        </row>
        <row r="18195">
          <cell r="A18195">
            <v>1043885</v>
          </cell>
        </row>
        <row r="18196">
          <cell r="A18196">
            <v>1043885</v>
          </cell>
        </row>
        <row r="18197">
          <cell r="A18197">
            <v>1043885</v>
          </cell>
        </row>
        <row r="18198">
          <cell r="A18198">
            <v>1043885</v>
          </cell>
        </row>
        <row r="18199">
          <cell r="A18199">
            <v>1043885</v>
          </cell>
        </row>
        <row r="18200">
          <cell r="A18200">
            <v>1043885</v>
          </cell>
        </row>
        <row r="18201">
          <cell r="A18201">
            <v>1043885</v>
          </cell>
        </row>
        <row r="18202">
          <cell r="A18202">
            <v>1043885</v>
          </cell>
        </row>
        <row r="18203">
          <cell r="A18203">
            <v>1043885</v>
          </cell>
        </row>
        <row r="18204">
          <cell r="A18204">
            <v>1043885</v>
          </cell>
        </row>
        <row r="18205">
          <cell r="A18205">
            <v>1043885</v>
          </cell>
        </row>
        <row r="18206">
          <cell r="A18206">
            <v>1043885</v>
          </cell>
        </row>
        <row r="18207">
          <cell r="A18207">
            <v>1043889</v>
          </cell>
        </row>
        <row r="18208">
          <cell r="A18208">
            <v>1043889</v>
          </cell>
        </row>
        <row r="18209">
          <cell r="A18209">
            <v>1043889</v>
          </cell>
        </row>
        <row r="18210">
          <cell r="A18210">
            <v>1043889</v>
          </cell>
        </row>
        <row r="18211">
          <cell r="A18211">
            <v>1043889</v>
          </cell>
        </row>
        <row r="18212">
          <cell r="A18212">
            <v>1043889</v>
          </cell>
        </row>
        <row r="18213">
          <cell r="A18213">
            <v>1043889</v>
          </cell>
        </row>
        <row r="18214">
          <cell r="A18214">
            <v>1043889</v>
          </cell>
        </row>
        <row r="18215">
          <cell r="A18215">
            <v>1043891</v>
          </cell>
        </row>
        <row r="18216">
          <cell r="A18216">
            <v>1043891</v>
          </cell>
        </row>
        <row r="18217">
          <cell r="A18217">
            <v>1043891</v>
          </cell>
        </row>
        <row r="18218">
          <cell r="A18218">
            <v>1043891</v>
          </cell>
        </row>
        <row r="18219">
          <cell r="A18219">
            <v>1043891</v>
          </cell>
        </row>
        <row r="18220">
          <cell r="A18220">
            <v>1043891</v>
          </cell>
        </row>
        <row r="18221">
          <cell r="A18221">
            <v>1043891</v>
          </cell>
        </row>
        <row r="18222">
          <cell r="A18222">
            <v>1043891</v>
          </cell>
        </row>
        <row r="18223">
          <cell r="A18223">
            <v>1043891</v>
          </cell>
        </row>
        <row r="18224">
          <cell r="A18224">
            <v>1043891</v>
          </cell>
        </row>
        <row r="18225">
          <cell r="A18225">
            <v>1043891</v>
          </cell>
        </row>
        <row r="18226">
          <cell r="A18226">
            <v>1043891</v>
          </cell>
        </row>
        <row r="18227">
          <cell r="A18227">
            <v>1043891</v>
          </cell>
        </row>
        <row r="18228">
          <cell r="A18228">
            <v>1043891</v>
          </cell>
        </row>
        <row r="18229">
          <cell r="A18229">
            <v>1043894</v>
          </cell>
        </row>
        <row r="18230">
          <cell r="A18230">
            <v>1043894</v>
          </cell>
        </row>
        <row r="18231">
          <cell r="A18231">
            <v>1043894</v>
          </cell>
        </row>
        <row r="18232">
          <cell r="A18232">
            <v>1043894</v>
          </cell>
        </row>
        <row r="18233">
          <cell r="A18233">
            <v>1043894</v>
          </cell>
        </row>
        <row r="18234">
          <cell r="A18234">
            <v>1043894</v>
          </cell>
        </row>
        <row r="18235">
          <cell r="A18235">
            <v>1043894</v>
          </cell>
        </row>
        <row r="18236">
          <cell r="A18236">
            <v>1043894</v>
          </cell>
        </row>
        <row r="18237">
          <cell r="A18237">
            <v>1043894</v>
          </cell>
        </row>
        <row r="18238">
          <cell r="A18238">
            <v>1043896</v>
          </cell>
        </row>
        <row r="18239">
          <cell r="A18239">
            <v>1043896</v>
          </cell>
        </row>
        <row r="18240">
          <cell r="A18240">
            <v>1043896</v>
          </cell>
        </row>
        <row r="18241">
          <cell r="A18241">
            <v>1043896</v>
          </cell>
        </row>
        <row r="18242">
          <cell r="A18242">
            <v>1043896</v>
          </cell>
        </row>
        <row r="18243">
          <cell r="A18243">
            <v>1043896</v>
          </cell>
        </row>
        <row r="18244">
          <cell r="A18244">
            <v>1043896</v>
          </cell>
        </row>
        <row r="18245">
          <cell r="A18245">
            <v>1043896</v>
          </cell>
        </row>
        <row r="18246">
          <cell r="A18246">
            <v>1043896</v>
          </cell>
        </row>
        <row r="18247">
          <cell r="A18247">
            <v>1043896</v>
          </cell>
        </row>
        <row r="18248">
          <cell r="A18248">
            <v>1043897</v>
          </cell>
        </row>
        <row r="18249">
          <cell r="A18249">
            <v>1043897</v>
          </cell>
        </row>
        <row r="18250">
          <cell r="A18250">
            <v>1043897</v>
          </cell>
        </row>
        <row r="18251">
          <cell r="A18251">
            <v>1043897</v>
          </cell>
        </row>
        <row r="18252">
          <cell r="A18252">
            <v>1043897</v>
          </cell>
        </row>
        <row r="18253">
          <cell r="A18253">
            <v>1043897</v>
          </cell>
        </row>
        <row r="18254">
          <cell r="A18254">
            <v>1043897</v>
          </cell>
        </row>
        <row r="18255">
          <cell r="A18255">
            <v>1043910</v>
          </cell>
        </row>
        <row r="18256">
          <cell r="A18256">
            <v>1043910</v>
          </cell>
        </row>
        <row r="18257">
          <cell r="A18257">
            <v>1043910</v>
          </cell>
        </row>
        <row r="18258">
          <cell r="A18258">
            <v>1043910</v>
          </cell>
        </row>
        <row r="18259">
          <cell r="A18259">
            <v>1043913</v>
          </cell>
        </row>
        <row r="18260">
          <cell r="A18260">
            <v>1043913</v>
          </cell>
        </row>
        <row r="18261">
          <cell r="A18261">
            <v>1043913</v>
          </cell>
        </row>
        <row r="18262">
          <cell r="A18262">
            <v>1043913</v>
          </cell>
        </row>
        <row r="18263">
          <cell r="A18263">
            <v>1043913</v>
          </cell>
        </row>
        <row r="18264">
          <cell r="A18264">
            <v>1043913</v>
          </cell>
        </row>
        <row r="18265">
          <cell r="A18265">
            <v>1043913</v>
          </cell>
        </row>
        <row r="18266">
          <cell r="A18266">
            <v>1043913</v>
          </cell>
        </row>
        <row r="18267">
          <cell r="A18267">
            <v>1043913</v>
          </cell>
        </row>
        <row r="18268">
          <cell r="A18268">
            <v>1043913</v>
          </cell>
        </row>
        <row r="18269">
          <cell r="A18269">
            <v>1043913</v>
          </cell>
        </row>
        <row r="18270">
          <cell r="A18270">
            <v>1043913</v>
          </cell>
        </row>
        <row r="18271">
          <cell r="A18271">
            <v>1043913</v>
          </cell>
        </row>
        <row r="18272">
          <cell r="A18272">
            <v>1043988</v>
          </cell>
        </row>
        <row r="18273">
          <cell r="A18273">
            <v>1043988</v>
          </cell>
        </row>
        <row r="18274">
          <cell r="A18274">
            <v>1043988</v>
          </cell>
        </row>
        <row r="18275">
          <cell r="A18275">
            <v>1044004</v>
          </cell>
        </row>
        <row r="18276">
          <cell r="A18276">
            <v>1044013</v>
          </cell>
        </row>
        <row r="18277">
          <cell r="A18277">
            <v>1044028</v>
          </cell>
        </row>
        <row r="18278">
          <cell r="A18278">
            <v>1044088</v>
          </cell>
        </row>
        <row r="18279">
          <cell r="A18279">
            <v>1044091</v>
          </cell>
        </row>
        <row r="18280">
          <cell r="A18280">
            <v>1044093</v>
          </cell>
        </row>
        <row r="18281">
          <cell r="A18281">
            <v>1044093</v>
          </cell>
        </row>
        <row r="18282">
          <cell r="A18282">
            <v>1044093</v>
          </cell>
        </row>
        <row r="18283">
          <cell r="A18283">
            <v>1044093</v>
          </cell>
        </row>
        <row r="18284">
          <cell r="A18284">
            <v>1044093</v>
          </cell>
        </row>
        <row r="18285">
          <cell r="A18285">
            <v>1044093</v>
          </cell>
        </row>
        <row r="18286">
          <cell r="A18286">
            <v>1044093</v>
          </cell>
        </row>
        <row r="18287">
          <cell r="A18287">
            <v>1044093</v>
          </cell>
        </row>
        <row r="18288">
          <cell r="A18288">
            <v>1044093</v>
          </cell>
        </row>
        <row r="18289">
          <cell r="A18289">
            <v>1044093</v>
          </cell>
        </row>
        <row r="18290">
          <cell r="A18290">
            <v>1044093</v>
          </cell>
        </row>
        <row r="18291">
          <cell r="A18291">
            <v>1044093</v>
          </cell>
        </row>
        <row r="18292">
          <cell r="A18292">
            <v>1044093</v>
          </cell>
        </row>
        <row r="18293">
          <cell r="A18293">
            <v>1044093</v>
          </cell>
        </row>
        <row r="18294">
          <cell r="A18294">
            <v>1044093</v>
          </cell>
        </row>
        <row r="18295">
          <cell r="A18295">
            <v>1044093</v>
          </cell>
        </row>
        <row r="18296">
          <cell r="A18296">
            <v>1044093</v>
          </cell>
        </row>
        <row r="18297">
          <cell r="A18297">
            <v>1044093</v>
          </cell>
        </row>
        <row r="18298">
          <cell r="A18298">
            <v>1044093</v>
          </cell>
        </row>
        <row r="18299">
          <cell r="A18299">
            <v>1044093</v>
          </cell>
        </row>
        <row r="18300">
          <cell r="A18300">
            <v>1044093</v>
          </cell>
        </row>
        <row r="18301">
          <cell r="A18301">
            <v>1044093</v>
          </cell>
        </row>
        <row r="18302">
          <cell r="A18302">
            <v>1044093</v>
          </cell>
        </row>
        <row r="18303">
          <cell r="A18303">
            <v>1044093</v>
          </cell>
        </row>
        <row r="18304">
          <cell r="A18304">
            <v>1044093</v>
          </cell>
        </row>
        <row r="18305">
          <cell r="A18305">
            <v>1044093</v>
          </cell>
        </row>
        <row r="18306">
          <cell r="A18306">
            <v>1044093</v>
          </cell>
        </row>
        <row r="18307">
          <cell r="A18307">
            <v>1044093</v>
          </cell>
        </row>
        <row r="18308">
          <cell r="A18308">
            <v>1044093</v>
          </cell>
        </row>
        <row r="18309">
          <cell r="A18309">
            <v>1044093</v>
          </cell>
        </row>
        <row r="18310">
          <cell r="A18310">
            <v>1044093</v>
          </cell>
        </row>
        <row r="18311">
          <cell r="A18311">
            <v>1044093</v>
          </cell>
        </row>
        <row r="18312">
          <cell r="A18312">
            <v>1044093</v>
          </cell>
        </row>
        <row r="18313">
          <cell r="A18313">
            <v>1044093</v>
          </cell>
        </row>
        <row r="18314">
          <cell r="A18314">
            <v>1044093</v>
          </cell>
        </row>
        <row r="18315">
          <cell r="A18315">
            <v>1044093</v>
          </cell>
        </row>
        <row r="18316">
          <cell r="A18316">
            <v>1044093</v>
          </cell>
        </row>
        <row r="18317">
          <cell r="A18317">
            <v>1044093</v>
          </cell>
        </row>
        <row r="18318">
          <cell r="A18318">
            <v>1044093</v>
          </cell>
        </row>
        <row r="18319">
          <cell r="A18319">
            <v>1044093</v>
          </cell>
        </row>
        <row r="18320">
          <cell r="A18320">
            <v>1044093</v>
          </cell>
        </row>
        <row r="18321">
          <cell r="A18321">
            <v>1044093</v>
          </cell>
        </row>
        <row r="18322">
          <cell r="A18322">
            <v>1044093</v>
          </cell>
        </row>
        <row r="18323">
          <cell r="A18323">
            <v>1044093</v>
          </cell>
        </row>
        <row r="18324">
          <cell r="A18324">
            <v>1044093</v>
          </cell>
        </row>
        <row r="18325">
          <cell r="A18325">
            <v>1044093</v>
          </cell>
        </row>
        <row r="18326">
          <cell r="A18326">
            <v>1044093</v>
          </cell>
        </row>
        <row r="18327">
          <cell r="A18327">
            <v>1044093</v>
          </cell>
        </row>
        <row r="18328">
          <cell r="A18328">
            <v>1044093</v>
          </cell>
        </row>
        <row r="18329">
          <cell r="A18329">
            <v>1044093</v>
          </cell>
        </row>
        <row r="18330">
          <cell r="A18330">
            <v>1044093</v>
          </cell>
        </row>
        <row r="18331">
          <cell r="A18331">
            <v>1044093</v>
          </cell>
        </row>
        <row r="18332">
          <cell r="A18332">
            <v>1044093</v>
          </cell>
        </row>
        <row r="18333">
          <cell r="A18333">
            <v>1044093</v>
          </cell>
        </row>
        <row r="18334">
          <cell r="A18334">
            <v>1044093</v>
          </cell>
        </row>
        <row r="18335">
          <cell r="A18335">
            <v>1044093</v>
          </cell>
        </row>
        <row r="18336">
          <cell r="A18336">
            <v>1044102</v>
          </cell>
        </row>
        <row r="18337">
          <cell r="A18337">
            <v>1044102</v>
          </cell>
        </row>
        <row r="18338">
          <cell r="A18338">
            <v>1044102</v>
          </cell>
        </row>
        <row r="18339">
          <cell r="A18339">
            <v>1044102</v>
          </cell>
        </row>
        <row r="18340">
          <cell r="A18340">
            <v>1044102</v>
          </cell>
        </row>
        <row r="18341">
          <cell r="A18341">
            <v>1044104</v>
          </cell>
        </row>
        <row r="18342">
          <cell r="A18342">
            <v>1044104</v>
          </cell>
        </row>
        <row r="18343">
          <cell r="A18343">
            <v>1044104</v>
          </cell>
        </row>
        <row r="18344">
          <cell r="A18344">
            <v>1044104</v>
          </cell>
        </row>
        <row r="18345">
          <cell r="A18345">
            <v>1044104</v>
          </cell>
        </row>
        <row r="18346">
          <cell r="A18346">
            <v>1044104</v>
          </cell>
        </row>
        <row r="18347">
          <cell r="A18347">
            <v>1044104</v>
          </cell>
        </row>
        <row r="18348">
          <cell r="A18348">
            <v>1044104</v>
          </cell>
        </row>
        <row r="18349">
          <cell r="A18349">
            <v>1044104</v>
          </cell>
        </row>
        <row r="18350">
          <cell r="A18350">
            <v>1044104</v>
          </cell>
        </row>
        <row r="18351">
          <cell r="A18351">
            <v>1044104</v>
          </cell>
        </row>
        <row r="18352">
          <cell r="A18352">
            <v>1044112</v>
          </cell>
        </row>
        <row r="18353">
          <cell r="A18353">
            <v>1044112</v>
          </cell>
        </row>
        <row r="18354">
          <cell r="A18354">
            <v>1044112</v>
          </cell>
        </row>
        <row r="18355">
          <cell r="A18355">
            <v>1044112</v>
          </cell>
        </row>
        <row r="18356">
          <cell r="A18356">
            <v>1044112</v>
          </cell>
        </row>
        <row r="18357">
          <cell r="A18357">
            <v>1044112</v>
          </cell>
        </row>
        <row r="18358">
          <cell r="A18358">
            <v>1044112</v>
          </cell>
        </row>
        <row r="18359">
          <cell r="A18359">
            <v>1044112</v>
          </cell>
        </row>
        <row r="18360">
          <cell r="A18360">
            <v>1044112</v>
          </cell>
        </row>
        <row r="18361">
          <cell r="A18361">
            <v>1044112</v>
          </cell>
        </row>
        <row r="18362">
          <cell r="A18362">
            <v>1044113</v>
          </cell>
        </row>
        <row r="18363">
          <cell r="A18363">
            <v>1044113</v>
          </cell>
        </row>
        <row r="18364">
          <cell r="A18364">
            <v>1044113</v>
          </cell>
        </row>
        <row r="18365">
          <cell r="A18365">
            <v>1044113</v>
          </cell>
        </row>
        <row r="18366">
          <cell r="A18366">
            <v>1044113</v>
          </cell>
        </row>
        <row r="18367">
          <cell r="A18367">
            <v>1044113</v>
          </cell>
        </row>
        <row r="18368">
          <cell r="A18368">
            <v>1044113</v>
          </cell>
        </row>
        <row r="18369">
          <cell r="A18369">
            <v>1044113</v>
          </cell>
        </row>
        <row r="18370">
          <cell r="A18370">
            <v>1044113</v>
          </cell>
        </row>
        <row r="18371">
          <cell r="A18371">
            <v>1044113</v>
          </cell>
        </row>
        <row r="18372">
          <cell r="A18372">
            <v>1044114</v>
          </cell>
        </row>
        <row r="18373">
          <cell r="A18373">
            <v>1044114</v>
          </cell>
        </row>
        <row r="18374">
          <cell r="A18374">
            <v>1044114</v>
          </cell>
        </row>
        <row r="18375">
          <cell r="A18375">
            <v>1044114</v>
          </cell>
        </row>
        <row r="18376">
          <cell r="A18376">
            <v>1044114</v>
          </cell>
        </row>
        <row r="18377">
          <cell r="A18377">
            <v>1044114</v>
          </cell>
        </row>
        <row r="18378">
          <cell r="A18378">
            <v>1044114</v>
          </cell>
        </row>
        <row r="18379">
          <cell r="A18379">
            <v>1044114</v>
          </cell>
        </row>
        <row r="18380">
          <cell r="A18380">
            <v>1044114</v>
          </cell>
        </row>
        <row r="18381">
          <cell r="A18381">
            <v>1044114</v>
          </cell>
        </row>
        <row r="18382">
          <cell r="A18382">
            <v>1044114</v>
          </cell>
        </row>
        <row r="18383">
          <cell r="A18383">
            <v>1044116</v>
          </cell>
        </row>
        <row r="18384">
          <cell r="A18384">
            <v>1044116</v>
          </cell>
        </row>
        <row r="18385">
          <cell r="A18385">
            <v>1044116</v>
          </cell>
        </row>
        <row r="18386">
          <cell r="A18386">
            <v>1044116</v>
          </cell>
        </row>
        <row r="18387">
          <cell r="A18387">
            <v>1044116</v>
          </cell>
        </row>
        <row r="18388">
          <cell r="A18388">
            <v>1044116</v>
          </cell>
        </row>
        <row r="18389">
          <cell r="A18389">
            <v>1044118</v>
          </cell>
        </row>
        <row r="18390">
          <cell r="A18390">
            <v>1044118</v>
          </cell>
        </row>
        <row r="18391">
          <cell r="A18391">
            <v>1044118</v>
          </cell>
        </row>
        <row r="18392">
          <cell r="A18392">
            <v>1044123</v>
          </cell>
        </row>
        <row r="18393">
          <cell r="A18393">
            <v>1044123</v>
          </cell>
        </row>
        <row r="18394">
          <cell r="A18394">
            <v>1044123</v>
          </cell>
        </row>
        <row r="18395">
          <cell r="A18395">
            <v>1044123</v>
          </cell>
        </row>
        <row r="18396">
          <cell r="A18396">
            <v>1044123</v>
          </cell>
        </row>
        <row r="18397">
          <cell r="A18397">
            <v>1044123</v>
          </cell>
        </row>
        <row r="18398">
          <cell r="A18398">
            <v>1044123</v>
          </cell>
        </row>
        <row r="18399">
          <cell r="A18399">
            <v>1044123</v>
          </cell>
        </row>
        <row r="18400">
          <cell r="A18400">
            <v>1044123</v>
          </cell>
        </row>
        <row r="18401">
          <cell r="A18401">
            <v>1044123</v>
          </cell>
        </row>
        <row r="18402">
          <cell r="A18402">
            <v>1044123</v>
          </cell>
        </row>
        <row r="18403">
          <cell r="A18403">
            <v>1044126</v>
          </cell>
        </row>
        <row r="18404">
          <cell r="A18404">
            <v>1044147</v>
          </cell>
        </row>
        <row r="18405">
          <cell r="A18405">
            <v>1044147</v>
          </cell>
        </row>
        <row r="18406">
          <cell r="A18406">
            <v>1044147</v>
          </cell>
        </row>
        <row r="18407">
          <cell r="A18407">
            <v>1044159</v>
          </cell>
        </row>
        <row r="18408">
          <cell r="A18408">
            <v>1044163</v>
          </cell>
        </row>
        <row r="18409">
          <cell r="A18409">
            <v>1044164</v>
          </cell>
        </row>
        <row r="18410">
          <cell r="A18410">
            <v>1044169</v>
          </cell>
        </row>
        <row r="18411">
          <cell r="A18411">
            <v>1044175</v>
          </cell>
        </row>
        <row r="18412">
          <cell r="A18412">
            <v>1044175</v>
          </cell>
        </row>
        <row r="18413">
          <cell r="A18413">
            <v>1044180</v>
          </cell>
        </row>
        <row r="18414">
          <cell r="A18414">
            <v>1044183</v>
          </cell>
        </row>
        <row r="18415">
          <cell r="A18415">
            <v>1044185</v>
          </cell>
        </row>
        <row r="18416">
          <cell r="A18416">
            <v>1044185</v>
          </cell>
        </row>
        <row r="18417">
          <cell r="A18417">
            <v>1044185</v>
          </cell>
        </row>
        <row r="18418">
          <cell r="A18418">
            <v>1044187</v>
          </cell>
        </row>
        <row r="18419">
          <cell r="A18419">
            <v>1044189</v>
          </cell>
        </row>
        <row r="18420">
          <cell r="A18420">
            <v>1044189</v>
          </cell>
        </row>
        <row r="18421">
          <cell r="A18421">
            <v>1044192</v>
          </cell>
        </row>
        <row r="18422">
          <cell r="A18422">
            <v>1044192</v>
          </cell>
        </row>
        <row r="18423">
          <cell r="A18423">
            <v>1044192</v>
          </cell>
        </row>
        <row r="18424">
          <cell r="A18424">
            <v>1044192</v>
          </cell>
        </row>
        <row r="18425">
          <cell r="A18425">
            <v>1044192</v>
          </cell>
        </row>
        <row r="18426">
          <cell r="A18426">
            <v>1044192</v>
          </cell>
        </row>
        <row r="18427">
          <cell r="A18427">
            <v>1044192</v>
          </cell>
        </row>
        <row r="18428">
          <cell r="A18428">
            <v>1044192</v>
          </cell>
        </row>
        <row r="18429">
          <cell r="A18429">
            <v>1044194</v>
          </cell>
        </row>
        <row r="18430">
          <cell r="A18430">
            <v>1044195</v>
          </cell>
        </row>
        <row r="18431">
          <cell r="A18431">
            <v>1044195</v>
          </cell>
        </row>
        <row r="18432">
          <cell r="A18432">
            <v>1044195</v>
          </cell>
        </row>
        <row r="18433">
          <cell r="A18433">
            <v>1044195</v>
          </cell>
        </row>
        <row r="18434">
          <cell r="A18434">
            <v>1044195</v>
          </cell>
        </row>
        <row r="18435">
          <cell r="A18435">
            <v>1044195</v>
          </cell>
        </row>
        <row r="18436">
          <cell r="A18436">
            <v>1044196</v>
          </cell>
        </row>
        <row r="18437">
          <cell r="A18437">
            <v>1044197</v>
          </cell>
        </row>
        <row r="18438">
          <cell r="A18438">
            <v>1044197</v>
          </cell>
        </row>
        <row r="18439">
          <cell r="A18439">
            <v>1044197</v>
          </cell>
        </row>
        <row r="18440">
          <cell r="A18440">
            <v>1044197</v>
          </cell>
        </row>
        <row r="18441">
          <cell r="A18441">
            <v>1044199</v>
          </cell>
        </row>
        <row r="18442">
          <cell r="A18442">
            <v>1044200</v>
          </cell>
        </row>
        <row r="18443">
          <cell r="A18443">
            <v>1044200</v>
          </cell>
        </row>
        <row r="18444">
          <cell r="A18444">
            <v>1044200</v>
          </cell>
        </row>
        <row r="18445">
          <cell r="A18445">
            <v>1044200</v>
          </cell>
        </row>
        <row r="18446">
          <cell r="A18446">
            <v>1044200</v>
          </cell>
        </row>
        <row r="18447">
          <cell r="A18447">
            <v>1044200</v>
          </cell>
        </row>
        <row r="18448">
          <cell r="A18448">
            <v>1044200</v>
          </cell>
        </row>
        <row r="18449">
          <cell r="A18449">
            <v>1044200</v>
          </cell>
        </row>
        <row r="18450">
          <cell r="A18450">
            <v>1044200</v>
          </cell>
        </row>
        <row r="18451">
          <cell r="A18451">
            <v>1044201</v>
          </cell>
        </row>
        <row r="18452">
          <cell r="A18452">
            <v>1044202</v>
          </cell>
        </row>
        <row r="18453">
          <cell r="A18453">
            <v>1044202</v>
          </cell>
        </row>
        <row r="18454">
          <cell r="A18454">
            <v>1044202</v>
          </cell>
        </row>
        <row r="18455">
          <cell r="A18455">
            <v>1044202</v>
          </cell>
        </row>
        <row r="18456">
          <cell r="A18456">
            <v>1044202</v>
          </cell>
        </row>
        <row r="18457">
          <cell r="A18457">
            <v>1044204</v>
          </cell>
        </row>
        <row r="18458">
          <cell r="A18458">
            <v>1044204</v>
          </cell>
        </row>
        <row r="18459">
          <cell r="A18459">
            <v>1044204</v>
          </cell>
        </row>
        <row r="18460">
          <cell r="A18460">
            <v>1044204</v>
          </cell>
        </row>
        <row r="18461">
          <cell r="A18461">
            <v>1044204</v>
          </cell>
        </row>
        <row r="18462">
          <cell r="A18462">
            <v>1044204</v>
          </cell>
        </row>
        <row r="18463">
          <cell r="A18463">
            <v>1044204</v>
          </cell>
        </row>
        <row r="18464">
          <cell r="A18464">
            <v>1044205</v>
          </cell>
        </row>
        <row r="18465">
          <cell r="A18465">
            <v>1044206</v>
          </cell>
        </row>
        <row r="18466">
          <cell r="A18466">
            <v>1044206</v>
          </cell>
        </row>
        <row r="18467">
          <cell r="A18467">
            <v>1044206</v>
          </cell>
        </row>
        <row r="18468">
          <cell r="A18468">
            <v>1044206</v>
          </cell>
        </row>
        <row r="18469">
          <cell r="A18469">
            <v>1044206</v>
          </cell>
        </row>
        <row r="18470">
          <cell r="A18470">
            <v>1044206</v>
          </cell>
        </row>
        <row r="18471">
          <cell r="A18471">
            <v>1044206</v>
          </cell>
        </row>
        <row r="18472">
          <cell r="A18472">
            <v>1044208</v>
          </cell>
        </row>
        <row r="18473">
          <cell r="A18473">
            <v>1044210</v>
          </cell>
        </row>
        <row r="18474">
          <cell r="A18474">
            <v>1044210</v>
          </cell>
        </row>
        <row r="18475">
          <cell r="A18475">
            <v>1044212</v>
          </cell>
        </row>
        <row r="18476">
          <cell r="A18476">
            <v>1044212</v>
          </cell>
        </row>
        <row r="18477">
          <cell r="A18477">
            <v>1044212</v>
          </cell>
        </row>
        <row r="18478">
          <cell r="A18478">
            <v>1044213</v>
          </cell>
        </row>
        <row r="18479">
          <cell r="A18479">
            <v>1044213</v>
          </cell>
        </row>
        <row r="18480">
          <cell r="A18480">
            <v>1044215</v>
          </cell>
        </row>
        <row r="18481">
          <cell r="A18481">
            <v>1044215</v>
          </cell>
        </row>
        <row r="18482">
          <cell r="A18482">
            <v>1044215</v>
          </cell>
        </row>
        <row r="18483">
          <cell r="A18483">
            <v>1044217</v>
          </cell>
        </row>
        <row r="18484">
          <cell r="A18484">
            <v>1044217</v>
          </cell>
        </row>
        <row r="18485">
          <cell r="A18485">
            <v>1044217</v>
          </cell>
        </row>
        <row r="18486">
          <cell r="A18486">
            <v>1044217</v>
          </cell>
        </row>
        <row r="18487">
          <cell r="A18487">
            <v>1044218</v>
          </cell>
        </row>
        <row r="18488">
          <cell r="A18488">
            <v>1044219</v>
          </cell>
        </row>
        <row r="18489">
          <cell r="A18489">
            <v>1044219</v>
          </cell>
        </row>
        <row r="18490">
          <cell r="A18490">
            <v>1044219</v>
          </cell>
        </row>
        <row r="18491">
          <cell r="A18491">
            <v>1044219</v>
          </cell>
        </row>
        <row r="18492">
          <cell r="A18492">
            <v>1044220</v>
          </cell>
        </row>
        <row r="18493">
          <cell r="A18493">
            <v>1044221</v>
          </cell>
        </row>
        <row r="18494">
          <cell r="A18494">
            <v>1044221</v>
          </cell>
        </row>
        <row r="18495">
          <cell r="A18495">
            <v>1044221</v>
          </cell>
        </row>
        <row r="18496">
          <cell r="A18496">
            <v>1044221</v>
          </cell>
        </row>
        <row r="18497">
          <cell r="A18497">
            <v>1044222</v>
          </cell>
        </row>
        <row r="18498">
          <cell r="A18498">
            <v>1044224</v>
          </cell>
        </row>
        <row r="18499">
          <cell r="A18499">
            <v>1044224</v>
          </cell>
        </row>
        <row r="18500">
          <cell r="A18500">
            <v>1044224</v>
          </cell>
        </row>
        <row r="18501">
          <cell r="A18501">
            <v>1044224</v>
          </cell>
        </row>
        <row r="18502">
          <cell r="A18502">
            <v>1044225</v>
          </cell>
        </row>
        <row r="18503">
          <cell r="A18503">
            <v>1044226</v>
          </cell>
        </row>
        <row r="18504">
          <cell r="A18504">
            <v>1044226</v>
          </cell>
        </row>
        <row r="18505">
          <cell r="A18505">
            <v>1044226</v>
          </cell>
        </row>
        <row r="18506">
          <cell r="A18506">
            <v>1044226</v>
          </cell>
        </row>
        <row r="18507">
          <cell r="A18507">
            <v>1044226</v>
          </cell>
        </row>
        <row r="18508">
          <cell r="A18508">
            <v>1044226</v>
          </cell>
        </row>
        <row r="18509">
          <cell r="A18509">
            <v>1044228</v>
          </cell>
        </row>
        <row r="18510">
          <cell r="A18510">
            <v>1044228</v>
          </cell>
        </row>
        <row r="18511">
          <cell r="A18511">
            <v>1044228</v>
          </cell>
        </row>
        <row r="18512">
          <cell r="A18512">
            <v>1044230</v>
          </cell>
        </row>
        <row r="18513">
          <cell r="A18513">
            <v>1044231</v>
          </cell>
        </row>
        <row r="18514">
          <cell r="A18514">
            <v>1044232</v>
          </cell>
        </row>
        <row r="18515">
          <cell r="A18515">
            <v>1044239</v>
          </cell>
        </row>
        <row r="18516">
          <cell r="A18516">
            <v>1044242</v>
          </cell>
        </row>
        <row r="18517">
          <cell r="A18517">
            <v>1044244</v>
          </cell>
        </row>
        <row r="18518">
          <cell r="A18518">
            <v>1044244</v>
          </cell>
        </row>
        <row r="18519">
          <cell r="A18519">
            <v>1044244</v>
          </cell>
        </row>
        <row r="18520">
          <cell r="A18520">
            <v>1044244</v>
          </cell>
        </row>
        <row r="18521">
          <cell r="A18521">
            <v>1044247</v>
          </cell>
        </row>
        <row r="18522">
          <cell r="A18522">
            <v>1044247</v>
          </cell>
        </row>
        <row r="18523">
          <cell r="A18523">
            <v>1044247</v>
          </cell>
        </row>
        <row r="18524">
          <cell r="A18524">
            <v>1044253</v>
          </cell>
        </row>
        <row r="18525">
          <cell r="A18525">
            <v>1044253</v>
          </cell>
        </row>
        <row r="18526">
          <cell r="A18526">
            <v>1044253</v>
          </cell>
        </row>
        <row r="18527">
          <cell r="A18527">
            <v>1044253</v>
          </cell>
        </row>
        <row r="18528">
          <cell r="A18528">
            <v>1044253</v>
          </cell>
        </row>
        <row r="18529">
          <cell r="A18529">
            <v>1044253</v>
          </cell>
        </row>
        <row r="18530">
          <cell r="A18530">
            <v>1044253</v>
          </cell>
        </row>
        <row r="18531">
          <cell r="A18531">
            <v>1044253</v>
          </cell>
        </row>
        <row r="18532">
          <cell r="A18532">
            <v>1044253</v>
          </cell>
        </row>
        <row r="18533">
          <cell r="A18533">
            <v>1044253</v>
          </cell>
        </row>
        <row r="18534">
          <cell r="A18534">
            <v>1044253</v>
          </cell>
        </row>
        <row r="18535">
          <cell r="A18535">
            <v>1044253</v>
          </cell>
        </row>
        <row r="18536">
          <cell r="A18536">
            <v>1044256</v>
          </cell>
        </row>
        <row r="18537">
          <cell r="A18537">
            <v>1044256</v>
          </cell>
        </row>
        <row r="18538">
          <cell r="A18538">
            <v>1044256</v>
          </cell>
        </row>
        <row r="18539">
          <cell r="A18539">
            <v>1044256</v>
          </cell>
        </row>
        <row r="18540">
          <cell r="A18540">
            <v>1044256</v>
          </cell>
        </row>
        <row r="18541">
          <cell r="A18541">
            <v>1044256</v>
          </cell>
        </row>
        <row r="18542">
          <cell r="A18542">
            <v>1044256</v>
          </cell>
        </row>
        <row r="18543">
          <cell r="A18543">
            <v>1044256</v>
          </cell>
        </row>
        <row r="18544">
          <cell r="A18544">
            <v>1044256</v>
          </cell>
        </row>
        <row r="18545">
          <cell r="A18545">
            <v>1044256</v>
          </cell>
        </row>
        <row r="18546">
          <cell r="A18546">
            <v>1044256</v>
          </cell>
        </row>
        <row r="18547">
          <cell r="A18547">
            <v>1044256</v>
          </cell>
        </row>
        <row r="18548">
          <cell r="A18548">
            <v>1044256</v>
          </cell>
        </row>
        <row r="18549">
          <cell r="A18549">
            <v>1044256</v>
          </cell>
        </row>
        <row r="18550">
          <cell r="A18550">
            <v>1044256</v>
          </cell>
        </row>
        <row r="18551">
          <cell r="A18551">
            <v>1044256</v>
          </cell>
        </row>
        <row r="18552">
          <cell r="A18552">
            <v>1044256</v>
          </cell>
        </row>
        <row r="18553">
          <cell r="A18553">
            <v>1044256</v>
          </cell>
        </row>
        <row r="18554">
          <cell r="A18554">
            <v>1044256</v>
          </cell>
        </row>
        <row r="18555">
          <cell r="A18555">
            <v>1044257</v>
          </cell>
        </row>
        <row r="18556">
          <cell r="A18556">
            <v>1044257</v>
          </cell>
        </row>
        <row r="18557">
          <cell r="A18557">
            <v>1044257</v>
          </cell>
        </row>
        <row r="18558">
          <cell r="A18558">
            <v>1044257</v>
          </cell>
        </row>
        <row r="18559">
          <cell r="A18559">
            <v>1044257</v>
          </cell>
        </row>
        <row r="18560">
          <cell r="A18560">
            <v>1044257</v>
          </cell>
        </row>
        <row r="18561">
          <cell r="A18561">
            <v>1044257</v>
          </cell>
        </row>
        <row r="18562">
          <cell r="A18562">
            <v>1044257</v>
          </cell>
        </row>
        <row r="18563">
          <cell r="A18563">
            <v>1044257</v>
          </cell>
        </row>
        <row r="18564">
          <cell r="A18564">
            <v>1044257</v>
          </cell>
        </row>
        <row r="18565">
          <cell r="A18565">
            <v>1044257</v>
          </cell>
        </row>
        <row r="18566">
          <cell r="A18566">
            <v>1044257</v>
          </cell>
        </row>
        <row r="18567">
          <cell r="A18567">
            <v>1044257</v>
          </cell>
        </row>
        <row r="18568">
          <cell r="A18568">
            <v>1044257</v>
          </cell>
        </row>
        <row r="18569">
          <cell r="A18569">
            <v>1044257</v>
          </cell>
        </row>
        <row r="18570">
          <cell r="A18570">
            <v>1044257</v>
          </cell>
        </row>
        <row r="18571">
          <cell r="A18571">
            <v>1044257</v>
          </cell>
        </row>
        <row r="18572">
          <cell r="A18572">
            <v>1044257</v>
          </cell>
        </row>
        <row r="18573">
          <cell r="A18573">
            <v>1044257</v>
          </cell>
        </row>
        <row r="18574">
          <cell r="A18574">
            <v>1044257</v>
          </cell>
        </row>
        <row r="18575">
          <cell r="A18575">
            <v>1044257</v>
          </cell>
        </row>
        <row r="18576">
          <cell r="A18576">
            <v>1044257</v>
          </cell>
        </row>
        <row r="18577">
          <cell r="A18577">
            <v>1044257</v>
          </cell>
        </row>
        <row r="18578">
          <cell r="A18578">
            <v>1044257</v>
          </cell>
        </row>
        <row r="18579">
          <cell r="A18579">
            <v>1044257</v>
          </cell>
        </row>
        <row r="18580">
          <cell r="A18580">
            <v>1044257</v>
          </cell>
        </row>
        <row r="18581">
          <cell r="A18581">
            <v>1044257</v>
          </cell>
        </row>
        <row r="18582">
          <cell r="A18582">
            <v>1044257</v>
          </cell>
        </row>
        <row r="18583">
          <cell r="A18583">
            <v>1044257</v>
          </cell>
        </row>
        <row r="18584">
          <cell r="A18584">
            <v>1044257</v>
          </cell>
        </row>
        <row r="18585">
          <cell r="A18585">
            <v>1044257</v>
          </cell>
        </row>
        <row r="18586">
          <cell r="A18586">
            <v>1044257</v>
          </cell>
        </row>
        <row r="18587">
          <cell r="A18587">
            <v>1044258</v>
          </cell>
        </row>
        <row r="18588">
          <cell r="A18588">
            <v>1044258</v>
          </cell>
        </row>
        <row r="18589">
          <cell r="A18589">
            <v>1044258</v>
          </cell>
        </row>
        <row r="18590">
          <cell r="A18590">
            <v>1044258</v>
          </cell>
        </row>
        <row r="18591">
          <cell r="A18591">
            <v>1044258</v>
          </cell>
        </row>
        <row r="18592">
          <cell r="A18592">
            <v>1044258</v>
          </cell>
        </row>
        <row r="18593">
          <cell r="A18593">
            <v>1044258</v>
          </cell>
        </row>
        <row r="18594">
          <cell r="A18594">
            <v>1044258</v>
          </cell>
        </row>
        <row r="18595">
          <cell r="A18595">
            <v>1044258</v>
          </cell>
        </row>
        <row r="18596">
          <cell r="A18596">
            <v>1044258</v>
          </cell>
        </row>
        <row r="18597">
          <cell r="A18597">
            <v>1044258</v>
          </cell>
        </row>
        <row r="18598">
          <cell r="A18598">
            <v>1044258</v>
          </cell>
        </row>
        <row r="18599">
          <cell r="A18599">
            <v>1044258</v>
          </cell>
        </row>
        <row r="18600">
          <cell r="A18600">
            <v>1044258</v>
          </cell>
        </row>
        <row r="18601">
          <cell r="A18601">
            <v>1044258</v>
          </cell>
        </row>
        <row r="18602">
          <cell r="A18602">
            <v>1044258</v>
          </cell>
        </row>
        <row r="18603">
          <cell r="A18603">
            <v>1044258</v>
          </cell>
        </row>
        <row r="18604">
          <cell r="A18604">
            <v>1044258</v>
          </cell>
        </row>
        <row r="18605">
          <cell r="A18605">
            <v>1044258</v>
          </cell>
        </row>
        <row r="18606">
          <cell r="A18606">
            <v>1044258</v>
          </cell>
        </row>
        <row r="18607">
          <cell r="A18607">
            <v>1044258</v>
          </cell>
        </row>
        <row r="18608">
          <cell r="A18608">
            <v>1044258</v>
          </cell>
        </row>
        <row r="18609">
          <cell r="A18609">
            <v>1044258</v>
          </cell>
        </row>
        <row r="18610">
          <cell r="A18610">
            <v>1044258</v>
          </cell>
        </row>
        <row r="18611">
          <cell r="A18611">
            <v>1044258</v>
          </cell>
        </row>
        <row r="18612">
          <cell r="A18612">
            <v>1044258</v>
          </cell>
        </row>
        <row r="18613">
          <cell r="A18613">
            <v>1044258</v>
          </cell>
        </row>
        <row r="18614">
          <cell r="A18614">
            <v>1044258</v>
          </cell>
        </row>
        <row r="18615">
          <cell r="A18615">
            <v>1044258</v>
          </cell>
        </row>
        <row r="18616">
          <cell r="A18616">
            <v>1044258</v>
          </cell>
        </row>
        <row r="18617">
          <cell r="A18617">
            <v>1044258</v>
          </cell>
        </row>
        <row r="18618">
          <cell r="A18618">
            <v>1044258</v>
          </cell>
        </row>
        <row r="18619">
          <cell r="A18619">
            <v>1044258</v>
          </cell>
        </row>
        <row r="18620">
          <cell r="A18620">
            <v>1044258</v>
          </cell>
        </row>
        <row r="18621">
          <cell r="A18621">
            <v>1044258</v>
          </cell>
        </row>
        <row r="18622">
          <cell r="A18622">
            <v>1044258</v>
          </cell>
        </row>
        <row r="18623">
          <cell r="A18623">
            <v>1044258</v>
          </cell>
        </row>
        <row r="18624">
          <cell r="A18624">
            <v>1044258</v>
          </cell>
        </row>
        <row r="18625">
          <cell r="A18625">
            <v>1044258</v>
          </cell>
        </row>
        <row r="18626">
          <cell r="A18626">
            <v>1044258</v>
          </cell>
        </row>
        <row r="18627">
          <cell r="A18627">
            <v>1044258</v>
          </cell>
        </row>
        <row r="18628">
          <cell r="A18628">
            <v>1044258</v>
          </cell>
        </row>
        <row r="18629">
          <cell r="A18629">
            <v>1044258</v>
          </cell>
        </row>
        <row r="18630">
          <cell r="A18630">
            <v>1044258</v>
          </cell>
        </row>
        <row r="18631">
          <cell r="A18631">
            <v>1044258</v>
          </cell>
        </row>
        <row r="18632">
          <cell r="A18632">
            <v>1044258</v>
          </cell>
        </row>
        <row r="18633">
          <cell r="A18633">
            <v>1044258</v>
          </cell>
        </row>
        <row r="18634">
          <cell r="A18634">
            <v>1044258</v>
          </cell>
        </row>
        <row r="18635">
          <cell r="A18635">
            <v>1044258</v>
          </cell>
        </row>
        <row r="18636">
          <cell r="A18636">
            <v>1044258</v>
          </cell>
        </row>
        <row r="18637">
          <cell r="A18637">
            <v>1044259</v>
          </cell>
        </row>
        <row r="18638">
          <cell r="A18638">
            <v>1044259</v>
          </cell>
        </row>
        <row r="18639">
          <cell r="A18639">
            <v>1044259</v>
          </cell>
        </row>
        <row r="18640">
          <cell r="A18640">
            <v>1044259</v>
          </cell>
        </row>
        <row r="18641">
          <cell r="A18641">
            <v>1044259</v>
          </cell>
        </row>
        <row r="18642">
          <cell r="A18642">
            <v>1044259</v>
          </cell>
        </row>
        <row r="18643">
          <cell r="A18643">
            <v>1044259</v>
          </cell>
        </row>
        <row r="18644">
          <cell r="A18644">
            <v>1044259</v>
          </cell>
        </row>
        <row r="18645">
          <cell r="A18645">
            <v>1044259</v>
          </cell>
        </row>
        <row r="18646">
          <cell r="A18646">
            <v>1044259</v>
          </cell>
        </row>
        <row r="18647">
          <cell r="A18647">
            <v>1044259</v>
          </cell>
        </row>
        <row r="18648">
          <cell r="A18648">
            <v>1044259</v>
          </cell>
        </row>
        <row r="18649">
          <cell r="A18649">
            <v>1044259</v>
          </cell>
        </row>
        <row r="18650">
          <cell r="A18650">
            <v>1044259</v>
          </cell>
        </row>
        <row r="18651">
          <cell r="A18651">
            <v>1044259</v>
          </cell>
        </row>
        <row r="18652">
          <cell r="A18652">
            <v>1044260</v>
          </cell>
        </row>
        <row r="18653">
          <cell r="A18653">
            <v>1044260</v>
          </cell>
        </row>
        <row r="18654">
          <cell r="A18654">
            <v>1044260</v>
          </cell>
        </row>
        <row r="18655">
          <cell r="A18655">
            <v>1044260</v>
          </cell>
        </row>
        <row r="18656">
          <cell r="A18656">
            <v>1044260</v>
          </cell>
        </row>
        <row r="18657">
          <cell r="A18657">
            <v>1044260</v>
          </cell>
        </row>
        <row r="18658">
          <cell r="A18658">
            <v>1044260</v>
          </cell>
        </row>
        <row r="18659">
          <cell r="A18659">
            <v>1044260</v>
          </cell>
        </row>
        <row r="18660">
          <cell r="A18660">
            <v>1044260</v>
          </cell>
        </row>
        <row r="18661">
          <cell r="A18661">
            <v>1044260</v>
          </cell>
        </row>
        <row r="18662">
          <cell r="A18662">
            <v>1044260</v>
          </cell>
        </row>
        <row r="18663">
          <cell r="A18663">
            <v>1044260</v>
          </cell>
        </row>
        <row r="18664">
          <cell r="A18664">
            <v>1044260</v>
          </cell>
        </row>
        <row r="18665">
          <cell r="A18665">
            <v>1044261</v>
          </cell>
        </row>
        <row r="18666">
          <cell r="A18666">
            <v>1044261</v>
          </cell>
        </row>
        <row r="18667">
          <cell r="A18667">
            <v>1044261</v>
          </cell>
        </row>
        <row r="18668">
          <cell r="A18668">
            <v>1044261</v>
          </cell>
        </row>
        <row r="18669">
          <cell r="A18669">
            <v>1044261</v>
          </cell>
        </row>
        <row r="18670">
          <cell r="A18670">
            <v>1044261</v>
          </cell>
        </row>
        <row r="18671">
          <cell r="A18671">
            <v>1044261</v>
          </cell>
        </row>
        <row r="18672">
          <cell r="A18672">
            <v>1044262</v>
          </cell>
        </row>
        <row r="18673">
          <cell r="A18673">
            <v>1044262</v>
          </cell>
        </row>
        <row r="18674">
          <cell r="A18674">
            <v>1044262</v>
          </cell>
        </row>
        <row r="18675">
          <cell r="A18675">
            <v>1044262</v>
          </cell>
        </row>
        <row r="18676">
          <cell r="A18676">
            <v>1044262</v>
          </cell>
        </row>
        <row r="18677">
          <cell r="A18677">
            <v>1044262</v>
          </cell>
        </row>
        <row r="18678">
          <cell r="A18678">
            <v>1044262</v>
          </cell>
        </row>
        <row r="18679">
          <cell r="A18679">
            <v>1044262</v>
          </cell>
        </row>
        <row r="18680">
          <cell r="A18680">
            <v>1044262</v>
          </cell>
        </row>
        <row r="18681">
          <cell r="A18681">
            <v>1044262</v>
          </cell>
        </row>
        <row r="18682">
          <cell r="A18682">
            <v>1044262</v>
          </cell>
        </row>
        <row r="18683">
          <cell r="A18683">
            <v>1044262</v>
          </cell>
        </row>
        <row r="18684">
          <cell r="A18684">
            <v>1044262</v>
          </cell>
        </row>
        <row r="18685">
          <cell r="A18685">
            <v>1044262</v>
          </cell>
        </row>
        <row r="18686">
          <cell r="A18686">
            <v>1044262</v>
          </cell>
        </row>
        <row r="18687">
          <cell r="A18687">
            <v>1044262</v>
          </cell>
        </row>
        <row r="18688">
          <cell r="A18688">
            <v>1044262</v>
          </cell>
        </row>
        <row r="18689">
          <cell r="A18689">
            <v>1044262</v>
          </cell>
        </row>
        <row r="18690">
          <cell r="A18690">
            <v>1044262</v>
          </cell>
        </row>
        <row r="18691">
          <cell r="A18691">
            <v>1044262</v>
          </cell>
        </row>
        <row r="18692">
          <cell r="A18692">
            <v>1044262</v>
          </cell>
        </row>
        <row r="18693">
          <cell r="A18693">
            <v>1044262</v>
          </cell>
        </row>
        <row r="18694">
          <cell r="A18694">
            <v>1044262</v>
          </cell>
        </row>
        <row r="18695">
          <cell r="A18695">
            <v>1044262</v>
          </cell>
        </row>
        <row r="18696">
          <cell r="A18696">
            <v>1044262</v>
          </cell>
        </row>
        <row r="18697">
          <cell r="A18697">
            <v>1044262</v>
          </cell>
        </row>
        <row r="18698">
          <cell r="A18698">
            <v>1044262</v>
          </cell>
        </row>
        <row r="18699">
          <cell r="A18699">
            <v>1044262</v>
          </cell>
        </row>
        <row r="18700">
          <cell r="A18700">
            <v>1044262</v>
          </cell>
        </row>
        <row r="18701">
          <cell r="A18701">
            <v>1044262</v>
          </cell>
        </row>
        <row r="18702">
          <cell r="A18702">
            <v>1044262</v>
          </cell>
        </row>
        <row r="18703">
          <cell r="A18703">
            <v>1044262</v>
          </cell>
        </row>
        <row r="18704">
          <cell r="A18704">
            <v>1044262</v>
          </cell>
        </row>
        <row r="18705">
          <cell r="A18705">
            <v>1044262</v>
          </cell>
        </row>
        <row r="18706">
          <cell r="A18706">
            <v>1044262</v>
          </cell>
        </row>
        <row r="18707">
          <cell r="A18707">
            <v>1044262</v>
          </cell>
        </row>
        <row r="18708">
          <cell r="A18708">
            <v>1044264</v>
          </cell>
        </row>
        <row r="18709">
          <cell r="A18709">
            <v>1044264</v>
          </cell>
        </row>
        <row r="18710">
          <cell r="A18710">
            <v>1044264</v>
          </cell>
        </row>
        <row r="18711">
          <cell r="A18711">
            <v>1044264</v>
          </cell>
        </row>
        <row r="18712">
          <cell r="A18712">
            <v>1044264</v>
          </cell>
        </row>
        <row r="18713">
          <cell r="A18713">
            <v>1044264</v>
          </cell>
        </row>
        <row r="18714">
          <cell r="A18714">
            <v>1044264</v>
          </cell>
        </row>
        <row r="18715">
          <cell r="A18715">
            <v>1044264</v>
          </cell>
        </row>
        <row r="18716">
          <cell r="A18716">
            <v>1044264</v>
          </cell>
        </row>
        <row r="18717">
          <cell r="A18717">
            <v>1044264</v>
          </cell>
        </row>
        <row r="18718">
          <cell r="A18718">
            <v>1044264</v>
          </cell>
        </row>
        <row r="18719">
          <cell r="A18719">
            <v>1044264</v>
          </cell>
        </row>
        <row r="18720">
          <cell r="A18720">
            <v>1044264</v>
          </cell>
        </row>
        <row r="18721">
          <cell r="A18721">
            <v>1044264</v>
          </cell>
        </row>
        <row r="18722">
          <cell r="A18722">
            <v>1044264</v>
          </cell>
        </row>
        <row r="18723">
          <cell r="A18723">
            <v>1044264</v>
          </cell>
        </row>
        <row r="18724">
          <cell r="A18724">
            <v>1044264</v>
          </cell>
        </row>
        <row r="18725">
          <cell r="A18725">
            <v>1044264</v>
          </cell>
        </row>
        <row r="18726">
          <cell r="A18726">
            <v>1044264</v>
          </cell>
        </row>
        <row r="18727">
          <cell r="A18727">
            <v>1044264</v>
          </cell>
        </row>
        <row r="18728">
          <cell r="A18728">
            <v>1044264</v>
          </cell>
        </row>
        <row r="18729">
          <cell r="A18729">
            <v>1044264</v>
          </cell>
        </row>
        <row r="18730">
          <cell r="A18730">
            <v>1044264</v>
          </cell>
        </row>
        <row r="18731">
          <cell r="A18731">
            <v>1044264</v>
          </cell>
        </row>
        <row r="18732">
          <cell r="A18732">
            <v>1044270</v>
          </cell>
        </row>
        <row r="18733">
          <cell r="A18733">
            <v>1044270</v>
          </cell>
        </row>
        <row r="18734">
          <cell r="A18734">
            <v>1044270</v>
          </cell>
        </row>
        <row r="18735">
          <cell r="A18735">
            <v>1044270</v>
          </cell>
        </row>
        <row r="18736">
          <cell r="A18736">
            <v>1044270</v>
          </cell>
        </row>
        <row r="18737">
          <cell r="A18737">
            <v>1044270</v>
          </cell>
        </row>
        <row r="18738">
          <cell r="A18738">
            <v>1044270</v>
          </cell>
        </row>
        <row r="18739">
          <cell r="A18739">
            <v>1044270</v>
          </cell>
        </row>
        <row r="18740">
          <cell r="A18740">
            <v>1044270</v>
          </cell>
        </row>
        <row r="18741">
          <cell r="A18741">
            <v>1044270</v>
          </cell>
        </row>
        <row r="18742">
          <cell r="A18742">
            <v>1044270</v>
          </cell>
        </row>
        <row r="18743">
          <cell r="A18743">
            <v>1044280</v>
          </cell>
        </row>
        <row r="18744">
          <cell r="A18744">
            <v>1044280</v>
          </cell>
        </row>
        <row r="18745">
          <cell r="A18745">
            <v>1044280</v>
          </cell>
        </row>
        <row r="18746">
          <cell r="A18746">
            <v>1044280</v>
          </cell>
        </row>
        <row r="18747">
          <cell r="A18747">
            <v>1044280</v>
          </cell>
        </row>
        <row r="18748">
          <cell r="A18748">
            <v>1044292</v>
          </cell>
        </row>
        <row r="18749">
          <cell r="A18749">
            <v>1044292</v>
          </cell>
        </row>
        <row r="18750">
          <cell r="A18750">
            <v>1044292</v>
          </cell>
        </row>
        <row r="18751">
          <cell r="A18751">
            <v>1044292</v>
          </cell>
        </row>
        <row r="18752">
          <cell r="A18752">
            <v>1044293</v>
          </cell>
        </row>
        <row r="18753">
          <cell r="A18753">
            <v>1044294</v>
          </cell>
        </row>
        <row r="18754">
          <cell r="A18754">
            <v>1044308</v>
          </cell>
        </row>
        <row r="18755">
          <cell r="A18755">
            <v>1044308</v>
          </cell>
        </row>
        <row r="18756">
          <cell r="A18756">
            <v>1044308</v>
          </cell>
        </row>
        <row r="18757">
          <cell r="A18757">
            <v>1044309</v>
          </cell>
        </row>
        <row r="18758">
          <cell r="A18758">
            <v>1044309</v>
          </cell>
        </row>
        <row r="18759">
          <cell r="A18759">
            <v>1044309</v>
          </cell>
        </row>
        <row r="18760">
          <cell r="A18760">
            <v>1044311</v>
          </cell>
        </row>
        <row r="18761">
          <cell r="A18761">
            <v>1044311</v>
          </cell>
        </row>
        <row r="18762">
          <cell r="A18762">
            <v>1044311</v>
          </cell>
        </row>
        <row r="18763">
          <cell r="A18763">
            <v>1044312</v>
          </cell>
        </row>
        <row r="18764">
          <cell r="A18764">
            <v>1044312</v>
          </cell>
        </row>
        <row r="18765">
          <cell r="A18765">
            <v>1044312</v>
          </cell>
        </row>
        <row r="18766">
          <cell r="A18766">
            <v>1044318</v>
          </cell>
        </row>
        <row r="18767">
          <cell r="A18767">
            <v>1044318</v>
          </cell>
        </row>
        <row r="18768">
          <cell r="A18768">
            <v>1044318</v>
          </cell>
        </row>
        <row r="18769">
          <cell r="A18769">
            <v>1044321</v>
          </cell>
        </row>
        <row r="18770">
          <cell r="A18770">
            <v>1044334</v>
          </cell>
        </row>
        <row r="18771">
          <cell r="A18771">
            <v>1044335</v>
          </cell>
        </row>
        <row r="18772">
          <cell r="A18772">
            <v>1044336</v>
          </cell>
        </row>
        <row r="18773">
          <cell r="A18773">
            <v>1044340</v>
          </cell>
        </row>
        <row r="18774">
          <cell r="A18774">
            <v>1044342</v>
          </cell>
        </row>
        <row r="18775">
          <cell r="A18775">
            <v>1044377</v>
          </cell>
        </row>
        <row r="18776">
          <cell r="A18776">
            <v>1044377</v>
          </cell>
        </row>
        <row r="18777">
          <cell r="A18777">
            <v>1044377</v>
          </cell>
        </row>
        <row r="18778">
          <cell r="A18778">
            <v>1044407</v>
          </cell>
        </row>
        <row r="18779">
          <cell r="A18779">
            <v>1044409</v>
          </cell>
        </row>
        <row r="18780">
          <cell r="A18780">
            <v>1044409</v>
          </cell>
        </row>
        <row r="18781">
          <cell r="A18781">
            <v>1044411</v>
          </cell>
        </row>
        <row r="18782">
          <cell r="A18782">
            <v>1044415</v>
          </cell>
        </row>
        <row r="18783">
          <cell r="A18783">
            <v>1044415</v>
          </cell>
        </row>
        <row r="18784">
          <cell r="A18784">
            <v>1044415</v>
          </cell>
        </row>
        <row r="18785">
          <cell r="A18785">
            <v>1044416</v>
          </cell>
        </row>
        <row r="18786">
          <cell r="A18786">
            <v>1044421</v>
          </cell>
        </row>
        <row r="18787">
          <cell r="A18787">
            <v>1044421</v>
          </cell>
        </row>
        <row r="18788">
          <cell r="A18788">
            <v>1044421</v>
          </cell>
        </row>
        <row r="18789">
          <cell r="A18789">
            <v>1044421</v>
          </cell>
        </row>
        <row r="18790">
          <cell r="A18790">
            <v>1044421</v>
          </cell>
        </row>
        <row r="18791">
          <cell r="A18791">
            <v>1044421</v>
          </cell>
        </row>
        <row r="18792">
          <cell r="A18792">
            <v>1044421</v>
          </cell>
        </row>
        <row r="18793">
          <cell r="A18793">
            <v>1044421</v>
          </cell>
        </row>
        <row r="18794">
          <cell r="A18794">
            <v>1044421</v>
          </cell>
        </row>
        <row r="18795">
          <cell r="A18795">
            <v>1044421</v>
          </cell>
        </row>
        <row r="18796">
          <cell r="A18796">
            <v>1044421</v>
          </cell>
        </row>
        <row r="18797">
          <cell r="A18797">
            <v>1044421</v>
          </cell>
        </row>
        <row r="18798">
          <cell r="A18798">
            <v>1044421</v>
          </cell>
        </row>
        <row r="18799">
          <cell r="A18799">
            <v>1044421</v>
          </cell>
        </row>
        <row r="18800">
          <cell r="A18800">
            <v>1044421</v>
          </cell>
        </row>
        <row r="18801">
          <cell r="A18801">
            <v>1044421</v>
          </cell>
        </row>
        <row r="18802">
          <cell r="A18802">
            <v>1044421</v>
          </cell>
        </row>
        <row r="18803">
          <cell r="A18803">
            <v>1044421</v>
          </cell>
        </row>
        <row r="18804">
          <cell r="A18804">
            <v>1044423</v>
          </cell>
        </row>
        <row r="18805">
          <cell r="A18805">
            <v>1044423</v>
          </cell>
        </row>
        <row r="18806">
          <cell r="A18806">
            <v>1044423</v>
          </cell>
        </row>
        <row r="18807">
          <cell r="A18807">
            <v>1044424</v>
          </cell>
        </row>
        <row r="18808">
          <cell r="A18808">
            <v>1044424</v>
          </cell>
        </row>
        <row r="18809">
          <cell r="A18809">
            <v>1044424</v>
          </cell>
        </row>
        <row r="18810">
          <cell r="A18810">
            <v>1044424</v>
          </cell>
        </row>
        <row r="18811">
          <cell r="A18811">
            <v>1044424</v>
          </cell>
        </row>
        <row r="18812">
          <cell r="A18812">
            <v>1044424</v>
          </cell>
        </row>
        <row r="18813">
          <cell r="A18813">
            <v>1044440</v>
          </cell>
        </row>
        <row r="18814">
          <cell r="A18814">
            <v>1044440</v>
          </cell>
        </row>
        <row r="18815">
          <cell r="A18815">
            <v>1044440</v>
          </cell>
        </row>
        <row r="18816">
          <cell r="A18816">
            <v>1044440</v>
          </cell>
        </row>
        <row r="18817">
          <cell r="A18817">
            <v>1044440</v>
          </cell>
        </row>
        <row r="18818">
          <cell r="A18818">
            <v>1044440</v>
          </cell>
        </row>
        <row r="18819">
          <cell r="A18819">
            <v>1044454</v>
          </cell>
        </row>
        <row r="18820">
          <cell r="A18820">
            <v>1044454</v>
          </cell>
        </row>
        <row r="18821">
          <cell r="A18821">
            <v>1044454</v>
          </cell>
        </row>
        <row r="18822">
          <cell r="A18822">
            <v>1044454</v>
          </cell>
        </row>
        <row r="18823">
          <cell r="A18823">
            <v>1044454</v>
          </cell>
        </row>
        <row r="18824">
          <cell r="A18824">
            <v>1044457</v>
          </cell>
        </row>
        <row r="18825">
          <cell r="A18825">
            <v>1044457</v>
          </cell>
        </row>
        <row r="18826">
          <cell r="A18826">
            <v>1044458</v>
          </cell>
        </row>
        <row r="18827">
          <cell r="A18827">
            <v>1044584</v>
          </cell>
        </row>
        <row r="18828">
          <cell r="A18828">
            <v>1044584</v>
          </cell>
        </row>
        <row r="18829">
          <cell r="A18829">
            <v>1044584</v>
          </cell>
        </row>
        <row r="18830">
          <cell r="A18830">
            <v>1044584</v>
          </cell>
        </row>
        <row r="18831">
          <cell r="A18831">
            <v>1044584</v>
          </cell>
        </row>
        <row r="18832">
          <cell r="A18832">
            <v>1044584</v>
          </cell>
        </row>
        <row r="18833">
          <cell r="A18833">
            <v>1044585</v>
          </cell>
        </row>
        <row r="18834">
          <cell r="A18834">
            <v>1044586</v>
          </cell>
        </row>
        <row r="18835">
          <cell r="A18835">
            <v>1044586</v>
          </cell>
        </row>
        <row r="18836">
          <cell r="A18836">
            <v>1044586</v>
          </cell>
        </row>
        <row r="18837">
          <cell r="A18837">
            <v>1044586</v>
          </cell>
        </row>
        <row r="18838">
          <cell r="A18838">
            <v>1044586</v>
          </cell>
        </row>
        <row r="18839">
          <cell r="A18839">
            <v>1044586</v>
          </cell>
        </row>
        <row r="18840">
          <cell r="A18840">
            <v>1044586</v>
          </cell>
        </row>
        <row r="18841">
          <cell r="A18841">
            <v>1044586</v>
          </cell>
        </row>
        <row r="18842">
          <cell r="A18842">
            <v>1044586</v>
          </cell>
        </row>
        <row r="18843">
          <cell r="A18843">
            <v>1044586</v>
          </cell>
        </row>
        <row r="18844">
          <cell r="A18844">
            <v>1044586</v>
          </cell>
        </row>
        <row r="18845">
          <cell r="A18845">
            <v>1044586</v>
          </cell>
        </row>
        <row r="18846">
          <cell r="A18846">
            <v>1044586</v>
          </cell>
        </row>
        <row r="18847">
          <cell r="A18847">
            <v>1044586</v>
          </cell>
        </row>
        <row r="18848">
          <cell r="A18848">
            <v>1044586</v>
          </cell>
        </row>
        <row r="18849">
          <cell r="A18849">
            <v>1044586</v>
          </cell>
        </row>
        <row r="18850">
          <cell r="A18850">
            <v>1044587</v>
          </cell>
        </row>
        <row r="18851">
          <cell r="A18851">
            <v>1044587</v>
          </cell>
        </row>
        <row r="18852">
          <cell r="A18852">
            <v>1044587</v>
          </cell>
        </row>
        <row r="18853">
          <cell r="A18853">
            <v>1044633</v>
          </cell>
        </row>
        <row r="18854">
          <cell r="A18854">
            <v>1044633</v>
          </cell>
        </row>
        <row r="18855">
          <cell r="A18855">
            <v>1044633</v>
          </cell>
        </row>
        <row r="18856">
          <cell r="A18856">
            <v>1044633</v>
          </cell>
        </row>
        <row r="18857">
          <cell r="A18857">
            <v>1044633</v>
          </cell>
        </row>
        <row r="18858">
          <cell r="A18858">
            <v>1044633</v>
          </cell>
        </row>
        <row r="18859">
          <cell r="A18859">
            <v>1044633</v>
          </cell>
        </row>
        <row r="18860">
          <cell r="A18860">
            <v>1044634</v>
          </cell>
        </row>
        <row r="18861">
          <cell r="A18861">
            <v>1044634</v>
          </cell>
        </row>
        <row r="18862">
          <cell r="A18862">
            <v>1044634</v>
          </cell>
        </row>
        <row r="18863">
          <cell r="A18863">
            <v>1044649</v>
          </cell>
        </row>
        <row r="18864">
          <cell r="A18864">
            <v>1044666</v>
          </cell>
        </row>
        <row r="18865">
          <cell r="A18865">
            <v>1044668</v>
          </cell>
        </row>
        <row r="18866">
          <cell r="A18866">
            <v>1044668</v>
          </cell>
        </row>
        <row r="18867">
          <cell r="A18867">
            <v>1044668</v>
          </cell>
        </row>
        <row r="18868">
          <cell r="A18868">
            <v>1044720</v>
          </cell>
        </row>
        <row r="18869">
          <cell r="A18869">
            <v>1044742</v>
          </cell>
        </row>
        <row r="18870">
          <cell r="A18870">
            <v>1044749</v>
          </cell>
        </row>
        <row r="18871">
          <cell r="A18871">
            <v>1044780</v>
          </cell>
        </row>
        <row r="18872">
          <cell r="A18872">
            <v>1044781</v>
          </cell>
        </row>
        <row r="18873">
          <cell r="A18873">
            <v>1044833</v>
          </cell>
        </row>
        <row r="18874">
          <cell r="A18874">
            <v>1044833</v>
          </cell>
        </row>
        <row r="18875">
          <cell r="A18875">
            <v>1044833</v>
          </cell>
        </row>
        <row r="18876">
          <cell r="A18876">
            <v>1044833</v>
          </cell>
        </row>
        <row r="18877">
          <cell r="A18877">
            <v>1044833</v>
          </cell>
        </row>
        <row r="18878">
          <cell r="A18878">
            <v>1044833</v>
          </cell>
        </row>
        <row r="18879">
          <cell r="A18879">
            <v>1044834</v>
          </cell>
        </row>
        <row r="18880">
          <cell r="A18880">
            <v>1044834</v>
          </cell>
        </row>
        <row r="18881">
          <cell r="A18881">
            <v>1044834</v>
          </cell>
        </row>
        <row r="18882">
          <cell r="A18882">
            <v>1044834</v>
          </cell>
        </row>
        <row r="18883">
          <cell r="A18883">
            <v>1044834</v>
          </cell>
        </row>
        <row r="18884">
          <cell r="A18884">
            <v>1044834</v>
          </cell>
        </row>
        <row r="18885">
          <cell r="A18885">
            <v>1044834</v>
          </cell>
        </row>
        <row r="18886">
          <cell r="A18886">
            <v>1044842</v>
          </cell>
        </row>
        <row r="18887">
          <cell r="A18887">
            <v>1044842</v>
          </cell>
        </row>
        <row r="18888">
          <cell r="A18888">
            <v>1044845</v>
          </cell>
        </row>
        <row r="18889">
          <cell r="A18889">
            <v>1044845</v>
          </cell>
        </row>
        <row r="18890">
          <cell r="A18890">
            <v>1044845</v>
          </cell>
        </row>
        <row r="18891">
          <cell r="A18891">
            <v>1044847</v>
          </cell>
        </row>
        <row r="18892">
          <cell r="A18892">
            <v>1044847</v>
          </cell>
        </row>
        <row r="18893">
          <cell r="A18893">
            <v>1044847</v>
          </cell>
        </row>
        <row r="18894">
          <cell r="A18894">
            <v>1044847</v>
          </cell>
        </row>
        <row r="18895">
          <cell r="A18895">
            <v>1044847</v>
          </cell>
        </row>
        <row r="18896">
          <cell r="A18896">
            <v>1044847</v>
          </cell>
        </row>
        <row r="18897">
          <cell r="A18897">
            <v>1044847</v>
          </cell>
        </row>
        <row r="18898">
          <cell r="A18898">
            <v>1044847</v>
          </cell>
        </row>
        <row r="18899">
          <cell r="A18899">
            <v>1044847</v>
          </cell>
        </row>
        <row r="18900">
          <cell r="A18900">
            <v>1044847</v>
          </cell>
        </row>
        <row r="18901">
          <cell r="A18901">
            <v>1044847</v>
          </cell>
        </row>
        <row r="18902">
          <cell r="A18902">
            <v>1044847</v>
          </cell>
        </row>
        <row r="18903">
          <cell r="A18903">
            <v>1044847</v>
          </cell>
        </row>
        <row r="18904">
          <cell r="A18904">
            <v>1044847</v>
          </cell>
        </row>
        <row r="18905">
          <cell r="A18905">
            <v>1044847</v>
          </cell>
        </row>
        <row r="18906">
          <cell r="A18906">
            <v>1044847</v>
          </cell>
        </row>
        <row r="18907">
          <cell r="A18907">
            <v>1044847</v>
          </cell>
        </row>
        <row r="18908">
          <cell r="A18908">
            <v>1044847</v>
          </cell>
        </row>
        <row r="18909">
          <cell r="A18909">
            <v>1044854</v>
          </cell>
        </row>
        <row r="18910">
          <cell r="A18910">
            <v>1044854</v>
          </cell>
        </row>
        <row r="18911">
          <cell r="A18911">
            <v>1044854</v>
          </cell>
        </row>
        <row r="18912">
          <cell r="A18912">
            <v>1044854</v>
          </cell>
        </row>
        <row r="18913">
          <cell r="A18913">
            <v>1044854</v>
          </cell>
        </row>
        <row r="18914">
          <cell r="A18914">
            <v>1044854</v>
          </cell>
        </row>
        <row r="18915">
          <cell r="A18915">
            <v>1044854</v>
          </cell>
        </row>
        <row r="18916">
          <cell r="A18916">
            <v>1044854</v>
          </cell>
        </row>
        <row r="18917">
          <cell r="A18917">
            <v>1044854</v>
          </cell>
        </row>
        <row r="18918">
          <cell r="A18918">
            <v>1044854</v>
          </cell>
        </row>
        <row r="18919">
          <cell r="A18919">
            <v>1044855</v>
          </cell>
        </row>
        <row r="18920">
          <cell r="A18920">
            <v>1044855</v>
          </cell>
        </row>
        <row r="18921">
          <cell r="A18921">
            <v>1044855</v>
          </cell>
        </row>
        <row r="18922">
          <cell r="A18922">
            <v>1044855</v>
          </cell>
        </row>
        <row r="18923">
          <cell r="A18923">
            <v>1044855</v>
          </cell>
        </row>
        <row r="18924">
          <cell r="A18924">
            <v>1044855</v>
          </cell>
        </row>
        <row r="18925">
          <cell r="A18925">
            <v>1044855</v>
          </cell>
        </row>
        <row r="18926">
          <cell r="A18926">
            <v>1044857</v>
          </cell>
        </row>
        <row r="18927">
          <cell r="A18927">
            <v>1044857</v>
          </cell>
        </row>
        <row r="18928">
          <cell r="A18928">
            <v>1044857</v>
          </cell>
        </row>
        <row r="18929">
          <cell r="A18929">
            <v>1044857</v>
          </cell>
        </row>
        <row r="18930">
          <cell r="A18930">
            <v>1044857</v>
          </cell>
        </row>
        <row r="18931">
          <cell r="A18931">
            <v>1044857</v>
          </cell>
        </row>
        <row r="18932">
          <cell r="A18932">
            <v>1044857</v>
          </cell>
        </row>
        <row r="18933">
          <cell r="A18933">
            <v>1044857</v>
          </cell>
        </row>
        <row r="18934">
          <cell r="A18934">
            <v>1044857</v>
          </cell>
        </row>
        <row r="18935">
          <cell r="A18935">
            <v>1044857</v>
          </cell>
        </row>
        <row r="18936">
          <cell r="A18936">
            <v>1044862</v>
          </cell>
        </row>
        <row r="18937">
          <cell r="A18937">
            <v>1044862</v>
          </cell>
        </row>
        <row r="18938">
          <cell r="A18938">
            <v>1044862</v>
          </cell>
        </row>
        <row r="18939">
          <cell r="A18939">
            <v>1044862</v>
          </cell>
        </row>
        <row r="18940">
          <cell r="A18940">
            <v>1044862</v>
          </cell>
        </row>
        <row r="18941">
          <cell r="A18941">
            <v>1044862</v>
          </cell>
        </row>
        <row r="18942">
          <cell r="A18942">
            <v>1044865</v>
          </cell>
        </row>
        <row r="18943">
          <cell r="A18943">
            <v>1044865</v>
          </cell>
        </row>
        <row r="18944">
          <cell r="A18944">
            <v>1044865</v>
          </cell>
        </row>
        <row r="18945">
          <cell r="A18945">
            <v>1044865</v>
          </cell>
        </row>
        <row r="18946">
          <cell r="A18946">
            <v>1044865</v>
          </cell>
        </row>
        <row r="18947">
          <cell r="A18947">
            <v>1044865</v>
          </cell>
        </row>
        <row r="18948">
          <cell r="A18948">
            <v>1044865</v>
          </cell>
        </row>
        <row r="18949">
          <cell r="A18949">
            <v>1044865</v>
          </cell>
        </row>
        <row r="18950">
          <cell r="A18950">
            <v>1044865</v>
          </cell>
        </row>
        <row r="18951">
          <cell r="A18951">
            <v>1044865</v>
          </cell>
        </row>
        <row r="18952">
          <cell r="A18952">
            <v>1044865</v>
          </cell>
        </row>
        <row r="18953">
          <cell r="A18953">
            <v>1044865</v>
          </cell>
        </row>
        <row r="18954">
          <cell r="A18954">
            <v>1044865</v>
          </cell>
        </row>
        <row r="18955">
          <cell r="A18955">
            <v>1044865</v>
          </cell>
        </row>
        <row r="18956">
          <cell r="A18956">
            <v>1044867</v>
          </cell>
        </row>
        <row r="18957">
          <cell r="A18957">
            <v>1044871</v>
          </cell>
        </row>
        <row r="18958">
          <cell r="A18958">
            <v>1044872</v>
          </cell>
        </row>
        <row r="18959">
          <cell r="A18959">
            <v>1044873</v>
          </cell>
        </row>
        <row r="18960">
          <cell r="A18960">
            <v>1044875</v>
          </cell>
        </row>
        <row r="18961">
          <cell r="A18961">
            <v>1044876</v>
          </cell>
        </row>
        <row r="18962">
          <cell r="A18962">
            <v>1044876</v>
          </cell>
        </row>
        <row r="18963">
          <cell r="A18963">
            <v>1044876</v>
          </cell>
        </row>
        <row r="18964">
          <cell r="A18964">
            <v>1044876</v>
          </cell>
        </row>
        <row r="18965">
          <cell r="A18965">
            <v>1044876</v>
          </cell>
        </row>
        <row r="18966">
          <cell r="A18966">
            <v>1044876</v>
          </cell>
        </row>
        <row r="18967">
          <cell r="A18967">
            <v>1044876</v>
          </cell>
        </row>
        <row r="18968">
          <cell r="A18968">
            <v>1044876</v>
          </cell>
        </row>
        <row r="18969">
          <cell r="A18969">
            <v>1044876</v>
          </cell>
        </row>
        <row r="18970">
          <cell r="A18970">
            <v>1044876</v>
          </cell>
        </row>
        <row r="18971">
          <cell r="A18971">
            <v>1044876</v>
          </cell>
        </row>
        <row r="18972">
          <cell r="A18972">
            <v>1044876</v>
          </cell>
        </row>
        <row r="18973">
          <cell r="A18973">
            <v>1044876</v>
          </cell>
        </row>
        <row r="18974">
          <cell r="A18974">
            <v>1044876</v>
          </cell>
        </row>
        <row r="18975">
          <cell r="A18975">
            <v>1044876</v>
          </cell>
        </row>
        <row r="18976">
          <cell r="A18976">
            <v>1044876</v>
          </cell>
        </row>
        <row r="18977">
          <cell r="A18977">
            <v>1044876</v>
          </cell>
        </row>
        <row r="18978">
          <cell r="A18978">
            <v>1044876</v>
          </cell>
        </row>
        <row r="18979">
          <cell r="A18979">
            <v>1044876</v>
          </cell>
        </row>
        <row r="18980">
          <cell r="A18980">
            <v>1044876</v>
          </cell>
        </row>
        <row r="18981">
          <cell r="A18981">
            <v>1044876</v>
          </cell>
        </row>
        <row r="18982">
          <cell r="A18982">
            <v>1044876</v>
          </cell>
        </row>
        <row r="18983">
          <cell r="A18983">
            <v>1044876</v>
          </cell>
        </row>
        <row r="18984">
          <cell r="A18984">
            <v>1044876</v>
          </cell>
        </row>
        <row r="18985">
          <cell r="A18985">
            <v>1044877</v>
          </cell>
        </row>
        <row r="18986">
          <cell r="A18986">
            <v>1044877</v>
          </cell>
        </row>
        <row r="18987">
          <cell r="A18987">
            <v>1044877</v>
          </cell>
        </row>
        <row r="18988">
          <cell r="A18988">
            <v>1044877</v>
          </cell>
        </row>
        <row r="18989">
          <cell r="A18989">
            <v>1044877</v>
          </cell>
        </row>
        <row r="18990">
          <cell r="A18990">
            <v>1044877</v>
          </cell>
        </row>
        <row r="18991">
          <cell r="A18991">
            <v>1044877</v>
          </cell>
        </row>
        <row r="18992">
          <cell r="A18992">
            <v>1044877</v>
          </cell>
        </row>
        <row r="18993">
          <cell r="A18993">
            <v>1044877</v>
          </cell>
        </row>
        <row r="18994">
          <cell r="A18994">
            <v>1044877</v>
          </cell>
        </row>
        <row r="18995">
          <cell r="A18995">
            <v>1044877</v>
          </cell>
        </row>
        <row r="18996">
          <cell r="A18996">
            <v>1044877</v>
          </cell>
        </row>
        <row r="18997">
          <cell r="A18997">
            <v>1044878</v>
          </cell>
        </row>
        <row r="18998">
          <cell r="A18998">
            <v>1044878</v>
          </cell>
        </row>
        <row r="18999">
          <cell r="A18999">
            <v>1044878</v>
          </cell>
        </row>
        <row r="19000">
          <cell r="A19000">
            <v>1044878</v>
          </cell>
        </row>
        <row r="19001">
          <cell r="A19001">
            <v>1044878</v>
          </cell>
        </row>
        <row r="19002">
          <cell r="A19002">
            <v>1044878</v>
          </cell>
        </row>
        <row r="19003">
          <cell r="A19003">
            <v>1044878</v>
          </cell>
        </row>
        <row r="19004">
          <cell r="A19004">
            <v>1044878</v>
          </cell>
        </row>
        <row r="19005">
          <cell r="A19005">
            <v>1044878</v>
          </cell>
        </row>
        <row r="19006">
          <cell r="A19006">
            <v>1044878</v>
          </cell>
        </row>
        <row r="19007">
          <cell r="A19007">
            <v>1044878</v>
          </cell>
        </row>
        <row r="19008">
          <cell r="A19008">
            <v>1044878</v>
          </cell>
        </row>
        <row r="19009">
          <cell r="A19009">
            <v>1044878</v>
          </cell>
        </row>
        <row r="19010">
          <cell r="A19010">
            <v>1044878</v>
          </cell>
        </row>
        <row r="19011">
          <cell r="A19011">
            <v>1044878</v>
          </cell>
        </row>
        <row r="19012">
          <cell r="A19012">
            <v>1044878</v>
          </cell>
        </row>
        <row r="19013">
          <cell r="A19013">
            <v>1044878</v>
          </cell>
        </row>
        <row r="19014">
          <cell r="A19014">
            <v>1044878</v>
          </cell>
        </row>
        <row r="19015">
          <cell r="A19015">
            <v>1044878</v>
          </cell>
        </row>
        <row r="19016">
          <cell r="A19016">
            <v>1044878</v>
          </cell>
        </row>
        <row r="19017">
          <cell r="A19017">
            <v>1044879</v>
          </cell>
        </row>
        <row r="19018">
          <cell r="A19018">
            <v>1044879</v>
          </cell>
        </row>
        <row r="19019">
          <cell r="A19019">
            <v>1044879</v>
          </cell>
        </row>
        <row r="19020">
          <cell r="A19020">
            <v>1044879</v>
          </cell>
        </row>
        <row r="19021">
          <cell r="A19021">
            <v>1044879</v>
          </cell>
        </row>
        <row r="19022">
          <cell r="A19022">
            <v>1044879</v>
          </cell>
        </row>
        <row r="19023">
          <cell r="A19023">
            <v>1044879</v>
          </cell>
        </row>
        <row r="19024">
          <cell r="A19024">
            <v>1044879</v>
          </cell>
        </row>
        <row r="19025">
          <cell r="A19025">
            <v>1044879</v>
          </cell>
        </row>
        <row r="19026">
          <cell r="A19026">
            <v>1044879</v>
          </cell>
        </row>
        <row r="19027">
          <cell r="A19027">
            <v>1044879</v>
          </cell>
        </row>
        <row r="19028">
          <cell r="A19028">
            <v>1044879</v>
          </cell>
        </row>
        <row r="19029">
          <cell r="A19029">
            <v>1044879</v>
          </cell>
        </row>
        <row r="19030">
          <cell r="A19030">
            <v>1044879</v>
          </cell>
        </row>
        <row r="19031">
          <cell r="A19031">
            <v>1044879</v>
          </cell>
        </row>
        <row r="19032">
          <cell r="A19032">
            <v>1044879</v>
          </cell>
        </row>
        <row r="19033">
          <cell r="A19033">
            <v>1044879</v>
          </cell>
        </row>
        <row r="19034">
          <cell r="A19034">
            <v>1044879</v>
          </cell>
        </row>
        <row r="19035">
          <cell r="A19035">
            <v>1044879</v>
          </cell>
        </row>
        <row r="19036">
          <cell r="A19036">
            <v>1044879</v>
          </cell>
        </row>
        <row r="19037">
          <cell r="A19037">
            <v>1044879</v>
          </cell>
        </row>
        <row r="19038">
          <cell r="A19038">
            <v>1044879</v>
          </cell>
        </row>
        <row r="19039">
          <cell r="A19039">
            <v>1044879</v>
          </cell>
        </row>
        <row r="19040">
          <cell r="A19040">
            <v>1044879</v>
          </cell>
        </row>
        <row r="19041">
          <cell r="A19041">
            <v>1044879</v>
          </cell>
        </row>
        <row r="19042">
          <cell r="A19042">
            <v>1044879</v>
          </cell>
        </row>
        <row r="19043">
          <cell r="A19043">
            <v>1044879</v>
          </cell>
        </row>
        <row r="19044">
          <cell r="A19044">
            <v>1044879</v>
          </cell>
        </row>
        <row r="19045">
          <cell r="A19045">
            <v>1044879</v>
          </cell>
        </row>
        <row r="19046">
          <cell r="A19046">
            <v>1044879</v>
          </cell>
        </row>
        <row r="19047">
          <cell r="A19047">
            <v>1044879</v>
          </cell>
        </row>
        <row r="19048">
          <cell r="A19048">
            <v>1044879</v>
          </cell>
        </row>
        <row r="19049">
          <cell r="A19049">
            <v>1044880</v>
          </cell>
        </row>
        <row r="19050">
          <cell r="A19050">
            <v>1044880</v>
          </cell>
        </row>
        <row r="19051">
          <cell r="A19051">
            <v>1044880</v>
          </cell>
        </row>
        <row r="19052">
          <cell r="A19052">
            <v>1044880</v>
          </cell>
        </row>
        <row r="19053">
          <cell r="A19053">
            <v>1044880</v>
          </cell>
        </row>
        <row r="19054">
          <cell r="A19054">
            <v>1044880</v>
          </cell>
        </row>
        <row r="19055">
          <cell r="A19055">
            <v>1044880</v>
          </cell>
        </row>
        <row r="19056">
          <cell r="A19056">
            <v>1044880</v>
          </cell>
        </row>
        <row r="19057">
          <cell r="A19057">
            <v>1044880</v>
          </cell>
        </row>
        <row r="19058">
          <cell r="A19058">
            <v>1044880</v>
          </cell>
        </row>
        <row r="19059">
          <cell r="A19059">
            <v>1044881</v>
          </cell>
        </row>
        <row r="19060">
          <cell r="A19060">
            <v>1044881</v>
          </cell>
        </row>
        <row r="19061">
          <cell r="A19061">
            <v>1044881</v>
          </cell>
        </row>
        <row r="19062">
          <cell r="A19062">
            <v>1044881</v>
          </cell>
        </row>
        <row r="19063">
          <cell r="A19063">
            <v>1044881</v>
          </cell>
        </row>
        <row r="19064">
          <cell r="A19064">
            <v>1044881</v>
          </cell>
        </row>
        <row r="19065">
          <cell r="A19065">
            <v>1044881</v>
          </cell>
        </row>
        <row r="19066">
          <cell r="A19066">
            <v>1044881</v>
          </cell>
        </row>
        <row r="19067">
          <cell r="A19067">
            <v>1044881</v>
          </cell>
        </row>
        <row r="19068">
          <cell r="A19068">
            <v>1044881</v>
          </cell>
        </row>
        <row r="19069">
          <cell r="A19069">
            <v>1044882</v>
          </cell>
        </row>
        <row r="19070">
          <cell r="A19070">
            <v>1044882</v>
          </cell>
        </row>
        <row r="19071">
          <cell r="A19071">
            <v>1044882</v>
          </cell>
        </row>
        <row r="19072">
          <cell r="A19072">
            <v>1044882</v>
          </cell>
        </row>
        <row r="19073">
          <cell r="A19073">
            <v>1044882</v>
          </cell>
        </row>
        <row r="19074">
          <cell r="A19074">
            <v>1044882</v>
          </cell>
        </row>
        <row r="19075">
          <cell r="A19075">
            <v>1044882</v>
          </cell>
        </row>
        <row r="19076">
          <cell r="A19076">
            <v>1044882</v>
          </cell>
        </row>
        <row r="19077">
          <cell r="A19077">
            <v>1044882</v>
          </cell>
        </row>
        <row r="19078">
          <cell r="A19078">
            <v>1044882</v>
          </cell>
        </row>
        <row r="19079">
          <cell r="A19079">
            <v>1044882</v>
          </cell>
        </row>
        <row r="19080">
          <cell r="A19080">
            <v>1044882</v>
          </cell>
        </row>
        <row r="19081">
          <cell r="A19081">
            <v>1044882</v>
          </cell>
        </row>
        <row r="19082">
          <cell r="A19082">
            <v>1044882</v>
          </cell>
        </row>
        <row r="19083">
          <cell r="A19083">
            <v>1044882</v>
          </cell>
        </row>
        <row r="19084">
          <cell r="A19084">
            <v>1044882</v>
          </cell>
        </row>
        <row r="19085">
          <cell r="A19085">
            <v>1044882</v>
          </cell>
        </row>
        <row r="19086">
          <cell r="A19086">
            <v>1044882</v>
          </cell>
        </row>
        <row r="19087">
          <cell r="A19087">
            <v>1044882</v>
          </cell>
        </row>
        <row r="19088">
          <cell r="A19088">
            <v>1044882</v>
          </cell>
        </row>
        <row r="19089">
          <cell r="A19089">
            <v>1044882</v>
          </cell>
        </row>
        <row r="19090">
          <cell r="A19090">
            <v>1044882</v>
          </cell>
        </row>
        <row r="19091">
          <cell r="A19091">
            <v>1044882</v>
          </cell>
        </row>
        <row r="19092">
          <cell r="A19092">
            <v>1044882</v>
          </cell>
        </row>
        <row r="19093">
          <cell r="A19093">
            <v>1044882</v>
          </cell>
        </row>
        <row r="19094">
          <cell r="A19094">
            <v>1044882</v>
          </cell>
        </row>
        <row r="19095">
          <cell r="A19095">
            <v>1044882</v>
          </cell>
        </row>
        <row r="19096">
          <cell r="A19096">
            <v>1044882</v>
          </cell>
        </row>
        <row r="19097">
          <cell r="A19097">
            <v>1044882</v>
          </cell>
        </row>
        <row r="19098">
          <cell r="A19098">
            <v>1044882</v>
          </cell>
        </row>
        <row r="19099">
          <cell r="A19099">
            <v>1044882</v>
          </cell>
        </row>
        <row r="19100">
          <cell r="A19100">
            <v>1044882</v>
          </cell>
        </row>
        <row r="19101">
          <cell r="A19101">
            <v>1044882</v>
          </cell>
        </row>
        <row r="19102">
          <cell r="A19102">
            <v>1044882</v>
          </cell>
        </row>
        <row r="19103">
          <cell r="A19103">
            <v>1044883</v>
          </cell>
        </row>
        <row r="19104">
          <cell r="A19104">
            <v>1044883</v>
          </cell>
        </row>
        <row r="19105">
          <cell r="A19105">
            <v>1044883</v>
          </cell>
        </row>
        <row r="19106">
          <cell r="A19106">
            <v>1044883</v>
          </cell>
        </row>
        <row r="19107">
          <cell r="A19107">
            <v>1044883</v>
          </cell>
        </row>
        <row r="19108">
          <cell r="A19108">
            <v>1044883</v>
          </cell>
        </row>
        <row r="19109">
          <cell r="A19109">
            <v>1044883</v>
          </cell>
        </row>
        <row r="19110">
          <cell r="A19110">
            <v>1044883</v>
          </cell>
        </row>
        <row r="19111">
          <cell r="A19111">
            <v>1044883</v>
          </cell>
        </row>
        <row r="19112">
          <cell r="A19112">
            <v>1044883</v>
          </cell>
        </row>
        <row r="19113">
          <cell r="A19113">
            <v>1044883</v>
          </cell>
        </row>
        <row r="19114">
          <cell r="A19114">
            <v>1044883</v>
          </cell>
        </row>
        <row r="19115">
          <cell r="A19115">
            <v>1044883</v>
          </cell>
        </row>
        <row r="19116">
          <cell r="A19116">
            <v>1044883</v>
          </cell>
        </row>
        <row r="19117">
          <cell r="A19117">
            <v>1044883</v>
          </cell>
        </row>
        <row r="19118">
          <cell r="A19118">
            <v>1044883</v>
          </cell>
        </row>
        <row r="19119">
          <cell r="A19119">
            <v>1044883</v>
          </cell>
        </row>
        <row r="19120">
          <cell r="A19120">
            <v>1044883</v>
          </cell>
        </row>
        <row r="19121">
          <cell r="A19121">
            <v>1044883</v>
          </cell>
        </row>
        <row r="19122">
          <cell r="A19122">
            <v>1044883</v>
          </cell>
        </row>
        <row r="19123">
          <cell r="A19123">
            <v>1044884</v>
          </cell>
        </row>
        <row r="19124">
          <cell r="A19124">
            <v>1044884</v>
          </cell>
        </row>
        <row r="19125">
          <cell r="A19125">
            <v>1044884</v>
          </cell>
        </row>
        <row r="19126">
          <cell r="A19126">
            <v>1044884</v>
          </cell>
        </row>
        <row r="19127">
          <cell r="A19127">
            <v>1044884</v>
          </cell>
        </row>
        <row r="19128">
          <cell r="A19128">
            <v>1044884</v>
          </cell>
        </row>
        <row r="19129">
          <cell r="A19129">
            <v>1044884</v>
          </cell>
        </row>
        <row r="19130">
          <cell r="A19130">
            <v>1044884</v>
          </cell>
        </row>
        <row r="19131">
          <cell r="A19131">
            <v>1044884</v>
          </cell>
        </row>
        <row r="19132">
          <cell r="A19132">
            <v>1044884</v>
          </cell>
        </row>
        <row r="19133">
          <cell r="A19133">
            <v>1044884</v>
          </cell>
        </row>
        <row r="19134">
          <cell r="A19134">
            <v>1044884</v>
          </cell>
        </row>
        <row r="19135">
          <cell r="A19135">
            <v>1044884</v>
          </cell>
        </row>
        <row r="19136">
          <cell r="A19136">
            <v>1044884</v>
          </cell>
        </row>
        <row r="19137">
          <cell r="A19137">
            <v>1044884</v>
          </cell>
        </row>
        <row r="19138">
          <cell r="A19138">
            <v>1044884</v>
          </cell>
        </row>
        <row r="19139">
          <cell r="A19139">
            <v>1044884</v>
          </cell>
        </row>
        <row r="19140">
          <cell r="A19140">
            <v>1044884</v>
          </cell>
        </row>
        <row r="19141">
          <cell r="A19141">
            <v>1044884</v>
          </cell>
        </row>
        <row r="19142">
          <cell r="A19142">
            <v>1044884</v>
          </cell>
        </row>
        <row r="19143">
          <cell r="A19143">
            <v>1044884</v>
          </cell>
        </row>
        <row r="19144">
          <cell r="A19144">
            <v>1044884</v>
          </cell>
        </row>
        <row r="19145">
          <cell r="A19145">
            <v>1044884</v>
          </cell>
        </row>
        <row r="19146">
          <cell r="A19146">
            <v>1044884</v>
          </cell>
        </row>
        <row r="19147">
          <cell r="A19147">
            <v>1044884</v>
          </cell>
        </row>
        <row r="19148">
          <cell r="A19148">
            <v>1044884</v>
          </cell>
        </row>
        <row r="19149">
          <cell r="A19149">
            <v>1044884</v>
          </cell>
        </row>
        <row r="19150">
          <cell r="A19150">
            <v>1044884</v>
          </cell>
        </row>
        <row r="19151">
          <cell r="A19151">
            <v>1044884</v>
          </cell>
        </row>
        <row r="19152">
          <cell r="A19152">
            <v>1044884</v>
          </cell>
        </row>
        <row r="19153">
          <cell r="A19153">
            <v>1044884</v>
          </cell>
        </row>
        <row r="19154">
          <cell r="A19154">
            <v>1044884</v>
          </cell>
        </row>
        <row r="19155">
          <cell r="A19155">
            <v>1044884</v>
          </cell>
        </row>
        <row r="19156">
          <cell r="A19156">
            <v>1044884</v>
          </cell>
        </row>
        <row r="19157">
          <cell r="A19157">
            <v>1044884</v>
          </cell>
        </row>
        <row r="19158">
          <cell r="A19158">
            <v>1044884</v>
          </cell>
        </row>
        <row r="19159">
          <cell r="A19159">
            <v>1044884</v>
          </cell>
        </row>
        <row r="19160">
          <cell r="A19160">
            <v>1044884</v>
          </cell>
        </row>
        <row r="19161">
          <cell r="A19161">
            <v>1044884</v>
          </cell>
        </row>
        <row r="19162">
          <cell r="A19162">
            <v>1044884</v>
          </cell>
        </row>
        <row r="19163">
          <cell r="A19163">
            <v>1044884</v>
          </cell>
        </row>
        <row r="19164">
          <cell r="A19164">
            <v>1044884</v>
          </cell>
        </row>
        <row r="19165">
          <cell r="A19165">
            <v>1044884</v>
          </cell>
        </row>
        <row r="19166">
          <cell r="A19166">
            <v>1044884</v>
          </cell>
        </row>
        <row r="19167">
          <cell r="A19167">
            <v>1044884</v>
          </cell>
        </row>
        <row r="19168">
          <cell r="A19168">
            <v>1044884</v>
          </cell>
        </row>
        <row r="19169">
          <cell r="A19169">
            <v>1044884</v>
          </cell>
        </row>
        <row r="19170">
          <cell r="A19170">
            <v>1044884</v>
          </cell>
        </row>
        <row r="19171">
          <cell r="A19171">
            <v>1044884</v>
          </cell>
        </row>
        <row r="19172">
          <cell r="A19172">
            <v>1044884</v>
          </cell>
        </row>
        <row r="19173">
          <cell r="A19173">
            <v>1044884</v>
          </cell>
        </row>
        <row r="19174">
          <cell r="A19174">
            <v>1044884</v>
          </cell>
        </row>
        <row r="19175">
          <cell r="A19175">
            <v>1044884</v>
          </cell>
        </row>
        <row r="19176">
          <cell r="A19176">
            <v>1044885</v>
          </cell>
        </row>
        <row r="19177">
          <cell r="A19177">
            <v>1044885</v>
          </cell>
        </row>
        <row r="19178">
          <cell r="A19178">
            <v>1044885</v>
          </cell>
        </row>
        <row r="19179">
          <cell r="A19179">
            <v>1044885</v>
          </cell>
        </row>
        <row r="19180">
          <cell r="A19180">
            <v>1044885</v>
          </cell>
        </row>
        <row r="19181">
          <cell r="A19181">
            <v>1044885</v>
          </cell>
        </row>
        <row r="19182">
          <cell r="A19182">
            <v>1044885</v>
          </cell>
        </row>
        <row r="19183">
          <cell r="A19183">
            <v>1044885</v>
          </cell>
        </row>
        <row r="19184">
          <cell r="A19184">
            <v>1044885</v>
          </cell>
        </row>
        <row r="19185">
          <cell r="A19185">
            <v>1044885</v>
          </cell>
        </row>
        <row r="19186">
          <cell r="A19186">
            <v>1044885</v>
          </cell>
        </row>
        <row r="19187">
          <cell r="A19187">
            <v>1044885</v>
          </cell>
        </row>
        <row r="19188">
          <cell r="A19188">
            <v>1044885</v>
          </cell>
        </row>
        <row r="19189">
          <cell r="A19189">
            <v>1044885</v>
          </cell>
        </row>
        <row r="19190">
          <cell r="A19190">
            <v>1044886</v>
          </cell>
        </row>
        <row r="19191">
          <cell r="A19191">
            <v>1044886</v>
          </cell>
        </row>
        <row r="19192">
          <cell r="A19192">
            <v>1044886</v>
          </cell>
        </row>
        <row r="19193">
          <cell r="A19193">
            <v>1044886</v>
          </cell>
        </row>
        <row r="19194">
          <cell r="A19194">
            <v>1044886</v>
          </cell>
        </row>
        <row r="19195">
          <cell r="A19195">
            <v>1044886</v>
          </cell>
        </row>
        <row r="19196">
          <cell r="A19196">
            <v>1044886</v>
          </cell>
        </row>
        <row r="19197">
          <cell r="A19197">
            <v>1044886</v>
          </cell>
        </row>
        <row r="19198">
          <cell r="A19198">
            <v>1044886</v>
          </cell>
        </row>
        <row r="19199">
          <cell r="A19199">
            <v>1044886</v>
          </cell>
        </row>
        <row r="19200">
          <cell r="A19200">
            <v>1044886</v>
          </cell>
        </row>
        <row r="19201">
          <cell r="A19201">
            <v>1044886</v>
          </cell>
        </row>
        <row r="19202">
          <cell r="A19202">
            <v>1044913</v>
          </cell>
        </row>
        <row r="19203">
          <cell r="A19203">
            <v>1044913</v>
          </cell>
        </row>
        <row r="19204">
          <cell r="A19204">
            <v>1044913</v>
          </cell>
        </row>
        <row r="19205">
          <cell r="A19205">
            <v>1044913</v>
          </cell>
        </row>
        <row r="19206">
          <cell r="A19206">
            <v>1044913</v>
          </cell>
        </row>
        <row r="19207">
          <cell r="A19207">
            <v>1044913</v>
          </cell>
        </row>
        <row r="19208">
          <cell r="A19208">
            <v>1044913</v>
          </cell>
        </row>
        <row r="19209">
          <cell r="A19209">
            <v>1044913</v>
          </cell>
        </row>
        <row r="19210">
          <cell r="A19210">
            <v>1044913</v>
          </cell>
        </row>
        <row r="19211">
          <cell r="A19211">
            <v>1044913</v>
          </cell>
        </row>
        <row r="19212">
          <cell r="A19212">
            <v>1044913</v>
          </cell>
        </row>
        <row r="19213">
          <cell r="A19213">
            <v>1044913</v>
          </cell>
        </row>
        <row r="19214">
          <cell r="A19214">
            <v>1044913</v>
          </cell>
        </row>
        <row r="19215">
          <cell r="A19215">
            <v>1044913</v>
          </cell>
        </row>
        <row r="19216">
          <cell r="A19216">
            <v>1044913</v>
          </cell>
        </row>
        <row r="19217">
          <cell r="A19217">
            <v>1044913</v>
          </cell>
        </row>
        <row r="19218">
          <cell r="A19218">
            <v>1044913</v>
          </cell>
        </row>
        <row r="19219">
          <cell r="A19219">
            <v>1044914</v>
          </cell>
        </row>
        <row r="19220">
          <cell r="A19220">
            <v>1044918</v>
          </cell>
        </row>
        <row r="19221">
          <cell r="A19221">
            <v>1044918</v>
          </cell>
        </row>
        <row r="19222">
          <cell r="A19222">
            <v>1044918</v>
          </cell>
        </row>
        <row r="19223">
          <cell r="A19223">
            <v>1044918</v>
          </cell>
        </row>
        <row r="19224">
          <cell r="A19224">
            <v>1044918</v>
          </cell>
        </row>
        <row r="19225">
          <cell r="A19225">
            <v>1044918</v>
          </cell>
        </row>
        <row r="19226">
          <cell r="A19226">
            <v>1044918</v>
          </cell>
        </row>
        <row r="19227">
          <cell r="A19227">
            <v>1044918</v>
          </cell>
        </row>
        <row r="19228">
          <cell r="A19228">
            <v>1044918</v>
          </cell>
        </row>
        <row r="19229">
          <cell r="A19229">
            <v>1044918</v>
          </cell>
        </row>
        <row r="19230">
          <cell r="A19230">
            <v>1044919</v>
          </cell>
        </row>
        <row r="19231">
          <cell r="A19231">
            <v>1044919</v>
          </cell>
        </row>
        <row r="19232">
          <cell r="A19232">
            <v>1044919</v>
          </cell>
        </row>
        <row r="19233">
          <cell r="A19233">
            <v>1044919</v>
          </cell>
        </row>
        <row r="19234">
          <cell r="A19234">
            <v>1044919</v>
          </cell>
        </row>
        <row r="19235">
          <cell r="A19235">
            <v>1044919</v>
          </cell>
        </row>
        <row r="19236">
          <cell r="A19236">
            <v>1044919</v>
          </cell>
        </row>
        <row r="19237">
          <cell r="A19237">
            <v>1044919</v>
          </cell>
        </row>
        <row r="19238">
          <cell r="A19238">
            <v>1044919</v>
          </cell>
        </row>
        <row r="19239">
          <cell r="A19239">
            <v>1044919</v>
          </cell>
        </row>
        <row r="19240">
          <cell r="A19240">
            <v>1044919</v>
          </cell>
        </row>
        <row r="19241">
          <cell r="A19241">
            <v>1044919</v>
          </cell>
        </row>
        <row r="19242">
          <cell r="A19242">
            <v>1044919</v>
          </cell>
        </row>
        <row r="19243">
          <cell r="A19243">
            <v>1044921</v>
          </cell>
        </row>
        <row r="19244">
          <cell r="A19244">
            <v>1044921</v>
          </cell>
        </row>
        <row r="19245">
          <cell r="A19245">
            <v>1044921</v>
          </cell>
        </row>
        <row r="19246">
          <cell r="A19246">
            <v>1044921</v>
          </cell>
        </row>
        <row r="19247">
          <cell r="A19247">
            <v>1044921</v>
          </cell>
        </row>
        <row r="19248">
          <cell r="A19248">
            <v>1044921</v>
          </cell>
        </row>
        <row r="19249">
          <cell r="A19249">
            <v>1044921</v>
          </cell>
        </row>
        <row r="19250">
          <cell r="A19250">
            <v>1044921</v>
          </cell>
        </row>
        <row r="19251">
          <cell r="A19251">
            <v>1044922</v>
          </cell>
        </row>
        <row r="19252">
          <cell r="A19252">
            <v>1044922</v>
          </cell>
        </row>
        <row r="19253">
          <cell r="A19253">
            <v>1044922</v>
          </cell>
        </row>
        <row r="19254">
          <cell r="A19254">
            <v>1044922</v>
          </cell>
        </row>
        <row r="19255">
          <cell r="A19255">
            <v>1044922</v>
          </cell>
        </row>
        <row r="19256">
          <cell r="A19256">
            <v>1044922</v>
          </cell>
        </row>
        <row r="19257">
          <cell r="A19257">
            <v>1044923</v>
          </cell>
        </row>
        <row r="19258">
          <cell r="A19258">
            <v>1044923</v>
          </cell>
        </row>
        <row r="19259">
          <cell r="A19259">
            <v>1044923</v>
          </cell>
        </row>
        <row r="19260">
          <cell r="A19260">
            <v>1044923</v>
          </cell>
        </row>
        <row r="19261">
          <cell r="A19261">
            <v>1044923</v>
          </cell>
        </row>
        <row r="19262">
          <cell r="A19262">
            <v>1044923</v>
          </cell>
        </row>
        <row r="19263">
          <cell r="A19263">
            <v>1044923</v>
          </cell>
        </row>
        <row r="19264">
          <cell r="A19264">
            <v>1044923</v>
          </cell>
        </row>
        <row r="19265">
          <cell r="A19265">
            <v>1044923</v>
          </cell>
        </row>
        <row r="19266">
          <cell r="A19266">
            <v>1044923</v>
          </cell>
        </row>
        <row r="19267">
          <cell r="A19267">
            <v>1044923</v>
          </cell>
        </row>
        <row r="19268">
          <cell r="A19268">
            <v>1044923</v>
          </cell>
        </row>
        <row r="19269">
          <cell r="A19269">
            <v>1044923</v>
          </cell>
        </row>
        <row r="19270">
          <cell r="A19270">
            <v>1044923</v>
          </cell>
        </row>
        <row r="19271">
          <cell r="A19271">
            <v>1044923</v>
          </cell>
        </row>
        <row r="19272">
          <cell r="A19272">
            <v>1044923</v>
          </cell>
        </row>
        <row r="19273">
          <cell r="A19273">
            <v>1044923</v>
          </cell>
        </row>
        <row r="19274">
          <cell r="A19274">
            <v>1044923</v>
          </cell>
        </row>
        <row r="19275">
          <cell r="A19275">
            <v>1044927</v>
          </cell>
        </row>
        <row r="19276">
          <cell r="A19276">
            <v>1044927</v>
          </cell>
        </row>
        <row r="19277">
          <cell r="A19277">
            <v>1044927</v>
          </cell>
        </row>
        <row r="19278">
          <cell r="A19278">
            <v>1044927</v>
          </cell>
        </row>
        <row r="19279">
          <cell r="A19279">
            <v>1044927</v>
          </cell>
        </row>
        <row r="19280">
          <cell r="A19280">
            <v>1044927</v>
          </cell>
        </row>
        <row r="19281">
          <cell r="A19281">
            <v>1044927</v>
          </cell>
        </row>
        <row r="19282">
          <cell r="A19282">
            <v>1044927</v>
          </cell>
        </row>
        <row r="19283">
          <cell r="A19283">
            <v>1044927</v>
          </cell>
        </row>
        <row r="19284">
          <cell r="A19284">
            <v>1044927</v>
          </cell>
        </row>
        <row r="19285">
          <cell r="A19285">
            <v>1044927</v>
          </cell>
        </row>
        <row r="19286">
          <cell r="A19286">
            <v>1044927</v>
          </cell>
        </row>
        <row r="19287">
          <cell r="A19287">
            <v>1044927</v>
          </cell>
        </row>
        <row r="19288">
          <cell r="A19288">
            <v>1044928</v>
          </cell>
        </row>
        <row r="19289">
          <cell r="A19289">
            <v>1044928</v>
          </cell>
        </row>
        <row r="19290">
          <cell r="A19290">
            <v>1044928</v>
          </cell>
        </row>
        <row r="19291">
          <cell r="A19291">
            <v>1044928</v>
          </cell>
        </row>
        <row r="19292">
          <cell r="A19292">
            <v>1044928</v>
          </cell>
        </row>
        <row r="19293">
          <cell r="A19293">
            <v>1044928</v>
          </cell>
        </row>
        <row r="19294">
          <cell r="A19294">
            <v>1044929</v>
          </cell>
        </row>
        <row r="19295">
          <cell r="A19295">
            <v>1044929</v>
          </cell>
        </row>
        <row r="19296">
          <cell r="A19296">
            <v>1044929</v>
          </cell>
        </row>
        <row r="19297">
          <cell r="A19297">
            <v>1044929</v>
          </cell>
        </row>
        <row r="19298">
          <cell r="A19298">
            <v>1044929</v>
          </cell>
        </row>
        <row r="19299">
          <cell r="A19299">
            <v>1044929</v>
          </cell>
        </row>
        <row r="19300">
          <cell r="A19300">
            <v>1044929</v>
          </cell>
        </row>
        <row r="19301">
          <cell r="A19301">
            <v>1044929</v>
          </cell>
        </row>
        <row r="19302">
          <cell r="A19302">
            <v>1044929</v>
          </cell>
        </row>
        <row r="19303">
          <cell r="A19303">
            <v>1044929</v>
          </cell>
        </row>
        <row r="19304">
          <cell r="A19304">
            <v>1044929</v>
          </cell>
        </row>
        <row r="19305">
          <cell r="A19305">
            <v>1044935</v>
          </cell>
        </row>
        <row r="19306">
          <cell r="A19306">
            <v>1044935</v>
          </cell>
        </row>
        <row r="19307">
          <cell r="A19307">
            <v>1044935</v>
          </cell>
        </row>
        <row r="19308">
          <cell r="A19308">
            <v>1044935</v>
          </cell>
        </row>
        <row r="19309">
          <cell r="A19309">
            <v>1044935</v>
          </cell>
        </row>
        <row r="19310">
          <cell r="A19310">
            <v>1044935</v>
          </cell>
        </row>
        <row r="19311">
          <cell r="A19311">
            <v>1044935</v>
          </cell>
        </row>
        <row r="19312">
          <cell r="A19312">
            <v>1044935</v>
          </cell>
        </row>
        <row r="19313">
          <cell r="A19313">
            <v>1044935</v>
          </cell>
        </row>
        <row r="19314">
          <cell r="A19314">
            <v>1044935</v>
          </cell>
        </row>
        <row r="19315">
          <cell r="A19315">
            <v>1044935</v>
          </cell>
        </row>
        <row r="19316">
          <cell r="A19316">
            <v>1044935</v>
          </cell>
        </row>
        <row r="19317">
          <cell r="A19317">
            <v>1044935</v>
          </cell>
        </row>
        <row r="19318">
          <cell r="A19318">
            <v>1044935</v>
          </cell>
        </row>
        <row r="19319">
          <cell r="A19319">
            <v>1044936</v>
          </cell>
        </row>
        <row r="19320">
          <cell r="A19320">
            <v>1044936</v>
          </cell>
        </row>
        <row r="19321">
          <cell r="A19321">
            <v>1044936</v>
          </cell>
        </row>
        <row r="19322">
          <cell r="A19322">
            <v>1044936</v>
          </cell>
        </row>
        <row r="19323">
          <cell r="A19323">
            <v>1044936</v>
          </cell>
        </row>
        <row r="19324">
          <cell r="A19324">
            <v>1044936</v>
          </cell>
        </row>
        <row r="19325">
          <cell r="A19325">
            <v>1044936</v>
          </cell>
        </row>
        <row r="19326">
          <cell r="A19326">
            <v>1044936</v>
          </cell>
        </row>
        <row r="19327">
          <cell r="A19327">
            <v>1044936</v>
          </cell>
        </row>
        <row r="19328">
          <cell r="A19328">
            <v>1044936</v>
          </cell>
        </row>
        <row r="19329">
          <cell r="A19329">
            <v>1044936</v>
          </cell>
        </row>
        <row r="19330">
          <cell r="A19330">
            <v>1044936</v>
          </cell>
        </row>
        <row r="19331">
          <cell r="A19331">
            <v>1044937</v>
          </cell>
        </row>
        <row r="19332">
          <cell r="A19332">
            <v>1044937</v>
          </cell>
        </row>
        <row r="19333">
          <cell r="A19333">
            <v>1044937</v>
          </cell>
        </row>
        <row r="19334">
          <cell r="A19334">
            <v>1044937</v>
          </cell>
        </row>
        <row r="19335">
          <cell r="A19335">
            <v>1044937</v>
          </cell>
        </row>
        <row r="19336">
          <cell r="A19336">
            <v>1044937</v>
          </cell>
        </row>
        <row r="19337">
          <cell r="A19337">
            <v>1044937</v>
          </cell>
        </row>
        <row r="19338">
          <cell r="A19338">
            <v>1044937</v>
          </cell>
        </row>
        <row r="19339">
          <cell r="A19339">
            <v>1044937</v>
          </cell>
        </row>
        <row r="19340">
          <cell r="A19340">
            <v>1044937</v>
          </cell>
        </row>
        <row r="19341">
          <cell r="A19341">
            <v>1044937</v>
          </cell>
        </row>
        <row r="19342">
          <cell r="A19342">
            <v>1044937</v>
          </cell>
        </row>
        <row r="19343">
          <cell r="A19343">
            <v>1044937</v>
          </cell>
        </row>
        <row r="19344">
          <cell r="A19344">
            <v>1044937</v>
          </cell>
        </row>
        <row r="19345">
          <cell r="A19345">
            <v>1044937</v>
          </cell>
        </row>
        <row r="19346">
          <cell r="A19346">
            <v>1044937</v>
          </cell>
        </row>
        <row r="19347">
          <cell r="A19347">
            <v>1044937</v>
          </cell>
        </row>
        <row r="19348">
          <cell r="A19348">
            <v>1044937</v>
          </cell>
        </row>
        <row r="19349">
          <cell r="A19349">
            <v>1044937</v>
          </cell>
        </row>
        <row r="19350">
          <cell r="A19350">
            <v>1044937</v>
          </cell>
        </row>
        <row r="19351">
          <cell r="A19351">
            <v>1044937</v>
          </cell>
        </row>
        <row r="19352">
          <cell r="A19352">
            <v>1044937</v>
          </cell>
        </row>
        <row r="19353">
          <cell r="A19353">
            <v>1044937</v>
          </cell>
        </row>
        <row r="19354">
          <cell r="A19354">
            <v>1044937</v>
          </cell>
        </row>
        <row r="19355">
          <cell r="A19355">
            <v>1044937</v>
          </cell>
        </row>
        <row r="19356">
          <cell r="A19356">
            <v>1044937</v>
          </cell>
        </row>
        <row r="19357">
          <cell r="A19357">
            <v>1044937</v>
          </cell>
        </row>
        <row r="19358">
          <cell r="A19358">
            <v>1044937</v>
          </cell>
        </row>
        <row r="19359">
          <cell r="A19359">
            <v>1044937</v>
          </cell>
        </row>
        <row r="19360">
          <cell r="A19360">
            <v>1044937</v>
          </cell>
        </row>
        <row r="19361">
          <cell r="A19361">
            <v>1044937</v>
          </cell>
        </row>
        <row r="19362">
          <cell r="A19362">
            <v>1044938</v>
          </cell>
        </row>
        <row r="19363">
          <cell r="A19363">
            <v>1044938</v>
          </cell>
        </row>
        <row r="19364">
          <cell r="A19364">
            <v>1044938</v>
          </cell>
        </row>
        <row r="19365">
          <cell r="A19365">
            <v>1044938</v>
          </cell>
        </row>
        <row r="19366">
          <cell r="A19366">
            <v>1044938</v>
          </cell>
        </row>
        <row r="19367">
          <cell r="A19367">
            <v>1044938</v>
          </cell>
        </row>
        <row r="19368">
          <cell r="A19368">
            <v>1044938</v>
          </cell>
        </row>
        <row r="19369">
          <cell r="A19369">
            <v>1044938</v>
          </cell>
        </row>
        <row r="19370">
          <cell r="A19370">
            <v>1044938</v>
          </cell>
        </row>
        <row r="19371">
          <cell r="A19371">
            <v>1044938</v>
          </cell>
        </row>
        <row r="19372">
          <cell r="A19372">
            <v>1044938</v>
          </cell>
        </row>
        <row r="19373">
          <cell r="A19373">
            <v>1044938</v>
          </cell>
        </row>
        <row r="19374">
          <cell r="A19374">
            <v>1044939</v>
          </cell>
        </row>
        <row r="19375">
          <cell r="A19375">
            <v>1044939</v>
          </cell>
        </row>
        <row r="19376">
          <cell r="A19376">
            <v>1044939</v>
          </cell>
        </row>
        <row r="19377">
          <cell r="A19377">
            <v>1044939</v>
          </cell>
        </row>
        <row r="19378">
          <cell r="A19378">
            <v>1044939</v>
          </cell>
        </row>
        <row r="19379">
          <cell r="A19379">
            <v>1044939</v>
          </cell>
        </row>
        <row r="19380">
          <cell r="A19380">
            <v>1044939</v>
          </cell>
        </row>
        <row r="19381">
          <cell r="A19381">
            <v>1044939</v>
          </cell>
        </row>
        <row r="19382">
          <cell r="A19382">
            <v>1044939</v>
          </cell>
        </row>
        <row r="19383">
          <cell r="A19383">
            <v>1044940</v>
          </cell>
        </row>
        <row r="19384">
          <cell r="A19384">
            <v>1044940</v>
          </cell>
        </row>
        <row r="19385">
          <cell r="A19385">
            <v>1044940</v>
          </cell>
        </row>
        <row r="19386">
          <cell r="A19386">
            <v>1044940</v>
          </cell>
        </row>
        <row r="19387">
          <cell r="A19387">
            <v>1044940</v>
          </cell>
        </row>
        <row r="19388">
          <cell r="A19388">
            <v>1044940</v>
          </cell>
        </row>
        <row r="19389">
          <cell r="A19389">
            <v>1044940</v>
          </cell>
        </row>
        <row r="19390">
          <cell r="A19390">
            <v>1044940</v>
          </cell>
        </row>
        <row r="19391">
          <cell r="A19391">
            <v>1044940</v>
          </cell>
        </row>
        <row r="19392">
          <cell r="A19392">
            <v>1044940</v>
          </cell>
        </row>
        <row r="19393">
          <cell r="A19393">
            <v>1044940</v>
          </cell>
        </row>
        <row r="19394">
          <cell r="A19394">
            <v>1044940</v>
          </cell>
        </row>
        <row r="19395">
          <cell r="A19395">
            <v>1044940</v>
          </cell>
        </row>
        <row r="19396">
          <cell r="A19396">
            <v>1044940</v>
          </cell>
        </row>
        <row r="19397">
          <cell r="A19397">
            <v>1044940</v>
          </cell>
        </row>
        <row r="19398">
          <cell r="A19398">
            <v>1044940</v>
          </cell>
        </row>
        <row r="19399">
          <cell r="A19399">
            <v>1044940</v>
          </cell>
        </row>
        <row r="19400">
          <cell r="A19400">
            <v>1044940</v>
          </cell>
        </row>
        <row r="19401">
          <cell r="A19401">
            <v>1044940</v>
          </cell>
        </row>
        <row r="19402">
          <cell r="A19402">
            <v>1044940</v>
          </cell>
        </row>
        <row r="19403">
          <cell r="A19403">
            <v>1044940</v>
          </cell>
        </row>
        <row r="19404">
          <cell r="A19404">
            <v>1044940</v>
          </cell>
        </row>
        <row r="19405">
          <cell r="A19405">
            <v>1044940</v>
          </cell>
        </row>
        <row r="19406">
          <cell r="A19406">
            <v>1044940</v>
          </cell>
        </row>
        <row r="19407">
          <cell r="A19407">
            <v>1044940</v>
          </cell>
        </row>
        <row r="19408">
          <cell r="A19408">
            <v>1044940</v>
          </cell>
        </row>
        <row r="19409">
          <cell r="A19409">
            <v>1044940</v>
          </cell>
        </row>
        <row r="19410">
          <cell r="A19410">
            <v>1044940</v>
          </cell>
        </row>
        <row r="19411">
          <cell r="A19411">
            <v>1044941</v>
          </cell>
        </row>
        <row r="19412">
          <cell r="A19412">
            <v>1044941</v>
          </cell>
        </row>
        <row r="19413">
          <cell r="A19413">
            <v>1044941</v>
          </cell>
        </row>
        <row r="19414">
          <cell r="A19414">
            <v>1044941</v>
          </cell>
        </row>
        <row r="19415">
          <cell r="A19415">
            <v>1044941</v>
          </cell>
        </row>
        <row r="19416">
          <cell r="A19416">
            <v>1044941</v>
          </cell>
        </row>
        <row r="19417">
          <cell r="A19417">
            <v>1044941</v>
          </cell>
        </row>
        <row r="19418">
          <cell r="A19418">
            <v>1044941</v>
          </cell>
        </row>
        <row r="19419">
          <cell r="A19419">
            <v>1044941</v>
          </cell>
        </row>
        <row r="19420">
          <cell r="A19420">
            <v>1044941</v>
          </cell>
        </row>
        <row r="19421">
          <cell r="A19421">
            <v>1044942</v>
          </cell>
        </row>
        <row r="19422">
          <cell r="A19422">
            <v>1044942</v>
          </cell>
        </row>
        <row r="19423">
          <cell r="A19423">
            <v>1044942</v>
          </cell>
        </row>
        <row r="19424">
          <cell r="A19424">
            <v>1044942</v>
          </cell>
        </row>
        <row r="19425">
          <cell r="A19425">
            <v>1044942</v>
          </cell>
        </row>
        <row r="19426">
          <cell r="A19426">
            <v>1044942</v>
          </cell>
        </row>
        <row r="19427">
          <cell r="A19427">
            <v>1044942</v>
          </cell>
        </row>
        <row r="19428">
          <cell r="A19428">
            <v>1044942</v>
          </cell>
        </row>
        <row r="19429">
          <cell r="A19429">
            <v>1044942</v>
          </cell>
        </row>
        <row r="19430">
          <cell r="A19430">
            <v>1044942</v>
          </cell>
        </row>
        <row r="19431">
          <cell r="A19431">
            <v>1044942</v>
          </cell>
        </row>
        <row r="19432">
          <cell r="A19432">
            <v>1044942</v>
          </cell>
        </row>
        <row r="19433">
          <cell r="A19433">
            <v>1044942</v>
          </cell>
        </row>
        <row r="19434">
          <cell r="A19434">
            <v>1044942</v>
          </cell>
        </row>
        <row r="19435">
          <cell r="A19435">
            <v>1044942</v>
          </cell>
        </row>
        <row r="19436">
          <cell r="A19436">
            <v>1044942</v>
          </cell>
        </row>
        <row r="19437">
          <cell r="A19437">
            <v>1044942</v>
          </cell>
        </row>
        <row r="19438">
          <cell r="A19438">
            <v>1044942</v>
          </cell>
        </row>
        <row r="19439">
          <cell r="A19439">
            <v>1044942</v>
          </cell>
        </row>
        <row r="19440">
          <cell r="A19440">
            <v>1044942</v>
          </cell>
        </row>
        <row r="19441">
          <cell r="A19441">
            <v>1044942</v>
          </cell>
        </row>
        <row r="19442">
          <cell r="A19442">
            <v>1044942</v>
          </cell>
        </row>
        <row r="19443">
          <cell r="A19443">
            <v>1044942</v>
          </cell>
        </row>
        <row r="19444">
          <cell r="A19444">
            <v>1044942</v>
          </cell>
        </row>
        <row r="19445">
          <cell r="A19445">
            <v>1044942</v>
          </cell>
        </row>
        <row r="19446">
          <cell r="A19446">
            <v>1044942</v>
          </cell>
        </row>
        <row r="19447">
          <cell r="A19447">
            <v>1044942</v>
          </cell>
        </row>
        <row r="19448">
          <cell r="A19448">
            <v>1044942</v>
          </cell>
        </row>
        <row r="19449">
          <cell r="A19449">
            <v>1044942</v>
          </cell>
        </row>
        <row r="19450">
          <cell r="A19450">
            <v>1044942</v>
          </cell>
        </row>
        <row r="19451">
          <cell r="A19451">
            <v>1044942</v>
          </cell>
        </row>
        <row r="19452">
          <cell r="A19452">
            <v>1044942</v>
          </cell>
        </row>
        <row r="19453">
          <cell r="A19453">
            <v>1044942</v>
          </cell>
        </row>
        <row r="19454">
          <cell r="A19454">
            <v>1044946</v>
          </cell>
        </row>
        <row r="19455">
          <cell r="A19455">
            <v>1044946</v>
          </cell>
        </row>
        <row r="19456">
          <cell r="A19456">
            <v>1044946</v>
          </cell>
        </row>
        <row r="19457">
          <cell r="A19457">
            <v>1044946</v>
          </cell>
        </row>
        <row r="19458">
          <cell r="A19458">
            <v>1044946</v>
          </cell>
        </row>
        <row r="19459">
          <cell r="A19459">
            <v>1044946</v>
          </cell>
        </row>
        <row r="19460">
          <cell r="A19460">
            <v>1044946</v>
          </cell>
        </row>
        <row r="19461">
          <cell r="A19461">
            <v>1044946</v>
          </cell>
        </row>
        <row r="19462">
          <cell r="A19462">
            <v>1044947</v>
          </cell>
        </row>
        <row r="19463">
          <cell r="A19463">
            <v>1044947</v>
          </cell>
        </row>
        <row r="19464">
          <cell r="A19464">
            <v>1044947</v>
          </cell>
        </row>
        <row r="19465">
          <cell r="A19465">
            <v>1044947</v>
          </cell>
        </row>
        <row r="19466">
          <cell r="A19466">
            <v>1044947</v>
          </cell>
        </row>
        <row r="19467">
          <cell r="A19467">
            <v>1044947</v>
          </cell>
        </row>
        <row r="19468">
          <cell r="A19468">
            <v>1044947</v>
          </cell>
        </row>
        <row r="19469">
          <cell r="A19469">
            <v>1044947</v>
          </cell>
        </row>
        <row r="19470">
          <cell r="A19470">
            <v>1044947</v>
          </cell>
        </row>
        <row r="19471">
          <cell r="A19471">
            <v>1044947</v>
          </cell>
        </row>
        <row r="19472">
          <cell r="A19472">
            <v>1044947</v>
          </cell>
        </row>
        <row r="19473">
          <cell r="A19473">
            <v>1044947</v>
          </cell>
        </row>
        <row r="19474">
          <cell r="A19474">
            <v>1044947</v>
          </cell>
        </row>
        <row r="19475">
          <cell r="A19475">
            <v>1044948</v>
          </cell>
        </row>
        <row r="19476">
          <cell r="A19476">
            <v>1044948</v>
          </cell>
        </row>
        <row r="19477">
          <cell r="A19477">
            <v>1044948</v>
          </cell>
        </row>
        <row r="19478">
          <cell r="A19478">
            <v>1044948</v>
          </cell>
        </row>
        <row r="19479">
          <cell r="A19479">
            <v>1044948</v>
          </cell>
        </row>
        <row r="19480">
          <cell r="A19480">
            <v>1044948</v>
          </cell>
        </row>
        <row r="19481">
          <cell r="A19481">
            <v>1044948</v>
          </cell>
        </row>
        <row r="19482">
          <cell r="A19482">
            <v>1044948</v>
          </cell>
        </row>
        <row r="19483">
          <cell r="A19483">
            <v>1044948</v>
          </cell>
        </row>
        <row r="19484">
          <cell r="A19484">
            <v>1044948</v>
          </cell>
        </row>
        <row r="19485">
          <cell r="A19485">
            <v>1044948</v>
          </cell>
        </row>
        <row r="19486">
          <cell r="A19486">
            <v>1044948</v>
          </cell>
        </row>
        <row r="19487">
          <cell r="A19487">
            <v>1044948</v>
          </cell>
        </row>
        <row r="19488">
          <cell r="A19488">
            <v>1044948</v>
          </cell>
        </row>
        <row r="19489">
          <cell r="A19489">
            <v>1044948</v>
          </cell>
        </row>
        <row r="19490">
          <cell r="A19490">
            <v>1044948</v>
          </cell>
        </row>
        <row r="19491">
          <cell r="A19491">
            <v>1044948</v>
          </cell>
        </row>
        <row r="19492">
          <cell r="A19492">
            <v>1044948</v>
          </cell>
        </row>
        <row r="19493">
          <cell r="A19493">
            <v>1044948</v>
          </cell>
        </row>
        <row r="19494">
          <cell r="A19494">
            <v>1044948</v>
          </cell>
        </row>
        <row r="19495">
          <cell r="A19495">
            <v>1044948</v>
          </cell>
        </row>
        <row r="19496">
          <cell r="A19496">
            <v>1044948</v>
          </cell>
        </row>
        <row r="19497">
          <cell r="A19497">
            <v>1044950</v>
          </cell>
        </row>
        <row r="19498">
          <cell r="A19498">
            <v>1044950</v>
          </cell>
        </row>
        <row r="19499">
          <cell r="A19499">
            <v>1044950</v>
          </cell>
        </row>
        <row r="19500">
          <cell r="A19500">
            <v>1044950</v>
          </cell>
        </row>
        <row r="19501">
          <cell r="A19501">
            <v>1044950</v>
          </cell>
        </row>
        <row r="19502">
          <cell r="A19502">
            <v>1044950</v>
          </cell>
        </row>
        <row r="19503">
          <cell r="A19503">
            <v>1044950</v>
          </cell>
        </row>
        <row r="19504">
          <cell r="A19504">
            <v>1044950</v>
          </cell>
        </row>
        <row r="19505">
          <cell r="A19505">
            <v>1044950</v>
          </cell>
        </row>
        <row r="19506">
          <cell r="A19506">
            <v>1044950</v>
          </cell>
        </row>
        <row r="19507">
          <cell r="A19507">
            <v>1044951</v>
          </cell>
        </row>
        <row r="19508">
          <cell r="A19508">
            <v>1044951</v>
          </cell>
        </row>
        <row r="19509">
          <cell r="A19509">
            <v>1044951</v>
          </cell>
        </row>
        <row r="19510">
          <cell r="A19510">
            <v>1044951</v>
          </cell>
        </row>
        <row r="19511">
          <cell r="A19511">
            <v>1044951</v>
          </cell>
        </row>
        <row r="19512">
          <cell r="A19512">
            <v>1044951</v>
          </cell>
        </row>
        <row r="19513">
          <cell r="A19513">
            <v>1044951</v>
          </cell>
        </row>
        <row r="19514">
          <cell r="A19514">
            <v>1044952</v>
          </cell>
        </row>
        <row r="19515">
          <cell r="A19515">
            <v>1044952</v>
          </cell>
        </row>
        <row r="19516">
          <cell r="A19516">
            <v>1044952</v>
          </cell>
        </row>
        <row r="19517">
          <cell r="A19517">
            <v>1044952</v>
          </cell>
        </row>
        <row r="19518">
          <cell r="A19518">
            <v>1044952</v>
          </cell>
        </row>
        <row r="19519">
          <cell r="A19519">
            <v>1044952</v>
          </cell>
        </row>
        <row r="19520">
          <cell r="A19520">
            <v>1044952</v>
          </cell>
        </row>
        <row r="19521">
          <cell r="A19521">
            <v>1044952</v>
          </cell>
        </row>
        <row r="19522">
          <cell r="A19522">
            <v>1044952</v>
          </cell>
        </row>
        <row r="19523">
          <cell r="A19523">
            <v>1044952</v>
          </cell>
        </row>
        <row r="19524">
          <cell r="A19524">
            <v>1044952</v>
          </cell>
        </row>
        <row r="19525">
          <cell r="A19525">
            <v>1044952</v>
          </cell>
        </row>
        <row r="19526">
          <cell r="A19526">
            <v>1044952</v>
          </cell>
        </row>
        <row r="19527">
          <cell r="A19527">
            <v>1044952</v>
          </cell>
        </row>
        <row r="19528">
          <cell r="A19528">
            <v>1044952</v>
          </cell>
        </row>
        <row r="19529">
          <cell r="A19529">
            <v>1044952</v>
          </cell>
        </row>
        <row r="19530">
          <cell r="A19530">
            <v>1044952</v>
          </cell>
        </row>
        <row r="19531">
          <cell r="A19531">
            <v>1044952</v>
          </cell>
        </row>
        <row r="19532">
          <cell r="A19532">
            <v>1044953</v>
          </cell>
        </row>
        <row r="19533">
          <cell r="A19533">
            <v>1044953</v>
          </cell>
        </row>
        <row r="19534">
          <cell r="A19534">
            <v>1044953</v>
          </cell>
        </row>
        <row r="19535">
          <cell r="A19535">
            <v>1044953</v>
          </cell>
        </row>
        <row r="19536">
          <cell r="A19536">
            <v>1044953</v>
          </cell>
        </row>
        <row r="19537">
          <cell r="A19537">
            <v>1044953</v>
          </cell>
        </row>
        <row r="19538">
          <cell r="A19538">
            <v>1044953</v>
          </cell>
        </row>
        <row r="19539">
          <cell r="A19539">
            <v>1044953</v>
          </cell>
        </row>
        <row r="19540">
          <cell r="A19540">
            <v>1044953</v>
          </cell>
        </row>
        <row r="19541">
          <cell r="A19541">
            <v>1044953</v>
          </cell>
        </row>
        <row r="19542">
          <cell r="A19542">
            <v>1044953</v>
          </cell>
        </row>
        <row r="19543">
          <cell r="A19543">
            <v>1044953</v>
          </cell>
        </row>
        <row r="19544">
          <cell r="A19544">
            <v>1044953</v>
          </cell>
        </row>
        <row r="19545">
          <cell r="A19545">
            <v>1044954</v>
          </cell>
        </row>
        <row r="19546">
          <cell r="A19546">
            <v>1044954</v>
          </cell>
        </row>
        <row r="19547">
          <cell r="A19547">
            <v>1044954</v>
          </cell>
        </row>
        <row r="19548">
          <cell r="A19548">
            <v>1044954</v>
          </cell>
        </row>
        <row r="19549">
          <cell r="A19549">
            <v>1044954</v>
          </cell>
        </row>
        <row r="19550">
          <cell r="A19550">
            <v>1044954</v>
          </cell>
        </row>
        <row r="19551">
          <cell r="A19551">
            <v>1044954</v>
          </cell>
        </row>
        <row r="19552">
          <cell r="A19552">
            <v>1044954</v>
          </cell>
        </row>
        <row r="19553">
          <cell r="A19553">
            <v>1044954</v>
          </cell>
        </row>
        <row r="19554">
          <cell r="A19554">
            <v>1044954</v>
          </cell>
        </row>
        <row r="19555">
          <cell r="A19555">
            <v>1044956</v>
          </cell>
        </row>
        <row r="19556">
          <cell r="A19556">
            <v>1044956</v>
          </cell>
        </row>
        <row r="19557">
          <cell r="A19557">
            <v>1044956</v>
          </cell>
        </row>
        <row r="19558">
          <cell r="A19558">
            <v>1044957</v>
          </cell>
        </row>
        <row r="19559">
          <cell r="A19559">
            <v>1044957</v>
          </cell>
        </row>
        <row r="19560">
          <cell r="A19560">
            <v>1044957</v>
          </cell>
        </row>
        <row r="19561">
          <cell r="A19561">
            <v>1044957</v>
          </cell>
        </row>
        <row r="19562">
          <cell r="A19562">
            <v>1044957</v>
          </cell>
        </row>
        <row r="19563">
          <cell r="A19563">
            <v>1044957</v>
          </cell>
        </row>
        <row r="19564">
          <cell r="A19564">
            <v>1044957</v>
          </cell>
        </row>
        <row r="19565">
          <cell r="A19565">
            <v>1044957</v>
          </cell>
        </row>
        <row r="19566">
          <cell r="A19566">
            <v>1044957</v>
          </cell>
        </row>
        <row r="19567">
          <cell r="A19567">
            <v>1044957</v>
          </cell>
        </row>
        <row r="19568">
          <cell r="A19568">
            <v>1044957</v>
          </cell>
        </row>
        <row r="19569">
          <cell r="A19569">
            <v>1044957</v>
          </cell>
        </row>
        <row r="19570">
          <cell r="A19570">
            <v>1044957</v>
          </cell>
        </row>
        <row r="19571">
          <cell r="A19571">
            <v>1044957</v>
          </cell>
        </row>
        <row r="19572">
          <cell r="A19572">
            <v>1044957</v>
          </cell>
        </row>
        <row r="19573">
          <cell r="A19573">
            <v>1044957</v>
          </cell>
        </row>
        <row r="19574">
          <cell r="A19574">
            <v>1044957</v>
          </cell>
        </row>
        <row r="19575">
          <cell r="A19575">
            <v>1044957</v>
          </cell>
        </row>
        <row r="19576">
          <cell r="A19576">
            <v>1044957</v>
          </cell>
        </row>
        <row r="19577">
          <cell r="A19577">
            <v>1044957</v>
          </cell>
        </row>
        <row r="19578">
          <cell r="A19578">
            <v>1044957</v>
          </cell>
        </row>
        <row r="19579">
          <cell r="A19579">
            <v>1044957</v>
          </cell>
        </row>
        <row r="19580">
          <cell r="A19580">
            <v>1044957</v>
          </cell>
        </row>
        <row r="19581">
          <cell r="A19581">
            <v>1044957</v>
          </cell>
        </row>
        <row r="19582">
          <cell r="A19582">
            <v>1044957</v>
          </cell>
        </row>
        <row r="19583">
          <cell r="A19583">
            <v>1044957</v>
          </cell>
        </row>
        <row r="19584">
          <cell r="A19584">
            <v>1044958</v>
          </cell>
        </row>
        <row r="19585">
          <cell r="A19585">
            <v>1044958</v>
          </cell>
        </row>
        <row r="19586">
          <cell r="A19586">
            <v>1044958</v>
          </cell>
        </row>
        <row r="19587">
          <cell r="A19587">
            <v>1044958</v>
          </cell>
        </row>
        <row r="19588">
          <cell r="A19588">
            <v>1044958</v>
          </cell>
        </row>
        <row r="19589">
          <cell r="A19589">
            <v>1044958</v>
          </cell>
        </row>
        <row r="19590">
          <cell r="A19590">
            <v>1044959</v>
          </cell>
        </row>
        <row r="19591">
          <cell r="A19591">
            <v>1044959</v>
          </cell>
        </row>
        <row r="19592">
          <cell r="A19592">
            <v>1044959</v>
          </cell>
        </row>
        <row r="19593">
          <cell r="A19593">
            <v>1044959</v>
          </cell>
        </row>
        <row r="19594">
          <cell r="A19594">
            <v>1044959</v>
          </cell>
        </row>
        <row r="19595">
          <cell r="A19595">
            <v>1044959</v>
          </cell>
        </row>
        <row r="19596">
          <cell r="A19596">
            <v>1044959</v>
          </cell>
        </row>
        <row r="19597">
          <cell r="A19597">
            <v>1044959</v>
          </cell>
        </row>
        <row r="19598">
          <cell r="A19598">
            <v>1044959</v>
          </cell>
        </row>
        <row r="19599">
          <cell r="A19599">
            <v>1044959</v>
          </cell>
        </row>
        <row r="19600">
          <cell r="A19600">
            <v>1044959</v>
          </cell>
        </row>
        <row r="19601">
          <cell r="A19601">
            <v>1044959</v>
          </cell>
        </row>
        <row r="19602">
          <cell r="A19602">
            <v>1044959</v>
          </cell>
        </row>
        <row r="19603">
          <cell r="A19603">
            <v>1044959</v>
          </cell>
        </row>
        <row r="19604">
          <cell r="A19604">
            <v>1044959</v>
          </cell>
        </row>
        <row r="19605">
          <cell r="A19605">
            <v>1044960</v>
          </cell>
        </row>
        <row r="19606">
          <cell r="A19606">
            <v>1044960</v>
          </cell>
        </row>
        <row r="19607">
          <cell r="A19607">
            <v>1044960</v>
          </cell>
        </row>
        <row r="19608">
          <cell r="A19608">
            <v>1044960</v>
          </cell>
        </row>
        <row r="19609">
          <cell r="A19609">
            <v>1044960</v>
          </cell>
        </row>
        <row r="19610">
          <cell r="A19610">
            <v>1044960</v>
          </cell>
        </row>
        <row r="19611">
          <cell r="A19611">
            <v>1044960</v>
          </cell>
        </row>
        <row r="19612">
          <cell r="A19612">
            <v>1044960</v>
          </cell>
        </row>
        <row r="19613">
          <cell r="A19613">
            <v>1044960</v>
          </cell>
        </row>
        <row r="19614">
          <cell r="A19614">
            <v>1044960</v>
          </cell>
        </row>
        <row r="19615">
          <cell r="A19615">
            <v>1044960</v>
          </cell>
        </row>
        <row r="19616">
          <cell r="A19616">
            <v>1044960</v>
          </cell>
        </row>
        <row r="19617">
          <cell r="A19617">
            <v>1044960</v>
          </cell>
        </row>
        <row r="19618">
          <cell r="A19618">
            <v>1044960</v>
          </cell>
        </row>
        <row r="19619">
          <cell r="A19619">
            <v>1044960</v>
          </cell>
        </row>
        <row r="19620">
          <cell r="A19620">
            <v>1044960</v>
          </cell>
        </row>
        <row r="19621">
          <cell r="A19621">
            <v>1044960</v>
          </cell>
        </row>
        <row r="19622">
          <cell r="A19622">
            <v>1044960</v>
          </cell>
        </row>
        <row r="19623">
          <cell r="A19623">
            <v>1044960</v>
          </cell>
        </row>
        <row r="19624">
          <cell r="A19624">
            <v>1044960</v>
          </cell>
        </row>
        <row r="19625">
          <cell r="A19625">
            <v>1044960</v>
          </cell>
        </row>
        <row r="19626">
          <cell r="A19626">
            <v>1044960</v>
          </cell>
        </row>
        <row r="19627">
          <cell r="A19627">
            <v>1044960</v>
          </cell>
        </row>
        <row r="19628">
          <cell r="A19628">
            <v>1044960</v>
          </cell>
        </row>
        <row r="19629">
          <cell r="A19629">
            <v>1044960</v>
          </cell>
        </row>
        <row r="19630">
          <cell r="A19630">
            <v>1044961</v>
          </cell>
        </row>
        <row r="19631">
          <cell r="A19631">
            <v>1044961</v>
          </cell>
        </row>
        <row r="19632">
          <cell r="A19632">
            <v>1044961</v>
          </cell>
        </row>
        <row r="19633">
          <cell r="A19633">
            <v>1044961</v>
          </cell>
        </row>
        <row r="19634">
          <cell r="A19634">
            <v>1044961</v>
          </cell>
        </row>
        <row r="19635">
          <cell r="A19635">
            <v>1044961</v>
          </cell>
        </row>
        <row r="19636">
          <cell r="A19636">
            <v>1044961</v>
          </cell>
        </row>
        <row r="19637">
          <cell r="A19637">
            <v>1044961</v>
          </cell>
        </row>
        <row r="19638">
          <cell r="A19638">
            <v>1044961</v>
          </cell>
        </row>
        <row r="19639">
          <cell r="A19639">
            <v>1044961</v>
          </cell>
        </row>
        <row r="19640">
          <cell r="A19640">
            <v>1044961</v>
          </cell>
        </row>
        <row r="19641">
          <cell r="A19641">
            <v>1044961</v>
          </cell>
        </row>
        <row r="19642">
          <cell r="A19642">
            <v>1044961</v>
          </cell>
        </row>
        <row r="19643">
          <cell r="A19643">
            <v>1044961</v>
          </cell>
        </row>
        <row r="19644">
          <cell r="A19644">
            <v>1044961</v>
          </cell>
        </row>
        <row r="19645">
          <cell r="A19645">
            <v>1044961</v>
          </cell>
        </row>
        <row r="19646">
          <cell r="A19646">
            <v>1044961</v>
          </cell>
        </row>
        <row r="19647">
          <cell r="A19647">
            <v>1044961</v>
          </cell>
        </row>
        <row r="19648">
          <cell r="A19648">
            <v>1044961</v>
          </cell>
        </row>
        <row r="19649">
          <cell r="A19649">
            <v>1044961</v>
          </cell>
        </row>
        <row r="19650">
          <cell r="A19650">
            <v>1044961</v>
          </cell>
        </row>
        <row r="19651">
          <cell r="A19651">
            <v>1044963</v>
          </cell>
        </row>
        <row r="19652">
          <cell r="A19652">
            <v>1044963</v>
          </cell>
        </row>
        <row r="19653">
          <cell r="A19653">
            <v>1044963</v>
          </cell>
        </row>
        <row r="19654">
          <cell r="A19654">
            <v>1044963</v>
          </cell>
        </row>
        <row r="19655">
          <cell r="A19655">
            <v>1044963</v>
          </cell>
        </row>
        <row r="19656">
          <cell r="A19656">
            <v>1044963</v>
          </cell>
        </row>
        <row r="19657">
          <cell r="A19657">
            <v>1044963</v>
          </cell>
        </row>
        <row r="19658">
          <cell r="A19658">
            <v>1044963</v>
          </cell>
        </row>
        <row r="19659">
          <cell r="A19659">
            <v>1044963</v>
          </cell>
        </row>
        <row r="19660">
          <cell r="A19660">
            <v>1044963</v>
          </cell>
        </row>
        <row r="19661">
          <cell r="A19661">
            <v>1044963</v>
          </cell>
        </row>
        <row r="19662">
          <cell r="A19662">
            <v>1044963</v>
          </cell>
        </row>
        <row r="19663">
          <cell r="A19663">
            <v>1044963</v>
          </cell>
        </row>
        <row r="19664">
          <cell r="A19664">
            <v>1044963</v>
          </cell>
        </row>
        <row r="19665">
          <cell r="A19665">
            <v>1044963</v>
          </cell>
        </row>
        <row r="19666">
          <cell r="A19666">
            <v>1044963</v>
          </cell>
        </row>
        <row r="19667">
          <cell r="A19667">
            <v>1044963</v>
          </cell>
        </row>
        <row r="19668">
          <cell r="A19668">
            <v>1044964</v>
          </cell>
        </row>
        <row r="19669">
          <cell r="A19669">
            <v>1044964</v>
          </cell>
        </row>
        <row r="19670">
          <cell r="A19670">
            <v>1044964</v>
          </cell>
        </row>
        <row r="19671">
          <cell r="A19671">
            <v>1044964</v>
          </cell>
        </row>
        <row r="19672">
          <cell r="A19672">
            <v>1044964</v>
          </cell>
        </row>
        <row r="19673">
          <cell r="A19673">
            <v>1044964</v>
          </cell>
        </row>
        <row r="19674">
          <cell r="A19674">
            <v>1044964</v>
          </cell>
        </row>
        <row r="19675">
          <cell r="A19675">
            <v>1044964</v>
          </cell>
        </row>
        <row r="19676">
          <cell r="A19676">
            <v>1044965</v>
          </cell>
        </row>
        <row r="19677">
          <cell r="A19677">
            <v>1044965</v>
          </cell>
        </row>
        <row r="19678">
          <cell r="A19678">
            <v>1044965</v>
          </cell>
        </row>
        <row r="19679">
          <cell r="A19679">
            <v>1044965</v>
          </cell>
        </row>
        <row r="19680">
          <cell r="A19680">
            <v>1044965</v>
          </cell>
        </row>
        <row r="19681">
          <cell r="A19681">
            <v>1044965</v>
          </cell>
        </row>
        <row r="19682">
          <cell r="A19682">
            <v>1044965</v>
          </cell>
        </row>
        <row r="19683">
          <cell r="A19683">
            <v>1044965</v>
          </cell>
        </row>
        <row r="19684">
          <cell r="A19684">
            <v>1044965</v>
          </cell>
        </row>
        <row r="19685">
          <cell r="A19685">
            <v>1044965</v>
          </cell>
        </row>
        <row r="19686">
          <cell r="A19686">
            <v>1044965</v>
          </cell>
        </row>
        <row r="19687">
          <cell r="A19687">
            <v>1044965</v>
          </cell>
        </row>
        <row r="19688">
          <cell r="A19688">
            <v>1044965</v>
          </cell>
        </row>
        <row r="19689">
          <cell r="A19689">
            <v>1044965</v>
          </cell>
        </row>
        <row r="19690">
          <cell r="A19690">
            <v>1044965</v>
          </cell>
        </row>
        <row r="19691">
          <cell r="A19691">
            <v>1044965</v>
          </cell>
        </row>
        <row r="19692">
          <cell r="A19692">
            <v>1044965</v>
          </cell>
        </row>
        <row r="19693">
          <cell r="A19693">
            <v>1044965</v>
          </cell>
        </row>
        <row r="19694">
          <cell r="A19694">
            <v>1044965</v>
          </cell>
        </row>
        <row r="19695">
          <cell r="A19695">
            <v>1044968</v>
          </cell>
        </row>
        <row r="19696">
          <cell r="A19696">
            <v>1044968</v>
          </cell>
        </row>
        <row r="19697">
          <cell r="A19697">
            <v>1044968</v>
          </cell>
        </row>
        <row r="19698">
          <cell r="A19698">
            <v>1044968</v>
          </cell>
        </row>
        <row r="19699">
          <cell r="A19699">
            <v>1044968</v>
          </cell>
        </row>
        <row r="19700">
          <cell r="A19700">
            <v>1044968</v>
          </cell>
        </row>
        <row r="19701">
          <cell r="A19701">
            <v>1044968</v>
          </cell>
        </row>
        <row r="19702">
          <cell r="A19702">
            <v>1044968</v>
          </cell>
        </row>
        <row r="19703">
          <cell r="A19703">
            <v>1044968</v>
          </cell>
        </row>
        <row r="19704">
          <cell r="A19704">
            <v>1044968</v>
          </cell>
        </row>
        <row r="19705">
          <cell r="A19705">
            <v>1044968</v>
          </cell>
        </row>
        <row r="19706">
          <cell r="A19706">
            <v>1044968</v>
          </cell>
        </row>
        <row r="19707">
          <cell r="A19707">
            <v>1044968</v>
          </cell>
        </row>
        <row r="19708">
          <cell r="A19708">
            <v>1044968</v>
          </cell>
        </row>
        <row r="19709">
          <cell r="A19709">
            <v>1044968</v>
          </cell>
        </row>
        <row r="19710">
          <cell r="A19710">
            <v>1044968</v>
          </cell>
        </row>
        <row r="19711">
          <cell r="A19711">
            <v>1044968</v>
          </cell>
        </row>
        <row r="19712">
          <cell r="A19712">
            <v>1044968</v>
          </cell>
        </row>
        <row r="19713">
          <cell r="A19713">
            <v>1044974</v>
          </cell>
        </row>
        <row r="19714">
          <cell r="A19714">
            <v>1044975</v>
          </cell>
        </row>
        <row r="19715">
          <cell r="A19715">
            <v>1044975</v>
          </cell>
        </row>
        <row r="19716">
          <cell r="A19716">
            <v>1044975</v>
          </cell>
        </row>
        <row r="19717">
          <cell r="A19717">
            <v>1044978</v>
          </cell>
        </row>
        <row r="19718">
          <cell r="A19718">
            <v>1044978</v>
          </cell>
        </row>
        <row r="19719">
          <cell r="A19719">
            <v>1044978</v>
          </cell>
        </row>
        <row r="19720">
          <cell r="A19720">
            <v>1044978</v>
          </cell>
        </row>
        <row r="19721">
          <cell r="A19721">
            <v>1044978</v>
          </cell>
        </row>
        <row r="19722">
          <cell r="A19722">
            <v>1044978</v>
          </cell>
        </row>
        <row r="19723">
          <cell r="A19723">
            <v>1044978</v>
          </cell>
        </row>
        <row r="19724">
          <cell r="A19724">
            <v>1044978</v>
          </cell>
        </row>
        <row r="19725">
          <cell r="A19725">
            <v>1044978</v>
          </cell>
        </row>
        <row r="19726">
          <cell r="A19726">
            <v>1044978</v>
          </cell>
        </row>
        <row r="19727">
          <cell r="A19727">
            <v>1044984</v>
          </cell>
        </row>
        <row r="19728">
          <cell r="A19728">
            <v>1044984</v>
          </cell>
        </row>
        <row r="19729">
          <cell r="A19729">
            <v>1044984</v>
          </cell>
        </row>
        <row r="19730">
          <cell r="A19730">
            <v>1044984</v>
          </cell>
        </row>
        <row r="19731">
          <cell r="A19731">
            <v>1044984</v>
          </cell>
        </row>
        <row r="19732">
          <cell r="A19732">
            <v>1044984</v>
          </cell>
        </row>
        <row r="19733">
          <cell r="A19733">
            <v>1044984</v>
          </cell>
        </row>
        <row r="19734">
          <cell r="A19734">
            <v>1044984</v>
          </cell>
        </row>
        <row r="19735">
          <cell r="A19735">
            <v>1044984</v>
          </cell>
        </row>
        <row r="19736">
          <cell r="A19736">
            <v>1044984</v>
          </cell>
        </row>
        <row r="19737">
          <cell r="A19737">
            <v>1044984</v>
          </cell>
        </row>
        <row r="19738">
          <cell r="A19738">
            <v>1044984</v>
          </cell>
        </row>
        <row r="19739">
          <cell r="A19739">
            <v>1044984</v>
          </cell>
        </row>
        <row r="19740">
          <cell r="A19740">
            <v>1044984</v>
          </cell>
        </row>
        <row r="19741">
          <cell r="A19741">
            <v>1044984</v>
          </cell>
        </row>
        <row r="19742">
          <cell r="A19742">
            <v>1044985</v>
          </cell>
        </row>
        <row r="19743">
          <cell r="A19743">
            <v>1044985</v>
          </cell>
        </row>
        <row r="19744">
          <cell r="A19744">
            <v>1044985</v>
          </cell>
        </row>
        <row r="19745">
          <cell r="A19745">
            <v>1044985</v>
          </cell>
        </row>
        <row r="19746">
          <cell r="A19746">
            <v>1044985</v>
          </cell>
        </row>
        <row r="19747">
          <cell r="A19747">
            <v>1044985</v>
          </cell>
        </row>
        <row r="19748">
          <cell r="A19748">
            <v>1044985</v>
          </cell>
        </row>
        <row r="19749">
          <cell r="A19749">
            <v>1044985</v>
          </cell>
        </row>
        <row r="19750">
          <cell r="A19750">
            <v>1044987</v>
          </cell>
        </row>
        <row r="19751">
          <cell r="A19751">
            <v>1044987</v>
          </cell>
        </row>
        <row r="19752">
          <cell r="A19752">
            <v>1044987</v>
          </cell>
        </row>
        <row r="19753">
          <cell r="A19753">
            <v>1044987</v>
          </cell>
        </row>
        <row r="19754">
          <cell r="A19754">
            <v>1044987</v>
          </cell>
        </row>
        <row r="19755">
          <cell r="A19755">
            <v>1044990</v>
          </cell>
        </row>
        <row r="19756">
          <cell r="A19756">
            <v>1044990</v>
          </cell>
        </row>
        <row r="19757">
          <cell r="A19757">
            <v>1044990</v>
          </cell>
        </row>
        <row r="19758">
          <cell r="A19758">
            <v>1044990</v>
          </cell>
        </row>
        <row r="19759">
          <cell r="A19759">
            <v>1044990</v>
          </cell>
        </row>
        <row r="19760">
          <cell r="A19760">
            <v>1044990</v>
          </cell>
        </row>
        <row r="19761">
          <cell r="A19761">
            <v>1044990</v>
          </cell>
        </row>
        <row r="19762">
          <cell r="A19762">
            <v>1044990</v>
          </cell>
        </row>
        <row r="19763">
          <cell r="A19763">
            <v>1044990</v>
          </cell>
        </row>
        <row r="19764">
          <cell r="A19764">
            <v>1044990</v>
          </cell>
        </row>
        <row r="19765">
          <cell r="A19765">
            <v>1044990</v>
          </cell>
        </row>
        <row r="19766">
          <cell r="A19766">
            <v>1044991</v>
          </cell>
        </row>
        <row r="19767">
          <cell r="A19767">
            <v>1044991</v>
          </cell>
        </row>
        <row r="19768">
          <cell r="A19768">
            <v>1044991</v>
          </cell>
        </row>
        <row r="19769">
          <cell r="A19769">
            <v>1044991</v>
          </cell>
        </row>
        <row r="19770">
          <cell r="A19770">
            <v>1044992</v>
          </cell>
        </row>
        <row r="19771">
          <cell r="A19771">
            <v>1044992</v>
          </cell>
        </row>
        <row r="19772">
          <cell r="A19772">
            <v>1044992</v>
          </cell>
        </row>
        <row r="19773">
          <cell r="A19773">
            <v>1044992</v>
          </cell>
        </row>
        <row r="19774">
          <cell r="A19774">
            <v>1044992</v>
          </cell>
        </row>
        <row r="19775">
          <cell r="A19775">
            <v>1044992</v>
          </cell>
        </row>
        <row r="19776">
          <cell r="A19776">
            <v>1044992</v>
          </cell>
        </row>
        <row r="19777">
          <cell r="A19777">
            <v>1044992</v>
          </cell>
        </row>
        <row r="19778">
          <cell r="A19778">
            <v>1044996</v>
          </cell>
        </row>
        <row r="19779">
          <cell r="A19779">
            <v>1044996</v>
          </cell>
        </row>
        <row r="19780">
          <cell r="A19780">
            <v>1044996</v>
          </cell>
        </row>
        <row r="19781">
          <cell r="A19781">
            <v>1044996</v>
          </cell>
        </row>
        <row r="19782">
          <cell r="A19782">
            <v>1044997</v>
          </cell>
        </row>
        <row r="19783">
          <cell r="A19783">
            <v>1044997</v>
          </cell>
        </row>
        <row r="19784">
          <cell r="A19784">
            <v>1044997</v>
          </cell>
        </row>
        <row r="19785">
          <cell r="A19785">
            <v>1044997</v>
          </cell>
        </row>
        <row r="19786">
          <cell r="A19786">
            <v>1044997</v>
          </cell>
        </row>
        <row r="19787">
          <cell r="A19787">
            <v>1044997</v>
          </cell>
        </row>
        <row r="19788">
          <cell r="A19788">
            <v>1044997</v>
          </cell>
        </row>
        <row r="19789">
          <cell r="A19789">
            <v>1044998</v>
          </cell>
        </row>
        <row r="19790">
          <cell r="A19790">
            <v>1044998</v>
          </cell>
        </row>
        <row r="19791">
          <cell r="A19791">
            <v>1044998</v>
          </cell>
        </row>
        <row r="19792">
          <cell r="A19792">
            <v>1044998</v>
          </cell>
        </row>
        <row r="19793">
          <cell r="A19793">
            <v>1044998</v>
          </cell>
        </row>
        <row r="19794">
          <cell r="A19794">
            <v>1044999</v>
          </cell>
        </row>
        <row r="19795">
          <cell r="A19795">
            <v>1044999</v>
          </cell>
        </row>
        <row r="19796">
          <cell r="A19796">
            <v>1045000</v>
          </cell>
        </row>
        <row r="19797">
          <cell r="A19797">
            <v>1045000</v>
          </cell>
        </row>
        <row r="19798">
          <cell r="A19798">
            <v>1045000</v>
          </cell>
        </row>
        <row r="19799">
          <cell r="A19799">
            <v>1045000</v>
          </cell>
        </row>
        <row r="19800">
          <cell r="A19800">
            <v>1045001</v>
          </cell>
        </row>
        <row r="19801">
          <cell r="A19801">
            <v>1045002</v>
          </cell>
        </row>
        <row r="19802">
          <cell r="A19802">
            <v>1045003</v>
          </cell>
        </row>
        <row r="19803">
          <cell r="A19803">
            <v>1045004</v>
          </cell>
        </row>
        <row r="19804">
          <cell r="A19804">
            <v>1045004</v>
          </cell>
        </row>
        <row r="19805">
          <cell r="A19805">
            <v>1045004</v>
          </cell>
        </row>
        <row r="19806">
          <cell r="A19806">
            <v>1045004</v>
          </cell>
        </row>
        <row r="19807">
          <cell r="A19807">
            <v>1045004</v>
          </cell>
        </row>
        <row r="19808">
          <cell r="A19808">
            <v>1045004</v>
          </cell>
        </row>
        <row r="19809">
          <cell r="A19809">
            <v>1045004</v>
          </cell>
        </row>
        <row r="19810">
          <cell r="A19810">
            <v>1045004</v>
          </cell>
        </row>
        <row r="19811">
          <cell r="A19811">
            <v>1045004</v>
          </cell>
        </row>
        <row r="19812">
          <cell r="A19812">
            <v>1045004</v>
          </cell>
        </row>
        <row r="19813">
          <cell r="A19813">
            <v>1045004</v>
          </cell>
        </row>
        <row r="19814">
          <cell r="A19814">
            <v>1045005</v>
          </cell>
        </row>
        <row r="19815">
          <cell r="A19815">
            <v>1045015</v>
          </cell>
        </row>
        <row r="19816">
          <cell r="A19816">
            <v>1045015</v>
          </cell>
        </row>
        <row r="19817">
          <cell r="A19817">
            <v>1045026</v>
          </cell>
        </row>
        <row r="19818">
          <cell r="A19818">
            <v>1045026</v>
          </cell>
        </row>
        <row r="19819">
          <cell r="A19819">
            <v>1045026</v>
          </cell>
        </row>
        <row r="19820">
          <cell r="A19820">
            <v>1045026</v>
          </cell>
        </row>
        <row r="19821">
          <cell r="A19821">
            <v>1045026</v>
          </cell>
        </row>
        <row r="19822">
          <cell r="A19822">
            <v>1045027</v>
          </cell>
        </row>
        <row r="19823">
          <cell r="A19823">
            <v>1045027</v>
          </cell>
        </row>
        <row r="19824">
          <cell r="A19824">
            <v>1045027</v>
          </cell>
        </row>
        <row r="19825">
          <cell r="A19825">
            <v>1045028</v>
          </cell>
        </row>
        <row r="19826">
          <cell r="A19826">
            <v>1045028</v>
          </cell>
        </row>
        <row r="19827">
          <cell r="A19827">
            <v>1045028</v>
          </cell>
        </row>
        <row r="19828">
          <cell r="A19828">
            <v>1045028</v>
          </cell>
        </row>
        <row r="19829">
          <cell r="A19829">
            <v>1045028</v>
          </cell>
        </row>
        <row r="19830">
          <cell r="A19830">
            <v>1045028</v>
          </cell>
        </row>
        <row r="19831">
          <cell r="A19831">
            <v>1045028</v>
          </cell>
        </row>
        <row r="19832">
          <cell r="A19832">
            <v>1045028</v>
          </cell>
        </row>
        <row r="19833">
          <cell r="A19833">
            <v>1045028</v>
          </cell>
        </row>
        <row r="19834">
          <cell r="A19834">
            <v>1045028</v>
          </cell>
        </row>
        <row r="19835">
          <cell r="A19835">
            <v>1045028</v>
          </cell>
        </row>
        <row r="19836">
          <cell r="A19836">
            <v>1045029</v>
          </cell>
        </row>
        <row r="19837">
          <cell r="A19837">
            <v>1045029</v>
          </cell>
        </row>
        <row r="19838">
          <cell r="A19838">
            <v>1045029</v>
          </cell>
        </row>
        <row r="19839">
          <cell r="A19839">
            <v>1045029</v>
          </cell>
        </row>
        <row r="19840">
          <cell r="A19840">
            <v>1045029</v>
          </cell>
        </row>
        <row r="19841">
          <cell r="A19841">
            <v>1045029</v>
          </cell>
        </row>
        <row r="19842">
          <cell r="A19842">
            <v>1045029</v>
          </cell>
        </row>
        <row r="19843">
          <cell r="A19843">
            <v>1045029</v>
          </cell>
        </row>
        <row r="19844">
          <cell r="A19844">
            <v>1045029</v>
          </cell>
        </row>
        <row r="19845">
          <cell r="A19845">
            <v>1045029</v>
          </cell>
        </row>
        <row r="19846">
          <cell r="A19846">
            <v>1045029</v>
          </cell>
        </row>
        <row r="19847">
          <cell r="A19847">
            <v>1045029</v>
          </cell>
        </row>
        <row r="19848">
          <cell r="A19848">
            <v>1045030</v>
          </cell>
        </row>
        <row r="19849">
          <cell r="A19849">
            <v>1045030</v>
          </cell>
        </row>
        <row r="19850">
          <cell r="A19850">
            <v>1045030</v>
          </cell>
        </row>
        <row r="19851">
          <cell r="A19851">
            <v>1045030</v>
          </cell>
        </row>
        <row r="19852">
          <cell r="A19852">
            <v>1045030</v>
          </cell>
        </row>
        <row r="19853">
          <cell r="A19853">
            <v>1045030</v>
          </cell>
        </row>
        <row r="19854">
          <cell r="A19854">
            <v>1045030</v>
          </cell>
        </row>
        <row r="19855">
          <cell r="A19855">
            <v>1045030</v>
          </cell>
        </row>
        <row r="19856">
          <cell r="A19856">
            <v>1045030</v>
          </cell>
        </row>
        <row r="19857">
          <cell r="A19857">
            <v>1045030</v>
          </cell>
        </row>
        <row r="19858">
          <cell r="A19858">
            <v>1045031</v>
          </cell>
        </row>
        <row r="19859">
          <cell r="A19859">
            <v>1045031</v>
          </cell>
        </row>
        <row r="19860">
          <cell r="A19860">
            <v>1045031</v>
          </cell>
        </row>
        <row r="19861">
          <cell r="A19861">
            <v>1045031</v>
          </cell>
        </row>
        <row r="19862">
          <cell r="A19862">
            <v>1045031</v>
          </cell>
        </row>
        <row r="19863">
          <cell r="A19863">
            <v>1045031</v>
          </cell>
        </row>
        <row r="19864">
          <cell r="A19864">
            <v>1045031</v>
          </cell>
        </row>
        <row r="19865">
          <cell r="A19865">
            <v>1045031</v>
          </cell>
        </row>
        <row r="19866">
          <cell r="A19866">
            <v>1045031</v>
          </cell>
        </row>
        <row r="19867">
          <cell r="A19867">
            <v>1045032</v>
          </cell>
        </row>
        <row r="19868">
          <cell r="A19868">
            <v>1045032</v>
          </cell>
        </row>
        <row r="19869">
          <cell r="A19869">
            <v>1045032</v>
          </cell>
        </row>
        <row r="19870">
          <cell r="A19870">
            <v>1045032</v>
          </cell>
        </row>
        <row r="19871">
          <cell r="A19871">
            <v>1045032</v>
          </cell>
        </row>
        <row r="19872">
          <cell r="A19872">
            <v>1045032</v>
          </cell>
        </row>
        <row r="19873">
          <cell r="A19873">
            <v>1045032</v>
          </cell>
        </row>
        <row r="19874">
          <cell r="A19874">
            <v>1045032</v>
          </cell>
        </row>
        <row r="19875">
          <cell r="A19875">
            <v>1045032</v>
          </cell>
        </row>
        <row r="19876">
          <cell r="A19876">
            <v>1045032</v>
          </cell>
        </row>
        <row r="19877">
          <cell r="A19877">
            <v>1045053</v>
          </cell>
        </row>
        <row r="19878">
          <cell r="A19878">
            <v>1045053</v>
          </cell>
        </row>
        <row r="19879">
          <cell r="A19879">
            <v>1045053</v>
          </cell>
        </row>
        <row r="19880">
          <cell r="A19880">
            <v>1045053</v>
          </cell>
        </row>
        <row r="19881">
          <cell r="A19881">
            <v>1045053</v>
          </cell>
        </row>
        <row r="19882">
          <cell r="A19882">
            <v>1045053</v>
          </cell>
        </row>
        <row r="19883">
          <cell r="A19883">
            <v>1045053</v>
          </cell>
        </row>
        <row r="19884">
          <cell r="A19884">
            <v>1045053</v>
          </cell>
        </row>
        <row r="19885">
          <cell r="A19885">
            <v>1045053</v>
          </cell>
        </row>
        <row r="19886">
          <cell r="A19886">
            <v>1045053</v>
          </cell>
        </row>
        <row r="19887">
          <cell r="A19887">
            <v>1045056</v>
          </cell>
        </row>
        <row r="19888">
          <cell r="A19888">
            <v>1045056</v>
          </cell>
        </row>
        <row r="19889">
          <cell r="A19889">
            <v>1045056</v>
          </cell>
        </row>
        <row r="19890">
          <cell r="A19890">
            <v>1045056</v>
          </cell>
        </row>
        <row r="19891">
          <cell r="A19891">
            <v>1045056</v>
          </cell>
        </row>
        <row r="19892">
          <cell r="A19892">
            <v>1045056</v>
          </cell>
        </row>
        <row r="19893">
          <cell r="A19893">
            <v>1045056</v>
          </cell>
        </row>
        <row r="19894">
          <cell r="A19894">
            <v>1045056</v>
          </cell>
        </row>
        <row r="19895">
          <cell r="A19895">
            <v>1045056</v>
          </cell>
        </row>
        <row r="19896">
          <cell r="A19896">
            <v>1045056</v>
          </cell>
        </row>
        <row r="19897">
          <cell r="A19897">
            <v>1045056</v>
          </cell>
        </row>
        <row r="19898">
          <cell r="A19898">
            <v>1045069</v>
          </cell>
        </row>
        <row r="19899">
          <cell r="A19899">
            <v>1045069</v>
          </cell>
        </row>
        <row r="19900">
          <cell r="A19900">
            <v>1045069</v>
          </cell>
        </row>
        <row r="19901">
          <cell r="A19901">
            <v>1045069</v>
          </cell>
        </row>
        <row r="19902">
          <cell r="A19902">
            <v>1045069</v>
          </cell>
        </row>
        <row r="19903">
          <cell r="A19903">
            <v>1045069</v>
          </cell>
        </row>
        <row r="19904">
          <cell r="A19904">
            <v>1045069</v>
          </cell>
        </row>
        <row r="19905">
          <cell r="A19905">
            <v>1045069</v>
          </cell>
        </row>
        <row r="19906">
          <cell r="A19906">
            <v>1045069</v>
          </cell>
        </row>
        <row r="19907">
          <cell r="A19907">
            <v>1045069</v>
          </cell>
        </row>
        <row r="19908">
          <cell r="A19908">
            <v>1045069</v>
          </cell>
        </row>
        <row r="19909">
          <cell r="A19909">
            <v>1045069</v>
          </cell>
        </row>
        <row r="19910">
          <cell r="A19910">
            <v>1045069</v>
          </cell>
        </row>
        <row r="19911">
          <cell r="A19911">
            <v>1045069</v>
          </cell>
        </row>
        <row r="19912">
          <cell r="A19912">
            <v>1045072</v>
          </cell>
        </row>
        <row r="19913">
          <cell r="A19913">
            <v>1045072</v>
          </cell>
        </row>
        <row r="19914">
          <cell r="A19914">
            <v>1045072</v>
          </cell>
        </row>
        <row r="19915">
          <cell r="A19915">
            <v>1045072</v>
          </cell>
        </row>
        <row r="19916">
          <cell r="A19916">
            <v>1045072</v>
          </cell>
        </row>
        <row r="19917">
          <cell r="A19917">
            <v>1045076</v>
          </cell>
        </row>
        <row r="19918">
          <cell r="A19918">
            <v>1045076</v>
          </cell>
        </row>
        <row r="19919">
          <cell r="A19919">
            <v>1045078</v>
          </cell>
        </row>
        <row r="19920">
          <cell r="A19920">
            <v>1045078</v>
          </cell>
        </row>
        <row r="19921">
          <cell r="A19921">
            <v>1045078</v>
          </cell>
        </row>
        <row r="19922">
          <cell r="A19922">
            <v>1045078</v>
          </cell>
        </row>
        <row r="19923">
          <cell r="A19923">
            <v>1045078</v>
          </cell>
        </row>
        <row r="19924">
          <cell r="A19924">
            <v>1045135</v>
          </cell>
        </row>
        <row r="19925">
          <cell r="A19925">
            <v>1045135</v>
          </cell>
        </row>
        <row r="19926">
          <cell r="A19926">
            <v>1045135</v>
          </cell>
        </row>
        <row r="19927">
          <cell r="A19927">
            <v>1045137</v>
          </cell>
        </row>
        <row r="19928">
          <cell r="A19928">
            <v>1045137</v>
          </cell>
        </row>
        <row r="19929">
          <cell r="A19929">
            <v>1045137</v>
          </cell>
        </row>
        <row r="19930">
          <cell r="A19930">
            <v>1045140</v>
          </cell>
        </row>
        <row r="19931">
          <cell r="A19931">
            <v>1045140</v>
          </cell>
        </row>
        <row r="19932">
          <cell r="A19932">
            <v>1045140</v>
          </cell>
        </row>
        <row r="19933">
          <cell r="A19933">
            <v>1045141</v>
          </cell>
        </row>
        <row r="19934">
          <cell r="A19934">
            <v>1045141</v>
          </cell>
        </row>
        <row r="19935">
          <cell r="A19935">
            <v>1045141</v>
          </cell>
        </row>
        <row r="19936">
          <cell r="A19936">
            <v>1045141</v>
          </cell>
        </row>
        <row r="19937">
          <cell r="A19937">
            <v>1045141</v>
          </cell>
        </row>
        <row r="19938">
          <cell r="A19938">
            <v>1045141</v>
          </cell>
        </row>
        <row r="19939">
          <cell r="A19939">
            <v>1045141</v>
          </cell>
        </row>
        <row r="19940">
          <cell r="A19940">
            <v>1045141</v>
          </cell>
        </row>
        <row r="19941">
          <cell r="A19941">
            <v>1045141</v>
          </cell>
        </row>
        <row r="19942">
          <cell r="A19942">
            <v>1045141</v>
          </cell>
        </row>
        <row r="19943">
          <cell r="A19943">
            <v>1045141</v>
          </cell>
        </row>
        <row r="19944">
          <cell r="A19944">
            <v>1045141</v>
          </cell>
        </row>
        <row r="19945">
          <cell r="A19945">
            <v>1045142</v>
          </cell>
        </row>
        <row r="19946">
          <cell r="A19946">
            <v>1045142</v>
          </cell>
        </row>
        <row r="19947">
          <cell r="A19947">
            <v>1045144</v>
          </cell>
        </row>
        <row r="19948">
          <cell r="A19948">
            <v>1045144</v>
          </cell>
        </row>
        <row r="19949">
          <cell r="A19949">
            <v>1045144</v>
          </cell>
        </row>
        <row r="19950">
          <cell r="A19950">
            <v>1045144</v>
          </cell>
        </row>
        <row r="19951">
          <cell r="A19951">
            <v>1045144</v>
          </cell>
        </row>
        <row r="19952">
          <cell r="A19952">
            <v>1045144</v>
          </cell>
        </row>
        <row r="19953">
          <cell r="A19953">
            <v>1045144</v>
          </cell>
        </row>
        <row r="19954">
          <cell r="A19954">
            <v>1045144</v>
          </cell>
        </row>
        <row r="19955">
          <cell r="A19955">
            <v>1045144</v>
          </cell>
        </row>
        <row r="19956">
          <cell r="A19956">
            <v>1045144</v>
          </cell>
        </row>
        <row r="19957">
          <cell r="A19957">
            <v>1045144</v>
          </cell>
        </row>
        <row r="19958">
          <cell r="A19958">
            <v>1045144</v>
          </cell>
        </row>
        <row r="19959">
          <cell r="A19959">
            <v>1045144</v>
          </cell>
        </row>
        <row r="19960">
          <cell r="A19960">
            <v>1045144</v>
          </cell>
        </row>
        <row r="19961">
          <cell r="A19961">
            <v>1045144</v>
          </cell>
        </row>
        <row r="19962">
          <cell r="A19962">
            <v>1045144</v>
          </cell>
        </row>
        <row r="19963">
          <cell r="A19963">
            <v>1045144</v>
          </cell>
        </row>
        <row r="19964">
          <cell r="A19964">
            <v>1045144</v>
          </cell>
        </row>
        <row r="19965">
          <cell r="A19965">
            <v>1045144</v>
          </cell>
        </row>
        <row r="19966">
          <cell r="A19966">
            <v>1045144</v>
          </cell>
        </row>
        <row r="19967">
          <cell r="A19967">
            <v>1045144</v>
          </cell>
        </row>
        <row r="19968">
          <cell r="A19968">
            <v>1045144</v>
          </cell>
        </row>
        <row r="19969">
          <cell r="A19969">
            <v>1045144</v>
          </cell>
        </row>
        <row r="19970">
          <cell r="A19970">
            <v>1045145</v>
          </cell>
        </row>
        <row r="19971">
          <cell r="A19971">
            <v>1045145</v>
          </cell>
        </row>
        <row r="19972">
          <cell r="A19972">
            <v>1045145</v>
          </cell>
        </row>
        <row r="19973">
          <cell r="A19973">
            <v>1045145</v>
          </cell>
        </row>
        <row r="19974">
          <cell r="A19974">
            <v>1045145</v>
          </cell>
        </row>
        <row r="19975">
          <cell r="A19975">
            <v>1045145</v>
          </cell>
        </row>
        <row r="19976">
          <cell r="A19976">
            <v>1045145</v>
          </cell>
        </row>
        <row r="19977">
          <cell r="A19977">
            <v>1045145</v>
          </cell>
        </row>
        <row r="19978">
          <cell r="A19978">
            <v>1045145</v>
          </cell>
        </row>
        <row r="19979">
          <cell r="A19979">
            <v>1045145</v>
          </cell>
        </row>
        <row r="19980">
          <cell r="A19980">
            <v>1045145</v>
          </cell>
        </row>
        <row r="19981">
          <cell r="A19981">
            <v>1045146</v>
          </cell>
        </row>
        <row r="19982">
          <cell r="A19982">
            <v>1045147</v>
          </cell>
        </row>
        <row r="19983">
          <cell r="A19983">
            <v>1045147</v>
          </cell>
        </row>
        <row r="19984">
          <cell r="A19984">
            <v>1045147</v>
          </cell>
        </row>
        <row r="19985">
          <cell r="A19985">
            <v>1045147</v>
          </cell>
        </row>
        <row r="19986">
          <cell r="A19986">
            <v>1045147</v>
          </cell>
        </row>
        <row r="19987">
          <cell r="A19987">
            <v>1045147</v>
          </cell>
        </row>
        <row r="19988">
          <cell r="A19988">
            <v>1045147</v>
          </cell>
        </row>
        <row r="19989">
          <cell r="A19989">
            <v>1045147</v>
          </cell>
        </row>
        <row r="19990">
          <cell r="A19990">
            <v>1045147</v>
          </cell>
        </row>
        <row r="19991">
          <cell r="A19991">
            <v>1045147</v>
          </cell>
        </row>
        <row r="19992">
          <cell r="A19992">
            <v>1045147</v>
          </cell>
        </row>
        <row r="19993">
          <cell r="A19993">
            <v>1045147</v>
          </cell>
        </row>
        <row r="19994">
          <cell r="A19994">
            <v>1045147</v>
          </cell>
        </row>
        <row r="19995">
          <cell r="A19995">
            <v>1045147</v>
          </cell>
        </row>
        <row r="19996">
          <cell r="A19996">
            <v>1045148</v>
          </cell>
        </row>
        <row r="19997">
          <cell r="A19997">
            <v>1045152</v>
          </cell>
        </row>
        <row r="19998">
          <cell r="A19998">
            <v>1045152</v>
          </cell>
        </row>
        <row r="19999">
          <cell r="A19999">
            <v>1045152</v>
          </cell>
        </row>
        <row r="20000">
          <cell r="A20000">
            <v>1045152</v>
          </cell>
        </row>
        <row r="20001">
          <cell r="A20001">
            <v>1045152</v>
          </cell>
        </row>
        <row r="20002">
          <cell r="A20002">
            <v>1045152</v>
          </cell>
        </row>
        <row r="20003">
          <cell r="A20003">
            <v>1045152</v>
          </cell>
        </row>
        <row r="20004">
          <cell r="A20004">
            <v>1045152</v>
          </cell>
        </row>
        <row r="20005">
          <cell r="A20005">
            <v>1045166</v>
          </cell>
        </row>
        <row r="20006">
          <cell r="A20006">
            <v>1045166</v>
          </cell>
        </row>
        <row r="20007">
          <cell r="A20007">
            <v>1045166</v>
          </cell>
        </row>
        <row r="20008">
          <cell r="A20008">
            <v>1045166</v>
          </cell>
        </row>
        <row r="20009">
          <cell r="A20009">
            <v>1045166</v>
          </cell>
        </row>
        <row r="20010">
          <cell r="A20010">
            <v>1045166</v>
          </cell>
        </row>
        <row r="20011">
          <cell r="A20011">
            <v>1045170</v>
          </cell>
        </row>
        <row r="20012">
          <cell r="A20012">
            <v>1045232</v>
          </cell>
        </row>
        <row r="20013">
          <cell r="A20013">
            <v>1045232</v>
          </cell>
        </row>
        <row r="20014">
          <cell r="A20014">
            <v>1045261</v>
          </cell>
        </row>
        <row r="20015">
          <cell r="A20015">
            <v>1045261</v>
          </cell>
        </row>
        <row r="20016">
          <cell r="A20016">
            <v>1045261</v>
          </cell>
        </row>
        <row r="20017">
          <cell r="A20017">
            <v>1045261</v>
          </cell>
        </row>
        <row r="20018">
          <cell r="A20018">
            <v>1045261</v>
          </cell>
        </row>
        <row r="20019">
          <cell r="A20019">
            <v>1045261</v>
          </cell>
        </row>
        <row r="20020">
          <cell r="A20020">
            <v>1045261</v>
          </cell>
        </row>
        <row r="20021">
          <cell r="A20021">
            <v>1045261</v>
          </cell>
        </row>
        <row r="20022">
          <cell r="A20022">
            <v>1045261</v>
          </cell>
        </row>
        <row r="20023">
          <cell r="A20023">
            <v>1045261</v>
          </cell>
        </row>
        <row r="20024">
          <cell r="A20024">
            <v>1045261</v>
          </cell>
        </row>
        <row r="20025">
          <cell r="A20025">
            <v>1045261</v>
          </cell>
        </row>
        <row r="20026">
          <cell r="A20026">
            <v>1045286</v>
          </cell>
        </row>
        <row r="20027">
          <cell r="A20027">
            <v>1045296</v>
          </cell>
        </row>
        <row r="20028">
          <cell r="A20028">
            <v>1045296</v>
          </cell>
        </row>
        <row r="20029">
          <cell r="A20029">
            <v>1045296</v>
          </cell>
        </row>
        <row r="20030">
          <cell r="A20030">
            <v>1045446</v>
          </cell>
        </row>
        <row r="20031">
          <cell r="A20031">
            <v>1045446</v>
          </cell>
        </row>
        <row r="20032">
          <cell r="A20032">
            <v>1045446</v>
          </cell>
        </row>
        <row r="20033">
          <cell r="A20033">
            <v>1045481</v>
          </cell>
        </row>
        <row r="20034">
          <cell r="A20034">
            <v>1045481</v>
          </cell>
        </row>
        <row r="20035">
          <cell r="A20035">
            <v>1045481</v>
          </cell>
        </row>
        <row r="20036">
          <cell r="A20036">
            <v>1045481</v>
          </cell>
        </row>
        <row r="20037">
          <cell r="A20037">
            <v>1045481</v>
          </cell>
        </row>
        <row r="20038">
          <cell r="A20038">
            <v>1045481</v>
          </cell>
        </row>
        <row r="20039">
          <cell r="A20039">
            <v>1045481</v>
          </cell>
        </row>
        <row r="20040">
          <cell r="A20040">
            <v>1045481</v>
          </cell>
        </row>
        <row r="20041">
          <cell r="A20041">
            <v>1045481</v>
          </cell>
        </row>
        <row r="20042">
          <cell r="A20042">
            <v>1045481</v>
          </cell>
        </row>
        <row r="20043">
          <cell r="A20043">
            <v>1045481</v>
          </cell>
        </row>
        <row r="20044">
          <cell r="A20044">
            <v>1045481</v>
          </cell>
        </row>
        <row r="20045">
          <cell r="A20045">
            <v>1045481</v>
          </cell>
        </row>
        <row r="20046">
          <cell r="A20046">
            <v>1045481</v>
          </cell>
        </row>
        <row r="20047">
          <cell r="A20047">
            <v>1045481</v>
          </cell>
        </row>
        <row r="20048">
          <cell r="A20048">
            <v>1045481</v>
          </cell>
        </row>
        <row r="20049">
          <cell r="A20049">
            <v>1045481</v>
          </cell>
        </row>
        <row r="20050">
          <cell r="A20050">
            <v>1045481</v>
          </cell>
        </row>
        <row r="20051">
          <cell r="A20051">
            <v>1045481</v>
          </cell>
        </row>
        <row r="20052">
          <cell r="A20052">
            <v>1045481</v>
          </cell>
        </row>
        <row r="20053">
          <cell r="A20053">
            <v>1045481</v>
          </cell>
        </row>
        <row r="20054">
          <cell r="A20054">
            <v>1045481</v>
          </cell>
        </row>
        <row r="20055">
          <cell r="A20055">
            <v>1045481</v>
          </cell>
        </row>
        <row r="20056">
          <cell r="A20056">
            <v>1045481</v>
          </cell>
        </row>
        <row r="20057">
          <cell r="A20057">
            <v>1045481</v>
          </cell>
        </row>
        <row r="20058">
          <cell r="A20058">
            <v>1045481</v>
          </cell>
        </row>
        <row r="20059">
          <cell r="A20059">
            <v>1045481</v>
          </cell>
        </row>
        <row r="20060">
          <cell r="A20060">
            <v>1045481</v>
          </cell>
        </row>
        <row r="20061">
          <cell r="A20061">
            <v>1045481</v>
          </cell>
        </row>
        <row r="20062">
          <cell r="A20062">
            <v>1045481</v>
          </cell>
        </row>
        <row r="20063">
          <cell r="A20063">
            <v>1045481</v>
          </cell>
        </row>
        <row r="20064">
          <cell r="A20064">
            <v>1045481</v>
          </cell>
        </row>
        <row r="20065">
          <cell r="A20065">
            <v>1045481</v>
          </cell>
        </row>
        <row r="20066">
          <cell r="A20066">
            <v>1045481</v>
          </cell>
        </row>
        <row r="20067">
          <cell r="A20067">
            <v>1045481</v>
          </cell>
        </row>
        <row r="20068">
          <cell r="A20068">
            <v>1045481</v>
          </cell>
        </row>
        <row r="20069">
          <cell r="A20069">
            <v>1045481</v>
          </cell>
        </row>
        <row r="20070">
          <cell r="A20070">
            <v>1045481</v>
          </cell>
        </row>
        <row r="20071">
          <cell r="A20071">
            <v>1045481</v>
          </cell>
        </row>
        <row r="20072">
          <cell r="A20072">
            <v>1045481</v>
          </cell>
        </row>
        <row r="20073">
          <cell r="A20073">
            <v>1045481</v>
          </cell>
        </row>
        <row r="20074">
          <cell r="A20074">
            <v>1045481</v>
          </cell>
        </row>
        <row r="20075">
          <cell r="A20075">
            <v>1045481</v>
          </cell>
        </row>
        <row r="20076">
          <cell r="A20076">
            <v>1045481</v>
          </cell>
        </row>
        <row r="20077">
          <cell r="A20077">
            <v>1045481</v>
          </cell>
        </row>
        <row r="20078">
          <cell r="A20078">
            <v>1045481</v>
          </cell>
        </row>
        <row r="20079">
          <cell r="A20079">
            <v>1045481</v>
          </cell>
        </row>
        <row r="20080">
          <cell r="A20080">
            <v>1045481</v>
          </cell>
        </row>
        <row r="20081">
          <cell r="A20081">
            <v>1045481</v>
          </cell>
        </row>
        <row r="20082">
          <cell r="A20082">
            <v>1045481</v>
          </cell>
        </row>
        <row r="20083">
          <cell r="A20083">
            <v>1045481</v>
          </cell>
        </row>
        <row r="20084">
          <cell r="A20084">
            <v>1045481</v>
          </cell>
        </row>
        <row r="20085">
          <cell r="A20085">
            <v>1045481</v>
          </cell>
        </row>
        <row r="20086">
          <cell r="A20086">
            <v>1045481</v>
          </cell>
        </row>
        <row r="20087">
          <cell r="A20087">
            <v>1045481</v>
          </cell>
        </row>
        <row r="20088">
          <cell r="A20088">
            <v>1045483</v>
          </cell>
        </row>
        <row r="20089">
          <cell r="A20089">
            <v>1045483</v>
          </cell>
        </row>
        <row r="20090">
          <cell r="A20090">
            <v>1045483</v>
          </cell>
        </row>
        <row r="20091">
          <cell r="A20091">
            <v>1045483</v>
          </cell>
        </row>
        <row r="20092">
          <cell r="A20092">
            <v>1045483</v>
          </cell>
        </row>
        <row r="20093">
          <cell r="A20093">
            <v>1045483</v>
          </cell>
        </row>
        <row r="20094">
          <cell r="A20094">
            <v>1045483</v>
          </cell>
        </row>
        <row r="20095">
          <cell r="A20095">
            <v>1045483</v>
          </cell>
        </row>
        <row r="20096">
          <cell r="A20096">
            <v>1045483</v>
          </cell>
        </row>
        <row r="20097">
          <cell r="A20097">
            <v>1045483</v>
          </cell>
        </row>
        <row r="20098">
          <cell r="A20098">
            <v>1045483</v>
          </cell>
        </row>
        <row r="20099">
          <cell r="A20099">
            <v>1045483</v>
          </cell>
        </row>
        <row r="20100">
          <cell r="A20100">
            <v>1045483</v>
          </cell>
        </row>
        <row r="20101">
          <cell r="A20101">
            <v>1045483</v>
          </cell>
        </row>
        <row r="20102">
          <cell r="A20102">
            <v>1045483</v>
          </cell>
        </row>
        <row r="20103">
          <cell r="A20103">
            <v>1045483</v>
          </cell>
        </row>
        <row r="20104">
          <cell r="A20104">
            <v>1045483</v>
          </cell>
        </row>
        <row r="20105">
          <cell r="A20105">
            <v>1045483</v>
          </cell>
        </row>
        <row r="20106">
          <cell r="A20106">
            <v>1045483</v>
          </cell>
        </row>
        <row r="20107">
          <cell r="A20107">
            <v>1045483</v>
          </cell>
        </row>
        <row r="20108">
          <cell r="A20108">
            <v>1045483</v>
          </cell>
        </row>
        <row r="20109">
          <cell r="A20109">
            <v>1045483</v>
          </cell>
        </row>
        <row r="20110">
          <cell r="A20110">
            <v>1045483</v>
          </cell>
        </row>
        <row r="20111">
          <cell r="A20111">
            <v>1045483</v>
          </cell>
        </row>
        <row r="20112">
          <cell r="A20112">
            <v>1045483</v>
          </cell>
        </row>
        <row r="20113">
          <cell r="A20113">
            <v>1045483</v>
          </cell>
        </row>
        <row r="20114">
          <cell r="A20114">
            <v>1045483</v>
          </cell>
        </row>
        <row r="20115">
          <cell r="A20115">
            <v>1045483</v>
          </cell>
        </row>
        <row r="20116">
          <cell r="A20116">
            <v>1045483</v>
          </cell>
        </row>
        <row r="20117">
          <cell r="A20117">
            <v>1045483</v>
          </cell>
        </row>
        <row r="20118">
          <cell r="A20118">
            <v>1045483</v>
          </cell>
        </row>
        <row r="20119">
          <cell r="A20119">
            <v>1045483</v>
          </cell>
        </row>
        <row r="20120">
          <cell r="A20120">
            <v>1045483</v>
          </cell>
        </row>
        <row r="20121">
          <cell r="A20121">
            <v>1045483</v>
          </cell>
        </row>
        <row r="20122">
          <cell r="A20122">
            <v>1045483</v>
          </cell>
        </row>
        <row r="20123">
          <cell r="A20123">
            <v>1045483</v>
          </cell>
        </row>
        <row r="20124">
          <cell r="A20124">
            <v>1045483</v>
          </cell>
        </row>
        <row r="20125">
          <cell r="A20125">
            <v>1045483</v>
          </cell>
        </row>
        <row r="20126">
          <cell r="A20126">
            <v>1045483</v>
          </cell>
        </row>
        <row r="20127">
          <cell r="A20127">
            <v>1045483</v>
          </cell>
        </row>
        <row r="20128">
          <cell r="A20128">
            <v>1045483</v>
          </cell>
        </row>
        <row r="20129">
          <cell r="A20129">
            <v>1045483</v>
          </cell>
        </row>
        <row r="20130">
          <cell r="A20130">
            <v>1045483</v>
          </cell>
        </row>
        <row r="20131">
          <cell r="A20131">
            <v>1045483</v>
          </cell>
        </row>
        <row r="20132">
          <cell r="A20132">
            <v>1045483</v>
          </cell>
        </row>
        <row r="20133">
          <cell r="A20133">
            <v>1045483</v>
          </cell>
        </row>
        <row r="20134">
          <cell r="A20134">
            <v>1045484</v>
          </cell>
        </row>
        <row r="20135">
          <cell r="A20135">
            <v>1045484</v>
          </cell>
        </row>
        <row r="20136">
          <cell r="A20136">
            <v>1045484</v>
          </cell>
        </row>
        <row r="20137">
          <cell r="A20137">
            <v>1045484</v>
          </cell>
        </row>
        <row r="20138">
          <cell r="A20138">
            <v>1045484</v>
          </cell>
        </row>
        <row r="20139">
          <cell r="A20139">
            <v>1045484</v>
          </cell>
        </row>
        <row r="20140">
          <cell r="A20140">
            <v>1045484</v>
          </cell>
        </row>
        <row r="20141">
          <cell r="A20141">
            <v>1045484</v>
          </cell>
        </row>
        <row r="20142">
          <cell r="A20142">
            <v>1045484</v>
          </cell>
        </row>
        <row r="20143">
          <cell r="A20143">
            <v>1045484</v>
          </cell>
        </row>
        <row r="20144">
          <cell r="A20144">
            <v>1045484</v>
          </cell>
        </row>
        <row r="20145">
          <cell r="A20145">
            <v>1045484</v>
          </cell>
        </row>
        <row r="20146">
          <cell r="A20146">
            <v>1045484</v>
          </cell>
        </row>
        <row r="20147">
          <cell r="A20147">
            <v>1045484</v>
          </cell>
        </row>
        <row r="20148">
          <cell r="A20148">
            <v>1045484</v>
          </cell>
        </row>
        <row r="20149">
          <cell r="A20149">
            <v>1045484</v>
          </cell>
        </row>
        <row r="20150">
          <cell r="A20150">
            <v>1045484</v>
          </cell>
        </row>
        <row r="20151">
          <cell r="A20151">
            <v>1045484</v>
          </cell>
        </row>
        <row r="20152">
          <cell r="A20152">
            <v>1045484</v>
          </cell>
        </row>
        <row r="20153">
          <cell r="A20153">
            <v>1045484</v>
          </cell>
        </row>
        <row r="20154">
          <cell r="A20154">
            <v>1045484</v>
          </cell>
        </row>
        <row r="20155">
          <cell r="A20155">
            <v>1045484</v>
          </cell>
        </row>
        <row r="20156">
          <cell r="A20156">
            <v>1045484</v>
          </cell>
        </row>
        <row r="20157">
          <cell r="A20157">
            <v>1045484</v>
          </cell>
        </row>
        <row r="20158">
          <cell r="A20158">
            <v>1045484</v>
          </cell>
        </row>
        <row r="20159">
          <cell r="A20159">
            <v>1045484</v>
          </cell>
        </row>
        <row r="20160">
          <cell r="A20160">
            <v>1045484</v>
          </cell>
        </row>
        <row r="20161">
          <cell r="A20161">
            <v>1045484</v>
          </cell>
        </row>
        <row r="20162">
          <cell r="A20162">
            <v>1045484</v>
          </cell>
        </row>
        <row r="20163">
          <cell r="A20163">
            <v>1045484</v>
          </cell>
        </row>
        <row r="20164">
          <cell r="A20164">
            <v>1045484</v>
          </cell>
        </row>
        <row r="20165">
          <cell r="A20165">
            <v>1045484</v>
          </cell>
        </row>
        <row r="20166">
          <cell r="A20166">
            <v>1045484</v>
          </cell>
        </row>
        <row r="20167">
          <cell r="A20167">
            <v>1045484</v>
          </cell>
        </row>
        <row r="20168">
          <cell r="A20168">
            <v>1045484</v>
          </cell>
        </row>
        <row r="20169">
          <cell r="A20169">
            <v>1045484</v>
          </cell>
        </row>
        <row r="20170">
          <cell r="A20170">
            <v>1045484</v>
          </cell>
        </row>
        <row r="20171">
          <cell r="A20171">
            <v>1045484</v>
          </cell>
        </row>
        <row r="20172">
          <cell r="A20172">
            <v>1045484</v>
          </cell>
        </row>
        <row r="20173">
          <cell r="A20173">
            <v>1045484</v>
          </cell>
        </row>
        <row r="20174">
          <cell r="A20174">
            <v>1045484</v>
          </cell>
        </row>
        <row r="20175">
          <cell r="A20175">
            <v>1045484</v>
          </cell>
        </row>
        <row r="20176">
          <cell r="A20176">
            <v>1045484</v>
          </cell>
        </row>
        <row r="20177">
          <cell r="A20177">
            <v>1045484</v>
          </cell>
        </row>
        <row r="20178">
          <cell r="A20178">
            <v>1045484</v>
          </cell>
        </row>
        <row r="20179">
          <cell r="A20179">
            <v>1045484</v>
          </cell>
        </row>
        <row r="20180">
          <cell r="A20180">
            <v>1045484</v>
          </cell>
        </row>
        <row r="20181">
          <cell r="A20181">
            <v>1045484</v>
          </cell>
        </row>
        <row r="20182">
          <cell r="A20182">
            <v>1045485</v>
          </cell>
        </row>
        <row r="20183">
          <cell r="A20183">
            <v>1045485</v>
          </cell>
        </row>
        <row r="20184">
          <cell r="A20184">
            <v>1045485</v>
          </cell>
        </row>
        <row r="20185">
          <cell r="A20185">
            <v>1045485</v>
          </cell>
        </row>
        <row r="20186">
          <cell r="A20186">
            <v>1045485</v>
          </cell>
        </row>
        <row r="20187">
          <cell r="A20187">
            <v>1045485</v>
          </cell>
        </row>
        <row r="20188">
          <cell r="A20188">
            <v>1045485</v>
          </cell>
        </row>
        <row r="20189">
          <cell r="A20189">
            <v>1045485</v>
          </cell>
        </row>
        <row r="20190">
          <cell r="A20190">
            <v>1045485</v>
          </cell>
        </row>
        <row r="20191">
          <cell r="A20191">
            <v>1045485</v>
          </cell>
        </row>
        <row r="20192">
          <cell r="A20192">
            <v>1045485</v>
          </cell>
        </row>
        <row r="20193">
          <cell r="A20193">
            <v>1045485</v>
          </cell>
        </row>
        <row r="20194">
          <cell r="A20194">
            <v>1045485</v>
          </cell>
        </row>
        <row r="20195">
          <cell r="A20195">
            <v>1045485</v>
          </cell>
        </row>
        <row r="20196">
          <cell r="A20196">
            <v>1045485</v>
          </cell>
        </row>
        <row r="20197">
          <cell r="A20197">
            <v>1045485</v>
          </cell>
        </row>
        <row r="20198">
          <cell r="A20198">
            <v>1045485</v>
          </cell>
        </row>
        <row r="20199">
          <cell r="A20199">
            <v>1045485</v>
          </cell>
        </row>
        <row r="20200">
          <cell r="A20200">
            <v>1045485</v>
          </cell>
        </row>
        <row r="20201">
          <cell r="A20201">
            <v>1045485</v>
          </cell>
        </row>
        <row r="20202">
          <cell r="A20202">
            <v>1045485</v>
          </cell>
        </row>
        <row r="20203">
          <cell r="A20203">
            <v>1045485</v>
          </cell>
        </row>
        <row r="20204">
          <cell r="A20204">
            <v>1045485</v>
          </cell>
        </row>
        <row r="20205">
          <cell r="A20205">
            <v>1045485</v>
          </cell>
        </row>
        <row r="20206">
          <cell r="A20206">
            <v>1045485</v>
          </cell>
        </row>
        <row r="20207">
          <cell r="A20207">
            <v>1045485</v>
          </cell>
        </row>
        <row r="20208">
          <cell r="A20208">
            <v>1045485</v>
          </cell>
        </row>
        <row r="20209">
          <cell r="A20209">
            <v>1045485</v>
          </cell>
        </row>
        <row r="20210">
          <cell r="A20210">
            <v>1045485</v>
          </cell>
        </row>
        <row r="20211">
          <cell r="A20211">
            <v>1045485</v>
          </cell>
        </row>
        <row r="20212">
          <cell r="A20212">
            <v>1045485</v>
          </cell>
        </row>
        <row r="20213">
          <cell r="A20213">
            <v>1045485</v>
          </cell>
        </row>
        <row r="20214">
          <cell r="A20214">
            <v>1045485</v>
          </cell>
        </row>
        <row r="20215">
          <cell r="A20215">
            <v>1045485</v>
          </cell>
        </row>
        <row r="20216">
          <cell r="A20216">
            <v>1045485</v>
          </cell>
        </row>
        <row r="20217">
          <cell r="A20217">
            <v>1045485</v>
          </cell>
        </row>
        <row r="20218">
          <cell r="A20218">
            <v>1045485</v>
          </cell>
        </row>
        <row r="20219">
          <cell r="A20219">
            <v>1045485</v>
          </cell>
        </row>
        <row r="20220">
          <cell r="A20220">
            <v>1045485</v>
          </cell>
        </row>
        <row r="20221">
          <cell r="A20221">
            <v>1045485</v>
          </cell>
        </row>
        <row r="20222">
          <cell r="A20222">
            <v>1045485</v>
          </cell>
        </row>
        <row r="20223">
          <cell r="A20223">
            <v>1045489</v>
          </cell>
        </row>
        <row r="20224">
          <cell r="A20224">
            <v>1045489</v>
          </cell>
        </row>
        <row r="20225">
          <cell r="A20225">
            <v>1045489</v>
          </cell>
        </row>
        <row r="20226">
          <cell r="A20226">
            <v>1045489</v>
          </cell>
        </row>
        <row r="20227">
          <cell r="A20227">
            <v>1045489</v>
          </cell>
        </row>
        <row r="20228">
          <cell r="A20228">
            <v>1045489</v>
          </cell>
        </row>
        <row r="20229">
          <cell r="A20229">
            <v>1045489</v>
          </cell>
        </row>
        <row r="20230">
          <cell r="A20230">
            <v>1045489</v>
          </cell>
        </row>
        <row r="20231">
          <cell r="A20231">
            <v>1045489</v>
          </cell>
        </row>
        <row r="20232">
          <cell r="A20232">
            <v>1045489</v>
          </cell>
        </row>
        <row r="20233">
          <cell r="A20233">
            <v>1045489</v>
          </cell>
        </row>
        <row r="20234">
          <cell r="A20234">
            <v>1045489</v>
          </cell>
        </row>
        <row r="20235">
          <cell r="A20235">
            <v>1045489</v>
          </cell>
        </row>
        <row r="20236">
          <cell r="A20236">
            <v>1045489</v>
          </cell>
        </row>
        <row r="20237">
          <cell r="A20237">
            <v>1045489</v>
          </cell>
        </row>
        <row r="20238">
          <cell r="A20238">
            <v>1045489</v>
          </cell>
        </row>
        <row r="20239">
          <cell r="A20239">
            <v>1045489</v>
          </cell>
        </row>
        <row r="20240">
          <cell r="A20240">
            <v>1045489</v>
          </cell>
        </row>
        <row r="20241">
          <cell r="A20241">
            <v>1045489</v>
          </cell>
        </row>
        <row r="20242">
          <cell r="A20242">
            <v>1045489</v>
          </cell>
        </row>
        <row r="20243">
          <cell r="A20243">
            <v>1045489</v>
          </cell>
        </row>
        <row r="20244">
          <cell r="A20244">
            <v>1045489</v>
          </cell>
        </row>
        <row r="20245">
          <cell r="A20245">
            <v>1045489</v>
          </cell>
        </row>
        <row r="20246">
          <cell r="A20246">
            <v>1045489</v>
          </cell>
        </row>
        <row r="20247">
          <cell r="A20247">
            <v>1045489</v>
          </cell>
        </row>
        <row r="20248">
          <cell r="A20248">
            <v>1045489</v>
          </cell>
        </row>
        <row r="20249">
          <cell r="A20249">
            <v>1045489</v>
          </cell>
        </row>
        <row r="20250">
          <cell r="A20250">
            <v>1045489</v>
          </cell>
        </row>
        <row r="20251">
          <cell r="A20251">
            <v>1045489</v>
          </cell>
        </row>
        <row r="20252">
          <cell r="A20252">
            <v>1045489</v>
          </cell>
        </row>
        <row r="20253">
          <cell r="A20253">
            <v>1045489</v>
          </cell>
        </row>
        <row r="20254">
          <cell r="A20254">
            <v>1045489</v>
          </cell>
        </row>
        <row r="20255">
          <cell r="A20255">
            <v>1045489</v>
          </cell>
        </row>
        <row r="20256">
          <cell r="A20256">
            <v>1045489</v>
          </cell>
        </row>
        <row r="20257">
          <cell r="A20257">
            <v>1045489</v>
          </cell>
        </row>
        <row r="20258">
          <cell r="A20258">
            <v>1045489</v>
          </cell>
        </row>
        <row r="20259">
          <cell r="A20259">
            <v>1045489</v>
          </cell>
        </row>
        <row r="20260">
          <cell r="A20260">
            <v>1045489</v>
          </cell>
        </row>
        <row r="20261">
          <cell r="A20261">
            <v>1045489</v>
          </cell>
        </row>
        <row r="20262">
          <cell r="A20262">
            <v>1045489</v>
          </cell>
        </row>
        <row r="20263">
          <cell r="A20263">
            <v>1045489</v>
          </cell>
        </row>
        <row r="20264">
          <cell r="A20264">
            <v>1045489</v>
          </cell>
        </row>
        <row r="20265">
          <cell r="A20265">
            <v>1045489</v>
          </cell>
        </row>
        <row r="20266">
          <cell r="A20266">
            <v>1045489</v>
          </cell>
        </row>
        <row r="20267">
          <cell r="A20267">
            <v>1045491</v>
          </cell>
        </row>
        <row r="20268">
          <cell r="A20268">
            <v>1045491</v>
          </cell>
        </row>
        <row r="20269">
          <cell r="A20269">
            <v>1045491</v>
          </cell>
        </row>
        <row r="20270">
          <cell r="A20270">
            <v>1045491</v>
          </cell>
        </row>
        <row r="20271">
          <cell r="A20271">
            <v>1045491</v>
          </cell>
        </row>
        <row r="20272">
          <cell r="A20272">
            <v>1045491</v>
          </cell>
        </row>
        <row r="20273">
          <cell r="A20273">
            <v>1045491</v>
          </cell>
        </row>
        <row r="20274">
          <cell r="A20274">
            <v>1045491</v>
          </cell>
        </row>
        <row r="20275">
          <cell r="A20275">
            <v>1045491</v>
          </cell>
        </row>
        <row r="20276">
          <cell r="A20276">
            <v>1045491</v>
          </cell>
        </row>
        <row r="20277">
          <cell r="A20277">
            <v>1045491</v>
          </cell>
        </row>
        <row r="20278">
          <cell r="A20278">
            <v>1045491</v>
          </cell>
        </row>
        <row r="20279">
          <cell r="A20279">
            <v>1045491</v>
          </cell>
        </row>
        <row r="20280">
          <cell r="A20280">
            <v>1045491</v>
          </cell>
        </row>
        <row r="20281">
          <cell r="A20281">
            <v>1045491</v>
          </cell>
        </row>
        <row r="20282">
          <cell r="A20282">
            <v>1045491</v>
          </cell>
        </row>
        <row r="20283">
          <cell r="A20283">
            <v>1045491</v>
          </cell>
        </row>
        <row r="20284">
          <cell r="A20284">
            <v>1045491</v>
          </cell>
        </row>
        <row r="20285">
          <cell r="A20285">
            <v>1045491</v>
          </cell>
        </row>
        <row r="20286">
          <cell r="A20286">
            <v>1045491</v>
          </cell>
        </row>
        <row r="20287">
          <cell r="A20287">
            <v>1045491</v>
          </cell>
        </row>
        <row r="20288">
          <cell r="A20288">
            <v>1045491</v>
          </cell>
        </row>
        <row r="20289">
          <cell r="A20289">
            <v>1045491</v>
          </cell>
        </row>
        <row r="20290">
          <cell r="A20290">
            <v>1045491</v>
          </cell>
        </row>
        <row r="20291">
          <cell r="A20291">
            <v>1045491</v>
          </cell>
        </row>
        <row r="20292">
          <cell r="A20292">
            <v>1045491</v>
          </cell>
        </row>
        <row r="20293">
          <cell r="A20293">
            <v>1045491</v>
          </cell>
        </row>
        <row r="20294">
          <cell r="A20294">
            <v>1045491</v>
          </cell>
        </row>
        <row r="20295">
          <cell r="A20295">
            <v>1045491</v>
          </cell>
        </row>
        <row r="20296">
          <cell r="A20296">
            <v>1045491</v>
          </cell>
        </row>
        <row r="20297">
          <cell r="A20297">
            <v>1045491</v>
          </cell>
        </row>
        <row r="20298">
          <cell r="A20298">
            <v>1045491</v>
          </cell>
        </row>
        <row r="20299">
          <cell r="A20299">
            <v>1045491</v>
          </cell>
        </row>
        <row r="20300">
          <cell r="A20300">
            <v>1045491</v>
          </cell>
        </row>
        <row r="20301">
          <cell r="A20301">
            <v>1045491</v>
          </cell>
        </row>
        <row r="20302">
          <cell r="A20302">
            <v>1045491</v>
          </cell>
        </row>
        <row r="20303">
          <cell r="A20303">
            <v>1045491</v>
          </cell>
        </row>
        <row r="20304">
          <cell r="A20304">
            <v>1045491</v>
          </cell>
        </row>
        <row r="20305">
          <cell r="A20305">
            <v>1045491</v>
          </cell>
        </row>
        <row r="20306">
          <cell r="A20306">
            <v>1045491</v>
          </cell>
        </row>
        <row r="20307">
          <cell r="A20307">
            <v>1045491</v>
          </cell>
        </row>
        <row r="20308">
          <cell r="A20308">
            <v>1045491</v>
          </cell>
        </row>
        <row r="20309">
          <cell r="A20309">
            <v>1045491</v>
          </cell>
        </row>
        <row r="20310">
          <cell r="A20310">
            <v>1045491</v>
          </cell>
        </row>
        <row r="20311">
          <cell r="A20311">
            <v>1045491</v>
          </cell>
        </row>
        <row r="20312">
          <cell r="A20312">
            <v>1045491</v>
          </cell>
        </row>
        <row r="20313">
          <cell r="A20313">
            <v>1045491</v>
          </cell>
        </row>
        <row r="20314">
          <cell r="A20314">
            <v>1045491</v>
          </cell>
        </row>
        <row r="20315">
          <cell r="A20315">
            <v>1045491</v>
          </cell>
        </row>
        <row r="20316">
          <cell r="A20316">
            <v>1045491</v>
          </cell>
        </row>
        <row r="20317">
          <cell r="A20317">
            <v>1045491</v>
          </cell>
        </row>
        <row r="20318">
          <cell r="A20318">
            <v>1045491</v>
          </cell>
        </row>
        <row r="20319">
          <cell r="A20319">
            <v>1045491</v>
          </cell>
        </row>
        <row r="20320">
          <cell r="A20320">
            <v>1045491</v>
          </cell>
        </row>
        <row r="20321">
          <cell r="A20321">
            <v>1045491</v>
          </cell>
        </row>
        <row r="20322">
          <cell r="A20322">
            <v>1045491</v>
          </cell>
        </row>
        <row r="20323">
          <cell r="A20323">
            <v>1045491</v>
          </cell>
        </row>
        <row r="20324">
          <cell r="A20324">
            <v>1045491</v>
          </cell>
        </row>
        <row r="20325">
          <cell r="A20325">
            <v>1045492</v>
          </cell>
        </row>
        <row r="20326">
          <cell r="A20326">
            <v>1045492</v>
          </cell>
        </row>
        <row r="20327">
          <cell r="A20327">
            <v>1045492</v>
          </cell>
        </row>
        <row r="20328">
          <cell r="A20328">
            <v>1045492</v>
          </cell>
        </row>
        <row r="20329">
          <cell r="A20329">
            <v>1045492</v>
          </cell>
        </row>
        <row r="20330">
          <cell r="A20330">
            <v>1045492</v>
          </cell>
        </row>
        <row r="20331">
          <cell r="A20331">
            <v>1045492</v>
          </cell>
        </row>
        <row r="20332">
          <cell r="A20332">
            <v>1045492</v>
          </cell>
        </row>
        <row r="20333">
          <cell r="A20333">
            <v>1045492</v>
          </cell>
        </row>
        <row r="20334">
          <cell r="A20334">
            <v>1045492</v>
          </cell>
        </row>
        <row r="20335">
          <cell r="A20335">
            <v>1045492</v>
          </cell>
        </row>
        <row r="20336">
          <cell r="A20336">
            <v>1045492</v>
          </cell>
        </row>
        <row r="20337">
          <cell r="A20337">
            <v>1045492</v>
          </cell>
        </row>
        <row r="20338">
          <cell r="A20338">
            <v>1045492</v>
          </cell>
        </row>
        <row r="20339">
          <cell r="A20339">
            <v>1045492</v>
          </cell>
        </row>
        <row r="20340">
          <cell r="A20340">
            <v>1045492</v>
          </cell>
        </row>
        <row r="20341">
          <cell r="A20341">
            <v>1045492</v>
          </cell>
        </row>
        <row r="20342">
          <cell r="A20342">
            <v>1045492</v>
          </cell>
        </row>
        <row r="20343">
          <cell r="A20343">
            <v>1045492</v>
          </cell>
        </row>
        <row r="20344">
          <cell r="A20344">
            <v>1045492</v>
          </cell>
        </row>
        <row r="20345">
          <cell r="A20345">
            <v>1045492</v>
          </cell>
        </row>
        <row r="20346">
          <cell r="A20346">
            <v>1045492</v>
          </cell>
        </row>
        <row r="20347">
          <cell r="A20347">
            <v>1045492</v>
          </cell>
        </row>
        <row r="20348">
          <cell r="A20348">
            <v>1045492</v>
          </cell>
        </row>
        <row r="20349">
          <cell r="A20349">
            <v>1045492</v>
          </cell>
        </row>
        <row r="20350">
          <cell r="A20350">
            <v>1045492</v>
          </cell>
        </row>
        <row r="20351">
          <cell r="A20351">
            <v>1045492</v>
          </cell>
        </row>
        <row r="20352">
          <cell r="A20352">
            <v>1045492</v>
          </cell>
        </row>
        <row r="20353">
          <cell r="A20353">
            <v>1045492</v>
          </cell>
        </row>
        <row r="20354">
          <cell r="A20354">
            <v>1045492</v>
          </cell>
        </row>
        <row r="20355">
          <cell r="A20355">
            <v>1045492</v>
          </cell>
        </row>
        <row r="20356">
          <cell r="A20356">
            <v>1045492</v>
          </cell>
        </row>
        <row r="20357">
          <cell r="A20357">
            <v>1045492</v>
          </cell>
        </row>
        <row r="20358">
          <cell r="A20358">
            <v>1045492</v>
          </cell>
        </row>
        <row r="20359">
          <cell r="A20359">
            <v>1045492</v>
          </cell>
        </row>
        <row r="20360">
          <cell r="A20360">
            <v>1045492</v>
          </cell>
        </row>
        <row r="20361">
          <cell r="A20361">
            <v>1045492</v>
          </cell>
        </row>
        <row r="20362">
          <cell r="A20362">
            <v>1045492</v>
          </cell>
        </row>
        <row r="20363">
          <cell r="A20363">
            <v>1045492</v>
          </cell>
        </row>
        <row r="20364">
          <cell r="A20364">
            <v>1045492</v>
          </cell>
        </row>
        <row r="20365">
          <cell r="A20365">
            <v>1045492</v>
          </cell>
        </row>
        <row r="20366">
          <cell r="A20366">
            <v>1045492</v>
          </cell>
        </row>
        <row r="20367">
          <cell r="A20367">
            <v>1045492</v>
          </cell>
        </row>
        <row r="20368">
          <cell r="A20368">
            <v>1045492</v>
          </cell>
        </row>
        <row r="20369">
          <cell r="A20369">
            <v>1045492</v>
          </cell>
        </row>
        <row r="20370">
          <cell r="A20370">
            <v>1045492</v>
          </cell>
        </row>
        <row r="20371">
          <cell r="A20371">
            <v>1045492</v>
          </cell>
        </row>
        <row r="20372">
          <cell r="A20372">
            <v>1045492</v>
          </cell>
        </row>
        <row r="20373">
          <cell r="A20373">
            <v>1045492</v>
          </cell>
        </row>
        <row r="20374">
          <cell r="A20374">
            <v>1045492</v>
          </cell>
        </row>
        <row r="20375">
          <cell r="A20375">
            <v>1045492</v>
          </cell>
        </row>
        <row r="20376">
          <cell r="A20376">
            <v>1045492</v>
          </cell>
        </row>
        <row r="20377">
          <cell r="A20377">
            <v>1045493</v>
          </cell>
        </row>
        <row r="20378">
          <cell r="A20378">
            <v>1045493</v>
          </cell>
        </row>
        <row r="20379">
          <cell r="A20379">
            <v>1045493</v>
          </cell>
        </row>
        <row r="20380">
          <cell r="A20380">
            <v>1045493</v>
          </cell>
        </row>
        <row r="20381">
          <cell r="A20381">
            <v>1045493</v>
          </cell>
        </row>
        <row r="20382">
          <cell r="A20382">
            <v>1045493</v>
          </cell>
        </row>
        <row r="20383">
          <cell r="A20383">
            <v>1045493</v>
          </cell>
        </row>
        <row r="20384">
          <cell r="A20384">
            <v>1045493</v>
          </cell>
        </row>
        <row r="20385">
          <cell r="A20385">
            <v>1045493</v>
          </cell>
        </row>
        <row r="20386">
          <cell r="A20386">
            <v>1045493</v>
          </cell>
        </row>
        <row r="20387">
          <cell r="A20387">
            <v>1045493</v>
          </cell>
        </row>
        <row r="20388">
          <cell r="A20388">
            <v>1045493</v>
          </cell>
        </row>
        <row r="20389">
          <cell r="A20389">
            <v>1045493</v>
          </cell>
        </row>
        <row r="20390">
          <cell r="A20390">
            <v>1045493</v>
          </cell>
        </row>
        <row r="20391">
          <cell r="A20391">
            <v>1045493</v>
          </cell>
        </row>
        <row r="20392">
          <cell r="A20392">
            <v>1045493</v>
          </cell>
        </row>
        <row r="20393">
          <cell r="A20393">
            <v>1045493</v>
          </cell>
        </row>
        <row r="20394">
          <cell r="A20394">
            <v>1045493</v>
          </cell>
        </row>
        <row r="20395">
          <cell r="A20395">
            <v>1045493</v>
          </cell>
        </row>
        <row r="20396">
          <cell r="A20396">
            <v>1045493</v>
          </cell>
        </row>
        <row r="20397">
          <cell r="A20397">
            <v>1045493</v>
          </cell>
        </row>
        <row r="20398">
          <cell r="A20398">
            <v>1045493</v>
          </cell>
        </row>
        <row r="20399">
          <cell r="A20399">
            <v>1045493</v>
          </cell>
        </row>
        <row r="20400">
          <cell r="A20400">
            <v>1045493</v>
          </cell>
        </row>
        <row r="20401">
          <cell r="A20401">
            <v>1045493</v>
          </cell>
        </row>
        <row r="20402">
          <cell r="A20402">
            <v>1045493</v>
          </cell>
        </row>
        <row r="20403">
          <cell r="A20403">
            <v>1045493</v>
          </cell>
        </row>
        <row r="20404">
          <cell r="A20404">
            <v>1045493</v>
          </cell>
        </row>
        <row r="20405">
          <cell r="A20405">
            <v>1045493</v>
          </cell>
        </row>
        <row r="20406">
          <cell r="A20406">
            <v>1045493</v>
          </cell>
        </row>
        <row r="20407">
          <cell r="A20407">
            <v>1045493</v>
          </cell>
        </row>
        <row r="20408">
          <cell r="A20408">
            <v>1045493</v>
          </cell>
        </row>
        <row r="20409">
          <cell r="A20409">
            <v>1045493</v>
          </cell>
        </row>
        <row r="20410">
          <cell r="A20410">
            <v>1045493</v>
          </cell>
        </row>
        <row r="20411">
          <cell r="A20411">
            <v>1045493</v>
          </cell>
        </row>
        <row r="20412">
          <cell r="A20412">
            <v>1045493</v>
          </cell>
        </row>
        <row r="20413">
          <cell r="A20413">
            <v>1045493</v>
          </cell>
        </row>
        <row r="20414">
          <cell r="A20414">
            <v>1045493</v>
          </cell>
        </row>
        <row r="20415">
          <cell r="A20415">
            <v>1045493</v>
          </cell>
        </row>
        <row r="20416">
          <cell r="A20416">
            <v>1045493</v>
          </cell>
        </row>
        <row r="20417">
          <cell r="A20417">
            <v>1045493</v>
          </cell>
        </row>
        <row r="20418">
          <cell r="A20418">
            <v>1045493</v>
          </cell>
        </row>
        <row r="20419">
          <cell r="A20419">
            <v>1045493</v>
          </cell>
        </row>
        <row r="20420">
          <cell r="A20420">
            <v>1045493</v>
          </cell>
        </row>
        <row r="20421">
          <cell r="A20421">
            <v>1045493</v>
          </cell>
        </row>
        <row r="20422">
          <cell r="A20422">
            <v>1045493</v>
          </cell>
        </row>
        <row r="20423">
          <cell r="A20423">
            <v>1045493</v>
          </cell>
        </row>
        <row r="20424">
          <cell r="A20424">
            <v>1045493</v>
          </cell>
        </row>
        <row r="20425">
          <cell r="A20425">
            <v>1045493</v>
          </cell>
        </row>
        <row r="20426">
          <cell r="A20426">
            <v>1045493</v>
          </cell>
        </row>
        <row r="20427">
          <cell r="A20427">
            <v>1045493</v>
          </cell>
        </row>
        <row r="20428">
          <cell r="A20428">
            <v>1045493</v>
          </cell>
        </row>
        <row r="20429">
          <cell r="A20429">
            <v>1045493</v>
          </cell>
        </row>
        <row r="20430">
          <cell r="A20430">
            <v>1045493</v>
          </cell>
        </row>
        <row r="20431">
          <cell r="A20431">
            <v>1045493</v>
          </cell>
        </row>
        <row r="20432">
          <cell r="A20432">
            <v>1045493</v>
          </cell>
        </row>
        <row r="20433">
          <cell r="A20433">
            <v>1045493</v>
          </cell>
        </row>
        <row r="20434">
          <cell r="A20434">
            <v>1045493</v>
          </cell>
        </row>
        <row r="20435">
          <cell r="A20435">
            <v>1045493</v>
          </cell>
        </row>
        <row r="20436">
          <cell r="A20436">
            <v>1045493</v>
          </cell>
        </row>
        <row r="20437">
          <cell r="A20437">
            <v>1045493</v>
          </cell>
        </row>
        <row r="20438">
          <cell r="A20438">
            <v>1045493</v>
          </cell>
        </row>
        <row r="20439">
          <cell r="A20439">
            <v>1045493</v>
          </cell>
        </row>
        <row r="20440">
          <cell r="A20440">
            <v>1045493</v>
          </cell>
        </row>
        <row r="20441">
          <cell r="A20441">
            <v>1045493</v>
          </cell>
        </row>
        <row r="20442">
          <cell r="A20442">
            <v>1045493</v>
          </cell>
        </row>
        <row r="20443">
          <cell r="A20443">
            <v>1045493</v>
          </cell>
        </row>
        <row r="20444">
          <cell r="A20444">
            <v>1045494</v>
          </cell>
        </row>
        <row r="20445">
          <cell r="A20445">
            <v>1045494</v>
          </cell>
        </row>
        <row r="20446">
          <cell r="A20446">
            <v>1045494</v>
          </cell>
        </row>
        <row r="20447">
          <cell r="A20447">
            <v>1045494</v>
          </cell>
        </row>
        <row r="20448">
          <cell r="A20448">
            <v>1045494</v>
          </cell>
        </row>
        <row r="20449">
          <cell r="A20449">
            <v>1045494</v>
          </cell>
        </row>
        <row r="20450">
          <cell r="A20450">
            <v>1045494</v>
          </cell>
        </row>
        <row r="20451">
          <cell r="A20451">
            <v>1045494</v>
          </cell>
        </row>
        <row r="20452">
          <cell r="A20452">
            <v>1045494</v>
          </cell>
        </row>
        <row r="20453">
          <cell r="A20453">
            <v>1045494</v>
          </cell>
        </row>
        <row r="20454">
          <cell r="A20454">
            <v>1045494</v>
          </cell>
        </row>
        <row r="20455">
          <cell r="A20455">
            <v>1045494</v>
          </cell>
        </row>
        <row r="20456">
          <cell r="A20456">
            <v>1045494</v>
          </cell>
        </row>
        <row r="20457">
          <cell r="A20457">
            <v>1045494</v>
          </cell>
        </row>
        <row r="20458">
          <cell r="A20458">
            <v>1045494</v>
          </cell>
        </row>
        <row r="20459">
          <cell r="A20459">
            <v>1045494</v>
          </cell>
        </row>
        <row r="20460">
          <cell r="A20460">
            <v>1045494</v>
          </cell>
        </row>
        <row r="20461">
          <cell r="A20461">
            <v>1045494</v>
          </cell>
        </row>
        <row r="20462">
          <cell r="A20462">
            <v>1045494</v>
          </cell>
        </row>
        <row r="20463">
          <cell r="A20463">
            <v>1045494</v>
          </cell>
        </row>
        <row r="20464">
          <cell r="A20464">
            <v>1045494</v>
          </cell>
        </row>
        <row r="20465">
          <cell r="A20465">
            <v>1045494</v>
          </cell>
        </row>
        <row r="20466">
          <cell r="A20466">
            <v>1045494</v>
          </cell>
        </row>
        <row r="20467">
          <cell r="A20467">
            <v>1045494</v>
          </cell>
        </row>
        <row r="20468">
          <cell r="A20468">
            <v>1045504</v>
          </cell>
        </row>
        <row r="20469">
          <cell r="A20469">
            <v>1045505</v>
          </cell>
        </row>
        <row r="20470">
          <cell r="A20470">
            <v>1045506</v>
          </cell>
        </row>
        <row r="20471">
          <cell r="A20471">
            <v>1045506</v>
          </cell>
        </row>
        <row r="20472">
          <cell r="A20472">
            <v>1045507</v>
          </cell>
        </row>
        <row r="20473">
          <cell r="A20473">
            <v>1045508</v>
          </cell>
        </row>
        <row r="20474">
          <cell r="A20474">
            <v>1045509</v>
          </cell>
        </row>
        <row r="20475">
          <cell r="A20475">
            <v>1045546</v>
          </cell>
        </row>
        <row r="20476">
          <cell r="A20476">
            <v>1045546</v>
          </cell>
        </row>
        <row r="20477">
          <cell r="A20477">
            <v>1045546</v>
          </cell>
        </row>
        <row r="20478">
          <cell r="A20478">
            <v>1045546</v>
          </cell>
        </row>
        <row r="20479">
          <cell r="A20479">
            <v>1045546</v>
          </cell>
        </row>
        <row r="20480">
          <cell r="A20480">
            <v>1045546</v>
          </cell>
        </row>
        <row r="20481">
          <cell r="A20481">
            <v>1045546</v>
          </cell>
        </row>
        <row r="20482">
          <cell r="A20482">
            <v>1045546</v>
          </cell>
        </row>
        <row r="20483">
          <cell r="A20483">
            <v>1045546</v>
          </cell>
        </row>
        <row r="20484">
          <cell r="A20484">
            <v>1045546</v>
          </cell>
        </row>
        <row r="20485">
          <cell r="A20485">
            <v>1045546</v>
          </cell>
        </row>
        <row r="20486">
          <cell r="A20486">
            <v>1045546</v>
          </cell>
        </row>
        <row r="20487">
          <cell r="A20487">
            <v>1045546</v>
          </cell>
        </row>
        <row r="20488">
          <cell r="A20488">
            <v>1045547</v>
          </cell>
        </row>
        <row r="20489">
          <cell r="A20489">
            <v>1045547</v>
          </cell>
        </row>
        <row r="20490">
          <cell r="A20490">
            <v>1045547</v>
          </cell>
        </row>
        <row r="20491">
          <cell r="A20491">
            <v>1045547</v>
          </cell>
        </row>
        <row r="20492">
          <cell r="A20492">
            <v>1045547</v>
          </cell>
        </row>
        <row r="20493">
          <cell r="A20493">
            <v>1045547</v>
          </cell>
        </row>
        <row r="20494">
          <cell r="A20494">
            <v>1045547</v>
          </cell>
        </row>
        <row r="20495">
          <cell r="A20495">
            <v>1045547</v>
          </cell>
        </row>
        <row r="20496">
          <cell r="A20496">
            <v>1045547</v>
          </cell>
        </row>
        <row r="20497">
          <cell r="A20497">
            <v>1045547</v>
          </cell>
        </row>
        <row r="20498">
          <cell r="A20498">
            <v>1045547</v>
          </cell>
        </row>
        <row r="20499">
          <cell r="A20499">
            <v>1045547</v>
          </cell>
        </row>
        <row r="20500">
          <cell r="A20500">
            <v>1045548</v>
          </cell>
        </row>
        <row r="20501">
          <cell r="A20501">
            <v>1045548</v>
          </cell>
        </row>
        <row r="20502">
          <cell r="A20502">
            <v>1045548</v>
          </cell>
        </row>
        <row r="20503">
          <cell r="A20503">
            <v>1045548</v>
          </cell>
        </row>
        <row r="20504">
          <cell r="A20504">
            <v>1045548</v>
          </cell>
        </row>
        <row r="20505">
          <cell r="A20505">
            <v>1045560</v>
          </cell>
        </row>
        <row r="20506">
          <cell r="A20506">
            <v>1045560</v>
          </cell>
        </row>
        <row r="20507">
          <cell r="A20507">
            <v>1045560</v>
          </cell>
        </row>
        <row r="20508">
          <cell r="A20508">
            <v>1045560</v>
          </cell>
        </row>
        <row r="20509">
          <cell r="A20509">
            <v>1045560</v>
          </cell>
        </row>
        <row r="20510">
          <cell r="A20510">
            <v>1045560</v>
          </cell>
        </row>
        <row r="20511">
          <cell r="A20511">
            <v>1045560</v>
          </cell>
        </row>
        <row r="20512">
          <cell r="A20512">
            <v>1045560</v>
          </cell>
        </row>
        <row r="20513">
          <cell r="A20513">
            <v>1045569</v>
          </cell>
        </row>
        <row r="20514">
          <cell r="A20514">
            <v>1045569</v>
          </cell>
        </row>
        <row r="20515">
          <cell r="A20515">
            <v>1045569</v>
          </cell>
        </row>
        <row r="20516">
          <cell r="A20516">
            <v>1045569</v>
          </cell>
        </row>
        <row r="20517">
          <cell r="A20517">
            <v>1045569</v>
          </cell>
        </row>
        <row r="20518">
          <cell r="A20518">
            <v>1045569</v>
          </cell>
        </row>
        <row r="20519">
          <cell r="A20519">
            <v>1045569</v>
          </cell>
        </row>
        <row r="20520">
          <cell r="A20520">
            <v>1045569</v>
          </cell>
        </row>
        <row r="20521">
          <cell r="A20521">
            <v>1045569</v>
          </cell>
        </row>
        <row r="20522">
          <cell r="A20522">
            <v>1045573</v>
          </cell>
        </row>
        <row r="20523">
          <cell r="A20523">
            <v>1045573</v>
          </cell>
        </row>
        <row r="20524">
          <cell r="A20524">
            <v>1045573</v>
          </cell>
        </row>
        <row r="20525">
          <cell r="A20525">
            <v>1045573</v>
          </cell>
        </row>
        <row r="20526">
          <cell r="A20526">
            <v>1045573</v>
          </cell>
        </row>
        <row r="20527">
          <cell r="A20527">
            <v>1045573</v>
          </cell>
        </row>
        <row r="20528">
          <cell r="A20528">
            <v>1045573</v>
          </cell>
        </row>
        <row r="20529">
          <cell r="A20529">
            <v>1045573</v>
          </cell>
        </row>
        <row r="20530">
          <cell r="A20530">
            <v>1045573</v>
          </cell>
        </row>
        <row r="20531">
          <cell r="A20531">
            <v>1045574</v>
          </cell>
        </row>
        <row r="20532">
          <cell r="A20532">
            <v>1045574</v>
          </cell>
        </row>
        <row r="20533">
          <cell r="A20533">
            <v>1045574</v>
          </cell>
        </row>
        <row r="20534">
          <cell r="A20534">
            <v>1045574</v>
          </cell>
        </row>
        <row r="20535">
          <cell r="A20535">
            <v>1045574</v>
          </cell>
        </row>
        <row r="20536">
          <cell r="A20536">
            <v>1045574</v>
          </cell>
        </row>
        <row r="20537">
          <cell r="A20537">
            <v>1045574</v>
          </cell>
        </row>
        <row r="20538">
          <cell r="A20538">
            <v>1045574</v>
          </cell>
        </row>
        <row r="20539">
          <cell r="A20539">
            <v>1045574</v>
          </cell>
        </row>
        <row r="20540">
          <cell r="A20540">
            <v>1045574</v>
          </cell>
        </row>
        <row r="20541">
          <cell r="A20541">
            <v>1045574</v>
          </cell>
        </row>
        <row r="20542">
          <cell r="A20542">
            <v>1045575</v>
          </cell>
        </row>
        <row r="20543">
          <cell r="A20543">
            <v>1045575</v>
          </cell>
        </row>
        <row r="20544">
          <cell r="A20544">
            <v>1045575</v>
          </cell>
        </row>
        <row r="20545">
          <cell r="A20545">
            <v>1045575</v>
          </cell>
        </row>
        <row r="20546">
          <cell r="A20546">
            <v>1045575</v>
          </cell>
        </row>
        <row r="20547">
          <cell r="A20547">
            <v>1045575</v>
          </cell>
        </row>
        <row r="20548">
          <cell r="A20548">
            <v>1045575</v>
          </cell>
        </row>
        <row r="20549">
          <cell r="A20549">
            <v>1045575</v>
          </cell>
        </row>
        <row r="20550">
          <cell r="A20550">
            <v>1045575</v>
          </cell>
        </row>
        <row r="20551">
          <cell r="A20551">
            <v>1045579</v>
          </cell>
        </row>
        <row r="20552">
          <cell r="A20552">
            <v>1045579</v>
          </cell>
        </row>
        <row r="20553">
          <cell r="A20553">
            <v>1045579</v>
          </cell>
        </row>
        <row r="20554">
          <cell r="A20554">
            <v>1045579</v>
          </cell>
        </row>
        <row r="20555">
          <cell r="A20555">
            <v>1045579</v>
          </cell>
        </row>
        <row r="20556">
          <cell r="A20556">
            <v>1045580</v>
          </cell>
        </row>
        <row r="20557">
          <cell r="A20557">
            <v>1045580</v>
          </cell>
        </row>
        <row r="20558">
          <cell r="A20558">
            <v>1045581</v>
          </cell>
        </row>
        <row r="20559">
          <cell r="A20559">
            <v>1045581</v>
          </cell>
        </row>
        <row r="20560">
          <cell r="A20560">
            <v>1045581</v>
          </cell>
        </row>
        <row r="20561">
          <cell r="A20561">
            <v>1045581</v>
          </cell>
        </row>
        <row r="20562">
          <cell r="A20562">
            <v>1045581</v>
          </cell>
        </row>
        <row r="20563">
          <cell r="A20563">
            <v>1045581</v>
          </cell>
        </row>
        <row r="20564">
          <cell r="A20564">
            <v>1045581</v>
          </cell>
        </row>
        <row r="20565">
          <cell r="A20565">
            <v>1045586</v>
          </cell>
        </row>
        <row r="20566">
          <cell r="A20566">
            <v>1045586</v>
          </cell>
        </row>
        <row r="20567">
          <cell r="A20567">
            <v>1045586</v>
          </cell>
        </row>
        <row r="20568">
          <cell r="A20568">
            <v>1045586</v>
          </cell>
        </row>
        <row r="20569">
          <cell r="A20569">
            <v>1045588</v>
          </cell>
        </row>
        <row r="20570">
          <cell r="A20570">
            <v>1045588</v>
          </cell>
        </row>
        <row r="20571">
          <cell r="A20571">
            <v>1045588</v>
          </cell>
        </row>
        <row r="20572">
          <cell r="A20572">
            <v>1045588</v>
          </cell>
        </row>
        <row r="20573">
          <cell r="A20573">
            <v>1045591</v>
          </cell>
        </row>
        <row r="20574">
          <cell r="A20574">
            <v>1045591</v>
          </cell>
        </row>
        <row r="20575">
          <cell r="A20575">
            <v>1045591</v>
          </cell>
        </row>
        <row r="20576">
          <cell r="A20576">
            <v>1045591</v>
          </cell>
        </row>
        <row r="20577">
          <cell r="A20577">
            <v>1045591</v>
          </cell>
        </row>
        <row r="20578">
          <cell r="A20578">
            <v>1045591</v>
          </cell>
        </row>
        <row r="20579">
          <cell r="A20579">
            <v>1045591</v>
          </cell>
        </row>
        <row r="20580">
          <cell r="A20580">
            <v>1045591</v>
          </cell>
        </row>
        <row r="20581">
          <cell r="A20581">
            <v>1045593</v>
          </cell>
        </row>
        <row r="20582">
          <cell r="A20582">
            <v>1045593</v>
          </cell>
        </row>
        <row r="20583">
          <cell r="A20583">
            <v>1045666</v>
          </cell>
        </row>
        <row r="20584">
          <cell r="A20584">
            <v>1045666</v>
          </cell>
        </row>
        <row r="20585">
          <cell r="A20585">
            <v>1045666</v>
          </cell>
        </row>
        <row r="20586">
          <cell r="A20586">
            <v>1045666</v>
          </cell>
        </row>
        <row r="20587">
          <cell r="A20587">
            <v>1045666</v>
          </cell>
        </row>
        <row r="20588">
          <cell r="A20588">
            <v>1045666</v>
          </cell>
        </row>
        <row r="20589">
          <cell r="A20589">
            <v>1045666</v>
          </cell>
        </row>
        <row r="20590">
          <cell r="A20590">
            <v>1045666</v>
          </cell>
        </row>
        <row r="20591">
          <cell r="A20591">
            <v>1045674</v>
          </cell>
        </row>
        <row r="20592">
          <cell r="A20592">
            <v>1045674</v>
          </cell>
        </row>
        <row r="20593">
          <cell r="A20593">
            <v>1045674</v>
          </cell>
        </row>
        <row r="20594">
          <cell r="A20594">
            <v>1045674</v>
          </cell>
        </row>
        <row r="20595">
          <cell r="A20595">
            <v>1045674</v>
          </cell>
        </row>
        <row r="20596">
          <cell r="A20596">
            <v>1045674</v>
          </cell>
        </row>
        <row r="20597">
          <cell r="A20597">
            <v>1045674</v>
          </cell>
        </row>
        <row r="20598">
          <cell r="A20598">
            <v>1045674</v>
          </cell>
        </row>
        <row r="20599">
          <cell r="A20599">
            <v>1045674</v>
          </cell>
        </row>
        <row r="20600">
          <cell r="A20600">
            <v>1045674</v>
          </cell>
        </row>
        <row r="20601">
          <cell r="A20601">
            <v>1045674</v>
          </cell>
        </row>
        <row r="20602">
          <cell r="A20602">
            <v>1045674</v>
          </cell>
        </row>
        <row r="20603">
          <cell r="A20603">
            <v>1045674</v>
          </cell>
        </row>
        <row r="20604">
          <cell r="A20604">
            <v>1045674</v>
          </cell>
        </row>
        <row r="20605">
          <cell r="A20605">
            <v>1045674</v>
          </cell>
        </row>
        <row r="20606">
          <cell r="A20606">
            <v>1045674</v>
          </cell>
        </row>
        <row r="20607">
          <cell r="A20607">
            <v>1045674</v>
          </cell>
        </row>
        <row r="20608">
          <cell r="A20608">
            <v>1045674</v>
          </cell>
        </row>
        <row r="20609">
          <cell r="A20609">
            <v>1045674</v>
          </cell>
        </row>
        <row r="20610">
          <cell r="A20610">
            <v>1045674</v>
          </cell>
        </row>
        <row r="20611">
          <cell r="A20611">
            <v>1045674</v>
          </cell>
        </row>
        <row r="20612">
          <cell r="A20612">
            <v>1045674</v>
          </cell>
        </row>
        <row r="20613">
          <cell r="A20613">
            <v>1045674</v>
          </cell>
        </row>
        <row r="20614">
          <cell r="A20614">
            <v>1045674</v>
          </cell>
        </row>
        <row r="20615">
          <cell r="A20615">
            <v>1045674</v>
          </cell>
        </row>
        <row r="20616">
          <cell r="A20616">
            <v>1045674</v>
          </cell>
        </row>
        <row r="20617">
          <cell r="A20617">
            <v>1045674</v>
          </cell>
        </row>
        <row r="20618">
          <cell r="A20618">
            <v>1045674</v>
          </cell>
        </row>
        <row r="20619">
          <cell r="A20619">
            <v>1045674</v>
          </cell>
        </row>
        <row r="20620">
          <cell r="A20620">
            <v>1045674</v>
          </cell>
        </row>
        <row r="20621">
          <cell r="A20621">
            <v>1045674</v>
          </cell>
        </row>
        <row r="20622">
          <cell r="A20622">
            <v>1045674</v>
          </cell>
        </row>
        <row r="20623">
          <cell r="A20623">
            <v>1045674</v>
          </cell>
        </row>
        <row r="20624">
          <cell r="A20624">
            <v>1045674</v>
          </cell>
        </row>
        <row r="20625">
          <cell r="A20625">
            <v>1045674</v>
          </cell>
        </row>
        <row r="20626">
          <cell r="A20626">
            <v>1045680</v>
          </cell>
        </row>
        <row r="20627">
          <cell r="A20627">
            <v>1045680</v>
          </cell>
        </row>
        <row r="20628">
          <cell r="A20628">
            <v>1045680</v>
          </cell>
        </row>
        <row r="20629">
          <cell r="A20629">
            <v>1045680</v>
          </cell>
        </row>
        <row r="20630">
          <cell r="A20630">
            <v>1045680</v>
          </cell>
        </row>
        <row r="20631">
          <cell r="A20631">
            <v>1045680</v>
          </cell>
        </row>
        <row r="20632">
          <cell r="A20632">
            <v>1045680</v>
          </cell>
        </row>
        <row r="20633">
          <cell r="A20633">
            <v>1045680</v>
          </cell>
        </row>
        <row r="20634">
          <cell r="A20634">
            <v>1045680</v>
          </cell>
        </row>
        <row r="20635">
          <cell r="A20635">
            <v>1045680</v>
          </cell>
        </row>
        <row r="20636">
          <cell r="A20636">
            <v>1045680</v>
          </cell>
        </row>
        <row r="20637">
          <cell r="A20637">
            <v>1045717</v>
          </cell>
        </row>
        <row r="20638">
          <cell r="A20638">
            <v>1045717</v>
          </cell>
        </row>
        <row r="20639">
          <cell r="A20639">
            <v>1045717</v>
          </cell>
        </row>
        <row r="20640">
          <cell r="A20640">
            <v>1045717</v>
          </cell>
        </row>
        <row r="20641">
          <cell r="A20641">
            <v>1045717</v>
          </cell>
        </row>
        <row r="20642">
          <cell r="A20642">
            <v>1045717</v>
          </cell>
        </row>
        <row r="20643">
          <cell r="A20643">
            <v>1045717</v>
          </cell>
        </row>
        <row r="20644">
          <cell r="A20644">
            <v>1045717</v>
          </cell>
        </row>
        <row r="20645">
          <cell r="A20645">
            <v>1045717</v>
          </cell>
        </row>
        <row r="20646">
          <cell r="A20646">
            <v>1045717</v>
          </cell>
        </row>
        <row r="20647">
          <cell r="A20647">
            <v>1045717</v>
          </cell>
        </row>
        <row r="20648">
          <cell r="A20648">
            <v>1045717</v>
          </cell>
        </row>
        <row r="20649">
          <cell r="A20649">
            <v>1045717</v>
          </cell>
        </row>
        <row r="20650">
          <cell r="A20650">
            <v>1045717</v>
          </cell>
        </row>
        <row r="20651">
          <cell r="A20651">
            <v>1045717</v>
          </cell>
        </row>
        <row r="20652">
          <cell r="A20652">
            <v>1045717</v>
          </cell>
        </row>
        <row r="20653">
          <cell r="A20653">
            <v>1045717</v>
          </cell>
        </row>
        <row r="20654">
          <cell r="A20654">
            <v>1045717</v>
          </cell>
        </row>
        <row r="20655">
          <cell r="A20655">
            <v>1045717</v>
          </cell>
        </row>
        <row r="20656">
          <cell r="A20656">
            <v>1045717</v>
          </cell>
        </row>
        <row r="20657">
          <cell r="A20657">
            <v>1045717</v>
          </cell>
        </row>
        <row r="20658">
          <cell r="A20658">
            <v>1045717</v>
          </cell>
        </row>
        <row r="20659">
          <cell r="A20659">
            <v>1045717</v>
          </cell>
        </row>
        <row r="20660">
          <cell r="A20660">
            <v>1045717</v>
          </cell>
        </row>
        <row r="20661">
          <cell r="A20661">
            <v>1045717</v>
          </cell>
        </row>
        <row r="20662">
          <cell r="A20662">
            <v>1045717</v>
          </cell>
        </row>
        <row r="20663">
          <cell r="A20663">
            <v>1045717</v>
          </cell>
        </row>
        <row r="20664">
          <cell r="A20664">
            <v>1045717</v>
          </cell>
        </row>
        <row r="20665">
          <cell r="A20665">
            <v>1045717</v>
          </cell>
        </row>
        <row r="20666">
          <cell r="A20666">
            <v>1045717</v>
          </cell>
        </row>
        <row r="20667">
          <cell r="A20667">
            <v>1045717</v>
          </cell>
        </row>
        <row r="20668">
          <cell r="A20668">
            <v>1045717</v>
          </cell>
        </row>
        <row r="20669">
          <cell r="A20669">
            <v>1045719</v>
          </cell>
        </row>
        <row r="20670">
          <cell r="A20670">
            <v>1045719</v>
          </cell>
        </row>
        <row r="20671">
          <cell r="A20671">
            <v>1045719</v>
          </cell>
        </row>
        <row r="20672">
          <cell r="A20672">
            <v>1045719</v>
          </cell>
        </row>
        <row r="20673">
          <cell r="A20673">
            <v>1045719</v>
          </cell>
        </row>
        <row r="20674">
          <cell r="A20674">
            <v>1045719</v>
          </cell>
        </row>
        <row r="20675">
          <cell r="A20675">
            <v>1045719</v>
          </cell>
        </row>
        <row r="20676">
          <cell r="A20676">
            <v>1045719</v>
          </cell>
        </row>
        <row r="20677">
          <cell r="A20677">
            <v>1045719</v>
          </cell>
        </row>
        <row r="20678">
          <cell r="A20678">
            <v>1045719</v>
          </cell>
        </row>
        <row r="20679">
          <cell r="A20679">
            <v>1045719</v>
          </cell>
        </row>
        <row r="20680">
          <cell r="A20680">
            <v>1045719</v>
          </cell>
        </row>
        <row r="20681">
          <cell r="A20681">
            <v>1045719</v>
          </cell>
        </row>
        <row r="20682">
          <cell r="A20682">
            <v>1045719</v>
          </cell>
        </row>
        <row r="20683">
          <cell r="A20683">
            <v>1045719</v>
          </cell>
        </row>
        <row r="20684">
          <cell r="A20684">
            <v>1045719</v>
          </cell>
        </row>
        <row r="20685">
          <cell r="A20685">
            <v>1045719</v>
          </cell>
        </row>
        <row r="20686">
          <cell r="A20686">
            <v>1045719</v>
          </cell>
        </row>
        <row r="20687">
          <cell r="A20687">
            <v>1045719</v>
          </cell>
        </row>
        <row r="20688">
          <cell r="A20688">
            <v>1045719</v>
          </cell>
        </row>
        <row r="20689">
          <cell r="A20689">
            <v>1045719</v>
          </cell>
        </row>
        <row r="20690">
          <cell r="A20690">
            <v>1045719</v>
          </cell>
        </row>
        <row r="20691">
          <cell r="A20691">
            <v>1045719</v>
          </cell>
        </row>
        <row r="20692">
          <cell r="A20692">
            <v>1045719</v>
          </cell>
        </row>
        <row r="20693">
          <cell r="A20693">
            <v>1045719</v>
          </cell>
        </row>
        <row r="20694">
          <cell r="A20694">
            <v>1045719</v>
          </cell>
        </row>
        <row r="20695">
          <cell r="A20695">
            <v>1045719</v>
          </cell>
        </row>
        <row r="20696">
          <cell r="A20696">
            <v>1045719</v>
          </cell>
        </row>
        <row r="20697">
          <cell r="A20697">
            <v>1045719</v>
          </cell>
        </row>
        <row r="20698">
          <cell r="A20698">
            <v>1045719</v>
          </cell>
        </row>
        <row r="20699">
          <cell r="A20699">
            <v>1045719</v>
          </cell>
        </row>
        <row r="20700">
          <cell r="A20700">
            <v>1045719</v>
          </cell>
        </row>
        <row r="20701">
          <cell r="A20701">
            <v>1045738</v>
          </cell>
        </row>
        <row r="20702">
          <cell r="A20702">
            <v>1045738</v>
          </cell>
        </row>
        <row r="20703">
          <cell r="A20703">
            <v>1045738</v>
          </cell>
        </row>
        <row r="20704">
          <cell r="A20704">
            <v>1045738</v>
          </cell>
        </row>
        <row r="20705">
          <cell r="A20705">
            <v>1045738</v>
          </cell>
        </row>
        <row r="20706">
          <cell r="A20706">
            <v>1045738</v>
          </cell>
        </row>
        <row r="20707">
          <cell r="A20707">
            <v>1045738</v>
          </cell>
        </row>
        <row r="20708">
          <cell r="A20708">
            <v>1045738</v>
          </cell>
        </row>
        <row r="20709">
          <cell r="A20709">
            <v>1045738</v>
          </cell>
        </row>
        <row r="20710">
          <cell r="A20710">
            <v>1045738</v>
          </cell>
        </row>
        <row r="20711">
          <cell r="A20711">
            <v>1045738</v>
          </cell>
        </row>
        <row r="20712">
          <cell r="A20712">
            <v>1045738</v>
          </cell>
        </row>
        <row r="20713">
          <cell r="A20713">
            <v>1045738</v>
          </cell>
        </row>
        <row r="20714">
          <cell r="A20714">
            <v>1045738</v>
          </cell>
        </row>
        <row r="20715">
          <cell r="A20715">
            <v>1045738</v>
          </cell>
        </row>
        <row r="20716">
          <cell r="A20716">
            <v>1045738</v>
          </cell>
        </row>
        <row r="20717">
          <cell r="A20717">
            <v>1045738</v>
          </cell>
        </row>
        <row r="20718">
          <cell r="A20718">
            <v>1045738</v>
          </cell>
        </row>
        <row r="20719">
          <cell r="A20719">
            <v>1045738</v>
          </cell>
        </row>
        <row r="20720">
          <cell r="A20720">
            <v>1045740</v>
          </cell>
        </row>
        <row r="20721">
          <cell r="A20721">
            <v>1045740</v>
          </cell>
        </row>
        <row r="20722">
          <cell r="A20722">
            <v>1045740</v>
          </cell>
        </row>
        <row r="20723">
          <cell r="A20723">
            <v>1045740</v>
          </cell>
        </row>
        <row r="20724">
          <cell r="A20724">
            <v>1045740</v>
          </cell>
        </row>
        <row r="20725">
          <cell r="A20725">
            <v>1045740</v>
          </cell>
        </row>
        <row r="20726">
          <cell r="A20726">
            <v>1045740</v>
          </cell>
        </row>
        <row r="20727">
          <cell r="A20727">
            <v>1045740</v>
          </cell>
        </row>
        <row r="20728">
          <cell r="A20728">
            <v>1045740</v>
          </cell>
        </row>
        <row r="20729">
          <cell r="A20729">
            <v>1045740</v>
          </cell>
        </row>
        <row r="20730">
          <cell r="A20730">
            <v>1045740</v>
          </cell>
        </row>
        <row r="20731">
          <cell r="A20731">
            <v>1045740</v>
          </cell>
        </row>
        <row r="20732">
          <cell r="A20732">
            <v>1045740</v>
          </cell>
        </row>
        <row r="20733">
          <cell r="A20733">
            <v>1045740</v>
          </cell>
        </row>
        <row r="20734">
          <cell r="A20734">
            <v>1045740</v>
          </cell>
        </row>
        <row r="20735">
          <cell r="A20735">
            <v>1045740</v>
          </cell>
        </row>
        <row r="20736">
          <cell r="A20736">
            <v>1045740</v>
          </cell>
        </row>
        <row r="20737">
          <cell r="A20737">
            <v>1045740</v>
          </cell>
        </row>
        <row r="20738">
          <cell r="A20738">
            <v>1045740</v>
          </cell>
        </row>
        <row r="20739">
          <cell r="A20739">
            <v>1045740</v>
          </cell>
        </row>
        <row r="20740">
          <cell r="A20740">
            <v>1045740</v>
          </cell>
        </row>
        <row r="20741">
          <cell r="A20741">
            <v>1045740</v>
          </cell>
        </row>
        <row r="20742">
          <cell r="A20742">
            <v>1045740</v>
          </cell>
        </row>
        <row r="20743">
          <cell r="A20743">
            <v>1045740</v>
          </cell>
        </row>
        <row r="20744">
          <cell r="A20744">
            <v>1045740</v>
          </cell>
        </row>
        <row r="20745">
          <cell r="A20745">
            <v>1045740</v>
          </cell>
        </row>
        <row r="20746">
          <cell r="A20746">
            <v>1045740</v>
          </cell>
        </row>
        <row r="20747">
          <cell r="A20747">
            <v>1045740</v>
          </cell>
        </row>
        <row r="20748">
          <cell r="A20748">
            <v>1045740</v>
          </cell>
        </row>
        <row r="20749">
          <cell r="A20749">
            <v>1045740</v>
          </cell>
        </row>
        <row r="20750">
          <cell r="A20750">
            <v>1045742</v>
          </cell>
        </row>
        <row r="20751">
          <cell r="A20751">
            <v>1045742</v>
          </cell>
        </row>
        <row r="20752">
          <cell r="A20752">
            <v>1045742</v>
          </cell>
        </row>
        <row r="20753">
          <cell r="A20753">
            <v>1045742</v>
          </cell>
        </row>
        <row r="20754">
          <cell r="A20754">
            <v>1045742</v>
          </cell>
        </row>
        <row r="20755">
          <cell r="A20755">
            <v>1045742</v>
          </cell>
        </row>
        <row r="20756">
          <cell r="A20756">
            <v>1045742</v>
          </cell>
        </row>
        <row r="20757">
          <cell r="A20757">
            <v>1045742</v>
          </cell>
        </row>
        <row r="20758">
          <cell r="A20758">
            <v>1045742</v>
          </cell>
        </row>
        <row r="20759">
          <cell r="A20759">
            <v>1045742</v>
          </cell>
        </row>
        <row r="20760">
          <cell r="A20760">
            <v>1045742</v>
          </cell>
        </row>
        <row r="20761">
          <cell r="A20761">
            <v>1045742</v>
          </cell>
        </row>
        <row r="20762">
          <cell r="A20762">
            <v>1045742</v>
          </cell>
        </row>
        <row r="20763">
          <cell r="A20763">
            <v>1045742</v>
          </cell>
        </row>
        <row r="20764">
          <cell r="A20764">
            <v>1045742</v>
          </cell>
        </row>
        <row r="20765">
          <cell r="A20765">
            <v>1045742</v>
          </cell>
        </row>
        <row r="20766">
          <cell r="A20766">
            <v>1045742</v>
          </cell>
        </row>
        <row r="20767">
          <cell r="A20767">
            <v>1045742</v>
          </cell>
        </row>
        <row r="20768">
          <cell r="A20768">
            <v>1045742</v>
          </cell>
        </row>
        <row r="20769">
          <cell r="A20769">
            <v>1045742</v>
          </cell>
        </row>
        <row r="20770">
          <cell r="A20770">
            <v>1045742</v>
          </cell>
        </row>
        <row r="20771">
          <cell r="A20771">
            <v>1045742</v>
          </cell>
        </row>
        <row r="20772">
          <cell r="A20772">
            <v>1045742</v>
          </cell>
        </row>
        <row r="20773">
          <cell r="A20773">
            <v>1045742</v>
          </cell>
        </row>
        <row r="20774">
          <cell r="A20774">
            <v>1045742</v>
          </cell>
        </row>
        <row r="20775">
          <cell r="A20775">
            <v>1045742</v>
          </cell>
        </row>
        <row r="20776">
          <cell r="A20776">
            <v>1045742</v>
          </cell>
        </row>
        <row r="20777">
          <cell r="A20777">
            <v>1045744</v>
          </cell>
        </row>
        <row r="20778">
          <cell r="A20778">
            <v>1045744</v>
          </cell>
        </row>
        <row r="20779">
          <cell r="A20779">
            <v>1045744</v>
          </cell>
        </row>
        <row r="20780">
          <cell r="A20780">
            <v>1045744</v>
          </cell>
        </row>
        <row r="20781">
          <cell r="A20781">
            <v>1045744</v>
          </cell>
        </row>
        <row r="20782">
          <cell r="A20782">
            <v>1045744</v>
          </cell>
        </row>
        <row r="20783">
          <cell r="A20783">
            <v>1045744</v>
          </cell>
        </row>
        <row r="20784">
          <cell r="A20784">
            <v>1045744</v>
          </cell>
        </row>
        <row r="20785">
          <cell r="A20785">
            <v>1045744</v>
          </cell>
        </row>
        <row r="20786">
          <cell r="A20786">
            <v>1045744</v>
          </cell>
        </row>
        <row r="20787">
          <cell r="A20787">
            <v>1045744</v>
          </cell>
        </row>
        <row r="20788">
          <cell r="A20788">
            <v>1045744</v>
          </cell>
        </row>
        <row r="20789">
          <cell r="A20789">
            <v>1045744</v>
          </cell>
        </row>
        <row r="20790">
          <cell r="A20790">
            <v>1045744</v>
          </cell>
        </row>
        <row r="20791">
          <cell r="A20791">
            <v>1045744</v>
          </cell>
        </row>
        <row r="20792">
          <cell r="A20792">
            <v>1045744</v>
          </cell>
        </row>
        <row r="20793">
          <cell r="A20793">
            <v>1045744</v>
          </cell>
        </row>
        <row r="20794">
          <cell r="A20794">
            <v>1045744</v>
          </cell>
        </row>
        <row r="20795">
          <cell r="A20795">
            <v>1045744</v>
          </cell>
        </row>
        <row r="20796">
          <cell r="A20796">
            <v>1045744</v>
          </cell>
        </row>
        <row r="20797">
          <cell r="A20797">
            <v>1045744</v>
          </cell>
        </row>
        <row r="20798">
          <cell r="A20798">
            <v>1045744</v>
          </cell>
        </row>
        <row r="20799">
          <cell r="A20799">
            <v>1045744</v>
          </cell>
        </row>
        <row r="20800">
          <cell r="A20800">
            <v>1045744</v>
          </cell>
        </row>
        <row r="20801">
          <cell r="A20801">
            <v>1045744</v>
          </cell>
        </row>
        <row r="20802">
          <cell r="A20802">
            <v>1045744</v>
          </cell>
        </row>
        <row r="20803">
          <cell r="A20803">
            <v>1045744</v>
          </cell>
        </row>
        <row r="20804">
          <cell r="A20804">
            <v>1045744</v>
          </cell>
        </row>
        <row r="20805">
          <cell r="A20805">
            <v>1045744</v>
          </cell>
        </row>
        <row r="20806">
          <cell r="A20806">
            <v>1045744</v>
          </cell>
        </row>
        <row r="20807">
          <cell r="A20807">
            <v>1045744</v>
          </cell>
        </row>
        <row r="20808">
          <cell r="A20808">
            <v>1045744</v>
          </cell>
        </row>
        <row r="20809">
          <cell r="A20809">
            <v>1045744</v>
          </cell>
        </row>
        <row r="20810">
          <cell r="A20810">
            <v>1045750</v>
          </cell>
        </row>
        <row r="20811">
          <cell r="A20811">
            <v>1045750</v>
          </cell>
        </row>
        <row r="20812">
          <cell r="A20812">
            <v>1045750</v>
          </cell>
        </row>
        <row r="20813">
          <cell r="A20813">
            <v>1045750</v>
          </cell>
        </row>
        <row r="20814">
          <cell r="A20814">
            <v>1045750</v>
          </cell>
        </row>
        <row r="20815">
          <cell r="A20815">
            <v>1045750</v>
          </cell>
        </row>
        <row r="20816">
          <cell r="A20816">
            <v>1045750</v>
          </cell>
        </row>
        <row r="20817">
          <cell r="A20817">
            <v>1045750</v>
          </cell>
        </row>
        <row r="20818">
          <cell r="A20818">
            <v>1045750</v>
          </cell>
        </row>
        <row r="20819">
          <cell r="A20819">
            <v>1045750</v>
          </cell>
        </row>
        <row r="20820">
          <cell r="A20820">
            <v>1045750</v>
          </cell>
        </row>
        <row r="20821">
          <cell r="A20821">
            <v>1045750</v>
          </cell>
        </row>
        <row r="20822">
          <cell r="A20822">
            <v>1045750</v>
          </cell>
        </row>
        <row r="20823">
          <cell r="A20823">
            <v>1045750</v>
          </cell>
        </row>
        <row r="20824">
          <cell r="A20824">
            <v>1045750</v>
          </cell>
        </row>
        <row r="20825">
          <cell r="A20825">
            <v>1045902</v>
          </cell>
        </row>
        <row r="20826">
          <cell r="A20826">
            <v>1045902</v>
          </cell>
        </row>
        <row r="20827">
          <cell r="A20827">
            <v>1045902</v>
          </cell>
        </row>
        <row r="20828">
          <cell r="A20828">
            <v>1045902</v>
          </cell>
        </row>
        <row r="20829">
          <cell r="A20829">
            <v>1045902</v>
          </cell>
        </row>
        <row r="20830">
          <cell r="A20830">
            <v>1045918</v>
          </cell>
        </row>
        <row r="20831">
          <cell r="A20831">
            <v>1045918</v>
          </cell>
        </row>
        <row r="20832">
          <cell r="A20832">
            <v>1045922</v>
          </cell>
        </row>
        <row r="20833">
          <cell r="A20833">
            <v>1045922</v>
          </cell>
        </row>
        <row r="20834">
          <cell r="A20834">
            <v>1045922</v>
          </cell>
        </row>
        <row r="20835">
          <cell r="A20835">
            <v>1045922</v>
          </cell>
        </row>
        <row r="20836">
          <cell r="A20836">
            <v>1045922</v>
          </cell>
        </row>
        <row r="20837">
          <cell r="A20837">
            <v>1045922</v>
          </cell>
        </row>
        <row r="20838">
          <cell r="A20838">
            <v>1045923</v>
          </cell>
        </row>
        <row r="20839">
          <cell r="A20839">
            <v>1045924</v>
          </cell>
        </row>
        <row r="20840">
          <cell r="A20840">
            <v>1045925</v>
          </cell>
        </row>
        <row r="20841">
          <cell r="A20841">
            <v>1045925</v>
          </cell>
        </row>
        <row r="20842">
          <cell r="A20842">
            <v>1045925</v>
          </cell>
        </row>
        <row r="20843">
          <cell r="A20843">
            <v>1045925</v>
          </cell>
        </row>
        <row r="20844">
          <cell r="A20844">
            <v>1045926</v>
          </cell>
        </row>
        <row r="20845">
          <cell r="A20845">
            <v>1045926</v>
          </cell>
        </row>
        <row r="20846">
          <cell r="A20846">
            <v>1045926</v>
          </cell>
        </row>
        <row r="20847">
          <cell r="A20847">
            <v>1045926</v>
          </cell>
        </row>
        <row r="20848">
          <cell r="A20848">
            <v>1045926</v>
          </cell>
        </row>
        <row r="20849">
          <cell r="A20849">
            <v>1045926</v>
          </cell>
        </row>
        <row r="20850">
          <cell r="A20850">
            <v>1045931</v>
          </cell>
        </row>
        <row r="20851">
          <cell r="A20851">
            <v>1045931</v>
          </cell>
        </row>
        <row r="20852">
          <cell r="A20852">
            <v>1045931</v>
          </cell>
        </row>
        <row r="20853">
          <cell r="A20853">
            <v>1045931</v>
          </cell>
        </row>
        <row r="20854">
          <cell r="A20854">
            <v>1045931</v>
          </cell>
        </row>
        <row r="20855">
          <cell r="A20855">
            <v>1045931</v>
          </cell>
        </row>
        <row r="20856">
          <cell r="A20856">
            <v>1045931</v>
          </cell>
        </row>
        <row r="20857">
          <cell r="A20857">
            <v>1045941</v>
          </cell>
        </row>
        <row r="20858">
          <cell r="A20858">
            <v>1045941</v>
          </cell>
        </row>
        <row r="20859">
          <cell r="A20859">
            <v>1045941</v>
          </cell>
        </row>
        <row r="20860">
          <cell r="A20860">
            <v>1045961</v>
          </cell>
        </row>
        <row r="20861">
          <cell r="A20861">
            <v>1045973</v>
          </cell>
        </row>
        <row r="20862">
          <cell r="A20862">
            <v>1045973</v>
          </cell>
        </row>
        <row r="20863">
          <cell r="A20863">
            <v>1045979</v>
          </cell>
        </row>
        <row r="20864">
          <cell r="A20864">
            <v>1045986</v>
          </cell>
        </row>
        <row r="20865">
          <cell r="A20865">
            <v>1045986</v>
          </cell>
        </row>
        <row r="20866">
          <cell r="A20866">
            <v>1046189</v>
          </cell>
        </row>
        <row r="20867">
          <cell r="A20867">
            <v>1046189</v>
          </cell>
        </row>
        <row r="20868">
          <cell r="A20868">
            <v>1046189</v>
          </cell>
        </row>
        <row r="20869">
          <cell r="A20869">
            <v>1046189</v>
          </cell>
        </row>
        <row r="20870">
          <cell r="A20870">
            <v>1046189</v>
          </cell>
        </row>
        <row r="20871">
          <cell r="A20871">
            <v>1046189</v>
          </cell>
        </row>
        <row r="20872">
          <cell r="A20872">
            <v>1046189</v>
          </cell>
        </row>
        <row r="20873">
          <cell r="A20873">
            <v>1046192</v>
          </cell>
        </row>
        <row r="20874">
          <cell r="A20874">
            <v>1046192</v>
          </cell>
        </row>
        <row r="20875">
          <cell r="A20875">
            <v>1046192</v>
          </cell>
        </row>
        <row r="20876">
          <cell r="A20876">
            <v>1046192</v>
          </cell>
        </row>
        <row r="20877">
          <cell r="A20877">
            <v>1046192</v>
          </cell>
        </row>
        <row r="20878">
          <cell r="A20878">
            <v>1046192</v>
          </cell>
        </row>
        <row r="20879">
          <cell r="A20879">
            <v>1046192</v>
          </cell>
        </row>
        <row r="20880">
          <cell r="A20880">
            <v>1046192</v>
          </cell>
        </row>
        <row r="20881">
          <cell r="A20881">
            <v>1046192</v>
          </cell>
        </row>
        <row r="20882">
          <cell r="A20882">
            <v>1046192</v>
          </cell>
        </row>
        <row r="20883">
          <cell r="A20883">
            <v>1046192</v>
          </cell>
        </row>
        <row r="20884">
          <cell r="A20884">
            <v>1046192</v>
          </cell>
        </row>
        <row r="20885">
          <cell r="A20885">
            <v>1046192</v>
          </cell>
        </row>
        <row r="20886">
          <cell r="A20886">
            <v>1046192</v>
          </cell>
        </row>
        <row r="20887">
          <cell r="A20887">
            <v>1046192</v>
          </cell>
        </row>
        <row r="20888">
          <cell r="A20888">
            <v>1046192</v>
          </cell>
        </row>
        <row r="20889">
          <cell r="A20889">
            <v>1046192</v>
          </cell>
        </row>
        <row r="20890">
          <cell r="A20890">
            <v>1046193</v>
          </cell>
        </row>
        <row r="20891">
          <cell r="A20891">
            <v>1046193</v>
          </cell>
        </row>
        <row r="20892">
          <cell r="A20892">
            <v>1046193</v>
          </cell>
        </row>
        <row r="20893">
          <cell r="A20893">
            <v>1046193</v>
          </cell>
        </row>
        <row r="20894">
          <cell r="A20894">
            <v>1046193</v>
          </cell>
        </row>
        <row r="20895">
          <cell r="A20895">
            <v>1046193</v>
          </cell>
        </row>
        <row r="20896">
          <cell r="A20896">
            <v>1046193</v>
          </cell>
        </row>
        <row r="20897">
          <cell r="A20897">
            <v>1046193</v>
          </cell>
        </row>
        <row r="20898">
          <cell r="A20898">
            <v>1046193</v>
          </cell>
        </row>
        <row r="20899">
          <cell r="A20899">
            <v>1046193</v>
          </cell>
        </row>
        <row r="20900">
          <cell r="A20900">
            <v>1046193</v>
          </cell>
        </row>
        <row r="20901">
          <cell r="A20901">
            <v>1046193</v>
          </cell>
        </row>
        <row r="20902">
          <cell r="A20902">
            <v>1046193</v>
          </cell>
        </row>
        <row r="20903">
          <cell r="A20903">
            <v>1046193</v>
          </cell>
        </row>
        <row r="20904">
          <cell r="A20904">
            <v>1046193</v>
          </cell>
        </row>
        <row r="20905">
          <cell r="A20905">
            <v>1046193</v>
          </cell>
        </row>
        <row r="20906">
          <cell r="A20906">
            <v>1046193</v>
          </cell>
        </row>
        <row r="20907">
          <cell r="A20907">
            <v>1046209</v>
          </cell>
        </row>
        <row r="20908">
          <cell r="A20908">
            <v>1046209</v>
          </cell>
        </row>
        <row r="20909">
          <cell r="A20909">
            <v>1046209</v>
          </cell>
        </row>
        <row r="20910">
          <cell r="A20910">
            <v>1046209</v>
          </cell>
        </row>
        <row r="20911">
          <cell r="A20911">
            <v>1046209</v>
          </cell>
        </row>
        <row r="20912">
          <cell r="A20912">
            <v>1046209</v>
          </cell>
        </row>
        <row r="20913">
          <cell r="A20913">
            <v>1046209</v>
          </cell>
        </row>
        <row r="20914">
          <cell r="A20914">
            <v>1046209</v>
          </cell>
        </row>
        <row r="20915">
          <cell r="A20915">
            <v>1046209</v>
          </cell>
        </row>
        <row r="20916">
          <cell r="A20916">
            <v>1046209</v>
          </cell>
        </row>
        <row r="20917">
          <cell r="A20917">
            <v>1046209</v>
          </cell>
        </row>
        <row r="20918">
          <cell r="A20918">
            <v>1046209</v>
          </cell>
        </row>
        <row r="20919">
          <cell r="A20919">
            <v>1046209</v>
          </cell>
        </row>
        <row r="20920">
          <cell r="A20920">
            <v>1046209</v>
          </cell>
        </row>
        <row r="20921">
          <cell r="A20921">
            <v>1046209</v>
          </cell>
        </row>
        <row r="20922">
          <cell r="A20922">
            <v>1046209</v>
          </cell>
        </row>
        <row r="20923">
          <cell r="A20923">
            <v>1046220</v>
          </cell>
        </row>
        <row r="20924">
          <cell r="A20924">
            <v>1046245</v>
          </cell>
        </row>
        <row r="20925">
          <cell r="A20925">
            <v>1046245</v>
          </cell>
        </row>
        <row r="20926">
          <cell r="A20926">
            <v>1046245</v>
          </cell>
        </row>
        <row r="20927">
          <cell r="A20927">
            <v>1046245</v>
          </cell>
        </row>
        <row r="20928">
          <cell r="A20928">
            <v>1046283</v>
          </cell>
        </row>
        <row r="20929">
          <cell r="A20929">
            <v>1046283</v>
          </cell>
        </row>
        <row r="20930">
          <cell r="A20930">
            <v>1046302</v>
          </cell>
        </row>
        <row r="20931">
          <cell r="A20931">
            <v>1046302</v>
          </cell>
        </row>
        <row r="20932">
          <cell r="A20932">
            <v>1046302</v>
          </cell>
        </row>
        <row r="20933">
          <cell r="A20933">
            <v>1046302</v>
          </cell>
        </row>
        <row r="20934">
          <cell r="A20934">
            <v>1046303</v>
          </cell>
        </row>
        <row r="20935">
          <cell r="A20935">
            <v>1046303</v>
          </cell>
        </row>
        <row r="20936">
          <cell r="A20936">
            <v>1046311</v>
          </cell>
        </row>
        <row r="20937">
          <cell r="A20937">
            <v>1046311</v>
          </cell>
        </row>
        <row r="20938">
          <cell r="A20938">
            <v>1046311</v>
          </cell>
        </row>
        <row r="20939">
          <cell r="A20939">
            <v>1046311</v>
          </cell>
        </row>
        <row r="20940">
          <cell r="A20940">
            <v>1046311</v>
          </cell>
        </row>
        <row r="20941">
          <cell r="A20941">
            <v>1046311</v>
          </cell>
        </row>
        <row r="20942">
          <cell r="A20942">
            <v>1046311</v>
          </cell>
        </row>
        <row r="20943">
          <cell r="A20943">
            <v>1046311</v>
          </cell>
        </row>
        <row r="20944">
          <cell r="A20944">
            <v>1046311</v>
          </cell>
        </row>
        <row r="20945">
          <cell r="A20945">
            <v>1046311</v>
          </cell>
        </row>
        <row r="20946">
          <cell r="A20946">
            <v>1046311</v>
          </cell>
        </row>
        <row r="20947">
          <cell r="A20947">
            <v>1046311</v>
          </cell>
        </row>
        <row r="20948">
          <cell r="A20948">
            <v>1046311</v>
          </cell>
        </row>
        <row r="20949">
          <cell r="A20949">
            <v>1046311</v>
          </cell>
        </row>
        <row r="20950">
          <cell r="A20950">
            <v>1046311</v>
          </cell>
        </row>
        <row r="20951">
          <cell r="A20951">
            <v>1046311</v>
          </cell>
        </row>
        <row r="20952">
          <cell r="A20952">
            <v>1046311</v>
          </cell>
        </row>
        <row r="20953">
          <cell r="A20953">
            <v>1046321</v>
          </cell>
        </row>
        <row r="20954">
          <cell r="A20954">
            <v>1046321</v>
          </cell>
        </row>
        <row r="20955">
          <cell r="A20955">
            <v>1046321</v>
          </cell>
        </row>
        <row r="20956">
          <cell r="A20956">
            <v>1046321</v>
          </cell>
        </row>
        <row r="20957">
          <cell r="A20957">
            <v>1046321</v>
          </cell>
        </row>
        <row r="20958">
          <cell r="A20958">
            <v>1046329</v>
          </cell>
        </row>
        <row r="20959">
          <cell r="A20959">
            <v>1046329</v>
          </cell>
        </row>
        <row r="20960">
          <cell r="A20960">
            <v>1046329</v>
          </cell>
        </row>
        <row r="20961">
          <cell r="A20961">
            <v>1046329</v>
          </cell>
        </row>
        <row r="20962">
          <cell r="A20962">
            <v>1046329</v>
          </cell>
        </row>
        <row r="20963">
          <cell r="A20963">
            <v>1046329</v>
          </cell>
        </row>
        <row r="20964">
          <cell r="A20964">
            <v>1046329</v>
          </cell>
        </row>
        <row r="20965">
          <cell r="A20965">
            <v>1046329</v>
          </cell>
        </row>
        <row r="20966">
          <cell r="A20966">
            <v>1046329</v>
          </cell>
        </row>
        <row r="20967">
          <cell r="A20967">
            <v>1046329</v>
          </cell>
        </row>
        <row r="20968">
          <cell r="A20968">
            <v>1046329</v>
          </cell>
        </row>
        <row r="20969">
          <cell r="A20969">
            <v>1046329</v>
          </cell>
        </row>
        <row r="20970">
          <cell r="A20970">
            <v>1046329</v>
          </cell>
        </row>
        <row r="20971">
          <cell r="A20971">
            <v>1046329</v>
          </cell>
        </row>
        <row r="20972">
          <cell r="A20972">
            <v>1046329</v>
          </cell>
        </row>
        <row r="20973">
          <cell r="A20973">
            <v>1046329</v>
          </cell>
        </row>
        <row r="20974">
          <cell r="A20974">
            <v>1046329</v>
          </cell>
        </row>
        <row r="20975">
          <cell r="A20975">
            <v>1046345</v>
          </cell>
        </row>
        <row r="20976">
          <cell r="A20976">
            <v>1046345</v>
          </cell>
        </row>
        <row r="20977">
          <cell r="A20977">
            <v>1046345</v>
          </cell>
        </row>
        <row r="20978">
          <cell r="A20978">
            <v>1046345</v>
          </cell>
        </row>
        <row r="20979">
          <cell r="A20979">
            <v>1046345</v>
          </cell>
        </row>
        <row r="20980">
          <cell r="A20980">
            <v>1046345</v>
          </cell>
        </row>
        <row r="20981">
          <cell r="A20981">
            <v>1046345</v>
          </cell>
        </row>
        <row r="20982">
          <cell r="A20982">
            <v>1046345</v>
          </cell>
        </row>
        <row r="20983">
          <cell r="A20983">
            <v>1046345</v>
          </cell>
        </row>
        <row r="20984">
          <cell r="A20984">
            <v>1046345</v>
          </cell>
        </row>
        <row r="20985">
          <cell r="A20985">
            <v>1046345</v>
          </cell>
        </row>
        <row r="20986">
          <cell r="A20986">
            <v>1046345</v>
          </cell>
        </row>
        <row r="20987">
          <cell r="A20987">
            <v>1046345</v>
          </cell>
        </row>
        <row r="20988">
          <cell r="A20988">
            <v>1046345</v>
          </cell>
        </row>
        <row r="20989">
          <cell r="A20989">
            <v>1046345</v>
          </cell>
        </row>
        <row r="20990">
          <cell r="A20990">
            <v>1046345</v>
          </cell>
        </row>
        <row r="20991">
          <cell r="A20991">
            <v>1046345</v>
          </cell>
        </row>
        <row r="20992">
          <cell r="A20992">
            <v>1046345</v>
          </cell>
        </row>
        <row r="20993">
          <cell r="A20993">
            <v>1046345</v>
          </cell>
        </row>
        <row r="20994">
          <cell r="A20994">
            <v>1046345</v>
          </cell>
        </row>
        <row r="20995">
          <cell r="A20995">
            <v>1046345</v>
          </cell>
        </row>
        <row r="20996">
          <cell r="A20996">
            <v>1046345</v>
          </cell>
        </row>
        <row r="20997">
          <cell r="A20997">
            <v>1046366</v>
          </cell>
        </row>
        <row r="20998">
          <cell r="A20998">
            <v>1046366</v>
          </cell>
        </row>
        <row r="20999">
          <cell r="A20999">
            <v>1046366</v>
          </cell>
        </row>
        <row r="21000">
          <cell r="A21000">
            <v>1046366</v>
          </cell>
        </row>
        <row r="21001">
          <cell r="A21001">
            <v>1046366</v>
          </cell>
        </row>
        <row r="21002">
          <cell r="A21002">
            <v>1046366</v>
          </cell>
        </row>
        <row r="21003">
          <cell r="A21003">
            <v>1046366</v>
          </cell>
        </row>
        <row r="21004">
          <cell r="A21004">
            <v>1046366</v>
          </cell>
        </row>
        <row r="21005">
          <cell r="A21005">
            <v>1046366</v>
          </cell>
        </row>
        <row r="21006">
          <cell r="A21006">
            <v>1046366</v>
          </cell>
        </row>
        <row r="21007">
          <cell r="A21007">
            <v>1046366</v>
          </cell>
        </row>
        <row r="21008">
          <cell r="A21008">
            <v>1046366</v>
          </cell>
        </row>
        <row r="21009">
          <cell r="A21009">
            <v>1046366</v>
          </cell>
        </row>
        <row r="21010">
          <cell r="A21010">
            <v>1046366</v>
          </cell>
        </row>
        <row r="21011">
          <cell r="A21011">
            <v>1046366</v>
          </cell>
        </row>
        <row r="21012">
          <cell r="A21012">
            <v>1046366</v>
          </cell>
        </row>
        <row r="21013">
          <cell r="A21013">
            <v>1046366</v>
          </cell>
        </row>
        <row r="21014">
          <cell r="A21014">
            <v>1046366</v>
          </cell>
        </row>
        <row r="21015">
          <cell r="A21015">
            <v>1046366</v>
          </cell>
        </row>
        <row r="21016">
          <cell r="A21016">
            <v>1046366</v>
          </cell>
        </row>
        <row r="21017">
          <cell r="A21017">
            <v>1046367</v>
          </cell>
        </row>
        <row r="21018">
          <cell r="A21018">
            <v>1046367</v>
          </cell>
        </row>
        <row r="21019">
          <cell r="A21019">
            <v>1046367</v>
          </cell>
        </row>
        <row r="21020">
          <cell r="A21020">
            <v>1046367</v>
          </cell>
        </row>
        <row r="21021">
          <cell r="A21021">
            <v>1046367</v>
          </cell>
        </row>
        <row r="21022">
          <cell r="A21022">
            <v>1046367</v>
          </cell>
        </row>
        <row r="21023">
          <cell r="A21023">
            <v>1046367</v>
          </cell>
        </row>
        <row r="21024">
          <cell r="A21024">
            <v>1046367</v>
          </cell>
        </row>
        <row r="21025">
          <cell r="A21025">
            <v>1046367</v>
          </cell>
        </row>
        <row r="21026">
          <cell r="A21026">
            <v>1046367</v>
          </cell>
        </row>
        <row r="21027">
          <cell r="A21027">
            <v>1046367</v>
          </cell>
        </row>
        <row r="21028">
          <cell r="A21028">
            <v>1046367</v>
          </cell>
        </row>
        <row r="21029">
          <cell r="A21029">
            <v>1046367</v>
          </cell>
        </row>
        <row r="21030">
          <cell r="A21030">
            <v>1046367</v>
          </cell>
        </row>
        <row r="21031">
          <cell r="A21031">
            <v>1046367</v>
          </cell>
        </row>
        <row r="21032">
          <cell r="A21032">
            <v>1046367</v>
          </cell>
        </row>
        <row r="21033">
          <cell r="A21033">
            <v>1046367</v>
          </cell>
        </row>
        <row r="21034">
          <cell r="A21034">
            <v>1046367</v>
          </cell>
        </row>
        <row r="21035">
          <cell r="A21035">
            <v>1046367</v>
          </cell>
        </row>
        <row r="21036">
          <cell r="A21036">
            <v>1046367</v>
          </cell>
        </row>
        <row r="21037">
          <cell r="A21037">
            <v>1046375</v>
          </cell>
        </row>
        <row r="21038">
          <cell r="A21038">
            <v>1046375</v>
          </cell>
        </row>
        <row r="21039">
          <cell r="A21039">
            <v>1046375</v>
          </cell>
        </row>
        <row r="21040">
          <cell r="A21040">
            <v>1046375</v>
          </cell>
        </row>
        <row r="21041">
          <cell r="A21041">
            <v>1046375</v>
          </cell>
        </row>
        <row r="21042">
          <cell r="A21042">
            <v>1046375</v>
          </cell>
        </row>
        <row r="21043">
          <cell r="A21043">
            <v>1046375</v>
          </cell>
        </row>
        <row r="21044">
          <cell r="A21044">
            <v>1046375</v>
          </cell>
        </row>
        <row r="21045">
          <cell r="A21045">
            <v>1046375</v>
          </cell>
        </row>
        <row r="21046">
          <cell r="A21046">
            <v>1046375</v>
          </cell>
        </row>
        <row r="21047">
          <cell r="A21047">
            <v>1046375</v>
          </cell>
        </row>
        <row r="21048">
          <cell r="A21048">
            <v>1046375</v>
          </cell>
        </row>
        <row r="21049">
          <cell r="A21049">
            <v>1046375</v>
          </cell>
        </row>
        <row r="21050">
          <cell r="A21050">
            <v>1046375</v>
          </cell>
        </row>
        <row r="21051">
          <cell r="A21051">
            <v>1046380</v>
          </cell>
        </row>
        <row r="21052">
          <cell r="A21052">
            <v>1046380</v>
          </cell>
        </row>
        <row r="21053">
          <cell r="A21053">
            <v>1046380</v>
          </cell>
        </row>
        <row r="21054">
          <cell r="A21054">
            <v>1046380</v>
          </cell>
        </row>
        <row r="21055">
          <cell r="A21055">
            <v>1046380</v>
          </cell>
        </row>
        <row r="21056">
          <cell r="A21056">
            <v>1046380</v>
          </cell>
        </row>
        <row r="21057">
          <cell r="A21057">
            <v>1046380</v>
          </cell>
        </row>
        <row r="21058">
          <cell r="A21058">
            <v>1046380</v>
          </cell>
        </row>
        <row r="21059">
          <cell r="A21059">
            <v>1046380</v>
          </cell>
        </row>
        <row r="21060">
          <cell r="A21060">
            <v>1046380</v>
          </cell>
        </row>
        <row r="21061">
          <cell r="A21061">
            <v>1046380</v>
          </cell>
        </row>
        <row r="21062">
          <cell r="A21062">
            <v>1046380</v>
          </cell>
        </row>
        <row r="21063">
          <cell r="A21063">
            <v>1046380</v>
          </cell>
        </row>
        <row r="21064">
          <cell r="A21064">
            <v>1046380</v>
          </cell>
        </row>
        <row r="21065">
          <cell r="A21065">
            <v>1046380</v>
          </cell>
        </row>
        <row r="21066">
          <cell r="A21066">
            <v>1046380</v>
          </cell>
        </row>
        <row r="21067">
          <cell r="A21067">
            <v>1046397</v>
          </cell>
        </row>
        <row r="21068">
          <cell r="A21068">
            <v>1046397</v>
          </cell>
        </row>
        <row r="21069">
          <cell r="A21069">
            <v>1046397</v>
          </cell>
        </row>
        <row r="21070">
          <cell r="A21070">
            <v>1046397</v>
          </cell>
        </row>
        <row r="21071">
          <cell r="A21071">
            <v>1046397</v>
          </cell>
        </row>
        <row r="21072">
          <cell r="A21072">
            <v>1046422</v>
          </cell>
        </row>
        <row r="21073">
          <cell r="A21073">
            <v>1046422</v>
          </cell>
        </row>
        <row r="21074">
          <cell r="A21074">
            <v>1046422</v>
          </cell>
        </row>
        <row r="21075">
          <cell r="A21075">
            <v>1046422</v>
          </cell>
        </row>
        <row r="21076">
          <cell r="A21076">
            <v>1046422</v>
          </cell>
        </row>
        <row r="21077">
          <cell r="A21077">
            <v>1046422</v>
          </cell>
        </row>
        <row r="21078">
          <cell r="A21078">
            <v>1046422</v>
          </cell>
        </row>
        <row r="21079">
          <cell r="A21079">
            <v>1046422</v>
          </cell>
        </row>
        <row r="21080">
          <cell r="A21080">
            <v>1046430</v>
          </cell>
        </row>
        <row r="21081">
          <cell r="A21081">
            <v>1046430</v>
          </cell>
        </row>
        <row r="21082">
          <cell r="A21082">
            <v>1046434</v>
          </cell>
        </row>
        <row r="21083">
          <cell r="A21083">
            <v>1046435</v>
          </cell>
        </row>
        <row r="21084">
          <cell r="A21084">
            <v>1046440</v>
          </cell>
        </row>
        <row r="21085">
          <cell r="A21085">
            <v>1046442</v>
          </cell>
        </row>
        <row r="21086">
          <cell r="A21086">
            <v>1046442</v>
          </cell>
        </row>
        <row r="21087">
          <cell r="A21087">
            <v>1046442</v>
          </cell>
        </row>
        <row r="21088">
          <cell r="A21088">
            <v>1046442</v>
          </cell>
        </row>
        <row r="21089">
          <cell r="A21089">
            <v>1046442</v>
          </cell>
        </row>
        <row r="21090">
          <cell r="A21090">
            <v>1046444</v>
          </cell>
        </row>
        <row r="21091">
          <cell r="A21091">
            <v>1046451</v>
          </cell>
        </row>
        <row r="21092">
          <cell r="A21092">
            <v>1046453</v>
          </cell>
        </row>
        <row r="21093">
          <cell r="A21093">
            <v>1046453</v>
          </cell>
        </row>
        <row r="21094">
          <cell r="A21094">
            <v>1046454</v>
          </cell>
        </row>
        <row r="21095">
          <cell r="A21095">
            <v>1046454</v>
          </cell>
        </row>
        <row r="21096">
          <cell r="A21096">
            <v>1046454</v>
          </cell>
        </row>
        <row r="21097">
          <cell r="A21097">
            <v>1046455</v>
          </cell>
        </row>
        <row r="21098">
          <cell r="A21098">
            <v>1046455</v>
          </cell>
        </row>
        <row r="21099">
          <cell r="A21099">
            <v>1046457</v>
          </cell>
        </row>
        <row r="21100">
          <cell r="A21100">
            <v>1046457</v>
          </cell>
        </row>
        <row r="21101">
          <cell r="A21101">
            <v>1046457</v>
          </cell>
        </row>
        <row r="21102">
          <cell r="A21102">
            <v>1046458</v>
          </cell>
        </row>
        <row r="21103">
          <cell r="A21103">
            <v>1046460</v>
          </cell>
        </row>
        <row r="21104">
          <cell r="A21104">
            <v>1046463</v>
          </cell>
        </row>
        <row r="21105">
          <cell r="A21105">
            <v>1046464</v>
          </cell>
        </row>
        <row r="21106">
          <cell r="A21106">
            <v>1046465</v>
          </cell>
        </row>
        <row r="21107">
          <cell r="A21107">
            <v>1046466</v>
          </cell>
        </row>
        <row r="21108">
          <cell r="A21108">
            <v>1046467</v>
          </cell>
        </row>
        <row r="21109">
          <cell r="A21109">
            <v>1046468</v>
          </cell>
        </row>
        <row r="21110">
          <cell r="A21110">
            <v>1046469</v>
          </cell>
        </row>
        <row r="21111">
          <cell r="A21111">
            <v>1046470</v>
          </cell>
        </row>
        <row r="21112">
          <cell r="A21112">
            <v>1046471</v>
          </cell>
        </row>
        <row r="21113">
          <cell r="A21113">
            <v>1046472</v>
          </cell>
        </row>
        <row r="21114">
          <cell r="A21114">
            <v>1046473</v>
          </cell>
        </row>
        <row r="21115">
          <cell r="A21115">
            <v>1046474</v>
          </cell>
        </row>
        <row r="21116">
          <cell r="A21116">
            <v>1046475</v>
          </cell>
        </row>
        <row r="21117">
          <cell r="A21117">
            <v>1046479</v>
          </cell>
        </row>
        <row r="21118">
          <cell r="A21118">
            <v>1046480</v>
          </cell>
        </row>
        <row r="21119">
          <cell r="A21119">
            <v>1046480</v>
          </cell>
        </row>
        <row r="21120">
          <cell r="A21120">
            <v>1046480</v>
          </cell>
        </row>
        <row r="21121">
          <cell r="A21121">
            <v>1046480</v>
          </cell>
        </row>
        <row r="21122">
          <cell r="A21122">
            <v>1046480</v>
          </cell>
        </row>
        <row r="21123">
          <cell r="A21123">
            <v>1046480</v>
          </cell>
        </row>
        <row r="21124">
          <cell r="A21124">
            <v>1046480</v>
          </cell>
        </row>
        <row r="21125">
          <cell r="A21125">
            <v>1046480</v>
          </cell>
        </row>
        <row r="21126">
          <cell r="A21126">
            <v>1046480</v>
          </cell>
        </row>
        <row r="21127">
          <cell r="A21127">
            <v>1046480</v>
          </cell>
        </row>
        <row r="21128">
          <cell r="A21128">
            <v>1046480</v>
          </cell>
        </row>
        <row r="21129">
          <cell r="A21129">
            <v>1046480</v>
          </cell>
        </row>
        <row r="21130">
          <cell r="A21130">
            <v>1046480</v>
          </cell>
        </row>
        <row r="21131">
          <cell r="A21131">
            <v>1046481</v>
          </cell>
        </row>
        <row r="21132">
          <cell r="A21132">
            <v>1046481</v>
          </cell>
        </row>
        <row r="21133">
          <cell r="A21133">
            <v>1046481</v>
          </cell>
        </row>
        <row r="21134">
          <cell r="A21134">
            <v>1046481</v>
          </cell>
        </row>
        <row r="21135">
          <cell r="A21135">
            <v>1046481</v>
          </cell>
        </row>
        <row r="21136">
          <cell r="A21136">
            <v>1046481</v>
          </cell>
        </row>
        <row r="21137">
          <cell r="A21137">
            <v>1046481</v>
          </cell>
        </row>
        <row r="21138">
          <cell r="A21138">
            <v>1046481</v>
          </cell>
        </row>
        <row r="21139">
          <cell r="A21139">
            <v>1046481</v>
          </cell>
        </row>
        <row r="21140">
          <cell r="A21140">
            <v>1046481</v>
          </cell>
        </row>
        <row r="21141">
          <cell r="A21141">
            <v>1046481</v>
          </cell>
        </row>
        <row r="21142">
          <cell r="A21142">
            <v>1046481</v>
          </cell>
        </row>
        <row r="21143">
          <cell r="A21143">
            <v>1046481</v>
          </cell>
        </row>
        <row r="21144">
          <cell r="A21144">
            <v>1046488</v>
          </cell>
        </row>
        <row r="21145">
          <cell r="A21145">
            <v>1046488</v>
          </cell>
        </row>
        <row r="21146">
          <cell r="A21146">
            <v>1046488</v>
          </cell>
        </row>
        <row r="21147">
          <cell r="A21147">
            <v>1046488</v>
          </cell>
        </row>
        <row r="21148">
          <cell r="A21148">
            <v>1046488</v>
          </cell>
        </row>
        <row r="21149">
          <cell r="A21149">
            <v>1046488</v>
          </cell>
        </row>
        <row r="21150">
          <cell r="A21150">
            <v>1046488</v>
          </cell>
        </row>
        <row r="21151">
          <cell r="A21151">
            <v>1046488</v>
          </cell>
        </row>
        <row r="21152">
          <cell r="A21152">
            <v>1046488</v>
          </cell>
        </row>
        <row r="21153">
          <cell r="A21153">
            <v>1046488</v>
          </cell>
        </row>
        <row r="21154">
          <cell r="A21154">
            <v>1046488</v>
          </cell>
        </row>
        <row r="21155">
          <cell r="A21155">
            <v>1046488</v>
          </cell>
        </row>
        <row r="21156">
          <cell r="A21156">
            <v>1046488</v>
          </cell>
        </row>
        <row r="21157">
          <cell r="A21157">
            <v>1046488</v>
          </cell>
        </row>
        <row r="21158">
          <cell r="A21158">
            <v>1046488</v>
          </cell>
        </row>
        <row r="21159">
          <cell r="A21159">
            <v>1046488</v>
          </cell>
        </row>
        <row r="21160">
          <cell r="A21160">
            <v>1046488</v>
          </cell>
        </row>
        <row r="21161">
          <cell r="A21161">
            <v>1046501</v>
          </cell>
        </row>
        <row r="21162">
          <cell r="A21162">
            <v>1046501</v>
          </cell>
        </row>
        <row r="21163">
          <cell r="A21163">
            <v>1046504</v>
          </cell>
        </row>
        <row r="21164">
          <cell r="A21164">
            <v>1046504</v>
          </cell>
        </row>
        <row r="21165">
          <cell r="A21165">
            <v>1046506</v>
          </cell>
        </row>
        <row r="21166">
          <cell r="A21166">
            <v>1046506</v>
          </cell>
        </row>
        <row r="21167">
          <cell r="A21167">
            <v>1046509</v>
          </cell>
        </row>
        <row r="21168">
          <cell r="A21168">
            <v>1046509</v>
          </cell>
        </row>
        <row r="21169">
          <cell r="A21169">
            <v>1046517</v>
          </cell>
        </row>
        <row r="21170">
          <cell r="A21170">
            <v>1046517</v>
          </cell>
        </row>
        <row r="21171">
          <cell r="A21171">
            <v>1046517</v>
          </cell>
        </row>
        <row r="21172">
          <cell r="A21172">
            <v>1046518</v>
          </cell>
        </row>
        <row r="21173">
          <cell r="A21173">
            <v>1046518</v>
          </cell>
        </row>
        <row r="21174">
          <cell r="A21174">
            <v>1046518</v>
          </cell>
        </row>
        <row r="21175">
          <cell r="A21175">
            <v>1046518</v>
          </cell>
        </row>
        <row r="21176">
          <cell r="A21176">
            <v>1046518</v>
          </cell>
        </row>
        <row r="21177">
          <cell r="A21177">
            <v>1046518</v>
          </cell>
        </row>
        <row r="21178">
          <cell r="A21178">
            <v>1046518</v>
          </cell>
        </row>
        <row r="21179">
          <cell r="A21179">
            <v>1046518</v>
          </cell>
        </row>
        <row r="21180">
          <cell r="A21180">
            <v>1046518</v>
          </cell>
        </row>
        <row r="21181">
          <cell r="A21181">
            <v>1046519</v>
          </cell>
        </row>
        <row r="21182">
          <cell r="A21182">
            <v>1046519</v>
          </cell>
        </row>
        <row r="21183">
          <cell r="A21183">
            <v>1046519</v>
          </cell>
        </row>
        <row r="21184">
          <cell r="A21184">
            <v>1046519</v>
          </cell>
        </row>
        <row r="21185">
          <cell r="A21185">
            <v>1046519</v>
          </cell>
        </row>
        <row r="21186">
          <cell r="A21186">
            <v>1046520</v>
          </cell>
        </row>
        <row r="21187">
          <cell r="A21187">
            <v>1046520</v>
          </cell>
        </row>
        <row r="21188">
          <cell r="A21188">
            <v>1046520</v>
          </cell>
        </row>
        <row r="21189">
          <cell r="A21189">
            <v>1046520</v>
          </cell>
        </row>
        <row r="21190">
          <cell r="A21190">
            <v>1046520</v>
          </cell>
        </row>
        <row r="21191">
          <cell r="A21191">
            <v>1046520</v>
          </cell>
        </row>
        <row r="21192">
          <cell r="A21192">
            <v>1046520</v>
          </cell>
        </row>
        <row r="21193">
          <cell r="A21193">
            <v>1046520</v>
          </cell>
        </row>
        <row r="21194">
          <cell r="A21194">
            <v>1046520</v>
          </cell>
        </row>
        <row r="21195">
          <cell r="A21195">
            <v>1046715</v>
          </cell>
        </row>
        <row r="21196">
          <cell r="A21196">
            <v>1046715</v>
          </cell>
        </row>
        <row r="21197">
          <cell r="A21197">
            <v>1046719</v>
          </cell>
        </row>
        <row r="21198">
          <cell r="A21198">
            <v>1046719</v>
          </cell>
        </row>
        <row r="21199">
          <cell r="A21199">
            <v>1046910</v>
          </cell>
        </row>
        <row r="21200">
          <cell r="A21200">
            <v>1046910</v>
          </cell>
        </row>
        <row r="21201">
          <cell r="A21201">
            <v>1046910</v>
          </cell>
        </row>
        <row r="21202">
          <cell r="A21202">
            <v>1046910</v>
          </cell>
        </row>
        <row r="21203">
          <cell r="A21203">
            <v>1046910</v>
          </cell>
        </row>
        <row r="21204">
          <cell r="A21204">
            <v>1046910</v>
          </cell>
        </row>
        <row r="21205">
          <cell r="A21205">
            <v>1046910</v>
          </cell>
        </row>
        <row r="21206">
          <cell r="A21206">
            <v>1046910</v>
          </cell>
        </row>
        <row r="21207">
          <cell r="A21207">
            <v>1046910</v>
          </cell>
        </row>
        <row r="21208">
          <cell r="A21208">
            <v>1046910</v>
          </cell>
        </row>
        <row r="21209">
          <cell r="A21209">
            <v>1046910</v>
          </cell>
        </row>
        <row r="21210">
          <cell r="A21210">
            <v>1046910</v>
          </cell>
        </row>
        <row r="21211">
          <cell r="A21211">
            <v>1046910</v>
          </cell>
        </row>
        <row r="21212">
          <cell r="A21212">
            <v>1046910</v>
          </cell>
        </row>
        <row r="21213">
          <cell r="A21213">
            <v>1046910</v>
          </cell>
        </row>
        <row r="21214">
          <cell r="A21214">
            <v>1046910</v>
          </cell>
        </row>
        <row r="21215">
          <cell r="A21215">
            <v>1046910</v>
          </cell>
        </row>
        <row r="21216">
          <cell r="A21216">
            <v>1046910</v>
          </cell>
        </row>
        <row r="21217">
          <cell r="A21217">
            <v>1046910</v>
          </cell>
        </row>
        <row r="21218">
          <cell r="A21218">
            <v>1046910</v>
          </cell>
        </row>
        <row r="21219">
          <cell r="A21219">
            <v>1046910</v>
          </cell>
        </row>
        <row r="21220">
          <cell r="A21220">
            <v>1046910</v>
          </cell>
        </row>
        <row r="21221">
          <cell r="A21221">
            <v>1046910</v>
          </cell>
        </row>
        <row r="21222">
          <cell r="A21222">
            <v>1046910</v>
          </cell>
        </row>
        <row r="21223">
          <cell r="A21223">
            <v>1046910</v>
          </cell>
        </row>
        <row r="21224">
          <cell r="A21224">
            <v>1046910</v>
          </cell>
        </row>
        <row r="21225">
          <cell r="A21225">
            <v>1046910</v>
          </cell>
        </row>
        <row r="21226">
          <cell r="A21226">
            <v>1046910</v>
          </cell>
        </row>
        <row r="21227">
          <cell r="A21227">
            <v>1046910</v>
          </cell>
        </row>
        <row r="21228">
          <cell r="A21228">
            <v>1046910</v>
          </cell>
        </row>
        <row r="21229">
          <cell r="A21229">
            <v>1046910</v>
          </cell>
        </row>
        <row r="21230">
          <cell r="A21230">
            <v>1046910</v>
          </cell>
        </row>
        <row r="21231">
          <cell r="A21231">
            <v>1046910</v>
          </cell>
        </row>
        <row r="21232">
          <cell r="A21232">
            <v>1046910</v>
          </cell>
        </row>
        <row r="21233">
          <cell r="A21233">
            <v>1046910</v>
          </cell>
        </row>
        <row r="21234">
          <cell r="A21234">
            <v>1046910</v>
          </cell>
        </row>
        <row r="21235">
          <cell r="A21235">
            <v>1046910</v>
          </cell>
        </row>
        <row r="21236">
          <cell r="A21236">
            <v>1046910</v>
          </cell>
        </row>
        <row r="21237">
          <cell r="A21237">
            <v>1046910</v>
          </cell>
        </row>
        <row r="21238">
          <cell r="A21238">
            <v>1046910</v>
          </cell>
        </row>
        <row r="21239">
          <cell r="A21239">
            <v>1046910</v>
          </cell>
        </row>
        <row r="21240">
          <cell r="A21240">
            <v>1046910</v>
          </cell>
        </row>
        <row r="21241">
          <cell r="A21241">
            <v>1046910</v>
          </cell>
        </row>
        <row r="21242">
          <cell r="A21242">
            <v>1046910</v>
          </cell>
        </row>
        <row r="21243">
          <cell r="A21243">
            <v>1046910</v>
          </cell>
        </row>
        <row r="21244">
          <cell r="A21244">
            <v>1046910</v>
          </cell>
        </row>
        <row r="21245">
          <cell r="A21245">
            <v>1046910</v>
          </cell>
        </row>
        <row r="21246">
          <cell r="A21246">
            <v>1046910</v>
          </cell>
        </row>
        <row r="21247">
          <cell r="A21247">
            <v>1046910</v>
          </cell>
        </row>
        <row r="21248">
          <cell r="A21248">
            <v>1046910</v>
          </cell>
        </row>
        <row r="21249">
          <cell r="A21249">
            <v>1046910</v>
          </cell>
        </row>
        <row r="21250">
          <cell r="A21250">
            <v>1046910</v>
          </cell>
        </row>
        <row r="21251">
          <cell r="A21251">
            <v>1046910</v>
          </cell>
        </row>
        <row r="21252">
          <cell r="A21252">
            <v>1046910</v>
          </cell>
        </row>
        <row r="21253">
          <cell r="A21253">
            <v>1046910</v>
          </cell>
        </row>
        <row r="21254">
          <cell r="A21254">
            <v>1046912</v>
          </cell>
        </row>
        <row r="21255">
          <cell r="A21255">
            <v>1046912</v>
          </cell>
        </row>
        <row r="21256">
          <cell r="A21256">
            <v>1046912</v>
          </cell>
        </row>
        <row r="21257">
          <cell r="A21257">
            <v>1046912</v>
          </cell>
        </row>
        <row r="21258">
          <cell r="A21258">
            <v>1046912</v>
          </cell>
        </row>
        <row r="21259">
          <cell r="A21259">
            <v>1046912</v>
          </cell>
        </row>
        <row r="21260">
          <cell r="A21260">
            <v>1046912</v>
          </cell>
        </row>
        <row r="21261">
          <cell r="A21261">
            <v>1046912</v>
          </cell>
        </row>
        <row r="21262">
          <cell r="A21262">
            <v>1046912</v>
          </cell>
        </row>
        <row r="21263">
          <cell r="A21263">
            <v>1046912</v>
          </cell>
        </row>
        <row r="21264">
          <cell r="A21264">
            <v>1046912</v>
          </cell>
        </row>
        <row r="21265">
          <cell r="A21265">
            <v>1046912</v>
          </cell>
        </row>
        <row r="21266">
          <cell r="A21266">
            <v>1046913</v>
          </cell>
        </row>
        <row r="21267">
          <cell r="A21267">
            <v>1046913</v>
          </cell>
        </row>
        <row r="21268">
          <cell r="A21268">
            <v>1046913</v>
          </cell>
        </row>
        <row r="21269">
          <cell r="A21269">
            <v>1046913</v>
          </cell>
        </row>
        <row r="21270">
          <cell r="A21270">
            <v>1046913</v>
          </cell>
        </row>
        <row r="21271">
          <cell r="A21271">
            <v>1046913</v>
          </cell>
        </row>
        <row r="21272">
          <cell r="A21272">
            <v>1046913</v>
          </cell>
        </row>
        <row r="21273">
          <cell r="A21273">
            <v>1046913</v>
          </cell>
        </row>
        <row r="21274">
          <cell r="A21274">
            <v>1046913</v>
          </cell>
        </row>
        <row r="21275">
          <cell r="A21275">
            <v>1046913</v>
          </cell>
        </row>
        <row r="21276">
          <cell r="A21276">
            <v>1046913</v>
          </cell>
        </row>
        <row r="21277">
          <cell r="A21277">
            <v>1046913</v>
          </cell>
        </row>
        <row r="21278">
          <cell r="A21278">
            <v>1046913</v>
          </cell>
        </row>
        <row r="21279">
          <cell r="A21279">
            <v>1046913</v>
          </cell>
        </row>
        <row r="21280">
          <cell r="A21280">
            <v>1046913</v>
          </cell>
        </row>
        <row r="21281">
          <cell r="A21281">
            <v>1046913</v>
          </cell>
        </row>
        <row r="21282">
          <cell r="A21282">
            <v>1046913</v>
          </cell>
        </row>
        <row r="21283">
          <cell r="A21283">
            <v>1046913</v>
          </cell>
        </row>
        <row r="21284">
          <cell r="A21284">
            <v>1046913</v>
          </cell>
        </row>
        <row r="21285">
          <cell r="A21285">
            <v>1046913</v>
          </cell>
        </row>
        <row r="21286">
          <cell r="A21286">
            <v>1046913</v>
          </cell>
        </row>
        <row r="21287">
          <cell r="A21287">
            <v>1046914</v>
          </cell>
        </row>
        <row r="21288">
          <cell r="A21288">
            <v>1046914</v>
          </cell>
        </row>
        <row r="21289">
          <cell r="A21289">
            <v>1046914</v>
          </cell>
        </row>
        <row r="21290">
          <cell r="A21290">
            <v>1046914</v>
          </cell>
        </row>
        <row r="21291">
          <cell r="A21291">
            <v>1046914</v>
          </cell>
        </row>
        <row r="21292">
          <cell r="A21292">
            <v>1046914</v>
          </cell>
        </row>
        <row r="21293">
          <cell r="A21293">
            <v>1046914</v>
          </cell>
        </row>
        <row r="21294">
          <cell r="A21294">
            <v>1046914</v>
          </cell>
        </row>
        <row r="21295">
          <cell r="A21295">
            <v>1046914</v>
          </cell>
        </row>
        <row r="21296">
          <cell r="A21296">
            <v>1046914</v>
          </cell>
        </row>
        <row r="21297">
          <cell r="A21297">
            <v>1046914</v>
          </cell>
        </row>
        <row r="21298">
          <cell r="A21298">
            <v>1046914</v>
          </cell>
        </row>
        <row r="21299">
          <cell r="A21299">
            <v>1046914</v>
          </cell>
        </row>
        <row r="21300">
          <cell r="A21300">
            <v>1046914</v>
          </cell>
        </row>
        <row r="21301">
          <cell r="A21301">
            <v>1046914</v>
          </cell>
        </row>
        <row r="21302">
          <cell r="A21302">
            <v>1046915</v>
          </cell>
        </row>
        <row r="21303">
          <cell r="A21303">
            <v>1046915</v>
          </cell>
        </row>
        <row r="21304">
          <cell r="A21304">
            <v>1046915</v>
          </cell>
        </row>
        <row r="21305">
          <cell r="A21305">
            <v>1046915</v>
          </cell>
        </row>
        <row r="21306">
          <cell r="A21306">
            <v>1046915</v>
          </cell>
        </row>
        <row r="21307">
          <cell r="A21307">
            <v>1046915</v>
          </cell>
        </row>
        <row r="21308">
          <cell r="A21308">
            <v>1046915</v>
          </cell>
        </row>
        <row r="21309">
          <cell r="A21309">
            <v>1046915</v>
          </cell>
        </row>
        <row r="21310">
          <cell r="A21310">
            <v>1046915</v>
          </cell>
        </row>
        <row r="21311">
          <cell r="A21311">
            <v>1046924</v>
          </cell>
        </row>
        <row r="21312">
          <cell r="A21312">
            <v>1046924</v>
          </cell>
        </row>
        <row r="21313">
          <cell r="A21313">
            <v>1046924</v>
          </cell>
        </row>
        <row r="21314">
          <cell r="A21314">
            <v>1046924</v>
          </cell>
        </row>
        <row r="21315">
          <cell r="A21315">
            <v>1046924</v>
          </cell>
        </row>
        <row r="21316">
          <cell r="A21316">
            <v>1046924</v>
          </cell>
        </row>
        <row r="21317">
          <cell r="A21317">
            <v>1046924</v>
          </cell>
        </row>
        <row r="21318">
          <cell r="A21318">
            <v>1046924</v>
          </cell>
        </row>
        <row r="21319">
          <cell r="A21319">
            <v>1046924</v>
          </cell>
        </row>
        <row r="21320">
          <cell r="A21320">
            <v>1046924</v>
          </cell>
        </row>
        <row r="21321">
          <cell r="A21321">
            <v>1046924</v>
          </cell>
        </row>
        <row r="21322">
          <cell r="A21322">
            <v>1046941</v>
          </cell>
        </row>
        <row r="21323">
          <cell r="A21323">
            <v>1046941</v>
          </cell>
        </row>
        <row r="21324">
          <cell r="A21324">
            <v>1046941</v>
          </cell>
        </row>
        <row r="21325">
          <cell r="A21325">
            <v>1046941</v>
          </cell>
        </row>
        <row r="21326">
          <cell r="A21326">
            <v>1046943</v>
          </cell>
        </row>
        <row r="21327">
          <cell r="A21327">
            <v>1046943</v>
          </cell>
        </row>
        <row r="21328">
          <cell r="A21328">
            <v>1046943</v>
          </cell>
        </row>
        <row r="21329">
          <cell r="A21329">
            <v>1046943</v>
          </cell>
        </row>
        <row r="21330">
          <cell r="A21330">
            <v>1046943</v>
          </cell>
        </row>
        <row r="21331">
          <cell r="A21331">
            <v>1046943</v>
          </cell>
        </row>
        <row r="21332">
          <cell r="A21332">
            <v>1046943</v>
          </cell>
        </row>
        <row r="21333">
          <cell r="A21333">
            <v>1046943</v>
          </cell>
        </row>
        <row r="21334">
          <cell r="A21334">
            <v>1046943</v>
          </cell>
        </row>
        <row r="21335">
          <cell r="A21335">
            <v>1046955</v>
          </cell>
        </row>
        <row r="21336">
          <cell r="A21336">
            <v>1046955</v>
          </cell>
        </row>
        <row r="21337">
          <cell r="A21337">
            <v>1046955</v>
          </cell>
        </row>
        <row r="21338">
          <cell r="A21338">
            <v>1046955</v>
          </cell>
        </row>
        <row r="21339">
          <cell r="A21339">
            <v>1046955</v>
          </cell>
        </row>
        <row r="21340">
          <cell r="A21340">
            <v>1046955</v>
          </cell>
        </row>
        <row r="21341">
          <cell r="A21341">
            <v>1046955</v>
          </cell>
        </row>
        <row r="21342">
          <cell r="A21342">
            <v>1046955</v>
          </cell>
        </row>
        <row r="21343">
          <cell r="A21343">
            <v>1046955</v>
          </cell>
        </row>
        <row r="21344">
          <cell r="A21344">
            <v>1046955</v>
          </cell>
        </row>
        <row r="21345">
          <cell r="A21345">
            <v>1046955</v>
          </cell>
        </row>
        <row r="21346">
          <cell r="A21346">
            <v>1046955</v>
          </cell>
        </row>
        <row r="21347">
          <cell r="A21347">
            <v>1046955</v>
          </cell>
        </row>
        <row r="21348">
          <cell r="A21348">
            <v>1046955</v>
          </cell>
        </row>
        <row r="21349">
          <cell r="A21349">
            <v>1046955</v>
          </cell>
        </row>
        <row r="21350">
          <cell r="A21350">
            <v>1046955</v>
          </cell>
        </row>
        <row r="21351">
          <cell r="A21351">
            <v>1046961</v>
          </cell>
        </row>
        <row r="21352">
          <cell r="A21352">
            <v>1046961</v>
          </cell>
        </row>
        <row r="21353">
          <cell r="A21353">
            <v>1046961</v>
          </cell>
        </row>
        <row r="21354">
          <cell r="A21354">
            <v>1046961</v>
          </cell>
        </row>
        <row r="21355">
          <cell r="A21355">
            <v>1046961</v>
          </cell>
        </row>
        <row r="21356">
          <cell r="A21356">
            <v>1046961</v>
          </cell>
        </row>
        <row r="21357">
          <cell r="A21357">
            <v>1046961</v>
          </cell>
        </row>
        <row r="21358">
          <cell r="A21358">
            <v>1046961</v>
          </cell>
        </row>
        <row r="21359">
          <cell r="A21359">
            <v>1046961</v>
          </cell>
        </row>
        <row r="21360">
          <cell r="A21360">
            <v>1046961</v>
          </cell>
        </row>
        <row r="21361">
          <cell r="A21361">
            <v>1046961</v>
          </cell>
        </row>
        <row r="21362">
          <cell r="A21362">
            <v>1046961</v>
          </cell>
        </row>
        <row r="21363">
          <cell r="A21363">
            <v>1046961</v>
          </cell>
        </row>
        <row r="21364">
          <cell r="A21364">
            <v>1046961</v>
          </cell>
        </row>
        <row r="21365">
          <cell r="A21365">
            <v>1046961</v>
          </cell>
        </row>
        <row r="21366">
          <cell r="A21366">
            <v>1046961</v>
          </cell>
        </row>
        <row r="21367">
          <cell r="A21367">
            <v>1046961</v>
          </cell>
        </row>
        <row r="21368">
          <cell r="A21368">
            <v>1046961</v>
          </cell>
        </row>
        <row r="21369">
          <cell r="A21369">
            <v>1046961</v>
          </cell>
        </row>
        <row r="21370">
          <cell r="A21370">
            <v>1046962</v>
          </cell>
        </row>
        <row r="21371">
          <cell r="A21371">
            <v>1046962</v>
          </cell>
        </row>
        <row r="21372">
          <cell r="A21372">
            <v>1046962</v>
          </cell>
        </row>
        <row r="21373">
          <cell r="A21373">
            <v>1046962</v>
          </cell>
        </row>
        <row r="21374">
          <cell r="A21374">
            <v>1046962</v>
          </cell>
        </row>
        <row r="21375">
          <cell r="A21375">
            <v>1046962</v>
          </cell>
        </row>
        <row r="21376">
          <cell r="A21376">
            <v>1046962</v>
          </cell>
        </row>
        <row r="21377">
          <cell r="A21377">
            <v>1046962</v>
          </cell>
        </row>
        <row r="21378">
          <cell r="A21378">
            <v>1046962</v>
          </cell>
        </row>
        <row r="21379">
          <cell r="A21379">
            <v>1046962</v>
          </cell>
        </row>
        <row r="21380">
          <cell r="A21380">
            <v>1046962</v>
          </cell>
        </row>
        <row r="21381">
          <cell r="A21381">
            <v>1046962</v>
          </cell>
        </row>
        <row r="21382">
          <cell r="A21382">
            <v>1046962</v>
          </cell>
        </row>
        <row r="21383">
          <cell r="A21383">
            <v>1046962</v>
          </cell>
        </row>
        <row r="21384">
          <cell r="A21384">
            <v>1046962</v>
          </cell>
        </row>
        <row r="21385">
          <cell r="A21385">
            <v>1046962</v>
          </cell>
        </row>
        <row r="21386">
          <cell r="A21386">
            <v>1046962</v>
          </cell>
        </row>
        <row r="21387">
          <cell r="A21387">
            <v>1046962</v>
          </cell>
        </row>
        <row r="21388">
          <cell r="A21388">
            <v>1046962</v>
          </cell>
        </row>
        <row r="21389">
          <cell r="A21389">
            <v>1046962</v>
          </cell>
        </row>
        <row r="21390">
          <cell r="A21390">
            <v>1046962</v>
          </cell>
        </row>
        <row r="21391">
          <cell r="A21391">
            <v>1046962</v>
          </cell>
        </row>
        <row r="21392">
          <cell r="A21392">
            <v>1046962</v>
          </cell>
        </row>
        <row r="21393">
          <cell r="A21393">
            <v>1046962</v>
          </cell>
        </row>
        <row r="21394">
          <cell r="A21394">
            <v>1046962</v>
          </cell>
        </row>
        <row r="21395">
          <cell r="A21395">
            <v>1046962</v>
          </cell>
        </row>
        <row r="21396">
          <cell r="A21396">
            <v>1046962</v>
          </cell>
        </row>
        <row r="21397">
          <cell r="A21397">
            <v>1046962</v>
          </cell>
        </row>
        <row r="21398">
          <cell r="A21398">
            <v>1046962</v>
          </cell>
        </row>
        <row r="21399">
          <cell r="A21399">
            <v>1046962</v>
          </cell>
        </row>
        <row r="21400">
          <cell r="A21400">
            <v>1046962</v>
          </cell>
        </row>
        <row r="21401">
          <cell r="A21401">
            <v>1046962</v>
          </cell>
        </row>
        <row r="21402">
          <cell r="A21402">
            <v>1046962</v>
          </cell>
        </row>
        <row r="21403">
          <cell r="A21403">
            <v>1046962</v>
          </cell>
        </row>
        <row r="21404">
          <cell r="A21404">
            <v>1046962</v>
          </cell>
        </row>
        <row r="21405">
          <cell r="A21405">
            <v>1046962</v>
          </cell>
        </row>
        <row r="21406">
          <cell r="A21406">
            <v>1046962</v>
          </cell>
        </row>
        <row r="21407">
          <cell r="A21407">
            <v>1046962</v>
          </cell>
        </row>
        <row r="21408">
          <cell r="A21408">
            <v>1046962</v>
          </cell>
        </row>
        <row r="21409">
          <cell r="A21409">
            <v>1046962</v>
          </cell>
        </row>
        <row r="21410">
          <cell r="A21410">
            <v>1046962</v>
          </cell>
        </row>
        <row r="21411">
          <cell r="A21411">
            <v>1046962</v>
          </cell>
        </row>
        <row r="21412">
          <cell r="A21412">
            <v>1046962</v>
          </cell>
        </row>
        <row r="21413">
          <cell r="A21413">
            <v>1046962</v>
          </cell>
        </row>
        <row r="21414">
          <cell r="A21414">
            <v>1046962</v>
          </cell>
        </row>
        <row r="21415">
          <cell r="A21415">
            <v>1046962</v>
          </cell>
        </row>
        <row r="21416">
          <cell r="A21416">
            <v>1046962</v>
          </cell>
        </row>
        <row r="21417">
          <cell r="A21417">
            <v>1046962</v>
          </cell>
        </row>
        <row r="21418">
          <cell r="A21418">
            <v>1046962</v>
          </cell>
        </row>
        <row r="21419">
          <cell r="A21419">
            <v>1046962</v>
          </cell>
        </row>
        <row r="21420">
          <cell r="A21420">
            <v>1047011</v>
          </cell>
        </row>
        <row r="21421">
          <cell r="A21421">
            <v>1047011</v>
          </cell>
        </row>
        <row r="21422">
          <cell r="A21422">
            <v>1047011</v>
          </cell>
        </row>
        <row r="21423">
          <cell r="A21423">
            <v>1047011</v>
          </cell>
        </row>
        <row r="21424">
          <cell r="A21424">
            <v>1047034</v>
          </cell>
        </row>
        <row r="21425">
          <cell r="A21425">
            <v>1047034</v>
          </cell>
        </row>
        <row r="21426">
          <cell r="A21426">
            <v>1047034</v>
          </cell>
        </row>
        <row r="21427">
          <cell r="A21427">
            <v>1047034</v>
          </cell>
        </row>
        <row r="21428">
          <cell r="A21428">
            <v>1047034</v>
          </cell>
        </row>
        <row r="21429">
          <cell r="A21429">
            <v>1047034</v>
          </cell>
        </row>
        <row r="21430">
          <cell r="A21430">
            <v>1047035</v>
          </cell>
        </row>
        <row r="21431">
          <cell r="A21431">
            <v>1047045</v>
          </cell>
        </row>
        <row r="21432">
          <cell r="A21432">
            <v>1047100</v>
          </cell>
        </row>
        <row r="21433">
          <cell r="A21433">
            <v>1047110</v>
          </cell>
        </row>
        <row r="21434">
          <cell r="A21434">
            <v>1047128</v>
          </cell>
        </row>
        <row r="21435">
          <cell r="A21435">
            <v>1047223</v>
          </cell>
        </row>
        <row r="21436">
          <cell r="A21436">
            <v>1047270</v>
          </cell>
        </row>
        <row r="21437">
          <cell r="A21437">
            <v>1047282</v>
          </cell>
        </row>
        <row r="21438">
          <cell r="A21438">
            <v>1047283</v>
          </cell>
        </row>
        <row r="21439">
          <cell r="A21439">
            <v>1047283</v>
          </cell>
        </row>
        <row r="21440">
          <cell r="A21440">
            <v>1047283</v>
          </cell>
        </row>
        <row r="21441">
          <cell r="A21441">
            <v>1047315</v>
          </cell>
        </row>
        <row r="21442">
          <cell r="A21442">
            <v>1047315</v>
          </cell>
        </row>
        <row r="21443">
          <cell r="A21443">
            <v>1047315</v>
          </cell>
        </row>
        <row r="21444">
          <cell r="A21444">
            <v>1047316</v>
          </cell>
        </row>
        <row r="21445">
          <cell r="A21445">
            <v>1047316</v>
          </cell>
        </row>
        <row r="21446">
          <cell r="A21446">
            <v>1047319</v>
          </cell>
        </row>
        <row r="21447">
          <cell r="A21447">
            <v>1047319</v>
          </cell>
        </row>
        <row r="21448">
          <cell r="A21448">
            <v>1047329</v>
          </cell>
        </row>
        <row r="21449">
          <cell r="A21449">
            <v>1047330</v>
          </cell>
        </row>
        <row r="21450">
          <cell r="A21450">
            <v>1047330</v>
          </cell>
        </row>
        <row r="21451">
          <cell r="A21451">
            <v>1047340</v>
          </cell>
        </row>
        <row r="21452">
          <cell r="A21452">
            <v>1047340</v>
          </cell>
        </row>
        <row r="21453">
          <cell r="A21453">
            <v>1047392</v>
          </cell>
        </row>
        <row r="21454">
          <cell r="A21454">
            <v>1047392</v>
          </cell>
        </row>
        <row r="21455">
          <cell r="A21455">
            <v>1047392</v>
          </cell>
        </row>
        <row r="21456">
          <cell r="A21456">
            <v>1047392</v>
          </cell>
        </row>
        <row r="21457">
          <cell r="A21457">
            <v>1047392</v>
          </cell>
        </row>
        <row r="21458">
          <cell r="A21458">
            <v>1047392</v>
          </cell>
        </row>
        <row r="21459">
          <cell r="A21459">
            <v>1047392</v>
          </cell>
        </row>
        <row r="21460">
          <cell r="A21460">
            <v>1047392</v>
          </cell>
        </row>
        <row r="21461">
          <cell r="A21461">
            <v>1047460</v>
          </cell>
        </row>
        <row r="21462">
          <cell r="A21462">
            <v>1047460</v>
          </cell>
        </row>
        <row r="21463">
          <cell r="A21463">
            <v>1047460</v>
          </cell>
        </row>
        <row r="21464">
          <cell r="A21464">
            <v>1047460</v>
          </cell>
        </row>
        <row r="21465">
          <cell r="A21465">
            <v>1047460</v>
          </cell>
        </row>
        <row r="21466">
          <cell r="A21466">
            <v>1047462</v>
          </cell>
        </row>
        <row r="21467">
          <cell r="A21467">
            <v>1047463</v>
          </cell>
        </row>
        <row r="21468">
          <cell r="A21468">
            <v>1047466</v>
          </cell>
        </row>
        <row r="21469">
          <cell r="A21469">
            <v>1047466</v>
          </cell>
        </row>
        <row r="21470">
          <cell r="A21470">
            <v>1047466</v>
          </cell>
        </row>
        <row r="21471">
          <cell r="A21471">
            <v>1047466</v>
          </cell>
        </row>
        <row r="21472">
          <cell r="A21472">
            <v>1047466</v>
          </cell>
        </row>
        <row r="21473">
          <cell r="A21473">
            <v>1047466</v>
          </cell>
        </row>
        <row r="21474">
          <cell r="A21474">
            <v>1047466</v>
          </cell>
        </row>
        <row r="21475">
          <cell r="A21475">
            <v>1047466</v>
          </cell>
        </row>
        <row r="21476">
          <cell r="A21476">
            <v>1047466</v>
          </cell>
        </row>
        <row r="21477">
          <cell r="A21477">
            <v>1047466</v>
          </cell>
        </row>
        <row r="21478">
          <cell r="A21478">
            <v>1047466</v>
          </cell>
        </row>
        <row r="21479">
          <cell r="A21479">
            <v>1047466</v>
          </cell>
        </row>
        <row r="21480">
          <cell r="A21480">
            <v>1047466</v>
          </cell>
        </row>
        <row r="21481">
          <cell r="A21481">
            <v>1047466</v>
          </cell>
        </row>
        <row r="21482">
          <cell r="A21482">
            <v>1047466</v>
          </cell>
        </row>
        <row r="21483">
          <cell r="A21483">
            <v>1047466</v>
          </cell>
        </row>
        <row r="21484">
          <cell r="A21484">
            <v>1047466</v>
          </cell>
        </row>
        <row r="21485">
          <cell r="A21485">
            <v>1047466</v>
          </cell>
        </row>
        <row r="21486">
          <cell r="A21486">
            <v>1047466</v>
          </cell>
        </row>
        <row r="21487">
          <cell r="A21487">
            <v>1047466</v>
          </cell>
        </row>
        <row r="21488">
          <cell r="A21488">
            <v>1047466</v>
          </cell>
        </row>
        <row r="21489">
          <cell r="A21489">
            <v>1047466</v>
          </cell>
        </row>
        <row r="21490">
          <cell r="A21490">
            <v>1047466</v>
          </cell>
        </row>
        <row r="21491">
          <cell r="A21491">
            <v>1047466</v>
          </cell>
        </row>
        <row r="21492">
          <cell r="A21492">
            <v>1047466</v>
          </cell>
        </row>
        <row r="21493">
          <cell r="A21493">
            <v>1047466</v>
          </cell>
        </row>
        <row r="21494">
          <cell r="A21494">
            <v>1047466</v>
          </cell>
        </row>
        <row r="21495">
          <cell r="A21495">
            <v>1047466</v>
          </cell>
        </row>
        <row r="21496">
          <cell r="A21496">
            <v>1047466</v>
          </cell>
        </row>
        <row r="21497">
          <cell r="A21497">
            <v>1047466</v>
          </cell>
        </row>
        <row r="21498">
          <cell r="A21498">
            <v>1047466</v>
          </cell>
        </row>
        <row r="21499">
          <cell r="A21499">
            <v>1047466</v>
          </cell>
        </row>
        <row r="21500">
          <cell r="A21500">
            <v>1047466</v>
          </cell>
        </row>
        <row r="21501">
          <cell r="A21501">
            <v>1047466</v>
          </cell>
        </row>
        <row r="21502">
          <cell r="A21502">
            <v>1047466</v>
          </cell>
        </row>
        <row r="21503">
          <cell r="A21503">
            <v>1047466</v>
          </cell>
        </row>
        <row r="21504">
          <cell r="A21504">
            <v>1047466</v>
          </cell>
        </row>
        <row r="21505">
          <cell r="A21505">
            <v>1047466</v>
          </cell>
        </row>
        <row r="21506">
          <cell r="A21506">
            <v>1047466</v>
          </cell>
        </row>
        <row r="21507">
          <cell r="A21507">
            <v>1047466</v>
          </cell>
        </row>
        <row r="21508">
          <cell r="A21508">
            <v>1047466</v>
          </cell>
        </row>
        <row r="21509">
          <cell r="A21509">
            <v>1047466</v>
          </cell>
        </row>
        <row r="21510">
          <cell r="A21510">
            <v>1047466</v>
          </cell>
        </row>
        <row r="21511">
          <cell r="A21511">
            <v>1047466</v>
          </cell>
        </row>
        <row r="21512">
          <cell r="A21512">
            <v>1047466</v>
          </cell>
        </row>
        <row r="21513">
          <cell r="A21513">
            <v>1047466</v>
          </cell>
        </row>
        <row r="21514">
          <cell r="A21514">
            <v>1047466</v>
          </cell>
        </row>
        <row r="21515">
          <cell r="A21515">
            <v>1047466</v>
          </cell>
        </row>
        <row r="21516">
          <cell r="A21516">
            <v>1047466</v>
          </cell>
        </row>
        <row r="21517">
          <cell r="A21517">
            <v>1047466</v>
          </cell>
        </row>
        <row r="21518">
          <cell r="A21518">
            <v>1047466</v>
          </cell>
        </row>
        <row r="21519">
          <cell r="A21519">
            <v>1047466</v>
          </cell>
        </row>
        <row r="21520">
          <cell r="A21520">
            <v>1047466</v>
          </cell>
        </row>
        <row r="21521">
          <cell r="A21521">
            <v>1047466</v>
          </cell>
        </row>
        <row r="21522">
          <cell r="A21522">
            <v>1047466</v>
          </cell>
        </row>
        <row r="21523">
          <cell r="A21523">
            <v>1047466</v>
          </cell>
        </row>
        <row r="21524">
          <cell r="A21524">
            <v>1047466</v>
          </cell>
        </row>
        <row r="21525">
          <cell r="A21525">
            <v>1047466</v>
          </cell>
        </row>
        <row r="21526">
          <cell r="A21526">
            <v>1047466</v>
          </cell>
        </row>
        <row r="21527">
          <cell r="A21527">
            <v>1047466</v>
          </cell>
        </row>
        <row r="21528">
          <cell r="A21528">
            <v>1047466</v>
          </cell>
        </row>
        <row r="21529">
          <cell r="A21529">
            <v>1047481</v>
          </cell>
        </row>
        <row r="21530">
          <cell r="A21530">
            <v>1047481</v>
          </cell>
        </row>
        <row r="21531">
          <cell r="A21531">
            <v>1047481</v>
          </cell>
        </row>
        <row r="21532">
          <cell r="A21532">
            <v>1047481</v>
          </cell>
        </row>
        <row r="21533">
          <cell r="A21533">
            <v>1047481</v>
          </cell>
        </row>
        <row r="21534">
          <cell r="A21534">
            <v>1047481</v>
          </cell>
        </row>
        <row r="21535">
          <cell r="A21535">
            <v>1047481</v>
          </cell>
        </row>
        <row r="21536">
          <cell r="A21536">
            <v>1047481</v>
          </cell>
        </row>
        <row r="21537">
          <cell r="A21537">
            <v>1047481</v>
          </cell>
        </row>
        <row r="21538">
          <cell r="A21538">
            <v>1047481</v>
          </cell>
        </row>
        <row r="21539">
          <cell r="A21539">
            <v>1047481</v>
          </cell>
        </row>
        <row r="21540">
          <cell r="A21540">
            <v>1047481</v>
          </cell>
        </row>
        <row r="21541">
          <cell r="A21541">
            <v>1047481</v>
          </cell>
        </row>
        <row r="21542">
          <cell r="A21542">
            <v>1047481</v>
          </cell>
        </row>
        <row r="21543">
          <cell r="A21543">
            <v>1047481</v>
          </cell>
        </row>
        <row r="21544">
          <cell r="A21544">
            <v>1047481</v>
          </cell>
        </row>
        <row r="21545">
          <cell r="A21545">
            <v>1047481</v>
          </cell>
        </row>
        <row r="21546">
          <cell r="A21546">
            <v>1047481</v>
          </cell>
        </row>
        <row r="21547">
          <cell r="A21547">
            <v>1047481</v>
          </cell>
        </row>
        <row r="21548">
          <cell r="A21548">
            <v>1047481</v>
          </cell>
        </row>
        <row r="21549">
          <cell r="A21549">
            <v>1047481</v>
          </cell>
        </row>
        <row r="21550">
          <cell r="A21550">
            <v>1047481</v>
          </cell>
        </row>
        <row r="21551">
          <cell r="A21551">
            <v>1047481</v>
          </cell>
        </row>
        <row r="21552">
          <cell r="A21552">
            <v>1047481</v>
          </cell>
        </row>
        <row r="21553">
          <cell r="A21553">
            <v>1047481</v>
          </cell>
        </row>
        <row r="21554">
          <cell r="A21554">
            <v>1047481</v>
          </cell>
        </row>
        <row r="21555">
          <cell r="A21555">
            <v>1047481</v>
          </cell>
        </row>
        <row r="21556">
          <cell r="A21556">
            <v>1047542</v>
          </cell>
        </row>
        <row r="21557">
          <cell r="A21557">
            <v>1047548</v>
          </cell>
        </row>
        <row r="21558">
          <cell r="A21558">
            <v>1047638</v>
          </cell>
        </row>
        <row r="21559">
          <cell r="A21559">
            <v>1047638</v>
          </cell>
        </row>
        <row r="21560">
          <cell r="A21560">
            <v>1047638</v>
          </cell>
        </row>
        <row r="21561">
          <cell r="A21561">
            <v>1047638</v>
          </cell>
        </row>
        <row r="21562">
          <cell r="A21562">
            <v>1047638</v>
          </cell>
        </row>
        <row r="21563">
          <cell r="A21563">
            <v>1047638</v>
          </cell>
        </row>
        <row r="21564">
          <cell r="A21564">
            <v>1047638</v>
          </cell>
        </row>
        <row r="21565">
          <cell r="A21565">
            <v>1047638</v>
          </cell>
        </row>
        <row r="21566">
          <cell r="A21566">
            <v>1047723</v>
          </cell>
        </row>
        <row r="21567">
          <cell r="A21567">
            <v>1047723</v>
          </cell>
        </row>
        <row r="21568">
          <cell r="A21568">
            <v>1047723</v>
          </cell>
        </row>
        <row r="21569">
          <cell r="A21569">
            <v>1047723</v>
          </cell>
        </row>
        <row r="21570">
          <cell r="A21570">
            <v>1047723</v>
          </cell>
        </row>
        <row r="21571">
          <cell r="A21571">
            <v>1047726</v>
          </cell>
        </row>
        <row r="21572">
          <cell r="A21572">
            <v>1047726</v>
          </cell>
        </row>
        <row r="21573">
          <cell r="A21573">
            <v>1047726</v>
          </cell>
        </row>
        <row r="21574">
          <cell r="A21574">
            <v>1047726</v>
          </cell>
        </row>
        <row r="21575">
          <cell r="A21575">
            <v>1047726</v>
          </cell>
        </row>
        <row r="21576">
          <cell r="A21576">
            <v>1047726</v>
          </cell>
        </row>
        <row r="21577">
          <cell r="A21577">
            <v>1047726</v>
          </cell>
        </row>
        <row r="21578">
          <cell r="A21578">
            <v>1047726</v>
          </cell>
        </row>
        <row r="21579">
          <cell r="A21579">
            <v>1047726</v>
          </cell>
        </row>
        <row r="21580">
          <cell r="A21580">
            <v>1047726</v>
          </cell>
        </row>
        <row r="21581">
          <cell r="A21581">
            <v>1047726</v>
          </cell>
        </row>
        <row r="21582">
          <cell r="A21582">
            <v>1047726</v>
          </cell>
        </row>
        <row r="21583">
          <cell r="A21583">
            <v>1047726</v>
          </cell>
        </row>
        <row r="21584">
          <cell r="A21584">
            <v>1047726</v>
          </cell>
        </row>
        <row r="21585">
          <cell r="A21585">
            <v>1047726</v>
          </cell>
        </row>
        <row r="21586">
          <cell r="A21586">
            <v>1047726</v>
          </cell>
        </row>
        <row r="21587">
          <cell r="A21587">
            <v>1047726</v>
          </cell>
        </row>
        <row r="21588">
          <cell r="A21588">
            <v>1047726</v>
          </cell>
        </row>
        <row r="21589">
          <cell r="A21589">
            <v>1047726</v>
          </cell>
        </row>
        <row r="21590">
          <cell r="A21590">
            <v>1047726</v>
          </cell>
        </row>
        <row r="21591">
          <cell r="A21591">
            <v>1047726</v>
          </cell>
        </row>
        <row r="21592">
          <cell r="A21592">
            <v>1047726</v>
          </cell>
        </row>
        <row r="21593">
          <cell r="A21593">
            <v>1047726</v>
          </cell>
        </row>
        <row r="21594">
          <cell r="A21594">
            <v>1047726</v>
          </cell>
        </row>
        <row r="21595">
          <cell r="A21595">
            <v>1047726</v>
          </cell>
        </row>
        <row r="21596">
          <cell r="A21596">
            <v>1047726</v>
          </cell>
        </row>
        <row r="21597">
          <cell r="A21597">
            <v>1047726</v>
          </cell>
        </row>
        <row r="21598">
          <cell r="A21598">
            <v>1047726</v>
          </cell>
        </row>
        <row r="21599">
          <cell r="A21599">
            <v>1047726</v>
          </cell>
        </row>
        <row r="21600">
          <cell r="A21600">
            <v>1047726</v>
          </cell>
        </row>
        <row r="21601">
          <cell r="A21601">
            <v>1047726</v>
          </cell>
        </row>
        <row r="21602">
          <cell r="A21602">
            <v>1047726</v>
          </cell>
        </row>
        <row r="21603">
          <cell r="A21603">
            <v>1047726</v>
          </cell>
        </row>
        <row r="21604">
          <cell r="A21604">
            <v>1047726</v>
          </cell>
        </row>
        <row r="21605">
          <cell r="A21605">
            <v>1047726</v>
          </cell>
        </row>
        <row r="21606">
          <cell r="A21606">
            <v>1047726</v>
          </cell>
        </row>
        <row r="21607">
          <cell r="A21607">
            <v>1047726</v>
          </cell>
        </row>
        <row r="21608">
          <cell r="A21608">
            <v>1047726</v>
          </cell>
        </row>
        <row r="21609">
          <cell r="A21609">
            <v>1047726</v>
          </cell>
        </row>
        <row r="21610">
          <cell r="A21610">
            <v>1047726</v>
          </cell>
        </row>
        <row r="21611">
          <cell r="A21611">
            <v>1047726</v>
          </cell>
        </row>
        <row r="21612">
          <cell r="A21612">
            <v>1047726</v>
          </cell>
        </row>
        <row r="21613">
          <cell r="A21613">
            <v>1047726</v>
          </cell>
        </row>
        <row r="21614">
          <cell r="A21614">
            <v>1047726</v>
          </cell>
        </row>
        <row r="21615">
          <cell r="A21615">
            <v>1047726</v>
          </cell>
        </row>
        <row r="21616">
          <cell r="A21616">
            <v>1047726</v>
          </cell>
        </row>
        <row r="21617">
          <cell r="A21617">
            <v>1047726</v>
          </cell>
        </row>
        <row r="21618">
          <cell r="A21618">
            <v>1047726</v>
          </cell>
        </row>
        <row r="21619">
          <cell r="A21619">
            <v>1047726</v>
          </cell>
        </row>
        <row r="21620">
          <cell r="A21620">
            <v>1047726</v>
          </cell>
        </row>
        <row r="21621">
          <cell r="A21621">
            <v>1047726</v>
          </cell>
        </row>
        <row r="21622">
          <cell r="A21622">
            <v>1047726</v>
          </cell>
        </row>
        <row r="21623">
          <cell r="A21623">
            <v>1047726</v>
          </cell>
        </row>
        <row r="21624">
          <cell r="A21624">
            <v>1047726</v>
          </cell>
        </row>
        <row r="21625">
          <cell r="A21625">
            <v>1047726</v>
          </cell>
        </row>
        <row r="21626">
          <cell r="A21626">
            <v>1047726</v>
          </cell>
        </row>
        <row r="21627">
          <cell r="A21627">
            <v>1047726</v>
          </cell>
        </row>
        <row r="21628">
          <cell r="A21628">
            <v>1047726</v>
          </cell>
        </row>
        <row r="21629">
          <cell r="A21629">
            <v>1047726</v>
          </cell>
        </row>
        <row r="21630">
          <cell r="A21630">
            <v>1047726</v>
          </cell>
        </row>
        <row r="21631">
          <cell r="A21631">
            <v>1047726</v>
          </cell>
        </row>
        <row r="21632">
          <cell r="A21632">
            <v>1047726</v>
          </cell>
        </row>
        <row r="21633">
          <cell r="A21633">
            <v>1047726</v>
          </cell>
        </row>
        <row r="21634">
          <cell r="A21634">
            <v>1047726</v>
          </cell>
        </row>
        <row r="21635">
          <cell r="A21635">
            <v>1047726</v>
          </cell>
        </row>
        <row r="21636">
          <cell r="A21636">
            <v>1047726</v>
          </cell>
        </row>
        <row r="21637">
          <cell r="A21637">
            <v>1047726</v>
          </cell>
        </row>
        <row r="21638">
          <cell r="A21638">
            <v>1047726</v>
          </cell>
        </row>
        <row r="21639">
          <cell r="A21639">
            <v>1047726</v>
          </cell>
        </row>
        <row r="21640">
          <cell r="A21640">
            <v>1047726</v>
          </cell>
        </row>
        <row r="21641">
          <cell r="A21641">
            <v>1047726</v>
          </cell>
        </row>
        <row r="21642">
          <cell r="A21642">
            <v>1047726</v>
          </cell>
        </row>
        <row r="21643">
          <cell r="A21643">
            <v>1047726</v>
          </cell>
        </row>
        <row r="21644">
          <cell r="A21644">
            <v>1047726</v>
          </cell>
        </row>
        <row r="21645">
          <cell r="A21645">
            <v>1047726</v>
          </cell>
        </row>
        <row r="21646">
          <cell r="A21646">
            <v>1047726</v>
          </cell>
        </row>
        <row r="21647">
          <cell r="A21647">
            <v>1047726</v>
          </cell>
        </row>
        <row r="21648">
          <cell r="A21648">
            <v>1047726</v>
          </cell>
        </row>
        <row r="21649">
          <cell r="A21649">
            <v>1047726</v>
          </cell>
        </row>
        <row r="21650">
          <cell r="A21650">
            <v>1047726</v>
          </cell>
        </row>
        <row r="21651">
          <cell r="A21651">
            <v>1047726</v>
          </cell>
        </row>
        <row r="21652">
          <cell r="A21652">
            <v>1047726</v>
          </cell>
        </row>
        <row r="21653">
          <cell r="A21653">
            <v>1047726</v>
          </cell>
        </row>
        <row r="21654">
          <cell r="A21654">
            <v>1047726</v>
          </cell>
        </row>
        <row r="21655">
          <cell r="A21655">
            <v>1047726</v>
          </cell>
        </row>
        <row r="21656">
          <cell r="A21656">
            <v>1047726</v>
          </cell>
        </row>
        <row r="21657">
          <cell r="A21657">
            <v>1047726</v>
          </cell>
        </row>
        <row r="21658">
          <cell r="A21658">
            <v>1047726</v>
          </cell>
        </row>
        <row r="21659">
          <cell r="A21659">
            <v>1047726</v>
          </cell>
        </row>
        <row r="21660">
          <cell r="A21660">
            <v>1047726</v>
          </cell>
        </row>
        <row r="21661">
          <cell r="A21661">
            <v>1047726</v>
          </cell>
        </row>
        <row r="21662">
          <cell r="A21662">
            <v>1047726</v>
          </cell>
        </row>
        <row r="21663">
          <cell r="A21663">
            <v>1047750</v>
          </cell>
        </row>
        <row r="21664">
          <cell r="A21664">
            <v>1047750</v>
          </cell>
        </row>
        <row r="21665">
          <cell r="A21665">
            <v>1047750</v>
          </cell>
        </row>
        <row r="21666">
          <cell r="A21666">
            <v>1047750</v>
          </cell>
        </row>
        <row r="21667">
          <cell r="A21667">
            <v>1047750</v>
          </cell>
        </row>
        <row r="21668">
          <cell r="A21668">
            <v>1047750</v>
          </cell>
        </row>
        <row r="21669">
          <cell r="A21669">
            <v>1047750</v>
          </cell>
        </row>
        <row r="21670">
          <cell r="A21670">
            <v>1047750</v>
          </cell>
        </row>
        <row r="21671">
          <cell r="A21671">
            <v>1047750</v>
          </cell>
        </row>
        <row r="21672">
          <cell r="A21672">
            <v>1047750</v>
          </cell>
        </row>
        <row r="21673">
          <cell r="A21673">
            <v>1047750</v>
          </cell>
        </row>
        <row r="21674">
          <cell r="A21674">
            <v>1047750</v>
          </cell>
        </row>
        <row r="21675">
          <cell r="A21675">
            <v>1047750</v>
          </cell>
        </row>
        <row r="21676">
          <cell r="A21676">
            <v>1047750</v>
          </cell>
        </row>
        <row r="21677">
          <cell r="A21677">
            <v>1047750</v>
          </cell>
        </row>
        <row r="21678">
          <cell r="A21678">
            <v>1047750</v>
          </cell>
        </row>
        <row r="21679">
          <cell r="A21679">
            <v>1047750</v>
          </cell>
        </row>
        <row r="21680">
          <cell r="A21680">
            <v>1047750</v>
          </cell>
        </row>
        <row r="21681">
          <cell r="A21681">
            <v>1047750</v>
          </cell>
        </row>
        <row r="21682">
          <cell r="A21682">
            <v>1047750</v>
          </cell>
        </row>
        <row r="21683">
          <cell r="A21683">
            <v>1047750</v>
          </cell>
        </row>
        <row r="21684">
          <cell r="A21684">
            <v>1047750</v>
          </cell>
        </row>
        <row r="21685">
          <cell r="A21685">
            <v>1047750</v>
          </cell>
        </row>
        <row r="21686">
          <cell r="A21686">
            <v>1047750</v>
          </cell>
        </row>
        <row r="21687">
          <cell r="A21687">
            <v>1047750</v>
          </cell>
        </row>
        <row r="21688">
          <cell r="A21688">
            <v>1047750</v>
          </cell>
        </row>
        <row r="21689">
          <cell r="A21689">
            <v>1047750</v>
          </cell>
        </row>
        <row r="21690">
          <cell r="A21690">
            <v>1047750</v>
          </cell>
        </row>
        <row r="21691">
          <cell r="A21691">
            <v>1047750</v>
          </cell>
        </row>
        <row r="21692">
          <cell r="A21692">
            <v>1047750</v>
          </cell>
        </row>
        <row r="21693">
          <cell r="A21693">
            <v>1047750</v>
          </cell>
        </row>
        <row r="21694">
          <cell r="A21694">
            <v>1047750</v>
          </cell>
        </row>
        <row r="21695">
          <cell r="A21695">
            <v>1047750</v>
          </cell>
        </row>
        <row r="21696">
          <cell r="A21696">
            <v>1047750</v>
          </cell>
        </row>
        <row r="21697">
          <cell r="A21697">
            <v>1047750</v>
          </cell>
        </row>
        <row r="21698">
          <cell r="A21698">
            <v>1047750</v>
          </cell>
        </row>
        <row r="21699">
          <cell r="A21699">
            <v>1047750</v>
          </cell>
        </row>
        <row r="21700">
          <cell r="A21700">
            <v>1047750</v>
          </cell>
        </row>
        <row r="21701">
          <cell r="A21701">
            <v>1047750</v>
          </cell>
        </row>
        <row r="21702">
          <cell r="A21702">
            <v>1047750</v>
          </cell>
        </row>
        <row r="21703">
          <cell r="A21703">
            <v>1047750</v>
          </cell>
        </row>
        <row r="21704">
          <cell r="A21704">
            <v>1047750</v>
          </cell>
        </row>
        <row r="21705">
          <cell r="A21705">
            <v>1047750</v>
          </cell>
        </row>
        <row r="21706">
          <cell r="A21706">
            <v>1047750</v>
          </cell>
        </row>
        <row r="21707">
          <cell r="A21707">
            <v>1047750</v>
          </cell>
        </row>
        <row r="21708">
          <cell r="A21708">
            <v>1047750</v>
          </cell>
        </row>
        <row r="21709">
          <cell r="A21709">
            <v>1047750</v>
          </cell>
        </row>
        <row r="21710">
          <cell r="A21710">
            <v>1047750</v>
          </cell>
        </row>
        <row r="21711">
          <cell r="A21711">
            <v>1047750</v>
          </cell>
        </row>
        <row r="21712">
          <cell r="A21712">
            <v>1047750</v>
          </cell>
        </row>
        <row r="21713">
          <cell r="A21713">
            <v>1047750</v>
          </cell>
        </row>
        <row r="21714">
          <cell r="A21714">
            <v>1047750</v>
          </cell>
        </row>
        <row r="21715">
          <cell r="A21715">
            <v>1047750</v>
          </cell>
        </row>
        <row r="21716">
          <cell r="A21716">
            <v>1047750</v>
          </cell>
        </row>
        <row r="21717">
          <cell r="A21717">
            <v>1047793</v>
          </cell>
        </row>
        <row r="21718">
          <cell r="A21718">
            <v>1047793</v>
          </cell>
        </row>
        <row r="21719">
          <cell r="A21719">
            <v>1047793</v>
          </cell>
        </row>
        <row r="21720">
          <cell r="A21720">
            <v>1047793</v>
          </cell>
        </row>
        <row r="21721">
          <cell r="A21721">
            <v>1047794</v>
          </cell>
        </row>
        <row r="21722">
          <cell r="A21722">
            <v>1047794</v>
          </cell>
        </row>
        <row r="21723">
          <cell r="A21723">
            <v>1047794</v>
          </cell>
        </row>
        <row r="21724">
          <cell r="A21724">
            <v>1047794</v>
          </cell>
        </row>
        <row r="21725">
          <cell r="A21725">
            <v>1047794</v>
          </cell>
        </row>
        <row r="21726">
          <cell r="A21726">
            <v>1047794</v>
          </cell>
        </row>
        <row r="21727">
          <cell r="A21727">
            <v>1047794</v>
          </cell>
        </row>
        <row r="21728">
          <cell r="A21728">
            <v>1047794</v>
          </cell>
        </row>
        <row r="21729">
          <cell r="A21729">
            <v>1047794</v>
          </cell>
        </row>
        <row r="21730">
          <cell r="A21730">
            <v>1047794</v>
          </cell>
        </row>
        <row r="21731">
          <cell r="A21731">
            <v>1047794</v>
          </cell>
        </row>
        <row r="21732">
          <cell r="A21732">
            <v>1047794</v>
          </cell>
        </row>
        <row r="21733">
          <cell r="A21733">
            <v>1047794</v>
          </cell>
        </row>
        <row r="21734">
          <cell r="A21734">
            <v>1047794</v>
          </cell>
        </row>
        <row r="21735">
          <cell r="A21735">
            <v>1047794</v>
          </cell>
        </row>
        <row r="21736">
          <cell r="A21736">
            <v>1047794</v>
          </cell>
        </row>
        <row r="21737">
          <cell r="A21737">
            <v>1047794</v>
          </cell>
        </row>
        <row r="21738">
          <cell r="A21738">
            <v>1047794</v>
          </cell>
        </row>
        <row r="21739">
          <cell r="A21739">
            <v>1047794</v>
          </cell>
        </row>
        <row r="21740">
          <cell r="A21740">
            <v>1047794</v>
          </cell>
        </row>
        <row r="21741">
          <cell r="A21741">
            <v>1047794</v>
          </cell>
        </row>
        <row r="21742">
          <cell r="A21742">
            <v>1047794</v>
          </cell>
        </row>
        <row r="21743">
          <cell r="A21743">
            <v>1047794</v>
          </cell>
        </row>
        <row r="21744">
          <cell r="A21744">
            <v>1047794</v>
          </cell>
        </row>
        <row r="21745">
          <cell r="A21745">
            <v>1047794</v>
          </cell>
        </row>
        <row r="21746">
          <cell r="A21746">
            <v>1047794</v>
          </cell>
        </row>
        <row r="21747">
          <cell r="A21747">
            <v>1047794</v>
          </cell>
        </row>
        <row r="21748">
          <cell r="A21748">
            <v>1047794</v>
          </cell>
        </row>
        <row r="21749">
          <cell r="A21749">
            <v>1047794</v>
          </cell>
        </row>
        <row r="21750">
          <cell r="A21750">
            <v>1047794</v>
          </cell>
        </row>
        <row r="21751">
          <cell r="A21751">
            <v>1047794</v>
          </cell>
        </row>
        <row r="21752">
          <cell r="A21752">
            <v>1047794</v>
          </cell>
        </row>
        <row r="21753">
          <cell r="A21753">
            <v>1047794</v>
          </cell>
        </row>
        <row r="21754">
          <cell r="A21754">
            <v>1047794</v>
          </cell>
        </row>
        <row r="21755">
          <cell r="A21755">
            <v>1047794</v>
          </cell>
        </row>
        <row r="21756">
          <cell r="A21756">
            <v>1047794</v>
          </cell>
        </row>
        <row r="21757">
          <cell r="A21757">
            <v>1047794</v>
          </cell>
        </row>
        <row r="21758">
          <cell r="A21758">
            <v>1047794</v>
          </cell>
        </row>
        <row r="21759">
          <cell r="A21759">
            <v>1047794</v>
          </cell>
        </row>
        <row r="21760">
          <cell r="A21760">
            <v>1047794</v>
          </cell>
        </row>
        <row r="21761">
          <cell r="A21761">
            <v>1047794</v>
          </cell>
        </row>
        <row r="21762">
          <cell r="A21762">
            <v>1047794</v>
          </cell>
        </row>
        <row r="21763">
          <cell r="A21763">
            <v>1047794</v>
          </cell>
        </row>
        <row r="21764">
          <cell r="A21764">
            <v>1047794</v>
          </cell>
        </row>
        <row r="21765">
          <cell r="A21765">
            <v>1047794</v>
          </cell>
        </row>
        <row r="21766">
          <cell r="A21766">
            <v>1047794</v>
          </cell>
        </row>
        <row r="21767">
          <cell r="A21767">
            <v>1047794</v>
          </cell>
        </row>
        <row r="21768">
          <cell r="A21768">
            <v>1047794</v>
          </cell>
        </row>
        <row r="21769">
          <cell r="A21769">
            <v>1047794</v>
          </cell>
        </row>
        <row r="21770">
          <cell r="A21770">
            <v>1047794</v>
          </cell>
        </row>
        <row r="21771">
          <cell r="A21771">
            <v>1047794</v>
          </cell>
        </row>
        <row r="21772">
          <cell r="A21772">
            <v>1047794</v>
          </cell>
        </row>
        <row r="21773">
          <cell r="A21773">
            <v>1047794</v>
          </cell>
        </row>
        <row r="21774">
          <cell r="A21774">
            <v>1047794</v>
          </cell>
        </row>
        <row r="21775">
          <cell r="A21775">
            <v>1047794</v>
          </cell>
        </row>
        <row r="21776">
          <cell r="A21776">
            <v>1047794</v>
          </cell>
        </row>
        <row r="21777">
          <cell r="A21777">
            <v>1047794</v>
          </cell>
        </row>
        <row r="21778">
          <cell r="A21778">
            <v>1047794</v>
          </cell>
        </row>
        <row r="21779">
          <cell r="A21779">
            <v>1047794</v>
          </cell>
        </row>
        <row r="21780">
          <cell r="A21780">
            <v>1047794</v>
          </cell>
        </row>
        <row r="21781">
          <cell r="A21781">
            <v>1047794</v>
          </cell>
        </row>
        <row r="21782">
          <cell r="A21782">
            <v>1047794</v>
          </cell>
        </row>
        <row r="21783">
          <cell r="A21783">
            <v>1047794</v>
          </cell>
        </row>
        <row r="21784">
          <cell r="A21784">
            <v>1047794</v>
          </cell>
        </row>
        <row r="21785">
          <cell r="A21785">
            <v>1047794</v>
          </cell>
        </row>
        <row r="21786">
          <cell r="A21786">
            <v>1047794</v>
          </cell>
        </row>
        <row r="21787">
          <cell r="A21787">
            <v>1047794</v>
          </cell>
        </row>
        <row r="21788">
          <cell r="A21788">
            <v>1047794</v>
          </cell>
        </row>
        <row r="21789">
          <cell r="A21789">
            <v>1047794</v>
          </cell>
        </row>
        <row r="21790">
          <cell r="A21790">
            <v>1047794</v>
          </cell>
        </row>
        <row r="21791">
          <cell r="A21791">
            <v>1047794</v>
          </cell>
        </row>
        <row r="21792">
          <cell r="A21792">
            <v>1047794</v>
          </cell>
        </row>
        <row r="21793">
          <cell r="A21793">
            <v>1047794</v>
          </cell>
        </row>
        <row r="21794">
          <cell r="A21794">
            <v>1047794</v>
          </cell>
        </row>
        <row r="21795">
          <cell r="A21795">
            <v>1047794</v>
          </cell>
        </row>
        <row r="21796">
          <cell r="A21796">
            <v>1047794</v>
          </cell>
        </row>
        <row r="21797">
          <cell r="A21797">
            <v>1047794</v>
          </cell>
        </row>
        <row r="21798">
          <cell r="A21798">
            <v>1047794</v>
          </cell>
        </row>
        <row r="21799">
          <cell r="A21799">
            <v>1047794</v>
          </cell>
        </row>
        <row r="21800">
          <cell r="A21800">
            <v>1047794</v>
          </cell>
        </row>
        <row r="21801">
          <cell r="A21801">
            <v>1047794</v>
          </cell>
        </row>
        <row r="21802">
          <cell r="A21802">
            <v>1047794</v>
          </cell>
        </row>
        <row r="21803">
          <cell r="A21803">
            <v>1047795</v>
          </cell>
        </row>
        <row r="21804">
          <cell r="A21804">
            <v>1047795</v>
          </cell>
        </row>
        <row r="21805">
          <cell r="A21805">
            <v>1047795</v>
          </cell>
        </row>
        <row r="21806">
          <cell r="A21806">
            <v>1047795</v>
          </cell>
        </row>
        <row r="21807">
          <cell r="A21807">
            <v>1047795</v>
          </cell>
        </row>
        <row r="21808">
          <cell r="A21808">
            <v>1047795</v>
          </cell>
        </row>
        <row r="21809">
          <cell r="A21809">
            <v>1047795</v>
          </cell>
        </row>
        <row r="21810">
          <cell r="A21810">
            <v>1047795</v>
          </cell>
        </row>
        <row r="21811">
          <cell r="A21811">
            <v>1047795</v>
          </cell>
        </row>
        <row r="21812">
          <cell r="A21812">
            <v>1047795</v>
          </cell>
        </row>
        <row r="21813">
          <cell r="A21813">
            <v>1047795</v>
          </cell>
        </row>
        <row r="21814">
          <cell r="A21814">
            <v>1047795</v>
          </cell>
        </row>
        <row r="21815">
          <cell r="A21815">
            <v>1047795</v>
          </cell>
        </row>
        <row r="21816">
          <cell r="A21816">
            <v>1047795</v>
          </cell>
        </row>
        <row r="21817">
          <cell r="A21817">
            <v>1047795</v>
          </cell>
        </row>
        <row r="21818">
          <cell r="A21818">
            <v>1047795</v>
          </cell>
        </row>
        <row r="21819">
          <cell r="A21819">
            <v>1047795</v>
          </cell>
        </row>
        <row r="21820">
          <cell r="A21820">
            <v>1047795</v>
          </cell>
        </row>
        <row r="21821">
          <cell r="A21821">
            <v>1047795</v>
          </cell>
        </row>
        <row r="21822">
          <cell r="A21822">
            <v>1047795</v>
          </cell>
        </row>
        <row r="21823">
          <cell r="A21823">
            <v>1047795</v>
          </cell>
        </row>
        <row r="21824">
          <cell r="A21824">
            <v>1047795</v>
          </cell>
        </row>
        <row r="21825">
          <cell r="A21825">
            <v>1047795</v>
          </cell>
        </row>
        <row r="21826">
          <cell r="A21826">
            <v>1047795</v>
          </cell>
        </row>
        <row r="21827">
          <cell r="A21827">
            <v>1047795</v>
          </cell>
        </row>
        <row r="21828">
          <cell r="A21828">
            <v>1047795</v>
          </cell>
        </row>
        <row r="21829">
          <cell r="A21829">
            <v>1047795</v>
          </cell>
        </row>
        <row r="21830">
          <cell r="A21830">
            <v>1047795</v>
          </cell>
        </row>
        <row r="21831">
          <cell r="A21831">
            <v>1047795</v>
          </cell>
        </row>
        <row r="21832">
          <cell r="A21832">
            <v>1047795</v>
          </cell>
        </row>
        <row r="21833">
          <cell r="A21833">
            <v>1047795</v>
          </cell>
        </row>
        <row r="21834">
          <cell r="A21834">
            <v>1047795</v>
          </cell>
        </row>
        <row r="21835">
          <cell r="A21835">
            <v>1047795</v>
          </cell>
        </row>
        <row r="21836">
          <cell r="A21836">
            <v>1047795</v>
          </cell>
        </row>
        <row r="21837">
          <cell r="A21837">
            <v>1047795</v>
          </cell>
        </row>
        <row r="21838">
          <cell r="A21838">
            <v>1047795</v>
          </cell>
        </row>
        <row r="21839">
          <cell r="A21839">
            <v>1047795</v>
          </cell>
        </row>
        <row r="21840">
          <cell r="A21840">
            <v>1047795</v>
          </cell>
        </row>
        <row r="21841">
          <cell r="A21841">
            <v>1047795</v>
          </cell>
        </row>
        <row r="21842">
          <cell r="A21842">
            <v>1047795</v>
          </cell>
        </row>
        <row r="21843">
          <cell r="A21843">
            <v>1047795</v>
          </cell>
        </row>
        <row r="21844">
          <cell r="A21844">
            <v>1047795</v>
          </cell>
        </row>
        <row r="21845">
          <cell r="A21845">
            <v>1047795</v>
          </cell>
        </row>
        <row r="21846">
          <cell r="A21846">
            <v>1047795</v>
          </cell>
        </row>
        <row r="21847">
          <cell r="A21847">
            <v>1047795</v>
          </cell>
        </row>
        <row r="21848">
          <cell r="A21848">
            <v>1047795</v>
          </cell>
        </row>
        <row r="21849">
          <cell r="A21849">
            <v>1047809</v>
          </cell>
        </row>
        <row r="21850">
          <cell r="A21850">
            <v>1047809</v>
          </cell>
        </row>
        <row r="21851">
          <cell r="A21851">
            <v>1047809</v>
          </cell>
        </row>
        <row r="21852">
          <cell r="A21852">
            <v>1047809</v>
          </cell>
        </row>
        <row r="21853">
          <cell r="A21853">
            <v>1047809</v>
          </cell>
        </row>
        <row r="21854">
          <cell r="A21854">
            <v>1047809</v>
          </cell>
        </row>
        <row r="21855">
          <cell r="A21855">
            <v>1047809</v>
          </cell>
        </row>
        <row r="21856">
          <cell r="A21856">
            <v>1047809</v>
          </cell>
        </row>
        <row r="21857">
          <cell r="A21857">
            <v>1047809</v>
          </cell>
        </row>
        <row r="21858">
          <cell r="A21858">
            <v>1047824</v>
          </cell>
        </row>
        <row r="21859">
          <cell r="A21859">
            <v>1047824</v>
          </cell>
        </row>
        <row r="21860">
          <cell r="A21860">
            <v>1047824</v>
          </cell>
        </row>
        <row r="21861">
          <cell r="A21861">
            <v>1047824</v>
          </cell>
        </row>
        <row r="21862">
          <cell r="A21862">
            <v>1047824</v>
          </cell>
        </row>
        <row r="21863">
          <cell r="A21863">
            <v>1047824</v>
          </cell>
        </row>
        <row r="21864">
          <cell r="A21864">
            <v>1047824</v>
          </cell>
        </row>
        <row r="21865">
          <cell r="A21865">
            <v>1047824</v>
          </cell>
        </row>
        <row r="21866">
          <cell r="A21866">
            <v>1047824</v>
          </cell>
        </row>
        <row r="21867">
          <cell r="A21867">
            <v>1047824</v>
          </cell>
        </row>
        <row r="21868">
          <cell r="A21868">
            <v>1047824</v>
          </cell>
        </row>
        <row r="21869">
          <cell r="A21869">
            <v>1047824</v>
          </cell>
        </row>
        <row r="21870">
          <cell r="A21870">
            <v>1047824</v>
          </cell>
        </row>
        <row r="21871">
          <cell r="A21871">
            <v>1047824</v>
          </cell>
        </row>
        <row r="21872">
          <cell r="A21872">
            <v>1047824</v>
          </cell>
        </row>
        <row r="21873">
          <cell r="A21873">
            <v>1047824</v>
          </cell>
        </row>
        <row r="21874">
          <cell r="A21874">
            <v>1047824</v>
          </cell>
        </row>
        <row r="21875">
          <cell r="A21875">
            <v>1047824</v>
          </cell>
        </row>
        <row r="21876">
          <cell r="A21876">
            <v>1047824</v>
          </cell>
        </row>
        <row r="21877">
          <cell r="A21877">
            <v>1047824</v>
          </cell>
        </row>
        <row r="21878">
          <cell r="A21878">
            <v>1047824</v>
          </cell>
        </row>
        <row r="21879">
          <cell r="A21879">
            <v>1047824</v>
          </cell>
        </row>
        <row r="21880">
          <cell r="A21880">
            <v>1047824</v>
          </cell>
        </row>
        <row r="21881">
          <cell r="A21881">
            <v>1047824</v>
          </cell>
        </row>
        <row r="21882">
          <cell r="A21882">
            <v>1047824</v>
          </cell>
        </row>
        <row r="21883">
          <cell r="A21883">
            <v>1047824</v>
          </cell>
        </row>
        <row r="21884">
          <cell r="A21884">
            <v>1047824</v>
          </cell>
        </row>
        <row r="21885">
          <cell r="A21885">
            <v>1047824</v>
          </cell>
        </row>
        <row r="21886">
          <cell r="A21886">
            <v>1047824</v>
          </cell>
        </row>
        <row r="21887">
          <cell r="A21887">
            <v>1047824</v>
          </cell>
        </row>
        <row r="21888">
          <cell r="A21888">
            <v>1047824</v>
          </cell>
        </row>
        <row r="21889">
          <cell r="A21889">
            <v>1047824</v>
          </cell>
        </row>
        <row r="21890">
          <cell r="A21890">
            <v>1047824</v>
          </cell>
        </row>
        <row r="21891">
          <cell r="A21891">
            <v>1047824</v>
          </cell>
        </row>
        <row r="21892">
          <cell r="A21892">
            <v>1047824</v>
          </cell>
        </row>
        <row r="21893">
          <cell r="A21893">
            <v>1047824</v>
          </cell>
        </row>
        <row r="21894">
          <cell r="A21894">
            <v>1047824</v>
          </cell>
        </row>
        <row r="21895">
          <cell r="A21895">
            <v>1047824</v>
          </cell>
        </row>
        <row r="21896">
          <cell r="A21896">
            <v>1047837</v>
          </cell>
        </row>
        <row r="21897">
          <cell r="A21897">
            <v>1047837</v>
          </cell>
        </row>
        <row r="21898">
          <cell r="A21898">
            <v>1047837</v>
          </cell>
        </row>
        <row r="21899">
          <cell r="A21899">
            <v>1047837</v>
          </cell>
        </row>
        <row r="21900">
          <cell r="A21900">
            <v>1047837</v>
          </cell>
        </row>
        <row r="21901">
          <cell r="A21901">
            <v>1047837</v>
          </cell>
        </row>
        <row r="21902">
          <cell r="A21902">
            <v>1047837</v>
          </cell>
        </row>
        <row r="21903">
          <cell r="A21903">
            <v>1047837</v>
          </cell>
        </row>
        <row r="21904">
          <cell r="A21904">
            <v>1047837</v>
          </cell>
        </row>
        <row r="21905">
          <cell r="A21905">
            <v>1047837</v>
          </cell>
        </row>
        <row r="21906">
          <cell r="A21906">
            <v>1047837</v>
          </cell>
        </row>
        <row r="21907">
          <cell r="A21907">
            <v>1047837</v>
          </cell>
        </row>
        <row r="21908">
          <cell r="A21908">
            <v>1047837</v>
          </cell>
        </row>
        <row r="21909">
          <cell r="A21909">
            <v>1047837</v>
          </cell>
        </row>
        <row r="21910">
          <cell r="A21910">
            <v>1047837</v>
          </cell>
        </row>
        <row r="21911">
          <cell r="A21911">
            <v>1047837</v>
          </cell>
        </row>
        <row r="21912">
          <cell r="A21912">
            <v>1047837</v>
          </cell>
        </row>
        <row r="21913">
          <cell r="A21913">
            <v>1047837</v>
          </cell>
        </row>
        <row r="21914">
          <cell r="A21914">
            <v>1047837</v>
          </cell>
        </row>
        <row r="21915">
          <cell r="A21915">
            <v>1047837</v>
          </cell>
        </row>
        <row r="21916">
          <cell r="A21916">
            <v>1047837</v>
          </cell>
        </row>
        <row r="21917">
          <cell r="A21917">
            <v>1047837</v>
          </cell>
        </row>
        <row r="21918">
          <cell r="A21918">
            <v>1047837</v>
          </cell>
        </row>
        <row r="21919">
          <cell r="A21919">
            <v>1047837</v>
          </cell>
        </row>
        <row r="21920">
          <cell r="A21920">
            <v>1047837</v>
          </cell>
        </row>
        <row r="21921">
          <cell r="A21921">
            <v>1047837</v>
          </cell>
        </row>
        <row r="21922">
          <cell r="A21922">
            <v>1047837</v>
          </cell>
        </row>
        <row r="21923">
          <cell r="A21923">
            <v>1047837</v>
          </cell>
        </row>
        <row r="21924">
          <cell r="A21924">
            <v>1047837</v>
          </cell>
        </row>
        <row r="21925">
          <cell r="A21925">
            <v>1047837</v>
          </cell>
        </row>
        <row r="21926">
          <cell r="A21926">
            <v>1047837</v>
          </cell>
        </row>
        <row r="21927">
          <cell r="A21927">
            <v>1047837</v>
          </cell>
        </row>
        <row r="21928">
          <cell r="A21928">
            <v>1047856</v>
          </cell>
        </row>
        <row r="21929">
          <cell r="A21929">
            <v>1047856</v>
          </cell>
        </row>
        <row r="21930">
          <cell r="A21930">
            <v>1047856</v>
          </cell>
        </row>
        <row r="21931">
          <cell r="A21931">
            <v>1047856</v>
          </cell>
        </row>
        <row r="21932">
          <cell r="A21932">
            <v>1047856</v>
          </cell>
        </row>
        <row r="21933">
          <cell r="A21933">
            <v>1047856</v>
          </cell>
        </row>
        <row r="21934">
          <cell r="A21934">
            <v>1047856</v>
          </cell>
        </row>
        <row r="21935">
          <cell r="A21935">
            <v>1047856</v>
          </cell>
        </row>
        <row r="21936">
          <cell r="A21936">
            <v>1047856</v>
          </cell>
        </row>
        <row r="21937">
          <cell r="A21937">
            <v>1047856</v>
          </cell>
        </row>
        <row r="21938">
          <cell r="A21938">
            <v>1047856</v>
          </cell>
        </row>
        <row r="21939">
          <cell r="A21939">
            <v>1047856</v>
          </cell>
        </row>
        <row r="21940">
          <cell r="A21940">
            <v>1047856</v>
          </cell>
        </row>
        <row r="21941">
          <cell r="A21941">
            <v>1047856</v>
          </cell>
        </row>
        <row r="21942">
          <cell r="A21942">
            <v>1047856</v>
          </cell>
        </row>
        <row r="21943">
          <cell r="A21943">
            <v>1047856</v>
          </cell>
        </row>
        <row r="21944">
          <cell r="A21944">
            <v>1047856</v>
          </cell>
        </row>
        <row r="21945">
          <cell r="A21945">
            <v>1047856</v>
          </cell>
        </row>
        <row r="21946">
          <cell r="A21946">
            <v>1047856</v>
          </cell>
        </row>
        <row r="21947">
          <cell r="A21947">
            <v>1047856</v>
          </cell>
        </row>
        <row r="21948">
          <cell r="A21948">
            <v>1047856</v>
          </cell>
        </row>
        <row r="21949">
          <cell r="A21949">
            <v>1047856</v>
          </cell>
        </row>
        <row r="21950">
          <cell r="A21950">
            <v>1047856</v>
          </cell>
        </row>
        <row r="21951">
          <cell r="A21951">
            <v>1047856</v>
          </cell>
        </row>
        <row r="21952">
          <cell r="A21952">
            <v>1047856</v>
          </cell>
        </row>
        <row r="21953">
          <cell r="A21953">
            <v>1047856</v>
          </cell>
        </row>
        <row r="21954">
          <cell r="A21954">
            <v>1047856</v>
          </cell>
        </row>
        <row r="21955">
          <cell r="A21955">
            <v>1047856</v>
          </cell>
        </row>
        <row r="21956">
          <cell r="A21956">
            <v>1047856</v>
          </cell>
        </row>
        <row r="21957">
          <cell r="A21957">
            <v>1047856</v>
          </cell>
        </row>
        <row r="21958">
          <cell r="A21958">
            <v>1047856</v>
          </cell>
        </row>
        <row r="21959">
          <cell r="A21959">
            <v>1047856</v>
          </cell>
        </row>
        <row r="21960">
          <cell r="A21960">
            <v>1047856</v>
          </cell>
        </row>
        <row r="21961">
          <cell r="A21961">
            <v>1047856</v>
          </cell>
        </row>
        <row r="21962">
          <cell r="A21962">
            <v>1047856</v>
          </cell>
        </row>
        <row r="21963">
          <cell r="A21963">
            <v>1047856</v>
          </cell>
        </row>
        <row r="21964">
          <cell r="A21964">
            <v>1047856</v>
          </cell>
        </row>
        <row r="21965">
          <cell r="A21965">
            <v>1047856</v>
          </cell>
        </row>
        <row r="21966">
          <cell r="A21966">
            <v>1047856</v>
          </cell>
        </row>
        <row r="21967">
          <cell r="A21967">
            <v>1047856</v>
          </cell>
        </row>
        <row r="21968">
          <cell r="A21968">
            <v>1047856</v>
          </cell>
        </row>
        <row r="21969">
          <cell r="A21969">
            <v>1047856</v>
          </cell>
        </row>
        <row r="21970">
          <cell r="A21970">
            <v>1047856</v>
          </cell>
        </row>
        <row r="21971">
          <cell r="A21971">
            <v>1047856</v>
          </cell>
        </row>
        <row r="21972">
          <cell r="A21972">
            <v>1047856</v>
          </cell>
        </row>
        <row r="21973">
          <cell r="A21973">
            <v>1047856</v>
          </cell>
        </row>
        <row r="21974">
          <cell r="A21974">
            <v>1047856</v>
          </cell>
        </row>
        <row r="21975">
          <cell r="A21975">
            <v>1047856</v>
          </cell>
        </row>
        <row r="21976">
          <cell r="A21976">
            <v>1047856</v>
          </cell>
        </row>
        <row r="21977">
          <cell r="A21977">
            <v>1047856</v>
          </cell>
        </row>
        <row r="21978">
          <cell r="A21978">
            <v>1047856</v>
          </cell>
        </row>
        <row r="21979">
          <cell r="A21979">
            <v>1047856</v>
          </cell>
        </row>
        <row r="21980">
          <cell r="A21980">
            <v>1047856</v>
          </cell>
        </row>
        <row r="21981">
          <cell r="A21981">
            <v>1047856</v>
          </cell>
        </row>
        <row r="21982">
          <cell r="A21982">
            <v>1047856</v>
          </cell>
        </row>
        <row r="21983">
          <cell r="A21983">
            <v>1047856</v>
          </cell>
        </row>
        <row r="21984">
          <cell r="A21984">
            <v>1047856</v>
          </cell>
        </row>
        <row r="21985">
          <cell r="A21985">
            <v>1047856</v>
          </cell>
        </row>
        <row r="21986">
          <cell r="A21986">
            <v>1047856</v>
          </cell>
        </row>
        <row r="21987">
          <cell r="A21987">
            <v>1047856</v>
          </cell>
        </row>
        <row r="21988">
          <cell r="A21988">
            <v>1047856</v>
          </cell>
        </row>
        <row r="21989">
          <cell r="A21989">
            <v>1047856</v>
          </cell>
        </row>
        <row r="21990">
          <cell r="A21990">
            <v>1047856</v>
          </cell>
        </row>
        <row r="21991">
          <cell r="A21991">
            <v>1047856</v>
          </cell>
        </row>
        <row r="21992">
          <cell r="A21992">
            <v>1047856</v>
          </cell>
        </row>
        <row r="21993">
          <cell r="A21993">
            <v>1047856</v>
          </cell>
        </row>
        <row r="21994">
          <cell r="A21994">
            <v>1047856</v>
          </cell>
        </row>
        <row r="21995">
          <cell r="A21995">
            <v>1047856</v>
          </cell>
        </row>
        <row r="21996">
          <cell r="A21996">
            <v>1047856</v>
          </cell>
        </row>
        <row r="21997">
          <cell r="A21997">
            <v>1047856</v>
          </cell>
        </row>
        <row r="21998">
          <cell r="A21998">
            <v>1047856</v>
          </cell>
        </row>
        <row r="21999">
          <cell r="A21999">
            <v>1047856</v>
          </cell>
        </row>
        <row r="22000">
          <cell r="A22000">
            <v>1047856</v>
          </cell>
        </row>
        <row r="22001">
          <cell r="A22001">
            <v>1047856</v>
          </cell>
        </row>
        <row r="22002">
          <cell r="A22002">
            <v>1047856</v>
          </cell>
        </row>
        <row r="22003">
          <cell r="A22003">
            <v>1047856</v>
          </cell>
        </row>
        <row r="22004">
          <cell r="A22004">
            <v>1047856</v>
          </cell>
        </row>
        <row r="22005">
          <cell r="A22005">
            <v>1047856</v>
          </cell>
        </row>
        <row r="22006">
          <cell r="A22006">
            <v>1047856</v>
          </cell>
        </row>
        <row r="22007">
          <cell r="A22007">
            <v>1047856</v>
          </cell>
        </row>
        <row r="22008">
          <cell r="A22008">
            <v>1047856</v>
          </cell>
        </row>
        <row r="22009">
          <cell r="A22009">
            <v>1047856</v>
          </cell>
        </row>
        <row r="22010">
          <cell r="A22010">
            <v>1047856</v>
          </cell>
        </row>
        <row r="22011">
          <cell r="A22011">
            <v>1047856</v>
          </cell>
        </row>
        <row r="22012">
          <cell r="A22012">
            <v>1047856</v>
          </cell>
        </row>
        <row r="22013">
          <cell r="A22013">
            <v>1047856</v>
          </cell>
        </row>
        <row r="22014">
          <cell r="A22014">
            <v>1047856</v>
          </cell>
        </row>
        <row r="22015">
          <cell r="A22015">
            <v>1047856</v>
          </cell>
        </row>
        <row r="22016">
          <cell r="A22016">
            <v>1047856</v>
          </cell>
        </row>
        <row r="22017">
          <cell r="A22017">
            <v>1047856</v>
          </cell>
        </row>
        <row r="22018">
          <cell r="A22018">
            <v>1047856</v>
          </cell>
        </row>
        <row r="22019">
          <cell r="A22019">
            <v>1047934</v>
          </cell>
        </row>
        <row r="22020">
          <cell r="A22020">
            <v>1047934</v>
          </cell>
        </row>
        <row r="22021">
          <cell r="A22021">
            <v>1047934</v>
          </cell>
        </row>
        <row r="22022">
          <cell r="A22022">
            <v>1047934</v>
          </cell>
        </row>
        <row r="22023">
          <cell r="A22023">
            <v>1047934</v>
          </cell>
        </row>
        <row r="22024">
          <cell r="A22024">
            <v>1047934</v>
          </cell>
        </row>
        <row r="22025">
          <cell r="A22025">
            <v>1047934</v>
          </cell>
        </row>
        <row r="22026">
          <cell r="A22026">
            <v>1047934</v>
          </cell>
        </row>
        <row r="22027">
          <cell r="A22027">
            <v>1047934</v>
          </cell>
        </row>
        <row r="22028">
          <cell r="A22028">
            <v>1047934</v>
          </cell>
        </row>
        <row r="22029">
          <cell r="A22029">
            <v>1047934</v>
          </cell>
        </row>
        <row r="22030">
          <cell r="A22030">
            <v>1047934</v>
          </cell>
        </row>
        <row r="22031">
          <cell r="A22031">
            <v>1047934</v>
          </cell>
        </row>
        <row r="22032">
          <cell r="A22032">
            <v>1047934</v>
          </cell>
        </row>
        <row r="22033">
          <cell r="A22033">
            <v>1047934</v>
          </cell>
        </row>
        <row r="22034">
          <cell r="A22034">
            <v>1047934</v>
          </cell>
        </row>
        <row r="22035">
          <cell r="A22035">
            <v>1047934</v>
          </cell>
        </row>
        <row r="22036">
          <cell r="A22036">
            <v>1047934</v>
          </cell>
        </row>
        <row r="22037">
          <cell r="A22037">
            <v>1047934</v>
          </cell>
        </row>
        <row r="22038">
          <cell r="A22038">
            <v>1047934</v>
          </cell>
        </row>
        <row r="22039">
          <cell r="A22039">
            <v>1047934</v>
          </cell>
        </row>
        <row r="22040">
          <cell r="A22040">
            <v>1047934</v>
          </cell>
        </row>
        <row r="22041">
          <cell r="A22041">
            <v>1047934</v>
          </cell>
        </row>
        <row r="22042">
          <cell r="A22042">
            <v>1047934</v>
          </cell>
        </row>
        <row r="22043">
          <cell r="A22043">
            <v>1047934</v>
          </cell>
        </row>
        <row r="22044">
          <cell r="A22044">
            <v>1047934</v>
          </cell>
        </row>
        <row r="22045">
          <cell r="A22045">
            <v>1047934</v>
          </cell>
        </row>
        <row r="22046">
          <cell r="A22046">
            <v>1047934</v>
          </cell>
        </row>
        <row r="22047">
          <cell r="A22047">
            <v>1047934</v>
          </cell>
        </row>
        <row r="22048">
          <cell r="A22048">
            <v>1047934</v>
          </cell>
        </row>
        <row r="22049">
          <cell r="A22049">
            <v>1047934</v>
          </cell>
        </row>
        <row r="22050">
          <cell r="A22050">
            <v>1047934</v>
          </cell>
        </row>
        <row r="22051">
          <cell r="A22051">
            <v>1047934</v>
          </cell>
        </row>
        <row r="22052">
          <cell r="A22052">
            <v>1047953</v>
          </cell>
        </row>
        <row r="22053">
          <cell r="A22053">
            <v>1047953</v>
          </cell>
        </row>
        <row r="22054">
          <cell r="A22054">
            <v>1047953</v>
          </cell>
        </row>
        <row r="22055">
          <cell r="A22055">
            <v>1047953</v>
          </cell>
        </row>
        <row r="22056">
          <cell r="A22056">
            <v>1047953</v>
          </cell>
        </row>
        <row r="22057">
          <cell r="A22057">
            <v>1047953</v>
          </cell>
        </row>
        <row r="22058">
          <cell r="A22058">
            <v>1047953</v>
          </cell>
        </row>
        <row r="22059">
          <cell r="A22059">
            <v>1047953</v>
          </cell>
        </row>
        <row r="22060">
          <cell r="A22060">
            <v>1047953</v>
          </cell>
        </row>
        <row r="22061">
          <cell r="A22061">
            <v>1047953</v>
          </cell>
        </row>
        <row r="22062">
          <cell r="A22062">
            <v>1047953</v>
          </cell>
        </row>
        <row r="22063">
          <cell r="A22063">
            <v>1047953</v>
          </cell>
        </row>
        <row r="22064">
          <cell r="A22064">
            <v>1047953</v>
          </cell>
        </row>
        <row r="22065">
          <cell r="A22065">
            <v>1047953</v>
          </cell>
        </row>
        <row r="22066">
          <cell r="A22066">
            <v>1047953</v>
          </cell>
        </row>
        <row r="22067">
          <cell r="A22067">
            <v>1047953</v>
          </cell>
        </row>
        <row r="22068">
          <cell r="A22068">
            <v>1047953</v>
          </cell>
        </row>
        <row r="22069">
          <cell r="A22069">
            <v>1047953</v>
          </cell>
        </row>
        <row r="22070">
          <cell r="A22070">
            <v>1047953</v>
          </cell>
        </row>
        <row r="22071">
          <cell r="A22071">
            <v>1047953</v>
          </cell>
        </row>
        <row r="22072">
          <cell r="A22072">
            <v>1047953</v>
          </cell>
        </row>
        <row r="22073">
          <cell r="A22073">
            <v>1047953</v>
          </cell>
        </row>
        <row r="22074">
          <cell r="A22074">
            <v>1047953</v>
          </cell>
        </row>
        <row r="22075">
          <cell r="A22075">
            <v>1047953</v>
          </cell>
        </row>
        <row r="22076">
          <cell r="A22076">
            <v>1047953</v>
          </cell>
        </row>
        <row r="22077">
          <cell r="A22077">
            <v>1047953</v>
          </cell>
        </row>
        <row r="22078">
          <cell r="A22078">
            <v>1047953</v>
          </cell>
        </row>
        <row r="22079">
          <cell r="A22079">
            <v>1047953</v>
          </cell>
        </row>
        <row r="22080">
          <cell r="A22080">
            <v>1047953</v>
          </cell>
        </row>
        <row r="22081">
          <cell r="A22081">
            <v>1047953</v>
          </cell>
        </row>
        <row r="22082">
          <cell r="A22082">
            <v>1047953</v>
          </cell>
        </row>
        <row r="22083">
          <cell r="A22083">
            <v>1047953</v>
          </cell>
        </row>
        <row r="22084">
          <cell r="A22084">
            <v>1047953</v>
          </cell>
        </row>
        <row r="22085">
          <cell r="A22085">
            <v>1047953</v>
          </cell>
        </row>
        <row r="22086">
          <cell r="A22086">
            <v>1047953</v>
          </cell>
        </row>
        <row r="22087">
          <cell r="A22087">
            <v>1047953</v>
          </cell>
        </row>
        <row r="22088">
          <cell r="A22088">
            <v>1047953</v>
          </cell>
        </row>
        <row r="22089">
          <cell r="A22089">
            <v>1047953</v>
          </cell>
        </row>
        <row r="22090">
          <cell r="A22090">
            <v>1047953</v>
          </cell>
        </row>
        <row r="22091">
          <cell r="A22091">
            <v>1047953</v>
          </cell>
        </row>
        <row r="22092">
          <cell r="A22092">
            <v>1047953</v>
          </cell>
        </row>
        <row r="22093">
          <cell r="A22093">
            <v>1047953</v>
          </cell>
        </row>
        <row r="22094">
          <cell r="A22094">
            <v>1047953</v>
          </cell>
        </row>
        <row r="22095">
          <cell r="A22095">
            <v>1047953</v>
          </cell>
        </row>
        <row r="22096">
          <cell r="A22096">
            <v>1047953</v>
          </cell>
        </row>
        <row r="22097">
          <cell r="A22097">
            <v>1047953</v>
          </cell>
        </row>
        <row r="22098">
          <cell r="A22098">
            <v>1047953</v>
          </cell>
        </row>
        <row r="22099">
          <cell r="A22099">
            <v>1047953</v>
          </cell>
        </row>
        <row r="22100">
          <cell r="A22100">
            <v>1047953</v>
          </cell>
        </row>
        <row r="22101">
          <cell r="A22101">
            <v>1047953</v>
          </cell>
        </row>
        <row r="22102">
          <cell r="A22102">
            <v>1047953</v>
          </cell>
        </row>
        <row r="22103">
          <cell r="A22103">
            <v>1047953</v>
          </cell>
        </row>
        <row r="22104">
          <cell r="A22104">
            <v>1047953</v>
          </cell>
        </row>
        <row r="22105">
          <cell r="A22105">
            <v>1047953</v>
          </cell>
        </row>
        <row r="22106">
          <cell r="A22106">
            <v>1047953</v>
          </cell>
        </row>
        <row r="22107">
          <cell r="A22107">
            <v>1047953</v>
          </cell>
        </row>
        <row r="22108">
          <cell r="A22108">
            <v>1047953</v>
          </cell>
        </row>
        <row r="22109">
          <cell r="A22109">
            <v>1047953</v>
          </cell>
        </row>
        <row r="22110">
          <cell r="A22110">
            <v>1047955</v>
          </cell>
        </row>
        <row r="22111">
          <cell r="A22111">
            <v>1047955</v>
          </cell>
        </row>
        <row r="22112">
          <cell r="A22112">
            <v>1047955</v>
          </cell>
        </row>
        <row r="22113">
          <cell r="A22113">
            <v>1047955</v>
          </cell>
        </row>
        <row r="22114">
          <cell r="A22114">
            <v>1047955</v>
          </cell>
        </row>
        <row r="22115">
          <cell r="A22115">
            <v>1047955</v>
          </cell>
        </row>
        <row r="22116">
          <cell r="A22116">
            <v>1047955</v>
          </cell>
        </row>
        <row r="22117">
          <cell r="A22117">
            <v>1047955</v>
          </cell>
        </row>
        <row r="22118">
          <cell r="A22118">
            <v>1047955</v>
          </cell>
        </row>
        <row r="22119">
          <cell r="A22119">
            <v>1047955</v>
          </cell>
        </row>
        <row r="22120">
          <cell r="A22120">
            <v>1047955</v>
          </cell>
        </row>
        <row r="22121">
          <cell r="A22121">
            <v>1047955</v>
          </cell>
        </row>
        <row r="22122">
          <cell r="A22122">
            <v>1047955</v>
          </cell>
        </row>
        <row r="22123">
          <cell r="A22123">
            <v>1047955</v>
          </cell>
        </row>
        <row r="22124">
          <cell r="A22124">
            <v>1047955</v>
          </cell>
        </row>
        <row r="22125">
          <cell r="A22125">
            <v>1047955</v>
          </cell>
        </row>
        <row r="22126">
          <cell r="A22126">
            <v>1047955</v>
          </cell>
        </row>
        <row r="22127">
          <cell r="A22127">
            <v>1047955</v>
          </cell>
        </row>
        <row r="22128">
          <cell r="A22128">
            <v>1048179</v>
          </cell>
        </row>
        <row r="22129">
          <cell r="A22129">
            <v>1048179</v>
          </cell>
        </row>
        <row r="22130">
          <cell r="A22130">
            <v>1048179</v>
          </cell>
        </row>
        <row r="22131">
          <cell r="A22131">
            <v>1048179</v>
          </cell>
        </row>
        <row r="22132">
          <cell r="A22132">
            <v>1048179</v>
          </cell>
        </row>
        <row r="22133">
          <cell r="A22133">
            <v>1048179</v>
          </cell>
        </row>
        <row r="22134">
          <cell r="A22134">
            <v>1048179</v>
          </cell>
        </row>
        <row r="22135">
          <cell r="A22135">
            <v>1048179</v>
          </cell>
        </row>
        <row r="22136">
          <cell r="A22136">
            <v>1048221</v>
          </cell>
        </row>
        <row r="22137">
          <cell r="A22137">
            <v>1048221</v>
          </cell>
        </row>
        <row r="22138">
          <cell r="A22138">
            <v>1048221</v>
          </cell>
        </row>
        <row r="22139">
          <cell r="A22139">
            <v>1048221</v>
          </cell>
        </row>
        <row r="22140">
          <cell r="A22140">
            <v>1048221</v>
          </cell>
        </row>
        <row r="22141">
          <cell r="A22141">
            <v>1048221</v>
          </cell>
        </row>
        <row r="22142">
          <cell r="A22142">
            <v>1048221</v>
          </cell>
        </row>
        <row r="22143">
          <cell r="A22143">
            <v>1048221</v>
          </cell>
        </row>
        <row r="22144">
          <cell r="A22144">
            <v>1048221</v>
          </cell>
        </row>
        <row r="22145">
          <cell r="A22145">
            <v>1048221</v>
          </cell>
        </row>
        <row r="22146">
          <cell r="A22146">
            <v>1048221</v>
          </cell>
        </row>
        <row r="22147">
          <cell r="A22147">
            <v>1048221</v>
          </cell>
        </row>
        <row r="22148">
          <cell r="A22148">
            <v>1048221</v>
          </cell>
        </row>
        <row r="22149">
          <cell r="A22149">
            <v>1048221</v>
          </cell>
        </row>
        <row r="22150">
          <cell r="A22150">
            <v>1048221</v>
          </cell>
        </row>
        <row r="22151">
          <cell r="A22151">
            <v>1048221</v>
          </cell>
        </row>
        <row r="22152">
          <cell r="A22152">
            <v>1048221</v>
          </cell>
        </row>
        <row r="22153">
          <cell r="A22153">
            <v>1048221</v>
          </cell>
        </row>
        <row r="22154">
          <cell r="A22154">
            <v>1048221</v>
          </cell>
        </row>
        <row r="22155">
          <cell r="A22155">
            <v>1048221</v>
          </cell>
        </row>
        <row r="22156">
          <cell r="A22156">
            <v>1048239</v>
          </cell>
        </row>
        <row r="22157">
          <cell r="A22157">
            <v>1048239</v>
          </cell>
        </row>
        <row r="22158">
          <cell r="A22158">
            <v>1048239</v>
          </cell>
        </row>
        <row r="22159">
          <cell r="A22159">
            <v>1048239</v>
          </cell>
        </row>
        <row r="22160">
          <cell r="A22160">
            <v>1048239</v>
          </cell>
        </row>
        <row r="22161">
          <cell r="A22161">
            <v>1048239</v>
          </cell>
        </row>
        <row r="22162">
          <cell r="A22162">
            <v>1048239</v>
          </cell>
        </row>
        <row r="22163">
          <cell r="A22163">
            <v>1048239</v>
          </cell>
        </row>
        <row r="22164">
          <cell r="A22164">
            <v>1048239</v>
          </cell>
        </row>
        <row r="22165">
          <cell r="A22165">
            <v>1048239</v>
          </cell>
        </row>
        <row r="22166">
          <cell r="A22166">
            <v>1048239</v>
          </cell>
        </row>
        <row r="22167">
          <cell r="A22167">
            <v>1048239</v>
          </cell>
        </row>
        <row r="22168">
          <cell r="A22168">
            <v>1048239</v>
          </cell>
        </row>
        <row r="22169">
          <cell r="A22169">
            <v>1048239</v>
          </cell>
        </row>
        <row r="22170">
          <cell r="A22170">
            <v>1048253</v>
          </cell>
        </row>
        <row r="22171">
          <cell r="A22171">
            <v>1048253</v>
          </cell>
        </row>
        <row r="22172">
          <cell r="A22172">
            <v>1048253</v>
          </cell>
        </row>
        <row r="22173">
          <cell r="A22173">
            <v>1048253</v>
          </cell>
        </row>
        <row r="22174">
          <cell r="A22174">
            <v>1048253</v>
          </cell>
        </row>
        <row r="22175">
          <cell r="A22175">
            <v>1048253</v>
          </cell>
        </row>
        <row r="22176">
          <cell r="A22176">
            <v>1048253</v>
          </cell>
        </row>
        <row r="22177">
          <cell r="A22177">
            <v>1048253</v>
          </cell>
        </row>
        <row r="22178">
          <cell r="A22178">
            <v>1048253</v>
          </cell>
        </row>
        <row r="22179">
          <cell r="A22179">
            <v>1048253</v>
          </cell>
        </row>
        <row r="22180">
          <cell r="A22180">
            <v>1048253</v>
          </cell>
        </row>
        <row r="22181">
          <cell r="A22181">
            <v>1048253</v>
          </cell>
        </row>
        <row r="22182">
          <cell r="A22182">
            <v>1048253</v>
          </cell>
        </row>
        <row r="22183">
          <cell r="A22183">
            <v>1048253</v>
          </cell>
        </row>
        <row r="22184">
          <cell r="A22184">
            <v>1048253</v>
          </cell>
        </row>
        <row r="22185">
          <cell r="A22185">
            <v>1048253</v>
          </cell>
        </row>
        <row r="22186">
          <cell r="A22186">
            <v>1048253</v>
          </cell>
        </row>
        <row r="22187">
          <cell r="A22187">
            <v>1048255</v>
          </cell>
        </row>
        <row r="22188">
          <cell r="A22188">
            <v>1048255</v>
          </cell>
        </row>
        <row r="22189">
          <cell r="A22189">
            <v>1048255</v>
          </cell>
        </row>
        <row r="22190">
          <cell r="A22190">
            <v>1048255</v>
          </cell>
        </row>
        <row r="22191">
          <cell r="A22191">
            <v>1048255</v>
          </cell>
        </row>
        <row r="22192">
          <cell r="A22192">
            <v>1048255</v>
          </cell>
        </row>
        <row r="22193">
          <cell r="A22193">
            <v>1048255</v>
          </cell>
        </row>
        <row r="22194">
          <cell r="A22194">
            <v>1048255</v>
          </cell>
        </row>
        <row r="22195">
          <cell r="A22195">
            <v>1048255</v>
          </cell>
        </row>
        <row r="22196">
          <cell r="A22196">
            <v>1048255</v>
          </cell>
        </row>
        <row r="22197">
          <cell r="A22197">
            <v>1048296</v>
          </cell>
        </row>
        <row r="22198">
          <cell r="A22198">
            <v>1048296</v>
          </cell>
        </row>
        <row r="22199">
          <cell r="A22199">
            <v>1048296</v>
          </cell>
        </row>
        <row r="22200">
          <cell r="A22200">
            <v>1048296</v>
          </cell>
        </row>
        <row r="22201">
          <cell r="A22201">
            <v>1048324</v>
          </cell>
        </row>
        <row r="22202">
          <cell r="A22202">
            <v>1048324</v>
          </cell>
        </row>
        <row r="22203">
          <cell r="A22203">
            <v>1048330</v>
          </cell>
        </row>
        <row r="22204">
          <cell r="A22204">
            <v>1048330</v>
          </cell>
        </row>
        <row r="22205">
          <cell r="A22205">
            <v>1048331</v>
          </cell>
        </row>
        <row r="22206">
          <cell r="A22206">
            <v>1048339</v>
          </cell>
        </row>
        <row r="22207">
          <cell r="A22207">
            <v>1048353</v>
          </cell>
        </row>
        <row r="22208">
          <cell r="A22208">
            <v>1048354</v>
          </cell>
        </row>
        <row r="22209">
          <cell r="A22209">
            <v>1048376</v>
          </cell>
        </row>
        <row r="22210">
          <cell r="A22210">
            <v>1048376</v>
          </cell>
        </row>
        <row r="22211">
          <cell r="A22211">
            <v>1048376</v>
          </cell>
        </row>
        <row r="22212">
          <cell r="A22212">
            <v>1048376</v>
          </cell>
        </row>
        <row r="22213">
          <cell r="A22213">
            <v>1048376</v>
          </cell>
        </row>
        <row r="22214">
          <cell r="A22214">
            <v>1048376</v>
          </cell>
        </row>
        <row r="22215">
          <cell r="A22215">
            <v>1048376</v>
          </cell>
        </row>
        <row r="22216">
          <cell r="A22216">
            <v>1048376</v>
          </cell>
        </row>
        <row r="22217">
          <cell r="A22217">
            <v>1048376</v>
          </cell>
        </row>
        <row r="22218">
          <cell r="A22218">
            <v>1048376</v>
          </cell>
        </row>
        <row r="22219">
          <cell r="A22219">
            <v>1048376</v>
          </cell>
        </row>
        <row r="22220">
          <cell r="A22220">
            <v>1048376</v>
          </cell>
        </row>
        <row r="22221">
          <cell r="A22221">
            <v>1048390</v>
          </cell>
        </row>
        <row r="22222">
          <cell r="A22222">
            <v>1048393</v>
          </cell>
        </row>
        <row r="22223">
          <cell r="A22223">
            <v>1048393</v>
          </cell>
        </row>
        <row r="22224">
          <cell r="A22224">
            <v>1048394</v>
          </cell>
        </row>
        <row r="22225">
          <cell r="A22225">
            <v>1048394</v>
          </cell>
        </row>
        <row r="22226">
          <cell r="A22226">
            <v>1048395</v>
          </cell>
        </row>
        <row r="22227">
          <cell r="A22227">
            <v>1048407</v>
          </cell>
        </row>
        <row r="22228">
          <cell r="A22228">
            <v>1048407</v>
          </cell>
        </row>
        <row r="22229">
          <cell r="A22229">
            <v>1048407</v>
          </cell>
        </row>
        <row r="22230">
          <cell r="A22230">
            <v>1048407</v>
          </cell>
        </row>
        <row r="22231">
          <cell r="A22231">
            <v>1048407</v>
          </cell>
        </row>
        <row r="22232">
          <cell r="A22232">
            <v>1048407</v>
          </cell>
        </row>
        <row r="22233">
          <cell r="A22233">
            <v>1048449</v>
          </cell>
        </row>
        <row r="22234">
          <cell r="A22234">
            <v>1048449</v>
          </cell>
        </row>
        <row r="22235">
          <cell r="A22235">
            <v>1048512</v>
          </cell>
        </row>
        <row r="22236">
          <cell r="A22236">
            <v>1048512</v>
          </cell>
        </row>
        <row r="22237">
          <cell r="A22237">
            <v>1048512</v>
          </cell>
        </row>
        <row r="22238">
          <cell r="A22238">
            <v>1048512</v>
          </cell>
        </row>
        <row r="22239">
          <cell r="A22239">
            <v>1048512</v>
          </cell>
        </row>
        <row r="22240">
          <cell r="A22240">
            <v>1048512</v>
          </cell>
        </row>
        <row r="22241">
          <cell r="A22241">
            <v>1048512</v>
          </cell>
        </row>
        <row r="22242">
          <cell r="A22242">
            <v>1048512</v>
          </cell>
        </row>
        <row r="22243">
          <cell r="A22243">
            <v>1048512</v>
          </cell>
        </row>
        <row r="22244">
          <cell r="A22244">
            <v>1048512</v>
          </cell>
        </row>
        <row r="22245">
          <cell r="A22245">
            <v>1048512</v>
          </cell>
        </row>
        <row r="22246">
          <cell r="A22246">
            <v>1048512</v>
          </cell>
        </row>
        <row r="22247">
          <cell r="A22247">
            <v>1048512</v>
          </cell>
        </row>
        <row r="22248">
          <cell r="A22248">
            <v>1048512</v>
          </cell>
        </row>
        <row r="22249">
          <cell r="A22249">
            <v>1048512</v>
          </cell>
        </row>
        <row r="22250">
          <cell r="A22250">
            <v>1048512</v>
          </cell>
        </row>
        <row r="22251">
          <cell r="A22251">
            <v>1048512</v>
          </cell>
        </row>
        <row r="22252">
          <cell r="A22252">
            <v>1048512</v>
          </cell>
        </row>
        <row r="22253">
          <cell r="A22253">
            <v>1048512</v>
          </cell>
        </row>
        <row r="22254">
          <cell r="A22254">
            <v>1048512</v>
          </cell>
        </row>
        <row r="22255">
          <cell r="A22255">
            <v>1048512</v>
          </cell>
        </row>
        <row r="22256">
          <cell r="A22256">
            <v>1048512</v>
          </cell>
        </row>
        <row r="22257">
          <cell r="A22257">
            <v>1048512</v>
          </cell>
        </row>
        <row r="22258">
          <cell r="A22258">
            <v>1048512</v>
          </cell>
        </row>
        <row r="22259">
          <cell r="A22259">
            <v>1048512</v>
          </cell>
        </row>
        <row r="22260">
          <cell r="A22260">
            <v>1048512</v>
          </cell>
        </row>
        <row r="22261">
          <cell r="A22261">
            <v>1048512</v>
          </cell>
        </row>
        <row r="22262">
          <cell r="A22262">
            <v>1048512</v>
          </cell>
        </row>
        <row r="22263">
          <cell r="A22263">
            <v>1048512</v>
          </cell>
        </row>
        <row r="22264">
          <cell r="A22264">
            <v>1048512</v>
          </cell>
        </row>
        <row r="22265">
          <cell r="A22265">
            <v>1048512</v>
          </cell>
        </row>
        <row r="22266">
          <cell r="A22266">
            <v>1048512</v>
          </cell>
        </row>
        <row r="22267">
          <cell r="A22267">
            <v>1048512</v>
          </cell>
        </row>
        <row r="22268">
          <cell r="A22268">
            <v>1048512</v>
          </cell>
        </row>
        <row r="22269">
          <cell r="A22269">
            <v>1048512</v>
          </cell>
        </row>
        <row r="22270">
          <cell r="A22270">
            <v>1048512</v>
          </cell>
        </row>
        <row r="22271">
          <cell r="A22271">
            <v>1048512</v>
          </cell>
        </row>
        <row r="22272">
          <cell r="A22272">
            <v>1048512</v>
          </cell>
        </row>
        <row r="22273">
          <cell r="A22273">
            <v>1048512</v>
          </cell>
        </row>
        <row r="22274">
          <cell r="A22274">
            <v>1048512</v>
          </cell>
        </row>
        <row r="22275">
          <cell r="A22275">
            <v>1048512</v>
          </cell>
        </row>
        <row r="22276">
          <cell r="A22276">
            <v>1048512</v>
          </cell>
        </row>
        <row r="22277">
          <cell r="A22277">
            <v>1048512</v>
          </cell>
        </row>
        <row r="22278">
          <cell r="A22278">
            <v>1048512</v>
          </cell>
        </row>
        <row r="22279">
          <cell r="A22279">
            <v>1048836</v>
          </cell>
        </row>
        <row r="22280">
          <cell r="A22280">
            <v>1049004</v>
          </cell>
        </row>
        <row r="22281">
          <cell r="A22281">
            <v>1049015</v>
          </cell>
        </row>
        <row r="22282">
          <cell r="A22282">
            <v>1049015</v>
          </cell>
        </row>
        <row r="22283">
          <cell r="A22283">
            <v>1049015</v>
          </cell>
        </row>
        <row r="22284">
          <cell r="A22284">
            <v>1049015</v>
          </cell>
        </row>
        <row r="22285">
          <cell r="A22285">
            <v>1049015</v>
          </cell>
        </row>
        <row r="22286">
          <cell r="A22286">
            <v>1049015</v>
          </cell>
        </row>
        <row r="22287">
          <cell r="A22287">
            <v>1049015</v>
          </cell>
        </row>
        <row r="22288">
          <cell r="A22288">
            <v>1049015</v>
          </cell>
        </row>
        <row r="22289">
          <cell r="A22289">
            <v>1049015</v>
          </cell>
        </row>
        <row r="22290">
          <cell r="A22290">
            <v>1049015</v>
          </cell>
        </row>
        <row r="22291">
          <cell r="A22291">
            <v>1049016</v>
          </cell>
        </row>
        <row r="22292">
          <cell r="A22292">
            <v>1049016</v>
          </cell>
        </row>
        <row r="22293">
          <cell r="A22293">
            <v>1049016</v>
          </cell>
        </row>
        <row r="22294">
          <cell r="A22294">
            <v>1049016</v>
          </cell>
        </row>
        <row r="22295">
          <cell r="A22295">
            <v>1049016</v>
          </cell>
        </row>
        <row r="22296">
          <cell r="A22296">
            <v>1049016</v>
          </cell>
        </row>
        <row r="22297">
          <cell r="A22297">
            <v>1049016</v>
          </cell>
        </row>
        <row r="22298">
          <cell r="A22298">
            <v>1049018</v>
          </cell>
        </row>
        <row r="22299">
          <cell r="A22299">
            <v>1049018</v>
          </cell>
        </row>
        <row r="22300">
          <cell r="A22300">
            <v>1049018</v>
          </cell>
        </row>
        <row r="22301">
          <cell r="A22301">
            <v>1049018</v>
          </cell>
        </row>
        <row r="22302">
          <cell r="A22302">
            <v>1049018</v>
          </cell>
        </row>
        <row r="22303">
          <cell r="A22303">
            <v>1049018</v>
          </cell>
        </row>
        <row r="22304">
          <cell r="A22304">
            <v>1049018</v>
          </cell>
        </row>
        <row r="22305">
          <cell r="A22305">
            <v>1049018</v>
          </cell>
        </row>
        <row r="22306">
          <cell r="A22306">
            <v>1049019</v>
          </cell>
        </row>
        <row r="22307">
          <cell r="A22307">
            <v>1049019</v>
          </cell>
        </row>
        <row r="22308">
          <cell r="A22308">
            <v>1049019</v>
          </cell>
        </row>
        <row r="22309">
          <cell r="A22309">
            <v>1049019</v>
          </cell>
        </row>
        <row r="22310">
          <cell r="A22310">
            <v>1049021</v>
          </cell>
        </row>
        <row r="22311">
          <cell r="A22311">
            <v>1049021</v>
          </cell>
        </row>
        <row r="22312">
          <cell r="A22312">
            <v>1049021</v>
          </cell>
        </row>
        <row r="22313">
          <cell r="A22313">
            <v>1049021</v>
          </cell>
        </row>
        <row r="22314">
          <cell r="A22314">
            <v>1049021</v>
          </cell>
        </row>
        <row r="22315">
          <cell r="A22315">
            <v>1049021</v>
          </cell>
        </row>
        <row r="22316">
          <cell r="A22316">
            <v>1049021</v>
          </cell>
        </row>
        <row r="22317">
          <cell r="A22317">
            <v>1049021</v>
          </cell>
        </row>
        <row r="22318">
          <cell r="A22318">
            <v>1049021</v>
          </cell>
        </row>
        <row r="22319">
          <cell r="A22319">
            <v>1049021</v>
          </cell>
        </row>
        <row r="22320">
          <cell r="A22320">
            <v>1049021</v>
          </cell>
        </row>
        <row r="22321">
          <cell r="A22321">
            <v>1049021</v>
          </cell>
        </row>
        <row r="22322">
          <cell r="A22322">
            <v>1049021</v>
          </cell>
        </row>
        <row r="22323">
          <cell r="A22323">
            <v>1049021</v>
          </cell>
        </row>
        <row r="22324">
          <cell r="A22324">
            <v>1049023</v>
          </cell>
        </row>
        <row r="22325">
          <cell r="A22325">
            <v>1049023</v>
          </cell>
        </row>
        <row r="22326">
          <cell r="A22326">
            <v>1049023</v>
          </cell>
        </row>
        <row r="22327">
          <cell r="A22327">
            <v>1049023</v>
          </cell>
        </row>
        <row r="22328">
          <cell r="A22328">
            <v>1049023</v>
          </cell>
        </row>
        <row r="22329">
          <cell r="A22329">
            <v>1049023</v>
          </cell>
        </row>
        <row r="22330">
          <cell r="A22330">
            <v>1049023</v>
          </cell>
        </row>
        <row r="22331">
          <cell r="A22331">
            <v>1049023</v>
          </cell>
        </row>
        <row r="22332">
          <cell r="A22332">
            <v>1049024</v>
          </cell>
        </row>
        <row r="22333">
          <cell r="A22333">
            <v>1049024</v>
          </cell>
        </row>
        <row r="22334">
          <cell r="A22334">
            <v>1049024</v>
          </cell>
        </row>
        <row r="22335">
          <cell r="A22335">
            <v>1049024</v>
          </cell>
        </row>
        <row r="22336">
          <cell r="A22336">
            <v>1049024</v>
          </cell>
        </row>
        <row r="22337">
          <cell r="A22337">
            <v>1049024</v>
          </cell>
        </row>
        <row r="22338">
          <cell r="A22338">
            <v>1049024</v>
          </cell>
        </row>
        <row r="22339">
          <cell r="A22339">
            <v>1049024</v>
          </cell>
        </row>
        <row r="22340">
          <cell r="A22340">
            <v>1049024</v>
          </cell>
        </row>
        <row r="22341">
          <cell r="A22341">
            <v>1049024</v>
          </cell>
        </row>
        <row r="22342">
          <cell r="A22342">
            <v>1049024</v>
          </cell>
        </row>
        <row r="22343">
          <cell r="A22343">
            <v>1049027</v>
          </cell>
        </row>
        <row r="22344">
          <cell r="A22344">
            <v>1049027</v>
          </cell>
        </row>
        <row r="22345">
          <cell r="A22345">
            <v>1049027</v>
          </cell>
        </row>
        <row r="22346">
          <cell r="A22346">
            <v>1049027</v>
          </cell>
        </row>
        <row r="22347">
          <cell r="A22347">
            <v>1049027</v>
          </cell>
        </row>
        <row r="22348">
          <cell r="A22348">
            <v>1049028</v>
          </cell>
        </row>
        <row r="22349">
          <cell r="A22349">
            <v>1049028</v>
          </cell>
        </row>
        <row r="22350">
          <cell r="A22350">
            <v>1049028</v>
          </cell>
        </row>
        <row r="22351">
          <cell r="A22351">
            <v>1049076</v>
          </cell>
        </row>
        <row r="22352">
          <cell r="A22352">
            <v>1049077</v>
          </cell>
        </row>
        <row r="22353">
          <cell r="A22353">
            <v>1049078</v>
          </cell>
        </row>
        <row r="22354">
          <cell r="A22354">
            <v>1049079</v>
          </cell>
        </row>
        <row r="22355">
          <cell r="A22355">
            <v>1049080</v>
          </cell>
        </row>
        <row r="22356">
          <cell r="A22356">
            <v>1049081</v>
          </cell>
        </row>
        <row r="22357">
          <cell r="A22357">
            <v>1049081</v>
          </cell>
        </row>
        <row r="22358">
          <cell r="A22358">
            <v>1049081</v>
          </cell>
        </row>
        <row r="22359">
          <cell r="A22359">
            <v>1049082</v>
          </cell>
        </row>
        <row r="22360">
          <cell r="A22360">
            <v>1049090</v>
          </cell>
        </row>
        <row r="22361">
          <cell r="A22361">
            <v>1049093</v>
          </cell>
        </row>
        <row r="22362">
          <cell r="A22362">
            <v>1049093</v>
          </cell>
        </row>
        <row r="22363">
          <cell r="A22363">
            <v>1049097</v>
          </cell>
        </row>
        <row r="22364">
          <cell r="A22364">
            <v>1049097</v>
          </cell>
        </row>
        <row r="22365">
          <cell r="A22365">
            <v>1049097</v>
          </cell>
        </row>
        <row r="22366">
          <cell r="A22366">
            <v>1049097</v>
          </cell>
        </row>
        <row r="22367">
          <cell r="A22367">
            <v>1049097</v>
          </cell>
        </row>
        <row r="22368">
          <cell r="A22368">
            <v>1049097</v>
          </cell>
        </row>
        <row r="22369">
          <cell r="A22369">
            <v>1049097</v>
          </cell>
        </row>
        <row r="22370">
          <cell r="A22370">
            <v>1049098</v>
          </cell>
        </row>
        <row r="22371">
          <cell r="A22371">
            <v>1049098</v>
          </cell>
        </row>
        <row r="22372">
          <cell r="A22372">
            <v>1049098</v>
          </cell>
        </row>
        <row r="22373">
          <cell r="A22373">
            <v>1049098</v>
          </cell>
        </row>
        <row r="22374">
          <cell r="A22374">
            <v>1049098</v>
          </cell>
        </row>
        <row r="22375">
          <cell r="A22375">
            <v>1049098</v>
          </cell>
        </row>
        <row r="22376">
          <cell r="A22376">
            <v>1049098</v>
          </cell>
        </row>
        <row r="22377">
          <cell r="A22377">
            <v>1049098</v>
          </cell>
        </row>
        <row r="22378">
          <cell r="A22378">
            <v>1049098</v>
          </cell>
        </row>
        <row r="22379">
          <cell r="A22379">
            <v>1049098</v>
          </cell>
        </row>
        <row r="22380">
          <cell r="A22380">
            <v>1049098</v>
          </cell>
        </row>
        <row r="22381">
          <cell r="A22381">
            <v>1049098</v>
          </cell>
        </row>
        <row r="22382">
          <cell r="A22382">
            <v>1049098</v>
          </cell>
        </row>
        <row r="22383">
          <cell r="A22383">
            <v>1049099</v>
          </cell>
        </row>
        <row r="22384">
          <cell r="A22384">
            <v>1049099</v>
          </cell>
        </row>
        <row r="22385">
          <cell r="A22385">
            <v>1049099</v>
          </cell>
        </row>
        <row r="22386">
          <cell r="A22386">
            <v>1049099</v>
          </cell>
        </row>
        <row r="22387">
          <cell r="A22387">
            <v>1049099</v>
          </cell>
        </row>
        <row r="22388">
          <cell r="A22388">
            <v>1049099</v>
          </cell>
        </row>
        <row r="22389">
          <cell r="A22389">
            <v>1049100</v>
          </cell>
        </row>
        <row r="22390">
          <cell r="A22390">
            <v>1049100</v>
          </cell>
        </row>
        <row r="22391">
          <cell r="A22391">
            <v>1049100</v>
          </cell>
        </row>
        <row r="22392">
          <cell r="A22392">
            <v>1049100</v>
          </cell>
        </row>
        <row r="22393">
          <cell r="A22393">
            <v>1049100</v>
          </cell>
        </row>
        <row r="22394">
          <cell r="A22394">
            <v>1049100</v>
          </cell>
        </row>
        <row r="22395">
          <cell r="A22395">
            <v>1049100</v>
          </cell>
        </row>
        <row r="22396">
          <cell r="A22396">
            <v>1049100</v>
          </cell>
        </row>
        <row r="22397">
          <cell r="A22397">
            <v>1049100</v>
          </cell>
        </row>
        <row r="22398">
          <cell r="A22398">
            <v>1049101</v>
          </cell>
        </row>
        <row r="22399">
          <cell r="A22399">
            <v>1049101</v>
          </cell>
        </row>
        <row r="22400">
          <cell r="A22400">
            <v>1049101</v>
          </cell>
        </row>
        <row r="22401">
          <cell r="A22401">
            <v>1049101</v>
          </cell>
        </row>
        <row r="22402">
          <cell r="A22402">
            <v>1049101</v>
          </cell>
        </row>
        <row r="22403">
          <cell r="A22403">
            <v>1049102</v>
          </cell>
        </row>
        <row r="22404">
          <cell r="A22404">
            <v>1049102</v>
          </cell>
        </row>
        <row r="22405">
          <cell r="A22405">
            <v>1049102</v>
          </cell>
        </row>
        <row r="22406">
          <cell r="A22406">
            <v>1049102</v>
          </cell>
        </row>
        <row r="22407">
          <cell r="A22407">
            <v>1049102</v>
          </cell>
        </row>
        <row r="22408">
          <cell r="A22408">
            <v>1049102</v>
          </cell>
        </row>
        <row r="22409">
          <cell r="A22409">
            <v>1049102</v>
          </cell>
        </row>
        <row r="22410">
          <cell r="A22410">
            <v>1049102</v>
          </cell>
        </row>
        <row r="22411">
          <cell r="A22411">
            <v>1049102</v>
          </cell>
        </row>
        <row r="22412">
          <cell r="A22412">
            <v>1049102</v>
          </cell>
        </row>
        <row r="22413">
          <cell r="A22413">
            <v>1049102</v>
          </cell>
        </row>
        <row r="22414">
          <cell r="A22414">
            <v>1049102</v>
          </cell>
        </row>
        <row r="22415">
          <cell r="A22415">
            <v>1049102</v>
          </cell>
        </row>
        <row r="22416">
          <cell r="A22416">
            <v>1049102</v>
          </cell>
        </row>
        <row r="22417">
          <cell r="A22417">
            <v>1049102</v>
          </cell>
        </row>
        <row r="22418">
          <cell r="A22418">
            <v>1049102</v>
          </cell>
        </row>
        <row r="22419">
          <cell r="A22419">
            <v>1049102</v>
          </cell>
        </row>
        <row r="22420">
          <cell r="A22420">
            <v>1049103</v>
          </cell>
        </row>
        <row r="22421">
          <cell r="A22421">
            <v>1049103</v>
          </cell>
        </row>
        <row r="22422">
          <cell r="A22422">
            <v>1049104</v>
          </cell>
        </row>
        <row r="22423">
          <cell r="A22423">
            <v>1049104</v>
          </cell>
        </row>
        <row r="22424">
          <cell r="A22424">
            <v>1049104</v>
          </cell>
        </row>
        <row r="22425">
          <cell r="A22425">
            <v>1049104</v>
          </cell>
        </row>
        <row r="22426">
          <cell r="A22426">
            <v>1049104</v>
          </cell>
        </row>
        <row r="22427">
          <cell r="A22427">
            <v>1049104</v>
          </cell>
        </row>
        <row r="22428">
          <cell r="A22428">
            <v>1049104</v>
          </cell>
        </row>
        <row r="22429">
          <cell r="A22429">
            <v>1049104</v>
          </cell>
        </row>
        <row r="22430">
          <cell r="A22430">
            <v>1049104</v>
          </cell>
        </row>
        <row r="22431">
          <cell r="A22431">
            <v>1049104</v>
          </cell>
        </row>
        <row r="22432">
          <cell r="A22432">
            <v>1049104</v>
          </cell>
        </row>
        <row r="22433">
          <cell r="A22433">
            <v>1049104</v>
          </cell>
        </row>
        <row r="22434">
          <cell r="A22434">
            <v>1049104</v>
          </cell>
        </row>
        <row r="22435">
          <cell r="A22435">
            <v>1049104</v>
          </cell>
        </row>
        <row r="22436">
          <cell r="A22436">
            <v>1049104</v>
          </cell>
        </row>
        <row r="22437">
          <cell r="A22437">
            <v>1049104</v>
          </cell>
        </row>
        <row r="22438">
          <cell r="A22438">
            <v>1049104</v>
          </cell>
        </row>
        <row r="22439">
          <cell r="A22439">
            <v>1049104</v>
          </cell>
        </row>
        <row r="22440">
          <cell r="A22440">
            <v>1049104</v>
          </cell>
        </row>
        <row r="22441">
          <cell r="A22441">
            <v>1049105</v>
          </cell>
        </row>
        <row r="22442">
          <cell r="A22442">
            <v>1049105</v>
          </cell>
        </row>
        <row r="22443">
          <cell r="A22443">
            <v>1049105</v>
          </cell>
        </row>
        <row r="22444">
          <cell r="A22444">
            <v>1049119</v>
          </cell>
        </row>
        <row r="22445">
          <cell r="A22445">
            <v>1049119</v>
          </cell>
        </row>
        <row r="22446">
          <cell r="A22446">
            <v>1049119</v>
          </cell>
        </row>
        <row r="22447">
          <cell r="A22447">
            <v>1049120</v>
          </cell>
        </row>
        <row r="22448">
          <cell r="A22448">
            <v>1049120</v>
          </cell>
        </row>
        <row r="22449">
          <cell r="A22449">
            <v>1049121</v>
          </cell>
        </row>
        <row r="22450">
          <cell r="A22450">
            <v>1049350</v>
          </cell>
        </row>
        <row r="22451">
          <cell r="A22451">
            <v>1049350</v>
          </cell>
        </row>
        <row r="22452">
          <cell r="A22452">
            <v>1049350</v>
          </cell>
        </row>
        <row r="22453">
          <cell r="A22453">
            <v>1049350</v>
          </cell>
        </row>
        <row r="22454">
          <cell r="A22454">
            <v>1049350</v>
          </cell>
        </row>
        <row r="22455">
          <cell r="A22455">
            <v>1049350</v>
          </cell>
        </row>
        <row r="22456">
          <cell r="A22456">
            <v>1049350</v>
          </cell>
        </row>
        <row r="22457">
          <cell r="A22457">
            <v>1049350</v>
          </cell>
        </row>
        <row r="22458">
          <cell r="A22458">
            <v>1049350</v>
          </cell>
        </row>
        <row r="22459">
          <cell r="A22459">
            <v>1049350</v>
          </cell>
        </row>
        <row r="22460">
          <cell r="A22460">
            <v>1049350</v>
          </cell>
        </row>
        <row r="22461">
          <cell r="A22461">
            <v>1049350</v>
          </cell>
        </row>
        <row r="22462">
          <cell r="A22462">
            <v>1049350</v>
          </cell>
        </row>
        <row r="22463">
          <cell r="A22463">
            <v>1049350</v>
          </cell>
        </row>
        <row r="22464">
          <cell r="A22464">
            <v>1049350</v>
          </cell>
        </row>
        <row r="22465">
          <cell r="A22465">
            <v>1049350</v>
          </cell>
        </row>
        <row r="22466">
          <cell r="A22466">
            <v>1049350</v>
          </cell>
        </row>
        <row r="22467">
          <cell r="A22467">
            <v>1049350</v>
          </cell>
        </row>
        <row r="22468">
          <cell r="A22468">
            <v>1049350</v>
          </cell>
        </row>
        <row r="22469">
          <cell r="A22469">
            <v>1049350</v>
          </cell>
        </row>
        <row r="22470">
          <cell r="A22470">
            <v>1049350</v>
          </cell>
        </row>
        <row r="22471">
          <cell r="A22471">
            <v>1049350</v>
          </cell>
        </row>
        <row r="22472">
          <cell r="A22472">
            <v>1049350</v>
          </cell>
        </row>
        <row r="22473">
          <cell r="A22473">
            <v>1049350</v>
          </cell>
        </row>
        <row r="22474">
          <cell r="A22474">
            <v>1049350</v>
          </cell>
        </row>
        <row r="22475">
          <cell r="A22475">
            <v>1049350</v>
          </cell>
        </row>
        <row r="22476">
          <cell r="A22476">
            <v>1049350</v>
          </cell>
        </row>
        <row r="22477">
          <cell r="A22477">
            <v>1049350</v>
          </cell>
        </row>
        <row r="22478">
          <cell r="A22478">
            <v>1049350</v>
          </cell>
        </row>
        <row r="22479">
          <cell r="A22479">
            <v>1049350</v>
          </cell>
        </row>
        <row r="22480">
          <cell r="A22480">
            <v>1049350</v>
          </cell>
        </row>
        <row r="22481">
          <cell r="A22481">
            <v>1049350</v>
          </cell>
        </row>
        <row r="22482">
          <cell r="A22482">
            <v>1049350</v>
          </cell>
        </row>
        <row r="22483">
          <cell r="A22483">
            <v>1049350</v>
          </cell>
        </row>
        <row r="22484">
          <cell r="A22484">
            <v>1049350</v>
          </cell>
        </row>
        <row r="22485">
          <cell r="A22485">
            <v>1049350</v>
          </cell>
        </row>
        <row r="22486">
          <cell r="A22486">
            <v>1049350</v>
          </cell>
        </row>
        <row r="22487">
          <cell r="A22487">
            <v>1049350</v>
          </cell>
        </row>
        <row r="22488">
          <cell r="A22488">
            <v>1049350</v>
          </cell>
        </row>
        <row r="22489">
          <cell r="A22489">
            <v>1049350</v>
          </cell>
        </row>
        <row r="22490">
          <cell r="A22490">
            <v>1049350</v>
          </cell>
        </row>
        <row r="22491">
          <cell r="A22491">
            <v>1049350</v>
          </cell>
        </row>
        <row r="22492">
          <cell r="A22492">
            <v>1049350</v>
          </cell>
        </row>
        <row r="22493">
          <cell r="A22493">
            <v>1049350</v>
          </cell>
        </row>
        <row r="22494">
          <cell r="A22494">
            <v>1049350</v>
          </cell>
        </row>
        <row r="22495">
          <cell r="A22495">
            <v>1049350</v>
          </cell>
        </row>
        <row r="22496">
          <cell r="A22496">
            <v>1049350</v>
          </cell>
        </row>
        <row r="22497">
          <cell r="A22497">
            <v>1049350</v>
          </cell>
        </row>
        <row r="22498">
          <cell r="A22498">
            <v>1049350</v>
          </cell>
        </row>
        <row r="22499">
          <cell r="A22499">
            <v>1049350</v>
          </cell>
        </row>
        <row r="22500">
          <cell r="A22500">
            <v>1049350</v>
          </cell>
        </row>
        <row r="22501">
          <cell r="A22501">
            <v>1049350</v>
          </cell>
        </row>
        <row r="22502">
          <cell r="A22502">
            <v>1049350</v>
          </cell>
        </row>
        <row r="22503">
          <cell r="A22503">
            <v>1049350</v>
          </cell>
        </row>
        <row r="22504">
          <cell r="A22504">
            <v>1049350</v>
          </cell>
        </row>
        <row r="22505">
          <cell r="A22505">
            <v>1049350</v>
          </cell>
        </row>
        <row r="22506">
          <cell r="A22506">
            <v>1049350</v>
          </cell>
        </row>
        <row r="22507">
          <cell r="A22507">
            <v>1049350</v>
          </cell>
        </row>
        <row r="22508">
          <cell r="A22508">
            <v>1049350</v>
          </cell>
        </row>
        <row r="22509">
          <cell r="A22509">
            <v>1049350</v>
          </cell>
        </row>
        <row r="22510">
          <cell r="A22510">
            <v>1049350</v>
          </cell>
        </row>
        <row r="22511">
          <cell r="A22511">
            <v>1049350</v>
          </cell>
        </row>
        <row r="22512">
          <cell r="A22512">
            <v>1049350</v>
          </cell>
        </row>
        <row r="22513">
          <cell r="A22513">
            <v>1049350</v>
          </cell>
        </row>
        <row r="22514">
          <cell r="A22514">
            <v>1049350</v>
          </cell>
        </row>
        <row r="22515">
          <cell r="A22515">
            <v>1049350</v>
          </cell>
        </row>
        <row r="22516">
          <cell r="A22516">
            <v>1049350</v>
          </cell>
        </row>
        <row r="22517">
          <cell r="A22517">
            <v>1049350</v>
          </cell>
        </row>
        <row r="22518">
          <cell r="A22518">
            <v>1049350</v>
          </cell>
        </row>
        <row r="22519">
          <cell r="A22519">
            <v>1049350</v>
          </cell>
        </row>
        <row r="22520">
          <cell r="A22520">
            <v>1049350</v>
          </cell>
        </row>
        <row r="22521">
          <cell r="A22521">
            <v>1049350</v>
          </cell>
        </row>
        <row r="22522">
          <cell r="A22522">
            <v>1049353</v>
          </cell>
        </row>
        <row r="22523">
          <cell r="A22523">
            <v>1049353</v>
          </cell>
        </row>
        <row r="22524">
          <cell r="A22524">
            <v>1049353</v>
          </cell>
        </row>
        <row r="22525">
          <cell r="A22525">
            <v>1049353</v>
          </cell>
        </row>
        <row r="22526">
          <cell r="A22526">
            <v>1049353</v>
          </cell>
        </row>
        <row r="22527">
          <cell r="A22527">
            <v>1049353</v>
          </cell>
        </row>
        <row r="22528">
          <cell r="A22528">
            <v>1049353</v>
          </cell>
        </row>
        <row r="22529">
          <cell r="A22529">
            <v>1049353</v>
          </cell>
        </row>
        <row r="22530">
          <cell r="A22530">
            <v>1049353</v>
          </cell>
        </row>
        <row r="22531">
          <cell r="A22531">
            <v>1049353</v>
          </cell>
        </row>
        <row r="22532">
          <cell r="A22532">
            <v>1049353</v>
          </cell>
        </row>
        <row r="22533">
          <cell r="A22533">
            <v>1049353</v>
          </cell>
        </row>
        <row r="22534">
          <cell r="A22534">
            <v>1049353</v>
          </cell>
        </row>
        <row r="22535">
          <cell r="A22535">
            <v>1049353</v>
          </cell>
        </row>
        <row r="22536">
          <cell r="A22536">
            <v>1049353</v>
          </cell>
        </row>
        <row r="22537">
          <cell r="A22537">
            <v>1049353</v>
          </cell>
        </row>
        <row r="22538">
          <cell r="A22538">
            <v>1049353</v>
          </cell>
        </row>
        <row r="22539">
          <cell r="A22539">
            <v>1049353</v>
          </cell>
        </row>
        <row r="22540">
          <cell r="A22540">
            <v>1049353</v>
          </cell>
        </row>
        <row r="22541">
          <cell r="A22541">
            <v>1049353</v>
          </cell>
        </row>
        <row r="22542">
          <cell r="A22542">
            <v>1049353</v>
          </cell>
        </row>
        <row r="22543">
          <cell r="A22543">
            <v>1049353</v>
          </cell>
        </row>
        <row r="22544">
          <cell r="A22544">
            <v>1049353</v>
          </cell>
        </row>
        <row r="22545">
          <cell r="A22545">
            <v>1049353</v>
          </cell>
        </row>
        <row r="22546">
          <cell r="A22546">
            <v>1049353</v>
          </cell>
        </row>
        <row r="22547">
          <cell r="A22547">
            <v>1049362</v>
          </cell>
        </row>
        <row r="22548">
          <cell r="A22548">
            <v>1049362</v>
          </cell>
        </row>
        <row r="22549">
          <cell r="A22549">
            <v>1049362</v>
          </cell>
        </row>
        <row r="22550">
          <cell r="A22550">
            <v>1049362</v>
          </cell>
        </row>
        <row r="22551">
          <cell r="A22551">
            <v>1049362</v>
          </cell>
        </row>
        <row r="22552">
          <cell r="A22552">
            <v>1049362</v>
          </cell>
        </row>
        <row r="22553">
          <cell r="A22553">
            <v>1049362</v>
          </cell>
        </row>
        <row r="22554">
          <cell r="A22554">
            <v>1049362</v>
          </cell>
        </row>
        <row r="22555">
          <cell r="A22555">
            <v>1049362</v>
          </cell>
        </row>
        <row r="22556">
          <cell r="A22556">
            <v>1049362</v>
          </cell>
        </row>
        <row r="22557">
          <cell r="A22557">
            <v>1049362</v>
          </cell>
        </row>
        <row r="22558">
          <cell r="A22558">
            <v>1049362</v>
          </cell>
        </row>
        <row r="22559">
          <cell r="A22559">
            <v>1049362</v>
          </cell>
        </row>
        <row r="22560">
          <cell r="A22560">
            <v>1049362</v>
          </cell>
        </row>
        <row r="22561">
          <cell r="A22561">
            <v>1049362</v>
          </cell>
        </row>
        <row r="22562">
          <cell r="A22562">
            <v>1049362</v>
          </cell>
        </row>
        <row r="22563">
          <cell r="A22563">
            <v>1049362</v>
          </cell>
        </row>
        <row r="22564">
          <cell r="A22564">
            <v>1049362</v>
          </cell>
        </row>
        <row r="22565">
          <cell r="A22565">
            <v>1049513</v>
          </cell>
        </row>
        <row r="22566">
          <cell r="A22566">
            <v>1049513</v>
          </cell>
        </row>
        <row r="22567">
          <cell r="A22567">
            <v>1049533</v>
          </cell>
        </row>
        <row r="22568">
          <cell r="A22568">
            <v>1049533</v>
          </cell>
        </row>
        <row r="22569">
          <cell r="A22569">
            <v>1049533</v>
          </cell>
        </row>
        <row r="22570">
          <cell r="A22570">
            <v>1049533</v>
          </cell>
        </row>
        <row r="22571">
          <cell r="A22571">
            <v>1049533</v>
          </cell>
        </row>
        <row r="22572">
          <cell r="A22572">
            <v>1049533</v>
          </cell>
        </row>
        <row r="22573">
          <cell r="A22573">
            <v>1049533</v>
          </cell>
        </row>
        <row r="22574">
          <cell r="A22574">
            <v>1049533</v>
          </cell>
        </row>
        <row r="22575">
          <cell r="A22575">
            <v>1049533</v>
          </cell>
        </row>
        <row r="22576">
          <cell r="A22576">
            <v>1049638</v>
          </cell>
        </row>
        <row r="22577">
          <cell r="A22577">
            <v>1050191</v>
          </cell>
        </row>
        <row r="22578">
          <cell r="A22578">
            <v>1050191</v>
          </cell>
        </row>
        <row r="22579">
          <cell r="A22579">
            <v>1050191</v>
          </cell>
        </row>
        <row r="22580">
          <cell r="A22580">
            <v>1050191</v>
          </cell>
        </row>
        <row r="22581">
          <cell r="A22581">
            <v>1050191</v>
          </cell>
        </row>
        <row r="22582">
          <cell r="A22582">
            <v>1050191</v>
          </cell>
        </row>
        <row r="22583">
          <cell r="A22583">
            <v>1050191</v>
          </cell>
        </row>
        <row r="22584">
          <cell r="A22584">
            <v>1050191</v>
          </cell>
        </row>
        <row r="22585">
          <cell r="A22585">
            <v>1050191</v>
          </cell>
        </row>
        <row r="22586">
          <cell r="A22586">
            <v>1050191</v>
          </cell>
        </row>
        <row r="22587">
          <cell r="A22587">
            <v>1050191</v>
          </cell>
        </row>
        <row r="22588">
          <cell r="A22588">
            <v>1050191</v>
          </cell>
        </row>
        <row r="22589">
          <cell r="A22589">
            <v>1050191</v>
          </cell>
        </row>
        <row r="22590">
          <cell r="A22590">
            <v>1050191</v>
          </cell>
        </row>
        <row r="22591">
          <cell r="A22591">
            <v>1050191</v>
          </cell>
        </row>
        <row r="22592">
          <cell r="A22592">
            <v>1050191</v>
          </cell>
        </row>
        <row r="22593">
          <cell r="A22593">
            <v>1050191</v>
          </cell>
        </row>
        <row r="22594">
          <cell r="A22594">
            <v>1050191</v>
          </cell>
        </row>
        <row r="22595">
          <cell r="A22595">
            <v>1050191</v>
          </cell>
        </row>
        <row r="22596">
          <cell r="A22596">
            <v>1050191</v>
          </cell>
        </row>
        <row r="22597">
          <cell r="A22597">
            <v>1050191</v>
          </cell>
        </row>
        <row r="22598">
          <cell r="A22598">
            <v>1050191</v>
          </cell>
        </row>
        <row r="22599">
          <cell r="A22599">
            <v>1050191</v>
          </cell>
        </row>
        <row r="22600">
          <cell r="A22600">
            <v>1050191</v>
          </cell>
        </row>
        <row r="22601">
          <cell r="A22601">
            <v>1050191</v>
          </cell>
        </row>
        <row r="22602">
          <cell r="A22602">
            <v>1050191</v>
          </cell>
        </row>
        <row r="22603">
          <cell r="A22603">
            <v>1050191</v>
          </cell>
        </row>
        <row r="22604">
          <cell r="A22604">
            <v>1050191</v>
          </cell>
        </row>
        <row r="22605">
          <cell r="A22605">
            <v>1050191</v>
          </cell>
        </row>
        <row r="22606">
          <cell r="A22606">
            <v>1050191</v>
          </cell>
        </row>
        <row r="22607">
          <cell r="A22607">
            <v>1050191</v>
          </cell>
        </row>
        <row r="22608">
          <cell r="A22608">
            <v>1050191</v>
          </cell>
        </row>
        <row r="22609">
          <cell r="A22609">
            <v>1050191</v>
          </cell>
        </row>
        <row r="22610">
          <cell r="A22610">
            <v>1050191</v>
          </cell>
        </row>
        <row r="22611">
          <cell r="A22611">
            <v>1050191</v>
          </cell>
        </row>
        <row r="22612">
          <cell r="A22612">
            <v>1050191</v>
          </cell>
        </row>
        <row r="22613">
          <cell r="A22613">
            <v>1050191</v>
          </cell>
        </row>
        <row r="22614">
          <cell r="A22614">
            <v>1050191</v>
          </cell>
        </row>
        <row r="22615">
          <cell r="A22615">
            <v>1050191</v>
          </cell>
        </row>
        <row r="22616">
          <cell r="A22616">
            <v>1050191</v>
          </cell>
        </row>
        <row r="22617">
          <cell r="A22617">
            <v>1050192</v>
          </cell>
        </row>
        <row r="22618">
          <cell r="A22618">
            <v>1050192</v>
          </cell>
        </row>
        <row r="22619">
          <cell r="A22619">
            <v>1050192</v>
          </cell>
        </row>
        <row r="22620">
          <cell r="A22620">
            <v>1050192</v>
          </cell>
        </row>
        <row r="22621">
          <cell r="A22621">
            <v>1050192</v>
          </cell>
        </row>
        <row r="22622">
          <cell r="A22622">
            <v>1050193</v>
          </cell>
        </row>
        <row r="22623">
          <cell r="A22623">
            <v>1050193</v>
          </cell>
        </row>
        <row r="22624">
          <cell r="A22624">
            <v>1050193</v>
          </cell>
        </row>
        <row r="22625">
          <cell r="A22625">
            <v>1050196</v>
          </cell>
        </row>
        <row r="22626">
          <cell r="A22626">
            <v>1050196</v>
          </cell>
        </row>
        <row r="22627">
          <cell r="A22627">
            <v>1050196</v>
          </cell>
        </row>
        <row r="22628">
          <cell r="A22628">
            <v>1050199</v>
          </cell>
        </row>
        <row r="22629">
          <cell r="A22629">
            <v>1050199</v>
          </cell>
        </row>
        <row r="22630">
          <cell r="A22630">
            <v>1050199</v>
          </cell>
        </row>
        <row r="22631">
          <cell r="A22631">
            <v>1050199</v>
          </cell>
        </row>
        <row r="22632">
          <cell r="A22632">
            <v>1050199</v>
          </cell>
        </row>
        <row r="22633">
          <cell r="A22633">
            <v>1050199</v>
          </cell>
        </row>
        <row r="22634">
          <cell r="A22634">
            <v>1050199</v>
          </cell>
        </row>
        <row r="22635">
          <cell r="A22635">
            <v>1050199</v>
          </cell>
        </row>
        <row r="22636">
          <cell r="A22636">
            <v>1050201</v>
          </cell>
        </row>
        <row r="22637">
          <cell r="A22637">
            <v>1050201</v>
          </cell>
        </row>
        <row r="22638">
          <cell r="A22638">
            <v>1050201</v>
          </cell>
        </row>
        <row r="22639">
          <cell r="A22639">
            <v>1050201</v>
          </cell>
        </row>
        <row r="22640">
          <cell r="A22640">
            <v>1050201</v>
          </cell>
        </row>
        <row r="22641">
          <cell r="A22641">
            <v>1050202</v>
          </cell>
        </row>
        <row r="22642">
          <cell r="A22642">
            <v>1050202</v>
          </cell>
        </row>
        <row r="22643">
          <cell r="A22643">
            <v>1050202</v>
          </cell>
        </row>
        <row r="22644">
          <cell r="A22644">
            <v>1050202</v>
          </cell>
        </row>
        <row r="22645">
          <cell r="A22645">
            <v>1050202</v>
          </cell>
        </row>
        <row r="22646">
          <cell r="A22646">
            <v>1050202</v>
          </cell>
        </row>
        <row r="22647">
          <cell r="A22647">
            <v>1050202</v>
          </cell>
        </row>
        <row r="22648">
          <cell r="A22648">
            <v>1050202</v>
          </cell>
        </row>
        <row r="22649">
          <cell r="A22649">
            <v>1050202</v>
          </cell>
        </row>
        <row r="22650">
          <cell r="A22650">
            <v>1050202</v>
          </cell>
        </row>
        <row r="22651">
          <cell r="A22651">
            <v>1050202</v>
          </cell>
        </row>
        <row r="22652">
          <cell r="A22652">
            <v>1050202</v>
          </cell>
        </row>
        <row r="22653">
          <cell r="A22653">
            <v>1050203</v>
          </cell>
        </row>
        <row r="22654">
          <cell r="A22654">
            <v>1050203</v>
          </cell>
        </row>
        <row r="22655">
          <cell r="A22655">
            <v>1050205</v>
          </cell>
        </row>
        <row r="22656">
          <cell r="A22656">
            <v>1050205</v>
          </cell>
        </row>
        <row r="22657">
          <cell r="A22657">
            <v>1050205</v>
          </cell>
        </row>
        <row r="22658">
          <cell r="A22658">
            <v>1050205</v>
          </cell>
        </row>
        <row r="22659">
          <cell r="A22659">
            <v>1050215</v>
          </cell>
        </row>
        <row r="22660">
          <cell r="A22660">
            <v>1050215</v>
          </cell>
        </row>
        <row r="22661">
          <cell r="A22661">
            <v>1050218</v>
          </cell>
        </row>
        <row r="22662">
          <cell r="A22662">
            <v>1050218</v>
          </cell>
        </row>
        <row r="22663">
          <cell r="A22663">
            <v>1050220</v>
          </cell>
        </row>
        <row r="22664">
          <cell r="A22664">
            <v>1050222</v>
          </cell>
        </row>
        <row r="22665">
          <cell r="A22665">
            <v>1051831</v>
          </cell>
        </row>
        <row r="22666">
          <cell r="A22666">
            <v>1051831</v>
          </cell>
        </row>
        <row r="22667">
          <cell r="A22667">
            <v>1051831</v>
          </cell>
        </row>
        <row r="22668">
          <cell r="A22668">
            <v>1051831</v>
          </cell>
        </row>
        <row r="22669">
          <cell r="A22669">
            <v>1051831</v>
          </cell>
        </row>
        <row r="22670">
          <cell r="A22670">
            <v>1051831</v>
          </cell>
        </row>
        <row r="22671">
          <cell r="A22671">
            <v>1051836</v>
          </cell>
        </row>
        <row r="22672">
          <cell r="A22672">
            <v>1051836</v>
          </cell>
        </row>
        <row r="22673">
          <cell r="A22673">
            <v>1051836</v>
          </cell>
        </row>
        <row r="22674">
          <cell r="A22674">
            <v>1051836</v>
          </cell>
        </row>
        <row r="22675">
          <cell r="A22675">
            <v>1051836</v>
          </cell>
        </row>
        <row r="22676">
          <cell r="A22676">
            <v>1051836</v>
          </cell>
        </row>
        <row r="22677">
          <cell r="A22677">
            <v>1051836</v>
          </cell>
        </row>
        <row r="22678">
          <cell r="A22678">
            <v>1051836</v>
          </cell>
        </row>
        <row r="22679">
          <cell r="A22679">
            <v>1051836</v>
          </cell>
        </row>
        <row r="22680">
          <cell r="A22680">
            <v>1051836</v>
          </cell>
        </row>
        <row r="22681">
          <cell r="A22681">
            <v>1051836</v>
          </cell>
        </row>
        <row r="22682">
          <cell r="A22682">
            <v>1051836</v>
          </cell>
        </row>
        <row r="22683">
          <cell r="A22683">
            <v>1051837</v>
          </cell>
        </row>
        <row r="22684">
          <cell r="A22684">
            <v>1051837</v>
          </cell>
        </row>
        <row r="22685">
          <cell r="A22685">
            <v>1051837</v>
          </cell>
        </row>
        <row r="22686">
          <cell r="A22686">
            <v>1051837</v>
          </cell>
        </row>
        <row r="22687">
          <cell r="A22687">
            <v>1051837</v>
          </cell>
        </row>
        <row r="22688">
          <cell r="A22688">
            <v>1051837</v>
          </cell>
        </row>
        <row r="22689">
          <cell r="A22689">
            <v>1051837</v>
          </cell>
        </row>
        <row r="22690">
          <cell r="A22690">
            <v>1051837</v>
          </cell>
        </row>
        <row r="22691">
          <cell r="A22691">
            <v>1051837</v>
          </cell>
        </row>
        <row r="22692">
          <cell r="A22692">
            <v>1051837</v>
          </cell>
        </row>
        <row r="22693">
          <cell r="A22693">
            <v>1051837</v>
          </cell>
        </row>
        <row r="22694">
          <cell r="A22694">
            <v>1051837</v>
          </cell>
        </row>
        <row r="22695">
          <cell r="A22695">
            <v>1051837</v>
          </cell>
        </row>
        <row r="22696">
          <cell r="A22696">
            <v>1051842</v>
          </cell>
        </row>
        <row r="22697">
          <cell r="A22697">
            <v>1051842</v>
          </cell>
        </row>
        <row r="22698">
          <cell r="A22698">
            <v>1051842</v>
          </cell>
        </row>
        <row r="22699">
          <cell r="A22699">
            <v>1051842</v>
          </cell>
        </row>
        <row r="22700">
          <cell r="A22700">
            <v>1051842</v>
          </cell>
        </row>
        <row r="22701">
          <cell r="A22701">
            <v>1051842</v>
          </cell>
        </row>
        <row r="22702">
          <cell r="A22702">
            <v>1051842</v>
          </cell>
        </row>
        <row r="22703">
          <cell r="A22703">
            <v>1051844</v>
          </cell>
        </row>
        <row r="22704">
          <cell r="A22704">
            <v>1051844</v>
          </cell>
        </row>
        <row r="22705">
          <cell r="A22705">
            <v>1051844</v>
          </cell>
        </row>
        <row r="22706">
          <cell r="A22706">
            <v>1051844</v>
          </cell>
        </row>
        <row r="22707">
          <cell r="A22707">
            <v>1051844</v>
          </cell>
        </row>
        <row r="22708">
          <cell r="A22708">
            <v>1051844</v>
          </cell>
        </row>
        <row r="22709">
          <cell r="A22709">
            <v>1051844</v>
          </cell>
        </row>
        <row r="22710">
          <cell r="A22710">
            <v>1051844</v>
          </cell>
        </row>
        <row r="22711">
          <cell r="A22711">
            <v>1051844</v>
          </cell>
        </row>
        <row r="22712">
          <cell r="A22712">
            <v>1051844</v>
          </cell>
        </row>
        <row r="22713">
          <cell r="A22713">
            <v>1051844</v>
          </cell>
        </row>
        <row r="22714">
          <cell r="A22714">
            <v>1051844</v>
          </cell>
        </row>
        <row r="22715">
          <cell r="A22715">
            <v>1051845</v>
          </cell>
        </row>
        <row r="22716">
          <cell r="A22716">
            <v>1051845</v>
          </cell>
        </row>
        <row r="22717">
          <cell r="A22717">
            <v>1051845</v>
          </cell>
        </row>
        <row r="22718">
          <cell r="A22718">
            <v>1051845</v>
          </cell>
        </row>
        <row r="22719">
          <cell r="A22719">
            <v>1051845</v>
          </cell>
        </row>
        <row r="22720">
          <cell r="A22720">
            <v>1051845</v>
          </cell>
        </row>
        <row r="22721">
          <cell r="A22721">
            <v>1051849</v>
          </cell>
        </row>
        <row r="22722">
          <cell r="A22722">
            <v>1051849</v>
          </cell>
        </row>
        <row r="22723">
          <cell r="A22723">
            <v>1051849</v>
          </cell>
        </row>
        <row r="22724">
          <cell r="A22724">
            <v>1051849</v>
          </cell>
        </row>
        <row r="22725">
          <cell r="A22725">
            <v>1051849</v>
          </cell>
        </row>
        <row r="22726">
          <cell r="A22726">
            <v>1051849</v>
          </cell>
        </row>
        <row r="22727">
          <cell r="A22727">
            <v>1051849</v>
          </cell>
        </row>
        <row r="22728">
          <cell r="A22728">
            <v>1051849</v>
          </cell>
        </row>
        <row r="22729">
          <cell r="A22729">
            <v>1051849</v>
          </cell>
        </row>
        <row r="22730">
          <cell r="A22730">
            <v>1051849</v>
          </cell>
        </row>
        <row r="22731">
          <cell r="A22731">
            <v>1051849</v>
          </cell>
        </row>
        <row r="22732">
          <cell r="A22732">
            <v>1051849</v>
          </cell>
        </row>
        <row r="22733">
          <cell r="A22733">
            <v>1051849</v>
          </cell>
        </row>
        <row r="22734">
          <cell r="A22734">
            <v>1051849</v>
          </cell>
        </row>
        <row r="22735">
          <cell r="A22735">
            <v>1051849</v>
          </cell>
        </row>
        <row r="22736">
          <cell r="A22736">
            <v>1051850</v>
          </cell>
        </row>
        <row r="22737">
          <cell r="A22737">
            <v>1051850</v>
          </cell>
        </row>
        <row r="22738">
          <cell r="A22738">
            <v>1051850</v>
          </cell>
        </row>
        <row r="22739">
          <cell r="A22739">
            <v>1051850</v>
          </cell>
        </row>
        <row r="22740">
          <cell r="A22740">
            <v>1051850</v>
          </cell>
        </row>
        <row r="22741">
          <cell r="A22741">
            <v>1051850</v>
          </cell>
        </row>
        <row r="22742">
          <cell r="A22742">
            <v>1051850</v>
          </cell>
        </row>
        <row r="22743">
          <cell r="A22743">
            <v>1051850</v>
          </cell>
        </row>
        <row r="22744">
          <cell r="A22744">
            <v>1051850</v>
          </cell>
        </row>
        <row r="22745">
          <cell r="A22745">
            <v>1051850</v>
          </cell>
        </row>
        <row r="22746">
          <cell r="A22746">
            <v>1051850</v>
          </cell>
        </row>
        <row r="22747">
          <cell r="A22747">
            <v>1051850</v>
          </cell>
        </row>
        <row r="22748">
          <cell r="A22748">
            <v>1051850</v>
          </cell>
        </row>
        <row r="22749">
          <cell r="A22749">
            <v>1051853</v>
          </cell>
        </row>
        <row r="22750">
          <cell r="A22750">
            <v>1051853</v>
          </cell>
        </row>
        <row r="22751">
          <cell r="A22751">
            <v>1051853</v>
          </cell>
        </row>
        <row r="22752">
          <cell r="A22752">
            <v>1051853</v>
          </cell>
        </row>
        <row r="22753">
          <cell r="A22753">
            <v>1051853</v>
          </cell>
        </row>
        <row r="22754">
          <cell r="A22754">
            <v>1051853</v>
          </cell>
        </row>
        <row r="22755">
          <cell r="A22755">
            <v>1051853</v>
          </cell>
        </row>
        <row r="22756">
          <cell r="A22756">
            <v>1051853</v>
          </cell>
        </row>
        <row r="22757">
          <cell r="A22757">
            <v>1051853</v>
          </cell>
        </row>
        <row r="22758">
          <cell r="A22758">
            <v>1051853</v>
          </cell>
        </row>
        <row r="22759">
          <cell r="A22759">
            <v>1051853</v>
          </cell>
        </row>
        <row r="22760">
          <cell r="A22760">
            <v>1051853</v>
          </cell>
        </row>
        <row r="22761">
          <cell r="A22761">
            <v>1051853</v>
          </cell>
        </row>
        <row r="22762">
          <cell r="A22762">
            <v>1051853</v>
          </cell>
        </row>
        <row r="22763">
          <cell r="A22763">
            <v>1051853</v>
          </cell>
        </row>
        <row r="22764">
          <cell r="A22764">
            <v>1051853</v>
          </cell>
        </row>
        <row r="22765">
          <cell r="A22765">
            <v>1051854</v>
          </cell>
        </row>
        <row r="22766">
          <cell r="A22766">
            <v>1051854</v>
          </cell>
        </row>
        <row r="22767">
          <cell r="A22767">
            <v>1051854</v>
          </cell>
        </row>
        <row r="22768">
          <cell r="A22768">
            <v>1051854</v>
          </cell>
        </row>
        <row r="22769">
          <cell r="A22769">
            <v>1051854</v>
          </cell>
        </row>
        <row r="22770">
          <cell r="A22770">
            <v>1051854</v>
          </cell>
        </row>
        <row r="22771">
          <cell r="A22771">
            <v>1051855</v>
          </cell>
        </row>
        <row r="22772">
          <cell r="A22772">
            <v>1051855</v>
          </cell>
        </row>
        <row r="22773">
          <cell r="A22773">
            <v>1051855</v>
          </cell>
        </row>
        <row r="22774">
          <cell r="A22774">
            <v>1051855</v>
          </cell>
        </row>
        <row r="22775">
          <cell r="A22775">
            <v>1051855</v>
          </cell>
        </row>
        <row r="22776">
          <cell r="A22776">
            <v>1051855</v>
          </cell>
        </row>
        <row r="22777">
          <cell r="A22777">
            <v>1051855</v>
          </cell>
        </row>
        <row r="22778">
          <cell r="A22778">
            <v>1051855</v>
          </cell>
        </row>
        <row r="22779">
          <cell r="A22779">
            <v>1051855</v>
          </cell>
        </row>
        <row r="22780">
          <cell r="A22780">
            <v>1051855</v>
          </cell>
        </row>
        <row r="22781">
          <cell r="A22781">
            <v>1051855</v>
          </cell>
        </row>
        <row r="22782">
          <cell r="A22782">
            <v>1051855</v>
          </cell>
        </row>
        <row r="22783">
          <cell r="A22783">
            <v>1051855</v>
          </cell>
        </row>
        <row r="22784">
          <cell r="A22784">
            <v>1051855</v>
          </cell>
        </row>
        <row r="22785">
          <cell r="A22785">
            <v>1051855</v>
          </cell>
        </row>
        <row r="22786">
          <cell r="A22786">
            <v>1051855</v>
          </cell>
        </row>
        <row r="22787">
          <cell r="A22787">
            <v>1051855</v>
          </cell>
        </row>
        <row r="22788">
          <cell r="A22788">
            <v>1051855</v>
          </cell>
        </row>
        <row r="22789">
          <cell r="A22789">
            <v>1051855</v>
          </cell>
        </row>
        <row r="22790">
          <cell r="A22790">
            <v>1051855</v>
          </cell>
        </row>
        <row r="22791">
          <cell r="A22791">
            <v>1051855</v>
          </cell>
        </row>
        <row r="22792">
          <cell r="A22792">
            <v>1051855</v>
          </cell>
        </row>
        <row r="22793">
          <cell r="A22793">
            <v>1051856</v>
          </cell>
        </row>
        <row r="22794">
          <cell r="A22794">
            <v>1051856</v>
          </cell>
        </row>
        <row r="22795">
          <cell r="A22795">
            <v>1051856</v>
          </cell>
        </row>
        <row r="22796">
          <cell r="A22796">
            <v>1051856</v>
          </cell>
        </row>
        <row r="22797">
          <cell r="A22797">
            <v>1051856</v>
          </cell>
        </row>
        <row r="22798">
          <cell r="A22798">
            <v>1051856</v>
          </cell>
        </row>
        <row r="22799">
          <cell r="A22799">
            <v>1051856</v>
          </cell>
        </row>
        <row r="22800">
          <cell r="A22800">
            <v>1051856</v>
          </cell>
        </row>
        <row r="22801">
          <cell r="A22801">
            <v>1051857</v>
          </cell>
        </row>
        <row r="22802">
          <cell r="A22802">
            <v>1051857</v>
          </cell>
        </row>
        <row r="22803">
          <cell r="A22803">
            <v>1051857</v>
          </cell>
        </row>
        <row r="22804">
          <cell r="A22804">
            <v>1051857</v>
          </cell>
        </row>
        <row r="22805">
          <cell r="A22805">
            <v>1051857</v>
          </cell>
        </row>
        <row r="22806">
          <cell r="A22806">
            <v>1051857</v>
          </cell>
        </row>
        <row r="22807">
          <cell r="A22807">
            <v>1051857</v>
          </cell>
        </row>
        <row r="22808">
          <cell r="A22808">
            <v>1051857</v>
          </cell>
        </row>
        <row r="22809">
          <cell r="A22809">
            <v>1051858</v>
          </cell>
        </row>
        <row r="22810">
          <cell r="A22810">
            <v>1051860</v>
          </cell>
        </row>
        <row r="22811">
          <cell r="A22811">
            <v>1051860</v>
          </cell>
        </row>
        <row r="22812">
          <cell r="A22812">
            <v>1051860</v>
          </cell>
        </row>
        <row r="22813">
          <cell r="A22813">
            <v>1051860</v>
          </cell>
        </row>
        <row r="22814">
          <cell r="A22814">
            <v>1051869</v>
          </cell>
        </row>
        <row r="22815">
          <cell r="A22815">
            <v>1051869</v>
          </cell>
        </row>
        <row r="22816">
          <cell r="A22816">
            <v>1051869</v>
          </cell>
        </row>
        <row r="22817">
          <cell r="A22817">
            <v>1051870</v>
          </cell>
        </row>
        <row r="22818">
          <cell r="A22818">
            <v>1051870</v>
          </cell>
        </row>
        <row r="22819">
          <cell r="A22819">
            <v>1051870</v>
          </cell>
        </row>
        <row r="22820">
          <cell r="A22820">
            <v>1051870</v>
          </cell>
        </row>
        <row r="22821">
          <cell r="A22821">
            <v>1051870</v>
          </cell>
        </row>
        <row r="22822">
          <cell r="A22822">
            <v>1051870</v>
          </cell>
        </row>
        <row r="22823">
          <cell r="A22823">
            <v>1051870</v>
          </cell>
        </row>
        <row r="22824">
          <cell r="A22824">
            <v>1051870</v>
          </cell>
        </row>
        <row r="22825">
          <cell r="A22825">
            <v>1051870</v>
          </cell>
        </row>
        <row r="22826">
          <cell r="A22826">
            <v>1051873</v>
          </cell>
        </row>
        <row r="22827">
          <cell r="A22827">
            <v>1051873</v>
          </cell>
        </row>
        <row r="22828">
          <cell r="A22828">
            <v>1051873</v>
          </cell>
        </row>
        <row r="22829">
          <cell r="A22829">
            <v>1051873</v>
          </cell>
        </row>
        <row r="22830">
          <cell r="A22830">
            <v>1051873</v>
          </cell>
        </row>
        <row r="22831">
          <cell r="A22831">
            <v>1051873</v>
          </cell>
        </row>
        <row r="22832">
          <cell r="A22832">
            <v>1051873</v>
          </cell>
        </row>
        <row r="22833">
          <cell r="A22833">
            <v>1051873</v>
          </cell>
        </row>
        <row r="22834">
          <cell r="A22834">
            <v>1051873</v>
          </cell>
        </row>
        <row r="22835">
          <cell r="A22835">
            <v>1051873</v>
          </cell>
        </row>
        <row r="22836">
          <cell r="A22836">
            <v>1051873</v>
          </cell>
        </row>
        <row r="22837">
          <cell r="A22837">
            <v>1051873</v>
          </cell>
        </row>
        <row r="22838">
          <cell r="A22838">
            <v>1051879</v>
          </cell>
        </row>
        <row r="22839">
          <cell r="A22839">
            <v>1051879</v>
          </cell>
        </row>
        <row r="22840">
          <cell r="A22840">
            <v>1051879</v>
          </cell>
        </row>
        <row r="22841">
          <cell r="A22841">
            <v>1051879</v>
          </cell>
        </row>
        <row r="22842">
          <cell r="A22842">
            <v>1051879</v>
          </cell>
        </row>
        <row r="22843">
          <cell r="A22843">
            <v>1051879</v>
          </cell>
        </row>
        <row r="22844">
          <cell r="A22844">
            <v>1051879</v>
          </cell>
        </row>
        <row r="22845">
          <cell r="A22845">
            <v>1051880</v>
          </cell>
        </row>
        <row r="22846">
          <cell r="A22846">
            <v>1051880</v>
          </cell>
        </row>
        <row r="22847">
          <cell r="A22847">
            <v>1051880</v>
          </cell>
        </row>
        <row r="22848">
          <cell r="A22848">
            <v>1051880</v>
          </cell>
        </row>
        <row r="22849">
          <cell r="A22849">
            <v>1051881</v>
          </cell>
        </row>
        <row r="22850">
          <cell r="A22850">
            <v>1051881</v>
          </cell>
        </row>
        <row r="22851">
          <cell r="A22851">
            <v>1051881</v>
          </cell>
        </row>
        <row r="22852">
          <cell r="A22852">
            <v>1051881</v>
          </cell>
        </row>
        <row r="22853">
          <cell r="A22853">
            <v>1051881</v>
          </cell>
        </row>
        <row r="22854">
          <cell r="A22854">
            <v>1051881</v>
          </cell>
        </row>
        <row r="22855">
          <cell r="A22855">
            <v>1051881</v>
          </cell>
        </row>
        <row r="22856">
          <cell r="A22856">
            <v>1051881</v>
          </cell>
        </row>
        <row r="22857">
          <cell r="A22857">
            <v>1051881</v>
          </cell>
        </row>
        <row r="22858">
          <cell r="A22858">
            <v>1051881</v>
          </cell>
        </row>
        <row r="22859">
          <cell r="A22859">
            <v>1051881</v>
          </cell>
        </row>
        <row r="22860">
          <cell r="A22860">
            <v>1051881</v>
          </cell>
        </row>
        <row r="22861">
          <cell r="A22861">
            <v>1051881</v>
          </cell>
        </row>
        <row r="22862">
          <cell r="A22862">
            <v>1051882</v>
          </cell>
        </row>
        <row r="22863">
          <cell r="A22863">
            <v>1051882</v>
          </cell>
        </row>
        <row r="22864">
          <cell r="A22864">
            <v>1051882</v>
          </cell>
        </row>
        <row r="22865">
          <cell r="A22865">
            <v>1051882</v>
          </cell>
        </row>
        <row r="22866">
          <cell r="A22866">
            <v>1051882</v>
          </cell>
        </row>
        <row r="22867">
          <cell r="A22867">
            <v>1051882</v>
          </cell>
        </row>
        <row r="22868">
          <cell r="A22868">
            <v>1051882</v>
          </cell>
        </row>
        <row r="22869">
          <cell r="A22869">
            <v>1051883</v>
          </cell>
        </row>
        <row r="22870">
          <cell r="A22870">
            <v>1051883</v>
          </cell>
        </row>
        <row r="22871">
          <cell r="A22871">
            <v>1051883</v>
          </cell>
        </row>
        <row r="22872">
          <cell r="A22872">
            <v>1051884</v>
          </cell>
        </row>
        <row r="22873">
          <cell r="A22873">
            <v>1051884</v>
          </cell>
        </row>
        <row r="22874">
          <cell r="A22874">
            <v>1051884</v>
          </cell>
        </row>
        <row r="22875">
          <cell r="A22875">
            <v>1051884</v>
          </cell>
        </row>
        <row r="22876">
          <cell r="A22876">
            <v>1051884</v>
          </cell>
        </row>
        <row r="22877">
          <cell r="A22877">
            <v>1051884</v>
          </cell>
        </row>
        <row r="22878">
          <cell r="A22878">
            <v>1051884</v>
          </cell>
        </row>
        <row r="22879">
          <cell r="A22879">
            <v>1051884</v>
          </cell>
        </row>
        <row r="22880">
          <cell r="A22880">
            <v>1051885</v>
          </cell>
        </row>
        <row r="22881">
          <cell r="A22881">
            <v>1051885</v>
          </cell>
        </row>
        <row r="22882">
          <cell r="A22882">
            <v>1051885</v>
          </cell>
        </row>
        <row r="22883">
          <cell r="A22883">
            <v>1051885</v>
          </cell>
        </row>
        <row r="22884">
          <cell r="A22884">
            <v>1051885</v>
          </cell>
        </row>
        <row r="22885">
          <cell r="A22885">
            <v>1051885</v>
          </cell>
        </row>
        <row r="22886">
          <cell r="A22886">
            <v>1051885</v>
          </cell>
        </row>
        <row r="22887">
          <cell r="A22887">
            <v>1051885</v>
          </cell>
        </row>
        <row r="22888">
          <cell r="A22888">
            <v>1051887</v>
          </cell>
        </row>
        <row r="22889">
          <cell r="A22889">
            <v>1051887</v>
          </cell>
        </row>
        <row r="22890">
          <cell r="A22890">
            <v>1051887</v>
          </cell>
        </row>
        <row r="22891">
          <cell r="A22891">
            <v>1051887</v>
          </cell>
        </row>
        <row r="22892">
          <cell r="A22892">
            <v>1051887</v>
          </cell>
        </row>
        <row r="22893">
          <cell r="A22893">
            <v>1051898</v>
          </cell>
        </row>
        <row r="22894">
          <cell r="A22894">
            <v>1051898</v>
          </cell>
        </row>
        <row r="22895">
          <cell r="A22895">
            <v>1051898</v>
          </cell>
        </row>
        <row r="22896">
          <cell r="A22896">
            <v>1051898</v>
          </cell>
        </row>
        <row r="22897">
          <cell r="A22897">
            <v>1051898</v>
          </cell>
        </row>
        <row r="22898">
          <cell r="A22898">
            <v>1051898</v>
          </cell>
        </row>
        <row r="22899">
          <cell r="A22899">
            <v>1051898</v>
          </cell>
        </row>
        <row r="22900">
          <cell r="A22900">
            <v>1051898</v>
          </cell>
        </row>
        <row r="22901">
          <cell r="A22901">
            <v>1051898</v>
          </cell>
        </row>
        <row r="22902">
          <cell r="A22902">
            <v>1051898</v>
          </cell>
        </row>
        <row r="22903">
          <cell r="A22903">
            <v>1051898</v>
          </cell>
        </row>
        <row r="22904">
          <cell r="A22904">
            <v>1051898</v>
          </cell>
        </row>
        <row r="22905">
          <cell r="A22905">
            <v>1051901</v>
          </cell>
        </row>
        <row r="22906">
          <cell r="A22906">
            <v>1051901</v>
          </cell>
        </row>
        <row r="22907">
          <cell r="A22907">
            <v>1051901</v>
          </cell>
        </row>
        <row r="22908">
          <cell r="A22908">
            <v>1051901</v>
          </cell>
        </row>
        <row r="22909">
          <cell r="A22909">
            <v>1051901</v>
          </cell>
        </row>
        <row r="22910">
          <cell r="A22910">
            <v>1051902</v>
          </cell>
        </row>
        <row r="22911">
          <cell r="A22911">
            <v>1051902</v>
          </cell>
        </row>
        <row r="22912">
          <cell r="A22912">
            <v>1051902</v>
          </cell>
        </row>
        <row r="22913">
          <cell r="A22913">
            <v>1051902</v>
          </cell>
        </row>
        <row r="22914">
          <cell r="A22914">
            <v>1051902</v>
          </cell>
        </row>
        <row r="22915">
          <cell r="A22915">
            <v>1051902</v>
          </cell>
        </row>
        <row r="22916">
          <cell r="A22916">
            <v>1051902</v>
          </cell>
        </row>
        <row r="22917">
          <cell r="A22917">
            <v>1051902</v>
          </cell>
        </row>
        <row r="22918">
          <cell r="A22918">
            <v>1051902</v>
          </cell>
        </row>
        <row r="22919">
          <cell r="A22919">
            <v>1051905</v>
          </cell>
        </row>
        <row r="22920">
          <cell r="A22920">
            <v>1051905</v>
          </cell>
        </row>
        <row r="22921">
          <cell r="A22921">
            <v>1051905</v>
          </cell>
        </row>
        <row r="22922">
          <cell r="A22922">
            <v>1051905</v>
          </cell>
        </row>
        <row r="22923">
          <cell r="A22923">
            <v>1051905</v>
          </cell>
        </row>
        <row r="22924">
          <cell r="A22924">
            <v>1051905</v>
          </cell>
        </row>
        <row r="22925">
          <cell r="A22925">
            <v>1051905</v>
          </cell>
        </row>
        <row r="22926">
          <cell r="A22926">
            <v>1051905</v>
          </cell>
        </row>
        <row r="22927">
          <cell r="A22927">
            <v>1051905</v>
          </cell>
        </row>
        <row r="22928">
          <cell r="A22928">
            <v>1051905</v>
          </cell>
        </row>
        <row r="22929">
          <cell r="A22929">
            <v>1051905</v>
          </cell>
        </row>
        <row r="22930">
          <cell r="A22930">
            <v>1051905</v>
          </cell>
        </row>
        <row r="22931">
          <cell r="A22931">
            <v>1051905</v>
          </cell>
        </row>
        <row r="22932">
          <cell r="A22932">
            <v>1051905</v>
          </cell>
        </row>
        <row r="22933">
          <cell r="A22933">
            <v>1051905</v>
          </cell>
        </row>
        <row r="22934">
          <cell r="A22934">
            <v>1051906</v>
          </cell>
        </row>
        <row r="22935">
          <cell r="A22935">
            <v>1051906</v>
          </cell>
        </row>
        <row r="22936">
          <cell r="A22936">
            <v>1051907</v>
          </cell>
        </row>
        <row r="22937">
          <cell r="A22937">
            <v>1051907</v>
          </cell>
        </row>
        <row r="22938">
          <cell r="A22938">
            <v>1051907</v>
          </cell>
        </row>
        <row r="22939">
          <cell r="A22939">
            <v>1051908</v>
          </cell>
        </row>
        <row r="22940">
          <cell r="A22940">
            <v>1051908</v>
          </cell>
        </row>
        <row r="22941">
          <cell r="A22941">
            <v>1051908</v>
          </cell>
        </row>
        <row r="22942">
          <cell r="A22942">
            <v>1051908</v>
          </cell>
        </row>
        <row r="22943">
          <cell r="A22943">
            <v>1051908</v>
          </cell>
        </row>
        <row r="22944">
          <cell r="A22944">
            <v>1051908</v>
          </cell>
        </row>
        <row r="22945">
          <cell r="A22945">
            <v>1051908</v>
          </cell>
        </row>
        <row r="22946">
          <cell r="A22946">
            <v>1051908</v>
          </cell>
        </row>
        <row r="22947">
          <cell r="A22947">
            <v>1051908</v>
          </cell>
        </row>
        <row r="22948">
          <cell r="A22948">
            <v>1051908</v>
          </cell>
        </row>
        <row r="22949">
          <cell r="A22949">
            <v>1051908</v>
          </cell>
        </row>
        <row r="22950">
          <cell r="A22950">
            <v>1051908</v>
          </cell>
        </row>
        <row r="22951">
          <cell r="A22951">
            <v>1051908</v>
          </cell>
        </row>
        <row r="22952">
          <cell r="A22952">
            <v>1051908</v>
          </cell>
        </row>
        <row r="22953">
          <cell r="A22953">
            <v>1051908</v>
          </cell>
        </row>
        <row r="22954">
          <cell r="A22954">
            <v>1051908</v>
          </cell>
        </row>
        <row r="22955">
          <cell r="A22955">
            <v>1051908</v>
          </cell>
        </row>
        <row r="22956">
          <cell r="A22956">
            <v>1051908</v>
          </cell>
        </row>
        <row r="22957">
          <cell r="A22957">
            <v>1051908</v>
          </cell>
        </row>
        <row r="22958">
          <cell r="A22958">
            <v>1051908</v>
          </cell>
        </row>
        <row r="22959">
          <cell r="A22959">
            <v>1051916</v>
          </cell>
        </row>
        <row r="22960">
          <cell r="A22960">
            <v>1051916</v>
          </cell>
        </row>
        <row r="22961">
          <cell r="A22961">
            <v>1051916</v>
          </cell>
        </row>
        <row r="22962">
          <cell r="A22962">
            <v>1051916</v>
          </cell>
        </row>
        <row r="22963">
          <cell r="A22963">
            <v>1051916</v>
          </cell>
        </row>
        <row r="22964">
          <cell r="A22964">
            <v>1051916</v>
          </cell>
        </row>
        <row r="22965">
          <cell r="A22965">
            <v>1051916</v>
          </cell>
        </row>
        <row r="22966">
          <cell r="A22966">
            <v>1051916</v>
          </cell>
        </row>
        <row r="22967">
          <cell r="A22967">
            <v>1051916</v>
          </cell>
        </row>
        <row r="22968">
          <cell r="A22968">
            <v>1051916</v>
          </cell>
        </row>
        <row r="22969">
          <cell r="A22969">
            <v>1051916</v>
          </cell>
        </row>
        <row r="22970">
          <cell r="A22970">
            <v>1051917</v>
          </cell>
        </row>
        <row r="22971">
          <cell r="A22971">
            <v>1051917</v>
          </cell>
        </row>
        <row r="22972">
          <cell r="A22972">
            <v>1051918</v>
          </cell>
        </row>
        <row r="22973">
          <cell r="A22973">
            <v>1051918</v>
          </cell>
        </row>
        <row r="22974">
          <cell r="A22974">
            <v>1051919</v>
          </cell>
        </row>
        <row r="22975">
          <cell r="A22975">
            <v>1051919</v>
          </cell>
        </row>
        <row r="22976">
          <cell r="A22976">
            <v>1051919</v>
          </cell>
        </row>
        <row r="22977">
          <cell r="A22977">
            <v>1051919</v>
          </cell>
        </row>
        <row r="22978">
          <cell r="A22978">
            <v>1051919</v>
          </cell>
        </row>
        <row r="22979">
          <cell r="A22979">
            <v>1051919</v>
          </cell>
        </row>
        <row r="22980">
          <cell r="A22980">
            <v>1051919</v>
          </cell>
        </row>
        <row r="22981">
          <cell r="A22981">
            <v>1051919</v>
          </cell>
        </row>
        <row r="22982">
          <cell r="A22982">
            <v>1051919</v>
          </cell>
        </row>
        <row r="22983">
          <cell r="A22983">
            <v>1051919</v>
          </cell>
        </row>
        <row r="22984">
          <cell r="A22984">
            <v>1051920</v>
          </cell>
        </row>
        <row r="22985">
          <cell r="A22985">
            <v>1051920</v>
          </cell>
        </row>
        <row r="22986">
          <cell r="A22986">
            <v>1051920</v>
          </cell>
        </row>
        <row r="22987">
          <cell r="A22987">
            <v>1051920</v>
          </cell>
        </row>
        <row r="22988">
          <cell r="A22988">
            <v>1051920</v>
          </cell>
        </row>
        <row r="22989">
          <cell r="A22989">
            <v>1051920</v>
          </cell>
        </row>
        <row r="22990">
          <cell r="A22990">
            <v>1051920</v>
          </cell>
        </row>
        <row r="22991">
          <cell r="A22991">
            <v>1051920</v>
          </cell>
        </row>
        <row r="22992">
          <cell r="A22992">
            <v>1051920</v>
          </cell>
        </row>
        <row r="22993">
          <cell r="A22993">
            <v>1051920</v>
          </cell>
        </row>
        <row r="22994">
          <cell r="A22994">
            <v>1051920</v>
          </cell>
        </row>
        <row r="22995">
          <cell r="A22995">
            <v>1051920</v>
          </cell>
        </row>
        <row r="22996">
          <cell r="A22996">
            <v>1051920</v>
          </cell>
        </row>
        <row r="22997">
          <cell r="A22997">
            <v>1051920</v>
          </cell>
        </row>
        <row r="22998">
          <cell r="A22998">
            <v>1051920</v>
          </cell>
        </row>
        <row r="22999">
          <cell r="A22999">
            <v>1051920</v>
          </cell>
        </row>
        <row r="23000">
          <cell r="A23000">
            <v>1051922</v>
          </cell>
        </row>
        <row r="23001">
          <cell r="A23001">
            <v>1051922</v>
          </cell>
        </row>
        <row r="23002">
          <cell r="A23002">
            <v>1051922</v>
          </cell>
        </row>
        <row r="23003">
          <cell r="A23003">
            <v>1051922</v>
          </cell>
        </row>
        <row r="23004">
          <cell r="A23004">
            <v>1051923</v>
          </cell>
        </row>
        <row r="23005">
          <cell r="A23005">
            <v>1051924</v>
          </cell>
        </row>
        <row r="23006">
          <cell r="A23006">
            <v>1051924</v>
          </cell>
        </row>
        <row r="23007">
          <cell r="A23007">
            <v>1051924</v>
          </cell>
        </row>
        <row r="23008">
          <cell r="A23008">
            <v>1051924</v>
          </cell>
        </row>
        <row r="23009">
          <cell r="A23009">
            <v>1051924</v>
          </cell>
        </row>
        <row r="23010">
          <cell r="A23010">
            <v>1051924</v>
          </cell>
        </row>
        <row r="23011">
          <cell r="A23011">
            <v>1051924</v>
          </cell>
        </row>
        <row r="23012">
          <cell r="A23012">
            <v>1051924</v>
          </cell>
        </row>
        <row r="23013">
          <cell r="A23013">
            <v>1051924</v>
          </cell>
        </row>
        <row r="23014">
          <cell r="A23014">
            <v>1051924</v>
          </cell>
        </row>
        <row r="23015">
          <cell r="A23015">
            <v>1051924</v>
          </cell>
        </row>
        <row r="23016">
          <cell r="A23016">
            <v>1051924</v>
          </cell>
        </row>
        <row r="23017">
          <cell r="A23017">
            <v>1051924</v>
          </cell>
        </row>
        <row r="23018">
          <cell r="A23018">
            <v>1051924</v>
          </cell>
        </row>
        <row r="23019">
          <cell r="A23019">
            <v>1051924</v>
          </cell>
        </row>
        <row r="23020">
          <cell r="A23020">
            <v>1051924</v>
          </cell>
        </row>
        <row r="23021">
          <cell r="A23021">
            <v>1051924</v>
          </cell>
        </row>
        <row r="23022">
          <cell r="A23022">
            <v>1051925</v>
          </cell>
        </row>
        <row r="23023">
          <cell r="A23023">
            <v>1051925</v>
          </cell>
        </row>
        <row r="23024">
          <cell r="A23024">
            <v>1051925</v>
          </cell>
        </row>
        <row r="23025">
          <cell r="A23025">
            <v>1051925</v>
          </cell>
        </row>
        <row r="23026">
          <cell r="A23026">
            <v>1051925</v>
          </cell>
        </row>
        <row r="23027">
          <cell r="A23027">
            <v>1051925</v>
          </cell>
        </row>
        <row r="23028">
          <cell r="A23028">
            <v>1051925</v>
          </cell>
        </row>
        <row r="23029">
          <cell r="A23029">
            <v>1051925</v>
          </cell>
        </row>
        <row r="23030">
          <cell r="A23030">
            <v>1051925</v>
          </cell>
        </row>
        <row r="23031">
          <cell r="A23031">
            <v>1051925</v>
          </cell>
        </row>
        <row r="23032">
          <cell r="A23032">
            <v>1051925</v>
          </cell>
        </row>
        <row r="23033">
          <cell r="A23033">
            <v>1051925</v>
          </cell>
        </row>
        <row r="23034">
          <cell r="A23034">
            <v>1051925</v>
          </cell>
        </row>
        <row r="23035">
          <cell r="A23035">
            <v>1051925</v>
          </cell>
        </row>
        <row r="23036">
          <cell r="A23036">
            <v>1051925</v>
          </cell>
        </row>
        <row r="23037">
          <cell r="A23037">
            <v>1051925</v>
          </cell>
        </row>
        <row r="23038">
          <cell r="A23038">
            <v>1051931</v>
          </cell>
        </row>
        <row r="23039">
          <cell r="A23039">
            <v>1051931</v>
          </cell>
        </row>
        <row r="23040">
          <cell r="A23040">
            <v>1051932</v>
          </cell>
        </row>
        <row r="23041">
          <cell r="A23041">
            <v>1051932</v>
          </cell>
        </row>
        <row r="23042">
          <cell r="A23042">
            <v>1051932</v>
          </cell>
        </row>
        <row r="23043">
          <cell r="A23043">
            <v>1051941</v>
          </cell>
        </row>
        <row r="23044">
          <cell r="A23044">
            <v>1051941</v>
          </cell>
        </row>
        <row r="23045">
          <cell r="A23045">
            <v>1051941</v>
          </cell>
        </row>
        <row r="23046">
          <cell r="A23046">
            <v>1051941</v>
          </cell>
        </row>
        <row r="23047">
          <cell r="A23047">
            <v>1051941</v>
          </cell>
        </row>
        <row r="23048">
          <cell r="A23048">
            <v>1051941</v>
          </cell>
        </row>
        <row r="23049">
          <cell r="A23049">
            <v>1051941</v>
          </cell>
        </row>
        <row r="23050">
          <cell r="A23050">
            <v>1051941</v>
          </cell>
        </row>
        <row r="23051">
          <cell r="A23051">
            <v>1051941</v>
          </cell>
        </row>
        <row r="23052">
          <cell r="A23052">
            <v>1051941</v>
          </cell>
        </row>
        <row r="23053">
          <cell r="A23053">
            <v>1051941</v>
          </cell>
        </row>
        <row r="23054">
          <cell r="A23054">
            <v>1051941</v>
          </cell>
        </row>
        <row r="23055">
          <cell r="A23055">
            <v>1051941</v>
          </cell>
        </row>
        <row r="23056">
          <cell r="A23056">
            <v>1051941</v>
          </cell>
        </row>
        <row r="23057">
          <cell r="A23057">
            <v>1051942</v>
          </cell>
        </row>
        <row r="23058">
          <cell r="A23058">
            <v>1051942</v>
          </cell>
        </row>
        <row r="23059">
          <cell r="A23059">
            <v>1051942</v>
          </cell>
        </row>
        <row r="23060">
          <cell r="A23060">
            <v>1051942</v>
          </cell>
        </row>
        <row r="23061">
          <cell r="A23061">
            <v>1051942</v>
          </cell>
        </row>
        <row r="23062">
          <cell r="A23062">
            <v>1051942</v>
          </cell>
        </row>
        <row r="23063">
          <cell r="A23063">
            <v>1051942</v>
          </cell>
        </row>
        <row r="23064">
          <cell r="A23064">
            <v>1051942</v>
          </cell>
        </row>
        <row r="23065">
          <cell r="A23065">
            <v>1051942</v>
          </cell>
        </row>
        <row r="23066">
          <cell r="A23066">
            <v>1051942</v>
          </cell>
        </row>
        <row r="23067">
          <cell r="A23067">
            <v>1051942</v>
          </cell>
        </row>
        <row r="23068">
          <cell r="A23068">
            <v>1051942</v>
          </cell>
        </row>
        <row r="23069">
          <cell r="A23069">
            <v>1051942</v>
          </cell>
        </row>
        <row r="23070">
          <cell r="A23070">
            <v>1051943</v>
          </cell>
        </row>
        <row r="23071">
          <cell r="A23071">
            <v>1051943</v>
          </cell>
        </row>
        <row r="23072">
          <cell r="A23072">
            <v>1051943</v>
          </cell>
        </row>
        <row r="23073">
          <cell r="A23073">
            <v>1051943</v>
          </cell>
        </row>
        <row r="23074">
          <cell r="A23074">
            <v>1051946</v>
          </cell>
        </row>
        <row r="23075">
          <cell r="A23075">
            <v>1051947</v>
          </cell>
        </row>
        <row r="23076">
          <cell r="A23076">
            <v>1051947</v>
          </cell>
        </row>
        <row r="23077">
          <cell r="A23077">
            <v>1051947</v>
          </cell>
        </row>
        <row r="23078">
          <cell r="A23078">
            <v>1051947</v>
          </cell>
        </row>
        <row r="23079">
          <cell r="A23079">
            <v>1051947</v>
          </cell>
        </row>
        <row r="23080">
          <cell r="A23080">
            <v>1051947</v>
          </cell>
        </row>
        <row r="23081">
          <cell r="A23081">
            <v>1051947</v>
          </cell>
        </row>
        <row r="23082">
          <cell r="A23082">
            <v>1051947</v>
          </cell>
        </row>
        <row r="23083">
          <cell r="A23083">
            <v>1051947</v>
          </cell>
        </row>
        <row r="23084">
          <cell r="A23084">
            <v>1051947</v>
          </cell>
        </row>
        <row r="23085">
          <cell r="A23085">
            <v>1051947</v>
          </cell>
        </row>
        <row r="23086">
          <cell r="A23086">
            <v>1051950</v>
          </cell>
        </row>
        <row r="23087">
          <cell r="A23087">
            <v>1051951</v>
          </cell>
        </row>
        <row r="23088">
          <cell r="A23088">
            <v>1051963</v>
          </cell>
        </row>
        <row r="23089">
          <cell r="A23089">
            <v>1051971</v>
          </cell>
        </row>
        <row r="23090">
          <cell r="A23090">
            <v>1051972</v>
          </cell>
        </row>
        <row r="23091">
          <cell r="A23091">
            <v>1051973</v>
          </cell>
        </row>
        <row r="23092">
          <cell r="A23092">
            <v>1051973</v>
          </cell>
        </row>
        <row r="23093">
          <cell r="A23093">
            <v>1051974</v>
          </cell>
        </row>
        <row r="23094">
          <cell r="A23094">
            <v>1051974</v>
          </cell>
        </row>
        <row r="23095">
          <cell r="A23095">
            <v>1051976</v>
          </cell>
        </row>
        <row r="23096">
          <cell r="A23096">
            <v>1051976</v>
          </cell>
        </row>
        <row r="23097">
          <cell r="A23097">
            <v>1051976</v>
          </cell>
        </row>
        <row r="23098">
          <cell r="A23098">
            <v>1051976</v>
          </cell>
        </row>
        <row r="23099">
          <cell r="A23099">
            <v>1051976</v>
          </cell>
        </row>
        <row r="23100">
          <cell r="A23100">
            <v>1051976</v>
          </cell>
        </row>
        <row r="23101">
          <cell r="A23101">
            <v>1051977</v>
          </cell>
        </row>
        <row r="23102">
          <cell r="A23102">
            <v>1051977</v>
          </cell>
        </row>
        <row r="23103">
          <cell r="A23103">
            <v>1051977</v>
          </cell>
        </row>
        <row r="23104">
          <cell r="A23104">
            <v>1051977</v>
          </cell>
        </row>
        <row r="23105">
          <cell r="A23105">
            <v>1051977</v>
          </cell>
        </row>
        <row r="23106">
          <cell r="A23106">
            <v>1051977</v>
          </cell>
        </row>
        <row r="23107">
          <cell r="A23107">
            <v>1051977</v>
          </cell>
        </row>
        <row r="23108">
          <cell r="A23108">
            <v>1051980</v>
          </cell>
        </row>
        <row r="23109">
          <cell r="A23109">
            <v>1051980</v>
          </cell>
        </row>
        <row r="23110">
          <cell r="A23110">
            <v>1051980</v>
          </cell>
        </row>
        <row r="23111">
          <cell r="A23111">
            <v>1051980</v>
          </cell>
        </row>
        <row r="23112">
          <cell r="A23112">
            <v>1051980</v>
          </cell>
        </row>
        <row r="23113">
          <cell r="A23113">
            <v>1051980</v>
          </cell>
        </row>
        <row r="23114">
          <cell r="A23114">
            <v>1051980</v>
          </cell>
        </row>
        <row r="23115">
          <cell r="A23115">
            <v>1051980</v>
          </cell>
        </row>
        <row r="23116">
          <cell r="A23116">
            <v>1051980</v>
          </cell>
        </row>
        <row r="23117">
          <cell r="A23117">
            <v>1051981</v>
          </cell>
        </row>
        <row r="23118">
          <cell r="A23118">
            <v>1051981</v>
          </cell>
        </row>
        <row r="23119">
          <cell r="A23119">
            <v>1051981</v>
          </cell>
        </row>
        <row r="23120">
          <cell r="A23120">
            <v>1051981</v>
          </cell>
        </row>
        <row r="23121">
          <cell r="A23121">
            <v>1051981</v>
          </cell>
        </row>
        <row r="23122">
          <cell r="A23122">
            <v>1051981</v>
          </cell>
        </row>
        <row r="23123">
          <cell r="A23123">
            <v>1051981</v>
          </cell>
        </row>
        <row r="23124">
          <cell r="A23124">
            <v>1051981</v>
          </cell>
        </row>
        <row r="23125">
          <cell r="A23125">
            <v>1051981</v>
          </cell>
        </row>
        <row r="23126">
          <cell r="A23126">
            <v>1051981</v>
          </cell>
        </row>
        <row r="23127">
          <cell r="A23127">
            <v>1051981</v>
          </cell>
        </row>
        <row r="23128">
          <cell r="A23128">
            <v>1051982</v>
          </cell>
        </row>
        <row r="23129">
          <cell r="A23129">
            <v>1051982</v>
          </cell>
        </row>
        <row r="23130">
          <cell r="A23130">
            <v>1051982</v>
          </cell>
        </row>
        <row r="23131">
          <cell r="A23131">
            <v>1051982</v>
          </cell>
        </row>
        <row r="23132">
          <cell r="A23132">
            <v>1051982</v>
          </cell>
        </row>
        <row r="23133">
          <cell r="A23133">
            <v>1051982</v>
          </cell>
        </row>
        <row r="23134">
          <cell r="A23134">
            <v>1051982</v>
          </cell>
        </row>
        <row r="23135">
          <cell r="A23135">
            <v>1051982</v>
          </cell>
        </row>
        <row r="23136">
          <cell r="A23136">
            <v>1051982</v>
          </cell>
        </row>
        <row r="23137">
          <cell r="A23137">
            <v>1051982</v>
          </cell>
        </row>
        <row r="23138">
          <cell r="A23138">
            <v>1051982</v>
          </cell>
        </row>
        <row r="23139">
          <cell r="A23139">
            <v>1051982</v>
          </cell>
        </row>
        <row r="23140">
          <cell r="A23140">
            <v>1051982</v>
          </cell>
        </row>
        <row r="23141">
          <cell r="A23141">
            <v>1051982</v>
          </cell>
        </row>
        <row r="23142">
          <cell r="A23142">
            <v>1051982</v>
          </cell>
        </row>
        <row r="23143">
          <cell r="A23143">
            <v>1051982</v>
          </cell>
        </row>
        <row r="23144">
          <cell r="A23144">
            <v>1051982</v>
          </cell>
        </row>
        <row r="23145">
          <cell r="A23145">
            <v>1051982</v>
          </cell>
        </row>
        <row r="23146">
          <cell r="A23146">
            <v>1051982</v>
          </cell>
        </row>
        <row r="23147">
          <cell r="A23147">
            <v>1051982</v>
          </cell>
        </row>
        <row r="23148">
          <cell r="A23148">
            <v>1051982</v>
          </cell>
        </row>
        <row r="23149">
          <cell r="A23149">
            <v>1051982</v>
          </cell>
        </row>
        <row r="23150">
          <cell r="A23150">
            <v>1051982</v>
          </cell>
        </row>
        <row r="23151">
          <cell r="A23151">
            <v>1051982</v>
          </cell>
        </row>
        <row r="23152">
          <cell r="A23152">
            <v>1051982</v>
          </cell>
        </row>
        <row r="23153">
          <cell r="A23153">
            <v>1051982</v>
          </cell>
        </row>
        <row r="23154">
          <cell r="A23154">
            <v>1051982</v>
          </cell>
        </row>
        <row r="23155">
          <cell r="A23155">
            <v>1051982</v>
          </cell>
        </row>
        <row r="23156">
          <cell r="A23156">
            <v>1051982</v>
          </cell>
        </row>
        <row r="23157">
          <cell r="A23157">
            <v>1051982</v>
          </cell>
        </row>
        <row r="23158">
          <cell r="A23158">
            <v>1051982</v>
          </cell>
        </row>
        <row r="23159">
          <cell r="A23159">
            <v>1051982</v>
          </cell>
        </row>
        <row r="23160">
          <cell r="A23160">
            <v>1051982</v>
          </cell>
        </row>
        <row r="23161">
          <cell r="A23161">
            <v>1051982</v>
          </cell>
        </row>
        <row r="23162">
          <cell r="A23162">
            <v>1051985</v>
          </cell>
        </row>
        <row r="23163">
          <cell r="A23163">
            <v>1051985</v>
          </cell>
        </row>
        <row r="23164">
          <cell r="A23164">
            <v>1051985</v>
          </cell>
        </row>
        <row r="23165">
          <cell r="A23165">
            <v>1051985</v>
          </cell>
        </row>
        <row r="23166">
          <cell r="A23166">
            <v>1051985</v>
          </cell>
        </row>
        <row r="23167">
          <cell r="A23167">
            <v>1051985</v>
          </cell>
        </row>
        <row r="23168">
          <cell r="A23168">
            <v>1051985</v>
          </cell>
        </row>
        <row r="23169">
          <cell r="A23169">
            <v>1051985</v>
          </cell>
        </row>
        <row r="23170">
          <cell r="A23170">
            <v>1051985</v>
          </cell>
        </row>
        <row r="23171">
          <cell r="A23171">
            <v>1051985</v>
          </cell>
        </row>
        <row r="23172">
          <cell r="A23172">
            <v>1051986</v>
          </cell>
        </row>
        <row r="23173">
          <cell r="A23173">
            <v>1051986</v>
          </cell>
        </row>
        <row r="23174">
          <cell r="A23174">
            <v>1051986</v>
          </cell>
        </row>
        <row r="23175">
          <cell r="A23175">
            <v>1051989</v>
          </cell>
        </row>
        <row r="23176">
          <cell r="A23176">
            <v>1051989</v>
          </cell>
        </row>
        <row r="23177">
          <cell r="A23177">
            <v>1051990</v>
          </cell>
        </row>
        <row r="23178">
          <cell r="A23178">
            <v>1051990</v>
          </cell>
        </row>
        <row r="23179">
          <cell r="A23179">
            <v>1051991</v>
          </cell>
        </row>
        <row r="23180">
          <cell r="A23180">
            <v>1051991</v>
          </cell>
        </row>
        <row r="23181">
          <cell r="A23181">
            <v>1051991</v>
          </cell>
        </row>
        <row r="23182">
          <cell r="A23182">
            <v>1051991</v>
          </cell>
        </row>
        <row r="23183">
          <cell r="A23183">
            <v>1051991</v>
          </cell>
        </row>
        <row r="23184">
          <cell r="A23184">
            <v>1051991</v>
          </cell>
        </row>
        <row r="23185">
          <cell r="A23185">
            <v>1051991</v>
          </cell>
        </row>
        <row r="23186">
          <cell r="A23186">
            <v>1051991</v>
          </cell>
        </row>
        <row r="23187">
          <cell r="A23187">
            <v>1051991</v>
          </cell>
        </row>
        <row r="23188">
          <cell r="A23188">
            <v>1051991</v>
          </cell>
        </row>
        <row r="23189">
          <cell r="A23189">
            <v>1051991</v>
          </cell>
        </row>
        <row r="23190">
          <cell r="A23190">
            <v>1051991</v>
          </cell>
        </row>
        <row r="23191">
          <cell r="A23191">
            <v>1051991</v>
          </cell>
        </row>
        <row r="23192">
          <cell r="A23192">
            <v>1051992</v>
          </cell>
        </row>
        <row r="23193">
          <cell r="A23193">
            <v>1051992</v>
          </cell>
        </row>
        <row r="23194">
          <cell r="A23194">
            <v>1051992</v>
          </cell>
        </row>
        <row r="23195">
          <cell r="A23195">
            <v>1051992</v>
          </cell>
        </row>
        <row r="23196">
          <cell r="A23196">
            <v>1051992</v>
          </cell>
        </row>
        <row r="23197">
          <cell r="A23197">
            <v>1051992</v>
          </cell>
        </row>
        <row r="23198">
          <cell r="A23198">
            <v>1051992</v>
          </cell>
        </row>
        <row r="23199">
          <cell r="A23199">
            <v>1051994</v>
          </cell>
        </row>
        <row r="23200">
          <cell r="A23200">
            <v>1051994</v>
          </cell>
        </row>
        <row r="23201">
          <cell r="A23201">
            <v>1051994</v>
          </cell>
        </row>
        <row r="23202">
          <cell r="A23202">
            <v>1051994</v>
          </cell>
        </row>
        <row r="23203">
          <cell r="A23203">
            <v>1051994</v>
          </cell>
        </row>
        <row r="23204">
          <cell r="A23204">
            <v>1051994</v>
          </cell>
        </row>
        <row r="23205">
          <cell r="A23205">
            <v>1051994</v>
          </cell>
        </row>
        <row r="23206">
          <cell r="A23206">
            <v>1051994</v>
          </cell>
        </row>
        <row r="23207">
          <cell r="A23207">
            <v>1051994</v>
          </cell>
        </row>
        <row r="23208">
          <cell r="A23208">
            <v>1051994</v>
          </cell>
        </row>
        <row r="23209">
          <cell r="A23209">
            <v>1051995</v>
          </cell>
        </row>
        <row r="23210">
          <cell r="A23210">
            <v>1051995</v>
          </cell>
        </row>
        <row r="23211">
          <cell r="A23211">
            <v>1051995</v>
          </cell>
        </row>
        <row r="23212">
          <cell r="A23212">
            <v>1051995</v>
          </cell>
        </row>
        <row r="23213">
          <cell r="A23213">
            <v>1051995</v>
          </cell>
        </row>
        <row r="23214">
          <cell r="A23214">
            <v>1051995</v>
          </cell>
        </row>
        <row r="23215">
          <cell r="A23215">
            <v>1051995</v>
          </cell>
        </row>
        <row r="23216">
          <cell r="A23216">
            <v>1051996</v>
          </cell>
        </row>
        <row r="23217">
          <cell r="A23217">
            <v>1051996</v>
          </cell>
        </row>
        <row r="23218">
          <cell r="A23218">
            <v>1051996</v>
          </cell>
        </row>
        <row r="23219">
          <cell r="A23219">
            <v>1051996</v>
          </cell>
        </row>
        <row r="23220">
          <cell r="A23220">
            <v>1051996</v>
          </cell>
        </row>
        <row r="23221">
          <cell r="A23221">
            <v>1051996</v>
          </cell>
        </row>
        <row r="23222">
          <cell r="A23222">
            <v>1051996</v>
          </cell>
        </row>
        <row r="23223">
          <cell r="A23223">
            <v>1051996</v>
          </cell>
        </row>
        <row r="23224">
          <cell r="A23224">
            <v>1051996</v>
          </cell>
        </row>
        <row r="23225">
          <cell r="A23225">
            <v>1051996</v>
          </cell>
        </row>
        <row r="23226">
          <cell r="A23226">
            <v>1051996</v>
          </cell>
        </row>
        <row r="23227">
          <cell r="A23227">
            <v>1051996</v>
          </cell>
        </row>
        <row r="23228">
          <cell r="A23228">
            <v>1051996</v>
          </cell>
        </row>
        <row r="23229">
          <cell r="A23229">
            <v>1051996</v>
          </cell>
        </row>
        <row r="23230">
          <cell r="A23230">
            <v>1051997</v>
          </cell>
        </row>
        <row r="23231">
          <cell r="A23231">
            <v>1051997</v>
          </cell>
        </row>
        <row r="23232">
          <cell r="A23232">
            <v>1051997</v>
          </cell>
        </row>
        <row r="23233">
          <cell r="A23233">
            <v>1051997</v>
          </cell>
        </row>
        <row r="23234">
          <cell r="A23234">
            <v>1051997</v>
          </cell>
        </row>
        <row r="23235">
          <cell r="A23235">
            <v>1051997</v>
          </cell>
        </row>
        <row r="23236">
          <cell r="A23236">
            <v>1051997</v>
          </cell>
        </row>
        <row r="23237">
          <cell r="A23237">
            <v>1051997</v>
          </cell>
        </row>
        <row r="23238">
          <cell r="A23238">
            <v>1051997</v>
          </cell>
        </row>
        <row r="23239">
          <cell r="A23239">
            <v>1051997</v>
          </cell>
        </row>
        <row r="23240">
          <cell r="A23240">
            <v>1051997</v>
          </cell>
        </row>
        <row r="23241">
          <cell r="A23241">
            <v>1051997</v>
          </cell>
        </row>
        <row r="23242">
          <cell r="A23242">
            <v>1051997</v>
          </cell>
        </row>
        <row r="23243">
          <cell r="A23243">
            <v>1051997</v>
          </cell>
        </row>
        <row r="23244">
          <cell r="A23244">
            <v>1051997</v>
          </cell>
        </row>
        <row r="23245">
          <cell r="A23245">
            <v>1051997</v>
          </cell>
        </row>
        <row r="23246">
          <cell r="A23246">
            <v>1051997</v>
          </cell>
        </row>
        <row r="23247">
          <cell r="A23247">
            <v>1051997</v>
          </cell>
        </row>
        <row r="23248">
          <cell r="A23248">
            <v>1051997</v>
          </cell>
        </row>
        <row r="23249">
          <cell r="A23249">
            <v>1051997</v>
          </cell>
        </row>
        <row r="23250">
          <cell r="A23250">
            <v>1051997</v>
          </cell>
        </row>
        <row r="23251">
          <cell r="A23251">
            <v>1051997</v>
          </cell>
        </row>
        <row r="23252">
          <cell r="A23252">
            <v>1051997</v>
          </cell>
        </row>
        <row r="23253">
          <cell r="A23253">
            <v>1051997</v>
          </cell>
        </row>
        <row r="23254">
          <cell r="A23254">
            <v>1051997</v>
          </cell>
        </row>
        <row r="23255">
          <cell r="A23255">
            <v>1051997</v>
          </cell>
        </row>
        <row r="23256">
          <cell r="A23256">
            <v>1051997</v>
          </cell>
        </row>
        <row r="23257">
          <cell r="A23257">
            <v>1051997</v>
          </cell>
        </row>
        <row r="23258">
          <cell r="A23258">
            <v>1051997</v>
          </cell>
        </row>
        <row r="23259">
          <cell r="A23259">
            <v>1051997</v>
          </cell>
        </row>
        <row r="23260">
          <cell r="A23260">
            <v>1051997</v>
          </cell>
        </row>
        <row r="23261">
          <cell r="A23261">
            <v>1051997</v>
          </cell>
        </row>
        <row r="23262">
          <cell r="A23262">
            <v>1051997</v>
          </cell>
        </row>
        <row r="23263">
          <cell r="A23263">
            <v>1051997</v>
          </cell>
        </row>
        <row r="23264">
          <cell r="A23264">
            <v>1051997</v>
          </cell>
        </row>
        <row r="23265">
          <cell r="A23265">
            <v>1051997</v>
          </cell>
        </row>
        <row r="23266">
          <cell r="A23266">
            <v>1051997</v>
          </cell>
        </row>
        <row r="23267">
          <cell r="A23267">
            <v>1051997</v>
          </cell>
        </row>
        <row r="23268">
          <cell r="A23268">
            <v>1051997</v>
          </cell>
        </row>
        <row r="23269">
          <cell r="A23269">
            <v>1051997</v>
          </cell>
        </row>
        <row r="23270">
          <cell r="A23270">
            <v>1051997</v>
          </cell>
        </row>
        <row r="23271">
          <cell r="A23271">
            <v>1051997</v>
          </cell>
        </row>
        <row r="23272">
          <cell r="A23272">
            <v>1051997</v>
          </cell>
        </row>
        <row r="23273">
          <cell r="A23273">
            <v>1051997</v>
          </cell>
        </row>
        <row r="23274">
          <cell r="A23274">
            <v>1051997</v>
          </cell>
        </row>
        <row r="23275">
          <cell r="A23275">
            <v>1051997</v>
          </cell>
        </row>
        <row r="23276">
          <cell r="A23276">
            <v>1051997</v>
          </cell>
        </row>
        <row r="23277">
          <cell r="A23277">
            <v>1051997</v>
          </cell>
        </row>
        <row r="23278">
          <cell r="A23278">
            <v>1051997</v>
          </cell>
        </row>
        <row r="23279">
          <cell r="A23279">
            <v>1051997</v>
          </cell>
        </row>
        <row r="23280">
          <cell r="A23280">
            <v>1051997</v>
          </cell>
        </row>
        <row r="23281">
          <cell r="A23281">
            <v>1051997</v>
          </cell>
        </row>
        <row r="23282">
          <cell r="A23282">
            <v>1051997</v>
          </cell>
        </row>
        <row r="23283">
          <cell r="A23283">
            <v>1051997</v>
          </cell>
        </row>
        <row r="23284">
          <cell r="A23284">
            <v>1051997</v>
          </cell>
        </row>
        <row r="23285">
          <cell r="A23285">
            <v>1051997</v>
          </cell>
        </row>
        <row r="23286">
          <cell r="A23286">
            <v>1051997</v>
          </cell>
        </row>
        <row r="23287">
          <cell r="A23287">
            <v>1051997</v>
          </cell>
        </row>
        <row r="23288">
          <cell r="A23288">
            <v>1051997</v>
          </cell>
        </row>
        <row r="23289">
          <cell r="A23289">
            <v>1051997</v>
          </cell>
        </row>
        <row r="23290">
          <cell r="A23290">
            <v>1051997</v>
          </cell>
        </row>
        <row r="23291">
          <cell r="A23291">
            <v>1051997</v>
          </cell>
        </row>
        <row r="23292">
          <cell r="A23292">
            <v>1051997</v>
          </cell>
        </row>
        <row r="23293">
          <cell r="A23293">
            <v>1051997</v>
          </cell>
        </row>
        <row r="23294">
          <cell r="A23294">
            <v>1051997</v>
          </cell>
        </row>
        <row r="23295">
          <cell r="A23295">
            <v>1051997</v>
          </cell>
        </row>
        <row r="23296">
          <cell r="A23296">
            <v>1051997</v>
          </cell>
        </row>
        <row r="23297">
          <cell r="A23297">
            <v>1051997</v>
          </cell>
        </row>
        <row r="23298">
          <cell r="A23298">
            <v>1051997</v>
          </cell>
        </row>
        <row r="23299">
          <cell r="A23299">
            <v>1051997</v>
          </cell>
        </row>
        <row r="23300">
          <cell r="A23300">
            <v>1051997</v>
          </cell>
        </row>
        <row r="23301">
          <cell r="A23301">
            <v>1051997</v>
          </cell>
        </row>
        <row r="23302">
          <cell r="A23302">
            <v>1051997</v>
          </cell>
        </row>
        <row r="23303">
          <cell r="A23303">
            <v>1051997</v>
          </cell>
        </row>
        <row r="23304">
          <cell r="A23304">
            <v>1051997</v>
          </cell>
        </row>
        <row r="23305">
          <cell r="A23305">
            <v>1051997</v>
          </cell>
        </row>
        <row r="23306">
          <cell r="A23306">
            <v>1051997</v>
          </cell>
        </row>
        <row r="23307">
          <cell r="A23307">
            <v>1051997</v>
          </cell>
        </row>
        <row r="23308">
          <cell r="A23308">
            <v>1051997</v>
          </cell>
        </row>
        <row r="23309">
          <cell r="A23309">
            <v>1051997</v>
          </cell>
        </row>
        <row r="23310">
          <cell r="A23310">
            <v>1051997</v>
          </cell>
        </row>
        <row r="23311">
          <cell r="A23311">
            <v>1051997</v>
          </cell>
        </row>
        <row r="23312">
          <cell r="A23312">
            <v>1051997</v>
          </cell>
        </row>
        <row r="23313">
          <cell r="A23313">
            <v>1051997</v>
          </cell>
        </row>
        <row r="23314">
          <cell r="A23314">
            <v>1051997</v>
          </cell>
        </row>
        <row r="23315">
          <cell r="A23315">
            <v>1051997</v>
          </cell>
        </row>
        <row r="23316">
          <cell r="A23316">
            <v>1051997</v>
          </cell>
        </row>
        <row r="23317">
          <cell r="A23317">
            <v>1051997</v>
          </cell>
        </row>
        <row r="23318">
          <cell r="A23318">
            <v>1051997</v>
          </cell>
        </row>
        <row r="23319">
          <cell r="A23319">
            <v>1051997</v>
          </cell>
        </row>
        <row r="23320">
          <cell r="A23320">
            <v>1051997</v>
          </cell>
        </row>
        <row r="23321">
          <cell r="A23321">
            <v>1051997</v>
          </cell>
        </row>
        <row r="23322">
          <cell r="A23322">
            <v>1051997</v>
          </cell>
        </row>
        <row r="23323">
          <cell r="A23323">
            <v>1051997</v>
          </cell>
        </row>
        <row r="23324">
          <cell r="A23324">
            <v>1051997</v>
          </cell>
        </row>
        <row r="23325">
          <cell r="A23325">
            <v>1051998</v>
          </cell>
        </row>
        <row r="23326">
          <cell r="A23326">
            <v>1051998</v>
          </cell>
        </row>
        <row r="23327">
          <cell r="A23327">
            <v>1051998</v>
          </cell>
        </row>
        <row r="23328">
          <cell r="A23328">
            <v>1051998</v>
          </cell>
        </row>
        <row r="23329">
          <cell r="A23329">
            <v>1051998</v>
          </cell>
        </row>
        <row r="23330">
          <cell r="A23330">
            <v>1051998</v>
          </cell>
        </row>
        <row r="23331">
          <cell r="A23331">
            <v>1051998</v>
          </cell>
        </row>
        <row r="23332">
          <cell r="A23332">
            <v>1051998</v>
          </cell>
        </row>
        <row r="23333">
          <cell r="A23333">
            <v>1051998</v>
          </cell>
        </row>
        <row r="23334">
          <cell r="A23334">
            <v>1051998</v>
          </cell>
        </row>
        <row r="23335">
          <cell r="A23335">
            <v>1051998</v>
          </cell>
        </row>
        <row r="23336">
          <cell r="A23336">
            <v>1051998</v>
          </cell>
        </row>
        <row r="23337">
          <cell r="A23337">
            <v>1051998</v>
          </cell>
        </row>
        <row r="23338">
          <cell r="A23338">
            <v>1051998</v>
          </cell>
        </row>
        <row r="23339">
          <cell r="A23339">
            <v>1051998</v>
          </cell>
        </row>
        <row r="23340">
          <cell r="A23340">
            <v>1051998</v>
          </cell>
        </row>
        <row r="23341">
          <cell r="A23341">
            <v>1051998</v>
          </cell>
        </row>
        <row r="23342">
          <cell r="A23342">
            <v>1051998</v>
          </cell>
        </row>
        <row r="23343">
          <cell r="A23343">
            <v>1051998</v>
          </cell>
        </row>
        <row r="23344">
          <cell r="A23344">
            <v>1051998</v>
          </cell>
        </row>
        <row r="23345">
          <cell r="A23345">
            <v>1051998</v>
          </cell>
        </row>
        <row r="23346">
          <cell r="A23346">
            <v>1051998</v>
          </cell>
        </row>
        <row r="23347">
          <cell r="A23347">
            <v>1051998</v>
          </cell>
        </row>
        <row r="23348">
          <cell r="A23348">
            <v>1051998</v>
          </cell>
        </row>
        <row r="23349">
          <cell r="A23349">
            <v>1051998</v>
          </cell>
        </row>
        <row r="23350">
          <cell r="A23350">
            <v>1051998</v>
          </cell>
        </row>
        <row r="23351">
          <cell r="A23351">
            <v>1051998</v>
          </cell>
        </row>
        <row r="23352">
          <cell r="A23352">
            <v>1051998</v>
          </cell>
        </row>
        <row r="23353">
          <cell r="A23353">
            <v>1051998</v>
          </cell>
        </row>
        <row r="23354">
          <cell r="A23354">
            <v>1051998</v>
          </cell>
        </row>
        <row r="23355">
          <cell r="A23355">
            <v>1051998</v>
          </cell>
        </row>
        <row r="23356">
          <cell r="A23356">
            <v>1051998</v>
          </cell>
        </row>
        <row r="23357">
          <cell r="A23357">
            <v>1051998</v>
          </cell>
        </row>
        <row r="23358">
          <cell r="A23358">
            <v>1051998</v>
          </cell>
        </row>
        <row r="23359">
          <cell r="A23359">
            <v>1051998</v>
          </cell>
        </row>
        <row r="23360">
          <cell r="A23360">
            <v>1051998</v>
          </cell>
        </row>
        <row r="23361">
          <cell r="A23361">
            <v>1051998</v>
          </cell>
        </row>
        <row r="23362">
          <cell r="A23362">
            <v>1051998</v>
          </cell>
        </row>
        <row r="23363">
          <cell r="A23363">
            <v>1051998</v>
          </cell>
        </row>
        <row r="23364">
          <cell r="A23364">
            <v>1051998</v>
          </cell>
        </row>
        <row r="23365">
          <cell r="A23365">
            <v>1051998</v>
          </cell>
        </row>
        <row r="23366">
          <cell r="A23366">
            <v>1051998</v>
          </cell>
        </row>
        <row r="23367">
          <cell r="A23367">
            <v>1051998</v>
          </cell>
        </row>
        <row r="23368">
          <cell r="A23368">
            <v>1051998</v>
          </cell>
        </row>
        <row r="23369">
          <cell r="A23369">
            <v>1051998</v>
          </cell>
        </row>
        <row r="23370">
          <cell r="A23370">
            <v>1051999</v>
          </cell>
        </row>
        <row r="23371">
          <cell r="A23371">
            <v>1051999</v>
          </cell>
        </row>
        <row r="23372">
          <cell r="A23372">
            <v>1051999</v>
          </cell>
        </row>
        <row r="23373">
          <cell r="A23373">
            <v>1051999</v>
          </cell>
        </row>
        <row r="23374">
          <cell r="A23374">
            <v>1052000</v>
          </cell>
        </row>
        <row r="23375">
          <cell r="A23375">
            <v>1052000</v>
          </cell>
        </row>
        <row r="23376">
          <cell r="A23376">
            <v>1052000</v>
          </cell>
        </row>
        <row r="23377">
          <cell r="A23377">
            <v>1052000</v>
          </cell>
        </row>
        <row r="23378">
          <cell r="A23378">
            <v>1052002</v>
          </cell>
        </row>
        <row r="23379">
          <cell r="A23379">
            <v>1052002</v>
          </cell>
        </row>
        <row r="23380">
          <cell r="A23380">
            <v>1052002</v>
          </cell>
        </row>
        <row r="23381">
          <cell r="A23381">
            <v>1052004</v>
          </cell>
        </row>
        <row r="23382">
          <cell r="A23382">
            <v>1052004</v>
          </cell>
        </row>
        <row r="23383">
          <cell r="A23383">
            <v>1052004</v>
          </cell>
        </row>
        <row r="23384">
          <cell r="A23384">
            <v>1052004</v>
          </cell>
        </row>
        <row r="23385">
          <cell r="A23385">
            <v>1052004</v>
          </cell>
        </row>
        <row r="23386">
          <cell r="A23386">
            <v>1052004</v>
          </cell>
        </row>
        <row r="23387">
          <cell r="A23387">
            <v>1052004</v>
          </cell>
        </row>
        <row r="23388">
          <cell r="A23388">
            <v>1052004</v>
          </cell>
        </row>
        <row r="23389">
          <cell r="A23389">
            <v>1052004</v>
          </cell>
        </row>
        <row r="23390">
          <cell r="A23390">
            <v>1052004</v>
          </cell>
        </row>
        <row r="23391">
          <cell r="A23391">
            <v>1052004</v>
          </cell>
        </row>
        <row r="23392">
          <cell r="A23392">
            <v>1052005</v>
          </cell>
        </row>
        <row r="23393">
          <cell r="A23393">
            <v>1052005</v>
          </cell>
        </row>
        <row r="23394">
          <cell r="A23394">
            <v>1052005</v>
          </cell>
        </row>
        <row r="23395">
          <cell r="A23395">
            <v>1052005</v>
          </cell>
        </row>
        <row r="23396">
          <cell r="A23396">
            <v>1052005</v>
          </cell>
        </row>
        <row r="23397">
          <cell r="A23397">
            <v>1052005</v>
          </cell>
        </row>
        <row r="23398">
          <cell r="A23398">
            <v>1052005</v>
          </cell>
        </row>
        <row r="23399">
          <cell r="A23399">
            <v>1052005</v>
          </cell>
        </row>
        <row r="23400">
          <cell r="A23400">
            <v>1052005</v>
          </cell>
        </row>
        <row r="23401">
          <cell r="A23401">
            <v>1052005</v>
          </cell>
        </row>
        <row r="23402">
          <cell r="A23402">
            <v>1052005</v>
          </cell>
        </row>
        <row r="23403">
          <cell r="A23403">
            <v>1052005</v>
          </cell>
        </row>
        <row r="23404">
          <cell r="A23404">
            <v>1052005</v>
          </cell>
        </row>
        <row r="23405">
          <cell r="A23405">
            <v>1052005</v>
          </cell>
        </row>
        <row r="23406">
          <cell r="A23406">
            <v>1052006</v>
          </cell>
        </row>
        <row r="23407">
          <cell r="A23407">
            <v>1052006</v>
          </cell>
        </row>
        <row r="23408">
          <cell r="A23408">
            <v>1052006</v>
          </cell>
        </row>
        <row r="23409">
          <cell r="A23409">
            <v>1052006</v>
          </cell>
        </row>
        <row r="23410">
          <cell r="A23410">
            <v>1052006</v>
          </cell>
        </row>
        <row r="23411">
          <cell r="A23411">
            <v>1052006</v>
          </cell>
        </row>
        <row r="23412">
          <cell r="A23412">
            <v>1052006</v>
          </cell>
        </row>
        <row r="23413">
          <cell r="A23413">
            <v>1052006</v>
          </cell>
        </row>
        <row r="23414">
          <cell r="A23414">
            <v>1052006</v>
          </cell>
        </row>
        <row r="23415">
          <cell r="A23415">
            <v>1052006</v>
          </cell>
        </row>
        <row r="23416">
          <cell r="A23416">
            <v>1052006</v>
          </cell>
        </row>
        <row r="23417">
          <cell r="A23417">
            <v>1052006</v>
          </cell>
        </row>
        <row r="23418">
          <cell r="A23418">
            <v>1052006</v>
          </cell>
        </row>
        <row r="23419">
          <cell r="A23419">
            <v>1052006</v>
          </cell>
        </row>
        <row r="23420">
          <cell r="A23420">
            <v>1052006</v>
          </cell>
        </row>
        <row r="23421">
          <cell r="A23421">
            <v>1052011</v>
          </cell>
        </row>
        <row r="23422">
          <cell r="A23422">
            <v>1052011</v>
          </cell>
        </row>
        <row r="23423">
          <cell r="A23423">
            <v>1052011</v>
          </cell>
        </row>
        <row r="23424">
          <cell r="A23424">
            <v>1052011</v>
          </cell>
        </row>
        <row r="23425">
          <cell r="A23425">
            <v>1052011</v>
          </cell>
        </row>
        <row r="23426">
          <cell r="A23426">
            <v>1052011</v>
          </cell>
        </row>
        <row r="23427">
          <cell r="A23427">
            <v>1052011</v>
          </cell>
        </row>
        <row r="23428">
          <cell r="A23428">
            <v>1052011</v>
          </cell>
        </row>
        <row r="23429">
          <cell r="A23429">
            <v>1052011</v>
          </cell>
        </row>
        <row r="23430">
          <cell r="A23430">
            <v>1052011</v>
          </cell>
        </row>
        <row r="23431">
          <cell r="A23431">
            <v>1052012</v>
          </cell>
        </row>
        <row r="23432">
          <cell r="A23432">
            <v>1052012</v>
          </cell>
        </row>
        <row r="23433">
          <cell r="A23433">
            <v>1052012</v>
          </cell>
        </row>
        <row r="23434">
          <cell r="A23434">
            <v>1052012</v>
          </cell>
        </row>
        <row r="23435">
          <cell r="A23435">
            <v>1052012</v>
          </cell>
        </row>
        <row r="23436">
          <cell r="A23436">
            <v>1052012</v>
          </cell>
        </row>
        <row r="23437">
          <cell r="A23437">
            <v>1052012</v>
          </cell>
        </row>
        <row r="23438">
          <cell r="A23438">
            <v>1052012</v>
          </cell>
        </row>
        <row r="23439">
          <cell r="A23439">
            <v>1052013</v>
          </cell>
        </row>
        <row r="23440">
          <cell r="A23440">
            <v>1052013</v>
          </cell>
        </row>
        <row r="23441">
          <cell r="A23441">
            <v>1052013</v>
          </cell>
        </row>
        <row r="23442">
          <cell r="A23442">
            <v>1052013</v>
          </cell>
        </row>
        <row r="23443">
          <cell r="A23443">
            <v>1052013</v>
          </cell>
        </row>
        <row r="23444">
          <cell r="A23444">
            <v>1052013</v>
          </cell>
        </row>
        <row r="23445">
          <cell r="A23445">
            <v>1052013</v>
          </cell>
        </row>
        <row r="23446">
          <cell r="A23446">
            <v>1052013</v>
          </cell>
        </row>
        <row r="23447">
          <cell r="A23447">
            <v>1052013</v>
          </cell>
        </row>
        <row r="23448">
          <cell r="A23448">
            <v>1052013</v>
          </cell>
        </row>
        <row r="23449">
          <cell r="A23449">
            <v>1052013</v>
          </cell>
        </row>
        <row r="23450">
          <cell r="A23450">
            <v>1052013</v>
          </cell>
        </row>
        <row r="23451">
          <cell r="A23451">
            <v>1052013</v>
          </cell>
        </row>
        <row r="23452">
          <cell r="A23452">
            <v>1052013</v>
          </cell>
        </row>
        <row r="23453">
          <cell r="A23453">
            <v>1052015</v>
          </cell>
        </row>
        <row r="23454">
          <cell r="A23454">
            <v>1052015</v>
          </cell>
        </row>
        <row r="23455">
          <cell r="A23455">
            <v>1052015</v>
          </cell>
        </row>
        <row r="23456">
          <cell r="A23456">
            <v>1052015</v>
          </cell>
        </row>
        <row r="23457">
          <cell r="A23457">
            <v>1052015</v>
          </cell>
        </row>
        <row r="23458">
          <cell r="A23458">
            <v>1052015</v>
          </cell>
        </row>
        <row r="23459">
          <cell r="A23459">
            <v>1052015</v>
          </cell>
        </row>
        <row r="23460">
          <cell r="A23460">
            <v>1052015</v>
          </cell>
        </row>
        <row r="23461">
          <cell r="A23461">
            <v>1052015</v>
          </cell>
        </row>
        <row r="23462">
          <cell r="A23462">
            <v>1052015</v>
          </cell>
        </row>
        <row r="23463">
          <cell r="A23463">
            <v>1052015</v>
          </cell>
        </row>
        <row r="23464">
          <cell r="A23464">
            <v>1052015</v>
          </cell>
        </row>
        <row r="23465">
          <cell r="A23465">
            <v>1052015</v>
          </cell>
        </row>
        <row r="23466">
          <cell r="A23466">
            <v>1052015</v>
          </cell>
        </row>
        <row r="23467">
          <cell r="A23467">
            <v>1052015</v>
          </cell>
        </row>
        <row r="23468">
          <cell r="A23468">
            <v>1052015</v>
          </cell>
        </row>
        <row r="23469">
          <cell r="A23469">
            <v>1052015</v>
          </cell>
        </row>
        <row r="23470">
          <cell r="A23470">
            <v>1052016</v>
          </cell>
        </row>
        <row r="23471">
          <cell r="A23471">
            <v>1052016</v>
          </cell>
        </row>
        <row r="23472">
          <cell r="A23472">
            <v>1052016</v>
          </cell>
        </row>
        <row r="23473">
          <cell r="A23473">
            <v>1052016</v>
          </cell>
        </row>
        <row r="23474">
          <cell r="A23474">
            <v>1052016</v>
          </cell>
        </row>
        <row r="23475">
          <cell r="A23475">
            <v>1052016</v>
          </cell>
        </row>
        <row r="23476">
          <cell r="A23476">
            <v>1052016</v>
          </cell>
        </row>
        <row r="23477">
          <cell r="A23477">
            <v>1052016</v>
          </cell>
        </row>
        <row r="23478">
          <cell r="A23478">
            <v>1052016</v>
          </cell>
        </row>
        <row r="23479">
          <cell r="A23479">
            <v>1052016</v>
          </cell>
        </row>
        <row r="23480">
          <cell r="A23480">
            <v>1052016</v>
          </cell>
        </row>
        <row r="23481">
          <cell r="A23481">
            <v>1052016</v>
          </cell>
        </row>
        <row r="23482">
          <cell r="A23482">
            <v>1052016</v>
          </cell>
        </row>
        <row r="23483">
          <cell r="A23483">
            <v>1052016</v>
          </cell>
        </row>
        <row r="23484">
          <cell r="A23484">
            <v>1052016</v>
          </cell>
        </row>
        <row r="23485">
          <cell r="A23485">
            <v>1052017</v>
          </cell>
        </row>
        <row r="23486">
          <cell r="A23486">
            <v>1052017</v>
          </cell>
        </row>
        <row r="23487">
          <cell r="A23487">
            <v>1052017</v>
          </cell>
        </row>
        <row r="23488">
          <cell r="A23488">
            <v>1052017</v>
          </cell>
        </row>
        <row r="23489">
          <cell r="A23489">
            <v>1052017</v>
          </cell>
        </row>
        <row r="23490">
          <cell r="A23490">
            <v>1052017</v>
          </cell>
        </row>
        <row r="23491">
          <cell r="A23491">
            <v>1052017</v>
          </cell>
        </row>
        <row r="23492">
          <cell r="A23492">
            <v>1052017</v>
          </cell>
        </row>
        <row r="23493">
          <cell r="A23493">
            <v>1052017</v>
          </cell>
        </row>
        <row r="23494">
          <cell r="A23494">
            <v>1052017</v>
          </cell>
        </row>
        <row r="23495">
          <cell r="A23495">
            <v>1052017</v>
          </cell>
        </row>
        <row r="23496">
          <cell r="A23496">
            <v>1052017</v>
          </cell>
        </row>
        <row r="23497">
          <cell r="A23497">
            <v>1052017</v>
          </cell>
        </row>
        <row r="23498">
          <cell r="A23498">
            <v>1052017</v>
          </cell>
        </row>
        <row r="23499">
          <cell r="A23499">
            <v>1052017</v>
          </cell>
        </row>
        <row r="23500">
          <cell r="A23500">
            <v>1052017</v>
          </cell>
        </row>
        <row r="23501">
          <cell r="A23501">
            <v>1052026</v>
          </cell>
        </row>
        <row r="23502">
          <cell r="A23502">
            <v>1052027</v>
          </cell>
        </row>
        <row r="23503">
          <cell r="A23503">
            <v>1052028</v>
          </cell>
        </row>
        <row r="23504">
          <cell r="A23504">
            <v>1052036</v>
          </cell>
        </row>
        <row r="23505">
          <cell r="A23505">
            <v>1052037</v>
          </cell>
        </row>
        <row r="23506">
          <cell r="A23506">
            <v>1052037</v>
          </cell>
        </row>
        <row r="23507">
          <cell r="A23507">
            <v>1052062</v>
          </cell>
        </row>
        <row r="23508">
          <cell r="A23508">
            <v>1052065</v>
          </cell>
        </row>
        <row r="23509">
          <cell r="A23509">
            <v>1052066</v>
          </cell>
        </row>
        <row r="23510">
          <cell r="A23510">
            <v>1052073</v>
          </cell>
        </row>
        <row r="23511">
          <cell r="A23511">
            <v>1052074</v>
          </cell>
        </row>
        <row r="23512">
          <cell r="A23512">
            <v>1052075</v>
          </cell>
        </row>
        <row r="23513">
          <cell r="A23513">
            <v>1052076</v>
          </cell>
        </row>
        <row r="23514">
          <cell r="A23514">
            <v>1052077</v>
          </cell>
        </row>
        <row r="23515">
          <cell r="A23515">
            <v>1052078</v>
          </cell>
        </row>
        <row r="23516">
          <cell r="A23516">
            <v>1052080</v>
          </cell>
        </row>
        <row r="23517">
          <cell r="A23517">
            <v>1052080</v>
          </cell>
        </row>
        <row r="23518">
          <cell r="A23518">
            <v>1052097</v>
          </cell>
        </row>
        <row r="23519">
          <cell r="A23519">
            <v>1052103</v>
          </cell>
        </row>
        <row r="23520">
          <cell r="A23520">
            <v>1052104</v>
          </cell>
        </row>
        <row r="23521">
          <cell r="A23521">
            <v>1052104</v>
          </cell>
        </row>
        <row r="23522">
          <cell r="A23522">
            <v>1052104</v>
          </cell>
        </row>
        <row r="23523">
          <cell r="A23523">
            <v>1052104</v>
          </cell>
        </row>
        <row r="23524">
          <cell r="A23524">
            <v>1052104</v>
          </cell>
        </row>
        <row r="23525">
          <cell r="A23525">
            <v>1052104</v>
          </cell>
        </row>
        <row r="23526">
          <cell r="A23526">
            <v>1052104</v>
          </cell>
        </row>
        <row r="23527">
          <cell r="A23527">
            <v>1052104</v>
          </cell>
        </row>
        <row r="23528">
          <cell r="A23528">
            <v>1052104</v>
          </cell>
        </row>
        <row r="23529">
          <cell r="A23529">
            <v>1052104</v>
          </cell>
        </row>
        <row r="23530">
          <cell r="A23530">
            <v>1052104</v>
          </cell>
        </row>
        <row r="23531">
          <cell r="A23531">
            <v>1052104</v>
          </cell>
        </row>
        <row r="23532">
          <cell r="A23532">
            <v>1052104</v>
          </cell>
        </row>
        <row r="23533">
          <cell r="A23533">
            <v>1052104</v>
          </cell>
        </row>
        <row r="23534">
          <cell r="A23534">
            <v>1052104</v>
          </cell>
        </row>
        <row r="23535">
          <cell r="A23535">
            <v>1052104</v>
          </cell>
        </row>
        <row r="23536">
          <cell r="A23536">
            <v>1052104</v>
          </cell>
        </row>
        <row r="23537">
          <cell r="A23537">
            <v>1052104</v>
          </cell>
        </row>
        <row r="23538">
          <cell r="A23538">
            <v>1052104</v>
          </cell>
        </row>
        <row r="23539">
          <cell r="A23539">
            <v>1052104</v>
          </cell>
        </row>
        <row r="23540">
          <cell r="A23540">
            <v>1052104</v>
          </cell>
        </row>
        <row r="23541">
          <cell r="A23541">
            <v>1052104</v>
          </cell>
        </row>
        <row r="23542">
          <cell r="A23542">
            <v>1052104</v>
          </cell>
        </row>
        <row r="23543">
          <cell r="A23543">
            <v>1052104</v>
          </cell>
        </row>
        <row r="23544">
          <cell r="A23544">
            <v>1052104</v>
          </cell>
        </row>
        <row r="23545">
          <cell r="A23545">
            <v>1052104</v>
          </cell>
        </row>
        <row r="23546">
          <cell r="A23546">
            <v>1052104</v>
          </cell>
        </row>
        <row r="23547">
          <cell r="A23547">
            <v>1052104</v>
          </cell>
        </row>
        <row r="23548">
          <cell r="A23548">
            <v>1052104</v>
          </cell>
        </row>
        <row r="23549">
          <cell r="A23549">
            <v>1052104</v>
          </cell>
        </row>
        <row r="23550">
          <cell r="A23550">
            <v>1052104</v>
          </cell>
        </row>
        <row r="23551">
          <cell r="A23551">
            <v>1052104</v>
          </cell>
        </row>
        <row r="23552">
          <cell r="A23552">
            <v>1052104</v>
          </cell>
        </row>
        <row r="23553">
          <cell r="A23553">
            <v>1052104</v>
          </cell>
        </row>
        <row r="23554">
          <cell r="A23554">
            <v>1052104</v>
          </cell>
        </row>
        <row r="23555">
          <cell r="A23555">
            <v>1052104</v>
          </cell>
        </row>
        <row r="23556">
          <cell r="A23556">
            <v>1052104</v>
          </cell>
        </row>
        <row r="23557">
          <cell r="A23557">
            <v>1052104</v>
          </cell>
        </row>
        <row r="23558">
          <cell r="A23558">
            <v>1052104</v>
          </cell>
        </row>
        <row r="23559">
          <cell r="A23559">
            <v>1052104</v>
          </cell>
        </row>
        <row r="23560">
          <cell r="A23560">
            <v>1052104</v>
          </cell>
        </row>
        <row r="23561">
          <cell r="A23561">
            <v>1052104</v>
          </cell>
        </row>
        <row r="23562">
          <cell r="A23562">
            <v>1052104</v>
          </cell>
        </row>
        <row r="23563">
          <cell r="A23563">
            <v>1052104</v>
          </cell>
        </row>
        <row r="23564">
          <cell r="A23564">
            <v>1052104</v>
          </cell>
        </row>
        <row r="23565">
          <cell r="A23565">
            <v>1052104</v>
          </cell>
        </row>
        <row r="23566">
          <cell r="A23566">
            <v>1052104</v>
          </cell>
        </row>
        <row r="23567">
          <cell r="A23567">
            <v>1052104</v>
          </cell>
        </row>
        <row r="23568">
          <cell r="A23568">
            <v>1052104</v>
          </cell>
        </row>
        <row r="23569">
          <cell r="A23569">
            <v>1052104</v>
          </cell>
        </row>
        <row r="23570">
          <cell r="A23570">
            <v>1052104</v>
          </cell>
        </row>
        <row r="23571">
          <cell r="A23571">
            <v>1052104</v>
          </cell>
        </row>
        <row r="23572">
          <cell r="A23572">
            <v>1052104</v>
          </cell>
        </row>
        <row r="23573">
          <cell r="A23573">
            <v>1052105</v>
          </cell>
        </row>
        <row r="23574">
          <cell r="A23574">
            <v>1052105</v>
          </cell>
        </row>
        <row r="23575">
          <cell r="A23575">
            <v>1052105</v>
          </cell>
        </row>
        <row r="23576">
          <cell r="A23576">
            <v>1052105</v>
          </cell>
        </row>
        <row r="23577">
          <cell r="A23577">
            <v>1052105</v>
          </cell>
        </row>
        <row r="23578">
          <cell r="A23578">
            <v>1052105</v>
          </cell>
        </row>
        <row r="23579">
          <cell r="A23579">
            <v>1052105</v>
          </cell>
        </row>
        <row r="23580">
          <cell r="A23580">
            <v>1052105</v>
          </cell>
        </row>
        <row r="23581">
          <cell r="A23581">
            <v>1052105</v>
          </cell>
        </row>
        <row r="23582">
          <cell r="A23582">
            <v>1052105</v>
          </cell>
        </row>
        <row r="23583">
          <cell r="A23583">
            <v>1052105</v>
          </cell>
        </row>
        <row r="23584">
          <cell r="A23584">
            <v>1052105</v>
          </cell>
        </row>
        <row r="23585">
          <cell r="A23585">
            <v>1052105</v>
          </cell>
        </row>
        <row r="23586">
          <cell r="A23586">
            <v>1052105</v>
          </cell>
        </row>
        <row r="23587">
          <cell r="A23587">
            <v>1052105</v>
          </cell>
        </row>
        <row r="23588">
          <cell r="A23588">
            <v>1052105</v>
          </cell>
        </row>
        <row r="23589">
          <cell r="A23589">
            <v>1052105</v>
          </cell>
        </row>
        <row r="23590">
          <cell r="A23590">
            <v>1052106</v>
          </cell>
        </row>
        <row r="23591">
          <cell r="A23591">
            <v>1052106</v>
          </cell>
        </row>
        <row r="23592">
          <cell r="A23592">
            <v>1052106</v>
          </cell>
        </row>
        <row r="23593">
          <cell r="A23593">
            <v>1052106</v>
          </cell>
        </row>
        <row r="23594">
          <cell r="A23594">
            <v>1052106</v>
          </cell>
        </row>
        <row r="23595">
          <cell r="A23595">
            <v>1052106</v>
          </cell>
        </row>
        <row r="23596">
          <cell r="A23596">
            <v>1052106</v>
          </cell>
        </row>
        <row r="23597">
          <cell r="A23597">
            <v>1052106</v>
          </cell>
        </row>
        <row r="23598">
          <cell r="A23598">
            <v>1052106</v>
          </cell>
        </row>
        <row r="23599">
          <cell r="A23599">
            <v>1052106</v>
          </cell>
        </row>
        <row r="23600">
          <cell r="A23600">
            <v>1052106</v>
          </cell>
        </row>
        <row r="23601">
          <cell r="A23601">
            <v>1052106</v>
          </cell>
        </row>
        <row r="23602">
          <cell r="A23602">
            <v>1052107</v>
          </cell>
        </row>
        <row r="23603">
          <cell r="A23603">
            <v>1052107</v>
          </cell>
        </row>
        <row r="23604">
          <cell r="A23604">
            <v>1052107</v>
          </cell>
        </row>
        <row r="23605">
          <cell r="A23605">
            <v>1052107</v>
          </cell>
        </row>
        <row r="23606">
          <cell r="A23606">
            <v>1052107</v>
          </cell>
        </row>
        <row r="23607">
          <cell r="A23607">
            <v>1052107</v>
          </cell>
        </row>
        <row r="23608">
          <cell r="A23608">
            <v>1052107</v>
          </cell>
        </row>
        <row r="23609">
          <cell r="A23609">
            <v>1052107</v>
          </cell>
        </row>
        <row r="23610">
          <cell r="A23610">
            <v>1052107</v>
          </cell>
        </row>
        <row r="23611">
          <cell r="A23611">
            <v>1052107</v>
          </cell>
        </row>
        <row r="23612">
          <cell r="A23612">
            <v>1052108</v>
          </cell>
        </row>
        <row r="23613">
          <cell r="A23613">
            <v>1052108</v>
          </cell>
        </row>
        <row r="23614">
          <cell r="A23614">
            <v>1052108</v>
          </cell>
        </row>
        <row r="23615">
          <cell r="A23615">
            <v>1052108</v>
          </cell>
        </row>
        <row r="23616">
          <cell r="A23616">
            <v>1052108</v>
          </cell>
        </row>
        <row r="23617">
          <cell r="A23617">
            <v>1052108</v>
          </cell>
        </row>
        <row r="23618">
          <cell r="A23618">
            <v>1052108</v>
          </cell>
        </row>
        <row r="23619">
          <cell r="A23619">
            <v>1052108</v>
          </cell>
        </row>
        <row r="23620">
          <cell r="A23620">
            <v>1052108</v>
          </cell>
        </row>
        <row r="23621">
          <cell r="A23621">
            <v>1052108</v>
          </cell>
        </row>
        <row r="23622">
          <cell r="A23622">
            <v>1052108</v>
          </cell>
        </row>
        <row r="23623">
          <cell r="A23623">
            <v>1052108</v>
          </cell>
        </row>
        <row r="23624">
          <cell r="A23624">
            <v>1052108</v>
          </cell>
        </row>
        <row r="23625">
          <cell r="A23625">
            <v>1052108</v>
          </cell>
        </row>
        <row r="23626">
          <cell r="A23626">
            <v>1052108</v>
          </cell>
        </row>
        <row r="23627">
          <cell r="A23627">
            <v>1052108</v>
          </cell>
        </row>
        <row r="23628">
          <cell r="A23628">
            <v>1052108</v>
          </cell>
        </row>
        <row r="23629">
          <cell r="A23629">
            <v>1052108</v>
          </cell>
        </row>
        <row r="23630">
          <cell r="A23630">
            <v>1052108</v>
          </cell>
        </row>
        <row r="23631">
          <cell r="A23631">
            <v>1052108</v>
          </cell>
        </row>
        <row r="23632">
          <cell r="A23632">
            <v>1052108</v>
          </cell>
        </row>
        <row r="23633">
          <cell r="A23633">
            <v>1052108</v>
          </cell>
        </row>
        <row r="23634">
          <cell r="A23634">
            <v>1052108</v>
          </cell>
        </row>
        <row r="23635">
          <cell r="A23635">
            <v>1052108</v>
          </cell>
        </row>
        <row r="23636">
          <cell r="A23636">
            <v>1052108</v>
          </cell>
        </row>
        <row r="23637">
          <cell r="A23637">
            <v>1052108</v>
          </cell>
        </row>
        <row r="23638">
          <cell r="A23638">
            <v>1052108</v>
          </cell>
        </row>
        <row r="23639">
          <cell r="A23639">
            <v>1052108</v>
          </cell>
        </row>
        <row r="23640">
          <cell r="A23640">
            <v>1052108</v>
          </cell>
        </row>
        <row r="23641">
          <cell r="A23641">
            <v>1052108</v>
          </cell>
        </row>
        <row r="23642">
          <cell r="A23642">
            <v>1052108</v>
          </cell>
        </row>
        <row r="23643">
          <cell r="A23643">
            <v>1052108</v>
          </cell>
        </row>
        <row r="23644">
          <cell r="A23644">
            <v>1052108</v>
          </cell>
        </row>
        <row r="23645">
          <cell r="A23645">
            <v>1052108</v>
          </cell>
        </row>
        <row r="23646">
          <cell r="A23646">
            <v>1052108</v>
          </cell>
        </row>
        <row r="23647">
          <cell r="A23647">
            <v>1052108</v>
          </cell>
        </row>
        <row r="23648">
          <cell r="A23648">
            <v>1052108</v>
          </cell>
        </row>
        <row r="23649">
          <cell r="A23649">
            <v>1052108</v>
          </cell>
        </row>
        <row r="23650">
          <cell r="A23650">
            <v>1052108</v>
          </cell>
        </row>
        <row r="23651">
          <cell r="A23651">
            <v>1052108</v>
          </cell>
        </row>
        <row r="23652">
          <cell r="A23652">
            <v>1052108</v>
          </cell>
        </row>
        <row r="23653">
          <cell r="A23653">
            <v>1052108</v>
          </cell>
        </row>
        <row r="23654">
          <cell r="A23654">
            <v>1052108</v>
          </cell>
        </row>
        <row r="23655">
          <cell r="A23655">
            <v>1052108</v>
          </cell>
        </row>
        <row r="23656">
          <cell r="A23656">
            <v>1052108</v>
          </cell>
        </row>
        <row r="23657">
          <cell r="A23657">
            <v>1052108</v>
          </cell>
        </row>
        <row r="23658">
          <cell r="A23658">
            <v>1052108</v>
          </cell>
        </row>
        <row r="23659">
          <cell r="A23659">
            <v>1052108</v>
          </cell>
        </row>
        <row r="23660">
          <cell r="A23660">
            <v>1052108</v>
          </cell>
        </row>
        <row r="23661">
          <cell r="A23661">
            <v>1052108</v>
          </cell>
        </row>
        <row r="23662">
          <cell r="A23662">
            <v>1052108</v>
          </cell>
        </row>
        <row r="23663">
          <cell r="A23663">
            <v>1052108</v>
          </cell>
        </row>
        <row r="23664">
          <cell r="A23664">
            <v>1052108</v>
          </cell>
        </row>
        <row r="23665">
          <cell r="A23665">
            <v>1052108</v>
          </cell>
        </row>
        <row r="23666">
          <cell r="A23666">
            <v>1052108</v>
          </cell>
        </row>
        <row r="23667">
          <cell r="A23667">
            <v>1052108</v>
          </cell>
        </row>
        <row r="23668">
          <cell r="A23668">
            <v>1052108</v>
          </cell>
        </row>
        <row r="23669">
          <cell r="A23669">
            <v>1052108</v>
          </cell>
        </row>
        <row r="23670">
          <cell r="A23670">
            <v>1052108</v>
          </cell>
        </row>
        <row r="23671">
          <cell r="A23671">
            <v>1052108</v>
          </cell>
        </row>
        <row r="23672">
          <cell r="A23672">
            <v>1052108</v>
          </cell>
        </row>
        <row r="23673">
          <cell r="A23673">
            <v>1052108</v>
          </cell>
        </row>
        <row r="23674">
          <cell r="A23674">
            <v>1052108</v>
          </cell>
        </row>
        <row r="23675">
          <cell r="A23675">
            <v>1052108</v>
          </cell>
        </row>
        <row r="23676">
          <cell r="A23676">
            <v>1052108</v>
          </cell>
        </row>
        <row r="23677">
          <cell r="A23677">
            <v>1052108</v>
          </cell>
        </row>
        <row r="23678">
          <cell r="A23678">
            <v>1052108</v>
          </cell>
        </row>
        <row r="23679">
          <cell r="A23679">
            <v>1052108</v>
          </cell>
        </row>
        <row r="23680">
          <cell r="A23680">
            <v>1052108</v>
          </cell>
        </row>
        <row r="23681">
          <cell r="A23681">
            <v>1052108</v>
          </cell>
        </row>
        <row r="23682">
          <cell r="A23682">
            <v>1052108</v>
          </cell>
        </row>
        <row r="23683">
          <cell r="A23683">
            <v>1052108</v>
          </cell>
        </row>
        <row r="23684">
          <cell r="A23684">
            <v>1052108</v>
          </cell>
        </row>
        <row r="23685">
          <cell r="A23685">
            <v>1052108</v>
          </cell>
        </row>
        <row r="23686">
          <cell r="A23686">
            <v>1052108</v>
          </cell>
        </row>
        <row r="23687">
          <cell r="A23687">
            <v>1052108</v>
          </cell>
        </row>
        <row r="23688">
          <cell r="A23688">
            <v>1052108</v>
          </cell>
        </row>
        <row r="23689">
          <cell r="A23689">
            <v>1052108</v>
          </cell>
        </row>
        <row r="23690">
          <cell r="A23690">
            <v>1052108</v>
          </cell>
        </row>
        <row r="23691">
          <cell r="A23691">
            <v>1052108</v>
          </cell>
        </row>
        <row r="23692">
          <cell r="A23692">
            <v>1052108</v>
          </cell>
        </row>
        <row r="23693">
          <cell r="A23693">
            <v>1052108</v>
          </cell>
        </row>
        <row r="23694">
          <cell r="A23694">
            <v>1052108</v>
          </cell>
        </row>
        <row r="23695">
          <cell r="A23695">
            <v>1052108</v>
          </cell>
        </row>
        <row r="23696">
          <cell r="A23696">
            <v>1052108</v>
          </cell>
        </row>
        <row r="23697">
          <cell r="A23697">
            <v>1052108</v>
          </cell>
        </row>
        <row r="23698">
          <cell r="A23698">
            <v>1052108</v>
          </cell>
        </row>
        <row r="23699">
          <cell r="A23699">
            <v>1052108</v>
          </cell>
        </row>
        <row r="23700">
          <cell r="A23700">
            <v>1052108</v>
          </cell>
        </row>
        <row r="23701">
          <cell r="A23701">
            <v>1052108</v>
          </cell>
        </row>
        <row r="23702">
          <cell r="A23702">
            <v>1052108</v>
          </cell>
        </row>
        <row r="23703">
          <cell r="A23703">
            <v>1052108</v>
          </cell>
        </row>
        <row r="23704">
          <cell r="A23704">
            <v>1052108</v>
          </cell>
        </row>
        <row r="23705">
          <cell r="A23705">
            <v>1052108</v>
          </cell>
        </row>
        <row r="23706">
          <cell r="A23706">
            <v>1052108</v>
          </cell>
        </row>
        <row r="23707">
          <cell r="A23707">
            <v>1052108</v>
          </cell>
        </row>
        <row r="23708">
          <cell r="A23708">
            <v>1052108</v>
          </cell>
        </row>
        <row r="23709">
          <cell r="A23709">
            <v>1052108</v>
          </cell>
        </row>
        <row r="23710">
          <cell r="A23710">
            <v>1052108</v>
          </cell>
        </row>
        <row r="23711">
          <cell r="A23711">
            <v>1052108</v>
          </cell>
        </row>
        <row r="23712">
          <cell r="A23712">
            <v>1052109</v>
          </cell>
        </row>
        <row r="23713">
          <cell r="A23713">
            <v>1052109</v>
          </cell>
        </row>
        <row r="23714">
          <cell r="A23714">
            <v>1052109</v>
          </cell>
        </row>
        <row r="23715">
          <cell r="A23715">
            <v>1052109</v>
          </cell>
        </row>
        <row r="23716">
          <cell r="A23716">
            <v>1052109</v>
          </cell>
        </row>
        <row r="23717">
          <cell r="A23717">
            <v>1052109</v>
          </cell>
        </row>
        <row r="23718">
          <cell r="A23718">
            <v>1052109</v>
          </cell>
        </row>
        <row r="23719">
          <cell r="A23719">
            <v>1052109</v>
          </cell>
        </row>
        <row r="23720">
          <cell r="A23720">
            <v>1052109</v>
          </cell>
        </row>
        <row r="23721">
          <cell r="A23721">
            <v>1052109</v>
          </cell>
        </row>
        <row r="23722">
          <cell r="A23722">
            <v>1052109</v>
          </cell>
        </row>
        <row r="23723">
          <cell r="A23723">
            <v>1052109</v>
          </cell>
        </row>
        <row r="23724">
          <cell r="A23724">
            <v>1052109</v>
          </cell>
        </row>
        <row r="23725">
          <cell r="A23725">
            <v>1052109</v>
          </cell>
        </row>
        <row r="23726">
          <cell r="A23726">
            <v>1052109</v>
          </cell>
        </row>
        <row r="23727">
          <cell r="A23727">
            <v>1052109</v>
          </cell>
        </row>
        <row r="23728">
          <cell r="A23728">
            <v>1052109</v>
          </cell>
        </row>
        <row r="23729">
          <cell r="A23729">
            <v>1052109</v>
          </cell>
        </row>
        <row r="23730">
          <cell r="A23730">
            <v>1052109</v>
          </cell>
        </row>
        <row r="23731">
          <cell r="A23731">
            <v>1052109</v>
          </cell>
        </row>
        <row r="23732">
          <cell r="A23732">
            <v>1052109</v>
          </cell>
        </row>
        <row r="23733">
          <cell r="A23733">
            <v>1052109</v>
          </cell>
        </row>
        <row r="23734">
          <cell r="A23734">
            <v>1052109</v>
          </cell>
        </row>
        <row r="23735">
          <cell r="A23735">
            <v>1052109</v>
          </cell>
        </row>
        <row r="23736">
          <cell r="A23736">
            <v>1052109</v>
          </cell>
        </row>
        <row r="23737">
          <cell r="A23737">
            <v>1052109</v>
          </cell>
        </row>
        <row r="23738">
          <cell r="A23738">
            <v>1052109</v>
          </cell>
        </row>
        <row r="23739">
          <cell r="A23739">
            <v>1052109</v>
          </cell>
        </row>
        <row r="23740">
          <cell r="A23740">
            <v>1052109</v>
          </cell>
        </row>
        <row r="23741">
          <cell r="A23741">
            <v>1052109</v>
          </cell>
        </row>
        <row r="23742">
          <cell r="A23742">
            <v>1052109</v>
          </cell>
        </row>
        <row r="23743">
          <cell r="A23743">
            <v>1052109</v>
          </cell>
        </row>
        <row r="23744">
          <cell r="A23744">
            <v>1052109</v>
          </cell>
        </row>
        <row r="23745">
          <cell r="A23745">
            <v>1052109</v>
          </cell>
        </row>
        <row r="23746">
          <cell r="A23746">
            <v>1052109</v>
          </cell>
        </row>
        <row r="23747">
          <cell r="A23747">
            <v>1052109</v>
          </cell>
        </row>
        <row r="23748">
          <cell r="A23748">
            <v>1052110</v>
          </cell>
        </row>
        <row r="23749">
          <cell r="A23749">
            <v>1052110</v>
          </cell>
        </row>
        <row r="23750">
          <cell r="A23750">
            <v>1052110</v>
          </cell>
        </row>
        <row r="23751">
          <cell r="A23751">
            <v>1052110</v>
          </cell>
        </row>
        <row r="23752">
          <cell r="A23752">
            <v>1052110</v>
          </cell>
        </row>
        <row r="23753">
          <cell r="A23753">
            <v>1052110</v>
          </cell>
        </row>
        <row r="23754">
          <cell r="A23754">
            <v>1052110</v>
          </cell>
        </row>
        <row r="23755">
          <cell r="A23755">
            <v>1052110</v>
          </cell>
        </row>
        <row r="23756">
          <cell r="A23756">
            <v>1052110</v>
          </cell>
        </row>
        <row r="23757">
          <cell r="A23757">
            <v>1052110</v>
          </cell>
        </row>
        <row r="23758">
          <cell r="A23758">
            <v>1052110</v>
          </cell>
        </row>
        <row r="23759">
          <cell r="A23759">
            <v>1052110</v>
          </cell>
        </row>
        <row r="23760">
          <cell r="A23760">
            <v>1052110</v>
          </cell>
        </row>
        <row r="23761">
          <cell r="A23761">
            <v>1052110</v>
          </cell>
        </row>
        <row r="23762">
          <cell r="A23762">
            <v>1052110</v>
          </cell>
        </row>
        <row r="23763">
          <cell r="A23763">
            <v>1052110</v>
          </cell>
        </row>
        <row r="23764">
          <cell r="A23764">
            <v>1052110</v>
          </cell>
        </row>
        <row r="23765">
          <cell r="A23765">
            <v>1052110</v>
          </cell>
        </row>
        <row r="23766">
          <cell r="A23766">
            <v>1052110</v>
          </cell>
        </row>
        <row r="23767">
          <cell r="A23767">
            <v>1052110</v>
          </cell>
        </row>
        <row r="23768">
          <cell r="A23768">
            <v>1052110</v>
          </cell>
        </row>
        <row r="23769">
          <cell r="A23769">
            <v>1052110</v>
          </cell>
        </row>
        <row r="23770">
          <cell r="A23770">
            <v>1052110</v>
          </cell>
        </row>
        <row r="23771">
          <cell r="A23771">
            <v>1052110</v>
          </cell>
        </row>
        <row r="23772">
          <cell r="A23772">
            <v>1052110</v>
          </cell>
        </row>
        <row r="23773">
          <cell r="A23773">
            <v>1052110</v>
          </cell>
        </row>
        <row r="23774">
          <cell r="A23774">
            <v>1052110</v>
          </cell>
        </row>
        <row r="23775">
          <cell r="A23775">
            <v>1052110</v>
          </cell>
        </row>
        <row r="23776">
          <cell r="A23776">
            <v>1052110</v>
          </cell>
        </row>
        <row r="23777">
          <cell r="A23777">
            <v>1052110</v>
          </cell>
        </row>
        <row r="23778">
          <cell r="A23778">
            <v>1052110</v>
          </cell>
        </row>
        <row r="23779">
          <cell r="A23779">
            <v>1052110</v>
          </cell>
        </row>
        <row r="23780">
          <cell r="A23780">
            <v>1052110</v>
          </cell>
        </row>
        <row r="23781">
          <cell r="A23781">
            <v>1052110</v>
          </cell>
        </row>
        <row r="23782">
          <cell r="A23782">
            <v>1052110</v>
          </cell>
        </row>
        <row r="23783">
          <cell r="A23783">
            <v>1052110</v>
          </cell>
        </row>
        <row r="23784">
          <cell r="A23784">
            <v>1052110</v>
          </cell>
        </row>
        <row r="23785">
          <cell r="A23785">
            <v>1052110</v>
          </cell>
        </row>
        <row r="23786">
          <cell r="A23786">
            <v>1052110</v>
          </cell>
        </row>
        <row r="23787">
          <cell r="A23787">
            <v>1052110</v>
          </cell>
        </row>
        <row r="23788">
          <cell r="A23788">
            <v>1052110</v>
          </cell>
        </row>
        <row r="23789">
          <cell r="A23789">
            <v>1052110</v>
          </cell>
        </row>
        <row r="23790">
          <cell r="A23790">
            <v>1052110</v>
          </cell>
        </row>
        <row r="23791">
          <cell r="A23791">
            <v>1052110</v>
          </cell>
        </row>
        <row r="23792">
          <cell r="A23792">
            <v>1052110</v>
          </cell>
        </row>
        <row r="23793">
          <cell r="A23793">
            <v>1052110</v>
          </cell>
        </row>
        <row r="23794">
          <cell r="A23794">
            <v>1052110</v>
          </cell>
        </row>
        <row r="23795">
          <cell r="A23795">
            <v>1052110</v>
          </cell>
        </row>
        <row r="23796">
          <cell r="A23796">
            <v>1052110</v>
          </cell>
        </row>
        <row r="23797">
          <cell r="A23797">
            <v>1052110</v>
          </cell>
        </row>
        <row r="23798">
          <cell r="A23798">
            <v>1052110</v>
          </cell>
        </row>
        <row r="23799">
          <cell r="A23799">
            <v>1052110</v>
          </cell>
        </row>
        <row r="23800">
          <cell r="A23800">
            <v>1052110</v>
          </cell>
        </row>
        <row r="23801">
          <cell r="A23801">
            <v>1052110</v>
          </cell>
        </row>
        <row r="23802">
          <cell r="A23802">
            <v>1052110</v>
          </cell>
        </row>
        <row r="23803">
          <cell r="A23803">
            <v>1052110</v>
          </cell>
        </row>
        <row r="23804">
          <cell r="A23804">
            <v>1052110</v>
          </cell>
        </row>
        <row r="23805">
          <cell r="A23805">
            <v>1052110</v>
          </cell>
        </row>
        <row r="23806">
          <cell r="A23806">
            <v>1052110</v>
          </cell>
        </row>
        <row r="23807">
          <cell r="A23807">
            <v>1052110</v>
          </cell>
        </row>
        <row r="23808">
          <cell r="A23808">
            <v>1052110</v>
          </cell>
        </row>
        <row r="23809">
          <cell r="A23809">
            <v>1052110</v>
          </cell>
        </row>
        <row r="23810">
          <cell r="A23810">
            <v>1052110</v>
          </cell>
        </row>
        <row r="23811">
          <cell r="A23811">
            <v>1052110</v>
          </cell>
        </row>
        <row r="23812">
          <cell r="A23812">
            <v>1052110</v>
          </cell>
        </row>
        <row r="23813">
          <cell r="A23813">
            <v>1052110</v>
          </cell>
        </row>
        <row r="23814">
          <cell r="A23814">
            <v>1052110</v>
          </cell>
        </row>
        <row r="23815">
          <cell r="A23815">
            <v>1052110</v>
          </cell>
        </row>
        <row r="23816">
          <cell r="A23816">
            <v>1052110</v>
          </cell>
        </row>
        <row r="23817">
          <cell r="A23817">
            <v>1052110</v>
          </cell>
        </row>
        <row r="23818">
          <cell r="A23818">
            <v>1052110</v>
          </cell>
        </row>
        <row r="23819">
          <cell r="A23819">
            <v>1052110</v>
          </cell>
        </row>
        <row r="23820">
          <cell r="A23820">
            <v>1052110</v>
          </cell>
        </row>
        <row r="23821">
          <cell r="A23821">
            <v>1052110</v>
          </cell>
        </row>
        <row r="23822">
          <cell r="A23822">
            <v>1052110</v>
          </cell>
        </row>
        <row r="23823">
          <cell r="A23823">
            <v>1052110</v>
          </cell>
        </row>
        <row r="23824">
          <cell r="A23824">
            <v>1052110</v>
          </cell>
        </row>
        <row r="23825">
          <cell r="A23825">
            <v>1052110</v>
          </cell>
        </row>
        <row r="23826">
          <cell r="A23826">
            <v>1052110</v>
          </cell>
        </row>
        <row r="23827">
          <cell r="A23827">
            <v>1052110</v>
          </cell>
        </row>
        <row r="23828">
          <cell r="A23828">
            <v>1052110</v>
          </cell>
        </row>
        <row r="23829">
          <cell r="A23829">
            <v>1052110</v>
          </cell>
        </row>
        <row r="23830">
          <cell r="A23830">
            <v>1052110</v>
          </cell>
        </row>
        <row r="23831">
          <cell r="A23831">
            <v>1052110</v>
          </cell>
        </row>
        <row r="23832">
          <cell r="A23832">
            <v>1052110</v>
          </cell>
        </row>
        <row r="23833">
          <cell r="A23833">
            <v>1052110</v>
          </cell>
        </row>
        <row r="23834">
          <cell r="A23834">
            <v>1052110</v>
          </cell>
        </row>
        <row r="23835">
          <cell r="A23835">
            <v>1052110</v>
          </cell>
        </row>
        <row r="23836">
          <cell r="A23836">
            <v>1052110</v>
          </cell>
        </row>
        <row r="23837">
          <cell r="A23837">
            <v>1052110</v>
          </cell>
        </row>
        <row r="23838">
          <cell r="A23838">
            <v>1052110</v>
          </cell>
        </row>
        <row r="23839">
          <cell r="A23839">
            <v>1052110</v>
          </cell>
        </row>
        <row r="23840">
          <cell r="A23840">
            <v>1052110</v>
          </cell>
        </row>
        <row r="23841">
          <cell r="A23841">
            <v>1052110</v>
          </cell>
        </row>
        <row r="23842">
          <cell r="A23842">
            <v>1052110</v>
          </cell>
        </row>
        <row r="23843">
          <cell r="A23843">
            <v>1052110</v>
          </cell>
        </row>
        <row r="23844">
          <cell r="A23844">
            <v>1052110</v>
          </cell>
        </row>
        <row r="23845">
          <cell r="A23845">
            <v>1052110</v>
          </cell>
        </row>
        <row r="23846">
          <cell r="A23846">
            <v>1052110</v>
          </cell>
        </row>
        <row r="23847">
          <cell r="A23847">
            <v>1052110</v>
          </cell>
        </row>
        <row r="23848">
          <cell r="A23848">
            <v>1052110</v>
          </cell>
        </row>
        <row r="23849">
          <cell r="A23849">
            <v>1052110</v>
          </cell>
        </row>
        <row r="23850">
          <cell r="A23850">
            <v>1052110</v>
          </cell>
        </row>
        <row r="23851">
          <cell r="A23851">
            <v>1052110</v>
          </cell>
        </row>
        <row r="23852">
          <cell r="A23852">
            <v>1052110</v>
          </cell>
        </row>
        <row r="23853">
          <cell r="A23853">
            <v>1052110</v>
          </cell>
        </row>
        <row r="23854">
          <cell r="A23854">
            <v>1052110</v>
          </cell>
        </row>
        <row r="23855">
          <cell r="A23855">
            <v>1052110</v>
          </cell>
        </row>
        <row r="23856">
          <cell r="A23856">
            <v>1052110</v>
          </cell>
        </row>
        <row r="23857">
          <cell r="A23857">
            <v>1052110</v>
          </cell>
        </row>
        <row r="23858">
          <cell r="A23858">
            <v>1052110</v>
          </cell>
        </row>
        <row r="23859">
          <cell r="A23859">
            <v>1052110</v>
          </cell>
        </row>
        <row r="23860">
          <cell r="A23860">
            <v>1052110</v>
          </cell>
        </row>
        <row r="23861">
          <cell r="A23861">
            <v>1052110</v>
          </cell>
        </row>
        <row r="23862">
          <cell r="A23862">
            <v>1052110</v>
          </cell>
        </row>
        <row r="23863">
          <cell r="A23863">
            <v>1052110</v>
          </cell>
        </row>
        <row r="23864">
          <cell r="A23864">
            <v>1052110</v>
          </cell>
        </row>
        <row r="23865">
          <cell r="A23865">
            <v>1052110</v>
          </cell>
        </row>
        <row r="23866">
          <cell r="A23866">
            <v>1052110</v>
          </cell>
        </row>
        <row r="23867">
          <cell r="A23867">
            <v>1052110</v>
          </cell>
        </row>
        <row r="23868">
          <cell r="A23868">
            <v>1052110</v>
          </cell>
        </row>
        <row r="23869">
          <cell r="A23869">
            <v>1052110</v>
          </cell>
        </row>
        <row r="23870">
          <cell r="A23870">
            <v>1052110</v>
          </cell>
        </row>
        <row r="23871">
          <cell r="A23871">
            <v>1052110</v>
          </cell>
        </row>
        <row r="23872">
          <cell r="A23872">
            <v>1052110</v>
          </cell>
        </row>
        <row r="23873">
          <cell r="A23873">
            <v>1052110</v>
          </cell>
        </row>
        <row r="23874">
          <cell r="A23874">
            <v>1052110</v>
          </cell>
        </row>
        <row r="23875">
          <cell r="A23875">
            <v>1052110</v>
          </cell>
        </row>
        <row r="23876">
          <cell r="A23876">
            <v>1052110</v>
          </cell>
        </row>
        <row r="23877">
          <cell r="A23877">
            <v>1052110</v>
          </cell>
        </row>
        <row r="23878">
          <cell r="A23878">
            <v>1052110</v>
          </cell>
        </row>
        <row r="23879">
          <cell r="A23879">
            <v>1052110</v>
          </cell>
        </row>
        <row r="23880">
          <cell r="A23880">
            <v>1052110</v>
          </cell>
        </row>
        <row r="23881">
          <cell r="A23881">
            <v>1052110</v>
          </cell>
        </row>
        <row r="23882">
          <cell r="A23882">
            <v>1052110</v>
          </cell>
        </row>
        <row r="23883">
          <cell r="A23883">
            <v>1052110</v>
          </cell>
        </row>
        <row r="23884">
          <cell r="A23884">
            <v>1052110</v>
          </cell>
        </row>
        <row r="23885">
          <cell r="A23885">
            <v>1052110</v>
          </cell>
        </row>
        <row r="23886">
          <cell r="A23886">
            <v>1052110</v>
          </cell>
        </row>
        <row r="23887">
          <cell r="A23887">
            <v>1052110</v>
          </cell>
        </row>
        <row r="23888">
          <cell r="A23888">
            <v>1052110</v>
          </cell>
        </row>
        <row r="23889">
          <cell r="A23889">
            <v>1052110</v>
          </cell>
        </row>
        <row r="23890">
          <cell r="A23890">
            <v>1052110</v>
          </cell>
        </row>
        <row r="23891">
          <cell r="A23891">
            <v>1052110</v>
          </cell>
        </row>
        <row r="23892">
          <cell r="A23892">
            <v>1052110</v>
          </cell>
        </row>
        <row r="23893">
          <cell r="A23893">
            <v>1052110</v>
          </cell>
        </row>
        <row r="23894">
          <cell r="A23894">
            <v>1052110</v>
          </cell>
        </row>
        <row r="23895">
          <cell r="A23895">
            <v>1052110</v>
          </cell>
        </row>
        <row r="23896">
          <cell r="A23896">
            <v>1052110</v>
          </cell>
        </row>
        <row r="23897">
          <cell r="A23897">
            <v>1052110</v>
          </cell>
        </row>
        <row r="23898">
          <cell r="A23898">
            <v>1052110</v>
          </cell>
        </row>
        <row r="23899">
          <cell r="A23899">
            <v>1052110</v>
          </cell>
        </row>
        <row r="23900">
          <cell r="A23900">
            <v>1052110</v>
          </cell>
        </row>
        <row r="23901">
          <cell r="A23901">
            <v>1052110</v>
          </cell>
        </row>
        <row r="23902">
          <cell r="A23902">
            <v>1052110</v>
          </cell>
        </row>
        <row r="23903">
          <cell r="A23903">
            <v>1052110</v>
          </cell>
        </row>
        <row r="23904">
          <cell r="A23904">
            <v>1052110</v>
          </cell>
        </row>
        <row r="23905">
          <cell r="A23905">
            <v>1052110</v>
          </cell>
        </row>
        <row r="23906">
          <cell r="A23906">
            <v>1052110</v>
          </cell>
        </row>
        <row r="23907">
          <cell r="A23907">
            <v>1052110</v>
          </cell>
        </row>
        <row r="23908">
          <cell r="A23908">
            <v>1052110</v>
          </cell>
        </row>
        <row r="23909">
          <cell r="A23909">
            <v>1052110</v>
          </cell>
        </row>
        <row r="23910">
          <cell r="A23910">
            <v>1052110</v>
          </cell>
        </row>
        <row r="23911">
          <cell r="A23911">
            <v>1052110</v>
          </cell>
        </row>
        <row r="23912">
          <cell r="A23912">
            <v>1052110</v>
          </cell>
        </row>
        <row r="23913">
          <cell r="A23913">
            <v>1052110</v>
          </cell>
        </row>
        <row r="23914">
          <cell r="A23914">
            <v>1052110</v>
          </cell>
        </row>
        <row r="23915">
          <cell r="A23915">
            <v>1052110</v>
          </cell>
        </row>
        <row r="23916">
          <cell r="A23916">
            <v>1052110</v>
          </cell>
        </row>
        <row r="23917">
          <cell r="A23917">
            <v>1052110</v>
          </cell>
        </row>
        <row r="23918">
          <cell r="A23918">
            <v>1052110</v>
          </cell>
        </row>
        <row r="23919">
          <cell r="A23919">
            <v>1052110</v>
          </cell>
        </row>
        <row r="23920">
          <cell r="A23920">
            <v>1052110</v>
          </cell>
        </row>
        <row r="23921">
          <cell r="A23921">
            <v>1052110</v>
          </cell>
        </row>
        <row r="23922">
          <cell r="A23922">
            <v>1052110</v>
          </cell>
        </row>
        <row r="23923">
          <cell r="A23923">
            <v>1052110</v>
          </cell>
        </row>
        <row r="23924">
          <cell r="A23924">
            <v>1052110</v>
          </cell>
        </row>
        <row r="23925">
          <cell r="A23925">
            <v>1052110</v>
          </cell>
        </row>
        <row r="23926">
          <cell r="A23926">
            <v>1052110</v>
          </cell>
        </row>
        <row r="23927">
          <cell r="A23927">
            <v>1052110</v>
          </cell>
        </row>
        <row r="23928">
          <cell r="A23928">
            <v>1052110</v>
          </cell>
        </row>
        <row r="23929">
          <cell r="A23929">
            <v>1052110</v>
          </cell>
        </row>
        <row r="23930">
          <cell r="A23930">
            <v>1052110</v>
          </cell>
        </row>
        <row r="23931">
          <cell r="A23931">
            <v>1052110</v>
          </cell>
        </row>
        <row r="23932">
          <cell r="A23932">
            <v>1052110</v>
          </cell>
        </row>
        <row r="23933">
          <cell r="A23933">
            <v>1052110</v>
          </cell>
        </row>
        <row r="23934">
          <cell r="A23934">
            <v>1052110</v>
          </cell>
        </row>
        <row r="23935">
          <cell r="A23935">
            <v>1052110</v>
          </cell>
        </row>
        <row r="23936">
          <cell r="A23936">
            <v>1052110</v>
          </cell>
        </row>
        <row r="23937">
          <cell r="A23937">
            <v>1052110</v>
          </cell>
        </row>
        <row r="23938">
          <cell r="A23938">
            <v>1052110</v>
          </cell>
        </row>
        <row r="23939">
          <cell r="A23939">
            <v>1052110</v>
          </cell>
        </row>
        <row r="23940">
          <cell r="A23940">
            <v>1052110</v>
          </cell>
        </row>
        <row r="23941">
          <cell r="A23941">
            <v>1052110</v>
          </cell>
        </row>
        <row r="23942">
          <cell r="A23942">
            <v>1052110</v>
          </cell>
        </row>
        <row r="23943">
          <cell r="A23943">
            <v>1052110</v>
          </cell>
        </row>
        <row r="23944">
          <cell r="A23944">
            <v>1052110</v>
          </cell>
        </row>
        <row r="23945">
          <cell r="A23945">
            <v>1052110</v>
          </cell>
        </row>
        <row r="23946">
          <cell r="A23946">
            <v>1052110</v>
          </cell>
        </row>
        <row r="23947">
          <cell r="A23947">
            <v>1052110</v>
          </cell>
        </row>
        <row r="23948">
          <cell r="A23948">
            <v>1052110</v>
          </cell>
        </row>
        <row r="23949">
          <cell r="A23949">
            <v>1052110</v>
          </cell>
        </row>
        <row r="23950">
          <cell r="A23950">
            <v>1052110</v>
          </cell>
        </row>
        <row r="23951">
          <cell r="A23951">
            <v>1052110</v>
          </cell>
        </row>
        <row r="23952">
          <cell r="A23952">
            <v>1052110</v>
          </cell>
        </row>
        <row r="23953">
          <cell r="A23953">
            <v>1052110</v>
          </cell>
        </row>
        <row r="23954">
          <cell r="A23954">
            <v>1052110</v>
          </cell>
        </row>
        <row r="23955">
          <cell r="A23955">
            <v>1052110</v>
          </cell>
        </row>
        <row r="23956">
          <cell r="A23956">
            <v>1052110</v>
          </cell>
        </row>
        <row r="23957">
          <cell r="A23957">
            <v>1052110</v>
          </cell>
        </row>
        <row r="23958">
          <cell r="A23958">
            <v>1052110</v>
          </cell>
        </row>
        <row r="23959">
          <cell r="A23959">
            <v>1052110</v>
          </cell>
        </row>
        <row r="23960">
          <cell r="A23960">
            <v>1052110</v>
          </cell>
        </row>
        <row r="23961">
          <cell r="A23961">
            <v>1052110</v>
          </cell>
        </row>
        <row r="23962">
          <cell r="A23962">
            <v>1052110</v>
          </cell>
        </row>
        <row r="23963">
          <cell r="A23963">
            <v>1052110</v>
          </cell>
        </row>
        <row r="23964">
          <cell r="A23964">
            <v>1052110</v>
          </cell>
        </row>
        <row r="23965">
          <cell r="A23965">
            <v>1052110</v>
          </cell>
        </row>
        <row r="23966">
          <cell r="A23966">
            <v>1052110</v>
          </cell>
        </row>
        <row r="23967">
          <cell r="A23967">
            <v>1052110</v>
          </cell>
        </row>
        <row r="23968">
          <cell r="A23968">
            <v>1052110</v>
          </cell>
        </row>
        <row r="23969">
          <cell r="A23969">
            <v>1052110</v>
          </cell>
        </row>
        <row r="23970">
          <cell r="A23970">
            <v>1052110</v>
          </cell>
        </row>
        <row r="23971">
          <cell r="A23971">
            <v>1052110</v>
          </cell>
        </row>
        <row r="23972">
          <cell r="A23972">
            <v>1052110</v>
          </cell>
        </row>
        <row r="23973">
          <cell r="A23973">
            <v>1052110</v>
          </cell>
        </row>
        <row r="23974">
          <cell r="A23974">
            <v>1052110</v>
          </cell>
        </row>
        <row r="23975">
          <cell r="A23975">
            <v>1052110</v>
          </cell>
        </row>
        <row r="23976">
          <cell r="A23976">
            <v>1052110</v>
          </cell>
        </row>
        <row r="23977">
          <cell r="A23977">
            <v>1052110</v>
          </cell>
        </row>
        <row r="23978">
          <cell r="A23978">
            <v>1052110</v>
          </cell>
        </row>
        <row r="23979">
          <cell r="A23979">
            <v>1052110</v>
          </cell>
        </row>
        <row r="23980">
          <cell r="A23980">
            <v>1052110</v>
          </cell>
        </row>
        <row r="23981">
          <cell r="A23981">
            <v>1052110</v>
          </cell>
        </row>
        <row r="23982">
          <cell r="A23982">
            <v>1052110</v>
          </cell>
        </row>
        <row r="23983">
          <cell r="A23983">
            <v>1052110</v>
          </cell>
        </row>
        <row r="23984">
          <cell r="A23984">
            <v>1052110</v>
          </cell>
        </row>
        <row r="23985">
          <cell r="A23985">
            <v>1052110</v>
          </cell>
        </row>
        <row r="23986">
          <cell r="A23986">
            <v>1052110</v>
          </cell>
        </row>
        <row r="23987">
          <cell r="A23987">
            <v>1052110</v>
          </cell>
        </row>
        <row r="23988">
          <cell r="A23988">
            <v>1052110</v>
          </cell>
        </row>
        <row r="23989">
          <cell r="A23989">
            <v>1052110</v>
          </cell>
        </row>
        <row r="23990">
          <cell r="A23990">
            <v>1052110</v>
          </cell>
        </row>
        <row r="23991">
          <cell r="A23991">
            <v>1052110</v>
          </cell>
        </row>
        <row r="23992">
          <cell r="A23992">
            <v>1052110</v>
          </cell>
        </row>
        <row r="23993">
          <cell r="A23993">
            <v>1052110</v>
          </cell>
        </row>
        <row r="23994">
          <cell r="A23994">
            <v>1052110</v>
          </cell>
        </row>
        <row r="23995">
          <cell r="A23995">
            <v>1052110</v>
          </cell>
        </row>
        <row r="23996">
          <cell r="A23996">
            <v>1052110</v>
          </cell>
        </row>
        <row r="23997">
          <cell r="A23997">
            <v>1052110</v>
          </cell>
        </row>
        <row r="23998">
          <cell r="A23998">
            <v>1052110</v>
          </cell>
        </row>
        <row r="23999">
          <cell r="A23999">
            <v>1052110</v>
          </cell>
        </row>
        <row r="24000">
          <cell r="A24000">
            <v>1052110</v>
          </cell>
        </row>
        <row r="24001">
          <cell r="A24001">
            <v>1052110</v>
          </cell>
        </row>
        <row r="24002">
          <cell r="A24002">
            <v>1052110</v>
          </cell>
        </row>
        <row r="24003">
          <cell r="A24003">
            <v>1052110</v>
          </cell>
        </row>
        <row r="24004">
          <cell r="A24004">
            <v>1052110</v>
          </cell>
        </row>
        <row r="24005">
          <cell r="A24005">
            <v>1052110</v>
          </cell>
        </row>
        <row r="24006">
          <cell r="A24006">
            <v>1052110</v>
          </cell>
        </row>
        <row r="24007">
          <cell r="A24007">
            <v>1052110</v>
          </cell>
        </row>
        <row r="24008">
          <cell r="A24008">
            <v>1052110</v>
          </cell>
        </row>
        <row r="24009">
          <cell r="A24009">
            <v>1052110</v>
          </cell>
        </row>
        <row r="24010">
          <cell r="A24010">
            <v>1052110</v>
          </cell>
        </row>
        <row r="24011">
          <cell r="A24011">
            <v>1052110</v>
          </cell>
        </row>
        <row r="24012">
          <cell r="A24012">
            <v>1052110</v>
          </cell>
        </row>
        <row r="24013">
          <cell r="A24013">
            <v>1052110</v>
          </cell>
        </row>
        <row r="24014">
          <cell r="A24014">
            <v>1052110</v>
          </cell>
        </row>
        <row r="24015">
          <cell r="A24015">
            <v>1052110</v>
          </cell>
        </row>
        <row r="24016">
          <cell r="A24016">
            <v>1052110</v>
          </cell>
        </row>
        <row r="24017">
          <cell r="A24017">
            <v>1052110</v>
          </cell>
        </row>
        <row r="24018">
          <cell r="A24018">
            <v>1052110</v>
          </cell>
        </row>
        <row r="24019">
          <cell r="A24019">
            <v>1052110</v>
          </cell>
        </row>
        <row r="24020">
          <cell r="A24020">
            <v>1052110</v>
          </cell>
        </row>
        <row r="24021">
          <cell r="A24021">
            <v>1052110</v>
          </cell>
        </row>
        <row r="24022">
          <cell r="A24022">
            <v>1052110</v>
          </cell>
        </row>
        <row r="24023">
          <cell r="A24023">
            <v>1052110</v>
          </cell>
        </row>
        <row r="24024">
          <cell r="A24024">
            <v>1052110</v>
          </cell>
        </row>
        <row r="24025">
          <cell r="A24025">
            <v>1052110</v>
          </cell>
        </row>
        <row r="24026">
          <cell r="A24026">
            <v>1052110</v>
          </cell>
        </row>
        <row r="24027">
          <cell r="A24027">
            <v>1052110</v>
          </cell>
        </row>
        <row r="24028">
          <cell r="A24028">
            <v>1052110</v>
          </cell>
        </row>
        <row r="24029">
          <cell r="A24029">
            <v>1052110</v>
          </cell>
        </row>
        <row r="24030">
          <cell r="A24030">
            <v>1052110</v>
          </cell>
        </row>
        <row r="24031">
          <cell r="A24031">
            <v>1052110</v>
          </cell>
        </row>
        <row r="24032">
          <cell r="A24032">
            <v>1052110</v>
          </cell>
        </row>
        <row r="24033">
          <cell r="A24033">
            <v>1052110</v>
          </cell>
        </row>
        <row r="24034">
          <cell r="A24034">
            <v>1052110</v>
          </cell>
        </row>
        <row r="24035">
          <cell r="A24035">
            <v>1052110</v>
          </cell>
        </row>
        <row r="24036">
          <cell r="A24036">
            <v>1052110</v>
          </cell>
        </row>
        <row r="24037">
          <cell r="A24037">
            <v>1052110</v>
          </cell>
        </row>
        <row r="24038">
          <cell r="A24038">
            <v>1052110</v>
          </cell>
        </row>
        <row r="24039">
          <cell r="A24039">
            <v>1052110</v>
          </cell>
        </row>
        <row r="24040">
          <cell r="A24040">
            <v>1052110</v>
          </cell>
        </row>
        <row r="24041">
          <cell r="A24041">
            <v>1052110</v>
          </cell>
        </row>
        <row r="24042">
          <cell r="A24042">
            <v>1052110</v>
          </cell>
        </row>
        <row r="24043">
          <cell r="A24043">
            <v>1052110</v>
          </cell>
        </row>
        <row r="24044">
          <cell r="A24044">
            <v>1052110</v>
          </cell>
        </row>
        <row r="24045">
          <cell r="A24045">
            <v>1052110</v>
          </cell>
        </row>
        <row r="24046">
          <cell r="A24046">
            <v>1052110</v>
          </cell>
        </row>
        <row r="24047">
          <cell r="A24047">
            <v>1052110</v>
          </cell>
        </row>
        <row r="24048">
          <cell r="A24048">
            <v>1052110</v>
          </cell>
        </row>
        <row r="24049">
          <cell r="A24049">
            <v>1052110</v>
          </cell>
        </row>
        <row r="24050">
          <cell r="A24050">
            <v>1052110</v>
          </cell>
        </row>
        <row r="24051">
          <cell r="A24051">
            <v>1052110</v>
          </cell>
        </row>
        <row r="24052">
          <cell r="A24052">
            <v>1052110</v>
          </cell>
        </row>
        <row r="24053">
          <cell r="A24053">
            <v>1052110</v>
          </cell>
        </row>
        <row r="24054">
          <cell r="A24054">
            <v>1052110</v>
          </cell>
        </row>
        <row r="24055">
          <cell r="A24055">
            <v>1052110</v>
          </cell>
        </row>
        <row r="24056">
          <cell r="A24056">
            <v>1052110</v>
          </cell>
        </row>
        <row r="24057">
          <cell r="A24057">
            <v>1052110</v>
          </cell>
        </row>
        <row r="24058">
          <cell r="A24058">
            <v>1052110</v>
          </cell>
        </row>
        <row r="24059">
          <cell r="A24059">
            <v>1052110</v>
          </cell>
        </row>
        <row r="24060">
          <cell r="A24060">
            <v>1052110</v>
          </cell>
        </row>
        <row r="24061">
          <cell r="A24061">
            <v>1052110</v>
          </cell>
        </row>
        <row r="24062">
          <cell r="A24062">
            <v>1052110</v>
          </cell>
        </row>
        <row r="24063">
          <cell r="A24063">
            <v>1052110</v>
          </cell>
        </row>
        <row r="24064">
          <cell r="A24064">
            <v>1052110</v>
          </cell>
        </row>
        <row r="24065">
          <cell r="A24065">
            <v>1052110</v>
          </cell>
        </row>
        <row r="24066">
          <cell r="A24066">
            <v>1052110</v>
          </cell>
        </row>
        <row r="24067">
          <cell r="A24067">
            <v>1052110</v>
          </cell>
        </row>
        <row r="24068">
          <cell r="A24068">
            <v>1052110</v>
          </cell>
        </row>
        <row r="24069">
          <cell r="A24069">
            <v>1052110</v>
          </cell>
        </row>
        <row r="24070">
          <cell r="A24070">
            <v>1052110</v>
          </cell>
        </row>
        <row r="24071">
          <cell r="A24071">
            <v>1052110</v>
          </cell>
        </row>
        <row r="24072">
          <cell r="A24072">
            <v>1052110</v>
          </cell>
        </row>
        <row r="24073">
          <cell r="A24073">
            <v>1052110</v>
          </cell>
        </row>
        <row r="24074">
          <cell r="A24074">
            <v>1052110</v>
          </cell>
        </row>
        <row r="24075">
          <cell r="A24075">
            <v>1052110</v>
          </cell>
        </row>
        <row r="24076">
          <cell r="A24076">
            <v>1052110</v>
          </cell>
        </row>
        <row r="24077">
          <cell r="A24077">
            <v>1052110</v>
          </cell>
        </row>
        <row r="24078">
          <cell r="A24078">
            <v>1052110</v>
          </cell>
        </row>
        <row r="24079">
          <cell r="A24079">
            <v>1052110</v>
          </cell>
        </row>
        <row r="24080">
          <cell r="A24080">
            <v>1052110</v>
          </cell>
        </row>
        <row r="24081">
          <cell r="A24081">
            <v>1052110</v>
          </cell>
        </row>
        <row r="24082">
          <cell r="A24082">
            <v>1052110</v>
          </cell>
        </row>
        <row r="24083">
          <cell r="A24083">
            <v>1052110</v>
          </cell>
        </row>
        <row r="24084">
          <cell r="A24084">
            <v>1052110</v>
          </cell>
        </row>
        <row r="24085">
          <cell r="A24085">
            <v>1052110</v>
          </cell>
        </row>
        <row r="24086">
          <cell r="A24086">
            <v>1052110</v>
          </cell>
        </row>
        <row r="24087">
          <cell r="A24087">
            <v>1052110</v>
          </cell>
        </row>
        <row r="24088">
          <cell r="A24088">
            <v>1052110</v>
          </cell>
        </row>
        <row r="24089">
          <cell r="A24089">
            <v>1052110</v>
          </cell>
        </row>
        <row r="24090">
          <cell r="A24090">
            <v>1052110</v>
          </cell>
        </row>
        <row r="24091">
          <cell r="A24091">
            <v>1052110</v>
          </cell>
        </row>
        <row r="24092">
          <cell r="A24092">
            <v>1052110</v>
          </cell>
        </row>
        <row r="24093">
          <cell r="A24093">
            <v>1052110</v>
          </cell>
        </row>
        <row r="24094">
          <cell r="A24094">
            <v>1052110</v>
          </cell>
        </row>
        <row r="24095">
          <cell r="A24095">
            <v>1052110</v>
          </cell>
        </row>
        <row r="24096">
          <cell r="A24096">
            <v>1052110</v>
          </cell>
        </row>
        <row r="24097">
          <cell r="A24097">
            <v>1052110</v>
          </cell>
        </row>
        <row r="24098">
          <cell r="A24098">
            <v>1052110</v>
          </cell>
        </row>
        <row r="24099">
          <cell r="A24099">
            <v>1052110</v>
          </cell>
        </row>
        <row r="24100">
          <cell r="A24100">
            <v>1052110</v>
          </cell>
        </row>
        <row r="24101">
          <cell r="A24101">
            <v>1052110</v>
          </cell>
        </row>
        <row r="24102">
          <cell r="A24102">
            <v>1052110</v>
          </cell>
        </row>
        <row r="24103">
          <cell r="A24103">
            <v>1052110</v>
          </cell>
        </row>
        <row r="24104">
          <cell r="A24104">
            <v>1052110</v>
          </cell>
        </row>
        <row r="24105">
          <cell r="A24105">
            <v>1052110</v>
          </cell>
        </row>
        <row r="24106">
          <cell r="A24106">
            <v>1052110</v>
          </cell>
        </row>
        <row r="24107">
          <cell r="A24107">
            <v>1052110</v>
          </cell>
        </row>
        <row r="24108">
          <cell r="A24108">
            <v>1052110</v>
          </cell>
        </row>
        <row r="24109">
          <cell r="A24109">
            <v>1052110</v>
          </cell>
        </row>
        <row r="24110">
          <cell r="A24110">
            <v>1052110</v>
          </cell>
        </row>
        <row r="24111">
          <cell r="A24111">
            <v>1052110</v>
          </cell>
        </row>
        <row r="24112">
          <cell r="A24112">
            <v>1052110</v>
          </cell>
        </row>
        <row r="24113">
          <cell r="A24113">
            <v>1052110</v>
          </cell>
        </row>
        <row r="24114">
          <cell r="A24114">
            <v>1052110</v>
          </cell>
        </row>
        <row r="24115">
          <cell r="A24115">
            <v>1052110</v>
          </cell>
        </row>
        <row r="24116">
          <cell r="A24116">
            <v>1052110</v>
          </cell>
        </row>
        <row r="24117">
          <cell r="A24117">
            <v>1052110</v>
          </cell>
        </row>
        <row r="24118">
          <cell r="A24118">
            <v>1052110</v>
          </cell>
        </row>
        <row r="24119">
          <cell r="A24119">
            <v>1052110</v>
          </cell>
        </row>
        <row r="24120">
          <cell r="A24120">
            <v>1052110</v>
          </cell>
        </row>
        <row r="24121">
          <cell r="A24121">
            <v>1052110</v>
          </cell>
        </row>
        <row r="24122">
          <cell r="A24122">
            <v>1052110</v>
          </cell>
        </row>
        <row r="24123">
          <cell r="A24123">
            <v>1052110</v>
          </cell>
        </row>
        <row r="24124">
          <cell r="A24124">
            <v>1052110</v>
          </cell>
        </row>
        <row r="24125">
          <cell r="A24125">
            <v>1052110</v>
          </cell>
        </row>
        <row r="24126">
          <cell r="A24126">
            <v>1052110</v>
          </cell>
        </row>
        <row r="24127">
          <cell r="A24127">
            <v>1052110</v>
          </cell>
        </row>
        <row r="24128">
          <cell r="A24128">
            <v>1052110</v>
          </cell>
        </row>
        <row r="24129">
          <cell r="A24129">
            <v>1052110</v>
          </cell>
        </row>
        <row r="24130">
          <cell r="A24130">
            <v>1052110</v>
          </cell>
        </row>
        <row r="24131">
          <cell r="A24131">
            <v>1052110</v>
          </cell>
        </row>
        <row r="24132">
          <cell r="A24132">
            <v>1052110</v>
          </cell>
        </row>
        <row r="24133">
          <cell r="A24133">
            <v>1052110</v>
          </cell>
        </row>
        <row r="24134">
          <cell r="A24134">
            <v>1052110</v>
          </cell>
        </row>
        <row r="24135">
          <cell r="A24135">
            <v>1052110</v>
          </cell>
        </row>
        <row r="24136">
          <cell r="A24136">
            <v>1052110</v>
          </cell>
        </row>
        <row r="24137">
          <cell r="A24137">
            <v>1052110</v>
          </cell>
        </row>
        <row r="24138">
          <cell r="A24138">
            <v>1052110</v>
          </cell>
        </row>
        <row r="24139">
          <cell r="A24139">
            <v>1052110</v>
          </cell>
        </row>
        <row r="24140">
          <cell r="A24140">
            <v>1052110</v>
          </cell>
        </row>
        <row r="24141">
          <cell r="A24141">
            <v>1052110</v>
          </cell>
        </row>
        <row r="24142">
          <cell r="A24142">
            <v>1052110</v>
          </cell>
        </row>
        <row r="24143">
          <cell r="A24143">
            <v>1052110</v>
          </cell>
        </row>
        <row r="24144">
          <cell r="A24144">
            <v>1052110</v>
          </cell>
        </row>
        <row r="24145">
          <cell r="A24145">
            <v>1052110</v>
          </cell>
        </row>
        <row r="24146">
          <cell r="A24146">
            <v>1052110</v>
          </cell>
        </row>
        <row r="24147">
          <cell r="A24147">
            <v>1052110</v>
          </cell>
        </row>
        <row r="24148">
          <cell r="A24148">
            <v>1052110</v>
          </cell>
        </row>
        <row r="24149">
          <cell r="A24149">
            <v>1052110</v>
          </cell>
        </row>
        <row r="24150">
          <cell r="A24150">
            <v>1052110</v>
          </cell>
        </row>
        <row r="24151">
          <cell r="A24151">
            <v>1052110</v>
          </cell>
        </row>
        <row r="24152">
          <cell r="A24152">
            <v>1052110</v>
          </cell>
        </row>
        <row r="24153">
          <cell r="A24153">
            <v>1052110</v>
          </cell>
        </row>
        <row r="24154">
          <cell r="A24154">
            <v>1052110</v>
          </cell>
        </row>
        <row r="24155">
          <cell r="A24155">
            <v>1052110</v>
          </cell>
        </row>
        <row r="24156">
          <cell r="A24156">
            <v>1052110</v>
          </cell>
        </row>
        <row r="24157">
          <cell r="A24157">
            <v>1052110</v>
          </cell>
        </row>
        <row r="24158">
          <cell r="A24158">
            <v>1052110</v>
          </cell>
        </row>
        <row r="24159">
          <cell r="A24159">
            <v>1052110</v>
          </cell>
        </row>
        <row r="24160">
          <cell r="A24160">
            <v>1052110</v>
          </cell>
        </row>
        <row r="24161">
          <cell r="A24161">
            <v>1052110</v>
          </cell>
        </row>
        <row r="24162">
          <cell r="A24162">
            <v>1052110</v>
          </cell>
        </row>
        <row r="24163">
          <cell r="A24163">
            <v>1052110</v>
          </cell>
        </row>
        <row r="24164">
          <cell r="A24164">
            <v>1052110</v>
          </cell>
        </row>
        <row r="24165">
          <cell r="A24165">
            <v>1052110</v>
          </cell>
        </row>
        <row r="24166">
          <cell r="A24166">
            <v>1052110</v>
          </cell>
        </row>
        <row r="24167">
          <cell r="A24167">
            <v>1052110</v>
          </cell>
        </row>
        <row r="24168">
          <cell r="A24168">
            <v>1052110</v>
          </cell>
        </row>
        <row r="24169">
          <cell r="A24169">
            <v>1052110</v>
          </cell>
        </row>
        <row r="24170">
          <cell r="A24170">
            <v>1052110</v>
          </cell>
        </row>
        <row r="24171">
          <cell r="A24171">
            <v>1052110</v>
          </cell>
        </row>
        <row r="24172">
          <cell r="A24172">
            <v>1052110</v>
          </cell>
        </row>
        <row r="24173">
          <cell r="A24173">
            <v>1052110</v>
          </cell>
        </row>
        <row r="24174">
          <cell r="A24174">
            <v>1052110</v>
          </cell>
        </row>
        <row r="24175">
          <cell r="A24175">
            <v>1052110</v>
          </cell>
        </row>
        <row r="24176">
          <cell r="A24176">
            <v>1052110</v>
          </cell>
        </row>
        <row r="24177">
          <cell r="A24177">
            <v>1052110</v>
          </cell>
        </row>
        <row r="24178">
          <cell r="A24178">
            <v>1052110</v>
          </cell>
        </row>
        <row r="24179">
          <cell r="A24179">
            <v>1052110</v>
          </cell>
        </row>
        <row r="24180">
          <cell r="A24180">
            <v>1052110</v>
          </cell>
        </row>
        <row r="24181">
          <cell r="A24181">
            <v>1052110</v>
          </cell>
        </row>
        <row r="24182">
          <cell r="A24182">
            <v>1052110</v>
          </cell>
        </row>
        <row r="24183">
          <cell r="A24183">
            <v>1052110</v>
          </cell>
        </row>
        <row r="24184">
          <cell r="A24184">
            <v>1052110</v>
          </cell>
        </row>
        <row r="24185">
          <cell r="A24185">
            <v>1052110</v>
          </cell>
        </row>
        <row r="24186">
          <cell r="A24186">
            <v>1052110</v>
          </cell>
        </row>
        <row r="24187">
          <cell r="A24187">
            <v>1052110</v>
          </cell>
        </row>
        <row r="24188">
          <cell r="A24188">
            <v>1052110</v>
          </cell>
        </row>
        <row r="24189">
          <cell r="A24189">
            <v>1052110</v>
          </cell>
        </row>
        <row r="24190">
          <cell r="A24190">
            <v>1052110</v>
          </cell>
        </row>
        <row r="24191">
          <cell r="A24191">
            <v>1052110</v>
          </cell>
        </row>
        <row r="24192">
          <cell r="A24192">
            <v>1052110</v>
          </cell>
        </row>
        <row r="24193">
          <cell r="A24193">
            <v>1052110</v>
          </cell>
        </row>
        <row r="24194">
          <cell r="A24194">
            <v>1052110</v>
          </cell>
        </row>
        <row r="24195">
          <cell r="A24195">
            <v>1052110</v>
          </cell>
        </row>
        <row r="24196">
          <cell r="A24196">
            <v>1052110</v>
          </cell>
        </row>
        <row r="24197">
          <cell r="A24197">
            <v>1052110</v>
          </cell>
        </row>
        <row r="24198">
          <cell r="A24198">
            <v>1052110</v>
          </cell>
        </row>
        <row r="24199">
          <cell r="A24199">
            <v>1052110</v>
          </cell>
        </row>
        <row r="24200">
          <cell r="A24200">
            <v>1052110</v>
          </cell>
        </row>
        <row r="24201">
          <cell r="A24201">
            <v>1052110</v>
          </cell>
        </row>
        <row r="24202">
          <cell r="A24202">
            <v>1052110</v>
          </cell>
        </row>
        <row r="24203">
          <cell r="A24203">
            <v>1052110</v>
          </cell>
        </row>
        <row r="24204">
          <cell r="A24204">
            <v>1052110</v>
          </cell>
        </row>
        <row r="24205">
          <cell r="A24205">
            <v>1052110</v>
          </cell>
        </row>
        <row r="24206">
          <cell r="A24206">
            <v>1052110</v>
          </cell>
        </row>
        <row r="24207">
          <cell r="A24207">
            <v>1052110</v>
          </cell>
        </row>
        <row r="24208">
          <cell r="A24208">
            <v>1052110</v>
          </cell>
        </row>
        <row r="24209">
          <cell r="A24209">
            <v>1052110</v>
          </cell>
        </row>
        <row r="24210">
          <cell r="A24210">
            <v>1052110</v>
          </cell>
        </row>
        <row r="24211">
          <cell r="A24211">
            <v>1052110</v>
          </cell>
        </row>
        <row r="24212">
          <cell r="A24212">
            <v>1052110</v>
          </cell>
        </row>
        <row r="24213">
          <cell r="A24213">
            <v>1052110</v>
          </cell>
        </row>
        <row r="24214">
          <cell r="A24214">
            <v>1052110</v>
          </cell>
        </row>
        <row r="24215">
          <cell r="A24215">
            <v>1052110</v>
          </cell>
        </row>
        <row r="24216">
          <cell r="A24216">
            <v>1052110</v>
          </cell>
        </row>
        <row r="24217">
          <cell r="A24217">
            <v>1052110</v>
          </cell>
        </row>
        <row r="24218">
          <cell r="A24218">
            <v>1052110</v>
          </cell>
        </row>
        <row r="24219">
          <cell r="A24219">
            <v>1052110</v>
          </cell>
        </row>
        <row r="24220">
          <cell r="A24220">
            <v>1052110</v>
          </cell>
        </row>
        <row r="24221">
          <cell r="A24221">
            <v>1052110</v>
          </cell>
        </row>
        <row r="24222">
          <cell r="A24222">
            <v>1052110</v>
          </cell>
        </row>
        <row r="24223">
          <cell r="A24223">
            <v>1052110</v>
          </cell>
        </row>
        <row r="24224">
          <cell r="A24224">
            <v>1052110</v>
          </cell>
        </row>
        <row r="24225">
          <cell r="A24225">
            <v>1052110</v>
          </cell>
        </row>
        <row r="24226">
          <cell r="A24226">
            <v>1052110</v>
          </cell>
        </row>
        <row r="24227">
          <cell r="A24227">
            <v>1052110</v>
          </cell>
        </row>
        <row r="24228">
          <cell r="A24228">
            <v>1052110</v>
          </cell>
        </row>
        <row r="24229">
          <cell r="A24229">
            <v>1052110</v>
          </cell>
        </row>
        <row r="24230">
          <cell r="A24230">
            <v>1052110</v>
          </cell>
        </row>
        <row r="24231">
          <cell r="A24231">
            <v>1052110</v>
          </cell>
        </row>
        <row r="24232">
          <cell r="A24232">
            <v>1052110</v>
          </cell>
        </row>
        <row r="24233">
          <cell r="A24233">
            <v>1052110</v>
          </cell>
        </row>
        <row r="24234">
          <cell r="A24234">
            <v>1052110</v>
          </cell>
        </row>
        <row r="24235">
          <cell r="A24235">
            <v>1052110</v>
          </cell>
        </row>
        <row r="24236">
          <cell r="A24236">
            <v>1052110</v>
          </cell>
        </row>
        <row r="24237">
          <cell r="A24237">
            <v>1052110</v>
          </cell>
        </row>
        <row r="24238">
          <cell r="A24238">
            <v>1052110</v>
          </cell>
        </row>
        <row r="24239">
          <cell r="A24239">
            <v>1052110</v>
          </cell>
        </row>
        <row r="24240">
          <cell r="A24240">
            <v>1052110</v>
          </cell>
        </row>
        <row r="24241">
          <cell r="A24241">
            <v>1052110</v>
          </cell>
        </row>
        <row r="24242">
          <cell r="A24242">
            <v>1052110</v>
          </cell>
        </row>
        <row r="24243">
          <cell r="A24243">
            <v>1052110</v>
          </cell>
        </row>
        <row r="24244">
          <cell r="A24244">
            <v>1052110</v>
          </cell>
        </row>
        <row r="24245">
          <cell r="A24245">
            <v>1052110</v>
          </cell>
        </row>
        <row r="24246">
          <cell r="A24246">
            <v>1052110</v>
          </cell>
        </row>
        <row r="24247">
          <cell r="A24247">
            <v>1052110</v>
          </cell>
        </row>
        <row r="24248">
          <cell r="A24248">
            <v>1052110</v>
          </cell>
        </row>
        <row r="24249">
          <cell r="A24249">
            <v>1052110</v>
          </cell>
        </row>
        <row r="24250">
          <cell r="A24250">
            <v>1052110</v>
          </cell>
        </row>
        <row r="24251">
          <cell r="A24251">
            <v>1052110</v>
          </cell>
        </row>
        <row r="24252">
          <cell r="A24252">
            <v>1052110</v>
          </cell>
        </row>
        <row r="24253">
          <cell r="A24253">
            <v>1052111</v>
          </cell>
        </row>
        <row r="24254">
          <cell r="A24254">
            <v>1052111</v>
          </cell>
        </row>
        <row r="24255">
          <cell r="A24255">
            <v>1052111</v>
          </cell>
        </row>
        <row r="24256">
          <cell r="A24256">
            <v>1052111</v>
          </cell>
        </row>
        <row r="24257">
          <cell r="A24257">
            <v>1052111</v>
          </cell>
        </row>
        <row r="24258">
          <cell r="A24258">
            <v>1052111</v>
          </cell>
        </row>
        <row r="24259">
          <cell r="A24259">
            <v>1052111</v>
          </cell>
        </row>
        <row r="24260">
          <cell r="A24260">
            <v>1052111</v>
          </cell>
        </row>
        <row r="24261">
          <cell r="A24261">
            <v>1052111</v>
          </cell>
        </row>
        <row r="24262">
          <cell r="A24262">
            <v>1052111</v>
          </cell>
        </row>
        <row r="24263">
          <cell r="A24263">
            <v>1052111</v>
          </cell>
        </row>
        <row r="24264">
          <cell r="A24264">
            <v>1052111</v>
          </cell>
        </row>
        <row r="24265">
          <cell r="A24265">
            <v>1052111</v>
          </cell>
        </row>
        <row r="24266">
          <cell r="A24266">
            <v>1052111</v>
          </cell>
        </row>
        <row r="24267">
          <cell r="A24267">
            <v>1052111</v>
          </cell>
        </row>
        <row r="24268">
          <cell r="A24268">
            <v>1052111</v>
          </cell>
        </row>
        <row r="24269">
          <cell r="A24269">
            <v>1052112</v>
          </cell>
        </row>
        <row r="24270">
          <cell r="A24270">
            <v>1052112</v>
          </cell>
        </row>
        <row r="24271">
          <cell r="A24271">
            <v>1052112</v>
          </cell>
        </row>
        <row r="24272">
          <cell r="A24272">
            <v>1052112</v>
          </cell>
        </row>
        <row r="24273">
          <cell r="A24273">
            <v>1052112</v>
          </cell>
        </row>
        <row r="24274">
          <cell r="A24274">
            <v>1052112</v>
          </cell>
        </row>
        <row r="24275">
          <cell r="A24275">
            <v>1052112</v>
          </cell>
        </row>
        <row r="24276">
          <cell r="A24276">
            <v>1052112</v>
          </cell>
        </row>
        <row r="24277">
          <cell r="A24277">
            <v>1052112</v>
          </cell>
        </row>
        <row r="24278">
          <cell r="A24278">
            <v>1052112</v>
          </cell>
        </row>
        <row r="24279">
          <cell r="A24279">
            <v>1052112</v>
          </cell>
        </row>
        <row r="24280">
          <cell r="A24280">
            <v>1052112</v>
          </cell>
        </row>
        <row r="24281">
          <cell r="A24281">
            <v>1052112</v>
          </cell>
        </row>
        <row r="24282">
          <cell r="A24282">
            <v>1052112</v>
          </cell>
        </row>
        <row r="24283">
          <cell r="A24283">
            <v>1052112</v>
          </cell>
        </row>
        <row r="24284">
          <cell r="A24284">
            <v>1052113</v>
          </cell>
        </row>
        <row r="24285">
          <cell r="A24285">
            <v>1052113</v>
          </cell>
        </row>
        <row r="24286">
          <cell r="A24286">
            <v>1052113</v>
          </cell>
        </row>
        <row r="24287">
          <cell r="A24287">
            <v>1052113</v>
          </cell>
        </row>
        <row r="24288">
          <cell r="A24288">
            <v>1052113</v>
          </cell>
        </row>
        <row r="24289">
          <cell r="A24289">
            <v>1052114</v>
          </cell>
        </row>
        <row r="24290">
          <cell r="A24290">
            <v>1052114</v>
          </cell>
        </row>
        <row r="24291">
          <cell r="A24291">
            <v>1052114</v>
          </cell>
        </row>
        <row r="24292">
          <cell r="A24292">
            <v>1052114</v>
          </cell>
        </row>
        <row r="24293">
          <cell r="A24293">
            <v>1052115</v>
          </cell>
        </row>
        <row r="24294">
          <cell r="A24294">
            <v>1052115</v>
          </cell>
        </row>
        <row r="24295">
          <cell r="A24295">
            <v>1052115</v>
          </cell>
        </row>
        <row r="24296">
          <cell r="A24296">
            <v>1052115</v>
          </cell>
        </row>
        <row r="24297">
          <cell r="A24297">
            <v>1052116</v>
          </cell>
        </row>
        <row r="24298">
          <cell r="A24298">
            <v>1052116</v>
          </cell>
        </row>
        <row r="24299">
          <cell r="A24299">
            <v>1052116</v>
          </cell>
        </row>
        <row r="24300">
          <cell r="A24300">
            <v>1052117</v>
          </cell>
        </row>
        <row r="24301">
          <cell r="A24301">
            <v>1052117</v>
          </cell>
        </row>
        <row r="24302">
          <cell r="A24302">
            <v>1052117</v>
          </cell>
        </row>
        <row r="24303">
          <cell r="A24303">
            <v>1052117</v>
          </cell>
        </row>
        <row r="24304">
          <cell r="A24304">
            <v>1052118</v>
          </cell>
        </row>
        <row r="24305">
          <cell r="A24305">
            <v>1052118</v>
          </cell>
        </row>
        <row r="24306">
          <cell r="A24306">
            <v>1052118</v>
          </cell>
        </row>
        <row r="24307">
          <cell r="A24307">
            <v>1052118</v>
          </cell>
        </row>
        <row r="24308">
          <cell r="A24308">
            <v>1052118</v>
          </cell>
        </row>
        <row r="24309">
          <cell r="A24309">
            <v>1052118</v>
          </cell>
        </row>
        <row r="24310">
          <cell r="A24310">
            <v>1052118</v>
          </cell>
        </row>
        <row r="24311">
          <cell r="A24311">
            <v>1052118</v>
          </cell>
        </row>
        <row r="24312">
          <cell r="A24312">
            <v>1052118</v>
          </cell>
        </row>
        <row r="24313">
          <cell r="A24313">
            <v>1052118</v>
          </cell>
        </row>
        <row r="24314">
          <cell r="A24314">
            <v>1052118</v>
          </cell>
        </row>
        <row r="24315">
          <cell r="A24315">
            <v>1052118</v>
          </cell>
        </row>
        <row r="24316">
          <cell r="A24316">
            <v>1052118</v>
          </cell>
        </row>
        <row r="24317">
          <cell r="A24317">
            <v>1052118</v>
          </cell>
        </row>
        <row r="24318">
          <cell r="A24318">
            <v>1052118</v>
          </cell>
        </row>
        <row r="24319">
          <cell r="A24319">
            <v>1052118</v>
          </cell>
        </row>
        <row r="24320">
          <cell r="A24320">
            <v>1052118</v>
          </cell>
        </row>
        <row r="24321">
          <cell r="A24321">
            <v>1052118</v>
          </cell>
        </row>
        <row r="24322">
          <cell r="A24322">
            <v>1052118</v>
          </cell>
        </row>
        <row r="24323">
          <cell r="A24323">
            <v>1052118</v>
          </cell>
        </row>
        <row r="24324">
          <cell r="A24324">
            <v>1052118</v>
          </cell>
        </row>
        <row r="24325">
          <cell r="A24325">
            <v>1052119</v>
          </cell>
        </row>
        <row r="24326">
          <cell r="A24326">
            <v>1052119</v>
          </cell>
        </row>
        <row r="24327">
          <cell r="A24327">
            <v>1052119</v>
          </cell>
        </row>
        <row r="24328">
          <cell r="A24328">
            <v>1052119</v>
          </cell>
        </row>
        <row r="24329">
          <cell r="A24329">
            <v>1052119</v>
          </cell>
        </row>
        <row r="24330">
          <cell r="A24330">
            <v>1052119</v>
          </cell>
        </row>
        <row r="24331">
          <cell r="A24331">
            <v>1052119</v>
          </cell>
        </row>
        <row r="24332">
          <cell r="A24332">
            <v>1052119</v>
          </cell>
        </row>
        <row r="24333">
          <cell r="A24333">
            <v>1052119</v>
          </cell>
        </row>
        <row r="24334">
          <cell r="A24334">
            <v>1052119</v>
          </cell>
        </row>
        <row r="24335">
          <cell r="A24335">
            <v>1052119</v>
          </cell>
        </row>
        <row r="24336">
          <cell r="A24336">
            <v>1052120</v>
          </cell>
        </row>
        <row r="24337">
          <cell r="A24337">
            <v>1052120</v>
          </cell>
        </row>
        <row r="24338">
          <cell r="A24338">
            <v>1052120</v>
          </cell>
        </row>
        <row r="24339">
          <cell r="A24339">
            <v>1052120</v>
          </cell>
        </row>
        <row r="24340">
          <cell r="A24340">
            <v>1052120</v>
          </cell>
        </row>
        <row r="24341">
          <cell r="A24341">
            <v>1052120</v>
          </cell>
        </row>
        <row r="24342">
          <cell r="A24342">
            <v>1052120</v>
          </cell>
        </row>
        <row r="24343">
          <cell r="A24343">
            <v>1052120</v>
          </cell>
        </row>
        <row r="24344">
          <cell r="A24344">
            <v>1052120</v>
          </cell>
        </row>
        <row r="24345">
          <cell r="A24345">
            <v>1052120</v>
          </cell>
        </row>
        <row r="24346">
          <cell r="A24346">
            <v>1052120</v>
          </cell>
        </row>
        <row r="24347">
          <cell r="A24347">
            <v>1052120</v>
          </cell>
        </row>
        <row r="24348">
          <cell r="A24348">
            <v>1052120</v>
          </cell>
        </row>
        <row r="24349">
          <cell r="A24349">
            <v>1052120</v>
          </cell>
        </row>
        <row r="24350">
          <cell r="A24350">
            <v>1052120</v>
          </cell>
        </row>
        <row r="24351">
          <cell r="A24351">
            <v>1052120</v>
          </cell>
        </row>
        <row r="24352">
          <cell r="A24352">
            <v>1052120</v>
          </cell>
        </row>
        <row r="24353">
          <cell r="A24353">
            <v>1052120</v>
          </cell>
        </row>
        <row r="24354">
          <cell r="A24354">
            <v>1052120</v>
          </cell>
        </row>
        <row r="24355">
          <cell r="A24355">
            <v>1052121</v>
          </cell>
        </row>
        <row r="24356">
          <cell r="A24356">
            <v>1052121</v>
          </cell>
        </row>
        <row r="24357">
          <cell r="A24357">
            <v>1052121</v>
          </cell>
        </row>
        <row r="24358">
          <cell r="A24358">
            <v>1052121</v>
          </cell>
        </row>
        <row r="24359">
          <cell r="A24359">
            <v>1052121</v>
          </cell>
        </row>
        <row r="24360">
          <cell r="A24360">
            <v>1052121</v>
          </cell>
        </row>
        <row r="24361">
          <cell r="A24361">
            <v>1052121</v>
          </cell>
        </row>
        <row r="24362">
          <cell r="A24362">
            <v>1052121</v>
          </cell>
        </row>
        <row r="24363">
          <cell r="A24363">
            <v>1052121</v>
          </cell>
        </row>
        <row r="24364">
          <cell r="A24364">
            <v>1052121</v>
          </cell>
        </row>
        <row r="24365">
          <cell r="A24365">
            <v>1052121</v>
          </cell>
        </row>
        <row r="24366">
          <cell r="A24366">
            <v>1052121</v>
          </cell>
        </row>
        <row r="24367">
          <cell r="A24367">
            <v>1052121</v>
          </cell>
        </row>
        <row r="24368">
          <cell r="A24368">
            <v>1052121</v>
          </cell>
        </row>
        <row r="24369">
          <cell r="A24369">
            <v>1052121</v>
          </cell>
        </row>
        <row r="24370">
          <cell r="A24370">
            <v>1052121</v>
          </cell>
        </row>
        <row r="24371">
          <cell r="A24371">
            <v>1052121</v>
          </cell>
        </row>
        <row r="24372">
          <cell r="A24372">
            <v>1052121</v>
          </cell>
        </row>
        <row r="24373">
          <cell r="A24373">
            <v>1052121</v>
          </cell>
        </row>
        <row r="24374">
          <cell r="A24374">
            <v>1052121</v>
          </cell>
        </row>
        <row r="24375">
          <cell r="A24375">
            <v>1052121</v>
          </cell>
        </row>
        <row r="24376">
          <cell r="A24376">
            <v>1052121</v>
          </cell>
        </row>
        <row r="24377">
          <cell r="A24377">
            <v>1052121</v>
          </cell>
        </row>
        <row r="24378">
          <cell r="A24378">
            <v>1052121</v>
          </cell>
        </row>
        <row r="24379">
          <cell r="A24379">
            <v>1052121</v>
          </cell>
        </row>
        <row r="24380">
          <cell r="A24380">
            <v>1052121</v>
          </cell>
        </row>
        <row r="24381">
          <cell r="A24381">
            <v>1052121</v>
          </cell>
        </row>
        <row r="24382">
          <cell r="A24382">
            <v>1052121</v>
          </cell>
        </row>
        <row r="24383">
          <cell r="A24383">
            <v>1052121</v>
          </cell>
        </row>
        <row r="24384">
          <cell r="A24384">
            <v>1052121</v>
          </cell>
        </row>
        <row r="24385">
          <cell r="A24385">
            <v>1052121</v>
          </cell>
        </row>
        <row r="24386">
          <cell r="A24386">
            <v>1052121</v>
          </cell>
        </row>
        <row r="24387">
          <cell r="A24387">
            <v>1052121</v>
          </cell>
        </row>
        <row r="24388">
          <cell r="A24388">
            <v>1052121</v>
          </cell>
        </row>
        <row r="24389">
          <cell r="A24389">
            <v>1052121</v>
          </cell>
        </row>
        <row r="24390">
          <cell r="A24390">
            <v>1052121</v>
          </cell>
        </row>
        <row r="24391">
          <cell r="A24391">
            <v>1052121</v>
          </cell>
        </row>
        <row r="24392">
          <cell r="A24392">
            <v>1052121</v>
          </cell>
        </row>
        <row r="24393">
          <cell r="A24393">
            <v>1052121</v>
          </cell>
        </row>
        <row r="24394">
          <cell r="A24394">
            <v>1052121</v>
          </cell>
        </row>
        <row r="24395">
          <cell r="A24395">
            <v>1052121</v>
          </cell>
        </row>
        <row r="24396">
          <cell r="A24396">
            <v>1052123</v>
          </cell>
        </row>
        <row r="24397">
          <cell r="A24397">
            <v>1052123</v>
          </cell>
        </row>
        <row r="24398">
          <cell r="A24398">
            <v>1052123</v>
          </cell>
        </row>
        <row r="24399">
          <cell r="A24399">
            <v>1052123</v>
          </cell>
        </row>
        <row r="24400">
          <cell r="A24400">
            <v>1052123</v>
          </cell>
        </row>
        <row r="24401">
          <cell r="A24401">
            <v>1052123</v>
          </cell>
        </row>
        <row r="24402">
          <cell r="A24402">
            <v>1052123</v>
          </cell>
        </row>
        <row r="24403">
          <cell r="A24403">
            <v>1052123</v>
          </cell>
        </row>
        <row r="24404">
          <cell r="A24404">
            <v>1052123</v>
          </cell>
        </row>
        <row r="24405">
          <cell r="A24405">
            <v>1052123</v>
          </cell>
        </row>
        <row r="24406">
          <cell r="A24406">
            <v>1052123</v>
          </cell>
        </row>
        <row r="24407">
          <cell r="A24407">
            <v>1052123</v>
          </cell>
        </row>
        <row r="24408">
          <cell r="A24408">
            <v>1052126</v>
          </cell>
        </row>
        <row r="24409">
          <cell r="A24409">
            <v>1052126</v>
          </cell>
        </row>
        <row r="24410">
          <cell r="A24410">
            <v>1052126</v>
          </cell>
        </row>
        <row r="24411">
          <cell r="A24411">
            <v>1052126</v>
          </cell>
        </row>
        <row r="24412">
          <cell r="A24412">
            <v>1052126</v>
          </cell>
        </row>
        <row r="24413">
          <cell r="A24413">
            <v>1052126</v>
          </cell>
        </row>
        <row r="24414">
          <cell r="A24414">
            <v>1052126</v>
          </cell>
        </row>
        <row r="24415">
          <cell r="A24415">
            <v>1052126</v>
          </cell>
        </row>
        <row r="24416">
          <cell r="A24416">
            <v>1052126</v>
          </cell>
        </row>
        <row r="24417">
          <cell r="A24417">
            <v>1052126</v>
          </cell>
        </row>
        <row r="24418">
          <cell r="A24418">
            <v>1052126</v>
          </cell>
        </row>
        <row r="24419">
          <cell r="A24419">
            <v>1052126</v>
          </cell>
        </row>
        <row r="24420">
          <cell r="A24420">
            <v>1052126</v>
          </cell>
        </row>
        <row r="24421">
          <cell r="A24421">
            <v>1052126</v>
          </cell>
        </row>
        <row r="24422">
          <cell r="A24422">
            <v>1052126</v>
          </cell>
        </row>
        <row r="24423">
          <cell r="A24423">
            <v>1052126</v>
          </cell>
        </row>
        <row r="24424">
          <cell r="A24424">
            <v>1052126</v>
          </cell>
        </row>
        <row r="24425">
          <cell r="A24425">
            <v>1052126</v>
          </cell>
        </row>
        <row r="24426">
          <cell r="A24426">
            <v>1052126</v>
          </cell>
        </row>
        <row r="24427">
          <cell r="A24427">
            <v>1052126</v>
          </cell>
        </row>
        <row r="24428">
          <cell r="A24428">
            <v>1052126</v>
          </cell>
        </row>
        <row r="24429">
          <cell r="A24429">
            <v>1052126</v>
          </cell>
        </row>
        <row r="24430">
          <cell r="A24430">
            <v>1052126</v>
          </cell>
        </row>
        <row r="24431">
          <cell r="A24431">
            <v>1052126</v>
          </cell>
        </row>
        <row r="24432">
          <cell r="A24432">
            <v>1052126</v>
          </cell>
        </row>
        <row r="24433">
          <cell r="A24433">
            <v>1052126</v>
          </cell>
        </row>
        <row r="24434">
          <cell r="A24434">
            <v>1052126</v>
          </cell>
        </row>
        <row r="24435">
          <cell r="A24435">
            <v>1052126</v>
          </cell>
        </row>
        <row r="24436">
          <cell r="A24436">
            <v>1052126</v>
          </cell>
        </row>
        <row r="24437">
          <cell r="A24437">
            <v>1052126</v>
          </cell>
        </row>
        <row r="24438">
          <cell r="A24438">
            <v>1052126</v>
          </cell>
        </row>
        <row r="24439">
          <cell r="A24439">
            <v>1052126</v>
          </cell>
        </row>
        <row r="24440">
          <cell r="A24440">
            <v>1052126</v>
          </cell>
        </row>
        <row r="24441">
          <cell r="A24441">
            <v>1052126</v>
          </cell>
        </row>
        <row r="24442">
          <cell r="A24442">
            <v>1052126</v>
          </cell>
        </row>
        <row r="24443">
          <cell r="A24443">
            <v>1052126</v>
          </cell>
        </row>
        <row r="24444">
          <cell r="A24444">
            <v>1052126</v>
          </cell>
        </row>
        <row r="24445">
          <cell r="A24445">
            <v>1052126</v>
          </cell>
        </row>
        <row r="24446">
          <cell r="A24446">
            <v>1052126</v>
          </cell>
        </row>
        <row r="24447">
          <cell r="A24447">
            <v>1052126</v>
          </cell>
        </row>
        <row r="24448">
          <cell r="A24448">
            <v>1052127</v>
          </cell>
        </row>
        <row r="24449">
          <cell r="A24449">
            <v>1052127</v>
          </cell>
        </row>
        <row r="24450">
          <cell r="A24450">
            <v>1052127</v>
          </cell>
        </row>
        <row r="24451">
          <cell r="A24451">
            <v>1052127</v>
          </cell>
        </row>
        <row r="24452">
          <cell r="A24452">
            <v>1052131</v>
          </cell>
        </row>
        <row r="24453">
          <cell r="A24453">
            <v>1052131</v>
          </cell>
        </row>
        <row r="24454">
          <cell r="A24454">
            <v>1052131</v>
          </cell>
        </row>
        <row r="24455">
          <cell r="A24455">
            <v>1052134</v>
          </cell>
        </row>
        <row r="24456">
          <cell r="A24456">
            <v>1052134</v>
          </cell>
        </row>
        <row r="24457">
          <cell r="A24457">
            <v>1052134</v>
          </cell>
        </row>
        <row r="24458">
          <cell r="A24458">
            <v>1052139</v>
          </cell>
        </row>
        <row r="24459">
          <cell r="A24459">
            <v>1052139</v>
          </cell>
        </row>
        <row r="24460">
          <cell r="A24460">
            <v>1052139</v>
          </cell>
        </row>
        <row r="24461">
          <cell r="A24461">
            <v>1052139</v>
          </cell>
        </row>
        <row r="24462">
          <cell r="A24462">
            <v>1052139</v>
          </cell>
        </row>
        <row r="24463">
          <cell r="A24463">
            <v>1052139</v>
          </cell>
        </row>
        <row r="24464">
          <cell r="A24464">
            <v>1052139</v>
          </cell>
        </row>
        <row r="24465">
          <cell r="A24465">
            <v>1052139</v>
          </cell>
        </row>
        <row r="24466">
          <cell r="A24466">
            <v>1052153</v>
          </cell>
        </row>
        <row r="24467">
          <cell r="A24467">
            <v>1052153</v>
          </cell>
        </row>
        <row r="24468">
          <cell r="A24468">
            <v>1052153</v>
          </cell>
        </row>
        <row r="24469">
          <cell r="A24469">
            <v>1052154</v>
          </cell>
        </row>
        <row r="24470">
          <cell r="A24470">
            <v>1052154</v>
          </cell>
        </row>
        <row r="24471">
          <cell r="A24471">
            <v>1052155</v>
          </cell>
        </row>
        <row r="24472">
          <cell r="A24472">
            <v>1052155</v>
          </cell>
        </row>
        <row r="24473">
          <cell r="A24473">
            <v>1052159</v>
          </cell>
        </row>
        <row r="24474">
          <cell r="A24474">
            <v>1052160</v>
          </cell>
        </row>
        <row r="24475">
          <cell r="A24475">
            <v>1052162</v>
          </cell>
        </row>
        <row r="24476">
          <cell r="A24476">
            <v>1052163</v>
          </cell>
        </row>
        <row r="24477">
          <cell r="A24477">
            <v>1052172</v>
          </cell>
        </row>
        <row r="24478">
          <cell r="A24478">
            <v>1052173</v>
          </cell>
        </row>
        <row r="24479">
          <cell r="A24479">
            <v>1052174</v>
          </cell>
        </row>
        <row r="24480">
          <cell r="A24480">
            <v>1052175</v>
          </cell>
        </row>
        <row r="24481">
          <cell r="A24481">
            <v>1052178</v>
          </cell>
        </row>
        <row r="24482">
          <cell r="A24482">
            <v>1052180</v>
          </cell>
        </row>
        <row r="24483">
          <cell r="A24483">
            <v>1052181</v>
          </cell>
        </row>
        <row r="24484">
          <cell r="A24484">
            <v>1052181</v>
          </cell>
        </row>
        <row r="24485">
          <cell r="A24485">
            <v>1052181</v>
          </cell>
        </row>
        <row r="24486">
          <cell r="A24486">
            <v>1052184</v>
          </cell>
        </row>
        <row r="24487">
          <cell r="A24487">
            <v>1052184</v>
          </cell>
        </row>
        <row r="24488">
          <cell r="A24488">
            <v>1052184</v>
          </cell>
        </row>
        <row r="24489">
          <cell r="A24489">
            <v>1052192</v>
          </cell>
        </row>
        <row r="24490">
          <cell r="A24490">
            <v>1052192</v>
          </cell>
        </row>
        <row r="24491">
          <cell r="A24491">
            <v>1052192</v>
          </cell>
        </row>
        <row r="24492">
          <cell r="A24492">
            <v>1052194</v>
          </cell>
        </row>
        <row r="24493">
          <cell r="A24493">
            <v>1052194</v>
          </cell>
        </row>
        <row r="24494">
          <cell r="A24494">
            <v>1052194</v>
          </cell>
        </row>
        <row r="24495">
          <cell r="A24495">
            <v>1052194</v>
          </cell>
        </row>
        <row r="24496">
          <cell r="A24496">
            <v>1052203</v>
          </cell>
        </row>
        <row r="24497">
          <cell r="A24497">
            <v>1052203</v>
          </cell>
        </row>
        <row r="24498">
          <cell r="A24498">
            <v>1052204</v>
          </cell>
        </row>
        <row r="24499">
          <cell r="A24499">
            <v>1052204</v>
          </cell>
        </row>
        <row r="24500">
          <cell r="A24500">
            <v>1052204</v>
          </cell>
        </row>
        <row r="24501">
          <cell r="A24501">
            <v>1052204</v>
          </cell>
        </row>
        <row r="24502">
          <cell r="A24502">
            <v>1052204</v>
          </cell>
        </row>
        <row r="24503">
          <cell r="A24503">
            <v>1052204</v>
          </cell>
        </row>
        <row r="24504">
          <cell r="A24504">
            <v>1052213</v>
          </cell>
        </row>
        <row r="24505">
          <cell r="A24505">
            <v>1052213</v>
          </cell>
        </row>
        <row r="24506">
          <cell r="A24506">
            <v>1052213</v>
          </cell>
        </row>
        <row r="24507">
          <cell r="A24507">
            <v>1052213</v>
          </cell>
        </row>
        <row r="24508">
          <cell r="A24508">
            <v>1052213</v>
          </cell>
        </row>
        <row r="24509">
          <cell r="A24509">
            <v>1052216</v>
          </cell>
        </row>
        <row r="24510">
          <cell r="A24510">
            <v>1052216</v>
          </cell>
        </row>
        <row r="24511">
          <cell r="A24511">
            <v>1052216</v>
          </cell>
        </row>
        <row r="24512">
          <cell r="A24512">
            <v>1052216</v>
          </cell>
        </row>
        <row r="24513">
          <cell r="A24513">
            <v>1052216</v>
          </cell>
        </row>
        <row r="24514">
          <cell r="A24514">
            <v>1052218</v>
          </cell>
        </row>
        <row r="24515">
          <cell r="A24515">
            <v>1052219</v>
          </cell>
        </row>
        <row r="24516">
          <cell r="A24516">
            <v>1052221</v>
          </cell>
        </row>
        <row r="24517">
          <cell r="A24517">
            <v>1052221</v>
          </cell>
        </row>
        <row r="24518">
          <cell r="A24518">
            <v>1052221</v>
          </cell>
        </row>
        <row r="24519">
          <cell r="A24519">
            <v>1052221</v>
          </cell>
        </row>
        <row r="24520">
          <cell r="A24520">
            <v>1052221</v>
          </cell>
        </row>
        <row r="24521">
          <cell r="A24521">
            <v>1052221</v>
          </cell>
        </row>
        <row r="24522">
          <cell r="A24522">
            <v>1052221</v>
          </cell>
        </row>
        <row r="24523">
          <cell r="A24523">
            <v>1052221</v>
          </cell>
        </row>
        <row r="24524">
          <cell r="A24524">
            <v>1052221</v>
          </cell>
        </row>
        <row r="24525">
          <cell r="A24525">
            <v>1052221</v>
          </cell>
        </row>
        <row r="24526">
          <cell r="A24526">
            <v>1052221</v>
          </cell>
        </row>
        <row r="24527">
          <cell r="A24527">
            <v>1052221</v>
          </cell>
        </row>
        <row r="24528">
          <cell r="A24528">
            <v>1052221</v>
          </cell>
        </row>
        <row r="24529">
          <cell r="A24529">
            <v>1052221</v>
          </cell>
        </row>
        <row r="24530">
          <cell r="A24530">
            <v>1052221</v>
          </cell>
        </row>
        <row r="24531">
          <cell r="A24531">
            <v>1052221</v>
          </cell>
        </row>
        <row r="24532">
          <cell r="A24532">
            <v>1052221</v>
          </cell>
        </row>
        <row r="24533">
          <cell r="A24533">
            <v>1052221</v>
          </cell>
        </row>
        <row r="24534">
          <cell r="A24534">
            <v>1052222</v>
          </cell>
        </row>
        <row r="24535">
          <cell r="A24535">
            <v>1052222</v>
          </cell>
        </row>
        <row r="24536">
          <cell r="A24536">
            <v>1052222</v>
          </cell>
        </row>
        <row r="24537">
          <cell r="A24537">
            <v>1052222</v>
          </cell>
        </row>
        <row r="24538">
          <cell r="A24538">
            <v>1052222</v>
          </cell>
        </row>
        <row r="24539">
          <cell r="A24539">
            <v>1052222</v>
          </cell>
        </row>
        <row r="24540">
          <cell r="A24540">
            <v>1052222</v>
          </cell>
        </row>
        <row r="24541">
          <cell r="A24541">
            <v>1052222</v>
          </cell>
        </row>
        <row r="24542">
          <cell r="A24542">
            <v>1052222</v>
          </cell>
        </row>
        <row r="24543">
          <cell r="A24543">
            <v>1052222</v>
          </cell>
        </row>
        <row r="24544">
          <cell r="A24544">
            <v>1052224</v>
          </cell>
        </row>
        <row r="24545">
          <cell r="A24545">
            <v>1052224</v>
          </cell>
        </row>
        <row r="24546">
          <cell r="A24546">
            <v>1052224</v>
          </cell>
        </row>
        <row r="24547">
          <cell r="A24547">
            <v>1052224</v>
          </cell>
        </row>
        <row r="24548">
          <cell r="A24548">
            <v>1052224</v>
          </cell>
        </row>
        <row r="24549">
          <cell r="A24549">
            <v>1052224</v>
          </cell>
        </row>
        <row r="24550">
          <cell r="A24550">
            <v>1052224</v>
          </cell>
        </row>
        <row r="24551">
          <cell r="A24551">
            <v>1052224</v>
          </cell>
        </row>
        <row r="24552">
          <cell r="A24552">
            <v>1052224</v>
          </cell>
        </row>
        <row r="24553">
          <cell r="A24553">
            <v>1052224</v>
          </cell>
        </row>
        <row r="24554">
          <cell r="A24554">
            <v>1052224</v>
          </cell>
        </row>
        <row r="24555">
          <cell r="A24555">
            <v>1052224</v>
          </cell>
        </row>
        <row r="24556">
          <cell r="A24556">
            <v>1052225</v>
          </cell>
        </row>
        <row r="24557">
          <cell r="A24557">
            <v>1052225</v>
          </cell>
        </row>
        <row r="24558">
          <cell r="A24558">
            <v>1052225</v>
          </cell>
        </row>
        <row r="24559">
          <cell r="A24559">
            <v>1052225</v>
          </cell>
        </row>
        <row r="24560">
          <cell r="A24560">
            <v>1052225</v>
          </cell>
        </row>
        <row r="24561">
          <cell r="A24561">
            <v>1052225</v>
          </cell>
        </row>
        <row r="24562">
          <cell r="A24562">
            <v>1052225</v>
          </cell>
        </row>
        <row r="24563">
          <cell r="A24563">
            <v>1052225</v>
          </cell>
        </row>
        <row r="24564">
          <cell r="A24564">
            <v>1052225</v>
          </cell>
        </row>
        <row r="24565">
          <cell r="A24565">
            <v>1052225</v>
          </cell>
        </row>
        <row r="24566">
          <cell r="A24566">
            <v>1052225</v>
          </cell>
        </row>
        <row r="24567">
          <cell r="A24567">
            <v>1052226</v>
          </cell>
        </row>
        <row r="24568">
          <cell r="A24568">
            <v>1052226</v>
          </cell>
        </row>
        <row r="24569">
          <cell r="A24569">
            <v>1052226</v>
          </cell>
        </row>
        <row r="24570">
          <cell r="A24570">
            <v>1052226</v>
          </cell>
        </row>
        <row r="24571">
          <cell r="A24571">
            <v>1052226</v>
          </cell>
        </row>
        <row r="24572">
          <cell r="A24572">
            <v>1052226</v>
          </cell>
        </row>
        <row r="24573">
          <cell r="A24573">
            <v>1052226</v>
          </cell>
        </row>
        <row r="24574">
          <cell r="A24574">
            <v>1052226</v>
          </cell>
        </row>
        <row r="24575">
          <cell r="A24575">
            <v>1052226</v>
          </cell>
        </row>
        <row r="24576">
          <cell r="A24576">
            <v>1052226</v>
          </cell>
        </row>
        <row r="24577">
          <cell r="A24577">
            <v>1052226</v>
          </cell>
        </row>
        <row r="24578">
          <cell r="A24578">
            <v>1052226</v>
          </cell>
        </row>
        <row r="24579">
          <cell r="A24579">
            <v>1052226</v>
          </cell>
        </row>
        <row r="24580">
          <cell r="A24580">
            <v>1052226</v>
          </cell>
        </row>
        <row r="24581">
          <cell r="A24581">
            <v>1052227</v>
          </cell>
        </row>
        <row r="24582">
          <cell r="A24582">
            <v>1052227</v>
          </cell>
        </row>
        <row r="24583">
          <cell r="A24583">
            <v>1052227</v>
          </cell>
        </row>
        <row r="24584">
          <cell r="A24584">
            <v>1052227</v>
          </cell>
        </row>
        <row r="24585">
          <cell r="A24585">
            <v>1052227</v>
          </cell>
        </row>
        <row r="24586">
          <cell r="A24586">
            <v>1052227</v>
          </cell>
        </row>
        <row r="24587">
          <cell r="A24587">
            <v>1052227</v>
          </cell>
        </row>
        <row r="24588">
          <cell r="A24588">
            <v>1052227</v>
          </cell>
        </row>
        <row r="24589">
          <cell r="A24589">
            <v>1052227</v>
          </cell>
        </row>
        <row r="24590">
          <cell r="A24590">
            <v>1052227</v>
          </cell>
        </row>
        <row r="24591">
          <cell r="A24591">
            <v>1052228</v>
          </cell>
        </row>
        <row r="24592">
          <cell r="A24592">
            <v>1052228</v>
          </cell>
        </row>
        <row r="24593">
          <cell r="A24593">
            <v>1052228</v>
          </cell>
        </row>
        <row r="24594">
          <cell r="A24594">
            <v>1052228</v>
          </cell>
        </row>
        <row r="24595">
          <cell r="A24595">
            <v>1052228</v>
          </cell>
        </row>
        <row r="24596">
          <cell r="A24596">
            <v>1052228</v>
          </cell>
        </row>
        <row r="24597">
          <cell r="A24597">
            <v>1052228</v>
          </cell>
        </row>
        <row r="24598">
          <cell r="A24598">
            <v>1052228</v>
          </cell>
        </row>
        <row r="24599">
          <cell r="A24599">
            <v>1052230</v>
          </cell>
        </row>
        <row r="24600">
          <cell r="A24600">
            <v>1052230</v>
          </cell>
        </row>
        <row r="24601">
          <cell r="A24601">
            <v>1052230</v>
          </cell>
        </row>
        <row r="24602">
          <cell r="A24602">
            <v>1052230</v>
          </cell>
        </row>
        <row r="24603">
          <cell r="A24603">
            <v>1052230</v>
          </cell>
        </row>
        <row r="24604">
          <cell r="A24604">
            <v>1052230</v>
          </cell>
        </row>
        <row r="24605">
          <cell r="A24605">
            <v>1052230</v>
          </cell>
        </row>
        <row r="24606">
          <cell r="A24606">
            <v>1052230</v>
          </cell>
        </row>
        <row r="24607">
          <cell r="A24607">
            <v>1052230</v>
          </cell>
        </row>
        <row r="24608">
          <cell r="A24608">
            <v>1052230</v>
          </cell>
        </row>
        <row r="24609">
          <cell r="A24609">
            <v>1052230</v>
          </cell>
        </row>
        <row r="24610">
          <cell r="A24610">
            <v>1052230</v>
          </cell>
        </row>
        <row r="24611">
          <cell r="A24611">
            <v>1052231</v>
          </cell>
        </row>
        <row r="24612">
          <cell r="A24612">
            <v>1052231</v>
          </cell>
        </row>
        <row r="24613">
          <cell r="A24613">
            <v>1052231</v>
          </cell>
        </row>
        <row r="24614">
          <cell r="A24614">
            <v>1052231</v>
          </cell>
        </row>
        <row r="24615">
          <cell r="A24615">
            <v>1052231</v>
          </cell>
        </row>
        <row r="24616">
          <cell r="A24616">
            <v>1052231</v>
          </cell>
        </row>
        <row r="24617">
          <cell r="A24617">
            <v>1052232</v>
          </cell>
        </row>
        <row r="24618">
          <cell r="A24618">
            <v>1052232</v>
          </cell>
        </row>
        <row r="24619">
          <cell r="A24619">
            <v>1052232</v>
          </cell>
        </row>
        <row r="24620">
          <cell r="A24620">
            <v>1052232</v>
          </cell>
        </row>
        <row r="24621">
          <cell r="A24621">
            <v>1052232</v>
          </cell>
        </row>
        <row r="24622">
          <cell r="A24622">
            <v>1052232</v>
          </cell>
        </row>
        <row r="24623">
          <cell r="A24623">
            <v>1052232</v>
          </cell>
        </row>
        <row r="24624">
          <cell r="A24624">
            <v>1052232</v>
          </cell>
        </row>
        <row r="24625">
          <cell r="A24625">
            <v>1052234</v>
          </cell>
        </row>
        <row r="24626">
          <cell r="A24626">
            <v>1052234</v>
          </cell>
        </row>
        <row r="24627">
          <cell r="A24627">
            <v>1052234</v>
          </cell>
        </row>
        <row r="24628">
          <cell r="A24628">
            <v>1052234</v>
          </cell>
        </row>
        <row r="24629">
          <cell r="A24629">
            <v>1052234</v>
          </cell>
        </row>
        <row r="24630">
          <cell r="A24630">
            <v>1052234</v>
          </cell>
        </row>
        <row r="24631">
          <cell r="A24631">
            <v>1052234</v>
          </cell>
        </row>
        <row r="24632">
          <cell r="A24632">
            <v>1052234</v>
          </cell>
        </row>
        <row r="24633">
          <cell r="A24633">
            <v>1052234</v>
          </cell>
        </row>
        <row r="24634">
          <cell r="A24634">
            <v>1052236</v>
          </cell>
        </row>
        <row r="24635">
          <cell r="A24635">
            <v>1052241</v>
          </cell>
        </row>
        <row r="24636">
          <cell r="A24636">
            <v>1052241</v>
          </cell>
        </row>
        <row r="24637">
          <cell r="A24637">
            <v>1052241</v>
          </cell>
        </row>
        <row r="24638">
          <cell r="A24638">
            <v>1052241</v>
          </cell>
        </row>
        <row r="24639">
          <cell r="A24639">
            <v>1052241</v>
          </cell>
        </row>
        <row r="24640">
          <cell r="A24640">
            <v>1052241</v>
          </cell>
        </row>
        <row r="24641">
          <cell r="A24641">
            <v>1052241</v>
          </cell>
        </row>
        <row r="24642">
          <cell r="A24642">
            <v>1052241</v>
          </cell>
        </row>
        <row r="24643">
          <cell r="A24643">
            <v>1052241</v>
          </cell>
        </row>
        <row r="24644">
          <cell r="A24644">
            <v>1052241</v>
          </cell>
        </row>
        <row r="24645">
          <cell r="A24645">
            <v>1052241</v>
          </cell>
        </row>
        <row r="24646">
          <cell r="A24646">
            <v>1052241</v>
          </cell>
        </row>
        <row r="24647">
          <cell r="A24647">
            <v>1052241</v>
          </cell>
        </row>
        <row r="24648">
          <cell r="A24648">
            <v>1052241</v>
          </cell>
        </row>
        <row r="24649">
          <cell r="A24649">
            <v>1052241</v>
          </cell>
        </row>
        <row r="24650">
          <cell r="A24650">
            <v>1052241</v>
          </cell>
        </row>
        <row r="24651">
          <cell r="A24651">
            <v>1052241</v>
          </cell>
        </row>
        <row r="24652">
          <cell r="A24652">
            <v>1052242</v>
          </cell>
        </row>
        <row r="24653">
          <cell r="A24653">
            <v>1052242</v>
          </cell>
        </row>
        <row r="24654">
          <cell r="A24654">
            <v>1052242</v>
          </cell>
        </row>
        <row r="24655">
          <cell r="A24655">
            <v>1052243</v>
          </cell>
        </row>
        <row r="24656">
          <cell r="A24656">
            <v>1052243</v>
          </cell>
        </row>
        <row r="24657">
          <cell r="A24657">
            <v>1052243</v>
          </cell>
        </row>
        <row r="24658">
          <cell r="A24658">
            <v>1052243</v>
          </cell>
        </row>
        <row r="24659">
          <cell r="A24659">
            <v>1052243</v>
          </cell>
        </row>
        <row r="24660">
          <cell r="A24660">
            <v>1052243</v>
          </cell>
        </row>
        <row r="24661">
          <cell r="A24661">
            <v>1052243</v>
          </cell>
        </row>
        <row r="24662">
          <cell r="A24662">
            <v>1052243</v>
          </cell>
        </row>
        <row r="24663">
          <cell r="A24663">
            <v>1052243</v>
          </cell>
        </row>
        <row r="24664">
          <cell r="A24664">
            <v>1052243</v>
          </cell>
        </row>
        <row r="24665">
          <cell r="A24665">
            <v>1052243</v>
          </cell>
        </row>
        <row r="24666">
          <cell r="A24666">
            <v>1052243</v>
          </cell>
        </row>
        <row r="24667">
          <cell r="A24667">
            <v>1052243</v>
          </cell>
        </row>
        <row r="24668">
          <cell r="A24668">
            <v>1052243</v>
          </cell>
        </row>
        <row r="24669">
          <cell r="A24669">
            <v>1052243</v>
          </cell>
        </row>
        <row r="24670">
          <cell r="A24670">
            <v>1052243</v>
          </cell>
        </row>
        <row r="24671">
          <cell r="A24671">
            <v>1052243</v>
          </cell>
        </row>
        <row r="24672">
          <cell r="A24672">
            <v>1052243</v>
          </cell>
        </row>
        <row r="24673">
          <cell r="A24673">
            <v>1052243</v>
          </cell>
        </row>
        <row r="24674">
          <cell r="A24674">
            <v>1052243</v>
          </cell>
        </row>
        <row r="24675">
          <cell r="A24675">
            <v>1052243</v>
          </cell>
        </row>
        <row r="24676">
          <cell r="A24676">
            <v>1052243</v>
          </cell>
        </row>
        <row r="24677">
          <cell r="A24677">
            <v>1052243</v>
          </cell>
        </row>
        <row r="24678">
          <cell r="A24678">
            <v>1052243</v>
          </cell>
        </row>
        <row r="24679">
          <cell r="A24679">
            <v>1052243</v>
          </cell>
        </row>
        <row r="24680">
          <cell r="A24680">
            <v>1052243</v>
          </cell>
        </row>
        <row r="24681">
          <cell r="A24681">
            <v>1052243</v>
          </cell>
        </row>
        <row r="24682">
          <cell r="A24682">
            <v>1052243</v>
          </cell>
        </row>
        <row r="24683">
          <cell r="A24683">
            <v>1052243</v>
          </cell>
        </row>
        <row r="24684">
          <cell r="A24684">
            <v>1052243</v>
          </cell>
        </row>
        <row r="24685">
          <cell r="A24685">
            <v>1052243</v>
          </cell>
        </row>
        <row r="24686">
          <cell r="A24686">
            <v>1052243</v>
          </cell>
        </row>
        <row r="24687">
          <cell r="A24687">
            <v>1052243</v>
          </cell>
        </row>
        <row r="24688">
          <cell r="A24688">
            <v>1052243</v>
          </cell>
        </row>
        <row r="24689">
          <cell r="A24689">
            <v>1052243</v>
          </cell>
        </row>
        <row r="24690">
          <cell r="A24690">
            <v>1052243</v>
          </cell>
        </row>
        <row r="24691">
          <cell r="A24691">
            <v>1052243</v>
          </cell>
        </row>
        <row r="24692">
          <cell r="A24692">
            <v>1052243</v>
          </cell>
        </row>
        <row r="24693">
          <cell r="A24693">
            <v>1052243</v>
          </cell>
        </row>
        <row r="24694">
          <cell r="A24694">
            <v>1052243</v>
          </cell>
        </row>
        <row r="24695">
          <cell r="A24695">
            <v>1052243</v>
          </cell>
        </row>
        <row r="24696">
          <cell r="A24696">
            <v>1052243</v>
          </cell>
        </row>
        <row r="24697">
          <cell r="A24697">
            <v>1052243</v>
          </cell>
        </row>
        <row r="24698">
          <cell r="A24698">
            <v>1052243</v>
          </cell>
        </row>
        <row r="24699">
          <cell r="A24699">
            <v>1052243</v>
          </cell>
        </row>
        <row r="24700">
          <cell r="A24700">
            <v>1052243</v>
          </cell>
        </row>
        <row r="24701">
          <cell r="A24701">
            <v>1052243</v>
          </cell>
        </row>
        <row r="24702">
          <cell r="A24702">
            <v>1052243</v>
          </cell>
        </row>
        <row r="24703">
          <cell r="A24703">
            <v>1052243</v>
          </cell>
        </row>
        <row r="24704">
          <cell r="A24704">
            <v>1052243</v>
          </cell>
        </row>
        <row r="24705">
          <cell r="A24705">
            <v>1052243</v>
          </cell>
        </row>
        <row r="24706">
          <cell r="A24706">
            <v>1052243</v>
          </cell>
        </row>
        <row r="24707">
          <cell r="A24707">
            <v>1052243</v>
          </cell>
        </row>
        <row r="24708">
          <cell r="A24708">
            <v>1052243</v>
          </cell>
        </row>
        <row r="24709">
          <cell r="A24709">
            <v>1052243</v>
          </cell>
        </row>
        <row r="24710">
          <cell r="A24710">
            <v>1052246</v>
          </cell>
        </row>
        <row r="24711">
          <cell r="A24711">
            <v>1052246</v>
          </cell>
        </row>
        <row r="24712">
          <cell r="A24712">
            <v>1052250</v>
          </cell>
        </row>
        <row r="24713">
          <cell r="A24713">
            <v>1052250</v>
          </cell>
        </row>
        <row r="24714">
          <cell r="A24714">
            <v>1052250</v>
          </cell>
        </row>
        <row r="24715">
          <cell r="A24715">
            <v>1052250</v>
          </cell>
        </row>
        <row r="24716">
          <cell r="A24716">
            <v>1052252</v>
          </cell>
        </row>
        <row r="24717">
          <cell r="A24717">
            <v>1052252</v>
          </cell>
        </row>
        <row r="24718">
          <cell r="A24718">
            <v>1052252</v>
          </cell>
        </row>
        <row r="24719">
          <cell r="A24719">
            <v>1052253</v>
          </cell>
        </row>
        <row r="24720">
          <cell r="A24720">
            <v>1052255</v>
          </cell>
        </row>
        <row r="24721">
          <cell r="A24721">
            <v>1052255</v>
          </cell>
        </row>
        <row r="24722">
          <cell r="A24722">
            <v>1052255</v>
          </cell>
        </row>
        <row r="24723">
          <cell r="A24723">
            <v>1052255</v>
          </cell>
        </row>
        <row r="24724">
          <cell r="A24724">
            <v>1052255</v>
          </cell>
        </row>
        <row r="24725">
          <cell r="A24725">
            <v>1052255</v>
          </cell>
        </row>
        <row r="24726">
          <cell r="A24726">
            <v>1052256</v>
          </cell>
        </row>
        <row r="24727">
          <cell r="A24727">
            <v>1052258</v>
          </cell>
        </row>
        <row r="24728">
          <cell r="A24728">
            <v>1052259</v>
          </cell>
        </row>
        <row r="24729">
          <cell r="A24729">
            <v>1052260</v>
          </cell>
        </row>
        <row r="24730">
          <cell r="A24730">
            <v>1052260</v>
          </cell>
        </row>
        <row r="24731">
          <cell r="A24731">
            <v>1052260</v>
          </cell>
        </row>
        <row r="24732">
          <cell r="A24732">
            <v>1052260</v>
          </cell>
        </row>
        <row r="24733">
          <cell r="A24733">
            <v>1052260</v>
          </cell>
        </row>
        <row r="24734">
          <cell r="A24734">
            <v>1052260</v>
          </cell>
        </row>
        <row r="24735">
          <cell r="A24735">
            <v>1052263</v>
          </cell>
        </row>
        <row r="24736">
          <cell r="A24736">
            <v>1052263</v>
          </cell>
        </row>
        <row r="24737">
          <cell r="A24737">
            <v>1052263</v>
          </cell>
        </row>
        <row r="24738">
          <cell r="A24738">
            <v>1052263</v>
          </cell>
        </row>
        <row r="24739">
          <cell r="A24739">
            <v>1052263</v>
          </cell>
        </row>
        <row r="24740">
          <cell r="A24740">
            <v>1052263</v>
          </cell>
        </row>
        <row r="24741">
          <cell r="A24741">
            <v>1052263</v>
          </cell>
        </row>
        <row r="24742">
          <cell r="A24742">
            <v>1052269</v>
          </cell>
        </row>
        <row r="24743">
          <cell r="A24743">
            <v>1052270</v>
          </cell>
        </row>
        <row r="24744">
          <cell r="A24744">
            <v>1052296</v>
          </cell>
        </row>
        <row r="24745">
          <cell r="A24745">
            <v>1052297</v>
          </cell>
        </row>
        <row r="24746">
          <cell r="A24746">
            <v>1052299</v>
          </cell>
        </row>
        <row r="24747">
          <cell r="A24747">
            <v>1052303</v>
          </cell>
        </row>
        <row r="24748">
          <cell r="A24748">
            <v>1052307</v>
          </cell>
        </row>
        <row r="24749">
          <cell r="A24749">
            <v>1052308</v>
          </cell>
        </row>
        <row r="24750">
          <cell r="A24750">
            <v>1052309</v>
          </cell>
        </row>
        <row r="24751">
          <cell r="A24751">
            <v>1052310</v>
          </cell>
        </row>
        <row r="24752">
          <cell r="A24752">
            <v>1052311</v>
          </cell>
        </row>
        <row r="24753">
          <cell r="A24753">
            <v>1052336</v>
          </cell>
        </row>
        <row r="24754">
          <cell r="A24754">
            <v>1052345</v>
          </cell>
        </row>
        <row r="24755">
          <cell r="A24755">
            <v>1052345</v>
          </cell>
        </row>
        <row r="24756">
          <cell r="A24756">
            <v>1052348</v>
          </cell>
        </row>
        <row r="24757">
          <cell r="A24757">
            <v>1052348</v>
          </cell>
        </row>
        <row r="24758">
          <cell r="A24758">
            <v>1052348</v>
          </cell>
        </row>
        <row r="24759">
          <cell r="A24759">
            <v>1052352</v>
          </cell>
        </row>
        <row r="24760">
          <cell r="A24760">
            <v>1052354</v>
          </cell>
        </row>
        <row r="24761">
          <cell r="A24761">
            <v>1052354</v>
          </cell>
        </row>
        <row r="24762">
          <cell r="A24762">
            <v>1052360</v>
          </cell>
        </row>
        <row r="24763">
          <cell r="A24763">
            <v>1052372</v>
          </cell>
        </row>
        <row r="24764">
          <cell r="A24764">
            <v>1052372</v>
          </cell>
        </row>
        <row r="24765">
          <cell r="A24765">
            <v>1052372</v>
          </cell>
        </row>
        <row r="24766">
          <cell r="A24766">
            <v>1052374</v>
          </cell>
        </row>
        <row r="24767">
          <cell r="A24767">
            <v>1052374</v>
          </cell>
        </row>
        <row r="24768">
          <cell r="A24768">
            <v>1052378</v>
          </cell>
        </row>
        <row r="24769">
          <cell r="A24769">
            <v>1052393</v>
          </cell>
        </row>
        <row r="24770">
          <cell r="A24770">
            <v>1052393</v>
          </cell>
        </row>
        <row r="24771">
          <cell r="A24771">
            <v>1052393</v>
          </cell>
        </row>
        <row r="24772">
          <cell r="A24772">
            <v>1052393</v>
          </cell>
        </row>
        <row r="24773">
          <cell r="A24773">
            <v>1052394</v>
          </cell>
        </row>
        <row r="24774">
          <cell r="A24774">
            <v>1052394</v>
          </cell>
        </row>
        <row r="24775">
          <cell r="A24775">
            <v>1052394</v>
          </cell>
        </row>
        <row r="24776">
          <cell r="A24776">
            <v>1052394</v>
          </cell>
        </row>
        <row r="24777">
          <cell r="A24777">
            <v>1052396</v>
          </cell>
        </row>
        <row r="24778">
          <cell r="A24778">
            <v>1052396</v>
          </cell>
        </row>
        <row r="24779">
          <cell r="A24779">
            <v>1052396</v>
          </cell>
        </row>
        <row r="24780">
          <cell r="A24780">
            <v>1052396</v>
          </cell>
        </row>
        <row r="24781">
          <cell r="A24781">
            <v>1052396</v>
          </cell>
        </row>
        <row r="24782">
          <cell r="A24782">
            <v>1052396</v>
          </cell>
        </row>
        <row r="24783">
          <cell r="A24783">
            <v>1052396</v>
          </cell>
        </row>
        <row r="24784">
          <cell r="A24784">
            <v>1052396</v>
          </cell>
        </row>
        <row r="24785">
          <cell r="A24785">
            <v>1052396</v>
          </cell>
        </row>
        <row r="24786">
          <cell r="A24786">
            <v>1052396</v>
          </cell>
        </row>
        <row r="24787">
          <cell r="A24787">
            <v>1052397</v>
          </cell>
        </row>
        <row r="24788">
          <cell r="A24788">
            <v>1052397</v>
          </cell>
        </row>
        <row r="24789">
          <cell r="A24789">
            <v>1052397</v>
          </cell>
        </row>
        <row r="24790">
          <cell r="A24790">
            <v>1052397</v>
          </cell>
        </row>
        <row r="24791">
          <cell r="A24791">
            <v>1052397</v>
          </cell>
        </row>
        <row r="24792">
          <cell r="A24792">
            <v>1052397</v>
          </cell>
        </row>
        <row r="24793">
          <cell r="A24793">
            <v>1052397</v>
          </cell>
        </row>
        <row r="24794">
          <cell r="A24794">
            <v>1052397</v>
          </cell>
        </row>
        <row r="24795">
          <cell r="A24795">
            <v>1052397</v>
          </cell>
        </row>
        <row r="24796">
          <cell r="A24796">
            <v>1052397</v>
          </cell>
        </row>
        <row r="24797">
          <cell r="A24797">
            <v>1052397</v>
          </cell>
        </row>
        <row r="24798">
          <cell r="A24798">
            <v>1052400</v>
          </cell>
        </row>
        <row r="24799">
          <cell r="A24799">
            <v>1052400</v>
          </cell>
        </row>
        <row r="24800">
          <cell r="A24800">
            <v>1052400</v>
          </cell>
        </row>
        <row r="24801">
          <cell r="A24801">
            <v>1052400</v>
          </cell>
        </row>
        <row r="24802">
          <cell r="A24802">
            <v>1052400</v>
          </cell>
        </row>
        <row r="24803">
          <cell r="A24803">
            <v>1052400</v>
          </cell>
        </row>
        <row r="24804">
          <cell r="A24804">
            <v>1052400</v>
          </cell>
        </row>
        <row r="24805">
          <cell r="A24805">
            <v>1052400</v>
          </cell>
        </row>
        <row r="24806">
          <cell r="A24806">
            <v>1052400</v>
          </cell>
        </row>
        <row r="24807">
          <cell r="A24807">
            <v>1052400</v>
          </cell>
        </row>
        <row r="24808">
          <cell r="A24808">
            <v>1052400</v>
          </cell>
        </row>
        <row r="24809">
          <cell r="A24809">
            <v>1052401</v>
          </cell>
        </row>
        <row r="24810">
          <cell r="A24810">
            <v>1052401</v>
          </cell>
        </row>
        <row r="24811">
          <cell r="A24811">
            <v>1052401</v>
          </cell>
        </row>
        <row r="24812">
          <cell r="A24812">
            <v>1052401</v>
          </cell>
        </row>
        <row r="24813">
          <cell r="A24813">
            <v>1052402</v>
          </cell>
        </row>
        <row r="24814">
          <cell r="A24814">
            <v>1052402</v>
          </cell>
        </row>
        <row r="24815">
          <cell r="A24815">
            <v>1052402</v>
          </cell>
        </row>
        <row r="24816">
          <cell r="A24816">
            <v>1052402</v>
          </cell>
        </row>
        <row r="24817">
          <cell r="A24817">
            <v>1052402</v>
          </cell>
        </row>
        <row r="24818">
          <cell r="A24818">
            <v>1052402</v>
          </cell>
        </row>
        <row r="24819">
          <cell r="A24819">
            <v>1052403</v>
          </cell>
        </row>
        <row r="24820">
          <cell r="A24820">
            <v>1052403</v>
          </cell>
        </row>
        <row r="24821">
          <cell r="A24821">
            <v>1052403</v>
          </cell>
        </row>
        <row r="24822">
          <cell r="A24822">
            <v>1052403</v>
          </cell>
        </row>
        <row r="24823">
          <cell r="A24823">
            <v>1052403</v>
          </cell>
        </row>
        <row r="24824">
          <cell r="A24824">
            <v>1052403</v>
          </cell>
        </row>
        <row r="24825">
          <cell r="A24825">
            <v>1052404</v>
          </cell>
        </row>
        <row r="24826">
          <cell r="A24826">
            <v>1052404</v>
          </cell>
        </row>
        <row r="24827">
          <cell r="A24827">
            <v>1052404</v>
          </cell>
        </row>
        <row r="24828">
          <cell r="A24828">
            <v>1052404</v>
          </cell>
        </row>
        <row r="24829">
          <cell r="A24829">
            <v>1052404</v>
          </cell>
        </row>
        <row r="24830">
          <cell r="A24830">
            <v>1052404</v>
          </cell>
        </row>
        <row r="24831">
          <cell r="A24831">
            <v>1052407</v>
          </cell>
        </row>
        <row r="24832">
          <cell r="A24832">
            <v>1052408</v>
          </cell>
        </row>
        <row r="24833">
          <cell r="A24833">
            <v>1052412</v>
          </cell>
        </row>
        <row r="24834">
          <cell r="A24834">
            <v>1052414</v>
          </cell>
        </row>
        <row r="24835">
          <cell r="A24835">
            <v>1052414</v>
          </cell>
        </row>
        <row r="24836">
          <cell r="A24836">
            <v>1052414</v>
          </cell>
        </row>
        <row r="24837">
          <cell r="A24837">
            <v>1052414</v>
          </cell>
        </row>
        <row r="24838">
          <cell r="A24838">
            <v>1052414</v>
          </cell>
        </row>
        <row r="24839">
          <cell r="A24839">
            <v>1052415</v>
          </cell>
        </row>
        <row r="24840">
          <cell r="A24840">
            <v>1052417</v>
          </cell>
        </row>
        <row r="24841">
          <cell r="A24841">
            <v>1052417</v>
          </cell>
        </row>
        <row r="24842">
          <cell r="A24842">
            <v>1052417</v>
          </cell>
        </row>
        <row r="24843">
          <cell r="A24843">
            <v>1052419</v>
          </cell>
        </row>
        <row r="24844">
          <cell r="A24844">
            <v>1052420</v>
          </cell>
        </row>
        <row r="24845">
          <cell r="A24845">
            <v>1052444</v>
          </cell>
        </row>
        <row r="24846">
          <cell r="A24846">
            <v>1052452</v>
          </cell>
        </row>
        <row r="24847">
          <cell r="A24847">
            <v>1052452</v>
          </cell>
        </row>
        <row r="24848">
          <cell r="A24848">
            <v>1052452</v>
          </cell>
        </row>
        <row r="24849">
          <cell r="A24849">
            <v>1052459</v>
          </cell>
        </row>
        <row r="24850">
          <cell r="A24850">
            <v>1052466</v>
          </cell>
        </row>
        <row r="24851">
          <cell r="A24851">
            <v>1052466</v>
          </cell>
        </row>
        <row r="24852">
          <cell r="A24852">
            <v>1052468</v>
          </cell>
        </row>
        <row r="24853">
          <cell r="A24853">
            <v>1052468</v>
          </cell>
        </row>
        <row r="24854">
          <cell r="A24854">
            <v>1052468</v>
          </cell>
        </row>
        <row r="24855">
          <cell r="A24855">
            <v>1052468</v>
          </cell>
        </row>
        <row r="24856">
          <cell r="A24856">
            <v>1052469</v>
          </cell>
        </row>
        <row r="24857">
          <cell r="A24857">
            <v>1052475</v>
          </cell>
        </row>
        <row r="24858">
          <cell r="A24858">
            <v>1052475</v>
          </cell>
        </row>
        <row r="24859">
          <cell r="A24859">
            <v>1052475</v>
          </cell>
        </row>
        <row r="24860">
          <cell r="A24860">
            <v>1052475</v>
          </cell>
        </row>
        <row r="24861">
          <cell r="A24861">
            <v>1052475</v>
          </cell>
        </row>
        <row r="24862">
          <cell r="A24862">
            <v>1052475</v>
          </cell>
        </row>
        <row r="24863">
          <cell r="A24863">
            <v>1052475</v>
          </cell>
        </row>
        <row r="24864">
          <cell r="A24864">
            <v>1052475</v>
          </cell>
        </row>
        <row r="24865">
          <cell r="A24865">
            <v>1052475</v>
          </cell>
        </row>
        <row r="24866">
          <cell r="A24866">
            <v>1052475</v>
          </cell>
        </row>
        <row r="24867">
          <cell r="A24867">
            <v>1052477</v>
          </cell>
        </row>
        <row r="24868">
          <cell r="A24868">
            <v>1052477</v>
          </cell>
        </row>
        <row r="24869">
          <cell r="A24869">
            <v>1052477</v>
          </cell>
        </row>
        <row r="24870">
          <cell r="A24870">
            <v>1052477</v>
          </cell>
        </row>
        <row r="24871">
          <cell r="A24871">
            <v>1052477</v>
          </cell>
        </row>
        <row r="24872">
          <cell r="A24872">
            <v>1052477</v>
          </cell>
        </row>
        <row r="24873">
          <cell r="A24873">
            <v>1052477</v>
          </cell>
        </row>
        <row r="24874">
          <cell r="A24874">
            <v>1052477</v>
          </cell>
        </row>
        <row r="24875">
          <cell r="A24875">
            <v>1052478</v>
          </cell>
        </row>
        <row r="24876">
          <cell r="A24876">
            <v>1052478</v>
          </cell>
        </row>
        <row r="24877">
          <cell r="A24877">
            <v>1052478</v>
          </cell>
        </row>
        <row r="24878">
          <cell r="A24878">
            <v>1052478</v>
          </cell>
        </row>
        <row r="24879">
          <cell r="A24879">
            <v>1052478</v>
          </cell>
        </row>
        <row r="24880">
          <cell r="A24880">
            <v>1052478</v>
          </cell>
        </row>
        <row r="24881">
          <cell r="A24881">
            <v>1052478</v>
          </cell>
        </row>
        <row r="24882">
          <cell r="A24882">
            <v>1052478</v>
          </cell>
        </row>
        <row r="24883">
          <cell r="A24883">
            <v>1052478</v>
          </cell>
        </row>
        <row r="24884">
          <cell r="A24884">
            <v>1052479</v>
          </cell>
        </row>
        <row r="24885">
          <cell r="A24885">
            <v>1052479</v>
          </cell>
        </row>
        <row r="24886">
          <cell r="A24886">
            <v>1052479</v>
          </cell>
        </row>
        <row r="24887">
          <cell r="A24887">
            <v>1052479</v>
          </cell>
        </row>
        <row r="24888">
          <cell r="A24888">
            <v>1052479</v>
          </cell>
        </row>
        <row r="24889">
          <cell r="A24889">
            <v>1052479</v>
          </cell>
        </row>
        <row r="24890">
          <cell r="A24890">
            <v>1052481</v>
          </cell>
        </row>
        <row r="24891">
          <cell r="A24891">
            <v>1052481</v>
          </cell>
        </row>
        <row r="24892">
          <cell r="A24892">
            <v>1052481</v>
          </cell>
        </row>
        <row r="24893">
          <cell r="A24893">
            <v>1052481</v>
          </cell>
        </row>
        <row r="24894">
          <cell r="A24894">
            <v>1052481</v>
          </cell>
        </row>
        <row r="24895">
          <cell r="A24895">
            <v>1052481</v>
          </cell>
        </row>
        <row r="24896">
          <cell r="A24896">
            <v>1052481</v>
          </cell>
        </row>
        <row r="24897">
          <cell r="A24897">
            <v>1052481</v>
          </cell>
        </row>
        <row r="24898">
          <cell r="A24898">
            <v>1052481</v>
          </cell>
        </row>
        <row r="24899">
          <cell r="A24899">
            <v>1052482</v>
          </cell>
        </row>
        <row r="24900">
          <cell r="A24900">
            <v>1052482</v>
          </cell>
        </row>
        <row r="24901">
          <cell r="A24901">
            <v>1052482</v>
          </cell>
        </row>
        <row r="24902">
          <cell r="A24902">
            <v>1052482</v>
          </cell>
        </row>
        <row r="24903">
          <cell r="A24903">
            <v>1052482</v>
          </cell>
        </row>
        <row r="24904">
          <cell r="A24904">
            <v>1052482</v>
          </cell>
        </row>
        <row r="24905">
          <cell r="A24905">
            <v>1052482</v>
          </cell>
        </row>
        <row r="24906">
          <cell r="A24906">
            <v>1052486</v>
          </cell>
        </row>
        <row r="24907">
          <cell r="A24907">
            <v>1052486</v>
          </cell>
        </row>
        <row r="24908">
          <cell r="A24908">
            <v>1052487</v>
          </cell>
        </row>
        <row r="24909">
          <cell r="A24909">
            <v>1052487</v>
          </cell>
        </row>
        <row r="24910">
          <cell r="A24910">
            <v>1052487</v>
          </cell>
        </row>
        <row r="24911">
          <cell r="A24911">
            <v>1052488</v>
          </cell>
        </row>
        <row r="24912">
          <cell r="A24912">
            <v>1052489</v>
          </cell>
        </row>
        <row r="24913">
          <cell r="A24913">
            <v>1052489</v>
          </cell>
        </row>
        <row r="24914">
          <cell r="A24914">
            <v>1052489</v>
          </cell>
        </row>
        <row r="24915">
          <cell r="A24915">
            <v>1052490</v>
          </cell>
        </row>
        <row r="24916">
          <cell r="A24916">
            <v>1052490</v>
          </cell>
        </row>
        <row r="24917">
          <cell r="A24917">
            <v>1052490</v>
          </cell>
        </row>
        <row r="24918">
          <cell r="A24918">
            <v>1052491</v>
          </cell>
        </row>
        <row r="24919">
          <cell r="A24919">
            <v>1052491</v>
          </cell>
        </row>
        <row r="24920">
          <cell r="A24920">
            <v>1052491</v>
          </cell>
        </row>
        <row r="24921">
          <cell r="A24921">
            <v>1052491</v>
          </cell>
        </row>
        <row r="24922">
          <cell r="A24922">
            <v>1052491</v>
          </cell>
        </row>
        <row r="24923">
          <cell r="A24923">
            <v>1052491</v>
          </cell>
        </row>
        <row r="24924">
          <cell r="A24924">
            <v>1052491</v>
          </cell>
        </row>
        <row r="24925">
          <cell r="A24925">
            <v>1052491</v>
          </cell>
        </row>
        <row r="24926">
          <cell r="A24926">
            <v>1052491</v>
          </cell>
        </row>
        <row r="24927">
          <cell r="A24927">
            <v>1052491</v>
          </cell>
        </row>
        <row r="24928">
          <cell r="A24928">
            <v>1052491</v>
          </cell>
        </row>
        <row r="24929">
          <cell r="A24929">
            <v>1052491</v>
          </cell>
        </row>
        <row r="24930">
          <cell r="A24930">
            <v>1052491</v>
          </cell>
        </row>
        <row r="24931">
          <cell r="A24931">
            <v>1052491</v>
          </cell>
        </row>
        <row r="24932">
          <cell r="A24932">
            <v>1052491</v>
          </cell>
        </row>
        <row r="24933">
          <cell r="A24933">
            <v>1052492</v>
          </cell>
        </row>
        <row r="24934">
          <cell r="A24934">
            <v>1052492</v>
          </cell>
        </row>
        <row r="24935">
          <cell r="A24935">
            <v>1052492</v>
          </cell>
        </row>
        <row r="24936">
          <cell r="A24936">
            <v>1052492</v>
          </cell>
        </row>
        <row r="24937">
          <cell r="A24937">
            <v>1052492</v>
          </cell>
        </row>
        <row r="24938">
          <cell r="A24938">
            <v>1052492</v>
          </cell>
        </row>
        <row r="24939">
          <cell r="A24939">
            <v>1052492</v>
          </cell>
        </row>
        <row r="24940">
          <cell r="A24940">
            <v>1052492</v>
          </cell>
        </row>
        <row r="24941">
          <cell r="A24941">
            <v>1052492</v>
          </cell>
        </row>
        <row r="24942">
          <cell r="A24942">
            <v>1052501</v>
          </cell>
        </row>
        <row r="24943">
          <cell r="A24943">
            <v>1052502</v>
          </cell>
        </row>
        <row r="24944">
          <cell r="A24944">
            <v>1052503</v>
          </cell>
        </row>
        <row r="24945">
          <cell r="A24945">
            <v>1052504</v>
          </cell>
        </row>
        <row r="24946">
          <cell r="A24946">
            <v>1052509</v>
          </cell>
        </row>
        <row r="24947">
          <cell r="A24947">
            <v>1052510</v>
          </cell>
        </row>
        <row r="24948">
          <cell r="A24948">
            <v>1052511</v>
          </cell>
        </row>
        <row r="24949">
          <cell r="A24949">
            <v>1052513</v>
          </cell>
        </row>
        <row r="24950">
          <cell r="A24950">
            <v>1052514</v>
          </cell>
        </row>
        <row r="24951">
          <cell r="A24951">
            <v>1052515</v>
          </cell>
        </row>
        <row r="24952">
          <cell r="A24952">
            <v>1052516</v>
          </cell>
        </row>
        <row r="24953">
          <cell r="A24953">
            <v>1052518</v>
          </cell>
        </row>
        <row r="24954">
          <cell r="A24954">
            <v>1052519</v>
          </cell>
        </row>
        <row r="24955">
          <cell r="A24955">
            <v>1052520</v>
          </cell>
        </row>
        <row r="24956">
          <cell r="A24956">
            <v>1052521</v>
          </cell>
        </row>
        <row r="24957">
          <cell r="A24957">
            <v>1052571</v>
          </cell>
        </row>
        <row r="24958">
          <cell r="A24958">
            <v>1052571</v>
          </cell>
        </row>
        <row r="24959">
          <cell r="A24959">
            <v>1052571</v>
          </cell>
        </row>
        <row r="24960">
          <cell r="A24960">
            <v>1052571</v>
          </cell>
        </row>
        <row r="24961">
          <cell r="A24961">
            <v>1052571</v>
          </cell>
        </row>
        <row r="24962">
          <cell r="A24962">
            <v>1052571</v>
          </cell>
        </row>
        <row r="24963">
          <cell r="A24963">
            <v>1052571</v>
          </cell>
        </row>
        <row r="24964">
          <cell r="A24964">
            <v>1052571</v>
          </cell>
        </row>
        <row r="24965">
          <cell r="A24965">
            <v>1052571</v>
          </cell>
        </row>
        <row r="24966">
          <cell r="A24966">
            <v>1052571</v>
          </cell>
        </row>
        <row r="24967">
          <cell r="A24967">
            <v>1052571</v>
          </cell>
        </row>
        <row r="24968">
          <cell r="A24968">
            <v>1052571</v>
          </cell>
        </row>
        <row r="24969">
          <cell r="A24969">
            <v>1052571</v>
          </cell>
        </row>
        <row r="24970">
          <cell r="A24970">
            <v>1052571</v>
          </cell>
        </row>
        <row r="24971">
          <cell r="A24971">
            <v>1052571</v>
          </cell>
        </row>
        <row r="24972">
          <cell r="A24972">
            <v>1052571</v>
          </cell>
        </row>
        <row r="24973">
          <cell r="A24973">
            <v>1052571</v>
          </cell>
        </row>
        <row r="24974">
          <cell r="A24974">
            <v>1052571</v>
          </cell>
        </row>
        <row r="24975">
          <cell r="A24975">
            <v>1052571</v>
          </cell>
        </row>
        <row r="24976">
          <cell r="A24976">
            <v>1052571</v>
          </cell>
        </row>
        <row r="24977">
          <cell r="A24977">
            <v>1052571</v>
          </cell>
        </row>
        <row r="24978">
          <cell r="A24978">
            <v>1052571</v>
          </cell>
        </row>
        <row r="24979">
          <cell r="A24979">
            <v>1052571</v>
          </cell>
        </row>
        <row r="24980">
          <cell r="A24980">
            <v>1052571</v>
          </cell>
        </row>
        <row r="24981">
          <cell r="A24981">
            <v>1052571</v>
          </cell>
        </row>
        <row r="24982">
          <cell r="A24982">
            <v>1052571</v>
          </cell>
        </row>
        <row r="24983">
          <cell r="A24983">
            <v>1052571</v>
          </cell>
        </row>
        <row r="24984">
          <cell r="A24984">
            <v>1052571</v>
          </cell>
        </row>
        <row r="24985">
          <cell r="A24985">
            <v>1052571</v>
          </cell>
        </row>
        <row r="24986">
          <cell r="A24986">
            <v>1052571</v>
          </cell>
        </row>
        <row r="24987">
          <cell r="A24987">
            <v>1052571</v>
          </cell>
        </row>
        <row r="24988">
          <cell r="A24988">
            <v>1052571</v>
          </cell>
        </row>
        <row r="24989">
          <cell r="A24989">
            <v>1052571</v>
          </cell>
        </row>
        <row r="24990">
          <cell r="A24990">
            <v>1052571</v>
          </cell>
        </row>
        <row r="24991">
          <cell r="A24991">
            <v>1052571</v>
          </cell>
        </row>
        <row r="24992">
          <cell r="A24992">
            <v>1052571</v>
          </cell>
        </row>
        <row r="24993">
          <cell r="A24993">
            <v>1052571</v>
          </cell>
        </row>
        <row r="24994">
          <cell r="A24994">
            <v>1052571</v>
          </cell>
        </row>
        <row r="24995">
          <cell r="A24995">
            <v>1052571</v>
          </cell>
        </row>
        <row r="24996">
          <cell r="A24996">
            <v>1052571</v>
          </cell>
        </row>
        <row r="24997">
          <cell r="A24997">
            <v>1052571</v>
          </cell>
        </row>
        <row r="24998">
          <cell r="A24998">
            <v>1052571</v>
          </cell>
        </row>
        <row r="24999">
          <cell r="A24999">
            <v>1052571</v>
          </cell>
        </row>
        <row r="25000">
          <cell r="A25000">
            <v>1052571</v>
          </cell>
        </row>
        <row r="25001">
          <cell r="A25001">
            <v>1052571</v>
          </cell>
        </row>
        <row r="25002">
          <cell r="A25002">
            <v>1052571</v>
          </cell>
        </row>
        <row r="25003">
          <cell r="A25003">
            <v>1052571</v>
          </cell>
        </row>
        <row r="25004">
          <cell r="A25004">
            <v>1052571</v>
          </cell>
        </row>
        <row r="25005">
          <cell r="A25005">
            <v>1052571</v>
          </cell>
        </row>
        <row r="25006">
          <cell r="A25006">
            <v>1052571</v>
          </cell>
        </row>
        <row r="25007">
          <cell r="A25007">
            <v>1052571</v>
          </cell>
        </row>
        <row r="25008">
          <cell r="A25008">
            <v>1052571</v>
          </cell>
        </row>
        <row r="25009">
          <cell r="A25009">
            <v>1052571</v>
          </cell>
        </row>
        <row r="25010">
          <cell r="A25010">
            <v>1052571</v>
          </cell>
        </row>
        <row r="25011">
          <cell r="A25011">
            <v>1052571</v>
          </cell>
        </row>
        <row r="25012">
          <cell r="A25012">
            <v>1052571</v>
          </cell>
        </row>
        <row r="25013">
          <cell r="A25013">
            <v>1052571</v>
          </cell>
        </row>
        <row r="25014">
          <cell r="A25014">
            <v>1052571</v>
          </cell>
        </row>
        <row r="25015">
          <cell r="A25015">
            <v>1052571</v>
          </cell>
        </row>
        <row r="25016">
          <cell r="A25016">
            <v>1052571</v>
          </cell>
        </row>
        <row r="25017">
          <cell r="A25017">
            <v>1052571</v>
          </cell>
        </row>
        <row r="25018">
          <cell r="A25018">
            <v>1052571</v>
          </cell>
        </row>
        <row r="25019">
          <cell r="A25019">
            <v>1052571</v>
          </cell>
        </row>
        <row r="25020">
          <cell r="A25020">
            <v>1052571</v>
          </cell>
        </row>
        <row r="25021">
          <cell r="A25021">
            <v>1052571</v>
          </cell>
        </row>
        <row r="25022">
          <cell r="A25022">
            <v>1052571</v>
          </cell>
        </row>
        <row r="25023">
          <cell r="A25023">
            <v>1052571</v>
          </cell>
        </row>
        <row r="25024">
          <cell r="A25024">
            <v>1052571</v>
          </cell>
        </row>
        <row r="25025">
          <cell r="A25025">
            <v>1052571</v>
          </cell>
        </row>
        <row r="25026">
          <cell r="A25026">
            <v>1052571</v>
          </cell>
        </row>
        <row r="25027">
          <cell r="A25027">
            <v>1052571</v>
          </cell>
        </row>
        <row r="25028">
          <cell r="A25028">
            <v>1052571</v>
          </cell>
        </row>
        <row r="25029">
          <cell r="A25029">
            <v>1052575</v>
          </cell>
        </row>
        <row r="25030">
          <cell r="A25030">
            <v>1052575</v>
          </cell>
        </row>
        <row r="25031">
          <cell r="A25031">
            <v>1052575</v>
          </cell>
        </row>
        <row r="25032">
          <cell r="A25032">
            <v>1052575</v>
          </cell>
        </row>
        <row r="25033">
          <cell r="A25033">
            <v>1052575</v>
          </cell>
        </row>
        <row r="25034">
          <cell r="A25034">
            <v>1052576</v>
          </cell>
        </row>
        <row r="25035">
          <cell r="A25035">
            <v>1052576</v>
          </cell>
        </row>
        <row r="25036">
          <cell r="A25036">
            <v>1052576</v>
          </cell>
        </row>
        <row r="25037">
          <cell r="A25037">
            <v>1052577</v>
          </cell>
        </row>
        <row r="25038">
          <cell r="A25038">
            <v>1052578</v>
          </cell>
        </row>
        <row r="25039">
          <cell r="A25039">
            <v>1052582</v>
          </cell>
        </row>
        <row r="25040">
          <cell r="A25040">
            <v>1052582</v>
          </cell>
        </row>
        <row r="25041">
          <cell r="A25041">
            <v>1052589</v>
          </cell>
        </row>
        <row r="25042">
          <cell r="A25042">
            <v>1052589</v>
          </cell>
        </row>
        <row r="25043">
          <cell r="A25043">
            <v>1052615</v>
          </cell>
        </row>
        <row r="25044">
          <cell r="A25044">
            <v>1052615</v>
          </cell>
        </row>
        <row r="25045">
          <cell r="A25045">
            <v>1052618</v>
          </cell>
        </row>
        <row r="25046">
          <cell r="A25046">
            <v>1052618</v>
          </cell>
        </row>
        <row r="25047">
          <cell r="A25047">
            <v>1052618</v>
          </cell>
        </row>
        <row r="25048">
          <cell r="A25048">
            <v>1052618</v>
          </cell>
        </row>
        <row r="25049">
          <cell r="A25049">
            <v>1052618</v>
          </cell>
        </row>
        <row r="25050">
          <cell r="A25050">
            <v>1052622</v>
          </cell>
        </row>
        <row r="25051">
          <cell r="A25051">
            <v>1052636</v>
          </cell>
        </row>
        <row r="25052">
          <cell r="A25052">
            <v>1052642</v>
          </cell>
        </row>
        <row r="25053">
          <cell r="A25053">
            <v>1052677</v>
          </cell>
        </row>
        <row r="25054">
          <cell r="A25054">
            <v>1052677</v>
          </cell>
        </row>
        <row r="25055">
          <cell r="A25055">
            <v>1052677</v>
          </cell>
        </row>
        <row r="25056">
          <cell r="A25056">
            <v>1052679</v>
          </cell>
        </row>
        <row r="25057">
          <cell r="A25057">
            <v>1052682</v>
          </cell>
        </row>
        <row r="25058">
          <cell r="A25058">
            <v>1052687</v>
          </cell>
        </row>
        <row r="25059">
          <cell r="A25059">
            <v>1052691</v>
          </cell>
        </row>
        <row r="25060">
          <cell r="A25060">
            <v>1052691</v>
          </cell>
        </row>
        <row r="25061">
          <cell r="A25061">
            <v>1052691</v>
          </cell>
        </row>
        <row r="25062">
          <cell r="A25062">
            <v>1052692</v>
          </cell>
        </row>
        <row r="25063">
          <cell r="A25063">
            <v>1052692</v>
          </cell>
        </row>
        <row r="25064">
          <cell r="A25064">
            <v>1052692</v>
          </cell>
        </row>
        <row r="25065">
          <cell r="A25065">
            <v>1052692</v>
          </cell>
        </row>
        <row r="25066">
          <cell r="A25066">
            <v>1052692</v>
          </cell>
        </row>
        <row r="25067">
          <cell r="A25067">
            <v>1052692</v>
          </cell>
        </row>
        <row r="25068">
          <cell r="A25068">
            <v>1052692</v>
          </cell>
        </row>
        <row r="25069">
          <cell r="A25069">
            <v>1052692</v>
          </cell>
        </row>
        <row r="25070">
          <cell r="A25070">
            <v>1052692</v>
          </cell>
        </row>
        <row r="25071">
          <cell r="A25071">
            <v>1052692</v>
          </cell>
        </row>
        <row r="25072">
          <cell r="A25072">
            <v>1052693</v>
          </cell>
        </row>
        <row r="25073">
          <cell r="A25073">
            <v>1052693</v>
          </cell>
        </row>
        <row r="25074">
          <cell r="A25074">
            <v>1052693</v>
          </cell>
        </row>
        <row r="25075">
          <cell r="A25075">
            <v>1052693</v>
          </cell>
        </row>
        <row r="25076">
          <cell r="A25076">
            <v>1052693</v>
          </cell>
        </row>
        <row r="25077">
          <cell r="A25077">
            <v>1052693</v>
          </cell>
        </row>
        <row r="25078">
          <cell r="A25078">
            <v>1052693</v>
          </cell>
        </row>
        <row r="25079">
          <cell r="A25079">
            <v>1052693</v>
          </cell>
        </row>
        <row r="25080">
          <cell r="A25080">
            <v>1052693</v>
          </cell>
        </row>
        <row r="25081">
          <cell r="A25081">
            <v>1052693</v>
          </cell>
        </row>
        <row r="25082">
          <cell r="A25082">
            <v>1052693</v>
          </cell>
        </row>
        <row r="25083">
          <cell r="A25083">
            <v>1052694</v>
          </cell>
        </row>
        <row r="25084">
          <cell r="A25084">
            <v>1052694</v>
          </cell>
        </row>
        <row r="25085">
          <cell r="A25085">
            <v>1052694</v>
          </cell>
        </row>
        <row r="25086">
          <cell r="A25086">
            <v>1052696</v>
          </cell>
        </row>
        <row r="25087">
          <cell r="A25087">
            <v>1052696</v>
          </cell>
        </row>
        <row r="25088">
          <cell r="A25088">
            <v>1052696</v>
          </cell>
        </row>
        <row r="25089">
          <cell r="A25089">
            <v>1052696</v>
          </cell>
        </row>
        <row r="25090">
          <cell r="A25090">
            <v>1052696</v>
          </cell>
        </row>
        <row r="25091">
          <cell r="A25091">
            <v>1052696</v>
          </cell>
        </row>
        <row r="25092">
          <cell r="A25092">
            <v>1052697</v>
          </cell>
        </row>
        <row r="25093">
          <cell r="A25093">
            <v>1052697</v>
          </cell>
        </row>
        <row r="25094">
          <cell r="A25094">
            <v>1052697</v>
          </cell>
        </row>
        <row r="25095">
          <cell r="A25095">
            <v>1052697</v>
          </cell>
        </row>
        <row r="25096">
          <cell r="A25096">
            <v>1052697</v>
          </cell>
        </row>
        <row r="25097">
          <cell r="A25097">
            <v>1052697</v>
          </cell>
        </row>
        <row r="25098">
          <cell r="A25098">
            <v>1052697</v>
          </cell>
        </row>
        <row r="25099">
          <cell r="A25099">
            <v>1052697</v>
          </cell>
        </row>
        <row r="25100">
          <cell r="A25100">
            <v>1052697</v>
          </cell>
        </row>
        <row r="25101">
          <cell r="A25101">
            <v>1052697</v>
          </cell>
        </row>
        <row r="25102">
          <cell r="A25102">
            <v>1052697</v>
          </cell>
        </row>
        <row r="25103">
          <cell r="A25103">
            <v>1052698</v>
          </cell>
        </row>
        <row r="25104">
          <cell r="A25104">
            <v>1052698</v>
          </cell>
        </row>
        <row r="25105">
          <cell r="A25105">
            <v>1052698</v>
          </cell>
        </row>
        <row r="25106">
          <cell r="A25106">
            <v>1052698</v>
          </cell>
        </row>
        <row r="25107">
          <cell r="A25107">
            <v>1052698</v>
          </cell>
        </row>
        <row r="25108">
          <cell r="A25108">
            <v>1052698</v>
          </cell>
        </row>
        <row r="25109">
          <cell r="A25109">
            <v>1052698</v>
          </cell>
        </row>
        <row r="25110">
          <cell r="A25110">
            <v>1052698</v>
          </cell>
        </row>
        <row r="25111">
          <cell r="A25111">
            <v>1052698</v>
          </cell>
        </row>
        <row r="25112">
          <cell r="A25112">
            <v>1052698</v>
          </cell>
        </row>
        <row r="25113">
          <cell r="A25113">
            <v>1052705</v>
          </cell>
        </row>
        <row r="25114">
          <cell r="A25114">
            <v>1052705</v>
          </cell>
        </row>
        <row r="25115">
          <cell r="A25115">
            <v>1052705</v>
          </cell>
        </row>
        <row r="25116">
          <cell r="A25116">
            <v>1052705</v>
          </cell>
        </row>
        <row r="25117">
          <cell r="A25117">
            <v>1052705</v>
          </cell>
        </row>
        <row r="25118">
          <cell r="A25118">
            <v>1052705</v>
          </cell>
        </row>
        <row r="25119">
          <cell r="A25119">
            <v>1052705</v>
          </cell>
        </row>
        <row r="25120">
          <cell r="A25120">
            <v>1052705</v>
          </cell>
        </row>
        <row r="25121">
          <cell r="A25121">
            <v>1052705</v>
          </cell>
        </row>
        <row r="25122">
          <cell r="A25122">
            <v>1052705</v>
          </cell>
        </row>
        <row r="25123">
          <cell r="A25123">
            <v>1052705</v>
          </cell>
        </row>
        <row r="25124">
          <cell r="A25124">
            <v>1052705</v>
          </cell>
        </row>
        <row r="25125">
          <cell r="A25125">
            <v>1052705</v>
          </cell>
        </row>
        <row r="25126">
          <cell r="A25126">
            <v>1052705</v>
          </cell>
        </row>
        <row r="25127">
          <cell r="A25127">
            <v>1052705</v>
          </cell>
        </row>
        <row r="25128">
          <cell r="A25128">
            <v>1052705</v>
          </cell>
        </row>
        <row r="25129">
          <cell r="A25129">
            <v>1052705</v>
          </cell>
        </row>
        <row r="25130">
          <cell r="A25130">
            <v>1052705</v>
          </cell>
        </row>
        <row r="25131">
          <cell r="A25131">
            <v>1052705</v>
          </cell>
        </row>
        <row r="25132">
          <cell r="A25132">
            <v>1052705</v>
          </cell>
        </row>
        <row r="25133">
          <cell r="A25133">
            <v>1052705</v>
          </cell>
        </row>
        <row r="25134">
          <cell r="A25134">
            <v>1052705</v>
          </cell>
        </row>
        <row r="25135">
          <cell r="A25135">
            <v>1052705</v>
          </cell>
        </row>
        <row r="25136">
          <cell r="A25136">
            <v>1052705</v>
          </cell>
        </row>
        <row r="25137">
          <cell r="A25137">
            <v>1052705</v>
          </cell>
        </row>
        <row r="25138">
          <cell r="A25138">
            <v>1052705</v>
          </cell>
        </row>
        <row r="25139">
          <cell r="A25139">
            <v>1052705</v>
          </cell>
        </row>
        <row r="25140">
          <cell r="A25140">
            <v>1052705</v>
          </cell>
        </row>
        <row r="25141">
          <cell r="A25141">
            <v>1052705</v>
          </cell>
        </row>
        <row r="25142">
          <cell r="A25142">
            <v>1052705</v>
          </cell>
        </row>
        <row r="25143">
          <cell r="A25143">
            <v>1052705</v>
          </cell>
        </row>
        <row r="25144">
          <cell r="A25144">
            <v>1052705</v>
          </cell>
        </row>
        <row r="25145">
          <cell r="A25145">
            <v>1052709</v>
          </cell>
        </row>
        <row r="25146">
          <cell r="A25146">
            <v>1052709</v>
          </cell>
        </row>
        <row r="25147">
          <cell r="A25147">
            <v>1052709</v>
          </cell>
        </row>
        <row r="25148">
          <cell r="A25148">
            <v>1052709</v>
          </cell>
        </row>
        <row r="25149">
          <cell r="A25149">
            <v>1052709</v>
          </cell>
        </row>
        <row r="25150">
          <cell r="A25150">
            <v>1052709</v>
          </cell>
        </row>
        <row r="25151">
          <cell r="A25151">
            <v>1052709</v>
          </cell>
        </row>
        <row r="25152">
          <cell r="A25152">
            <v>1052709</v>
          </cell>
        </row>
        <row r="25153">
          <cell r="A25153">
            <v>1052709</v>
          </cell>
        </row>
        <row r="25154">
          <cell r="A25154">
            <v>1052709</v>
          </cell>
        </row>
        <row r="25155">
          <cell r="A25155">
            <v>1052709</v>
          </cell>
        </row>
        <row r="25156">
          <cell r="A25156">
            <v>1052709</v>
          </cell>
        </row>
        <row r="25157">
          <cell r="A25157">
            <v>1052709</v>
          </cell>
        </row>
        <row r="25158">
          <cell r="A25158">
            <v>1052709</v>
          </cell>
        </row>
        <row r="25159">
          <cell r="A25159">
            <v>1052709</v>
          </cell>
        </row>
        <row r="25160">
          <cell r="A25160">
            <v>1052709</v>
          </cell>
        </row>
        <row r="25161">
          <cell r="A25161">
            <v>1052709</v>
          </cell>
        </row>
        <row r="25162">
          <cell r="A25162">
            <v>1052709</v>
          </cell>
        </row>
        <row r="25163">
          <cell r="A25163">
            <v>1052709</v>
          </cell>
        </row>
        <row r="25164">
          <cell r="A25164">
            <v>1052709</v>
          </cell>
        </row>
        <row r="25165">
          <cell r="A25165">
            <v>1052709</v>
          </cell>
        </row>
        <row r="25166">
          <cell r="A25166">
            <v>1052709</v>
          </cell>
        </row>
        <row r="25167">
          <cell r="A25167">
            <v>1052709</v>
          </cell>
        </row>
        <row r="25168">
          <cell r="A25168">
            <v>1052709</v>
          </cell>
        </row>
        <row r="25169">
          <cell r="A25169">
            <v>1052709</v>
          </cell>
        </row>
        <row r="25170">
          <cell r="A25170">
            <v>1052709</v>
          </cell>
        </row>
        <row r="25171">
          <cell r="A25171">
            <v>1052709</v>
          </cell>
        </row>
        <row r="25172">
          <cell r="A25172">
            <v>1052709</v>
          </cell>
        </row>
        <row r="25173">
          <cell r="A25173">
            <v>1052709</v>
          </cell>
        </row>
        <row r="25174">
          <cell r="A25174">
            <v>1052709</v>
          </cell>
        </row>
        <row r="25175">
          <cell r="A25175">
            <v>1052713</v>
          </cell>
        </row>
        <row r="25176">
          <cell r="A25176">
            <v>1052713</v>
          </cell>
        </row>
        <row r="25177">
          <cell r="A25177">
            <v>1052713</v>
          </cell>
        </row>
        <row r="25178">
          <cell r="A25178">
            <v>1052713</v>
          </cell>
        </row>
        <row r="25179">
          <cell r="A25179">
            <v>1052714</v>
          </cell>
        </row>
        <row r="25180">
          <cell r="A25180">
            <v>1052714</v>
          </cell>
        </row>
        <row r="25181">
          <cell r="A25181">
            <v>1052714</v>
          </cell>
        </row>
        <row r="25182">
          <cell r="A25182">
            <v>1052719</v>
          </cell>
        </row>
        <row r="25183">
          <cell r="A25183">
            <v>1052719</v>
          </cell>
        </row>
        <row r="25184">
          <cell r="A25184">
            <v>1052720</v>
          </cell>
        </row>
        <row r="25185">
          <cell r="A25185">
            <v>1052720</v>
          </cell>
        </row>
        <row r="25186">
          <cell r="A25186">
            <v>1052720</v>
          </cell>
        </row>
        <row r="25187">
          <cell r="A25187">
            <v>1052720</v>
          </cell>
        </row>
        <row r="25188">
          <cell r="A25188">
            <v>1052721</v>
          </cell>
        </row>
        <row r="25189">
          <cell r="A25189">
            <v>1052722</v>
          </cell>
        </row>
        <row r="25190">
          <cell r="A25190">
            <v>1052722</v>
          </cell>
        </row>
        <row r="25191">
          <cell r="A25191">
            <v>1052728</v>
          </cell>
        </row>
        <row r="25192">
          <cell r="A25192">
            <v>1052728</v>
          </cell>
        </row>
        <row r="25193">
          <cell r="A25193">
            <v>1052728</v>
          </cell>
        </row>
        <row r="25194">
          <cell r="A25194">
            <v>1052728</v>
          </cell>
        </row>
        <row r="25195">
          <cell r="A25195">
            <v>1052728</v>
          </cell>
        </row>
        <row r="25196">
          <cell r="A25196">
            <v>1052728</v>
          </cell>
        </row>
        <row r="25197">
          <cell r="A25197">
            <v>1052734</v>
          </cell>
        </row>
        <row r="25198">
          <cell r="A25198">
            <v>1052752</v>
          </cell>
        </row>
        <row r="25199">
          <cell r="A25199">
            <v>1052752</v>
          </cell>
        </row>
        <row r="25200">
          <cell r="A25200">
            <v>1052752</v>
          </cell>
        </row>
        <row r="25201">
          <cell r="A25201">
            <v>1052752</v>
          </cell>
        </row>
        <row r="25202">
          <cell r="A25202">
            <v>1052752</v>
          </cell>
        </row>
        <row r="25203">
          <cell r="A25203">
            <v>1052752</v>
          </cell>
        </row>
        <row r="25204">
          <cell r="A25204">
            <v>1052752</v>
          </cell>
        </row>
        <row r="25205">
          <cell r="A25205">
            <v>1052752</v>
          </cell>
        </row>
        <row r="25206">
          <cell r="A25206">
            <v>1052752</v>
          </cell>
        </row>
        <row r="25207">
          <cell r="A25207">
            <v>1052752</v>
          </cell>
        </row>
        <row r="25208">
          <cell r="A25208">
            <v>1052752</v>
          </cell>
        </row>
        <row r="25209">
          <cell r="A25209">
            <v>1052752</v>
          </cell>
        </row>
        <row r="25210">
          <cell r="A25210">
            <v>1052754</v>
          </cell>
        </row>
        <row r="25211">
          <cell r="A25211">
            <v>1052754</v>
          </cell>
        </row>
        <row r="25212">
          <cell r="A25212">
            <v>1052754</v>
          </cell>
        </row>
        <row r="25213">
          <cell r="A25213">
            <v>1052754</v>
          </cell>
        </row>
        <row r="25214">
          <cell r="A25214">
            <v>1052754</v>
          </cell>
        </row>
        <row r="25215">
          <cell r="A25215">
            <v>1052754</v>
          </cell>
        </row>
        <row r="25216">
          <cell r="A25216">
            <v>1052754</v>
          </cell>
        </row>
        <row r="25217">
          <cell r="A25217">
            <v>1052754</v>
          </cell>
        </row>
        <row r="25218">
          <cell r="A25218">
            <v>1052754</v>
          </cell>
        </row>
        <row r="25219">
          <cell r="A25219">
            <v>1052754</v>
          </cell>
        </row>
        <row r="25220">
          <cell r="A25220">
            <v>1052754</v>
          </cell>
        </row>
        <row r="25221">
          <cell r="A25221">
            <v>1052754</v>
          </cell>
        </row>
        <row r="25222">
          <cell r="A25222">
            <v>1052754</v>
          </cell>
        </row>
        <row r="25223">
          <cell r="A25223">
            <v>1052754</v>
          </cell>
        </row>
        <row r="25224">
          <cell r="A25224">
            <v>1052754</v>
          </cell>
        </row>
        <row r="25225">
          <cell r="A25225">
            <v>1052755</v>
          </cell>
        </row>
        <row r="25226">
          <cell r="A25226">
            <v>1052755</v>
          </cell>
        </row>
        <row r="25227">
          <cell r="A25227">
            <v>1052755</v>
          </cell>
        </row>
        <row r="25228">
          <cell r="A25228">
            <v>1052755</v>
          </cell>
        </row>
        <row r="25229">
          <cell r="A25229">
            <v>1052755</v>
          </cell>
        </row>
        <row r="25230">
          <cell r="A25230">
            <v>1052755</v>
          </cell>
        </row>
        <row r="25231">
          <cell r="A25231">
            <v>1052755</v>
          </cell>
        </row>
        <row r="25232">
          <cell r="A25232">
            <v>1052755</v>
          </cell>
        </row>
        <row r="25233">
          <cell r="A25233">
            <v>1052755</v>
          </cell>
        </row>
        <row r="25234">
          <cell r="A25234">
            <v>1052755</v>
          </cell>
        </row>
        <row r="25235">
          <cell r="A25235">
            <v>1052755</v>
          </cell>
        </row>
        <row r="25236">
          <cell r="A25236">
            <v>1052755</v>
          </cell>
        </row>
        <row r="25237">
          <cell r="A25237">
            <v>1052755</v>
          </cell>
        </row>
        <row r="25238">
          <cell r="A25238">
            <v>1052755</v>
          </cell>
        </row>
        <row r="25239">
          <cell r="A25239">
            <v>1052755</v>
          </cell>
        </row>
        <row r="25240">
          <cell r="A25240">
            <v>1052755</v>
          </cell>
        </row>
        <row r="25241">
          <cell r="A25241">
            <v>1052755</v>
          </cell>
        </row>
        <row r="25242">
          <cell r="A25242">
            <v>1052755</v>
          </cell>
        </row>
        <row r="25243">
          <cell r="A25243">
            <v>1052755</v>
          </cell>
        </row>
        <row r="25244">
          <cell r="A25244">
            <v>1052755</v>
          </cell>
        </row>
        <row r="25245">
          <cell r="A25245">
            <v>1052755</v>
          </cell>
        </row>
        <row r="25246">
          <cell r="A25246">
            <v>1052755</v>
          </cell>
        </row>
        <row r="25247">
          <cell r="A25247">
            <v>1052755</v>
          </cell>
        </row>
        <row r="25248">
          <cell r="A25248">
            <v>1052755</v>
          </cell>
        </row>
        <row r="25249">
          <cell r="A25249">
            <v>1052755</v>
          </cell>
        </row>
        <row r="25250">
          <cell r="A25250">
            <v>1052755</v>
          </cell>
        </row>
        <row r="25251">
          <cell r="A25251">
            <v>1052755</v>
          </cell>
        </row>
        <row r="25252">
          <cell r="A25252">
            <v>1052755</v>
          </cell>
        </row>
        <row r="25253">
          <cell r="A25253">
            <v>1052755</v>
          </cell>
        </row>
        <row r="25254">
          <cell r="A25254">
            <v>1052755</v>
          </cell>
        </row>
        <row r="25255">
          <cell r="A25255">
            <v>1052755</v>
          </cell>
        </row>
        <row r="25256">
          <cell r="A25256">
            <v>1052755</v>
          </cell>
        </row>
        <row r="25257">
          <cell r="A25257">
            <v>1052755</v>
          </cell>
        </row>
        <row r="25258">
          <cell r="A25258">
            <v>1052755</v>
          </cell>
        </row>
        <row r="25259">
          <cell r="A25259">
            <v>1052755</v>
          </cell>
        </row>
        <row r="25260">
          <cell r="A25260">
            <v>1052755</v>
          </cell>
        </row>
        <row r="25261">
          <cell r="A25261">
            <v>1052755</v>
          </cell>
        </row>
        <row r="25262">
          <cell r="A25262">
            <v>1052755</v>
          </cell>
        </row>
        <row r="25263">
          <cell r="A25263">
            <v>1052755</v>
          </cell>
        </row>
        <row r="25264">
          <cell r="A25264">
            <v>1052755</v>
          </cell>
        </row>
        <row r="25265">
          <cell r="A25265">
            <v>1052755</v>
          </cell>
        </row>
        <row r="25266">
          <cell r="A25266">
            <v>1052755</v>
          </cell>
        </row>
        <row r="25267">
          <cell r="A25267">
            <v>1052755</v>
          </cell>
        </row>
        <row r="25268">
          <cell r="A25268">
            <v>1052755</v>
          </cell>
        </row>
        <row r="25269">
          <cell r="A25269">
            <v>1052755</v>
          </cell>
        </row>
        <row r="25270">
          <cell r="A25270">
            <v>1052755</v>
          </cell>
        </row>
        <row r="25271">
          <cell r="A25271">
            <v>1052755</v>
          </cell>
        </row>
        <row r="25272">
          <cell r="A25272">
            <v>1052755</v>
          </cell>
        </row>
        <row r="25273">
          <cell r="A25273">
            <v>1052755</v>
          </cell>
        </row>
        <row r="25274">
          <cell r="A25274">
            <v>1052755</v>
          </cell>
        </row>
        <row r="25275">
          <cell r="A25275">
            <v>1052755</v>
          </cell>
        </row>
        <row r="25276">
          <cell r="A25276">
            <v>1052755</v>
          </cell>
        </row>
        <row r="25277">
          <cell r="A25277">
            <v>1052755</v>
          </cell>
        </row>
        <row r="25278">
          <cell r="A25278">
            <v>1052755</v>
          </cell>
        </row>
        <row r="25279">
          <cell r="A25279">
            <v>1052755</v>
          </cell>
        </row>
        <row r="25280">
          <cell r="A25280">
            <v>1052755</v>
          </cell>
        </row>
        <row r="25281">
          <cell r="A25281">
            <v>1052755</v>
          </cell>
        </row>
        <row r="25282">
          <cell r="A25282">
            <v>1052755</v>
          </cell>
        </row>
        <row r="25283">
          <cell r="A25283">
            <v>1052755</v>
          </cell>
        </row>
        <row r="25284">
          <cell r="A25284">
            <v>1052755</v>
          </cell>
        </row>
        <row r="25285">
          <cell r="A25285">
            <v>1052755</v>
          </cell>
        </row>
        <row r="25286">
          <cell r="A25286">
            <v>1052755</v>
          </cell>
        </row>
        <row r="25287">
          <cell r="A25287">
            <v>1052755</v>
          </cell>
        </row>
        <row r="25288">
          <cell r="A25288">
            <v>1052755</v>
          </cell>
        </row>
        <row r="25289">
          <cell r="A25289">
            <v>1052755</v>
          </cell>
        </row>
        <row r="25290">
          <cell r="A25290">
            <v>1052755</v>
          </cell>
        </row>
        <row r="25291">
          <cell r="A25291">
            <v>1052755</v>
          </cell>
        </row>
        <row r="25292">
          <cell r="A25292">
            <v>1052756</v>
          </cell>
        </row>
        <row r="25293">
          <cell r="A25293">
            <v>1052756</v>
          </cell>
        </row>
        <row r="25294">
          <cell r="A25294">
            <v>1052756</v>
          </cell>
        </row>
        <row r="25295">
          <cell r="A25295">
            <v>1052756</v>
          </cell>
        </row>
        <row r="25296">
          <cell r="A25296">
            <v>1052756</v>
          </cell>
        </row>
        <row r="25297">
          <cell r="A25297">
            <v>1052756</v>
          </cell>
        </row>
        <row r="25298">
          <cell r="A25298">
            <v>1052756</v>
          </cell>
        </row>
        <row r="25299">
          <cell r="A25299">
            <v>1052756</v>
          </cell>
        </row>
        <row r="25300">
          <cell r="A25300">
            <v>1052756</v>
          </cell>
        </row>
        <row r="25301">
          <cell r="A25301">
            <v>1052756</v>
          </cell>
        </row>
        <row r="25302">
          <cell r="A25302">
            <v>1052756</v>
          </cell>
        </row>
        <row r="25303">
          <cell r="A25303">
            <v>1052756</v>
          </cell>
        </row>
        <row r="25304">
          <cell r="A25304">
            <v>1052756</v>
          </cell>
        </row>
        <row r="25305">
          <cell r="A25305">
            <v>1052756</v>
          </cell>
        </row>
        <row r="25306">
          <cell r="A25306">
            <v>1052756</v>
          </cell>
        </row>
        <row r="25307">
          <cell r="A25307">
            <v>1052756</v>
          </cell>
        </row>
        <row r="25308">
          <cell r="A25308">
            <v>1052756</v>
          </cell>
        </row>
        <row r="25309">
          <cell r="A25309">
            <v>1052756</v>
          </cell>
        </row>
        <row r="25310">
          <cell r="A25310">
            <v>1052756</v>
          </cell>
        </row>
        <row r="25311">
          <cell r="A25311">
            <v>1052756</v>
          </cell>
        </row>
        <row r="25312">
          <cell r="A25312">
            <v>1052756</v>
          </cell>
        </row>
        <row r="25313">
          <cell r="A25313">
            <v>1052756</v>
          </cell>
        </row>
        <row r="25314">
          <cell r="A25314">
            <v>1052756</v>
          </cell>
        </row>
        <row r="25315">
          <cell r="A25315">
            <v>1052756</v>
          </cell>
        </row>
        <row r="25316">
          <cell r="A25316">
            <v>1052756</v>
          </cell>
        </row>
        <row r="25317">
          <cell r="A25317">
            <v>1052756</v>
          </cell>
        </row>
        <row r="25318">
          <cell r="A25318">
            <v>1052756</v>
          </cell>
        </row>
        <row r="25319">
          <cell r="A25319">
            <v>1052756</v>
          </cell>
        </row>
        <row r="25320">
          <cell r="A25320">
            <v>1052756</v>
          </cell>
        </row>
        <row r="25321">
          <cell r="A25321">
            <v>1052756</v>
          </cell>
        </row>
        <row r="25322">
          <cell r="A25322">
            <v>1052756</v>
          </cell>
        </row>
        <row r="25323">
          <cell r="A25323">
            <v>1052756</v>
          </cell>
        </row>
        <row r="25324">
          <cell r="A25324">
            <v>1052756</v>
          </cell>
        </row>
        <row r="25325">
          <cell r="A25325">
            <v>1052756</v>
          </cell>
        </row>
        <row r="25326">
          <cell r="A25326">
            <v>1052756</v>
          </cell>
        </row>
        <row r="25327">
          <cell r="A25327">
            <v>1052756</v>
          </cell>
        </row>
        <row r="25328">
          <cell r="A25328">
            <v>1052756</v>
          </cell>
        </row>
        <row r="25329">
          <cell r="A25329">
            <v>1052756</v>
          </cell>
        </row>
        <row r="25330">
          <cell r="A25330">
            <v>1052756</v>
          </cell>
        </row>
        <row r="25331">
          <cell r="A25331">
            <v>1052756</v>
          </cell>
        </row>
        <row r="25332">
          <cell r="A25332">
            <v>1052756</v>
          </cell>
        </row>
        <row r="25333">
          <cell r="A25333">
            <v>1052756</v>
          </cell>
        </row>
        <row r="25334">
          <cell r="A25334">
            <v>1052756</v>
          </cell>
        </row>
        <row r="25335">
          <cell r="A25335">
            <v>1052756</v>
          </cell>
        </row>
        <row r="25336">
          <cell r="A25336">
            <v>1052756</v>
          </cell>
        </row>
        <row r="25337">
          <cell r="A25337">
            <v>1052756</v>
          </cell>
        </row>
        <row r="25338">
          <cell r="A25338">
            <v>1052757</v>
          </cell>
        </row>
        <row r="25339">
          <cell r="A25339">
            <v>1052757</v>
          </cell>
        </row>
        <row r="25340">
          <cell r="A25340">
            <v>1052757</v>
          </cell>
        </row>
        <row r="25341">
          <cell r="A25341">
            <v>1052757</v>
          </cell>
        </row>
        <row r="25342">
          <cell r="A25342">
            <v>1052757</v>
          </cell>
        </row>
        <row r="25343">
          <cell r="A25343">
            <v>1052757</v>
          </cell>
        </row>
        <row r="25344">
          <cell r="A25344">
            <v>1052757</v>
          </cell>
        </row>
        <row r="25345">
          <cell r="A25345">
            <v>1052757</v>
          </cell>
        </row>
        <row r="25346">
          <cell r="A25346">
            <v>1052757</v>
          </cell>
        </row>
        <row r="25347">
          <cell r="A25347">
            <v>1052757</v>
          </cell>
        </row>
        <row r="25348">
          <cell r="A25348">
            <v>1052757</v>
          </cell>
        </row>
        <row r="25349">
          <cell r="A25349">
            <v>1052757</v>
          </cell>
        </row>
        <row r="25350">
          <cell r="A25350">
            <v>1052757</v>
          </cell>
        </row>
        <row r="25351">
          <cell r="A25351">
            <v>1052757</v>
          </cell>
        </row>
        <row r="25352">
          <cell r="A25352">
            <v>1052757</v>
          </cell>
        </row>
        <row r="25353">
          <cell r="A25353">
            <v>1052764</v>
          </cell>
        </row>
        <row r="25354">
          <cell r="A25354">
            <v>1052764</v>
          </cell>
        </row>
        <row r="25355">
          <cell r="A25355">
            <v>1052764</v>
          </cell>
        </row>
        <row r="25356">
          <cell r="A25356">
            <v>1052764</v>
          </cell>
        </row>
        <row r="25357">
          <cell r="A25357">
            <v>1052764</v>
          </cell>
        </row>
        <row r="25358">
          <cell r="A25358">
            <v>1052764</v>
          </cell>
        </row>
        <row r="25359">
          <cell r="A25359">
            <v>1052764</v>
          </cell>
        </row>
        <row r="25360">
          <cell r="A25360">
            <v>1052764</v>
          </cell>
        </row>
        <row r="25361">
          <cell r="A25361">
            <v>1052764</v>
          </cell>
        </row>
        <row r="25362">
          <cell r="A25362">
            <v>1052764</v>
          </cell>
        </row>
        <row r="25363">
          <cell r="A25363">
            <v>1052764</v>
          </cell>
        </row>
        <row r="25364">
          <cell r="A25364">
            <v>1052764</v>
          </cell>
        </row>
        <row r="25365">
          <cell r="A25365">
            <v>1052764</v>
          </cell>
        </row>
        <row r="25366">
          <cell r="A25366">
            <v>1052764</v>
          </cell>
        </row>
        <row r="25367">
          <cell r="A25367">
            <v>1052764</v>
          </cell>
        </row>
        <row r="25368">
          <cell r="A25368">
            <v>1052764</v>
          </cell>
        </row>
        <row r="25369">
          <cell r="A25369">
            <v>1052764</v>
          </cell>
        </row>
        <row r="25370">
          <cell r="A25370">
            <v>1052764</v>
          </cell>
        </row>
        <row r="25371">
          <cell r="A25371">
            <v>1052764</v>
          </cell>
        </row>
        <row r="25372">
          <cell r="A25372">
            <v>1052764</v>
          </cell>
        </row>
        <row r="25373">
          <cell r="A25373">
            <v>1052764</v>
          </cell>
        </row>
        <row r="25374">
          <cell r="A25374">
            <v>1052775</v>
          </cell>
        </row>
        <row r="25375">
          <cell r="A25375">
            <v>1052775</v>
          </cell>
        </row>
        <row r="25376">
          <cell r="A25376">
            <v>1052775</v>
          </cell>
        </row>
        <row r="25377">
          <cell r="A25377">
            <v>1052775</v>
          </cell>
        </row>
        <row r="25378">
          <cell r="A25378">
            <v>1052775</v>
          </cell>
        </row>
        <row r="25379">
          <cell r="A25379">
            <v>1052775</v>
          </cell>
        </row>
        <row r="25380">
          <cell r="A25380">
            <v>1052775</v>
          </cell>
        </row>
        <row r="25381">
          <cell r="A25381">
            <v>1052775</v>
          </cell>
        </row>
        <row r="25382">
          <cell r="A25382">
            <v>1052775</v>
          </cell>
        </row>
        <row r="25383">
          <cell r="A25383">
            <v>1052775</v>
          </cell>
        </row>
        <row r="25384">
          <cell r="A25384">
            <v>1052775</v>
          </cell>
        </row>
        <row r="25385">
          <cell r="A25385">
            <v>1052775</v>
          </cell>
        </row>
        <row r="25386">
          <cell r="A25386">
            <v>1052775</v>
          </cell>
        </row>
        <row r="25387">
          <cell r="A25387">
            <v>1052775</v>
          </cell>
        </row>
        <row r="25388">
          <cell r="A25388">
            <v>1052775</v>
          </cell>
        </row>
        <row r="25389">
          <cell r="A25389">
            <v>1052776</v>
          </cell>
        </row>
        <row r="25390">
          <cell r="A25390">
            <v>1052776</v>
          </cell>
        </row>
        <row r="25391">
          <cell r="A25391">
            <v>1052776</v>
          </cell>
        </row>
        <row r="25392">
          <cell r="A25392">
            <v>1052776</v>
          </cell>
        </row>
        <row r="25393">
          <cell r="A25393">
            <v>1052776</v>
          </cell>
        </row>
        <row r="25394">
          <cell r="A25394">
            <v>1052776</v>
          </cell>
        </row>
        <row r="25395">
          <cell r="A25395">
            <v>1052776</v>
          </cell>
        </row>
        <row r="25396">
          <cell r="A25396">
            <v>1052776</v>
          </cell>
        </row>
        <row r="25397">
          <cell r="A25397">
            <v>1052776</v>
          </cell>
        </row>
        <row r="25398">
          <cell r="A25398">
            <v>1052777</v>
          </cell>
        </row>
        <row r="25399">
          <cell r="A25399">
            <v>1052777</v>
          </cell>
        </row>
        <row r="25400">
          <cell r="A25400">
            <v>1052777</v>
          </cell>
        </row>
        <row r="25401">
          <cell r="A25401">
            <v>1052777</v>
          </cell>
        </row>
        <row r="25402">
          <cell r="A25402">
            <v>1052777</v>
          </cell>
        </row>
        <row r="25403">
          <cell r="A25403">
            <v>1052777</v>
          </cell>
        </row>
        <row r="25404">
          <cell r="A25404">
            <v>1052777</v>
          </cell>
        </row>
        <row r="25405">
          <cell r="A25405">
            <v>1052778</v>
          </cell>
        </row>
        <row r="25406">
          <cell r="A25406">
            <v>1052778</v>
          </cell>
        </row>
        <row r="25407">
          <cell r="A25407">
            <v>1052778</v>
          </cell>
        </row>
        <row r="25408">
          <cell r="A25408">
            <v>1052779</v>
          </cell>
        </row>
        <row r="25409">
          <cell r="A25409">
            <v>1052779</v>
          </cell>
        </row>
        <row r="25410">
          <cell r="A25410">
            <v>1052779</v>
          </cell>
        </row>
        <row r="25411">
          <cell r="A25411">
            <v>1052783</v>
          </cell>
        </row>
        <row r="25412">
          <cell r="A25412">
            <v>1052784</v>
          </cell>
        </row>
        <row r="25413">
          <cell r="A25413">
            <v>1052804</v>
          </cell>
        </row>
        <row r="25414">
          <cell r="A25414">
            <v>1052804</v>
          </cell>
        </row>
        <row r="25415">
          <cell r="A25415">
            <v>1052804</v>
          </cell>
        </row>
        <row r="25416">
          <cell r="A25416">
            <v>1052804</v>
          </cell>
        </row>
        <row r="25417">
          <cell r="A25417">
            <v>1052804</v>
          </cell>
        </row>
        <row r="25418">
          <cell r="A25418">
            <v>1052804</v>
          </cell>
        </row>
        <row r="25419">
          <cell r="A25419">
            <v>1052804</v>
          </cell>
        </row>
        <row r="25420">
          <cell r="A25420">
            <v>1052804</v>
          </cell>
        </row>
        <row r="25421">
          <cell r="A25421">
            <v>1052804</v>
          </cell>
        </row>
        <row r="25422">
          <cell r="A25422">
            <v>1052804</v>
          </cell>
        </row>
        <row r="25423">
          <cell r="A25423">
            <v>1052804</v>
          </cell>
        </row>
        <row r="25424">
          <cell r="A25424">
            <v>1052804</v>
          </cell>
        </row>
        <row r="25425">
          <cell r="A25425">
            <v>1052804</v>
          </cell>
        </row>
        <row r="25426">
          <cell r="A25426">
            <v>1052805</v>
          </cell>
        </row>
        <row r="25427">
          <cell r="A25427">
            <v>1052805</v>
          </cell>
        </row>
        <row r="25428">
          <cell r="A25428">
            <v>1052805</v>
          </cell>
        </row>
        <row r="25429">
          <cell r="A25429">
            <v>1052805</v>
          </cell>
        </row>
        <row r="25430">
          <cell r="A25430">
            <v>1052805</v>
          </cell>
        </row>
        <row r="25431">
          <cell r="A25431">
            <v>1052805</v>
          </cell>
        </row>
        <row r="25432">
          <cell r="A25432">
            <v>1052805</v>
          </cell>
        </row>
        <row r="25433">
          <cell r="A25433">
            <v>1052805</v>
          </cell>
        </row>
        <row r="25434">
          <cell r="A25434">
            <v>1052805</v>
          </cell>
        </row>
        <row r="25435">
          <cell r="A25435">
            <v>1052805</v>
          </cell>
        </row>
        <row r="25436">
          <cell r="A25436">
            <v>1052805</v>
          </cell>
        </row>
        <row r="25437">
          <cell r="A25437">
            <v>1052805</v>
          </cell>
        </row>
        <row r="25438">
          <cell r="A25438">
            <v>1052805</v>
          </cell>
        </row>
        <row r="25439">
          <cell r="A25439">
            <v>1052805</v>
          </cell>
        </row>
        <row r="25440">
          <cell r="A25440">
            <v>1052805</v>
          </cell>
        </row>
        <row r="25441">
          <cell r="A25441">
            <v>1052805</v>
          </cell>
        </row>
        <row r="25442">
          <cell r="A25442">
            <v>1052805</v>
          </cell>
        </row>
        <row r="25443">
          <cell r="A25443">
            <v>1052805</v>
          </cell>
        </row>
        <row r="25444">
          <cell r="A25444">
            <v>1052805</v>
          </cell>
        </row>
        <row r="25445">
          <cell r="A25445">
            <v>1052806</v>
          </cell>
        </row>
        <row r="25446">
          <cell r="A25446">
            <v>1052806</v>
          </cell>
        </row>
        <row r="25447">
          <cell r="A25447">
            <v>1052806</v>
          </cell>
        </row>
        <row r="25448">
          <cell r="A25448">
            <v>1052806</v>
          </cell>
        </row>
        <row r="25449">
          <cell r="A25449">
            <v>1052806</v>
          </cell>
        </row>
        <row r="25450">
          <cell r="A25450">
            <v>1052806</v>
          </cell>
        </row>
        <row r="25451">
          <cell r="A25451">
            <v>1052806</v>
          </cell>
        </row>
        <row r="25452">
          <cell r="A25452">
            <v>1052806</v>
          </cell>
        </row>
        <row r="25453">
          <cell r="A25453">
            <v>1052806</v>
          </cell>
        </row>
        <row r="25454">
          <cell r="A25454">
            <v>1052806</v>
          </cell>
        </row>
        <row r="25455">
          <cell r="A25455">
            <v>1052806</v>
          </cell>
        </row>
        <row r="25456">
          <cell r="A25456">
            <v>1052806</v>
          </cell>
        </row>
        <row r="25457">
          <cell r="A25457">
            <v>1052806</v>
          </cell>
        </row>
        <row r="25458">
          <cell r="A25458">
            <v>1052806</v>
          </cell>
        </row>
        <row r="25459">
          <cell r="A25459">
            <v>1052808</v>
          </cell>
        </row>
        <row r="25460">
          <cell r="A25460">
            <v>1052808</v>
          </cell>
        </row>
        <row r="25461">
          <cell r="A25461">
            <v>1052808</v>
          </cell>
        </row>
        <row r="25462">
          <cell r="A25462">
            <v>1052808</v>
          </cell>
        </row>
        <row r="25463">
          <cell r="A25463">
            <v>1052808</v>
          </cell>
        </row>
        <row r="25464">
          <cell r="A25464">
            <v>1052808</v>
          </cell>
        </row>
        <row r="25465">
          <cell r="A25465">
            <v>1052808</v>
          </cell>
        </row>
        <row r="25466">
          <cell r="A25466">
            <v>1052808</v>
          </cell>
        </row>
        <row r="25467">
          <cell r="A25467">
            <v>1052811</v>
          </cell>
        </row>
        <row r="25468">
          <cell r="A25468">
            <v>1052811</v>
          </cell>
        </row>
        <row r="25469">
          <cell r="A25469">
            <v>1052811</v>
          </cell>
        </row>
        <row r="25470">
          <cell r="A25470">
            <v>1052811</v>
          </cell>
        </row>
        <row r="25471">
          <cell r="A25471">
            <v>1052811</v>
          </cell>
        </row>
        <row r="25472">
          <cell r="A25472">
            <v>1052811</v>
          </cell>
        </row>
        <row r="25473">
          <cell r="A25473">
            <v>1052811</v>
          </cell>
        </row>
        <row r="25474">
          <cell r="A25474">
            <v>1052811</v>
          </cell>
        </row>
        <row r="25475">
          <cell r="A25475">
            <v>1052811</v>
          </cell>
        </row>
        <row r="25476">
          <cell r="A25476">
            <v>1052811</v>
          </cell>
        </row>
        <row r="25477">
          <cell r="A25477">
            <v>1052811</v>
          </cell>
        </row>
        <row r="25478">
          <cell r="A25478">
            <v>1052811</v>
          </cell>
        </row>
        <row r="25479">
          <cell r="A25479">
            <v>1052812</v>
          </cell>
        </row>
        <row r="25480">
          <cell r="A25480">
            <v>1052812</v>
          </cell>
        </row>
        <row r="25481">
          <cell r="A25481">
            <v>1052812</v>
          </cell>
        </row>
        <row r="25482">
          <cell r="A25482">
            <v>1052869</v>
          </cell>
        </row>
        <row r="25483">
          <cell r="A25483">
            <v>1052869</v>
          </cell>
        </row>
        <row r="25484">
          <cell r="A25484">
            <v>1052869</v>
          </cell>
        </row>
        <row r="25485">
          <cell r="A25485">
            <v>1052869</v>
          </cell>
        </row>
        <row r="25486">
          <cell r="A25486">
            <v>1052869</v>
          </cell>
        </row>
        <row r="25487">
          <cell r="A25487">
            <v>1052869</v>
          </cell>
        </row>
        <row r="25488">
          <cell r="A25488">
            <v>1052869</v>
          </cell>
        </row>
        <row r="25489">
          <cell r="A25489">
            <v>1052869</v>
          </cell>
        </row>
        <row r="25490">
          <cell r="A25490">
            <v>1052880</v>
          </cell>
        </row>
        <row r="25491">
          <cell r="A25491">
            <v>1052880</v>
          </cell>
        </row>
        <row r="25492">
          <cell r="A25492">
            <v>1052880</v>
          </cell>
        </row>
        <row r="25493">
          <cell r="A25493">
            <v>1052880</v>
          </cell>
        </row>
        <row r="25494">
          <cell r="A25494">
            <v>1052880</v>
          </cell>
        </row>
        <row r="25495">
          <cell r="A25495">
            <v>1052880</v>
          </cell>
        </row>
        <row r="25496">
          <cell r="A25496">
            <v>1052880</v>
          </cell>
        </row>
        <row r="25497">
          <cell r="A25497">
            <v>1052880</v>
          </cell>
        </row>
        <row r="25498">
          <cell r="A25498">
            <v>1052880</v>
          </cell>
        </row>
        <row r="25499">
          <cell r="A25499">
            <v>1052880</v>
          </cell>
        </row>
        <row r="25500">
          <cell r="A25500">
            <v>1052880</v>
          </cell>
        </row>
        <row r="25501">
          <cell r="A25501">
            <v>1052884</v>
          </cell>
        </row>
        <row r="25502">
          <cell r="A25502">
            <v>1052884</v>
          </cell>
        </row>
        <row r="25503">
          <cell r="A25503">
            <v>1052884</v>
          </cell>
        </row>
        <row r="25504">
          <cell r="A25504">
            <v>1052884</v>
          </cell>
        </row>
        <row r="25505">
          <cell r="A25505">
            <v>1052884</v>
          </cell>
        </row>
        <row r="25506">
          <cell r="A25506">
            <v>1052884</v>
          </cell>
        </row>
        <row r="25507">
          <cell r="A25507">
            <v>1052884</v>
          </cell>
        </row>
        <row r="25508">
          <cell r="A25508">
            <v>1052884</v>
          </cell>
        </row>
        <row r="25509">
          <cell r="A25509">
            <v>1052884</v>
          </cell>
        </row>
        <row r="25510">
          <cell r="A25510">
            <v>1052884</v>
          </cell>
        </row>
        <row r="25511">
          <cell r="A25511">
            <v>1052884</v>
          </cell>
        </row>
        <row r="25512">
          <cell r="A25512">
            <v>1052884</v>
          </cell>
        </row>
        <row r="25513">
          <cell r="A25513">
            <v>1052884</v>
          </cell>
        </row>
        <row r="25514">
          <cell r="A25514">
            <v>1052885</v>
          </cell>
        </row>
        <row r="25515">
          <cell r="A25515">
            <v>1052885</v>
          </cell>
        </row>
        <row r="25516">
          <cell r="A25516">
            <v>1052885</v>
          </cell>
        </row>
        <row r="25517">
          <cell r="A25517">
            <v>1052885</v>
          </cell>
        </row>
        <row r="25518">
          <cell r="A25518">
            <v>1052885</v>
          </cell>
        </row>
        <row r="25519">
          <cell r="A25519">
            <v>1052885</v>
          </cell>
        </row>
        <row r="25520">
          <cell r="A25520">
            <v>1052885</v>
          </cell>
        </row>
        <row r="25521">
          <cell r="A25521">
            <v>1052885</v>
          </cell>
        </row>
        <row r="25522">
          <cell r="A25522">
            <v>1052885</v>
          </cell>
        </row>
        <row r="25523">
          <cell r="A25523">
            <v>1052885</v>
          </cell>
        </row>
        <row r="25524">
          <cell r="A25524">
            <v>1052886</v>
          </cell>
        </row>
        <row r="25525">
          <cell r="A25525">
            <v>1052886</v>
          </cell>
        </row>
        <row r="25526">
          <cell r="A25526">
            <v>1052886</v>
          </cell>
        </row>
        <row r="25527">
          <cell r="A25527">
            <v>1052886</v>
          </cell>
        </row>
        <row r="25528">
          <cell r="A25528">
            <v>1052886</v>
          </cell>
        </row>
        <row r="25529">
          <cell r="A25529">
            <v>1052886</v>
          </cell>
        </row>
        <row r="25530">
          <cell r="A25530">
            <v>1052886</v>
          </cell>
        </row>
        <row r="25531">
          <cell r="A25531">
            <v>1052886</v>
          </cell>
        </row>
        <row r="25532">
          <cell r="A25532">
            <v>1052886</v>
          </cell>
        </row>
        <row r="25533">
          <cell r="A25533">
            <v>1052886</v>
          </cell>
        </row>
        <row r="25534">
          <cell r="A25534">
            <v>1052886</v>
          </cell>
        </row>
        <row r="25535">
          <cell r="A25535">
            <v>1052887</v>
          </cell>
        </row>
        <row r="25536">
          <cell r="A25536">
            <v>1052887</v>
          </cell>
        </row>
        <row r="25537">
          <cell r="A25537">
            <v>1052887</v>
          </cell>
        </row>
        <row r="25538">
          <cell r="A25538">
            <v>1052887</v>
          </cell>
        </row>
        <row r="25539">
          <cell r="A25539">
            <v>1052887</v>
          </cell>
        </row>
        <row r="25540">
          <cell r="A25540">
            <v>1052887</v>
          </cell>
        </row>
        <row r="25541">
          <cell r="A25541">
            <v>1052887</v>
          </cell>
        </row>
        <row r="25542">
          <cell r="A25542">
            <v>1052887</v>
          </cell>
        </row>
        <row r="25543">
          <cell r="A25543">
            <v>1052888</v>
          </cell>
        </row>
        <row r="25544">
          <cell r="A25544">
            <v>1052888</v>
          </cell>
        </row>
        <row r="25545">
          <cell r="A25545">
            <v>1052889</v>
          </cell>
        </row>
        <row r="25546">
          <cell r="A25546">
            <v>1052889</v>
          </cell>
        </row>
        <row r="25547">
          <cell r="A25547">
            <v>1052889</v>
          </cell>
        </row>
        <row r="25548">
          <cell r="A25548">
            <v>1052889</v>
          </cell>
        </row>
        <row r="25549">
          <cell r="A25549">
            <v>1052889</v>
          </cell>
        </row>
        <row r="25550">
          <cell r="A25550">
            <v>1052889</v>
          </cell>
        </row>
        <row r="25551">
          <cell r="A25551">
            <v>1052891</v>
          </cell>
        </row>
        <row r="25552">
          <cell r="A25552">
            <v>1052891</v>
          </cell>
        </row>
        <row r="25553">
          <cell r="A25553">
            <v>1052891</v>
          </cell>
        </row>
        <row r="25554">
          <cell r="A25554">
            <v>1052891</v>
          </cell>
        </row>
        <row r="25555">
          <cell r="A25555">
            <v>1052891</v>
          </cell>
        </row>
        <row r="25556">
          <cell r="A25556">
            <v>1052891</v>
          </cell>
        </row>
        <row r="25557">
          <cell r="A25557">
            <v>1052891</v>
          </cell>
        </row>
        <row r="25558">
          <cell r="A25558">
            <v>1052891</v>
          </cell>
        </row>
        <row r="25559">
          <cell r="A25559">
            <v>1052891</v>
          </cell>
        </row>
        <row r="25560">
          <cell r="A25560">
            <v>1052892</v>
          </cell>
        </row>
        <row r="25561">
          <cell r="A25561">
            <v>1052892</v>
          </cell>
        </row>
        <row r="25562">
          <cell r="A25562">
            <v>1052892</v>
          </cell>
        </row>
        <row r="25563">
          <cell r="A25563">
            <v>1052892</v>
          </cell>
        </row>
        <row r="25564">
          <cell r="A25564">
            <v>1052892</v>
          </cell>
        </row>
        <row r="25565">
          <cell r="A25565">
            <v>1052892</v>
          </cell>
        </row>
        <row r="25566">
          <cell r="A25566">
            <v>1052892</v>
          </cell>
        </row>
        <row r="25567">
          <cell r="A25567">
            <v>1052892</v>
          </cell>
        </row>
        <row r="25568">
          <cell r="A25568">
            <v>1052892</v>
          </cell>
        </row>
        <row r="25569">
          <cell r="A25569">
            <v>1052892</v>
          </cell>
        </row>
        <row r="25570">
          <cell r="A25570">
            <v>1052892</v>
          </cell>
        </row>
        <row r="25571">
          <cell r="A25571">
            <v>1052892</v>
          </cell>
        </row>
        <row r="25572">
          <cell r="A25572">
            <v>1052892</v>
          </cell>
        </row>
        <row r="25573">
          <cell r="A25573">
            <v>1052892</v>
          </cell>
        </row>
        <row r="25574">
          <cell r="A25574">
            <v>1052892</v>
          </cell>
        </row>
        <row r="25575">
          <cell r="A25575">
            <v>1052892</v>
          </cell>
        </row>
        <row r="25576">
          <cell r="A25576">
            <v>1052892</v>
          </cell>
        </row>
        <row r="25577">
          <cell r="A25577">
            <v>1052894</v>
          </cell>
        </row>
        <row r="25578">
          <cell r="A25578">
            <v>1052894</v>
          </cell>
        </row>
        <row r="25579">
          <cell r="A25579">
            <v>1052894</v>
          </cell>
        </row>
        <row r="25580">
          <cell r="A25580">
            <v>1052894</v>
          </cell>
        </row>
        <row r="25581">
          <cell r="A25581">
            <v>1052894</v>
          </cell>
        </row>
        <row r="25582">
          <cell r="A25582">
            <v>1052894</v>
          </cell>
        </row>
        <row r="25583">
          <cell r="A25583">
            <v>1052894</v>
          </cell>
        </row>
        <row r="25584">
          <cell r="A25584">
            <v>1052894</v>
          </cell>
        </row>
        <row r="25585">
          <cell r="A25585">
            <v>1052894</v>
          </cell>
        </row>
        <row r="25586">
          <cell r="A25586">
            <v>1052894</v>
          </cell>
        </row>
        <row r="25587">
          <cell r="A25587">
            <v>1052894</v>
          </cell>
        </row>
        <row r="25588">
          <cell r="A25588">
            <v>1052894</v>
          </cell>
        </row>
        <row r="25589">
          <cell r="A25589">
            <v>1052894</v>
          </cell>
        </row>
        <row r="25590">
          <cell r="A25590">
            <v>1052894</v>
          </cell>
        </row>
        <row r="25591">
          <cell r="A25591">
            <v>1052894</v>
          </cell>
        </row>
        <row r="25592">
          <cell r="A25592">
            <v>1052894</v>
          </cell>
        </row>
        <row r="25593">
          <cell r="A25593">
            <v>1052894</v>
          </cell>
        </row>
        <row r="25594">
          <cell r="A25594">
            <v>1052894</v>
          </cell>
        </row>
        <row r="25595">
          <cell r="A25595">
            <v>1052894</v>
          </cell>
        </row>
        <row r="25596">
          <cell r="A25596">
            <v>1052894</v>
          </cell>
        </row>
        <row r="25597">
          <cell r="A25597">
            <v>1052894</v>
          </cell>
        </row>
        <row r="25598">
          <cell r="A25598">
            <v>1052894</v>
          </cell>
        </row>
        <row r="25599">
          <cell r="A25599">
            <v>1052894</v>
          </cell>
        </row>
        <row r="25600">
          <cell r="A25600">
            <v>1052894</v>
          </cell>
        </row>
        <row r="25601">
          <cell r="A25601">
            <v>1052894</v>
          </cell>
        </row>
        <row r="25602">
          <cell r="A25602">
            <v>1052894</v>
          </cell>
        </row>
        <row r="25603">
          <cell r="A25603">
            <v>1052894</v>
          </cell>
        </row>
        <row r="25604">
          <cell r="A25604">
            <v>1052894</v>
          </cell>
        </row>
        <row r="25605">
          <cell r="A25605">
            <v>1052894</v>
          </cell>
        </row>
        <row r="25606">
          <cell r="A25606">
            <v>1052894</v>
          </cell>
        </row>
        <row r="25607">
          <cell r="A25607">
            <v>1052894</v>
          </cell>
        </row>
        <row r="25608">
          <cell r="A25608">
            <v>1052894</v>
          </cell>
        </row>
        <row r="25609">
          <cell r="A25609">
            <v>1052894</v>
          </cell>
        </row>
        <row r="25610">
          <cell r="A25610">
            <v>1052894</v>
          </cell>
        </row>
        <row r="25611">
          <cell r="A25611">
            <v>1052894</v>
          </cell>
        </row>
        <row r="25612">
          <cell r="A25612">
            <v>1052894</v>
          </cell>
        </row>
        <row r="25613">
          <cell r="A25613">
            <v>1052894</v>
          </cell>
        </row>
        <row r="25614">
          <cell r="A25614">
            <v>1052894</v>
          </cell>
        </row>
        <row r="25615">
          <cell r="A25615">
            <v>1052894</v>
          </cell>
        </row>
        <row r="25616">
          <cell r="A25616">
            <v>1052894</v>
          </cell>
        </row>
        <row r="25617">
          <cell r="A25617">
            <v>1052894</v>
          </cell>
        </row>
        <row r="25618">
          <cell r="A25618">
            <v>1052894</v>
          </cell>
        </row>
        <row r="25619">
          <cell r="A25619">
            <v>1052894</v>
          </cell>
        </row>
        <row r="25620">
          <cell r="A25620">
            <v>1052894</v>
          </cell>
        </row>
        <row r="25621">
          <cell r="A25621">
            <v>1052894</v>
          </cell>
        </row>
        <row r="25622">
          <cell r="A25622">
            <v>1052894</v>
          </cell>
        </row>
        <row r="25623">
          <cell r="A25623">
            <v>1052894</v>
          </cell>
        </row>
        <row r="25624">
          <cell r="A25624">
            <v>1052894</v>
          </cell>
        </row>
        <row r="25625">
          <cell r="A25625">
            <v>1052894</v>
          </cell>
        </row>
        <row r="25626">
          <cell r="A25626">
            <v>1052894</v>
          </cell>
        </row>
        <row r="25627">
          <cell r="A25627">
            <v>1052894</v>
          </cell>
        </row>
        <row r="25628">
          <cell r="A25628">
            <v>1052894</v>
          </cell>
        </row>
        <row r="25629">
          <cell r="A25629">
            <v>1052894</v>
          </cell>
        </row>
        <row r="25630">
          <cell r="A25630">
            <v>1052894</v>
          </cell>
        </row>
        <row r="25631">
          <cell r="A25631">
            <v>1052894</v>
          </cell>
        </row>
        <row r="25632">
          <cell r="A25632">
            <v>1052894</v>
          </cell>
        </row>
        <row r="25633">
          <cell r="A25633">
            <v>1052894</v>
          </cell>
        </row>
        <row r="25634">
          <cell r="A25634">
            <v>1052894</v>
          </cell>
        </row>
        <row r="25635">
          <cell r="A25635">
            <v>1052894</v>
          </cell>
        </row>
        <row r="25636">
          <cell r="A25636">
            <v>1052894</v>
          </cell>
        </row>
        <row r="25637">
          <cell r="A25637">
            <v>1052894</v>
          </cell>
        </row>
        <row r="25638">
          <cell r="A25638">
            <v>1052894</v>
          </cell>
        </row>
        <row r="25639">
          <cell r="A25639">
            <v>1052894</v>
          </cell>
        </row>
        <row r="25640">
          <cell r="A25640">
            <v>1052894</v>
          </cell>
        </row>
        <row r="25641">
          <cell r="A25641">
            <v>1052894</v>
          </cell>
        </row>
        <row r="25642">
          <cell r="A25642">
            <v>1052894</v>
          </cell>
        </row>
        <row r="25643">
          <cell r="A25643">
            <v>1052894</v>
          </cell>
        </row>
        <row r="25644">
          <cell r="A25644">
            <v>1052894</v>
          </cell>
        </row>
        <row r="25645">
          <cell r="A25645">
            <v>1052894</v>
          </cell>
        </row>
        <row r="25646">
          <cell r="A25646">
            <v>1052894</v>
          </cell>
        </row>
        <row r="25647">
          <cell r="A25647">
            <v>1052894</v>
          </cell>
        </row>
        <row r="25648">
          <cell r="A25648">
            <v>1052894</v>
          </cell>
        </row>
        <row r="25649">
          <cell r="A25649">
            <v>1052894</v>
          </cell>
        </row>
        <row r="25650">
          <cell r="A25650">
            <v>1052894</v>
          </cell>
        </row>
        <row r="25651">
          <cell r="A25651">
            <v>1052894</v>
          </cell>
        </row>
        <row r="25652">
          <cell r="A25652">
            <v>1052894</v>
          </cell>
        </row>
        <row r="25653">
          <cell r="A25653">
            <v>1052894</v>
          </cell>
        </row>
        <row r="25654">
          <cell r="A25654">
            <v>1052894</v>
          </cell>
        </row>
        <row r="25655">
          <cell r="A25655">
            <v>1052894</v>
          </cell>
        </row>
        <row r="25656">
          <cell r="A25656">
            <v>1052894</v>
          </cell>
        </row>
        <row r="25657">
          <cell r="A25657">
            <v>1052894</v>
          </cell>
        </row>
        <row r="25658">
          <cell r="A25658">
            <v>1052894</v>
          </cell>
        </row>
        <row r="25659">
          <cell r="A25659">
            <v>1052894</v>
          </cell>
        </row>
        <row r="25660">
          <cell r="A25660">
            <v>1052894</v>
          </cell>
        </row>
        <row r="25661">
          <cell r="A25661">
            <v>1052894</v>
          </cell>
        </row>
        <row r="25662">
          <cell r="A25662">
            <v>1052894</v>
          </cell>
        </row>
        <row r="25663">
          <cell r="A25663">
            <v>1052895</v>
          </cell>
        </row>
        <row r="25664">
          <cell r="A25664">
            <v>1052895</v>
          </cell>
        </row>
        <row r="25665">
          <cell r="A25665">
            <v>1052895</v>
          </cell>
        </row>
        <row r="25666">
          <cell r="A25666">
            <v>1052895</v>
          </cell>
        </row>
        <row r="25667">
          <cell r="A25667">
            <v>1052895</v>
          </cell>
        </row>
        <row r="25668">
          <cell r="A25668">
            <v>1052895</v>
          </cell>
        </row>
        <row r="25669">
          <cell r="A25669">
            <v>1052895</v>
          </cell>
        </row>
        <row r="25670">
          <cell r="A25670">
            <v>1052896</v>
          </cell>
        </row>
        <row r="25671">
          <cell r="A25671">
            <v>1052896</v>
          </cell>
        </row>
        <row r="25672">
          <cell r="A25672">
            <v>1052896</v>
          </cell>
        </row>
        <row r="25673">
          <cell r="A25673">
            <v>1052896</v>
          </cell>
        </row>
        <row r="25674">
          <cell r="A25674">
            <v>1052896</v>
          </cell>
        </row>
        <row r="25675">
          <cell r="A25675">
            <v>1052896</v>
          </cell>
        </row>
        <row r="25676">
          <cell r="A25676">
            <v>1052896</v>
          </cell>
        </row>
        <row r="25677">
          <cell r="A25677">
            <v>1052896</v>
          </cell>
        </row>
        <row r="25678">
          <cell r="A25678">
            <v>1052896</v>
          </cell>
        </row>
        <row r="25679">
          <cell r="A25679">
            <v>1052896</v>
          </cell>
        </row>
        <row r="25680">
          <cell r="A25680">
            <v>1052896</v>
          </cell>
        </row>
        <row r="25681">
          <cell r="A25681">
            <v>1052896</v>
          </cell>
        </row>
        <row r="25682">
          <cell r="A25682">
            <v>1052896</v>
          </cell>
        </row>
        <row r="25683">
          <cell r="A25683">
            <v>1052896</v>
          </cell>
        </row>
        <row r="25684">
          <cell r="A25684">
            <v>1052896</v>
          </cell>
        </row>
        <row r="25685">
          <cell r="A25685">
            <v>1052896</v>
          </cell>
        </row>
        <row r="25686">
          <cell r="A25686">
            <v>1052896</v>
          </cell>
        </row>
        <row r="25687">
          <cell r="A25687">
            <v>1052896</v>
          </cell>
        </row>
        <row r="25688">
          <cell r="A25688">
            <v>1052896</v>
          </cell>
        </row>
        <row r="25689">
          <cell r="A25689">
            <v>1052896</v>
          </cell>
        </row>
        <row r="25690">
          <cell r="A25690">
            <v>1052896</v>
          </cell>
        </row>
        <row r="25691">
          <cell r="A25691">
            <v>1052896</v>
          </cell>
        </row>
        <row r="25692">
          <cell r="A25692">
            <v>1052896</v>
          </cell>
        </row>
        <row r="25693">
          <cell r="A25693">
            <v>1052896</v>
          </cell>
        </row>
        <row r="25694">
          <cell r="A25694">
            <v>1052896</v>
          </cell>
        </row>
        <row r="25695">
          <cell r="A25695">
            <v>1052896</v>
          </cell>
        </row>
        <row r="25696">
          <cell r="A25696">
            <v>1052896</v>
          </cell>
        </row>
        <row r="25697">
          <cell r="A25697">
            <v>1052896</v>
          </cell>
        </row>
        <row r="25698">
          <cell r="A25698">
            <v>1052896</v>
          </cell>
        </row>
        <row r="25699">
          <cell r="A25699">
            <v>1052896</v>
          </cell>
        </row>
        <row r="25700">
          <cell r="A25700">
            <v>1052896</v>
          </cell>
        </row>
        <row r="25701">
          <cell r="A25701">
            <v>1052896</v>
          </cell>
        </row>
        <row r="25702">
          <cell r="A25702">
            <v>1052896</v>
          </cell>
        </row>
        <row r="25703">
          <cell r="A25703">
            <v>1052896</v>
          </cell>
        </row>
        <row r="25704">
          <cell r="A25704">
            <v>1052896</v>
          </cell>
        </row>
        <row r="25705">
          <cell r="A25705">
            <v>1052896</v>
          </cell>
        </row>
        <row r="25706">
          <cell r="A25706">
            <v>1052896</v>
          </cell>
        </row>
        <row r="25707">
          <cell r="A25707">
            <v>1052896</v>
          </cell>
        </row>
        <row r="25708">
          <cell r="A25708">
            <v>1052896</v>
          </cell>
        </row>
        <row r="25709">
          <cell r="A25709">
            <v>1052896</v>
          </cell>
        </row>
        <row r="25710">
          <cell r="A25710">
            <v>1052896</v>
          </cell>
        </row>
        <row r="25711">
          <cell r="A25711">
            <v>1052896</v>
          </cell>
        </row>
        <row r="25712">
          <cell r="A25712">
            <v>1052896</v>
          </cell>
        </row>
        <row r="25713">
          <cell r="A25713">
            <v>1052896</v>
          </cell>
        </row>
        <row r="25714">
          <cell r="A25714">
            <v>1052896</v>
          </cell>
        </row>
        <row r="25715">
          <cell r="A25715">
            <v>1052896</v>
          </cell>
        </row>
        <row r="25716">
          <cell r="A25716">
            <v>1052896</v>
          </cell>
        </row>
        <row r="25717">
          <cell r="A25717">
            <v>1052896</v>
          </cell>
        </row>
        <row r="25718">
          <cell r="A25718">
            <v>1052896</v>
          </cell>
        </row>
        <row r="25719">
          <cell r="A25719">
            <v>1052896</v>
          </cell>
        </row>
        <row r="25720">
          <cell r="A25720">
            <v>1052896</v>
          </cell>
        </row>
        <row r="25721">
          <cell r="A25721">
            <v>1052896</v>
          </cell>
        </row>
        <row r="25722">
          <cell r="A25722">
            <v>1052896</v>
          </cell>
        </row>
        <row r="25723">
          <cell r="A25723">
            <v>1052896</v>
          </cell>
        </row>
        <row r="25724">
          <cell r="A25724">
            <v>1052896</v>
          </cell>
        </row>
        <row r="25725">
          <cell r="A25725">
            <v>1052896</v>
          </cell>
        </row>
        <row r="25726">
          <cell r="A25726">
            <v>1052896</v>
          </cell>
        </row>
        <row r="25727">
          <cell r="A25727">
            <v>1052896</v>
          </cell>
        </row>
        <row r="25728">
          <cell r="A25728">
            <v>1052896</v>
          </cell>
        </row>
        <row r="25729">
          <cell r="A25729">
            <v>1052896</v>
          </cell>
        </row>
        <row r="25730">
          <cell r="A25730">
            <v>1052896</v>
          </cell>
        </row>
        <row r="25731">
          <cell r="A25731">
            <v>1052896</v>
          </cell>
        </row>
        <row r="25732">
          <cell r="A25732">
            <v>1052896</v>
          </cell>
        </row>
        <row r="25733">
          <cell r="A25733">
            <v>1052896</v>
          </cell>
        </row>
        <row r="25734">
          <cell r="A25734">
            <v>1052897</v>
          </cell>
        </row>
        <row r="25735">
          <cell r="A25735">
            <v>1052897</v>
          </cell>
        </row>
        <row r="25736">
          <cell r="A25736">
            <v>1052897</v>
          </cell>
        </row>
        <row r="25737">
          <cell r="A25737">
            <v>1052897</v>
          </cell>
        </row>
        <row r="25738">
          <cell r="A25738">
            <v>1052898</v>
          </cell>
        </row>
        <row r="25739">
          <cell r="A25739">
            <v>1052898</v>
          </cell>
        </row>
        <row r="25740">
          <cell r="A25740">
            <v>1052898</v>
          </cell>
        </row>
        <row r="25741">
          <cell r="A25741">
            <v>1052898</v>
          </cell>
        </row>
        <row r="25742">
          <cell r="A25742">
            <v>1052898</v>
          </cell>
        </row>
        <row r="25743">
          <cell r="A25743">
            <v>1052898</v>
          </cell>
        </row>
        <row r="25744">
          <cell r="A25744">
            <v>1052898</v>
          </cell>
        </row>
        <row r="25745">
          <cell r="A25745">
            <v>1052898</v>
          </cell>
        </row>
        <row r="25746">
          <cell r="A25746">
            <v>1052898</v>
          </cell>
        </row>
        <row r="25747">
          <cell r="A25747">
            <v>1052898</v>
          </cell>
        </row>
        <row r="25748">
          <cell r="A25748">
            <v>1052898</v>
          </cell>
        </row>
        <row r="25749">
          <cell r="A25749">
            <v>1052898</v>
          </cell>
        </row>
        <row r="25750">
          <cell r="A25750">
            <v>1052898</v>
          </cell>
        </row>
        <row r="25751">
          <cell r="A25751">
            <v>1052898</v>
          </cell>
        </row>
        <row r="25752">
          <cell r="A25752">
            <v>1052898</v>
          </cell>
        </row>
        <row r="25753">
          <cell r="A25753">
            <v>1052899</v>
          </cell>
        </row>
        <row r="25754">
          <cell r="A25754">
            <v>1052899</v>
          </cell>
        </row>
        <row r="25755">
          <cell r="A25755">
            <v>1052899</v>
          </cell>
        </row>
        <row r="25756">
          <cell r="A25756">
            <v>1052900</v>
          </cell>
        </row>
        <row r="25757">
          <cell r="A25757">
            <v>1052900</v>
          </cell>
        </row>
        <row r="25758">
          <cell r="A25758">
            <v>1052900</v>
          </cell>
        </row>
        <row r="25759">
          <cell r="A25759">
            <v>1052900</v>
          </cell>
        </row>
        <row r="25760">
          <cell r="A25760">
            <v>1052900</v>
          </cell>
        </row>
        <row r="25761">
          <cell r="A25761">
            <v>1052900</v>
          </cell>
        </row>
        <row r="25762">
          <cell r="A25762">
            <v>1052901</v>
          </cell>
        </row>
        <row r="25763">
          <cell r="A25763">
            <v>1052901</v>
          </cell>
        </row>
        <row r="25764">
          <cell r="A25764">
            <v>1052901</v>
          </cell>
        </row>
        <row r="25765">
          <cell r="A25765">
            <v>1052902</v>
          </cell>
        </row>
        <row r="25766">
          <cell r="A25766">
            <v>1052902</v>
          </cell>
        </row>
        <row r="25767">
          <cell r="A25767">
            <v>1052902</v>
          </cell>
        </row>
        <row r="25768">
          <cell r="A25768">
            <v>1052902</v>
          </cell>
        </row>
        <row r="25769">
          <cell r="A25769">
            <v>1052902</v>
          </cell>
        </row>
        <row r="25770">
          <cell r="A25770">
            <v>1052902</v>
          </cell>
        </row>
        <row r="25771">
          <cell r="A25771">
            <v>1052902</v>
          </cell>
        </row>
        <row r="25772">
          <cell r="A25772">
            <v>1052903</v>
          </cell>
        </row>
        <row r="25773">
          <cell r="A25773">
            <v>1052903</v>
          </cell>
        </row>
        <row r="25774">
          <cell r="A25774">
            <v>1052903</v>
          </cell>
        </row>
        <row r="25775">
          <cell r="A25775">
            <v>1052903</v>
          </cell>
        </row>
        <row r="25776">
          <cell r="A25776">
            <v>1052903</v>
          </cell>
        </row>
        <row r="25777">
          <cell r="A25777">
            <v>1052903</v>
          </cell>
        </row>
        <row r="25778">
          <cell r="A25778">
            <v>1052903</v>
          </cell>
        </row>
        <row r="25779">
          <cell r="A25779">
            <v>1052903</v>
          </cell>
        </row>
        <row r="25780">
          <cell r="A25780">
            <v>1052903</v>
          </cell>
        </row>
        <row r="25781">
          <cell r="A25781">
            <v>1052903</v>
          </cell>
        </row>
        <row r="25782">
          <cell r="A25782">
            <v>1052904</v>
          </cell>
        </row>
        <row r="25783">
          <cell r="A25783">
            <v>1052907</v>
          </cell>
        </row>
        <row r="25784">
          <cell r="A25784">
            <v>1052934</v>
          </cell>
        </row>
        <row r="25785">
          <cell r="A25785">
            <v>1052934</v>
          </cell>
        </row>
        <row r="25786">
          <cell r="A25786">
            <v>1052934</v>
          </cell>
        </row>
        <row r="25787">
          <cell r="A25787">
            <v>1052934</v>
          </cell>
        </row>
        <row r="25788">
          <cell r="A25788">
            <v>1052934</v>
          </cell>
        </row>
        <row r="25789">
          <cell r="A25789">
            <v>1052934</v>
          </cell>
        </row>
        <row r="25790">
          <cell r="A25790">
            <v>1052934</v>
          </cell>
        </row>
        <row r="25791">
          <cell r="A25791">
            <v>1052934</v>
          </cell>
        </row>
        <row r="25792">
          <cell r="A25792">
            <v>1052934</v>
          </cell>
        </row>
        <row r="25793">
          <cell r="A25793">
            <v>1052934</v>
          </cell>
        </row>
        <row r="25794">
          <cell r="A25794">
            <v>1052935</v>
          </cell>
        </row>
        <row r="25795">
          <cell r="A25795">
            <v>1052935</v>
          </cell>
        </row>
        <row r="25796">
          <cell r="A25796">
            <v>1052935</v>
          </cell>
        </row>
        <row r="25797">
          <cell r="A25797">
            <v>1052935</v>
          </cell>
        </row>
        <row r="25798">
          <cell r="A25798">
            <v>1052935</v>
          </cell>
        </row>
        <row r="25799">
          <cell r="A25799">
            <v>1052935</v>
          </cell>
        </row>
        <row r="25800">
          <cell r="A25800">
            <v>1052935</v>
          </cell>
        </row>
        <row r="25801">
          <cell r="A25801">
            <v>1052935</v>
          </cell>
        </row>
        <row r="25802">
          <cell r="A25802">
            <v>1052935</v>
          </cell>
        </row>
        <row r="25803">
          <cell r="A25803">
            <v>1052935</v>
          </cell>
        </row>
        <row r="25804">
          <cell r="A25804">
            <v>1052935</v>
          </cell>
        </row>
        <row r="25805">
          <cell r="A25805">
            <v>1052936</v>
          </cell>
        </row>
        <row r="25806">
          <cell r="A25806">
            <v>1052936</v>
          </cell>
        </row>
        <row r="25807">
          <cell r="A25807">
            <v>1052936</v>
          </cell>
        </row>
        <row r="25808">
          <cell r="A25808">
            <v>1052936</v>
          </cell>
        </row>
        <row r="25809">
          <cell r="A25809">
            <v>1052936</v>
          </cell>
        </row>
        <row r="25810">
          <cell r="A25810">
            <v>1052936</v>
          </cell>
        </row>
        <row r="25811">
          <cell r="A25811">
            <v>1052936</v>
          </cell>
        </row>
        <row r="25812">
          <cell r="A25812">
            <v>1052936</v>
          </cell>
        </row>
        <row r="25813">
          <cell r="A25813">
            <v>1052936</v>
          </cell>
        </row>
        <row r="25814">
          <cell r="A25814">
            <v>1052936</v>
          </cell>
        </row>
        <row r="25815">
          <cell r="A25815">
            <v>1052936</v>
          </cell>
        </row>
        <row r="25816">
          <cell r="A25816">
            <v>1052936</v>
          </cell>
        </row>
        <row r="25817">
          <cell r="A25817">
            <v>1052936</v>
          </cell>
        </row>
        <row r="25818">
          <cell r="A25818">
            <v>1052936</v>
          </cell>
        </row>
        <row r="25819">
          <cell r="A25819">
            <v>1052936</v>
          </cell>
        </row>
        <row r="25820">
          <cell r="A25820">
            <v>1052936</v>
          </cell>
        </row>
        <row r="25821">
          <cell r="A25821">
            <v>1052936</v>
          </cell>
        </row>
        <row r="25822">
          <cell r="A25822">
            <v>1052936</v>
          </cell>
        </row>
        <row r="25823">
          <cell r="A25823">
            <v>1052937</v>
          </cell>
        </row>
        <row r="25824">
          <cell r="A25824">
            <v>1052937</v>
          </cell>
        </row>
        <row r="25825">
          <cell r="A25825">
            <v>1052937</v>
          </cell>
        </row>
        <row r="25826">
          <cell r="A25826">
            <v>1052937</v>
          </cell>
        </row>
        <row r="25827">
          <cell r="A25827">
            <v>1052937</v>
          </cell>
        </row>
        <row r="25828">
          <cell r="A25828">
            <v>1052937</v>
          </cell>
        </row>
        <row r="25829">
          <cell r="A25829">
            <v>1052937</v>
          </cell>
        </row>
        <row r="25830">
          <cell r="A25830">
            <v>1052937</v>
          </cell>
        </row>
        <row r="25831">
          <cell r="A25831">
            <v>1052937</v>
          </cell>
        </row>
        <row r="25832">
          <cell r="A25832">
            <v>1052937</v>
          </cell>
        </row>
        <row r="25833">
          <cell r="A25833">
            <v>1052938</v>
          </cell>
        </row>
        <row r="25834">
          <cell r="A25834">
            <v>1052938</v>
          </cell>
        </row>
        <row r="25835">
          <cell r="A25835">
            <v>1052938</v>
          </cell>
        </row>
        <row r="25836">
          <cell r="A25836">
            <v>1052938</v>
          </cell>
        </row>
        <row r="25837">
          <cell r="A25837">
            <v>1052938</v>
          </cell>
        </row>
        <row r="25838">
          <cell r="A25838">
            <v>1052939</v>
          </cell>
        </row>
        <row r="25839">
          <cell r="A25839">
            <v>1052939</v>
          </cell>
        </row>
        <row r="25840">
          <cell r="A25840">
            <v>1052939</v>
          </cell>
        </row>
        <row r="25841">
          <cell r="A25841">
            <v>1052939</v>
          </cell>
        </row>
        <row r="25842">
          <cell r="A25842">
            <v>1052939</v>
          </cell>
        </row>
        <row r="25843">
          <cell r="A25843">
            <v>1052939</v>
          </cell>
        </row>
        <row r="25844">
          <cell r="A25844">
            <v>1052948</v>
          </cell>
        </row>
        <row r="25845">
          <cell r="A25845">
            <v>1052948</v>
          </cell>
        </row>
        <row r="25846">
          <cell r="A25846">
            <v>1052948</v>
          </cell>
        </row>
        <row r="25847">
          <cell r="A25847">
            <v>1052948</v>
          </cell>
        </row>
        <row r="25848">
          <cell r="A25848">
            <v>1052948</v>
          </cell>
        </row>
        <row r="25849">
          <cell r="A25849">
            <v>1052948</v>
          </cell>
        </row>
        <row r="25850">
          <cell r="A25850">
            <v>1052948</v>
          </cell>
        </row>
        <row r="25851">
          <cell r="A25851">
            <v>1052948</v>
          </cell>
        </row>
        <row r="25852">
          <cell r="A25852">
            <v>1052948</v>
          </cell>
        </row>
        <row r="25853">
          <cell r="A25853">
            <v>1052949</v>
          </cell>
        </row>
        <row r="25854">
          <cell r="A25854">
            <v>1052949</v>
          </cell>
        </row>
        <row r="25855">
          <cell r="A25855">
            <v>1052963</v>
          </cell>
        </row>
        <row r="25856">
          <cell r="A25856">
            <v>1052964</v>
          </cell>
        </row>
        <row r="25857">
          <cell r="A25857">
            <v>1052979</v>
          </cell>
        </row>
        <row r="25858">
          <cell r="A25858">
            <v>1052979</v>
          </cell>
        </row>
        <row r="25859">
          <cell r="A25859">
            <v>1052979</v>
          </cell>
        </row>
        <row r="25860">
          <cell r="A25860">
            <v>1052979</v>
          </cell>
        </row>
        <row r="25861">
          <cell r="A25861">
            <v>1052986</v>
          </cell>
        </row>
        <row r="25862">
          <cell r="A25862">
            <v>1052986</v>
          </cell>
        </row>
        <row r="25863">
          <cell r="A25863">
            <v>1052986</v>
          </cell>
        </row>
        <row r="25864">
          <cell r="A25864">
            <v>1052986</v>
          </cell>
        </row>
        <row r="25865">
          <cell r="A25865">
            <v>1052986</v>
          </cell>
        </row>
        <row r="25866">
          <cell r="A25866">
            <v>1052986</v>
          </cell>
        </row>
        <row r="25867">
          <cell r="A25867">
            <v>1052986</v>
          </cell>
        </row>
        <row r="25868">
          <cell r="A25868">
            <v>1052986</v>
          </cell>
        </row>
        <row r="25869">
          <cell r="A25869">
            <v>1052986</v>
          </cell>
        </row>
        <row r="25870">
          <cell r="A25870">
            <v>1052986</v>
          </cell>
        </row>
        <row r="25871">
          <cell r="A25871">
            <v>1052986</v>
          </cell>
        </row>
        <row r="25872">
          <cell r="A25872">
            <v>1052986</v>
          </cell>
        </row>
        <row r="25873">
          <cell r="A25873">
            <v>1052986</v>
          </cell>
        </row>
        <row r="25874">
          <cell r="A25874">
            <v>1052986</v>
          </cell>
        </row>
        <row r="25875">
          <cell r="A25875">
            <v>1052986</v>
          </cell>
        </row>
        <row r="25876">
          <cell r="A25876">
            <v>1052986</v>
          </cell>
        </row>
        <row r="25877">
          <cell r="A25877">
            <v>1052986</v>
          </cell>
        </row>
        <row r="25878">
          <cell r="A25878">
            <v>1052986</v>
          </cell>
        </row>
        <row r="25879">
          <cell r="A25879">
            <v>1052986</v>
          </cell>
        </row>
        <row r="25880">
          <cell r="A25880">
            <v>1052986</v>
          </cell>
        </row>
        <row r="25881">
          <cell r="A25881">
            <v>1052989</v>
          </cell>
        </row>
        <row r="25882">
          <cell r="A25882">
            <v>1052989</v>
          </cell>
        </row>
        <row r="25883">
          <cell r="A25883">
            <v>1052989</v>
          </cell>
        </row>
        <row r="25884">
          <cell r="A25884">
            <v>1052989</v>
          </cell>
        </row>
        <row r="25885">
          <cell r="A25885">
            <v>1053005</v>
          </cell>
        </row>
        <row r="25886">
          <cell r="A25886">
            <v>1053005</v>
          </cell>
        </row>
        <row r="25887">
          <cell r="A25887">
            <v>1053005</v>
          </cell>
        </row>
        <row r="25888">
          <cell r="A25888">
            <v>1053005</v>
          </cell>
        </row>
        <row r="25889">
          <cell r="A25889">
            <v>1053005</v>
          </cell>
        </row>
        <row r="25890">
          <cell r="A25890">
            <v>1053005</v>
          </cell>
        </row>
        <row r="25891">
          <cell r="A25891">
            <v>1053005</v>
          </cell>
        </row>
        <row r="25892">
          <cell r="A25892">
            <v>1053005</v>
          </cell>
        </row>
        <row r="25893">
          <cell r="A25893">
            <v>1053005</v>
          </cell>
        </row>
        <row r="25894">
          <cell r="A25894">
            <v>1053005</v>
          </cell>
        </row>
        <row r="25895">
          <cell r="A25895">
            <v>1053005</v>
          </cell>
        </row>
        <row r="25896">
          <cell r="A25896">
            <v>1053005</v>
          </cell>
        </row>
        <row r="25897">
          <cell r="A25897">
            <v>1053007</v>
          </cell>
        </row>
        <row r="25898">
          <cell r="A25898">
            <v>1053007</v>
          </cell>
        </row>
        <row r="25899">
          <cell r="A25899">
            <v>1053007</v>
          </cell>
        </row>
        <row r="25900">
          <cell r="A25900">
            <v>1053007</v>
          </cell>
        </row>
        <row r="25901">
          <cell r="A25901">
            <v>1053007</v>
          </cell>
        </row>
        <row r="25902">
          <cell r="A25902">
            <v>1053007</v>
          </cell>
        </row>
        <row r="25903">
          <cell r="A25903">
            <v>1053008</v>
          </cell>
        </row>
        <row r="25904">
          <cell r="A25904">
            <v>1053008</v>
          </cell>
        </row>
        <row r="25905">
          <cell r="A25905">
            <v>1053008</v>
          </cell>
        </row>
        <row r="25906">
          <cell r="A25906">
            <v>1053008</v>
          </cell>
        </row>
        <row r="25907">
          <cell r="A25907">
            <v>1053010</v>
          </cell>
        </row>
        <row r="25908">
          <cell r="A25908">
            <v>1053010</v>
          </cell>
        </row>
        <row r="25909">
          <cell r="A25909">
            <v>1053010</v>
          </cell>
        </row>
        <row r="25910">
          <cell r="A25910">
            <v>1053010</v>
          </cell>
        </row>
        <row r="25911">
          <cell r="A25911">
            <v>1053011</v>
          </cell>
        </row>
        <row r="25912">
          <cell r="A25912">
            <v>1053011</v>
          </cell>
        </row>
        <row r="25913">
          <cell r="A25913">
            <v>1053058</v>
          </cell>
        </row>
        <row r="25914">
          <cell r="A25914">
            <v>1053060</v>
          </cell>
        </row>
        <row r="25915">
          <cell r="A25915">
            <v>1053236</v>
          </cell>
        </row>
        <row r="25916">
          <cell r="A25916">
            <v>1053236</v>
          </cell>
        </row>
        <row r="25917">
          <cell r="A25917">
            <v>1053236</v>
          </cell>
        </row>
        <row r="25918">
          <cell r="A25918">
            <v>1053300</v>
          </cell>
        </row>
        <row r="25919">
          <cell r="A25919">
            <v>1053300</v>
          </cell>
        </row>
        <row r="25920">
          <cell r="A25920">
            <v>1053300</v>
          </cell>
        </row>
        <row r="25921">
          <cell r="A25921">
            <v>1053300</v>
          </cell>
        </row>
        <row r="25922">
          <cell r="A25922">
            <v>1053300</v>
          </cell>
        </row>
        <row r="25923">
          <cell r="A25923">
            <v>1053300</v>
          </cell>
        </row>
        <row r="25924">
          <cell r="A25924">
            <v>1053300</v>
          </cell>
        </row>
        <row r="25925">
          <cell r="A25925">
            <v>1053300</v>
          </cell>
        </row>
        <row r="25926">
          <cell r="A25926">
            <v>1053300</v>
          </cell>
        </row>
        <row r="25927">
          <cell r="A25927">
            <v>1053300</v>
          </cell>
        </row>
        <row r="25928">
          <cell r="A25928">
            <v>1053300</v>
          </cell>
        </row>
        <row r="25929">
          <cell r="A25929">
            <v>1053300</v>
          </cell>
        </row>
        <row r="25930">
          <cell r="A25930">
            <v>1053300</v>
          </cell>
        </row>
        <row r="25931">
          <cell r="A25931">
            <v>1053300</v>
          </cell>
        </row>
        <row r="25932">
          <cell r="A25932">
            <v>1053300</v>
          </cell>
        </row>
        <row r="25933">
          <cell r="A25933">
            <v>1053300</v>
          </cell>
        </row>
        <row r="25934">
          <cell r="A25934">
            <v>1053300</v>
          </cell>
        </row>
        <row r="25935">
          <cell r="A25935">
            <v>1053300</v>
          </cell>
        </row>
        <row r="25936">
          <cell r="A25936">
            <v>1053300</v>
          </cell>
        </row>
        <row r="25937">
          <cell r="A25937">
            <v>1053300</v>
          </cell>
        </row>
        <row r="25938">
          <cell r="A25938">
            <v>1053300</v>
          </cell>
        </row>
        <row r="25939">
          <cell r="A25939">
            <v>1053300</v>
          </cell>
        </row>
        <row r="25940">
          <cell r="A25940">
            <v>1053300</v>
          </cell>
        </row>
        <row r="25941">
          <cell r="A25941">
            <v>1053300</v>
          </cell>
        </row>
        <row r="25942">
          <cell r="A25942">
            <v>1053300</v>
          </cell>
        </row>
        <row r="25943">
          <cell r="A25943">
            <v>1053300</v>
          </cell>
        </row>
        <row r="25944">
          <cell r="A25944">
            <v>1053300</v>
          </cell>
        </row>
        <row r="25945">
          <cell r="A25945">
            <v>1053300</v>
          </cell>
        </row>
        <row r="25946">
          <cell r="A25946">
            <v>1053300</v>
          </cell>
        </row>
        <row r="25947">
          <cell r="A25947">
            <v>1053300</v>
          </cell>
        </row>
        <row r="25948">
          <cell r="A25948">
            <v>1053300</v>
          </cell>
        </row>
        <row r="25949">
          <cell r="A25949">
            <v>1053300</v>
          </cell>
        </row>
        <row r="25950">
          <cell r="A25950">
            <v>1053300</v>
          </cell>
        </row>
        <row r="25951">
          <cell r="A25951">
            <v>1053300</v>
          </cell>
        </row>
        <row r="25952">
          <cell r="A25952">
            <v>1053300</v>
          </cell>
        </row>
        <row r="25953">
          <cell r="A25953">
            <v>1053300</v>
          </cell>
        </row>
        <row r="25954">
          <cell r="A25954">
            <v>1053300</v>
          </cell>
        </row>
        <row r="25955">
          <cell r="A25955">
            <v>1053300</v>
          </cell>
        </row>
        <row r="25956">
          <cell r="A25956">
            <v>1053300</v>
          </cell>
        </row>
        <row r="25957">
          <cell r="A25957">
            <v>1053300</v>
          </cell>
        </row>
        <row r="25958">
          <cell r="A25958">
            <v>1053300</v>
          </cell>
        </row>
        <row r="25959">
          <cell r="A25959">
            <v>1053300</v>
          </cell>
        </row>
        <row r="25960">
          <cell r="A25960">
            <v>1053300</v>
          </cell>
        </row>
        <row r="25961">
          <cell r="A25961">
            <v>1053300</v>
          </cell>
        </row>
        <row r="25962">
          <cell r="A25962">
            <v>1053300</v>
          </cell>
        </row>
        <row r="25963">
          <cell r="A25963">
            <v>1053300</v>
          </cell>
        </row>
        <row r="25964">
          <cell r="A25964">
            <v>1053300</v>
          </cell>
        </row>
        <row r="25965">
          <cell r="A25965">
            <v>1053300</v>
          </cell>
        </row>
        <row r="25966">
          <cell r="A25966">
            <v>1053300</v>
          </cell>
        </row>
        <row r="25967">
          <cell r="A25967">
            <v>1053300</v>
          </cell>
        </row>
        <row r="25968">
          <cell r="A25968">
            <v>1053300</v>
          </cell>
        </row>
        <row r="25969">
          <cell r="A25969">
            <v>1053300</v>
          </cell>
        </row>
        <row r="25970">
          <cell r="A25970">
            <v>1053300</v>
          </cell>
        </row>
        <row r="25971">
          <cell r="A25971">
            <v>1053356</v>
          </cell>
        </row>
        <row r="25972">
          <cell r="A25972">
            <v>1053356</v>
          </cell>
        </row>
        <row r="25973">
          <cell r="A25973">
            <v>1053356</v>
          </cell>
        </row>
        <row r="25974">
          <cell r="A25974">
            <v>1053356</v>
          </cell>
        </row>
        <row r="25975">
          <cell r="A25975">
            <v>1053356</v>
          </cell>
        </row>
        <row r="25976">
          <cell r="A25976">
            <v>1053356</v>
          </cell>
        </row>
        <row r="25977">
          <cell r="A25977">
            <v>1053356</v>
          </cell>
        </row>
        <row r="25978">
          <cell r="A25978">
            <v>1053394</v>
          </cell>
        </row>
        <row r="25979">
          <cell r="A25979">
            <v>1053394</v>
          </cell>
        </row>
        <row r="25980">
          <cell r="A25980">
            <v>1053394</v>
          </cell>
        </row>
        <row r="25981">
          <cell r="A25981">
            <v>1053394</v>
          </cell>
        </row>
        <row r="25982">
          <cell r="A25982">
            <v>1053394</v>
          </cell>
        </row>
        <row r="25983">
          <cell r="A25983">
            <v>1053394</v>
          </cell>
        </row>
        <row r="25984">
          <cell r="A25984">
            <v>1053394</v>
          </cell>
        </row>
        <row r="25985">
          <cell r="A25985">
            <v>1053553</v>
          </cell>
        </row>
        <row r="25986">
          <cell r="A25986">
            <v>1053554</v>
          </cell>
        </row>
        <row r="25987">
          <cell r="A25987">
            <v>1053555</v>
          </cell>
        </row>
        <row r="25988">
          <cell r="A25988">
            <v>1053571</v>
          </cell>
        </row>
        <row r="25989">
          <cell r="A25989">
            <v>1053665</v>
          </cell>
        </row>
        <row r="25990">
          <cell r="A25990">
            <v>1053667</v>
          </cell>
        </row>
        <row r="25991">
          <cell r="A25991">
            <v>1053669</v>
          </cell>
        </row>
        <row r="25992">
          <cell r="A25992">
            <v>1053671</v>
          </cell>
        </row>
        <row r="25993">
          <cell r="A25993">
            <v>1053672</v>
          </cell>
        </row>
        <row r="25994">
          <cell r="A25994">
            <v>1053674</v>
          </cell>
        </row>
        <row r="25995">
          <cell r="A25995">
            <v>1053677</v>
          </cell>
        </row>
        <row r="25996">
          <cell r="A25996">
            <v>1053677</v>
          </cell>
        </row>
        <row r="25997">
          <cell r="A25997">
            <v>1053677</v>
          </cell>
        </row>
        <row r="25998">
          <cell r="A25998">
            <v>1053677</v>
          </cell>
        </row>
        <row r="25999">
          <cell r="A25999">
            <v>1053677</v>
          </cell>
        </row>
        <row r="26000">
          <cell r="A26000">
            <v>1053677</v>
          </cell>
        </row>
        <row r="26001">
          <cell r="A26001">
            <v>1053677</v>
          </cell>
        </row>
        <row r="26002">
          <cell r="A26002">
            <v>1053679</v>
          </cell>
        </row>
        <row r="26003">
          <cell r="A26003">
            <v>1053679</v>
          </cell>
        </row>
        <row r="26004">
          <cell r="A26004">
            <v>1053679</v>
          </cell>
        </row>
        <row r="26005">
          <cell r="A26005">
            <v>1053679</v>
          </cell>
        </row>
        <row r="26006">
          <cell r="A26006">
            <v>1053679</v>
          </cell>
        </row>
        <row r="26007">
          <cell r="A26007">
            <v>1053679</v>
          </cell>
        </row>
        <row r="26008">
          <cell r="A26008">
            <v>1053679</v>
          </cell>
        </row>
        <row r="26009">
          <cell r="A26009">
            <v>1053679</v>
          </cell>
        </row>
        <row r="26010">
          <cell r="A26010">
            <v>1053679</v>
          </cell>
        </row>
        <row r="26011">
          <cell r="A26011">
            <v>1053680</v>
          </cell>
        </row>
        <row r="26012">
          <cell r="A26012">
            <v>1053680</v>
          </cell>
        </row>
        <row r="26013">
          <cell r="A26013">
            <v>1053680</v>
          </cell>
        </row>
        <row r="26014">
          <cell r="A26014">
            <v>1053680</v>
          </cell>
        </row>
        <row r="26015">
          <cell r="A26015">
            <v>1053680</v>
          </cell>
        </row>
        <row r="26016">
          <cell r="A26016">
            <v>1053680</v>
          </cell>
        </row>
        <row r="26017">
          <cell r="A26017">
            <v>1053692</v>
          </cell>
        </row>
        <row r="26018">
          <cell r="A26018">
            <v>1053692</v>
          </cell>
        </row>
        <row r="26019">
          <cell r="A26019">
            <v>1053692</v>
          </cell>
        </row>
        <row r="26020">
          <cell r="A26020">
            <v>1053692</v>
          </cell>
        </row>
        <row r="26021">
          <cell r="A26021">
            <v>1053692</v>
          </cell>
        </row>
        <row r="26022">
          <cell r="A26022">
            <v>1053692</v>
          </cell>
        </row>
        <row r="26023">
          <cell r="A26023">
            <v>1053693</v>
          </cell>
        </row>
        <row r="26024">
          <cell r="A26024">
            <v>1053693</v>
          </cell>
        </row>
        <row r="26025">
          <cell r="A26025">
            <v>1053694</v>
          </cell>
        </row>
        <row r="26026">
          <cell r="A26026">
            <v>1053694</v>
          </cell>
        </row>
        <row r="26027">
          <cell r="A26027">
            <v>1053696</v>
          </cell>
        </row>
        <row r="26028">
          <cell r="A26028">
            <v>1053696</v>
          </cell>
        </row>
        <row r="26029">
          <cell r="A26029">
            <v>1053696</v>
          </cell>
        </row>
        <row r="26030">
          <cell r="A26030">
            <v>1053699</v>
          </cell>
        </row>
        <row r="26031">
          <cell r="A26031">
            <v>1053699</v>
          </cell>
        </row>
        <row r="26032">
          <cell r="A26032">
            <v>1053699</v>
          </cell>
        </row>
        <row r="26033">
          <cell r="A26033">
            <v>1053699</v>
          </cell>
        </row>
        <row r="26034">
          <cell r="A26034">
            <v>1053699</v>
          </cell>
        </row>
        <row r="26035">
          <cell r="A26035">
            <v>1053701</v>
          </cell>
        </row>
        <row r="26036">
          <cell r="A26036">
            <v>1053701</v>
          </cell>
        </row>
        <row r="26037">
          <cell r="A26037">
            <v>1053701</v>
          </cell>
        </row>
        <row r="26038">
          <cell r="A26038">
            <v>1053701</v>
          </cell>
        </row>
        <row r="26039">
          <cell r="A26039">
            <v>1053701</v>
          </cell>
        </row>
        <row r="26040">
          <cell r="A26040">
            <v>1053701</v>
          </cell>
        </row>
        <row r="26041">
          <cell r="A26041">
            <v>1053701</v>
          </cell>
        </row>
        <row r="26042">
          <cell r="A26042">
            <v>1053701</v>
          </cell>
        </row>
        <row r="26043">
          <cell r="A26043">
            <v>1053703</v>
          </cell>
        </row>
        <row r="26044">
          <cell r="A26044">
            <v>1053703</v>
          </cell>
        </row>
        <row r="26045">
          <cell r="A26045">
            <v>1053703</v>
          </cell>
        </row>
        <row r="26046">
          <cell r="A26046">
            <v>1053703</v>
          </cell>
        </row>
        <row r="26047">
          <cell r="A26047">
            <v>1053703</v>
          </cell>
        </row>
        <row r="26048">
          <cell r="A26048">
            <v>1053703</v>
          </cell>
        </row>
        <row r="26049">
          <cell r="A26049">
            <v>1053703</v>
          </cell>
        </row>
        <row r="26050">
          <cell r="A26050">
            <v>1053703</v>
          </cell>
        </row>
        <row r="26051">
          <cell r="A26051">
            <v>1053705</v>
          </cell>
        </row>
        <row r="26052">
          <cell r="A26052">
            <v>1053710</v>
          </cell>
        </row>
        <row r="26053">
          <cell r="A26053">
            <v>1053722</v>
          </cell>
        </row>
        <row r="26054">
          <cell r="A26054">
            <v>1053724</v>
          </cell>
        </row>
        <row r="26055">
          <cell r="A26055">
            <v>1053724</v>
          </cell>
        </row>
        <row r="26056">
          <cell r="A26056">
            <v>1053724</v>
          </cell>
        </row>
        <row r="26057">
          <cell r="A26057">
            <v>1053724</v>
          </cell>
        </row>
        <row r="26058">
          <cell r="A26058">
            <v>1053725</v>
          </cell>
        </row>
        <row r="26059">
          <cell r="A26059">
            <v>1053725</v>
          </cell>
        </row>
        <row r="26060">
          <cell r="A26060">
            <v>1053855</v>
          </cell>
        </row>
        <row r="26061">
          <cell r="A26061">
            <v>1053855</v>
          </cell>
        </row>
        <row r="26062">
          <cell r="A26062">
            <v>1053855</v>
          </cell>
        </row>
        <row r="26063">
          <cell r="A26063">
            <v>1053855</v>
          </cell>
        </row>
        <row r="26064">
          <cell r="A26064">
            <v>1053856</v>
          </cell>
        </row>
        <row r="26065">
          <cell r="A26065">
            <v>1053856</v>
          </cell>
        </row>
        <row r="26066">
          <cell r="A26066">
            <v>1053856</v>
          </cell>
        </row>
        <row r="26067">
          <cell r="A26067">
            <v>1053890</v>
          </cell>
        </row>
        <row r="26068">
          <cell r="A26068">
            <v>1053891</v>
          </cell>
        </row>
        <row r="26069">
          <cell r="A26069">
            <v>1053892</v>
          </cell>
        </row>
        <row r="26070">
          <cell r="A26070">
            <v>1053893</v>
          </cell>
        </row>
        <row r="26071">
          <cell r="A26071">
            <v>1053894</v>
          </cell>
        </row>
        <row r="26072">
          <cell r="A26072">
            <v>1053895</v>
          </cell>
        </row>
        <row r="26073">
          <cell r="A26073">
            <v>1053896</v>
          </cell>
        </row>
        <row r="26074">
          <cell r="A26074">
            <v>1053898</v>
          </cell>
        </row>
        <row r="26075">
          <cell r="A26075">
            <v>1053898</v>
          </cell>
        </row>
        <row r="26076">
          <cell r="A26076">
            <v>1053899</v>
          </cell>
        </row>
        <row r="26077">
          <cell r="A26077">
            <v>1053902</v>
          </cell>
        </row>
        <row r="26078">
          <cell r="A26078">
            <v>1053907</v>
          </cell>
        </row>
        <row r="26079">
          <cell r="A26079">
            <v>1053908</v>
          </cell>
        </row>
        <row r="26080">
          <cell r="A26080">
            <v>1053909</v>
          </cell>
        </row>
        <row r="26081">
          <cell r="A26081">
            <v>1053909</v>
          </cell>
        </row>
        <row r="26082">
          <cell r="A26082">
            <v>1053910</v>
          </cell>
        </row>
        <row r="26083">
          <cell r="A26083">
            <v>1053910</v>
          </cell>
        </row>
        <row r="26084">
          <cell r="A26084">
            <v>1053911</v>
          </cell>
        </row>
        <row r="26085">
          <cell r="A26085">
            <v>1053912</v>
          </cell>
        </row>
        <row r="26086">
          <cell r="A26086">
            <v>1053913</v>
          </cell>
        </row>
        <row r="26087">
          <cell r="A26087">
            <v>1053916</v>
          </cell>
        </row>
        <row r="26088">
          <cell r="A26088">
            <v>1053916</v>
          </cell>
        </row>
        <row r="26089">
          <cell r="A26089">
            <v>1053917</v>
          </cell>
        </row>
        <row r="26090">
          <cell r="A26090">
            <v>1053917</v>
          </cell>
        </row>
        <row r="26091">
          <cell r="A26091">
            <v>1053918</v>
          </cell>
        </row>
        <row r="26092">
          <cell r="A26092">
            <v>1053918</v>
          </cell>
        </row>
        <row r="26093">
          <cell r="A26093">
            <v>1053919</v>
          </cell>
        </row>
        <row r="26094">
          <cell r="A26094">
            <v>1053919</v>
          </cell>
        </row>
        <row r="26095">
          <cell r="A26095">
            <v>1053920</v>
          </cell>
        </row>
        <row r="26096">
          <cell r="A26096">
            <v>1053921</v>
          </cell>
        </row>
        <row r="26097">
          <cell r="A26097">
            <v>1053922</v>
          </cell>
        </row>
        <row r="26098">
          <cell r="A26098">
            <v>1053926</v>
          </cell>
        </row>
        <row r="26099">
          <cell r="A26099">
            <v>1053926</v>
          </cell>
        </row>
        <row r="26100">
          <cell r="A26100">
            <v>1053928</v>
          </cell>
        </row>
        <row r="26101">
          <cell r="A26101">
            <v>1053928</v>
          </cell>
        </row>
        <row r="26102">
          <cell r="A26102">
            <v>1053934</v>
          </cell>
        </row>
        <row r="26103">
          <cell r="A26103">
            <v>1053934</v>
          </cell>
        </row>
        <row r="26104">
          <cell r="A26104">
            <v>1053934</v>
          </cell>
        </row>
        <row r="26105">
          <cell r="A26105">
            <v>1053934</v>
          </cell>
        </row>
        <row r="26106">
          <cell r="A26106">
            <v>1053934</v>
          </cell>
        </row>
        <row r="26107">
          <cell r="A26107">
            <v>1053934</v>
          </cell>
        </row>
        <row r="26108">
          <cell r="A26108">
            <v>1053935</v>
          </cell>
        </row>
        <row r="26109">
          <cell r="A26109">
            <v>1053935</v>
          </cell>
        </row>
        <row r="26110">
          <cell r="A26110">
            <v>1053935</v>
          </cell>
        </row>
        <row r="26111">
          <cell r="A26111">
            <v>1053938</v>
          </cell>
        </row>
        <row r="26112">
          <cell r="A26112">
            <v>1053938</v>
          </cell>
        </row>
        <row r="26113">
          <cell r="A26113">
            <v>1053939</v>
          </cell>
        </row>
        <row r="26114">
          <cell r="A26114">
            <v>1053939</v>
          </cell>
        </row>
        <row r="26115">
          <cell r="A26115">
            <v>1053942</v>
          </cell>
        </row>
        <row r="26116">
          <cell r="A26116">
            <v>1053943</v>
          </cell>
        </row>
        <row r="26117">
          <cell r="A26117">
            <v>1053944</v>
          </cell>
        </row>
        <row r="26118">
          <cell r="A26118">
            <v>1053945</v>
          </cell>
        </row>
        <row r="26119">
          <cell r="A26119">
            <v>1053946</v>
          </cell>
        </row>
        <row r="26120">
          <cell r="A26120">
            <v>1053947</v>
          </cell>
        </row>
        <row r="26121">
          <cell r="A26121">
            <v>1053949</v>
          </cell>
        </row>
        <row r="26122">
          <cell r="A26122">
            <v>1053950</v>
          </cell>
        </row>
        <row r="26123">
          <cell r="A26123">
            <v>1053951</v>
          </cell>
        </row>
        <row r="26124">
          <cell r="A26124">
            <v>1053953</v>
          </cell>
        </row>
        <row r="26125">
          <cell r="A26125">
            <v>1053954</v>
          </cell>
        </row>
        <row r="26126">
          <cell r="A26126">
            <v>1053955</v>
          </cell>
        </row>
        <row r="26127">
          <cell r="A26127">
            <v>1053957</v>
          </cell>
        </row>
        <row r="26128">
          <cell r="A26128">
            <v>1053958</v>
          </cell>
        </row>
        <row r="26129">
          <cell r="A26129">
            <v>1053959</v>
          </cell>
        </row>
        <row r="26130">
          <cell r="A26130">
            <v>1053960</v>
          </cell>
        </row>
        <row r="26131">
          <cell r="A26131">
            <v>1053963</v>
          </cell>
        </row>
        <row r="26132">
          <cell r="A26132">
            <v>1053964</v>
          </cell>
        </row>
        <row r="26133">
          <cell r="A26133">
            <v>1053965</v>
          </cell>
        </row>
        <row r="26134">
          <cell r="A26134">
            <v>1053967</v>
          </cell>
        </row>
        <row r="26135">
          <cell r="A26135">
            <v>1053967</v>
          </cell>
        </row>
        <row r="26136">
          <cell r="A26136">
            <v>1053968</v>
          </cell>
        </row>
        <row r="26137">
          <cell r="A26137">
            <v>1053969</v>
          </cell>
        </row>
        <row r="26138">
          <cell r="A26138">
            <v>1053970</v>
          </cell>
        </row>
        <row r="26139">
          <cell r="A26139">
            <v>1053972</v>
          </cell>
        </row>
        <row r="26140">
          <cell r="A26140">
            <v>1053972</v>
          </cell>
        </row>
        <row r="26141">
          <cell r="A26141">
            <v>1053989</v>
          </cell>
        </row>
        <row r="26142">
          <cell r="A26142">
            <v>1053989</v>
          </cell>
        </row>
        <row r="26143">
          <cell r="A26143">
            <v>1053990</v>
          </cell>
        </row>
        <row r="26144">
          <cell r="A26144">
            <v>1053990</v>
          </cell>
        </row>
        <row r="26145">
          <cell r="A26145">
            <v>1053992</v>
          </cell>
        </row>
        <row r="26146">
          <cell r="A26146">
            <v>1053992</v>
          </cell>
        </row>
        <row r="26147">
          <cell r="A26147">
            <v>1053993</v>
          </cell>
        </row>
        <row r="26148">
          <cell r="A26148">
            <v>1053993</v>
          </cell>
        </row>
        <row r="26149">
          <cell r="A26149">
            <v>1053994</v>
          </cell>
        </row>
        <row r="26150">
          <cell r="A26150">
            <v>1053996</v>
          </cell>
        </row>
        <row r="26151">
          <cell r="A26151">
            <v>1053996</v>
          </cell>
        </row>
        <row r="26152">
          <cell r="A26152">
            <v>1053996</v>
          </cell>
        </row>
        <row r="26153">
          <cell r="A26153">
            <v>1053996</v>
          </cell>
        </row>
        <row r="26154">
          <cell r="A26154">
            <v>1053996</v>
          </cell>
        </row>
        <row r="26155">
          <cell r="A26155">
            <v>1053996</v>
          </cell>
        </row>
        <row r="26156">
          <cell r="A26156">
            <v>1053996</v>
          </cell>
        </row>
        <row r="26157">
          <cell r="A26157">
            <v>1053996</v>
          </cell>
        </row>
        <row r="26158">
          <cell r="A26158">
            <v>1053997</v>
          </cell>
        </row>
        <row r="26159">
          <cell r="A26159">
            <v>1053997</v>
          </cell>
        </row>
        <row r="26160">
          <cell r="A26160">
            <v>1054003</v>
          </cell>
        </row>
        <row r="26161">
          <cell r="A26161">
            <v>1054003</v>
          </cell>
        </row>
        <row r="26162">
          <cell r="A26162">
            <v>1054003</v>
          </cell>
        </row>
        <row r="26163">
          <cell r="A26163">
            <v>1054003</v>
          </cell>
        </row>
        <row r="26164">
          <cell r="A26164">
            <v>1054003</v>
          </cell>
        </row>
        <row r="26165">
          <cell r="A26165">
            <v>1054003</v>
          </cell>
        </row>
        <row r="26166">
          <cell r="A26166">
            <v>1054003</v>
          </cell>
        </row>
        <row r="26167">
          <cell r="A26167">
            <v>1054003</v>
          </cell>
        </row>
        <row r="26168">
          <cell r="A26168">
            <v>1054003</v>
          </cell>
        </row>
        <row r="26169">
          <cell r="A26169">
            <v>1054003</v>
          </cell>
        </row>
        <row r="26170">
          <cell r="A26170">
            <v>1054004</v>
          </cell>
        </row>
        <row r="26171">
          <cell r="A26171">
            <v>1054004</v>
          </cell>
        </row>
        <row r="26172">
          <cell r="A26172">
            <v>1054005</v>
          </cell>
        </row>
        <row r="26173">
          <cell r="A26173">
            <v>1054005</v>
          </cell>
        </row>
        <row r="26174">
          <cell r="A26174">
            <v>1054005</v>
          </cell>
        </row>
        <row r="26175">
          <cell r="A26175">
            <v>1054005</v>
          </cell>
        </row>
        <row r="26176">
          <cell r="A26176">
            <v>1054005</v>
          </cell>
        </row>
        <row r="26177">
          <cell r="A26177">
            <v>1054005</v>
          </cell>
        </row>
        <row r="26178">
          <cell r="A26178">
            <v>1054005</v>
          </cell>
        </row>
        <row r="26179">
          <cell r="A26179">
            <v>1054005</v>
          </cell>
        </row>
        <row r="26180">
          <cell r="A26180">
            <v>1054007</v>
          </cell>
        </row>
        <row r="26181">
          <cell r="A26181">
            <v>1054009</v>
          </cell>
        </row>
        <row r="26182">
          <cell r="A26182">
            <v>1054009</v>
          </cell>
        </row>
        <row r="26183">
          <cell r="A26183">
            <v>1054009</v>
          </cell>
        </row>
        <row r="26184">
          <cell r="A26184">
            <v>1054009</v>
          </cell>
        </row>
        <row r="26185">
          <cell r="A26185">
            <v>1054009</v>
          </cell>
        </row>
        <row r="26186">
          <cell r="A26186">
            <v>1054009</v>
          </cell>
        </row>
        <row r="26187">
          <cell r="A26187">
            <v>1054009</v>
          </cell>
        </row>
        <row r="26188">
          <cell r="A26188">
            <v>1054009</v>
          </cell>
        </row>
        <row r="26189">
          <cell r="A26189">
            <v>1054009</v>
          </cell>
        </row>
        <row r="26190">
          <cell r="A26190">
            <v>1054039</v>
          </cell>
        </row>
        <row r="26191">
          <cell r="A26191">
            <v>1054046</v>
          </cell>
        </row>
        <row r="26192">
          <cell r="A26192">
            <v>1054046</v>
          </cell>
        </row>
        <row r="26193">
          <cell r="A26193">
            <v>1054046</v>
          </cell>
        </row>
        <row r="26194">
          <cell r="A26194">
            <v>1054046</v>
          </cell>
        </row>
        <row r="26195">
          <cell r="A26195">
            <v>1054046</v>
          </cell>
        </row>
        <row r="26196">
          <cell r="A26196">
            <v>1054046</v>
          </cell>
        </row>
        <row r="26197">
          <cell r="A26197">
            <v>1054051</v>
          </cell>
        </row>
        <row r="26198">
          <cell r="A26198">
            <v>1054051</v>
          </cell>
        </row>
        <row r="26199">
          <cell r="A26199">
            <v>1054053</v>
          </cell>
        </row>
        <row r="26200">
          <cell r="A26200">
            <v>1054053</v>
          </cell>
        </row>
        <row r="26201">
          <cell r="A26201">
            <v>1054053</v>
          </cell>
        </row>
        <row r="26202">
          <cell r="A26202">
            <v>1054054</v>
          </cell>
        </row>
        <row r="26203">
          <cell r="A26203">
            <v>1054054</v>
          </cell>
        </row>
        <row r="26204">
          <cell r="A26204">
            <v>1054057</v>
          </cell>
        </row>
        <row r="26205">
          <cell r="A26205">
            <v>1054057</v>
          </cell>
        </row>
        <row r="26206">
          <cell r="A26206">
            <v>1054057</v>
          </cell>
        </row>
        <row r="26207">
          <cell r="A26207">
            <v>1054058</v>
          </cell>
        </row>
        <row r="26208">
          <cell r="A26208">
            <v>1054058</v>
          </cell>
        </row>
        <row r="26209">
          <cell r="A26209">
            <v>1054060</v>
          </cell>
        </row>
        <row r="26210">
          <cell r="A26210">
            <v>1054060</v>
          </cell>
        </row>
        <row r="26211">
          <cell r="A26211">
            <v>1054060</v>
          </cell>
        </row>
        <row r="26212">
          <cell r="A26212">
            <v>1054060</v>
          </cell>
        </row>
        <row r="26213">
          <cell r="A26213">
            <v>1054060</v>
          </cell>
        </row>
        <row r="26214">
          <cell r="A26214">
            <v>1054060</v>
          </cell>
        </row>
        <row r="26215">
          <cell r="A26215">
            <v>1054060</v>
          </cell>
        </row>
        <row r="26216">
          <cell r="A26216">
            <v>1054060</v>
          </cell>
        </row>
        <row r="26217">
          <cell r="A26217">
            <v>1054060</v>
          </cell>
        </row>
        <row r="26218">
          <cell r="A26218">
            <v>1054060</v>
          </cell>
        </row>
        <row r="26219">
          <cell r="A26219">
            <v>1054060</v>
          </cell>
        </row>
        <row r="26220">
          <cell r="A26220">
            <v>1054060</v>
          </cell>
        </row>
        <row r="26221">
          <cell r="A26221">
            <v>1054060</v>
          </cell>
        </row>
        <row r="26222">
          <cell r="A26222">
            <v>1054060</v>
          </cell>
        </row>
        <row r="26223">
          <cell r="A26223">
            <v>1054060</v>
          </cell>
        </row>
        <row r="26224">
          <cell r="A26224">
            <v>1054060</v>
          </cell>
        </row>
        <row r="26225">
          <cell r="A26225">
            <v>1054060</v>
          </cell>
        </row>
        <row r="26226">
          <cell r="A26226">
            <v>1054061</v>
          </cell>
        </row>
        <row r="26227">
          <cell r="A26227">
            <v>1054061</v>
          </cell>
        </row>
        <row r="26228">
          <cell r="A26228">
            <v>1054061</v>
          </cell>
        </row>
        <row r="26229">
          <cell r="A26229">
            <v>1054061</v>
          </cell>
        </row>
        <row r="26230">
          <cell r="A26230">
            <v>1054061</v>
          </cell>
        </row>
        <row r="26231">
          <cell r="A26231">
            <v>1054061</v>
          </cell>
        </row>
        <row r="26232">
          <cell r="A26232">
            <v>1054061</v>
          </cell>
        </row>
        <row r="26233">
          <cell r="A26233">
            <v>1054061</v>
          </cell>
        </row>
        <row r="26234">
          <cell r="A26234">
            <v>1054061</v>
          </cell>
        </row>
        <row r="26235">
          <cell r="A26235">
            <v>1054061</v>
          </cell>
        </row>
        <row r="26236">
          <cell r="A26236">
            <v>1054061</v>
          </cell>
        </row>
        <row r="26237">
          <cell r="A26237">
            <v>1054065</v>
          </cell>
        </row>
        <row r="26238">
          <cell r="A26238">
            <v>1054065</v>
          </cell>
        </row>
        <row r="26239">
          <cell r="A26239">
            <v>1054065</v>
          </cell>
        </row>
        <row r="26240">
          <cell r="A26240">
            <v>1054065</v>
          </cell>
        </row>
        <row r="26241">
          <cell r="A26241">
            <v>1054065</v>
          </cell>
        </row>
        <row r="26242">
          <cell r="A26242">
            <v>1054065</v>
          </cell>
        </row>
        <row r="26243">
          <cell r="A26243">
            <v>1054065</v>
          </cell>
        </row>
        <row r="26244">
          <cell r="A26244">
            <v>1054065</v>
          </cell>
        </row>
        <row r="26245">
          <cell r="A26245">
            <v>1054065</v>
          </cell>
        </row>
        <row r="26246">
          <cell r="A26246">
            <v>1054065</v>
          </cell>
        </row>
        <row r="26247">
          <cell r="A26247">
            <v>1054065</v>
          </cell>
        </row>
        <row r="26248">
          <cell r="A26248">
            <v>1054065</v>
          </cell>
        </row>
        <row r="26249">
          <cell r="A26249">
            <v>1054065</v>
          </cell>
        </row>
        <row r="26250">
          <cell r="A26250">
            <v>1054065</v>
          </cell>
        </row>
        <row r="26251">
          <cell r="A26251">
            <v>1054065</v>
          </cell>
        </row>
        <row r="26252">
          <cell r="A26252">
            <v>1054065</v>
          </cell>
        </row>
        <row r="26253">
          <cell r="A26253">
            <v>1054065</v>
          </cell>
        </row>
        <row r="26254">
          <cell r="A26254">
            <v>1054065</v>
          </cell>
        </row>
        <row r="26255">
          <cell r="A26255">
            <v>1054065</v>
          </cell>
        </row>
        <row r="26256">
          <cell r="A26256">
            <v>1054065</v>
          </cell>
        </row>
        <row r="26257">
          <cell r="A26257">
            <v>1054065</v>
          </cell>
        </row>
        <row r="26258">
          <cell r="A26258">
            <v>1054065</v>
          </cell>
        </row>
        <row r="26259">
          <cell r="A26259">
            <v>1054065</v>
          </cell>
        </row>
        <row r="26260">
          <cell r="A26260">
            <v>1054065</v>
          </cell>
        </row>
        <row r="26261">
          <cell r="A26261">
            <v>1054065</v>
          </cell>
        </row>
        <row r="26262">
          <cell r="A26262">
            <v>1054065</v>
          </cell>
        </row>
        <row r="26263">
          <cell r="A26263">
            <v>1054065</v>
          </cell>
        </row>
        <row r="26264">
          <cell r="A26264">
            <v>1054065</v>
          </cell>
        </row>
        <row r="26265">
          <cell r="A26265">
            <v>1054065</v>
          </cell>
        </row>
        <row r="26266">
          <cell r="A26266">
            <v>1054065</v>
          </cell>
        </row>
        <row r="26267">
          <cell r="A26267">
            <v>1054067</v>
          </cell>
        </row>
        <row r="26268">
          <cell r="A26268">
            <v>1054067</v>
          </cell>
        </row>
        <row r="26269">
          <cell r="A26269">
            <v>1054069</v>
          </cell>
        </row>
        <row r="26270">
          <cell r="A26270">
            <v>1054069</v>
          </cell>
        </row>
        <row r="26271">
          <cell r="A26271">
            <v>1054069</v>
          </cell>
        </row>
        <row r="26272">
          <cell r="A26272">
            <v>1054069</v>
          </cell>
        </row>
        <row r="26273">
          <cell r="A26273">
            <v>1054069</v>
          </cell>
        </row>
        <row r="26274">
          <cell r="A26274">
            <v>1054069</v>
          </cell>
        </row>
        <row r="26275">
          <cell r="A26275">
            <v>1054069</v>
          </cell>
        </row>
        <row r="26276">
          <cell r="A26276">
            <v>1054069</v>
          </cell>
        </row>
        <row r="26277">
          <cell r="A26277">
            <v>1054069</v>
          </cell>
        </row>
        <row r="26278">
          <cell r="A26278">
            <v>1054069</v>
          </cell>
        </row>
        <row r="26279">
          <cell r="A26279">
            <v>1054069</v>
          </cell>
        </row>
        <row r="26280">
          <cell r="A26280">
            <v>1054069</v>
          </cell>
        </row>
        <row r="26281">
          <cell r="A26281">
            <v>1054069</v>
          </cell>
        </row>
        <row r="26282">
          <cell r="A26282">
            <v>1054069</v>
          </cell>
        </row>
        <row r="26283">
          <cell r="A26283">
            <v>1054069</v>
          </cell>
        </row>
        <row r="26284">
          <cell r="A26284">
            <v>1054069</v>
          </cell>
        </row>
        <row r="26285">
          <cell r="A26285">
            <v>1054069</v>
          </cell>
        </row>
        <row r="26286">
          <cell r="A26286">
            <v>1054069</v>
          </cell>
        </row>
        <row r="26287">
          <cell r="A26287">
            <v>1054069</v>
          </cell>
        </row>
        <row r="26288">
          <cell r="A26288">
            <v>1054069</v>
          </cell>
        </row>
        <row r="26289">
          <cell r="A26289">
            <v>1054069</v>
          </cell>
        </row>
        <row r="26290">
          <cell r="A26290">
            <v>1054069</v>
          </cell>
        </row>
        <row r="26291">
          <cell r="A26291">
            <v>1054074</v>
          </cell>
        </row>
        <row r="26292">
          <cell r="A26292">
            <v>1054079</v>
          </cell>
        </row>
        <row r="26293">
          <cell r="A26293">
            <v>1054079</v>
          </cell>
        </row>
        <row r="26294">
          <cell r="A26294">
            <v>1054079</v>
          </cell>
        </row>
        <row r="26295">
          <cell r="A26295">
            <v>1054080</v>
          </cell>
        </row>
        <row r="26296">
          <cell r="A26296">
            <v>1054080</v>
          </cell>
        </row>
        <row r="26297">
          <cell r="A26297">
            <v>1054080</v>
          </cell>
        </row>
        <row r="26298">
          <cell r="A26298">
            <v>1054080</v>
          </cell>
        </row>
        <row r="26299">
          <cell r="A26299">
            <v>1054080</v>
          </cell>
        </row>
        <row r="26300">
          <cell r="A26300">
            <v>1054080</v>
          </cell>
        </row>
        <row r="26301">
          <cell r="A26301">
            <v>1054080</v>
          </cell>
        </row>
        <row r="26302">
          <cell r="A26302">
            <v>1054080</v>
          </cell>
        </row>
        <row r="26303">
          <cell r="A26303">
            <v>1054080</v>
          </cell>
        </row>
        <row r="26304">
          <cell r="A26304">
            <v>1054080</v>
          </cell>
        </row>
        <row r="26305">
          <cell r="A26305">
            <v>1054080</v>
          </cell>
        </row>
        <row r="26306">
          <cell r="A26306">
            <v>1054080</v>
          </cell>
        </row>
        <row r="26307">
          <cell r="A26307">
            <v>1054080</v>
          </cell>
        </row>
        <row r="26308">
          <cell r="A26308">
            <v>1054080</v>
          </cell>
        </row>
        <row r="26309">
          <cell r="A26309">
            <v>1054080</v>
          </cell>
        </row>
        <row r="26310">
          <cell r="A26310">
            <v>1054080</v>
          </cell>
        </row>
        <row r="26311">
          <cell r="A26311">
            <v>1054080</v>
          </cell>
        </row>
        <row r="26312">
          <cell r="A26312">
            <v>1054080</v>
          </cell>
        </row>
        <row r="26313">
          <cell r="A26313">
            <v>1054081</v>
          </cell>
        </row>
        <row r="26314">
          <cell r="A26314">
            <v>1054081</v>
          </cell>
        </row>
        <row r="26315">
          <cell r="A26315">
            <v>1054081</v>
          </cell>
        </row>
        <row r="26316">
          <cell r="A26316">
            <v>1054081</v>
          </cell>
        </row>
        <row r="26317">
          <cell r="A26317">
            <v>1054081</v>
          </cell>
        </row>
        <row r="26318">
          <cell r="A26318">
            <v>1054081</v>
          </cell>
        </row>
        <row r="26319">
          <cell r="A26319">
            <v>1054081</v>
          </cell>
        </row>
        <row r="26320">
          <cell r="A26320">
            <v>1054081</v>
          </cell>
        </row>
        <row r="26321">
          <cell r="A26321">
            <v>1054081</v>
          </cell>
        </row>
        <row r="26322">
          <cell r="A26322">
            <v>1054081</v>
          </cell>
        </row>
        <row r="26323">
          <cell r="A26323">
            <v>1054081</v>
          </cell>
        </row>
        <row r="26324">
          <cell r="A26324">
            <v>1054081</v>
          </cell>
        </row>
        <row r="26325">
          <cell r="A26325">
            <v>1054081</v>
          </cell>
        </row>
        <row r="26326">
          <cell r="A26326">
            <v>1054081</v>
          </cell>
        </row>
        <row r="26327">
          <cell r="A26327">
            <v>1054081</v>
          </cell>
        </row>
        <row r="26328">
          <cell r="A26328">
            <v>1054081</v>
          </cell>
        </row>
        <row r="26329">
          <cell r="A26329">
            <v>1054081</v>
          </cell>
        </row>
        <row r="26330">
          <cell r="A26330">
            <v>1054081</v>
          </cell>
        </row>
        <row r="26331">
          <cell r="A26331">
            <v>1054081</v>
          </cell>
        </row>
        <row r="26332">
          <cell r="A26332">
            <v>1054081</v>
          </cell>
        </row>
        <row r="26333">
          <cell r="A26333">
            <v>1054081</v>
          </cell>
        </row>
        <row r="26334">
          <cell r="A26334">
            <v>1054081</v>
          </cell>
        </row>
        <row r="26335">
          <cell r="A26335">
            <v>1054088</v>
          </cell>
        </row>
        <row r="26336">
          <cell r="A26336">
            <v>1054138</v>
          </cell>
        </row>
        <row r="26337">
          <cell r="A26337">
            <v>1054139</v>
          </cell>
        </row>
        <row r="26338">
          <cell r="A26338">
            <v>1054152</v>
          </cell>
        </row>
        <row r="26339">
          <cell r="A26339">
            <v>1054165</v>
          </cell>
        </row>
        <row r="26340">
          <cell r="A26340">
            <v>1054166</v>
          </cell>
        </row>
        <row r="26341">
          <cell r="A26341">
            <v>1054173</v>
          </cell>
        </row>
        <row r="26342">
          <cell r="A26342">
            <v>1054173</v>
          </cell>
        </row>
        <row r="26343">
          <cell r="A26343">
            <v>1054201</v>
          </cell>
        </row>
        <row r="26344">
          <cell r="A26344">
            <v>1054201</v>
          </cell>
        </row>
        <row r="26345">
          <cell r="A26345">
            <v>1054201</v>
          </cell>
        </row>
        <row r="26346">
          <cell r="A26346">
            <v>1054202</v>
          </cell>
        </row>
        <row r="26347">
          <cell r="A26347">
            <v>1054202</v>
          </cell>
        </row>
        <row r="26348">
          <cell r="A26348">
            <v>1054204</v>
          </cell>
        </row>
        <row r="26349">
          <cell r="A26349">
            <v>1054204</v>
          </cell>
        </row>
        <row r="26350">
          <cell r="A26350">
            <v>1054205</v>
          </cell>
        </row>
        <row r="26351">
          <cell r="A26351">
            <v>1054205</v>
          </cell>
        </row>
        <row r="26352">
          <cell r="A26352">
            <v>1054205</v>
          </cell>
        </row>
        <row r="26353">
          <cell r="A26353">
            <v>1054206</v>
          </cell>
        </row>
        <row r="26354">
          <cell r="A26354">
            <v>1054206</v>
          </cell>
        </row>
        <row r="26355">
          <cell r="A26355">
            <v>1054206</v>
          </cell>
        </row>
        <row r="26356">
          <cell r="A26356">
            <v>1054211</v>
          </cell>
        </row>
        <row r="26357">
          <cell r="A26357">
            <v>1054211</v>
          </cell>
        </row>
        <row r="26358">
          <cell r="A26358">
            <v>1054211</v>
          </cell>
        </row>
        <row r="26359">
          <cell r="A26359">
            <v>1054212</v>
          </cell>
        </row>
        <row r="26360">
          <cell r="A26360">
            <v>1054212</v>
          </cell>
        </row>
        <row r="26361">
          <cell r="A26361">
            <v>1054212</v>
          </cell>
        </row>
        <row r="26362">
          <cell r="A26362">
            <v>1054212</v>
          </cell>
        </row>
        <row r="26363">
          <cell r="A26363">
            <v>1054212</v>
          </cell>
        </row>
        <row r="26364">
          <cell r="A26364">
            <v>1054212</v>
          </cell>
        </row>
        <row r="26365">
          <cell r="A26365">
            <v>1054213</v>
          </cell>
        </row>
        <row r="26366">
          <cell r="A26366">
            <v>1054213</v>
          </cell>
        </row>
        <row r="26367">
          <cell r="A26367">
            <v>1054213</v>
          </cell>
        </row>
        <row r="26368">
          <cell r="A26368">
            <v>1054213</v>
          </cell>
        </row>
        <row r="26369">
          <cell r="A26369">
            <v>1054215</v>
          </cell>
        </row>
        <row r="26370">
          <cell r="A26370">
            <v>1054215</v>
          </cell>
        </row>
        <row r="26371">
          <cell r="A26371">
            <v>1054215</v>
          </cell>
        </row>
        <row r="26372">
          <cell r="A26372">
            <v>1054216</v>
          </cell>
        </row>
        <row r="26373">
          <cell r="A26373">
            <v>1054216</v>
          </cell>
        </row>
        <row r="26374">
          <cell r="A26374">
            <v>1054216</v>
          </cell>
        </row>
        <row r="26375">
          <cell r="A26375">
            <v>1054216</v>
          </cell>
        </row>
        <row r="26376">
          <cell r="A26376">
            <v>1054216</v>
          </cell>
        </row>
        <row r="26377">
          <cell r="A26377">
            <v>1054216</v>
          </cell>
        </row>
        <row r="26378">
          <cell r="A26378">
            <v>1054216</v>
          </cell>
        </row>
        <row r="26379">
          <cell r="A26379">
            <v>1054217</v>
          </cell>
        </row>
        <row r="26380">
          <cell r="A26380">
            <v>1054217</v>
          </cell>
        </row>
        <row r="26381">
          <cell r="A26381">
            <v>1054217</v>
          </cell>
        </row>
        <row r="26382">
          <cell r="A26382">
            <v>1054217</v>
          </cell>
        </row>
        <row r="26383">
          <cell r="A26383">
            <v>1054218</v>
          </cell>
        </row>
        <row r="26384">
          <cell r="A26384">
            <v>1054218</v>
          </cell>
        </row>
        <row r="26385">
          <cell r="A26385">
            <v>1054218</v>
          </cell>
        </row>
        <row r="26386">
          <cell r="A26386">
            <v>1054218</v>
          </cell>
        </row>
        <row r="26387">
          <cell r="A26387">
            <v>1054218</v>
          </cell>
        </row>
        <row r="26388">
          <cell r="A26388">
            <v>1054219</v>
          </cell>
        </row>
        <row r="26389">
          <cell r="A26389">
            <v>1054219</v>
          </cell>
        </row>
        <row r="26390">
          <cell r="A26390">
            <v>1054219</v>
          </cell>
        </row>
        <row r="26391">
          <cell r="A26391">
            <v>1054219</v>
          </cell>
        </row>
        <row r="26392">
          <cell r="A26392">
            <v>1054221</v>
          </cell>
        </row>
        <row r="26393">
          <cell r="A26393">
            <v>1054221</v>
          </cell>
        </row>
        <row r="26394">
          <cell r="A26394">
            <v>1054221</v>
          </cell>
        </row>
        <row r="26395">
          <cell r="A26395">
            <v>1054222</v>
          </cell>
        </row>
        <row r="26396">
          <cell r="A26396">
            <v>1054222</v>
          </cell>
        </row>
        <row r="26397">
          <cell r="A26397">
            <v>1054222</v>
          </cell>
        </row>
        <row r="26398">
          <cell r="A26398">
            <v>1054222</v>
          </cell>
        </row>
        <row r="26399">
          <cell r="A26399">
            <v>1054223</v>
          </cell>
        </row>
        <row r="26400">
          <cell r="A26400">
            <v>1054223</v>
          </cell>
        </row>
        <row r="26401">
          <cell r="A26401">
            <v>1054223</v>
          </cell>
        </row>
        <row r="26402">
          <cell r="A26402">
            <v>1054223</v>
          </cell>
        </row>
        <row r="26403">
          <cell r="A26403">
            <v>1054224</v>
          </cell>
        </row>
        <row r="26404">
          <cell r="A26404">
            <v>1054224</v>
          </cell>
        </row>
        <row r="26405">
          <cell r="A26405">
            <v>1054224</v>
          </cell>
        </row>
        <row r="26406">
          <cell r="A26406">
            <v>1054224</v>
          </cell>
        </row>
        <row r="26407">
          <cell r="A26407">
            <v>1054225</v>
          </cell>
        </row>
        <row r="26408">
          <cell r="A26408">
            <v>1054225</v>
          </cell>
        </row>
        <row r="26409">
          <cell r="A26409">
            <v>1054225</v>
          </cell>
        </row>
        <row r="26410">
          <cell r="A26410">
            <v>1054225</v>
          </cell>
        </row>
        <row r="26411">
          <cell r="A26411">
            <v>1054226</v>
          </cell>
        </row>
        <row r="26412">
          <cell r="A26412">
            <v>1054226</v>
          </cell>
        </row>
        <row r="26413">
          <cell r="A26413">
            <v>1054226</v>
          </cell>
        </row>
        <row r="26414">
          <cell r="A26414">
            <v>1054226</v>
          </cell>
        </row>
        <row r="26415">
          <cell r="A26415">
            <v>1054229</v>
          </cell>
        </row>
        <row r="26416">
          <cell r="A26416">
            <v>1054229</v>
          </cell>
        </row>
        <row r="26417">
          <cell r="A26417">
            <v>1054229</v>
          </cell>
        </row>
        <row r="26418">
          <cell r="A26418">
            <v>1054229</v>
          </cell>
        </row>
        <row r="26419">
          <cell r="A26419">
            <v>1054231</v>
          </cell>
        </row>
        <row r="26420">
          <cell r="A26420">
            <v>1054231</v>
          </cell>
        </row>
        <row r="26421">
          <cell r="A26421">
            <v>1054231</v>
          </cell>
        </row>
        <row r="26422">
          <cell r="A26422">
            <v>1054231</v>
          </cell>
        </row>
        <row r="26423">
          <cell r="A26423">
            <v>1054231</v>
          </cell>
        </row>
        <row r="26424">
          <cell r="A26424">
            <v>1054234</v>
          </cell>
        </row>
        <row r="26425">
          <cell r="A26425">
            <v>1054235</v>
          </cell>
        </row>
        <row r="26426">
          <cell r="A26426">
            <v>1054237</v>
          </cell>
        </row>
        <row r="26427">
          <cell r="A26427">
            <v>1054237</v>
          </cell>
        </row>
        <row r="26428">
          <cell r="A26428">
            <v>1054243</v>
          </cell>
        </row>
        <row r="26429">
          <cell r="A26429">
            <v>1054244</v>
          </cell>
        </row>
        <row r="26430">
          <cell r="A26430">
            <v>1054244</v>
          </cell>
        </row>
        <row r="26431">
          <cell r="A26431">
            <v>1054245</v>
          </cell>
        </row>
        <row r="26432">
          <cell r="A26432">
            <v>1054246</v>
          </cell>
        </row>
        <row r="26433">
          <cell r="A26433">
            <v>1054247</v>
          </cell>
        </row>
        <row r="26434">
          <cell r="A26434">
            <v>1054248</v>
          </cell>
        </row>
        <row r="26435">
          <cell r="A26435">
            <v>1054249</v>
          </cell>
        </row>
        <row r="26436">
          <cell r="A26436">
            <v>1054250</v>
          </cell>
        </row>
        <row r="26437">
          <cell r="A26437">
            <v>1054251</v>
          </cell>
        </row>
        <row r="26438">
          <cell r="A26438">
            <v>1054252</v>
          </cell>
        </row>
        <row r="26439">
          <cell r="A26439">
            <v>1054253</v>
          </cell>
        </row>
        <row r="26440">
          <cell r="A26440">
            <v>1054255</v>
          </cell>
        </row>
        <row r="26441">
          <cell r="A26441">
            <v>1054255</v>
          </cell>
        </row>
        <row r="26442">
          <cell r="A26442">
            <v>1054257</v>
          </cell>
        </row>
        <row r="26443">
          <cell r="A26443">
            <v>1054257</v>
          </cell>
        </row>
        <row r="26444">
          <cell r="A26444">
            <v>1054259</v>
          </cell>
        </row>
        <row r="26445">
          <cell r="A26445">
            <v>1054259</v>
          </cell>
        </row>
        <row r="26446">
          <cell r="A26446">
            <v>1054262</v>
          </cell>
        </row>
        <row r="26447">
          <cell r="A26447">
            <v>1054265</v>
          </cell>
        </row>
        <row r="26448">
          <cell r="A26448">
            <v>1054272</v>
          </cell>
        </row>
        <row r="26449">
          <cell r="A26449">
            <v>1054275</v>
          </cell>
        </row>
        <row r="26450">
          <cell r="A26450">
            <v>1054276</v>
          </cell>
        </row>
        <row r="26451">
          <cell r="A26451">
            <v>1054278</v>
          </cell>
        </row>
        <row r="26452">
          <cell r="A26452">
            <v>1054281</v>
          </cell>
        </row>
        <row r="26453">
          <cell r="A26453">
            <v>1054281</v>
          </cell>
        </row>
        <row r="26454">
          <cell r="A26454">
            <v>1054281</v>
          </cell>
        </row>
        <row r="26455">
          <cell r="A26455">
            <v>1054282</v>
          </cell>
        </row>
        <row r="26456">
          <cell r="A26456">
            <v>1054282</v>
          </cell>
        </row>
        <row r="26457">
          <cell r="A26457">
            <v>1054282</v>
          </cell>
        </row>
        <row r="26458">
          <cell r="A26458">
            <v>1054282</v>
          </cell>
        </row>
        <row r="26459">
          <cell r="A26459">
            <v>1054283</v>
          </cell>
        </row>
        <row r="26460">
          <cell r="A26460">
            <v>1054283</v>
          </cell>
        </row>
        <row r="26461">
          <cell r="A26461">
            <v>1054283</v>
          </cell>
        </row>
        <row r="26462">
          <cell r="A26462">
            <v>1054283</v>
          </cell>
        </row>
        <row r="26463">
          <cell r="A26463">
            <v>1054284</v>
          </cell>
        </row>
        <row r="26464">
          <cell r="A26464">
            <v>1054284</v>
          </cell>
        </row>
        <row r="26465">
          <cell r="A26465">
            <v>1054284</v>
          </cell>
        </row>
        <row r="26466">
          <cell r="A26466">
            <v>1054285</v>
          </cell>
        </row>
        <row r="26467">
          <cell r="A26467">
            <v>1054285</v>
          </cell>
        </row>
        <row r="26468">
          <cell r="A26468">
            <v>1054285</v>
          </cell>
        </row>
        <row r="26469">
          <cell r="A26469">
            <v>1054285</v>
          </cell>
        </row>
        <row r="26470">
          <cell r="A26470">
            <v>1054289</v>
          </cell>
        </row>
        <row r="26471">
          <cell r="A26471">
            <v>1054289</v>
          </cell>
        </row>
        <row r="26472">
          <cell r="A26472">
            <v>1054289</v>
          </cell>
        </row>
        <row r="26473">
          <cell r="A26473">
            <v>1054289</v>
          </cell>
        </row>
        <row r="26474">
          <cell r="A26474">
            <v>1054289</v>
          </cell>
        </row>
        <row r="26475">
          <cell r="A26475">
            <v>1054289</v>
          </cell>
        </row>
        <row r="26476">
          <cell r="A26476">
            <v>1054289</v>
          </cell>
        </row>
        <row r="26477">
          <cell r="A26477">
            <v>1054289</v>
          </cell>
        </row>
        <row r="26478">
          <cell r="A26478">
            <v>1054289</v>
          </cell>
        </row>
        <row r="26479">
          <cell r="A26479">
            <v>1054289</v>
          </cell>
        </row>
        <row r="26480">
          <cell r="A26480">
            <v>1054289</v>
          </cell>
        </row>
        <row r="26481">
          <cell r="A26481">
            <v>1054289</v>
          </cell>
        </row>
        <row r="26482">
          <cell r="A26482">
            <v>1054289</v>
          </cell>
        </row>
        <row r="26483">
          <cell r="A26483">
            <v>1054290</v>
          </cell>
        </row>
        <row r="26484">
          <cell r="A26484">
            <v>1054290</v>
          </cell>
        </row>
        <row r="26485">
          <cell r="A26485">
            <v>1054290</v>
          </cell>
        </row>
        <row r="26486">
          <cell r="A26486">
            <v>1054290</v>
          </cell>
        </row>
        <row r="26487">
          <cell r="A26487">
            <v>1054290</v>
          </cell>
        </row>
        <row r="26488">
          <cell r="A26488">
            <v>1054290</v>
          </cell>
        </row>
        <row r="26489">
          <cell r="A26489">
            <v>1054290</v>
          </cell>
        </row>
        <row r="26490">
          <cell r="A26490">
            <v>1054290</v>
          </cell>
        </row>
        <row r="26491">
          <cell r="A26491">
            <v>1054290</v>
          </cell>
        </row>
        <row r="26492">
          <cell r="A26492">
            <v>1054290</v>
          </cell>
        </row>
        <row r="26493">
          <cell r="A26493">
            <v>1054290</v>
          </cell>
        </row>
        <row r="26494">
          <cell r="A26494">
            <v>1054290</v>
          </cell>
        </row>
        <row r="26495">
          <cell r="A26495">
            <v>1054290</v>
          </cell>
        </row>
        <row r="26496">
          <cell r="A26496">
            <v>1054290</v>
          </cell>
        </row>
        <row r="26497">
          <cell r="A26497">
            <v>1054290</v>
          </cell>
        </row>
        <row r="26498">
          <cell r="A26498">
            <v>1054291</v>
          </cell>
        </row>
        <row r="26499">
          <cell r="A26499">
            <v>1054291</v>
          </cell>
        </row>
        <row r="26500">
          <cell r="A26500">
            <v>1054291</v>
          </cell>
        </row>
        <row r="26501">
          <cell r="A26501">
            <v>1054291</v>
          </cell>
        </row>
        <row r="26502">
          <cell r="A26502">
            <v>1054291</v>
          </cell>
        </row>
        <row r="26503">
          <cell r="A26503">
            <v>1054291</v>
          </cell>
        </row>
        <row r="26504">
          <cell r="A26504">
            <v>1054291</v>
          </cell>
        </row>
        <row r="26505">
          <cell r="A26505">
            <v>1054291</v>
          </cell>
        </row>
        <row r="26506">
          <cell r="A26506">
            <v>1054291</v>
          </cell>
        </row>
        <row r="26507">
          <cell r="A26507">
            <v>1054291</v>
          </cell>
        </row>
        <row r="26508">
          <cell r="A26508">
            <v>1054291</v>
          </cell>
        </row>
        <row r="26509">
          <cell r="A26509">
            <v>1054291</v>
          </cell>
        </row>
        <row r="26510">
          <cell r="A26510">
            <v>1054291</v>
          </cell>
        </row>
        <row r="26511">
          <cell r="A26511">
            <v>1054291</v>
          </cell>
        </row>
        <row r="26512">
          <cell r="A26512">
            <v>1054291</v>
          </cell>
        </row>
        <row r="26513">
          <cell r="A26513">
            <v>1054291</v>
          </cell>
        </row>
        <row r="26514">
          <cell r="A26514">
            <v>1054291</v>
          </cell>
        </row>
        <row r="26515">
          <cell r="A26515">
            <v>1054292</v>
          </cell>
        </row>
        <row r="26516">
          <cell r="A26516">
            <v>1054292</v>
          </cell>
        </row>
        <row r="26517">
          <cell r="A26517">
            <v>1054292</v>
          </cell>
        </row>
        <row r="26518">
          <cell r="A26518">
            <v>1054292</v>
          </cell>
        </row>
        <row r="26519">
          <cell r="A26519">
            <v>1054292</v>
          </cell>
        </row>
        <row r="26520">
          <cell r="A26520">
            <v>1054292</v>
          </cell>
        </row>
        <row r="26521">
          <cell r="A26521">
            <v>1054292</v>
          </cell>
        </row>
        <row r="26522">
          <cell r="A26522">
            <v>1054294</v>
          </cell>
        </row>
        <row r="26523">
          <cell r="A26523">
            <v>1054294</v>
          </cell>
        </row>
        <row r="26524">
          <cell r="A26524">
            <v>1054294</v>
          </cell>
        </row>
        <row r="26525">
          <cell r="A26525">
            <v>1054294</v>
          </cell>
        </row>
        <row r="26526">
          <cell r="A26526">
            <v>1054294</v>
          </cell>
        </row>
        <row r="26527">
          <cell r="A26527">
            <v>1054294</v>
          </cell>
        </row>
        <row r="26528">
          <cell r="A26528">
            <v>1054294</v>
          </cell>
        </row>
        <row r="26529">
          <cell r="A26529">
            <v>1054295</v>
          </cell>
        </row>
        <row r="26530">
          <cell r="A26530">
            <v>1054295</v>
          </cell>
        </row>
        <row r="26531">
          <cell r="A26531">
            <v>1054295</v>
          </cell>
        </row>
        <row r="26532">
          <cell r="A26532">
            <v>1054295</v>
          </cell>
        </row>
        <row r="26533">
          <cell r="A26533">
            <v>1054295</v>
          </cell>
        </row>
        <row r="26534">
          <cell r="A26534">
            <v>1054295</v>
          </cell>
        </row>
        <row r="26535">
          <cell r="A26535">
            <v>1054295</v>
          </cell>
        </row>
        <row r="26536">
          <cell r="A26536">
            <v>1054296</v>
          </cell>
        </row>
        <row r="26537">
          <cell r="A26537">
            <v>1054296</v>
          </cell>
        </row>
        <row r="26538">
          <cell r="A26538">
            <v>1054296</v>
          </cell>
        </row>
        <row r="26539">
          <cell r="A26539">
            <v>1054296</v>
          </cell>
        </row>
        <row r="26540">
          <cell r="A26540">
            <v>1054296</v>
          </cell>
        </row>
        <row r="26541">
          <cell r="A26541">
            <v>1054296</v>
          </cell>
        </row>
        <row r="26542">
          <cell r="A26542">
            <v>1054296</v>
          </cell>
        </row>
        <row r="26543">
          <cell r="A26543">
            <v>1054296</v>
          </cell>
        </row>
        <row r="26544">
          <cell r="A26544">
            <v>1054296</v>
          </cell>
        </row>
        <row r="26545">
          <cell r="A26545">
            <v>1054296</v>
          </cell>
        </row>
        <row r="26546">
          <cell r="A26546">
            <v>1054296</v>
          </cell>
        </row>
        <row r="26547">
          <cell r="A26547">
            <v>1054296</v>
          </cell>
        </row>
        <row r="26548">
          <cell r="A26548">
            <v>1054296</v>
          </cell>
        </row>
        <row r="26549">
          <cell r="A26549">
            <v>1054296</v>
          </cell>
        </row>
        <row r="26550">
          <cell r="A26550">
            <v>1054296</v>
          </cell>
        </row>
        <row r="26551">
          <cell r="A26551">
            <v>1054296</v>
          </cell>
        </row>
        <row r="26552">
          <cell r="A26552">
            <v>1054296</v>
          </cell>
        </row>
        <row r="26553">
          <cell r="A26553">
            <v>1054296</v>
          </cell>
        </row>
        <row r="26554">
          <cell r="A26554">
            <v>1054296</v>
          </cell>
        </row>
        <row r="26555">
          <cell r="A26555">
            <v>1054297</v>
          </cell>
        </row>
        <row r="26556">
          <cell r="A26556">
            <v>1054297</v>
          </cell>
        </row>
        <row r="26557">
          <cell r="A26557">
            <v>1054297</v>
          </cell>
        </row>
        <row r="26558">
          <cell r="A26558">
            <v>1054297</v>
          </cell>
        </row>
        <row r="26559">
          <cell r="A26559">
            <v>1054297</v>
          </cell>
        </row>
        <row r="26560">
          <cell r="A26560">
            <v>1054297</v>
          </cell>
        </row>
        <row r="26561">
          <cell r="A26561">
            <v>1054297</v>
          </cell>
        </row>
        <row r="26562">
          <cell r="A26562">
            <v>1054297</v>
          </cell>
        </row>
        <row r="26563">
          <cell r="A26563">
            <v>1054297</v>
          </cell>
        </row>
        <row r="26564">
          <cell r="A26564">
            <v>1054297</v>
          </cell>
        </row>
        <row r="26565">
          <cell r="A26565">
            <v>1054297</v>
          </cell>
        </row>
        <row r="26566">
          <cell r="A26566">
            <v>1054297</v>
          </cell>
        </row>
        <row r="26567">
          <cell r="A26567">
            <v>1054297</v>
          </cell>
        </row>
        <row r="26568">
          <cell r="A26568">
            <v>1054297</v>
          </cell>
        </row>
        <row r="26569">
          <cell r="A26569">
            <v>1054297</v>
          </cell>
        </row>
        <row r="26570">
          <cell r="A26570">
            <v>1054297</v>
          </cell>
        </row>
        <row r="26571">
          <cell r="A26571">
            <v>1054300</v>
          </cell>
        </row>
        <row r="26572">
          <cell r="A26572">
            <v>1054300</v>
          </cell>
        </row>
        <row r="26573">
          <cell r="A26573">
            <v>1054300</v>
          </cell>
        </row>
        <row r="26574">
          <cell r="A26574">
            <v>1054300</v>
          </cell>
        </row>
        <row r="26575">
          <cell r="A26575">
            <v>1054300</v>
          </cell>
        </row>
        <row r="26576">
          <cell r="A26576">
            <v>1054300</v>
          </cell>
        </row>
        <row r="26577">
          <cell r="A26577">
            <v>1054300</v>
          </cell>
        </row>
        <row r="26578">
          <cell r="A26578">
            <v>1054300</v>
          </cell>
        </row>
        <row r="26579">
          <cell r="A26579">
            <v>1054300</v>
          </cell>
        </row>
        <row r="26580">
          <cell r="A26580">
            <v>1054300</v>
          </cell>
        </row>
        <row r="26581">
          <cell r="A26581">
            <v>1054301</v>
          </cell>
        </row>
        <row r="26582">
          <cell r="A26582">
            <v>1054301</v>
          </cell>
        </row>
        <row r="26583">
          <cell r="A26583">
            <v>1054301</v>
          </cell>
        </row>
        <row r="26584">
          <cell r="A26584">
            <v>1054301</v>
          </cell>
        </row>
        <row r="26585">
          <cell r="A26585">
            <v>1054301</v>
          </cell>
        </row>
        <row r="26586">
          <cell r="A26586">
            <v>1054301</v>
          </cell>
        </row>
        <row r="26587">
          <cell r="A26587">
            <v>1054301</v>
          </cell>
        </row>
        <row r="26588">
          <cell r="A26588">
            <v>1054301</v>
          </cell>
        </row>
        <row r="26589">
          <cell r="A26589">
            <v>1054302</v>
          </cell>
        </row>
        <row r="26590">
          <cell r="A26590">
            <v>1054302</v>
          </cell>
        </row>
        <row r="26591">
          <cell r="A26591">
            <v>1054302</v>
          </cell>
        </row>
        <row r="26592">
          <cell r="A26592">
            <v>1054302</v>
          </cell>
        </row>
        <row r="26593">
          <cell r="A26593">
            <v>1054302</v>
          </cell>
        </row>
        <row r="26594">
          <cell r="A26594">
            <v>1054302</v>
          </cell>
        </row>
        <row r="26595">
          <cell r="A26595">
            <v>1054302</v>
          </cell>
        </row>
        <row r="26596">
          <cell r="A26596">
            <v>1054302</v>
          </cell>
        </row>
        <row r="26597">
          <cell r="A26597">
            <v>1054303</v>
          </cell>
        </row>
        <row r="26598">
          <cell r="A26598">
            <v>1054303</v>
          </cell>
        </row>
        <row r="26599">
          <cell r="A26599">
            <v>1054303</v>
          </cell>
        </row>
        <row r="26600">
          <cell r="A26600">
            <v>1054303</v>
          </cell>
        </row>
        <row r="26601">
          <cell r="A26601">
            <v>1054303</v>
          </cell>
        </row>
        <row r="26602">
          <cell r="A26602">
            <v>1054303</v>
          </cell>
        </row>
        <row r="26603">
          <cell r="A26603">
            <v>1054303</v>
          </cell>
        </row>
        <row r="26604">
          <cell r="A26604">
            <v>1054303</v>
          </cell>
        </row>
        <row r="26605">
          <cell r="A26605">
            <v>1054303</v>
          </cell>
        </row>
        <row r="26606">
          <cell r="A26606">
            <v>1054303</v>
          </cell>
        </row>
        <row r="26607">
          <cell r="A26607">
            <v>1054303</v>
          </cell>
        </row>
        <row r="26608">
          <cell r="A26608">
            <v>1054304</v>
          </cell>
        </row>
        <row r="26609">
          <cell r="A26609">
            <v>1054304</v>
          </cell>
        </row>
        <row r="26610">
          <cell r="A26610">
            <v>1054305</v>
          </cell>
        </row>
        <row r="26611">
          <cell r="A26611">
            <v>1054305</v>
          </cell>
        </row>
        <row r="26612">
          <cell r="A26612">
            <v>1054305</v>
          </cell>
        </row>
        <row r="26613">
          <cell r="A26613">
            <v>1054306</v>
          </cell>
        </row>
        <row r="26614">
          <cell r="A26614">
            <v>1054306</v>
          </cell>
        </row>
        <row r="26615">
          <cell r="A26615">
            <v>1054306</v>
          </cell>
        </row>
        <row r="26616">
          <cell r="A26616">
            <v>1054307</v>
          </cell>
        </row>
        <row r="26617">
          <cell r="A26617">
            <v>1054307</v>
          </cell>
        </row>
        <row r="26618">
          <cell r="A26618">
            <v>1054307</v>
          </cell>
        </row>
        <row r="26619">
          <cell r="A26619">
            <v>1054307</v>
          </cell>
        </row>
        <row r="26620">
          <cell r="A26620">
            <v>1054307</v>
          </cell>
        </row>
        <row r="26621">
          <cell r="A26621">
            <v>1054307</v>
          </cell>
        </row>
        <row r="26622">
          <cell r="A26622">
            <v>1054307</v>
          </cell>
        </row>
        <row r="26623">
          <cell r="A26623">
            <v>1054307</v>
          </cell>
        </row>
        <row r="26624">
          <cell r="A26624">
            <v>1054307</v>
          </cell>
        </row>
        <row r="26625">
          <cell r="A26625">
            <v>1054307</v>
          </cell>
        </row>
        <row r="26626">
          <cell r="A26626">
            <v>1054307</v>
          </cell>
        </row>
        <row r="26627">
          <cell r="A26627">
            <v>1054308</v>
          </cell>
        </row>
        <row r="26628">
          <cell r="A26628">
            <v>1054308</v>
          </cell>
        </row>
        <row r="26629">
          <cell r="A26629">
            <v>1054308</v>
          </cell>
        </row>
        <row r="26630">
          <cell r="A26630">
            <v>1054308</v>
          </cell>
        </row>
        <row r="26631">
          <cell r="A26631">
            <v>1054308</v>
          </cell>
        </row>
        <row r="26632">
          <cell r="A26632">
            <v>1054308</v>
          </cell>
        </row>
        <row r="26633">
          <cell r="A26633">
            <v>1054308</v>
          </cell>
        </row>
        <row r="26634">
          <cell r="A26634">
            <v>1054308</v>
          </cell>
        </row>
        <row r="26635">
          <cell r="A26635">
            <v>1054309</v>
          </cell>
        </row>
        <row r="26636">
          <cell r="A26636">
            <v>1054309</v>
          </cell>
        </row>
        <row r="26637">
          <cell r="A26637">
            <v>1054309</v>
          </cell>
        </row>
        <row r="26638">
          <cell r="A26638">
            <v>1054309</v>
          </cell>
        </row>
        <row r="26639">
          <cell r="A26639">
            <v>1054309</v>
          </cell>
        </row>
        <row r="26640">
          <cell r="A26640">
            <v>1054309</v>
          </cell>
        </row>
        <row r="26641">
          <cell r="A26641">
            <v>1054309</v>
          </cell>
        </row>
        <row r="26642">
          <cell r="A26642">
            <v>1054310</v>
          </cell>
        </row>
        <row r="26643">
          <cell r="A26643">
            <v>1054310</v>
          </cell>
        </row>
        <row r="26644">
          <cell r="A26644">
            <v>1054310</v>
          </cell>
        </row>
        <row r="26645">
          <cell r="A26645">
            <v>1054310</v>
          </cell>
        </row>
        <row r="26646">
          <cell r="A26646">
            <v>1054310</v>
          </cell>
        </row>
        <row r="26647">
          <cell r="A26647">
            <v>1054310</v>
          </cell>
        </row>
        <row r="26648">
          <cell r="A26648">
            <v>1054311</v>
          </cell>
        </row>
        <row r="26649">
          <cell r="A26649">
            <v>1054311</v>
          </cell>
        </row>
        <row r="26650">
          <cell r="A26650">
            <v>1054311</v>
          </cell>
        </row>
        <row r="26651">
          <cell r="A26651">
            <v>1054311</v>
          </cell>
        </row>
        <row r="26652">
          <cell r="A26652">
            <v>1054311</v>
          </cell>
        </row>
        <row r="26653">
          <cell r="A26653">
            <v>1054311</v>
          </cell>
        </row>
        <row r="26654">
          <cell r="A26654">
            <v>1054311</v>
          </cell>
        </row>
        <row r="26655">
          <cell r="A26655">
            <v>1054312</v>
          </cell>
        </row>
        <row r="26656">
          <cell r="A26656">
            <v>1054312</v>
          </cell>
        </row>
        <row r="26657">
          <cell r="A26657">
            <v>1054312</v>
          </cell>
        </row>
        <row r="26658">
          <cell r="A26658">
            <v>1054312</v>
          </cell>
        </row>
        <row r="26659">
          <cell r="A26659">
            <v>1054312</v>
          </cell>
        </row>
        <row r="26660">
          <cell r="A26660">
            <v>1054312</v>
          </cell>
        </row>
        <row r="26661">
          <cell r="A26661">
            <v>1054312</v>
          </cell>
        </row>
        <row r="26662">
          <cell r="A26662">
            <v>1054312</v>
          </cell>
        </row>
        <row r="26663">
          <cell r="A26663">
            <v>1054313</v>
          </cell>
        </row>
        <row r="26664">
          <cell r="A26664">
            <v>1054313</v>
          </cell>
        </row>
        <row r="26665">
          <cell r="A26665">
            <v>1054313</v>
          </cell>
        </row>
        <row r="26666">
          <cell r="A26666">
            <v>1054313</v>
          </cell>
        </row>
        <row r="26667">
          <cell r="A26667">
            <v>1054313</v>
          </cell>
        </row>
        <row r="26668">
          <cell r="A26668">
            <v>1054314</v>
          </cell>
        </row>
        <row r="26669">
          <cell r="A26669">
            <v>1054314</v>
          </cell>
        </row>
        <row r="26670">
          <cell r="A26670">
            <v>1054314</v>
          </cell>
        </row>
        <row r="26671">
          <cell r="A26671">
            <v>1054314</v>
          </cell>
        </row>
        <row r="26672">
          <cell r="A26672">
            <v>1054315</v>
          </cell>
        </row>
        <row r="26673">
          <cell r="A26673">
            <v>1054315</v>
          </cell>
        </row>
        <row r="26674">
          <cell r="A26674">
            <v>1054315</v>
          </cell>
        </row>
        <row r="26675">
          <cell r="A26675">
            <v>1054315</v>
          </cell>
        </row>
        <row r="26676">
          <cell r="A26676">
            <v>1054315</v>
          </cell>
        </row>
        <row r="26677">
          <cell r="A26677">
            <v>1054315</v>
          </cell>
        </row>
        <row r="26678">
          <cell r="A26678">
            <v>1054315</v>
          </cell>
        </row>
        <row r="26679">
          <cell r="A26679">
            <v>1054316</v>
          </cell>
        </row>
        <row r="26680">
          <cell r="A26680">
            <v>1054316</v>
          </cell>
        </row>
        <row r="26681">
          <cell r="A26681">
            <v>1054316</v>
          </cell>
        </row>
        <row r="26682">
          <cell r="A26682">
            <v>1054317</v>
          </cell>
        </row>
        <row r="26683">
          <cell r="A26683">
            <v>1054317</v>
          </cell>
        </row>
        <row r="26684">
          <cell r="A26684">
            <v>1054317</v>
          </cell>
        </row>
        <row r="26685">
          <cell r="A26685">
            <v>1054318</v>
          </cell>
        </row>
        <row r="26686">
          <cell r="A26686">
            <v>1054318</v>
          </cell>
        </row>
        <row r="26687">
          <cell r="A26687">
            <v>1054318</v>
          </cell>
        </row>
        <row r="26688">
          <cell r="A26688">
            <v>1054318</v>
          </cell>
        </row>
        <row r="26689">
          <cell r="A26689">
            <v>1054319</v>
          </cell>
        </row>
        <row r="26690">
          <cell r="A26690">
            <v>1054319</v>
          </cell>
        </row>
        <row r="26691">
          <cell r="A26691">
            <v>1054319</v>
          </cell>
        </row>
        <row r="26692">
          <cell r="A26692">
            <v>1054319</v>
          </cell>
        </row>
        <row r="26693">
          <cell r="A26693">
            <v>1054319</v>
          </cell>
        </row>
        <row r="26694">
          <cell r="A26694">
            <v>1054319</v>
          </cell>
        </row>
        <row r="26695">
          <cell r="A26695">
            <v>1054320</v>
          </cell>
        </row>
        <row r="26696">
          <cell r="A26696">
            <v>1054320</v>
          </cell>
        </row>
        <row r="26697">
          <cell r="A26697">
            <v>1054320</v>
          </cell>
        </row>
        <row r="26698">
          <cell r="A26698">
            <v>1054320</v>
          </cell>
        </row>
        <row r="26699">
          <cell r="A26699">
            <v>1054320</v>
          </cell>
        </row>
        <row r="26700">
          <cell r="A26700">
            <v>1054320</v>
          </cell>
        </row>
        <row r="26701">
          <cell r="A26701">
            <v>1054320</v>
          </cell>
        </row>
        <row r="26702">
          <cell r="A26702">
            <v>1054321</v>
          </cell>
        </row>
        <row r="26703">
          <cell r="A26703">
            <v>1054321</v>
          </cell>
        </row>
        <row r="26704">
          <cell r="A26704">
            <v>1054321</v>
          </cell>
        </row>
        <row r="26705">
          <cell r="A26705">
            <v>1054322</v>
          </cell>
        </row>
        <row r="26706">
          <cell r="A26706">
            <v>1054322</v>
          </cell>
        </row>
        <row r="26707">
          <cell r="A26707">
            <v>1054322</v>
          </cell>
        </row>
        <row r="26708">
          <cell r="A26708">
            <v>1054323</v>
          </cell>
        </row>
        <row r="26709">
          <cell r="A26709">
            <v>1054323</v>
          </cell>
        </row>
        <row r="26710">
          <cell r="A26710">
            <v>1054323</v>
          </cell>
        </row>
        <row r="26711">
          <cell r="A26711">
            <v>1054323</v>
          </cell>
        </row>
        <row r="26712">
          <cell r="A26712">
            <v>1054324</v>
          </cell>
        </row>
        <row r="26713">
          <cell r="A26713">
            <v>1054324</v>
          </cell>
        </row>
        <row r="26714">
          <cell r="A26714">
            <v>1054324</v>
          </cell>
        </row>
        <row r="26715">
          <cell r="A26715">
            <v>1054324</v>
          </cell>
        </row>
        <row r="26716">
          <cell r="A26716">
            <v>1054325</v>
          </cell>
        </row>
        <row r="26717">
          <cell r="A26717">
            <v>1054326</v>
          </cell>
        </row>
        <row r="26718">
          <cell r="A26718">
            <v>1054327</v>
          </cell>
        </row>
        <row r="26719">
          <cell r="A26719">
            <v>1054328</v>
          </cell>
        </row>
        <row r="26720">
          <cell r="A26720">
            <v>1054329</v>
          </cell>
        </row>
        <row r="26721">
          <cell r="A26721">
            <v>1054330</v>
          </cell>
        </row>
        <row r="26722">
          <cell r="A26722">
            <v>1054331</v>
          </cell>
        </row>
        <row r="26723">
          <cell r="A26723">
            <v>1054332</v>
          </cell>
        </row>
        <row r="26724">
          <cell r="A26724">
            <v>1054333</v>
          </cell>
        </row>
        <row r="26725">
          <cell r="A26725">
            <v>1054334</v>
          </cell>
        </row>
        <row r="26726">
          <cell r="A26726">
            <v>1054334</v>
          </cell>
        </row>
        <row r="26727">
          <cell r="A26727">
            <v>1054334</v>
          </cell>
        </row>
        <row r="26728">
          <cell r="A26728">
            <v>1054334</v>
          </cell>
        </row>
        <row r="26729">
          <cell r="A26729">
            <v>1054334</v>
          </cell>
        </row>
        <row r="26730">
          <cell r="A26730">
            <v>1054334</v>
          </cell>
        </row>
        <row r="26731">
          <cell r="A26731">
            <v>1054334</v>
          </cell>
        </row>
        <row r="26732">
          <cell r="A26732">
            <v>1054334</v>
          </cell>
        </row>
        <row r="26733">
          <cell r="A26733">
            <v>1054334</v>
          </cell>
        </row>
        <row r="26734">
          <cell r="A26734">
            <v>1054335</v>
          </cell>
        </row>
        <row r="26735">
          <cell r="A26735">
            <v>1054335</v>
          </cell>
        </row>
        <row r="26736">
          <cell r="A26736">
            <v>1054335</v>
          </cell>
        </row>
        <row r="26737">
          <cell r="A26737">
            <v>1054335</v>
          </cell>
        </row>
        <row r="26738">
          <cell r="A26738">
            <v>1054335</v>
          </cell>
        </row>
        <row r="26739">
          <cell r="A26739">
            <v>1054335</v>
          </cell>
        </row>
        <row r="26740">
          <cell r="A26740">
            <v>1054335</v>
          </cell>
        </row>
        <row r="26741">
          <cell r="A26741">
            <v>1054336</v>
          </cell>
        </row>
        <row r="26742">
          <cell r="A26742">
            <v>1054336</v>
          </cell>
        </row>
        <row r="26743">
          <cell r="A26743">
            <v>1054336</v>
          </cell>
        </row>
        <row r="26744">
          <cell r="A26744">
            <v>1054336</v>
          </cell>
        </row>
        <row r="26745">
          <cell r="A26745">
            <v>1054336</v>
          </cell>
        </row>
        <row r="26746">
          <cell r="A26746">
            <v>1054336</v>
          </cell>
        </row>
        <row r="26747">
          <cell r="A26747">
            <v>1054336</v>
          </cell>
        </row>
        <row r="26748">
          <cell r="A26748">
            <v>1054336</v>
          </cell>
        </row>
        <row r="26749">
          <cell r="A26749">
            <v>1054336</v>
          </cell>
        </row>
        <row r="26750">
          <cell r="A26750">
            <v>1054336</v>
          </cell>
        </row>
        <row r="26751">
          <cell r="A26751">
            <v>1054336</v>
          </cell>
        </row>
        <row r="26752">
          <cell r="A26752">
            <v>1054336</v>
          </cell>
        </row>
        <row r="26753">
          <cell r="A26753">
            <v>1054336</v>
          </cell>
        </row>
        <row r="26754">
          <cell r="A26754">
            <v>1054337</v>
          </cell>
        </row>
        <row r="26755">
          <cell r="A26755">
            <v>1054337</v>
          </cell>
        </row>
        <row r="26756">
          <cell r="A26756">
            <v>1054337</v>
          </cell>
        </row>
        <row r="26757">
          <cell r="A26757">
            <v>1054337</v>
          </cell>
        </row>
        <row r="26758">
          <cell r="A26758">
            <v>1054337</v>
          </cell>
        </row>
        <row r="26759">
          <cell r="A26759">
            <v>1054337</v>
          </cell>
        </row>
        <row r="26760">
          <cell r="A26760">
            <v>1054337</v>
          </cell>
        </row>
        <row r="26761">
          <cell r="A26761">
            <v>1054337</v>
          </cell>
        </row>
        <row r="26762">
          <cell r="A26762">
            <v>1054337</v>
          </cell>
        </row>
        <row r="26763">
          <cell r="A26763">
            <v>1054337</v>
          </cell>
        </row>
        <row r="26764">
          <cell r="A26764">
            <v>1054337</v>
          </cell>
        </row>
        <row r="26765">
          <cell r="A26765">
            <v>1054337</v>
          </cell>
        </row>
        <row r="26766">
          <cell r="A26766">
            <v>1054337</v>
          </cell>
        </row>
        <row r="26767">
          <cell r="A26767">
            <v>1054337</v>
          </cell>
        </row>
        <row r="26768">
          <cell r="A26768">
            <v>1054337</v>
          </cell>
        </row>
        <row r="26769">
          <cell r="A26769">
            <v>1054337</v>
          </cell>
        </row>
        <row r="26770">
          <cell r="A26770">
            <v>1054337</v>
          </cell>
        </row>
        <row r="26771">
          <cell r="A26771">
            <v>1054337</v>
          </cell>
        </row>
        <row r="26772">
          <cell r="A26772">
            <v>1054337</v>
          </cell>
        </row>
        <row r="26773">
          <cell r="A26773">
            <v>1054337</v>
          </cell>
        </row>
        <row r="26774">
          <cell r="A26774">
            <v>1054337</v>
          </cell>
        </row>
        <row r="26775">
          <cell r="A26775">
            <v>1054337</v>
          </cell>
        </row>
        <row r="26776">
          <cell r="A26776">
            <v>1054337</v>
          </cell>
        </row>
        <row r="26777">
          <cell r="A26777">
            <v>1054337</v>
          </cell>
        </row>
        <row r="26778">
          <cell r="A26778">
            <v>1054337</v>
          </cell>
        </row>
        <row r="26779">
          <cell r="A26779">
            <v>1054337</v>
          </cell>
        </row>
        <row r="26780">
          <cell r="A26780">
            <v>1054337</v>
          </cell>
        </row>
        <row r="26781">
          <cell r="A26781">
            <v>1054337</v>
          </cell>
        </row>
        <row r="26782">
          <cell r="A26782">
            <v>1054337</v>
          </cell>
        </row>
        <row r="26783">
          <cell r="A26783">
            <v>1054337</v>
          </cell>
        </row>
        <row r="26784">
          <cell r="A26784">
            <v>1054337</v>
          </cell>
        </row>
        <row r="26785">
          <cell r="A26785">
            <v>1054337</v>
          </cell>
        </row>
        <row r="26786">
          <cell r="A26786">
            <v>1054337</v>
          </cell>
        </row>
        <row r="26787">
          <cell r="A26787">
            <v>1054337</v>
          </cell>
        </row>
        <row r="26788">
          <cell r="A26788">
            <v>1054337</v>
          </cell>
        </row>
        <row r="26789">
          <cell r="A26789">
            <v>1054337</v>
          </cell>
        </row>
        <row r="26790">
          <cell r="A26790">
            <v>1054337</v>
          </cell>
        </row>
        <row r="26791">
          <cell r="A26791">
            <v>1054337</v>
          </cell>
        </row>
        <row r="26792">
          <cell r="A26792">
            <v>1054337</v>
          </cell>
        </row>
        <row r="26793">
          <cell r="A26793">
            <v>1054337</v>
          </cell>
        </row>
        <row r="26794">
          <cell r="A26794">
            <v>1054337</v>
          </cell>
        </row>
        <row r="26795">
          <cell r="A26795">
            <v>1054337</v>
          </cell>
        </row>
        <row r="26796">
          <cell r="A26796">
            <v>1054337</v>
          </cell>
        </row>
        <row r="26797">
          <cell r="A26797">
            <v>1054337</v>
          </cell>
        </row>
        <row r="26798">
          <cell r="A26798">
            <v>1054337</v>
          </cell>
        </row>
        <row r="26799">
          <cell r="A26799">
            <v>1054337</v>
          </cell>
        </row>
        <row r="26800">
          <cell r="A26800">
            <v>1054337</v>
          </cell>
        </row>
        <row r="26801">
          <cell r="A26801">
            <v>1054337</v>
          </cell>
        </row>
        <row r="26802">
          <cell r="A26802">
            <v>1054337</v>
          </cell>
        </row>
        <row r="26803">
          <cell r="A26803">
            <v>1054337</v>
          </cell>
        </row>
        <row r="26804">
          <cell r="A26804">
            <v>1054337</v>
          </cell>
        </row>
        <row r="26805">
          <cell r="A26805">
            <v>1054337</v>
          </cell>
        </row>
        <row r="26806">
          <cell r="A26806">
            <v>1054338</v>
          </cell>
        </row>
        <row r="26807">
          <cell r="A26807">
            <v>1054338</v>
          </cell>
        </row>
        <row r="26808">
          <cell r="A26808">
            <v>1054338</v>
          </cell>
        </row>
        <row r="26809">
          <cell r="A26809">
            <v>1054338</v>
          </cell>
        </row>
        <row r="26810">
          <cell r="A26810">
            <v>1054338</v>
          </cell>
        </row>
        <row r="26811">
          <cell r="A26811">
            <v>1054338</v>
          </cell>
        </row>
        <row r="26812">
          <cell r="A26812">
            <v>1054338</v>
          </cell>
        </row>
        <row r="26813">
          <cell r="A26813">
            <v>1054338</v>
          </cell>
        </row>
        <row r="26814">
          <cell r="A26814">
            <v>1054338</v>
          </cell>
        </row>
        <row r="26815">
          <cell r="A26815">
            <v>1054338</v>
          </cell>
        </row>
        <row r="26816">
          <cell r="A26816">
            <v>1054338</v>
          </cell>
        </row>
        <row r="26817">
          <cell r="A26817">
            <v>1054338</v>
          </cell>
        </row>
        <row r="26818">
          <cell r="A26818">
            <v>1054338</v>
          </cell>
        </row>
        <row r="26819">
          <cell r="A26819">
            <v>1054338</v>
          </cell>
        </row>
        <row r="26820">
          <cell r="A26820">
            <v>1054339</v>
          </cell>
        </row>
        <row r="26821">
          <cell r="A26821">
            <v>1054339</v>
          </cell>
        </row>
        <row r="26822">
          <cell r="A26822">
            <v>1054339</v>
          </cell>
        </row>
        <row r="26823">
          <cell r="A26823">
            <v>1054339</v>
          </cell>
        </row>
        <row r="26824">
          <cell r="A26824">
            <v>1054339</v>
          </cell>
        </row>
        <row r="26825">
          <cell r="A26825">
            <v>1054339</v>
          </cell>
        </row>
        <row r="26826">
          <cell r="A26826">
            <v>1054339</v>
          </cell>
        </row>
        <row r="26827">
          <cell r="A26827">
            <v>1054339</v>
          </cell>
        </row>
        <row r="26828">
          <cell r="A26828">
            <v>1054339</v>
          </cell>
        </row>
        <row r="26829">
          <cell r="A26829">
            <v>1054339</v>
          </cell>
        </row>
        <row r="26830">
          <cell r="A26830">
            <v>1054339</v>
          </cell>
        </row>
        <row r="26831">
          <cell r="A26831">
            <v>1054339</v>
          </cell>
        </row>
        <row r="26832">
          <cell r="A26832">
            <v>1054339</v>
          </cell>
        </row>
        <row r="26833">
          <cell r="A26833">
            <v>1054339</v>
          </cell>
        </row>
        <row r="26834">
          <cell r="A26834">
            <v>1054339</v>
          </cell>
        </row>
        <row r="26835">
          <cell r="A26835">
            <v>1054339</v>
          </cell>
        </row>
        <row r="26836">
          <cell r="A26836">
            <v>1054339</v>
          </cell>
        </row>
        <row r="26837">
          <cell r="A26837">
            <v>1054339</v>
          </cell>
        </row>
        <row r="26838">
          <cell r="A26838">
            <v>1054339</v>
          </cell>
        </row>
        <row r="26839">
          <cell r="A26839">
            <v>1054339</v>
          </cell>
        </row>
        <row r="26840">
          <cell r="A26840">
            <v>1054339</v>
          </cell>
        </row>
        <row r="26841">
          <cell r="A26841">
            <v>1054339</v>
          </cell>
        </row>
        <row r="26842">
          <cell r="A26842">
            <v>1054339</v>
          </cell>
        </row>
        <row r="26843">
          <cell r="A26843">
            <v>1054340</v>
          </cell>
        </row>
        <row r="26844">
          <cell r="A26844">
            <v>1054340</v>
          </cell>
        </row>
        <row r="26845">
          <cell r="A26845">
            <v>1054340</v>
          </cell>
        </row>
        <row r="26846">
          <cell r="A26846">
            <v>1054340</v>
          </cell>
        </row>
        <row r="26847">
          <cell r="A26847">
            <v>1054340</v>
          </cell>
        </row>
        <row r="26848">
          <cell r="A26848">
            <v>1054340</v>
          </cell>
        </row>
        <row r="26849">
          <cell r="A26849">
            <v>1054340</v>
          </cell>
        </row>
        <row r="26850">
          <cell r="A26850">
            <v>1054340</v>
          </cell>
        </row>
        <row r="26851">
          <cell r="A26851">
            <v>1054340</v>
          </cell>
        </row>
        <row r="26852">
          <cell r="A26852">
            <v>1054340</v>
          </cell>
        </row>
        <row r="26853">
          <cell r="A26853">
            <v>1054340</v>
          </cell>
        </row>
        <row r="26854">
          <cell r="A26854">
            <v>1054340</v>
          </cell>
        </row>
        <row r="26855">
          <cell r="A26855">
            <v>1054340</v>
          </cell>
        </row>
        <row r="26856">
          <cell r="A26856">
            <v>1054340</v>
          </cell>
        </row>
        <row r="26857">
          <cell r="A26857">
            <v>1054342</v>
          </cell>
        </row>
        <row r="26858">
          <cell r="A26858">
            <v>1054342</v>
          </cell>
        </row>
        <row r="26859">
          <cell r="A26859">
            <v>1054342</v>
          </cell>
        </row>
        <row r="26860">
          <cell r="A26860">
            <v>1054342</v>
          </cell>
        </row>
        <row r="26861">
          <cell r="A26861">
            <v>1054342</v>
          </cell>
        </row>
        <row r="26862">
          <cell r="A26862">
            <v>1054342</v>
          </cell>
        </row>
        <row r="26863">
          <cell r="A26863">
            <v>1054342</v>
          </cell>
        </row>
        <row r="26864">
          <cell r="A26864">
            <v>1054342</v>
          </cell>
        </row>
        <row r="26865">
          <cell r="A26865">
            <v>1054342</v>
          </cell>
        </row>
        <row r="26866">
          <cell r="A26866">
            <v>1054342</v>
          </cell>
        </row>
        <row r="26867">
          <cell r="A26867">
            <v>1054342</v>
          </cell>
        </row>
        <row r="26868">
          <cell r="A26868">
            <v>1054342</v>
          </cell>
        </row>
        <row r="26869">
          <cell r="A26869">
            <v>1054342</v>
          </cell>
        </row>
        <row r="26870">
          <cell r="A26870">
            <v>1054342</v>
          </cell>
        </row>
        <row r="26871">
          <cell r="A26871">
            <v>1054342</v>
          </cell>
        </row>
        <row r="26872">
          <cell r="A26872">
            <v>1054342</v>
          </cell>
        </row>
        <row r="26873">
          <cell r="A26873">
            <v>1054342</v>
          </cell>
        </row>
        <row r="26874">
          <cell r="A26874">
            <v>1054342</v>
          </cell>
        </row>
        <row r="26875">
          <cell r="A26875">
            <v>1054342</v>
          </cell>
        </row>
        <row r="26876">
          <cell r="A26876">
            <v>1054348</v>
          </cell>
        </row>
        <row r="26877">
          <cell r="A26877">
            <v>1054349</v>
          </cell>
        </row>
        <row r="26878">
          <cell r="A26878">
            <v>1054350</v>
          </cell>
        </row>
        <row r="26879">
          <cell r="A26879">
            <v>1054351</v>
          </cell>
        </row>
        <row r="26880">
          <cell r="A26880">
            <v>1054352</v>
          </cell>
        </row>
        <row r="26881">
          <cell r="A26881">
            <v>1054353</v>
          </cell>
        </row>
        <row r="26882">
          <cell r="A26882">
            <v>1054354</v>
          </cell>
        </row>
        <row r="26883">
          <cell r="A26883">
            <v>1054355</v>
          </cell>
        </row>
        <row r="26884">
          <cell r="A26884">
            <v>1054356</v>
          </cell>
        </row>
        <row r="26885">
          <cell r="A26885">
            <v>1054357</v>
          </cell>
        </row>
        <row r="26886">
          <cell r="A26886">
            <v>1054361</v>
          </cell>
        </row>
        <row r="26887">
          <cell r="A26887">
            <v>1054362</v>
          </cell>
        </row>
        <row r="26888">
          <cell r="A26888">
            <v>1054363</v>
          </cell>
        </row>
        <row r="26889">
          <cell r="A26889">
            <v>1054364</v>
          </cell>
        </row>
        <row r="26890">
          <cell r="A26890">
            <v>1054365</v>
          </cell>
        </row>
        <row r="26891">
          <cell r="A26891">
            <v>1054368</v>
          </cell>
        </row>
        <row r="26892">
          <cell r="A26892">
            <v>1054370</v>
          </cell>
        </row>
        <row r="26893">
          <cell r="A26893">
            <v>1054372</v>
          </cell>
        </row>
        <row r="26894">
          <cell r="A26894">
            <v>1054374</v>
          </cell>
        </row>
        <row r="26895">
          <cell r="A26895">
            <v>1054375</v>
          </cell>
        </row>
        <row r="26896">
          <cell r="A26896">
            <v>1054375</v>
          </cell>
        </row>
        <row r="26897">
          <cell r="A26897">
            <v>1054376</v>
          </cell>
        </row>
        <row r="26898">
          <cell r="A26898">
            <v>1054377</v>
          </cell>
        </row>
        <row r="26899">
          <cell r="A26899">
            <v>1054377</v>
          </cell>
        </row>
        <row r="26900">
          <cell r="A26900">
            <v>1054378</v>
          </cell>
        </row>
        <row r="26901">
          <cell r="A26901">
            <v>1054379</v>
          </cell>
        </row>
        <row r="26902">
          <cell r="A26902">
            <v>1054379</v>
          </cell>
        </row>
        <row r="26903">
          <cell r="A26903">
            <v>1054380</v>
          </cell>
        </row>
        <row r="26904">
          <cell r="A26904">
            <v>1054384</v>
          </cell>
        </row>
        <row r="26905">
          <cell r="A26905">
            <v>1054384</v>
          </cell>
        </row>
        <row r="26906">
          <cell r="A26906">
            <v>1054384</v>
          </cell>
        </row>
        <row r="26907">
          <cell r="A26907">
            <v>1054384</v>
          </cell>
        </row>
        <row r="26908">
          <cell r="A26908">
            <v>1054384</v>
          </cell>
        </row>
        <row r="26909">
          <cell r="A26909">
            <v>1054384</v>
          </cell>
        </row>
        <row r="26910">
          <cell r="A26910">
            <v>1054385</v>
          </cell>
        </row>
        <row r="26911">
          <cell r="A26911">
            <v>1054385</v>
          </cell>
        </row>
        <row r="26912">
          <cell r="A26912">
            <v>1054385</v>
          </cell>
        </row>
        <row r="26913">
          <cell r="A26913">
            <v>1054385</v>
          </cell>
        </row>
        <row r="26914">
          <cell r="A26914">
            <v>1054385</v>
          </cell>
        </row>
        <row r="26915">
          <cell r="A26915">
            <v>1054385</v>
          </cell>
        </row>
        <row r="26916">
          <cell r="A26916">
            <v>1054386</v>
          </cell>
        </row>
        <row r="26917">
          <cell r="A26917">
            <v>1054386</v>
          </cell>
        </row>
        <row r="26918">
          <cell r="A26918">
            <v>1054386</v>
          </cell>
        </row>
        <row r="26919">
          <cell r="A26919">
            <v>1054388</v>
          </cell>
        </row>
        <row r="26920">
          <cell r="A26920">
            <v>1054388</v>
          </cell>
        </row>
        <row r="26921">
          <cell r="A26921">
            <v>1054389</v>
          </cell>
        </row>
        <row r="26922">
          <cell r="A26922">
            <v>1054389</v>
          </cell>
        </row>
        <row r="26923">
          <cell r="A26923">
            <v>1054389</v>
          </cell>
        </row>
        <row r="26924">
          <cell r="A26924">
            <v>1054390</v>
          </cell>
        </row>
        <row r="26925">
          <cell r="A26925">
            <v>1054390</v>
          </cell>
        </row>
        <row r="26926">
          <cell r="A26926">
            <v>1054390</v>
          </cell>
        </row>
        <row r="26927">
          <cell r="A26927">
            <v>1054390</v>
          </cell>
        </row>
        <row r="26928">
          <cell r="A26928">
            <v>1054390</v>
          </cell>
        </row>
        <row r="26929">
          <cell r="A26929">
            <v>1054390</v>
          </cell>
        </row>
        <row r="26930">
          <cell r="A26930">
            <v>1054390</v>
          </cell>
        </row>
        <row r="26931">
          <cell r="A26931">
            <v>1054390</v>
          </cell>
        </row>
        <row r="26932">
          <cell r="A26932">
            <v>1054390</v>
          </cell>
        </row>
        <row r="26933">
          <cell r="A26933">
            <v>1054391</v>
          </cell>
        </row>
        <row r="26934">
          <cell r="A26934">
            <v>1054391</v>
          </cell>
        </row>
        <row r="26935">
          <cell r="A26935">
            <v>1054391</v>
          </cell>
        </row>
        <row r="26936">
          <cell r="A26936">
            <v>1054391</v>
          </cell>
        </row>
        <row r="26937">
          <cell r="A26937">
            <v>1054391</v>
          </cell>
        </row>
        <row r="26938">
          <cell r="A26938">
            <v>1054391</v>
          </cell>
        </row>
        <row r="26939">
          <cell r="A26939">
            <v>1054391</v>
          </cell>
        </row>
        <row r="26940">
          <cell r="A26940">
            <v>1054391</v>
          </cell>
        </row>
        <row r="26941">
          <cell r="A26941">
            <v>1054391</v>
          </cell>
        </row>
        <row r="26942">
          <cell r="A26942">
            <v>1054392</v>
          </cell>
        </row>
        <row r="26943">
          <cell r="A26943">
            <v>1054392</v>
          </cell>
        </row>
        <row r="26944">
          <cell r="A26944">
            <v>1054392</v>
          </cell>
        </row>
        <row r="26945">
          <cell r="A26945">
            <v>1054392</v>
          </cell>
        </row>
        <row r="26946">
          <cell r="A26946">
            <v>1054393</v>
          </cell>
        </row>
        <row r="26947">
          <cell r="A26947">
            <v>1054394</v>
          </cell>
        </row>
        <row r="26948">
          <cell r="A26948">
            <v>1054395</v>
          </cell>
        </row>
        <row r="26949">
          <cell r="A26949">
            <v>1054396</v>
          </cell>
        </row>
        <row r="26950">
          <cell r="A26950">
            <v>1054400</v>
          </cell>
        </row>
        <row r="26951">
          <cell r="A26951">
            <v>1054401</v>
          </cell>
        </row>
        <row r="26952">
          <cell r="A26952">
            <v>1054402</v>
          </cell>
        </row>
        <row r="26953">
          <cell r="A26953">
            <v>1054402</v>
          </cell>
        </row>
        <row r="26954">
          <cell r="A26954">
            <v>1054402</v>
          </cell>
        </row>
        <row r="26955">
          <cell r="A26955">
            <v>1054402</v>
          </cell>
        </row>
        <row r="26956">
          <cell r="A26956">
            <v>1054402</v>
          </cell>
        </row>
        <row r="26957">
          <cell r="A26957">
            <v>1054402</v>
          </cell>
        </row>
        <row r="26958">
          <cell r="A26958">
            <v>1054402</v>
          </cell>
        </row>
        <row r="26959">
          <cell r="A26959">
            <v>1054402</v>
          </cell>
        </row>
        <row r="26960">
          <cell r="A26960">
            <v>1054402</v>
          </cell>
        </row>
        <row r="26961">
          <cell r="A26961">
            <v>1054402</v>
          </cell>
        </row>
        <row r="26962">
          <cell r="A26962">
            <v>1054402</v>
          </cell>
        </row>
        <row r="26963">
          <cell r="A26963">
            <v>1054402</v>
          </cell>
        </row>
        <row r="26964">
          <cell r="A26964">
            <v>1054402</v>
          </cell>
        </row>
        <row r="26965">
          <cell r="A26965">
            <v>1054402</v>
          </cell>
        </row>
        <row r="26966">
          <cell r="A26966">
            <v>1054402</v>
          </cell>
        </row>
        <row r="26967">
          <cell r="A26967">
            <v>1054410</v>
          </cell>
        </row>
        <row r="26968">
          <cell r="A26968">
            <v>1054410</v>
          </cell>
        </row>
        <row r="26969">
          <cell r="A26969">
            <v>1054410</v>
          </cell>
        </row>
        <row r="26970">
          <cell r="A26970">
            <v>1054410</v>
          </cell>
        </row>
        <row r="26971">
          <cell r="A26971">
            <v>1054410</v>
          </cell>
        </row>
        <row r="26972">
          <cell r="A26972">
            <v>1054410</v>
          </cell>
        </row>
        <row r="26973">
          <cell r="A26973">
            <v>1054410</v>
          </cell>
        </row>
        <row r="26974">
          <cell r="A26974">
            <v>1054410</v>
          </cell>
        </row>
        <row r="26975">
          <cell r="A26975">
            <v>1054410</v>
          </cell>
        </row>
        <row r="26976">
          <cell r="A26976">
            <v>1054410</v>
          </cell>
        </row>
        <row r="26977">
          <cell r="A26977">
            <v>1054410</v>
          </cell>
        </row>
        <row r="26978">
          <cell r="A26978">
            <v>1054410</v>
          </cell>
        </row>
        <row r="26979">
          <cell r="A26979">
            <v>1054410</v>
          </cell>
        </row>
        <row r="26980">
          <cell r="A26980">
            <v>1054410</v>
          </cell>
        </row>
        <row r="26981">
          <cell r="A26981">
            <v>1054410</v>
          </cell>
        </row>
        <row r="26982">
          <cell r="A26982">
            <v>1054410</v>
          </cell>
        </row>
        <row r="26983">
          <cell r="A26983">
            <v>1054410</v>
          </cell>
        </row>
        <row r="26984">
          <cell r="A26984">
            <v>1054410</v>
          </cell>
        </row>
        <row r="26985">
          <cell r="A26985">
            <v>1054411</v>
          </cell>
        </row>
        <row r="26986">
          <cell r="A26986">
            <v>1054411</v>
          </cell>
        </row>
        <row r="26987">
          <cell r="A26987">
            <v>1054411</v>
          </cell>
        </row>
        <row r="26988">
          <cell r="A26988">
            <v>1054411</v>
          </cell>
        </row>
        <row r="26989">
          <cell r="A26989">
            <v>1054411</v>
          </cell>
        </row>
        <row r="26990">
          <cell r="A26990">
            <v>1054411</v>
          </cell>
        </row>
        <row r="26991">
          <cell r="A26991">
            <v>1054412</v>
          </cell>
        </row>
        <row r="26992">
          <cell r="A26992">
            <v>1054412</v>
          </cell>
        </row>
        <row r="26993">
          <cell r="A26993">
            <v>1054412</v>
          </cell>
        </row>
        <row r="26994">
          <cell r="A26994">
            <v>1054413</v>
          </cell>
        </row>
        <row r="26995">
          <cell r="A26995">
            <v>1054413</v>
          </cell>
        </row>
        <row r="26996">
          <cell r="A26996">
            <v>1054413</v>
          </cell>
        </row>
        <row r="26997">
          <cell r="A26997">
            <v>1054414</v>
          </cell>
        </row>
        <row r="26998">
          <cell r="A26998">
            <v>1054414</v>
          </cell>
        </row>
        <row r="26999">
          <cell r="A26999">
            <v>1054415</v>
          </cell>
        </row>
        <row r="27000">
          <cell r="A27000">
            <v>1054415</v>
          </cell>
        </row>
        <row r="27001">
          <cell r="A27001">
            <v>1054415</v>
          </cell>
        </row>
        <row r="27002">
          <cell r="A27002">
            <v>1054415</v>
          </cell>
        </row>
        <row r="27003">
          <cell r="A27003">
            <v>1054415</v>
          </cell>
        </row>
        <row r="27004">
          <cell r="A27004">
            <v>1054419</v>
          </cell>
        </row>
        <row r="27005">
          <cell r="A27005">
            <v>1054421</v>
          </cell>
        </row>
        <row r="27006">
          <cell r="A27006">
            <v>1054422</v>
          </cell>
        </row>
        <row r="27007">
          <cell r="A27007">
            <v>1054423</v>
          </cell>
        </row>
        <row r="27008">
          <cell r="A27008">
            <v>1054424</v>
          </cell>
        </row>
        <row r="27009">
          <cell r="A27009">
            <v>1054429</v>
          </cell>
        </row>
        <row r="27010">
          <cell r="A27010">
            <v>1054429</v>
          </cell>
        </row>
        <row r="27011">
          <cell r="A27011">
            <v>1054429</v>
          </cell>
        </row>
        <row r="27012">
          <cell r="A27012">
            <v>1054429</v>
          </cell>
        </row>
        <row r="27013">
          <cell r="A27013">
            <v>1054429</v>
          </cell>
        </row>
        <row r="27014">
          <cell r="A27014">
            <v>1054430</v>
          </cell>
        </row>
        <row r="27015">
          <cell r="A27015">
            <v>1054430</v>
          </cell>
        </row>
        <row r="27016">
          <cell r="A27016">
            <v>1054430</v>
          </cell>
        </row>
        <row r="27017">
          <cell r="A27017">
            <v>1054430</v>
          </cell>
        </row>
        <row r="27018">
          <cell r="A27018">
            <v>1054430</v>
          </cell>
        </row>
        <row r="27019">
          <cell r="A27019">
            <v>1054431</v>
          </cell>
        </row>
        <row r="27020">
          <cell r="A27020">
            <v>1054431</v>
          </cell>
        </row>
        <row r="27021">
          <cell r="A27021">
            <v>1054431</v>
          </cell>
        </row>
        <row r="27022">
          <cell r="A27022">
            <v>1054431</v>
          </cell>
        </row>
        <row r="27023">
          <cell r="A27023">
            <v>1054431</v>
          </cell>
        </row>
        <row r="27024">
          <cell r="A27024">
            <v>1054432</v>
          </cell>
        </row>
        <row r="27025">
          <cell r="A27025">
            <v>1054432</v>
          </cell>
        </row>
        <row r="27026">
          <cell r="A27026">
            <v>1054432</v>
          </cell>
        </row>
        <row r="27027">
          <cell r="A27027">
            <v>1054432</v>
          </cell>
        </row>
        <row r="27028">
          <cell r="A27028">
            <v>1054432</v>
          </cell>
        </row>
        <row r="27029">
          <cell r="A27029">
            <v>1054432</v>
          </cell>
        </row>
        <row r="27030">
          <cell r="A27030">
            <v>1054432</v>
          </cell>
        </row>
        <row r="27031">
          <cell r="A27031">
            <v>1054432</v>
          </cell>
        </row>
        <row r="27032">
          <cell r="A27032">
            <v>1054432</v>
          </cell>
        </row>
        <row r="27033">
          <cell r="A27033">
            <v>1054432</v>
          </cell>
        </row>
        <row r="27034">
          <cell r="A27034">
            <v>1054432</v>
          </cell>
        </row>
        <row r="27035">
          <cell r="A27035">
            <v>1054432</v>
          </cell>
        </row>
        <row r="27036">
          <cell r="A27036">
            <v>1054433</v>
          </cell>
        </row>
        <row r="27037">
          <cell r="A27037">
            <v>1054433</v>
          </cell>
        </row>
        <row r="27038">
          <cell r="A27038">
            <v>1054433</v>
          </cell>
        </row>
        <row r="27039">
          <cell r="A27039">
            <v>1054433</v>
          </cell>
        </row>
        <row r="27040">
          <cell r="A27040">
            <v>1054433</v>
          </cell>
        </row>
        <row r="27041">
          <cell r="A27041">
            <v>1054433</v>
          </cell>
        </row>
        <row r="27042">
          <cell r="A27042">
            <v>1054433</v>
          </cell>
        </row>
        <row r="27043">
          <cell r="A27043">
            <v>1054433</v>
          </cell>
        </row>
        <row r="27044">
          <cell r="A27044">
            <v>1054433</v>
          </cell>
        </row>
        <row r="27045">
          <cell r="A27045">
            <v>1054433</v>
          </cell>
        </row>
        <row r="27046">
          <cell r="A27046">
            <v>1054434</v>
          </cell>
        </row>
        <row r="27047">
          <cell r="A27047">
            <v>1054434</v>
          </cell>
        </row>
        <row r="27048">
          <cell r="A27048">
            <v>1054434</v>
          </cell>
        </row>
        <row r="27049">
          <cell r="A27049">
            <v>1054434</v>
          </cell>
        </row>
        <row r="27050">
          <cell r="A27050">
            <v>1054434</v>
          </cell>
        </row>
        <row r="27051">
          <cell r="A27051">
            <v>1054434</v>
          </cell>
        </row>
        <row r="27052">
          <cell r="A27052">
            <v>1054435</v>
          </cell>
        </row>
        <row r="27053">
          <cell r="A27053">
            <v>1054435</v>
          </cell>
        </row>
        <row r="27054">
          <cell r="A27054">
            <v>1054435</v>
          </cell>
        </row>
        <row r="27055">
          <cell r="A27055">
            <v>1054435</v>
          </cell>
        </row>
        <row r="27056">
          <cell r="A27056">
            <v>1054435</v>
          </cell>
        </row>
        <row r="27057">
          <cell r="A27057">
            <v>1054435</v>
          </cell>
        </row>
        <row r="27058">
          <cell r="A27058">
            <v>1054435</v>
          </cell>
        </row>
        <row r="27059">
          <cell r="A27059">
            <v>1054435</v>
          </cell>
        </row>
        <row r="27060">
          <cell r="A27060">
            <v>1054436</v>
          </cell>
        </row>
        <row r="27061">
          <cell r="A27061">
            <v>1054436</v>
          </cell>
        </row>
        <row r="27062">
          <cell r="A27062">
            <v>1054436</v>
          </cell>
        </row>
        <row r="27063">
          <cell r="A27063">
            <v>1054436</v>
          </cell>
        </row>
        <row r="27064">
          <cell r="A27064">
            <v>1054436</v>
          </cell>
        </row>
        <row r="27065">
          <cell r="A27065">
            <v>1054436</v>
          </cell>
        </row>
        <row r="27066">
          <cell r="A27066">
            <v>1054436</v>
          </cell>
        </row>
        <row r="27067">
          <cell r="A27067">
            <v>1054436</v>
          </cell>
        </row>
        <row r="27068">
          <cell r="A27068">
            <v>1054436</v>
          </cell>
        </row>
        <row r="27069">
          <cell r="A27069">
            <v>1054436</v>
          </cell>
        </row>
        <row r="27070">
          <cell r="A27070">
            <v>1054436</v>
          </cell>
        </row>
        <row r="27071">
          <cell r="A27071">
            <v>1054437</v>
          </cell>
        </row>
        <row r="27072">
          <cell r="A27072">
            <v>1054437</v>
          </cell>
        </row>
        <row r="27073">
          <cell r="A27073">
            <v>1054437</v>
          </cell>
        </row>
        <row r="27074">
          <cell r="A27074">
            <v>1054437</v>
          </cell>
        </row>
        <row r="27075">
          <cell r="A27075">
            <v>1054437</v>
          </cell>
        </row>
        <row r="27076">
          <cell r="A27076">
            <v>1054437</v>
          </cell>
        </row>
        <row r="27077">
          <cell r="A27077">
            <v>1054437</v>
          </cell>
        </row>
        <row r="27078">
          <cell r="A27078">
            <v>1054438</v>
          </cell>
        </row>
        <row r="27079">
          <cell r="A27079">
            <v>1054438</v>
          </cell>
        </row>
        <row r="27080">
          <cell r="A27080">
            <v>1054438</v>
          </cell>
        </row>
        <row r="27081">
          <cell r="A27081">
            <v>1054438</v>
          </cell>
        </row>
        <row r="27082">
          <cell r="A27082">
            <v>1054438</v>
          </cell>
        </row>
        <row r="27083">
          <cell r="A27083">
            <v>1054438</v>
          </cell>
        </row>
        <row r="27084">
          <cell r="A27084">
            <v>1054438</v>
          </cell>
        </row>
        <row r="27085">
          <cell r="A27085">
            <v>1054438</v>
          </cell>
        </row>
        <row r="27086">
          <cell r="A27086">
            <v>1054438</v>
          </cell>
        </row>
        <row r="27087">
          <cell r="A27087">
            <v>1054438</v>
          </cell>
        </row>
        <row r="27088">
          <cell r="A27088">
            <v>1054438</v>
          </cell>
        </row>
        <row r="27089">
          <cell r="A27089">
            <v>1054439</v>
          </cell>
        </row>
        <row r="27090">
          <cell r="A27090">
            <v>1054439</v>
          </cell>
        </row>
        <row r="27091">
          <cell r="A27091">
            <v>1054439</v>
          </cell>
        </row>
        <row r="27092">
          <cell r="A27092">
            <v>1054440</v>
          </cell>
        </row>
        <row r="27093">
          <cell r="A27093">
            <v>1054440</v>
          </cell>
        </row>
        <row r="27094">
          <cell r="A27094">
            <v>1054440</v>
          </cell>
        </row>
        <row r="27095">
          <cell r="A27095">
            <v>1054440</v>
          </cell>
        </row>
        <row r="27096">
          <cell r="A27096">
            <v>1054440</v>
          </cell>
        </row>
        <row r="27097">
          <cell r="A27097">
            <v>1054440</v>
          </cell>
        </row>
        <row r="27098">
          <cell r="A27098">
            <v>1054440</v>
          </cell>
        </row>
        <row r="27099">
          <cell r="A27099">
            <v>1054440</v>
          </cell>
        </row>
        <row r="27100">
          <cell r="A27100">
            <v>1054440</v>
          </cell>
        </row>
        <row r="27101">
          <cell r="A27101">
            <v>1054440</v>
          </cell>
        </row>
        <row r="27102">
          <cell r="A27102">
            <v>1054440</v>
          </cell>
        </row>
        <row r="27103">
          <cell r="A27103">
            <v>1054440</v>
          </cell>
        </row>
        <row r="27104">
          <cell r="A27104">
            <v>1054440</v>
          </cell>
        </row>
        <row r="27105">
          <cell r="A27105">
            <v>1054440</v>
          </cell>
        </row>
        <row r="27106">
          <cell r="A27106">
            <v>1054440</v>
          </cell>
        </row>
        <row r="27107">
          <cell r="A27107">
            <v>1054440</v>
          </cell>
        </row>
        <row r="27108">
          <cell r="A27108">
            <v>1054440</v>
          </cell>
        </row>
        <row r="27109">
          <cell r="A27109">
            <v>1054440</v>
          </cell>
        </row>
        <row r="27110">
          <cell r="A27110">
            <v>1054440</v>
          </cell>
        </row>
        <row r="27111">
          <cell r="A27111">
            <v>1054440</v>
          </cell>
        </row>
        <row r="27112">
          <cell r="A27112">
            <v>1054440</v>
          </cell>
        </row>
        <row r="27113">
          <cell r="A27113">
            <v>1054440</v>
          </cell>
        </row>
        <row r="27114">
          <cell r="A27114">
            <v>1054441</v>
          </cell>
        </row>
        <row r="27115">
          <cell r="A27115">
            <v>1054441</v>
          </cell>
        </row>
        <row r="27116">
          <cell r="A27116">
            <v>1054441</v>
          </cell>
        </row>
        <row r="27117">
          <cell r="A27117">
            <v>1054441</v>
          </cell>
        </row>
        <row r="27118">
          <cell r="A27118">
            <v>1054441</v>
          </cell>
        </row>
        <row r="27119">
          <cell r="A27119">
            <v>1054441</v>
          </cell>
        </row>
        <row r="27120">
          <cell r="A27120">
            <v>1054441</v>
          </cell>
        </row>
        <row r="27121">
          <cell r="A27121">
            <v>1054441</v>
          </cell>
        </row>
        <row r="27122">
          <cell r="A27122">
            <v>1054441</v>
          </cell>
        </row>
        <row r="27123">
          <cell r="A27123">
            <v>1054441</v>
          </cell>
        </row>
        <row r="27124">
          <cell r="A27124">
            <v>1054441</v>
          </cell>
        </row>
        <row r="27125">
          <cell r="A27125">
            <v>1054441</v>
          </cell>
        </row>
        <row r="27126">
          <cell r="A27126">
            <v>1054441</v>
          </cell>
        </row>
        <row r="27127">
          <cell r="A27127">
            <v>1054442</v>
          </cell>
        </row>
        <row r="27128">
          <cell r="A27128">
            <v>1054442</v>
          </cell>
        </row>
        <row r="27129">
          <cell r="A27129">
            <v>1054442</v>
          </cell>
        </row>
        <row r="27130">
          <cell r="A27130">
            <v>1054442</v>
          </cell>
        </row>
        <row r="27131">
          <cell r="A27131">
            <v>1054442</v>
          </cell>
        </row>
        <row r="27132">
          <cell r="A27132">
            <v>1054442</v>
          </cell>
        </row>
        <row r="27133">
          <cell r="A27133">
            <v>1054442</v>
          </cell>
        </row>
        <row r="27134">
          <cell r="A27134">
            <v>1054442</v>
          </cell>
        </row>
        <row r="27135">
          <cell r="A27135">
            <v>1054442</v>
          </cell>
        </row>
        <row r="27136">
          <cell r="A27136">
            <v>1054442</v>
          </cell>
        </row>
        <row r="27137">
          <cell r="A27137">
            <v>1054442</v>
          </cell>
        </row>
        <row r="27138">
          <cell r="A27138">
            <v>1054442</v>
          </cell>
        </row>
        <row r="27139">
          <cell r="A27139">
            <v>1054443</v>
          </cell>
        </row>
        <row r="27140">
          <cell r="A27140">
            <v>1054443</v>
          </cell>
        </row>
        <row r="27141">
          <cell r="A27141">
            <v>1054443</v>
          </cell>
        </row>
        <row r="27142">
          <cell r="A27142">
            <v>1054443</v>
          </cell>
        </row>
        <row r="27143">
          <cell r="A27143">
            <v>1054443</v>
          </cell>
        </row>
        <row r="27144">
          <cell r="A27144">
            <v>1054443</v>
          </cell>
        </row>
        <row r="27145">
          <cell r="A27145">
            <v>1054444</v>
          </cell>
        </row>
        <row r="27146">
          <cell r="A27146">
            <v>1054444</v>
          </cell>
        </row>
        <row r="27147">
          <cell r="A27147">
            <v>1054444</v>
          </cell>
        </row>
        <row r="27148">
          <cell r="A27148">
            <v>1054444</v>
          </cell>
        </row>
        <row r="27149">
          <cell r="A27149">
            <v>1054444</v>
          </cell>
        </row>
        <row r="27150">
          <cell r="A27150">
            <v>1054445</v>
          </cell>
        </row>
        <row r="27151">
          <cell r="A27151">
            <v>1054445</v>
          </cell>
        </row>
        <row r="27152">
          <cell r="A27152">
            <v>1054445</v>
          </cell>
        </row>
        <row r="27153">
          <cell r="A27153">
            <v>1054445</v>
          </cell>
        </row>
        <row r="27154">
          <cell r="A27154">
            <v>1054445</v>
          </cell>
        </row>
        <row r="27155">
          <cell r="A27155">
            <v>1054445</v>
          </cell>
        </row>
        <row r="27156">
          <cell r="A27156">
            <v>1054445</v>
          </cell>
        </row>
        <row r="27157">
          <cell r="A27157">
            <v>1054445</v>
          </cell>
        </row>
        <row r="27158">
          <cell r="A27158">
            <v>1054445</v>
          </cell>
        </row>
        <row r="27159">
          <cell r="A27159">
            <v>1054445</v>
          </cell>
        </row>
        <row r="27160">
          <cell r="A27160">
            <v>1054445</v>
          </cell>
        </row>
        <row r="27161">
          <cell r="A27161">
            <v>1054446</v>
          </cell>
        </row>
        <row r="27162">
          <cell r="A27162">
            <v>1054446</v>
          </cell>
        </row>
        <row r="27163">
          <cell r="A27163">
            <v>1054446</v>
          </cell>
        </row>
        <row r="27164">
          <cell r="A27164">
            <v>1054446</v>
          </cell>
        </row>
        <row r="27165">
          <cell r="A27165">
            <v>1054446</v>
          </cell>
        </row>
        <row r="27166">
          <cell r="A27166">
            <v>1054446</v>
          </cell>
        </row>
        <row r="27167">
          <cell r="A27167">
            <v>1054446</v>
          </cell>
        </row>
        <row r="27168">
          <cell r="A27168">
            <v>1054446</v>
          </cell>
        </row>
        <row r="27169">
          <cell r="A27169">
            <v>1054446</v>
          </cell>
        </row>
        <row r="27170">
          <cell r="A27170">
            <v>1054446</v>
          </cell>
        </row>
        <row r="27171">
          <cell r="A27171">
            <v>1054446</v>
          </cell>
        </row>
        <row r="27172">
          <cell r="A27172">
            <v>1054447</v>
          </cell>
        </row>
        <row r="27173">
          <cell r="A27173">
            <v>1054447</v>
          </cell>
        </row>
        <row r="27174">
          <cell r="A27174">
            <v>1054447</v>
          </cell>
        </row>
        <row r="27175">
          <cell r="A27175">
            <v>1054447</v>
          </cell>
        </row>
        <row r="27176">
          <cell r="A27176">
            <v>1054447</v>
          </cell>
        </row>
        <row r="27177">
          <cell r="A27177">
            <v>1054447</v>
          </cell>
        </row>
        <row r="27178">
          <cell r="A27178">
            <v>1054447</v>
          </cell>
        </row>
        <row r="27179">
          <cell r="A27179">
            <v>1054447</v>
          </cell>
        </row>
        <row r="27180">
          <cell r="A27180">
            <v>1054447</v>
          </cell>
        </row>
        <row r="27181">
          <cell r="A27181">
            <v>1054447</v>
          </cell>
        </row>
        <row r="27182">
          <cell r="A27182">
            <v>1054448</v>
          </cell>
        </row>
        <row r="27183">
          <cell r="A27183">
            <v>1054448</v>
          </cell>
        </row>
        <row r="27184">
          <cell r="A27184">
            <v>1054448</v>
          </cell>
        </row>
        <row r="27185">
          <cell r="A27185">
            <v>1054448</v>
          </cell>
        </row>
        <row r="27186">
          <cell r="A27186">
            <v>1054448</v>
          </cell>
        </row>
        <row r="27187">
          <cell r="A27187">
            <v>1054448</v>
          </cell>
        </row>
        <row r="27188">
          <cell r="A27188">
            <v>1054448</v>
          </cell>
        </row>
        <row r="27189">
          <cell r="A27189">
            <v>1054448</v>
          </cell>
        </row>
        <row r="27190">
          <cell r="A27190">
            <v>1054449</v>
          </cell>
        </row>
        <row r="27191">
          <cell r="A27191">
            <v>1054449</v>
          </cell>
        </row>
        <row r="27192">
          <cell r="A27192">
            <v>1054449</v>
          </cell>
        </row>
        <row r="27193">
          <cell r="A27193">
            <v>1054449</v>
          </cell>
        </row>
        <row r="27194">
          <cell r="A27194">
            <v>1054449</v>
          </cell>
        </row>
        <row r="27195">
          <cell r="A27195">
            <v>1054449</v>
          </cell>
        </row>
        <row r="27196">
          <cell r="A27196">
            <v>1054449</v>
          </cell>
        </row>
        <row r="27197">
          <cell r="A27197">
            <v>1054449</v>
          </cell>
        </row>
        <row r="27198">
          <cell r="A27198">
            <v>1054449</v>
          </cell>
        </row>
        <row r="27199">
          <cell r="A27199">
            <v>1054449</v>
          </cell>
        </row>
        <row r="27200">
          <cell r="A27200">
            <v>1054449</v>
          </cell>
        </row>
        <row r="27201">
          <cell r="A27201">
            <v>1054450</v>
          </cell>
        </row>
        <row r="27202">
          <cell r="A27202">
            <v>1054450</v>
          </cell>
        </row>
        <row r="27203">
          <cell r="A27203">
            <v>1054450</v>
          </cell>
        </row>
        <row r="27204">
          <cell r="A27204">
            <v>1054450</v>
          </cell>
        </row>
        <row r="27205">
          <cell r="A27205">
            <v>1054450</v>
          </cell>
        </row>
        <row r="27206">
          <cell r="A27206">
            <v>1054450</v>
          </cell>
        </row>
        <row r="27207">
          <cell r="A27207">
            <v>1054450</v>
          </cell>
        </row>
        <row r="27208">
          <cell r="A27208">
            <v>1054450</v>
          </cell>
        </row>
        <row r="27209">
          <cell r="A27209">
            <v>1054450</v>
          </cell>
        </row>
        <row r="27210">
          <cell r="A27210">
            <v>1054450</v>
          </cell>
        </row>
        <row r="27211">
          <cell r="A27211">
            <v>1054450</v>
          </cell>
        </row>
        <row r="27212">
          <cell r="A27212">
            <v>1054450</v>
          </cell>
        </row>
        <row r="27213">
          <cell r="A27213">
            <v>1054450</v>
          </cell>
        </row>
        <row r="27214">
          <cell r="A27214">
            <v>1054450</v>
          </cell>
        </row>
        <row r="27215">
          <cell r="A27215">
            <v>1054450</v>
          </cell>
        </row>
        <row r="27216">
          <cell r="A27216">
            <v>1054451</v>
          </cell>
        </row>
        <row r="27217">
          <cell r="A27217">
            <v>1054451</v>
          </cell>
        </row>
        <row r="27218">
          <cell r="A27218">
            <v>1054451</v>
          </cell>
        </row>
        <row r="27219">
          <cell r="A27219">
            <v>1054451</v>
          </cell>
        </row>
        <row r="27220">
          <cell r="A27220">
            <v>1054452</v>
          </cell>
        </row>
        <row r="27221">
          <cell r="A27221">
            <v>1054452</v>
          </cell>
        </row>
        <row r="27222">
          <cell r="A27222">
            <v>1054452</v>
          </cell>
        </row>
        <row r="27223">
          <cell r="A27223">
            <v>1054452</v>
          </cell>
        </row>
        <row r="27224">
          <cell r="A27224">
            <v>1054452</v>
          </cell>
        </row>
        <row r="27225">
          <cell r="A27225">
            <v>1054452</v>
          </cell>
        </row>
        <row r="27226">
          <cell r="A27226">
            <v>1054452</v>
          </cell>
        </row>
        <row r="27227">
          <cell r="A27227">
            <v>1054452</v>
          </cell>
        </row>
        <row r="27228">
          <cell r="A27228">
            <v>1054452</v>
          </cell>
        </row>
        <row r="27229">
          <cell r="A27229">
            <v>1054452</v>
          </cell>
        </row>
        <row r="27230">
          <cell r="A27230">
            <v>1054452</v>
          </cell>
        </row>
        <row r="27231">
          <cell r="A27231">
            <v>1054452</v>
          </cell>
        </row>
        <row r="27232">
          <cell r="A27232">
            <v>1054452</v>
          </cell>
        </row>
        <row r="27233">
          <cell r="A27233">
            <v>1054452</v>
          </cell>
        </row>
        <row r="27234">
          <cell r="A27234">
            <v>1054453</v>
          </cell>
        </row>
        <row r="27235">
          <cell r="A27235">
            <v>1054453</v>
          </cell>
        </row>
        <row r="27236">
          <cell r="A27236">
            <v>1054453</v>
          </cell>
        </row>
        <row r="27237">
          <cell r="A27237">
            <v>1054453</v>
          </cell>
        </row>
        <row r="27238">
          <cell r="A27238">
            <v>1054453</v>
          </cell>
        </row>
        <row r="27239">
          <cell r="A27239">
            <v>1054453</v>
          </cell>
        </row>
        <row r="27240">
          <cell r="A27240">
            <v>1054453</v>
          </cell>
        </row>
        <row r="27241">
          <cell r="A27241">
            <v>1054453</v>
          </cell>
        </row>
        <row r="27242">
          <cell r="A27242">
            <v>1054453</v>
          </cell>
        </row>
        <row r="27243">
          <cell r="A27243">
            <v>1054453</v>
          </cell>
        </row>
        <row r="27244">
          <cell r="A27244">
            <v>1054453</v>
          </cell>
        </row>
        <row r="27245">
          <cell r="A27245">
            <v>1054453</v>
          </cell>
        </row>
        <row r="27246">
          <cell r="A27246">
            <v>1054453</v>
          </cell>
        </row>
        <row r="27247">
          <cell r="A27247">
            <v>1054453</v>
          </cell>
        </row>
        <row r="27248">
          <cell r="A27248">
            <v>1054453</v>
          </cell>
        </row>
        <row r="27249">
          <cell r="A27249">
            <v>1054453</v>
          </cell>
        </row>
        <row r="27250">
          <cell r="A27250">
            <v>1054454</v>
          </cell>
        </row>
        <row r="27251">
          <cell r="A27251">
            <v>1054454</v>
          </cell>
        </row>
        <row r="27252">
          <cell r="A27252">
            <v>1054454</v>
          </cell>
        </row>
        <row r="27253">
          <cell r="A27253">
            <v>1054454</v>
          </cell>
        </row>
        <row r="27254">
          <cell r="A27254">
            <v>1054454</v>
          </cell>
        </row>
        <row r="27255">
          <cell r="A27255">
            <v>1054455</v>
          </cell>
        </row>
        <row r="27256">
          <cell r="A27256">
            <v>1054455</v>
          </cell>
        </row>
        <row r="27257">
          <cell r="A27257">
            <v>1054455</v>
          </cell>
        </row>
        <row r="27258">
          <cell r="A27258">
            <v>1054455</v>
          </cell>
        </row>
        <row r="27259">
          <cell r="A27259">
            <v>1054455</v>
          </cell>
        </row>
        <row r="27260">
          <cell r="A27260">
            <v>1054455</v>
          </cell>
        </row>
        <row r="27261">
          <cell r="A27261">
            <v>1054455</v>
          </cell>
        </row>
        <row r="27262">
          <cell r="A27262">
            <v>1054455</v>
          </cell>
        </row>
        <row r="27263">
          <cell r="A27263">
            <v>1054456</v>
          </cell>
        </row>
        <row r="27264">
          <cell r="A27264">
            <v>1054456</v>
          </cell>
        </row>
        <row r="27265">
          <cell r="A27265">
            <v>1054456</v>
          </cell>
        </row>
        <row r="27266">
          <cell r="A27266">
            <v>1054456</v>
          </cell>
        </row>
        <row r="27267">
          <cell r="A27267">
            <v>1054456</v>
          </cell>
        </row>
        <row r="27268">
          <cell r="A27268">
            <v>1054456</v>
          </cell>
        </row>
        <row r="27269">
          <cell r="A27269">
            <v>1054456</v>
          </cell>
        </row>
        <row r="27270">
          <cell r="A27270">
            <v>1054456</v>
          </cell>
        </row>
        <row r="27271">
          <cell r="A27271">
            <v>1054456</v>
          </cell>
        </row>
        <row r="27272">
          <cell r="A27272">
            <v>1054456</v>
          </cell>
        </row>
        <row r="27273">
          <cell r="A27273">
            <v>1054456</v>
          </cell>
        </row>
        <row r="27274">
          <cell r="A27274">
            <v>1054456</v>
          </cell>
        </row>
        <row r="27275">
          <cell r="A27275">
            <v>1054456</v>
          </cell>
        </row>
        <row r="27276">
          <cell r="A27276">
            <v>1054456</v>
          </cell>
        </row>
        <row r="27277">
          <cell r="A27277">
            <v>1054456</v>
          </cell>
        </row>
        <row r="27278">
          <cell r="A27278">
            <v>1054456</v>
          </cell>
        </row>
        <row r="27279">
          <cell r="A27279">
            <v>1054456</v>
          </cell>
        </row>
        <row r="27280">
          <cell r="A27280">
            <v>1054456</v>
          </cell>
        </row>
        <row r="27281">
          <cell r="A27281">
            <v>1054457</v>
          </cell>
        </row>
        <row r="27282">
          <cell r="A27282">
            <v>1054457</v>
          </cell>
        </row>
        <row r="27283">
          <cell r="A27283">
            <v>1054457</v>
          </cell>
        </row>
        <row r="27284">
          <cell r="A27284">
            <v>1054457</v>
          </cell>
        </row>
        <row r="27285">
          <cell r="A27285">
            <v>1054457</v>
          </cell>
        </row>
        <row r="27286">
          <cell r="A27286">
            <v>1054457</v>
          </cell>
        </row>
        <row r="27287">
          <cell r="A27287">
            <v>1054457</v>
          </cell>
        </row>
        <row r="27288">
          <cell r="A27288">
            <v>1054457</v>
          </cell>
        </row>
        <row r="27289">
          <cell r="A27289">
            <v>1054457</v>
          </cell>
        </row>
        <row r="27290">
          <cell r="A27290">
            <v>1054457</v>
          </cell>
        </row>
        <row r="27291">
          <cell r="A27291">
            <v>1054457</v>
          </cell>
        </row>
        <row r="27292">
          <cell r="A27292">
            <v>1054457</v>
          </cell>
        </row>
        <row r="27293">
          <cell r="A27293">
            <v>1054457</v>
          </cell>
        </row>
        <row r="27294">
          <cell r="A27294">
            <v>1054457</v>
          </cell>
        </row>
        <row r="27295">
          <cell r="A27295">
            <v>1054457</v>
          </cell>
        </row>
        <row r="27296">
          <cell r="A27296">
            <v>1054457</v>
          </cell>
        </row>
        <row r="27297">
          <cell r="A27297">
            <v>1054457</v>
          </cell>
        </row>
        <row r="27298">
          <cell r="A27298">
            <v>1054457</v>
          </cell>
        </row>
        <row r="27299">
          <cell r="A27299">
            <v>1054458</v>
          </cell>
        </row>
        <row r="27300">
          <cell r="A27300">
            <v>1054458</v>
          </cell>
        </row>
        <row r="27301">
          <cell r="A27301">
            <v>1054458</v>
          </cell>
        </row>
        <row r="27302">
          <cell r="A27302">
            <v>1054458</v>
          </cell>
        </row>
        <row r="27303">
          <cell r="A27303">
            <v>1054458</v>
          </cell>
        </row>
        <row r="27304">
          <cell r="A27304">
            <v>1054458</v>
          </cell>
        </row>
        <row r="27305">
          <cell r="A27305">
            <v>1054458</v>
          </cell>
        </row>
        <row r="27306">
          <cell r="A27306">
            <v>1054458</v>
          </cell>
        </row>
        <row r="27307">
          <cell r="A27307">
            <v>1054459</v>
          </cell>
        </row>
        <row r="27308">
          <cell r="A27308">
            <v>1054459</v>
          </cell>
        </row>
        <row r="27309">
          <cell r="A27309">
            <v>1054459</v>
          </cell>
        </row>
        <row r="27310">
          <cell r="A27310">
            <v>1054459</v>
          </cell>
        </row>
        <row r="27311">
          <cell r="A27311">
            <v>1054459</v>
          </cell>
        </row>
        <row r="27312">
          <cell r="A27312">
            <v>1054459</v>
          </cell>
        </row>
        <row r="27313">
          <cell r="A27313">
            <v>1054459</v>
          </cell>
        </row>
        <row r="27314">
          <cell r="A27314">
            <v>1054459</v>
          </cell>
        </row>
        <row r="27315">
          <cell r="A27315">
            <v>1054459</v>
          </cell>
        </row>
        <row r="27316">
          <cell r="A27316">
            <v>1054459</v>
          </cell>
        </row>
        <row r="27317">
          <cell r="A27317">
            <v>1054459</v>
          </cell>
        </row>
        <row r="27318">
          <cell r="A27318">
            <v>1054459</v>
          </cell>
        </row>
        <row r="27319">
          <cell r="A27319">
            <v>1054459</v>
          </cell>
        </row>
        <row r="27320">
          <cell r="A27320">
            <v>1054459</v>
          </cell>
        </row>
        <row r="27321">
          <cell r="A27321">
            <v>1054459</v>
          </cell>
        </row>
        <row r="27322">
          <cell r="A27322">
            <v>1054459</v>
          </cell>
        </row>
        <row r="27323">
          <cell r="A27323">
            <v>1054459</v>
          </cell>
        </row>
        <row r="27324">
          <cell r="A27324">
            <v>1054459</v>
          </cell>
        </row>
        <row r="27325">
          <cell r="A27325">
            <v>1054459</v>
          </cell>
        </row>
        <row r="27326">
          <cell r="A27326">
            <v>1054459</v>
          </cell>
        </row>
        <row r="27327">
          <cell r="A27327">
            <v>1054459</v>
          </cell>
        </row>
        <row r="27328">
          <cell r="A27328">
            <v>1054459</v>
          </cell>
        </row>
        <row r="27329">
          <cell r="A27329">
            <v>1054460</v>
          </cell>
        </row>
        <row r="27330">
          <cell r="A27330">
            <v>1054460</v>
          </cell>
        </row>
        <row r="27331">
          <cell r="A27331">
            <v>1054460</v>
          </cell>
        </row>
        <row r="27332">
          <cell r="A27332">
            <v>1054460</v>
          </cell>
        </row>
        <row r="27333">
          <cell r="A27333">
            <v>1054460</v>
          </cell>
        </row>
        <row r="27334">
          <cell r="A27334">
            <v>1054460</v>
          </cell>
        </row>
        <row r="27335">
          <cell r="A27335">
            <v>1054460</v>
          </cell>
        </row>
        <row r="27336">
          <cell r="A27336">
            <v>1054460</v>
          </cell>
        </row>
        <row r="27337">
          <cell r="A27337">
            <v>1054460</v>
          </cell>
        </row>
        <row r="27338">
          <cell r="A27338">
            <v>1054460</v>
          </cell>
        </row>
        <row r="27339">
          <cell r="A27339">
            <v>1054460</v>
          </cell>
        </row>
        <row r="27340">
          <cell r="A27340">
            <v>1054460</v>
          </cell>
        </row>
        <row r="27341">
          <cell r="A27341">
            <v>1054460</v>
          </cell>
        </row>
        <row r="27342">
          <cell r="A27342">
            <v>1054460</v>
          </cell>
        </row>
        <row r="27343">
          <cell r="A27343">
            <v>1054460</v>
          </cell>
        </row>
        <row r="27344">
          <cell r="A27344">
            <v>1054460</v>
          </cell>
        </row>
        <row r="27345">
          <cell r="A27345">
            <v>1054460</v>
          </cell>
        </row>
        <row r="27346">
          <cell r="A27346">
            <v>1054460</v>
          </cell>
        </row>
        <row r="27347">
          <cell r="A27347">
            <v>1054460</v>
          </cell>
        </row>
        <row r="27348">
          <cell r="A27348">
            <v>1054460</v>
          </cell>
        </row>
        <row r="27349">
          <cell r="A27349">
            <v>1054460</v>
          </cell>
        </row>
        <row r="27350">
          <cell r="A27350">
            <v>1054460</v>
          </cell>
        </row>
        <row r="27351">
          <cell r="A27351">
            <v>1054460</v>
          </cell>
        </row>
        <row r="27352">
          <cell r="A27352">
            <v>1054460</v>
          </cell>
        </row>
        <row r="27353">
          <cell r="A27353">
            <v>1054460</v>
          </cell>
        </row>
        <row r="27354">
          <cell r="A27354">
            <v>1054460</v>
          </cell>
        </row>
        <row r="27355">
          <cell r="A27355">
            <v>1054460</v>
          </cell>
        </row>
        <row r="27356">
          <cell r="A27356">
            <v>1054460</v>
          </cell>
        </row>
        <row r="27357">
          <cell r="A27357">
            <v>1054460</v>
          </cell>
        </row>
        <row r="27358">
          <cell r="A27358">
            <v>1054460</v>
          </cell>
        </row>
        <row r="27359">
          <cell r="A27359">
            <v>1054460</v>
          </cell>
        </row>
        <row r="27360">
          <cell r="A27360">
            <v>1054460</v>
          </cell>
        </row>
        <row r="27361">
          <cell r="A27361">
            <v>1054460</v>
          </cell>
        </row>
        <row r="27362">
          <cell r="A27362">
            <v>1054460</v>
          </cell>
        </row>
        <row r="27363">
          <cell r="A27363">
            <v>1054460</v>
          </cell>
        </row>
        <row r="27364">
          <cell r="A27364">
            <v>1054460</v>
          </cell>
        </row>
        <row r="27365">
          <cell r="A27365">
            <v>1054460</v>
          </cell>
        </row>
        <row r="27366">
          <cell r="A27366">
            <v>1054460</v>
          </cell>
        </row>
        <row r="27367">
          <cell r="A27367">
            <v>1054460</v>
          </cell>
        </row>
        <row r="27368">
          <cell r="A27368">
            <v>1054460</v>
          </cell>
        </row>
        <row r="27369">
          <cell r="A27369">
            <v>1054460</v>
          </cell>
        </row>
        <row r="27370">
          <cell r="A27370">
            <v>1054461</v>
          </cell>
        </row>
        <row r="27371">
          <cell r="A27371">
            <v>1054461</v>
          </cell>
        </row>
        <row r="27372">
          <cell r="A27372">
            <v>1054461</v>
          </cell>
        </row>
        <row r="27373">
          <cell r="A27373">
            <v>1054461</v>
          </cell>
        </row>
        <row r="27374">
          <cell r="A27374">
            <v>1054461</v>
          </cell>
        </row>
        <row r="27375">
          <cell r="A27375">
            <v>1054461</v>
          </cell>
        </row>
        <row r="27376">
          <cell r="A27376">
            <v>1054461</v>
          </cell>
        </row>
        <row r="27377">
          <cell r="A27377">
            <v>1054461</v>
          </cell>
        </row>
        <row r="27378">
          <cell r="A27378">
            <v>1054461</v>
          </cell>
        </row>
        <row r="27379">
          <cell r="A27379">
            <v>1054461</v>
          </cell>
        </row>
        <row r="27380">
          <cell r="A27380">
            <v>1054461</v>
          </cell>
        </row>
        <row r="27381">
          <cell r="A27381">
            <v>1054461</v>
          </cell>
        </row>
        <row r="27382">
          <cell r="A27382">
            <v>1054461</v>
          </cell>
        </row>
        <row r="27383">
          <cell r="A27383">
            <v>1054461</v>
          </cell>
        </row>
        <row r="27384">
          <cell r="A27384">
            <v>1054461</v>
          </cell>
        </row>
        <row r="27385">
          <cell r="A27385">
            <v>1054461</v>
          </cell>
        </row>
        <row r="27386">
          <cell r="A27386">
            <v>1054461</v>
          </cell>
        </row>
        <row r="27387">
          <cell r="A27387">
            <v>1054461</v>
          </cell>
        </row>
        <row r="27388">
          <cell r="A27388">
            <v>1054461</v>
          </cell>
        </row>
        <row r="27389">
          <cell r="A27389">
            <v>1054461</v>
          </cell>
        </row>
        <row r="27390">
          <cell r="A27390">
            <v>1054461</v>
          </cell>
        </row>
        <row r="27391">
          <cell r="A27391">
            <v>1054461</v>
          </cell>
        </row>
        <row r="27392">
          <cell r="A27392">
            <v>1054461</v>
          </cell>
        </row>
        <row r="27393">
          <cell r="A27393">
            <v>1054461</v>
          </cell>
        </row>
        <row r="27394">
          <cell r="A27394">
            <v>1054461</v>
          </cell>
        </row>
        <row r="27395">
          <cell r="A27395">
            <v>1054461</v>
          </cell>
        </row>
        <row r="27396">
          <cell r="A27396">
            <v>1054461</v>
          </cell>
        </row>
        <row r="27397">
          <cell r="A27397">
            <v>1054461</v>
          </cell>
        </row>
        <row r="27398">
          <cell r="A27398">
            <v>1054461</v>
          </cell>
        </row>
        <row r="27399">
          <cell r="A27399">
            <v>1054461</v>
          </cell>
        </row>
        <row r="27400">
          <cell r="A27400">
            <v>1054461</v>
          </cell>
        </row>
        <row r="27401">
          <cell r="A27401">
            <v>1054461</v>
          </cell>
        </row>
        <row r="27402">
          <cell r="A27402">
            <v>1054461</v>
          </cell>
        </row>
        <row r="27403">
          <cell r="A27403">
            <v>1054462</v>
          </cell>
        </row>
        <row r="27404">
          <cell r="A27404">
            <v>1054462</v>
          </cell>
        </row>
        <row r="27405">
          <cell r="A27405">
            <v>1054462</v>
          </cell>
        </row>
        <row r="27406">
          <cell r="A27406">
            <v>1054462</v>
          </cell>
        </row>
        <row r="27407">
          <cell r="A27407">
            <v>1054462</v>
          </cell>
        </row>
        <row r="27408">
          <cell r="A27408">
            <v>1054462</v>
          </cell>
        </row>
        <row r="27409">
          <cell r="A27409">
            <v>1054462</v>
          </cell>
        </row>
        <row r="27410">
          <cell r="A27410">
            <v>1054462</v>
          </cell>
        </row>
        <row r="27411">
          <cell r="A27411">
            <v>1054462</v>
          </cell>
        </row>
        <row r="27412">
          <cell r="A27412">
            <v>1054462</v>
          </cell>
        </row>
        <row r="27413">
          <cell r="A27413">
            <v>1054462</v>
          </cell>
        </row>
        <row r="27414">
          <cell r="A27414">
            <v>1054462</v>
          </cell>
        </row>
        <row r="27415">
          <cell r="A27415">
            <v>1054463</v>
          </cell>
        </row>
        <row r="27416">
          <cell r="A27416">
            <v>1054463</v>
          </cell>
        </row>
        <row r="27417">
          <cell r="A27417">
            <v>1054463</v>
          </cell>
        </row>
        <row r="27418">
          <cell r="A27418">
            <v>1054463</v>
          </cell>
        </row>
        <row r="27419">
          <cell r="A27419">
            <v>1054464</v>
          </cell>
        </row>
        <row r="27420">
          <cell r="A27420">
            <v>1054464</v>
          </cell>
        </row>
        <row r="27421">
          <cell r="A27421">
            <v>1054464</v>
          </cell>
        </row>
        <row r="27422">
          <cell r="A27422">
            <v>1054464</v>
          </cell>
        </row>
        <row r="27423">
          <cell r="A27423">
            <v>1054464</v>
          </cell>
        </row>
        <row r="27424">
          <cell r="A27424">
            <v>1054464</v>
          </cell>
        </row>
        <row r="27425">
          <cell r="A27425">
            <v>1054464</v>
          </cell>
        </row>
        <row r="27426">
          <cell r="A27426">
            <v>1054464</v>
          </cell>
        </row>
        <row r="27427">
          <cell r="A27427">
            <v>1054464</v>
          </cell>
        </row>
        <row r="27428">
          <cell r="A27428">
            <v>1054464</v>
          </cell>
        </row>
        <row r="27429">
          <cell r="A27429">
            <v>1054464</v>
          </cell>
        </row>
        <row r="27430">
          <cell r="A27430">
            <v>1054465</v>
          </cell>
        </row>
        <row r="27431">
          <cell r="A27431">
            <v>1054465</v>
          </cell>
        </row>
        <row r="27432">
          <cell r="A27432">
            <v>1054465</v>
          </cell>
        </row>
        <row r="27433">
          <cell r="A27433">
            <v>1054465</v>
          </cell>
        </row>
        <row r="27434">
          <cell r="A27434">
            <v>1054465</v>
          </cell>
        </row>
        <row r="27435">
          <cell r="A27435">
            <v>1054465</v>
          </cell>
        </row>
        <row r="27436">
          <cell r="A27436">
            <v>1054465</v>
          </cell>
        </row>
        <row r="27437">
          <cell r="A27437">
            <v>1054465</v>
          </cell>
        </row>
        <row r="27438">
          <cell r="A27438">
            <v>1054465</v>
          </cell>
        </row>
        <row r="27439">
          <cell r="A27439">
            <v>1054465</v>
          </cell>
        </row>
        <row r="27440">
          <cell r="A27440">
            <v>1054465</v>
          </cell>
        </row>
        <row r="27441">
          <cell r="A27441">
            <v>1054465</v>
          </cell>
        </row>
        <row r="27442">
          <cell r="A27442">
            <v>1054467</v>
          </cell>
        </row>
        <row r="27443">
          <cell r="A27443">
            <v>1054467</v>
          </cell>
        </row>
        <row r="27444">
          <cell r="A27444">
            <v>1054467</v>
          </cell>
        </row>
        <row r="27445">
          <cell r="A27445">
            <v>1054467</v>
          </cell>
        </row>
        <row r="27446">
          <cell r="A27446">
            <v>1054467</v>
          </cell>
        </row>
        <row r="27447">
          <cell r="A27447">
            <v>1054467</v>
          </cell>
        </row>
        <row r="27448">
          <cell r="A27448">
            <v>1054467</v>
          </cell>
        </row>
        <row r="27449">
          <cell r="A27449">
            <v>1054467</v>
          </cell>
        </row>
        <row r="27450">
          <cell r="A27450">
            <v>1054467</v>
          </cell>
        </row>
        <row r="27451">
          <cell r="A27451">
            <v>1054467</v>
          </cell>
        </row>
        <row r="27452">
          <cell r="A27452">
            <v>1054467</v>
          </cell>
        </row>
        <row r="27453">
          <cell r="A27453">
            <v>1054467</v>
          </cell>
        </row>
        <row r="27454">
          <cell r="A27454">
            <v>1054467</v>
          </cell>
        </row>
        <row r="27455">
          <cell r="A27455">
            <v>1054467</v>
          </cell>
        </row>
        <row r="27456">
          <cell r="A27456">
            <v>1054468</v>
          </cell>
        </row>
        <row r="27457">
          <cell r="A27457">
            <v>1054468</v>
          </cell>
        </row>
        <row r="27458">
          <cell r="A27458">
            <v>1054468</v>
          </cell>
        </row>
        <row r="27459">
          <cell r="A27459">
            <v>1054468</v>
          </cell>
        </row>
        <row r="27460">
          <cell r="A27460">
            <v>1054468</v>
          </cell>
        </row>
        <row r="27461">
          <cell r="A27461">
            <v>1054469</v>
          </cell>
        </row>
        <row r="27462">
          <cell r="A27462">
            <v>1054469</v>
          </cell>
        </row>
        <row r="27463">
          <cell r="A27463">
            <v>1054469</v>
          </cell>
        </row>
        <row r="27464">
          <cell r="A27464">
            <v>1054469</v>
          </cell>
        </row>
        <row r="27465">
          <cell r="A27465">
            <v>1054469</v>
          </cell>
        </row>
        <row r="27466">
          <cell r="A27466">
            <v>1054469</v>
          </cell>
        </row>
        <row r="27467">
          <cell r="A27467">
            <v>1054469</v>
          </cell>
        </row>
        <row r="27468">
          <cell r="A27468">
            <v>1054469</v>
          </cell>
        </row>
        <row r="27469">
          <cell r="A27469">
            <v>1054469</v>
          </cell>
        </row>
        <row r="27470">
          <cell r="A27470">
            <v>1054470</v>
          </cell>
        </row>
        <row r="27471">
          <cell r="A27471">
            <v>1054470</v>
          </cell>
        </row>
        <row r="27472">
          <cell r="A27472">
            <v>1054470</v>
          </cell>
        </row>
        <row r="27473">
          <cell r="A27473">
            <v>1054470</v>
          </cell>
        </row>
        <row r="27474">
          <cell r="A27474">
            <v>1054470</v>
          </cell>
        </row>
        <row r="27475">
          <cell r="A27475">
            <v>1054470</v>
          </cell>
        </row>
        <row r="27476">
          <cell r="A27476">
            <v>1054470</v>
          </cell>
        </row>
        <row r="27477">
          <cell r="A27477">
            <v>1054470</v>
          </cell>
        </row>
        <row r="27478">
          <cell r="A27478">
            <v>1054470</v>
          </cell>
        </row>
        <row r="27479">
          <cell r="A27479">
            <v>1054470</v>
          </cell>
        </row>
        <row r="27480">
          <cell r="A27480">
            <v>1054470</v>
          </cell>
        </row>
        <row r="27481">
          <cell r="A27481">
            <v>1054470</v>
          </cell>
        </row>
        <row r="27482">
          <cell r="A27482">
            <v>1054470</v>
          </cell>
        </row>
        <row r="27483">
          <cell r="A27483">
            <v>1054470</v>
          </cell>
        </row>
        <row r="27484">
          <cell r="A27484">
            <v>1054470</v>
          </cell>
        </row>
        <row r="27485">
          <cell r="A27485">
            <v>1054470</v>
          </cell>
        </row>
        <row r="27486">
          <cell r="A27486">
            <v>1054471</v>
          </cell>
        </row>
        <row r="27487">
          <cell r="A27487">
            <v>1054471</v>
          </cell>
        </row>
        <row r="27488">
          <cell r="A27488">
            <v>1054471</v>
          </cell>
        </row>
        <row r="27489">
          <cell r="A27489">
            <v>1054471</v>
          </cell>
        </row>
        <row r="27490">
          <cell r="A27490">
            <v>1054471</v>
          </cell>
        </row>
        <row r="27491">
          <cell r="A27491">
            <v>1054471</v>
          </cell>
        </row>
        <row r="27492">
          <cell r="A27492">
            <v>1054471</v>
          </cell>
        </row>
        <row r="27493">
          <cell r="A27493">
            <v>1054471</v>
          </cell>
        </row>
        <row r="27494">
          <cell r="A27494">
            <v>1054471</v>
          </cell>
        </row>
        <row r="27495">
          <cell r="A27495">
            <v>1054471</v>
          </cell>
        </row>
        <row r="27496">
          <cell r="A27496">
            <v>1054471</v>
          </cell>
        </row>
        <row r="27497">
          <cell r="A27497">
            <v>1054471</v>
          </cell>
        </row>
        <row r="27498">
          <cell r="A27498">
            <v>1054471</v>
          </cell>
        </row>
        <row r="27499">
          <cell r="A27499">
            <v>1054471</v>
          </cell>
        </row>
        <row r="27500">
          <cell r="A27500">
            <v>1054471</v>
          </cell>
        </row>
        <row r="27501">
          <cell r="A27501">
            <v>1054471</v>
          </cell>
        </row>
        <row r="27502">
          <cell r="A27502">
            <v>1054471</v>
          </cell>
        </row>
        <row r="27503">
          <cell r="A27503">
            <v>1054471</v>
          </cell>
        </row>
        <row r="27504">
          <cell r="A27504">
            <v>1054471</v>
          </cell>
        </row>
        <row r="27505">
          <cell r="A27505">
            <v>1054472</v>
          </cell>
        </row>
        <row r="27506">
          <cell r="A27506">
            <v>1054472</v>
          </cell>
        </row>
        <row r="27507">
          <cell r="A27507">
            <v>1054472</v>
          </cell>
        </row>
        <row r="27508">
          <cell r="A27508">
            <v>1054472</v>
          </cell>
        </row>
        <row r="27509">
          <cell r="A27509">
            <v>1054472</v>
          </cell>
        </row>
        <row r="27510">
          <cell r="A27510">
            <v>1054472</v>
          </cell>
        </row>
        <row r="27511">
          <cell r="A27511">
            <v>1054472</v>
          </cell>
        </row>
        <row r="27512">
          <cell r="A27512">
            <v>1054472</v>
          </cell>
        </row>
        <row r="27513">
          <cell r="A27513">
            <v>1054472</v>
          </cell>
        </row>
        <row r="27514">
          <cell r="A27514">
            <v>1054472</v>
          </cell>
        </row>
        <row r="27515">
          <cell r="A27515">
            <v>1054473</v>
          </cell>
        </row>
        <row r="27516">
          <cell r="A27516">
            <v>1054473</v>
          </cell>
        </row>
        <row r="27517">
          <cell r="A27517">
            <v>1054473</v>
          </cell>
        </row>
        <row r="27518">
          <cell r="A27518">
            <v>1054473</v>
          </cell>
        </row>
        <row r="27519">
          <cell r="A27519">
            <v>1054473</v>
          </cell>
        </row>
        <row r="27520">
          <cell r="A27520">
            <v>1054475</v>
          </cell>
        </row>
        <row r="27521">
          <cell r="A27521">
            <v>1054475</v>
          </cell>
        </row>
        <row r="27522">
          <cell r="A27522">
            <v>1054475</v>
          </cell>
        </row>
        <row r="27523">
          <cell r="A27523">
            <v>1054475</v>
          </cell>
        </row>
        <row r="27524">
          <cell r="A27524">
            <v>1054475</v>
          </cell>
        </row>
        <row r="27525">
          <cell r="A27525">
            <v>1054475</v>
          </cell>
        </row>
        <row r="27526">
          <cell r="A27526">
            <v>1054475</v>
          </cell>
        </row>
        <row r="27527">
          <cell r="A27527">
            <v>1054475</v>
          </cell>
        </row>
        <row r="27528">
          <cell r="A27528">
            <v>1054475</v>
          </cell>
        </row>
        <row r="27529">
          <cell r="A27529">
            <v>1054475</v>
          </cell>
        </row>
        <row r="27530">
          <cell r="A27530">
            <v>1054476</v>
          </cell>
        </row>
        <row r="27531">
          <cell r="A27531">
            <v>1054476</v>
          </cell>
        </row>
        <row r="27532">
          <cell r="A27532">
            <v>1054476</v>
          </cell>
        </row>
        <row r="27533">
          <cell r="A27533">
            <v>1054476</v>
          </cell>
        </row>
        <row r="27534">
          <cell r="A27534">
            <v>1054476</v>
          </cell>
        </row>
        <row r="27535">
          <cell r="A27535">
            <v>1054476</v>
          </cell>
        </row>
        <row r="27536">
          <cell r="A27536">
            <v>1054476</v>
          </cell>
        </row>
        <row r="27537">
          <cell r="A27537">
            <v>1054476</v>
          </cell>
        </row>
        <row r="27538">
          <cell r="A27538">
            <v>1054478</v>
          </cell>
        </row>
        <row r="27539">
          <cell r="A27539">
            <v>1054478</v>
          </cell>
        </row>
        <row r="27540">
          <cell r="A27540">
            <v>1054478</v>
          </cell>
        </row>
        <row r="27541">
          <cell r="A27541">
            <v>1054478</v>
          </cell>
        </row>
        <row r="27542">
          <cell r="A27542">
            <v>1054478</v>
          </cell>
        </row>
        <row r="27543">
          <cell r="A27543">
            <v>1054478</v>
          </cell>
        </row>
        <row r="27544">
          <cell r="A27544">
            <v>1054478</v>
          </cell>
        </row>
        <row r="27545">
          <cell r="A27545">
            <v>1054478</v>
          </cell>
        </row>
        <row r="27546">
          <cell r="A27546">
            <v>1054478</v>
          </cell>
        </row>
        <row r="27547">
          <cell r="A27547">
            <v>1054479</v>
          </cell>
        </row>
        <row r="27548">
          <cell r="A27548">
            <v>1054479</v>
          </cell>
        </row>
        <row r="27549">
          <cell r="A27549">
            <v>1054479</v>
          </cell>
        </row>
        <row r="27550">
          <cell r="A27550">
            <v>1054479</v>
          </cell>
        </row>
        <row r="27551">
          <cell r="A27551">
            <v>1054479</v>
          </cell>
        </row>
        <row r="27552">
          <cell r="A27552">
            <v>1054479</v>
          </cell>
        </row>
        <row r="27553">
          <cell r="A27553">
            <v>1054479</v>
          </cell>
        </row>
        <row r="27554">
          <cell r="A27554">
            <v>1054479</v>
          </cell>
        </row>
        <row r="27555">
          <cell r="A27555">
            <v>1054479</v>
          </cell>
        </row>
        <row r="27556">
          <cell r="A27556">
            <v>1054479</v>
          </cell>
        </row>
        <row r="27557">
          <cell r="A27557">
            <v>1054479</v>
          </cell>
        </row>
        <row r="27558">
          <cell r="A27558">
            <v>1054480</v>
          </cell>
        </row>
        <row r="27559">
          <cell r="A27559">
            <v>1054480</v>
          </cell>
        </row>
        <row r="27560">
          <cell r="A27560">
            <v>1054480</v>
          </cell>
        </row>
        <row r="27561">
          <cell r="A27561">
            <v>1054480</v>
          </cell>
        </row>
        <row r="27562">
          <cell r="A27562">
            <v>1054480</v>
          </cell>
        </row>
        <row r="27563">
          <cell r="A27563">
            <v>1054480</v>
          </cell>
        </row>
        <row r="27564">
          <cell r="A27564">
            <v>1054480</v>
          </cell>
        </row>
        <row r="27565">
          <cell r="A27565">
            <v>1054480</v>
          </cell>
        </row>
        <row r="27566">
          <cell r="A27566">
            <v>1054480</v>
          </cell>
        </row>
        <row r="27567">
          <cell r="A27567">
            <v>1054480</v>
          </cell>
        </row>
        <row r="27568">
          <cell r="A27568">
            <v>1054481</v>
          </cell>
        </row>
        <row r="27569">
          <cell r="A27569">
            <v>1054481</v>
          </cell>
        </row>
        <row r="27570">
          <cell r="A27570">
            <v>1054481</v>
          </cell>
        </row>
        <row r="27571">
          <cell r="A27571">
            <v>1054481</v>
          </cell>
        </row>
        <row r="27572">
          <cell r="A27572">
            <v>1054481</v>
          </cell>
        </row>
        <row r="27573">
          <cell r="A27573">
            <v>1054481</v>
          </cell>
        </row>
        <row r="27574">
          <cell r="A27574">
            <v>1054481</v>
          </cell>
        </row>
        <row r="27575">
          <cell r="A27575">
            <v>1054481</v>
          </cell>
        </row>
        <row r="27576">
          <cell r="A27576">
            <v>1054481</v>
          </cell>
        </row>
        <row r="27577">
          <cell r="A27577">
            <v>1054481</v>
          </cell>
        </row>
        <row r="27578">
          <cell r="A27578">
            <v>1054481</v>
          </cell>
        </row>
        <row r="27579">
          <cell r="A27579">
            <v>1054482</v>
          </cell>
        </row>
        <row r="27580">
          <cell r="A27580">
            <v>1054482</v>
          </cell>
        </row>
        <row r="27581">
          <cell r="A27581">
            <v>1054482</v>
          </cell>
        </row>
        <row r="27582">
          <cell r="A27582">
            <v>1054482</v>
          </cell>
        </row>
        <row r="27583">
          <cell r="A27583">
            <v>1054482</v>
          </cell>
        </row>
        <row r="27584">
          <cell r="A27584">
            <v>1054482</v>
          </cell>
        </row>
        <row r="27585">
          <cell r="A27585">
            <v>1054482</v>
          </cell>
        </row>
        <row r="27586">
          <cell r="A27586">
            <v>1054482</v>
          </cell>
        </row>
        <row r="27587">
          <cell r="A27587">
            <v>1054482</v>
          </cell>
        </row>
        <row r="27588">
          <cell r="A27588">
            <v>1054482</v>
          </cell>
        </row>
        <row r="27589">
          <cell r="A27589">
            <v>1054482</v>
          </cell>
        </row>
        <row r="27590">
          <cell r="A27590">
            <v>1054483</v>
          </cell>
        </row>
        <row r="27591">
          <cell r="A27591">
            <v>1054483</v>
          </cell>
        </row>
        <row r="27592">
          <cell r="A27592">
            <v>1054483</v>
          </cell>
        </row>
        <row r="27593">
          <cell r="A27593">
            <v>1054483</v>
          </cell>
        </row>
        <row r="27594">
          <cell r="A27594">
            <v>1054483</v>
          </cell>
        </row>
        <row r="27595">
          <cell r="A27595">
            <v>1054483</v>
          </cell>
        </row>
        <row r="27596">
          <cell r="A27596">
            <v>1054483</v>
          </cell>
        </row>
        <row r="27597">
          <cell r="A27597">
            <v>1054483</v>
          </cell>
        </row>
        <row r="27598">
          <cell r="A27598">
            <v>1054483</v>
          </cell>
        </row>
        <row r="27599">
          <cell r="A27599">
            <v>1054483</v>
          </cell>
        </row>
        <row r="27600">
          <cell r="A27600">
            <v>1054483</v>
          </cell>
        </row>
        <row r="27601">
          <cell r="A27601">
            <v>1054483</v>
          </cell>
        </row>
        <row r="27602">
          <cell r="A27602">
            <v>1054483</v>
          </cell>
        </row>
        <row r="27603">
          <cell r="A27603">
            <v>1054483</v>
          </cell>
        </row>
        <row r="27604">
          <cell r="A27604">
            <v>1054483</v>
          </cell>
        </row>
        <row r="27605">
          <cell r="A27605">
            <v>1054483</v>
          </cell>
        </row>
        <row r="27606">
          <cell r="A27606">
            <v>1054483</v>
          </cell>
        </row>
        <row r="27607">
          <cell r="A27607">
            <v>1054483</v>
          </cell>
        </row>
        <row r="27608">
          <cell r="A27608">
            <v>1054483</v>
          </cell>
        </row>
        <row r="27609">
          <cell r="A27609">
            <v>1054483</v>
          </cell>
        </row>
        <row r="27610">
          <cell r="A27610">
            <v>1054483</v>
          </cell>
        </row>
        <row r="27611">
          <cell r="A27611">
            <v>1054483</v>
          </cell>
        </row>
        <row r="27612">
          <cell r="A27612">
            <v>1054483</v>
          </cell>
        </row>
        <row r="27613">
          <cell r="A27613">
            <v>1054483</v>
          </cell>
        </row>
        <row r="27614">
          <cell r="A27614">
            <v>1054483</v>
          </cell>
        </row>
        <row r="27615">
          <cell r="A27615">
            <v>1054483</v>
          </cell>
        </row>
        <row r="27616">
          <cell r="A27616">
            <v>1054483</v>
          </cell>
        </row>
        <row r="27617">
          <cell r="A27617">
            <v>1054483</v>
          </cell>
        </row>
        <row r="27618">
          <cell r="A27618">
            <v>1054483</v>
          </cell>
        </row>
        <row r="27619">
          <cell r="A27619">
            <v>1054483</v>
          </cell>
        </row>
        <row r="27620">
          <cell r="A27620">
            <v>1054485</v>
          </cell>
        </row>
        <row r="27621">
          <cell r="A27621">
            <v>1054485</v>
          </cell>
        </row>
        <row r="27622">
          <cell r="A27622">
            <v>1054485</v>
          </cell>
        </row>
        <row r="27623">
          <cell r="A27623">
            <v>1054485</v>
          </cell>
        </row>
        <row r="27624">
          <cell r="A27624">
            <v>1054485</v>
          </cell>
        </row>
        <row r="27625">
          <cell r="A27625">
            <v>1054485</v>
          </cell>
        </row>
        <row r="27626">
          <cell r="A27626">
            <v>1054485</v>
          </cell>
        </row>
        <row r="27627">
          <cell r="A27627">
            <v>1054485</v>
          </cell>
        </row>
        <row r="27628">
          <cell r="A27628">
            <v>1054485</v>
          </cell>
        </row>
        <row r="27629">
          <cell r="A27629">
            <v>1054485</v>
          </cell>
        </row>
        <row r="27630">
          <cell r="A27630">
            <v>1054485</v>
          </cell>
        </row>
        <row r="27631">
          <cell r="A27631">
            <v>1054485</v>
          </cell>
        </row>
        <row r="27632">
          <cell r="A27632">
            <v>1054485</v>
          </cell>
        </row>
        <row r="27633">
          <cell r="A27633">
            <v>1054485</v>
          </cell>
        </row>
        <row r="27634">
          <cell r="A27634">
            <v>1054485</v>
          </cell>
        </row>
        <row r="27635">
          <cell r="A27635">
            <v>1054485</v>
          </cell>
        </row>
        <row r="27636">
          <cell r="A27636">
            <v>1054485</v>
          </cell>
        </row>
        <row r="27637">
          <cell r="A27637">
            <v>1054485</v>
          </cell>
        </row>
        <row r="27638">
          <cell r="A27638">
            <v>1054485</v>
          </cell>
        </row>
        <row r="27639">
          <cell r="A27639">
            <v>1054486</v>
          </cell>
        </row>
        <row r="27640">
          <cell r="A27640">
            <v>1054486</v>
          </cell>
        </row>
        <row r="27641">
          <cell r="A27641">
            <v>1054486</v>
          </cell>
        </row>
        <row r="27642">
          <cell r="A27642">
            <v>1054486</v>
          </cell>
        </row>
        <row r="27643">
          <cell r="A27643">
            <v>1054486</v>
          </cell>
        </row>
        <row r="27644">
          <cell r="A27644">
            <v>1054486</v>
          </cell>
        </row>
        <row r="27645">
          <cell r="A27645">
            <v>1054486</v>
          </cell>
        </row>
        <row r="27646">
          <cell r="A27646">
            <v>1054486</v>
          </cell>
        </row>
        <row r="27647">
          <cell r="A27647">
            <v>1054488</v>
          </cell>
        </row>
        <row r="27648">
          <cell r="A27648">
            <v>1054488</v>
          </cell>
        </row>
        <row r="27649">
          <cell r="A27649">
            <v>1054488</v>
          </cell>
        </row>
        <row r="27650">
          <cell r="A27650">
            <v>1054488</v>
          </cell>
        </row>
        <row r="27651">
          <cell r="A27651">
            <v>1054488</v>
          </cell>
        </row>
        <row r="27652">
          <cell r="A27652">
            <v>1054488</v>
          </cell>
        </row>
        <row r="27653">
          <cell r="A27653">
            <v>1054488</v>
          </cell>
        </row>
        <row r="27654">
          <cell r="A27654">
            <v>1054488</v>
          </cell>
        </row>
        <row r="27655">
          <cell r="A27655">
            <v>1054488</v>
          </cell>
        </row>
        <row r="27656">
          <cell r="A27656">
            <v>1054488</v>
          </cell>
        </row>
        <row r="27657">
          <cell r="A27657">
            <v>1054488</v>
          </cell>
        </row>
        <row r="27658">
          <cell r="A27658">
            <v>1054489</v>
          </cell>
        </row>
        <row r="27659">
          <cell r="A27659">
            <v>1054489</v>
          </cell>
        </row>
        <row r="27660">
          <cell r="A27660">
            <v>1054489</v>
          </cell>
        </row>
        <row r="27661">
          <cell r="A27661">
            <v>1054489</v>
          </cell>
        </row>
        <row r="27662">
          <cell r="A27662">
            <v>1054489</v>
          </cell>
        </row>
        <row r="27663">
          <cell r="A27663">
            <v>1054489</v>
          </cell>
        </row>
        <row r="27664">
          <cell r="A27664">
            <v>1054489</v>
          </cell>
        </row>
        <row r="27665">
          <cell r="A27665">
            <v>1054489</v>
          </cell>
        </row>
        <row r="27666">
          <cell r="A27666">
            <v>1054489</v>
          </cell>
        </row>
        <row r="27667">
          <cell r="A27667">
            <v>1054489</v>
          </cell>
        </row>
        <row r="27668">
          <cell r="A27668">
            <v>1054489</v>
          </cell>
        </row>
        <row r="27669">
          <cell r="A27669">
            <v>1054489</v>
          </cell>
        </row>
        <row r="27670">
          <cell r="A27670">
            <v>1054490</v>
          </cell>
        </row>
        <row r="27671">
          <cell r="A27671">
            <v>1054490</v>
          </cell>
        </row>
        <row r="27672">
          <cell r="A27672">
            <v>1054490</v>
          </cell>
        </row>
        <row r="27673">
          <cell r="A27673">
            <v>1054490</v>
          </cell>
        </row>
        <row r="27674">
          <cell r="A27674">
            <v>1054490</v>
          </cell>
        </row>
        <row r="27675">
          <cell r="A27675">
            <v>1054490</v>
          </cell>
        </row>
        <row r="27676">
          <cell r="A27676">
            <v>1054490</v>
          </cell>
        </row>
        <row r="27677">
          <cell r="A27677">
            <v>1054490</v>
          </cell>
        </row>
        <row r="27678">
          <cell r="A27678">
            <v>1054490</v>
          </cell>
        </row>
        <row r="27679">
          <cell r="A27679">
            <v>1054490</v>
          </cell>
        </row>
        <row r="27680">
          <cell r="A27680">
            <v>1054491</v>
          </cell>
        </row>
        <row r="27681">
          <cell r="A27681">
            <v>1054491</v>
          </cell>
        </row>
        <row r="27682">
          <cell r="A27682">
            <v>1054491</v>
          </cell>
        </row>
        <row r="27683">
          <cell r="A27683">
            <v>1054491</v>
          </cell>
        </row>
        <row r="27684">
          <cell r="A27684">
            <v>1054491</v>
          </cell>
        </row>
        <row r="27685">
          <cell r="A27685">
            <v>1054491</v>
          </cell>
        </row>
        <row r="27686">
          <cell r="A27686">
            <v>1054491</v>
          </cell>
        </row>
        <row r="27687">
          <cell r="A27687">
            <v>1054491</v>
          </cell>
        </row>
        <row r="27688">
          <cell r="A27688">
            <v>1054491</v>
          </cell>
        </row>
        <row r="27689">
          <cell r="A27689">
            <v>1054491</v>
          </cell>
        </row>
        <row r="27690">
          <cell r="A27690">
            <v>1054491</v>
          </cell>
        </row>
        <row r="27691">
          <cell r="A27691">
            <v>1054492</v>
          </cell>
        </row>
        <row r="27692">
          <cell r="A27692">
            <v>1054492</v>
          </cell>
        </row>
        <row r="27693">
          <cell r="A27693">
            <v>1054492</v>
          </cell>
        </row>
        <row r="27694">
          <cell r="A27694">
            <v>1054492</v>
          </cell>
        </row>
        <row r="27695">
          <cell r="A27695">
            <v>1054492</v>
          </cell>
        </row>
        <row r="27696">
          <cell r="A27696">
            <v>1054492</v>
          </cell>
        </row>
        <row r="27697">
          <cell r="A27697">
            <v>1054492</v>
          </cell>
        </row>
        <row r="27698">
          <cell r="A27698">
            <v>1054492</v>
          </cell>
        </row>
        <row r="27699">
          <cell r="A27699">
            <v>1054492</v>
          </cell>
        </row>
        <row r="27700">
          <cell r="A27700">
            <v>1054492</v>
          </cell>
        </row>
        <row r="27701">
          <cell r="A27701">
            <v>1054492</v>
          </cell>
        </row>
        <row r="27702">
          <cell r="A27702">
            <v>1054493</v>
          </cell>
        </row>
        <row r="27703">
          <cell r="A27703">
            <v>1054493</v>
          </cell>
        </row>
        <row r="27704">
          <cell r="A27704">
            <v>1054493</v>
          </cell>
        </row>
        <row r="27705">
          <cell r="A27705">
            <v>1054493</v>
          </cell>
        </row>
        <row r="27706">
          <cell r="A27706">
            <v>1054493</v>
          </cell>
        </row>
        <row r="27707">
          <cell r="A27707">
            <v>1054493</v>
          </cell>
        </row>
        <row r="27708">
          <cell r="A27708">
            <v>1054493</v>
          </cell>
        </row>
        <row r="27709">
          <cell r="A27709">
            <v>1054493</v>
          </cell>
        </row>
        <row r="27710">
          <cell r="A27710">
            <v>1054493</v>
          </cell>
        </row>
        <row r="27711">
          <cell r="A27711">
            <v>1054497</v>
          </cell>
        </row>
        <row r="27712">
          <cell r="A27712">
            <v>1054497</v>
          </cell>
        </row>
        <row r="27713">
          <cell r="A27713">
            <v>1054497</v>
          </cell>
        </row>
        <row r="27714">
          <cell r="A27714">
            <v>1054497</v>
          </cell>
        </row>
        <row r="27715">
          <cell r="A27715">
            <v>1054497</v>
          </cell>
        </row>
        <row r="27716">
          <cell r="A27716">
            <v>1054497</v>
          </cell>
        </row>
        <row r="27717">
          <cell r="A27717">
            <v>1054497</v>
          </cell>
        </row>
        <row r="27718">
          <cell r="A27718">
            <v>1054497</v>
          </cell>
        </row>
        <row r="27719">
          <cell r="A27719">
            <v>1054500</v>
          </cell>
        </row>
        <row r="27720">
          <cell r="A27720">
            <v>1054500</v>
          </cell>
        </row>
        <row r="27721">
          <cell r="A27721">
            <v>1054500</v>
          </cell>
        </row>
        <row r="27722">
          <cell r="A27722">
            <v>1054500</v>
          </cell>
        </row>
        <row r="27723">
          <cell r="A27723">
            <v>1054500</v>
          </cell>
        </row>
        <row r="27724">
          <cell r="A27724">
            <v>1054500</v>
          </cell>
        </row>
        <row r="27725">
          <cell r="A27725">
            <v>1054500</v>
          </cell>
        </row>
        <row r="27726">
          <cell r="A27726">
            <v>1054500</v>
          </cell>
        </row>
        <row r="27727">
          <cell r="A27727">
            <v>1054500</v>
          </cell>
        </row>
        <row r="27728">
          <cell r="A27728">
            <v>1054500</v>
          </cell>
        </row>
        <row r="27729">
          <cell r="A27729">
            <v>1054503</v>
          </cell>
        </row>
        <row r="27730">
          <cell r="A27730">
            <v>1054503</v>
          </cell>
        </row>
        <row r="27731">
          <cell r="A27731">
            <v>1054503</v>
          </cell>
        </row>
        <row r="27732">
          <cell r="A27732">
            <v>1054503</v>
          </cell>
        </row>
        <row r="27733">
          <cell r="A27733">
            <v>1054503</v>
          </cell>
        </row>
        <row r="27734">
          <cell r="A27734">
            <v>1054503</v>
          </cell>
        </row>
        <row r="27735">
          <cell r="A27735">
            <v>1054503</v>
          </cell>
        </row>
        <row r="27736">
          <cell r="A27736">
            <v>1054503</v>
          </cell>
        </row>
        <row r="27737">
          <cell r="A27737">
            <v>1054503</v>
          </cell>
        </row>
        <row r="27738">
          <cell r="A27738">
            <v>1054503</v>
          </cell>
        </row>
        <row r="27739">
          <cell r="A27739">
            <v>1054503</v>
          </cell>
        </row>
        <row r="27740">
          <cell r="A27740">
            <v>1054503</v>
          </cell>
        </row>
        <row r="27741">
          <cell r="A27741">
            <v>1054503</v>
          </cell>
        </row>
        <row r="27742">
          <cell r="A27742">
            <v>1054503</v>
          </cell>
        </row>
        <row r="27743">
          <cell r="A27743">
            <v>1054503</v>
          </cell>
        </row>
        <row r="27744">
          <cell r="A27744">
            <v>1054503</v>
          </cell>
        </row>
        <row r="27745">
          <cell r="A27745">
            <v>1054503</v>
          </cell>
        </row>
        <row r="27746">
          <cell r="A27746">
            <v>1054504</v>
          </cell>
        </row>
        <row r="27747">
          <cell r="A27747">
            <v>1054504</v>
          </cell>
        </row>
        <row r="27748">
          <cell r="A27748">
            <v>1054504</v>
          </cell>
        </row>
        <row r="27749">
          <cell r="A27749">
            <v>1054504</v>
          </cell>
        </row>
        <row r="27750">
          <cell r="A27750">
            <v>1054504</v>
          </cell>
        </row>
        <row r="27751">
          <cell r="A27751">
            <v>1054504</v>
          </cell>
        </row>
        <row r="27752">
          <cell r="A27752">
            <v>1054504</v>
          </cell>
        </row>
        <row r="27753">
          <cell r="A27753">
            <v>1054504</v>
          </cell>
        </row>
        <row r="27754">
          <cell r="A27754">
            <v>1054504</v>
          </cell>
        </row>
        <row r="27755">
          <cell r="A27755">
            <v>1054504</v>
          </cell>
        </row>
        <row r="27756">
          <cell r="A27756">
            <v>1054504</v>
          </cell>
        </row>
        <row r="27757">
          <cell r="A27757">
            <v>1054504</v>
          </cell>
        </row>
        <row r="27758">
          <cell r="A27758">
            <v>1054504</v>
          </cell>
        </row>
        <row r="27759">
          <cell r="A27759">
            <v>1054504</v>
          </cell>
        </row>
        <row r="27760">
          <cell r="A27760">
            <v>1054504</v>
          </cell>
        </row>
        <row r="27761">
          <cell r="A27761">
            <v>1054504</v>
          </cell>
        </row>
        <row r="27762">
          <cell r="A27762">
            <v>1054504</v>
          </cell>
        </row>
        <row r="27763">
          <cell r="A27763">
            <v>1054504</v>
          </cell>
        </row>
        <row r="27764">
          <cell r="A27764">
            <v>1054505</v>
          </cell>
        </row>
        <row r="27765">
          <cell r="A27765">
            <v>1054505</v>
          </cell>
        </row>
        <row r="27766">
          <cell r="A27766">
            <v>1054505</v>
          </cell>
        </row>
        <row r="27767">
          <cell r="A27767">
            <v>1054505</v>
          </cell>
        </row>
        <row r="27768">
          <cell r="A27768">
            <v>1054505</v>
          </cell>
        </row>
        <row r="27769">
          <cell r="A27769">
            <v>1054505</v>
          </cell>
        </row>
        <row r="27770">
          <cell r="A27770">
            <v>1054505</v>
          </cell>
        </row>
        <row r="27771">
          <cell r="A27771">
            <v>1054505</v>
          </cell>
        </row>
        <row r="27772">
          <cell r="A27772">
            <v>1054505</v>
          </cell>
        </row>
        <row r="27773">
          <cell r="A27773">
            <v>1054505</v>
          </cell>
        </row>
        <row r="27774">
          <cell r="A27774">
            <v>1054505</v>
          </cell>
        </row>
        <row r="27775">
          <cell r="A27775">
            <v>1054505</v>
          </cell>
        </row>
        <row r="27776">
          <cell r="A27776">
            <v>1054505</v>
          </cell>
        </row>
        <row r="27777">
          <cell r="A27777">
            <v>1054505</v>
          </cell>
        </row>
        <row r="27778">
          <cell r="A27778">
            <v>1054505</v>
          </cell>
        </row>
        <row r="27779">
          <cell r="A27779">
            <v>1054505</v>
          </cell>
        </row>
        <row r="27780">
          <cell r="A27780">
            <v>1054505</v>
          </cell>
        </row>
        <row r="27781">
          <cell r="A27781">
            <v>1054505</v>
          </cell>
        </row>
        <row r="27782">
          <cell r="A27782">
            <v>1054505</v>
          </cell>
        </row>
        <row r="27783">
          <cell r="A27783">
            <v>1054505</v>
          </cell>
        </row>
        <row r="27784">
          <cell r="A27784">
            <v>1054505</v>
          </cell>
        </row>
        <row r="27785">
          <cell r="A27785">
            <v>1054505</v>
          </cell>
        </row>
        <row r="27786">
          <cell r="A27786">
            <v>1054506</v>
          </cell>
        </row>
        <row r="27787">
          <cell r="A27787">
            <v>1054506</v>
          </cell>
        </row>
        <row r="27788">
          <cell r="A27788">
            <v>1054506</v>
          </cell>
        </row>
        <row r="27789">
          <cell r="A27789">
            <v>1054506</v>
          </cell>
        </row>
        <row r="27790">
          <cell r="A27790">
            <v>1054506</v>
          </cell>
        </row>
        <row r="27791">
          <cell r="A27791">
            <v>1054506</v>
          </cell>
        </row>
        <row r="27792">
          <cell r="A27792">
            <v>1054506</v>
          </cell>
        </row>
        <row r="27793">
          <cell r="A27793">
            <v>1054506</v>
          </cell>
        </row>
        <row r="27794">
          <cell r="A27794">
            <v>1054506</v>
          </cell>
        </row>
        <row r="27795">
          <cell r="A27795">
            <v>1054506</v>
          </cell>
        </row>
        <row r="27796">
          <cell r="A27796">
            <v>1054506</v>
          </cell>
        </row>
        <row r="27797">
          <cell r="A27797">
            <v>1054506</v>
          </cell>
        </row>
        <row r="27798">
          <cell r="A27798">
            <v>1054506</v>
          </cell>
        </row>
        <row r="27799">
          <cell r="A27799">
            <v>1054506</v>
          </cell>
        </row>
        <row r="27800">
          <cell r="A27800">
            <v>1054506</v>
          </cell>
        </row>
        <row r="27801">
          <cell r="A27801">
            <v>1054506</v>
          </cell>
        </row>
        <row r="27802">
          <cell r="A27802">
            <v>1054506</v>
          </cell>
        </row>
        <row r="27803">
          <cell r="A27803">
            <v>1054506</v>
          </cell>
        </row>
        <row r="27804">
          <cell r="A27804">
            <v>1054506</v>
          </cell>
        </row>
        <row r="27805">
          <cell r="A27805">
            <v>1054506</v>
          </cell>
        </row>
        <row r="27806">
          <cell r="A27806">
            <v>1054506</v>
          </cell>
        </row>
        <row r="27807">
          <cell r="A27807">
            <v>1054506</v>
          </cell>
        </row>
        <row r="27808">
          <cell r="A27808">
            <v>1054506</v>
          </cell>
        </row>
        <row r="27809">
          <cell r="A27809">
            <v>1054506</v>
          </cell>
        </row>
        <row r="27810">
          <cell r="A27810">
            <v>1054506</v>
          </cell>
        </row>
        <row r="27811">
          <cell r="A27811">
            <v>1054506</v>
          </cell>
        </row>
        <row r="27812">
          <cell r="A27812">
            <v>1054506</v>
          </cell>
        </row>
        <row r="27813">
          <cell r="A27813">
            <v>1054506</v>
          </cell>
        </row>
        <row r="27814">
          <cell r="A27814">
            <v>1054506</v>
          </cell>
        </row>
        <row r="27815">
          <cell r="A27815">
            <v>1054506</v>
          </cell>
        </row>
        <row r="27816">
          <cell r="A27816">
            <v>1054506</v>
          </cell>
        </row>
        <row r="27817">
          <cell r="A27817">
            <v>1054506</v>
          </cell>
        </row>
        <row r="27818">
          <cell r="A27818">
            <v>1054506</v>
          </cell>
        </row>
        <row r="27819">
          <cell r="A27819">
            <v>1054506</v>
          </cell>
        </row>
        <row r="27820">
          <cell r="A27820">
            <v>1054506</v>
          </cell>
        </row>
        <row r="27821">
          <cell r="A27821">
            <v>1054507</v>
          </cell>
        </row>
        <row r="27822">
          <cell r="A27822">
            <v>1054507</v>
          </cell>
        </row>
        <row r="27823">
          <cell r="A27823">
            <v>1054507</v>
          </cell>
        </row>
        <row r="27824">
          <cell r="A27824">
            <v>1054507</v>
          </cell>
        </row>
        <row r="27825">
          <cell r="A27825">
            <v>1054507</v>
          </cell>
        </row>
        <row r="27826">
          <cell r="A27826">
            <v>1054507</v>
          </cell>
        </row>
        <row r="27827">
          <cell r="A27827">
            <v>1054507</v>
          </cell>
        </row>
        <row r="27828">
          <cell r="A27828">
            <v>1054507</v>
          </cell>
        </row>
        <row r="27829">
          <cell r="A27829">
            <v>1054507</v>
          </cell>
        </row>
        <row r="27830">
          <cell r="A27830">
            <v>1054507</v>
          </cell>
        </row>
        <row r="27831">
          <cell r="A27831">
            <v>1054507</v>
          </cell>
        </row>
        <row r="27832">
          <cell r="A27832">
            <v>1054507</v>
          </cell>
        </row>
        <row r="27833">
          <cell r="A27833">
            <v>1054507</v>
          </cell>
        </row>
        <row r="27834">
          <cell r="A27834">
            <v>1054507</v>
          </cell>
        </row>
        <row r="27835">
          <cell r="A27835">
            <v>1054507</v>
          </cell>
        </row>
        <row r="27836">
          <cell r="A27836">
            <v>1054507</v>
          </cell>
        </row>
        <row r="27837">
          <cell r="A27837">
            <v>1054507</v>
          </cell>
        </row>
        <row r="27838">
          <cell r="A27838">
            <v>1054507</v>
          </cell>
        </row>
        <row r="27839">
          <cell r="A27839">
            <v>1054507</v>
          </cell>
        </row>
        <row r="27840">
          <cell r="A27840">
            <v>1054507</v>
          </cell>
        </row>
        <row r="27841">
          <cell r="A27841">
            <v>1054507</v>
          </cell>
        </row>
        <row r="27842">
          <cell r="A27842">
            <v>1054507</v>
          </cell>
        </row>
        <row r="27843">
          <cell r="A27843">
            <v>1054507</v>
          </cell>
        </row>
        <row r="27844">
          <cell r="A27844">
            <v>1054507</v>
          </cell>
        </row>
        <row r="27845">
          <cell r="A27845">
            <v>1054507</v>
          </cell>
        </row>
        <row r="27846">
          <cell r="A27846">
            <v>1054507</v>
          </cell>
        </row>
        <row r="27847">
          <cell r="A27847">
            <v>1054507</v>
          </cell>
        </row>
        <row r="27848">
          <cell r="A27848">
            <v>1054507</v>
          </cell>
        </row>
        <row r="27849">
          <cell r="A27849">
            <v>1054507</v>
          </cell>
        </row>
        <row r="27850">
          <cell r="A27850">
            <v>1054507</v>
          </cell>
        </row>
        <row r="27851">
          <cell r="A27851">
            <v>1054507</v>
          </cell>
        </row>
        <row r="27852">
          <cell r="A27852">
            <v>1054507</v>
          </cell>
        </row>
        <row r="27853">
          <cell r="A27853">
            <v>1054507</v>
          </cell>
        </row>
        <row r="27854">
          <cell r="A27854">
            <v>1054507</v>
          </cell>
        </row>
        <row r="27855">
          <cell r="A27855">
            <v>1054507</v>
          </cell>
        </row>
        <row r="27856">
          <cell r="A27856">
            <v>1054507</v>
          </cell>
        </row>
        <row r="27857">
          <cell r="A27857">
            <v>1054507</v>
          </cell>
        </row>
        <row r="27858">
          <cell r="A27858">
            <v>1054507</v>
          </cell>
        </row>
        <row r="27859">
          <cell r="A27859">
            <v>1054507</v>
          </cell>
        </row>
        <row r="27860">
          <cell r="A27860">
            <v>1054507</v>
          </cell>
        </row>
        <row r="27861">
          <cell r="A27861">
            <v>1054508</v>
          </cell>
        </row>
        <row r="27862">
          <cell r="A27862">
            <v>1054508</v>
          </cell>
        </row>
        <row r="27863">
          <cell r="A27863">
            <v>1054508</v>
          </cell>
        </row>
        <row r="27864">
          <cell r="A27864">
            <v>1054508</v>
          </cell>
        </row>
        <row r="27865">
          <cell r="A27865">
            <v>1054508</v>
          </cell>
        </row>
        <row r="27866">
          <cell r="A27866">
            <v>1054508</v>
          </cell>
        </row>
        <row r="27867">
          <cell r="A27867">
            <v>1054508</v>
          </cell>
        </row>
        <row r="27868">
          <cell r="A27868">
            <v>1054508</v>
          </cell>
        </row>
        <row r="27869">
          <cell r="A27869">
            <v>1054508</v>
          </cell>
        </row>
        <row r="27870">
          <cell r="A27870">
            <v>1054508</v>
          </cell>
        </row>
        <row r="27871">
          <cell r="A27871">
            <v>1054508</v>
          </cell>
        </row>
        <row r="27872">
          <cell r="A27872">
            <v>1054508</v>
          </cell>
        </row>
        <row r="27873">
          <cell r="A27873">
            <v>1054508</v>
          </cell>
        </row>
        <row r="27874">
          <cell r="A27874">
            <v>1054508</v>
          </cell>
        </row>
        <row r="27875">
          <cell r="A27875">
            <v>1054508</v>
          </cell>
        </row>
        <row r="27876">
          <cell r="A27876">
            <v>1054508</v>
          </cell>
        </row>
        <row r="27877">
          <cell r="A27877">
            <v>1054508</v>
          </cell>
        </row>
        <row r="27878">
          <cell r="A27878">
            <v>1054508</v>
          </cell>
        </row>
        <row r="27879">
          <cell r="A27879">
            <v>1054508</v>
          </cell>
        </row>
        <row r="27880">
          <cell r="A27880">
            <v>1054508</v>
          </cell>
        </row>
        <row r="27881">
          <cell r="A27881">
            <v>1054508</v>
          </cell>
        </row>
        <row r="27882">
          <cell r="A27882">
            <v>1054508</v>
          </cell>
        </row>
        <row r="27883">
          <cell r="A27883">
            <v>1054508</v>
          </cell>
        </row>
        <row r="27884">
          <cell r="A27884">
            <v>1054508</v>
          </cell>
        </row>
        <row r="27885">
          <cell r="A27885">
            <v>1054508</v>
          </cell>
        </row>
        <row r="27886">
          <cell r="A27886">
            <v>1054508</v>
          </cell>
        </row>
        <row r="27887">
          <cell r="A27887">
            <v>1054508</v>
          </cell>
        </row>
        <row r="27888">
          <cell r="A27888">
            <v>1054508</v>
          </cell>
        </row>
        <row r="27889">
          <cell r="A27889">
            <v>1054508</v>
          </cell>
        </row>
        <row r="27890">
          <cell r="A27890">
            <v>1054508</v>
          </cell>
        </row>
        <row r="27891">
          <cell r="A27891">
            <v>1054508</v>
          </cell>
        </row>
        <row r="27892">
          <cell r="A27892">
            <v>1054508</v>
          </cell>
        </row>
        <row r="27893">
          <cell r="A27893">
            <v>1054508</v>
          </cell>
        </row>
        <row r="27894">
          <cell r="A27894">
            <v>1054508</v>
          </cell>
        </row>
        <row r="27895">
          <cell r="A27895">
            <v>1054508</v>
          </cell>
        </row>
        <row r="27896">
          <cell r="A27896">
            <v>1054508</v>
          </cell>
        </row>
        <row r="27897">
          <cell r="A27897">
            <v>1054508</v>
          </cell>
        </row>
        <row r="27898">
          <cell r="A27898">
            <v>1054509</v>
          </cell>
        </row>
        <row r="27899">
          <cell r="A27899">
            <v>1054509</v>
          </cell>
        </row>
        <row r="27900">
          <cell r="A27900">
            <v>1054509</v>
          </cell>
        </row>
        <row r="27901">
          <cell r="A27901">
            <v>1054509</v>
          </cell>
        </row>
        <row r="27902">
          <cell r="A27902">
            <v>1054509</v>
          </cell>
        </row>
        <row r="27903">
          <cell r="A27903">
            <v>1054509</v>
          </cell>
        </row>
        <row r="27904">
          <cell r="A27904">
            <v>1054509</v>
          </cell>
        </row>
        <row r="27905">
          <cell r="A27905">
            <v>1054509</v>
          </cell>
        </row>
        <row r="27906">
          <cell r="A27906">
            <v>1054510</v>
          </cell>
        </row>
        <row r="27907">
          <cell r="A27907">
            <v>1054510</v>
          </cell>
        </row>
        <row r="27908">
          <cell r="A27908">
            <v>1054510</v>
          </cell>
        </row>
        <row r="27909">
          <cell r="A27909">
            <v>1054510</v>
          </cell>
        </row>
        <row r="27910">
          <cell r="A27910">
            <v>1054510</v>
          </cell>
        </row>
        <row r="27911">
          <cell r="A27911">
            <v>1054510</v>
          </cell>
        </row>
        <row r="27912">
          <cell r="A27912">
            <v>1054510</v>
          </cell>
        </row>
        <row r="27913">
          <cell r="A27913">
            <v>1054510</v>
          </cell>
        </row>
        <row r="27914">
          <cell r="A27914">
            <v>1054510</v>
          </cell>
        </row>
        <row r="27915">
          <cell r="A27915">
            <v>1054510</v>
          </cell>
        </row>
        <row r="27916">
          <cell r="A27916">
            <v>1054510</v>
          </cell>
        </row>
        <row r="27917">
          <cell r="A27917">
            <v>1054510</v>
          </cell>
        </row>
        <row r="27918">
          <cell r="A27918">
            <v>1054511</v>
          </cell>
        </row>
        <row r="27919">
          <cell r="A27919">
            <v>1054511</v>
          </cell>
        </row>
        <row r="27920">
          <cell r="A27920">
            <v>1054511</v>
          </cell>
        </row>
        <row r="27921">
          <cell r="A27921">
            <v>1054511</v>
          </cell>
        </row>
        <row r="27922">
          <cell r="A27922">
            <v>1054511</v>
          </cell>
        </row>
        <row r="27923">
          <cell r="A27923">
            <v>1054511</v>
          </cell>
        </row>
        <row r="27924">
          <cell r="A27924">
            <v>1054511</v>
          </cell>
        </row>
        <row r="27925">
          <cell r="A27925">
            <v>1054511</v>
          </cell>
        </row>
        <row r="27926">
          <cell r="A27926">
            <v>1054511</v>
          </cell>
        </row>
        <row r="27927">
          <cell r="A27927">
            <v>1054511</v>
          </cell>
        </row>
        <row r="27928">
          <cell r="A27928">
            <v>1054511</v>
          </cell>
        </row>
        <row r="27929">
          <cell r="A27929">
            <v>1054511</v>
          </cell>
        </row>
        <row r="27930">
          <cell r="A27930">
            <v>1054511</v>
          </cell>
        </row>
        <row r="27931">
          <cell r="A27931">
            <v>1054512</v>
          </cell>
        </row>
        <row r="27932">
          <cell r="A27932">
            <v>1054512</v>
          </cell>
        </row>
        <row r="27933">
          <cell r="A27933">
            <v>1054512</v>
          </cell>
        </row>
        <row r="27934">
          <cell r="A27934">
            <v>1054512</v>
          </cell>
        </row>
        <row r="27935">
          <cell r="A27935">
            <v>1054512</v>
          </cell>
        </row>
        <row r="27936">
          <cell r="A27936">
            <v>1054512</v>
          </cell>
        </row>
        <row r="27937">
          <cell r="A27937">
            <v>1054512</v>
          </cell>
        </row>
        <row r="27938">
          <cell r="A27938">
            <v>1054512</v>
          </cell>
        </row>
        <row r="27939">
          <cell r="A27939">
            <v>1054512</v>
          </cell>
        </row>
        <row r="27940">
          <cell r="A27940">
            <v>1054512</v>
          </cell>
        </row>
        <row r="27941">
          <cell r="A27941">
            <v>1054512</v>
          </cell>
        </row>
        <row r="27942">
          <cell r="A27942">
            <v>1054513</v>
          </cell>
        </row>
        <row r="27943">
          <cell r="A27943">
            <v>1054513</v>
          </cell>
        </row>
        <row r="27944">
          <cell r="A27944">
            <v>1054513</v>
          </cell>
        </row>
        <row r="27945">
          <cell r="A27945">
            <v>1054513</v>
          </cell>
        </row>
        <row r="27946">
          <cell r="A27946">
            <v>1054513</v>
          </cell>
        </row>
        <row r="27947">
          <cell r="A27947">
            <v>1054513</v>
          </cell>
        </row>
        <row r="27948">
          <cell r="A27948">
            <v>1054513</v>
          </cell>
        </row>
        <row r="27949">
          <cell r="A27949">
            <v>1054513</v>
          </cell>
        </row>
        <row r="27950">
          <cell r="A27950">
            <v>1054513</v>
          </cell>
        </row>
        <row r="27951">
          <cell r="A27951">
            <v>1054513</v>
          </cell>
        </row>
        <row r="27952">
          <cell r="A27952">
            <v>1054517</v>
          </cell>
        </row>
        <row r="27953">
          <cell r="A27953">
            <v>1054517</v>
          </cell>
        </row>
        <row r="27954">
          <cell r="A27954">
            <v>1054517</v>
          </cell>
        </row>
        <row r="27955">
          <cell r="A27955">
            <v>1054517</v>
          </cell>
        </row>
        <row r="27956">
          <cell r="A27956">
            <v>1054517</v>
          </cell>
        </row>
        <row r="27957">
          <cell r="A27957">
            <v>1054517</v>
          </cell>
        </row>
        <row r="27958">
          <cell r="A27958">
            <v>1054517</v>
          </cell>
        </row>
        <row r="27959">
          <cell r="A27959">
            <v>1054517</v>
          </cell>
        </row>
        <row r="27960">
          <cell r="A27960">
            <v>1054517</v>
          </cell>
        </row>
        <row r="27961">
          <cell r="A27961">
            <v>1054517</v>
          </cell>
        </row>
        <row r="27962">
          <cell r="A27962">
            <v>1054517</v>
          </cell>
        </row>
        <row r="27963">
          <cell r="A27963">
            <v>1054517</v>
          </cell>
        </row>
        <row r="27964">
          <cell r="A27964">
            <v>1054517</v>
          </cell>
        </row>
        <row r="27965">
          <cell r="A27965">
            <v>1054517</v>
          </cell>
        </row>
        <row r="27966">
          <cell r="A27966">
            <v>1054517</v>
          </cell>
        </row>
        <row r="27967">
          <cell r="A27967">
            <v>1054517</v>
          </cell>
        </row>
        <row r="27968">
          <cell r="A27968">
            <v>1054517</v>
          </cell>
        </row>
        <row r="27969">
          <cell r="A27969">
            <v>1054517</v>
          </cell>
        </row>
        <row r="27970">
          <cell r="A27970">
            <v>1054517</v>
          </cell>
        </row>
        <row r="27971">
          <cell r="A27971">
            <v>1054517</v>
          </cell>
        </row>
        <row r="27972">
          <cell r="A27972">
            <v>1054517</v>
          </cell>
        </row>
        <row r="27973">
          <cell r="A27973">
            <v>1054517</v>
          </cell>
        </row>
        <row r="27974">
          <cell r="A27974">
            <v>1054517</v>
          </cell>
        </row>
        <row r="27975">
          <cell r="A27975">
            <v>1054517</v>
          </cell>
        </row>
        <row r="27976">
          <cell r="A27976">
            <v>1054517</v>
          </cell>
        </row>
        <row r="27977">
          <cell r="A27977">
            <v>1054517</v>
          </cell>
        </row>
        <row r="27978">
          <cell r="A27978">
            <v>1054517</v>
          </cell>
        </row>
        <row r="27979">
          <cell r="A27979">
            <v>1054517</v>
          </cell>
        </row>
        <row r="27980">
          <cell r="A27980">
            <v>1054517</v>
          </cell>
        </row>
        <row r="27981">
          <cell r="A27981">
            <v>1054517</v>
          </cell>
        </row>
        <row r="27982">
          <cell r="A27982">
            <v>1054517</v>
          </cell>
        </row>
        <row r="27983">
          <cell r="A27983">
            <v>1054517</v>
          </cell>
        </row>
        <row r="27984">
          <cell r="A27984">
            <v>1054517</v>
          </cell>
        </row>
        <row r="27985">
          <cell r="A27985">
            <v>1054517</v>
          </cell>
        </row>
        <row r="27986">
          <cell r="A27986">
            <v>1054517</v>
          </cell>
        </row>
        <row r="27987">
          <cell r="A27987">
            <v>1054517</v>
          </cell>
        </row>
        <row r="27988">
          <cell r="A27988">
            <v>1054518</v>
          </cell>
        </row>
        <row r="27989">
          <cell r="A27989">
            <v>1054518</v>
          </cell>
        </row>
        <row r="27990">
          <cell r="A27990">
            <v>1054518</v>
          </cell>
        </row>
        <row r="27991">
          <cell r="A27991">
            <v>1054518</v>
          </cell>
        </row>
        <row r="27992">
          <cell r="A27992">
            <v>1054519</v>
          </cell>
        </row>
        <row r="27993">
          <cell r="A27993">
            <v>1054519</v>
          </cell>
        </row>
        <row r="27994">
          <cell r="A27994">
            <v>1054519</v>
          </cell>
        </row>
        <row r="27995">
          <cell r="A27995">
            <v>1054519</v>
          </cell>
        </row>
        <row r="27996">
          <cell r="A27996">
            <v>1054519</v>
          </cell>
        </row>
        <row r="27997">
          <cell r="A27997">
            <v>1054520</v>
          </cell>
        </row>
        <row r="27998">
          <cell r="A27998">
            <v>1054520</v>
          </cell>
        </row>
        <row r="27999">
          <cell r="A27999">
            <v>1054520</v>
          </cell>
        </row>
        <row r="28000">
          <cell r="A28000">
            <v>1054520</v>
          </cell>
        </row>
        <row r="28001">
          <cell r="A28001">
            <v>1054520</v>
          </cell>
        </row>
        <row r="28002">
          <cell r="A28002">
            <v>1054520</v>
          </cell>
        </row>
        <row r="28003">
          <cell r="A28003">
            <v>1054520</v>
          </cell>
        </row>
        <row r="28004">
          <cell r="A28004">
            <v>1054520</v>
          </cell>
        </row>
        <row r="28005">
          <cell r="A28005">
            <v>1054520</v>
          </cell>
        </row>
        <row r="28006">
          <cell r="A28006">
            <v>1054524</v>
          </cell>
        </row>
        <row r="28007">
          <cell r="A28007">
            <v>1054524</v>
          </cell>
        </row>
        <row r="28008">
          <cell r="A28008">
            <v>1054524</v>
          </cell>
        </row>
        <row r="28009">
          <cell r="A28009">
            <v>1054524</v>
          </cell>
        </row>
        <row r="28010">
          <cell r="A28010">
            <v>1054524</v>
          </cell>
        </row>
        <row r="28011">
          <cell r="A28011">
            <v>1054524</v>
          </cell>
        </row>
        <row r="28012">
          <cell r="A28012">
            <v>1054524</v>
          </cell>
        </row>
        <row r="28013">
          <cell r="A28013">
            <v>1054525</v>
          </cell>
        </row>
        <row r="28014">
          <cell r="A28014">
            <v>1054525</v>
          </cell>
        </row>
        <row r="28015">
          <cell r="A28015">
            <v>1054525</v>
          </cell>
        </row>
        <row r="28016">
          <cell r="A28016">
            <v>1054525</v>
          </cell>
        </row>
        <row r="28017">
          <cell r="A28017">
            <v>1054525</v>
          </cell>
        </row>
        <row r="28018">
          <cell r="A28018">
            <v>1054525</v>
          </cell>
        </row>
        <row r="28019">
          <cell r="A28019">
            <v>1054525</v>
          </cell>
        </row>
        <row r="28020">
          <cell r="A28020">
            <v>1054525</v>
          </cell>
        </row>
        <row r="28021">
          <cell r="A28021">
            <v>1054525</v>
          </cell>
        </row>
        <row r="28022">
          <cell r="A28022">
            <v>1054525</v>
          </cell>
        </row>
        <row r="28023">
          <cell r="A28023">
            <v>1054525</v>
          </cell>
        </row>
        <row r="28024">
          <cell r="A28024">
            <v>1054525</v>
          </cell>
        </row>
        <row r="28025">
          <cell r="A28025">
            <v>1054525</v>
          </cell>
        </row>
        <row r="28026">
          <cell r="A28026">
            <v>1054525</v>
          </cell>
        </row>
        <row r="28027">
          <cell r="A28027">
            <v>1054525</v>
          </cell>
        </row>
        <row r="28028">
          <cell r="A28028">
            <v>1054525</v>
          </cell>
        </row>
        <row r="28029">
          <cell r="A28029">
            <v>1054526</v>
          </cell>
        </row>
        <row r="28030">
          <cell r="A28030">
            <v>1054526</v>
          </cell>
        </row>
        <row r="28031">
          <cell r="A28031">
            <v>1054526</v>
          </cell>
        </row>
        <row r="28032">
          <cell r="A28032">
            <v>1054526</v>
          </cell>
        </row>
        <row r="28033">
          <cell r="A28033">
            <v>1054526</v>
          </cell>
        </row>
        <row r="28034">
          <cell r="A28034">
            <v>1054526</v>
          </cell>
        </row>
        <row r="28035">
          <cell r="A28035">
            <v>1054526</v>
          </cell>
        </row>
        <row r="28036">
          <cell r="A28036">
            <v>1054526</v>
          </cell>
        </row>
        <row r="28037">
          <cell r="A28037">
            <v>1054526</v>
          </cell>
        </row>
        <row r="28038">
          <cell r="A28038">
            <v>1054526</v>
          </cell>
        </row>
        <row r="28039">
          <cell r="A28039">
            <v>1054526</v>
          </cell>
        </row>
        <row r="28040">
          <cell r="A28040">
            <v>1054526</v>
          </cell>
        </row>
        <row r="28041">
          <cell r="A28041">
            <v>1054526</v>
          </cell>
        </row>
        <row r="28042">
          <cell r="A28042">
            <v>1054526</v>
          </cell>
        </row>
        <row r="28043">
          <cell r="A28043">
            <v>1054526</v>
          </cell>
        </row>
        <row r="28044">
          <cell r="A28044">
            <v>1054526</v>
          </cell>
        </row>
        <row r="28045">
          <cell r="A28045">
            <v>1054526</v>
          </cell>
        </row>
        <row r="28046">
          <cell r="A28046">
            <v>1054526</v>
          </cell>
        </row>
        <row r="28047">
          <cell r="A28047">
            <v>1054528</v>
          </cell>
        </row>
        <row r="28048">
          <cell r="A28048">
            <v>1054532</v>
          </cell>
        </row>
        <row r="28049">
          <cell r="A28049">
            <v>1054532</v>
          </cell>
        </row>
        <row r="28050">
          <cell r="A28050">
            <v>1054532</v>
          </cell>
        </row>
        <row r="28051">
          <cell r="A28051">
            <v>1054532</v>
          </cell>
        </row>
        <row r="28052">
          <cell r="A28052">
            <v>1054532</v>
          </cell>
        </row>
        <row r="28053">
          <cell r="A28053">
            <v>1054532</v>
          </cell>
        </row>
        <row r="28054">
          <cell r="A28054">
            <v>1054532</v>
          </cell>
        </row>
        <row r="28055">
          <cell r="A28055">
            <v>1054532</v>
          </cell>
        </row>
        <row r="28056">
          <cell r="A28056">
            <v>1054532</v>
          </cell>
        </row>
        <row r="28057">
          <cell r="A28057">
            <v>1054532</v>
          </cell>
        </row>
        <row r="28058">
          <cell r="A28058">
            <v>1054532</v>
          </cell>
        </row>
        <row r="28059">
          <cell r="A28059">
            <v>1054532</v>
          </cell>
        </row>
        <row r="28060">
          <cell r="A28060">
            <v>1054535</v>
          </cell>
        </row>
        <row r="28061">
          <cell r="A28061">
            <v>1054535</v>
          </cell>
        </row>
        <row r="28062">
          <cell r="A28062">
            <v>1054535</v>
          </cell>
        </row>
        <row r="28063">
          <cell r="A28063">
            <v>1054535</v>
          </cell>
        </row>
        <row r="28064">
          <cell r="A28064">
            <v>1054535</v>
          </cell>
        </row>
        <row r="28065">
          <cell r="A28065">
            <v>1054535</v>
          </cell>
        </row>
        <row r="28066">
          <cell r="A28066">
            <v>1054535</v>
          </cell>
        </row>
        <row r="28067">
          <cell r="A28067">
            <v>1054538</v>
          </cell>
        </row>
        <row r="28068">
          <cell r="A28068">
            <v>1054538</v>
          </cell>
        </row>
        <row r="28069">
          <cell r="A28069">
            <v>1054538</v>
          </cell>
        </row>
        <row r="28070">
          <cell r="A28070">
            <v>1054538</v>
          </cell>
        </row>
        <row r="28071">
          <cell r="A28071">
            <v>1054538</v>
          </cell>
        </row>
        <row r="28072">
          <cell r="A28072">
            <v>1054538</v>
          </cell>
        </row>
        <row r="28073">
          <cell r="A28073">
            <v>1054538</v>
          </cell>
        </row>
        <row r="28074">
          <cell r="A28074">
            <v>1054538</v>
          </cell>
        </row>
        <row r="28075">
          <cell r="A28075">
            <v>1054538</v>
          </cell>
        </row>
        <row r="28076">
          <cell r="A28076">
            <v>1054538</v>
          </cell>
        </row>
        <row r="28077">
          <cell r="A28077">
            <v>1054538</v>
          </cell>
        </row>
        <row r="28078">
          <cell r="A28078">
            <v>1054539</v>
          </cell>
        </row>
        <row r="28079">
          <cell r="A28079">
            <v>1054539</v>
          </cell>
        </row>
        <row r="28080">
          <cell r="A28080">
            <v>1054539</v>
          </cell>
        </row>
        <row r="28081">
          <cell r="A28081">
            <v>1054539</v>
          </cell>
        </row>
        <row r="28082">
          <cell r="A28082">
            <v>1054539</v>
          </cell>
        </row>
        <row r="28083">
          <cell r="A28083">
            <v>1054539</v>
          </cell>
        </row>
        <row r="28084">
          <cell r="A28084">
            <v>1054539</v>
          </cell>
        </row>
        <row r="28085">
          <cell r="A28085">
            <v>1054539</v>
          </cell>
        </row>
        <row r="28086">
          <cell r="A28086">
            <v>1054539</v>
          </cell>
        </row>
        <row r="28087">
          <cell r="A28087">
            <v>1054540</v>
          </cell>
        </row>
        <row r="28088">
          <cell r="A28088">
            <v>1054540</v>
          </cell>
        </row>
        <row r="28089">
          <cell r="A28089">
            <v>1054540</v>
          </cell>
        </row>
        <row r="28090">
          <cell r="A28090">
            <v>1054540</v>
          </cell>
        </row>
        <row r="28091">
          <cell r="A28091">
            <v>1054540</v>
          </cell>
        </row>
        <row r="28092">
          <cell r="A28092">
            <v>1054540</v>
          </cell>
        </row>
        <row r="28093">
          <cell r="A28093">
            <v>1054540</v>
          </cell>
        </row>
        <row r="28094">
          <cell r="A28094">
            <v>1054540</v>
          </cell>
        </row>
        <row r="28095">
          <cell r="A28095">
            <v>1054540</v>
          </cell>
        </row>
        <row r="28096">
          <cell r="A28096">
            <v>1054540</v>
          </cell>
        </row>
        <row r="28097">
          <cell r="A28097">
            <v>1054540</v>
          </cell>
        </row>
        <row r="28098">
          <cell r="A28098">
            <v>1054540</v>
          </cell>
        </row>
        <row r="28099">
          <cell r="A28099">
            <v>1054540</v>
          </cell>
        </row>
        <row r="28100">
          <cell r="A28100">
            <v>1054546</v>
          </cell>
        </row>
        <row r="28101">
          <cell r="A28101">
            <v>1054546</v>
          </cell>
        </row>
        <row r="28102">
          <cell r="A28102">
            <v>1054549</v>
          </cell>
        </row>
        <row r="28103">
          <cell r="A28103">
            <v>1054549</v>
          </cell>
        </row>
        <row r="28104">
          <cell r="A28104">
            <v>1054549</v>
          </cell>
        </row>
        <row r="28105">
          <cell r="A28105">
            <v>1054549</v>
          </cell>
        </row>
        <row r="28106">
          <cell r="A28106">
            <v>1054549</v>
          </cell>
        </row>
        <row r="28107">
          <cell r="A28107">
            <v>1054549</v>
          </cell>
        </row>
        <row r="28108">
          <cell r="A28108">
            <v>1054549</v>
          </cell>
        </row>
        <row r="28109">
          <cell r="A28109">
            <v>1054549</v>
          </cell>
        </row>
        <row r="28110">
          <cell r="A28110">
            <v>1054549</v>
          </cell>
        </row>
        <row r="28111">
          <cell r="A28111">
            <v>1054549</v>
          </cell>
        </row>
        <row r="28112">
          <cell r="A28112">
            <v>1054549</v>
          </cell>
        </row>
        <row r="28113">
          <cell r="A28113">
            <v>1054549</v>
          </cell>
        </row>
        <row r="28114">
          <cell r="A28114">
            <v>1054549</v>
          </cell>
        </row>
        <row r="28115">
          <cell r="A28115">
            <v>1054549</v>
          </cell>
        </row>
        <row r="28116">
          <cell r="A28116">
            <v>1054549</v>
          </cell>
        </row>
        <row r="28117">
          <cell r="A28117">
            <v>1054550</v>
          </cell>
        </row>
        <row r="28118">
          <cell r="A28118">
            <v>1054550</v>
          </cell>
        </row>
        <row r="28119">
          <cell r="A28119">
            <v>1054550</v>
          </cell>
        </row>
        <row r="28120">
          <cell r="A28120">
            <v>1054550</v>
          </cell>
        </row>
        <row r="28121">
          <cell r="A28121">
            <v>1054550</v>
          </cell>
        </row>
        <row r="28122">
          <cell r="A28122">
            <v>1054550</v>
          </cell>
        </row>
        <row r="28123">
          <cell r="A28123">
            <v>1054550</v>
          </cell>
        </row>
        <row r="28124">
          <cell r="A28124">
            <v>1054550</v>
          </cell>
        </row>
        <row r="28125">
          <cell r="A28125">
            <v>1054551</v>
          </cell>
        </row>
        <row r="28126">
          <cell r="A28126">
            <v>1054551</v>
          </cell>
        </row>
        <row r="28127">
          <cell r="A28127">
            <v>1054551</v>
          </cell>
        </row>
        <row r="28128">
          <cell r="A28128">
            <v>1054551</v>
          </cell>
        </row>
        <row r="28129">
          <cell r="A28129">
            <v>1054551</v>
          </cell>
        </row>
        <row r="28130">
          <cell r="A28130">
            <v>1054555</v>
          </cell>
        </row>
        <row r="28131">
          <cell r="A28131">
            <v>1054555</v>
          </cell>
        </row>
        <row r="28132">
          <cell r="A28132">
            <v>1054555</v>
          </cell>
        </row>
        <row r="28133">
          <cell r="A28133">
            <v>1054555</v>
          </cell>
        </row>
        <row r="28134">
          <cell r="A28134">
            <v>1054555</v>
          </cell>
        </row>
        <row r="28135">
          <cell r="A28135">
            <v>1054555</v>
          </cell>
        </row>
        <row r="28136">
          <cell r="A28136">
            <v>1054555</v>
          </cell>
        </row>
        <row r="28137">
          <cell r="A28137">
            <v>1054555</v>
          </cell>
        </row>
        <row r="28138">
          <cell r="A28138">
            <v>1054555</v>
          </cell>
        </row>
        <row r="28139">
          <cell r="A28139">
            <v>1054555</v>
          </cell>
        </row>
        <row r="28140">
          <cell r="A28140">
            <v>1054555</v>
          </cell>
        </row>
        <row r="28141">
          <cell r="A28141">
            <v>1054558</v>
          </cell>
        </row>
        <row r="28142">
          <cell r="A28142">
            <v>1054558</v>
          </cell>
        </row>
        <row r="28143">
          <cell r="A28143">
            <v>1054558</v>
          </cell>
        </row>
        <row r="28144">
          <cell r="A28144">
            <v>1054558</v>
          </cell>
        </row>
        <row r="28145">
          <cell r="A28145">
            <v>1054558</v>
          </cell>
        </row>
        <row r="28146">
          <cell r="A28146">
            <v>1054558</v>
          </cell>
        </row>
        <row r="28147">
          <cell r="A28147">
            <v>1054558</v>
          </cell>
        </row>
        <row r="28148">
          <cell r="A28148">
            <v>1054558</v>
          </cell>
        </row>
        <row r="28149">
          <cell r="A28149">
            <v>1054558</v>
          </cell>
        </row>
        <row r="28150">
          <cell r="A28150">
            <v>1054558</v>
          </cell>
        </row>
        <row r="28151">
          <cell r="A28151">
            <v>1054558</v>
          </cell>
        </row>
        <row r="28152">
          <cell r="A28152">
            <v>1054558</v>
          </cell>
        </row>
        <row r="28153">
          <cell r="A28153">
            <v>1054558</v>
          </cell>
        </row>
        <row r="28154">
          <cell r="A28154">
            <v>1054558</v>
          </cell>
        </row>
        <row r="28155">
          <cell r="A28155">
            <v>1054558</v>
          </cell>
        </row>
        <row r="28156">
          <cell r="A28156">
            <v>1054558</v>
          </cell>
        </row>
        <row r="28157">
          <cell r="A28157">
            <v>1054558</v>
          </cell>
        </row>
        <row r="28158">
          <cell r="A28158">
            <v>1054558</v>
          </cell>
        </row>
        <row r="28159">
          <cell r="A28159">
            <v>1054558</v>
          </cell>
        </row>
        <row r="28160">
          <cell r="A28160">
            <v>1054558</v>
          </cell>
        </row>
        <row r="28161">
          <cell r="A28161">
            <v>1054558</v>
          </cell>
        </row>
        <row r="28162">
          <cell r="A28162">
            <v>1054558</v>
          </cell>
        </row>
        <row r="28163">
          <cell r="A28163">
            <v>1054558</v>
          </cell>
        </row>
        <row r="28164">
          <cell r="A28164">
            <v>1054559</v>
          </cell>
        </row>
        <row r="28165">
          <cell r="A28165">
            <v>1054559</v>
          </cell>
        </row>
        <row r="28166">
          <cell r="A28166">
            <v>1054559</v>
          </cell>
        </row>
        <row r="28167">
          <cell r="A28167">
            <v>1054559</v>
          </cell>
        </row>
        <row r="28168">
          <cell r="A28168">
            <v>1054559</v>
          </cell>
        </row>
        <row r="28169">
          <cell r="A28169">
            <v>1054559</v>
          </cell>
        </row>
        <row r="28170">
          <cell r="A28170">
            <v>1054559</v>
          </cell>
        </row>
        <row r="28171">
          <cell r="A28171">
            <v>1054559</v>
          </cell>
        </row>
        <row r="28172">
          <cell r="A28172">
            <v>1054559</v>
          </cell>
        </row>
        <row r="28173">
          <cell r="A28173">
            <v>1054559</v>
          </cell>
        </row>
        <row r="28174">
          <cell r="A28174">
            <v>1054559</v>
          </cell>
        </row>
        <row r="28175">
          <cell r="A28175">
            <v>1054559</v>
          </cell>
        </row>
        <row r="28176">
          <cell r="A28176">
            <v>1054559</v>
          </cell>
        </row>
        <row r="28177">
          <cell r="A28177">
            <v>1054559</v>
          </cell>
        </row>
        <row r="28178">
          <cell r="A28178">
            <v>1054559</v>
          </cell>
        </row>
        <row r="28179">
          <cell r="A28179">
            <v>1054559</v>
          </cell>
        </row>
        <row r="28180">
          <cell r="A28180">
            <v>1054559</v>
          </cell>
        </row>
        <row r="28181">
          <cell r="A28181">
            <v>1054559</v>
          </cell>
        </row>
        <row r="28182">
          <cell r="A28182">
            <v>1054559</v>
          </cell>
        </row>
        <row r="28183">
          <cell r="A28183">
            <v>1054559</v>
          </cell>
        </row>
        <row r="28184">
          <cell r="A28184">
            <v>1054559</v>
          </cell>
        </row>
        <row r="28185">
          <cell r="A28185">
            <v>1054559</v>
          </cell>
        </row>
        <row r="28186">
          <cell r="A28186">
            <v>1054559</v>
          </cell>
        </row>
        <row r="28187">
          <cell r="A28187">
            <v>1054559</v>
          </cell>
        </row>
        <row r="28188">
          <cell r="A28188">
            <v>1054559</v>
          </cell>
        </row>
        <row r="28189">
          <cell r="A28189">
            <v>1054559</v>
          </cell>
        </row>
        <row r="28190">
          <cell r="A28190">
            <v>1054559</v>
          </cell>
        </row>
        <row r="28191">
          <cell r="A28191">
            <v>1054559</v>
          </cell>
        </row>
        <row r="28192">
          <cell r="A28192">
            <v>1054559</v>
          </cell>
        </row>
        <row r="28193">
          <cell r="A28193">
            <v>1054559</v>
          </cell>
        </row>
        <row r="28194">
          <cell r="A28194">
            <v>1054560</v>
          </cell>
        </row>
        <row r="28195">
          <cell r="A28195">
            <v>1054560</v>
          </cell>
        </row>
        <row r="28196">
          <cell r="A28196">
            <v>1054560</v>
          </cell>
        </row>
        <row r="28197">
          <cell r="A28197">
            <v>1054560</v>
          </cell>
        </row>
        <row r="28198">
          <cell r="A28198">
            <v>1054560</v>
          </cell>
        </row>
        <row r="28199">
          <cell r="A28199">
            <v>1054560</v>
          </cell>
        </row>
        <row r="28200">
          <cell r="A28200">
            <v>1054560</v>
          </cell>
        </row>
        <row r="28201">
          <cell r="A28201">
            <v>1054560</v>
          </cell>
        </row>
        <row r="28202">
          <cell r="A28202">
            <v>1054560</v>
          </cell>
        </row>
        <row r="28203">
          <cell r="A28203">
            <v>1054560</v>
          </cell>
        </row>
        <row r="28204">
          <cell r="A28204">
            <v>1054560</v>
          </cell>
        </row>
        <row r="28205">
          <cell r="A28205">
            <v>1054560</v>
          </cell>
        </row>
        <row r="28206">
          <cell r="A28206">
            <v>1054560</v>
          </cell>
        </row>
        <row r="28207">
          <cell r="A28207">
            <v>1054560</v>
          </cell>
        </row>
        <row r="28208">
          <cell r="A28208">
            <v>1054561</v>
          </cell>
        </row>
        <row r="28209">
          <cell r="A28209">
            <v>1054561</v>
          </cell>
        </row>
        <row r="28210">
          <cell r="A28210">
            <v>1054561</v>
          </cell>
        </row>
        <row r="28211">
          <cell r="A28211">
            <v>1054561</v>
          </cell>
        </row>
        <row r="28212">
          <cell r="A28212">
            <v>1054561</v>
          </cell>
        </row>
        <row r="28213">
          <cell r="A28213">
            <v>1054561</v>
          </cell>
        </row>
        <row r="28214">
          <cell r="A28214">
            <v>1054561</v>
          </cell>
        </row>
        <row r="28215">
          <cell r="A28215">
            <v>1054561</v>
          </cell>
        </row>
        <row r="28216">
          <cell r="A28216">
            <v>1054561</v>
          </cell>
        </row>
        <row r="28217">
          <cell r="A28217">
            <v>1054562</v>
          </cell>
        </row>
        <row r="28218">
          <cell r="A28218">
            <v>1054562</v>
          </cell>
        </row>
        <row r="28219">
          <cell r="A28219">
            <v>1054562</v>
          </cell>
        </row>
        <row r="28220">
          <cell r="A28220">
            <v>1054562</v>
          </cell>
        </row>
        <row r="28221">
          <cell r="A28221">
            <v>1054562</v>
          </cell>
        </row>
        <row r="28222">
          <cell r="A28222">
            <v>1054562</v>
          </cell>
        </row>
        <row r="28223">
          <cell r="A28223">
            <v>1054562</v>
          </cell>
        </row>
        <row r="28224">
          <cell r="A28224">
            <v>1054562</v>
          </cell>
        </row>
        <row r="28225">
          <cell r="A28225">
            <v>1054562</v>
          </cell>
        </row>
        <row r="28226">
          <cell r="A28226">
            <v>1054562</v>
          </cell>
        </row>
        <row r="28227">
          <cell r="A28227">
            <v>1054562</v>
          </cell>
        </row>
        <row r="28228">
          <cell r="A28228">
            <v>1054562</v>
          </cell>
        </row>
        <row r="28229">
          <cell r="A28229">
            <v>1054562</v>
          </cell>
        </row>
        <row r="28230">
          <cell r="A28230">
            <v>1054562</v>
          </cell>
        </row>
        <row r="28231">
          <cell r="A28231">
            <v>1054562</v>
          </cell>
        </row>
        <row r="28232">
          <cell r="A28232">
            <v>1054562</v>
          </cell>
        </row>
        <row r="28233">
          <cell r="A28233">
            <v>1054565</v>
          </cell>
        </row>
        <row r="28234">
          <cell r="A28234">
            <v>1054565</v>
          </cell>
        </row>
        <row r="28235">
          <cell r="A28235">
            <v>1054565</v>
          </cell>
        </row>
        <row r="28236">
          <cell r="A28236">
            <v>1054565</v>
          </cell>
        </row>
        <row r="28237">
          <cell r="A28237">
            <v>1054565</v>
          </cell>
        </row>
        <row r="28238">
          <cell r="A28238">
            <v>1054565</v>
          </cell>
        </row>
        <row r="28239">
          <cell r="A28239">
            <v>1054565</v>
          </cell>
        </row>
        <row r="28240">
          <cell r="A28240">
            <v>1054566</v>
          </cell>
        </row>
        <row r="28241">
          <cell r="A28241">
            <v>1054566</v>
          </cell>
        </row>
        <row r="28242">
          <cell r="A28242">
            <v>1054566</v>
          </cell>
        </row>
        <row r="28243">
          <cell r="A28243">
            <v>1054566</v>
          </cell>
        </row>
        <row r="28244">
          <cell r="A28244">
            <v>1054568</v>
          </cell>
        </row>
        <row r="28245">
          <cell r="A28245">
            <v>1054568</v>
          </cell>
        </row>
        <row r="28246">
          <cell r="A28246">
            <v>1054568</v>
          </cell>
        </row>
        <row r="28247">
          <cell r="A28247">
            <v>1054568</v>
          </cell>
        </row>
        <row r="28248">
          <cell r="A28248">
            <v>1054568</v>
          </cell>
        </row>
        <row r="28249">
          <cell r="A28249">
            <v>1054568</v>
          </cell>
        </row>
        <row r="28250">
          <cell r="A28250">
            <v>1054568</v>
          </cell>
        </row>
        <row r="28251">
          <cell r="A28251">
            <v>1054568</v>
          </cell>
        </row>
        <row r="28252">
          <cell r="A28252">
            <v>1054568</v>
          </cell>
        </row>
        <row r="28253">
          <cell r="A28253">
            <v>1054568</v>
          </cell>
        </row>
        <row r="28254">
          <cell r="A28254">
            <v>1054569</v>
          </cell>
        </row>
        <row r="28255">
          <cell r="A28255">
            <v>1054569</v>
          </cell>
        </row>
        <row r="28256">
          <cell r="A28256">
            <v>1054569</v>
          </cell>
        </row>
        <row r="28257">
          <cell r="A28257">
            <v>1054569</v>
          </cell>
        </row>
        <row r="28258">
          <cell r="A28258">
            <v>1054569</v>
          </cell>
        </row>
        <row r="28259">
          <cell r="A28259">
            <v>1054569</v>
          </cell>
        </row>
        <row r="28260">
          <cell r="A28260">
            <v>1054569</v>
          </cell>
        </row>
        <row r="28261">
          <cell r="A28261">
            <v>1054569</v>
          </cell>
        </row>
        <row r="28262">
          <cell r="A28262">
            <v>1054569</v>
          </cell>
        </row>
        <row r="28263">
          <cell r="A28263">
            <v>1054569</v>
          </cell>
        </row>
        <row r="28264">
          <cell r="A28264">
            <v>1054569</v>
          </cell>
        </row>
        <row r="28265">
          <cell r="A28265">
            <v>1054570</v>
          </cell>
        </row>
        <row r="28266">
          <cell r="A28266">
            <v>1054570</v>
          </cell>
        </row>
        <row r="28267">
          <cell r="A28267">
            <v>1054570</v>
          </cell>
        </row>
        <row r="28268">
          <cell r="A28268">
            <v>1054570</v>
          </cell>
        </row>
        <row r="28269">
          <cell r="A28269">
            <v>1054571</v>
          </cell>
        </row>
        <row r="28270">
          <cell r="A28270">
            <v>1054571</v>
          </cell>
        </row>
        <row r="28271">
          <cell r="A28271">
            <v>1054571</v>
          </cell>
        </row>
        <row r="28272">
          <cell r="A28272">
            <v>1054571</v>
          </cell>
        </row>
        <row r="28273">
          <cell r="A28273">
            <v>1054572</v>
          </cell>
        </row>
        <row r="28274">
          <cell r="A28274">
            <v>1054587</v>
          </cell>
        </row>
        <row r="28275">
          <cell r="A28275">
            <v>1054587</v>
          </cell>
        </row>
        <row r="28276">
          <cell r="A28276">
            <v>1054588</v>
          </cell>
        </row>
        <row r="28277">
          <cell r="A28277">
            <v>1054588</v>
          </cell>
        </row>
        <row r="28278">
          <cell r="A28278">
            <v>1054588</v>
          </cell>
        </row>
        <row r="28279">
          <cell r="A28279">
            <v>1054588</v>
          </cell>
        </row>
        <row r="28280">
          <cell r="A28280">
            <v>1054589</v>
          </cell>
        </row>
        <row r="28281">
          <cell r="A28281">
            <v>1054589</v>
          </cell>
        </row>
        <row r="28282">
          <cell r="A28282">
            <v>1054589</v>
          </cell>
        </row>
        <row r="28283">
          <cell r="A28283">
            <v>1054589</v>
          </cell>
        </row>
        <row r="28284">
          <cell r="A28284">
            <v>1054589</v>
          </cell>
        </row>
        <row r="28285">
          <cell r="A28285">
            <v>1054589</v>
          </cell>
        </row>
        <row r="28286">
          <cell r="A28286">
            <v>1054589</v>
          </cell>
        </row>
        <row r="28287">
          <cell r="A28287">
            <v>1054589</v>
          </cell>
        </row>
        <row r="28288">
          <cell r="A28288">
            <v>1054590</v>
          </cell>
        </row>
        <row r="28289">
          <cell r="A28289">
            <v>1054590</v>
          </cell>
        </row>
        <row r="28290">
          <cell r="A28290">
            <v>1054590</v>
          </cell>
        </row>
        <row r="28291">
          <cell r="A28291">
            <v>1054590</v>
          </cell>
        </row>
        <row r="28292">
          <cell r="A28292">
            <v>1054591</v>
          </cell>
        </row>
        <row r="28293">
          <cell r="A28293">
            <v>1054591</v>
          </cell>
        </row>
        <row r="28294">
          <cell r="A28294">
            <v>1054591</v>
          </cell>
        </row>
        <row r="28295">
          <cell r="A28295">
            <v>1054591</v>
          </cell>
        </row>
        <row r="28296">
          <cell r="A28296">
            <v>1054591</v>
          </cell>
        </row>
        <row r="28297">
          <cell r="A28297">
            <v>1054591</v>
          </cell>
        </row>
        <row r="28298">
          <cell r="A28298">
            <v>1054591</v>
          </cell>
        </row>
        <row r="28299">
          <cell r="A28299">
            <v>1054591</v>
          </cell>
        </row>
        <row r="28300">
          <cell r="A28300">
            <v>1054591</v>
          </cell>
        </row>
        <row r="28301">
          <cell r="A28301">
            <v>1054591</v>
          </cell>
        </row>
        <row r="28302">
          <cell r="A28302">
            <v>1054592</v>
          </cell>
        </row>
        <row r="28303">
          <cell r="A28303">
            <v>1054592</v>
          </cell>
        </row>
        <row r="28304">
          <cell r="A28304">
            <v>1054592</v>
          </cell>
        </row>
        <row r="28305">
          <cell r="A28305">
            <v>1054592</v>
          </cell>
        </row>
        <row r="28306">
          <cell r="A28306">
            <v>1054592</v>
          </cell>
        </row>
        <row r="28307">
          <cell r="A28307">
            <v>1054592</v>
          </cell>
        </row>
        <row r="28308">
          <cell r="A28308">
            <v>1054592</v>
          </cell>
        </row>
        <row r="28309">
          <cell r="A28309">
            <v>1054593</v>
          </cell>
        </row>
        <row r="28310">
          <cell r="A28310">
            <v>1054595</v>
          </cell>
        </row>
        <row r="28311">
          <cell r="A28311">
            <v>1054595</v>
          </cell>
        </row>
        <row r="28312">
          <cell r="A28312">
            <v>1054595</v>
          </cell>
        </row>
        <row r="28313">
          <cell r="A28313">
            <v>1054596</v>
          </cell>
        </row>
        <row r="28314">
          <cell r="A28314">
            <v>1054596</v>
          </cell>
        </row>
        <row r="28315">
          <cell r="A28315">
            <v>1054596</v>
          </cell>
        </row>
        <row r="28316">
          <cell r="A28316">
            <v>1054596</v>
          </cell>
        </row>
        <row r="28317">
          <cell r="A28317">
            <v>1054596</v>
          </cell>
        </row>
        <row r="28318">
          <cell r="A28318">
            <v>1054596</v>
          </cell>
        </row>
        <row r="28319">
          <cell r="A28319">
            <v>1054596</v>
          </cell>
        </row>
        <row r="28320">
          <cell r="A28320">
            <v>1054597</v>
          </cell>
        </row>
        <row r="28321">
          <cell r="A28321">
            <v>1054597</v>
          </cell>
        </row>
        <row r="28322">
          <cell r="A28322">
            <v>1054597</v>
          </cell>
        </row>
        <row r="28323">
          <cell r="A28323">
            <v>1054597</v>
          </cell>
        </row>
        <row r="28324">
          <cell r="A28324">
            <v>1054597</v>
          </cell>
        </row>
        <row r="28325">
          <cell r="A28325">
            <v>1054600</v>
          </cell>
        </row>
        <row r="28326">
          <cell r="A28326">
            <v>1054600</v>
          </cell>
        </row>
        <row r="28327">
          <cell r="A28327">
            <v>1054600</v>
          </cell>
        </row>
        <row r="28328">
          <cell r="A28328">
            <v>1054600</v>
          </cell>
        </row>
        <row r="28329">
          <cell r="A28329">
            <v>1054601</v>
          </cell>
        </row>
        <row r="28330">
          <cell r="A28330">
            <v>1054601</v>
          </cell>
        </row>
        <row r="28331">
          <cell r="A28331">
            <v>1054601</v>
          </cell>
        </row>
        <row r="28332">
          <cell r="A28332">
            <v>1054604</v>
          </cell>
        </row>
        <row r="28333">
          <cell r="A28333">
            <v>1054604</v>
          </cell>
        </row>
        <row r="28334">
          <cell r="A28334">
            <v>1054604</v>
          </cell>
        </row>
        <row r="28335">
          <cell r="A28335">
            <v>1054605</v>
          </cell>
        </row>
        <row r="28336">
          <cell r="A28336">
            <v>1054606</v>
          </cell>
        </row>
        <row r="28337">
          <cell r="A28337">
            <v>1054606</v>
          </cell>
        </row>
        <row r="28338">
          <cell r="A28338">
            <v>1054609</v>
          </cell>
        </row>
        <row r="28339">
          <cell r="A28339">
            <v>1054610</v>
          </cell>
        </row>
        <row r="28340">
          <cell r="A28340">
            <v>1054610</v>
          </cell>
        </row>
        <row r="28341">
          <cell r="A28341">
            <v>1054610</v>
          </cell>
        </row>
        <row r="28342">
          <cell r="A28342">
            <v>1054610</v>
          </cell>
        </row>
        <row r="28343">
          <cell r="A28343">
            <v>1054610</v>
          </cell>
        </row>
        <row r="28344">
          <cell r="A28344">
            <v>1054610</v>
          </cell>
        </row>
        <row r="28345">
          <cell r="A28345">
            <v>1054610</v>
          </cell>
        </row>
        <row r="28346">
          <cell r="A28346">
            <v>1054610</v>
          </cell>
        </row>
        <row r="28347">
          <cell r="A28347">
            <v>1054610</v>
          </cell>
        </row>
        <row r="28348">
          <cell r="A28348">
            <v>1054610</v>
          </cell>
        </row>
        <row r="28349">
          <cell r="A28349">
            <v>1054610</v>
          </cell>
        </row>
        <row r="28350">
          <cell r="A28350">
            <v>1054610</v>
          </cell>
        </row>
        <row r="28351">
          <cell r="A28351">
            <v>1054610</v>
          </cell>
        </row>
        <row r="28352">
          <cell r="A28352">
            <v>1054610</v>
          </cell>
        </row>
        <row r="28353">
          <cell r="A28353">
            <v>1054610</v>
          </cell>
        </row>
        <row r="28354">
          <cell r="A28354">
            <v>1054610</v>
          </cell>
        </row>
        <row r="28355">
          <cell r="A28355">
            <v>1054610</v>
          </cell>
        </row>
        <row r="28356">
          <cell r="A28356">
            <v>1054611</v>
          </cell>
        </row>
        <row r="28357">
          <cell r="A28357">
            <v>1054611</v>
          </cell>
        </row>
        <row r="28358">
          <cell r="A28358">
            <v>1054611</v>
          </cell>
        </row>
        <row r="28359">
          <cell r="A28359">
            <v>1054611</v>
          </cell>
        </row>
        <row r="28360">
          <cell r="A28360">
            <v>1054611</v>
          </cell>
        </row>
        <row r="28361">
          <cell r="A28361">
            <v>1054611</v>
          </cell>
        </row>
        <row r="28362">
          <cell r="A28362">
            <v>1054611</v>
          </cell>
        </row>
        <row r="28363">
          <cell r="A28363">
            <v>1054611</v>
          </cell>
        </row>
        <row r="28364">
          <cell r="A28364">
            <v>1054611</v>
          </cell>
        </row>
        <row r="28365">
          <cell r="A28365">
            <v>1054611</v>
          </cell>
        </row>
        <row r="28366">
          <cell r="A28366">
            <v>1054611</v>
          </cell>
        </row>
        <row r="28367">
          <cell r="A28367">
            <v>1054611</v>
          </cell>
        </row>
        <row r="28368">
          <cell r="A28368">
            <v>1054612</v>
          </cell>
        </row>
        <row r="28369">
          <cell r="A28369">
            <v>1054612</v>
          </cell>
        </row>
        <row r="28370">
          <cell r="A28370">
            <v>1054612</v>
          </cell>
        </row>
        <row r="28371">
          <cell r="A28371">
            <v>1054612</v>
          </cell>
        </row>
        <row r="28372">
          <cell r="A28372">
            <v>1054612</v>
          </cell>
        </row>
        <row r="28373">
          <cell r="A28373">
            <v>1054612</v>
          </cell>
        </row>
        <row r="28374">
          <cell r="A28374">
            <v>1054612</v>
          </cell>
        </row>
        <row r="28375">
          <cell r="A28375">
            <v>1054612</v>
          </cell>
        </row>
        <row r="28376">
          <cell r="A28376">
            <v>1054612</v>
          </cell>
        </row>
        <row r="28377">
          <cell r="A28377">
            <v>1054616</v>
          </cell>
        </row>
        <row r="28378">
          <cell r="A28378">
            <v>1054616</v>
          </cell>
        </row>
        <row r="28379">
          <cell r="A28379">
            <v>1054616</v>
          </cell>
        </row>
        <row r="28380">
          <cell r="A28380">
            <v>1054616</v>
          </cell>
        </row>
        <row r="28381">
          <cell r="A28381">
            <v>1054616</v>
          </cell>
        </row>
        <row r="28382">
          <cell r="A28382">
            <v>1054616</v>
          </cell>
        </row>
        <row r="28383">
          <cell r="A28383">
            <v>1054616</v>
          </cell>
        </row>
        <row r="28384">
          <cell r="A28384">
            <v>1054617</v>
          </cell>
        </row>
        <row r="28385">
          <cell r="A28385">
            <v>1054617</v>
          </cell>
        </row>
        <row r="28386">
          <cell r="A28386">
            <v>1054617</v>
          </cell>
        </row>
        <row r="28387">
          <cell r="A28387">
            <v>1054617</v>
          </cell>
        </row>
        <row r="28388">
          <cell r="A28388">
            <v>1054617</v>
          </cell>
        </row>
        <row r="28389">
          <cell r="A28389">
            <v>1054617</v>
          </cell>
        </row>
        <row r="28390">
          <cell r="A28390">
            <v>1054617</v>
          </cell>
        </row>
        <row r="28391">
          <cell r="A28391">
            <v>1054617</v>
          </cell>
        </row>
        <row r="28392">
          <cell r="A28392">
            <v>1054617</v>
          </cell>
        </row>
        <row r="28393">
          <cell r="A28393">
            <v>1054617</v>
          </cell>
        </row>
        <row r="28394">
          <cell r="A28394">
            <v>1054617</v>
          </cell>
        </row>
        <row r="28395">
          <cell r="A28395">
            <v>1054617</v>
          </cell>
        </row>
        <row r="28396">
          <cell r="A28396">
            <v>1054617</v>
          </cell>
        </row>
        <row r="28397">
          <cell r="A28397">
            <v>1054617</v>
          </cell>
        </row>
        <row r="28398">
          <cell r="A28398">
            <v>1054617</v>
          </cell>
        </row>
        <row r="28399">
          <cell r="A28399">
            <v>1054617</v>
          </cell>
        </row>
        <row r="28400">
          <cell r="A28400">
            <v>1054617</v>
          </cell>
        </row>
        <row r="28401">
          <cell r="A28401">
            <v>1054617</v>
          </cell>
        </row>
        <row r="28402">
          <cell r="A28402">
            <v>1054625</v>
          </cell>
        </row>
        <row r="28403">
          <cell r="A28403">
            <v>1054625</v>
          </cell>
        </row>
        <row r="28404">
          <cell r="A28404">
            <v>1054625</v>
          </cell>
        </row>
        <row r="28405">
          <cell r="A28405">
            <v>1054625</v>
          </cell>
        </row>
        <row r="28406">
          <cell r="A28406">
            <v>1054625</v>
          </cell>
        </row>
        <row r="28407">
          <cell r="A28407">
            <v>1054625</v>
          </cell>
        </row>
        <row r="28408">
          <cell r="A28408">
            <v>1054625</v>
          </cell>
        </row>
        <row r="28409">
          <cell r="A28409">
            <v>1054625</v>
          </cell>
        </row>
        <row r="28410">
          <cell r="A28410">
            <v>1054625</v>
          </cell>
        </row>
        <row r="28411">
          <cell r="A28411">
            <v>1054625</v>
          </cell>
        </row>
        <row r="28412">
          <cell r="A28412">
            <v>1054625</v>
          </cell>
        </row>
        <row r="28413">
          <cell r="A28413">
            <v>1054625</v>
          </cell>
        </row>
        <row r="28414">
          <cell r="A28414">
            <v>1054625</v>
          </cell>
        </row>
        <row r="28415">
          <cell r="A28415">
            <v>1054625</v>
          </cell>
        </row>
        <row r="28416">
          <cell r="A28416">
            <v>1054625</v>
          </cell>
        </row>
        <row r="28417">
          <cell r="A28417">
            <v>1054625</v>
          </cell>
        </row>
        <row r="28418">
          <cell r="A28418">
            <v>1054625</v>
          </cell>
        </row>
        <row r="28419">
          <cell r="A28419">
            <v>1054625</v>
          </cell>
        </row>
        <row r="28420">
          <cell r="A28420">
            <v>1054627</v>
          </cell>
        </row>
        <row r="28421">
          <cell r="A28421">
            <v>1054627</v>
          </cell>
        </row>
        <row r="28422">
          <cell r="A28422">
            <v>1054628</v>
          </cell>
        </row>
        <row r="28423">
          <cell r="A28423">
            <v>1054629</v>
          </cell>
        </row>
        <row r="28424">
          <cell r="A28424">
            <v>1054629</v>
          </cell>
        </row>
        <row r="28425">
          <cell r="A28425">
            <v>1054629</v>
          </cell>
        </row>
        <row r="28426">
          <cell r="A28426">
            <v>1054629</v>
          </cell>
        </row>
        <row r="28427">
          <cell r="A28427">
            <v>1054629</v>
          </cell>
        </row>
        <row r="28428">
          <cell r="A28428">
            <v>1054630</v>
          </cell>
        </row>
        <row r="28429">
          <cell r="A28429">
            <v>1054630</v>
          </cell>
        </row>
        <row r="28430">
          <cell r="A28430">
            <v>1054630</v>
          </cell>
        </row>
        <row r="28431">
          <cell r="A28431">
            <v>1054630</v>
          </cell>
        </row>
        <row r="28432">
          <cell r="A28432">
            <v>1054630</v>
          </cell>
        </row>
        <row r="28433">
          <cell r="A28433">
            <v>1054630</v>
          </cell>
        </row>
        <row r="28434">
          <cell r="A28434">
            <v>1054631</v>
          </cell>
        </row>
        <row r="28435">
          <cell r="A28435">
            <v>1054635</v>
          </cell>
        </row>
        <row r="28436">
          <cell r="A28436">
            <v>1054635</v>
          </cell>
        </row>
        <row r="28437">
          <cell r="A28437">
            <v>1054635</v>
          </cell>
        </row>
        <row r="28438">
          <cell r="A28438">
            <v>1054635</v>
          </cell>
        </row>
        <row r="28439">
          <cell r="A28439">
            <v>1054635</v>
          </cell>
        </row>
        <row r="28440">
          <cell r="A28440">
            <v>1054635</v>
          </cell>
        </row>
        <row r="28441">
          <cell r="A28441">
            <v>1054635</v>
          </cell>
        </row>
        <row r="28442">
          <cell r="A28442">
            <v>1054635</v>
          </cell>
        </row>
        <row r="28443">
          <cell r="A28443">
            <v>1054635</v>
          </cell>
        </row>
        <row r="28444">
          <cell r="A28444">
            <v>1054635</v>
          </cell>
        </row>
        <row r="28445">
          <cell r="A28445">
            <v>1054635</v>
          </cell>
        </row>
        <row r="28446">
          <cell r="A28446">
            <v>1054636</v>
          </cell>
        </row>
        <row r="28447">
          <cell r="A28447">
            <v>1054636</v>
          </cell>
        </row>
        <row r="28448">
          <cell r="A28448">
            <v>1054636</v>
          </cell>
        </row>
        <row r="28449">
          <cell r="A28449">
            <v>1054636</v>
          </cell>
        </row>
        <row r="28450">
          <cell r="A28450">
            <v>1054636</v>
          </cell>
        </row>
        <row r="28451">
          <cell r="A28451">
            <v>1054636</v>
          </cell>
        </row>
        <row r="28452">
          <cell r="A28452">
            <v>1054636</v>
          </cell>
        </row>
        <row r="28453">
          <cell r="A28453">
            <v>1054636</v>
          </cell>
        </row>
        <row r="28454">
          <cell r="A28454">
            <v>1054636</v>
          </cell>
        </row>
        <row r="28455">
          <cell r="A28455">
            <v>1054636</v>
          </cell>
        </row>
        <row r="28456">
          <cell r="A28456">
            <v>1054636</v>
          </cell>
        </row>
        <row r="28457">
          <cell r="A28457">
            <v>1054636</v>
          </cell>
        </row>
        <row r="28458">
          <cell r="A28458">
            <v>1054636</v>
          </cell>
        </row>
        <row r="28459">
          <cell r="A28459">
            <v>1054636</v>
          </cell>
        </row>
        <row r="28460">
          <cell r="A28460">
            <v>1054636</v>
          </cell>
        </row>
        <row r="28461">
          <cell r="A28461">
            <v>1054636</v>
          </cell>
        </row>
        <row r="28462">
          <cell r="A28462">
            <v>1054636</v>
          </cell>
        </row>
        <row r="28463">
          <cell r="A28463">
            <v>1054636</v>
          </cell>
        </row>
        <row r="28464">
          <cell r="A28464">
            <v>1054636</v>
          </cell>
        </row>
        <row r="28465">
          <cell r="A28465">
            <v>1054636</v>
          </cell>
        </row>
        <row r="28466">
          <cell r="A28466">
            <v>1054636</v>
          </cell>
        </row>
        <row r="28467">
          <cell r="A28467">
            <v>1054636</v>
          </cell>
        </row>
        <row r="28468">
          <cell r="A28468">
            <v>1054636</v>
          </cell>
        </row>
        <row r="28469">
          <cell r="A28469">
            <v>1054636</v>
          </cell>
        </row>
        <row r="28470">
          <cell r="A28470">
            <v>1054636</v>
          </cell>
        </row>
        <row r="28471">
          <cell r="A28471">
            <v>1054636</v>
          </cell>
        </row>
        <row r="28472">
          <cell r="A28472">
            <v>1054636</v>
          </cell>
        </row>
        <row r="28473">
          <cell r="A28473">
            <v>1054636</v>
          </cell>
        </row>
        <row r="28474">
          <cell r="A28474">
            <v>1054636</v>
          </cell>
        </row>
        <row r="28475">
          <cell r="A28475">
            <v>1054636</v>
          </cell>
        </row>
        <row r="28476">
          <cell r="A28476">
            <v>1054636</v>
          </cell>
        </row>
        <row r="28477">
          <cell r="A28477">
            <v>1054636</v>
          </cell>
        </row>
        <row r="28478">
          <cell r="A28478">
            <v>1054636</v>
          </cell>
        </row>
        <row r="28479">
          <cell r="A28479">
            <v>1054637</v>
          </cell>
        </row>
        <row r="28480">
          <cell r="A28480">
            <v>1054637</v>
          </cell>
        </row>
        <row r="28481">
          <cell r="A28481">
            <v>1054638</v>
          </cell>
        </row>
        <row r="28482">
          <cell r="A28482">
            <v>1054638</v>
          </cell>
        </row>
        <row r="28483">
          <cell r="A28483">
            <v>1054638</v>
          </cell>
        </row>
        <row r="28484">
          <cell r="A28484">
            <v>1054638</v>
          </cell>
        </row>
        <row r="28485">
          <cell r="A28485">
            <v>1054639</v>
          </cell>
        </row>
        <row r="28486">
          <cell r="A28486">
            <v>1054639</v>
          </cell>
        </row>
        <row r="28487">
          <cell r="A28487">
            <v>1054639</v>
          </cell>
        </row>
        <row r="28488">
          <cell r="A28488">
            <v>1054639</v>
          </cell>
        </row>
        <row r="28489">
          <cell r="A28489">
            <v>1054639</v>
          </cell>
        </row>
        <row r="28490">
          <cell r="A28490">
            <v>1054639</v>
          </cell>
        </row>
        <row r="28491">
          <cell r="A28491">
            <v>1054639</v>
          </cell>
        </row>
        <row r="28492">
          <cell r="A28492">
            <v>1054639</v>
          </cell>
        </row>
        <row r="28493">
          <cell r="A28493">
            <v>1054639</v>
          </cell>
        </row>
        <row r="28494">
          <cell r="A28494">
            <v>1054639</v>
          </cell>
        </row>
        <row r="28495">
          <cell r="A28495">
            <v>1054639</v>
          </cell>
        </row>
        <row r="28496">
          <cell r="A28496">
            <v>1054639</v>
          </cell>
        </row>
        <row r="28497">
          <cell r="A28497">
            <v>1054639</v>
          </cell>
        </row>
        <row r="28498">
          <cell r="A28498">
            <v>1054639</v>
          </cell>
        </row>
        <row r="28499">
          <cell r="A28499">
            <v>1054639</v>
          </cell>
        </row>
        <row r="28500">
          <cell r="A28500">
            <v>1054639</v>
          </cell>
        </row>
        <row r="28501">
          <cell r="A28501">
            <v>1054639</v>
          </cell>
        </row>
        <row r="28502">
          <cell r="A28502">
            <v>1054639</v>
          </cell>
        </row>
        <row r="28503">
          <cell r="A28503">
            <v>1054639</v>
          </cell>
        </row>
        <row r="28504">
          <cell r="A28504">
            <v>1054639</v>
          </cell>
        </row>
        <row r="28505">
          <cell r="A28505">
            <v>1054639</v>
          </cell>
        </row>
        <row r="28506">
          <cell r="A28506">
            <v>1054639</v>
          </cell>
        </row>
        <row r="28507">
          <cell r="A28507">
            <v>1054639</v>
          </cell>
        </row>
        <row r="28508">
          <cell r="A28508">
            <v>1054639</v>
          </cell>
        </row>
        <row r="28509">
          <cell r="A28509">
            <v>1054639</v>
          </cell>
        </row>
        <row r="28510">
          <cell r="A28510">
            <v>1054639</v>
          </cell>
        </row>
        <row r="28511">
          <cell r="A28511">
            <v>1054639</v>
          </cell>
        </row>
        <row r="28512">
          <cell r="A28512">
            <v>1054639</v>
          </cell>
        </row>
        <row r="28513">
          <cell r="A28513">
            <v>1054639</v>
          </cell>
        </row>
        <row r="28514">
          <cell r="A28514">
            <v>1054640</v>
          </cell>
        </row>
        <row r="28515">
          <cell r="A28515">
            <v>1054640</v>
          </cell>
        </row>
        <row r="28516">
          <cell r="A28516">
            <v>1054640</v>
          </cell>
        </row>
        <row r="28517">
          <cell r="A28517">
            <v>1054640</v>
          </cell>
        </row>
        <row r="28518">
          <cell r="A28518">
            <v>1054640</v>
          </cell>
        </row>
        <row r="28519">
          <cell r="A28519">
            <v>1054640</v>
          </cell>
        </row>
        <row r="28520">
          <cell r="A28520">
            <v>1054640</v>
          </cell>
        </row>
        <row r="28521">
          <cell r="A28521">
            <v>1054640</v>
          </cell>
        </row>
        <row r="28522">
          <cell r="A28522">
            <v>1054640</v>
          </cell>
        </row>
        <row r="28523">
          <cell r="A28523">
            <v>1054640</v>
          </cell>
        </row>
        <row r="28524">
          <cell r="A28524">
            <v>1054640</v>
          </cell>
        </row>
        <row r="28525">
          <cell r="A28525">
            <v>1054640</v>
          </cell>
        </row>
        <row r="28526">
          <cell r="A28526">
            <v>1054640</v>
          </cell>
        </row>
        <row r="28527">
          <cell r="A28527">
            <v>1054640</v>
          </cell>
        </row>
        <row r="28528">
          <cell r="A28528">
            <v>1054640</v>
          </cell>
        </row>
        <row r="28529">
          <cell r="A28529">
            <v>1054640</v>
          </cell>
        </row>
        <row r="28530">
          <cell r="A28530">
            <v>1054640</v>
          </cell>
        </row>
        <row r="28531">
          <cell r="A28531">
            <v>1054640</v>
          </cell>
        </row>
        <row r="28532">
          <cell r="A28532">
            <v>1054640</v>
          </cell>
        </row>
        <row r="28533">
          <cell r="A28533">
            <v>1054641</v>
          </cell>
        </row>
        <row r="28534">
          <cell r="A28534">
            <v>1054641</v>
          </cell>
        </row>
        <row r="28535">
          <cell r="A28535">
            <v>1054641</v>
          </cell>
        </row>
        <row r="28536">
          <cell r="A28536">
            <v>1054641</v>
          </cell>
        </row>
        <row r="28537">
          <cell r="A28537">
            <v>1054641</v>
          </cell>
        </row>
        <row r="28538">
          <cell r="A28538">
            <v>1054641</v>
          </cell>
        </row>
        <row r="28539">
          <cell r="A28539">
            <v>1054641</v>
          </cell>
        </row>
        <row r="28540">
          <cell r="A28540">
            <v>1054641</v>
          </cell>
        </row>
        <row r="28541">
          <cell r="A28541">
            <v>1054641</v>
          </cell>
        </row>
        <row r="28542">
          <cell r="A28542">
            <v>1054641</v>
          </cell>
        </row>
        <row r="28543">
          <cell r="A28543">
            <v>1054641</v>
          </cell>
        </row>
        <row r="28544">
          <cell r="A28544">
            <v>1054641</v>
          </cell>
        </row>
        <row r="28545">
          <cell r="A28545">
            <v>1054642</v>
          </cell>
        </row>
        <row r="28546">
          <cell r="A28546">
            <v>1054642</v>
          </cell>
        </row>
        <row r="28547">
          <cell r="A28547">
            <v>1054642</v>
          </cell>
        </row>
        <row r="28548">
          <cell r="A28548">
            <v>1054642</v>
          </cell>
        </row>
        <row r="28549">
          <cell r="A28549">
            <v>1054642</v>
          </cell>
        </row>
        <row r="28550">
          <cell r="A28550">
            <v>1054642</v>
          </cell>
        </row>
        <row r="28551">
          <cell r="A28551">
            <v>1054642</v>
          </cell>
        </row>
        <row r="28552">
          <cell r="A28552">
            <v>1054642</v>
          </cell>
        </row>
        <row r="28553">
          <cell r="A28553">
            <v>1054642</v>
          </cell>
        </row>
        <row r="28554">
          <cell r="A28554">
            <v>1054642</v>
          </cell>
        </row>
        <row r="28555">
          <cell r="A28555">
            <v>1054642</v>
          </cell>
        </row>
        <row r="28556">
          <cell r="A28556">
            <v>1054642</v>
          </cell>
        </row>
        <row r="28557">
          <cell r="A28557">
            <v>1054642</v>
          </cell>
        </row>
        <row r="28558">
          <cell r="A28558">
            <v>1054642</v>
          </cell>
        </row>
        <row r="28559">
          <cell r="A28559">
            <v>1054642</v>
          </cell>
        </row>
        <row r="28560">
          <cell r="A28560">
            <v>1054642</v>
          </cell>
        </row>
        <row r="28561">
          <cell r="A28561">
            <v>1054644</v>
          </cell>
        </row>
        <row r="28562">
          <cell r="A28562">
            <v>1054647</v>
          </cell>
        </row>
        <row r="28563">
          <cell r="A28563">
            <v>1054650</v>
          </cell>
        </row>
        <row r="28564">
          <cell r="A28564">
            <v>1054652</v>
          </cell>
        </row>
        <row r="28565">
          <cell r="A28565">
            <v>1054654</v>
          </cell>
        </row>
        <row r="28566">
          <cell r="A28566">
            <v>1054657</v>
          </cell>
        </row>
        <row r="28567">
          <cell r="A28567">
            <v>1054659</v>
          </cell>
        </row>
        <row r="28568">
          <cell r="A28568">
            <v>1054661</v>
          </cell>
        </row>
        <row r="28569">
          <cell r="A28569">
            <v>1054663</v>
          </cell>
        </row>
        <row r="28570">
          <cell r="A28570">
            <v>1054665</v>
          </cell>
        </row>
        <row r="28571">
          <cell r="A28571">
            <v>1054667</v>
          </cell>
        </row>
        <row r="28572">
          <cell r="A28572">
            <v>1054670</v>
          </cell>
        </row>
        <row r="28573">
          <cell r="A28573">
            <v>1054673</v>
          </cell>
        </row>
        <row r="28574">
          <cell r="A28574">
            <v>1054677</v>
          </cell>
        </row>
        <row r="28575">
          <cell r="A28575">
            <v>1054680</v>
          </cell>
        </row>
        <row r="28576">
          <cell r="A28576">
            <v>1054682</v>
          </cell>
        </row>
        <row r="28577">
          <cell r="A28577">
            <v>1054685</v>
          </cell>
        </row>
        <row r="28578">
          <cell r="A28578">
            <v>1054687</v>
          </cell>
        </row>
        <row r="28579">
          <cell r="A28579">
            <v>1054691</v>
          </cell>
        </row>
        <row r="28580">
          <cell r="A28580">
            <v>1054693</v>
          </cell>
        </row>
        <row r="28581">
          <cell r="A28581">
            <v>1054696</v>
          </cell>
        </row>
        <row r="28582">
          <cell r="A28582">
            <v>1054700</v>
          </cell>
        </row>
        <row r="28583">
          <cell r="A28583">
            <v>1054702</v>
          </cell>
        </row>
        <row r="28584">
          <cell r="A28584">
            <v>1054702</v>
          </cell>
        </row>
        <row r="28585">
          <cell r="A28585">
            <v>1054702</v>
          </cell>
        </row>
        <row r="28586">
          <cell r="A28586">
            <v>1054702</v>
          </cell>
        </row>
        <row r="28587">
          <cell r="A28587">
            <v>1054702</v>
          </cell>
        </row>
        <row r="28588">
          <cell r="A28588">
            <v>1054702</v>
          </cell>
        </row>
        <row r="28589">
          <cell r="A28589">
            <v>1054702</v>
          </cell>
        </row>
        <row r="28590">
          <cell r="A28590">
            <v>1054702</v>
          </cell>
        </row>
        <row r="28591">
          <cell r="A28591">
            <v>1054702</v>
          </cell>
        </row>
        <row r="28592">
          <cell r="A28592">
            <v>1054702</v>
          </cell>
        </row>
        <row r="28593">
          <cell r="A28593">
            <v>1054702</v>
          </cell>
        </row>
        <row r="28594">
          <cell r="A28594">
            <v>1054702</v>
          </cell>
        </row>
        <row r="28595">
          <cell r="A28595">
            <v>1054702</v>
          </cell>
        </row>
        <row r="28596">
          <cell r="A28596">
            <v>1054702</v>
          </cell>
        </row>
        <row r="28597">
          <cell r="A28597">
            <v>1054704</v>
          </cell>
        </row>
        <row r="28598">
          <cell r="A28598">
            <v>1054706</v>
          </cell>
        </row>
        <row r="28599">
          <cell r="A28599">
            <v>1054709</v>
          </cell>
        </row>
        <row r="28600">
          <cell r="A28600">
            <v>1054711</v>
          </cell>
        </row>
        <row r="28601">
          <cell r="A28601">
            <v>1054713</v>
          </cell>
        </row>
        <row r="28602">
          <cell r="A28602">
            <v>1054714</v>
          </cell>
        </row>
        <row r="28603">
          <cell r="A28603">
            <v>1054715</v>
          </cell>
        </row>
        <row r="28604">
          <cell r="A28604">
            <v>1054716</v>
          </cell>
        </row>
        <row r="28605">
          <cell r="A28605">
            <v>1054717</v>
          </cell>
        </row>
        <row r="28606">
          <cell r="A28606">
            <v>1054719</v>
          </cell>
        </row>
        <row r="28607">
          <cell r="A28607">
            <v>1054722</v>
          </cell>
        </row>
        <row r="28608">
          <cell r="A28608">
            <v>1054724</v>
          </cell>
        </row>
        <row r="28609">
          <cell r="A28609">
            <v>1054724</v>
          </cell>
        </row>
        <row r="28610">
          <cell r="A28610">
            <v>1054724</v>
          </cell>
        </row>
        <row r="28611">
          <cell r="A28611">
            <v>1054724</v>
          </cell>
        </row>
        <row r="28612">
          <cell r="A28612">
            <v>1054725</v>
          </cell>
        </row>
        <row r="28613">
          <cell r="A28613">
            <v>1054726</v>
          </cell>
        </row>
        <row r="28614">
          <cell r="A28614">
            <v>1054727</v>
          </cell>
        </row>
        <row r="28615">
          <cell r="A28615">
            <v>1054728</v>
          </cell>
        </row>
        <row r="28616">
          <cell r="A28616">
            <v>1054729</v>
          </cell>
        </row>
        <row r="28617">
          <cell r="A28617">
            <v>1054730</v>
          </cell>
        </row>
        <row r="28618">
          <cell r="A28618">
            <v>1054731</v>
          </cell>
        </row>
        <row r="28619">
          <cell r="A28619">
            <v>1054731</v>
          </cell>
        </row>
        <row r="28620">
          <cell r="A28620">
            <v>1054732</v>
          </cell>
        </row>
        <row r="28621">
          <cell r="A28621">
            <v>1054732</v>
          </cell>
        </row>
        <row r="28622">
          <cell r="A28622">
            <v>1054733</v>
          </cell>
        </row>
        <row r="28623">
          <cell r="A28623">
            <v>1054733</v>
          </cell>
        </row>
        <row r="28624">
          <cell r="A28624">
            <v>1054734</v>
          </cell>
        </row>
        <row r="28625">
          <cell r="A28625">
            <v>1054735</v>
          </cell>
        </row>
        <row r="28626">
          <cell r="A28626">
            <v>1054736</v>
          </cell>
        </row>
        <row r="28627">
          <cell r="A28627">
            <v>1054738</v>
          </cell>
        </row>
        <row r="28628">
          <cell r="A28628">
            <v>1054739</v>
          </cell>
        </row>
        <row r="28629">
          <cell r="A28629">
            <v>1054740</v>
          </cell>
        </row>
        <row r="28630">
          <cell r="A28630">
            <v>1054742</v>
          </cell>
        </row>
        <row r="28631">
          <cell r="A28631">
            <v>1054743</v>
          </cell>
        </row>
        <row r="28632">
          <cell r="A28632">
            <v>1054743</v>
          </cell>
        </row>
        <row r="28633">
          <cell r="A28633">
            <v>1054744</v>
          </cell>
        </row>
        <row r="28634">
          <cell r="A28634">
            <v>1054745</v>
          </cell>
        </row>
        <row r="28635">
          <cell r="A28635">
            <v>1054746</v>
          </cell>
        </row>
        <row r="28636">
          <cell r="A28636">
            <v>1054747</v>
          </cell>
        </row>
        <row r="28637">
          <cell r="A28637">
            <v>1054751</v>
          </cell>
        </row>
        <row r="28638">
          <cell r="A28638">
            <v>1054752</v>
          </cell>
        </row>
        <row r="28639">
          <cell r="A28639">
            <v>1054753</v>
          </cell>
        </row>
        <row r="28640">
          <cell r="A28640">
            <v>1054754</v>
          </cell>
        </row>
        <row r="28641">
          <cell r="A28641">
            <v>1054755</v>
          </cell>
        </row>
        <row r="28642">
          <cell r="A28642">
            <v>1054758</v>
          </cell>
        </row>
        <row r="28643">
          <cell r="A28643">
            <v>1054764</v>
          </cell>
        </row>
        <row r="28644">
          <cell r="A28644">
            <v>1054767</v>
          </cell>
        </row>
        <row r="28645">
          <cell r="A28645">
            <v>1054768</v>
          </cell>
        </row>
        <row r="28646">
          <cell r="A28646">
            <v>1054770</v>
          </cell>
        </row>
        <row r="28647">
          <cell r="A28647">
            <v>1054770</v>
          </cell>
        </row>
        <row r="28648">
          <cell r="A28648">
            <v>1054771</v>
          </cell>
        </row>
        <row r="28649">
          <cell r="A28649">
            <v>1054771</v>
          </cell>
        </row>
        <row r="28650">
          <cell r="A28650">
            <v>1054772</v>
          </cell>
        </row>
        <row r="28651">
          <cell r="A28651">
            <v>1054772</v>
          </cell>
        </row>
        <row r="28652">
          <cell r="A28652">
            <v>1054775</v>
          </cell>
        </row>
        <row r="28653">
          <cell r="A28653">
            <v>1054775</v>
          </cell>
        </row>
        <row r="28654">
          <cell r="A28654">
            <v>1054777</v>
          </cell>
        </row>
        <row r="28655">
          <cell r="A28655">
            <v>1054777</v>
          </cell>
        </row>
        <row r="28656">
          <cell r="A28656">
            <v>1054778</v>
          </cell>
        </row>
        <row r="28657">
          <cell r="A28657">
            <v>1054778</v>
          </cell>
        </row>
        <row r="28658">
          <cell r="A28658">
            <v>1054779</v>
          </cell>
        </row>
        <row r="28659">
          <cell r="A28659">
            <v>1054780</v>
          </cell>
        </row>
        <row r="28660">
          <cell r="A28660">
            <v>1054780</v>
          </cell>
        </row>
        <row r="28661">
          <cell r="A28661">
            <v>1054783</v>
          </cell>
        </row>
        <row r="28662">
          <cell r="A28662">
            <v>1054786</v>
          </cell>
        </row>
        <row r="28663">
          <cell r="A28663">
            <v>1054786</v>
          </cell>
        </row>
        <row r="28664">
          <cell r="A28664">
            <v>1054786</v>
          </cell>
        </row>
        <row r="28665">
          <cell r="A28665">
            <v>1054787</v>
          </cell>
        </row>
        <row r="28666">
          <cell r="A28666">
            <v>1054787</v>
          </cell>
        </row>
        <row r="28667">
          <cell r="A28667">
            <v>1054792</v>
          </cell>
        </row>
        <row r="28668">
          <cell r="A28668">
            <v>1054793</v>
          </cell>
        </row>
        <row r="28669">
          <cell r="A28669">
            <v>1054793</v>
          </cell>
        </row>
        <row r="28670">
          <cell r="A28670">
            <v>1054796</v>
          </cell>
        </row>
        <row r="28671">
          <cell r="A28671">
            <v>1054796</v>
          </cell>
        </row>
        <row r="28672">
          <cell r="A28672">
            <v>1054802</v>
          </cell>
        </row>
        <row r="28673">
          <cell r="A28673">
            <v>1054803</v>
          </cell>
        </row>
        <row r="28674">
          <cell r="A28674">
            <v>1054821</v>
          </cell>
        </row>
        <row r="28675">
          <cell r="A28675">
            <v>1054821</v>
          </cell>
        </row>
        <row r="28676">
          <cell r="A28676">
            <v>1054821</v>
          </cell>
        </row>
        <row r="28677">
          <cell r="A28677">
            <v>1054826</v>
          </cell>
        </row>
        <row r="28678">
          <cell r="A28678">
            <v>1054826</v>
          </cell>
        </row>
        <row r="28679">
          <cell r="A28679">
            <v>1054828</v>
          </cell>
        </row>
        <row r="28680">
          <cell r="A28680">
            <v>1054830</v>
          </cell>
        </row>
        <row r="28681">
          <cell r="A28681">
            <v>1054832</v>
          </cell>
        </row>
        <row r="28682">
          <cell r="A28682">
            <v>1054836</v>
          </cell>
        </row>
        <row r="28683">
          <cell r="A28683">
            <v>1054836</v>
          </cell>
        </row>
        <row r="28684">
          <cell r="A28684">
            <v>1054845</v>
          </cell>
        </row>
        <row r="28685">
          <cell r="A28685">
            <v>1054847</v>
          </cell>
        </row>
        <row r="28686">
          <cell r="A28686">
            <v>1054849</v>
          </cell>
        </row>
        <row r="28687">
          <cell r="A28687">
            <v>1054851</v>
          </cell>
        </row>
        <row r="28688">
          <cell r="A28688">
            <v>1054856</v>
          </cell>
        </row>
        <row r="28689">
          <cell r="A28689">
            <v>1054856</v>
          </cell>
        </row>
        <row r="28690">
          <cell r="A28690">
            <v>1054856</v>
          </cell>
        </row>
        <row r="28691">
          <cell r="A28691">
            <v>1054856</v>
          </cell>
        </row>
        <row r="28692">
          <cell r="A28692">
            <v>1054856</v>
          </cell>
        </row>
        <row r="28693">
          <cell r="A28693">
            <v>1054857</v>
          </cell>
        </row>
        <row r="28694">
          <cell r="A28694">
            <v>1054857</v>
          </cell>
        </row>
        <row r="28695">
          <cell r="A28695">
            <v>1054857</v>
          </cell>
        </row>
        <row r="28696">
          <cell r="A28696">
            <v>1054858</v>
          </cell>
        </row>
        <row r="28697">
          <cell r="A28697">
            <v>1054859</v>
          </cell>
        </row>
        <row r="28698">
          <cell r="A28698">
            <v>1054860</v>
          </cell>
        </row>
        <row r="28699">
          <cell r="A28699">
            <v>1054861</v>
          </cell>
        </row>
        <row r="28700">
          <cell r="A28700">
            <v>1054862</v>
          </cell>
        </row>
        <row r="28701">
          <cell r="A28701">
            <v>1054863</v>
          </cell>
        </row>
        <row r="28702">
          <cell r="A28702">
            <v>1054870</v>
          </cell>
        </row>
        <row r="28703">
          <cell r="A28703">
            <v>1054870</v>
          </cell>
        </row>
        <row r="28704">
          <cell r="A28704">
            <v>1054871</v>
          </cell>
        </row>
        <row r="28705">
          <cell r="A28705">
            <v>1054872</v>
          </cell>
        </row>
        <row r="28706">
          <cell r="A28706">
            <v>1054873</v>
          </cell>
        </row>
        <row r="28707">
          <cell r="A28707">
            <v>1054874</v>
          </cell>
        </row>
        <row r="28708">
          <cell r="A28708">
            <v>1054875</v>
          </cell>
        </row>
        <row r="28709">
          <cell r="A28709">
            <v>1054876</v>
          </cell>
        </row>
        <row r="28710">
          <cell r="A28710">
            <v>1054877</v>
          </cell>
        </row>
        <row r="28711">
          <cell r="A28711">
            <v>1054878</v>
          </cell>
        </row>
        <row r="28712">
          <cell r="A28712">
            <v>1054878</v>
          </cell>
        </row>
        <row r="28713">
          <cell r="A28713">
            <v>1054885</v>
          </cell>
        </row>
        <row r="28714">
          <cell r="A28714">
            <v>1054885</v>
          </cell>
        </row>
        <row r="28715">
          <cell r="A28715">
            <v>1054885</v>
          </cell>
        </row>
        <row r="28716">
          <cell r="A28716">
            <v>1054885</v>
          </cell>
        </row>
        <row r="28717">
          <cell r="A28717">
            <v>1054885</v>
          </cell>
        </row>
        <row r="28718">
          <cell r="A28718">
            <v>1054885</v>
          </cell>
        </row>
        <row r="28719">
          <cell r="A28719">
            <v>1054885</v>
          </cell>
        </row>
        <row r="28720">
          <cell r="A28720">
            <v>1054885</v>
          </cell>
        </row>
        <row r="28721">
          <cell r="A28721">
            <v>1054885</v>
          </cell>
        </row>
        <row r="28722">
          <cell r="A28722">
            <v>1054885</v>
          </cell>
        </row>
        <row r="28723">
          <cell r="A28723">
            <v>1054885</v>
          </cell>
        </row>
        <row r="28724">
          <cell r="A28724">
            <v>1054885</v>
          </cell>
        </row>
        <row r="28725">
          <cell r="A28725">
            <v>1054885</v>
          </cell>
        </row>
        <row r="28726">
          <cell r="A28726">
            <v>1054886</v>
          </cell>
        </row>
        <row r="28727">
          <cell r="A28727">
            <v>1054886</v>
          </cell>
        </row>
        <row r="28728">
          <cell r="A28728">
            <v>1054886</v>
          </cell>
        </row>
        <row r="28729">
          <cell r="A28729">
            <v>1054886</v>
          </cell>
        </row>
        <row r="28730">
          <cell r="A28730">
            <v>1054886</v>
          </cell>
        </row>
        <row r="28731">
          <cell r="A28731">
            <v>1054886</v>
          </cell>
        </row>
        <row r="28732">
          <cell r="A28732">
            <v>1054886</v>
          </cell>
        </row>
        <row r="28733">
          <cell r="A28733">
            <v>1054886</v>
          </cell>
        </row>
        <row r="28734">
          <cell r="A28734">
            <v>1054886</v>
          </cell>
        </row>
        <row r="28735">
          <cell r="A28735">
            <v>1054886</v>
          </cell>
        </row>
        <row r="28736">
          <cell r="A28736">
            <v>1054886</v>
          </cell>
        </row>
        <row r="28737">
          <cell r="A28737">
            <v>1054886</v>
          </cell>
        </row>
        <row r="28738">
          <cell r="A28738">
            <v>1054886</v>
          </cell>
        </row>
        <row r="28739">
          <cell r="A28739">
            <v>1054886</v>
          </cell>
        </row>
        <row r="28740">
          <cell r="A28740">
            <v>1054889</v>
          </cell>
        </row>
        <row r="28741">
          <cell r="A28741">
            <v>1054889</v>
          </cell>
        </row>
        <row r="28742">
          <cell r="A28742">
            <v>1054889</v>
          </cell>
        </row>
        <row r="28743">
          <cell r="A28743">
            <v>1054889</v>
          </cell>
        </row>
        <row r="28744">
          <cell r="A28744">
            <v>1054889</v>
          </cell>
        </row>
        <row r="28745">
          <cell r="A28745">
            <v>1054889</v>
          </cell>
        </row>
        <row r="28746">
          <cell r="A28746">
            <v>1054889</v>
          </cell>
        </row>
        <row r="28747">
          <cell r="A28747">
            <v>1054892</v>
          </cell>
        </row>
        <row r="28748">
          <cell r="A28748">
            <v>1054892</v>
          </cell>
        </row>
        <row r="28749">
          <cell r="A28749">
            <v>1054892</v>
          </cell>
        </row>
        <row r="28750">
          <cell r="A28750">
            <v>1054892</v>
          </cell>
        </row>
        <row r="28751">
          <cell r="A28751">
            <v>1054892</v>
          </cell>
        </row>
        <row r="28752">
          <cell r="A28752">
            <v>1054892</v>
          </cell>
        </row>
        <row r="28753">
          <cell r="A28753">
            <v>1054892</v>
          </cell>
        </row>
        <row r="28754">
          <cell r="A28754">
            <v>1054893</v>
          </cell>
        </row>
        <row r="28755">
          <cell r="A28755">
            <v>1054893</v>
          </cell>
        </row>
        <row r="28756">
          <cell r="A28756">
            <v>1054900</v>
          </cell>
        </row>
        <row r="28757">
          <cell r="A28757">
            <v>1054972</v>
          </cell>
        </row>
        <row r="28758">
          <cell r="A28758">
            <v>1054974</v>
          </cell>
        </row>
        <row r="28759">
          <cell r="A28759">
            <v>1054974</v>
          </cell>
        </row>
        <row r="28760">
          <cell r="A28760">
            <v>1054982</v>
          </cell>
        </row>
        <row r="28761">
          <cell r="A28761">
            <v>1054983</v>
          </cell>
        </row>
        <row r="28762">
          <cell r="A28762">
            <v>1054984</v>
          </cell>
        </row>
        <row r="28763">
          <cell r="A28763">
            <v>1054985</v>
          </cell>
        </row>
        <row r="28764">
          <cell r="A28764">
            <v>1054985</v>
          </cell>
        </row>
        <row r="28765">
          <cell r="A28765">
            <v>1054985</v>
          </cell>
        </row>
        <row r="28766">
          <cell r="A28766">
            <v>1054989</v>
          </cell>
        </row>
        <row r="28767">
          <cell r="A28767">
            <v>1054989</v>
          </cell>
        </row>
        <row r="28768">
          <cell r="A28768">
            <v>1054989</v>
          </cell>
        </row>
        <row r="28769">
          <cell r="A28769">
            <v>1054989</v>
          </cell>
        </row>
        <row r="28770">
          <cell r="A28770">
            <v>1054989</v>
          </cell>
        </row>
        <row r="28771">
          <cell r="A28771">
            <v>1054989</v>
          </cell>
        </row>
        <row r="28772">
          <cell r="A28772">
            <v>1054989</v>
          </cell>
        </row>
        <row r="28773">
          <cell r="A28773">
            <v>1054989</v>
          </cell>
        </row>
        <row r="28774">
          <cell r="A28774">
            <v>1054989</v>
          </cell>
        </row>
        <row r="28775">
          <cell r="A28775">
            <v>1054989</v>
          </cell>
        </row>
        <row r="28776">
          <cell r="A28776">
            <v>1055000</v>
          </cell>
        </row>
        <row r="28777">
          <cell r="A28777">
            <v>1055000</v>
          </cell>
        </row>
        <row r="28778">
          <cell r="A28778">
            <v>1055000</v>
          </cell>
        </row>
        <row r="28779">
          <cell r="A28779">
            <v>1055000</v>
          </cell>
        </row>
        <row r="28780">
          <cell r="A28780">
            <v>1055000</v>
          </cell>
        </row>
        <row r="28781">
          <cell r="A28781">
            <v>1055000</v>
          </cell>
        </row>
        <row r="28782">
          <cell r="A28782">
            <v>1055001</v>
          </cell>
        </row>
        <row r="28783">
          <cell r="A28783">
            <v>1055001</v>
          </cell>
        </row>
        <row r="28784">
          <cell r="A28784">
            <v>1055001</v>
          </cell>
        </row>
        <row r="28785">
          <cell r="A28785">
            <v>1055001</v>
          </cell>
        </row>
        <row r="28786">
          <cell r="A28786">
            <v>1055001</v>
          </cell>
        </row>
        <row r="28787">
          <cell r="A28787">
            <v>1055001</v>
          </cell>
        </row>
        <row r="28788">
          <cell r="A28788">
            <v>1055001</v>
          </cell>
        </row>
        <row r="28789">
          <cell r="A28789">
            <v>1055001</v>
          </cell>
        </row>
        <row r="28790">
          <cell r="A28790">
            <v>1055001</v>
          </cell>
        </row>
        <row r="28791">
          <cell r="A28791">
            <v>1055001</v>
          </cell>
        </row>
        <row r="28792">
          <cell r="A28792">
            <v>1055001</v>
          </cell>
        </row>
        <row r="28793">
          <cell r="A28793">
            <v>1055002</v>
          </cell>
        </row>
        <row r="28794">
          <cell r="A28794">
            <v>1055002</v>
          </cell>
        </row>
        <row r="28795">
          <cell r="A28795">
            <v>1055002</v>
          </cell>
        </row>
        <row r="28796">
          <cell r="A28796">
            <v>1055002</v>
          </cell>
        </row>
        <row r="28797">
          <cell r="A28797">
            <v>1055002</v>
          </cell>
        </row>
        <row r="28798">
          <cell r="A28798">
            <v>1055002</v>
          </cell>
        </row>
        <row r="28799">
          <cell r="A28799">
            <v>1055003</v>
          </cell>
        </row>
        <row r="28800">
          <cell r="A28800">
            <v>1055003</v>
          </cell>
        </row>
        <row r="28801">
          <cell r="A28801">
            <v>1055003</v>
          </cell>
        </row>
        <row r="28802">
          <cell r="A28802">
            <v>1055003</v>
          </cell>
        </row>
        <row r="28803">
          <cell r="A28803">
            <v>1055003</v>
          </cell>
        </row>
        <row r="28804">
          <cell r="A28804">
            <v>1055003</v>
          </cell>
        </row>
        <row r="28805">
          <cell r="A28805">
            <v>1055003</v>
          </cell>
        </row>
        <row r="28806">
          <cell r="A28806">
            <v>1055003</v>
          </cell>
        </row>
        <row r="28807">
          <cell r="A28807">
            <v>1055003</v>
          </cell>
        </row>
        <row r="28808">
          <cell r="A28808">
            <v>1055003</v>
          </cell>
        </row>
        <row r="28809">
          <cell r="A28809">
            <v>1055003</v>
          </cell>
        </row>
        <row r="28810">
          <cell r="A28810">
            <v>1055005</v>
          </cell>
        </row>
        <row r="28811">
          <cell r="A28811">
            <v>1055005</v>
          </cell>
        </row>
        <row r="28812">
          <cell r="A28812">
            <v>1055005</v>
          </cell>
        </row>
        <row r="28813">
          <cell r="A28813">
            <v>1055005</v>
          </cell>
        </row>
        <row r="28814">
          <cell r="A28814">
            <v>1055005</v>
          </cell>
        </row>
        <row r="28815">
          <cell r="A28815">
            <v>1055005</v>
          </cell>
        </row>
        <row r="28816">
          <cell r="A28816">
            <v>1055005</v>
          </cell>
        </row>
        <row r="28817">
          <cell r="A28817">
            <v>1055005</v>
          </cell>
        </row>
        <row r="28818">
          <cell r="A28818">
            <v>1055006</v>
          </cell>
        </row>
        <row r="28819">
          <cell r="A28819">
            <v>1055006</v>
          </cell>
        </row>
        <row r="28820">
          <cell r="A28820">
            <v>1055006</v>
          </cell>
        </row>
        <row r="28821">
          <cell r="A28821">
            <v>1055006</v>
          </cell>
        </row>
        <row r="28822">
          <cell r="A28822">
            <v>1055006</v>
          </cell>
        </row>
        <row r="28823">
          <cell r="A28823">
            <v>1055006</v>
          </cell>
        </row>
        <row r="28824">
          <cell r="A28824">
            <v>1055006</v>
          </cell>
        </row>
        <row r="28825">
          <cell r="A28825">
            <v>1055006</v>
          </cell>
        </row>
        <row r="28826">
          <cell r="A28826">
            <v>1055006</v>
          </cell>
        </row>
        <row r="28827">
          <cell r="A28827">
            <v>1055006</v>
          </cell>
        </row>
        <row r="28828">
          <cell r="A28828">
            <v>1055006</v>
          </cell>
        </row>
        <row r="28829">
          <cell r="A28829">
            <v>1055006</v>
          </cell>
        </row>
        <row r="28830">
          <cell r="A28830">
            <v>1055007</v>
          </cell>
        </row>
        <row r="28831">
          <cell r="A28831">
            <v>1055007</v>
          </cell>
        </row>
        <row r="28832">
          <cell r="A28832">
            <v>1055007</v>
          </cell>
        </row>
        <row r="28833">
          <cell r="A28833">
            <v>1055009</v>
          </cell>
        </row>
        <row r="28834">
          <cell r="A28834">
            <v>1055009</v>
          </cell>
        </row>
        <row r="28835">
          <cell r="A28835">
            <v>1055009</v>
          </cell>
        </row>
        <row r="28836">
          <cell r="A28836">
            <v>1055010</v>
          </cell>
        </row>
        <row r="28837">
          <cell r="A28837">
            <v>1055010</v>
          </cell>
        </row>
        <row r="28838">
          <cell r="A28838">
            <v>1055010</v>
          </cell>
        </row>
        <row r="28839">
          <cell r="A28839">
            <v>1055010</v>
          </cell>
        </row>
        <row r="28840">
          <cell r="A28840">
            <v>1055010</v>
          </cell>
        </row>
        <row r="28841">
          <cell r="A28841">
            <v>1055011</v>
          </cell>
        </row>
        <row r="28842">
          <cell r="A28842">
            <v>1055011</v>
          </cell>
        </row>
        <row r="28843">
          <cell r="A28843">
            <v>1055011</v>
          </cell>
        </row>
        <row r="28844">
          <cell r="A28844">
            <v>1055018</v>
          </cell>
        </row>
        <row r="28845">
          <cell r="A28845">
            <v>1055018</v>
          </cell>
        </row>
        <row r="28846">
          <cell r="A28846">
            <v>1055018</v>
          </cell>
        </row>
        <row r="28847">
          <cell r="A28847">
            <v>1055018</v>
          </cell>
        </row>
        <row r="28848">
          <cell r="A28848">
            <v>1055018</v>
          </cell>
        </row>
        <row r="28849">
          <cell r="A28849">
            <v>1055018</v>
          </cell>
        </row>
        <row r="28850">
          <cell r="A28850">
            <v>1055019</v>
          </cell>
        </row>
        <row r="28851">
          <cell r="A28851">
            <v>1055019</v>
          </cell>
        </row>
        <row r="28852">
          <cell r="A28852">
            <v>1055019</v>
          </cell>
        </row>
        <row r="28853">
          <cell r="A28853">
            <v>1055019</v>
          </cell>
        </row>
        <row r="28854">
          <cell r="A28854">
            <v>1055019</v>
          </cell>
        </row>
        <row r="28855">
          <cell r="A28855">
            <v>1055019</v>
          </cell>
        </row>
        <row r="28856">
          <cell r="A28856">
            <v>1055020</v>
          </cell>
        </row>
        <row r="28857">
          <cell r="A28857">
            <v>1055020</v>
          </cell>
        </row>
        <row r="28858">
          <cell r="A28858">
            <v>1055020</v>
          </cell>
        </row>
        <row r="28859">
          <cell r="A28859">
            <v>1055020</v>
          </cell>
        </row>
        <row r="28860">
          <cell r="A28860">
            <v>1055020</v>
          </cell>
        </row>
        <row r="28861">
          <cell r="A28861">
            <v>1055021</v>
          </cell>
        </row>
        <row r="28862">
          <cell r="A28862">
            <v>1055021</v>
          </cell>
        </row>
        <row r="28863">
          <cell r="A28863">
            <v>1055030</v>
          </cell>
        </row>
        <row r="28864">
          <cell r="A28864">
            <v>1055031</v>
          </cell>
        </row>
        <row r="28865">
          <cell r="A28865">
            <v>1055032</v>
          </cell>
        </row>
        <row r="28866">
          <cell r="A28866">
            <v>1055039</v>
          </cell>
        </row>
        <row r="28867">
          <cell r="A28867">
            <v>1055040</v>
          </cell>
        </row>
        <row r="28868">
          <cell r="A28868">
            <v>1055041</v>
          </cell>
        </row>
        <row r="28869">
          <cell r="A28869">
            <v>1055082</v>
          </cell>
        </row>
        <row r="28870">
          <cell r="A28870">
            <v>1055085</v>
          </cell>
        </row>
        <row r="28871">
          <cell r="A28871">
            <v>1055087</v>
          </cell>
        </row>
        <row r="28872">
          <cell r="A28872">
            <v>1055088</v>
          </cell>
        </row>
        <row r="28873">
          <cell r="A28873">
            <v>1055089</v>
          </cell>
        </row>
        <row r="28874">
          <cell r="A28874">
            <v>1055089</v>
          </cell>
        </row>
        <row r="28875">
          <cell r="A28875">
            <v>1055089</v>
          </cell>
        </row>
        <row r="28876">
          <cell r="A28876">
            <v>1055089</v>
          </cell>
        </row>
        <row r="28877">
          <cell r="A28877">
            <v>1055089</v>
          </cell>
        </row>
        <row r="28878">
          <cell r="A28878">
            <v>1055089</v>
          </cell>
        </row>
        <row r="28879">
          <cell r="A28879">
            <v>1055090</v>
          </cell>
        </row>
        <row r="28880">
          <cell r="A28880">
            <v>1055090</v>
          </cell>
        </row>
        <row r="28881">
          <cell r="A28881">
            <v>1055090</v>
          </cell>
        </row>
        <row r="28882">
          <cell r="A28882">
            <v>1055090</v>
          </cell>
        </row>
        <row r="28883">
          <cell r="A28883">
            <v>1055090</v>
          </cell>
        </row>
        <row r="28884">
          <cell r="A28884">
            <v>1055090</v>
          </cell>
        </row>
        <row r="28885">
          <cell r="A28885">
            <v>1055090</v>
          </cell>
        </row>
        <row r="28886">
          <cell r="A28886">
            <v>1055090</v>
          </cell>
        </row>
        <row r="28887">
          <cell r="A28887">
            <v>1055090</v>
          </cell>
        </row>
        <row r="28888">
          <cell r="A28888">
            <v>1055090</v>
          </cell>
        </row>
        <row r="28889">
          <cell r="A28889">
            <v>1055090</v>
          </cell>
        </row>
        <row r="28890">
          <cell r="A28890">
            <v>1055091</v>
          </cell>
        </row>
        <row r="28891">
          <cell r="A28891">
            <v>1055091</v>
          </cell>
        </row>
        <row r="28892">
          <cell r="A28892">
            <v>1055091</v>
          </cell>
        </row>
        <row r="28893">
          <cell r="A28893">
            <v>1055091</v>
          </cell>
        </row>
        <row r="28894">
          <cell r="A28894">
            <v>1055091</v>
          </cell>
        </row>
        <row r="28895">
          <cell r="A28895">
            <v>1055091</v>
          </cell>
        </row>
        <row r="28896">
          <cell r="A28896">
            <v>1055092</v>
          </cell>
        </row>
        <row r="28897">
          <cell r="A28897">
            <v>1055092</v>
          </cell>
        </row>
        <row r="28898">
          <cell r="A28898">
            <v>1055092</v>
          </cell>
        </row>
        <row r="28899">
          <cell r="A28899">
            <v>1055092</v>
          </cell>
        </row>
        <row r="28900">
          <cell r="A28900">
            <v>1055092</v>
          </cell>
        </row>
        <row r="28901">
          <cell r="A28901">
            <v>1055093</v>
          </cell>
        </row>
        <row r="28902">
          <cell r="A28902">
            <v>1055093</v>
          </cell>
        </row>
        <row r="28903">
          <cell r="A28903">
            <v>1055093</v>
          </cell>
        </row>
        <row r="28904">
          <cell r="A28904">
            <v>1055093</v>
          </cell>
        </row>
        <row r="28905">
          <cell r="A28905">
            <v>1055093</v>
          </cell>
        </row>
        <row r="28906">
          <cell r="A28906">
            <v>1055093</v>
          </cell>
        </row>
        <row r="28907">
          <cell r="A28907">
            <v>1055094</v>
          </cell>
        </row>
        <row r="28908">
          <cell r="A28908">
            <v>1055094</v>
          </cell>
        </row>
        <row r="28909">
          <cell r="A28909">
            <v>1055094</v>
          </cell>
        </row>
        <row r="28910">
          <cell r="A28910">
            <v>1055094</v>
          </cell>
        </row>
        <row r="28911">
          <cell r="A28911">
            <v>1055094</v>
          </cell>
        </row>
        <row r="28912">
          <cell r="A28912">
            <v>1055094</v>
          </cell>
        </row>
        <row r="28913">
          <cell r="A28913">
            <v>1055094</v>
          </cell>
        </row>
        <row r="28914">
          <cell r="A28914">
            <v>1055094</v>
          </cell>
        </row>
        <row r="28915">
          <cell r="A28915">
            <v>1055094</v>
          </cell>
        </row>
        <row r="28916">
          <cell r="A28916">
            <v>1055094</v>
          </cell>
        </row>
        <row r="28917">
          <cell r="A28917">
            <v>1055094</v>
          </cell>
        </row>
        <row r="28918">
          <cell r="A28918">
            <v>1055094</v>
          </cell>
        </row>
        <row r="28919">
          <cell r="A28919">
            <v>1055094</v>
          </cell>
        </row>
        <row r="28920">
          <cell r="A28920">
            <v>1055094</v>
          </cell>
        </row>
        <row r="28921">
          <cell r="A28921">
            <v>1055094</v>
          </cell>
        </row>
        <row r="28922">
          <cell r="A28922">
            <v>1055094</v>
          </cell>
        </row>
        <row r="28923">
          <cell r="A28923">
            <v>1055094</v>
          </cell>
        </row>
        <row r="28924">
          <cell r="A28924">
            <v>1055094</v>
          </cell>
        </row>
        <row r="28925">
          <cell r="A28925">
            <v>1055094</v>
          </cell>
        </row>
        <row r="28926">
          <cell r="A28926">
            <v>1055094</v>
          </cell>
        </row>
        <row r="28927">
          <cell r="A28927">
            <v>1055095</v>
          </cell>
        </row>
        <row r="28928">
          <cell r="A28928">
            <v>1055095</v>
          </cell>
        </row>
        <row r="28929">
          <cell r="A28929">
            <v>1055095</v>
          </cell>
        </row>
        <row r="28930">
          <cell r="A28930">
            <v>1055095</v>
          </cell>
        </row>
        <row r="28931">
          <cell r="A28931">
            <v>1055095</v>
          </cell>
        </row>
        <row r="28932">
          <cell r="A28932">
            <v>1055095</v>
          </cell>
        </row>
        <row r="28933">
          <cell r="A28933">
            <v>1055095</v>
          </cell>
        </row>
        <row r="28934">
          <cell r="A28934">
            <v>1055095</v>
          </cell>
        </row>
        <row r="28935">
          <cell r="A28935">
            <v>1055095</v>
          </cell>
        </row>
        <row r="28936">
          <cell r="A28936">
            <v>1055095</v>
          </cell>
        </row>
        <row r="28937">
          <cell r="A28937">
            <v>1055095</v>
          </cell>
        </row>
        <row r="28938">
          <cell r="A28938">
            <v>1055095</v>
          </cell>
        </row>
        <row r="28939">
          <cell r="A28939">
            <v>1055095</v>
          </cell>
        </row>
        <row r="28940">
          <cell r="A28940">
            <v>1055095</v>
          </cell>
        </row>
        <row r="28941">
          <cell r="A28941">
            <v>1055096</v>
          </cell>
        </row>
        <row r="28942">
          <cell r="A28942">
            <v>1055096</v>
          </cell>
        </row>
        <row r="28943">
          <cell r="A28943">
            <v>1055096</v>
          </cell>
        </row>
        <row r="28944">
          <cell r="A28944">
            <v>1055096</v>
          </cell>
        </row>
        <row r="28945">
          <cell r="A28945">
            <v>1055096</v>
          </cell>
        </row>
        <row r="28946">
          <cell r="A28946">
            <v>1055096</v>
          </cell>
        </row>
        <row r="28947">
          <cell r="A28947">
            <v>1055096</v>
          </cell>
        </row>
        <row r="28948">
          <cell r="A28948">
            <v>1055096</v>
          </cell>
        </row>
        <row r="28949">
          <cell r="A28949">
            <v>1055096</v>
          </cell>
        </row>
        <row r="28950">
          <cell r="A28950">
            <v>1055096</v>
          </cell>
        </row>
        <row r="28951">
          <cell r="A28951">
            <v>1055096</v>
          </cell>
        </row>
        <row r="28952">
          <cell r="A28952">
            <v>1055096</v>
          </cell>
        </row>
        <row r="28953">
          <cell r="A28953">
            <v>1055096</v>
          </cell>
        </row>
        <row r="28954">
          <cell r="A28954">
            <v>1055096</v>
          </cell>
        </row>
        <row r="28955">
          <cell r="A28955">
            <v>1055096</v>
          </cell>
        </row>
        <row r="28956">
          <cell r="A28956">
            <v>1055097</v>
          </cell>
        </row>
        <row r="28957">
          <cell r="A28957">
            <v>1055097</v>
          </cell>
        </row>
        <row r="28958">
          <cell r="A28958">
            <v>1055097</v>
          </cell>
        </row>
        <row r="28959">
          <cell r="A28959">
            <v>1055100</v>
          </cell>
        </row>
        <row r="28960">
          <cell r="A28960">
            <v>1055111</v>
          </cell>
        </row>
        <row r="28961">
          <cell r="A28961">
            <v>1055116</v>
          </cell>
        </row>
        <row r="28962">
          <cell r="A28962">
            <v>1055117</v>
          </cell>
        </row>
        <row r="28963">
          <cell r="A28963">
            <v>1055118</v>
          </cell>
        </row>
        <row r="28964">
          <cell r="A28964">
            <v>1055119</v>
          </cell>
        </row>
        <row r="28965">
          <cell r="A28965">
            <v>1055119</v>
          </cell>
        </row>
        <row r="28966">
          <cell r="A28966">
            <v>1055123</v>
          </cell>
        </row>
        <row r="28967">
          <cell r="A28967">
            <v>1055123</v>
          </cell>
        </row>
        <row r="28968">
          <cell r="A28968">
            <v>1055127</v>
          </cell>
        </row>
        <row r="28969">
          <cell r="A28969">
            <v>1055130</v>
          </cell>
        </row>
        <row r="28970">
          <cell r="A28970">
            <v>1055130</v>
          </cell>
        </row>
        <row r="28971">
          <cell r="A28971">
            <v>1055131</v>
          </cell>
        </row>
        <row r="28972">
          <cell r="A28972">
            <v>1055134</v>
          </cell>
        </row>
        <row r="28973">
          <cell r="A28973">
            <v>1055134</v>
          </cell>
        </row>
        <row r="28974">
          <cell r="A28974">
            <v>1055134</v>
          </cell>
        </row>
        <row r="28975">
          <cell r="A28975">
            <v>1055134</v>
          </cell>
        </row>
        <row r="28976">
          <cell r="A28976">
            <v>1055134</v>
          </cell>
        </row>
        <row r="28977">
          <cell r="A28977">
            <v>1055134</v>
          </cell>
        </row>
        <row r="28978">
          <cell r="A28978">
            <v>1055134</v>
          </cell>
        </row>
        <row r="28979">
          <cell r="A28979">
            <v>1055134</v>
          </cell>
        </row>
        <row r="28980">
          <cell r="A28980">
            <v>1055134</v>
          </cell>
        </row>
        <row r="28981">
          <cell r="A28981">
            <v>1055134</v>
          </cell>
        </row>
        <row r="28982">
          <cell r="A28982">
            <v>1055135</v>
          </cell>
        </row>
        <row r="28983">
          <cell r="A28983">
            <v>1055135</v>
          </cell>
        </row>
        <row r="28984">
          <cell r="A28984">
            <v>1055135</v>
          </cell>
        </row>
        <row r="28985">
          <cell r="A28985">
            <v>1055135</v>
          </cell>
        </row>
        <row r="28986">
          <cell r="A28986">
            <v>1055135</v>
          </cell>
        </row>
        <row r="28987">
          <cell r="A28987">
            <v>1055135</v>
          </cell>
        </row>
        <row r="28988">
          <cell r="A28988">
            <v>1055135</v>
          </cell>
        </row>
        <row r="28989">
          <cell r="A28989">
            <v>1055135</v>
          </cell>
        </row>
        <row r="28990">
          <cell r="A28990">
            <v>1055135</v>
          </cell>
        </row>
        <row r="28991">
          <cell r="A28991">
            <v>1055136</v>
          </cell>
        </row>
        <row r="28992">
          <cell r="A28992">
            <v>1055136</v>
          </cell>
        </row>
        <row r="28993">
          <cell r="A28993">
            <v>1055136</v>
          </cell>
        </row>
        <row r="28994">
          <cell r="A28994">
            <v>1055136</v>
          </cell>
        </row>
        <row r="28995">
          <cell r="A28995">
            <v>1055136</v>
          </cell>
        </row>
        <row r="28996">
          <cell r="A28996">
            <v>1055136</v>
          </cell>
        </row>
        <row r="28997">
          <cell r="A28997">
            <v>1055136</v>
          </cell>
        </row>
        <row r="28998">
          <cell r="A28998">
            <v>1055136</v>
          </cell>
        </row>
        <row r="28999">
          <cell r="A28999">
            <v>1055136</v>
          </cell>
        </row>
        <row r="29000">
          <cell r="A29000">
            <v>1055137</v>
          </cell>
        </row>
        <row r="29001">
          <cell r="A29001">
            <v>1055137</v>
          </cell>
        </row>
        <row r="29002">
          <cell r="A29002">
            <v>1055137</v>
          </cell>
        </row>
        <row r="29003">
          <cell r="A29003">
            <v>1055137</v>
          </cell>
        </row>
        <row r="29004">
          <cell r="A29004">
            <v>1055137</v>
          </cell>
        </row>
        <row r="29005">
          <cell r="A29005">
            <v>1055138</v>
          </cell>
        </row>
        <row r="29006">
          <cell r="A29006">
            <v>1055138</v>
          </cell>
        </row>
        <row r="29007">
          <cell r="A29007">
            <v>1055138</v>
          </cell>
        </row>
        <row r="29008">
          <cell r="A29008">
            <v>1055138</v>
          </cell>
        </row>
        <row r="29009">
          <cell r="A29009">
            <v>1055138</v>
          </cell>
        </row>
        <row r="29010">
          <cell r="A29010">
            <v>1055138</v>
          </cell>
        </row>
        <row r="29011">
          <cell r="A29011">
            <v>1055138</v>
          </cell>
        </row>
        <row r="29012">
          <cell r="A29012">
            <v>1055138</v>
          </cell>
        </row>
        <row r="29013">
          <cell r="A29013">
            <v>1055138</v>
          </cell>
        </row>
        <row r="29014">
          <cell r="A29014">
            <v>1055138</v>
          </cell>
        </row>
        <row r="29015">
          <cell r="A29015">
            <v>1055138</v>
          </cell>
        </row>
        <row r="29016">
          <cell r="A29016">
            <v>1055139</v>
          </cell>
        </row>
        <row r="29017">
          <cell r="A29017">
            <v>1055149</v>
          </cell>
        </row>
        <row r="29018">
          <cell r="A29018">
            <v>1055150</v>
          </cell>
        </row>
        <row r="29019">
          <cell r="A29019">
            <v>1055152</v>
          </cell>
        </row>
        <row r="29020">
          <cell r="A29020">
            <v>1055152</v>
          </cell>
        </row>
        <row r="29021">
          <cell r="A29021">
            <v>1055152</v>
          </cell>
        </row>
        <row r="29022">
          <cell r="A29022">
            <v>1055152</v>
          </cell>
        </row>
        <row r="29023">
          <cell r="A29023">
            <v>1055152</v>
          </cell>
        </row>
        <row r="29024">
          <cell r="A29024">
            <v>1055152</v>
          </cell>
        </row>
        <row r="29025">
          <cell r="A29025">
            <v>1055152</v>
          </cell>
        </row>
        <row r="29026">
          <cell r="A29026">
            <v>1055152</v>
          </cell>
        </row>
        <row r="29027">
          <cell r="A29027">
            <v>1055154</v>
          </cell>
        </row>
        <row r="29028">
          <cell r="A29028">
            <v>1055205</v>
          </cell>
        </row>
        <row r="29029">
          <cell r="A29029">
            <v>1055219</v>
          </cell>
        </row>
        <row r="29030">
          <cell r="A29030">
            <v>1055222</v>
          </cell>
        </row>
        <row r="29031">
          <cell r="A29031">
            <v>1055223</v>
          </cell>
        </row>
        <row r="29032">
          <cell r="A29032">
            <v>1055225</v>
          </cell>
        </row>
        <row r="29033">
          <cell r="A29033">
            <v>1055292</v>
          </cell>
        </row>
        <row r="29034">
          <cell r="A29034">
            <v>1055293</v>
          </cell>
        </row>
        <row r="29035">
          <cell r="A29035">
            <v>1055294</v>
          </cell>
        </row>
        <row r="29036">
          <cell r="A29036">
            <v>1055294</v>
          </cell>
        </row>
        <row r="29037">
          <cell r="A29037">
            <v>1055294</v>
          </cell>
        </row>
        <row r="29038">
          <cell r="A29038">
            <v>1055295</v>
          </cell>
        </row>
        <row r="29039">
          <cell r="A29039">
            <v>1055296</v>
          </cell>
        </row>
        <row r="29040">
          <cell r="A29040">
            <v>1055296</v>
          </cell>
        </row>
        <row r="29041">
          <cell r="A29041">
            <v>1055296</v>
          </cell>
        </row>
        <row r="29042">
          <cell r="A29042">
            <v>1055296</v>
          </cell>
        </row>
        <row r="29043">
          <cell r="A29043">
            <v>1055297</v>
          </cell>
        </row>
        <row r="29044">
          <cell r="A29044">
            <v>1055297</v>
          </cell>
        </row>
        <row r="29045">
          <cell r="A29045">
            <v>1055303</v>
          </cell>
        </row>
        <row r="29046">
          <cell r="A29046">
            <v>1055304</v>
          </cell>
        </row>
        <row r="29047">
          <cell r="A29047">
            <v>1055304</v>
          </cell>
        </row>
        <row r="29048">
          <cell r="A29048">
            <v>1055305</v>
          </cell>
        </row>
        <row r="29049">
          <cell r="A29049">
            <v>1055306</v>
          </cell>
        </row>
        <row r="29050">
          <cell r="A29050">
            <v>1055307</v>
          </cell>
        </row>
        <row r="29051">
          <cell r="A29051">
            <v>1055307</v>
          </cell>
        </row>
        <row r="29052">
          <cell r="A29052">
            <v>1055307</v>
          </cell>
        </row>
        <row r="29053">
          <cell r="A29053">
            <v>1055307</v>
          </cell>
        </row>
        <row r="29054">
          <cell r="A29054">
            <v>1055307</v>
          </cell>
        </row>
        <row r="29055">
          <cell r="A29055">
            <v>1055308</v>
          </cell>
        </row>
        <row r="29056">
          <cell r="A29056">
            <v>1055308</v>
          </cell>
        </row>
        <row r="29057">
          <cell r="A29057">
            <v>1055308</v>
          </cell>
        </row>
        <row r="29058">
          <cell r="A29058">
            <v>1055308</v>
          </cell>
        </row>
        <row r="29059">
          <cell r="A29059">
            <v>1055308</v>
          </cell>
        </row>
        <row r="29060">
          <cell r="A29060">
            <v>1055309</v>
          </cell>
        </row>
        <row r="29061">
          <cell r="A29061">
            <v>1055309</v>
          </cell>
        </row>
        <row r="29062">
          <cell r="A29062">
            <v>1055309</v>
          </cell>
        </row>
        <row r="29063">
          <cell r="A29063">
            <v>1055309</v>
          </cell>
        </row>
        <row r="29064">
          <cell r="A29064">
            <v>1055309</v>
          </cell>
        </row>
        <row r="29065">
          <cell r="A29065">
            <v>1055309</v>
          </cell>
        </row>
        <row r="29066">
          <cell r="A29066">
            <v>1055309</v>
          </cell>
        </row>
        <row r="29067">
          <cell r="A29067">
            <v>1055309</v>
          </cell>
        </row>
        <row r="29068">
          <cell r="A29068">
            <v>1055309</v>
          </cell>
        </row>
        <row r="29069">
          <cell r="A29069">
            <v>1055312</v>
          </cell>
        </row>
        <row r="29070">
          <cell r="A29070">
            <v>1055312</v>
          </cell>
        </row>
        <row r="29071">
          <cell r="A29071">
            <v>1055312</v>
          </cell>
        </row>
        <row r="29072">
          <cell r="A29072">
            <v>1055312</v>
          </cell>
        </row>
        <row r="29073">
          <cell r="A29073">
            <v>1055312</v>
          </cell>
        </row>
        <row r="29074">
          <cell r="A29074">
            <v>1055312</v>
          </cell>
        </row>
        <row r="29075">
          <cell r="A29075">
            <v>1055312</v>
          </cell>
        </row>
        <row r="29076">
          <cell r="A29076">
            <v>1055312</v>
          </cell>
        </row>
        <row r="29077">
          <cell r="A29077">
            <v>1055312</v>
          </cell>
        </row>
        <row r="29078">
          <cell r="A29078">
            <v>1055314</v>
          </cell>
        </row>
        <row r="29079">
          <cell r="A29079">
            <v>1055314</v>
          </cell>
        </row>
        <row r="29080">
          <cell r="A29080">
            <v>1055314</v>
          </cell>
        </row>
        <row r="29081">
          <cell r="A29081">
            <v>1055314</v>
          </cell>
        </row>
        <row r="29082">
          <cell r="A29082">
            <v>1055315</v>
          </cell>
        </row>
        <row r="29083">
          <cell r="A29083">
            <v>1055315</v>
          </cell>
        </row>
        <row r="29084">
          <cell r="A29084">
            <v>1055315</v>
          </cell>
        </row>
        <row r="29085">
          <cell r="A29085">
            <v>1055315</v>
          </cell>
        </row>
        <row r="29086">
          <cell r="A29086">
            <v>1055316</v>
          </cell>
        </row>
        <row r="29087">
          <cell r="A29087">
            <v>1055316</v>
          </cell>
        </row>
        <row r="29088">
          <cell r="A29088">
            <v>1055316</v>
          </cell>
        </row>
        <row r="29089">
          <cell r="A29089">
            <v>1055316</v>
          </cell>
        </row>
        <row r="29090">
          <cell r="A29090">
            <v>1055318</v>
          </cell>
        </row>
        <row r="29091">
          <cell r="A29091">
            <v>1055318</v>
          </cell>
        </row>
        <row r="29092">
          <cell r="A29092">
            <v>1055318</v>
          </cell>
        </row>
        <row r="29093">
          <cell r="A29093">
            <v>1055318</v>
          </cell>
        </row>
        <row r="29094">
          <cell r="A29094">
            <v>1055320</v>
          </cell>
        </row>
        <row r="29095">
          <cell r="A29095">
            <v>1055320</v>
          </cell>
        </row>
        <row r="29096">
          <cell r="A29096">
            <v>1055320</v>
          </cell>
        </row>
        <row r="29097">
          <cell r="A29097">
            <v>1055331</v>
          </cell>
        </row>
        <row r="29098">
          <cell r="A29098">
            <v>1055331</v>
          </cell>
        </row>
        <row r="29099">
          <cell r="A29099">
            <v>1055331</v>
          </cell>
        </row>
        <row r="29100">
          <cell r="A29100">
            <v>1055331</v>
          </cell>
        </row>
        <row r="29101">
          <cell r="A29101">
            <v>1055331</v>
          </cell>
        </row>
        <row r="29102">
          <cell r="A29102">
            <v>1055331</v>
          </cell>
        </row>
        <row r="29103">
          <cell r="A29103">
            <v>1055331</v>
          </cell>
        </row>
        <row r="29104">
          <cell r="A29104">
            <v>1055331</v>
          </cell>
        </row>
        <row r="29105">
          <cell r="A29105">
            <v>1055331</v>
          </cell>
        </row>
        <row r="29106">
          <cell r="A29106">
            <v>1055331</v>
          </cell>
        </row>
        <row r="29107">
          <cell r="A29107">
            <v>1055400</v>
          </cell>
        </row>
        <row r="29108">
          <cell r="A29108">
            <v>1055400</v>
          </cell>
        </row>
        <row r="29109">
          <cell r="A29109">
            <v>1055401</v>
          </cell>
        </row>
        <row r="29110">
          <cell r="A29110">
            <v>1055401</v>
          </cell>
        </row>
        <row r="29111">
          <cell r="A29111">
            <v>1055401</v>
          </cell>
        </row>
        <row r="29112">
          <cell r="A29112">
            <v>1055401</v>
          </cell>
        </row>
        <row r="29113">
          <cell r="A29113">
            <v>1055401</v>
          </cell>
        </row>
        <row r="29114">
          <cell r="A29114">
            <v>1055401</v>
          </cell>
        </row>
        <row r="29115">
          <cell r="A29115">
            <v>1055401</v>
          </cell>
        </row>
        <row r="29116">
          <cell r="A29116">
            <v>1055401</v>
          </cell>
        </row>
        <row r="29117">
          <cell r="A29117">
            <v>1055401</v>
          </cell>
        </row>
        <row r="29118">
          <cell r="A29118">
            <v>1055401</v>
          </cell>
        </row>
        <row r="29119">
          <cell r="A29119">
            <v>1055402</v>
          </cell>
        </row>
        <row r="29120">
          <cell r="A29120">
            <v>1055402</v>
          </cell>
        </row>
        <row r="29121">
          <cell r="A29121">
            <v>1055402</v>
          </cell>
        </row>
        <row r="29122">
          <cell r="A29122">
            <v>1055402</v>
          </cell>
        </row>
        <row r="29123">
          <cell r="A29123">
            <v>1055402</v>
          </cell>
        </row>
        <row r="29124">
          <cell r="A29124">
            <v>1055402</v>
          </cell>
        </row>
        <row r="29125">
          <cell r="A29125">
            <v>1055402</v>
          </cell>
        </row>
        <row r="29126">
          <cell r="A29126">
            <v>1055402</v>
          </cell>
        </row>
        <row r="29127">
          <cell r="A29127">
            <v>1055402</v>
          </cell>
        </row>
        <row r="29128">
          <cell r="A29128">
            <v>1055404</v>
          </cell>
        </row>
        <row r="29129">
          <cell r="A29129">
            <v>1055404</v>
          </cell>
        </row>
        <row r="29130">
          <cell r="A29130">
            <v>1055404</v>
          </cell>
        </row>
        <row r="29131">
          <cell r="A29131">
            <v>1055404</v>
          </cell>
        </row>
        <row r="29132">
          <cell r="A29132">
            <v>1055404</v>
          </cell>
        </row>
        <row r="29133">
          <cell r="A29133">
            <v>1055404</v>
          </cell>
        </row>
        <row r="29134">
          <cell r="A29134">
            <v>1055404</v>
          </cell>
        </row>
        <row r="29135">
          <cell r="A29135">
            <v>1055404</v>
          </cell>
        </row>
        <row r="29136">
          <cell r="A29136">
            <v>1055404</v>
          </cell>
        </row>
        <row r="29137">
          <cell r="A29137">
            <v>1055407</v>
          </cell>
        </row>
        <row r="29138">
          <cell r="A29138">
            <v>1055407</v>
          </cell>
        </row>
        <row r="29139">
          <cell r="A29139">
            <v>1055407</v>
          </cell>
        </row>
        <row r="29140">
          <cell r="A29140">
            <v>1055407</v>
          </cell>
        </row>
        <row r="29141">
          <cell r="A29141">
            <v>1055413</v>
          </cell>
        </row>
        <row r="29142">
          <cell r="A29142">
            <v>1055413</v>
          </cell>
        </row>
        <row r="29143">
          <cell r="A29143">
            <v>1055413</v>
          </cell>
        </row>
        <row r="29144">
          <cell r="A29144">
            <v>1055413</v>
          </cell>
        </row>
        <row r="29145">
          <cell r="A29145">
            <v>1055417</v>
          </cell>
        </row>
        <row r="29146">
          <cell r="A29146">
            <v>1055417</v>
          </cell>
        </row>
        <row r="29147">
          <cell r="A29147">
            <v>1055417</v>
          </cell>
        </row>
        <row r="29148">
          <cell r="A29148">
            <v>1055418</v>
          </cell>
        </row>
        <row r="29149">
          <cell r="A29149">
            <v>1055418</v>
          </cell>
        </row>
        <row r="29150">
          <cell r="A29150">
            <v>1055423</v>
          </cell>
        </row>
        <row r="29151">
          <cell r="A29151">
            <v>1055423</v>
          </cell>
        </row>
        <row r="29152">
          <cell r="A29152">
            <v>1055427</v>
          </cell>
        </row>
        <row r="29153">
          <cell r="A29153">
            <v>1055427</v>
          </cell>
        </row>
        <row r="29154">
          <cell r="A29154">
            <v>1055427</v>
          </cell>
        </row>
        <row r="29155">
          <cell r="A29155">
            <v>1055427</v>
          </cell>
        </row>
        <row r="29156">
          <cell r="A29156">
            <v>1055428</v>
          </cell>
        </row>
        <row r="29157">
          <cell r="A29157">
            <v>1055428</v>
          </cell>
        </row>
        <row r="29158">
          <cell r="A29158">
            <v>1055432</v>
          </cell>
        </row>
        <row r="29159">
          <cell r="A29159">
            <v>1055432</v>
          </cell>
        </row>
        <row r="29160">
          <cell r="A29160">
            <v>1055432</v>
          </cell>
        </row>
        <row r="29161">
          <cell r="A29161">
            <v>1055432</v>
          </cell>
        </row>
        <row r="29162">
          <cell r="A29162">
            <v>1055434</v>
          </cell>
        </row>
        <row r="29163">
          <cell r="A29163">
            <v>1055434</v>
          </cell>
        </row>
        <row r="29164">
          <cell r="A29164">
            <v>1055438</v>
          </cell>
        </row>
        <row r="29165">
          <cell r="A29165">
            <v>1055439</v>
          </cell>
        </row>
        <row r="29166">
          <cell r="A29166">
            <v>1055439</v>
          </cell>
        </row>
        <row r="29167">
          <cell r="A29167">
            <v>1055439</v>
          </cell>
        </row>
        <row r="29168">
          <cell r="A29168">
            <v>1055439</v>
          </cell>
        </row>
        <row r="29169">
          <cell r="A29169">
            <v>1055439</v>
          </cell>
        </row>
        <row r="29170">
          <cell r="A29170">
            <v>1055439</v>
          </cell>
        </row>
        <row r="29171">
          <cell r="A29171">
            <v>1055439</v>
          </cell>
        </row>
        <row r="29172">
          <cell r="A29172">
            <v>1055440</v>
          </cell>
        </row>
        <row r="29173">
          <cell r="A29173">
            <v>1055440</v>
          </cell>
        </row>
        <row r="29174">
          <cell r="A29174">
            <v>1055440</v>
          </cell>
        </row>
        <row r="29175">
          <cell r="A29175">
            <v>1055440</v>
          </cell>
        </row>
        <row r="29176">
          <cell r="A29176">
            <v>1055440</v>
          </cell>
        </row>
        <row r="29177">
          <cell r="A29177">
            <v>1055440</v>
          </cell>
        </row>
        <row r="29178">
          <cell r="A29178">
            <v>1055440</v>
          </cell>
        </row>
        <row r="29179">
          <cell r="A29179">
            <v>1055440</v>
          </cell>
        </row>
        <row r="29180">
          <cell r="A29180">
            <v>1055440</v>
          </cell>
        </row>
        <row r="29181">
          <cell r="A29181">
            <v>1055440</v>
          </cell>
        </row>
        <row r="29182">
          <cell r="A29182">
            <v>1055440</v>
          </cell>
        </row>
        <row r="29183">
          <cell r="A29183">
            <v>1055440</v>
          </cell>
        </row>
        <row r="29184">
          <cell r="A29184">
            <v>1055440</v>
          </cell>
        </row>
        <row r="29185">
          <cell r="A29185">
            <v>1055440</v>
          </cell>
        </row>
        <row r="29186">
          <cell r="A29186">
            <v>1055440</v>
          </cell>
        </row>
        <row r="29187">
          <cell r="A29187">
            <v>1055440</v>
          </cell>
        </row>
        <row r="29188">
          <cell r="A29188">
            <v>1055440</v>
          </cell>
        </row>
        <row r="29189">
          <cell r="A29189">
            <v>1055440</v>
          </cell>
        </row>
        <row r="29190">
          <cell r="A29190">
            <v>1055440</v>
          </cell>
        </row>
        <row r="29191">
          <cell r="A29191">
            <v>1055440</v>
          </cell>
        </row>
        <row r="29192">
          <cell r="A29192">
            <v>1055440</v>
          </cell>
        </row>
        <row r="29193">
          <cell r="A29193">
            <v>1055440</v>
          </cell>
        </row>
        <row r="29194">
          <cell r="A29194">
            <v>1055444</v>
          </cell>
        </row>
        <row r="29195">
          <cell r="A29195">
            <v>1055445</v>
          </cell>
        </row>
        <row r="29196">
          <cell r="A29196">
            <v>1055445</v>
          </cell>
        </row>
        <row r="29197">
          <cell r="A29197">
            <v>1055445</v>
          </cell>
        </row>
        <row r="29198">
          <cell r="A29198">
            <v>1055446</v>
          </cell>
        </row>
        <row r="29199">
          <cell r="A29199">
            <v>1055446</v>
          </cell>
        </row>
        <row r="29200">
          <cell r="A29200">
            <v>1055446</v>
          </cell>
        </row>
        <row r="29201">
          <cell r="A29201">
            <v>1055446</v>
          </cell>
        </row>
        <row r="29202">
          <cell r="A29202">
            <v>1055451</v>
          </cell>
        </row>
        <row r="29203">
          <cell r="A29203">
            <v>1055452</v>
          </cell>
        </row>
        <row r="29204">
          <cell r="A29204">
            <v>1055452</v>
          </cell>
        </row>
        <row r="29205">
          <cell r="A29205">
            <v>1055452</v>
          </cell>
        </row>
        <row r="29206">
          <cell r="A29206">
            <v>1055452</v>
          </cell>
        </row>
        <row r="29207">
          <cell r="A29207">
            <v>1055452</v>
          </cell>
        </row>
        <row r="29208">
          <cell r="A29208">
            <v>1055452</v>
          </cell>
        </row>
        <row r="29209">
          <cell r="A29209">
            <v>1055452</v>
          </cell>
        </row>
        <row r="29210">
          <cell r="A29210">
            <v>1055452</v>
          </cell>
        </row>
        <row r="29211">
          <cell r="A29211">
            <v>1055452</v>
          </cell>
        </row>
        <row r="29212">
          <cell r="A29212">
            <v>1055452</v>
          </cell>
        </row>
        <row r="29213">
          <cell r="A29213">
            <v>1055452</v>
          </cell>
        </row>
        <row r="29214">
          <cell r="A29214">
            <v>1055478</v>
          </cell>
        </row>
        <row r="29215">
          <cell r="A29215">
            <v>1055478</v>
          </cell>
        </row>
        <row r="29216">
          <cell r="A29216">
            <v>1055508</v>
          </cell>
        </row>
        <row r="29217">
          <cell r="A29217">
            <v>1055508</v>
          </cell>
        </row>
        <row r="29218">
          <cell r="A29218">
            <v>1055508</v>
          </cell>
        </row>
        <row r="29219">
          <cell r="A29219">
            <v>1055508</v>
          </cell>
        </row>
        <row r="29220">
          <cell r="A29220">
            <v>1055508</v>
          </cell>
        </row>
        <row r="29221">
          <cell r="A29221">
            <v>1055508</v>
          </cell>
        </row>
        <row r="29222">
          <cell r="A29222">
            <v>1055508</v>
          </cell>
        </row>
        <row r="29223">
          <cell r="A29223">
            <v>1055508</v>
          </cell>
        </row>
        <row r="29224">
          <cell r="A29224">
            <v>1055508</v>
          </cell>
        </row>
        <row r="29225">
          <cell r="A29225">
            <v>1055508</v>
          </cell>
        </row>
        <row r="29226">
          <cell r="A29226">
            <v>1055508</v>
          </cell>
        </row>
        <row r="29227">
          <cell r="A29227">
            <v>1055508</v>
          </cell>
        </row>
        <row r="29228">
          <cell r="A29228">
            <v>1055508</v>
          </cell>
        </row>
        <row r="29229">
          <cell r="A29229">
            <v>1055508</v>
          </cell>
        </row>
        <row r="29230">
          <cell r="A29230">
            <v>1055508</v>
          </cell>
        </row>
        <row r="29231">
          <cell r="A29231">
            <v>1055508</v>
          </cell>
        </row>
        <row r="29232">
          <cell r="A29232">
            <v>1055508</v>
          </cell>
        </row>
        <row r="29233">
          <cell r="A29233">
            <v>1055508</v>
          </cell>
        </row>
        <row r="29234">
          <cell r="A29234">
            <v>1055508</v>
          </cell>
        </row>
        <row r="29235">
          <cell r="A29235">
            <v>1055508</v>
          </cell>
        </row>
        <row r="29236">
          <cell r="A29236">
            <v>1055508</v>
          </cell>
        </row>
        <row r="29237">
          <cell r="A29237">
            <v>1055508</v>
          </cell>
        </row>
        <row r="29238">
          <cell r="A29238">
            <v>1055508</v>
          </cell>
        </row>
        <row r="29239">
          <cell r="A29239">
            <v>1055510</v>
          </cell>
        </row>
        <row r="29240">
          <cell r="A29240">
            <v>1055510</v>
          </cell>
        </row>
        <row r="29241">
          <cell r="A29241">
            <v>1055510</v>
          </cell>
        </row>
        <row r="29242">
          <cell r="A29242">
            <v>1055510</v>
          </cell>
        </row>
        <row r="29243">
          <cell r="A29243">
            <v>1055510</v>
          </cell>
        </row>
        <row r="29244">
          <cell r="A29244">
            <v>1055510</v>
          </cell>
        </row>
        <row r="29245">
          <cell r="A29245">
            <v>1055510</v>
          </cell>
        </row>
        <row r="29246">
          <cell r="A29246">
            <v>1055510</v>
          </cell>
        </row>
        <row r="29247">
          <cell r="A29247">
            <v>1055510</v>
          </cell>
        </row>
        <row r="29248">
          <cell r="A29248">
            <v>1055510</v>
          </cell>
        </row>
        <row r="29249">
          <cell r="A29249">
            <v>1055510</v>
          </cell>
        </row>
        <row r="29250">
          <cell r="A29250">
            <v>1055510</v>
          </cell>
        </row>
        <row r="29251">
          <cell r="A29251">
            <v>1055510</v>
          </cell>
        </row>
        <row r="29252">
          <cell r="A29252">
            <v>1055510</v>
          </cell>
        </row>
        <row r="29253">
          <cell r="A29253">
            <v>1055510</v>
          </cell>
        </row>
        <row r="29254">
          <cell r="A29254">
            <v>1055510</v>
          </cell>
        </row>
        <row r="29255">
          <cell r="A29255">
            <v>1055510</v>
          </cell>
        </row>
        <row r="29256">
          <cell r="A29256">
            <v>1055510</v>
          </cell>
        </row>
        <row r="29257">
          <cell r="A29257">
            <v>1055510</v>
          </cell>
        </row>
        <row r="29258">
          <cell r="A29258">
            <v>1055510</v>
          </cell>
        </row>
        <row r="29259">
          <cell r="A29259">
            <v>1055510</v>
          </cell>
        </row>
        <row r="29260">
          <cell r="A29260">
            <v>1055510</v>
          </cell>
        </row>
        <row r="29261">
          <cell r="A29261">
            <v>1055510</v>
          </cell>
        </row>
        <row r="29262">
          <cell r="A29262">
            <v>1055510</v>
          </cell>
        </row>
        <row r="29263">
          <cell r="A29263">
            <v>1055510</v>
          </cell>
        </row>
        <row r="29264">
          <cell r="A29264">
            <v>1055510</v>
          </cell>
        </row>
        <row r="29265">
          <cell r="A29265">
            <v>1055510</v>
          </cell>
        </row>
        <row r="29266">
          <cell r="A29266">
            <v>1055510</v>
          </cell>
        </row>
        <row r="29267">
          <cell r="A29267">
            <v>1055510</v>
          </cell>
        </row>
        <row r="29268">
          <cell r="A29268">
            <v>1055510</v>
          </cell>
        </row>
        <row r="29269">
          <cell r="A29269">
            <v>1055511</v>
          </cell>
        </row>
        <row r="29270">
          <cell r="A29270">
            <v>1055511</v>
          </cell>
        </row>
        <row r="29271">
          <cell r="A29271">
            <v>1055511</v>
          </cell>
        </row>
        <row r="29272">
          <cell r="A29272">
            <v>1055511</v>
          </cell>
        </row>
        <row r="29273">
          <cell r="A29273">
            <v>1055511</v>
          </cell>
        </row>
        <row r="29274">
          <cell r="A29274">
            <v>1055511</v>
          </cell>
        </row>
        <row r="29275">
          <cell r="A29275">
            <v>1055511</v>
          </cell>
        </row>
        <row r="29276">
          <cell r="A29276">
            <v>1055511</v>
          </cell>
        </row>
        <row r="29277">
          <cell r="A29277">
            <v>1055512</v>
          </cell>
        </row>
        <row r="29278">
          <cell r="A29278">
            <v>1055512</v>
          </cell>
        </row>
        <row r="29279">
          <cell r="A29279">
            <v>1055512</v>
          </cell>
        </row>
        <row r="29280">
          <cell r="A29280">
            <v>1055512</v>
          </cell>
        </row>
        <row r="29281">
          <cell r="A29281">
            <v>1055512</v>
          </cell>
        </row>
        <row r="29282">
          <cell r="A29282">
            <v>1055512</v>
          </cell>
        </row>
        <row r="29283">
          <cell r="A29283">
            <v>1055512</v>
          </cell>
        </row>
        <row r="29284">
          <cell r="A29284">
            <v>1055512</v>
          </cell>
        </row>
        <row r="29285">
          <cell r="A29285">
            <v>1055512</v>
          </cell>
        </row>
        <row r="29286">
          <cell r="A29286">
            <v>1055512</v>
          </cell>
        </row>
        <row r="29287">
          <cell r="A29287">
            <v>1055512</v>
          </cell>
        </row>
        <row r="29288">
          <cell r="A29288">
            <v>1055512</v>
          </cell>
        </row>
        <row r="29289">
          <cell r="A29289">
            <v>1055512</v>
          </cell>
        </row>
        <row r="29290">
          <cell r="A29290">
            <v>1055512</v>
          </cell>
        </row>
        <row r="29291">
          <cell r="A29291">
            <v>1055512</v>
          </cell>
        </row>
        <row r="29292">
          <cell r="A29292">
            <v>1055512</v>
          </cell>
        </row>
        <row r="29293">
          <cell r="A29293">
            <v>1055512</v>
          </cell>
        </row>
        <row r="29294">
          <cell r="A29294">
            <v>1055512</v>
          </cell>
        </row>
        <row r="29295">
          <cell r="A29295">
            <v>1055512</v>
          </cell>
        </row>
        <row r="29296">
          <cell r="A29296">
            <v>1055512</v>
          </cell>
        </row>
        <row r="29297">
          <cell r="A29297">
            <v>1055512</v>
          </cell>
        </row>
        <row r="29298">
          <cell r="A29298">
            <v>1055512</v>
          </cell>
        </row>
        <row r="29299">
          <cell r="A29299">
            <v>1055512</v>
          </cell>
        </row>
        <row r="29300">
          <cell r="A29300">
            <v>1055512</v>
          </cell>
        </row>
        <row r="29301">
          <cell r="A29301">
            <v>1055512</v>
          </cell>
        </row>
        <row r="29302">
          <cell r="A29302">
            <v>1055514</v>
          </cell>
        </row>
        <row r="29303">
          <cell r="A29303">
            <v>1055514</v>
          </cell>
        </row>
        <row r="29304">
          <cell r="A29304">
            <v>1055514</v>
          </cell>
        </row>
        <row r="29305">
          <cell r="A29305">
            <v>1055514</v>
          </cell>
        </row>
        <row r="29306">
          <cell r="A29306">
            <v>1055514</v>
          </cell>
        </row>
        <row r="29307">
          <cell r="A29307">
            <v>1055514</v>
          </cell>
        </row>
        <row r="29308">
          <cell r="A29308">
            <v>1055514</v>
          </cell>
        </row>
        <row r="29309">
          <cell r="A29309">
            <v>1055514</v>
          </cell>
        </row>
        <row r="29310">
          <cell r="A29310">
            <v>1055514</v>
          </cell>
        </row>
        <row r="29311">
          <cell r="A29311">
            <v>1055514</v>
          </cell>
        </row>
        <row r="29312">
          <cell r="A29312">
            <v>1055514</v>
          </cell>
        </row>
        <row r="29313">
          <cell r="A29313">
            <v>1055514</v>
          </cell>
        </row>
        <row r="29314">
          <cell r="A29314">
            <v>1055514</v>
          </cell>
        </row>
        <row r="29315">
          <cell r="A29315">
            <v>1055514</v>
          </cell>
        </row>
        <row r="29316">
          <cell r="A29316">
            <v>1055514</v>
          </cell>
        </row>
        <row r="29317">
          <cell r="A29317">
            <v>1055514</v>
          </cell>
        </row>
        <row r="29318">
          <cell r="A29318">
            <v>1055514</v>
          </cell>
        </row>
        <row r="29319">
          <cell r="A29319">
            <v>1055514</v>
          </cell>
        </row>
        <row r="29320">
          <cell r="A29320">
            <v>1055516</v>
          </cell>
        </row>
        <row r="29321">
          <cell r="A29321">
            <v>1055516</v>
          </cell>
        </row>
        <row r="29322">
          <cell r="A29322">
            <v>1055516</v>
          </cell>
        </row>
        <row r="29323">
          <cell r="A29323">
            <v>1055516</v>
          </cell>
        </row>
        <row r="29324">
          <cell r="A29324">
            <v>1055516</v>
          </cell>
        </row>
        <row r="29325">
          <cell r="A29325">
            <v>1055516</v>
          </cell>
        </row>
        <row r="29326">
          <cell r="A29326">
            <v>1055516</v>
          </cell>
        </row>
        <row r="29327">
          <cell r="A29327">
            <v>1055516</v>
          </cell>
        </row>
        <row r="29328">
          <cell r="A29328">
            <v>1055516</v>
          </cell>
        </row>
        <row r="29329">
          <cell r="A29329">
            <v>1055516</v>
          </cell>
        </row>
        <row r="29330">
          <cell r="A29330">
            <v>1055516</v>
          </cell>
        </row>
        <row r="29331">
          <cell r="A29331">
            <v>1055516</v>
          </cell>
        </row>
        <row r="29332">
          <cell r="A29332">
            <v>1055516</v>
          </cell>
        </row>
        <row r="29333">
          <cell r="A29333">
            <v>1055516</v>
          </cell>
        </row>
        <row r="29334">
          <cell r="A29334">
            <v>1055516</v>
          </cell>
        </row>
        <row r="29335">
          <cell r="A29335">
            <v>1055516</v>
          </cell>
        </row>
        <row r="29336">
          <cell r="A29336">
            <v>1055516</v>
          </cell>
        </row>
        <row r="29337">
          <cell r="A29337">
            <v>1055518</v>
          </cell>
        </row>
        <row r="29338">
          <cell r="A29338">
            <v>1055518</v>
          </cell>
        </row>
        <row r="29339">
          <cell r="A29339">
            <v>1055518</v>
          </cell>
        </row>
        <row r="29340">
          <cell r="A29340">
            <v>1055518</v>
          </cell>
        </row>
        <row r="29341">
          <cell r="A29341">
            <v>1055518</v>
          </cell>
        </row>
        <row r="29342">
          <cell r="A29342">
            <v>1055518</v>
          </cell>
        </row>
        <row r="29343">
          <cell r="A29343">
            <v>1055519</v>
          </cell>
        </row>
        <row r="29344">
          <cell r="A29344">
            <v>1055519</v>
          </cell>
        </row>
        <row r="29345">
          <cell r="A29345">
            <v>1055519</v>
          </cell>
        </row>
        <row r="29346">
          <cell r="A29346">
            <v>1055519</v>
          </cell>
        </row>
        <row r="29347">
          <cell r="A29347">
            <v>1055519</v>
          </cell>
        </row>
        <row r="29348">
          <cell r="A29348">
            <v>1055519</v>
          </cell>
        </row>
        <row r="29349">
          <cell r="A29349">
            <v>1055519</v>
          </cell>
        </row>
        <row r="29350">
          <cell r="A29350">
            <v>1055519</v>
          </cell>
        </row>
        <row r="29351">
          <cell r="A29351">
            <v>1055519</v>
          </cell>
        </row>
        <row r="29352">
          <cell r="A29352">
            <v>1055519</v>
          </cell>
        </row>
        <row r="29353">
          <cell r="A29353">
            <v>1055519</v>
          </cell>
        </row>
        <row r="29354">
          <cell r="A29354">
            <v>1055519</v>
          </cell>
        </row>
        <row r="29355">
          <cell r="A29355">
            <v>1055519</v>
          </cell>
        </row>
        <row r="29356">
          <cell r="A29356">
            <v>1055519</v>
          </cell>
        </row>
        <row r="29357">
          <cell r="A29357">
            <v>1055519</v>
          </cell>
        </row>
        <row r="29358">
          <cell r="A29358">
            <v>1055519</v>
          </cell>
        </row>
        <row r="29359">
          <cell r="A29359">
            <v>1055519</v>
          </cell>
        </row>
        <row r="29360">
          <cell r="A29360">
            <v>1055519</v>
          </cell>
        </row>
        <row r="29361">
          <cell r="A29361">
            <v>1055519</v>
          </cell>
        </row>
        <row r="29362">
          <cell r="A29362">
            <v>1055519</v>
          </cell>
        </row>
        <row r="29363">
          <cell r="A29363">
            <v>1055519</v>
          </cell>
        </row>
        <row r="29364">
          <cell r="A29364">
            <v>1055519</v>
          </cell>
        </row>
        <row r="29365">
          <cell r="A29365">
            <v>1055520</v>
          </cell>
        </row>
        <row r="29366">
          <cell r="A29366">
            <v>1055520</v>
          </cell>
        </row>
        <row r="29367">
          <cell r="A29367">
            <v>1055520</v>
          </cell>
        </row>
        <row r="29368">
          <cell r="A29368">
            <v>1055520</v>
          </cell>
        </row>
        <row r="29369">
          <cell r="A29369">
            <v>1055520</v>
          </cell>
        </row>
        <row r="29370">
          <cell r="A29370">
            <v>1055520</v>
          </cell>
        </row>
        <row r="29371">
          <cell r="A29371">
            <v>1055520</v>
          </cell>
        </row>
        <row r="29372">
          <cell r="A29372">
            <v>1055520</v>
          </cell>
        </row>
        <row r="29373">
          <cell r="A29373">
            <v>1055520</v>
          </cell>
        </row>
        <row r="29374">
          <cell r="A29374">
            <v>1055520</v>
          </cell>
        </row>
        <row r="29375">
          <cell r="A29375">
            <v>1055520</v>
          </cell>
        </row>
        <row r="29376">
          <cell r="A29376">
            <v>1055520</v>
          </cell>
        </row>
        <row r="29377">
          <cell r="A29377">
            <v>1055520</v>
          </cell>
        </row>
        <row r="29378">
          <cell r="A29378">
            <v>1055520</v>
          </cell>
        </row>
        <row r="29379">
          <cell r="A29379">
            <v>1055520</v>
          </cell>
        </row>
        <row r="29380">
          <cell r="A29380">
            <v>1055520</v>
          </cell>
        </row>
        <row r="29381">
          <cell r="A29381">
            <v>1055520</v>
          </cell>
        </row>
        <row r="29382">
          <cell r="A29382">
            <v>1055520</v>
          </cell>
        </row>
        <row r="29383">
          <cell r="A29383">
            <v>1055520</v>
          </cell>
        </row>
        <row r="29384">
          <cell r="A29384">
            <v>1055520</v>
          </cell>
        </row>
        <row r="29385">
          <cell r="A29385">
            <v>1055520</v>
          </cell>
        </row>
        <row r="29386">
          <cell r="A29386">
            <v>1055520</v>
          </cell>
        </row>
        <row r="29387">
          <cell r="A29387">
            <v>1055520</v>
          </cell>
        </row>
        <row r="29388">
          <cell r="A29388">
            <v>1055520</v>
          </cell>
        </row>
        <row r="29389">
          <cell r="A29389">
            <v>1055520</v>
          </cell>
        </row>
        <row r="29390">
          <cell r="A29390">
            <v>1055520</v>
          </cell>
        </row>
        <row r="29391">
          <cell r="A29391">
            <v>1055539</v>
          </cell>
        </row>
        <row r="29392">
          <cell r="A29392">
            <v>1055539</v>
          </cell>
        </row>
        <row r="29393">
          <cell r="A29393">
            <v>1055539</v>
          </cell>
        </row>
        <row r="29394">
          <cell r="A29394">
            <v>1055539</v>
          </cell>
        </row>
        <row r="29395">
          <cell r="A29395">
            <v>1055539</v>
          </cell>
        </row>
        <row r="29396">
          <cell r="A29396">
            <v>1055539</v>
          </cell>
        </row>
        <row r="29397">
          <cell r="A29397">
            <v>1055539</v>
          </cell>
        </row>
        <row r="29398">
          <cell r="A29398">
            <v>1055542</v>
          </cell>
        </row>
        <row r="29399">
          <cell r="A29399">
            <v>1055542</v>
          </cell>
        </row>
        <row r="29400">
          <cell r="A29400">
            <v>1055542</v>
          </cell>
        </row>
        <row r="29401">
          <cell r="A29401">
            <v>1055543</v>
          </cell>
        </row>
        <row r="29402">
          <cell r="A29402">
            <v>1055543</v>
          </cell>
        </row>
        <row r="29403">
          <cell r="A29403">
            <v>1055543</v>
          </cell>
        </row>
        <row r="29404">
          <cell r="A29404">
            <v>1055543</v>
          </cell>
        </row>
        <row r="29405">
          <cell r="A29405">
            <v>1055543</v>
          </cell>
        </row>
        <row r="29406">
          <cell r="A29406">
            <v>1055543</v>
          </cell>
        </row>
        <row r="29407">
          <cell r="A29407">
            <v>1055543</v>
          </cell>
        </row>
        <row r="29408">
          <cell r="A29408">
            <v>1055543</v>
          </cell>
        </row>
        <row r="29409">
          <cell r="A29409">
            <v>1055543</v>
          </cell>
        </row>
        <row r="29410">
          <cell r="A29410">
            <v>1055543</v>
          </cell>
        </row>
        <row r="29411">
          <cell r="A29411">
            <v>1055545</v>
          </cell>
        </row>
        <row r="29412">
          <cell r="A29412">
            <v>1055545</v>
          </cell>
        </row>
        <row r="29413">
          <cell r="A29413">
            <v>1055546</v>
          </cell>
        </row>
        <row r="29414">
          <cell r="A29414">
            <v>1055546</v>
          </cell>
        </row>
        <row r="29415">
          <cell r="A29415">
            <v>1055547</v>
          </cell>
        </row>
        <row r="29416">
          <cell r="A29416">
            <v>1055547</v>
          </cell>
        </row>
        <row r="29417">
          <cell r="A29417">
            <v>1055547</v>
          </cell>
        </row>
        <row r="29418">
          <cell r="A29418">
            <v>1055548</v>
          </cell>
        </row>
        <row r="29419">
          <cell r="A29419">
            <v>1055548</v>
          </cell>
        </row>
        <row r="29420">
          <cell r="A29420">
            <v>1055548</v>
          </cell>
        </row>
        <row r="29421">
          <cell r="A29421">
            <v>1055548</v>
          </cell>
        </row>
        <row r="29422">
          <cell r="A29422">
            <v>1055548</v>
          </cell>
        </row>
        <row r="29423">
          <cell r="A29423">
            <v>1055548</v>
          </cell>
        </row>
        <row r="29424">
          <cell r="A29424">
            <v>1055548</v>
          </cell>
        </row>
        <row r="29425">
          <cell r="A29425">
            <v>1055548</v>
          </cell>
        </row>
        <row r="29426">
          <cell r="A29426">
            <v>1055548</v>
          </cell>
        </row>
        <row r="29427">
          <cell r="A29427">
            <v>1055548</v>
          </cell>
        </row>
        <row r="29428">
          <cell r="A29428">
            <v>1055548</v>
          </cell>
        </row>
        <row r="29429">
          <cell r="A29429">
            <v>1055548</v>
          </cell>
        </row>
        <row r="29430">
          <cell r="A29430">
            <v>1055548</v>
          </cell>
        </row>
        <row r="29431">
          <cell r="A29431">
            <v>1055548</v>
          </cell>
        </row>
        <row r="29432">
          <cell r="A29432">
            <v>1055548</v>
          </cell>
        </row>
        <row r="29433">
          <cell r="A29433">
            <v>1055548</v>
          </cell>
        </row>
        <row r="29434">
          <cell r="A29434">
            <v>1055548</v>
          </cell>
        </row>
        <row r="29435">
          <cell r="A29435">
            <v>1055551</v>
          </cell>
        </row>
        <row r="29436">
          <cell r="A29436">
            <v>1055551</v>
          </cell>
        </row>
        <row r="29437">
          <cell r="A29437">
            <v>1055551</v>
          </cell>
        </row>
        <row r="29438">
          <cell r="A29438">
            <v>1055551</v>
          </cell>
        </row>
        <row r="29439">
          <cell r="A29439">
            <v>1055551</v>
          </cell>
        </row>
        <row r="29440">
          <cell r="A29440">
            <v>1055551</v>
          </cell>
        </row>
        <row r="29441">
          <cell r="A29441">
            <v>1055551</v>
          </cell>
        </row>
        <row r="29442">
          <cell r="A29442">
            <v>1055551</v>
          </cell>
        </row>
        <row r="29443">
          <cell r="A29443">
            <v>1055551</v>
          </cell>
        </row>
        <row r="29444">
          <cell r="A29444">
            <v>1055552</v>
          </cell>
        </row>
        <row r="29445">
          <cell r="A29445">
            <v>1055552</v>
          </cell>
        </row>
        <row r="29446">
          <cell r="A29446">
            <v>1055552</v>
          </cell>
        </row>
        <row r="29447">
          <cell r="A29447">
            <v>1055552</v>
          </cell>
        </row>
        <row r="29448">
          <cell r="A29448">
            <v>1055552</v>
          </cell>
        </row>
        <row r="29449">
          <cell r="A29449">
            <v>1055552</v>
          </cell>
        </row>
        <row r="29450">
          <cell r="A29450">
            <v>1055552</v>
          </cell>
        </row>
        <row r="29451">
          <cell r="A29451">
            <v>1055552</v>
          </cell>
        </row>
        <row r="29452">
          <cell r="A29452">
            <v>1055554</v>
          </cell>
        </row>
        <row r="29453">
          <cell r="A29453">
            <v>1055554</v>
          </cell>
        </row>
        <row r="29454">
          <cell r="A29454">
            <v>1055554</v>
          </cell>
        </row>
        <row r="29455">
          <cell r="A29455">
            <v>1055554</v>
          </cell>
        </row>
        <row r="29456">
          <cell r="A29456">
            <v>1055554</v>
          </cell>
        </row>
        <row r="29457">
          <cell r="A29457">
            <v>1055554</v>
          </cell>
        </row>
        <row r="29458">
          <cell r="A29458">
            <v>1055554</v>
          </cell>
        </row>
        <row r="29459">
          <cell r="A29459">
            <v>1055554</v>
          </cell>
        </row>
        <row r="29460">
          <cell r="A29460">
            <v>1055554</v>
          </cell>
        </row>
        <row r="29461">
          <cell r="A29461">
            <v>1055554</v>
          </cell>
        </row>
        <row r="29462">
          <cell r="A29462">
            <v>1055554</v>
          </cell>
        </row>
        <row r="29463">
          <cell r="A29463">
            <v>1055554</v>
          </cell>
        </row>
        <row r="29464">
          <cell r="A29464">
            <v>1055554</v>
          </cell>
        </row>
        <row r="29465">
          <cell r="A29465">
            <v>1055554</v>
          </cell>
        </row>
        <row r="29466">
          <cell r="A29466">
            <v>1055554</v>
          </cell>
        </row>
        <row r="29467">
          <cell r="A29467">
            <v>1055554</v>
          </cell>
        </row>
        <row r="29468">
          <cell r="A29468">
            <v>1055554</v>
          </cell>
        </row>
        <row r="29469">
          <cell r="A29469">
            <v>1055570</v>
          </cell>
        </row>
        <row r="29470">
          <cell r="A29470">
            <v>1055570</v>
          </cell>
        </row>
        <row r="29471">
          <cell r="A29471">
            <v>1055570</v>
          </cell>
        </row>
        <row r="29472">
          <cell r="A29472">
            <v>1055570</v>
          </cell>
        </row>
        <row r="29473">
          <cell r="A29473">
            <v>1055570</v>
          </cell>
        </row>
        <row r="29474">
          <cell r="A29474">
            <v>1055584</v>
          </cell>
        </row>
        <row r="29475">
          <cell r="A29475">
            <v>1055584</v>
          </cell>
        </row>
        <row r="29476">
          <cell r="A29476">
            <v>1055584</v>
          </cell>
        </row>
        <row r="29477">
          <cell r="A29477">
            <v>1055584</v>
          </cell>
        </row>
        <row r="29478">
          <cell r="A29478">
            <v>1055584</v>
          </cell>
        </row>
        <row r="29479">
          <cell r="A29479">
            <v>1055584</v>
          </cell>
        </row>
        <row r="29480">
          <cell r="A29480">
            <v>1055584</v>
          </cell>
        </row>
        <row r="29481">
          <cell r="A29481">
            <v>1055584</v>
          </cell>
        </row>
        <row r="29482">
          <cell r="A29482">
            <v>1055584</v>
          </cell>
        </row>
        <row r="29483">
          <cell r="A29483">
            <v>1055584</v>
          </cell>
        </row>
        <row r="29484">
          <cell r="A29484">
            <v>1055584</v>
          </cell>
        </row>
        <row r="29485">
          <cell r="A29485">
            <v>1055584</v>
          </cell>
        </row>
        <row r="29486">
          <cell r="A29486">
            <v>1055584</v>
          </cell>
        </row>
        <row r="29487">
          <cell r="A29487">
            <v>1055584</v>
          </cell>
        </row>
        <row r="29488">
          <cell r="A29488">
            <v>1055584</v>
          </cell>
        </row>
        <row r="29489">
          <cell r="A29489">
            <v>1055584</v>
          </cell>
        </row>
        <row r="29490">
          <cell r="A29490">
            <v>1055584</v>
          </cell>
        </row>
        <row r="29491">
          <cell r="A29491">
            <v>1055584</v>
          </cell>
        </row>
        <row r="29492">
          <cell r="A29492">
            <v>1055584</v>
          </cell>
        </row>
        <row r="29493">
          <cell r="A29493">
            <v>1055584</v>
          </cell>
        </row>
        <row r="29494">
          <cell r="A29494">
            <v>1055584</v>
          </cell>
        </row>
        <row r="29495">
          <cell r="A29495">
            <v>1055584</v>
          </cell>
        </row>
        <row r="29496">
          <cell r="A29496">
            <v>1055584</v>
          </cell>
        </row>
        <row r="29497">
          <cell r="A29497">
            <v>1055584</v>
          </cell>
        </row>
        <row r="29498">
          <cell r="A29498">
            <v>1055584</v>
          </cell>
        </row>
        <row r="29499">
          <cell r="A29499">
            <v>1055584</v>
          </cell>
        </row>
        <row r="29500">
          <cell r="A29500">
            <v>1055584</v>
          </cell>
        </row>
        <row r="29501">
          <cell r="A29501">
            <v>1055584</v>
          </cell>
        </row>
        <row r="29502">
          <cell r="A29502">
            <v>1055584</v>
          </cell>
        </row>
        <row r="29503">
          <cell r="A29503">
            <v>1055584</v>
          </cell>
        </row>
        <row r="29504">
          <cell r="A29504">
            <v>1055584</v>
          </cell>
        </row>
        <row r="29505">
          <cell r="A29505">
            <v>1055584</v>
          </cell>
        </row>
        <row r="29506">
          <cell r="A29506">
            <v>1055584</v>
          </cell>
        </row>
        <row r="29507">
          <cell r="A29507">
            <v>1055584</v>
          </cell>
        </row>
        <row r="29508">
          <cell r="A29508">
            <v>1055584</v>
          </cell>
        </row>
        <row r="29509">
          <cell r="A29509">
            <v>1055584</v>
          </cell>
        </row>
        <row r="29510">
          <cell r="A29510">
            <v>1055584</v>
          </cell>
        </row>
        <row r="29511">
          <cell r="A29511">
            <v>1055584</v>
          </cell>
        </row>
        <row r="29512">
          <cell r="A29512">
            <v>1055584</v>
          </cell>
        </row>
        <row r="29513">
          <cell r="A29513">
            <v>1055584</v>
          </cell>
        </row>
        <row r="29514">
          <cell r="A29514">
            <v>1055584</v>
          </cell>
        </row>
        <row r="29515">
          <cell r="A29515">
            <v>1055593</v>
          </cell>
        </row>
        <row r="29516">
          <cell r="A29516">
            <v>1055593</v>
          </cell>
        </row>
        <row r="29517">
          <cell r="A29517">
            <v>1055607</v>
          </cell>
        </row>
        <row r="29518">
          <cell r="A29518">
            <v>1055607</v>
          </cell>
        </row>
        <row r="29519">
          <cell r="A29519">
            <v>1055607</v>
          </cell>
        </row>
        <row r="29520">
          <cell r="A29520">
            <v>1055607</v>
          </cell>
        </row>
        <row r="29521">
          <cell r="A29521">
            <v>1055607</v>
          </cell>
        </row>
        <row r="29522">
          <cell r="A29522">
            <v>1055607</v>
          </cell>
        </row>
        <row r="29523">
          <cell r="A29523">
            <v>1055607</v>
          </cell>
        </row>
        <row r="29524">
          <cell r="A29524">
            <v>1055607</v>
          </cell>
        </row>
        <row r="29525">
          <cell r="A29525">
            <v>1055608</v>
          </cell>
        </row>
        <row r="29526">
          <cell r="A29526">
            <v>1055608</v>
          </cell>
        </row>
        <row r="29527">
          <cell r="A29527">
            <v>1055608</v>
          </cell>
        </row>
        <row r="29528">
          <cell r="A29528">
            <v>1055608</v>
          </cell>
        </row>
        <row r="29529">
          <cell r="A29529">
            <v>1055608</v>
          </cell>
        </row>
        <row r="29530">
          <cell r="A29530">
            <v>1055614</v>
          </cell>
        </row>
        <row r="29531">
          <cell r="A29531">
            <v>1055614</v>
          </cell>
        </row>
        <row r="29532">
          <cell r="A29532">
            <v>1055618</v>
          </cell>
        </row>
        <row r="29533">
          <cell r="A29533">
            <v>1055618</v>
          </cell>
        </row>
        <row r="29534">
          <cell r="A29534">
            <v>1055618</v>
          </cell>
        </row>
        <row r="29535">
          <cell r="A29535">
            <v>1055619</v>
          </cell>
        </row>
        <row r="29536">
          <cell r="A29536">
            <v>1055619</v>
          </cell>
        </row>
        <row r="29537">
          <cell r="A29537">
            <v>1055619</v>
          </cell>
        </row>
        <row r="29538">
          <cell r="A29538">
            <v>1055619</v>
          </cell>
        </row>
        <row r="29539">
          <cell r="A29539">
            <v>1055621</v>
          </cell>
        </row>
        <row r="29540">
          <cell r="A29540">
            <v>1055621</v>
          </cell>
        </row>
        <row r="29541">
          <cell r="A29541">
            <v>1055621</v>
          </cell>
        </row>
        <row r="29542">
          <cell r="A29542">
            <v>1055621</v>
          </cell>
        </row>
        <row r="29543">
          <cell r="A29543">
            <v>1055621</v>
          </cell>
        </row>
        <row r="29544">
          <cell r="A29544">
            <v>1055622</v>
          </cell>
        </row>
        <row r="29545">
          <cell r="A29545">
            <v>1055622</v>
          </cell>
        </row>
        <row r="29546">
          <cell r="A29546">
            <v>1055622</v>
          </cell>
        </row>
        <row r="29547">
          <cell r="A29547">
            <v>1055622</v>
          </cell>
        </row>
        <row r="29548">
          <cell r="A29548">
            <v>1055622</v>
          </cell>
        </row>
        <row r="29549">
          <cell r="A29549">
            <v>1055622</v>
          </cell>
        </row>
        <row r="29550">
          <cell r="A29550">
            <v>1055622</v>
          </cell>
        </row>
        <row r="29551">
          <cell r="A29551">
            <v>1055622</v>
          </cell>
        </row>
        <row r="29552">
          <cell r="A29552">
            <v>1055627</v>
          </cell>
        </row>
        <row r="29553">
          <cell r="A29553">
            <v>1055627</v>
          </cell>
        </row>
        <row r="29554">
          <cell r="A29554">
            <v>1055627</v>
          </cell>
        </row>
        <row r="29555">
          <cell r="A29555">
            <v>1055627</v>
          </cell>
        </row>
        <row r="29556">
          <cell r="A29556">
            <v>1055627</v>
          </cell>
        </row>
        <row r="29557">
          <cell r="A29557">
            <v>1055628</v>
          </cell>
        </row>
        <row r="29558">
          <cell r="A29558">
            <v>1055628</v>
          </cell>
        </row>
        <row r="29559">
          <cell r="A29559">
            <v>1055628</v>
          </cell>
        </row>
        <row r="29560">
          <cell r="A29560">
            <v>1055628</v>
          </cell>
        </row>
        <row r="29561">
          <cell r="A29561">
            <v>1055628</v>
          </cell>
        </row>
        <row r="29562">
          <cell r="A29562">
            <v>1055628</v>
          </cell>
        </row>
        <row r="29563">
          <cell r="A29563">
            <v>1055628</v>
          </cell>
        </row>
        <row r="29564">
          <cell r="A29564">
            <v>1055628</v>
          </cell>
        </row>
        <row r="29565">
          <cell r="A29565">
            <v>1055632</v>
          </cell>
        </row>
        <row r="29566">
          <cell r="A29566">
            <v>1055632</v>
          </cell>
        </row>
        <row r="29567">
          <cell r="A29567">
            <v>1055632</v>
          </cell>
        </row>
        <row r="29568">
          <cell r="A29568">
            <v>1055632</v>
          </cell>
        </row>
        <row r="29569">
          <cell r="A29569">
            <v>1055632</v>
          </cell>
        </row>
        <row r="29570">
          <cell r="A29570">
            <v>1055636</v>
          </cell>
        </row>
        <row r="29571">
          <cell r="A29571">
            <v>1055636</v>
          </cell>
        </row>
        <row r="29572">
          <cell r="A29572">
            <v>1055636</v>
          </cell>
        </row>
        <row r="29573">
          <cell r="A29573">
            <v>1055636</v>
          </cell>
        </row>
        <row r="29574">
          <cell r="A29574">
            <v>1055636</v>
          </cell>
        </row>
        <row r="29575">
          <cell r="A29575">
            <v>1055636</v>
          </cell>
        </row>
        <row r="29576">
          <cell r="A29576">
            <v>1055636</v>
          </cell>
        </row>
        <row r="29577">
          <cell r="A29577">
            <v>1055636</v>
          </cell>
        </row>
        <row r="29578">
          <cell r="A29578">
            <v>1055637</v>
          </cell>
        </row>
        <row r="29579">
          <cell r="A29579">
            <v>1055637</v>
          </cell>
        </row>
        <row r="29580">
          <cell r="A29580">
            <v>1055637</v>
          </cell>
        </row>
        <row r="29581">
          <cell r="A29581">
            <v>1055638</v>
          </cell>
        </row>
        <row r="29582">
          <cell r="A29582">
            <v>1055638</v>
          </cell>
        </row>
        <row r="29583">
          <cell r="A29583">
            <v>1055638</v>
          </cell>
        </row>
        <row r="29584">
          <cell r="A29584">
            <v>1055638</v>
          </cell>
        </row>
        <row r="29585">
          <cell r="A29585">
            <v>1055638</v>
          </cell>
        </row>
        <row r="29586">
          <cell r="A29586">
            <v>1055638</v>
          </cell>
        </row>
        <row r="29587">
          <cell r="A29587">
            <v>1055638</v>
          </cell>
        </row>
        <row r="29588">
          <cell r="A29588">
            <v>1055639</v>
          </cell>
        </row>
        <row r="29589">
          <cell r="A29589">
            <v>1055639</v>
          </cell>
        </row>
        <row r="29590">
          <cell r="A29590">
            <v>1055639</v>
          </cell>
        </row>
        <row r="29591">
          <cell r="A29591">
            <v>1055639</v>
          </cell>
        </row>
        <row r="29592">
          <cell r="A29592">
            <v>1055639</v>
          </cell>
        </row>
        <row r="29593">
          <cell r="A29593">
            <v>1055639</v>
          </cell>
        </row>
        <row r="29594">
          <cell r="A29594">
            <v>1055639</v>
          </cell>
        </row>
        <row r="29595">
          <cell r="A29595">
            <v>1055639</v>
          </cell>
        </row>
        <row r="29596">
          <cell r="A29596">
            <v>1055639</v>
          </cell>
        </row>
        <row r="29597">
          <cell r="A29597">
            <v>1055639</v>
          </cell>
        </row>
        <row r="29598">
          <cell r="A29598">
            <v>1055639</v>
          </cell>
        </row>
        <row r="29599">
          <cell r="A29599">
            <v>1055639</v>
          </cell>
        </row>
        <row r="29600">
          <cell r="A29600">
            <v>1055639</v>
          </cell>
        </row>
        <row r="29601">
          <cell r="A29601">
            <v>1055639</v>
          </cell>
        </row>
        <row r="29602">
          <cell r="A29602">
            <v>1055639</v>
          </cell>
        </row>
        <row r="29603">
          <cell r="A29603">
            <v>1055640</v>
          </cell>
        </row>
        <row r="29604">
          <cell r="A29604">
            <v>1055640</v>
          </cell>
        </row>
        <row r="29605">
          <cell r="A29605">
            <v>1055640</v>
          </cell>
        </row>
        <row r="29606">
          <cell r="A29606">
            <v>1055640</v>
          </cell>
        </row>
        <row r="29607">
          <cell r="A29607">
            <v>1055640</v>
          </cell>
        </row>
        <row r="29608">
          <cell r="A29608">
            <v>1055640</v>
          </cell>
        </row>
        <row r="29609">
          <cell r="A29609">
            <v>1055640</v>
          </cell>
        </row>
        <row r="29610">
          <cell r="A29610">
            <v>1055640</v>
          </cell>
        </row>
        <row r="29611">
          <cell r="A29611">
            <v>1055640</v>
          </cell>
        </row>
        <row r="29612">
          <cell r="A29612">
            <v>1055640</v>
          </cell>
        </row>
        <row r="29613">
          <cell r="A29613">
            <v>1055640</v>
          </cell>
        </row>
        <row r="29614">
          <cell r="A29614">
            <v>1055640</v>
          </cell>
        </row>
        <row r="29615">
          <cell r="A29615">
            <v>1055640</v>
          </cell>
        </row>
        <row r="29616">
          <cell r="A29616">
            <v>1055640</v>
          </cell>
        </row>
        <row r="29617">
          <cell r="A29617">
            <v>1055645</v>
          </cell>
        </row>
        <row r="29618">
          <cell r="A29618">
            <v>1055645</v>
          </cell>
        </row>
        <row r="29619">
          <cell r="A29619">
            <v>1055651</v>
          </cell>
        </row>
        <row r="29620">
          <cell r="A29620">
            <v>1055651</v>
          </cell>
        </row>
        <row r="29621">
          <cell r="A29621">
            <v>1055651</v>
          </cell>
        </row>
        <row r="29622">
          <cell r="A29622">
            <v>1055651</v>
          </cell>
        </row>
        <row r="29623">
          <cell r="A29623">
            <v>1055651</v>
          </cell>
        </row>
        <row r="29624">
          <cell r="A29624">
            <v>1055651</v>
          </cell>
        </row>
        <row r="29625">
          <cell r="A29625">
            <v>1055651</v>
          </cell>
        </row>
        <row r="29626">
          <cell r="A29626">
            <v>1055651</v>
          </cell>
        </row>
        <row r="29627">
          <cell r="A29627">
            <v>1055651</v>
          </cell>
        </row>
        <row r="29628">
          <cell r="A29628">
            <v>1055651</v>
          </cell>
        </row>
        <row r="29629">
          <cell r="A29629">
            <v>1055651</v>
          </cell>
        </row>
        <row r="29630">
          <cell r="A29630">
            <v>1055651</v>
          </cell>
        </row>
        <row r="29631">
          <cell r="A29631">
            <v>1055651</v>
          </cell>
        </row>
        <row r="29632">
          <cell r="A29632">
            <v>1055651</v>
          </cell>
        </row>
        <row r="29633">
          <cell r="A29633">
            <v>1055651</v>
          </cell>
        </row>
        <row r="29634">
          <cell r="A29634">
            <v>1055652</v>
          </cell>
        </row>
        <row r="29635">
          <cell r="A29635">
            <v>1055652</v>
          </cell>
        </row>
        <row r="29636">
          <cell r="A29636">
            <v>1055652</v>
          </cell>
        </row>
        <row r="29637">
          <cell r="A29637">
            <v>1055652</v>
          </cell>
        </row>
        <row r="29638">
          <cell r="A29638">
            <v>1055652</v>
          </cell>
        </row>
        <row r="29639">
          <cell r="A29639">
            <v>1055652</v>
          </cell>
        </row>
        <row r="29640">
          <cell r="A29640">
            <v>1055652</v>
          </cell>
        </row>
        <row r="29641">
          <cell r="A29641">
            <v>1055652</v>
          </cell>
        </row>
        <row r="29642">
          <cell r="A29642">
            <v>1055652</v>
          </cell>
        </row>
        <row r="29643">
          <cell r="A29643">
            <v>1055652</v>
          </cell>
        </row>
        <row r="29644">
          <cell r="A29644">
            <v>1055652</v>
          </cell>
        </row>
        <row r="29645">
          <cell r="A29645">
            <v>1055653</v>
          </cell>
        </row>
        <row r="29646">
          <cell r="A29646">
            <v>1055653</v>
          </cell>
        </row>
        <row r="29647">
          <cell r="A29647">
            <v>1055653</v>
          </cell>
        </row>
        <row r="29648">
          <cell r="A29648">
            <v>1055653</v>
          </cell>
        </row>
        <row r="29649">
          <cell r="A29649">
            <v>1055653</v>
          </cell>
        </row>
        <row r="29650">
          <cell r="A29650">
            <v>1055655</v>
          </cell>
        </row>
        <row r="29651">
          <cell r="A29651">
            <v>1055658</v>
          </cell>
        </row>
        <row r="29652">
          <cell r="A29652">
            <v>1055668</v>
          </cell>
        </row>
        <row r="29653">
          <cell r="A29653">
            <v>1055668</v>
          </cell>
        </row>
        <row r="29654">
          <cell r="A29654">
            <v>1055668</v>
          </cell>
        </row>
        <row r="29655">
          <cell r="A29655">
            <v>1055672</v>
          </cell>
        </row>
        <row r="29656">
          <cell r="A29656">
            <v>1055674</v>
          </cell>
        </row>
        <row r="29657">
          <cell r="A29657">
            <v>1055676</v>
          </cell>
        </row>
        <row r="29658">
          <cell r="A29658">
            <v>1055678</v>
          </cell>
        </row>
        <row r="29659">
          <cell r="A29659">
            <v>1055680</v>
          </cell>
        </row>
        <row r="29660">
          <cell r="A29660">
            <v>1055682</v>
          </cell>
        </row>
        <row r="29661">
          <cell r="A29661">
            <v>1055684</v>
          </cell>
        </row>
        <row r="29662">
          <cell r="A29662">
            <v>1055685</v>
          </cell>
        </row>
        <row r="29663">
          <cell r="A29663">
            <v>1055686</v>
          </cell>
        </row>
        <row r="29664">
          <cell r="A29664">
            <v>1055688</v>
          </cell>
        </row>
        <row r="29665">
          <cell r="A29665">
            <v>1055690</v>
          </cell>
        </row>
        <row r="29666">
          <cell r="A29666">
            <v>1055693</v>
          </cell>
        </row>
        <row r="29667">
          <cell r="A29667">
            <v>1055693</v>
          </cell>
        </row>
        <row r="29668">
          <cell r="A29668">
            <v>1055693</v>
          </cell>
        </row>
        <row r="29669">
          <cell r="A29669">
            <v>1055693</v>
          </cell>
        </row>
        <row r="29670">
          <cell r="A29670">
            <v>1055693</v>
          </cell>
        </row>
        <row r="29671">
          <cell r="A29671">
            <v>1055693</v>
          </cell>
        </row>
        <row r="29672">
          <cell r="A29672">
            <v>1055693</v>
          </cell>
        </row>
        <row r="29673">
          <cell r="A29673">
            <v>1055693</v>
          </cell>
        </row>
        <row r="29674">
          <cell r="A29674">
            <v>1055693</v>
          </cell>
        </row>
        <row r="29675">
          <cell r="A29675">
            <v>1055693</v>
          </cell>
        </row>
        <row r="29676">
          <cell r="A29676">
            <v>1055693</v>
          </cell>
        </row>
        <row r="29677">
          <cell r="A29677">
            <v>1055693</v>
          </cell>
        </row>
        <row r="29678">
          <cell r="A29678">
            <v>1055693</v>
          </cell>
        </row>
        <row r="29679">
          <cell r="A29679">
            <v>1055693</v>
          </cell>
        </row>
        <row r="29680">
          <cell r="A29680">
            <v>1055693</v>
          </cell>
        </row>
        <row r="29681">
          <cell r="A29681">
            <v>1055693</v>
          </cell>
        </row>
        <row r="29682">
          <cell r="A29682">
            <v>1055693</v>
          </cell>
        </row>
        <row r="29683">
          <cell r="A29683">
            <v>1055693</v>
          </cell>
        </row>
        <row r="29684">
          <cell r="A29684">
            <v>1055693</v>
          </cell>
        </row>
        <row r="29685">
          <cell r="A29685">
            <v>1055693</v>
          </cell>
        </row>
        <row r="29686">
          <cell r="A29686">
            <v>1055693</v>
          </cell>
        </row>
        <row r="29687">
          <cell r="A29687">
            <v>1055693</v>
          </cell>
        </row>
        <row r="29688">
          <cell r="A29688">
            <v>1055693</v>
          </cell>
        </row>
        <row r="29689">
          <cell r="A29689">
            <v>1055693</v>
          </cell>
        </row>
        <row r="29690">
          <cell r="A29690">
            <v>1055693</v>
          </cell>
        </row>
        <row r="29691">
          <cell r="A29691">
            <v>1055693</v>
          </cell>
        </row>
        <row r="29692">
          <cell r="A29692">
            <v>1055693</v>
          </cell>
        </row>
        <row r="29693">
          <cell r="A29693">
            <v>1055693</v>
          </cell>
        </row>
        <row r="29694">
          <cell r="A29694">
            <v>1055693</v>
          </cell>
        </row>
        <row r="29695">
          <cell r="A29695">
            <v>1055693</v>
          </cell>
        </row>
        <row r="29696">
          <cell r="A29696">
            <v>1055693</v>
          </cell>
        </row>
        <row r="29697">
          <cell r="A29697">
            <v>1055693</v>
          </cell>
        </row>
        <row r="29698">
          <cell r="A29698">
            <v>1055693</v>
          </cell>
        </row>
        <row r="29699">
          <cell r="A29699">
            <v>1055693</v>
          </cell>
        </row>
        <row r="29700">
          <cell r="A29700">
            <v>1055693</v>
          </cell>
        </row>
        <row r="29701">
          <cell r="A29701">
            <v>1055693</v>
          </cell>
        </row>
        <row r="29702">
          <cell r="A29702">
            <v>1055693</v>
          </cell>
        </row>
        <row r="29703">
          <cell r="A29703">
            <v>1055693</v>
          </cell>
        </row>
        <row r="29704">
          <cell r="A29704">
            <v>1055693</v>
          </cell>
        </row>
        <row r="29705">
          <cell r="A29705">
            <v>1055694</v>
          </cell>
        </row>
        <row r="29706">
          <cell r="A29706">
            <v>1055694</v>
          </cell>
        </row>
        <row r="29707">
          <cell r="A29707">
            <v>1055694</v>
          </cell>
        </row>
        <row r="29708">
          <cell r="A29708">
            <v>1055694</v>
          </cell>
        </row>
        <row r="29709">
          <cell r="A29709">
            <v>1055695</v>
          </cell>
        </row>
        <row r="29710">
          <cell r="A29710">
            <v>1055695</v>
          </cell>
        </row>
        <row r="29711">
          <cell r="A29711">
            <v>1055695</v>
          </cell>
        </row>
        <row r="29712">
          <cell r="A29712">
            <v>1055697</v>
          </cell>
        </row>
        <row r="29713">
          <cell r="A29713">
            <v>1055697</v>
          </cell>
        </row>
        <row r="29714">
          <cell r="A29714">
            <v>1055697</v>
          </cell>
        </row>
        <row r="29715">
          <cell r="A29715">
            <v>1055704</v>
          </cell>
        </row>
        <row r="29716">
          <cell r="A29716">
            <v>1055709</v>
          </cell>
        </row>
        <row r="29717">
          <cell r="A29717">
            <v>1055710</v>
          </cell>
        </row>
        <row r="29718">
          <cell r="A29718">
            <v>1055711</v>
          </cell>
        </row>
        <row r="29719">
          <cell r="A29719">
            <v>1055712</v>
          </cell>
        </row>
        <row r="29720">
          <cell r="A29720">
            <v>1055723</v>
          </cell>
        </row>
        <row r="29721">
          <cell r="A29721">
            <v>1055730</v>
          </cell>
        </row>
        <row r="29722">
          <cell r="A29722">
            <v>1055731</v>
          </cell>
        </row>
        <row r="29723">
          <cell r="A29723">
            <v>1055739</v>
          </cell>
        </row>
        <row r="29724">
          <cell r="A29724">
            <v>1055741</v>
          </cell>
        </row>
        <row r="29725">
          <cell r="A29725">
            <v>1055763</v>
          </cell>
        </row>
        <row r="29726">
          <cell r="A29726">
            <v>1055771</v>
          </cell>
        </row>
        <row r="29727">
          <cell r="A29727">
            <v>1055771</v>
          </cell>
        </row>
        <row r="29728">
          <cell r="A29728">
            <v>1055771</v>
          </cell>
        </row>
        <row r="29729">
          <cell r="A29729">
            <v>1055771</v>
          </cell>
        </row>
        <row r="29730">
          <cell r="A29730">
            <v>1055771</v>
          </cell>
        </row>
        <row r="29731">
          <cell r="A29731">
            <v>1055771</v>
          </cell>
        </row>
        <row r="29732">
          <cell r="A29732">
            <v>1055771</v>
          </cell>
        </row>
        <row r="29733">
          <cell r="A29733">
            <v>1055772</v>
          </cell>
        </row>
        <row r="29734">
          <cell r="A29734">
            <v>1055772</v>
          </cell>
        </row>
        <row r="29735">
          <cell r="A29735">
            <v>1055776</v>
          </cell>
        </row>
        <row r="29736">
          <cell r="A29736">
            <v>1055776</v>
          </cell>
        </row>
        <row r="29737">
          <cell r="A29737">
            <v>1055776</v>
          </cell>
        </row>
        <row r="29738">
          <cell r="A29738">
            <v>1055776</v>
          </cell>
        </row>
        <row r="29739">
          <cell r="A29739">
            <v>1055776</v>
          </cell>
        </row>
        <row r="29740">
          <cell r="A29740">
            <v>1055776</v>
          </cell>
        </row>
        <row r="29741">
          <cell r="A29741">
            <v>1055776</v>
          </cell>
        </row>
        <row r="29742">
          <cell r="A29742">
            <v>1055776</v>
          </cell>
        </row>
        <row r="29743">
          <cell r="A29743">
            <v>1055776</v>
          </cell>
        </row>
        <row r="29744">
          <cell r="A29744">
            <v>1055783</v>
          </cell>
        </row>
        <row r="29745">
          <cell r="A29745">
            <v>1055783</v>
          </cell>
        </row>
        <row r="29746">
          <cell r="A29746">
            <v>1055783</v>
          </cell>
        </row>
        <row r="29747">
          <cell r="A29747">
            <v>1055783</v>
          </cell>
        </row>
        <row r="29748">
          <cell r="A29748">
            <v>1055783</v>
          </cell>
        </row>
        <row r="29749">
          <cell r="A29749">
            <v>1055783</v>
          </cell>
        </row>
        <row r="29750">
          <cell r="A29750">
            <v>1055784</v>
          </cell>
        </row>
        <row r="29751">
          <cell r="A29751">
            <v>1055784</v>
          </cell>
        </row>
        <row r="29752">
          <cell r="A29752">
            <v>1055784</v>
          </cell>
        </row>
        <row r="29753">
          <cell r="A29753">
            <v>1055784</v>
          </cell>
        </row>
        <row r="29754">
          <cell r="A29754">
            <v>1055784</v>
          </cell>
        </row>
        <row r="29755">
          <cell r="A29755">
            <v>1055785</v>
          </cell>
        </row>
        <row r="29756">
          <cell r="A29756">
            <v>1055785</v>
          </cell>
        </row>
        <row r="29757">
          <cell r="A29757">
            <v>1055785</v>
          </cell>
        </row>
        <row r="29758">
          <cell r="A29758">
            <v>1055785</v>
          </cell>
        </row>
        <row r="29759">
          <cell r="A29759">
            <v>1055786</v>
          </cell>
        </row>
        <row r="29760">
          <cell r="A29760">
            <v>1055786</v>
          </cell>
        </row>
        <row r="29761">
          <cell r="A29761">
            <v>1055786</v>
          </cell>
        </row>
        <row r="29762">
          <cell r="A29762">
            <v>1055786</v>
          </cell>
        </row>
        <row r="29763">
          <cell r="A29763">
            <v>1055786</v>
          </cell>
        </row>
        <row r="29764">
          <cell r="A29764">
            <v>1055786</v>
          </cell>
        </row>
        <row r="29765">
          <cell r="A29765">
            <v>1055786</v>
          </cell>
        </row>
        <row r="29766">
          <cell r="A29766">
            <v>1055786</v>
          </cell>
        </row>
        <row r="29767">
          <cell r="A29767">
            <v>1055786</v>
          </cell>
        </row>
        <row r="29768">
          <cell r="A29768">
            <v>1055786</v>
          </cell>
        </row>
        <row r="29769">
          <cell r="A29769">
            <v>1055788</v>
          </cell>
        </row>
        <row r="29770">
          <cell r="A29770">
            <v>1055788</v>
          </cell>
        </row>
        <row r="29771">
          <cell r="A29771">
            <v>1055788</v>
          </cell>
        </row>
        <row r="29772">
          <cell r="A29772">
            <v>1055788</v>
          </cell>
        </row>
        <row r="29773">
          <cell r="A29773">
            <v>1055788</v>
          </cell>
        </row>
        <row r="29774">
          <cell r="A29774">
            <v>1055788</v>
          </cell>
        </row>
        <row r="29775">
          <cell r="A29775">
            <v>1055789</v>
          </cell>
        </row>
        <row r="29776">
          <cell r="A29776">
            <v>1055789</v>
          </cell>
        </row>
        <row r="29777">
          <cell r="A29777">
            <v>1055789</v>
          </cell>
        </row>
        <row r="29778">
          <cell r="A29778">
            <v>1055789</v>
          </cell>
        </row>
        <row r="29779">
          <cell r="A29779">
            <v>1055789</v>
          </cell>
        </row>
        <row r="29780">
          <cell r="A29780">
            <v>1055790</v>
          </cell>
        </row>
        <row r="29781">
          <cell r="A29781">
            <v>1055790</v>
          </cell>
        </row>
        <row r="29782">
          <cell r="A29782">
            <v>1055790</v>
          </cell>
        </row>
        <row r="29783">
          <cell r="A29783">
            <v>1055790</v>
          </cell>
        </row>
        <row r="29784">
          <cell r="A29784">
            <v>1055790</v>
          </cell>
        </row>
        <row r="29785">
          <cell r="A29785">
            <v>1055790</v>
          </cell>
        </row>
        <row r="29786">
          <cell r="A29786">
            <v>1055790</v>
          </cell>
        </row>
        <row r="29787">
          <cell r="A29787">
            <v>1055790</v>
          </cell>
        </row>
        <row r="29788">
          <cell r="A29788">
            <v>1055790</v>
          </cell>
        </row>
        <row r="29789">
          <cell r="A29789">
            <v>1055790</v>
          </cell>
        </row>
        <row r="29790">
          <cell r="A29790">
            <v>1055790</v>
          </cell>
        </row>
        <row r="29791">
          <cell r="A29791">
            <v>1055790</v>
          </cell>
        </row>
        <row r="29792">
          <cell r="A29792">
            <v>1055790</v>
          </cell>
        </row>
        <row r="29793">
          <cell r="A29793">
            <v>1055790</v>
          </cell>
        </row>
        <row r="29794">
          <cell r="A29794">
            <v>1055790</v>
          </cell>
        </row>
        <row r="29795">
          <cell r="A29795">
            <v>1055790</v>
          </cell>
        </row>
        <row r="29796">
          <cell r="A29796">
            <v>1055790</v>
          </cell>
        </row>
        <row r="29797">
          <cell r="A29797">
            <v>1055790</v>
          </cell>
        </row>
        <row r="29798">
          <cell r="A29798">
            <v>1055790</v>
          </cell>
        </row>
        <row r="29799">
          <cell r="A29799">
            <v>1055790</v>
          </cell>
        </row>
        <row r="29800">
          <cell r="A29800">
            <v>1055790</v>
          </cell>
        </row>
        <row r="29801">
          <cell r="A29801">
            <v>1055790</v>
          </cell>
        </row>
        <row r="29802">
          <cell r="A29802">
            <v>1055791</v>
          </cell>
        </row>
        <row r="29803">
          <cell r="A29803">
            <v>1055791</v>
          </cell>
        </row>
        <row r="29804">
          <cell r="A29804">
            <v>1055791</v>
          </cell>
        </row>
        <row r="29805">
          <cell r="A29805">
            <v>1055791</v>
          </cell>
        </row>
        <row r="29806">
          <cell r="A29806">
            <v>1055791</v>
          </cell>
        </row>
        <row r="29807">
          <cell r="A29807">
            <v>1055791</v>
          </cell>
        </row>
        <row r="29808">
          <cell r="A29808">
            <v>1055791</v>
          </cell>
        </row>
        <row r="29809">
          <cell r="A29809">
            <v>1055791</v>
          </cell>
        </row>
        <row r="29810">
          <cell r="A29810">
            <v>1055791</v>
          </cell>
        </row>
        <row r="29811">
          <cell r="A29811">
            <v>1055791</v>
          </cell>
        </row>
        <row r="29812">
          <cell r="A29812">
            <v>1055791</v>
          </cell>
        </row>
        <row r="29813">
          <cell r="A29813">
            <v>1055791</v>
          </cell>
        </row>
        <row r="29814">
          <cell r="A29814">
            <v>1055792</v>
          </cell>
        </row>
        <row r="29815">
          <cell r="A29815">
            <v>1055792</v>
          </cell>
        </row>
        <row r="29816">
          <cell r="A29816">
            <v>1055792</v>
          </cell>
        </row>
        <row r="29817">
          <cell r="A29817">
            <v>1055792</v>
          </cell>
        </row>
        <row r="29818">
          <cell r="A29818">
            <v>1055792</v>
          </cell>
        </row>
        <row r="29819">
          <cell r="A29819">
            <v>1055792</v>
          </cell>
        </row>
        <row r="29820">
          <cell r="A29820">
            <v>1055792</v>
          </cell>
        </row>
        <row r="29821">
          <cell r="A29821">
            <v>1055792</v>
          </cell>
        </row>
        <row r="29822">
          <cell r="A29822">
            <v>1055792</v>
          </cell>
        </row>
        <row r="29823">
          <cell r="A29823">
            <v>1055792</v>
          </cell>
        </row>
        <row r="29824">
          <cell r="A29824">
            <v>1055792</v>
          </cell>
        </row>
        <row r="29825">
          <cell r="A29825">
            <v>1055792</v>
          </cell>
        </row>
        <row r="29826">
          <cell r="A29826">
            <v>1055792</v>
          </cell>
        </row>
        <row r="29827">
          <cell r="A29827">
            <v>1055794</v>
          </cell>
        </row>
        <row r="29828">
          <cell r="A29828">
            <v>1055795</v>
          </cell>
        </row>
        <row r="29829">
          <cell r="A29829">
            <v>1055795</v>
          </cell>
        </row>
        <row r="29830">
          <cell r="A29830">
            <v>1055795</v>
          </cell>
        </row>
        <row r="29831">
          <cell r="A29831">
            <v>1055795</v>
          </cell>
        </row>
        <row r="29832">
          <cell r="A29832">
            <v>1055795</v>
          </cell>
        </row>
        <row r="29833">
          <cell r="A29833">
            <v>1055795</v>
          </cell>
        </row>
        <row r="29834">
          <cell r="A29834">
            <v>1055795</v>
          </cell>
        </row>
        <row r="29835">
          <cell r="A29835">
            <v>1055795</v>
          </cell>
        </row>
        <row r="29836">
          <cell r="A29836">
            <v>1055795</v>
          </cell>
        </row>
        <row r="29837">
          <cell r="A29837">
            <v>1055795</v>
          </cell>
        </row>
        <row r="29838">
          <cell r="A29838">
            <v>1055796</v>
          </cell>
        </row>
        <row r="29839">
          <cell r="A29839">
            <v>1055796</v>
          </cell>
        </row>
        <row r="29840">
          <cell r="A29840">
            <v>1055796</v>
          </cell>
        </row>
        <row r="29841">
          <cell r="A29841">
            <v>1055796</v>
          </cell>
        </row>
        <row r="29842">
          <cell r="A29842">
            <v>1055796</v>
          </cell>
        </row>
        <row r="29843">
          <cell r="A29843">
            <v>1055796</v>
          </cell>
        </row>
        <row r="29844">
          <cell r="A29844">
            <v>1055796</v>
          </cell>
        </row>
        <row r="29845">
          <cell r="A29845">
            <v>1055796</v>
          </cell>
        </row>
        <row r="29846">
          <cell r="A29846">
            <v>1055796</v>
          </cell>
        </row>
        <row r="29847">
          <cell r="A29847">
            <v>1055797</v>
          </cell>
        </row>
        <row r="29848">
          <cell r="A29848">
            <v>1055797</v>
          </cell>
        </row>
        <row r="29849">
          <cell r="A29849">
            <v>1055797</v>
          </cell>
        </row>
        <row r="29850">
          <cell r="A29850">
            <v>1055797</v>
          </cell>
        </row>
        <row r="29851">
          <cell r="A29851">
            <v>1055797</v>
          </cell>
        </row>
        <row r="29852">
          <cell r="A29852">
            <v>1055797</v>
          </cell>
        </row>
        <row r="29853">
          <cell r="A29853">
            <v>1055797</v>
          </cell>
        </row>
        <row r="29854">
          <cell r="A29854">
            <v>1055797</v>
          </cell>
        </row>
        <row r="29855">
          <cell r="A29855">
            <v>1055797</v>
          </cell>
        </row>
        <row r="29856">
          <cell r="A29856">
            <v>1055800</v>
          </cell>
        </row>
        <row r="29857">
          <cell r="A29857">
            <v>1055800</v>
          </cell>
        </row>
        <row r="29858">
          <cell r="A29858">
            <v>1055800</v>
          </cell>
        </row>
        <row r="29859">
          <cell r="A29859">
            <v>1055800</v>
          </cell>
        </row>
        <row r="29860">
          <cell r="A29860">
            <v>1055800</v>
          </cell>
        </row>
        <row r="29861">
          <cell r="A29861">
            <v>1055800</v>
          </cell>
        </row>
        <row r="29862">
          <cell r="A29862">
            <v>1055800</v>
          </cell>
        </row>
        <row r="29863">
          <cell r="A29863">
            <v>1055801</v>
          </cell>
        </row>
        <row r="29864">
          <cell r="A29864">
            <v>1055801</v>
          </cell>
        </row>
        <row r="29865">
          <cell r="A29865">
            <v>1055801</v>
          </cell>
        </row>
        <row r="29866">
          <cell r="A29866">
            <v>1055801</v>
          </cell>
        </row>
        <row r="29867">
          <cell r="A29867">
            <v>1055801</v>
          </cell>
        </row>
        <row r="29868">
          <cell r="A29868">
            <v>1055801</v>
          </cell>
        </row>
        <row r="29869">
          <cell r="A29869">
            <v>1055801</v>
          </cell>
        </row>
        <row r="29870">
          <cell r="A29870">
            <v>1055802</v>
          </cell>
        </row>
        <row r="29871">
          <cell r="A29871">
            <v>1055802</v>
          </cell>
        </row>
        <row r="29872">
          <cell r="A29872">
            <v>1055802</v>
          </cell>
        </row>
        <row r="29873">
          <cell r="A29873">
            <v>1055802</v>
          </cell>
        </row>
        <row r="29874">
          <cell r="A29874">
            <v>1055802</v>
          </cell>
        </row>
        <row r="29875">
          <cell r="A29875">
            <v>1055802</v>
          </cell>
        </row>
        <row r="29876">
          <cell r="A29876">
            <v>1055802</v>
          </cell>
        </row>
        <row r="29877">
          <cell r="A29877">
            <v>1055803</v>
          </cell>
        </row>
        <row r="29878">
          <cell r="A29878">
            <v>1055803</v>
          </cell>
        </row>
        <row r="29879">
          <cell r="A29879">
            <v>1055803</v>
          </cell>
        </row>
        <row r="29880">
          <cell r="A29880">
            <v>1055803</v>
          </cell>
        </row>
        <row r="29881">
          <cell r="A29881">
            <v>1055803</v>
          </cell>
        </row>
        <row r="29882">
          <cell r="A29882">
            <v>1055803</v>
          </cell>
        </row>
        <row r="29883">
          <cell r="A29883">
            <v>1055803</v>
          </cell>
        </row>
        <row r="29884">
          <cell r="A29884">
            <v>1055803</v>
          </cell>
        </row>
        <row r="29885">
          <cell r="A29885">
            <v>1055803</v>
          </cell>
        </row>
        <row r="29886">
          <cell r="A29886">
            <v>1055803</v>
          </cell>
        </row>
        <row r="29887">
          <cell r="A29887">
            <v>1055803</v>
          </cell>
        </row>
        <row r="29888">
          <cell r="A29888">
            <v>1055803</v>
          </cell>
        </row>
        <row r="29889">
          <cell r="A29889">
            <v>1055806</v>
          </cell>
        </row>
        <row r="29890">
          <cell r="A29890">
            <v>1055806</v>
          </cell>
        </row>
        <row r="29891">
          <cell r="A29891">
            <v>1055806</v>
          </cell>
        </row>
        <row r="29892">
          <cell r="A29892">
            <v>1055806</v>
          </cell>
        </row>
        <row r="29893">
          <cell r="A29893">
            <v>1055806</v>
          </cell>
        </row>
        <row r="29894">
          <cell r="A29894">
            <v>1055806</v>
          </cell>
        </row>
        <row r="29895">
          <cell r="A29895">
            <v>1055806</v>
          </cell>
        </row>
        <row r="29896">
          <cell r="A29896">
            <v>1055806</v>
          </cell>
        </row>
        <row r="29897">
          <cell r="A29897">
            <v>1055806</v>
          </cell>
        </row>
        <row r="29898">
          <cell r="A29898">
            <v>1055806</v>
          </cell>
        </row>
        <row r="29899">
          <cell r="A29899">
            <v>1055806</v>
          </cell>
        </row>
        <row r="29900">
          <cell r="A29900">
            <v>1055806</v>
          </cell>
        </row>
        <row r="29901">
          <cell r="A29901">
            <v>1055806</v>
          </cell>
        </row>
        <row r="29902">
          <cell r="A29902">
            <v>1055807</v>
          </cell>
        </row>
        <row r="29903">
          <cell r="A29903">
            <v>1055807</v>
          </cell>
        </row>
        <row r="29904">
          <cell r="A29904">
            <v>1055807</v>
          </cell>
        </row>
        <row r="29905">
          <cell r="A29905">
            <v>1055807</v>
          </cell>
        </row>
        <row r="29906">
          <cell r="A29906">
            <v>1055807</v>
          </cell>
        </row>
        <row r="29907">
          <cell r="A29907">
            <v>1055807</v>
          </cell>
        </row>
        <row r="29908">
          <cell r="A29908">
            <v>1055807</v>
          </cell>
        </row>
        <row r="29909">
          <cell r="A29909">
            <v>1055807</v>
          </cell>
        </row>
        <row r="29910">
          <cell r="A29910">
            <v>1055807</v>
          </cell>
        </row>
        <row r="29911">
          <cell r="A29911">
            <v>1055807</v>
          </cell>
        </row>
        <row r="29912">
          <cell r="A29912">
            <v>1055807</v>
          </cell>
        </row>
        <row r="29913">
          <cell r="A29913">
            <v>1055807</v>
          </cell>
        </row>
        <row r="29914">
          <cell r="A29914">
            <v>1055807</v>
          </cell>
        </row>
        <row r="29915">
          <cell r="A29915">
            <v>1055807</v>
          </cell>
        </row>
        <row r="29916">
          <cell r="A29916">
            <v>1055808</v>
          </cell>
        </row>
        <row r="29917">
          <cell r="A29917">
            <v>1055808</v>
          </cell>
        </row>
        <row r="29918">
          <cell r="A29918">
            <v>1055808</v>
          </cell>
        </row>
        <row r="29919">
          <cell r="A29919">
            <v>1055808</v>
          </cell>
        </row>
        <row r="29920">
          <cell r="A29920">
            <v>1055808</v>
          </cell>
        </row>
        <row r="29921">
          <cell r="A29921">
            <v>1055808</v>
          </cell>
        </row>
        <row r="29922">
          <cell r="A29922">
            <v>1055808</v>
          </cell>
        </row>
        <row r="29923">
          <cell r="A29923">
            <v>1055808</v>
          </cell>
        </row>
        <row r="29924">
          <cell r="A29924">
            <v>1055808</v>
          </cell>
        </row>
        <row r="29925">
          <cell r="A29925">
            <v>1055808</v>
          </cell>
        </row>
        <row r="29926">
          <cell r="A29926">
            <v>1055808</v>
          </cell>
        </row>
        <row r="29927">
          <cell r="A29927">
            <v>1055808</v>
          </cell>
        </row>
        <row r="29928">
          <cell r="A29928">
            <v>1055809</v>
          </cell>
        </row>
        <row r="29929">
          <cell r="A29929">
            <v>1055809</v>
          </cell>
        </row>
        <row r="29930">
          <cell r="A29930">
            <v>1055809</v>
          </cell>
        </row>
        <row r="29931">
          <cell r="A29931">
            <v>1055809</v>
          </cell>
        </row>
        <row r="29932">
          <cell r="A29932">
            <v>1055809</v>
          </cell>
        </row>
        <row r="29933">
          <cell r="A29933">
            <v>1055809</v>
          </cell>
        </row>
        <row r="29934">
          <cell r="A29934">
            <v>1055809</v>
          </cell>
        </row>
        <row r="29935">
          <cell r="A29935">
            <v>1055809</v>
          </cell>
        </row>
        <row r="29936">
          <cell r="A29936">
            <v>1055809</v>
          </cell>
        </row>
        <row r="29937">
          <cell r="A29937">
            <v>1055810</v>
          </cell>
        </row>
        <row r="29938">
          <cell r="A29938">
            <v>1055810</v>
          </cell>
        </row>
        <row r="29939">
          <cell r="A29939">
            <v>1055810</v>
          </cell>
        </row>
        <row r="29940">
          <cell r="A29940">
            <v>1055810</v>
          </cell>
        </row>
        <row r="29941">
          <cell r="A29941">
            <v>1055810</v>
          </cell>
        </row>
        <row r="29942">
          <cell r="A29942">
            <v>1055810</v>
          </cell>
        </row>
        <row r="29943">
          <cell r="A29943">
            <v>1055812</v>
          </cell>
        </row>
        <row r="29944">
          <cell r="A29944">
            <v>1055812</v>
          </cell>
        </row>
        <row r="29945">
          <cell r="A29945">
            <v>1055812</v>
          </cell>
        </row>
        <row r="29946">
          <cell r="A29946">
            <v>1055812</v>
          </cell>
        </row>
        <row r="29947">
          <cell r="A29947">
            <v>1055812</v>
          </cell>
        </row>
        <row r="29948">
          <cell r="A29948">
            <v>1055812</v>
          </cell>
        </row>
        <row r="29949">
          <cell r="A29949">
            <v>1055812</v>
          </cell>
        </row>
        <row r="29950">
          <cell r="A29950">
            <v>1055812</v>
          </cell>
        </row>
        <row r="29951">
          <cell r="A29951">
            <v>1055813</v>
          </cell>
        </row>
        <row r="29952">
          <cell r="A29952">
            <v>1055813</v>
          </cell>
        </row>
        <row r="29953">
          <cell r="A29953">
            <v>1055813</v>
          </cell>
        </row>
        <row r="29954">
          <cell r="A29954">
            <v>1055813</v>
          </cell>
        </row>
        <row r="29955">
          <cell r="A29955">
            <v>1055813</v>
          </cell>
        </row>
        <row r="29956">
          <cell r="A29956">
            <v>1055813</v>
          </cell>
        </row>
        <row r="29957">
          <cell r="A29957">
            <v>1055813</v>
          </cell>
        </row>
        <row r="29958">
          <cell r="A29958">
            <v>1055813</v>
          </cell>
        </row>
        <row r="29959">
          <cell r="A29959">
            <v>1055813</v>
          </cell>
        </row>
        <row r="29960">
          <cell r="A29960">
            <v>1055813</v>
          </cell>
        </row>
        <row r="29961">
          <cell r="A29961">
            <v>1055813</v>
          </cell>
        </row>
        <row r="29962">
          <cell r="A29962">
            <v>1055816</v>
          </cell>
        </row>
        <row r="29963">
          <cell r="A29963">
            <v>1055816</v>
          </cell>
        </row>
        <row r="29964">
          <cell r="A29964">
            <v>1055816</v>
          </cell>
        </row>
        <row r="29965">
          <cell r="A29965">
            <v>1055816</v>
          </cell>
        </row>
        <row r="29966">
          <cell r="A29966">
            <v>1055816</v>
          </cell>
        </row>
        <row r="29967">
          <cell r="A29967">
            <v>1055816</v>
          </cell>
        </row>
        <row r="29968">
          <cell r="A29968">
            <v>1055816</v>
          </cell>
        </row>
        <row r="29969">
          <cell r="A29969">
            <v>1055816</v>
          </cell>
        </row>
        <row r="29970">
          <cell r="A29970">
            <v>1055816</v>
          </cell>
        </row>
        <row r="29971">
          <cell r="A29971">
            <v>1055816</v>
          </cell>
        </row>
        <row r="29972">
          <cell r="A29972">
            <v>1055816</v>
          </cell>
        </row>
        <row r="29973">
          <cell r="A29973">
            <v>1055816</v>
          </cell>
        </row>
        <row r="29974">
          <cell r="A29974">
            <v>1055816</v>
          </cell>
        </row>
        <row r="29975">
          <cell r="A29975">
            <v>1055817</v>
          </cell>
        </row>
        <row r="29976">
          <cell r="A29976">
            <v>1055817</v>
          </cell>
        </row>
        <row r="29977">
          <cell r="A29977">
            <v>1055817</v>
          </cell>
        </row>
        <row r="29978">
          <cell r="A29978">
            <v>1055817</v>
          </cell>
        </row>
        <row r="29979">
          <cell r="A29979">
            <v>1055817</v>
          </cell>
        </row>
        <row r="29980">
          <cell r="A29980">
            <v>1055817</v>
          </cell>
        </row>
        <row r="29981">
          <cell r="A29981">
            <v>1055817</v>
          </cell>
        </row>
        <row r="29982">
          <cell r="A29982">
            <v>1055817</v>
          </cell>
        </row>
        <row r="29983">
          <cell r="A29983">
            <v>1055817</v>
          </cell>
        </row>
        <row r="29984">
          <cell r="A29984">
            <v>1055817</v>
          </cell>
        </row>
        <row r="29985">
          <cell r="A29985">
            <v>1055817</v>
          </cell>
        </row>
        <row r="29986">
          <cell r="A29986">
            <v>1055817</v>
          </cell>
        </row>
        <row r="29987">
          <cell r="A29987">
            <v>1055817</v>
          </cell>
        </row>
        <row r="29988">
          <cell r="A29988">
            <v>1055817</v>
          </cell>
        </row>
        <row r="29989">
          <cell r="A29989">
            <v>1055817</v>
          </cell>
        </row>
        <row r="29990">
          <cell r="A29990">
            <v>1055817</v>
          </cell>
        </row>
        <row r="29991">
          <cell r="A29991">
            <v>1055817</v>
          </cell>
        </row>
        <row r="29992">
          <cell r="A29992">
            <v>1055817</v>
          </cell>
        </row>
        <row r="29993">
          <cell r="A29993">
            <v>1055818</v>
          </cell>
        </row>
        <row r="29994">
          <cell r="A29994">
            <v>1055818</v>
          </cell>
        </row>
        <row r="29995">
          <cell r="A29995">
            <v>1055818</v>
          </cell>
        </row>
        <row r="29996">
          <cell r="A29996">
            <v>1055818</v>
          </cell>
        </row>
        <row r="29997">
          <cell r="A29997">
            <v>1055818</v>
          </cell>
        </row>
        <row r="29998">
          <cell r="A29998">
            <v>1055818</v>
          </cell>
        </row>
        <row r="29999">
          <cell r="A29999">
            <v>1055818</v>
          </cell>
        </row>
        <row r="30000">
          <cell r="A30000">
            <v>1055818</v>
          </cell>
        </row>
        <row r="30001">
          <cell r="A30001">
            <v>1055818</v>
          </cell>
        </row>
        <row r="30002">
          <cell r="A30002">
            <v>1055818</v>
          </cell>
        </row>
        <row r="30003">
          <cell r="A30003">
            <v>1055818</v>
          </cell>
        </row>
        <row r="30004">
          <cell r="A30004">
            <v>1055818</v>
          </cell>
        </row>
        <row r="30005">
          <cell r="A30005">
            <v>1055818</v>
          </cell>
        </row>
        <row r="30006">
          <cell r="A30006">
            <v>1055818</v>
          </cell>
        </row>
        <row r="30007">
          <cell r="A30007">
            <v>1055818</v>
          </cell>
        </row>
        <row r="30008">
          <cell r="A30008">
            <v>1055819</v>
          </cell>
        </row>
        <row r="30009">
          <cell r="A30009">
            <v>1055819</v>
          </cell>
        </row>
        <row r="30010">
          <cell r="A30010">
            <v>1055819</v>
          </cell>
        </row>
        <row r="30011">
          <cell r="A30011">
            <v>1055819</v>
          </cell>
        </row>
        <row r="30012">
          <cell r="A30012">
            <v>1055819</v>
          </cell>
        </row>
        <row r="30013">
          <cell r="A30013">
            <v>1055819</v>
          </cell>
        </row>
        <row r="30014">
          <cell r="A30014">
            <v>1055819</v>
          </cell>
        </row>
        <row r="30015">
          <cell r="A30015">
            <v>1055819</v>
          </cell>
        </row>
        <row r="30016">
          <cell r="A30016">
            <v>1055819</v>
          </cell>
        </row>
        <row r="30017">
          <cell r="A30017">
            <v>1055819</v>
          </cell>
        </row>
        <row r="30018">
          <cell r="A30018">
            <v>1055819</v>
          </cell>
        </row>
        <row r="30019">
          <cell r="A30019">
            <v>1055819</v>
          </cell>
        </row>
        <row r="30020">
          <cell r="A30020">
            <v>1055819</v>
          </cell>
        </row>
        <row r="30021">
          <cell r="A30021">
            <v>1055820</v>
          </cell>
        </row>
        <row r="30022">
          <cell r="A30022">
            <v>1055820</v>
          </cell>
        </row>
        <row r="30023">
          <cell r="A30023">
            <v>1055820</v>
          </cell>
        </row>
        <row r="30024">
          <cell r="A30024">
            <v>1055820</v>
          </cell>
        </row>
        <row r="30025">
          <cell r="A30025">
            <v>1055820</v>
          </cell>
        </row>
        <row r="30026">
          <cell r="A30026">
            <v>1055820</v>
          </cell>
        </row>
        <row r="30027">
          <cell r="A30027">
            <v>1055820</v>
          </cell>
        </row>
        <row r="30028">
          <cell r="A30028">
            <v>1055820</v>
          </cell>
        </row>
        <row r="30029">
          <cell r="A30029">
            <v>1055820</v>
          </cell>
        </row>
        <row r="30030">
          <cell r="A30030">
            <v>1055820</v>
          </cell>
        </row>
        <row r="30031">
          <cell r="A30031">
            <v>1055820</v>
          </cell>
        </row>
        <row r="30032">
          <cell r="A30032">
            <v>1055821</v>
          </cell>
        </row>
        <row r="30033">
          <cell r="A30033">
            <v>1055821</v>
          </cell>
        </row>
        <row r="30034">
          <cell r="A30034">
            <v>1055821</v>
          </cell>
        </row>
        <row r="30035">
          <cell r="A30035">
            <v>1055821</v>
          </cell>
        </row>
        <row r="30036">
          <cell r="A30036">
            <v>1055821</v>
          </cell>
        </row>
        <row r="30037">
          <cell r="A30037">
            <v>1055821</v>
          </cell>
        </row>
        <row r="30038">
          <cell r="A30038">
            <v>1055821</v>
          </cell>
        </row>
        <row r="30039">
          <cell r="A30039">
            <v>1055821</v>
          </cell>
        </row>
        <row r="30040">
          <cell r="A30040">
            <v>1055822</v>
          </cell>
        </row>
        <row r="30041">
          <cell r="A30041">
            <v>1055822</v>
          </cell>
        </row>
        <row r="30042">
          <cell r="A30042">
            <v>1055822</v>
          </cell>
        </row>
        <row r="30043">
          <cell r="A30043">
            <v>1055822</v>
          </cell>
        </row>
        <row r="30044">
          <cell r="A30044">
            <v>1055822</v>
          </cell>
        </row>
        <row r="30045">
          <cell r="A30045">
            <v>1055822</v>
          </cell>
        </row>
        <row r="30046">
          <cell r="A30046">
            <v>1055822</v>
          </cell>
        </row>
        <row r="30047">
          <cell r="A30047">
            <v>1055822</v>
          </cell>
        </row>
        <row r="30048">
          <cell r="A30048">
            <v>1055822</v>
          </cell>
        </row>
        <row r="30049">
          <cell r="A30049">
            <v>1055822</v>
          </cell>
        </row>
        <row r="30050">
          <cell r="A30050">
            <v>1055822</v>
          </cell>
        </row>
        <row r="30051">
          <cell r="A30051">
            <v>1055822</v>
          </cell>
        </row>
        <row r="30052">
          <cell r="A30052">
            <v>1055822</v>
          </cell>
        </row>
        <row r="30053">
          <cell r="A30053">
            <v>1055822</v>
          </cell>
        </row>
        <row r="30054">
          <cell r="A30054">
            <v>1055823</v>
          </cell>
        </row>
        <row r="30055">
          <cell r="A30055">
            <v>1055823</v>
          </cell>
        </row>
        <row r="30056">
          <cell r="A30056">
            <v>1055823</v>
          </cell>
        </row>
        <row r="30057">
          <cell r="A30057">
            <v>1055823</v>
          </cell>
        </row>
        <row r="30058">
          <cell r="A30058">
            <v>1055823</v>
          </cell>
        </row>
        <row r="30059">
          <cell r="A30059">
            <v>1055823</v>
          </cell>
        </row>
        <row r="30060">
          <cell r="A30060">
            <v>1055823</v>
          </cell>
        </row>
        <row r="30061">
          <cell r="A30061">
            <v>1055823</v>
          </cell>
        </row>
        <row r="30062">
          <cell r="A30062">
            <v>1055823</v>
          </cell>
        </row>
        <row r="30063">
          <cell r="A30063">
            <v>1055823</v>
          </cell>
        </row>
        <row r="30064">
          <cell r="A30064">
            <v>1055823</v>
          </cell>
        </row>
        <row r="30065">
          <cell r="A30065">
            <v>1055823</v>
          </cell>
        </row>
        <row r="30066">
          <cell r="A30066">
            <v>1055823</v>
          </cell>
        </row>
        <row r="30067">
          <cell r="A30067">
            <v>1055823</v>
          </cell>
        </row>
        <row r="30068">
          <cell r="A30068">
            <v>1055823</v>
          </cell>
        </row>
        <row r="30069">
          <cell r="A30069">
            <v>1055823</v>
          </cell>
        </row>
        <row r="30070">
          <cell r="A30070">
            <v>1055823</v>
          </cell>
        </row>
        <row r="30071">
          <cell r="A30071">
            <v>1055823</v>
          </cell>
        </row>
        <row r="30072">
          <cell r="A30072">
            <v>1055823</v>
          </cell>
        </row>
        <row r="30073">
          <cell r="A30073">
            <v>1055823</v>
          </cell>
        </row>
        <row r="30074">
          <cell r="A30074">
            <v>1055823</v>
          </cell>
        </row>
        <row r="30075">
          <cell r="A30075">
            <v>1055823</v>
          </cell>
        </row>
        <row r="30076">
          <cell r="A30076">
            <v>1055823</v>
          </cell>
        </row>
        <row r="30077">
          <cell r="A30077">
            <v>1055824</v>
          </cell>
        </row>
        <row r="30078">
          <cell r="A30078">
            <v>1055824</v>
          </cell>
        </row>
        <row r="30079">
          <cell r="A30079">
            <v>1055824</v>
          </cell>
        </row>
        <row r="30080">
          <cell r="A30080">
            <v>1055824</v>
          </cell>
        </row>
        <row r="30081">
          <cell r="A30081">
            <v>1055824</v>
          </cell>
        </row>
        <row r="30082">
          <cell r="A30082">
            <v>1055824</v>
          </cell>
        </row>
        <row r="30083">
          <cell r="A30083">
            <v>1055824</v>
          </cell>
        </row>
        <row r="30084">
          <cell r="A30084">
            <v>1055824</v>
          </cell>
        </row>
        <row r="30085">
          <cell r="A30085">
            <v>1055825</v>
          </cell>
        </row>
        <row r="30086">
          <cell r="A30086">
            <v>1055825</v>
          </cell>
        </row>
        <row r="30087">
          <cell r="A30087">
            <v>1055825</v>
          </cell>
        </row>
        <row r="30088">
          <cell r="A30088">
            <v>1055825</v>
          </cell>
        </row>
        <row r="30089">
          <cell r="A30089">
            <v>1055825</v>
          </cell>
        </row>
        <row r="30090">
          <cell r="A30090">
            <v>1055825</v>
          </cell>
        </row>
        <row r="30091">
          <cell r="A30091">
            <v>1055826</v>
          </cell>
        </row>
        <row r="30092">
          <cell r="A30092">
            <v>1055826</v>
          </cell>
        </row>
        <row r="30093">
          <cell r="A30093">
            <v>1055826</v>
          </cell>
        </row>
        <row r="30094">
          <cell r="A30094">
            <v>1055826</v>
          </cell>
        </row>
        <row r="30095">
          <cell r="A30095">
            <v>1055826</v>
          </cell>
        </row>
        <row r="30096">
          <cell r="A30096">
            <v>1055826</v>
          </cell>
        </row>
        <row r="30097">
          <cell r="A30097">
            <v>1055826</v>
          </cell>
        </row>
        <row r="30098">
          <cell r="A30098">
            <v>1055827</v>
          </cell>
        </row>
        <row r="30099">
          <cell r="A30099">
            <v>1055827</v>
          </cell>
        </row>
        <row r="30100">
          <cell r="A30100">
            <v>1055827</v>
          </cell>
        </row>
        <row r="30101">
          <cell r="A30101">
            <v>1055827</v>
          </cell>
        </row>
        <row r="30102">
          <cell r="A30102">
            <v>1055827</v>
          </cell>
        </row>
        <row r="30103">
          <cell r="A30103">
            <v>1055827</v>
          </cell>
        </row>
        <row r="30104">
          <cell r="A30104">
            <v>1055827</v>
          </cell>
        </row>
        <row r="30105">
          <cell r="A30105">
            <v>1055827</v>
          </cell>
        </row>
        <row r="30106">
          <cell r="A30106">
            <v>1055827</v>
          </cell>
        </row>
        <row r="30107">
          <cell r="A30107">
            <v>1055827</v>
          </cell>
        </row>
        <row r="30108">
          <cell r="A30108">
            <v>1055827</v>
          </cell>
        </row>
        <row r="30109">
          <cell r="A30109">
            <v>1055827</v>
          </cell>
        </row>
        <row r="30110">
          <cell r="A30110">
            <v>1055827</v>
          </cell>
        </row>
        <row r="30111">
          <cell r="A30111">
            <v>1055828</v>
          </cell>
        </row>
        <row r="30112">
          <cell r="A30112">
            <v>1055828</v>
          </cell>
        </row>
        <row r="30113">
          <cell r="A30113">
            <v>1055828</v>
          </cell>
        </row>
        <row r="30114">
          <cell r="A30114">
            <v>1055828</v>
          </cell>
        </row>
        <row r="30115">
          <cell r="A30115">
            <v>1055828</v>
          </cell>
        </row>
        <row r="30116">
          <cell r="A30116">
            <v>1055828</v>
          </cell>
        </row>
        <row r="30117">
          <cell r="A30117">
            <v>1055828</v>
          </cell>
        </row>
        <row r="30118">
          <cell r="A30118">
            <v>1055828</v>
          </cell>
        </row>
        <row r="30119">
          <cell r="A30119">
            <v>1055828</v>
          </cell>
        </row>
        <row r="30120">
          <cell r="A30120">
            <v>1055828</v>
          </cell>
        </row>
        <row r="30121">
          <cell r="A30121">
            <v>1055829</v>
          </cell>
        </row>
        <row r="30122">
          <cell r="A30122">
            <v>1055829</v>
          </cell>
        </row>
        <row r="30123">
          <cell r="A30123">
            <v>1055829</v>
          </cell>
        </row>
        <row r="30124">
          <cell r="A30124">
            <v>1055829</v>
          </cell>
        </row>
        <row r="30125">
          <cell r="A30125">
            <v>1055829</v>
          </cell>
        </row>
        <row r="30126">
          <cell r="A30126">
            <v>1055829</v>
          </cell>
        </row>
        <row r="30127">
          <cell r="A30127">
            <v>1055829</v>
          </cell>
        </row>
        <row r="30128">
          <cell r="A30128">
            <v>1055829</v>
          </cell>
        </row>
        <row r="30129">
          <cell r="A30129">
            <v>1055829</v>
          </cell>
        </row>
        <row r="30130">
          <cell r="A30130">
            <v>1055830</v>
          </cell>
        </row>
        <row r="30131">
          <cell r="A30131">
            <v>1055830</v>
          </cell>
        </row>
        <row r="30132">
          <cell r="A30132">
            <v>1055830</v>
          </cell>
        </row>
        <row r="30133">
          <cell r="A30133">
            <v>1055830</v>
          </cell>
        </row>
        <row r="30134">
          <cell r="A30134">
            <v>1055830</v>
          </cell>
        </row>
        <row r="30135">
          <cell r="A30135">
            <v>1055830</v>
          </cell>
        </row>
        <row r="30136">
          <cell r="A30136">
            <v>1055830</v>
          </cell>
        </row>
        <row r="30137">
          <cell r="A30137">
            <v>1055830</v>
          </cell>
        </row>
        <row r="30138">
          <cell r="A30138">
            <v>1055830</v>
          </cell>
        </row>
        <row r="30139">
          <cell r="A30139">
            <v>1055830</v>
          </cell>
        </row>
        <row r="30140">
          <cell r="A30140">
            <v>1055830</v>
          </cell>
        </row>
        <row r="30141">
          <cell r="A30141">
            <v>1055830</v>
          </cell>
        </row>
        <row r="30142">
          <cell r="A30142">
            <v>1055831</v>
          </cell>
        </row>
        <row r="30143">
          <cell r="A30143">
            <v>1055831</v>
          </cell>
        </row>
        <row r="30144">
          <cell r="A30144">
            <v>1055831</v>
          </cell>
        </row>
        <row r="30145">
          <cell r="A30145">
            <v>1055831</v>
          </cell>
        </row>
        <row r="30146">
          <cell r="A30146">
            <v>1055831</v>
          </cell>
        </row>
        <row r="30147">
          <cell r="A30147">
            <v>1055831</v>
          </cell>
        </row>
        <row r="30148">
          <cell r="A30148">
            <v>1055831</v>
          </cell>
        </row>
        <row r="30149">
          <cell r="A30149">
            <v>1055831</v>
          </cell>
        </row>
        <row r="30150">
          <cell r="A30150">
            <v>1055832</v>
          </cell>
        </row>
        <row r="30151">
          <cell r="A30151">
            <v>1055832</v>
          </cell>
        </row>
        <row r="30152">
          <cell r="A30152">
            <v>1055832</v>
          </cell>
        </row>
        <row r="30153">
          <cell r="A30153">
            <v>1055832</v>
          </cell>
        </row>
        <row r="30154">
          <cell r="A30154">
            <v>1055832</v>
          </cell>
        </row>
        <row r="30155">
          <cell r="A30155">
            <v>1055832</v>
          </cell>
        </row>
        <row r="30156">
          <cell r="A30156">
            <v>1055832</v>
          </cell>
        </row>
        <row r="30157">
          <cell r="A30157">
            <v>1055832</v>
          </cell>
        </row>
        <row r="30158">
          <cell r="A30158">
            <v>1055832</v>
          </cell>
        </row>
        <row r="30159">
          <cell r="A30159">
            <v>1055832</v>
          </cell>
        </row>
        <row r="30160">
          <cell r="A30160">
            <v>1055832</v>
          </cell>
        </row>
        <row r="30161">
          <cell r="A30161">
            <v>1055832</v>
          </cell>
        </row>
        <row r="30162">
          <cell r="A30162">
            <v>1055832</v>
          </cell>
        </row>
        <row r="30163">
          <cell r="A30163">
            <v>1055832</v>
          </cell>
        </row>
        <row r="30164">
          <cell r="A30164">
            <v>1055832</v>
          </cell>
        </row>
        <row r="30165">
          <cell r="A30165">
            <v>1055906</v>
          </cell>
        </row>
        <row r="30166">
          <cell r="A30166">
            <v>1056066</v>
          </cell>
        </row>
        <row r="30167">
          <cell r="A30167">
            <v>1056066</v>
          </cell>
        </row>
        <row r="30168">
          <cell r="A30168">
            <v>1056066</v>
          </cell>
        </row>
        <row r="30169">
          <cell r="A30169">
            <v>1056066</v>
          </cell>
        </row>
        <row r="30170">
          <cell r="A30170">
            <v>1056066</v>
          </cell>
        </row>
        <row r="30171">
          <cell r="A30171">
            <v>1056066</v>
          </cell>
        </row>
        <row r="30172">
          <cell r="A30172">
            <v>1056066</v>
          </cell>
        </row>
        <row r="30173">
          <cell r="A30173">
            <v>1056066</v>
          </cell>
        </row>
        <row r="30174">
          <cell r="A30174">
            <v>1056066</v>
          </cell>
        </row>
        <row r="30175">
          <cell r="A30175">
            <v>1056066</v>
          </cell>
        </row>
        <row r="30176">
          <cell r="A30176">
            <v>1056066</v>
          </cell>
        </row>
        <row r="30177">
          <cell r="A30177">
            <v>1056066</v>
          </cell>
        </row>
        <row r="30178">
          <cell r="A30178">
            <v>1056066</v>
          </cell>
        </row>
        <row r="30179">
          <cell r="A30179">
            <v>1056066</v>
          </cell>
        </row>
        <row r="30180">
          <cell r="A30180">
            <v>1056192</v>
          </cell>
        </row>
        <row r="30181">
          <cell r="A30181">
            <v>1056204</v>
          </cell>
        </row>
        <row r="30182">
          <cell r="A30182">
            <v>1056204</v>
          </cell>
        </row>
        <row r="30183">
          <cell r="A30183">
            <v>1056204</v>
          </cell>
        </row>
        <row r="30184">
          <cell r="A30184">
            <v>1056204</v>
          </cell>
        </row>
        <row r="30185">
          <cell r="A30185">
            <v>1056204</v>
          </cell>
        </row>
        <row r="30186">
          <cell r="A30186">
            <v>1056209</v>
          </cell>
        </row>
        <row r="30187">
          <cell r="A30187">
            <v>1056209</v>
          </cell>
        </row>
        <row r="30188">
          <cell r="A30188">
            <v>1056209</v>
          </cell>
        </row>
        <row r="30189">
          <cell r="A30189">
            <v>1056209</v>
          </cell>
        </row>
        <row r="30190">
          <cell r="A30190">
            <v>1056209</v>
          </cell>
        </row>
        <row r="30191">
          <cell r="A30191">
            <v>1056209</v>
          </cell>
        </row>
        <row r="30192">
          <cell r="A30192">
            <v>1056209</v>
          </cell>
        </row>
        <row r="30193">
          <cell r="A30193">
            <v>1056209</v>
          </cell>
        </row>
        <row r="30194">
          <cell r="A30194">
            <v>1056209</v>
          </cell>
        </row>
        <row r="30195">
          <cell r="A30195">
            <v>1056209</v>
          </cell>
        </row>
        <row r="30196">
          <cell r="A30196">
            <v>1056209</v>
          </cell>
        </row>
        <row r="30197">
          <cell r="A30197">
            <v>1056209</v>
          </cell>
        </row>
        <row r="30198">
          <cell r="A30198">
            <v>1056212</v>
          </cell>
        </row>
        <row r="30199">
          <cell r="A30199">
            <v>1056212</v>
          </cell>
        </row>
        <row r="30200">
          <cell r="A30200">
            <v>1056212</v>
          </cell>
        </row>
        <row r="30201">
          <cell r="A30201">
            <v>1056212</v>
          </cell>
        </row>
        <row r="30202">
          <cell r="A30202">
            <v>1056212</v>
          </cell>
        </row>
        <row r="30203">
          <cell r="A30203">
            <v>1056212</v>
          </cell>
        </row>
        <row r="30204">
          <cell r="A30204">
            <v>1056212</v>
          </cell>
        </row>
        <row r="30205">
          <cell r="A30205">
            <v>1056212</v>
          </cell>
        </row>
        <row r="30206">
          <cell r="A30206">
            <v>1056212</v>
          </cell>
        </row>
        <row r="30207">
          <cell r="A30207">
            <v>1056232</v>
          </cell>
        </row>
        <row r="30208">
          <cell r="A30208">
            <v>1056232</v>
          </cell>
        </row>
        <row r="30209">
          <cell r="A30209">
            <v>1056232</v>
          </cell>
        </row>
        <row r="30210">
          <cell r="A30210">
            <v>1056232</v>
          </cell>
        </row>
        <row r="30211">
          <cell r="A30211">
            <v>1056232</v>
          </cell>
        </row>
        <row r="30212">
          <cell r="A30212">
            <v>1056232</v>
          </cell>
        </row>
        <row r="30213">
          <cell r="A30213">
            <v>1056232</v>
          </cell>
        </row>
        <row r="30214">
          <cell r="A30214">
            <v>1056232</v>
          </cell>
        </row>
        <row r="30215">
          <cell r="A30215">
            <v>1056232</v>
          </cell>
        </row>
        <row r="30216">
          <cell r="A30216">
            <v>1056262</v>
          </cell>
        </row>
        <row r="30217">
          <cell r="A30217">
            <v>1056262</v>
          </cell>
        </row>
        <row r="30218">
          <cell r="A30218">
            <v>1056262</v>
          </cell>
        </row>
        <row r="30219">
          <cell r="A30219">
            <v>1056262</v>
          </cell>
        </row>
        <row r="30220">
          <cell r="A30220">
            <v>1056262</v>
          </cell>
        </row>
        <row r="30221">
          <cell r="A30221">
            <v>1056262</v>
          </cell>
        </row>
        <row r="30222">
          <cell r="A30222">
            <v>1056262</v>
          </cell>
        </row>
        <row r="30223">
          <cell r="A30223">
            <v>1056262</v>
          </cell>
        </row>
        <row r="30224">
          <cell r="A30224">
            <v>1056262</v>
          </cell>
        </row>
        <row r="30225">
          <cell r="A30225">
            <v>1056262</v>
          </cell>
        </row>
        <row r="30226">
          <cell r="A30226">
            <v>1056282</v>
          </cell>
        </row>
        <row r="30227">
          <cell r="A30227">
            <v>1056282</v>
          </cell>
        </row>
        <row r="30228">
          <cell r="A30228">
            <v>1056282</v>
          </cell>
        </row>
        <row r="30229">
          <cell r="A30229">
            <v>1056282</v>
          </cell>
        </row>
        <row r="30230">
          <cell r="A30230">
            <v>1056282</v>
          </cell>
        </row>
        <row r="30231">
          <cell r="A30231">
            <v>1056284</v>
          </cell>
        </row>
        <row r="30232">
          <cell r="A30232">
            <v>1056284</v>
          </cell>
        </row>
        <row r="30233">
          <cell r="A30233">
            <v>1056284</v>
          </cell>
        </row>
        <row r="30234">
          <cell r="A30234">
            <v>1056284</v>
          </cell>
        </row>
        <row r="30235">
          <cell r="A30235">
            <v>1056286</v>
          </cell>
        </row>
        <row r="30236">
          <cell r="A30236">
            <v>1056286</v>
          </cell>
        </row>
        <row r="30237">
          <cell r="A30237">
            <v>1056286</v>
          </cell>
        </row>
        <row r="30238">
          <cell r="A30238">
            <v>1056288</v>
          </cell>
        </row>
        <row r="30239">
          <cell r="A30239">
            <v>1056288</v>
          </cell>
        </row>
        <row r="30240">
          <cell r="A30240">
            <v>1056288</v>
          </cell>
        </row>
        <row r="30241">
          <cell r="A30241">
            <v>1056288</v>
          </cell>
        </row>
        <row r="30242">
          <cell r="A30242">
            <v>1056288</v>
          </cell>
        </row>
        <row r="30243">
          <cell r="A30243">
            <v>1056290</v>
          </cell>
        </row>
        <row r="30244">
          <cell r="A30244">
            <v>1056290</v>
          </cell>
        </row>
        <row r="30245">
          <cell r="A30245">
            <v>1056290</v>
          </cell>
        </row>
        <row r="30246">
          <cell r="A30246">
            <v>1056323</v>
          </cell>
        </row>
        <row r="30247">
          <cell r="A30247">
            <v>1056323</v>
          </cell>
        </row>
        <row r="30248">
          <cell r="A30248">
            <v>1056323</v>
          </cell>
        </row>
        <row r="30249">
          <cell r="A30249">
            <v>1056326</v>
          </cell>
        </row>
        <row r="30250">
          <cell r="A30250">
            <v>1056326</v>
          </cell>
        </row>
        <row r="30251">
          <cell r="A30251">
            <v>1056326</v>
          </cell>
        </row>
        <row r="30252">
          <cell r="A30252">
            <v>1056518</v>
          </cell>
        </row>
        <row r="30253">
          <cell r="A30253">
            <v>1056521</v>
          </cell>
        </row>
        <row r="30254">
          <cell r="A30254">
            <v>1056521</v>
          </cell>
        </row>
        <row r="30255">
          <cell r="A30255">
            <v>1056847</v>
          </cell>
        </row>
        <row r="30256">
          <cell r="A30256">
            <v>1056847</v>
          </cell>
        </row>
        <row r="30257">
          <cell r="A30257">
            <v>1056847</v>
          </cell>
        </row>
        <row r="30258">
          <cell r="A30258">
            <v>1056847</v>
          </cell>
        </row>
        <row r="30259">
          <cell r="A30259">
            <v>1056847</v>
          </cell>
        </row>
        <row r="30260">
          <cell r="A30260">
            <v>1056847</v>
          </cell>
        </row>
        <row r="30261">
          <cell r="A30261">
            <v>1056847</v>
          </cell>
        </row>
        <row r="30262">
          <cell r="A30262">
            <v>1056847</v>
          </cell>
        </row>
        <row r="30263">
          <cell r="A30263">
            <v>1056847</v>
          </cell>
        </row>
        <row r="30264">
          <cell r="A30264">
            <v>1056847</v>
          </cell>
        </row>
        <row r="30265">
          <cell r="A30265">
            <v>1056847</v>
          </cell>
        </row>
        <row r="30266">
          <cell r="A30266">
            <v>1056901</v>
          </cell>
        </row>
        <row r="30267">
          <cell r="A30267">
            <v>1056901</v>
          </cell>
        </row>
        <row r="30268">
          <cell r="A30268">
            <v>1056901</v>
          </cell>
        </row>
        <row r="30269">
          <cell r="A30269">
            <v>1056901</v>
          </cell>
        </row>
        <row r="30270">
          <cell r="A30270">
            <v>1056901</v>
          </cell>
        </row>
        <row r="30271">
          <cell r="A30271">
            <v>1056933</v>
          </cell>
        </row>
        <row r="30272">
          <cell r="A30272">
            <v>1056972</v>
          </cell>
        </row>
        <row r="30273">
          <cell r="A30273">
            <v>1057019</v>
          </cell>
        </row>
        <row r="30274">
          <cell r="A30274">
            <v>1057019</v>
          </cell>
        </row>
        <row r="30275">
          <cell r="A30275">
            <v>1057021</v>
          </cell>
        </row>
        <row r="30276">
          <cell r="A30276">
            <v>1057021</v>
          </cell>
        </row>
        <row r="30277">
          <cell r="A30277">
            <v>1057021</v>
          </cell>
        </row>
        <row r="30278">
          <cell r="A30278">
            <v>1057023</v>
          </cell>
        </row>
        <row r="30279">
          <cell r="A30279">
            <v>1057023</v>
          </cell>
        </row>
        <row r="30280">
          <cell r="A30280">
            <v>1057023</v>
          </cell>
        </row>
        <row r="30281">
          <cell r="A30281">
            <v>1057053</v>
          </cell>
        </row>
        <row r="30282">
          <cell r="A30282">
            <v>1057055</v>
          </cell>
        </row>
        <row r="30283">
          <cell r="A30283">
            <v>1057057</v>
          </cell>
        </row>
        <row r="30284">
          <cell r="A30284">
            <v>1057092</v>
          </cell>
        </row>
        <row r="30285">
          <cell r="A30285">
            <v>1057094</v>
          </cell>
        </row>
        <row r="30286">
          <cell r="A30286">
            <v>1057095</v>
          </cell>
        </row>
        <row r="30287">
          <cell r="A30287">
            <v>1057096</v>
          </cell>
        </row>
        <row r="30288">
          <cell r="A30288">
            <v>1057097</v>
          </cell>
        </row>
        <row r="30289">
          <cell r="A30289">
            <v>1057100</v>
          </cell>
        </row>
        <row r="30290">
          <cell r="A30290">
            <v>1057105</v>
          </cell>
        </row>
        <row r="30291">
          <cell r="A30291">
            <v>1057110</v>
          </cell>
        </row>
        <row r="30292">
          <cell r="A30292">
            <v>1057120</v>
          </cell>
        </row>
        <row r="30293">
          <cell r="A30293">
            <v>1057120</v>
          </cell>
        </row>
        <row r="30294">
          <cell r="A30294">
            <v>1057120</v>
          </cell>
        </row>
        <row r="30295">
          <cell r="A30295">
            <v>1057121</v>
          </cell>
        </row>
        <row r="30296">
          <cell r="A30296">
            <v>1057124</v>
          </cell>
        </row>
        <row r="30297">
          <cell r="A30297">
            <v>1057124</v>
          </cell>
        </row>
        <row r="30298">
          <cell r="A30298">
            <v>1057124</v>
          </cell>
        </row>
        <row r="30299">
          <cell r="A30299">
            <v>1057126</v>
          </cell>
        </row>
        <row r="30300">
          <cell r="A30300">
            <v>1057139</v>
          </cell>
        </row>
        <row r="30301">
          <cell r="A30301">
            <v>1057144</v>
          </cell>
        </row>
        <row r="30302">
          <cell r="A30302">
            <v>1057155</v>
          </cell>
        </row>
        <row r="30303">
          <cell r="A30303">
            <v>1057170</v>
          </cell>
        </row>
        <row r="30304">
          <cell r="A30304">
            <v>1057171</v>
          </cell>
        </row>
        <row r="30305">
          <cell r="A30305">
            <v>1057205</v>
          </cell>
        </row>
        <row r="30306">
          <cell r="A30306">
            <v>1057205</v>
          </cell>
        </row>
        <row r="30307">
          <cell r="A30307">
            <v>1057205</v>
          </cell>
        </row>
        <row r="30308">
          <cell r="A30308">
            <v>1057205</v>
          </cell>
        </row>
        <row r="30309">
          <cell r="A30309">
            <v>1057205</v>
          </cell>
        </row>
        <row r="30310">
          <cell r="A30310">
            <v>1057205</v>
          </cell>
        </row>
        <row r="30311">
          <cell r="A30311">
            <v>1057205</v>
          </cell>
        </row>
        <row r="30312">
          <cell r="A30312">
            <v>1057205</v>
          </cell>
        </row>
        <row r="30313">
          <cell r="A30313">
            <v>1057205</v>
          </cell>
        </row>
        <row r="30314">
          <cell r="A30314">
            <v>1057205</v>
          </cell>
        </row>
        <row r="30315">
          <cell r="A30315">
            <v>1057205</v>
          </cell>
        </row>
        <row r="30316">
          <cell r="A30316">
            <v>1057205</v>
          </cell>
        </row>
        <row r="30317">
          <cell r="A30317">
            <v>1057205</v>
          </cell>
        </row>
        <row r="30318">
          <cell r="A30318">
            <v>1057205</v>
          </cell>
        </row>
        <row r="30319">
          <cell r="A30319">
            <v>1057205</v>
          </cell>
        </row>
        <row r="30320">
          <cell r="A30320">
            <v>1057205</v>
          </cell>
        </row>
        <row r="30321">
          <cell r="A30321">
            <v>1057205</v>
          </cell>
        </row>
        <row r="30322">
          <cell r="A30322">
            <v>1057205</v>
          </cell>
        </row>
        <row r="30323">
          <cell r="A30323">
            <v>1057205</v>
          </cell>
        </row>
        <row r="30324">
          <cell r="A30324">
            <v>1057205</v>
          </cell>
        </row>
        <row r="30325">
          <cell r="A30325">
            <v>1057205</v>
          </cell>
        </row>
        <row r="30326">
          <cell r="A30326">
            <v>1057205</v>
          </cell>
        </row>
        <row r="30327">
          <cell r="A30327">
            <v>1057205</v>
          </cell>
        </row>
        <row r="30328">
          <cell r="A30328">
            <v>1057205</v>
          </cell>
        </row>
        <row r="30329">
          <cell r="A30329">
            <v>1057205</v>
          </cell>
        </row>
        <row r="30330">
          <cell r="A30330">
            <v>1057205</v>
          </cell>
        </row>
        <row r="30331">
          <cell r="A30331">
            <v>1057205</v>
          </cell>
        </row>
        <row r="30332">
          <cell r="A30332">
            <v>1057205</v>
          </cell>
        </row>
        <row r="30333">
          <cell r="A30333">
            <v>1057205</v>
          </cell>
        </row>
        <row r="30334">
          <cell r="A30334">
            <v>1057205</v>
          </cell>
        </row>
        <row r="30335">
          <cell r="A30335">
            <v>1057260</v>
          </cell>
        </row>
        <row r="30336">
          <cell r="A30336">
            <v>1057260</v>
          </cell>
        </row>
        <row r="30337">
          <cell r="A30337">
            <v>1057260</v>
          </cell>
        </row>
        <row r="30338">
          <cell r="A30338">
            <v>1057383</v>
          </cell>
        </row>
        <row r="30339">
          <cell r="A30339">
            <v>1057386</v>
          </cell>
        </row>
        <row r="30340">
          <cell r="A30340">
            <v>1057432</v>
          </cell>
        </row>
        <row r="30341">
          <cell r="A30341">
            <v>1057432</v>
          </cell>
        </row>
        <row r="30342">
          <cell r="A30342">
            <v>1057432</v>
          </cell>
        </row>
        <row r="30343">
          <cell r="A30343">
            <v>1057432</v>
          </cell>
        </row>
        <row r="30344">
          <cell r="A30344">
            <v>1057432</v>
          </cell>
        </row>
        <row r="30345">
          <cell r="A30345">
            <v>1057432</v>
          </cell>
        </row>
        <row r="30346">
          <cell r="A30346">
            <v>1057432</v>
          </cell>
        </row>
        <row r="30347">
          <cell r="A30347">
            <v>1057432</v>
          </cell>
        </row>
        <row r="30348">
          <cell r="A30348">
            <v>1057432</v>
          </cell>
        </row>
        <row r="30349">
          <cell r="A30349">
            <v>1057432</v>
          </cell>
        </row>
        <row r="30350">
          <cell r="A30350">
            <v>1057432</v>
          </cell>
        </row>
        <row r="30351">
          <cell r="A30351">
            <v>1057432</v>
          </cell>
        </row>
        <row r="30352">
          <cell r="A30352">
            <v>1057432</v>
          </cell>
        </row>
        <row r="30353">
          <cell r="A30353">
            <v>1057432</v>
          </cell>
        </row>
        <row r="30354">
          <cell r="A30354">
            <v>1057432</v>
          </cell>
        </row>
        <row r="30355">
          <cell r="A30355">
            <v>1057432</v>
          </cell>
        </row>
        <row r="30356">
          <cell r="A30356">
            <v>1057432</v>
          </cell>
        </row>
        <row r="30357">
          <cell r="A30357">
            <v>1057432</v>
          </cell>
        </row>
        <row r="30358">
          <cell r="A30358">
            <v>1057432</v>
          </cell>
        </row>
        <row r="30359">
          <cell r="A30359">
            <v>1057432</v>
          </cell>
        </row>
        <row r="30360">
          <cell r="A30360">
            <v>1057432</v>
          </cell>
        </row>
        <row r="30361">
          <cell r="A30361">
            <v>1057432</v>
          </cell>
        </row>
        <row r="30362">
          <cell r="A30362">
            <v>1057432</v>
          </cell>
        </row>
        <row r="30363">
          <cell r="A30363">
            <v>1057432</v>
          </cell>
        </row>
        <row r="30364">
          <cell r="A30364">
            <v>1057433</v>
          </cell>
        </row>
        <row r="30365">
          <cell r="A30365">
            <v>1057434</v>
          </cell>
        </row>
        <row r="30366">
          <cell r="A30366">
            <v>1057435</v>
          </cell>
        </row>
        <row r="30367">
          <cell r="A30367">
            <v>1057436</v>
          </cell>
        </row>
        <row r="30368">
          <cell r="A30368">
            <v>1057441</v>
          </cell>
        </row>
        <row r="30369">
          <cell r="A30369">
            <v>1057490</v>
          </cell>
        </row>
        <row r="30370">
          <cell r="A30370">
            <v>1057490</v>
          </cell>
        </row>
        <row r="30371">
          <cell r="A30371">
            <v>1057492</v>
          </cell>
        </row>
        <row r="30372">
          <cell r="A30372">
            <v>1057492</v>
          </cell>
        </row>
        <row r="30373">
          <cell r="A30373">
            <v>1057634</v>
          </cell>
        </row>
        <row r="30374">
          <cell r="A30374">
            <v>1057634</v>
          </cell>
        </row>
        <row r="30375">
          <cell r="A30375">
            <v>1057851</v>
          </cell>
        </row>
        <row r="30376">
          <cell r="A30376">
            <v>1057851</v>
          </cell>
        </row>
        <row r="30377">
          <cell r="A30377">
            <v>1057851</v>
          </cell>
        </row>
        <row r="30378">
          <cell r="A30378">
            <v>1057851</v>
          </cell>
        </row>
        <row r="30379">
          <cell r="A30379">
            <v>1057873</v>
          </cell>
        </row>
        <row r="30380">
          <cell r="A30380">
            <v>1057873</v>
          </cell>
        </row>
        <row r="30381">
          <cell r="A30381">
            <v>1057873</v>
          </cell>
        </row>
        <row r="30382">
          <cell r="A30382">
            <v>1057873</v>
          </cell>
        </row>
        <row r="30383">
          <cell r="A30383">
            <v>1057873</v>
          </cell>
        </row>
        <row r="30384">
          <cell r="A30384">
            <v>1057873</v>
          </cell>
        </row>
        <row r="30385">
          <cell r="A30385">
            <v>1057873</v>
          </cell>
        </row>
        <row r="30386">
          <cell r="A30386">
            <v>1057873</v>
          </cell>
        </row>
        <row r="30387">
          <cell r="A30387">
            <v>1057873</v>
          </cell>
        </row>
        <row r="30388">
          <cell r="A30388">
            <v>1057873</v>
          </cell>
        </row>
        <row r="30389">
          <cell r="A30389">
            <v>1057873</v>
          </cell>
        </row>
        <row r="30390">
          <cell r="A30390">
            <v>1057873</v>
          </cell>
        </row>
        <row r="30391">
          <cell r="A30391">
            <v>1057873</v>
          </cell>
        </row>
        <row r="30392">
          <cell r="A30392">
            <v>1057873</v>
          </cell>
        </row>
        <row r="30393">
          <cell r="A30393">
            <v>1057873</v>
          </cell>
        </row>
        <row r="30394">
          <cell r="A30394">
            <v>1057873</v>
          </cell>
        </row>
        <row r="30395">
          <cell r="A30395">
            <v>1057876</v>
          </cell>
        </row>
        <row r="30396">
          <cell r="A30396">
            <v>1057876</v>
          </cell>
        </row>
        <row r="30397">
          <cell r="A30397">
            <v>1057876</v>
          </cell>
        </row>
        <row r="30398">
          <cell r="A30398">
            <v>1057876</v>
          </cell>
        </row>
        <row r="30399">
          <cell r="A30399">
            <v>1057876</v>
          </cell>
        </row>
        <row r="30400">
          <cell r="A30400">
            <v>1057876</v>
          </cell>
        </row>
        <row r="30401">
          <cell r="A30401">
            <v>1057877</v>
          </cell>
        </row>
        <row r="30402">
          <cell r="A30402">
            <v>1057877</v>
          </cell>
        </row>
        <row r="30403">
          <cell r="A30403">
            <v>1057877</v>
          </cell>
        </row>
        <row r="30404">
          <cell r="A30404">
            <v>1057877</v>
          </cell>
        </row>
        <row r="30405">
          <cell r="A30405">
            <v>1057914</v>
          </cell>
        </row>
        <row r="30406">
          <cell r="A30406">
            <v>1057914</v>
          </cell>
        </row>
        <row r="30407">
          <cell r="A30407">
            <v>1057914</v>
          </cell>
        </row>
        <row r="30408">
          <cell r="A30408">
            <v>1057914</v>
          </cell>
        </row>
        <row r="30409">
          <cell r="A30409">
            <v>1057914</v>
          </cell>
        </row>
        <row r="30410">
          <cell r="A30410">
            <v>1057914</v>
          </cell>
        </row>
        <row r="30411">
          <cell r="A30411">
            <v>1057914</v>
          </cell>
        </row>
        <row r="30412">
          <cell r="A30412">
            <v>1057914</v>
          </cell>
        </row>
        <row r="30413">
          <cell r="A30413">
            <v>1057914</v>
          </cell>
        </row>
        <row r="30414">
          <cell r="A30414">
            <v>1057914</v>
          </cell>
        </row>
        <row r="30415">
          <cell r="A30415">
            <v>1057914</v>
          </cell>
        </row>
        <row r="30416">
          <cell r="A30416">
            <v>1057963</v>
          </cell>
        </row>
        <row r="30417">
          <cell r="A30417">
            <v>1057963</v>
          </cell>
        </row>
        <row r="30418">
          <cell r="A30418">
            <v>1057963</v>
          </cell>
        </row>
        <row r="30419">
          <cell r="A30419">
            <v>1057963</v>
          </cell>
        </row>
        <row r="30420">
          <cell r="A30420">
            <v>1057963</v>
          </cell>
        </row>
        <row r="30421">
          <cell r="A30421">
            <v>1057963</v>
          </cell>
        </row>
        <row r="30422">
          <cell r="A30422">
            <v>1057963</v>
          </cell>
        </row>
        <row r="30423">
          <cell r="A30423">
            <v>1057963</v>
          </cell>
        </row>
        <row r="30424">
          <cell r="A30424">
            <v>1057963</v>
          </cell>
        </row>
        <row r="30425">
          <cell r="A30425">
            <v>1057963</v>
          </cell>
        </row>
        <row r="30426">
          <cell r="A30426">
            <v>1057963</v>
          </cell>
        </row>
        <row r="30427">
          <cell r="A30427">
            <v>1057963</v>
          </cell>
        </row>
        <row r="30428">
          <cell r="A30428">
            <v>1057963</v>
          </cell>
        </row>
        <row r="30429">
          <cell r="A30429">
            <v>1057963</v>
          </cell>
        </row>
        <row r="30430">
          <cell r="A30430">
            <v>1057963</v>
          </cell>
        </row>
        <row r="30431">
          <cell r="A30431">
            <v>1057963</v>
          </cell>
        </row>
        <row r="30432">
          <cell r="A30432">
            <v>1057963</v>
          </cell>
        </row>
        <row r="30433">
          <cell r="A30433">
            <v>1057963</v>
          </cell>
        </row>
        <row r="30434">
          <cell r="A30434">
            <v>1057963</v>
          </cell>
        </row>
        <row r="30435">
          <cell r="A30435">
            <v>1057963</v>
          </cell>
        </row>
        <row r="30436">
          <cell r="A30436">
            <v>1057963</v>
          </cell>
        </row>
        <row r="30437">
          <cell r="A30437">
            <v>1057963</v>
          </cell>
        </row>
        <row r="30438">
          <cell r="A30438">
            <v>1057963</v>
          </cell>
        </row>
        <row r="30439">
          <cell r="A30439">
            <v>1057963</v>
          </cell>
        </row>
        <row r="30440">
          <cell r="A30440">
            <v>1057963</v>
          </cell>
        </row>
        <row r="30441">
          <cell r="A30441">
            <v>1057975</v>
          </cell>
        </row>
        <row r="30442">
          <cell r="A30442">
            <v>1057975</v>
          </cell>
        </row>
        <row r="30443">
          <cell r="A30443">
            <v>1057975</v>
          </cell>
        </row>
        <row r="30444">
          <cell r="A30444">
            <v>1057975</v>
          </cell>
        </row>
        <row r="30445">
          <cell r="A30445">
            <v>1057975</v>
          </cell>
        </row>
        <row r="30446">
          <cell r="A30446">
            <v>1057975</v>
          </cell>
        </row>
        <row r="30447">
          <cell r="A30447">
            <v>1057975</v>
          </cell>
        </row>
        <row r="30448">
          <cell r="A30448">
            <v>1057975</v>
          </cell>
        </row>
        <row r="30449">
          <cell r="A30449">
            <v>1057996</v>
          </cell>
        </row>
        <row r="30450">
          <cell r="A30450">
            <v>1057996</v>
          </cell>
        </row>
        <row r="30451">
          <cell r="A30451">
            <v>1057996</v>
          </cell>
        </row>
        <row r="30452">
          <cell r="A30452">
            <v>1057996</v>
          </cell>
        </row>
        <row r="30453">
          <cell r="A30453">
            <v>1058079</v>
          </cell>
        </row>
        <row r="30454">
          <cell r="A30454">
            <v>1058079</v>
          </cell>
        </row>
        <row r="30455">
          <cell r="A30455">
            <v>1058079</v>
          </cell>
        </row>
        <row r="30456">
          <cell r="A30456">
            <v>1058079</v>
          </cell>
        </row>
        <row r="30457">
          <cell r="A30457">
            <v>1058079</v>
          </cell>
        </row>
        <row r="30458">
          <cell r="A30458">
            <v>1058079</v>
          </cell>
        </row>
        <row r="30459">
          <cell r="A30459">
            <v>1058092</v>
          </cell>
        </row>
        <row r="30460">
          <cell r="A30460">
            <v>1058092</v>
          </cell>
        </row>
        <row r="30461">
          <cell r="A30461">
            <v>1058092</v>
          </cell>
        </row>
        <row r="30462">
          <cell r="A30462">
            <v>1058092</v>
          </cell>
        </row>
        <row r="30463">
          <cell r="A30463">
            <v>1058092</v>
          </cell>
        </row>
        <row r="30464">
          <cell r="A30464">
            <v>1058092</v>
          </cell>
        </row>
        <row r="30465">
          <cell r="A30465">
            <v>1058092</v>
          </cell>
        </row>
        <row r="30466">
          <cell r="A30466">
            <v>1058092</v>
          </cell>
        </row>
        <row r="30467">
          <cell r="A30467">
            <v>1058092</v>
          </cell>
        </row>
        <row r="30468">
          <cell r="A30468">
            <v>1058092</v>
          </cell>
        </row>
        <row r="30469">
          <cell r="A30469">
            <v>1058092</v>
          </cell>
        </row>
        <row r="30470">
          <cell r="A30470">
            <v>1058092</v>
          </cell>
        </row>
        <row r="30471">
          <cell r="A30471">
            <v>1058092</v>
          </cell>
        </row>
        <row r="30472">
          <cell r="A30472">
            <v>1058092</v>
          </cell>
        </row>
        <row r="30473">
          <cell r="A30473">
            <v>1058092</v>
          </cell>
        </row>
        <row r="30474">
          <cell r="A30474">
            <v>1058092</v>
          </cell>
        </row>
        <row r="30475">
          <cell r="A30475">
            <v>1058092</v>
          </cell>
        </row>
        <row r="30476">
          <cell r="A30476">
            <v>1058092</v>
          </cell>
        </row>
        <row r="30477">
          <cell r="A30477">
            <v>1058092</v>
          </cell>
        </row>
        <row r="30478">
          <cell r="A30478">
            <v>1058092</v>
          </cell>
        </row>
        <row r="30479">
          <cell r="A30479">
            <v>1058092</v>
          </cell>
        </row>
        <row r="30480">
          <cell r="A30480">
            <v>1058092</v>
          </cell>
        </row>
        <row r="30481">
          <cell r="A30481">
            <v>1058103</v>
          </cell>
        </row>
        <row r="30482">
          <cell r="A30482">
            <v>1058103</v>
          </cell>
        </row>
        <row r="30483">
          <cell r="A30483">
            <v>1058103</v>
          </cell>
        </row>
        <row r="30484">
          <cell r="A30484">
            <v>1058103</v>
          </cell>
        </row>
        <row r="30485">
          <cell r="A30485">
            <v>1058103</v>
          </cell>
        </row>
        <row r="30486">
          <cell r="A30486">
            <v>1058103</v>
          </cell>
        </row>
        <row r="30487">
          <cell r="A30487">
            <v>1058112</v>
          </cell>
        </row>
        <row r="30488">
          <cell r="A30488">
            <v>1058112</v>
          </cell>
        </row>
        <row r="30489">
          <cell r="A30489">
            <v>1058112</v>
          </cell>
        </row>
        <row r="30490">
          <cell r="A30490">
            <v>1058112</v>
          </cell>
        </row>
        <row r="30491">
          <cell r="A30491">
            <v>1058114</v>
          </cell>
        </row>
        <row r="30492">
          <cell r="A30492">
            <v>1058114</v>
          </cell>
        </row>
        <row r="30493">
          <cell r="A30493">
            <v>1058114</v>
          </cell>
        </row>
        <row r="30494">
          <cell r="A30494">
            <v>1058114</v>
          </cell>
        </row>
        <row r="30495">
          <cell r="A30495">
            <v>1058114</v>
          </cell>
        </row>
        <row r="30496">
          <cell r="A30496">
            <v>1058114</v>
          </cell>
        </row>
        <row r="30497">
          <cell r="A30497">
            <v>1058114</v>
          </cell>
        </row>
        <row r="30498">
          <cell r="A30498">
            <v>1058114</v>
          </cell>
        </row>
        <row r="30499">
          <cell r="A30499">
            <v>1058114</v>
          </cell>
        </row>
        <row r="30500">
          <cell r="A30500">
            <v>1058114</v>
          </cell>
        </row>
        <row r="30501">
          <cell r="A30501">
            <v>1058114</v>
          </cell>
        </row>
        <row r="30502">
          <cell r="A30502">
            <v>1058114</v>
          </cell>
        </row>
        <row r="30503">
          <cell r="A30503">
            <v>1058114</v>
          </cell>
        </row>
        <row r="30504">
          <cell r="A30504">
            <v>1058114</v>
          </cell>
        </row>
        <row r="30505">
          <cell r="A30505">
            <v>1058114</v>
          </cell>
        </row>
        <row r="30506">
          <cell r="A30506">
            <v>1058114</v>
          </cell>
        </row>
        <row r="30507">
          <cell r="A30507">
            <v>1058132</v>
          </cell>
        </row>
        <row r="30508">
          <cell r="A30508">
            <v>1058132</v>
          </cell>
        </row>
        <row r="30509">
          <cell r="A30509">
            <v>1058132</v>
          </cell>
        </row>
        <row r="30510">
          <cell r="A30510">
            <v>1058132</v>
          </cell>
        </row>
        <row r="30511">
          <cell r="A30511">
            <v>1058132</v>
          </cell>
        </row>
        <row r="30512">
          <cell r="A30512">
            <v>1058132</v>
          </cell>
        </row>
        <row r="30513">
          <cell r="A30513">
            <v>1058132</v>
          </cell>
        </row>
        <row r="30514">
          <cell r="A30514">
            <v>1058132</v>
          </cell>
        </row>
        <row r="30515">
          <cell r="A30515">
            <v>1058132</v>
          </cell>
        </row>
        <row r="30516">
          <cell r="A30516">
            <v>1058132</v>
          </cell>
        </row>
        <row r="30517">
          <cell r="A30517">
            <v>1058132</v>
          </cell>
        </row>
        <row r="30518">
          <cell r="A30518">
            <v>1058175</v>
          </cell>
        </row>
        <row r="30519">
          <cell r="A30519">
            <v>1058194</v>
          </cell>
        </row>
        <row r="30520">
          <cell r="A30520">
            <v>1058235</v>
          </cell>
        </row>
        <row r="30521">
          <cell r="A30521">
            <v>1058235</v>
          </cell>
        </row>
        <row r="30522">
          <cell r="A30522">
            <v>1058235</v>
          </cell>
        </row>
        <row r="30523">
          <cell r="A30523">
            <v>1058235</v>
          </cell>
        </row>
        <row r="30524">
          <cell r="A30524">
            <v>1058235</v>
          </cell>
        </row>
        <row r="30525">
          <cell r="A30525">
            <v>1058235</v>
          </cell>
        </row>
        <row r="30526">
          <cell r="A30526">
            <v>1058235</v>
          </cell>
        </row>
        <row r="30527">
          <cell r="A30527">
            <v>1058235</v>
          </cell>
        </row>
        <row r="30528">
          <cell r="A30528">
            <v>1058235</v>
          </cell>
        </row>
        <row r="30529">
          <cell r="A30529">
            <v>1058235</v>
          </cell>
        </row>
        <row r="30530">
          <cell r="A30530">
            <v>1058235</v>
          </cell>
        </row>
        <row r="30531">
          <cell r="A30531">
            <v>1058317</v>
          </cell>
        </row>
        <row r="30532">
          <cell r="A30532">
            <v>1058317</v>
          </cell>
        </row>
        <row r="30533">
          <cell r="A30533">
            <v>1058317</v>
          </cell>
        </row>
        <row r="30534">
          <cell r="A30534">
            <v>1058317</v>
          </cell>
        </row>
        <row r="30535">
          <cell r="A30535">
            <v>1058317</v>
          </cell>
        </row>
        <row r="30536">
          <cell r="A30536">
            <v>1058317</v>
          </cell>
        </row>
        <row r="30537">
          <cell r="A30537">
            <v>1058317</v>
          </cell>
        </row>
        <row r="30538">
          <cell r="A30538">
            <v>1058317</v>
          </cell>
        </row>
        <row r="30539">
          <cell r="A30539">
            <v>1058317</v>
          </cell>
        </row>
        <row r="30540">
          <cell r="A30540">
            <v>1058326</v>
          </cell>
        </row>
        <row r="30541">
          <cell r="A30541">
            <v>1058326</v>
          </cell>
        </row>
        <row r="30542">
          <cell r="A30542">
            <v>1058326</v>
          </cell>
        </row>
        <row r="30543">
          <cell r="A30543">
            <v>1058326</v>
          </cell>
        </row>
        <row r="30544">
          <cell r="A30544">
            <v>1058326</v>
          </cell>
        </row>
        <row r="30545">
          <cell r="A30545">
            <v>1058326</v>
          </cell>
        </row>
        <row r="30546">
          <cell r="A30546">
            <v>1058326</v>
          </cell>
        </row>
        <row r="30547">
          <cell r="A30547">
            <v>1058326</v>
          </cell>
        </row>
        <row r="30548">
          <cell r="A30548">
            <v>1058326</v>
          </cell>
        </row>
        <row r="30549">
          <cell r="A30549">
            <v>1058326</v>
          </cell>
        </row>
        <row r="30550">
          <cell r="A30550">
            <v>1058326</v>
          </cell>
        </row>
        <row r="30551">
          <cell r="A30551">
            <v>1058327</v>
          </cell>
        </row>
        <row r="30552">
          <cell r="A30552">
            <v>1058327</v>
          </cell>
        </row>
        <row r="30553">
          <cell r="A30553">
            <v>1058327</v>
          </cell>
        </row>
        <row r="30554">
          <cell r="A30554">
            <v>1058327</v>
          </cell>
        </row>
        <row r="30555">
          <cell r="A30555">
            <v>1058327</v>
          </cell>
        </row>
        <row r="30556">
          <cell r="A30556">
            <v>1058327</v>
          </cell>
        </row>
        <row r="30557">
          <cell r="A30557">
            <v>1058327</v>
          </cell>
        </row>
        <row r="30558">
          <cell r="A30558">
            <v>1058327</v>
          </cell>
        </row>
        <row r="30559">
          <cell r="A30559">
            <v>1058327</v>
          </cell>
        </row>
        <row r="30560">
          <cell r="A30560">
            <v>1058327</v>
          </cell>
        </row>
        <row r="30561">
          <cell r="A30561">
            <v>1058327</v>
          </cell>
        </row>
        <row r="30562">
          <cell r="A30562">
            <v>1058330</v>
          </cell>
        </row>
        <row r="30563">
          <cell r="A30563">
            <v>1058330</v>
          </cell>
        </row>
        <row r="30564">
          <cell r="A30564">
            <v>1058330</v>
          </cell>
        </row>
        <row r="30565">
          <cell r="A30565">
            <v>1058330</v>
          </cell>
        </row>
        <row r="30566">
          <cell r="A30566">
            <v>1058330</v>
          </cell>
        </row>
        <row r="30567">
          <cell r="A30567">
            <v>1058330</v>
          </cell>
        </row>
        <row r="30568">
          <cell r="A30568">
            <v>1058330</v>
          </cell>
        </row>
        <row r="30569">
          <cell r="A30569">
            <v>1058330</v>
          </cell>
        </row>
        <row r="30570">
          <cell r="A30570">
            <v>1058330</v>
          </cell>
        </row>
        <row r="30571">
          <cell r="A30571">
            <v>1058330</v>
          </cell>
        </row>
        <row r="30572">
          <cell r="A30572">
            <v>1058330</v>
          </cell>
        </row>
        <row r="30573">
          <cell r="A30573">
            <v>1058330</v>
          </cell>
        </row>
        <row r="30574">
          <cell r="A30574">
            <v>1058330</v>
          </cell>
        </row>
        <row r="30575">
          <cell r="A30575">
            <v>1058330</v>
          </cell>
        </row>
        <row r="30576">
          <cell r="A30576">
            <v>1058330</v>
          </cell>
        </row>
        <row r="30577">
          <cell r="A30577">
            <v>1058330</v>
          </cell>
        </row>
        <row r="30578">
          <cell r="A30578">
            <v>1058330</v>
          </cell>
        </row>
        <row r="30579">
          <cell r="A30579">
            <v>1058330</v>
          </cell>
        </row>
        <row r="30580">
          <cell r="A30580">
            <v>1058330</v>
          </cell>
        </row>
        <row r="30581">
          <cell r="A30581">
            <v>1058330</v>
          </cell>
        </row>
        <row r="30582">
          <cell r="A30582">
            <v>1058330</v>
          </cell>
        </row>
        <row r="30583">
          <cell r="A30583">
            <v>1058330</v>
          </cell>
        </row>
        <row r="30584">
          <cell r="A30584">
            <v>1058333</v>
          </cell>
        </row>
        <row r="30585">
          <cell r="A30585">
            <v>1058333</v>
          </cell>
        </row>
        <row r="30586">
          <cell r="A30586">
            <v>1058333</v>
          </cell>
        </row>
        <row r="30587">
          <cell r="A30587">
            <v>1058333</v>
          </cell>
        </row>
        <row r="30588">
          <cell r="A30588">
            <v>1058333</v>
          </cell>
        </row>
        <row r="30589">
          <cell r="A30589">
            <v>1058333</v>
          </cell>
        </row>
        <row r="30590">
          <cell r="A30590">
            <v>1058333</v>
          </cell>
        </row>
        <row r="30591">
          <cell r="A30591">
            <v>1058333</v>
          </cell>
        </row>
        <row r="30592">
          <cell r="A30592">
            <v>1058333</v>
          </cell>
        </row>
        <row r="30593">
          <cell r="A30593">
            <v>1058333</v>
          </cell>
        </row>
        <row r="30594">
          <cell r="A30594">
            <v>1058333</v>
          </cell>
        </row>
        <row r="30595">
          <cell r="A30595">
            <v>1058333</v>
          </cell>
        </row>
        <row r="30596">
          <cell r="A30596">
            <v>1058333</v>
          </cell>
        </row>
        <row r="30597">
          <cell r="A30597">
            <v>1058333</v>
          </cell>
        </row>
        <row r="30598">
          <cell r="A30598">
            <v>1058333</v>
          </cell>
        </row>
        <row r="30599">
          <cell r="A30599">
            <v>1058333</v>
          </cell>
        </row>
        <row r="30600">
          <cell r="A30600">
            <v>1058333</v>
          </cell>
        </row>
        <row r="30601">
          <cell r="A30601">
            <v>1058333</v>
          </cell>
        </row>
        <row r="30602">
          <cell r="A30602">
            <v>1058333</v>
          </cell>
        </row>
        <row r="30603">
          <cell r="A30603">
            <v>1058333</v>
          </cell>
        </row>
        <row r="30604">
          <cell r="A30604">
            <v>1058333</v>
          </cell>
        </row>
        <row r="30605">
          <cell r="A30605">
            <v>1058333</v>
          </cell>
        </row>
        <row r="30606">
          <cell r="A30606">
            <v>1058338</v>
          </cell>
        </row>
        <row r="30607">
          <cell r="A30607">
            <v>1058338</v>
          </cell>
        </row>
        <row r="30608">
          <cell r="A30608">
            <v>1058338</v>
          </cell>
        </row>
        <row r="30609">
          <cell r="A30609">
            <v>1058353</v>
          </cell>
        </row>
        <row r="30610">
          <cell r="A30610">
            <v>1058357</v>
          </cell>
        </row>
        <row r="30611">
          <cell r="A30611">
            <v>1058357</v>
          </cell>
        </row>
        <row r="30612">
          <cell r="A30612">
            <v>1058357</v>
          </cell>
        </row>
        <row r="30613">
          <cell r="A30613">
            <v>1058357</v>
          </cell>
        </row>
        <row r="30614">
          <cell r="A30614">
            <v>1058357</v>
          </cell>
        </row>
        <row r="30615">
          <cell r="A30615">
            <v>1058357</v>
          </cell>
        </row>
        <row r="30616">
          <cell r="A30616">
            <v>1058357</v>
          </cell>
        </row>
        <row r="30617">
          <cell r="A30617">
            <v>1058357</v>
          </cell>
        </row>
        <row r="30618">
          <cell r="A30618">
            <v>1058357</v>
          </cell>
        </row>
        <row r="30619">
          <cell r="A30619">
            <v>1058357</v>
          </cell>
        </row>
        <row r="30620">
          <cell r="A30620">
            <v>1058357</v>
          </cell>
        </row>
        <row r="30621">
          <cell r="A30621">
            <v>1058357</v>
          </cell>
        </row>
        <row r="30622">
          <cell r="A30622">
            <v>1058357</v>
          </cell>
        </row>
        <row r="30623">
          <cell r="A30623">
            <v>1058357</v>
          </cell>
        </row>
        <row r="30624">
          <cell r="A30624">
            <v>1058357</v>
          </cell>
        </row>
        <row r="30625">
          <cell r="A30625">
            <v>1058357</v>
          </cell>
        </row>
        <row r="30626">
          <cell r="A30626">
            <v>1058357</v>
          </cell>
        </row>
        <row r="30627">
          <cell r="A30627">
            <v>1058357</v>
          </cell>
        </row>
        <row r="30628">
          <cell r="A30628">
            <v>1058357</v>
          </cell>
        </row>
        <row r="30629">
          <cell r="A30629">
            <v>1058357</v>
          </cell>
        </row>
        <row r="30630">
          <cell r="A30630">
            <v>1058357</v>
          </cell>
        </row>
        <row r="30631">
          <cell r="A30631">
            <v>1058357</v>
          </cell>
        </row>
        <row r="30632">
          <cell r="A30632">
            <v>1058357</v>
          </cell>
        </row>
        <row r="30633">
          <cell r="A30633">
            <v>1058357</v>
          </cell>
        </row>
        <row r="30634">
          <cell r="A30634">
            <v>1058357</v>
          </cell>
        </row>
        <row r="30635">
          <cell r="A30635">
            <v>1058357</v>
          </cell>
        </row>
        <row r="30636">
          <cell r="A30636">
            <v>1058357</v>
          </cell>
        </row>
        <row r="30637">
          <cell r="A30637">
            <v>1058357</v>
          </cell>
        </row>
        <row r="30638">
          <cell r="A30638">
            <v>1058357</v>
          </cell>
        </row>
        <row r="30639">
          <cell r="A30639">
            <v>1058357</v>
          </cell>
        </row>
        <row r="30640">
          <cell r="A30640">
            <v>1058357</v>
          </cell>
        </row>
        <row r="30641">
          <cell r="A30641">
            <v>1058357</v>
          </cell>
        </row>
        <row r="30642">
          <cell r="A30642">
            <v>1058357</v>
          </cell>
        </row>
        <row r="30643">
          <cell r="A30643">
            <v>1058361</v>
          </cell>
        </row>
        <row r="30644">
          <cell r="A30644">
            <v>1058361</v>
          </cell>
        </row>
        <row r="30645">
          <cell r="A30645">
            <v>1058361</v>
          </cell>
        </row>
        <row r="30646">
          <cell r="A30646">
            <v>1058361</v>
          </cell>
        </row>
        <row r="30647">
          <cell r="A30647">
            <v>1058361</v>
          </cell>
        </row>
        <row r="30648">
          <cell r="A30648">
            <v>1058361</v>
          </cell>
        </row>
        <row r="30649">
          <cell r="A30649">
            <v>1058361</v>
          </cell>
        </row>
        <row r="30650">
          <cell r="A30650">
            <v>1058361</v>
          </cell>
        </row>
        <row r="30651">
          <cell r="A30651">
            <v>1058362</v>
          </cell>
        </row>
        <row r="30652">
          <cell r="A30652">
            <v>1058362</v>
          </cell>
        </row>
        <row r="30653">
          <cell r="A30653">
            <v>1058362</v>
          </cell>
        </row>
        <row r="30654">
          <cell r="A30654">
            <v>1058362</v>
          </cell>
        </row>
        <row r="30655">
          <cell r="A30655">
            <v>1058362</v>
          </cell>
        </row>
        <row r="30656">
          <cell r="A30656">
            <v>1058362</v>
          </cell>
        </row>
        <row r="30657">
          <cell r="A30657">
            <v>1058363</v>
          </cell>
        </row>
        <row r="30658">
          <cell r="A30658">
            <v>1058363</v>
          </cell>
        </row>
        <row r="30659">
          <cell r="A30659">
            <v>1058363</v>
          </cell>
        </row>
        <row r="30660">
          <cell r="A30660">
            <v>1058363</v>
          </cell>
        </row>
        <row r="30661">
          <cell r="A30661">
            <v>1058363</v>
          </cell>
        </row>
        <row r="30662">
          <cell r="A30662">
            <v>1058363</v>
          </cell>
        </row>
        <row r="30663">
          <cell r="A30663">
            <v>1058363</v>
          </cell>
        </row>
        <row r="30664">
          <cell r="A30664">
            <v>1058363</v>
          </cell>
        </row>
        <row r="30665">
          <cell r="A30665">
            <v>1058363</v>
          </cell>
        </row>
        <row r="30666">
          <cell r="A30666">
            <v>1058363</v>
          </cell>
        </row>
        <row r="30667">
          <cell r="A30667">
            <v>1058363</v>
          </cell>
        </row>
        <row r="30668">
          <cell r="A30668">
            <v>1058363</v>
          </cell>
        </row>
        <row r="30669">
          <cell r="A30669">
            <v>1058363</v>
          </cell>
        </row>
        <row r="30670">
          <cell r="A30670">
            <v>1058363</v>
          </cell>
        </row>
        <row r="30671">
          <cell r="A30671">
            <v>1058363</v>
          </cell>
        </row>
        <row r="30672">
          <cell r="A30672">
            <v>1058364</v>
          </cell>
        </row>
        <row r="30673">
          <cell r="A30673">
            <v>1058364</v>
          </cell>
        </row>
        <row r="30674">
          <cell r="A30674">
            <v>1058364</v>
          </cell>
        </row>
        <row r="30675">
          <cell r="A30675">
            <v>1058364</v>
          </cell>
        </row>
        <row r="30676">
          <cell r="A30676">
            <v>1058364</v>
          </cell>
        </row>
        <row r="30677">
          <cell r="A30677">
            <v>1058364</v>
          </cell>
        </row>
        <row r="30678">
          <cell r="A30678">
            <v>1058364</v>
          </cell>
        </row>
        <row r="30679">
          <cell r="A30679">
            <v>1058364</v>
          </cell>
        </row>
        <row r="30680">
          <cell r="A30680">
            <v>1058364</v>
          </cell>
        </row>
        <row r="30681">
          <cell r="A30681">
            <v>1058364</v>
          </cell>
        </row>
        <row r="30682">
          <cell r="A30682">
            <v>1058364</v>
          </cell>
        </row>
        <row r="30683">
          <cell r="A30683">
            <v>1058364</v>
          </cell>
        </row>
        <row r="30684">
          <cell r="A30684">
            <v>1058364</v>
          </cell>
        </row>
        <row r="30685">
          <cell r="A30685">
            <v>1058364</v>
          </cell>
        </row>
        <row r="30686">
          <cell r="A30686">
            <v>1058364</v>
          </cell>
        </row>
        <row r="30687">
          <cell r="A30687">
            <v>1058364</v>
          </cell>
        </row>
        <row r="30688">
          <cell r="A30688">
            <v>1058364</v>
          </cell>
        </row>
        <row r="30689">
          <cell r="A30689">
            <v>1058364</v>
          </cell>
        </row>
        <row r="30690">
          <cell r="A30690">
            <v>1058364</v>
          </cell>
        </row>
        <row r="30691">
          <cell r="A30691">
            <v>1058364</v>
          </cell>
        </row>
        <row r="30692">
          <cell r="A30692">
            <v>1058365</v>
          </cell>
        </row>
        <row r="30693">
          <cell r="A30693">
            <v>1058365</v>
          </cell>
        </row>
        <row r="30694">
          <cell r="A30694">
            <v>1058365</v>
          </cell>
        </row>
        <row r="30695">
          <cell r="A30695">
            <v>1058365</v>
          </cell>
        </row>
        <row r="30696">
          <cell r="A30696">
            <v>1058365</v>
          </cell>
        </row>
        <row r="30697">
          <cell r="A30697">
            <v>1058365</v>
          </cell>
        </row>
        <row r="30698">
          <cell r="A30698">
            <v>1058365</v>
          </cell>
        </row>
        <row r="30699">
          <cell r="A30699">
            <v>1058365</v>
          </cell>
        </row>
        <row r="30700">
          <cell r="A30700">
            <v>1058365</v>
          </cell>
        </row>
        <row r="30701">
          <cell r="A30701">
            <v>1058365</v>
          </cell>
        </row>
        <row r="30702">
          <cell r="A30702">
            <v>1058365</v>
          </cell>
        </row>
        <row r="30703">
          <cell r="A30703">
            <v>1058365</v>
          </cell>
        </row>
        <row r="30704">
          <cell r="A30704">
            <v>1058365</v>
          </cell>
        </row>
        <row r="30705">
          <cell r="A30705">
            <v>1058365</v>
          </cell>
        </row>
        <row r="30706">
          <cell r="A30706">
            <v>1058365</v>
          </cell>
        </row>
        <row r="30707">
          <cell r="A30707">
            <v>1058365</v>
          </cell>
        </row>
        <row r="30708">
          <cell r="A30708">
            <v>1058365</v>
          </cell>
        </row>
        <row r="30709">
          <cell r="A30709">
            <v>1058365</v>
          </cell>
        </row>
        <row r="30710">
          <cell r="A30710">
            <v>1058365</v>
          </cell>
        </row>
        <row r="30711">
          <cell r="A30711">
            <v>1058365</v>
          </cell>
        </row>
        <row r="30712">
          <cell r="A30712">
            <v>1058365</v>
          </cell>
        </row>
        <row r="30713">
          <cell r="A30713">
            <v>1058365</v>
          </cell>
        </row>
        <row r="30714">
          <cell r="A30714">
            <v>1058365</v>
          </cell>
        </row>
        <row r="30715">
          <cell r="A30715">
            <v>1058365</v>
          </cell>
        </row>
        <row r="30716">
          <cell r="A30716">
            <v>1058365</v>
          </cell>
        </row>
        <row r="30717">
          <cell r="A30717">
            <v>1058365</v>
          </cell>
        </row>
        <row r="30718">
          <cell r="A30718">
            <v>1058365</v>
          </cell>
        </row>
        <row r="30719">
          <cell r="A30719">
            <v>1058365</v>
          </cell>
        </row>
        <row r="30720">
          <cell r="A30720">
            <v>1058370</v>
          </cell>
        </row>
        <row r="30721">
          <cell r="A30721">
            <v>1058371</v>
          </cell>
        </row>
        <row r="30722">
          <cell r="A30722">
            <v>1058371</v>
          </cell>
        </row>
        <row r="30723">
          <cell r="A30723">
            <v>1058418</v>
          </cell>
        </row>
        <row r="30724">
          <cell r="A30724">
            <v>1058458</v>
          </cell>
        </row>
        <row r="30725">
          <cell r="A30725">
            <v>1058458</v>
          </cell>
        </row>
        <row r="30726">
          <cell r="A30726">
            <v>1058769</v>
          </cell>
        </row>
        <row r="30727">
          <cell r="A30727">
            <v>1058769</v>
          </cell>
        </row>
        <row r="30728">
          <cell r="A30728">
            <v>1058769</v>
          </cell>
        </row>
        <row r="30729">
          <cell r="A30729">
            <v>1058769</v>
          </cell>
        </row>
        <row r="30730">
          <cell r="A30730">
            <v>1058769</v>
          </cell>
        </row>
        <row r="30731">
          <cell r="A30731">
            <v>1058769</v>
          </cell>
        </row>
        <row r="30732">
          <cell r="A30732">
            <v>1058769</v>
          </cell>
        </row>
        <row r="30733">
          <cell r="A30733">
            <v>1058770</v>
          </cell>
        </row>
        <row r="30734">
          <cell r="A30734">
            <v>1058770</v>
          </cell>
        </row>
        <row r="30735">
          <cell r="A30735">
            <v>1058770</v>
          </cell>
        </row>
        <row r="30736">
          <cell r="A30736">
            <v>1058790</v>
          </cell>
        </row>
        <row r="30737">
          <cell r="A30737">
            <v>1058790</v>
          </cell>
        </row>
        <row r="30738">
          <cell r="A30738">
            <v>1058790</v>
          </cell>
        </row>
        <row r="30739">
          <cell r="A30739">
            <v>1058790</v>
          </cell>
        </row>
        <row r="30740">
          <cell r="A30740">
            <v>1058791</v>
          </cell>
        </row>
        <row r="30741">
          <cell r="A30741">
            <v>1058791</v>
          </cell>
        </row>
        <row r="30742">
          <cell r="A30742">
            <v>1058791</v>
          </cell>
        </row>
        <row r="30743">
          <cell r="A30743">
            <v>1058791</v>
          </cell>
        </row>
        <row r="30744">
          <cell r="A30744">
            <v>1058792</v>
          </cell>
        </row>
        <row r="30745">
          <cell r="A30745">
            <v>1058792</v>
          </cell>
        </row>
        <row r="30746">
          <cell r="A30746">
            <v>1058792</v>
          </cell>
        </row>
        <row r="30747">
          <cell r="A30747">
            <v>1058868</v>
          </cell>
        </row>
        <row r="30748">
          <cell r="A30748">
            <v>1058987</v>
          </cell>
        </row>
        <row r="30749">
          <cell r="A30749">
            <v>1058987</v>
          </cell>
        </row>
        <row r="30750">
          <cell r="A30750">
            <v>1058987</v>
          </cell>
        </row>
        <row r="30751">
          <cell r="A30751">
            <v>1058987</v>
          </cell>
        </row>
        <row r="30752">
          <cell r="A30752">
            <v>1058987</v>
          </cell>
        </row>
        <row r="30753">
          <cell r="A30753">
            <v>1058987</v>
          </cell>
        </row>
        <row r="30754">
          <cell r="A30754">
            <v>1058987</v>
          </cell>
        </row>
        <row r="30755">
          <cell r="A30755">
            <v>1058987</v>
          </cell>
        </row>
        <row r="30756">
          <cell r="A30756">
            <v>1058987</v>
          </cell>
        </row>
        <row r="30757">
          <cell r="A30757">
            <v>1058990</v>
          </cell>
        </row>
        <row r="30758">
          <cell r="A30758">
            <v>1058990</v>
          </cell>
        </row>
        <row r="30759">
          <cell r="A30759">
            <v>1058990</v>
          </cell>
        </row>
        <row r="30760">
          <cell r="A30760">
            <v>1058990</v>
          </cell>
        </row>
        <row r="30761">
          <cell r="A30761">
            <v>1058990</v>
          </cell>
        </row>
        <row r="30762">
          <cell r="A30762">
            <v>1058990</v>
          </cell>
        </row>
        <row r="30763">
          <cell r="A30763">
            <v>1058990</v>
          </cell>
        </row>
        <row r="30764">
          <cell r="A30764">
            <v>1058990</v>
          </cell>
        </row>
        <row r="30765">
          <cell r="A30765">
            <v>1058990</v>
          </cell>
        </row>
        <row r="30766">
          <cell r="A30766">
            <v>1058990</v>
          </cell>
        </row>
        <row r="30767">
          <cell r="A30767">
            <v>1058990</v>
          </cell>
        </row>
        <row r="30768">
          <cell r="A30768">
            <v>1058990</v>
          </cell>
        </row>
        <row r="30769">
          <cell r="A30769">
            <v>1058990</v>
          </cell>
        </row>
        <row r="30770">
          <cell r="A30770">
            <v>1058990</v>
          </cell>
        </row>
        <row r="30771">
          <cell r="A30771">
            <v>1058990</v>
          </cell>
        </row>
        <row r="30772">
          <cell r="A30772">
            <v>1058990</v>
          </cell>
        </row>
        <row r="30773">
          <cell r="A30773">
            <v>1058990</v>
          </cell>
        </row>
        <row r="30774">
          <cell r="A30774">
            <v>1058990</v>
          </cell>
        </row>
        <row r="30775">
          <cell r="A30775">
            <v>1058991</v>
          </cell>
        </row>
        <row r="30776">
          <cell r="A30776">
            <v>1058991</v>
          </cell>
        </row>
        <row r="30777">
          <cell r="A30777">
            <v>1058991</v>
          </cell>
        </row>
        <row r="30778">
          <cell r="A30778">
            <v>1058991</v>
          </cell>
        </row>
        <row r="30779">
          <cell r="A30779">
            <v>1058991</v>
          </cell>
        </row>
        <row r="30780">
          <cell r="A30780">
            <v>1058991</v>
          </cell>
        </row>
        <row r="30781">
          <cell r="A30781">
            <v>1058991</v>
          </cell>
        </row>
        <row r="30782">
          <cell r="A30782">
            <v>1058991</v>
          </cell>
        </row>
        <row r="30783">
          <cell r="A30783">
            <v>1058991</v>
          </cell>
        </row>
        <row r="30784">
          <cell r="A30784">
            <v>1058991</v>
          </cell>
        </row>
        <row r="30785">
          <cell r="A30785">
            <v>1058991</v>
          </cell>
        </row>
        <row r="30786">
          <cell r="A30786">
            <v>1058991</v>
          </cell>
        </row>
        <row r="30787">
          <cell r="A30787">
            <v>1058991</v>
          </cell>
        </row>
        <row r="30788">
          <cell r="A30788">
            <v>1058991</v>
          </cell>
        </row>
        <row r="30789">
          <cell r="A30789">
            <v>1058991</v>
          </cell>
        </row>
        <row r="30790">
          <cell r="A30790">
            <v>1058992</v>
          </cell>
        </row>
        <row r="30791">
          <cell r="A30791">
            <v>1058992</v>
          </cell>
        </row>
        <row r="30792">
          <cell r="A30792">
            <v>1058992</v>
          </cell>
        </row>
        <row r="30793">
          <cell r="A30793">
            <v>1058993</v>
          </cell>
        </row>
        <row r="30794">
          <cell r="A30794">
            <v>1058993</v>
          </cell>
        </row>
        <row r="30795">
          <cell r="A30795">
            <v>1058993</v>
          </cell>
        </row>
        <row r="30796">
          <cell r="A30796">
            <v>1058993</v>
          </cell>
        </row>
        <row r="30797">
          <cell r="A30797">
            <v>1058993</v>
          </cell>
        </row>
        <row r="30798">
          <cell r="A30798">
            <v>1058993</v>
          </cell>
        </row>
        <row r="30799">
          <cell r="A30799">
            <v>1058993</v>
          </cell>
        </row>
        <row r="30800">
          <cell r="A30800">
            <v>1058995</v>
          </cell>
        </row>
        <row r="30801">
          <cell r="A30801">
            <v>1058995</v>
          </cell>
        </row>
        <row r="30802">
          <cell r="A30802">
            <v>1058995</v>
          </cell>
        </row>
        <row r="30803">
          <cell r="A30803">
            <v>1058995</v>
          </cell>
        </row>
        <row r="30804">
          <cell r="A30804">
            <v>1059000</v>
          </cell>
        </row>
        <row r="30805">
          <cell r="A30805">
            <v>1059000</v>
          </cell>
        </row>
        <row r="30806">
          <cell r="A30806">
            <v>1059000</v>
          </cell>
        </row>
        <row r="30807">
          <cell r="A30807">
            <v>1059000</v>
          </cell>
        </row>
        <row r="30808">
          <cell r="A30808">
            <v>1059000</v>
          </cell>
        </row>
        <row r="30809">
          <cell r="A30809">
            <v>1059000</v>
          </cell>
        </row>
        <row r="30810">
          <cell r="A30810">
            <v>1059000</v>
          </cell>
        </row>
        <row r="30811">
          <cell r="A30811">
            <v>1059000</v>
          </cell>
        </row>
        <row r="30812">
          <cell r="A30812">
            <v>1059000</v>
          </cell>
        </row>
        <row r="30813">
          <cell r="A30813">
            <v>1059000</v>
          </cell>
        </row>
        <row r="30814">
          <cell r="A30814">
            <v>1059000</v>
          </cell>
        </row>
        <row r="30815">
          <cell r="A30815">
            <v>1059000</v>
          </cell>
        </row>
        <row r="30816">
          <cell r="A30816">
            <v>1059000</v>
          </cell>
        </row>
        <row r="30817">
          <cell r="A30817">
            <v>1059000</v>
          </cell>
        </row>
        <row r="30818">
          <cell r="A30818">
            <v>1059000</v>
          </cell>
        </row>
        <row r="30819">
          <cell r="A30819">
            <v>1059000</v>
          </cell>
        </row>
        <row r="30820">
          <cell r="A30820">
            <v>1059000</v>
          </cell>
        </row>
        <row r="30821">
          <cell r="A30821">
            <v>1059001</v>
          </cell>
        </row>
        <row r="30822">
          <cell r="A30822">
            <v>1059001</v>
          </cell>
        </row>
        <row r="30823">
          <cell r="A30823">
            <v>1059001</v>
          </cell>
        </row>
        <row r="30824">
          <cell r="A30824">
            <v>1059001</v>
          </cell>
        </row>
        <row r="30825">
          <cell r="A30825">
            <v>1059001</v>
          </cell>
        </row>
        <row r="30826">
          <cell r="A30826">
            <v>1059003</v>
          </cell>
        </row>
        <row r="30827">
          <cell r="A30827">
            <v>1059003</v>
          </cell>
        </row>
        <row r="30828">
          <cell r="A30828">
            <v>1059003</v>
          </cell>
        </row>
        <row r="30829">
          <cell r="A30829">
            <v>1059003</v>
          </cell>
        </row>
        <row r="30830">
          <cell r="A30830">
            <v>1059003</v>
          </cell>
        </row>
        <row r="30831">
          <cell r="A30831">
            <v>1059003</v>
          </cell>
        </row>
        <row r="30832">
          <cell r="A30832">
            <v>1059003</v>
          </cell>
        </row>
        <row r="30833">
          <cell r="A30833">
            <v>1059003</v>
          </cell>
        </row>
        <row r="30834">
          <cell r="A30834">
            <v>1059003</v>
          </cell>
        </row>
        <row r="30835">
          <cell r="A30835">
            <v>1059003</v>
          </cell>
        </row>
        <row r="30836">
          <cell r="A30836">
            <v>1059003</v>
          </cell>
        </row>
        <row r="30837">
          <cell r="A30837">
            <v>1059003</v>
          </cell>
        </row>
        <row r="30838">
          <cell r="A30838">
            <v>1059003</v>
          </cell>
        </row>
        <row r="30839">
          <cell r="A30839">
            <v>1059003</v>
          </cell>
        </row>
        <row r="30840">
          <cell r="A30840">
            <v>1059003</v>
          </cell>
        </row>
        <row r="30841">
          <cell r="A30841">
            <v>1059003</v>
          </cell>
        </row>
        <row r="30842">
          <cell r="A30842">
            <v>1059003</v>
          </cell>
        </row>
        <row r="30843">
          <cell r="A30843">
            <v>1059003</v>
          </cell>
        </row>
        <row r="30844">
          <cell r="A30844">
            <v>1059003</v>
          </cell>
        </row>
        <row r="30845">
          <cell r="A30845">
            <v>1059003</v>
          </cell>
        </row>
        <row r="30846">
          <cell r="A30846">
            <v>1059003</v>
          </cell>
        </row>
        <row r="30847">
          <cell r="A30847">
            <v>1059003</v>
          </cell>
        </row>
        <row r="30848">
          <cell r="A30848">
            <v>1059003</v>
          </cell>
        </row>
        <row r="30849">
          <cell r="A30849">
            <v>1059004</v>
          </cell>
        </row>
        <row r="30850">
          <cell r="A30850">
            <v>1059004</v>
          </cell>
        </row>
        <row r="30851">
          <cell r="A30851">
            <v>1059004</v>
          </cell>
        </row>
        <row r="30852">
          <cell r="A30852">
            <v>1059005</v>
          </cell>
        </row>
        <row r="30853">
          <cell r="A30853">
            <v>1059005</v>
          </cell>
        </row>
        <row r="30854">
          <cell r="A30854">
            <v>1059005</v>
          </cell>
        </row>
        <row r="30855">
          <cell r="A30855">
            <v>1059005</v>
          </cell>
        </row>
        <row r="30856">
          <cell r="A30856">
            <v>1059005</v>
          </cell>
        </row>
        <row r="30857">
          <cell r="A30857">
            <v>1059005</v>
          </cell>
        </row>
        <row r="30858">
          <cell r="A30858">
            <v>1059005</v>
          </cell>
        </row>
        <row r="30859">
          <cell r="A30859">
            <v>1059006</v>
          </cell>
        </row>
        <row r="30860">
          <cell r="A30860">
            <v>1059007</v>
          </cell>
        </row>
        <row r="30861">
          <cell r="A30861">
            <v>1059007</v>
          </cell>
        </row>
        <row r="30862">
          <cell r="A30862">
            <v>1059011</v>
          </cell>
        </row>
        <row r="30863">
          <cell r="A30863">
            <v>1059011</v>
          </cell>
        </row>
        <row r="30864">
          <cell r="A30864">
            <v>1059011</v>
          </cell>
        </row>
        <row r="30865">
          <cell r="A30865">
            <v>1059011</v>
          </cell>
        </row>
        <row r="30866">
          <cell r="A30866">
            <v>1059012</v>
          </cell>
        </row>
        <row r="30867">
          <cell r="A30867">
            <v>1059012</v>
          </cell>
        </row>
        <row r="30868">
          <cell r="A30868">
            <v>1059013</v>
          </cell>
        </row>
        <row r="30869">
          <cell r="A30869">
            <v>1059016</v>
          </cell>
        </row>
        <row r="30870">
          <cell r="A30870">
            <v>1059016</v>
          </cell>
        </row>
        <row r="30871">
          <cell r="A30871">
            <v>1059016</v>
          </cell>
        </row>
        <row r="30872">
          <cell r="A30872">
            <v>1059017</v>
          </cell>
        </row>
        <row r="30873">
          <cell r="A30873">
            <v>1059017</v>
          </cell>
        </row>
        <row r="30874">
          <cell r="A30874">
            <v>1059017</v>
          </cell>
        </row>
        <row r="30875">
          <cell r="A30875">
            <v>1059017</v>
          </cell>
        </row>
        <row r="30876">
          <cell r="A30876">
            <v>1059018</v>
          </cell>
        </row>
        <row r="30877">
          <cell r="A30877">
            <v>1059018</v>
          </cell>
        </row>
        <row r="30878">
          <cell r="A30878">
            <v>1059018</v>
          </cell>
        </row>
        <row r="30879">
          <cell r="A30879">
            <v>1059018</v>
          </cell>
        </row>
        <row r="30880">
          <cell r="A30880">
            <v>1059018</v>
          </cell>
        </row>
        <row r="30881">
          <cell r="A30881">
            <v>1059018</v>
          </cell>
        </row>
        <row r="30882">
          <cell r="A30882">
            <v>1059018</v>
          </cell>
        </row>
        <row r="30883">
          <cell r="A30883">
            <v>1059019</v>
          </cell>
        </row>
        <row r="30884">
          <cell r="A30884">
            <v>1059019</v>
          </cell>
        </row>
        <row r="30885">
          <cell r="A30885">
            <v>1059019</v>
          </cell>
        </row>
        <row r="30886">
          <cell r="A30886">
            <v>1059019</v>
          </cell>
        </row>
        <row r="30887">
          <cell r="A30887">
            <v>1059019</v>
          </cell>
        </row>
        <row r="30888">
          <cell r="A30888">
            <v>1059019</v>
          </cell>
        </row>
        <row r="30889">
          <cell r="A30889">
            <v>1059021</v>
          </cell>
        </row>
        <row r="30890">
          <cell r="A30890">
            <v>1059021</v>
          </cell>
        </row>
        <row r="30891">
          <cell r="A30891">
            <v>1059021</v>
          </cell>
        </row>
        <row r="30892">
          <cell r="A30892">
            <v>1059021</v>
          </cell>
        </row>
        <row r="30893">
          <cell r="A30893">
            <v>1059021</v>
          </cell>
        </row>
        <row r="30894">
          <cell r="A30894">
            <v>1059021</v>
          </cell>
        </row>
        <row r="30895">
          <cell r="A30895">
            <v>1059021</v>
          </cell>
        </row>
        <row r="30896">
          <cell r="A30896">
            <v>1059021</v>
          </cell>
        </row>
        <row r="30897">
          <cell r="A30897">
            <v>1059021</v>
          </cell>
        </row>
        <row r="30898">
          <cell r="A30898">
            <v>1059021</v>
          </cell>
        </row>
        <row r="30899">
          <cell r="A30899">
            <v>1059021</v>
          </cell>
        </row>
        <row r="30900">
          <cell r="A30900">
            <v>1059021</v>
          </cell>
        </row>
        <row r="30901">
          <cell r="A30901">
            <v>1059021</v>
          </cell>
        </row>
        <row r="30902">
          <cell r="A30902">
            <v>1059021</v>
          </cell>
        </row>
        <row r="30903">
          <cell r="A30903">
            <v>1059021</v>
          </cell>
        </row>
        <row r="30904">
          <cell r="A30904">
            <v>1059021</v>
          </cell>
        </row>
        <row r="30905">
          <cell r="A30905">
            <v>1059021</v>
          </cell>
        </row>
        <row r="30906">
          <cell r="A30906">
            <v>1059021</v>
          </cell>
        </row>
        <row r="30907">
          <cell r="A30907">
            <v>1059021</v>
          </cell>
        </row>
        <row r="30908">
          <cell r="A30908">
            <v>1059021</v>
          </cell>
        </row>
        <row r="30909">
          <cell r="A30909">
            <v>1059034</v>
          </cell>
        </row>
        <row r="30910">
          <cell r="A30910">
            <v>1059037</v>
          </cell>
        </row>
        <row r="30911">
          <cell r="A30911">
            <v>1059042</v>
          </cell>
        </row>
        <row r="30912">
          <cell r="A30912">
            <v>1059042</v>
          </cell>
        </row>
        <row r="30913">
          <cell r="A30913">
            <v>1059042</v>
          </cell>
        </row>
        <row r="30914">
          <cell r="A30914">
            <v>1059042</v>
          </cell>
        </row>
        <row r="30915">
          <cell r="A30915">
            <v>1059042</v>
          </cell>
        </row>
        <row r="30916">
          <cell r="A30916">
            <v>1059042</v>
          </cell>
        </row>
        <row r="30917">
          <cell r="A30917">
            <v>1059042</v>
          </cell>
        </row>
        <row r="30918">
          <cell r="A30918">
            <v>1059042</v>
          </cell>
        </row>
        <row r="30919">
          <cell r="A30919">
            <v>1059042</v>
          </cell>
        </row>
        <row r="30920">
          <cell r="A30920">
            <v>1059042</v>
          </cell>
        </row>
        <row r="30921">
          <cell r="A30921">
            <v>1059042</v>
          </cell>
        </row>
        <row r="30922">
          <cell r="A30922">
            <v>1059042</v>
          </cell>
        </row>
        <row r="30923">
          <cell r="A30923">
            <v>1059042</v>
          </cell>
        </row>
        <row r="30924">
          <cell r="A30924">
            <v>1059042</v>
          </cell>
        </row>
        <row r="30925">
          <cell r="A30925">
            <v>1059042</v>
          </cell>
        </row>
        <row r="30926">
          <cell r="A30926">
            <v>1059042</v>
          </cell>
        </row>
        <row r="30927">
          <cell r="A30927">
            <v>1059042</v>
          </cell>
        </row>
        <row r="30928">
          <cell r="A30928">
            <v>1059042</v>
          </cell>
        </row>
        <row r="30929">
          <cell r="A30929">
            <v>1059042</v>
          </cell>
        </row>
        <row r="30930">
          <cell r="A30930">
            <v>1059042</v>
          </cell>
        </row>
        <row r="30931">
          <cell r="A30931">
            <v>1059042</v>
          </cell>
        </row>
        <row r="30932">
          <cell r="A30932">
            <v>1059042</v>
          </cell>
        </row>
        <row r="30933">
          <cell r="A30933">
            <v>1059042</v>
          </cell>
        </row>
        <row r="30934">
          <cell r="A30934">
            <v>1059042</v>
          </cell>
        </row>
        <row r="30935">
          <cell r="A30935">
            <v>1059042</v>
          </cell>
        </row>
        <row r="30936">
          <cell r="A30936">
            <v>1059042</v>
          </cell>
        </row>
        <row r="30937">
          <cell r="A30937">
            <v>1059042</v>
          </cell>
        </row>
        <row r="30938">
          <cell r="A30938">
            <v>1059042</v>
          </cell>
        </row>
        <row r="30939">
          <cell r="A30939">
            <v>1059042</v>
          </cell>
        </row>
        <row r="30940">
          <cell r="A30940">
            <v>1059042</v>
          </cell>
        </row>
        <row r="30941">
          <cell r="A30941">
            <v>1059042</v>
          </cell>
        </row>
        <row r="30942">
          <cell r="A30942">
            <v>1059042</v>
          </cell>
        </row>
        <row r="30943">
          <cell r="A30943">
            <v>1059042</v>
          </cell>
        </row>
        <row r="30944">
          <cell r="A30944">
            <v>1059042</v>
          </cell>
        </row>
        <row r="30945">
          <cell r="A30945">
            <v>1059042</v>
          </cell>
        </row>
        <row r="30946">
          <cell r="A30946">
            <v>1059042</v>
          </cell>
        </row>
        <row r="30947">
          <cell r="A30947">
            <v>1059042</v>
          </cell>
        </row>
        <row r="30948">
          <cell r="A30948">
            <v>1059042</v>
          </cell>
        </row>
        <row r="30949">
          <cell r="A30949">
            <v>1059042</v>
          </cell>
        </row>
        <row r="30950">
          <cell r="A30950">
            <v>1059042</v>
          </cell>
        </row>
        <row r="30951">
          <cell r="A30951">
            <v>1059042</v>
          </cell>
        </row>
        <row r="30952">
          <cell r="A30952">
            <v>1059042</v>
          </cell>
        </row>
        <row r="30953">
          <cell r="A30953">
            <v>1059042</v>
          </cell>
        </row>
        <row r="30954">
          <cell r="A30954">
            <v>1059042</v>
          </cell>
        </row>
        <row r="30955">
          <cell r="A30955">
            <v>1059042</v>
          </cell>
        </row>
        <row r="30956">
          <cell r="A30956">
            <v>1059042</v>
          </cell>
        </row>
        <row r="30957">
          <cell r="A30957">
            <v>1059042</v>
          </cell>
        </row>
        <row r="30958">
          <cell r="A30958">
            <v>1059042</v>
          </cell>
        </row>
        <row r="30959">
          <cell r="A30959">
            <v>1059042</v>
          </cell>
        </row>
        <row r="30960">
          <cell r="A30960">
            <v>1059042</v>
          </cell>
        </row>
        <row r="30961">
          <cell r="A30961">
            <v>1059042</v>
          </cell>
        </row>
        <row r="30962">
          <cell r="A30962">
            <v>1059042</v>
          </cell>
        </row>
        <row r="30963">
          <cell r="A30963">
            <v>1059042</v>
          </cell>
        </row>
        <row r="30964">
          <cell r="A30964">
            <v>1059042</v>
          </cell>
        </row>
        <row r="30965">
          <cell r="A30965">
            <v>1059042</v>
          </cell>
        </row>
        <row r="30966">
          <cell r="A30966">
            <v>1059042</v>
          </cell>
        </row>
        <row r="30967">
          <cell r="A30967">
            <v>1059042</v>
          </cell>
        </row>
        <row r="30968">
          <cell r="A30968">
            <v>1059042</v>
          </cell>
        </row>
        <row r="30969">
          <cell r="A30969">
            <v>1059042</v>
          </cell>
        </row>
        <row r="30970">
          <cell r="A30970">
            <v>1059042</v>
          </cell>
        </row>
        <row r="30971">
          <cell r="A30971">
            <v>1059042</v>
          </cell>
        </row>
        <row r="30972">
          <cell r="A30972">
            <v>1059042</v>
          </cell>
        </row>
        <row r="30973">
          <cell r="A30973">
            <v>1059042</v>
          </cell>
        </row>
        <row r="30974">
          <cell r="A30974">
            <v>1059042</v>
          </cell>
        </row>
        <row r="30975">
          <cell r="A30975">
            <v>1059042</v>
          </cell>
        </row>
        <row r="30976">
          <cell r="A30976">
            <v>1059042</v>
          </cell>
        </row>
        <row r="30977">
          <cell r="A30977">
            <v>1059042</v>
          </cell>
        </row>
        <row r="30978">
          <cell r="A30978">
            <v>1059042</v>
          </cell>
        </row>
        <row r="30979">
          <cell r="A30979">
            <v>1059042</v>
          </cell>
        </row>
        <row r="30980">
          <cell r="A30980">
            <v>1059042</v>
          </cell>
        </row>
        <row r="30981">
          <cell r="A30981">
            <v>1059042</v>
          </cell>
        </row>
        <row r="30982">
          <cell r="A30982">
            <v>1059042</v>
          </cell>
        </row>
        <row r="30983">
          <cell r="A30983">
            <v>1059042</v>
          </cell>
        </row>
        <row r="30984">
          <cell r="A30984">
            <v>1059042</v>
          </cell>
        </row>
        <row r="30985">
          <cell r="A30985">
            <v>1059044</v>
          </cell>
        </row>
        <row r="30986">
          <cell r="A30986">
            <v>1059044</v>
          </cell>
        </row>
        <row r="30987">
          <cell r="A30987">
            <v>1059044</v>
          </cell>
        </row>
        <row r="30988">
          <cell r="A30988">
            <v>1059044</v>
          </cell>
        </row>
        <row r="30989">
          <cell r="A30989">
            <v>1059044</v>
          </cell>
        </row>
        <row r="30990">
          <cell r="A30990">
            <v>1059044</v>
          </cell>
        </row>
        <row r="30991">
          <cell r="A30991">
            <v>1059045</v>
          </cell>
        </row>
        <row r="30992">
          <cell r="A30992">
            <v>1059045</v>
          </cell>
        </row>
        <row r="30993">
          <cell r="A30993">
            <v>1059045</v>
          </cell>
        </row>
        <row r="30994">
          <cell r="A30994">
            <v>1059045</v>
          </cell>
        </row>
        <row r="30995">
          <cell r="A30995">
            <v>1059045</v>
          </cell>
        </row>
        <row r="30996">
          <cell r="A30996">
            <v>1059045</v>
          </cell>
        </row>
        <row r="30997">
          <cell r="A30997">
            <v>1059045</v>
          </cell>
        </row>
        <row r="30998">
          <cell r="A30998">
            <v>1059045</v>
          </cell>
        </row>
        <row r="30999">
          <cell r="A30999">
            <v>1059045</v>
          </cell>
        </row>
        <row r="31000">
          <cell r="A31000">
            <v>1059045</v>
          </cell>
        </row>
        <row r="31001">
          <cell r="A31001">
            <v>1059045</v>
          </cell>
        </row>
        <row r="31002">
          <cell r="A31002">
            <v>1059045</v>
          </cell>
        </row>
        <row r="31003">
          <cell r="A31003">
            <v>1059045</v>
          </cell>
        </row>
        <row r="31004">
          <cell r="A31004">
            <v>1059045</v>
          </cell>
        </row>
        <row r="31005">
          <cell r="A31005">
            <v>1059045</v>
          </cell>
        </row>
        <row r="31006">
          <cell r="A31006">
            <v>1059045</v>
          </cell>
        </row>
        <row r="31007">
          <cell r="A31007">
            <v>1059045</v>
          </cell>
        </row>
        <row r="31008">
          <cell r="A31008">
            <v>1059045</v>
          </cell>
        </row>
        <row r="31009">
          <cell r="A31009">
            <v>1059045</v>
          </cell>
        </row>
        <row r="31010">
          <cell r="A31010">
            <v>1059045</v>
          </cell>
        </row>
        <row r="31011">
          <cell r="A31011">
            <v>1059045</v>
          </cell>
        </row>
        <row r="31012">
          <cell r="A31012">
            <v>1059045</v>
          </cell>
        </row>
        <row r="31013">
          <cell r="A31013">
            <v>1059045</v>
          </cell>
        </row>
        <row r="31014">
          <cell r="A31014">
            <v>1059045</v>
          </cell>
        </row>
        <row r="31015">
          <cell r="A31015">
            <v>1059045</v>
          </cell>
        </row>
        <row r="31016">
          <cell r="A31016">
            <v>1059045</v>
          </cell>
        </row>
        <row r="31017">
          <cell r="A31017">
            <v>1059045</v>
          </cell>
        </row>
        <row r="31018">
          <cell r="A31018">
            <v>1059045</v>
          </cell>
        </row>
        <row r="31019">
          <cell r="A31019">
            <v>1059045</v>
          </cell>
        </row>
        <row r="31020">
          <cell r="A31020">
            <v>1059045</v>
          </cell>
        </row>
        <row r="31021">
          <cell r="A31021">
            <v>1059045</v>
          </cell>
        </row>
        <row r="31022">
          <cell r="A31022">
            <v>1059045</v>
          </cell>
        </row>
        <row r="31023">
          <cell r="A31023">
            <v>1059046</v>
          </cell>
        </row>
        <row r="31024">
          <cell r="A31024">
            <v>1059046</v>
          </cell>
        </row>
        <row r="31025">
          <cell r="A31025">
            <v>1059046</v>
          </cell>
        </row>
        <row r="31026">
          <cell r="A31026">
            <v>1059046</v>
          </cell>
        </row>
        <row r="31027">
          <cell r="A31027">
            <v>1059046</v>
          </cell>
        </row>
        <row r="31028">
          <cell r="A31028">
            <v>1059046</v>
          </cell>
        </row>
        <row r="31029">
          <cell r="A31029">
            <v>1059046</v>
          </cell>
        </row>
        <row r="31030">
          <cell r="A31030">
            <v>1059046</v>
          </cell>
        </row>
        <row r="31031">
          <cell r="A31031">
            <v>1059046</v>
          </cell>
        </row>
        <row r="31032">
          <cell r="A31032">
            <v>1059046</v>
          </cell>
        </row>
        <row r="31033">
          <cell r="A31033">
            <v>1059046</v>
          </cell>
        </row>
        <row r="31034">
          <cell r="A31034">
            <v>1059046</v>
          </cell>
        </row>
        <row r="31035">
          <cell r="A31035">
            <v>1059046</v>
          </cell>
        </row>
        <row r="31036">
          <cell r="A31036">
            <v>1059046</v>
          </cell>
        </row>
        <row r="31037">
          <cell r="A31037">
            <v>1059046</v>
          </cell>
        </row>
        <row r="31038">
          <cell r="A31038">
            <v>1059046</v>
          </cell>
        </row>
        <row r="31039">
          <cell r="A31039">
            <v>1059046</v>
          </cell>
        </row>
        <row r="31040">
          <cell r="A31040">
            <v>1059046</v>
          </cell>
        </row>
        <row r="31041">
          <cell r="A31041">
            <v>1059047</v>
          </cell>
        </row>
        <row r="31042">
          <cell r="A31042">
            <v>1059047</v>
          </cell>
        </row>
        <row r="31043">
          <cell r="A31043">
            <v>1059047</v>
          </cell>
        </row>
        <row r="31044">
          <cell r="A31044">
            <v>1059047</v>
          </cell>
        </row>
        <row r="31045">
          <cell r="A31045">
            <v>1059047</v>
          </cell>
        </row>
        <row r="31046">
          <cell r="A31046">
            <v>1059047</v>
          </cell>
        </row>
        <row r="31047">
          <cell r="A31047">
            <v>1059047</v>
          </cell>
        </row>
        <row r="31048">
          <cell r="A31048">
            <v>1059047</v>
          </cell>
        </row>
        <row r="31049">
          <cell r="A31049">
            <v>1059047</v>
          </cell>
        </row>
        <row r="31050">
          <cell r="A31050">
            <v>1059047</v>
          </cell>
        </row>
        <row r="31051">
          <cell r="A31051">
            <v>1059047</v>
          </cell>
        </row>
        <row r="31052">
          <cell r="A31052">
            <v>1059047</v>
          </cell>
        </row>
        <row r="31053">
          <cell r="A31053">
            <v>1059047</v>
          </cell>
        </row>
        <row r="31054">
          <cell r="A31054">
            <v>1059047</v>
          </cell>
        </row>
        <row r="31055">
          <cell r="A31055">
            <v>1059050</v>
          </cell>
        </row>
        <row r="31056">
          <cell r="A31056">
            <v>1059050</v>
          </cell>
        </row>
        <row r="31057">
          <cell r="A31057">
            <v>1059050</v>
          </cell>
        </row>
        <row r="31058">
          <cell r="A31058">
            <v>1059050</v>
          </cell>
        </row>
        <row r="31059">
          <cell r="A31059">
            <v>1059050</v>
          </cell>
        </row>
        <row r="31060">
          <cell r="A31060">
            <v>1059050</v>
          </cell>
        </row>
        <row r="31061">
          <cell r="A31061">
            <v>1059050</v>
          </cell>
        </row>
        <row r="31062">
          <cell r="A31062">
            <v>1059050</v>
          </cell>
        </row>
        <row r="31063">
          <cell r="A31063">
            <v>1059050</v>
          </cell>
        </row>
        <row r="31064">
          <cell r="A31064">
            <v>1059050</v>
          </cell>
        </row>
        <row r="31065">
          <cell r="A31065">
            <v>1059050</v>
          </cell>
        </row>
        <row r="31066">
          <cell r="A31066">
            <v>1059050</v>
          </cell>
        </row>
        <row r="31067">
          <cell r="A31067">
            <v>1059050</v>
          </cell>
        </row>
        <row r="31068">
          <cell r="A31068">
            <v>1059050</v>
          </cell>
        </row>
        <row r="31069">
          <cell r="A31069">
            <v>1059051</v>
          </cell>
        </row>
        <row r="31070">
          <cell r="A31070">
            <v>1059051</v>
          </cell>
        </row>
        <row r="31071">
          <cell r="A31071">
            <v>1059051</v>
          </cell>
        </row>
        <row r="31072">
          <cell r="A31072">
            <v>1059051</v>
          </cell>
        </row>
        <row r="31073">
          <cell r="A31073">
            <v>1059051</v>
          </cell>
        </row>
        <row r="31074">
          <cell r="A31074">
            <v>1059051</v>
          </cell>
        </row>
        <row r="31075">
          <cell r="A31075">
            <v>1059051</v>
          </cell>
        </row>
        <row r="31076">
          <cell r="A31076">
            <v>1059051</v>
          </cell>
        </row>
        <row r="31077">
          <cell r="A31077">
            <v>1059052</v>
          </cell>
        </row>
        <row r="31078">
          <cell r="A31078">
            <v>1059052</v>
          </cell>
        </row>
        <row r="31079">
          <cell r="A31079">
            <v>1059052</v>
          </cell>
        </row>
        <row r="31080">
          <cell r="A31080">
            <v>1059052</v>
          </cell>
        </row>
        <row r="31081">
          <cell r="A31081">
            <v>1059052</v>
          </cell>
        </row>
        <row r="31082">
          <cell r="A31082">
            <v>1059052</v>
          </cell>
        </row>
        <row r="31083">
          <cell r="A31083">
            <v>1059052</v>
          </cell>
        </row>
        <row r="31084">
          <cell r="A31084">
            <v>1059052</v>
          </cell>
        </row>
        <row r="31085">
          <cell r="A31085">
            <v>1059052</v>
          </cell>
        </row>
        <row r="31086">
          <cell r="A31086">
            <v>1059052</v>
          </cell>
        </row>
        <row r="31087">
          <cell r="A31087">
            <v>1059054</v>
          </cell>
        </row>
        <row r="31088">
          <cell r="A31088">
            <v>1059054</v>
          </cell>
        </row>
        <row r="31089">
          <cell r="A31089">
            <v>1059054</v>
          </cell>
        </row>
        <row r="31090">
          <cell r="A31090">
            <v>1059054</v>
          </cell>
        </row>
        <row r="31091">
          <cell r="A31091">
            <v>1059054</v>
          </cell>
        </row>
        <row r="31092">
          <cell r="A31092">
            <v>1059054</v>
          </cell>
        </row>
        <row r="31093">
          <cell r="A31093">
            <v>1059054</v>
          </cell>
        </row>
        <row r="31094">
          <cell r="A31094">
            <v>1059054</v>
          </cell>
        </row>
        <row r="31095">
          <cell r="A31095">
            <v>1059054</v>
          </cell>
        </row>
        <row r="31096">
          <cell r="A31096">
            <v>1059056</v>
          </cell>
        </row>
        <row r="31097">
          <cell r="A31097">
            <v>1059056</v>
          </cell>
        </row>
        <row r="31098">
          <cell r="A31098">
            <v>1059056</v>
          </cell>
        </row>
        <row r="31099">
          <cell r="A31099">
            <v>1059056</v>
          </cell>
        </row>
        <row r="31100">
          <cell r="A31100">
            <v>1059056</v>
          </cell>
        </row>
        <row r="31101">
          <cell r="A31101">
            <v>1059057</v>
          </cell>
        </row>
        <row r="31102">
          <cell r="A31102">
            <v>1059057</v>
          </cell>
        </row>
        <row r="31103">
          <cell r="A31103">
            <v>1059057</v>
          </cell>
        </row>
        <row r="31104">
          <cell r="A31104">
            <v>1059057</v>
          </cell>
        </row>
        <row r="31105">
          <cell r="A31105">
            <v>1059057</v>
          </cell>
        </row>
        <row r="31106">
          <cell r="A31106">
            <v>1059057</v>
          </cell>
        </row>
        <row r="31107">
          <cell r="A31107">
            <v>1059058</v>
          </cell>
        </row>
        <row r="31108">
          <cell r="A31108">
            <v>1059058</v>
          </cell>
        </row>
        <row r="31109">
          <cell r="A31109">
            <v>1059058</v>
          </cell>
        </row>
        <row r="31110">
          <cell r="A31110">
            <v>1059058</v>
          </cell>
        </row>
        <row r="31111">
          <cell r="A31111">
            <v>1059058</v>
          </cell>
        </row>
        <row r="31112">
          <cell r="A31112">
            <v>1059069</v>
          </cell>
        </row>
        <row r="31113">
          <cell r="A31113">
            <v>1059069</v>
          </cell>
        </row>
        <row r="31114">
          <cell r="A31114">
            <v>1059069</v>
          </cell>
        </row>
        <row r="31115">
          <cell r="A31115">
            <v>1059069</v>
          </cell>
        </row>
        <row r="31116">
          <cell r="A31116">
            <v>1059069</v>
          </cell>
        </row>
        <row r="31117">
          <cell r="A31117">
            <v>1059069</v>
          </cell>
        </row>
        <row r="31118">
          <cell r="A31118">
            <v>1059073</v>
          </cell>
        </row>
        <row r="31119">
          <cell r="A31119">
            <v>1059073</v>
          </cell>
        </row>
        <row r="31120">
          <cell r="A31120">
            <v>1059073</v>
          </cell>
        </row>
        <row r="31121">
          <cell r="A31121">
            <v>1059075</v>
          </cell>
        </row>
        <row r="31122">
          <cell r="A31122">
            <v>1059083</v>
          </cell>
        </row>
        <row r="31123">
          <cell r="A31123">
            <v>1059087</v>
          </cell>
        </row>
        <row r="31124">
          <cell r="A31124">
            <v>1059087</v>
          </cell>
        </row>
        <row r="31125">
          <cell r="A31125">
            <v>1059088</v>
          </cell>
        </row>
        <row r="31126">
          <cell r="A31126">
            <v>1059089</v>
          </cell>
        </row>
        <row r="31127">
          <cell r="A31127">
            <v>1059089</v>
          </cell>
        </row>
        <row r="31128">
          <cell r="A31128">
            <v>1059089</v>
          </cell>
        </row>
        <row r="31129">
          <cell r="A31129">
            <v>1059089</v>
          </cell>
        </row>
        <row r="31130">
          <cell r="A31130">
            <v>1059089</v>
          </cell>
        </row>
        <row r="31131">
          <cell r="A31131">
            <v>1059089</v>
          </cell>
        </row>
        <row r="31132">
          <cell r="A31132">
            <v>1059089</v>
          </cell>
        </row>
        <row r="31133">
          <cell r="A31133">
            <v>1059089</v>
          </cell>
        </row>
        <row r="31134">
          <cell r="A31134">
            <v>1059089</v>
          </cell>
        </row>
        <row r="31135">
          <cell r="A31135">
            <v>1059089</v>
          </cell>
        </row>
        <row r="31136">
          <cell r="A31136">
            <v>1059089</v>
          </cell>
        </row>
        <row r="31137">
          <cell r="A31137">
            <v>1059089</v>
          </cell>
        </row>
        <row r="31138">
          <cell r="A31138">
            <v>1059089</v>
          </cell>
        </row>
        <row r="31139">
          <cell r="A31139">
            <v>1059089</v>
          </cell>
        </row>
        <row r="31140">
          <cell r="A31140">
            <v>1059089</v>
          </cell>
        </row>
        <row r="31141">
          <cell r="A31141">
            <v>1059089</v>
          </cell>
        </row>
        <row r="31142">
          <cell r="A31142">
            <v>1059089</v>
          </cell>
        </row>
        <row r="31143">
          <cell r="A31143">
            <v>1059089</v>
          </cell>
        </row>
        <row r="31144">
          <cell r="A31144">
            <v>1059089</v>
          </cell>
        </row>
        <row r="31145">
          <cell r="A31145">
            <v>1059089</v>
          </cell>
        </row>
        <row r="31146">
          <cell r="A31146">
            <v>1059090</v>
          </cell>
        </row>
        <row r="31147">
          <cell r="A31147">
            <v>1059091</v>
          </cell>
        </row>
        <row r="31148">
          <cell r="A31148">
            <v>1059091</v>
          </cell>
        </row>
        <row r="31149">
          <cell r="A31149">
            <v>1059091</v>
          </cell>
        </row>
        <row r="31150">
          <cell r="A31150">
            <v>1059091</v>
          </cell>
        </row>
        <row r="31151">
          <cell r="A31151">
            <v>1059091</v>
          </cell>
        </row>
        <row r="31152">
          <cell r="A31152">
            <v>1059096</v>
          </cell>
        </row>
        <row r="31153">
          <cell r="A31153">
            <v>1059096</v>
          </cell>
        </row>
        <row r="31154">
          <cell r="A31154">
            <v>1059101</v>
          </cell>
        </row>
        <row r="31155">
          <cell r="A31155">
            <v>1059101</v>
          </cell>
        </row>
        <row r="31156">
          <cell r="A31156">
            <v>1059101</v>
          </cell>
        </row>
        <row r="31157">
          <cell r="A31157">
            <v>1059101</v>
          </cell>
        </row>
        <row r="31158">
          <cell r="A31158">
            <v>1059101</v>
          </cell>
        </row>
        <row r="31159">
          <cell r="A31159">
            <v>1059101</v>
          </cell>
        </row>
        <row r="31160">
          <cell r="A31160">
            <v>1059103</v>
          </cell>
        </row>
        <row r="31161">
          <cell r="A31161">
            <v>1059103</v>
          </cell>
        </row>
        <row r="31162">
          <cell r="A31162">
            <v>1059103</v>
          </cell>
        </row>
        <row r="31163">
          <cell r="A31163">
            <v>1059103</v>
          </cell>
        </row>
        <row r="31164">
          <cell r="A31164">
            <v>1059103</v>
          </cell>
        </row>
        <row r="31165">
          <cell r="A31165">
            <v>1059103</v>
          </cell>
        </row>
        <row r="31166">
          <cell r="A31166">
            <v>1059103</v>
          </cell>
        </row>
        <row r="31167">
          <cell r="A31167">
            <v>1059103</v>
          </cell>
        </row>
        <row r="31168">
          <cell r="A31168">
            <v>1059104</v>
          </cell>
        </row>
        <row r="31169">
          <cell r="A31169">
            <v>1059104</v>
          </cell>
        </row>
        <row r="31170">
          <cell r="A31170">
            <v>1059104</v>
          </cell>
        </row>
        <row r="31171">
          <cell r="A31171">
            <v>1059106</v>
          </cell>
        </row>
        <row r="31172">
          <cell r="A31172">
            <v>1059107</v>
          </cell>
        </row>
        <row r="31173">
          <cell r="A31173">
            <v>1059107</v>
          </cell>
        </row>
        <row r="31174">
          <cell r="A31174">
            <v>1059107</v>
          </cell>
        </row>
        <row r="31175">
          <cell r="A31175">
            <v>1059107</v>
          </cell>
        </row>
        <row r="31176">
          <cell r="A31176">
            <v>1059121</v>
          </cell>
        </row>
        <row r="31177">
          <cell r="A31177">
            <v>1059121</v>
          </cell>
        </row>
        <row r="31178">
          <cell r="A31178">
            <v>1059121</v>
          </cell>
        </row>
        <row r="31179">
          <cell r="A31179">
            <v>1059121</v>
          </cell>
        </row>
        <row r="31180">
          <cell r="A31180">
            <v>1059121</v>
          </cell>
        </row>
        <row r="31181">
          <cell r="A31181">
            <v>1059121</v>
          </cell>
        </row>
        <row r="31182">
          <cell r="A31182">
            <v>1059121</v>
          </cell>
        </row>
        <row r="31183">
          <cell r="A31183">
            <v>1059121</v>
          </cell>
        </row>
        <row r="31184">
          <cell r="A31184">
            <v>1059121</v>
          </cell>
        </row>
        <row r="31185">
          <cell r="A31185">
            <v>1059121</v>
          </cell>
        </row>
        <row r="31186">
          <cell r="A31186">
            <v>1059121</v>
          </cell>
        </row>
        <row r="31187">
          <cell r="A31187">
            <v>1059121</v>
          </cell>
        </row>
        <row r="31188">
          <cell r="A31188">
            <v>1059122</v>
          </cell>
        </row>
        <row r="31189">
          <cell r="A31189">
            <v>1059122</v>
          </cell>
        </row>
        <row r="31190">
          <cell r="A31190">
            <v>1059122</v>
          </cell>
        </row>
        <row r="31191">
          <cell r="A31191">
            <v>1059122</v>
          </cell>
        </row>
        <row r="31192">
          <cell r="A31192">
            <v>1059122</v>
          </cell>
        </row>
        <row r="31193">
          <cell r="A31193">
            <v>1059122</v>
          </cell>
        </row>
        <row r="31194">
          <cell r="A31194">
            <v>1059122</v>
          </cell>
        </row>
        <row r="31195">
          <cell r="A31195">
            <v>1059122</v>
          </cell>
        </row>
        <row r="31196">
          <cell r="A31196">
            <v>1059122</v>
          </cell>
        </row>
        <row r="31197">
          <cell r="A31197">
            <v>1059123</v>
          </cell>
        </row>
        <row r="31198">
          <cell r="A31198">
            <v>1059123</v>
          </cell>
        </row>
        <row r="31199">
          <cell r="A31199">
            <v>1059123</v>
          </cell>
        </row>
        <row r="31200">
          <cell r="A31200">
            <v>1059123</v>
          </cell>
        </row>
        <row r="31201">
          <cell r="A31201">
            <v>1059123</v>
          </cell>
        </row>
        <row r="31202">
          <cell r="A31202">
            <v>1059123</v>
          </cell>
        </row>
        <row r="31203">
          <cell r="A31203">
            <v>1059123</v>
          </cell>
        </row>
        <row r="31204">
          <cell r="A31204">
            <v>1059124</v>
          </cell>
        </row>
        <row r="31205">
          <cell r="A31205">
            <v>1059124</v>
          </cell>
        </row>
        <row r="31206">
          <cell r="A31206">
            <v>1059124</v>
          </cell>
        </row>
        <row r="31207">
          <cell r="A31207">
            <v>1059124</v>
          </cell>
        </row>
        <row r="31208">
          <cell r="A31208">
            <v>1059124</v>
          </cell>
        </row>
        <row r="31209">
          <cell r="A31209">
            <v>1059124</v>
          </cell>
        </row>
        <row r="31210">
          <cell r="A31210">
            <v>1059125</v>
          </cell>
        </row>
        <row r="31211">
          <cell r="A31211">
            <v>1059126</v>
          </cell>
        </row>
        <row r="31212">
          <cell r="A31212">
            <v>1059127</v>
          </cell>
        </row>
        <row r="31213">
          <cell r="A31213">
            <v>1059129</v>
          </cell>
        </row>
        <row r="31214">
          <cell r="A31214">
            <v>1059129</v>
          </cell>
        </row>
        <row r="31215">
          <cell r="A31215">
            <v>1059129</v>
          </cell>
        </row>
        <row r="31216">
          <cell r="A31216">
            <v>1059130</v>
          </cell>
        </row>
        <row r="31217">
          <cell r="A31217">
            <v>1059130</v>
          </cell>
        </row>
        <row r="31218">
          <cell r="A31218">
            <v>1059199</v>
          </cell>
        </row>
        <row r="31219">
          <cell r="A31219">
            <v>1059216</v>
          </cell>
        </row>
        <row r="31220">
          <cell r="A31220">
            <v>1059216</v>
          </cell>
        </row>
        <row r="31221">
          <cell r="A31221">
            <v>1059216</v>
          </cell>
        </row>
        <row r="31222">
          <cell r="A31222">
            <v>1059216</v>
          </cell>
        </row>
        <row r="31223">
          <cell r="A31223">
            <v>1059216</v>
          </cell>
        </row>
        <row r="31224">
          <cell r="A31224">
            <v>1059216</v>
          </cell>
        </row>
        <row r="31225">
          <cell r="A31225">
            <v>1059216</v>
          </cell>
        </row>
        <row r="31226">
          <cell r="A31226">
            <v>1059217</v>
          </cell>
        </row>
        <row r="31227">
          <cell r="A31227">
            <v>1059217</v>
          </cell>
        </row>
        <row r="31228">
          <cell r="A31228">
            <v>1059217</v>
          </cell>
        </row>
        <row r="31229">
          <cell r="A31229">
            <v>1059217</v>
          </cell>
        </row>
        <row r="31230">
          <cell r="A31230">
            <v>1059217</v>
          </cell>
        </row>
        <row r="31231">
          <cell r="A31231">
            <v>1059217</v>
          </cell>
        </row>
        <row r="31232">
          <cell r="A31232">
            <v>1059217</v>
          </cell>
        </row>
        <row r="31233">
          <cell r="A31233">
            <v>1059217</v>
          </cell>
        </row>
        <row r="31234">
          <cell r="A31234">
            <v>1059217</v>
          </cell>
        </row>
        <row r="31235">
          <cell r="A31235">
            <v>1059217</v>
          </cell>
        </row>
        <row r="31236">
          <cell r="A31236">
            <v>1059217</v>
          </cell>
        </row>
        <row r="31237">
          <cell r="A31237">
            <v>1059217</v>
          </cell>
        </row>
        <row r="31238">
          <cell r="A31238">
            <v>1059217</v>
          </cell>
        </row>
        <row r="31239">
          <cell r="A31239">
            <v>1059217</v>
          </cell>
        </row>
        <row r="31240">
          <cell r="A31240">
            <v>1059217</v>
          </cell>
        </row>
        <row r="31241">
          <cell r="A31241">
            <v>1059217</v>
          </cell>
        </row>
        <row r="31242">
          <cell r="A31242">
            <v>1059217</v>
          </cell>
        </row>
        <row r="31243">
          <cell r="A31243">
            <v>1059217</v>
          </cell>
        </row>
        <row r="31244">
          <cell r="A31244">
            <v>1059217</v>
          </cell>
        </row>
        <row r="31245">
          <cell r="A31245">
            <v>1059217</v>
          </cell>
        </row>
        <row r="31246">
          <cell r="A31246">
            <v>1059217</v>
          </cell>
        </row>
        <row r="31247">
          <cell r="A31247">
            <v>1059217</v>
          </cell>
        </row>
        <row r="31248">
          <cell r="A31248">
            <v>1059217</v>
          </cell>
        </row>
        <row r="31249">
          <cell r="A31249">
            <v>1059217</v>
          </cell>
        </row>
        <row r="31250">
          <cell r="A31250">
            <v>1059217</v>
          </cell>
        </row>
        <row r="31251">
          <cell r="A31251">
            <v>1059217</v>
          </cell>
        </row>
        <row r="31252">
          <cell r="A31252">
            <v>1059217</v>
          </cell>
        </row>
        <row r="31253">
          <cell r="A31253">
            <v>1059217</v>
          </cell>
        </row>
        <row r="31254">
          <cell r="A31254">
            <v>1059217</v>
          </cell>
        </row>
        <row r="31255">
          <cell r="A31255">
            <v>1059217</v>
          </cell>
        </row>
        <row r="31256">
          <cell r="A31256">
            <v>1059217</v>
          </cell>
        </row>
        <row r="31257">
          <cell r="A31257">
            <v>1059217</v>
          </cell>
        </row>
        <row r="31258">
          <cell r="A31258">
            <v>1059217</v>
          </cell>
        </row>
        <row r="31259">
          <cell r="A31259">
            <v>1059217</v>
          </cell>
        </row>
        <row r="31260">
          <cell r="A31260">
            <v>1059217</v>
          </cell>
        </row>
        <row r="31261">
          <cell r="A31261">
            <v>1059217</v>
          </cell>
        </row>
        <row r="31262">
          <cell r="A31262">
            <v>1059217</v>
          </cell>
        </row>
        <row r="31263">
          <cell r="A31263">
            <v>1059217</v>
          </cell>
        </row>
        <row r="31264">
          <cell r="A31264">
            <v>1059217</v>
          </cell>
        </row>
        <row r="31265">
          <cell r="A31265">
            <v>1059217</v>
          </cell>
        </row>
        <row r="31266">
          <cell r="A31266">
            <v>1059217</v>
          </cell>
        </row>
        <row r="31267">
          <cell r="A31267">
            <v>1059217</v>
          </cell>
        </row>
        <row r="31268">
          <cell r="A31268">
            <v>1059217</v>
          </cell>
        </row>
        <row r="31269">
          <cell r="A31269">
            <v>1059217</v>
          </cell>
        </row>
        <row r="31270">
          <cell r="A31270">
            <v>1059217</v>
          </cell>
        </row>
        <row r="31271">
          <cell r="A31271">
            <v>1059217</v>
          </cell>
        </row>
        <row r="31272">
          <cell r="A31272">
            <v>1059217</v>
          </cell>
        </row>
        <row r="31273">
          <cell r="A31273">
            <v>1059217</v>
          </cell>
        </row>
        <row r="31274">
          <cell r="A31274">
            <v>1059217</v>
          </cell>
        </row>
        <row r="31275">
          <cell r="A31275">
            <v>1059217</v>
          </cell>
        </row>
        <row r="31276">
          <cell r="A31276">
            <v>1059217</v>
          </cell>
        </row>
        <row r="31277">
          <cell r="A31277">
            <v>1059217</v>
          </cell>
        </row>
        <row r="31278">
          <cell r="A31278">
            <v>1059217</v>
          </cell>
        </row>
        <row r="31279">
          <cell r="A31279">
            <v>1059217</v>
          </cell>
        </row>
        <row r="31280">
          <cell r="A31280">
            <v>1059217</v>
          </cell>
        </row>
        <row r="31281">
          <cell r="A31281">
            <v>1059217</v>
          </cell>
        </row>
        <row r="31282">
          <cell r="A31282">
            <v>1059217</v>
          </cell>
        </row>
        <row r="31283">
          <cell r="A31283">
            <v>1059217</v>
          </cell>
        </row>
        <row r="31284">
          <cell r="A31284">
            <v>1059217</v>
          </cell>
        </row>
        <row r="31285">
          <cell r="A31285">
            <v>1059217</v>
          </cell>
        </row>
        <row r="31286">
          <cell r="A31286">
            <v>1059217</v>
          </cell>
        </row>
        <row r="31287">
          <cell r="A31287">
            <v>1059217</v>
          </cell>
        </row>
        <row r="31288">
          <cell r="A31288">
            <v>1059217</v>
          </cell>
        </row>
        <row r="31289">
          <cell r="A31289">
            <v>1059217</v>
          </cell>
        </row>
        <row r="31290">
          <cell r="A31290">
            <v>1059217</v>
          </cell>
        </row>
        <row r="31291">
          <cell r="A31291">
            <v>1059217</v>
          </cell>
        </row>
        <row r="31292">
          <cell r="A31292">
            <v>1059217</v>
          </cell>
        </row>
        <row r="31293">
          <cell r="A31293">
            <v>1059217</v>
          </cell>
        </row>
        <row r="31294">
          <cell r="A31294">
            <v>1059217</v>
          </cell>
        </row>
        <row r="31295">
          <cell r="A31295">
            <v>1059217</v>
          </cell>
        </row>
        <row r="31296">
          <cell r="A31296">
            <v>1059217</v>
          </cell>
        </row>
        <row r="31297">
          <cell r="A31297">
            <v>1059217</v>
          </cell>
        </row>
        <row r="31298">
          <cell r="A31298">
            <v>1059217</v>
          </cell>
        </row>
        <row r="31299">
          <cell r="A31299">
            <v>1059217</v>
          </cell>
        </row>
        <row r="31300">
          <cell r="A31300">
            <v>1059217</v>
          </cell>
        </row>
        <row r="31301">
          <cell r="A31301">
            <v>1059217</v>
          </cell>
        </row>
        <row r="31302">
          <cell r="A31302">
            <v>1059217</v>
          </cell>
        </row>
        <row r="31303">
          <cell r="A31303">
            <v>1059217</v>
          </cell>
        </row>
        <row r="31304">
          <cell r="A31304">
            <v>1059217</v>
          </cell>
        </row>
        <row r="31305">
          <cell r="A31305">
            <v>1059217</v>
          </cell>
        </row>
        <row r="31306">
          <cell r="A31306">
            <v>1059217</v>
          </cell>
        </row>
        <row r="31307">
          <cell r="A31307">
            <v>1059217</v>
          </cell>
        </row>
        <row r="31308">
          <cell r="A31308">
            <v>1059217</v>
          </cell>
        </row>
        <row r="31309">
          <cell r="A31309">
            <v>1059217</v>
          </cell>
        </row>
        <row r="31310">
          <cell r="A31310">
            <v>1059217</v>
          </cell>
        </row>
        <row r="31311">
          <cell r="A31311">
            <v>1059219</v>
          </cell>
        </row>
        <row r="31312">
          <cell r="A31312">
            <v>1059219</v>
          </cell>
        </row>
        <row r="31313">
          <cell r="A31313">
            <v>1059219</v>
          </cell>
        </row>
        <row r="31314">
          <cell r="A31314">
            <v>1059219</v>
          </cell>
        </row>
        <row r="31315">
          <cell r="A31315">
            <v>1059219</v>
          </cell>
        </row>
        <row r="31316">
          <cell r="A31316">
            <v>1059219</v>
          </cell>
        </row>
        <row r="31317">
          <cell r="A31317">
            <v>1059219</v>
          </cell>
        </row>
        <row r="31318">
          <cell r="A31318">
            <v>1059219</v>
          </cell>
        </row>
        <row r="31319">
          <cell r="A31319">
            <v>1059219</v>
          </cell>
        </row>
        <row r="31320">
          <cell r="A31320">
            <v>1059219</v>
          </cell>
        </row>
        <row r="31321">
          <cell r="A31321">
            <v>1059219</v>
          </cell>
        </row>
        <row r="31322">
          <cell r="A31322">
            <v>1059219</v>
          </cell>
        </row>
        <row r="31323">
          <cell r="A31323">
            <v>1059219</v>
          </cell>
        </row>
        <row r="31324">
          <cell r="A31324">
            <v>1059219</v>
          </cell>
        </row>
        <row r="31325">
          <cell r="A31325">
            <v>1059219</v>
          </cell>
        </row>
        <row r="31326">
          <cell r="A31326">
            <v>1059219</v>
          </cell>
        </row>
        <row r="31327">
          <cell r="A31327">
            <v>1059219</v>
          </cell>
        </row>
        <row r="31328">
          <cell r="A31328">
            <v>1059219</v>
          </cell>
        </row>
        <row r="31329">
          <cell r="A31329">
            <v>1059219</v>
          </cell>
        </row>
        <row r="31330">
          <cell r="A31330">
            <v>1059219</v>
          </cell>
        </row>
        <row r="31331">
          <cell r="A31331">
            <v>1059219</v>
          </cell>
        </row>
        <row r="31332">
          <cell r="A31332">
            <v>1059219</v>
          </cell>
        </row>
        <row r="31333">
          <cell r="A31333">
            <v>1059219</v>
          </cell>
        </row>
        <row r="31334">
          <cell r="A31334">
            <v>1059219</v>
          </cell>
        </row>
        <row r="31335">
          <cell r="A31335">
            <v>1059219</v>
          </cell>
        </row>
        <row r="31336">
          <cell r="A31336">
            <v>1059219</v>
          </cell>
        </row>
        <row r="31337">
          <cell r="A31337">
            <v>1059219</v>
          </cell>
        </row>
        <row r="31338">
          <cell r="A31338">
            <v>1059219</v>
          </cell>
        </row>
        <row r="31339">
          <cell r="A31339">
            <v>1059219</v>
          </cell>
        </row>
        <row r="31340">
          <cell r="A31340">
            <v>1059219</v>
          </cell>
        </row>
        <row r="31341">
          <cell r="A31341">
            <v>1059219</v>
          </cell>
        </row>
        <row r="31342">
          <cell r="A31342">
            <v>1059219</v>
          </cell>
        </row>
        <row r="31343">
          <cell r="A31343">
            <v>1059219</v>
          </cell>
        </row>
        <row r="31344">
          <cell r="A31344">
            <v>1059219</v>
          </cell>
        </row>
        <row r="31345">
          <cell r="A31345">
            <v>1059219</v>
          </cell>
        </row>
        <row r="31346">
          <cell r="A31346">
            <v>1059219</v>
          </cell>
        </row>
        <row r="31347">
          <cell r="A31347">
            <v>1059219</v>
          </cell>
        </row>
        <row r="31348">
          <cell r="A31348">
            <v>1059219</v>
          </cell>
        </row>
        <row r="31349">
          <cell r="A31349">
            <v>1059219</v>
          </cell>
        </row>
        <row r="31350">
          <cell r="A31350">
            <v>1059219</v>
          </cell>
        </row>
        <row r="31351">
          <cell r="A31351">
            <v>1059219</v>
          </cell>
        </row>
        <row r="31352">
          <cell r="A31352">
            <v>1059219</v>
          </cell>
        </row>
        <row r="31353">
          <cell r="A31353">
            <v>1059219</v>
          </cell>
        </row>
        <row r="31354">
          <cell r="A31354">
            <v>1059219</v>
          </cell>
        </row>
        <row r="31355">
          <cell r="A31355">
            <v>1059219</v>
          </cell>
        </row>
        <row r="31356">
          <cell r="A31356">
            <v>1059219</v>
          </cell>
        </row>
        <row r="31357">
          <cell r="A31357">
            <v>1059219</v>
          </cell>
        </row>
        <row r="31358">
          <cell r="A31358">
            <v>1059219</v>
          </cell>
        </row>
        <row r="31359">
          <cell r="A31359">
            <v>1059219</v>
          </cell>
        </row>
        <row r="31360">
          <cell r="A31360">
            <v>1059219</v>
          </cell>
        </row>
        <row r="31361">
          <cell r="A31361">
            <v>1059219</v>
          </cell>
        </row>
        <row r="31362">
          <cell r="A31362">
            <v>1059219</v>
          </cell>
        </row>
        <row r="31363">
          <cell r="A31363">
            <v>1059219</v>
          </cell>
        </row>
        <row r="31364">
          <cell r="A31364">
            <v>1059219</v>
          </cell>
        </row>
        <row r="31365">
          <cell r="A31365">
            <v>1059219</v>
          </cell>
        </row>
        <row r="31366">
          <cell r="A31366">
            <v>1059219</v>
          </cell>
        </row>
        <row r="31367">
          <cell r="A31367">
            <v>1059219</v>
          </cell>
        </row>
        <row r="31368">
          <cell r="A31368">
            <v>1059219</v>
          </cell>
        </row>
        <row r="31369">
          <cell r="A31369">
            <v>1059219</v>
          </cell>
        </row>
        <row r="31370">
          <cell r="A31370">
            <v>1059219</v>
          </cell>
        </row>
        <row r="31371">
          <cell r="A31371">
            <v>1059219</v>
          </cell>
        </row>
        <row r="31372">
          <cell r="A31372">
            <v>1059219</v>
          </cell>
        </row>
        <row r="31373">
          <cell r="A31373">
            <v>1059219</v>
          </cell>
        </row>
        <row r="31374">
          <cell r="A31374">
            <v>1059219</v>
          </cell>
        </row>
        <row r="31375">
          <cell r="A31375">
            <v>1059219</v>
          </cell>
        </row>
        <row r="31376">
          <cell r="A31376">
            <v>1059219</v>
          </cell>
        </row>
        <row r="31377">
          <cell r="A31377">
            <v>1059219</v>
          </cell>
        </row>
        <row r="31378">
          <cell r="A31378">
            <v>1059219</v>
          </cell>
        </row>
        <row r="31379">
          <cell r="A31379">
            <v>1059219</v>
          </cell>
        </row>
        <row r="31380">
          <cell r="A31380">
            <v>1059219</v>
          </cell>
        </row>
        <row r="31381">
          <cell r="A31381">
            <v>1059219</v>
          </cell>
        </row>
        <row r="31382">
          <cell r="A31382">
            <v>1059219</v>
          </cell>
        </row>
        <row r="31383">
          <cell r="A31383">
            <v>1059227</v>
          </cell>
        </row>
        <row r="31384">
          <cell r="A31384">
            <v>1059227</v>
          </cell>
        </row>
        <row r="31385">
          <cell r="A31385">
            <v>1059227</v>
          </cell>
        </row>
        <row r="31386">
          <cell r="A31386">
            <v>1059227</v>
          </cell>
        </row>
        <row r="31387">
          <cell r="A31387">
            <v>1059269</v>
          </cell>
        </row>
        <row r="31388">
          <cell r="A31388">
            <v>1059269</v>
          </cell>
        </row>
        <row r="31389">
          <cell r="A31389">
            <v>1059269</v>
          </cell>
        </row>
        <row r="31390">
          <cell r="A31390">
            <v>1059269</v>
          </cell>
        </row>
        <row r="31391">
          <cell r="A31391">
            <v>1059270</v>
          </cell>
        </row>
        <row r="31392">
          <cell r="A31392">
            <v>1059270</v>
          </cell>
        </row>
        <row r="31393">
          <cell r="A31393">
            <v>1059270</v>
          </cell>
        </row>
        <row r="31394">
          <cell r="A31394">
            <v>1059271</v>
          </cell>
        </row>
        <row r="31395">
          <cell r="A31395">
            <v>1059271</v>
          </cell>
        </row>
        <row r="31396">
          <cell r="A31396">
            <v>1059271</v>
          </cell>
        </row>
        <row r="31397">
          <cell r="A31397">
            <v>1059272</v>
          </cell>
        </row>
        <row r="31398">
          <cell r="A31398">
            <v>1059272</v>
          </cell>
        </row>
        <row r="31399">
          <cell r="A31399">
            <v>1059272</v>
          </cell>
        </row>
        <row r="31400">
          <cell r="A31400">
            <v>1059272</v>
          </cell>
        </row>
        <row r="31401">
          <cell r="A31401">
            <v>1059272</v>
          </cell>
        </row>
        <row r="31402">
          <cell r="A31402">
            <v>1059273</v>
          </cell>
        </row>
        <row r="31403">
          <cell r="A31403">
            <v>1059273</v>
          </cell>
        </row>
        <row r="31404">
          <cell r="A31404">
            <v>1059273</v>
          </cell>
        </row>
        <row r="31405">
          <cell r="A31405">
            <v>1059274</v>
          </cell>
        </row>
        <row r="31406">
          <cell r="A31406">
            <v>1059274</v>
          </cell>
        </row>
        <row r="31407">
          <cell r="A31407">
            <v>1059274</v>
          </cell>
        </row>
        <row r="31408">
          <cell r="A31408">
            <v>1059274</v>
          </cell>
        </row>
        <row r="31409">
          <cell r="A31409">
            <v>1059275</v>
          </cell>
        </row>
        <row r="31410">
          <cell r="A31410">
            <v>1059275</v>
          </cell>
        </row>
        <row r="31411">
          <cell r="A31411">
            <v>1059275</v>
          </cell>
        </row>
        <row r="31412">
          <cell r="A31412">
            <v>1059276</v>
          </cell>
        </row>
        <row r="31413">
          <cell r="A31413">
            <v>1059276</v>
          </cell>
        </row>
        <row r="31414">
          <cell r="A31414">
            <v>1059276</v>
          </cell>
        </row>
        <row r="31415">
          <cell r="A31415">
            <v>1059276</v>
          </cell>
        </row>
        <row r="31416">
          <cell r="A31416">
            <v>1059277</v>
          </cell>
        </row>
        <row r="31417">
          <cell r="A31417">
            <v>1059277</v>
          </cell>
        </row>
        <row r="31418">
          <cell r="A31418">
            <v>1059277</v>
          </cell>
        </row>
        <row r="31419">
          <cell r="A31419">
            <v>1059277</v>
          </cell>
        </row>
        <row r="31420">
          <cell r="A31420">
            <v>1059278</v>
          </cell>
        </row>
        <row r="31421">
          <cell r="A31421">
            <v>1059278</v>
          </cell>
        </row>
        <row r="31422">
          <cell r="A31422">
            <v>1059278</v>
          </cell>
        </row>
        <row r="31423">
          <cell r="A31423">
            <v>1059278</v>
          </cell>
        </row>
        <row r="31424">
          <cell r="A31424">
            <v>1059279</v>
          </cell>
        </row>
        <row r="31425">
          <cell r="A31425">
            <v>1059279</v>
          </cell>
        </row>
        <row r="31426">
          <cell r="A31426">
            <v>1059279</v>
          </cell>
        </row>
        <row r="31427">
          <cell r="A31427">
            <v>1059279</v>
          </cell>
        </row>
        <row r="31428">
          <cell r="A31428">
            <v>1059280</v>
          </cell>
        </row>
        <row r="31429">
          <cell r="A31429">
            <v>1059280</v>
          </cell>
        </row>
        <row r="31430">
          <cell r="A31430">
            <v>1059280</v>
          </cell>
        </row>
        <row r="31431">
          <cell r="A31431">
            <v>1059281</v>
          </cell>
        </row>
        <row r="31432">
          <cell r="A31432">
            <v>1059281</v>
          </cell>
        </row>
        <row r="31433">
          <cell r="A31433">
            <v>1059281</v>
          </cell>
        </row>
        <row r="31434">
          <cell r="A31434">
            <v>1059281</v>
          </cell>
        </row>
        <row r="31435">
          <cell r="A31435">
            <v>1059281</v>
          </cell>
        </row>
        <row r="31436">
          <cell r="A31436">
            <v>1059282</v>
          </cell>
        </row>
        <row r="31437">
          <cell r="A31437">
            <v>1059282</v>
          </cell>
        </row>
        <row r="31438">
          <cell r="A31438">
            <v>1059283</v>
          </cell>
        </row>
        <row r="31439">
          <cell r="A31439">
            <v>1059283</v>
          </cell>
        </row>
        <row r="31440">
          <cell r="A31440">
            <v>1059283</v>
          </cell>
        </row>
        <row r="31441">
          <cell r="A31441">
            <v>1059283</v>
          </cell>
        </row>
        <row r="31442">
          <cell r="A31442">
            <v>1059283</v>
          </cell>
        </row>
        <row r="31443">
          <cell r="A31443">
            <v>1059284</v>
          </cell>
        </row>
        <row r="31444">
          <cell r="A31444">
            <v>1059284</v>
          </cell>
        </row>
        <row r="31445">
          <cell r="A31445">
            <v>1059284</v>
          </cell>
        </row>
        <row r="31446">
          <cell r="A31446">
            <v>1059284</v>
          </cell>
        </row>
        <row r="31447">
          <cell r="A31447">
            <v>1059284</v>
          </cell>
        </row>
        <row r="31448">
          <cell r="A31448">
            <v>1059285</v>
          </cell>
        </row>
        <row r="31449">
          <cell r="A31449">
            <v>1059285</v>
          </cell>
        </row>
        <row r="31450">
          <cell r="A31450">
            <v>1059285</v>
          </cell>
        </row>
        <row r="31451">
          <cell r="A31451">
            <v>1059286</v>
          </cell>
        </row>
        <row r="31452">
          <cell r="A31452">
            <v>1059286</v>
          </cell>
        </row>
        <row r="31453">
          <cell r="A31453">
            <v>1059286</v>
          </cell>
        </row>
        <row r="31454">
          <cell r="A31454">
            <v>1059287</v>
          </cell>
        </row>
        <row r="31455">
          <cell r="A31455">
            <v>1059287</v>
          </cell>
        </row>
        <row r="31456">
          <cell r="A31456">
            <v>1059287</v>
          </cell>
        </row>
        <row r="31457">
          <cell r="A31457">
            <v>1059287</v>
          </cell>
        </row>
        <row r="31458">
          <cell r="A31458">
            <v>1059288</v>
          </cell>
        </row>
        <row r="31459">
          <cell r="A31459">
            <v>1059288</v>
          </cell>
        </row>
        <row r="31460">
          <cell r="A31460">
            <v>1059288</v>
          </cell>
        </row>
        <row r="31461">
          <cell r="A31461">
            <v>1059288</v>
          </cell>
        </row>
        <row r="31462">
          <cell r="A31462">
            <v>1059289</v>
          </cell>
        </row>
        <row r="31463">
          <cell r="A31463">
            <v>1059289</v>
          </cell>
        </row>
        <row r="31464">
          <cell r="A31464">
            <v>1059289</v>
          </cell>
        </row>
        <row r="31465">
          <cell r="A31465">
            <v>1059289</v>
          </cell>
        </row>
        <row r="31466">
          <cell r="A31466">
            <v>1059290</v>
          </cell>
        </row>
        <row r="31467">
          <cell r="A31467">
            <v>1059290</v>
          </cell>
        </row>
        <row r="31468">
          <cell r="A31468">
            <v>1059290</v>
          </cell>
        </row>
        <row r="31469">
          <cell r="A31469">
            <v>1059290</v>
          </cell>
        </row>
        <row r="31470">
          <cell r="A31470">
            <v>1059290</v>
          </cell>
        </row>
        <row r="31471">
          <cell r="A31471">
            <v>1059290</v>
          </cell>
        </row>
        <row r="31472">
          <cell r="A31472">
            <v>1059290</v>
          </cell>
        </row>
        <row r="31473">
          <cell r="A31473">
            <v>1059290</v>
          </cell>
        </row>
        <row r="31474">
          <cell r="A31474">
            <v>1059290</v>
          </cell>
        </row>
        <row r="31475">
          <cell r="A31475">
            <v>1059290</v>
          </cell>
        </row>
        <row r="31476">
          <cell r="A31476">
            <v>1059290</v>
          </cell>
        </row>
        <row r="31477">
          <cell r="A31477">
            <v>1059290</v>
          </cell>
        </row>
        <row r="31478">
          <cell r="A31478">
            <v>1059290</v>
          </cell>
        </row>
        <row r="31479">
          <cell r="A31479">
            <v>1059290</v>
          </cell>
        </row>
        <row r="31480">
          <cell r="A31480">
            <v>1059290</v>
          </cell>
        </row>
        <row r="31481">
          <cell r="A31481">
            <v>1059290</v>
          </cell>
        </row>
        <row r="31482">
          <cell r="A31482">
            <v>1059290</v>
          </cell>
        </row>
        <row r="31483">
          <cell r="A31483">
            <v>1059290</v>
          </cell>
        </row>
        <row r="31484">
          <cell r="A31484">
            <v>1059290</v>
          </cell>
        </row>
        <row r="31485">
          <cell r="A31485">
            <v>1059290</v>
          </cell>
        </row>
        <row r="31486">
          <cell r="A31486">
            <v>1059290</v>
          </cell>
        </row>
        <row r="31487">
          <cell r="A31487">
            <v>1059290</v>
          </cell>
        </row>
        <row r="31488">
          <cell r="A31488">
            <v>1059290</v>
          </cell>
        </row>
        <row r="31489">
          <cell r="A31489">
            <v>1059290</v>
          </cell>
        </row>
        <row r="31490">
          <cell r="A31490">
            <v>1059290</v>
          </cell>
        </row>
        <row r="31491">
          <cell r="A31491">
            <v>1059290</v>
          </cell>
        </row>
        <row r="31492">
          <cell r="A31492">
            <v>1059291</v>
          </cell>
        </row>
        <row r="31493">
          <cell r="A31493">
            <v>1059291</v>
          </cell>
        </row>
        <row r="31494">
          <cell r="A31494">
            <v>1059291</v>
          </cell>
        </row>
        <row r="31495">
          <cell r="A31495">
            <v>1059291</v>
          </cell>
        </row>
        <row r="31496">
          <cell r="A31496">
            <v>1059291</v>
          </cell>
        </row>
        <row r="31497">
          <cell r="A31497">
            <v>1059291</v>
          </cell>
        </row>
        <row r="31498">
          <cell r="A31498">
            <v>1059291</v>
          </cell>
        </row>
        <row r="31499">
          <cell r="A31499">
            <v>1059291</v>
          </cell>
        </row>
        <row r="31500">
          <cell r="A31500">
            <v>1059291</v>
          </cell>
        </row>
        <row r="31501">
          <cell r="A31501">
            <v>1059291</v>
          </cell>
        </row>
        <row r="31502">
          <cell r="A31502">
            <v>1059291</v>
          </cell>
        </row>
        <row r="31503">
          <cell r="A31503">
            <v>1059291</v>
          </cell>
        </row>
        <row r="31504">
          <cell r="A31504">
            <v>1059291</v>
          </cell>
        </row>
        <row r="31505">
          <cell r="A31505">
            <v>1059291</v>
          </cell>
        </row>
        <row r="31506">
          <cell r="A31506">
            <v>1059291</v>
          </cell>
        </row>
        <row r="31507">
          <cell r="A31507">
            <v>1059291</v>
          </cell>
        </row>
        <row r="31508">
          <cell r="A31508">
            <v>1059292</v>
          </cell>
        </row>
        <row r="31509">
          <cell r="A31509">
            <v>1059292</v>
          </cell>
        </row>
        <row r="31510">
          <cell r="A31510">
            <v>1059292</v>
          </cell>
        </row>
        <row r="31511">
          <cell r="A31511">
            <v>1059292</v>
          </cell>
        </row>
        <row r="31512">
          <cell r="A31512">
            <v>1059292</v>
          </cell>
        </row>
        <row r="31513">
          <cell r="A31513">
            <v>1059292</v>
          </cell>
        </row>
        <row r="31514">
          <cell r="A31514">
            <v>1059292</v>
          </cell>
        </row>
        <row r="31515">
          <cell r="A31515">
            <v>1059292</v>
          </cell>
        </row>
        <row r="31516">
          <cell r="A31516">
            <v>1059292</v>
          </cell>
        </row>
        <row r="31517">
          <cell r="A31517">
            <v>1059292</v>
          </cell>
        </row>
        <row r="31518">
          <cell r="A31518">
            <v>1059292</v>
          </cell>
        </row>
        <row r="31519">
          <cell r="A31519">
            <v>1059292</v>
          </cell>
        </row>
        <row r="31520">
          <cell r="A31520">
            <v>1059292</v>
          </cell>
        </row>
        <row r="31521">
          <cell r="A31521">
            <v>1059292</v>
          </cell>
        </row>
        <row r="31522">
          <cell r="A31522">
            <v>1059292</v>
          </cell>
        </row>
        <row r="31523">
          <cell r="A31523">
            <v>1059292</v>
          </cell>
        </row>
        <row r="31524">
          <cell r="A31524">
            <v>1059292</v>
          </cell>
        </row>
        <row r="31525">
          <cell r="A31525">
            <v>1059292</v>
          </cell>
        </row>
        <row r="31526">
          <cell r="A31526">
            <v>1059292</v>
          </cell>
        </row>
        <row r="31527">
          <cell r="A31527">
            <v>1059292</v>
          </cell>
        </row>
        <row r="31528">
          <cell r="A31528">
            <v>1059292</v>
          </cell>
        </row>
        <row r="31529">
          <cell r="A31529">
            <v>1059292</v>
          </cell>
        </row>
        <row r="31530">
          <cell r="A31530">
            <v>1059292</v>
          </cell>
        </row>
        <row r="31531">
          <cell r="A31531">
            <v>1059293</v>
          </cell>
        </row>
        <row r="31532">
          <cell r="A31532">
            <v>1059293</v>
          </cell>
        </row>
        <row r="31533">
          <cell r="A31533">
            <v>1059293</v>
          </cell>
        </row>
        <row r="31534">
          <cell r="A31534">
            <v>1059293</v>
          </cell>
        </row>
        <row r="31535">
          <cell r="A31535">
            <v>1059293</v>
          </cell>
        </row>
        <row r="31536">
          <cell r="A31536">
            <v>1059293</v>
          </cell>
        </row>
        <row r="31537">
          <cell r="A31537">
            <v>1059293</v>
          </cell>
        </row>
        <row r="31538">
          <cell r="A31538">
            <v>1059293</v>
          </cell>
        </row>
        <row r="31539">
          <cell r="A31539">
            <v>1059293</v>
          </cell>
        </row>
        <row r="31540">
          <cell r="A31540">
            <v>1059293</v>
          </cell>
        </row>
        <row r="31541">
          <cell r="A31541">
            <v>1059293</v>
          </cell>
        </row>
        <row r="31542">
          <cell r="A31542">
            <v>1059293</v>
          </cell>
        </row>
        <row r="31543">
          <cell r="A31543">
            <v>1059293</v>
          </cell>
        </row>
        <row r="31544">
          <cell r="A31544">
            <v>1059293</v>
          </cell>
        </row>
        <row r="31545">
          <cell r="A31545">
            <v>1059293</v>
          </cell>
        </row>
        <row r="31546">
          <cell r="A31546">
            <v>1059293</v>
          </cell>
        </row>
        <row r="31547">
          <cell r="A31547">
            <v>1059293</v>
          </cell>
        </row>
        <row r="31548">
          <cell r="A31548">
            <v>1059293</v>
          </cell>
        </row>
        <row r="31549">
          <cell r="A31549">
            <v>1059293</v>
          </cell>
        </row>
        <row r="31550">
          <cell r="A31550">
            <v>1059293</v>
          </cell>
        </row>
        <row r="31551">
          <cell r="A31551">
            <v>1059294</v>
          </cell>
        </row>
        <row r="31552">
          <cell r="A31552">
            <v>1059294</v>
          </cell>
        </row>
        <row r="31553">
          <cell r="A31553">
            <v>1059294</v>
          </cell>
        </row>
        <row r="31554">
          <cell r="A31554">
            <v>1059294</v>
          </cell>
        </row>
        <row r="31555">
          <cell r="A31555">
            <v>1059294</v>
          </cell>
        </row>
        <row r="31556">
          <cell r="A31556">
            <v>1059294</v>
          </cell>
        </row>
        <row r="31557">
          <cell r="A31557">
            <v>1059294</v>
          </cell>
        </row>
        <row r="31558">
          <cell r="A31558">
            <v>1059294</v>
          </cell>
        </row>
        <row r="31559">
          <cell r="A31559">
            <v>1059294</v>
          </cell>
        </row>
        <row r="31560">
          <cell r="A31560">
            <v>1059294</v>
          </cell>
        </row>
        <row r="31561">
          <cell r="A31561">
            <v>1059294</v>
          </cell>
        </row>
        <row r="31562">
          <cell r="A31562">
            <v>1059294</v>
          </cell>
        </row>
        <row r="31563">
          <cell r="A31563">
            <v>1059294</v>
          </cell>
        </row>
        <row r="31564">
          <cell r="A31564">
            <v>1059294</v>
          </cell>
        </row>
        <row r="31565">
          <cell r="A31565">
            <v>1059294</v>
          </cell>
        </row>
        <row r="31566">
          <cell r="A31566">
            <v>1059294</v>
          </cell>
        </row>
        <row r="31567">
          <cell r="A31567">
            <v>1059294</v>
          </cell>
        </row>
        <row r="31568">
          <cell r="A31568">
            <v>1059294</v>
          </cell>
        </row>
        <row r="31569">
          <cell r="A31569">
            <v>1059295</v>
          </cell>
        </row>
        <row r="31570">
          <cell r="A31570">
            <v>1059295</v>
          </cell>
        </row>
        <row r="31571">
          <cell r="A31571">
            <v>1059295</v>
          </cell>
        </row>
        <row r="31572">
          <cell r="A31572">
            <v>1059295</v>
          </cell>
        </row>
        <row r="31573">
          <cell r="A31573">
            <v>1059295</v>
          </cell>
        </row>
        <row r="31574">
          <cell r="A31574">
            <v>1059295</v>
          </cell>
        </row>
        <row r="31575">
          <cell r="A31575">
            <v>1059295</v>
          </cell>
        </row>
        <row r="31576">
          <cell r="A31576">
            <v>1059295</v>
          </cell>
        </row>
        <row r="31577">
          <cell r="A31577">
            <v>1059295</v>
          </cell>
        </row>
        <row r="31578">
          <cell r="A31578">
            <v>1059295</v>
          </cell>
        </row>
        <row r="31579">
          <cell r="A31579">
            <v>1059295</v>
          </cell>
        </row>
        <row r="31580">
          <cell r="A31580">
            <v>1059295</v>
          </cell>
        </row>
        <row r="31581">
          <cell r="A31581">
            <v>1059295</v>
          </cell>
        </row>
        <row r="31582">
          <cell r="A31582">
            <v>1059295</v>
          </cell>
        </row>
        <row r="31583">
          <cell r="A31583">
            <v>1059295</v>
          </cell>
        </row>
        <row r="31584">
          <cell r="A31584">
            <v>1059295</v>
          </cell>
        </row>
        <row r="31585">
          <cell r="A31585">
            <v>1059295</v>
          </cell>
        </row>
        <row r="31586">
          <cell r="A31586">
            <v>1059295</v>
          </cell>
        </row>
        <row r="31587">
          <cell r="A31587">
            <v>1059295</v>
          </cell>
        </row>
        <row r="31588">
          <cell r="A31588">
            <v>1059295</v>
          </cell>
        </row>
        <row r="31589">
          <cell r="A31589">
            <v>1059295</v>
          </cell>
        </row>
        <row r="31590">
          <cell r="A31590">
            <v>1059295</v>
          </cell>
        </row>
        <row r="31591">
          <cell r="A31591">
            <v>1059295</v>
          </cell>
        </row>
        <row r="31592">
          <cell r="A31592">
            <v>1059295</v>
          </cell>
        </row>
        <row r="31593">
          <cell r="A31593">
            <v>1059295</v>
          </cell>
        </row>
        <row r="31594">
          <cell r="A31594">
            <v>1059296</v>
          </cell>
        </row>
        <row r="31595">
          <cell r="A31595">
            <v>1059296</v>
          </cell>
        </row>
        <row r="31596">
          <cell r="A31596">
            <v>1059296</v>
          </cell>
        </row>
        <row r="31597">
          <cell r="A31597">
            <v>1059296</v>
          </cell>
        </row>
        <row r="31598">
          <cell r="A31598">
            <v>1059296</v>
          </cell>
        </row>
        <row r="31599">
          <cell r="A31599">
            <v>1059296</v>
          </cell>
        </row>
        <row r="31600">
          <cell r="A31600">
            <v>1059296</v>
          </cell>
        </row>
        <row r="31601">
          <cell r="A31601">
            <v>1059296</v>
          </cell>
        </row>
        <row r="31602">
          <cell r="A31602">
            <v>1059296</v>
          </cell>
        </row>
        <row r="31603">
          <cell r="A31603">
            <v>1059296</v>
          </cell>
        </row>
        <row r="31604">
          <cell r="A31604">
            <v>1059296</v>
          </cell>
        </row>
        <row r="31605">
          <cell r="A31605">
            <v>1059296</v>
          </cell>
        </row>
        <row r="31606">
          <cell r="A31606">
            <v>1059296</v>
          </cell>
        </row>
        <row r="31607">
          <cell r="A31607">
            <v>1059296</v>
          </cell>
        </row>
        <row r="31608">
          <cell r="A31608">
            <v>1059296</v>
          </cell>
        </row>
        <row r="31609">
          <cell r="A31609">
            <v>1059296</v>
          </cell>
        </row>
        <row r="31610">
          <cell r="A31610">
            <v>1059296</v>
          </cell>
        </row>
        <row r="31611">
          <cell r="A31611">
            <v>1059296</v>
          </cell>
        </row>
        <row r="31612">
          <cell r="A31612">
            <v>1059296</v>
          </cell>
        </row>
        <row r="31613">
          <cell r="A31613">
            <v>1059296</v>
          </cell>
        </row>
        <row r="31614">
          <cell r="A31614">
            <v>1059296</v>
          </cell>
        </row>
        <row r="31615">
          <cell r="A31615">
            <v>1059296</v>
          </cell>
        </row>
        <row r="31616">
          <cell r="A31616">
            <v>1059297</v>
          </cell>
        </row>
        <row r="31617">
          <cell r="A31617">
            <v>1059297</v>
          </cell>
        </row>
        <row r="31618">
          <cell r="A31618">
            <v>1059300</v>
          </cell>
        </row>
        <row r="31619">
          <cell r="A31619">
            <v>1059301</v>
          </cell>
        </row>
        <row r="31620">
          <cell r="A31620">
            <v>1059302</v>
          </cell>
        </row>
        <row r="31621">
          <cell r="A31621">
            <v>1059302</v>
          </cell>
        </row>
        <row r="31622">
          <cell r="A31622">
            <v>1059304</v>
          </cell>
        </row>
        <row r="31623">
          <cell r="A31623">
            <v>1059306</v>
          </cell>
        </row>
        <row r="31624">
          <cell r="A31624">
            <v>1059307</v>
          </cell>
        </row>
        <row r="31625">
          <cell r="A31625">
            <v>1059309</v>
          </cell>
        </row>
        <row r="31626">
          <cell r="A31626">
            <v>1059309</v>
          </cell>
        </row>
        <row r="31627">
          <cell r="A31627">
            <v>1059309</v>
          </cell>
        </row>
        <row r="31628">
          <cell r="A31628">
            <v>1059309</v>
          </cell>
        </row>
        <row r="31629">
          <cell r="A31629">
            <v>1059309</v>
          </cell>
        </row>
        <row r="31630">
          <cell r="A31630">
            <v>1059309</v>
          </cell>
        </row>
        <row r="31631">
          <cell r="A31631">
            <v>1059309</v>
          </cell>
        </row>
        <row r="31632">
          <cell r="A31632">
            <v>1059309</v>
          </cell>
        </row>
        <row r="31633">
          <cell r="A31633">
            <v>1059310</v>
          </cell>
        </row>
        <row r="31634">
          <cell r="A31634">
            <v>1059310</v>
          </cell>
        </row>
        <row r="31635">
          <cell r="A31635">
            <v>1059310</v>
          </cell>
        </row>
        <row r="31636">
          <cell r="A31636">
            <v>1059310</v>
          </cell>
        </row>
        <row r="31637">
          <cell r="A31637">
            <v>1059310</v>
          </cell>
        </row>
        <row r="31638">
          <cell r="A31638">
            <v>1059311</v>
          </cell>
        </row>
        <row r="31639">
          <cell r="A31639">
            <v>1059311</v>
          </cell>
        </row>
        <row r="31640">
          <cell r="A31640">
            <v>1059311</v>
          </cell>
        </row>
        <row r="31641">
          <cell r="A31641">
            <v>1059311</v>
          </cell>
        </row>
        <row r="31642">
          <cell r="A31642">
            <v>1059311</v>
          </cell>
        </row>
        <row r="31643">
          <cell r="A31643">
            <v>1059311</v>
          </cell>
        </row>
        <row r="31644">
          <cell r="A31644">
            <v>1059321</v>
          </cell>
        </row>
        <row r="31645">
          <cell r="A31645">
            <v>1059327</v>
          </cell>
        </row>
        <row r="31646">
          <cell r="A31646">
            <v>1059327</v>
          </cell>
        </row>
        <row r="31647">
          <cell r="A31647">
            <v>1059328</v>
          </cell>
        </row>
        <row r="31648">
          <cell r="A31648">
            <v>1059329</v>
          </cell>
        </row>
        <row r="31649">
          <cell r="A31649">
            <v>1059337</v>
          </cell>
        </row>
        <row r="31650">
          <cell r="A31650">
            <v>1059338</v>
          </cell>
        </row>
        <row r="31651">
          <cell r="A31651">
            <v>1059338</v>
          </cell>
        </row>
        <row r="31652">
          <cell r="A31652">
            <v>1059339</v>
          </cell>
        </row>
        <row r="31653">
          <cell r="A31653">
            <v>1059340</v>
          </cell>
        </row>
        <row r="31654">
          <cell r="A31654">
            <v>1059341</v>
          </cell>
        </row>
        <row r="31655">
          <cell r="A31655">
            <v>1059342</v>
          </cell>
        </row>
        <row r="31656">
          <cell r="A31656">
            <v>1059343</v>
          </cell>
        </row>
        <row r="31657">
          <cell r="A31657">
            <v>1059357</v>
          </cell>
        </row>
        <row r="31658">
          <cell r="A31658">
            <v>1059358</v>
          </cell>
        </row>
        <row r="31659">
          <cell r="A31659">
            <v>1059373</v>
          </cell>
        </row>
        <row r="31660">
          <cell r="A31660">
            <v>1059373</v>
          </cell>
        </row>
        <row r="31661">
          <cell r="A31661">
            <v>1059374</v>
          </cell>
        </row>
        <row r="31662">
          <cell r="A31662">
            <v>1059374</v>
          </cell>
        </row>
        <row r="31663">
          <cell r="A31663">
            <v>1059374</v>
          </cell>
        </row>
        <row r="31664">
          <cell r="A31664">
            <v>1059374</v>
          </cell>
        </row>
        <row r="31665">
          <cell r="A31665">
            <v>1059374</v>
          </cell>
        </row>
        <row r="31666">
          <cell r="A31666">
            <v>1059374</v>
          </cell>
        </row>
        <row r="31667">
          <cell r="A31667">
            <v>1059375</v>
          </cell>
        </row>
        <row r="31668">
          <cell r="A31668">
            <v>1059375</v>
          </cell>
        </row>
        <row r="31669">
          <cell r="A31669">
            <v>1059375</v>
          </cell>
        </row>
        <row r="31670">
          <cell r="A31670">
            <v>1059375</v>
          </cell>
        </row>
        <row r="31671">
          <cell r="A31671">
            <v>1059377</v>
          </cell>
        </row>
        <row r="31672">
          <cell r="A31672">
            <v>1059377</v>
          </cell>
        </row>
        <row r="31673">
          <cell r="A31673">
            <v>1059377</v>
          </cell>
        </row>
        <row r="31674">
          <cell r="A31674">
            <v>1059377</v>
          </cell>
        </row>
        <row r="31675">
          <cell r="A31675">
            <v>1059377</v>
          </cell>
        </row>
        <row r="31676">
          <cell r="A31676">
            <v>1059378</v>
          </cell>
        </row>
        <row r="31677">
          <cell r="A31677">
            <v>1059378</v>
          </cell>
        </row>
        <row r="31678">
          <cell r="A31678">
            <v>1059378</v>
          </cell>
        </row>
        <row r="31679">
          <cell r="A31679">
            <v>1059378</v>
          </cell>
        </row>
        <row r="31680">
          <cell r="A31680">
            <v>1059378</v>
          </cell>
        </row>
        <row r="31681">
          <cell r="A31681">
            <v>1059379</v>
          </cell>
        </row>
        <row r="31682">
          <cell r="A31682">
            <v>1059379</v>
          </cell>
        </row>
        <row r="31683">
          <cell r="A31683">
            <v>1059379</v>
          </cell>
        </row>
        <row r="31684">
          <cell r="A31684">
            <v>1059379</v>
          </cell>
        </row>
        <row r="31685">
          <cell r="A31685">
            <v>1059379</v>
          </cell>
        </row>
        <row r="31686">
          <cell r="A31686">
            <v>1059384</v>
          </cell>
        </row>
        <row r="31687">
          <cell r="A31687">
            <v>1059389</v>
          </cell>
        </row>
        <row r="31688">
          <cell r="A31688">
            <v>1059389</v>
          </cell>
        </row>
        <row r="31689">
          <cell r="A31689">
            <v>1059392</v>
          </cell>
        </row>
        <row r="31690">
          <cell r="A31690">
            <v>1059393</v>
          </cell>
        </row>
        <row r="31691">
          <cell r="A31691">
            <v>1059393</v>
          </cell>
        </row>
        <row r="31692">
          <cell r="A31692">
            <v>1059393</v>
          </cell>
        </row>
        <row r="31693">
          <cell r="A31693">
            <v>1059393</v>
          </cell>
        </row>
        <row r="31694">
          <cell r="A31694">
            <v>1059393</v>
          </cell>
        </row>
        <row r="31695">
          <cell r="A31695">
            <v>1059393</v>
          </cell>
        </row>
        <row r="31696">
          <cell r="A31696">
            <v>1059393</v>
          </cell>
        </row>
        <row r="31697">
          <cell r="A31697">
            <v>1059393</v>
          </cell>
        </row>
        <row r="31698">
          <cell r="A31698">
            <v>1059393</v>
          </cell>
        </row>
        <row r="31699">
          <cell r="A31699">
            <v>1059394</v>
          </cell>
        </row>
        <row r="31700">
          <cell r="A31700">
            <v>1059394</v>
          </cell>
        </row>
        <row r="31701">
          <cell r="A31701">
            <v>1059395</v>
          </cell>
        </row>
        <row r="31702">
          <cell r="A31702">
            <v>1059395</v>
          </cell>
        </row>
        <row r="31703">
          <cell r="A31703">
            <v>1059395</v>
          </cell>
        </row>
        <row r="31704">
          <cell r="A31704">
            <v>1059395</v>
          </cell>
        </row>
        <row r="31705">
          <cell r="A31705">
            <v>1059397</v>
          </cell>
        </row>
        <row r="31706">
          <cell r="A31706">
            <v>1059397</v>
          </cell>
        </row>
        <row r="31707">
          <cell r="A31707">
            <v>1059397</v>
          </cell>
        </row>
        <row r="31708">
          <cell r="A31708">
            <v>1059397</v>
          </cell>
        </row>
        <row r="31709">
          <cell r="A31709">
            <v>1059400</v>
          </cell>
        </row>
        <row r="31710">
          <cell r="A31710">
            <v>1059400</v>
          </cell>
        </row>
        <row r="31711">
          <cell r="A31711">
            <v>1059402</v>
          </cell>
        </row>
        <row r="31712">
          <cell r="A31712">
            <v>1059404</v>
          </cell>
        </row>
        <row r="31713">
          <cell r="A31713">
            <v>1059407</v>
          </cell>
        </row>
        <row r="31714">
          <cell r="A31714">
            <v>1059407</v>
          </cell>
        </row>
        <row r="31715">
          <cell r="A31715">
            <v>1059446</v>
          </cell>
        </row>
        <row r="31716">
          <cell r="A31716">
            <v>1059446</v>
          </cell>
        </row>
        <row r="31717">
          <cell r="A31717">
            <v>1059447</v>
          </cell>
        </row>
        <row r="31718">
          <cell r="A31718">
            <v>1059447</v>
          </cell>
        </row>
        <row r="31719">
          <cell r="A31719">
            <v>1059447</v>
          </cell>
        </row>
        <row r="31720">
          <cell r="A31720">
            <v>1059447</v>
          </cell>
        </row>
        <row r="31721">
          <cell r="A31721">
            <v>1059447</v>
          </cell>
        </row>
        <row r="31722">
          <cell r="A31722">
            <v>1059451</v>
          </cell>
        </row>
        <row r="31723">
          <cell r="A31723">
            <v>1059463</v>
          </cell>
        </row>
        <row r="31724">
          <cell r="A31724">
            <v>1059464</v>
          </cell>
        </row>
        <row r="31725">
          <cell r="A31725">
            <v>1059474</v>
          </cell>
        </row>
        <row r="31726">
          <cell r="A31726">
            <v>1059475</v>
          </cell>
        </row>
        <row r="31727">
          <cell r="A31727">
            <v>1059476</v>
          </cell>
        </row>
        <row r="31728">
          <cell r="A31728">
            <v>1059479</v>
          </cell>
        </row>
        <row r="31729">
          <cell r="A31729">
            <v>1059481</v>
          </cell>
        </row>
        <row r="31730">
          <cell r="A31730">
            <v>1059491</v>
          </cell>
        </row>
        <row r="31731">
          <cell r="A31731">
            <v>1059491</v>
          </cell>
        </row>
        <row r="31732">
          <cell r="A31732">
            <v>1059492</v>
          </cell>
        </row>
        <row r="31733">
          <cell r="A31733">
            <v>1059492</v>
          </cell>
        </row>
        <row r="31734">
          <cell r="A31734">
            <v>1059492</v>
          </cell>
        </row>
        <row r="31735">
          <cell r="A31735">
            <v>1059492</v>
          </cell>
        </row>
        <row r="31736">
          <cell r="A31736">
            <v>1059493</v>
          </cell>
        </row>
        <row r="31737">
          <cell r="A31737">
            <v>1059493</v>
          </cell>
        </row>
        <row r="31738">
          <cell r="A31738">
            <v>1059493</v>
          </cell>
        </row>
        <row r="31739">
          <cell r="A31739">
            <v>1059495</v>
          </cell>
        </row>
        <row r="31740">
          <cell r="A31740">
            <v>1059495</v>
          </cell>
        </row>
        <row r="31741">
          <cell r="A31741">
            <v>1059495</v>
          </cell>
        </row>
        <row r="31742">
          <cell r="A31742">
            <v>1059495</v>
          </cell>
        </row>
        <row r="31743">
          <cell r="A31743">
            <v>1059495</v>
          </cell>
        </row>
        <row r="31744">
          <cell r="A31744">
            <v>1059496</v>
          </cell>
        </row>
        <row r="31745">
          <cell r="A31745">
            <v>1059497</v>
          </cell>
        </row>
        <row r="31746">
          <cell r="A31746">
            <v>1059502</v>
          </cell>
        </row>
        <row r="31747">
          <cell r="A31747">
            <v>1059507</v>
          </cell>
        </row>
        <row r="31748">
          <cell r="A31748">
            <v>1059508</v>
          </cell>
        </row>
        <row r="31749">
          <cell r="A31749">
            <v>1059508</v>
          </cell>
        </row>
        <row r="31750">
          <cell r="A31750">
            <v>1059564</v>
          </cell>
        </row>
        <row r="31751">
          <cell r="A31751">
            <v>1059565</v>
          </cell>
        </row>
        <row r="31752">
          <cell r="A31752">
            <v>1059567</v>
          </cell>
        </row>
        <row r="31753">
          <cell r="A31753">
            <v>1059568</v>
          </cell>
        </row>
        <row r="31754">
          <cell r="A31754">
            <v>1059569</v>
          </cell>
        </row>
        <row r="31755">
          <cell r="A31755">
            <v>1059574</v>
          </cell>
        </row>
        <row r="31756">
          <cell r="A31756">
            <v>1059575</v>
          </cell>
        </row>
        <row r="31757">
          <cell r="A31757">
            <v>1059576</v>
          </cell>
        </row>
        <row r="31758">
          <cell r="A31758">
            <v>1059577</v>
          </cell>
        </row>
        <row r="31759">
          <cell r="A31759">
            <v>1059578</v>
          </cell>
        </row>
        <row r="31760">
          <cell r="A31760">
            <v>1059580</v>
          </cell>
        </row>
        <row r="31761">
          <cell r="A31761">
            <v>1059581</v>
          </cell>
        </row>
        <row r="31762">
          <cell r="A31762">
            <v>1059585</v>
          </cell>
        </row>
        <row r="31763">
          <cell r="A31763">
            <v>1059586</v>
          </cell>
        </row>
        <row r="31764">
          <cell r="A31764">
            <v>1059587</v>
          </cell>
        </row>
        <row r="31765">
          <cell r="A31765">
            <v>1059591</v>
          </cell>
        </row>
        <row r="31766">
          <cell r="A31766">
            <v>1059591</v>
          </cell>
        </row>
        <row r="31767">
          <cell r="A31767">
            <v>1059591</v>
          </cell>
        </row>
        <row r="31768">
          <cell r="A31768">
            <v>1059591</v>
          </cell>
        </row>
        <row r="31769">
          <cell r="A31769">
            <v>1059591</v>
          </cell>
        </row>
        <row r="31770">
          <cell r="A31770">
            <v>1059591</v>
          </cell>
        </row>
        <row r="31771">
          <cell r="A31771">
            <v>1059591</v>
          </cell>
        </row>
        <row r="31772">
          <cell r="A31772">
            <v>1059591</v>
          </cell>
        </row>
        <row r="31773">
          <cell r="A31773">
            <v>1059591</v>
          </cell>
        </row>
        <row r="31774">
          <cell r="A31774">
            <v>1059591</v>
          </cell>
        </row>
        <row r="31775">
          <cell r="A31775">
            <v>1059591</v>
          </cell>
        </row>
        <row r="31776">
          <cell r="A31776">
            <v>1059591</v>
          </cell>
        </row>
        <row r="31777">
          <cell r="A31777">
            <v>1059591</v>
          </cell>
        </row>
        <row r="31778">
          <cell r="A31778">
            <v>1059591</v>
          </cell>
        </row>
        <row r="31779">
          <cell r="A31779">
            <v>1059591</v>
          </cell>
        </row>
        <row r="31780">
          <cell r="A31780">
            <v>1059591</v>
          </cell>
        </row>
        <row r="31781">
          <cell r="A31781">
            <v>1059592</v>
          </cell>
        </row>
        <row r="31782">
          <cell r="A31782">
            <v>1059593</v>
          </cell>
        </row>
        <row r="31783">
          <cell r="A31783">
            <v>1059594</v>
          </cell>
        </row>
        <row r="31784">
          <cell r="A31784">
            <v>1059595</v>
          </cell>
        </row>
        <row r="31785">
          <cell r="A31785">
            <v>1059596</v>
          </cell>
        </row>
        <row r="31786">
          <cell r="A31786">
            <v>1059597</v>
          </cell>
        </row>
        <row r="31787">
          <cell r="A31787">
            <v>1059600</v>
          </cell>
        </row>
        <row r="31788">
          <cell r="A31788">
            <v>1059605</v>
          </cell>
        </row>
        <row r="31789">
          <cell r="A31789">
            <v>1059605</v>
          </cell>
        </row>
        <row r="31790">
          <cell r="A31790">
            <v>1059605</v>
          </cell>
        </row>
        <row r="31791">
          <cell r="A31791">
            <v>1059605</v>
          </cell>
        </row>
        <row r="31792">
          <cell r="A31792">
            <v>1059606</v>
          </cell>
        </row>
        <row r="31793">
          <cell r="A31793">
            <v>1059606</v>
          </cell>
        </row>
        <row r="31794">
          <cell r="A31794">
            <v>1059606</v>
          </cell>
        </row>
        <row r="31795">
          <cell r="A31795">
            <v>1059607</v>
          </cell>
        </row>
        <row r="31796">
          <cell r="A31796">
            <v>1059607</v>
          </cell>
        </row>
        <row r="31797">
          <cell r="A31797">
            <v>1059607</v>
          </cell>
        </row>
        <row r="31798">
          <cell r="A31798">
            <v>1059608</v>
          </cell>
        </row>
        <row r="31799">
          <cell r="A31799">
            <v>1059608</v>
          </cell>
        </row>
        <row r="31800">
          <cell r="A31800">
            <v>1059608</v>
          </cell>
        </row>
        <row r="31801">
          <cell r="A31801">
            <v>1059608</v>
          </cell>
        </row>
        <row r="31802">
          <cell r="A31802">
            <v>1059609</v>
          </cell>
        </row>
        <row r="31803">
          <cell r="A31803">
            <v>1059609</v>
          </cell>
        </row>
        <row r="31804">
          <cell r="A31804">
            <v>1059609</v>
          </cell>
        </row>
        <row r="31805">
          <cell r="A31805">
            <v>1059610</v>
          </cell>
        </row>
        <row r="31806">
          <cell r="A31806">
            <v>1059610</v>
          </cell>
        </row>
        <row r="31807">
          <cell r="A31807">
            <v>1059610</v>
          </cell>
        </row>
        <row r="31808">
          <cell r="A31808">
            <v>1059639</v>
          </cell>
        </row>
        <row r="31809">
          <cell r="A31809">
            <v>1059642</v>
          </cell>
        </row>
        <row r="31810">
          <cell r="A31810">
            <v>1059642</v>
          </cell>
        </row>
        <row r="31811">
          <cell r="A31811">
            <v>1059642</v>
          </cell>
        </row>
        <row r="31812">
          <cell r="A31812">
            <v>1059643</v>
          </cell>
        </row>
        <row r="31813">
          <cell r="A31813">
            <v>1059643</v>
          </cell>
        </row>
        <row r="31814">
          <cell r="A31814">
            <v>1059643</v>
          </cell>
        </row>
        <row r="31815">
          <cell r="A31815">
            <v>1059679</v>
          </cell>
        </row>
        <row r="31816">
          <cell r="A31816">
            <v>1059679</v>
          </cell>
        </row>
        <row r="31817">
          <cell r="A31817">
            <v>1059679</v>
          </cell>
        </row>
        <row r="31818">
          <cell r="A31818">
            <v>1059679</v>
          </cell>
        </row>
        <row r="31819">
          <cell r="A31819">
            <v>1059680</v>
          </cell>
        </row>
        <row r="31820">
          <cell r="A31820">
            <v>1059680</v>
          </cell>
        </row>
        <row r="31821">
          <cell r="A31821">
            <v>1059680</v>
          </cell>
        </row>
        <row r="31822">
          <cell r="A31822">
            <v>1059680</v>
          </cell>
        </row>
        <row r="31823">
          <cell r="A31823">
            <v>1059681</v>
          </cell>
        </row>
        <row r="31824">
          <cell r="A31824">
            <v>1059681</v>
          </cell>
        </row>
        <row r="31825">
          <cell r="A31825">
            <v>1059681</v>
          </cell>
        </row>
        <row r="31826">
          <cell r="A31826">
            <v>1060013</v>
          </cell>
        </row>
        <row r="31827">
          <cell r="A31827">
            <v>1060018</v>
          </cell>
        </row>
        <row r="31828">
          <cell r="A31828">
            <v>1060019</v>
          </cell>
        </row>
        <row r="31829">
          <cell r="A31829">
            <v>1060020</v>
          </cell>
        </row>
        <row r="31830">
          <cell r="A31830">
            <v>1060023</v>
          </cell>
        </row>
        <row r="31831">
          <cell r="A31831">
            <v>1060023</v>
          </cell>
        </row>
        <row r="31832">
          <cell r="A31832">
            <v>1060028</v>
          </cell>
        </row>
        <row r="31833">
          <cell r="A31833">
            <v>1060028</v>
          </cell>
        </row>
        <row r="31834">
          <cell r="A31834">
            <v>1060028</v>
          </cell>
        </row>
        <row r="31835">
          <cell r="A31835">
            <v>1060028</v>
          </cell>
        </row>
        <row r="31836">
          <cell r="A31836">
            <v>1060031</v>
          </cell>
        </row>
        <row r="31837">
          <cell r="A31837">
            <v>1060031</v>
          </cell>
        </row>
        <row r="31838">
          <cell r="A31838">
            <v>1060031</v>
          </cell>
        </row>
        <row r="31839">
          <cell r="A31839">
            <v>1060031</v>
          </cell>
        </row>
        <row r="31840">
          <cell r="A31840">
            <v>1060031</v>
          </cell>
        </row>
        <row r="31841">
          <cell r="A31841">
            <v>1060031</v>
          </cell>
        </row>
        <row r="31842">
          <cell r="A31842">
            <v>1060031</v>
          </cell>
        </row>
        <row r="31843">
          <cell r="A31843">
            <v>1060032</v>
          </cell>
        </row>
        <row r="31844">
          <cell r="A31844">
            <v>1060032</v>
          </cell>
        </row>
        <row r="31845">
          <cell r="A31845">
            <v>1060034</v>
          </cell>
        </row>
        <row r="31846">
          <cell r="A31846">
            <v>1060034</v>
          </cell>
        </row>
        <row r="31847">
          <cell r="A31847">
            <v>1060034</v>
          </cell>
        </row>
        <row r="31848">
          <cell r="A31848">
            <v>1060035</v>
          </cell>
        </row>
        <row r="31849">
          <cell r="A31849">
            <v>1060035</v>
          </cell>
        </row>
        <row r="31850">
          <cell r="A31850">
            <v>1060035</v>
          </cell>
        </row>
        <row r="31851">
          <cell r="A31851">
            <v>1060035</v>
          </cell>
        </row>
        <row r="31852">
          <cell r="A31852">
            <v>1060035</v>
          </cell>
        </row>
        <row r="31853">
          <cell r="A31853">
            <v>1060036</v>
          </cell>
        </row>
        <row r="31854">
          <cell r="A31854">
            <v>1060036</v>
          </cell>
        </row>
        <row r="31855">
          <cell r="A31855">
            <v>1060036</v>
          </cell>
        </row>
        <row r="31856">
          <cell r="A31856">
            <v>1060036</v>
          </cell>
        </row>
        <row r="31857">
          <cell r="A31857">
            <v>1060036</v>
          </cell>
        </row>
        <row r="31858">
          <cell r="A31858">
            <v>1060036</v>
          </cell>
        </row>
        <row r="31859">
          <cell r="A31859">
            <v>1060038</v>
          </cell>
        </row>
        <row r="31860">
          <cell r="A31860">
            <v>1060038</v>
          </cell>
        </row>
        <row r="31861">
          <cell r="A31861">
            <v>1060038</v>
          </cell>
        </row>
        <row r="31862">
          <cell r="A31862">
            <v>1060039</v>
          </cell>
        </row>
        <row r="31863">
          <cell r="A31863">
            <v>1060045</v>
          </cell>
        </row>
        <row r="31864">
          <cell r="A31864">
            <v>1060047</v>
          </cell>
        </row>
        <row r="31865">
          <cell r="A31865">
            <v>1060047</v>
          </cell>
        </row>
        <row r="31866">
          <cell r="A31866">
            <v>1060048</v>
          </cell>
        </row>
        <row r="31867">
          <cell r="A31867">
            <v>1060048</v>
          </cell>
        </row>
        <row r="31868">
          <cell r="A31868">
            <v>1060048</v>
          </cell>
        </row>
        <row r="31869">
          <cell r="A31869">
            <v>1060048</v>
          </cell>
        </row>
        <row r="31870">
          <cell r="A31870">
            <v>1060048</v>
          </cell>
        </row>
        <row r="31871">
          <cell r="A31871">
            <v>1060048</v>
          </cell>
        </row>
        <row r="31872">
          <cell r="A31872">
            <v>1060048</v>
          </cell>
        </row>
        <row r="31873">
          <cell r="A31873">
            <v>1060053</v>
          </cell>
        </row>
        <row r="31874">
          <cell r="A31874">
            <v>1060053</v>
          </cell>
        </row>
        <row r="31875">
          <cell r="A31875">
            <v>1060053</v>
          </cell>
        </row>
        <row r="31876">
          <cell r="A31876">
            <v>1060053</v>
          </cell>
        </row>
        <row r="31877">
          <cell r="A31877">
            <v>1060054</v>
          </cell>
        </row>
        <row r="31878">
          <cell r="A31878">
            <v>1060054</v>
          </cell>
        </row>
        <row r="31879">
          <cell r="A31879">
            <v>1060054</v>
          </cell>
        </row>
        <row r="31880">
          <cell r="A31880">
            <v>1060054</v>
          </cell>
        </row>
        <row r="31881">
          <cell r="A31881">
            <v>1060054</v>
          </cell>
        </row>
        <row r="31882">
          <cell r="A31882">
            <v>1060054</v>
          </cell>
        </row>
        <row r="31883">
          <cell r="A31883">
            <v>1060056</v>
          </cell>
        </row>
        <row r="31884">
          <cell r="A31884">
            <v>1060056</v>
          </cell>
        </row>
        <row r="31885">
          <cell r="A31885">
            <v>1060056</v>
          </cell>
        </row>
        <row r="31886">
          <cell r="A31886">
            <v>1060056</v>
          </cell>
        </row>
        <row r="31887">
          <cell r="A31887">
            <v>1060056</v>
          </cell>
        </row>
        <row r="31888">
          <cell r="A31888">
            <v>1060056</v>
          </cell>
        </row>
        <row r="31889">
          <cell r="A31889">
            <v>1060057</v>
          </cell>
        </row>
        <row r="31890">
          <cell r="A31890">
            <v>1060057</v>
          </cell>
        </row>
        <row r="31891">
          <cell r="A31891">
            <v>1060057</v>
          </cell>
        </row>
        <row r="31892">
          <cell r="A31892">
            <v>1060057</v>
          </cell>
        </row>
        <row r="31893">
          <cell r="A31893">
            <v>1060057</v>
          </cell>
        </row>
        <row r="31894">
          <cell r="A31894">
            <v>1060057</v>
          </cell>
        </row>
        <row r="31895">
          <cell r="A31895">
            <v>1060058</v>
          </cell>
        </row>
        <row r="31896">
          <cell r="A31896">
            <v>1060058</v>
          </cell>
        </row>
        <row r="31897">
          <cell r="A31897">
            <v>1060058</v>
          </cell>
        </row>
        <row r="31898">
          <cell r="A31898">
            <v>1060058</v>
          </cell>
        </row>
        <row r="31899">
          <cell r="A31899">
            <v>1060058</v>
          </cell>
        </row>
        <row r="31900">
          <cell r="A31900">
            <v>1060058</v>
          </cell>
        </row>
        <row r="31901">
          <cell r="A31901">
            <v>1060058</v>
          </cell>
        </row>
        <row r="31902">
          <cell r="A31902">
            <v>1060060</v>
          </cell>
        </row>
        <row r="31903">
          <cell r="A31903">
            <v>1060060</v>
          </cell>
        </row>
        <row r="31904">
          <cell r="A31904">
            <v>1060061</v>
          </cell>
        </row>
        <row r="31905">
          <cell r="A31905">
            <v>1060061</v>
          </cell>
        </row>
        <row r="31906">
          <cell r="A31906">
            <v>1060061</v>
          </cell>
        </row>
        <row r="31907">
          <cell r="A31907">
            <v>1060061</v>
          </cell>
        </row>
        <row r="31908">
          <cell r="A31908">
            <v>1060061</v>
          </cell>
        </row>
        <row r="31909">
          <cell r="A31909">
            <v>1060061</v>
          </cell>
        </row>
        <row r="31910">
          <cell r="A31910">
            <v>1060061</v>
          </cell>
        </row>
        <row r="31911">
          <cell r="A31911">
            <v>1060063</v>
          </cell>
        </row>
        <row r="31912">
          <cell r="A31912">
            <v>1060063</v>
          </cell>
        </row>
        <row r="31913">
          <cell r="A31913">
            <v>1060063</v>
          </cell>
        </row>
        <row r="31914">
          <cell r="A31914">
            <v>1060063</v>
          </cell>
        </row>
        <row r="31915">
          <cell r="A31915">
            <v>1060064</v>
          </cell>
        </row>
        <row r="31916">
          <cell r="A31916">
            <v>1060064</v>
          </cell>
        </row>
        <row r="31917">
          <cell r="A31917">
            <v>1060064</v>
          </cell>
        </row>
        <row r="31918">
          <cell r="A31918">
            <v>1060064</v>
          </cell>
        </row>
        <row r="31919">
          <cell r="A31919">
            <v>1060067</v>
          </cell>
        </row>
        <row r="31920">
          <cell r="A31920">
            <v>1060067</v>
          </cell>
        </row>
        <row r="31921">
          <cell r="A31921">
            <v>1060067</v>
          </cell>
        </row>
        <row r="31922">
          <cell r="A31922">
            <v>1060068</v>
          </cell>
        </row>
        <row r="31923">
          <cell r="A31923">
            <v>1060068</v>
          </cell>
        </row>
        <row r="31924">
          <cell r="A31924">
            <v>1060068</v>
          </cell>
        </row>
        <row r="31925">
          <cell r="A31925">
            <v>1060068</v>
          </cell>
        </row>
        <row r="31926">
          <cell r="A31926">
            <v>1060070</v>
          </cell>
        </row>
        <row r="31927">
          <cell r="A31927">
            <v>1060070</v>
          </cell>
        </row>
        <row r="31928">
          <cell r="A31928">
            <v>1060070</v>
          </cell>
        </row>
        <row r="31929">
          <cell r="A31929">
            <v>1060070</v>
          </cell>
        </row>
        <row r="31930">
          <cell r="A31930">
            <v>1060071</v>
          </cell>
        </row>
        <row r="31931">
          <cell r="A31931">
            <v>1060071</v>
          </cell>
        </row>
        <row r="31932">
          <cell r="A31932">
            <v>1060071</v>
          </cell>
        </row>
        <row r="31933">
          <cell r="A31933">
            <v>1060076</v>
          </cell>
        </row>
        <row r="31934">
          <cell r="A31934">
            <v>1060076</v>
          </cell>
        </row>
        <row r="31935">
          <cell r="A31935">
            <v>1060076</v>
          </cell>
        </row>
        <row r="31936">
          <cell r="A31936">
            <v>1060077</v>
          </cell>
        </row>
        <row r="31937">
          <cell r="A31937">
            <v>1060077</v>
          </cell>
        </row>
        <row r="31938">
          <cell r="A31938">
            <v>1060078</v>
          </cell>
        </row>
        <row r="31939">
          <cell r="A31939">
            <v>1060078</v>
          </cell>
        </row>
        <row r="31940">
          <cell r="A31940">
            <v>1060078</v>
          </cell>
        </row>
        <row r="31941">
          <cell r="A31941">
            <v>1060078</v>
          </cell>
        </row>
        <row r="31942">
          <cell r="A31942">
            <v>1060078</v>
          </cell>
        </row>
        <row r="31943">
          <cell r="A31943">
            <v>1060080</v>
          </cell>
        </row>
        <row r="31944">
          <cell r="A31944">
            <v>1060080</v>
          </cell>
        </row>
        <row r="31945">
          <cell r="A31945">
            <v>1060085</v>
          </cell>
        </row>
        <row r="31946">
          <cell r="A31946">
            <v>1060085</v>
          </cell>
        </row>
        <row r="31947">
          <cell r="A31947">
            <v>1060085</v>
          </cell>
        </row>
        <row r="31948">
          <cell r="A31948">
            <v>1060085</v>
          </cell>
        </row>
        <row r="31949">
          <cell r="A31949">
            <v>1060086</v>
          </cell>
        </row>
        <row r="31950">
          <cell r="A31950">
            <v>1060086</v>
          </cell>
        </row>
        <row r="31951">
          <cell r="A31951">
            <v>1060086</v>
          </cell>
        </row>
        <row r="31952">
          <cell r="A31952">
            <v>1060086</v>
          </cell>
        </row>
        <row r="31953">
          <cell r="A31953">
            <v>1060086</v>
          </cell>
        </row>
        <row r="31954">
          <cell r="A31954">
            <v>1060087</v>
          </cell>
        </row>
        <row r="31955">
          <cell r="A31955">
            <v>1060087</v>
          </cell>
        </row>
        <row r="31956">
          <cell r="A31956">
            <v>1060087</v>
          </cell>
        </row>
        <row r="31957">
          <cell r="A31957">
            <v>1060087</v>
          </cell>
        </row>
        <row r="31958">
          <cell r="A31958">
            <v>1060087</v>
          </cell>
        </row>
        <row r="31959">
          <cell r="A31959">
            <v>1060088</v>
          </cell>
        </row>
        <row r="31960">
          <cell r="A31960">
            <v>1060088</v>
          </cell>
        </row>
        <row r="31961">
          <cell r="A31961">
            <v>1060088</v>
          </cell>
        </row>
        <row r="31962">
          <cell r="A31962">
            <v>1060088</v>
          </cell>
        </row>
        <row r="31963">
          <cell r="A31963">
            <v>1060088</v>
          </cell>
        </row>
        <row r="31964">
          <cell r="A31964">
            <v>1060089</v>
          </cell>
        </row>
        <row r="31965">
          <cell r="A31965">
            <v>1060089</v>
          </cell>
        </row>
        <row r="31966">
          <cell r="A31966">
            <v>1060090</v>
          </cell>
        </row>
        <row r="31967">
          <cell r="A31967">
            <v>1060090</v>
          </cell>
        </row>
        <row r="31968">
          <cell r="A31968">
            <v>1060095</v>
          </cell>
        </row>
        <row r="31969">
          <cell r="A31969">
            <v>1060095</v>
          </cell>
        </row>
        <row r="31970">
          <cell r="A31970">
            <v>1060095</v>
          </cell>
        </row>
        <row r="31971">
          <cell r="A31971">
            <v>1060095</v>
          </cell>
        </row>
        <row r="31972">
          <cell r="A31972">
            <v>1060095</v>
          </cell>
        </row>
        <row r="31973">
          <cell r="A31973">
            <v>1060095</v>
          </cell>
        </row>
        <row r="31974">
          <cell r="A31974">
            <v>1060095</v>
          </cell>
        </row>
        <row r="31975">
          <cell r="A31975">
            <v>1060100</v>
          </cell>
        </row>
        <row r="31976">
          <cell r="A31976">
            <v>1060100</v>
          </cell>
        </row>
        <row r="31977">
          <cell r="A31977">
            <v>1060100</v>
          </cell>
        </row>
        <row r="31978">
          <cell r="A31978">
            <v>1060102</v>
          </cell>
        </row>
        <row r="31979">
          <cell r="A31979">
            <v>1060102</v>
          </cell>
        </row>
        <row r="31980">
          <cell r="A31980">
            <v>1060102</v>
          </cell>
        </row>
        <row r="31981">
          <cell r="A31981">
            <v>1060102</v>
          </cell>
        </row>
        <row r="31982">
          <cell r="A31982">
            <v>1060102</v>
          </cell>
        </row>
        <row r="31983">
          <cell r="A31983">
            <v>1060103</v>
          </cell>
        </row>
        <row r="31984">
          <cell r="A31984">
            <v>1060103</v>
          </cell>
        </row>
        <row r="31985">
          <cell r="A31985">
            <v>1060103</v>
          </cell>
        </row>
        <row r="31986">
          <cell r="A31986">
            <v>1060103</v>
          </cell>
        </row>
        <row r="31987">
          <cell r="A31987">
            <v>1060104</v>
          </cell>
        </row>
        <row r="31988">
          <cell r="A31988">
            <v>1060104</v>
          </cell>
        </row>
        <row r="31989">
          <cell r="A31989">
            <v>1060104</v>
          </cell>
        </row>
        <row r="31990">
          <cell r="A31990">
            <v>1060104</v>
          </cell>
        </row>
        <row r="31991">
          <cell r="A31991">
            <v>1060104</v>
          </cell>
        </row>
        <row r="31992">
          <cell r="A31992">
            <v>1060105</v>
          </cell>
        </row>
        <row r="31993">
          <cell r="A31993">
            <v>1060105</v>
          </cell>
        </row>
        <row r="31994">
          <cell r="A31994">
            <v>1060105</v>
          </cell>
        </row>
        <row r="31995">
          <cell r="A31995">
            <v>1060105</v>
          </cell>
        </row>
        <row r="31996">
          <cell r="A31996">
            <v>1060106</v>
          </cell>
        </row>
        <row r="31997">
          <cell r="A31997">
            <v>1060106</v>
          </cell>
        </row>
        <row r="31998">
          <cell r="A31998">
            <v>1060106</v>
          </cell>
        </row>
        <row r="31999">
          <cell r="A31999">
            <v>1060106</v>
          </cell>
        </row>
        <row r="32000">
          <cell r="A32000">
            <v>1060106</v>
          </cell>
        </row>
        <row r="32001">
          <cell r="A32001">
            <v>1060107</v>
          </cell>
        </row>
        <row r="32002">
          <cell r="A32002">
            <v>1060107</v>
          </cell>
        </row>
        <row r="32003">
          <cell r="A32003">
            <v>1060107</v>
          </cell>
        </row>
        <row r="32004">
          <cell r="A32004">
            <v>1060108</v>
          </cell>
        </row>
        <row r="32005">
          <cell r="A32005">
            <v>1060108</v>
          </cell>
        </row>
        <row r="32006">
          <cell r="A32006">
            <v>1060108</v>
          </cell>
        </row>
        <row r="32007">
          <cell r="A32007">
            <v>1060108</v>
          </cell>
        </row>
        <row r="32008">
          <cell r="A32008">
            <v>1060108</v>
          </cell>
        </row>
        <row r="32009">
          <cell r="A32009">
            <v>1060108</v>
          </cell>
        </row>
        <row r="32010">
          <cell r="A32010">
            <v>1060108</v>
          </cell>
        </row>
        <row r="32011">
          <cell r="A32011">
            <v>1060112</v>
          </cell>
        </row>
        <row r="32012">
          <cell r="A32012">
            <v>1060112</v>
          </cell>
        </row>
        <row r="32013">
          <cell r="A32013">
            <v>1060113</v>
          </cell>
        </row>
        <row r="32014">
          <cell r="A32014">
            <v>1060115</v>
          </cell>
        </row>
        <row r="32015">
          <cell r="A32015">
            <v>1060116</v>
          </cell>
        </row>
        <row r="32016">
          <cell r="A32016">
            <v>1060117</v>
          </cell>
        </row>
        <row r="32017">
          <cell r="A32017">
            <v>1060120</v>
          </cell>
        </row>
        <row r="32018">
          <cell r="A32018">
            <v>1060136</v>
          </cell>
        </row>
        <row r="32019">
          <cell r="A32019">
            <v>1060139</v>
          </cell>
        </row>
        <row r="32020">
          <cell r="A32020">
            <v>1060146</v>
          </cell>
        </row>
        <row r="32021">
          <cell r="A32021">
            <v>1060147</v>
          </cell>
        </row>
        <row r="32022">
          <cell r="A32022">
            <v>1060330</v>
          </cell>
        </row>
        <row r="32023">
          <cell r="A32023">
            <v>1060330</v>
          </cell>
        </row>
        <row r="32024">
          <cell r="A32024">
            <v>1060330</v>
          </cell>
        </row>
        <row r="32025">
          <cell r="A32025">
            <v>1060406</v>
          </cell>
        </row>
        <row r="32026">
          <cell r="A32026">
            <v>1060445</v>
          </cell>
        </row>
        <row r="32027">
          <cell r="A32027">
            <v>1060445</v>
          </cell>
        </row>
        <row r="32028">
          <cell r="A32028">
            <v>1060445</v>
          </cell>
        </row>
        <row r="32029">
          <cell r="A32029">
            <v>1060445</v>
          </cell>
        </row>
        <row r="32030">
          <cell r="A32030">
            <v>1060447</v>
          </cell>
        </row>
        <row r="32031">
          <cell r="A32031">
            <v>1060447</v>
          </cell>
        </row>
        <row r="32032">
          <cell r="A32032">
            <v>1060447</v>
          </cell>
        </row>
        <row r="32033">
          <cell r="A32033">
            <v>1060452</v>
          </cell>
        </row>
        <row r="32034">
          <cell r="A32034">
            <v>1060456</v>
          </cell>
        </row>
        <row r="32035">
          <cell r="A32035">
            <v>1060456</v>
          </cell>
        </row>
        <row r="32036">
          <cell r="A32036">
            <v>1060456</v>
          </cell>
        </row>
        <row r="32037">
          <cell r="A32037">
            <v>1060456</v>
          </cell>
        </row>
        <row r="32038">
          <cell r="A32038">
            <v>1060456</v>
          </cell>
        </row>
        <row r="32039">
          <cell r="A32039">
            <v>1060456</v>
          </cell>
        </row>
        <row r="32040">
          <cell r="A32040">
            <v>1060456</v>
          </cell>
        </row>
        <row r="32041">
          <cell r="A32041">
            <v>1060456</v>
          </cell>
        </row>
        <row r="32042">
          <cell r="A32042">
            <v>1060456</v>
          </cell>
        </row>
        <row r="32043">
          <cell r="A32043">
            <v>1060456</v>
          </cell>
        </row>
        <row r="32044">
          <cell r="A32044">
            <v>1060456</v>
          </cell>
        </row>
        <row r="32045">
          <cell r="A32045">
            <v>1060456</v>
          </cell>
        </row>
        <row r="32046">
          <cell r="A32046">
            <v>1060456</v>
          </cell>
        </row>
        <row r="32047">
          <cell r="A32047">
            <v>1060456</v>
          </cell>
        </row>
        <row r="32048">
          <cell r="A32048">
            <v>1060456</v>
          </cell>
        </row>
        <row r="32049">
          <cell r="A32049">
            <v>1060456</v>
          </cell>
        </row>
        <row r="32050">
          <cell r="A32050">
            <v>1060456</v>
          </cell>
        </row>
        <row r="32051">
          <cell r="A32051">
            <v>1060456</v>
          </cell>
        </row>
        <row r="32052">
          <cell r="A32052">
            <v>1060456</v>
          </cell>
        </row>
        <row r="32053">
          <cell r="A32053">
            <v>1060456</v>
          </cell>
        </row>
        <row r="32054">
          <cell r="A32054">
            <v>1060456</v>
          </cell>
        </row>
        <row r="32055">
          <cell r="A32055">
            <v>1060456</v>
          </cell>
        </row>
        <row r="32056">
          <cell r="A32056">
            <v>1060456</v>
          </cell>
        </row>
        <row r="32057">
          <cell r="A32057">
            <v>1060456</v>
          </cell>
        </row>
        <row r="32058">
          <cell r="A32058">
            <v>1060456</v>
          </cell>
        </row>
        <row r="32059">
          <cell r="A32059">
            <v>1060456</v>
          </cell>
        </row>
        <row r="32060">
          <cell r="A32060">
            <v>1060456</v>
          </cell>
        </row>
        <row r="32061">
          <cell r="A32061">
            <v>1060456</v>
          </cell>
        </row>
        <row r="32062">
          <cell r="A32062">
            <v>1060456</v>
          </cell>
        </row>
        <row r="32063">
          <cell r="A32063">
            <v>1060456</v>
          </cell>
        </row>
        <row r="32064">
          <cell r="A32064">
            <v>1060456</v>
          </cell>
        </row>
        <row r="32065">
          <cell r="A32065">
            <v>1060456</v>
          </cell>
        </row>
        <row r="32066">
          <cell r="A32066">
            <v>1060456</v>
          </cell>
        </row>
        <row r="32067">
          <cell r="A32067">
            <v>1060456</v>
          </cell>
        </row>
        <row r="32068">
          <cell r="A32068">
            <v>1060456</v>
          </cell>
        </row>
        <row r="32069">
          <cell r="A32069">
            <v>1060456</v>
          </cell>
        </row>
        <row r="32070">
          <cell r="A32070">
            <v>1060456</v>
          </cell>
        </row>
        <row r="32071">
          <cell r="A32071">
            <v>1060456</v>
          </cell>
        </row>
        <row r="32072">
          <cell r="A32072">
            <v>1060456</v>
          </cell>
        </row>
        <row r="32073">
          <cell r="A32073">
            <v>1060456</v>
          </cell>
        </row>
        <row r="32074">
          <cell r="A32074">
            <v>1060456</v>
          </cell>
        </row>
        <row r="32075">
          <cell r="A32075">
            <v>1060456</v>
          </cell>
        </row>
        <row r="32076">
          <cell r="A32076">
            <v>1060456</v>
          </cell>
        </row>
        <row r="32077">
          <cell r="A32077">
            <v>1060456</v>
          </cell>
        </row>
        <row r="32078">
          <cell r="A32078">
            <v>1060456</v>
          </cell>
        </row>
        <row r="32079">
          <cell r="A32079">
            <v>1060456</v>
          </cell>
        </row>
        <row r="32080">
          <cell r="A32080">
            <v>1060456</v>
          </cell>
        </row>
        <row r="32081">
          <cell r="A32081">
            <v>1060456</v>
          </cell>
        </row>
        <row r="32082">
          <cell r="A32082">
            <v>1060456</v>
          </cell>
        </row>
        <row r="32083">
          <cell r="A32083">
            <v>1060456</v>
          </cell>
        </row>
        <row r="32084">
          <cell r="A32084">
            <v>1060456</v>
          </cell>
        </row>
        <row r="32085">
          <cell r="A32085">
            <v>1060456</v>
          </cell>
        </row>
        <row r="32086">
          <cell r="A32086">
            <v>1060456</v>
          </cell>
        </row>
        <row r="32087">
          <cell r="A32087">
            <v>1060456</v>
          </cell>
        </row>
        <row r="32088">
          <cell r="A32088">
            <v>1060456</v>
          </cell>
        </row>
        <row r="32089">
          <cell r="A32089">
            <v>1060456</v>
          </cell>
        </row>
        <row r="32090">
          <cell r="A32090">
            <v>1060456</v>
          </cell>
        </row>
        <row r="32091">
          <cell r="A32091">
            <v>1060456</v>
          </cell>
        </row>
        <row r="32092">
          <cell r="A32092">
            <v>1060456</v>
          </cell>
        </row>
        <row r="32093">
          <cell r="A32093">
            <v>1060456</v>
          </cell>
        </row>
        <row r="32094">
          <cell r="A32094">
            <v>1060456</v>
          </cell>
        </row>
        <row r="32095">
          <cell r="A32095">
            <v>1060456</v>
          </cell>
        </row>
        <row r="32096">
          <cell r="A32096">
            <v>1060456</v>
          </cell>
        </row>
        <row r="32097">
          <cell r="A32097">
            <v>1060456</v>
          </cell>
        </row>
        <row r="32098">
          <cell r="A32098">
            <v>1060456</v>
          </cell>
        </row>
        <row r="32099">
          <cell r="A32099">
            <v>1060456</v>
          </cell>
        </row>
        <row r="32100">
          <cell r="A32100">
            <v>1060456</v>
          </cell>
        </row>
        <row r="32101">
          <cell r="A32101">
            <v>1060456</v>
          </cell>
        </row>
        <row r="32102">
          <cell r="A32102">
            <v>1060456</v>
          </cell>
        </row>
        <row r="32103">
          <cell r="A32103">
            <v>1060456</v>
          </cell>
        </row>
        <row r="32104">
          <cell r="A32104">
            <v>1060456</v>
          </cell>
        </row>
        <row r="32105">
          <cell r="A32105">
            <v>1060456</v>
          </cell>
        </row>
        <row r="32106">
          <cell r="A32106">
            <v>1060456</v>
          </cell>
        </row>
        <row r="32107">
          <cell r="A32107">
            <v>1060456</v>
          </cell>
        </row>
        <row r="32108">
          <cell r="A32108">
            <v>1060456</v>
          </cell>
        </row>
        <row r="32109">
          <cell r="A32109">
            <v>1060456</v>
          </cell>
        </row>
        <row r="32110">
          <cell r="A32110">
            <v>1060456</v>
          </cell>
        </row>
        <row r="32111">
          <cell r="A32111">
            <v>1060456</v>
          </cell>
        </row>
        <row r="32112">
          <cell r="A32112">
            <v>1060456</v>
          </cell>
        </row>
        <row r="32113">
          <cell r="A32113">
            <v>1060457</v>
          </cell>
        </row>
        <row r="32114">
          <cell r="A32114">
            <v>1060457</v>
          </cell>
        </row>
        <row r="32115">
          <cell r="A32115">
            <v>1060457</v>
          </cell>
        </row>
        <row r="32116">
          <cell r="A32116">
            <v>1060457</v>
          </cell>
        </row>
        <row r="32117">
          <cell r="A32117">
            <v>1060457</v>
          </cell>
        </row>
        <row r="32118">
          <cell r="A32118">
            <v>1060457</v>
          </cell>
        </row>
        <row r="32119">
          <cell r="A32119">
            <v>1060457</v>
          </cell>
        </row>
        <row r="32120">
          <cell r="A32120">
            <v>1060457</v>
          </cell>
        </row>
        <row r="32121">
          <cell r="A32121">
            <v>1060457</v>
          </cell>
        </row>
        <row r="32122">
          <cell r="A32122">
            <v>1060457</v>
          </cell>
        </row>
        <row r="32123">
          <cell r="A32123">
            <v>1060457</v>
          </cell>
        </row>
        <row r="32124">
          <cell r="A32124">
            <v>1060459</v>
          </cell>
        </row>
        <row r="32125">
          <cell r="A32125">
            <v>1060536</v>
          </cell>
        </row>
        <row r="32126">
          <cell r="A32126">
            <v>1060581</v>
          </cell>
        </row>
        <row r="32127">
          <cell r="A32127">
            <v>1060584</v>
          </cell>
        </row>
        <row r="32128">
          <cell r="A32128">
            <v>1060657</v>
          </cell>
        </row>
        <row r="32129">
          <cell r="A32129">
            <v>1060657</v>
          </cell>
        </row>
        <row r="32130">
          <cell r="A32130">
            <v>1060676</v>
          </cell>
        </row>
        <row r="32131">
          <cell r="A32131">
            <v>1060681</v>
          </cell>
        </row>
        <row r="32132">
          <cell r="A32132">
            <v>1060681</v>
          </cell>
        </row>
        <row r="32133">
          <cell r="A32133">
            <v>1060681</v>
          </cell>
        </row>
        <row r="32134">
          <cell r="A32134">
            <v>1060681</v>
          </cell>
        </row>
        <row r="32135">
          <cell r="A32135">
            <v>1060681</v>
          </cell>
        </row>
        <row r="32136">
          <cell r="A32136">
            <v>1060681</v>
          </cell>
        </row>
        <row r="32137">
          <cell r="A32137">
            <v>1060681</v>
          </cell>
        </row>
        <row r="32138">
          <cell r="A32138">
            <v>1060681</v>
          </cell>
        </row>
        <row r="32139">
          <cell r="A32139">
            <v>1060681</v>
          </cell>
        </row>
        <row r="32140">
          <cell r="A32140">
            <v>1060681</v>
          </cell>
        </row>
        <row r="32141">
          <cell r="A32141">
            <v>1060681</v>
          </cell>
        </row>
        <row r="32142">
          <cell r="A32142">
            <v>1060709</v>
          </cell>
        </row>
        <row r="32143">
          <cell r="A32143">
            <v>1060709</v>
          </cell>
        </row>
        <row r="32144">
          <cell r="A32144">
            <v>1060709</v>
          </cell>
        </row>
        <row r="32145">
          <cell r="A32145">
            <v>1060710</v>
          </cell>
        </row>
        <row r="32146">
          <cell r="A32146">
            <v>1060710</v>
          </cell>
        </row>
        <row r="32147">
          <cell r="A32147">
            <v>1060710</v>
          </cell>
        </row>
        <row r="32148">
          <cell r="A32148">
            <v>1060710</v>
          </cell>
        </row>
        <row r="32149">
          <cell r="A32149">
            <v>1060712</v>
          </cell>
        </row>
        <row r="32150">
          <cell r="A32150">
            <v>1060712</v>
          </cell>
        </row>
        <row r="32151">
          <cell r="A32151">
            <v>1060712</v>
          </cell>
        </row>
        <row r="32152">
          <cell r="A32152">
            <v>1060712</v>
          </cell>
        </row>
        <row r="32153">
          <cell r="A32153">
            <v>1060712</v>
          </cell>
        </row>
        <row r="32154">
          <cell r="A32154">
            <v>1060718</v>
          </cell>
        </row>
        <row r="32155">
          <cell r="A32155">
            <v>1060718</v>
          </cell>
        </row>
        <row r="32156">
          <cell r="A32156">
            <v>1060718</v>
          </cell>
        </row>
        <row r="32157">
          <cell r="A32157">
            <v>1060718</v>
          </cell>
        </row>
        <row r="32158">
          <cell r="A32158">
            <v>1060718</v>
          </cell>
        </row>
        <row r="32159">
          <cell r="A32159">
            <v>1060731</v>
          </cell>
        </row>
        <row r="32160">
          <cell r="A32160">
            <v>1060731</v>
          </cell>
        </row>
        <row r="32161">
          <cell r="A32161">
            <v>1060732</v>
          </cell>
        </row>
        <row r="32162">
          <cell r="A32162">
            <v>1060732</v>
          </cell>
        </row>
        <row r="32163">
          <cell r="A32163">
            <v>1060732</v>
          </cell>
        </row>
        <row r="32164">
          <cell r="A32164">
            <v>1060733</v>
          </cell>
        </row>
        <row r="32165">
          <cell r="A32165">
            <v>1060835</v>
          </cell>
        </row>
        <row r="32166">
          <cell r="A32166">
            <v>1060836</v>
          </cell>
        </row>
        <row r="32167">
          <cell r="A32167">
            <v>1060844</v>
          </cell>
        </row>
        <row r="32168">
          <cell r="A32168">
            <v>1060865</v>
          </cell>
        </row>
        <row r="32169">
          <cell r="A32169">
            <v>1060867</v>
          </cell>
        </row>
        <row r="32170">
          <cell r="A32170">
            <v>1060868</v>
          </cell>
        </row>
        <row r="32171">
          <cell r="A32171">
            <v>1060908</v>
          </cell>
        </row>
        <row r="32172">
          <cell r="A32172">
            <v>1060908</v>
          </cell>
        </row>
        <row r="32173">
          <cell r="A32173">
            <v>1060917</v>
          </cell>
        </row>
        <row r="32174">
          <cell r="A32174">
            <v>1060922</v>
          </cell>
        </row>
        <row r="32175">
          <cell r="A32175">
            <v>1060940</v>
          </cell>
        </row>
        <row r="32176">
          <cell r="A32176">
            <v>1060941</v>
          </cell>
        </row>
        <row r="32177">
          <cell r="A32177">
            <v>1060961</v>
          </cell>
        </row>
        <row r="32178">
          <cell r="A32178">
            <v>1060962</v>
          </cell>
        </row>
        <row r="32179">
          <cell r="A32179">
            <v>1060968</v>
          </cell>
        </row>
        <row r="32180">
          <cell r="A32180">
            <v>1060970</v>
          </cell>
        </row>
        <row r="32181">
          <cell r="A32181">
            <v>1060976</v>
          </cell>
        </row>
        <row r="32182">
          <cell r="A32182">
            <v>1060987</v>
          </cell>
        </row>
        <row r="32183">
          <cell r="A32183">
            <v>1060987</v>
          </cell>
        </row>
        <row r="32184">
          <cell r="A32184">
            <v>1061029</v>
          </cell>
        </row>
        <row r="32185">
          <cell r="A32185">
            <v>1061030</v>
          </cell>
        </row>
        <row r="32186">
          <cell r="A32186">
            <v>1061033</v>
          </cell>
        </row>
        <row r="32187">
          <cell r="A32187">
            <v>1061053</v>
          </cell>
        </row>
        <row r="32188">
          <cell r="A32188">
            <v>1061053</v>
          </cell>
        </row>
        <row r="32189">
          <cell r="A32189">
            <v>1061053</v>
          </cell>
        </row>
        <row r="32190">
          <cell r="A32190">
            <v>1061053</v>
          </cell>
        </row>
        <row r="32191">
          <cell r="A32191">
            <v>1061056</v>
          </cell>
        </row>
        <row r="32192">
          <cell r="A32192">
            <v>1061056</v>
          </cell>
        </row>
        <row r="32193">
          <cell r="A32193">
            <v>1061057</v>
          </cell>
        </row>
        <row r="32194">
          <cell r="A32194">
            <v>1061057</v>
          </cell>
        </row>
        <row r="32195">
          <cell r="A32195">
            <v>1061058</v>
          </cell>
        </row>
        <row r="32196">
          <cell r="A32196">
            <v>1061058</v>
          </cell>
        </row>
        <row r="32197">
          <cell r="A32197">
            <v>1061058</v>
          </cell>
        </row>
        <row r="32198">
          <cell r="A32198">
            <v>1061059</v>
          </cell>
        </row>
        <row r="32199">
          <cell r="A32199">
            <v>1061059</v>
          </cell>
        </row>
        <row r="32200">
          <cell r="A32200">
            <v>1061059</v>
          </cell>
        </row>
        <row r="32201">
          <cell r="A32201">
            <v>1061060</v>
          </cell>
        </row>
        <row r="32202">
          <cell r="A32202">
            <v>1061060</v>
          </cell>
        </row>
        <row r="32203">
          <cell r="A32203">
            <v>1061080</v>
          </cell>
        </row>
        <row r="32204">
          <cell r="A32204">
            <v>1061080</v>
          </cell>
        </row>
        <row r="32205">
          <cell r="A32205">
            <v>1061081</v>
          </cell>
        </row>
        <row r="32206">
          <cell r="A32206">
            <v>1061081</v>
          </cell>
        </row>
        <row r="32207">
          <cell r="A32207">
            <v>1061082</v>
          </cell>
        </row>
        <row r="32208">
          <cell r="A32208">
            <v>1061082</v>
          </cell>
        </row>
        <row r="32209">
          <cell r="A32209">
            <v>1061083</v>
          </cell>
        </row>
        <row r="32210">
          <cell r="A32210">
            <v>1061083</v>
          </cell>
        </row>
        <row r="32211">
          <cell r="A32211">
            <v>1061085</v>
          </cell>
        </row>
        <row r="32212">
          <cell r="A32212">
            <v>1061085</v>
          </cell>
        </row>
        <row r="32213">
          <cell r="A32213">
            <v>1061086</v>
          </cell>
        </row>
        <row r="32214">
          <cell r="A32214">
            <v>1061086</v>
          </cell>
        </row>
        <row r="32215">
          <cell r="A32215">
            <v>1061087</v>
          </cell>
        </row>
        <row r="32216">
          <cell r="A32216">
            <v>1061087</v>
          </cell>
        </row>
        <row r="32217">
          <cell r="A32217">
            <v>1061087</v>
          </cell>
        </row>
        <row r="32218">
          <cell r="A32218">
            <v>1061088</v>
          </cell>
        </row>
        <row r="32219">
          <cell r="A32219">
            <v>1061088</v>
          </cell>
        </row>
        <row r="32220">
          <cell r="A32220">
            <v>1061088</v>
          </cell>
        </row>
        <row r="32221">
          <cell r="A32221">
            <v>1061089</v>
          </cell>
        </row>
        <row r="32222">
          <cell r="A32222">
            <v>1061089</v>
          </cell>
        </row>
        <row r="32223">
          <cell r="A32223">
            <v>1061089</v>
          </cell>
        </row>
        <row r="32224">
          <cell r="A32224">
            <v>1061090</v>
          </cell>
        </row>
        <row r="32225">
          <cell r="A32225">
            <v>1061090</v>
          </cell>
        </row>
        <row r="32226">
          <cell r="A32226">
            <v>1061091</v>
          </cell>
        </row>
        <row r="32227">
          <cell r="A32227">
            <v>1061091</v>
          </cell>
        </row>
        <row r="32228">
          <cell r="A32228">
            <v>1061091</v>
          </cell>
        </row>
        <row r="32229">
          <cell r="A32229">
            <v>1061095</v>
          </cell>
        </row>
        <row r="32230">
          <cell r="A32230">
            <v>1061096</v>
          </cell>
        </row>
        <row r="32231">
          <cell r="A32231">
            <v>1061096</v>
          </cell>
        </row>
        <row r="32232">
          <cell r="A32232">
            <v>1061097</v>
          </cell>
        </row>
        <row r="32233">
          <cell r="A32233">
            <v>1061097</v>
          </cell>
        </row>
        <row r="32234">
          <cell r="A32234">
            <v>1061100</v>
          </cell>
        </row>
        <row r="32235">
          <cell r="A32235">
            <v>1061100</v>
          </cell>
        </row>
        <row r="32236">
          <cell r="A32236">
            <v>1061100</v>
          </cell>
        </row>
        <row r="32237">
          <cell r="A32237">
            <v>1061101</v>
          </cell>
        </row>
        <row r="32238">
          <cell r="A32238">
            <v>1061101</v>
          </cell>
        </row>
        <row r="32239">
          <cell r="A32239">
            <v>1061101</v>
          </cell>
        </row>
        <row r="32240">
          <cell r="A32240">
            <v>1061101</v>
          </cell>
        </row>
        <row r="32241">
          <cell r="A32241">
            <v>1061102</v>
          </cell>
        </row>
        <row r="32242">
          <cell r="A32242">
            <v>1061102</v>
          </cell>
        </row>
        <row r="32243">
          <cell r="A32243">
            <v>1061104</v>
          </cell>
        </row>
        <row r="32244">
          <cell r="A32244">
            <v>1061104</v>
          </cell>
        </row>
        <row r="32245">
          <cell r="A32245">
            <v>1061112</v>
          </cell>
        </row>
        <row r="32246">
          <cell r="A32246">
            <v>1061112</v>
          </cell>
        </row>
        <row r="32247">
          <cell r="A32247">
            <v>1061112</v>
          </cell>
        </row>
        <row r="32248">
          <cell r="A32248">
            <v>1061112</v>
          </cell>
        </row>
        <row r="32249">
          <cell r="A32249">
            <v>1061169</v>
          </cell>
        </row>
        <row r="32250">
          <cell r="A32250">
            <v>1061175</v>
          </cell>
        </row>
        <row r="32251">
          <cell r="A32251">
            <v>1061185</v>
          </cell>
        </row>
        <row r="32252">
          <cell r="A32252">
            <v>1061255</v>
          </cell>
        </row>
        <row r="32253">
          <cell r="A32253">
            <v>1061255</v>
          </cell>
        </row>
        <row r="32254">
          <cell r="A32254">
            <v>1061256</v>
          </cell>
        </row>
        <row r="32255">
          <cell r="A32255">
            <v>1061256</v>
          </cell>
        </row>
        <row r="32256">
          <cell r="A32256">
            <v>1061256</v>
          </cell>
        </row>
        <row r="32257">
          <cell r="A32257">
            <v>1061257</v>
          </cell>
        </row>
        <row r="32258">
          <cell r="A32258">
            <v>1061257</v>
          </cell>
        </row>
        <row r="32259">
          <cell r="A32259">
            <v>1061257</v>
          </cell>
        </row>
        <row r="32260">
          <cell r="A32260">
            <v>1061258</v>
          </cell>
        </row>
        <row r="32261">
          <cell r="A32261">
            <v>1061258</v>
          </cell>
        </row>
        <row r="32262">
          <cell r="A32262">
            <v>1061260</v>
          </cell>
        </row>
        <row r="32263">
          <cell r="A32263">
            <v>1061260</v>
          </cell>
        </row>
        <row r="32264">
          <cell r="A32264">
            <v>1061264</v>
          </cell>
        </row>
        <row r="32265">
          <cell r="A32265">
            <v>1061267</v>
          </cell>
        </row>
        <row r="32266">
          <cell r="A32266">
            <v>1061269</v>
          </cell>
        </row>
        <row r="32267">
          <cell r="A32267">
            <v>1061276</v>
          </cell>
        </row>
        <row r="32268">
          <cell r="A32268">
            <v>1061277</v>
          </cell>
        </row>
        <row r="32269">
          <cell r="A32269">
            <v>1061278</v>
          </cell>
        </row>
        <row r="32270">
          <cell r="A32270">
            <v>1061279</v>
          </cell>
        </row>
        <row r="32271">
          <cell r="A32271">
            <v>1061280</v>
          </cell>
        </row>
        <row r="32272">
          <cell r="A32272">
            <v>1061283</v>
          </cell>
        </row>
        <row r="32273">
          <cell r="A32273">
            <v>1061374</v>
          </cell>
        </row>
        <row r="32274">
          <cell r="A32274">
            <v>1061374</v>
          </cell>
        </row>
        <row r="32275">
          <cell r="A32275">
            <v>1061376</v>
          </cell>
        </row>
        <row r="32276">
          <cell r="A32276">
            <v>1061376</v>
          </cell>
        </row>
        <row r="32277">
          <cell r="A32277">
            <v>1061376</v>
          </cell>
        </row>
        <row r="32278">
          <cell r="A32278">
            <v>1061377</v>
          </cell>
        </row>
        <row r="32279">
          <cell r="A32279">
            <v>1061377</v>
          </cell>
        </row>
        <row r="32280">
          <cell r="A32280">
            <v>1061377</v>
          </cell>
        </row>
        <row r="32281">
          <cell r="A32281">
            <v>1061377</v>
          </cell>
        </row>
        <row r="32282">
          <cell r="A32282">
            <v>1061378</v>
          </cell>
        </row>
        <row r="32283">
          <cell r="A32283">
            <v>1061378</v>
          </cell>
        </row>
        <row r="32284">
          <cell r="A32284">
            <v>1061378</v>
          </cell>
        </row>
        <row r="32285">
          <cell r="A32285">
            <v>1061378</v>
          </cell>
        </row>
        <row r="32286">
          <cell r="A32286">
            <v>1061379</v>
          </cell>
        </row>
        <row r="32287">
          <cell r="A32287">
            <v>1061379</v>
          </cell>
        </row>
        <row r="32288">
          <cell r="A32288">
            <v>1061379</v>
          </cell>
        </row>
        <row r="32289">
          <cell r="A32289">
            <v>1061380</v>
          </cell>
        </row>
        <row r="32290">
          <cell r="A32290">
            <v>1061380</v>
          </cell>
        </row>
        <row r="32291">
          <cell r="A32291">
            <v>1061380</v>
          </cell>
        </row>
        <row r="32292">
          <cell r="A32292">
            <v>1061383</v>
          </cell>
        </row>
        <row r="32293">
          <cell r="A32293">
            <v>1061383</v>
          </cell>
        </row>
        <row r="32294">
          <cell r="A32294">
            <v>1061383</v>
          </cell>
        </row>
        <row r="32295">
          <cell r="A32295">
            <v>1061383</v>
          </cell>
        </row>
        <row r="32296">
          <cell r="A32296">
            <v>1061384</v>
          </cell>
        </row>
        <row r="32297">
          <cell r="A32297">
            <v>1061384</v>
          </cell>
        </row>
        <row r="32298">
          <cell r="A32298">
            <v>1061384</v>
          </cell>
        </row>
        <row r="32299">
          <cell r="A32299">
            <v>1061385</v>
          </cell>
        </row>
        <row r="32300">
          <cell r="A32300">
            <v>1061385</v>
          </cell>
        </row>
        <row r="32301">
          <cell r="A32301">
            <v>1061385</v>
          </cell>
        </row>
        <row r="32302">
          <cell r="A32302">
            <v>1061386</v>
          </cell>
        </row>
        <row r="32303">
          <cell r="A32303">
            <v>1061386</v>
          </cell>
        </row>
        <row r="32304">
          <cell r="A32304">
            <v>1061386</v>
          </cell>
        </row>
        <row r="32305">
          <cell r="A32305">
            <v>1061387</v>
          </cell>
        </row>
        <row r="32306">
          <cell r="A32306">
            <v>1061387</v>
          </cell>
        </row>
        <row r="32307">
          <cell r="A32307">
            <v>1061387</v>
          </cell>
        </row>
        <row r="32308">
          <cell r="A32308">
            <v>1061388</v>
          </cell>
        </row>
        <row r="32309">
          <cell r="A32309">
            <v>1061388</v>
          </cell>
        </row>
        <row r="32310">
          <cell r="A32310">
            <v>1061388</v>
          </cell>
        </row>
        <row r="32311">
          <cell r="A32311">
            <v>1061389</v>
          </cell>
        </row>
        <row r="32312">
          <cell r="A32312">
            <v>1061389</v>
          </cell>
        </row>
        <row r="32313">
          <cell r="A32313">
            <v>1061389</v>
          </cell>
        </row>
        <row r="32314">
          <cell r="A32314">
            <v>1061410</v>
          </cell>
        </row>
        <row r="32315">
          <cell r="A32315">
            <v>1061410</v>
          </cell>
        </row>
        <row r="32316">
          <cell r="A32316">
            <v>1061410</v>
          </cell>
        </row>
        <row r="32317">
          <cell r="A32317">
            <v>1061410</v>
          </cell>
        </row>
        <row r="32318">
          <cell r="A32318">
            <v>1061410</v>
          </cell>
        </row>
        <row r="32319">
          <cell r="A32319">
            <v>1061410</v>
          </cell>
        </row>
        <row r="32320">
          <cell r="A32320">
            <v>1061410</v>
          </cell>
        </row>
        <row r="32321">
          <cell r="A32321">
            <v>1061410</v>
          </cell>
        </row>
        <row r="32322">
          <cell r="A32322">
            <v>1061410</v>
          </cell>
        </row>
        <row r="32323">
          <cell r="A32323">
            <v>1061410</v>
          </cell>
        </row>
        <row r="32324">
          <cell r="A32324">
            <v>1061410</v>
          </cell>
        </row>
        <row r="32325">
          <cell r="A32325">
            <v>1061410</v>
          </cell>
        </row>
        <row r="32326">
          <cell r="A32326">
            <v>1061410</v>
          </cell>
        </row>
        <row r="32327">
          <cell r="A32327">
            <v>1061410</v>
          </cell>
        </row>
        <row r="32328">
          <cell r="A32328">
            <v>1061410</v>
          </cell>
        </row>
        <row r="32329">
          <cell r="A32329">
            <v>1061410</v>
          </cell>
        </row>
        <row r="32330">
          <cell r="A32330">
            <v>1061410</v>
          </cell>
        </row>
        <row r="32331">
          <cell r="A32331">
            <v>1061410</v>
          </cell>
        </row>
        <row r="32332">
          <cell r="A32332">
            <v>1061410</v>
          </cell>
        </row>
        <row r="32333">
          <cell r="A32333">
            <v>1061410</v>
          </cell>
        </row>
        <row r="32334">
          <cell r="A32334">
            <v>1061410</v>
          </cell>
        </row>
        <row r="32335">
          <cell r="A32335">
            <v>1061410</v>
          </cell>
        </row>
        <row r="32336">
          <cell r="A32336">
            <v>1061410</v>
          </cell>
        </row>
        <row r="32337">
          <cell r="A32337">
            <v>1061410</v>
          </cell>
        </row>
        <row r="32338">
          <cell r="A32338">
            <v>1061410</v>
          </cell>
        </row>
        <row r="32339">
          <cell r="A32339">
            <v>1061410</v>
          </cell>
        </row>
        <row r="32340">
          <cell r="A32340">
            <v>1061410</v>
          </cell>
        </row>
        <row r="32341">
          <cell r="A32341">
            <v>1061410</v>
          </cell>
        </row>
        <row r="32342">
          <cell r="A32342">
            <v>1061410</v>
          </cell>
        </row>
        <row r="32343">
          <cell r="A32343">
            <v>1061410</v>
          </cell>
        </row>
        <row r="32344">
          <cell r="A32344">
            <v>1061410</v>
          </cell>
        </row>
        <row r="32345">
          <cell r="A32345">
            <v>1061410</v>
          </cell>
        </row>
        <row r="32346">
          <cell r="A32346">
            <v>1061410</v>
          </cell>
        </row>
        <row r="32347">
          <cell r="A32347">
            <v>1061410</v>
          </cell>
        </row>
        <row r="32348">
          <cell r="A32348">
            <v>1061410</v>
          </cell>
        </row>
        <row r="32349">
          <cell r="A32349">
            <v>1061410</v>
          </cell>
        </row>
        <row r="32350">
          <cell r="A32350">
            <v>1061413</v>
          </cell>
        </row>
        <row r="32351">
          <cell r="A32351">
            <v>1061413</v>
          </cell>
        </row>
        <row r="32352">
          <cell r="A32352">
            <v>1061413</v>
          </cell>
        </row>
        <row r="32353">
          <cell r="A32353">
            <v>1061413</v>
          </cell>
        </row>
        <row r="32354">
          <cell r="A32354">
            <v>1061413</v>
          </cell>
        </row>
        <row r="32355">
          <cell r="A32355">
            <v>1061414</v>
          </cell>
        </row>
        <row r="32356">
          <cell r="A32356">
            <v>1061414</v>
          </cell>
        </row>
        <row r="32357">
          <cell r="A32357">
            <v>1061414</v>
          </cell>
        </row>
        <row r="32358">
          <cell r="A32358">
            <v>1061414</v>
          </cell>
        </row>
        <row r="32359">
          <cell r="A32359">
            <v>1061414</v>
          </cell>
        </row>
        <row r="32360">
          <cell r="A32360">
            <v>1061414</v>
          </cell>
        </row>
        <row r="32361">
          <cell r="A32361">
            <v>1061414</v>
          </cell>
        </row>
        <row r="32362">
          <cell r="A32362">
            <v>1061414</v>
          </cell>
        </row>
        <row r="32363">
          <cell r="A32363">
            <v>1061414</v>
          </cell>
        </row>
        <row r="32364">
          <cell r="A32364">
            <v>1061415</v>
          </cell>
        </row>
        <row r="32365">
          <cell r="A32365">
            <v>1061415</v>
          </cell>
        </row>
        <row r="32366">
          <cell r="A32366">
            <v>1061415</v>
          </cell>
        </row>
        <row r="32367">
          <cell r="A32367">
            <v>1061415</v>
          </cell>
        </row>
        <row r="32368">
          <cell r="A32368">
            <v>1061415</v>
          </cell>
        </row>
        <row r="32369">
          <cell r="A32369">
            <v>1061430</v>
          </cell>
        </row>
        <row r="32370">
          <cell r="A32370">
            <v>1061430</v>
          </cell>
        </row>
        <row r="32371">
          <cell r="A32371">
            <v>1061430</v>
          </cell>
        </row>
        <row r="32372">
          <cell r="A32372">
            <v>1061430</v>
          </cell>
        </row>
        <row r="32373">
          <cell r="A32373">
            <v>1061430</v>
          </cell>
        </row>
        <row r="32374">
          <cell r="A32374">
            <v>1061430</v>
          </cell>
        </row>
        <row r="32375">
          <cell r="A32375">
            <v>1061430</v>
          </cell>
        </row>
        <row r="32376">
          <cell r="A32376">
            <v>1061431</v>
          </cell>
        </row>
        <row r="32377">
          <cell r="A32377">
            <v>1061431</v>
          </cell>
        </row>
        <row r="32378">
          <cell r="A32378">
            <v>1061431</v>
          </cell>
        </row>
        <row r="32379">
          <cell r="A32379">
            <v>1061431</v>
          </cell>
        </row>
        <row r="32380">
          <cell r="A32380">
            <v>1061431</v>
          </cell>
        </row>
        <row r="32381">
          <cell r="A32381">
            <v>1061431</v>
          </cell>
        </row>
        <row r="32382">
          <cell r="A32382">
            <v>1061431</v>
          </cell>
        </row>
        <row r="32383">
          <cell r="A32383">
            <v>1061431</v>
          </cell>
        </row>
        <row r="32384">
          <cell r="A32384">
            <v>1061432</v>
          </cell>
        </row>
        <row r="32385">
          <cell r="A32385">
            <v>1061432</v>
          </cell>
        </row>
        <row r="32386">
          <cell r="A32386">
            <v>1061432</v>
          </cell>
        </row>
        <row r="32387">
          <cell r="A32387">
            <v>1061432</v>
          </cell>
        </row>
        <row r="32388">
          <cell r="A32388">
            <v>1061432</v>
          </cell>
        </row>
        <row r="32389">
          <cell r="A32389">
            <v>1061433</v>
          </cell>
        </row>
        <row r="32390">
          <cell r="A32390">
            <v>1061433</v>
          </cell>
        </row>
        <row r="32391">
          <cell r="A32391">
            <v>1061433</v>
          </cell>
        </row>
        <row r="32392">
          <cell r="A32392">
            <v>1061433</v>
          </cell>
        </row>
        <row r="32393">
          <cell r="A32393">
            <v>1061433</v>
          </cell>
        </row>
        <row r="32394">
          <cell r="A32394">
            <v>1061433</v>
          </cell>
        </row>
        <row r="32395">
          <cell r="A32395">
            <v>1061434</v>
          </cell>
        </row>
        <row r="32396">
          <cell r="A32396">
            <v>1061434</v>
          </cell>
        </row>
        <row r="32397">
          <cell r="A32397">
            <v>1061434</v>
          </cell>
        </row>
        <row r="32398">
          <cell r="A32398">
            <v>1061434</v>
          </cell>
        </row>
        <row r="32399">
          <cell r="A32399">
            <v>1061434</v>
          </cell>
        </row>
        <row r="32400">
          <cell r="A32400">
            <v>1061434</v>
          </cell>
        </row>
        <row r="32401">
          <cell r="A32401">
            <v>1061435</v>
          </cell>
        </row>
        <row r="32402">
          <cell r="A32402">
            <v>1061435</v>
          </cell>
        </row>
        <row r="32403">
          <cell r="A32403">
            <v>1061435</v>
          </cell>
        </row>
        <row r="32404">
          <cell r="A32404">
            <v>1061435</v>
          </cell>
        </row>
        <row r="32405">
          <cell r="A32405">
            <v>1061435</v>
          </cell>
        </row>
        <row r="32406">
          <cell r="A32406">
            <v>1061435</v>
          </cell>
        </row>
        <row r="32407">
          <cell r="A32407">
            <v>1061437</v>
          </cell>
        </row>
        <row r="32408">
          <cell r="A32408">
            <v>1061437</v>
          </cell>
        </row>
        <row r="32409">
          <cell r="A32409">
            <v>1061438</v>
          </cell>
        </row>
        <row r="32410">
          <cell r="A32410">
            <v>1061525</v>
          </cell>
        </row>
        <row r="32411">
          <cell r="A32411">
            <v>1061526</v>
          </cell>
        </row>
        <row r="32412">
          <cell r="A32412">
            <v>1061531</v>
          </cell>
        </row>
        <row r="32413">
          <cell r="A32413">
            <v>1061535</v>
          </cell>
        </row>
        <row r="32414">
          <cell r="A32414">
            <v>1061536</v>
          </cell>
        </row>
        <row r="32415">
          <cell r="A32415">
            <v>1061538</v>
          </cell>
        </row>
        <row r="32416">
          <cell r="A32416">
            <v>1061539</v>
          </cell>
        </row>
        <row r="32417">
          <cell r="A32417">
            <v>1061540</v>
          </cell>
        </row>
        <row r="32418">
          <cell r="A32418">
            <v>1061540</v>
          </cell>
        </row>
        <row r="32419">
          <cell r="A32419">
            <v>1061540</v>
          </cell>
        </row>
        <row r="32420">
          <cell r="A32420">
            <v>1061540</v>
          </cell>
        </row>
        <row r="32421">
          <cell r="A32421">
            <v>1061545</v>
          </cell>
        </row>
        <row r="32422">
          <cell r="A32422">
            <v>1061545</v>
          </cell>
        </row>
        <row r="32423">
          <cell r="A32423">
            <v>1061545</v>
          </cell>
        </row>
        <row r="32424">
          <cell r="A32424">
            <v>1061545</v>
          </cell>
        </row>
        <row r="32425">
          <cell r="A32425">
            <v>1061545</v>
          </cell>
        </row>
        <row r="32426">
          <cell r="A32426">
            <v>1061545</v>
          </cell>
        </row>
        <row r="32427">
          <cell r="A32427">
            <v>1061545</v>
          </cell>
        </row>
        <row r="32428">
          <cell r="A32428">
            <v>1061545</v>
          </cell>
        </row>
        <row r="32429">
          <cell r="A32429">
            <v>1061545</v>
          </cell>
        </row>
        <row r="32430">
          <cell r="A32430">
            <v>1061558</v>
          </cell>
        </row>
        <row r="32431">
          <cell r="A32431">
            <v>1061607</v>
          </cell>
        </row>
        <row r="32432">
          <cell r="A32432">
            <v>1061607</v>
          </cell>
        </row>
        <row r="32433">
          <cell r="A32433">
            <v>1061607</v>
          </cell>
        </row>
        <row r="32434">
          <cell r="A32434">
            <v>1061607</v>
          </cell>
        </row>
        <row r="32435">
          <cell r="A32435">
            <v>1061607</v>
          </cell>
        </row>
        <row r="32436">
          <cell r="A32436">
            <v>1061607</v>
          </cell>
        </row>
        <row r="32437">
          <cell r="A32437">
            <v>1061607</v>
          </cell>
        </row>
        <row r="32438">
          <cell r="A32438">
            <v>1061607</v>
          </cell>
        </row>
        <row r="32439">
          <cell r="A32439">
            <v>1061607</v>
          </cell>
        </row>
        <row r="32440">
          <cell r="A32440">
            <v>1061607</v>
          </cell>
        </row>
        <row r="32441">
          <cell r="A32441">
            <v>1061607</v>
          </cell>
        </row>
        <row r="32442">
          <cell r="A32442">
            <v>1061607</v>
          </cell>
        </row>
        <row r="32443">
          <cell r="A32443">
            <v>1061607</v>
          </cell>
        </row>
        <row r="32444">
          <cell r="A32444">
            <v>1061607</v>
          </cell>
        </row>
        <row r="32445">
          <cell r="A32445">
            <v>1061607</v>
          </cell>
        </row>
        <row r="32446">
          <cell r="A32446">
            <v>1061607</v>
          </cell>
        </row>
        <row r="32447">
          <cell r="A32447">
            <v>1061610</v>
          </cell>
        </row>
        <row r="32448">
          <cell r="A32448">
            <v>1061610</v>
          </cell>
        </row>
        <row r="32449">
          <cell r="A32449">
            <v>1061610</v>
          </cell>
        </row>
        <row r="32450">
          <cell r="A32450">
            <v>1061610</v>
          </cell>
        </row>
        <row r="32451">
          <cell r="A32451">
            <v>1061610</v>
          </cell>
        </row>
        <row r="32452">
          <cell r="A32452">
            <v>1061610</v>
          </cell>
        </row>
        <row r="32453">
          <cell r="A32453">
            <v>1061610</v>
          </cell>
        </row>
        <row r="32454">
          <cell r="A32454">
            <v>1061610</v>
          </cell>
        </row>
        <row r="32455">
          <cell r="A32455">
            <v>1061610</v>
          </cell>
        </row>
        <row r="32456">
          <cell r="A32456">
            <v>1061610</v>
          </cell>
        </row>
        <row r="32457">
          <cell r="A32457">
            <v>1061610</v>
          </cell>
        </row>
        <row r="32458">
          <cell r="A32458">
            <v>1061610</v>
          </cell>
        </row>
        <row r="32459">
          <cell r="A32459">
            <v>1061620</v>
          </cell>
        </row>
        <row r="32460">
          <cell r="A32460">
            <v>1061620</v>
          </cell>
        </row>
        <row r="32461">
          <cell r="A32461">
            <v>1061620</v>
          </cell>
        </row>
        <row r="32462">
          <cell r="A32462">
            <v>1061620</v>
          </cell>
        </row>
        <row r="32463">
          <cell r="A32463">
            <v>1061620</v>
          </cell>
        </row>
        <row r="32464">
          <cell r="A32464">
            <v>1061620</v>
          </cell>
        </row>
        <row r="32465">
          <cell r="A32465">
            <v>1061622</v>
          </cell>
        </row>
        <row r="32466">
          <cell r="A32466">
            <v>1061622</v>
          </cell>
        </row>
        <row r="32467">
          <cell r="A32467">
            <v>1061622</v>
          </cell>
        </row>
        <row r="32468">
          <cell r="A32468">
            <v>1061622</v>
          </cell>
        </row>
        <row r="32469">
          <cell r="A32469">
            <v>1061622</v>
          </cell>
        </row>
        <row r="32470">
          <cell r="A32470">
            <v>1061622</v>
          </cell>
        </row>
        <row r="32471">
          <cell r="A32471">
            <v>1061622</v>
          </cell>
        </row>
        <row r="32472">
          <cell r="A32472">
            <v>1061626</v>
          </cell>
        </row>
        <row r="32473">
          <cell r="A32473">
            <v>1061626</v>
          </cell>
        </row>
        <row r="32474">
          <cell r="A32474">
            <v>1061626</v>
          </cell>
        </row>
        <row r="32475">
          <cell r="A32475">
            <v>1061626</v>
          </cell>
        </row>
        <row r="32476">
          <cell r="A32476">
            <v>1061626</v>
          </cell>
        </row>
        <row r="32477">
          <cell r="A32477">
            <v>1061626</v>
          </cell>
        </row>
        <row r="32478">
          <cell r="A32478">
            <v>1061626</v>
          </cell>
        </row>
        <row r="32479">
          <cell r="A32479">
            <v>1061626</v>
          </cell>
        </row>
        <row r="32480">
          <cell r="A32480">
            <v>1061633</v>
          </cell>
        </row>
        <row r="32481">
          <cell r="A32481">
            <v>1061633</v>
          </cell>
        </row>
        <row r="32482">
          <cell r="A32482">
            <v>1061633</v>
          </cell>
        </row>
        <row r="32483">
          <cell r="A32483">
            <v>1061633</v>
          </cell>
        </row>
        <row r="32484">
          <cell r="A32484">
            <v>1061633</v>
          </cell>
        </row>
        <row r="32485">
          <cell r="A32485">
            <v>1061633</v>
          </cell>
        </row>
        <row r="32486">
          <cell r="A32486">
            <v>1061633</v>
          </cell>
        </row>
        <row r="32487">
          <cell r="A32487">
            <v>1061633</v>
          </cell>
        </row>
        <row r="32488">
          <cell r="A32488">
            <v>1061633</v>
          </cell>
        </row>
        <row r="32489">
          <cell r="A32489">
            <v>1061634</v>
          </cell>
        </row>
        <row r="32490">
          <cell r="A32490">
            <v>1061634</v>
          </cell>
        </row>
        <row r="32491">
          <cell r="A32491">
            <v>1061634</v>
          </cell>
        </row>
        <row r="32492">
          <cell r="A32492">
            <v>1061634</v>
          </cell>
        </row>
        <row r="32493">
          <cell r="A32493">
            <v>1061634</v>
          </cell>
        </row>
        <row r="32494">
          <cell r="A32494">
            <v>1061634</v>
          </cell>
        </row>
        <row r="32495">
          <cell r="A32495">
            <v>1061635</v>
          </cell>
        </row>
        <row r="32496">
          <cell r="A32496">
            <v>1061635</v>
          </cell>
        </row>
        <row r="32497">
          <cell r="A32497">
            <v>1061635</v>
          </cell>
        </row>
        <row r="32498">
          <cell r="A32498">
            <v>1061635</v>
          </cell>
        </row>
        <row r="32499">
          <cell r="A32499">
            <v>1061635</v>
          </cell>
        </row>
        <row r="32500">
          <cell r="A32500">
            <v>1061635</v>
          </cell>
        </row>
        <row r="32501">
          <cell r="A32501">
            <v>1061658</v>
          </cell>
        </row>
        <row r="32502">
          <cell r="A32502">
            <v>1061765</v>
          </cell>
        </row>
        <row r="32503">
          <cell r="A32503">
            <v>1061768</v>
          </cell>
        </row>
        <row r="32504">
          <cell r="A32504">
            <v>1061769</v>
          </cell>
        </row>
        <row r="32505">
          <cell r="A32505">
            <v>1061787</v>
          </cell>
        </row>
        <row r="32506">
          <cell r="A32506">
            <v>1061845</v>
          </cell>
        </row>
        <row r="32507">
          <cell r="A32507">
            <v>1061845</v>
          </cell>
        </row>
        <row r="32508">
          <cell r="A32508">
            <v>1061845</v>
          </cell>
        </row>
        <row r="32509">
          <cell r="A32509">
            <v>1061845</v>
          </cell>
        </row>
        <row r="32510">
          <cell r="A32510">
            <v>1061865</v>
          </cell>
        </row>
        <row r="32511">
          <cell r="A32511">
            <v>1061872</v>
          </cell>
        </row>
        <row r="32512">
          <cell r="A32512">
            <v>1061891</v>
          </cell>
        </row>
        <row r="32513">
          <cell r="A32513">
            <v>1061891</v>
          </cell>
        </row>
        <row r="32514">
          <cell r="A32514">
            <v>1061891</v>
          </cell>
        </row>
        <row r="32515">
          <cell r="A32515">
            <v>1061891</v>
          </cell>
        </row>
        <row r="32516">
          <cell r="A32516">
            <v>1061891</v>
          </cell>
        </row>
        <row r="32517">
          <cell r="A32517">
            <v>1061892</v>
          </cell>
        </row>
        <row r="32518">
          <cell r="A32518">
            <v>1061892</v>
          </cell>
        </row>
        <row r="32519">
          <cell r="A32519">
            <v>1061892</v>
          </cell>
        </row>
        <row r="32520">
          <cell r="A32520">
            <v>1061892</v>
          </cell>
        </row>
        <row r="32521">
          <cell r="A32521">
            <v>1061892</v>
          </cell>
        </row>
        <row r="32522">
          <cell r="A32522">
            <v>1061892</v>
          </cell>
        </row>
        <row r="32523">
          <cell r="A32523">
            <v>1061892</v>
          </cell>
        </row>
        <row r="32524">
          <cell r="A32524">
            <v>1061892</v>
          </cell>
        </row>
        <row r="32525">
          <cell r="A32525">
            <v>1061892</v>
          </cell>
        </row>
        <row r="32526">
          <cell r="A32526">
            <v>1061892</v>
          </cell>
        </row>
        <row r="32527">
          <cell r="A32527">
            <v>1061892</v>
          </cell>
        </row>
        <row r="32528">
          <cell r="A32528">
            <v>1061892</v>
          </cell>
        </row>
        <row r="32529">
          <cell r="A32529">
            <v>1061892</v>
          </cell>
        </row>
        <row r="32530">
          <cell r="A32530">
            <v>1061892</v>
          </cell>
        </row>
        <row r="32531">
          <cell r="A32531">
            <v>1061892</v>
          </cell>
        </row>
        <row r="32532">
          <cell r="A32532">
            <v>1061892</v>
          </cell>
        </row>
        <row r="32533">
          <cell r="A32533">
            <v>1061892</v>
          </cell>
        </row>
        <row r="32534">
          <cell r="A32534">
            <v>1061892</v>
          </cell>
        </row>
        <row r="32535">
          <cell r="A32535">
            <v>1061892</v>
          </cell>
        </row>
        <row r="32536">
          <cell r="A32536">
            <v>1061892</v>
          </cell>
        </row>
        <row r="32537">
          <cell r="A32537">
            <v>1061892</v>
          </cell>
        </row>
        <row r="32538">
          <cell r="A32538">
            <v>1061892</v>
          </cell>
        </row>
        <row r="32539">
          <cell r="A32539">
            <v>1061892</v>
          </cell>
        </row>
        <row r="32540">
          <cell r="A32540">
            <v>1061892</v>
          </cell>
        </row>
        <row r="32541">
          <cell r="A32541">
            <v>1061892</v>
          </cell>
        </row>
        <row r="32542">
          <cell r="A32542">
            <v>1061892</v>
          </cell>
        </row>
        <row r="32543">
          <cell r="A32543">
            <v>1061892</v>
          </cell>
        </row>
        <row r="32544">
          <cell r="A32544">
            <v>1061941</v>
          </cell>
        </row>
        <row r="32545">
          <cell r="A32545">
            <v>1061942</v>
          </cell>
        </row>
        <row r="32546">
          <cell r="A32546">
            <v>1061942</v>
          </cell>
        </row>
        <row r="32547">
          <cell r="A32547">
            <v>1061942</v>
          </cell>
        </row>
        <row r="32548">
          <cell r="A32548">
            <v>1061942</v>
          </cell>
        </row>
        <row r="32549">
          <cell r="A32549">
            <v>1061942</v>
          </cell>
        </row>
        <row r="32550">
          <cell r="A32550">
            <v>1061942</v>
          </cell>
        </row>
        <row r="32551">
          <cell r="A32551">
            <v>1061943</v>
          </cell>
        </row>
        <row r="32552">
          <cell r="A32552">
            <v>1061943</v>
          </cell>
        </row>
        <row r="32553">
          <cell r="A32553">
            <v>1061943</v>
          </cell>
        </row>
        <row r="32554">
          <cell r="A32554">
            <v>1061943</v>
          </cell>
        </row>
        <row r="32555">
          <cell r="A32555">
            <v>1062018</v>
          </cell>
        </row>
        <row r="32556">
          <cell r="A32556">
            <v>1062018</v>
          </cell>
        </row>
        <row r="32557">
          <cell r="A32557">
            <v>1062018</v>
          </cell>
        </row>
        <row r="32558">
          <cell r="A32558">
            <v>1062018</v>
          </cell>
        </row>
        <row r="32559">
          <cell r="A32559">
            <v>1062019</v>
          </cell>
        </row>
        <row r="32560">
          <cell r="A32560">
            <v>1062019</v>
          </cell>
        </row>
        <row r="32561">
          <cell r="A32561">
            <v>1062019</v>
          </cell>
        </row>
        <row r="32562">
          <cell r="A32562">
            <v>1062019</v>
          </cell>
        </row>
        <row r="32563">
          <cell r="A32563">
            <v>1062029</v>
          </cell>
        </row>
        <row r="32564">
          <cell r="A32564">
            <v>1062029</v>
          </cell>
        </row>
        <row r="32565">
          <cell r="A32565">
            <v>1062043</v>
          </cell>
        </row>
        <row r="32566">
          <cell r="A32566">
            <v>1062043</v>
          </cell>
        </row>
        <row r="32567">
          <cell r="A32567">
            <v>1062068</v>
          </cell>
        </row>
        <row r="32568">
          <cell r="A32568">
            <v>1062068</v>
          </cell>
        </row>
        <row r="32569">
          <cell r="A32569">
            <v>1062068</v>
          </cell>
        </row>
        <row r="32570">
          <cell r="A32570">
            <v>1062246</v>
          </cell>
        </row>
        <row r="32571">
          <cell r="A32571">
            <v>1062255</v>
          </cell>
        </row>
        <row r="32572">
          <cell r="A32572">
            <v>1062256</v>
          </cell>
        </row>
        <row r="32573">
          <cell r="A32573">
            <v>1062258</v>
          </cell>
        </row>
        <row r="32574">
          <cell r="A32574">
            <v>1062261</v>
          </cell>
        </row>
        <row r="32575">
          <cell r="A32575">
            <v>1062263</v>
          </cell>
        </row>
        <row r="32576">
          <cell r="A32576">
            <v>1062267</v>
          </cell>
        </row>
        <row r="32577">
          <cell r="A32577">
            <v>1062267</v>
          </cell>
        </row>
        <row r="32578">
          <cell r="A32578">
            <v>1062267</v>
          </cell>
        </row>
        <row r="32579">
          <cell r="A32579">
            <v>1062267</v>
          </cell>
        </row>
        <row r="32580">
          <cell r="A32580">
            <v>1062267</v>
          </cell>
        </row>
        <row r="32581">
          <cell r="A32581">
            <v>1062284</v>
          </cell>
        </row>
        <row r="32582">
          <cell r="A32582">
            <v>1062284</v>
          </cell>
        </row>
        <row r="32583">
          <cell r="A32583">
            <v>1062284</v>
          </cell>
        </row>
        <row r="32584">
          <cell r="A32584">
            <v>1062284</v>
          </cell>
        </row>
        <row r="32585">
          <cell r="A32585">
            <v>1062284</v>
          </cell>
        </row>
        <row r="32586">
          <cell r="A32586">
            <v>1062284</v>
          </cell>
        </row>
        <row r="32587">
          <cell r="A32587">
            <v>1062284</v>
          </cell>
        </row>
        <row r="32588">
          <cell r="A32588">
            <v>1062284</v>
          </cell>
        </row>
        <row r="32589">
          <cell r="A32589">
            <v>1062284</v>
          </cell>
        </row>
        <row r="32590">
          <cell r="A32590">
            <v>1062284</v>
          </cell>
        </row>
        <row r="32591">
          <cell r="A32591">
            <v>1062284</v>
          </cell>
        </row>
        <row r="32592">
          <cell r="A32592">
            <v>1062284</v>
          </cell>
        </row>
        <row r="32593">
          <cell r="A32593">
            <v>1062284</v>
          </cell>
        </row>
        <row r="32594">
          <cell r="A32594">
            <v>1062284</v>
          </cell>
        </row>
        <row r="32595">
          <cell r="A32595">
            <v>1062284</v>
          </cell>
        </row>
        <row r="32596">
          <cell r="A32596">
            <v>1062284</v>
          </cell>
        </row>
        <row r="32597">
          <cell r="A32597">
            <v>1062605</v>
          </cell>
        </row>
        <row r="32598">
          <cell r="A32598">
            <v>1062605</v>
          </cell>
        </row>
        <row r="32599">
          <cell r="A32599">
            <v>1062605</v>
          </cell>
        </row>
        <row r="32600">
          <cell r="A32600">
            <v>1062605</v>
          </cell>
        </row>
        <row r="32601">
          <cell r="A32601">
            <v>1062665</v>
          </cell>
        </row>
        <row r="32602">
          <cell r="A32602">
            <v>1062665</v>
          </cell>
        </row>
        <row r="32603">
          <cell r="A32603">
            <v>1062665</v>
          </cell>
        </row>
        <row r="32604">
          <cell r="A32604">
            <v>1062665</v>
          </cell>
        </row>
        <row r="32605">
          <cell r="A32605">
            <v>1062665</v>
          </cell>
        </row>
        <row r="32606">
          <cell r="A32606">
            <v>1062665</v>
          </cell>
        </row>
        <row r="32607">
          <cell r="A32607">
            <v>1062665</v>
          </cell>
        </row>
        <row r="32608">
          <cell r="A32608">
            <v>1062665</v>
          </cell>
        </row>
        <row r="32609">
          <cell r="A32609">
            <v>1062665</v>
          </cell>
        </row>
        <row r="32610">
          <cell r="A32610">
            <v>1062665</v>
          </cell>
        </row>
        <row r="32611">
          <cell r="A32611">
            <v>1062665</v>
          </cell>
        </row>
        <row r="32612">
          <cell r="A32612">
            <v>1062924</v>
          </cell>
        </row>
        <row r="32613">
          <cell r="A32613">
            <v>1062924</v>
          </cell>
        </row>
        <row r="32614">
          <cell r="A32614">
            <v>1062924</v>
          </cell>
        </row>
        <row r="32615">
          <cell r="A32615">
            <v>1062924</v>
          </cell>
        </row>
        <row r="32616">
          <cell r="A32616">
            <v>1062924</v>
          </cell>
        </row>
        <row r="32617">
          <cell r="A32617">
            <v>1062924</v>
          </cell>
        </row>
        <row r="32618">
          <cell r="A32618">
            <v>1062924</v>
          </cell>
        </row>
        <row r="32619">
          <cell r="A32619">
            <v>1062924</v>
          </cell>
        </row>
        <row r="32620">
          <cell r="A32620">
            <v>1062924</v>
          </cell>
        </row>
        <row r="32621">
          <cell r="A32621">
            <v>1062924</v>
          </cell>
        </row>
        <row r="32622">
          <cell r="A32622">
            <v>1062924</v>
          </cell>
        </row>
        <row r="32623">
          <cell r="A32623">
            <v>1062924</v>
          </cell>
        </row>
        <row r="32624">
          <cell r="A32624">
            <v>1062924</v>
          </cell>
        </row>
        <row r="32625">
          <cell r="A32625">
            <v>1062924</v>
          </cell>
        </row>
        <row r="32626">
          <cell r="A32626">
            <v>1062924</v>
          </cell>
        </row>
        <row r="32627">
          <cell r="A32627">
            <v>1062924</v>
          </cell>
        </row>
        <row r="32628">
          <cell r="A32628">
            <v>1062924</v>
          </cell>
        </row>
        <row r="32629">
          <cell r="A32629">
            <v>1062924</v>
          </cell>
        </row>
        <row r="32630">
          <cell r="A32630">
            <v>1062924</v>
          </cell>
        </row>
        <row r="32631">
          <cell r="A32631">
            <v>1062924</v>
          </cell>
        </row>
        <row r="32632">
          <cell r="A32632">
            <v>1062924</v>
          </cell>
        </row>
        <row r="32633">
          <cell r="A32633">
            <v>1063171</v>
          </cell>
        </row>
        <row r="32634">
          <cell r="A32634">
            <v>1063188</v>
          </cell>
        </row>
        <row r="32635">
          <cell r="A32635">
            <v>1063188</v>
          </cell>
        </row>
        <row r="32636">
          <cell r="A32636">
            <v>1063205</v>
          </cell>
        </row>
        <row r="32637">
          <cell r="A32637">
            <v>1063205</v>
          </cell>
        </row>
        <row r="32638">
          <cell r="A32638">
            <v>1063205</v>
          </cell>
        </row>
        <row r="32639">
          <cell r="A32639">
            <v>1063205</v>
          </cell>
        </row>
        <row r="32640">
          <cell r="A32640">
            <v>1063205</v>
          </cell>
        </row>
        <row r="32641">
          <cell r="A32641">
            <v>1063205</v>
          </cell>
        </row>
        <row r="32642">
          <cell r="A32642">
            <v>1063216</v>
          </cell>
        </row>
        <row r="32643">
          <cell r="A32643">
            <v>1063216</v>
          </cell>
        </row>
        <row r="32644">
          <cell r="A32644">
            <v>1063216</v>
          </cell>
        </row>
        <row r="32645">
          <cell r="A32645">
            <v>1063216</v>
          </cell>
        </row>
        <row r="32646">
          <cell r="A32646">
            <v>1063216</v>
          </cell>
        </row>
        <row r="32647">
          <cell r="A32647">
            <v>1063216</v>
          </cell>
        </row>
        <row r="32648">
          <cell r="A32648">
            <v>1063221</v>
          </cell>
        </row>
        <row r="32649">
          <cell r="A32649">
            <v>1063221</v>
          </cell>
        </row>
        <row r="32650">
          <cell r="A32650">
            <v>1063224</v>
          </cell>
        </row>
        <row r="32651">
          <cell r="A32651">
            <v>1063224</v>
          </cell>
        </row>
        <row r="32652">
          <cell r="A32652">
            <v>1063450</v>
          </cell>
        </row>
        <row r="32653">
          <cell r="A32653">
            <v>1063451</v>
          </cell>
        </row>
        <row r="32654">
          <cell r="A32654">
            <v>1063456</v>
          </cell>
        </row>
        <row r="32655">
          <cell r="A32655">
            <v>1063458</v>
          </cell>
        </row>
        <row r="32656">
          <cell r="A32656">
            <v>1063469</v>
          </cell>
        </row>
        <row r="32657">
          <cell r="A32657">
            <v>1063470</v>
          </cell>
        </row>
        <row r="32658">
          <cell r="A32658">
            <v>1063471</v>
          </cell>
        </row>
        <row r="32659">
          <cell r="A32659">
            <v>1063473</v>
          </cell>
        </row>
        <row r="32660">
          <cell r="A32660">
            <v>1063474</v>
          </cell>
        </row>
        <row r="32661">
          <cell r="A32661">
            <v>1063691</v>
          </cell>
        </row>
        <row r="32662">
          <cell r="A32662">
            <v>1063691</v>
          </cell>
        </row>
        <row r="32663">
          <cell r="A32663">
            <v>1064791</v>
          </cell>
        </row>
        <row r="32664">
          <cell r="A32664">
            <v>1064791</v>
          </cell>
        </row>
        <row r="32665">
          <cell r="A32665">
            <v>1064792</v>
          </cell>
        </row>
        <row r="32666">
          <cell r="A32666">
            <v>1064792</v>
          </cell>
        </row>
        <row r="32667">
          <cell r="A32667">
            <v>1064792</v>
          </cell>
        </row>
        <row r="32668">
          <cell r="A32668">
            <v>1064795</v>
          </cell>
        </row>
        <row r="32669">
          <cell r="A32669">
            <v>1064795</v>
          </cell>
        </row>
        <row r="32670">
          <cell r="A32670">
            <v>1064795</v>
          </cell>
        </row>
        <row r="32671">
          <cell r="A32671">
            <v>1064796</v>
          </cell>
        </row>
        <row r="32672">
          <cell r="A32672">
            <v>1064796</v>
          </cell>
        </row>
        <row r="32673">
          <cell r="A32673">
            <v>1064796</v>
          </cell>
        </row>
        <row r="32674">
          <cell r="A32674">
            <v>1064796</v>
          </cell>
        </row>
        <row r="32675">
          <cell r="A32675">
            <v>1064807</v>
          </cell>
        </row>
        <row r="32676">
          <cell r="A32676">
            <v>1064807</v>
          </cell>
        </row>
        <row r="32677">
          <cell r="A32677">
            <v>1064807</v>
          </cell>
        </row>
        <row r="32678">
          <cell r="A32678">
            <v>1064807</v>
          </cell>
        </row>
        <row r="32679">
          <cell r="A32679">
            <v>1064807</v>
          </cell>
        </row>
        <row r="32680">
          <cell r="A32680">
            <v>1064807</v>
          </cell>
        </row>
        <row r="32681">
          <cell r="A32681">
            <v>1064807</v>
          </cell>
        </row>
        <row r="32682">
          <cell r="A32682">
            <v>1064807</v>
          </cell>
        </row>
        <row r="32683">
          <cell r="A32683">
            <v>1064807</v>
          </cell>
        </row>
        <row r="32684">
          <cell r="A32684">
            <v>1064807</v>
          </cell>
        </row>
        <row r="32685">
          <cell r="A32685">
            <v>1064807</v>
          </cell>
        </row>
        <row r="32686">
          <cell r="A32686">
            <v>1064807</v>
          </cell>
        </row>
        <row r="32687">
          <cell r="A32687">
            <v>1064807</v>
          </cell>
        </row>
        <row r="32688">
          <cell r="A32688">
            <v>1064807</v>
          </cell>
        </row>
        <row r="32689">
          <cell r="A32689">
            <v>1064807</v>
          </cell>
        </row>
        <row r="32690">
          <cell r="A32690">
            <v>1064807</v>
          </cell>
        </row>
        <row r="32691">
          <cell r="A32691">
            <v>1064807</v>
          </cell>
        </row>
        <row r="32692">
          <cell r="A32692">
            <v>1065798</v>
          </cell>
        </row>
        <row r="32693">
          <cell r="A32693">
            <v>1066493</v>
          </cell>
        </row>
        <row r="32694">
          <cell r="A32694">
            <v>1066493</v>
          </cell>
        </row>
        <row r="32695">
          <cell r="A32695">
            <v>1066493</v>
          </cell>
        </row>
        <row r="32696">
          <cell r="A32696">
            <v>1066493</v>
          </cell>
        </row>
        <row r="32697">
          <cell r="A32697">
            <v>1066493</v>
          </cell>
        </row>
        <row r="32698">
          <cell r="A32698">
            <v>1066496</v>
          </cell>
        </row>
        <row r="32699">
          <cell r="A32699">
            <v>1066496</v>
          </cell>
        </row>
        <row r="32700">
          <cell r="A32700">
            <v>1066496</v>
          </cell>
        </row>
        <row r="32701">
          <cell r="A32701">
            <v>1066496</v>
          </cell>
        </row>
        <row r="32702">
          <cell r="A32702">
            <v>1066496</v>
          </cell>
        </row>
        <row r="32703">
          <cell r="A32703">
            <v>1066496</v>
          </cell>
        </row>
        <row r="32704">
          <cell r="A32704">
            <v>1066496</v>
          </cell>
        </row>
        <row r="32705">
          <cell r="A32705">
            <v>1066497</v>
          </cell>
        </row>
        <row r="32706">
          <cell r="A32706">
            <v>1066497</v>
          </cell>
        </row>
        <row r="32707">
          <cell r="A32707">
            <v>1066497</v>
          </cell>
        </row>
        <row r="32708">
          <cell r="A32708">
            <v>1066497</v>
          </cell>
        </row>
        <row r="32709">
          <cell r="A32709">
            <v>1066497</v>
          </cell>
        </row>
        <row r="32710">
          <cell r="A32710">
            <v>1066497</v>
          </cell>
        </row>
        <row r="32711">
          <cell r="A32711">
            <v>1066497</v>
          </cell>
        </row>
        <row r="32712">
          <cell r="A32712">
            <v>1066497</v>
          </cell>
        </row>
        <row r="32713">
          <cell r="A32713">
            <v>1066497</v>
          </cell>
        </row>
        <row r="32714">
          <cell r="A32714">
            <v>1066497</v>
          </cell>
        </row>
        <row r="32715">
          <cell r="A32715">
            <v>1066497</v>
          </cell>
        </row>
        <row r="32716">
          <cell r="A32716">
            <v>1066497</v>
          </cell>
        </row>
        <row r="32717">
          <cell r="A32717">
            <v>1066497</v>
          </cell>
        </row>
        <row r="32718">
          <cell r="A32718">
            <v>1066497</v>
          </cell>
        </row>
        <row r="32719">
          <cell r="A32719">
            <v>1066677</v>
          </cell>
        </row>
        <row r="32720">
          <cell r="A32720">
            <v>1066679</v>
          </cell>
        </row>
        <row r="32721">
          <cell r="A32721">
            <v>1066681</v>
          </cell>
        </row>
        <row r="32722">
          <cell r="A32722">
            <v>1066765</v>
          </cell>
        </row>
        <row r="32723">
          <cell r="A32723">
            <v>1066765</v>
          </cell>
        </row>
        <row r="32724">
          <cell r="A32724">
            <v>1066765</v>
          </cell>
        </row>
        <row r="32725">
          <cell r="A32725">
            <v>1066765</v>
          </cell>
        </row>
        <row r="32726">
          <cell r="A32726">
            <v>1066765</v>
          </cell>
        </row>
        <row r="32727">
          <cell r="A32727">
            <v>1066765</v>
          </cell>
        </row>
        <row r="32728">
          <cell r="A32728">
            <v>1066765</v>
          </cell>
        </row>
        <row r="32729">
          <cell r="A32729">
            <v>1066765</v>
          </cell>
        </row>
        <row r="32730">
          <cell r="A32730">
            <v>1066765</v>
          </cell>
        </row>
        <row r="32731">
          <cell r="A32731">
            <v>1066765</v>
          </cell>
        </row>
        <row r="32732">
          <cell r="A32732">
            <v>1066823</v>
          </cell>
        </row>
        <row r="32733">
          <cell r="A32733">
            <v>1066823</v>
          </cell>
        </row>
        <row r="32734">
          <cell r="A32734">
            <v>1066823</v>
          </cell>
        </row>
        <row r="32735">
          <cell r="A32735">
            <v>1066823</v>
          </cell>
        </row>
        <row r="32736">
          <cell r="A32736">
            <v>1066823</v>
          </cell>
        </row>
        <row r="32737">
          <cell r="A32737">
            <v>1066823</v>
          </cell>
        </row>
        <row r="32738">
          <cell r="A32738">
            <v>1066823</v>
          </cell>
        </row>
        <row r="32739">
          <cell r="A32739">
            <v>1066823</v>
          </cell>
        </row>
        <row r="32740">
          <cell r="A32740">
            <v>1066964</v>
          </cell>
        </row>
        <row r="32741">
          <cell r="A32741">
            <v>1066964</v>
          </cell>
        </row>
        <row r="32742">
          <cell r="A32742">
            <v>1066964</v>
          </cell>
        </row>
        <row r="32743">
          <cell r="A32743">
            <v>1066964</v>
          </cell>
        </row>
        <row r="32744">
          <cell r="A32744">
            <v>1066964</v>
          </cell>
        </row>
        <row r="32745">
          <cell r="A32745">
            <v>1066964</v>
          </cell>
        </row>
        <row r="32746">
          <cell r="A32746">
            <v>1067000</v>
          </cell>
        </row>
        <row r="32747">
          <cell r="A32747">
            <v>1067000</v>
          </cell>
        </row>
        <row r="32748">
          <cell r="A32748">
            <v>1067000</v>
          </cell>
        </row>
        <row r="32749">
          <cell r="A32749">
            <v>1067000</v>
          </cell>
        </row>
        <row r="32750">
          <cell r="A32750">
            <v>1067000</v>
          </cell>
        </row>
        <row r="32751">
          <cell r="A32751">
            <v>1067000</v>
          </cell>
        </row>
        <row r="32752">
          <cell r="A32752">
            <v>1067000</v>
          </cell>
        </row>
        <row r="32753">
          <cell r="A32753">
            <v>1067000</v>
          </cell>
        </row>
        <row r="32754">
          <cell r="A32754">
            <v>1067000</v>
          </cell>
        </row>
        <row r="32755">
          <cell r="A32755">
            <v>1067000</v>
          </cell>
        </row>
        <row r="32756">
          <cell r="A32756">
            <v>1067000</v>
          </cell>
        </row>
        <row r="32757">
          <cell r="A32757">
            <v>1067036</v>
          </cell>
        </row>
        <row r="32758">
          <cell r="A32758">
            <v>1067036</v>
          </cell>
        </row>
        <row r="32759">
          <cell r="A32759">
            <v>1067047</v>
          </cell>
        </row>
        <row r="32760">
          <cell r="A32760">
            <v>1067047</v>
          </cell>
        </row>
        <row r="32761">
          <cell r="A32761">
            <v>1067047</v>
          </cell>
        </row>
        <row r="32762">
          <cell r="A32762">
            <v>1067047</v>
          </cell>
        </row>
        <row r="32763">
          <cell r="A32763">
            <v>1067047</v>
          </cell>
        </row>
        <row r="32764">
          <cell r="A32764">
            <v>1067047</v>
          </cell>
        </row>
        <row r="32765">
          <cell r="A32765">
            <v>1067048</v>
          </cell>
        </row>
        <row r="32766">
          <cell r="A32766">
            <v>1067048</v>
          </cell>
        </row>
        <row r="32767">
          <cell r="A32767">
            <v>1067048</v>
          </cell>
        </row>
        <row r="32768">
          <cell r="A32768">
            <v>1067048</v>
          </cell>
        </row>
        <row r="32769">
          <cell r="A32769">
            <v>1067048</v>
          </cell>
        </row>
        <row r="32770">
          <cell r="A32770">
            <v>1067048</v>
          </cell>
        </row>
        <row r="32771">
          <cell r="A32771">
            <v>1067048</v>
          </cell>
        </row>
        <row r="32772">
          <cell r="A32772">
            <v>1067048</v>
          </cell>
        </row>
        <row r="32773">
          <cell r="A32773">
            <v>1067048</v>
          </cell>
        </row>
        <row r="32774">
          <cell r="A32774">
            <v>1067048</v>
          </cell>
        </row>
        <row r="32775">
          <cell r="A32775">
            <v>1067048</v>
          </cell>
        </row>
        <row r="32776">
          <cell r="A32776">
            <v>1067048</v>
          </cell>
        </row>
        <row r="32777">
          <cell r="A32777">
            <v>1067048</v>
          </cell>
        </row>
        <row r="32778">
          <cell r="A32778">
            <v>1067048</v>
          </cell>
        </row>
        <row r="32779">
          <cell r="A32779">
            <v>1067048</v>
          </cell>
        </row>
        <row r="32780">
          <cell r="A32780">
            <v>1067131</v>
          </cell>
        </row>
        <row r="32781">
          <cell r="A32781">
            <v>1067131</v>
          </cell>
        </row>
        <row r="32782">
          <cell r="A32782">
            <v>1067131</v>
          </cell>
        </row>
        <row r="32783">
          <cell r="A32783">
            <v>1067131</v>
          </cell>
        </row>
        <row r="32784">
          <cell r="A32784">
            <v>1067131</v>
          </cell>
        </row>
        <row r="32785">
          <cell r="A32785">
            <v>1067131</v>
          </cell>
        </row>
        <row r="32786">
          <cell r="A32786">
            <v>1067131</v>
          </cell>
        </row>
        <row r="32787">
          <cell r="A32787">
            <v>1067131</v>
          </cell>
        </row>
        <row r="32788">
          <cell r="A32788">
            <v>1067131</v>
          </cell>
        </row>
        <row r="32789">
          <cell r="A32789">
            <v>1067147</v>
          </cell>
        </row>
        <row r="32790">
          <cell r="A32790">
            <v>1067147</v>
          </cell>
        </row>
        <row r="32791">
          <cell r="A32791">
            <v>1067148</v>
          </cell>
        </row>
        <row r="32792">
          <cell r="A32792">
            <v>1067148</v>
          </cell>
        </row>
        <row r="32793">
          <cell r="A32793">
            <v>1067214</v>
          </cell>
        </row>
        <row r="32794">
          <cell r="A32794">
            <v>1067393</v>
          </cell>
        </row>
        <row r="32795">
          <cell r="A32795">
            <v>1067393</v>
          </cell>
        </row>
        <row r="32796">
          <cell r="A32796">
            <v>1067393</v>
          </cell>
        </row>
        <row r="32797">
          <cell r="A32797">
            <v>1067393</v>
          </cell>
        </row>
        <row r="32798">
          <cell r="A32798">
            <v>1067393</v>
          </cell>
        </row>
        <row r="32799">
          <cell r="A32799">
            <v>1067393</v>
          </cell>
        </row>
        <row r="32800">
          <cell r="A32800">
            <v>1067393</v>
          </cell>
        </row>
        <row r="32801">
          <cell r="A32801">
            <v>1067393</v>
          </cell>
        </row>
        <row r="32802">
          <cell r="A32802">
            <v>1067393</v>
          </cell>
        </row>
        <row r="32803">
          <cell r="A32803">
            <v>1067393</v>
          </cell>
        </row>
        <row r="32804">
          <cell r="A32804">
            <v>1067393</v>
          </cell>
        </row>
        <row r="32805">
          <cell r="A32805">
            <v>1067393</v>
          </cell>
        </row>
        <row r="32806">
          <cell r="A32806">
            <v>1067393</v>
          </cell>
        </row>
        <row r="32807">
          <cell r="A32807">
            <v>1067393</v>
          </cell>
        </row>
        <row r="32808">
          <cell r="A32808">
            <v>1067393</v>
          </cell>
        </row>
        <row r="32809">
          <cell r="A32809">
            <v>1067393</v>
          </cell>
        </row>
        <row r="32810">
          <cell r="A32810">
            <v>1067393</v>
          </cell>
        </row>
        <row r="32811">
          <cell r="A32811">
            <v>1067393</v>
          </cell>
        </row>
        <row r="32812">
          <cell r="A32812">
            <v>1067393</v>
          </cell>
        </row>
        <row r="32813">
          <cell r="A32813">
            <v>1067393</v>
          </cell>
        </row>
        <row r="32814">
          <cell r="A32814">
            <v>1067393</v>
          </cell>
        </row>
        <row r="32815">
          <cell r="A32815">
            <v>1067393</v>
          </cell>
        </row>
        <row r="32816">
          <cell r="A32816">
            <v>1067393</v>
          </cell>
        </row>
        <row r="32817">
          <cell r="A32817">
            <v>1067393</v>
          </cell>
        </row>
        <row r="32818">
          <cell r="A32818">
            <v>1067393</v>
          </cell>
        </row>
        <row r="32819">
          <cell r="A32819">
            <v>1067393</v>
          </cell>
        </row>
        <row r="32820">
          <cell r="A32820">
            <v>1067393</v>
          </cell>
        </row>
        <row r="32821">
          <cell r="A32821">
            <v>1067393</v>
          </cell>
        </row>
        <row r="32822">
          <cell r="A32822">
            <v>1067393</v>
          </cell>
        </row>
        <row r="32823">
          <cell r="A32823">
            <v>1067396</v>
          </cell>
        </row>
        <row r="32824">
          <cell r="A32824">
            <v>1067396</v>
          </cell>
        </row>
        <row r="32825">
          <cell r="A32825">
            <v>1067396</v>
          </cell>
        </row>
        <row r="32826">
          <cell r="A32826">
            <v>1067396</v>
          </cell>
        </row>
        <row r="32827">
          <cell r="A32827">
            <v>1067396</v>
          </cell>
        </row>
        <row r="32828">
          <cell r="A32828">
            <v>1067396</v>
          </cell>
        </row>
        <row r="32829">
          <cell r="A32829">
            <v>1067396</v>
          </cell>
        </row>
        <row r="32830">
          <cell r="A32830">
            <v>1067396</v>
          </cell>
        </row>
        <row r="32831">
          <cell r="A32831">
            <v>1067396</v>
          </cell>
        </row>
        <row r="32832">
          <cell r="A32832">
            <v>1067396</v>
          </cell>
        </row>
        <row r="32833">
          <cell r="A32833">
            <v>1067396</v>
          </cell>
        </row>
        <row r="32834">
          <cell r="A32834">
            <v>1067396</v>
          </cell>
        </row>
        <row r="32835">
          <cell r="A32835">
            <v>1067396</v>
          </cell>
        </row>
        <row r="32836">
          <cell r="A32836">
            <v>1067396</v>
          </cell>
        </row>
        <row r="32837">
          <cell r="A32837">
            <v>1067396</v>
          </cell>
        </row>
        <row r="32838">
          <cell r="A32838">
            <v>1067396</v>
          </cell>
        </row>
        <row r="32839">
          <cell r="A32839">
            <v>1067396</v>
          </cell>
        </row>
        <row r="32840">
          <cell r="A32840">
            <v>1067396</v>
          </cell>
        </row>
        <row r="32841">
          <cell r="A32841">
            <v>1067396</v>
          </cell>
        </row>
        <row r="32842">
          <cell r="A32842">
            <v>1067396</v>
          </cell>
        </row>
        <row r="32843">
          <cell r="A32843">
            <v>1067396</v>
          </cell>
        </row>
        <row r="32844">
          <cell r="A32844">
            <v>1067396</v>
          </cell>
        </row>
        <row r="32845">
          <cell r="A32845">
            <v>1067396</v>
          </cell>
        </row>
        <row r="32846">
          <cell r="A32846">
            <v>1067396</v>
          </cell>
        </row>
        <row r="32847">
          <cell r="A32847">
            <v>1067396</v>
          </cell>
        </row>
        <row r="32848">
          <cell r="A32848">
            <v>1067396</v>
          </cell>
        </row>
        <row r="32849">
          <cell r="A32849">
            <v>1067396</v>
          </cell>
        </row>
        <row r="32850">
          <cell r="A32850">
            <v>1067396</v>
          </cell>
        </row>
        <row r="32851">
          <cell r="A32851">
            <v>1067396</v>
          </cell>
        </row>
        <row r="32852">
          <cell r="A32852">
            <v>1067396</v>
          </cell>
        </row>
        <row r="32853">
          <cell r="A32853">
            <v>1067396</v>
          </cell>
        </row>
        <row r="32854">
          <cell r="A32854">
            <v>1067396</v>
          </cell>
        </row>
        <row r="32855">
          <cell r="A32855">
            <v>1067396</v>
          </cell>
        </row>
        <row r="32856">
          <cell r="A32856">
            <v>1067396</v>
          </cell>
        </row>
        <row r="32857">
          <cell r="A32857">
            <v>1067396</v>
          </cell>
        </row>
        <row r="32858">
          <cell r="A32858">
            <v>1067396</v>
          </cell>
        </row>
        <row r="32859">
          <cell r="A32859">
            <v>1067396</v>
          </cell>
        </row>
        <row r="32860">
          <cell r="A32860">
            <v>1067396</v>
          </cell>
        </row>
        <row r="32861">
          <cell r="A32861">
            <v>1067396</v>
          </cell>
        </row>
        <row r="32862">
          <cell r="A32862">
            <v>1067396</v>
          </cell>
        </row>
        <row r="32863">
          <cell r="A32863">
            <v>1067396</v>
          </cell>
        </row>
        <row r="32864">
          <cell r="A32864">
            <v>1067396</v>
          </cell>
        </row>
        <row r="32865">
          <cell r="A32865">
            <v>1067396</v>
          </cell>
        </row>
        <row r="32866">
          <cell r="A32866">
            <v>1067396</v>
          </cell>
        </row>
        <row r="32867">
          <cell r="A32867">
            <v>1067397</v>
          </cell>
        </row>
        <row r="32868">
          <cell r="A32868">
            <v>1067397</v>
          </cell>
        </row>
        <row r="32869">
          <cell r="A32869">
            <v>1067397</v>
          </cell>
        </row>
        <row r="32870">
          <cell r="A32870">
            <v>1067397</v>
          </cell>
        </row>
        <row r="32871">
          <cell r="A32871">
            <v>1067397</v>
          </cell>
        </row>
        <row r="32872">
          <cell r="A32872">
            <v>1067397</v>
          </cell>
        </row>
        <row r="32873">
          <cell r="A32873">
            <v>1067397</v>
          </cell>
        </row>
        <row r="32874">
          <cell r="A32874">
            <v>1067397</v>
          </cell>
        </row>
        <row r="32875">
          <cell r="A32875">
            <v>1067397</v>
          </cell>
        </row>
        <row r="32876">
          <cell r="A32876">
            <v>1067397</v>
          </cell>
        </row>
        <row r="32877">
          <cell r="A32877">
            <v>1067397</v>
          </cell>
        </row>
        <row r="32878">
          <cell r="A32878">
            <v>1067397</v>
          </cell>
        </row>
        <row r="32879">
          <cell r="A32879">
            <v>1067397</v>
          </cell>
        </row>
        <row r="32880">
          <cell r="A32880">
            <v>1067397</v>
          </cell>
        </row>
        <row r="32881">
          <cell r="A32881">
            <v>1067397</v>
          </cell>
        </row>
        <row r="32882">
          <cell r="A32882">
            <v>1067397</v>
          </cell>
        </row>
        <row r="32883">
          <cell r="A32883">
            <v>1067397</v>
          </cell>
        </row>
        <row r="32884">
          <cell r="A32884">
            <v>1067397</v>
          </cell>
        </row>
        <row r="32885">
          <cell r="A32885">
            <v>1067397</v>
          </cell>
        </row>
        <row r="32886">
          <cell r="A32886">
            <v>1067397</v>
          </cell>
        </row>
        <row r="32887">
          <cell r="A32887">
            <v>1067397</v>
          </cell>
        </row>
        <row r="32888">
          <cell r="A32888">
            <v>1067397</v>
          </cell>
        </row>
        <row r="32889">
          <cell r="A32889">
            <v>1067397</v>
          </cell>
        </row>
        <row r="32890">
          <cell r="A32890">
            <v>1067397</v>
          </cell>
        </row>
        <row r="32891">
          <cell r="A32891">
            <v>1067397</v>
          </cell>
        </row>
        <row r="32892">
          <cell r="A32892">
            <v>1067397</v>
          </cell>
        </row>
        <row r="32893">
          <cell r="A32893">
            <v>1067397</v>
          </cell>
        </row>
        <row r="32894">
          <cell r="A32894">
            <v>1067397</v>
          </cell>
        </row>
        <row r="32895">
          <cell r="A32895">
            <v>1067397</v>
          </cell>
        </row>
        <row r="32896">
          <cell r="A32896">
            <v>1067397</v>
          </cell>
        </row>
        <row r="32897">
          <cell r="A32897">
            <v>1067397</v>
          </cell>
        </row>
        <row r="32898">
          <cell r="A32898">
            <v>1067397</v>
          </cell>
        </row>
        <row r="32899">
          <cell r="A32899">
            <v>1067398</v>
          </cell>
        </row>
        <row r="32900">
          <cell r="A32900">
            <v>1067398</v>
          </cell>
        </row>
        <row r="32901">
          <cell r="A32901">
            <v>1067398</v>
          </cell>
        </row>
        <row r="32902">
          <cell r="A32902">
            <v>1067398</v>
          </cell>
        </row>
        <row r="32903">
          <cell r="A32903">
            <v>1067398</v>
          </cell>
        </row>
        <row r="32904">
          <cell r="A32904">
            <v>1067398</v>
          </cell>
        </row>
        <row r="32905">
          <cell r="A32905">
            <v>1067398</v>
          </cell>
        </row>
        <row r="32906">
          <cell r="A32906">
            <v>1067398</v>
          </cell>
        </row>
        <row r="32907">
          <cell r="A32907">
            <v>1067398</v>
          </cell>
        </row>
        <row r="32908">
          <cell r="A32908">
            <v>1067398</v>
          </cell>
        </row>
        <row r="32909">
          <cell r="A32909">
            <v>1067398</v>
          </cell>
        </row>
        <row r="32910">
          <cell r="A32910">
            <v>1067398</v>
          </cell>
        </row>
        <row r="32911">
          <cell r="A32911">
            <v>1067398</v>
          </cell>
        </row>
        <row r="32912">
          <cell r="A32912">
            <v>1067398</v>
          </cell>
        </row>
        <row r="32913">
          <cell r="A32913">
            <v>1067398</v>
          </cell>
        </row>
        <row r="32914">
          <cell r="A32914">
            <v>1067398</v>
          </cell>
        </row>
        <row r="32915">
          <cell r="A32915">
            <v>1067398</v>
          </cell>
        </row>
        <row r="32916">
          <cell r="A32916">
            <v>1067398</v>
          </cell>
        </row>
        <row r="32917">
          <cell r="A32917">
            <v>1067398</v>
          </cell>
        </row>
        <row r="32918">
          <cell r="A32918">
            <v>1067398</v>
          </cell>
        </row>
        <row r="32919">
          <cell r="A32919">
            <v>1067398</v>
          </cell>
        </row>
        <row r="32920">
          <cell r="A32920">
            <v>1067398</v>
          </cell>
        </row>
        <row r="32921">
          <cell r="A32921">
            <v>1067398</v>
          </cell>
        </row>
        <row r="32922">
          <cell r="A32922">
            <v>1067398</v>
          </cell>
        </row>
        <row r="32923">
          <cell r="A32923">
            <v>1067398</v>
          </cell>
        </row>
        <row r="32924">
          <cell r="A32924">
            <v>1067398</v>
          </cell>
        </row>
        <row r="32925">
          <cell r="A32925">
            <v>1067398</v>
          </cell>
        </row>
        <row r="32926">
          <cell r="A32926">
            <v>1067398</v>
          </cell>
        </row>
        <row r="32927">
          <cell r="A32927">
            <v>1067398</v>
          </cell>
        </row>
        <row r="32928">
          <cell r="A32928">
            <v>1067398</v>
          </cell>
        </row>
        <row r="32929">
          <cell r="A32929">
            <v>1067398</v>
          </cell>
        </row>
        <row r="32930">
          <cell r="A32930">
            <v>1067398</v>
          </cell>
        </row>
        <row r="32931">
          <cell r="A32931">
            <v>1067398</v>
          </cell>
        </row>
        <row r="32932">
          <cell r="A32932">
            <v>1067398</v>
          </cell>
        </row>
        <row r="32933">
          <cell r="A32933">
            <v>1067398</v>
          </cell>
        </row>
        <row r="32934">
          <cell r="A32934">
            <v>1067398</v>
          </cell>
        </row>
        <row r="32935">
          <cell r="A32935">
            <v>1067398</v>
          </cell>
        </row>
        <row r="32936">
          <cell r="A32936">
            <v>1067398</v>
          </cell>
        </row>
        <row r="32937">
          <cell r="A32937">
            <v>1067398</v>
          </cell>
        </row>
        <row r="32938">
          <cell r="A32938">
            <v>1067398</v>
          </cell>
        </row>
        <row r="32939">
          <cell r="A32939">
            <v>1067398</v>
          </cell>
        </row>
        <row r="32940">
          <cell r="A32940">
            <v>1067398</v>
          </cell>
        </row>
        <row r="32941">
          <cell r="A32941">
            <v>1067398</v>
          </cell>
        </row>
        <row r="32942">
          <cell r="A32942">
            <v>1067398</v>
          </cell>
        </row>
        <row r="32943">
          <cell r="A32943">
            <v>1067398</v>
          </cell>
        </row>
        <row r="32944">
          <cell r="A32944">
            <v>1067458</v>
          </cell>
        </row>
        <row r="32945">
          <cell r="A32945">
            <v>1067458</v>
          </cell>
        </row>
        <row r="32946">
          <cell r="A32946">
            <v>1067458</v>
          </cell>
        </row>
        <row r="32947">
          <cell r="A32947">
            <v>1067593</v>
          </cell>
        </row>
        <row r="32948">
          <cell r="A32948">
            <v>1067593</v>
          </cell>
        </row>
        <row r="32949">
          <cell r="A32949">
            <v>1067593</v>
          </cell>
        </row>
        <row r="32950">
          <cell r="A32950">
            <v>1067593</v>
          </cell>
        </row>
        <row r="32951">
          <cell r="A32951">
            <v>1067599</v>
          </cell>
        </row>
        <row r="32952">
          <cell r="A32952">
            <v>1067599</v>
          </cell>
        </row>
        <row r="32953">
          <cell r="A32953">
            <v>1067599</v>
          </cell>
        </row>
        <row r="32954">
          <cell r="A32954">
            <v>1067599</v>
          </cell>
        </row>
        <row r="32955">
          <cell r="A32955">
            <v>1067663</v>
          </cell>
        </row>
        <row r="32956">
          <cell r="A32956">
            <v>1067663</v>
          </cell>
        </row>
        <row r="32957">
          <cell r="A32957">
            <v>1067663</v>
          </cell>
        </row>
        <row r="32958">
          <cell r="A32958">
            <v>1067663</v>
          </cell>
        </row>
        <row r="32959">
          <cell r="A32959">
            <v>1067663</v>
          </cell>
        </row>
        <row r="32960">
          <cell r="A32960">
            <v>1067663</v>
          </cell>
        </row>
        <row r="32961">
          <cell r="A32961">
            <v>1067663</v>
          </cell>
        </row>
        <row r="32962">
          <cell r="A32962">
            <v>1067663</v>
          </cell>
        </row>
        <row r="32963">
          <cell r="A32963">
            <v>1067663</v>
          </cell>
        </row>
        <row r="32964">
          <cell r="A32964">
            <v>1067663</v>
          </cell>
        </row>
        <row r="32965">
          <cell r="A32965">
            <v>1067663</v>
          </cell>
        </row>
        <row r="32966">
          <cell r="A32966">
            <v>1067663</v>
          </cell>
        </row>
        <row r="32967">
          <cell r="A32967">
            <v>1067663</v>
          </cell>
        </row>
        <row r="32968">
          <cell r="A32968">
            <v>1067663</v>
          </cell>
        </row>
        <row r="32969">
          <cell r="A32969">
            <v>1067663</v>
          </cell>
        </row>
        <row r="32970">
          <cell r="A32970">
            <v>1067663</v>
          </cell>
        </row>
        <row r="32971">
          <cell r="A32971">
            <v>1067663</v>
          </cell>
        </row>
        <row r="32972">
          <cell r="A32972">
            <v>1067663</v>
          </cell>
        </row>
        <row r="32973">
          <cell r="A32973">
            <v>1067663</v>
          </cell>
        </row>
        <row r="32974">
          <cell r="A32974">
            <v>1067663</v>
          </cell>
        </row>
        <row r="32975">
          <cell r="A32975">
            <v>1067663</v>
          </cell>
        </row>
        <row r="32976">
          <cell r="A32976">
            <v>1067663</v>
          </cell>
        </row>
        <row r="32977">
          <cell r="A32977">
            <v>1067663</v>
          </cell>
        </row>
        <row r="32978">
          <cell r="A32978">
            <v>1067663</v>
          </cell>
        </row>
        <row r="32979">
          <cell r="A32979">
            <v>1067663</v>
          </cell>
        </row>
        <row r="32980">
          <cell r="A32980">
            <v>1067663</v>
          </cell>
        </row>
        <row r="32981">
          <cell r="A32981">
            <v>1067663</v>
          </cell>
        </row>
        <row r="32982">
          <cell r="A32982">
            <v>1067663</v>
          </cell>
        </row>
        <row r="32983">
          <cell r="A32983">
            <v>1067663</v>
          </cell>
        </row>
        <row r="32984">
          <cell r="A32984">
            <v>1067663</v>
          </cell>
        </row>
        <row r="32985">
          <cell r="A32985">
            <v>1067663</v>
          </cell>
        </row>
        <row r="32986">
          <cell r="A32986">
            <v>1067663</v>
          </cell>
        </row>
        <row r="32987">
          <cell r="A32987">
            <v>1067663</v>
          </cell>
        </row>
        <row r="32988">
          <cell r="A32988">
            <v>1067663</v>
          </cell>
        </row>
        <row r="32989">
          <cell r="A32989">
            <v>1067663</v>
          </cell>
        </row>
        <row r="32990">
          <cell r="A32990">
            <v>1067663</v>
          </cell>
        </row>
        <row r="32991">
          <cell r="A32991">
            <v>1067776</v>
          </cell>
        </row>
        <row r="32992">
          <cell r="A32992">
            <v>1067776</v>
          </cell>
        </row>
        <row r="32993">
          <cell r="A32993">
            <v>1067776</v>
          </cell>
        </row>
        <row r="32994">
          <cell r="A32994">
            <v>1067776</v>
          </cell>
        </row>
        <row r="32995">
          <cell r="A32995">
            <v>1067776</v>
          </cell>
        </row>
        <row r="32996">
          <cell r="A32996">
            <v>1067776</v>
          </cell>
        </row>
        <row r="32997">
          <cell r="A32997">
            <v>1067776</v>
          </cell>
        </row>
        <row r="32998">
          <cell r="A32998">
            <v>1067776</v>
          </cell>
        </row>
        <row r="32999">
          <cell r="A32999">
            <v>1067776</v>
          </cell>
        </row>
        <row r="33000">
          <cell r="A33000">
            <v>1067776</v>
          </cell>
        </row>
        <row r="33001">
          <cell r="A33001">
            <v>1067776</v>
          </cell>
        </row>
        <row r="33002">
          <cell r="A33002">
            <v>1067776</v>
          </cell>
        </row>
        <row r="33003">
          <cell r="A33003">
            <v>1067776</v>
          </cell>
        </row>
        <row r="33004">
          <cell r="A33004">
            <v>1067776</v>
          </cell>
        </row>
        <row r="33005">
          <cell r="A33005">
            <v>1067776</v>
          </cell>
        </row>
        <row r="33006">
          <cell r="A33006">
            <v>1067776</v>
          </cell>
        </row>
        <row r="33007">
          <cell r="A33007">
            <v>1067776</v>
          </cell>
        </row>
        <row r="33008">
          <cell r="A33008">
            <v>1067776</v>
          </cell>
        </row>
        <row r="33009">
          <cell r="A33009">
            <v>1067776</v>
          </cell>
        </row>
        <row r="33010">
          <cell r="A33010">
            <v>1067776</v>
          </cell>
        </row>
        <row r="33011">
          <cell r="A33011">
            <v>1067776</v>
          </cell>
        </row>
        <row r="33012">
          <cell r="A33012">
            <v>1067776</v>
          </cell>
        </row>
        <row r="33013">
          <cell r="A33013">
            <v>1067776</v>
          </cell>
        </row>
        <row r="33014">
          <cell r="A33014">
            <v>1067776</v>
          </cell>
        </row>
        <row r="33015">
          <cell r="A33015">
            <v>1067776</v>
          </cell>
        </row>
        <row r="33016">
          <cell r="A33016">
            <v>1067776</v>
          </cell>
        </row>
        <row r="33017">
          <cell r="A33017">
            <v>1067776</v>
          </cell>
        </row>
        <row r="33018">
          <cell r="A33018">
            <v>1067776</v>
          </cell>
        </row>
        <row r="33019">
          <cell r="A33019">
            <v>1067776</v>
          </cell>
        </row>
        <row r="33020">
          <cell r="A33020">
            <v>1067776</v>
          </cell>
        </row>
        <row r="33021">
          <cell r="A33021">
            <v>1067776</v>
          </cell>
        </row>
        <row r="33022">
          <cell r="A33022">
            <v>1067776</v>
          </cell>
        </row>
        <row r="33023">
          <cell r="A33023">
            <v>1067838</v>
          </cell>
        </row>
        <row r="33024">
          <cell r="A33024">
            <v>1067838</v>
          </cell>
        </row>
        <row r="33025">
          <cell r="A33025">
            <v>1067838</v>
          </cell>
        </row>
        <row r="33026">
          <cell r="A33026">
            <v>1067838</v>
          </cell>
        </row>
        <row r="33027">
          <cell r="A33027">
            <v>1067838</v>
          </cell>
        </row>
        <row r="33028">
          <cell r="A33028">
            <v>1067838</v>
          </cell>
        </row>
        <row r="33029">
          <cell r="A33029">
            <v>1067838</v>
          </cell>
        </row>
        <row r="33030">
          <cell r="A33030">
            <v>1067838</v>
          </cell>
        </row>
        <row r="33031">
          <cell r="A33031">
            <v>1067838</v>
          </cell>
        </row>
        <row r="33032">
          <cell r="A33032">
            <v>1067840</v>
          </cell>
        </row>
        <row r="33033">
          <cell r="A33033">
            <v>1067840</v>
          </cell>
        </row>
        <row r="33034">
          <cell r="A33034">
            <v>1067840</v>
          </cell>
        </row>
        <row r="33035">
          <cell r="A33035">
            <v>1067842</v>
          </cell>
        </row>
        <row r="33036">
          <cell r="A33036">
            <v>1067842</v>
          </cell>
        </row>
        <row r="33037">
          <cell r="A33037">
            <v>1067842</v>
          </cell>
        </row>
        <row r="33038">
          <cell r="A33038">
            <v>1067842</v>
          </cell>
        </row>
        <row r="33039">
          <cell r="A33039">
            <v>1067844</v>
          </cell>
        </row>
        <row r="33040">
          <cell r="A33040">
            <v>1067844</v>
          </cell>
        </row>
        <row r="33041">
          <cell r="A33041">
            <v>1067844</v>
          </cell>
        </row>
        <row r="33042">
          <cell r="A33042">
            <v>1067844</v>
          </cell>
        </row>
        <row r="33043">
          <cell r="A33043">
            <v>1067846</v>
          </cell>
        </row>
        <row r="33044">
          <cell r="A33044">
            <v>1067846</v>
          </cell>
        </row>
        <row r="33045">
          <cell r="A33045">
            <v>1067846</v>
          </cell>
        </row>
        <row r="33046">
          <cell r="A33046">
            <v>1067846</v>
          </cell>
        </row>
        <row r="33047">
          <cell r="A33047">
            <v>1067846</v>
          </cell>
        </row>
        <row r="33048">
          <cell r="A33048">
            <v>1067846</v>
          </cell>
        </row>
        <row r="33049">
          <cell r="A33049">
            <v>1067846</v>
          </cell>
        </row>
        <row r="33050">
          <cell r="A33050">
            <v>1067848</v>
          </cell>
        </row>
        <row r="33051">
          <cell r="A33051">
            <v>1067866</v>
          </cell>
        </row>
        <row r="33052">
          <cell r="A33052">
            <v>1067866</v>
          </cell>
        </row>
        <row r="33053">
          <cell r="A33053">
            <v>1067866</v>
          </cell>
        </row>
        <row r="33054">
          <cell r="A33054">
            <v>1067866</v>
          </cell>
        </row>
        <row r="33055">
          <cell r="A33055">
            <v>1067866</v>
          </cell>
        </row>
        <row r="33056">
          <cell r="A33056">
            <v>1067866</v>
          </cell>
        </row>
        <row r="33057">
          <cell r="A33057">
            <v>1067866</v>
          </cell>
        </row>
        <row r="33058">
          <cell r="A33058">
            <v>1067866</v>
          </cell>
        </row>
        <row r="33059">
          <cell r="A33059">
            <v>1067866</v>
          </cell>
        </row>
        <row r="33060">
          <cell r="A33060">
            <v>1067866</v>
          </cell>
        </row>
        <row r="33061">
          <cell r="A33061">
            <v>1067866</v>
          </cell>
        </row>
        <row r="33062">
          <cell r="A33062">
            <v>1067866</v>
          </cell>
        </row>
        <row r="33063">
          <cell r="A33063">
            <v>1067866</v>
          </cell>
        </row>
        <row r="33064">
          <cell r="A33064">
            <v>1067866</v>
          </cell>
        </row>
        <row r="33065">
          <cell r="A33065">
            <v>1067866</v>
          </cell>
        </row>
        <row r="33066">
          <cell r="A33066">
            <v>1067866</v>
          </cell>
        </row>
        <row r="33067">
          <cell r="A33067">
            <v>1067866</v>
          </cell>
        </row>
        <row r="33068">
          <cell r="A33068">
            <v>1067866</v>
          </cell>
        </row>
        <row r="33069">
          <cell r="A33069">
            <v>1067866</v>
          </cell>
        </row>
        <row r="33070">
          <cell r="A33070">
            <v>1067866</v>
          </cell>
        </row>
        <row r="33071">
          <cell r="A33071">
            <v>1067866</v>
          </cell>
        </row>
        <row r="33072">
          <cell r="A33072">
            <v>1067866</v>
          </cell>
        </row>
        <row r="33073">
          <cell r="A33073">
            <v>1067866</v>
          </cell>
        </row>
        <row r="33074">
          <cell r="A33074">
            <v>1067866</v>
          </cell>
        </row>
        <row r="33075">
          <cell r="A33075">
            <v>1067866</v>
          </cell>
        </row>
        <row r="33076">
          <cell r="A33076">
            <v>1067866</v>
          </cell>
        </row>
        <row r="33077">
          <cell r="A33077">
            <v>1067866</v>
          </cell>
        </row>
        <row r="33078">
          <cell r="A33078">
            <v>1067866</v>
          </cell>
        </row>
        <row r="33079">
          <cell r="A33079">
            <v>1067866</v>
          </cell>
        </row>
        <row r="33080">
          <cell r="A33080">
            <v>1067866</v>
          </cell>
        </row>
        <row r="33081">
          <cell r="A33081">
            <v>1067866</v>
          </cell>
        </row>
        <row r="33082">
          <cell r="A33082">
            <v>1067866</v>
          </cell>
        </row>
        <row r="33083">
          <cell r="A33083">
            <v>1067866</v>
          </cell>
        </row>
        <row r="33084">
          <cell r="A33084">
            <v>1067866</v>
          </cell>
        </row>
        <row r="33085">
          <cell r="A33085">
            <v>1067866</v>
          </cell>
        </row>
        <row r="33086">
          <cell r="A33086">
            <v>1067866</v>
          </cell>
        </row>
        <row r="33087">
          <cell r="A33087">
            <v>1067866</v>
          </cell>
        </row>
        <row r="33088">
          <cell r="A33088">
            <v>1067866</v>
          </cell>
        </row>
        <row r="33089">
          <cell r="A33089">
            <v>1067866</v>
          </cell>
        </row>
        <row r="33090">
          <cell r="A33090">
            <v>1067866</v>
          </cell>
        </row>
        <row r="33091">
          <cell r="A33091">
            <v>1067866</v>
          </cell>
        </row>
        <row r="33092">
          <cell r="A33092">
            <v>1067866</v>
          </cell>
        </row>
        <row r="33093">
          <cell r="A33093">
            <v>1067866</v>
          </cell>
        </row>
        <row r="33094">
          <cell r="A33094">
            <v>1067867</v>
          </cell>
        </row>
        <row r="33095">
          <cell r="A33095">
            <v>1067867</v>
          </cell>
        </row>
        <row r="33096">
          <cell r="A33096">
            <v>1067867</v>
          </cell>
        </row>
        <row r="33097">
          <cell r="A33097">
            <v>1067867</v>
          </cell>
        </row>
        <row r="33098">
          <cell r="A33098">
            <v>1067867</v>
          </cell>
        </row>
        <row r="33099">
          <cell r="A33099">
            <v>1067867</v>
          </cell>
        </row>
        <row r="33100">
          <cell r="A33100">
            <v>1067867</v>
          </cell>
        </row>
        <row r="33101">
          <cell r="A33101">
            <v>1067867</v>
          </cell>
        </row>
        <row r="33102">
          <cell r="A33102">
            <v>1067867</v>
          </cell>
        </row>
        <row r="33103">
          <cell r="A33103">
            <v>1067867</v>
          </cell>
        </row>
        <row r="33104">
          <cell r="A33104">
            <v>1067867</v>
          </cell>
        </row>
        <row r="33105">
          <cell r="A33105">
            <v>1067867</v>
          </cell>
        </row>
        <row r="33106">
          <cell r="A33106">
            <v>1067867</v>
          </cell>
        </row>
        <row r="33107">
          <cell r="A33107">
            <v>1067867</v>
          </cell>
        </row>
        <row r="33108">
          <cell r="A33108">
            <v>1067867</v>
          </cell>
        </row>
        <row r="33109">
          <cell r="A33109">
            <v>1067876</v>
          </cell>
        </row>
        <row r="33110">
          <cell r="A33110">
            <v>1067876</v>
          </cell>
        </row>
        <row r="33111">
          <cell r="A33111">
            <v>1067876</v>
          </cell>
        </row>
        <row r="33112">
          <cell r="A33112">
            <v>1067876</v>
          </cell>
        </row>
        <row r="33113">
          <cell r="A33113">
            <v>1067876</v>
          </cell>
        </row>
        <row r="33114">
          <cell r="A33114">
            <v>1067876</v>
          </cell>
        </row>
        <row r="33115">
          <cell r="A33115">
            <v>1067876</v>
          </cell>
        </row>
        <row r="33116">
          <cell r="A33116">
            <v>1067876</v>
          </cell>
        </row>
        <row r="33117">
          <cell r="A33117">
            <v>1067876</v>
          </cell>
        </row>
        <row r="33118">
          <cell r="A33118">
            <v>1067876</v>
          </cell>
        </row>
        <row r="33119">
          <cell r="A33119">
            <v>1067876</v>
          </cell>
        </row>
        <row r="33120">
          <cell r="A33120">
            <v>1067888</v>
          </cell>
        </row>
        <row r="33121">
          <cell r="A33121">
            <v>1067888</v>
          </cell>
        </row>
        <row r="33122">
          <cell r="A33122">
            <v>1067888</v>
          </cell>
        </row>
        <row r="33123">
          <cell r="A33123">
            <v>1067888</v>
          </cell>
        </row>
        <row r="33124">
          <cell r="A33124">
            <v>1067888</v>
          </cell>
        </row>
        <row r="33125">
          <cell r="A33125">
            <v>1067894</v>
          </cell>
        </row>
        <row r="33126">
          <cell r="A33126">
            <v>1067895</v>
          </cell>
        </row>
        <row r="33127">
          <cell r="A33127">
            <v>1067895</v>
          </cell>
        </row>
        <row r="33128">
          <cell r="A33128">
            <v>1067896</v>
          </cell>
        </row>
        <row r="33129">
          <cell r="A33129">
            <v>1067896</v>
          </cell>
        </row>
        <row r="33130">
          <cell r="A33130">
            <v>1067896</v>
          </cell>
        </row>
        <row r="33131">
          <cell r="A33131">
            <v>1067896</v>
          </cell>
        </row>
        <row r="33132">
          <cell r="A33132">
            <v>1067896</v>
          </cell>
        </row>
        <row r="33133">
          <cell r="A33133">
            <v>1067896</v>
          </cell>
        </row>
        <row r="33134">
          <cell r="A33134">
            <v>1067896</v>
          </cell>
        </row>
        <row r="33135">
          <cell r="A33135">
            <v>1067896</v>
          </cell>
        </row>
        <row r="33136">
          <cell r="A33136">
            <v>1067896</v>
          </cell>
        </row>
        <row r="33137">
          <cell r="A33137">
            <v>1067896</v>
          </cell>
        </row>
        <row r="33138">
          <cell r="A33138">
            <v>1067896</v>
          </cell>
        </row>
        <row r="33139">
          <cell r="A33139">
            <v>1067896</v>
          </cell>
        </row>
        <row r="33140">
          <cell r="A33140">
            <v>1067896</v>
          </cell>
        </row>
        <row r="33141">
          <cell r="A33141">
            <v>1067896</v>
          </cell>
        </row>
        <row r="33142">
          <cell r="A33142">
            <v>1067896</v>
          </cell>
        </row>
        <row r="33143">
          <cell r="A33143">
            <v>1067896</v>
          </cell>
        </row>
        <row r="33144">
          <cell r="A33144">
            <v>1067896</v>
          </cell>
        </row>
        <row r="33145">
          <cell r="A33145">
            <v>1067896</v>
          </cell>
        </row>
        <row r="33146">
          <cell r="A33146">
            <v>1067896</v>
          </cell>
        </row>
        <row r="33147">
          <cell r="A33147">
            <v>1067896</v>
          </cell>
        </row>
        <row r="33148">
          <cell r="A33148">
            <v>1067896</v>
          </cell>
        </row>
        <row r="33149">
          <cell r="A33149">
            <v>1067896</v>
          </cell>
        </row>
        <row r="33150">
          <cell r="A33150">
            <v>1067896</v>
          </cell>
        </row>
        <row r="33151">
          <cell r="A33151">
            <v>1067896</v>
          </cell>
        </row>
        <row r="33152">
          <cell r="A33152">
            <v>1067896</v>
          </cell>
        </row>
        <row r="33153">
          <cell r="A33153">
            <v>1067896</v>
          </cell>
        </row>
        <row r="33154">
          <cell r="A33154">
            <v>1067896</v>
          </cell>
        </row>
        <row r="33155">
          <cell r="A33155">
            <v>1067896</v>
          </cell>
        </row>
        <row r="33156">
          <cell r="A33156">
            <v>1067896</v>
          </cell>
        </row>
        <row r="33157">
          <cell r="A33157">
            <v>1067896</v>
          </cell>
        </row>
        <row r="33158">
          <cell r="A33158">
            <v>1067896</v>
          </cell>
        </row>
        <row r="33159">
          <cell r="A33159">
            <v>1067896</v>
          </cell>
        </row>
        <row r="33160">
          <cell r="A33160">
            <v>1067896</v>
          </cell>
        </row>
        <row r="33161">
          <cell r="A33161">
            <v>1067896</v>
          </cell>
        </row>
        <row r="33162">
          <cell r="A33162">
            <v>1067896</v>
          </cell>
        </row>
        <row r="33163">
          <cell r="A33163">
            <v>1067930</v>
          </cell>
        </row>
        <row r="33164">
          <cell r="A33164">
            <v>1067930</v>
          </cell>
        </row>
        <row r="33165">
          <cell r="A33165">
            <v>1067930</v>
          </cell>
        </row>
        <row r="33166">
          <cell r="A33166">
            <v>1067932</v>
          </cell>
        </row>
        <row r="33167">
          <cell r="A33167">
            <v>1067932</v>
          </cell>
        </row>
        <row r="33168">
          <cell r="A33168">
            <v>1067957</v>
          </cell>
        </row>
        <row r="33169">
          <cell r="A33169">
            <v>1067957</v>
          </cell>
        </row>
        <row r="33170">
          <cell r="A33170">
            <v>1067957</v>
          </cell>
        </row>
        <row r="33171">
          <cell r="A33171">
            <v>1067957</v>
          </cell>
        </row>
        <row r="33172">
          <cell r="A33172">
            <v>1067957</v>
          </cell>
        </row>
        <row r="33173">
          <cell r="A33173">
            <v>1067957</v>
          </cell>
        </row>
        <row r="33174">
          <cell r="A33174">
            <v>1067957</v>
          </cell>
        </row>
        <row r="33175">
          <cell r="A33175">
            <v>1067957</v>
          </cell>
        </row>
        <row r="33176">
          <cell r="A33176">
            <v>1067957</v>
          </cell>
        </row>
        <row r="33177">
          <cell r="A33177">
            <v>1067957</v>
          </cell>
        </row>
        <row r="33178">
          <cell r="A33178">
            <v>1067957</v>
          </cell>
        </row>
        <row r="33179">
          <cell r="A33179">
            <v>1067957</v>
          </cell>
        </row>
        <row r="33180">
          <cell r="A33180">
            <v>1067957</v>
          </cell>
        </row>
        <row r="33181">
          <cell r="A33181">
            <v>1067957</v>
          </cell>
        </row>
        <row r="33182">
          <cell r="A33182">
            <v>1067957</v>
          </cell>
        </row>
        <row r="33183">
          <cell r="A33183">
            <v>1067957</v>
          </cell>
        </row>
        <row r="33184">
          <cell r="A33184">
            <v>1067957</v>
          </cell>
        </row>
        <row r="33185">
          <cell r="A33185">
            <v>1067957</v>
          </cell>
        </row>
        <row r="33186">
          <cell r="A33186">
            <v>1067957</v>
          </cell>
        </row>
        <row r="33187">
          <cell r="A33187">
            <v>1067957</v>
          </cell>
        </row>
        <row r="33188">
          <cell r="A33188">
            <v>1067957</v>
          </cell>
        </row>
        <row r="33189">
          <cell r="A33189">
            <v>1067957</v>
          </cell>
        </row>
        <row r="33190">
          <cell r="A33190">
            <v>1067957</v>
          </cell>
        </row>
        <row r="33191">
          <cell r="A33191">
            <v>1067957</v>
          </cell>
        </row>
        <row r="33192">
          <cell r="A33192">
            <v>1067957</v>
          </cell>
        </row>
        <row r="33193">
          <cell r="A33193">
            <v>1067957</v>
          </cell>
        </row>
        <row r="33194">
          <cell r="A33194">
            <v>1067957</v>
          </cell>
        </row>
        <row r="33195">
          <cell r="A33195">
            <v>1067957</v>
          </cell>
        </row>
        <row r="33196">
          <cell r="A33196">
            <v>1067957</v>
          </cell>
        </row>
        <row r="33197">
          <cell r="A33197">
            <v>1067957</v>
          </cell>
        </row>
        <row r="33198">
          <cell r="A33198">
            <v>1067957</v>
          </cell>
        </row>
        <row r="33199">
          <cell r="A33199">
            <v>1067957</v>
          </cell>
        </row>
        <row r="33200">
          <cell r="A33200">
            <v>1067957</v>
          </cell>
        </row>
        <row r="33201">
          <cell r="A33201">
            <v>1067957</v>
          </cell>
        </row>
        <row r="33202">
          <cell r="A33202">
            <v>1067957</v>
          </cell>
        </row>
        <row r="33203">
          <cell r="A33203">
            <v>1067957</v>
          </cell>
        </row>
        <row r="33204">
          <cell r="A33204">
            <v>1067957</v>
          </cell>
        </row>
        <row r="33205">
          <cell r="A33205">
            <v>1067957</v>
          </cell>
        </row>
        <row r="33206">
          <cell r="A33206">
            <v>1067957</v>
          </cell>
        </row>
        <row r="33207">
          <cell r="A33207">
            <v>1067957</v>
          </cell>
        </row>
        <row r="33208">
          <cell r="A33208">
            <v>1067957</v>
          </cell>
        </row>
        <row r="33209">
          <cell r="A33209">
            <v>1067957</v>
          </cell>
        </row>
        <row r="33210">
          <cell r="A33210">
            <v>1067957</v>
          </cell>
        </row>
        <row r="33211">
          <cell r="A33211">
            <v>1067957</v>
          </cell>
        </row>
        <row r="33212">
          <cell r="A33212">
            <v>1067957</v>
          </cell>
        </row>
        <row r="33213">
          <cell r="A33213">
            <v>1067957</v>
          </cell>
        </row>
        <row r="33214">
          <cell r="A33214">
            <v>1067957</v>
          </cell>
        </row>
        <row r="33215">
          <cell r="A33215">
            <v>1067957</v>
          </cell>
        </row>
        <row r="33216">
          <cell r="A33216">
            <v>1067957</v>
          </cell>
        </row>
        <row r="33217">
          <cell r="A33217">
            <v>1067957</v>
          </cell>
        </row>
        <row r="33218">
          <cell r="A33218">
            <v>1067957</v>
          </cell>
        </row>
        <row r="33219">
          <cell r="A33219">
            <v>1067957</v>
          </cell>
        </row>
        <row r="33220">
          <cell r="A33220">
            <v>1067957</v>
          </cell>
        </row>
        <row r="33221">
          <cell r="A33221">
            <v>1067957</v>
          </cell>
        </row>
        <row r="33222">
          <cell r="A33222">
            <v>1067957</v>
          </cell>
        </row>
        <row r="33223">
          <cell r="A33223">
            <v>1067957</v>
          </cell>
        </row>
        <row r="33224">
          <cell r="A33224">
            <v>1067957</v>
          </cell>
        </row>
        <row r="33225">
          <cell r="A33225">
            <v>1067957</v>
          </cell>
        </row>
        <row r="33226">
          <cell r="A33226">
            <v>1067957</v>
          </cell>
        </row>
        <row r="33227">
          <cell r="A33227">
            <v>1067957</v>
          </cell>
        </row>
        <row r="33228">
          <cell r="A33228">
            <v>1067957</v>
          </cell>
        </row>
        <row r="33229">
          <cell r="A33229">
            <v>1067957</v>
          </cell>
        </row>
        <row r="33230">
          <cell r="A33230">
            <v>1067957</v>
          </cell>
        </row>
        <row r="33231">
          <cell r="A33231">
            <v>1067957</v>
          </cell>
        </row>
        <row r="33232">
          <cell r="A33232">
            <v>1067957</v>
          </cell>
        </row>
        <row r="33233">
          <cell r="A33233">
            <v>1067957</v>
          </cell>
        </row>
        <row r="33234">
          <cell r="A33234">
            <v>1067957</v>
          </cell>
        </row>
        <row r="33235">
          <cell r="A33235">
            <v>1067957</v>
          </cell>
        </row>
        <row r="33236">
          <cell r="A33236">
            <v>1067957</v>
          </cell>
        </row>
        <row r="33237">
          <cell r="A33237">
            <v>1067957</v>
          </cell>
        </row>
        <row r="33238">
          <cell r="A33238">
            <v>1067957</v>
          </cell>
        </row>
        <row r="33239">
          <cell r="A33239">
            <v>1067957</v>
          </cell>
        </row>
        <row r="33240">
          <cell r="A33240">
            <v>1067957</v>
          </cell>
        </row>
        <row r="33241">
          <cell r="A33241">
            <v>1067957</v>
          </cell>
        </row>
        <row r="33242">
          <cell r="A33242">
            <v>1067957</v>
          </cell>
        </row>
        <row r="33243">
          <cell r="A33243">
            <v>1067957</v>
          </cell>
        </row>
        <row r="33244">
          <cell r="A33244">
            <v>1067957</v>
          </cell>
        </row>
        <row r="33245">
          <cell r="A33245">
            <v>1067957</v>
          </cell>
        </row>
        <row r="33246">
          <cell r="A33246">
            <v>1067957</v>
          </cell>
        </row>
        <row r="33247">
          <cell r="A33247">
            <v>1067957</v>
          </cell>
        </row>
        <row r="33248">
          <cell r="A33248">
            <v>1067957</v>
          </cell>
        </row>
        <row r="33249">
          <cell r="A33249">
            <v>1067957</v>
          </cell>
        </row>
        <row r="33250">
          <cell r="A33250">
            <v>1067957</v>
          </cell>
        </row>
        <row r="33251">
          <cell r="A33251">
            <v>1067957</v>
          </cell>
        </row>
        <row r="33252">
          <cell r="A33252">
            <v>1067957</v>
          </cell>
        </row>
        <row r="33253">
          <cell r="A33253">
            <v>1067957</v>
          </cell>
        </row>
        <row r="33254">
          <cell r="A33254">
            <v>1067957</v>
          </cell>
        </row>
        <row r="33255">
          <cell r="A33255">
            <v>1067957</v>
          </cell>
        </row>
        <row r="33256">
          <cell r="A33256">
            <v>1067957</v>
          </cell>
        </row>
        <row r="33257">
          <cell r="A33257">
            <v>1067957</v>
          </cell>
        </row>
        <row r="33258">
          <cell r="A33258">
            <v>1067957</v>
          </cell>
        </row>
        <row r="33259">
          <cell r="A33259">
            <v>1067957</v>
          </cell>
        </row>
        <row r="33260">
          <cell r="A33260">
            <v>1067957</v>
          </cell>
        </row>
        <row r="33261">
          <cell r="A33261">
            <v>1067957</v>
          </cell>
        </row>
        <row r="33262">
          <cell r="A33262">
            <v>1067957</v>
          </cell>
        </row>
        <row r="33263">
          <cell r="A33263">
            <v>1067957</v>
          </cell>
        </row>
        <row r="33264">
          <cell r="A33264">
            <v>1067957</v>
          </cell>
        </row>
        <row r="33265">
          <cell r="A33265">
            <v>1067957</v>
          </cell>
        </row>
        <row r="33266">
          <cell r="A33266">
            <v>1067957</v>
          </cell>
        </row>
        <row r="33267">
          <cell r="A33267">
            <v>1067957</v>
          </cell>
        </row>
        <row r="33268">
          <cell r="A33268">
            <v>1067957</v>
          </cell>
        </row>
        <row r="33269">
          <cell r="A33269">
            <v>1067957</v>
          </cell>
        </row>
        <row r="33270">
          <cell r="A33270">
            <v>1067957</v>
          </cell>
        </row>
        <row r="33271">
          <cell r="A33271">
            <v>1067957</v>
          </cell>
        </row>
        <row r="33272">
          <cell r="A33272">
            <v>1067957</v>
          </cell>
        </row>
        <row r="33273">
          <cell r="A33273">
            <v>1067957</v>
          </cell>
        </row>
        <row r="33274">
          <cell r="A33274">
            <v>1067957</v>
          </cell>
        </row>
        <row r="33275">
          <cell r="A33275">
            <v>1067957</v>
          </cell>
        </row>
        <row r="33276">
          <cell r="A33276">
            <v>1067957</v>
          </cell>
        </row>
        <row r="33277">
          <cell r="A33277">
            <v>1067957</v>
          </cell>
        </row>
        <row r="33278">
          <cell r="A33278">
            <v>1067957</v>
          </cell>
        </row>
        <row r="33279">
          <cell r="A33279">
            <v>1067957</v>
          </cell>
        </row>
        <row r="33280">
          <cell r="A33280">
            <v>1067957</v>
          </cell>
        </row>
        <row r="33281">
          <cell r="A33281">
            <v>1067957</v>
          </cell>
        </row>
        <row r="33282">
          <cell r="A33282">
            <v>1067957</v>
          </cell>
        </row>
        <row r="33283">
          <cell r="A33283">
            <v>1067957</v>
          </cell>
        </row>
        <row r="33284">
          <cell r="A33284">
            <v>1067957</v>
          </cell>
        </row>
        <row r="33285">
          <cell r="A33285">
            <v>1067957</v>
          </cell>
        </row>
        <row r="33286">
          <cell r="A33286">
            <v>1067957</v>
          </cell>
        </row>
        <row r="33287">
          <cell r="A33287">
            <v>1067957</v>
          </cell>
        </row>
        <row r="33288">
          <cell r="A33288">
            <v>1067957</v>
          </cell>
        </row>
        <row r="33289">
          <cell r="A33289">
            <v>1067957</v>
          </cell>
        </row>
        <row r="33290">
          <cell r="A33290">
            <v>1067957</v>
          </cell>
        </row>
        <row r="33291">
          <cell r="A33291">
            <v>1067957</v>
          </cell>
        </row>
        <row r="33292">
          <cell r="A33292">
            <v>1067957</v>
          </cell>
        </row>
        <row r="33293">
          <cell r="A33293">
            <v>1067957</v>
          </cell>
        </row>
        <row r="33294">
          <cell r="A33294">
            <v>1067957</v>
          </cell>
        </row>
        <row r="33295">
          <cell r="A33295">
            <v>1067957</v>
          </cell>
        </row>
        <row r="33296">
          <cell r="A33296">
            <v>1067957</v>
          </cell>
        </row>
        <row r="33297">
          <cell r="A33297">
            <v>1067957</v>
          </cell>
        </row>
        <row r="33298">
          <cell r="A33298">
            <v>1067957</v>
          </cell>
        </row>
        <row r="33299">
          <cell r="A33299">
            <v>1067957</v>
          </cell>
        </row>
        <row r="33300">
          <cell r="A33300">
            <v>1067957</v>
          </cell>
        </row>
        <row r="33301">
          <cell r="A33301">
            <v>1067957</v>
          </cell>
        </row>
        <row r="33302">
          <cell r="A33302">
            <v>1067957</v>
          </cell>
        </row>
        <row r="33303">
          <cell r="A33303">
            <v>1067957</v>
          </cell>
        </row>
        <row r="33304">
          <cell r="A33304">
            <v>1067957</v>
          </cell>
        </row>
        <row r="33305">
          <cell r="A33305">
            <v>1067957</v>
          </cell>
        </row>
        <row r="33306">
          <cell r="A33306">
            <v>1067957</v>
          </cell>
        </row>
        <row r="33307">
          <cell r="A33307">
            <v>1067957</v>
          </cell>
        </row>
        <row r="33308">
          <cell r="A33308">
            <v>1067957</v>
          </cell>
        </row>
        <row r="33309">
          <cell r="A33309">
            <v>1067957</v>
          </cell>
        </row>
        <row r="33310">
          <cell r="A33310">
            <v>1067957</v>
          </cell>
        </row>
        <row r="33311">
          <cell r="A33311">
            <v>1067957</v>
          </cell>
        </row>
        <row r="33312">
          <cell r="A33312">
            <v>1067957</v>
          </cell>
        </row>
        <row r="33313">
          <cell r="A33313">
            <v>1067957</v>
          </cell>
        </row>
        <row r="33314">
          <cell r="A33314">
            <v>1067957</v>
          </cell>
        </row>
        <row r="33315">
          <cell r="A33315">
            <v>1067957</v>
          </cell>
        </row>
        <row r="33316">
          <cell r="A33316">
            <v>1067957</v>
          </cell>
        </row>
        <row r="33317">
          <cell r="A33317">
            <v>1067957</v>
          </cell>
        </row>
        <row r="33318">
          <cell r="A33318">
            <v>1067957</v>
          </cell>
        </row>
        <row r="33319">
          <cell r="A33319">
            <v>1067957</v>
          </cell>
        </row>
        <row r="33320">
          <cell r="A33320">
            <v>1067957</v>
          </cell>
        </row>
        <row r="33321">
          <cell r="A33321">
            <v>1067957</v>
          </cell>
        </row>
        <row r="33322">
          <cell r="A33322">
            <v>1067957</v>
          </cell>
        </row>
        <row r="33323">
          <cell r="A33323">
            <v>1067957</v>
          </cell>
        </row>
        <row r="33324">
          <cell r="A33324">
            <v>1067957</v>
          </cell>
        </row>
        <row r="33325">
          <cell r="A33325">
            <v>1067957</v>
          </cell>
        </row>
        <row r="33326">
          <cell r="A33326">
            <v>1067957</v>
          </cell>
        </row>
        <row r="33327">
          <cell r="A33327">
            <v>1067957</v>
          </cell>
        </row>
        <row r="33328">
          <cell r="A33328">
            <v>1067957</v>
          </cell>
        </row>
        <row r="33329">
          <cell r="A33329">
            <v>1067957</v>
          </cell>
        </row>
        <row r="33330">
          <cell r="A33330">
            <v>1067957</v>
          </cell>
        </row>
        <row r="33331">
          <cell r="A33331">
            <v>1067957</v>
          </cell>
        </row>
        <row r="33332">
          <cell r="A33332">
            <v>1067957</v>
          </cell>
        </row>
        <row r="33333">
          <cell r="A33333">
            <v>1067957</v>
          </cell>
        </row>
        <row r="33334">
          <cell r="A33334">
            <v>1067957</v>
          </cell>
        </row>
        <row r="33335">
          <cell r="A33335">
            <v>1067957</v>
          </cell>
        </row>
        <row r="33336">
          <cell r="A33336">
            <v>1067957</v>
          </cell>
        </row>
        <row r="33337">
          <cell r="A33337">
            <v>1067957</v>
          </cell>
        </row>
        <row r="33338">
          <cell r="A33338">
            <v>1067957</v>
          </cell>
        </row>
        <row r="33339">
          <cell r="A33339">
            <v>1067957</v>
          </cell>
        </row>
        <row r="33340">
          <cell r="A33340">
            <v>1067957</v>
          </cell>
        </row>
        <row r="33341">
          <cell r="A33341">
            <v>1067957</v>
          </cell>
        </row>
        <row r="33342">
          <cell r="A33342">
            <v>1067957</v>
          </cell>
        </row>
        <row r="33343">
          <cell r="A33343">
            <v>1067957</v>
          </cell>
        </row>
        <row r="33344">
          <cell r="A33344">
            <v>1067957</v>
          </cell>
        </row>
        <row r="33345">
          <cell r="A33345">
            <v>1067957</v>
          </cell>
        </row>
        <row r="33346">
          <cell r="A33346">
            <v>1067957</v>
          </cell>
        </row>
        <row r="33347">
          <cell r="A33347">
            <v>1067957</v>
          </cell>
        </row>
        <row r="33348">
          <cell r="A33348">
            <v>1067957</v>
          </cell>
        </row>
        <row r="33349">
          <cell r="A33349">
            <v>1067957</v>
          </cell>
        </row>
        <row r="33350">
          <cell r="A33350">
            <v>1067957</v>
          </cell>
        </row>
        <row r="33351">
          <cell r="A33351">
            <v>1067957</v>
          </cell>
        </row>
        <row r="33352">
          <cell r="A33352">
            <v>1067957</v>
          </cell>
        </row>
        <row r="33353">
          <cell r="A33353">
            <v>1067957</v>
          </cell>
        </row>
        <row r="33354">
          <cell r="A33354">
            <v>1067957</v>
          </cell>
        </row>
        <row r="33355">
          <cell r="A33355">
            <v>1067957</v>
          </cell>
        </row>
        <row r="33356">
          <cell r="A33356">
            <v>1067957</v>
          </cell>
        </row>
        <row r="33357">
          <cell r="A33357">
            <v>1067957</v>
          </cell>
        </row>
        <row r="33358">
          <cell r="A33358">
            <v>1067957</v>
          </cell>
        </row>
        <row r="33359">
          <cell r="A33359">
            <v>1067957</v>
          </cell>
        </row>
        <row r="33360">
          <cell r="A33360">
            <v>1067957</v>
          </cell>
        </row>
        <row r="33361">
          <cell r="A33361">
            <v>1067957</v>
          </cell>
        </row>
        <row r="33362">
          <cell r="A33362">
            <v>1067957</v>
          </cell>
        </row>
        <row r="33363">
          <cell r="A33363">
            <v>1067957</v>
          </cell>
        </row>
        <row r="33364">
          <cell r="A33364">
            <v>1067957</v>
          </cell>
        </row>
        <row r="33365">
          <cell r="A33365">
            <v>1067957</v>
          </cell>
        </row>
        <row r="33366">
          <cell r="A33366">
            <v>1067980</v>
          </cell>
        </row>
        <row r="33367">
          <cell r="A33367">
            <v>1067983</v>
          </cell>
        </row>
        <row r="33368">
          <cell r="A33368">
            <v>1067983</v>
          </cell>
        </row>
        <row r="33369">
          <cell r="A33369">
            <v>1067987</v>
          </cell>
        </row>
        <row r="33370">
          <cell r="A33370">
            <v>1067987</v>
          </cell>
        </row>
        <row r="33371">
          <cell r="A33371">
            <v>1067987</v>
          </cell>
        </row>
        <row r="33372">
          <cell r="A33372">
            <v>1067989</v>
          </cell>
        </row>
        <row r="33373">
          <cell r="A33373">
            <v>1067989</v>
          </cell>
        </row>
        <row r="33374">
          <cell r="A33374">
            <v>1067991</v>
          </cell>
        </row>
        <row r="33375">
          <cell r="A33375">
            <v>1067991</v>
          </cell>
        </row>
        <row r="33376">
          <cell r="A33376">
            <v>1068282</v>
          </cell>
        </row>
        <row r="33377">
          <cell r="A33377">
            <v>1068282</v>
          </cell>
        </row>
        <row r="33378">
          <cell r="A33378">
            <v>1068282</v>
          </cell>
        </row>
        <row r="33379">
          <cell r="A33379">
            <v>1068282</v>
          </cell>
        </row>
        <row r="33380">
          <cell r="A33380">
            <v>1068282</v>
          </cell>
        </row>
        <row r="33381">
          <cell r="A33381">
            <v>1068282</v>
          </cell>
        </row>
        <row r="33382">
          <cell r="A33382">
            <v>1068284</v>
          </cell>
        </row>
        <row r="33383">
          <cell r="A33383">
            <v>1068284</v>
          </cell>
        </row>
        <row r="33384">
          <cell r="A33384">
            <v>1068284</v>
          </cell>
        </row>
        <row r="33385">
          <cell r="A33385">
            <v>1068284</v>
          </cell>
        </row>
        <row r="33386">
          <cell r="A33386">
            <v>1068284</v>
          </cell>
        </row>
        <row r="33387">
          <cell r="A33387">
            <v>1068284</v>
          </cell>
        </row>
        <row r="33388">
          <cell r="A33388">
            <v>1068284</v>
          </cell>
        </row>
        <row r="33389">
          <cell r="A33389">
            <v>1068284</v>
          </cell>
        </row>
        <row r="33390">
          <cell r="A33390">
            <v>1068290</v>
          </cell>
        </row>
        <row r="33391">
          <cell r="A33391">
            <v>1068290</v>
          </cell>
        </row>
        <row r="33392">
          <cell r="A33392">
            <v>1068303</v>
          </cell>
        </row>
        <row r="33393">
          <cell r="A33393">
            <v>1068303</v>
          </cell>
        </row>
        <row r="33394">
          <cell r="A33394">
            <v>1068303</v>
          </cell>
        </row>
        <row r="33395">
          <cell r="A33395">
            <v>1068303</v>
          </cell>
        </row>
        <row r="33396">
          <cell r="A33396">
            <v>1068303</v>
          </cell>
        </row>
        <row r="33397">
          <cell r="A33397">
            <v>1068303</v>
          </cell>
        </row>
        <row r="33398">
          <cell r="A33398">
            <v>1068303</v>
          </cell>
        </row>
        <row r="33399">
          <cell r="A33399">
            <v>1068303</v>
          </cell>
        </row>
        <row r="33400">
          <cell r="A33400">
            <v>1068303</v>
          </cell>
        </row>
        <row r="33401">
          <cell r="A33401">
            <v>1068303</v>
          </cell>
        </row>
        <row r="33402">
          <cell r="A33402">
            <v>1068303</v>
          </cell>
        </row>
        <row r="33403">
          <cell r="A33403">
            <v>1068303</v>
          </cell>
        </row>
        <row r="33404">
          <cell r="A33404">
            <v>1068303</v>
          </cell>
        </row>
        <row r="33405">
          <cell r="A33405">
            <v>1068303</v>
          </cell>
        </row>
        <row r="33406">
          <cell r="A33406">
            <v>1068303</v>
          </cell>
        </row>
        <row r="33407">
          <cell r="A33407">
            <v>1068303</v>
          </cell>
        </row>
        <row r="33408">
          <cell r="A33408">
            <v>1068304</v>
          </cell>
        </row>
        <row r="33409">
          <cell r="A33409">
            <v>1068304</v>
          </cell>
        </row>
        <row r="33410">
          <cell r="A33410">
            <v>1068304</v>
          </cell>
        </row>
        <row r="33411">
          <cell r="A33411">
            <v>1068304</v>
          </cell>
        </row>
        <row r="33412">
          <cell r="A33412">
            <v>1068304</v>
          </cell>
        </row>
        <row r="33413">
          <cell r="A33413">
            <v>1068304</v>
          </cell>
        </row>
        <row r="33414">
          <cell r="A33414">
            <v>1068304</v>
          </cell>
        </row>
        <row r="33415">
          <cell r="A33415">
            <v>1068304</v>
          </cell>
        </row>
        <row r="33416">
          <cell r="A33416">
            <v>1068304</v>
          </cell>
        </row>
        <row r="33417">
          <cell r="A33417">
            <v>1068304</v>
          </cell>
        </row>
        <row r="33418">
          <cell r="A33418">
            <v>1068304</v>
          </cell>
        </row>
        <row r="33419">
          <cell r="A33419">
            <v>1068304</v>
          </cell>
        </row>
        <row r="33420">
          <cell r="A33420">
            <v>1068304</v>
          </cell>
        </row>
        <row r="33421">
          <cell r="A33421">
            <v>1068304</v>
          </cell>
        </row>
        <row r="33422">
          <cell r="A33422">
            <v>1068304</v>
          </cell>
        </row>
        <row r="33423">
          <cell r="A33423">
            <v>1068304</v>
          </cell>
        </row>
        <row r="33424">
          <cell r="A33424">
            <v>1068304</v>
          </cell>
        </row>
        <row r="33425">
          <cell r="A33425">
            <v>1068304</v>
          </cell>
        </row>
        <row r="33426">
          <cell r="A33426">
            <v>1068304</v>
          </cell>
        </row>
        <row r="33427">
          <cell r="A33427">
            <v>1068304</v>
          </cell>
        </row>
        <row r="33428">
          <cell r="A33428">
            <v>1068304</v>
          </cell>
        </row>
        <row r="33429">
          <cell r="A33429">
            <v>1068304</v>
          </cell>
        </row>
        <row r="33430">
          <cell r="A33430">
            <v>1068304</v>
          </cell>
        </row>
        <row r="33431">
          <cell r="A33431">
            <v>1068304</v>
          </cell>
        </row>
        <row r="33432">
          <cell r="A33432">
            <v>1068304</v>
          </cell>
        </row>
        <row r="33433">
          <cell r="A33433">
            <v>1068304</v>
          </cell>
        </row>
        <row r="33434">
          <cell r="A33434">
            <v>1068304</v>
          </cell>
        </row>
        <row r="33435">
          <cell r="A33435">
            <v>1068304</v>
          </cell>
        </row>
        <row r="33436">
          <cell r="A33436">
            <v>1068827</v>
          </cell>
        </row>
        <row r="33437">
          <cell r="A33437">
            <v>1068827</v>
          </cell>
        </row>
        <row r="33438">
          <cell r="A33438">
            <v>1068827</v>
          </cell>
        </row>
        <row r="33439">
          <cell r="A33439">
            <v>1068827</v>
          </cell>
        </row>
        <row r="33440">
          <cell r="A33440">
            <v>1068827</v>
          </cell>
        </row>
        <row r="33441">
          <cell r="A33441">
            <v>1068827</v>
          </cell>
        </row>
        <row r="33442">
          <cell r="A33442">
            <v>1068827</v>
          </cell>
        </row>
        <row r="33443">
          <cell r="A33443">
            <v>1068827</v>
          </cell>
        </row>
        <row r="33444">
          <cell r="A33444">
            <v>1068827</v>
          </cell>
        </row>
        <row r="33445">
          <cell r="A33445">
            <v>1068827</v>
          </cell>
        </row>
        <row r="33446">
          <cell r="A33446">
            <v>1068827</v>
          </cell>
        </row>
        <row r="33447">
          <cell r="A33447">
            <v>1068827</v>
          </cell>
        </row>
        <row r="33448">
          <cell r="A33448">
            <v>1068827</v>
          </cell>
        </row>
        <row r="33449">
          <cell r="A33449">
            <v>1068827</v>
          </cell>
        </row>
        <row r="33450">
          <cell r="A33450">
            <v>1068827</v>
          </cell>
        </row>
        <row r="33451">
          <cell r="A33451">
            <v>1068827</v>
          </cell>
        </row>
        <row r="33452">
          <cell r="A33452">
            <v>1068827</v>
          </cell>
        </row>
        <row r="33453">
          <cell r="A33453">
            <v>1068827</v>
          </cell>
        </row>
        <row r="33454">
          <cell r="A33454">
            <v>1068827</v>
          </cell>
        </row>
        <row r="33455">
          <cell r="A33455">
            <v>1068827</v>
          </cell>
        </row>
        <row r="33456">
          <cell r="A33456">
            <v>1068827</v>
          </cell>
        </row>
        <row r="33457">
          <cell r="A33457">
            <v>1068827</v>
          </cell>
        </row>
        <row r="33458">
          <cell r="A33458">
            <v>1068827</v>
          </cell>
        </row>
        <row r="33459">
          <cell r="A33459">
            <v>1068827</v>
          </cell>
        </row>
        <row r="33460">
          <cell r="A33460">
            <v>1068827</v>
          </cell>
        </row>
        <row r="33461">
          <cell r="A33461">
            <v>1068827</v>
          </cell>
        </row>
        <row r="33462">
          <cell r="A33462">
            <v>1068827</v>
          </cell>
        </row>
        <row r="33463">
          <cell r="A33463">
            <v>1068827</v>
          </cell>
        </row>
        <row r="33464">
          <cell r="A33464">
            <v>1068827</v>
          </cell>
        </row>
        <row r="33465">
          <cell r="A33465">
            <v>1068827</v>
          </cell>
        </row>
        <row r="33466">
          <cell r="A33466">
            <v>1068827</v>
          </cell>
        </row>
        <row r="33467">
          <cell r="A33467">
            <v>1068827</v>
          </cell>
        </row>
        <row r="33468">
          <cell r="A33468">
            <v>1068827</v>
          </cell>
        </row>
        <row r="33469">
          <cell r="A33469">
            <v>1068827</v>
          </cell>
        </row>
        <row r="33470">
          <cell r="A33470">
            <v>1068827</v>
          </cell>
        </row>
        <row r="33471">
          <cell r="A33471">
            <v>1068827</v>
          </cell>
        </row>
        <row r="33472">
          <cell r="A33472">
            <v>1068827</v>
          </cell>
        </row>
        <row r="33473">
          <cell r="A33473">
            <v>1068829</v>
          </cell>
        </row>
        <row r="33474">
          <cell r="A33474">
            <v>1068829</v>
          </cell>
        </row>
        <row r="33475">
          <cell r="A33475">
            <v>1068829</v>
          </cell>
        </row>
        <row r="33476">
          <cell r="A33476">
            <v>1068829</v>
          </cell>
        </row>
        <row r="33477">
          <cell r="A33477">
            <v>1068829</v>
          </cell>
        </row>
        <row r="33478">
          <cell r="A33478">
            <v>1068829</v>
          </cell>
        </row>
        <row r="33479">
          <cell r="A33479">
            <v>1068829</v>
          </cell>
        </row>
        <row r="33480">
          <cell r="A33480">
            <v>1068829</v>
          </cell>
        </row>
        <row r="33481">
          <cell r="A33481">
            <v>1068829</v>
          </cell>
        </row>
        <row r="33482">
          <cell r="A33482">
            <v>1068829</v>
          </cell>
        </row>
        <row r="33483">
          <cell r="A33483">
            <v>1068829</v>
          </cell>
        </row>
        <row r="33484">
          <cell r="A33484">
            <v>1068829</v>
          </cell>
        </row>
        <row r="33485">
          <cell r="A33485">
            <v>1068829</v>
          </cell>
        </row>
        <row r="33486">
          <cell r="A33486">
            <v>1068988</v>
          </cell>
        </row>
        <row r="33487">
          <cell r="A33487">
            <v>1068988</v>
          </cell>
        </row>
        <row r="33488">
          <cell r="A33488">
            <v>1069019</v>
          </cell>
        </row>
        <row r="33489">
          <cell r="A33489">
            <v>1071910</v>
          </cell>
        </row>
        <row r="33490">
          <cell r="A33490">
            <v>1071910</v>
          </cell>
        </row>
        <row r="33491">
          <cell r="A33491">
            <v>1071910</v>
          </cell>
        </row>
        <row r="33492">
          <cell r="A33492">
            <v>1074746</v>
          </cell>
        </row>
        <row r="33493">
          <cell r="A33493">
            <v>1074759</v>
          </cell>
        </row>
        <row r="33494">
          <cell r="A33494">
            <v>1074759</v>
          </cell>
        </row>
        <row r="33495">
          <cell r="A33495">
            <v>1074806</v>
          </cell>
        </row>
        <row r="33496">
          <cell r="A33496">
            <v>1074806</v>
          </cell>
        </row>
        <row r="33497">
          <cell r="A33497">
            <v>1074807</v>
          </cell>
        </row>
        <row r="33498">
          <cell r="A33498">
            <v>1074807</v>
          </cell>
        </row>
        <row r="33499">
          <cell r="A33499">
            <v>1074809</v>
          </cell>
        </row>
        <row r="33500">
          <cell r="A33500">
            <v>1074809</v>
          </cell>
        </row>
        <row r="33501">
          <cell r="A33501">
            <v>1074809</v>
          </cell>
        </row>
        <row r="33502">
          <cell r="A33502">
            <v>1074814</v>
          </cell>
        </row>
        <row r="33503">
          <cell r="A33503">
            <v>1074814</v>
          </cell>
        </row>
        <row r="33504">
          <cell r="A33504">
            <v>1074815</v>
          </cell>
        </row>
        <row r="33505">
          <cell r="A33505">
            <v>1074815</v>
          </cell>
        </row>
        <row r="33506">
          <cell r="A33506">
            <v>1074815</v>
          </cell>
        </row>
        <row r="33507">
          <cell r="A33507">
            <v>1074816</v>
          </cell>
        </row>
        <row r="33508">
          <cell r="A33508">
            <v>1074816</v>
          </cell>
        </row>
        <row r="33509">
          <cell r="A33509">
            <v>1074816</v>
          </cell>
        </row>
        <row r="33510">
          <cell r="A33510">
            <v>1074817</v>
          </cell>
        </row>
        <row r="33511">
          <cell r="A33511">
            <v>1074817</v>
          </cell>
        </row>
        <row r="33512">
          <cell r="A33512">
            <v>1074818</v>
          </cell>
        </row>
        <row r="33513">
          <cell r="A33513">
            <v>1074818</v>
          </cell>
        </row>
        <row r="33514">
          <cell r="A33514">
            <v>1074818</v>
          </cell>
        </row>
        <row r="33515">
          <cell r="A33515">
            <v>1074818</v>
          </cell>
        </row>
        <row r="33516">
          <cell r="A33516">
            <v>1074819</v>
          </cell>
        </row>
        <row r="33517">
          <cell r="A33517">
            <v>1074819</v>
          </cell>
        </row>
        <row r="33518">
          <cell r="A33518">
            <v>1074820</v>
          </cell>
        </row>
        <row r="33519">
          <cell r="A33519">
            <v>1074820</v>
          </cell>
        </row>
        <row r="33520">
          <cell r="A33520">
            <v>1074832</v>
          </cell>
        </row>
        <row r="33521">
          <cell r="A33521">
            <v>1074832</v>
          </cell>
        </row>
        <row r="33522">
          <cell r="A33522">
            <v>1074836</v>
          </cell>
        </row>
        <row r="33523">
          <cell r="A33523">
            <v>1074836</v>
          </cell>
        </row>
        <row r="33524">
          <cell r="A33524">
            <v>1074837</v>
          </cell>
        </row>
        <row r="33525">
          <cell r="A33525">
            <v>1074837</v>
          </cell>
        </row>
        <row r="33526">
          <cell r="A33526">
            <v>1074837</v>
          </cell>
        </row>
        <row r="33527">
          <cell r="A33527">
            <v>1074837</v>
          </cell>
        </row>
        <row r="33528">
          <cell r="A33528">
            <v>1074837</v>
          </cell>
        </row>
        <row r="33529">
          <cell r="A33529">
            <v>1074838</v>
          </cell>
        </row>
        <row r="33530">
          <cell r="A33530">
            <v>1074838</v>
          </cell>
        </row>
        <row r="33531">
          <cell r="A33531">
            <v>1074838</v>
          </cell>
        </row>
        <row r="33532">
          <cell r="A33532">
            <v>1074840</v>
          </cell>
        </row>
        <row r="33533">
          <cell r="A33533">
            <v>1074840</v>
          </cell>
        </row>
        <row r="33534">
          <cell r="A33534">
            <v>1074840</v>
          </cell>
        </row>
        <row r="33535">
          <cell r="A33535">
            <v>1074840</v>
          </cell>
        </row>
        <row r="33536">
          <cell r="A33536">
            <v>1074840</v>
          </cell>
        </row>
        <row r="33537">
          <cell r="A33537">
            <v>1074841</v>
          </cell>
        </row>
        <row r="33538">
          <cell r="A33538">
            <v>1074841</v>
          </cell>
        </row>
        <row r="33539">
          <cell r="A33539">
            <v>1074841</v>
          </cell>
        </row>
        <row r="33540">
          <cell r="A33540">
            <v>1074842</v>
          </cell>
        </row>
        <row r="33541">
          <cell r="A33541">
            <v>1074842</v>
          </cell>
        </row>
        <row r="33542">
          <cell r="A33542">
            <v>1074843</v>
          </cell>
        </row>
        <row r="33543">
          <cell r="A33543">
            <v>1074843</v>
          </cell>
        </row>
        <row r="33544">
          <cell r="A33544">
            <v>1074843</v>
          </cell>
        </row>
        <row r="33545">
          <cell r="A33545">
            <v>1074843</v>
          </cell>
        </row>
        <row r="33546">
          <cell r="A33546">
            <v>1074843</v>
          </cell>
        </row>
        <row r="33547">
          <cell r="A33547">
            <v>1074844</v>
          </cell>
        </row>
        <row r="33548">
          <cell r="A33548">
            <v>1074844</v>
          </cell>
        </row>
        <row r="33549">
          <cell r="A33549">
            <v>1074847</v>
          </cell>
        </row>
        <row r="33550">
          <cell r="A33550">
            <v>1074847</v>
          </cell>
        </row>
        <row r="33551">
          <cell r="A33551">
            <v>1074847</v>
          </cell>
        </row>
        <row r="33552">
          <cell r="A33552">
            <v>1074847</v>
          </cell>
        </row>
        <row r="33553">
          <cell r="A33553">
            <v>1074847</v>
          </cell>
        </row>
        <row r="33554">
          <cell r="A33554">
            <v>1074847</v>
          </cell>
        </row>
        <row r="33555">
          <cell r="A33555">
            <v>1074847</v>
          </cell>
        </row>
        <row r="33556">
          <cell r="A33556">
            <v>1074847</v>
          </cell>
        </row>
        <row r="33557">
          <cell r="A33557">
            <v>1074847</v>
          </cell>
        </row>
        <row r="33558">
          <cell r="A33558">
            <v>1074847</v>
          </cell>
        </row>
        <row r="33559">
          <cell r="A33559">
            <v>1074848</v>
          </cell>
        </row>
        <row r="33560">
          <cell r="A33560">
            <v>1074848</v>
          </cell>
        </row>
        <row r="33561">
          <cell r="A33561">
            <v>1074848</v>
          </cell>
        </row>
        <row r="33562">
          <cell r="A33562">
            <v>1074850</v>
          </cell>
        </row>
        <row r="33563">
          <cell r="A33563">
            <v>1074851</v>
          </cell>
        </row>
        <row r="33564">
          <cell r="A33564">
            <v>1074851</v>
          </cell>
        </row>
        <row r="33565">
          <cell r="A33565">
            <v>1074917</v>
          </cell>
        </row>
        <row r="33566">
          <cell r="A33566">
            <v>1074917</v>
          </cell>
        </row>
        <row r="33567">
          <cell r="A33567">
            <v>1074917</v>
          </cell>
        </row>
        <row r="33568">
          <cell r="A33568">
            <v>1074917</v>
          </cell>
        </row>
        <row r="33569">
          <cell r="A33569">
            <v>1074917</v>
          </cell>
        </row>
        <row r="33570">
          <cell r="A33570">
            <v>1074917</v>
          </cell>
        </row>
        <row r="33571">
          <cell r="A33571">
            <v>1074917</v>
          </cell>
        </row>
        <row r="33572">
          <cell r="A33572">
            <v>1074917</v>
          </cell>
        </row>
        <row r="33573">
          <cell r="A33573">
            <v>1074917</v>
          </cell>
        </row>
        <row r="33574">
          <cell r="A33574">
            <v>1074917</v>
          </cell>
        </row>
        <row r="33575">
          <cell r="A33575">
            <v>1074917</v>
          </cell>
        </row>
        <row r="33576">
          <cell r="A33576">
            <v>1074929</v>
          </cell>
        </row>
        <row r="33577">
          <cell r="A33577">
            <v>1074929</v>
          </cell>
        </row>
        <row r="33578">
          <cell r="A33578">
            <v>1074950</v>
          </cell>
        </row>
        <row r="33579">
          <cell r="A33579">
            <v>1074950</v>
          </cell>
        </row>
        <row r="33580">
          <cell r="A33580">
            <v>1074950</v>
          </cell>
        </row>
        <row r="33581">
          <cell r="A33581">
            <v>1074950</v>
          </cell>
        </row>
        <row r="33582">
          <cell r="A33582">
            <v>1074950</v>
          </cell>
        </row>
        <row r="33583">
          <cell r="A33583">
            <v>1074950</v>
          </cell>
        </row>
        <row r="33584">
          <cell r="A33584">
            <v>1074986</v>
          </cell>
        </row>
        <row r="33585">
          <cell r="A33585">
            <v>1074986</v>
          </cell>
        </row>
        <row r="33586">
          <cell r="A33586">
            <v>1074986</v>
          </cell>
        </row>
        <row r="33587">
          <cell r="A33587">
            <v>1074986</v>
          </cell>
        </row>
        <row r="33588">
          <cell r="A33588">
            <v>1074986</v>
          </cell>
        </row>
        <row r="33589">
          <cell r="A33589">
            <v>1074986</v>
          </cell>
        </row>
        <row r="33590">
          <cell r="A33590">
            <v>1074986</v>
          </cell>
        </row>
        <row r="33591">
          <cell r="A33591">
            <v>1074994</v>
          </cell>
        </row>
        <row r="33592">
          <cell r="A33592">
            <v>1074994</v>
          </cell>
        </row>
        <row r="33593">
          <cell r="A33593">
            <v>1075047</v>
          </cell>
        </row>
        <row r="33594">
          <cell r="A33594">
            <v>1075047</v>
          </cell>
        </row>
        <row r="33595">
          <cell r="A33595">
            <v>1075047</v>
          </cell>
        </row>
        <row r="33596">
          <cell r="A33596">
            <v>1075047</v>
          </cell>
        </row>
        <row r="33597">
          <cell r="A33597">
            <v>1075047</v>
          </cell>
        </row>
        <row r="33598">
          <cell r="A33598">
            <v>1075071</v>
          </cell>
        </row>
        <row r="33599">
          <cell r="A33599">
            <v>1075071</v>
          </cell>
        </row>
        <row r="33600">
          <cell r="A33600">
            <v>1075071</v>
          </cell>
        </row>
        <row r="33601">
          <cell r="A33601">
            <v>1075071</v>
          </cell>
        </row>
        <row r="33602">
          <cell r="A33602">
            <v>1075071</v>
          </cell>
        </row>
        <row r="33603">
          <cell r="A33603">
            <v>1075071</v>
          </cell>
        </row>
        <row r="33604">
          <cell r="A33604">
            <v>1075071</v>
          </cell>
        </row>
        <row r="33605">
          <cell r="A33605">
            <v>1075071</v>
          </cell>
        </row>
        <row r="33606">
          <cell r="A33606">
            <v>1075071</v>
          </cell>
        </row>
        <row r="33607">
          <cell r="A33607">
            <v>1075079</v>
          </cell>
        </row>
        <row r="33608">
          <cell r="A33608">
            <v>1075087</v>
          </cell>
        </row>
        <row r="33609">
          <cell r="A33609">
            <v>1075087</v>
          </cell>
        </row>
        <row r="33610">
          <cell r="A33610">
            <v>1075087</v>
          </cell>
        </row>
        <row r="33611">
          <cell r="A33611">
            <v>1075087</v>
          </cell>
        </row>
        <row r="33612">
          <cell r="A33612">
            <v>1075087</v>
          </cell>
        </row>
        <row r="33613">
          <cell r="A33613">
            <v>1075087</v>
          </cell>
        </row>
        <row r="33614">
          <cell r="A33614">
            <v>1075087</v>
          </cell>
        </row>
        <row r="33615">
          <cell r="A33615">
            <v>1075129</v>
          </cell>
        </row>
        <row r="33616">
          <cell r="A33616">
            <v>1075129</v>
          </cell>
        </row>
        <row r="33617">
          <cell r="A33617">
            <v>1075130</v>
          </cell>
        </row>
        <row r="33618">
          <cell r="A33618">
            <v>1075131</v>
          </cell>
        </row>
        <row r="33619">
          <cell r="A33619">
            <v>1075131</v>
          </cell>
        </row>
        <row r="33620">
          <cell r="A33620">
            <v>1075131</v>
          </cell>
        </row>
        <row r="33621">
          <cell r="A33621">
            <v>1075133</v>
          </cell>
        </row>
        <row r="33622">
          <cell r="A33622">
            <v>1075133</v>
          </cell>
        </row>
        <row r="33623">
          <cell r="A33623">
            <v>1075133</v>
          </cell>
        </row>
        <row r="33624">
          <cell r="A33624">
            <v>1075137</v>
          </cell>
        </row>
        <row r="33625">
          <cell r="A33625">
            <v>1075137</v>
          </cell>
        </row>
        <row r="33626">
          <cell r="A33626">
            <v>1075138</v>
          </cell>
        </row>
        <row r="33627">
          <cell r="A33627">
            <v>1075138</v>
          </cell>
        </row>
        <row r="33628">
          <cell r="A33628">
            <v>1075140</v>
          </cell>
        </row>
        <row r="33629">
          <cell r="A33629">
            <v>1075140</v>
          </cell>
        </row>
        <row r="33630">
          <cell r="A33630">
            <v>1075140</v>
          </cell>
        </row>
        <row r="33631">
          <cell r="A33631">
            <v>1075141</v>
          </cell>
        </row>
        <row r="33632">
          <cell r="A33632">
            <v>1075141</v>
          </cell>
        </row>
        <row r="33633">
          <cell r="A33633">
            <v>1075141</v>
          </cell>
        </row>
        <row r="33634">
          <cell r="A33634">
            <v>1075142</v>
          </cell>
        </row>
        <row r="33635">
          <cell r="A33635">
            <v>1075142</v>
          </cell>
        </row>
        <row r="33636">
          <cell r="A33636">
            <v>1075142</v>
          </cell>
        </row>
        <row r="33637">
          <cell r="A33637">
            <v>1075151</v>
          </cell>
        </row>
        <row r="33638">
          <cell r="A33638">
            <v>1075151</v>
          </cell>
        </row>
        <row r="33639">
          <cell r="A33639">
            <v>1075156</v>
          </cell>
        </row>
        <row r="33640">
          <cell r="A33640">
            <v>1075156</v>
          </cell>
        </row>
        <row r="33641">
          <cell r="A33641">
            <v>1075156</v>
          </cell>
        </row>
        <row r="33642">
          <cell r="A33642">
            <v>1075156</v>
          </cell>
        </row>
        <row r="33643">
          <cell r="A33643">
            <v>1075157</v>
          </cell>
        </row>
        <row r="33644">
          <cell r="A33644">
            <v>1075159</v>
          </cell>
        </row>
        <row r="33645">
          <cell r="A33645">
            <v>1075160</v>
          </cell>
        </row>
        <row r="33646">
          <cell r="A33646">
            <v>1075164</v>
          </cell>
        </row>
        <row r="33647">
          <cell r="A33647">
            <v>1075181</v>
          </cell>
        </row>
        <row r="33648">
          <cell r="A33648">
            <v>1075189</v>
          </cell>
        </row>
        <row r="33649">
          <cell r="A33649">
            <v>1075190</v>
          </cell>
        </row>
        <row r="33650">
          <cell r="A33650">
            <v>1075193</v>
          </cell>
        </row>
        <row r="33651">
          <cell r="A33651">
            <v>1075266</v>
          </cell>
        </row>
        <row r="33652">
          <cell r="A33652">
            <v>1075386</v>
          </cell>
        </row>
        <row r="33653">
          <cell r="A33653">
            <v>1075387</v>
          </cell>
        </row>
        <row r="33654">
          <cell r="A33654">
            <v>1075388</v>
          </cell>
        </row>
        <row r="33655">
          <cell r="A33655">
            <v>1075391</v>
          </cell>
        </row>
        <row r="33656">
          <cell r="A33656">
            <v>1075393</v>
          </cell>
        </row>
        <row r="33657">
          <cell r="A33657">
            <v>1075403</v>
          </cell>
        </row>
        <row r="33658">
          <cell r="A33658">
            <v>1075407</v>
          </cell>
        </row>
        <row r="33659">
          <cell r="A33659">
            <v>1075407</v>
          </cell>
        </row>
        <row r="33660">
          <cell r="A33660">
            <v>1075407</v>
          </cell>
        </row>
        <row r="33661">
          <cell r="A33661">
            <v>1075407</v>
          </cell>
        </row>
        <row r="33662">
          <cell r="A33662">
            <v>1075410</v>
          </cell>
        </row>
        <row r="33663">
          <cell r="A33663">
            <v>1075416</v>
          </cell>
        </row>
        <row r="33664">
          <cell r="A33664">
            <v>1075416</v>
          </cell>
        </row>
        <row r="33665">
          <cell r="A33665">
            <v>1075417</v>
          </cell>
        </row>
        <row r="33666">
          <cell r="A33666">
            <v>1075417</v>
          </cell>
        </row>
        <row r="33667">
          <cell r="A33667">
            <v>1075420</v>
          </cell>
        </row>
        <row r="33668">
          <cell r="A33668">
            <v>1075420</v>
          </cell>
        </row>
        <row r="33669">
          <cell r="A33669">
            <v>1075420</v>
          </cell>
        </row>
        <row r="33670">
          <cell r="A33670">
            <v>1075420</v>
          </cell>
        </row>
        <row r="33671">
          <cell r="A33671">
            <v>1075421</v>
          </cell>
        </row>
        <row r="33672">
          <cell r="A33672">
            <v>1075421</v>
          </cell>
        </row>
        <row r="33673">
          <cell r="A33673">
            <v>1075421</v>
          </cell>
        </row>
        <row r="33674">
          <cell r="A33674">
            <v>1075421</v>
          </cell>
        </row>
        <row r="33675">
          <cell r="A33675">
            <v>1075421</v>
          </cell>
        </row>
        <row r="33676">
          <cell r="A33676">
            <v>1075421</v>
          </cell>
        </row>
        <row r="33677">
          <cell r="A33677">
            <v>1075434</v>
          </cell>
        </row>
        <row r="33678">
          <cell r="A33678">
            <v>1075434</v>
          </cell>
        </row>
        <row r="33679">
          <cell r="A33679">
            <v>1075434</v>
          </cell>
        </row>
        <row r="33680">
          <cell r="A33680">
            <v>1075434</v>
          </cell>
        </row>
        <row r="33681">
          <cell r="A33681">
            <v>1075434</v>
          </cell>
        </row>
        <row r="33682">
          <cell r="A33682">
            <v>1075434</v>
          </cell>
        </row>
        <row r="33683">
          <cell r="A33683">
            <v>1075434</v>
          </cell>
        </row>
        <row r="33684">
          <cell r="A33684">
            <v>1075434</v>
          </cell>
        </row>
        <row r="33685">
          <cell r="A33685">
            <v>1075438</v>
          </cell>
        </row>
        <row r="33686">
          <cell r="A33686">
            <v>1075440</v>
          </cell>
        </row>
        <row r="33687">
          <cell r="A33687">
            <v>1075453</v>
          </cell>
        </row>
        <row r="33688">
          <cell r="A33688">
            <v>1075454</v>
          </cell>
        </row>
        <row r="33689">
          <cell r="A33689">
            <v>1075487</v>
          </cell>
        </row>
        <row r="33690">
          <cell r="A33690">
            <v>1075487</v>
          </cell>
        </row>
        <row r="33691">
          <cell r="A33691">
            <v>1075487</v>
          </cell>
        </row>
        <row r="33692">
          <cell r="A33692">
            <v>1075487</v>
          </cell>
        </row>
        <row r="33693">
          <cell r="A33693">
            <v>1075487</v>
          </cell>
        </row>
        <row r="33694">
          <cell r="A33694">
            <v>1075487</v>
          </cell>
        </row>
        <row r="33695">
          <cell r="A33695">
            <v>1075487</v>
          </cell>
        </row>
        <row r="33696">
          <cell r="A33696">
            <v>1075487</v>
          </cell>
        </row>
        <row r="33697">
          <cell r="A33697">
            <v>1075488</v>
          </cell>
        </row>
        <row r="33698">
          <cell r="A33698">
            <v>1075488</v>
          </cell>
        </row>
        <row r="33699">
          <cell r="A33699">
            <v>1075488</v>
          </cell>
        </row>
        <row r="33700">
          <cell r="A33700">
            <v>1075489</v>
          </cell>
        </row>
        <row r="33701">
          <cell r="A33701">
            <v>1075491</v>
          </cell>
        </row>
        <row r="33702">
          <cell r="A33702">
            <v>1075491</v>
          </cell>
        </row>
        <row r="33703">
          <cell r="A33703">
            <v>1075523</v>
          </cell>
        </row>
        <row r="33704">
          <cell r="A33704">
            <v>1075523</v>
          </cell>
        </row>
        <row r="33705">
          <cell r="A33705">
            <v>1075523</v>
          </cell>
        </row>
        <row r="33706">
          <cell r="A33706">
            <v>1075523</v>
          </cell>
        </row>
        <row r="33707">
          <cell r="A33707">
            <v>1075524</v>
          </cell>
        </row>
        <row r="33708">
          <cell r="A33708">
            <v>1075524</v>
          </cell>
        </row>
        <row r="33709">
          <cell r="A33709">
            <v>1075525</v>
          </cell>
        </row>
        <row r="33710">
          <cell r="A33710">
            <v>1075525</v>
          </cell>
        </row>
        <row r="33711">
          <cell r="A33711">
            <v>1075538</v>
          </cell>
        </row>
        <row r="33712">
          <cell r="A33712">
            <v>1075538</v>
          </cell>
        </row>
        <row r="33713">
          <cell r="A33713">
            <v>1075546</v>
          </cell>
        </row>
        <row r="33714">
          <cell r="A33714">
            <v>1076050</v>
          </cell>
        </row>
        <row r="33715">
          <cell r="A33715">
            <v>1076050</v>
          </cell>
        </row>
        <row r="33716">
          <cell r="A33716">
            <v>1076050</v>
          </cell>
        </row>
        <row r="33717">
          <cell r="A33717">
            <v>1076050</v>
          </cell>
        </row>
        <row r="33718">
          <cell r="A33718">
            <v>1076080</v>
          </cell>
        </row>
        <row r="33719">
          <cell r="A33719">
            <v>1076080</v>
          </cell>
        </row>
        <row r="33720">
          <cell r="A33720">
            <v>1076080</v>
          </cell>
        </row>
        <row r="33721">
          <cell r="A33721">
            <v>1076104</v>
          </cell>
        </row>
        <row r="33722">
          <cell r="A33722">
            <v>1076104</v>
          </cell>
        </row>
        <row r="33723">
          <cell r="A33723">
            <v>1076104</v>
          </cell>
        </row>
        <row r="33724">
          <cell r="A33724">
            <v>1076104</v>
          </cell>
        </row>
        <row r="33725">
          <cell r="A33725">
            <v>1076104</v>
          </cell>
        </row>
        <row r="33726">
          <cell r="A33726">
            <v>1076104</v>
          </cell>
        </row>
        <row r="33727">
          <cell r="A33727">
            <v>1076104</v>
          </cell>
        </row>
        <row r="33728">
          <cell r="A33728">
            <v>1076104</v>
          </cell>
        </row>
        <row r="33729">
          <cell r="A33729">
            <v>1076105</v>
          </cell>
        </row>
        <row r="33730">
          <cell r="A33730">
            <v>1076112</v>
          </cell>
        </row>
        <row r="33731">
          <cell r="A33731">
            <v>1076158</v>
          </cell>
        </row>
        <row r="33732">
          <cell r="A33732">
            <v>1076158</v>
          </cell>
        </row>
        <row r="33733">
          <cell r="A33733">
            <v>1076158</v>
          </cell>
        </row>
        <row r="33734">
          <cell r="A33734">
            <v>1076158</v>
          </cell>
        </row>
        <row r="33735">
          <cell r="A33735">
            <v>1076160</v>
          </cell>
        </row>
        <row r="33736">
          <cell r="A33736">
            <v>1076160</v>
          </cell>
        </row>
        <row r="33737">
          <cell r="A33737">
            <v>1076160</v>
          </cell>
        </row>
        <row r="33738">
          <cell r="A33738">
            <v>1076160</v>
          </cell>
        </row>
        <row r="33739">
          <cell r="A33739">
            <v>1076160</v>
          </cell>
        </row>
        <row r="33740">
          <cell r="A33740">
            <v>1076160</v>
          </cell>
        </row>
        <row r="33741">
          <cell r="A33741">
            <v>1076160</v>
          </cell>
        </row>
        <row r="33742">
          <cell r="A33742">
            <v>1076160</v>
          </cell>
        </row>
        <row r="33743">
          <cell r="A33743">
            <v>1076175</v>
          </cell>
        </row>
        <row r="33744">
          <cell r="A33744">
            <v>1076175</v>
          </cell>
        </row>
        <row r="33745">
          <cell r="A33745">
            <v>1076175</v>
          </cell>
        </row>
        <row r="33746">
          <cell r="A33746">
            <v>1076175</v>
          </cell>
        </row>
        <row r="33747">
          <cell r="A33747">
            <v>1076184</v>
          </cell>
        </row>
        <row r="33748">
          <cell r="A33748">
            <v>1076184</v>
          </cell>
        </row>
        <row r="33749">
          <cell r="A33749">
            <v>1076186</v>
          </cell>
        </row>
        <row r="33750">
          <cell r="A33750">
            <v>1076229</v>
          </cell>
        </row>
        <row r="33751">
          <cell r="A33751">
            <v>1076230</v>
          </cell>
        </row>
        <row r="33752">
          <cell r="A33752">
            <v>1076230</v>
          </cell>
        </row>
        <row r="33753">
          <cell r="A33753">
            <v>1076230</v>
          </cell>
        </row>
        <row r="33754">
          <cell r="A33754">
            <v>1076242</v>
          </cell>
        </row>
        <row r="33755">
          <cell r="A33755">
            <v>1076328</v>
          </cell>
        </row>
        <row r="33756">
          <cell r="A33756">
            <v>1076527</v>
          </cell>
        </row>
        <row r="33757">
          <cell r="A33757">
            <v>1076527</v>
          </cell>
        </row>
        <row r="33758">
          <cell r="A33758">
            <v>1076527</v>
          </cell>
        </row>
        <row r="33759">
          <cell r="A33759">
            <v>1076527</v>
          </cell>
        </row>
        <row r="33760">
          <cell r="A33760">
            <v>1076527</v>
          </cell>
        </row>
        <row r="33761">
          <cell r="A33761">
            <v>1076527</v>
          </cell>
        </row>
        <row r="33762">
          <cell r="A33762">
            <v>1076527</v>
          </cell>
        </row>
        <row r="33763">
          <cell r="A33763">
            <v>1076527</v>
          </cell>
        </row>
        <row r="33764">
          <cell r="A33764">
            <v>1076527</v>
          </cell>
        </row>
        <row r="33765">
          <cell r="A33765">
            <v>1076527</v>
          </cell>
        </row>
        <row r="33766">
          <cell r="A33766">
            <v>1076527</v>
          </cell>
        </row>
        <row r="33767">
          <cell r="A33767">
            <v>1076527</v>
          </cell>
        </row>
        <row r="33768">
          <cell r="A33768">
            <v>1076527</v>
          </cell>
        </row>
        <row r="33769">
          <cell r="A33769">
            <v>1076533</v>
          </cell>
        </row>
        <row r="33770">
          <cell r="A33770">
            <v>1076533</v>
          </cell>
        </row>
        <row r="33771">
          <cell r="A33771">
            <v>1076533</v>
          </cell>
        </row>
        <row r="33772">
          <cell r="A33772">
            <v>1076533</v>
          </cell>
        </row>
        <row r="33773">
          <cell r="A33773">
            <v>1076533</v>
          </cell>
        </row>
        <row r="33774">
          <cell r="A33774">
            <v>1076593</v>
          </cell>
        </row>
        <row r="33775">
          <cell r="A33775">
            <v>1076593</v>
          </cell>
        </row>
        <row r="33776">
          <cell r="A33776">
            <v>1076618</v>
          </cell>
        </row>
        <row r="33777">
          <cell r="A33777">
            <v>1076846</v>
          </cell>
        </row>
        <row r="33778">
          <cell r="A33778">
            <v>1076846</v>
          </cell>
        </row>
        <row r="33779">
          <cell r="A33779">
            <v>1076846</v>
          </cell>
        </row>
        <row r="33780">
          <cell r="A33780">
            <v>1076846</v>
          </cell>
        </row>
        <row r="33781">
          <cell r="A33781">
            <v>1076846</v>
          </cell>
        </row>
        <row r="33782">
          <cell r="A33782">
            <v>1076846</v>
          </cell>
        </row>
        <row r="33783">
          <cell r="A33783">
            <v>1076846</v>
          </cell>
        </row>
        <row r="33784">
          <cell r="A33784">
            <v>1076846</v>
          </cell>
        </row>
        <row r="33785">
          <cell r="A33785">
            <v>1076846</v>
          </cell>
        </row>
        <row r="33786">
          <cell r="A33786">
            <v>1076846</v>
          </cell>
        </row>
        <row r="33787">
          <cell r="A33787">
            <v>1076846</v>
          </cell>
        </row>
        <row r="33788">
          <cell r="A33788">
            <v>1076847</v>
          </cell>
        </row>
        <row r="33789">
          <cell r="A33789">
            <v>1076847</v>
          </cell>
        </row>
        <row r="33790">
          <cell r="A33790">
            <v>1076847</v>
          </cell>
        </row>
        <row r="33791">
          <cell r="A33791">
            <v>1076850</v>
          </cell>
        </row>
        <row r="33792">
          <cell r="A33792">
            <v>1076852</v>
          </cell>
        </row>
        <row r="33793">
          <cell r="A33793">
            <v>1076852</v>
          </cell>
        </row>
        <row r="33794">
          <cell r="A33794">
            <v>1076852</v>
          </cell>
        </row>
        <row r="33795">
          <cell r="A33795">
            <v>1076852</v>
          </cell>
        </row>
        <row r="33796">
          <cell r="A33796">
            <v>1076852</v>
          </cell>
        </row>
        <row r="33797">
          <cell r="A33797">
            <v>1076852</v>
          </cell>
        </row>
        <row r="33798">
          <cell r="A33798">
            <v>1076852</v>
          </cell>
        </row>
        <row r="33799">
          <cell r="A33799">
            <v>1076970</v>
          </cell>
        </row>
        <row r="33800">
          <cell r="A33800">
            <v>1076970</v>
          </cell>
        </row>
        <row r="33801">
          <cell r="A33801">
            <v>1076971</v>
          </cell>
        </row>
        <row r="33802">
          <cell r="A33802">
            <v>1076972</v>
          </cell>
        </row>
        <row r="33803">
          <cell r="A33803">
            <v>1076973</v>
          </cell>
        </row>
        <row r="33804">
          <cell r="A33804">
            <v>1077249</v>
          </cell>
        </row>
        <row r="33805">
          <cell r="A33805">
            <v>1077249</v>
          </cell>
        </row>
        <row r="33806">
          <cell r="A33806">
            <v>1077253</v>
          </cell>
        </row>
        <row r="33807">
          <cell r="A33807">
            <v>1077265</v>
          </cell>
        </row>
        <row r="33808">
          <cell r="A33808">
            <v>1077266</v>
          </cell>
        </row>
        <row r="33809">
          <cell r="A33809">
            <v>1077288</v>
          </cell>
        </row>
        <row r="33810">
          <cell r="A33810">
            <v>1077290</v>
          </cell>
        </row>
        <row r="33811">
          <cell r="A33811">
            <v>1077290</v>
          </cell>
        </row>
        <row r="33812">
          <cell r="A33812">
            <v>1077290</v>
          </cell>
        </row>
        <row r="33813">
          <cell r="A33813">
            <v>1077293</v>
          </cell>
        </row>
        <row r="33814">
          <cell r="A33814">
            <v>1077294</v>
          </cell>
        </row>
        <row r="33815">
          <cell r="A33815">
            <v>1077552</v>
          </cell>
        </row>
        <row r="33816">
          <cell r="A33816">
            <v>1077552</v>
          </cell>
        </row>
        <row r="33817">
          <cell r="A33817">
            <v>1077554</v>
          </cell>
        </row>
        <row r="33818">
          <cell r="A33818">
            <v>1077555</v>
          </cell>
        </row>
        <row r="33819">
          <cell r="A33819">
            <v>1077556</v>
          </cell>
        </row>
        <row r="33820">
          <cell r="A33820">
            <v>1077558</v>
          </cell>
        </row>
        <row r="33821">
          <cell r="A33821">
            <v>1077558</v>
          </cell>
        </row>
        <row r="33822">
          <cell r="A33822">
            <v>1077558</v>
          </cell>
        </row>
        <row r="33823">
          <cell r="A33823">
            <v>1077559</v>
          </cell>
        </row>
        <row r="33824">
          <cell r="A33824">
            <v>1077560</v>
          </cell>
        </row>
        <row r="33825">
          <cell r="A33825">
            <v>1077560</v>
          </cell>
        </row>
        <row r="33826">
          <cell r="A33826">
            <v>1077561</v>
          </cell>
        </row>
        <row r="33827">
          <cell r="A33827">
            <v>1077561</v>
          </cell>
        </row>
        <row r="33828">
          <cell r="A33828">
            <v>1077573</v>
          </cell>
        </row>
        <row r="33829">
          <cell r="A33829">
            <v>1077574</v>
          </cell>
        </row>
        <row r="33830">
          <cell r="A33830">
            <v>1077575</v>
          </cell>
        </row>
        <row r="33831">
          <cell r="A33831">
            <v>1077575</v>
          </cell>
        </row>
        <row r="33832">
          <cell r="A33832">
            <v>1077576</v>
          </cell>
        </row>
        <row r="33833">
          <cell r="A33833">
            <v>1077580</v>
          </cell>
        </row>
        <row r="33834">
          <cell r="A33834">
            <v>1077580</v>
          </cell>
        </row>
        <row r="33835">
          <cell r="A33835">
            <v>1077586</v>
          </cell>
        </row>
        <row r="33836">
          <cell r="A33836">
            <v>1077587</v>
          </cell>
        </row>
        <row r="33837">
          <cell r="A33837">
            <v>1077589</v>
          </cell>
        </row>
        <row r="33838">
          <cell r="A33838">
            <v>1077589</v>
          </cell>
        </row>
        <row r="33839">
          <cell r="A33839">
            <v>1077590</v>
          </cell>
        </row>
        <row r="33840">
          <cell r="A33840">
            <v>1077591</v>
          </cell>
        </row>
        <row r="33841">
          <cell r="A33841">
            <v>1077591</v>
          </cell>
        </row>
        <row r="33842">
          <cell r="A33842">
            <v>1077593</v>
          </cell>
        </row>
        <row r="33843">
          <cell r="A33843">
            <v>1077593</v>
          </cell>
        </row>
        <row r="33844">
          <cell r="A33844">
            <v>1077594</v>
          </cell>
        </row>
        <row r="33845">
          <cell r="A33845">
            <v>1077594</v>
          </cell>
        </row>
        <row r="33846">
          <cell r="A33846">
            <v>1077595</v>
          </cell>
        </row>
        <row r="33847">
          <cell r="A33847">
            <v>1077595</v>
          </cell>
        </row>
        <row r="33848">
          <cell r="A33848">
            <v>1077618</v>
          </cell>
        </row>
        <row r="33849">
          <cell r="A33849">
            <v>1077618</v>
          </cell>
        </row>
        <row r="33850">
          <cell r="A33850">
            <v>1077618</v>
          </cell>
        </row>
        <row r="33851">
          <cell r="A33851">
            <v>1077618</v>
          </cell>
        </row>
        <row r="33852">
          <cell r="A33852">
            <v>1077618</v>
          </cell>
        </row>
        <row r="33853">
          <cell r="A33853">
            <v>1077618</v>
          </cell>
        </row>
        <row r="33854">
          <cell r="A33854">
            <v>1077618</v>
          </cell>
        </row>
        <row r="33855">
          <cell r="A33855">
            <v>1077618</v>
          </cell>
        </row>
        <row r="33856">
          <cell r="A33856">
            <v>1077618</v>
          </cell>
        </row>
        <row r="33857">
          <cell r="A33857">
            <v>1077620</v>
          </cell>
        </row>
        <row r="33858">
          <cell r="A33858">
            <v>1077620</v>
          </cell>
        </row>
        <row r="33859">
          <cell r="A33859">
            <v>1077620</v>
          </cell>
        </row>
        <row r="33860">
          <cell r="A33860">
            <v>1077620</v>
          </cell>
        </row>
        <row r="33861">
          <cell r="A33861">
            <v>1077620</v>
          </cell>
        </row>
        <row r="33862">
          <cell r="A33862">
            <v>1077620</v>
          </cell>
        </row>
        <row r="33863">
          <cell r="A33863">
            <v>1077620</v>
          </cell>
        </row>
        <row r="33864">
          <cell r="A33864">
            <v>1077620</v>
          </cell>
        </row>
        <row r="33865">
          <cell r="A33865">
            <v>1077620</v>
          </cell>
        </row>
        <row r="33866">
          <cell r="A33866">
            <v>1077620</v>
          </cell>
        </row>
        <row r="33867">
          <cell r="A33867">
            <v>1077620</v>
          </cell>
        </row>
        <row r="33868">
          <cell r="A33868">
            <v>1077620</v>
          </cell>
        </row>
        <row r="33869">
          <cell r="A33869">
            <v>1077620</v>
          </cell>
        </row>
        <row r="33870">
          <cell r="A33870">
            <v>1077620</v>
          </cell>
        </row>
        <row r="33871">
          <cell r="A33871">
            <v>1077620</v>
          </cell>
        </row>
        <row r="33872">
          <cell r="A33872">
            <v>1077620</v>
          </cell>
        </row>
        <row r="33873">
          <cell r="A33873">
            <v>1077620</v>
          </cell>
        </row>
        <row r="33874">
          <cell r="A33874">
            <v>1077620</v>
          </cell>
        </row>
        <row r="33875">
          <cell r="A33875">
            <v>1077620</v>
          </cell>
        </row>
        <row r="33876">
          <cell r="A33876">
            <v>1077634</v>
          </cell>
        </row>
        <row r="33877">
          <cell r="A33877">
            <v>1077634</v>
          </cell>
        </row>
        <row r="33878">
          <cell r="A33878">
            <v>1077634</v>
          </cell>
        </row>
        <row r="33879">
          <cell r="A33879">
            <v>1077634</v>
          </cell>
        </row>
        <row r="33880">
          <cell r="A33880">
            <v>1077635</v>
          </cell>
        </row>
        <row r="33881">
          <cell r="A33881">
            <v>1077635</v>
          </cell>
        </row>
        <row r="33882">
          <cell r="A33882">
            <v>1077635</v>
          </cell>
        </row>
        <row r="33883">
          <cell r="A33883">
            <v>1077635</v>
          </cell>
        </row>
        <row r="33884">
          <cell r="A33884">
            <v>1077644</v>
          </cell>
        </row>
        <row r="33885">
          <cell r="A33885">
            <v>1077644</v>
          </cell>
        </row>
        <row r="33886">
          <cell r="A33886">
            <v>1077644</v>
          </cell>
        </row>
        <row r="33887">
          <cell r="A33887">
            <v>1077644</v>
          </cell>
        </row>
        <row r="33888">
          <cell r="A33888">
            <v>1077644</v>
          </cell>
        </row>
        <row r="33889">
          <cell r="A33889">
            <v>1077644</v>
          </cell>
        </row>
        <row r="33890">
          <cell r="A33890">
            <v>1077716</v>
          </cell>
        </row>
        <row r="33891">
          <cell r="A33891">
            <v>1077718</v>
          </cell>
        </row>
        <row r="33892">
          <cell r="A33892">
            <v>1077718</v>
          </cell>
        </row>
        <row r="33893">
          <cell r="A33893">
            <v>1077718</v>
          </cell>
        </row>
        <row r="33894">
          <cell r="A33894">
            <v>1077718</v>
          </cell>
        </row>
        <row r="33895">
          <cell r="A33895">
            <v>1077718</v>
          </cell>
        </row>
        <row r="33896">
          <cell r="A33896">
            <v>1077726</v>
          </cell>
        </row>
        <row r="33897">
          <cell r="A33897">
            <v>1077726</v>
          </cell>
        </row>
        <row r="33898">
          <cell r="A33898">
            <v>1077726</v>
          </cell>
        </row>
        <row r="33899">
          <cell r="A33899">
            <v>1077739</v>
          </cell>
        </row>
        <row r="33900">
          <cell r="A33900">
            <v>1077739</v>
          </cell>
        </row>
        <row r="33901">
          <cell r="A33901">
            <v>1077739</v>
          </cell>
        </row>
        <row r="33902">
          <cell r="A33902">
            <v>1077755</v>
          </cell>
        </row>
        <row r="33903">
          <cell r="A33903">
            <v>1077755</v>
          </cell>
        </row>
        <row r="33904">
          <cell r="A33904">
            <v>1077755</v>
          </cell>
        </row>
        <row r="33905">
          <cell r="A33905">
            <v>1077755</v>
          </cell>
        </row>
        <row r="33906">
          <cell r="A33906">
            <v>1077755</v>
          </cell>
        </row>
        <row r="33907">
          <cell r="A33907">
            <v>1077755</v>
          </cell>
        </row>
        <row r="33908">
          <cell r="A33908">
            <v>1077756</v>
          </cell>
        </row>
        <row r="33909">
          <cell r="A33909">
            <v>1077756</v>
          </cell>
        </row>
        <row r="33910">
          <cell r="A33910">
            <v>1077756</v>
          </cell>
        </row>
        <row r="33911">
          <cell r="A33911">
            <v>1077756</v>
          </cell>
        </row>
        <row r="33912">
          <cell r="A33912">
            <v>1077756</v>
          </cell>
        </row>
        <row r="33913">
          <cell r="A33913">
            <v>1077756</v>
          </cell>
        </row>
        <row r="33914">
          <cell r="A33914">
            <v>1077759</v>
          </cell>
        </row>
        <row r="33915">
          <cell r="A33915">
            <v>1077759</v>
          </cell>
        </row>
        <row r="33916">
          <cell r="A33916">
            <v>1077760</v>
          </cell>
        </row>
        <row r="33917">
          <cell r="A33917">
            <v>1077760</v>
          </cell>
        </row>
        <row r="33918">
          <cell r="A33918">
            <v>1077763</v>
          </cell>
        </row>
        <row r="33919">
          <cell r="A33919">
            <v>1077764</v>
          </cell>
        </row>
        <row r="33920">
          <cell r="A33920">
            <v>1077764</v>
          </cell>
        </row>
        <row r="33921">
          <cell r="A33921">
            <v>1077766</v>
          </cell>
        </row>
        <row r="33922">
          <cell r="A33922">
            <v>1077766</v>
          </cell>
        </row>
        <row r="33923">
          <cell r="A33923">
            <v>1077766</v>
          </cell>
        </row>
        <row r="33924">
          <cell r="A33924">
            <v>1077766</v>
          </cell>
        </row>
        <row r="33925">
          <cell r="A33925">
            <v>1077771</v>
          </cell>
        </row>
        <row r="33926">
          <cell r="A33926">
            <v>1077773</v>
          </cell>
        </row>
        <row r="33927">
          <cell r="A33927">
            <v>1077774</v>
          </cell>
        </row>
        <row r="33928">
          <cell r="A33928">
            <v>1077780</v>
          </cell>
        </row>
        <row r="33929">
          <cell r="A33929">
            <v>1077781</v>
          </cell>
        </row>
        <row r="33930">
          <cell r="A33930">
            <v>1077781</v>
          </cell>
        </row>
        <row r="33931">
          <cell r="A33931">
            <v>1077782</v>
          </cell>
        </row>
        <row r="33932">
          <cell r="A33932">
            <v>1077782</v>
          </cell>
        </row>
        <row r="33933">
          <cell r="A33933">
            <v>1077783</v>
          </cell>
        </row>
        <row r="33934">
          <cell r="A33934">
            <v>1077783</v>
          </cell>
        </row>
        <row r="33935">
          <cell r="A33935">
            <v>1077784</v>
          </cell>
        </row>
        <row r="33936">
          <cell r="A33936">
            <v>1077785</v>
          </cell>
        </row>
        <row r="33937">
          <cell r="A33937">
            <v>1077785</v>
          </cell>
        </row>
        <row r="33938">
          <cell r="A33938">
            <v>1077785</v>
          </cell>
        </row>
        <row r="33939">
          <cell r="A33939">
            <v>1077785</v>
          </cell>
        </row>
        <row r="33940">
          <cell r="A33940">
            <v>1077786</v>
          </cell>
        </row>
        <row r="33941">
          <cell r="A33941">
            <v>1077786</v>
          </cell>
        </row>
        <row r="33942">
          <cell r="A33942">
            <v>1077787</v>
          </cell>
        </row>
        <row r="33943">
          <cell r="A33943">
            <v>1077787</v>
          </cell>
        </row>
        <row r="33944">
          <cell r="A33944">
            <v>1077787</v>
          </cell>
        </row>
        <row r="33945">
          <cell r="A33945">
            <v>1077789</v>
          </cell>
        </row>
        <row r="33946">
          <cell r="A33946">
            <v>1077789</v>
          </cell>
        </row>
        <row r="33947">
          <cell r="A33947">
            <v>1077800</v>
          </cell>
        </row>
        <row r="33948">
          <cell r="A33948">
            <v>1077800</v>
          </cell>
        </row>
        <row r="33949">
          <cell r="A33949">
            <v>1077800</v>
          </cell>
        </row>
        <row r="33950">
          <cell r="A33950">
            <v>1077800</v>
          </cell>
        </row>
        <row r="33951">
          <cell r="A33951">
            <v>1077801</v>
          </cell>
        </row>
        <row r="33952">
          <cell r="A33952">
            <v>1077801</v>
          </cell>
        </row>
        <row r="33953">
          <cell r="A33953">
            <v>1077803</v>
          </cell>
        </row>
        <row r="33954">
          <cell r="A33954">
            <v>1077803</v>
          </cell>
        </row>
        <row r="33955">
          <cell r="A33955">
            <v>1077803</v>
          </cell>
        </row>
        <row r="33956">
          <cell r="A33956">
            <v>1077803</v>
          </cell>
        </row>
        <row r="33957">
          <cell r="A33957">
            <v>1077803</v>
          </cell>
        </row>
        <row r="33958">
          <cell r="A33958">
            <v>1077803</v>
          </cell>
        </row>
        <row r="33959">
          <cell r="A33959">
            <v>1077803</v>
          </cell>
        </row>
        <row r="33960">
          <cell r="A33960">
            <v>1077803</v>
          </cell>
        </row>
        <row r="33961">
          <cell r="A33961">
            <v>1077803</v>
          </cell>
        </row>
        <row r="33962">
          <cell r="A33962">
            <v>1077803</v>
          </cell>
        </row>
        <row r="33963">
          <cell r="A33963">
            <v>1077804</v>
          </cell>
        </row>
        <row r="33964">
          <cell r="A33964">
            <v>1077804</v>
          </cell>
        </row>
        <row r="33965">
          <cell r="A33965">
            <v>1077804</v>
          </cell>
        </row>
        <row r="33966">
          <cell r="A33966">
            <v>1077804</v>
          </cell>
        </row>
        <row r="33967">
          <cell r="A33967">
            <v>1077804</v>
          </cell>
        </row>
        <row r="33968">
          <cell r="A33968">
            <v>1077804</v>
          </cell>
        </row>
        <row r="33969">
          <cell r="A33969">
            <v>1077804</v>
          </cell>
        </row>
        <row r="33970">
          <cell r="A33970">
            <v>1077805</v>
          </cell>
        </row>
        <row r="33971">
          <cell r="A33971">
            <v>1077805</v>
          </cell>
        </row>
        <row r="33972">
          <cell r="A33972">
            <v>1077805</v>
          </cell>
        </row>
        <row r="33973">
          <cell r="A33973">
            <v>1077805</v>
          </cell>
        </row>
        <row r="33974">
          <cell r="A33974">
            <v>1077805</v>
          </cell>
        </row>
        <row r="33975">
          <cell r="A33975">
            <v>1077805</v>
          </cell>
        </row>
        <row r="33976">
          <cell r="A33976">
            <v>1077805</v>
          </cell>
        </row>
        <row r="33977">
          <cell r="A33977">
            <v>1077805</v>
          </cell>
        </row>
        <row r="33978">
          <cell r="A33978">
            <v>1077806</v>
          </cell>
        </row>
        <row r="33979">
          <cell r="A33979">
            <v>1077806</v>
          </cell>
        </row>
        <row r="33980">
          <cell r="A33980">
            <v>1077806</v>
          </cell>
        </row>
        <row r="33981">
          <cell r="A33981">
            <v>1077806</v>
          </cell>
        </row>
        <row r="33982">
          <cell r="A33982">
            <v>1077806</v>
          </cell>
        </row>
        <row r="33983">
          <cell r="A33983">
            <v>1077806</v>
          </cell>
        </row>
        <row r="33984">
          <cell r="A33984">
            <v>1077806</v>
          </cell>
        </row>
        <row r="33985">
          <cell r="A33985">
            <v>1077806</v>
          </cell>
        </row>
        <row r="33986">
          <cell r="A33986">
            <v>1077806</v>
          </cell>
        </row>
        <row r="33987">
          <cell r="A33987">
            <v>1077813</v>
          </cell>
        </row>
        <row r="33988">
          <cell r="A33988">
            <v>1077815</v>
          </cell>
        </row>
        <row r="33989">
          <cell r="A33989">
            <v>1077815</v>
          </cell>
        </row>
        <row r="33990">
          <cell r="A33990">
            <v>1077815</v>
          </cell>
        </row>
        <row r="33991">
          <cell r="A33991">
            <v>1077815</v>
          </cell>
        </row>
        <row r="33992">
          <cell r="A33992">
            <v>1077815</v>
          </cell>
        </row>
        <row r="33993">
          <cell r="A33993">
            <v>1077825</v>
          </cell>
        </row>
        <row r="33994">
          <cell r="A33994">
            <v>1077825</v>
          </cell>
        </row>
        <row r="33995">
          <cell r="A33995">
            <v>1077825</v>
          </cell>
        </row>
        <row r="33996">
          <cell r="A33996">
            <v>1077903</v>
          </cell>
        </row>
        <row r="33997">
          <cell r="A33997">
            <v>1077903</v>
          </cell>
        </row>
        <row r="33998">
          <cell r="A33998">
            <v>1077903</v>
          </cell>
        </row>
        <row r="33999">
          <cell r="A33999">
            <v>1077904</v>
          </cell>
        </row>
        <row r="34000">
          <cell r="A34000">
            <v>1077904</v>
          </cell>
        </row>
        <row r="34001">
          <cell r="A34001">
            <v>1077904</v>
          </cell>
        </row>
        <row r="34002">
          <cell r="A34002">
            <v>1077904</v>
          </cell>
        </row>
        <row r="34003">
          <cell r="A34003">
            <v>1077904</v>
          </cell>
        </row>
        <row r="34004">
          <cell r="A34004">
            <v>1077905</v>
          </cell>
        </row>
        <row r="34005">
          <cell r="A34005">
            <v>1077905</v>
          </cell>
        </row>
        <row r="34006">
          <cell r="A34006">
            <v>1077905</v>
          </cell>
        </row>
        <row r="34007">
          <cell r="A34007">
            <v>1077905</v>
          </cell>
        </row>
        <row r="34008">
          <cell r="A34008">
            <v>1077905</v>
          </cell>
        </row>
        <row r="34009">
          <cell r="A34009">
            <v>1077905</v>
          </cell>
        </row>
        <row r="34010">
          <cell r="A34010">
            <v>1077905</v>
          </cell>
        </row>
        <row r="34011">
          <cell r="A34011">
            <v>1077905</v>
          </cell>
        </row>
        <row r="34012">
          <cell r="A34012">
            <v>1077905</v>
          </cell>
        </row>
        <row r="34013">
          <cell r="A34013">
            <v>1077905</v>
          </cell>
        </row>
        <row r="34014">
          <cell r="A34014">
            <v>1077905</v>
          </cell>
        </row>
        <row r="34015">
          <cell r="A34015">
            <v>1077905</v>
          </cell>
        </row>
        <row r="34016">
          <cell r="A34016">
            <v>1077905</v>
          </cell>
        </row>
        <row r="34017">
          <cell r="A34017">
            <v>1077905</v>
          </cell>
        </row>
        <row r="34018">
          <cell r="A34018">
            <v>1077905</v>
          </cell>
        </row>
        <row r="34019">
          <cell r="A34019">
            <v>1077906</v>
          </cell>
        </row>
        <row r="34020">
          <cell r="A34020">
            <v>1077906</v>
          </cell>
        </row>
        <row r="34021">
          <cell r="A34021">
            <v>1077906</v>
          </cell>
        </row>
        <row r="34022">
          <cell r="A34022">
            <v>1077907</v>
          </cell>
        </row>
        <row r="34023">
          <cell r="A34023">
            <v>1077907</v>
          </cell>
        </row>
        <row r="34024">
          <cell r="A34024">
            <v>1077907</v>
          </cell>
        </row>
        <row r="34025">
          <cell r="A34025">
            <v>1077907</v>
          </cell>
        </row>
        <row r="34026">
          <cell r="A34026">
            <v>1077908</v>
          </cell>
        </row>
        <row r="34027">
          <cell r="A34027">
            <v>1077908</v>
          </cell>
        </row>
        <row r="34028">
          <cell r="A34028">
            <v>1077908</v>
          </cell>
        </row>
        <row r="34029">
          <cell r="A34029">
            <v>1077908</v>
          </cell>
        </row>
        <row r="34030">
          <cell r="A34030">
            <v>1077909</v>
          </cell>
        </row>
        <row r="34031">
          <cell r="A34031">
            <v>1077909</v>
          </cell>
        </row>
        <row r="34032">
          <cell r="A34032">
            <v>1077909</v>
          </cell>
        </row>
        <row r="34033">
          <cell r="A34033">
            <v>1077909</v>
          </cell>
        </row>
        <row r="34034">
          <cell r="A34034">
            <v>1077909</v>
          </cell>
        </row>
        <row r="34035">
          <cell r="A34035">
            <v>1077910</v>
          </cell>
        </row>
        <row r="34036">
          <cell r="A34036">
            <v>1077910</v>
          </cell>
        </row>
        <row r="34037">
          <cell r="A34037">
            <v>1077910</v>
          </cell>
        </row>
        <row r="34038">
          <cell r="A34038">
            <v>1077910</v>
          </cell>
        </row>
        <row r="34039">
          <cell r="A34039">
            <v>1077911</v>
          </cell>
        </row>
        <row r="34040">
          <cell r="A34040">
            <v>1077911</v>
          </cell>
        </row>
        <row r="34041">
          <cell r="A34041">
            <v>1077911</v>
          </cell>
        </row>
        <row r="34042">
          <cell r="A34042">
            <v>1077912</v>
          </cell>
        </row>
        <row r="34043">
          <cell r="A34043">
            <v>1077912</v>
          </cell>
        </row>
        <row r="34044">
          <cell r="A34044">
            <v>1077912</v>
          </cell>
        </row>
        <row r="34045">
          <cell r="A34045">
            <v>1077912</v>
          </cell>
        </row>
        <row r="34046">
          <cell r="A34046">
            <v>1077912</v>
          </cell>
        </row>
        <row r="34047">
          <cell r="A34047">
            <v>1077912</v>
          </cell>
        </row>
        <row r="34048">
          <cell r="A34048">
            <v>1077912</v>
          </cell>
        </row>
        <row r="34049">
          <cell r="A34049">
            <v>1077912</v>
          </cell>
        </row>
        <row r="34050">
          <cell r="A34050">
            <v>1077912</v>
          </cell>
        </row>
        <row r="34051">
          <cell r="A34051">
            <v>1077912</v>
          </cell>
        </row>
        <row r="34052">
          <cell r="A34052">
            <v>1077913</v>
          </cell>
        </row>
        <row r="34053">
          <cell r="A34053">
            <v>1077913</v>
          </cell>
        </row>
        <row r="34054">
          <cell r="A34054">
            <v>1077914</v>
          </cell>
        </row>
        <row r="34055">
          <cell r="A34055">
            <v>1077914</v>
          </cell>
        </row>
        <row r="34056">
          <cell r="A34056">
            <v>1077915</v>
          </cell>
        </row>
        <row r="34057">
          <cell r="A34057">
            <v>1077915</v>
          </cell>
        </row>
        <row r="34058">
          <cell r="A34058">
            <v>1077915</v>
          </cell>
        </row>
        <row r="34059">
          <cell r="A34059">
            <v>1077915</v>
          </cell>
        </row>
        <row r="34060">
          <cell r="A34060">
            <v>1077915</v>
          </cell>
        </row>
        <row r="34061">
          <cell r="A34061">
            <v>1077915</v>
          </cell>
        </row>
        <row r="34062">
          <cell r="A34062">
            <v>1077916</v>
          </cell>
        </row>
        <row r="34063">
          <cell r="A34063">
            <v>1077916</v>
          </cell>
        </row>
        <row r="34064">
          <cell r="A34064">
            <v>1077917</v>
          </cell>
        </row>
        <row r="34065">
          <cell r="A34065">
            <v>1077919</v>
          </cell>
        </row>
        <row r="34066">
          <cell r="A34066">
            <v>1077920</v>
          </cell>
        </row>
        <row r="34067">
          <cell r="A34067">
            <v>1077920</v>
          </cell>
        </row>
        <row r="34068">
          <cell r="A34068">
            <v>1077920</v>
          </cell>
        </row>
        <row r="34069">
          <cell r="A34069">
            <v>1077920</v>
          </cell>
        </row>
        <row r="34070">
          <cell r="A34070">
            <v>1077920</v>
          </cell>
        </row>
        <row r="34071">
          <cell r="A34071">
            <v>1077920</v>
          </cell>
        </row>
        <row r="34072">
          <cell r="A34072">
            <v>1077920</v>
          </cell>
        </row>
        <row r="34073">
          <cell r="A34073">
            <v>1077920</v>
          </cell>
        </row>
        <row r="34074">
          <cell r="A34074">
            <v>1077920</v>
          </cell>
        </row>
        <row r="34075">
          <cell r="A34075">
            <v>1077921</v>
          </cell>
        </row>
        <row r="34076">
          <cell r="A34076">
            <v>1077921</v>
          </cell>
        </row>
        <row r="34077">
          <cell r="A34077">
            <v>1077921</v>
          </cell>
        </row>
        <row r="34078">
          <cell r="A34078">
            <v>1077921</v>
          </cell>
        </row>
        <row r="34079">
          <cell r="A34079">
            <v>1077921</v>
          </cell>
        </row>
        <row r="34080">
          <cell r="A34080">
            <v>1077921</v>
          </cell>
        </row>
        <row r="34081">
          <cell r="A34081">
            <v>1077921</v>
          </cell>
        </row>
        <row r="34082">
          <cell r="A34082">
            <v>1077921</v>
          </cell>
        </row>
        <row r="34083">
          <cell r="A34083">
            <v>1077921</v>
          </cell>
        </row>
        <row r="34084">
          <cell r="A34084">
            <v>1077921</v>
          </cell>
        </row>
        <row r="34085">
          <cell r="A34085">
            <v>1077921</v>
          </cell>
        </row>
        <row r="34086">
          <cell r="A34086">
            <v>1077921</v>
          </cell>
        </row>
        <row r="34087">
          <cell r="A34087">
            <v>1077921</v>
          </cell>
        </row>
        <row r="34088">
          <cell r="A34088">
            <v>1077922</v>
          </cell>
        </row>
        <row r="34089">
          <cell r="A34089">
            <v>1077922</v>
          </cell>
        </row>
        <row r="34090">
          <cell r="A34090">
            <v>1077922</v>
          </cell>
        </row>
        <row r="34091">
          <cell r="A34091">
            <v>1077922</v>
          </cell>
        </row>
        <row r="34092">
          <cell r="A34092">
            <v>1077922</v>
          </cell>
        </row>
        <row r="34093">
          <cell r="A34093">
            <v>1077922</v>
          </cell>
        </row>
        <row r="34094">
          <cell r="A34094">
            <v>1077927</v>
          </cell>
        </row>
        <row r="34095">
          <cell r="A34095">
            <v>1077927</v>
          </cell>
        </row>
        <row r="34096">
          <cell r="A34096">
            <v>1077928</v>
          </cell>
        </row>
        <row r="34097">
          <cell r="A34097">
            <v>1077928</v>
          </cell>
        </row>
        <row r="34098">
          <cell r="A34098">
            <v>1077929</v>
          </cell>
        </row>
        <row r="34099">
          <cell r="A34099">
            <v>1077929</v>
          </cell>
        </row>
        <row r="34100">
          <cell r="A34100">
            <v>1077929</v>
          </cell>
        </row>
        <row r="34101">
          <cell r="A34101">
            <v>1077929</v>
          </cell>
        </row>
        <row r="34102">
          <cell r="A34102">
            <v>1078015</v>
          </cell>
        </row>
        <row r="34103">
          <cell r="A34103">
            <v>1078015</v>
          </cell>
        </row>
        <row r="34104">
          <cell r="A34104">
            <v>1078015</v>
          </cell>
        </row>
        <row r="34105">
          <cell r="A34105">
            <v>1078015</v>
          </cell>
        </row>
        <row r="34106">
          <cell r="A34106">
            <v>1078015</v>
          </cell>
        </row>
        <row r="34107">
          <cell r="A34107">
            <v>1078015</v>
          </cell>
        </row>
        <row r="34108">
          <cell r="A34108">
            <v>1078015</v>
          </cell>
        </row>
        <row r="34109">
          <cell r="A34109">
            <v>1078015</v>
          </cell>
        </row>
        <row r="34110">
          <cell r="A34110">
            <v>1078015</v>
          </cell>
        </row>
        <row r="34111">
          <cell r="A34111">
            <v>1078015</v>
          </cell>
        </row>
        <row r="34112">
          <cell r="A34112">
            <v>1078016</v>
          </cell>
        </row>
        <row r="34113">
          <cell r="A34113">
            <v>1078016</v>
          </cell>
        </row>
        <row r="34114">
          <cell r="A34114">
            <v>1078016</v>
          </cell>
        </row>
        <row r="34115">
          <cell r="A34115">
            <v>1078016</v>
          </cell>
        </row>
        <row r="34116">
          <cell r="A34116">
            <v>1078016</v>
          </cell>
        </row>
        <row r="34117">
          <cell r="A34117">
            <v>1078016</v>
          </cell>
        </row>
        <row r="34118">
          <cell r="A34118">
            <v>1078016</v>
          </cell>
        </row>
        <row r="34119">
          <cell r="A34119">
            <v>1078016</v>
          </cell>
        </row>
        <row r="34120">
          <cell r="A34120">
            <v>1078016</v>
          </cell>
        </row>
        <row r="34121">
          <cell r="A34121">
            <v>1078017</v>
          </cell>
        </row>
        <row r="34122">
          <cell r="A34122">
            <v>1078017</v>
          </cell>
        </row>
        <row r="34123">
          <cell r="A34123">
            <v>1078017</v>
          </cell>
        </row>
        <row r="34124">
          <cell r="A34124">
            <v>1078018</v>
          </cell>
        </row>
        <row r="34125">
          <cell r="A34125">
            <v>1078018</v>
          </cell>
        </row>
        <row r="34126">
          <cell r="A34126">
            <v>1078034</v>
          </cell>
        </row>
        <row r="34127">
          <cell r="A34127">
            <v>1078035</v>
          </cell>
        </row>
        <row r="34128">
          <cell r="A34128">
            <v>1078035</v>
          </cell>
        </row>
        <row r="34129">
          <cell r="A34129">
            <v>1078035</v>
          </cell>
        </row>
        <row r="34130">
          <cell r="A34130">
            <v>1078051</v>
          </cell>
        </row>
        <row r="34131">
          <cell r="A34131">
            <v>1078051</v>
          </cell>
        </row>
        <row r="34132">
          <cell r="A34132">
            <v>1078054</v>
          </cell>
        </row>
        <row r="34133">
          <cell r="A34133">
            <v>1078054</v>
          </cell>
        </row>
        <row r="34134">
          <cell r="A34134">
            <v>1078054</v>
          </cell>
        </row>
        <row r="34135">
          <cell r="A34135">
            <v>1078056</v>
          </cell>
        </row>
        <row r="34136">
          <cell r="A34136">
            <v>1078056</v>
          </cell>
        </row>
        <row r="34137">
          <cell r="A34137">
            <v>1078057</v>
          </cell>
        </row>
        <row r="34138">
          <cell r="A34138">
            <v>1078057</v>
          </cell>
        </row>
        <row r="34139">
          <cell r="A34139">
            <v>1078058</v>
          </cell>
        </row>
        <row r="34140">
          <cell r="A34140">
            <v>1078058</v>
          </cell>
        </row>
        <row r="34141">
          <cell r="A34141">
            <v>1078058</v>
          </cell>
        </row>
        <row r="34142">
          <cell r="A34142">
            <v>1078060</v>
          </cell>
        </row>
        <row r="34143">
          <cell r="A34143">
            <v>1078060</v>
          </cell>
        </row>
        <row r="34144">
          <cell r="A34144">
            <v>1078060</v>
          </cell>
        </row>
        <row r="34145">
          <cell r="A34145">
            <v>1078069</v>
          </cell>
        </row>
        <row r="34146">
          <cell r="A34146">
            <v>1078069</v>
          </cell>
        </row>
        <row r="34147">
          <cell r="A34147">
            <v>1078070</v>
          </cell>
        </row>
        <row r="34148">
          <cell r="A34148">
            <v>1078070</v>
          </cell>
        </row>
        <row r="34149">
          <cell r="A34149">
            <v>1078071</v>
          </cell>
        </row>
        <row r="34150">
          <cell r="A34150">
            <v>1078072</v>
          </cell>
        </row>
        <row r="34151">
          <cell r="A34151">
            <v>1078072</v>
          </cell>
        </row>
        <row r="34152">
          <cell r="A34152">
            <v>1078072</v>
          </cell>
        </row>
        <row r="34153">
          <cell r="A34153">
            <v>1078072</v>
          </cell>
        </row>
        <row r="34154">
          <cell r="A34154">
            <v>1078075</v>
          </cell>
        </row>
        <row r="34155">
          <cell r="A34155">
            <v>1078075</v>
          </cell>
        </row>
        <row r="34156">
          <cell r="A34156">
            <v>1078075</v>
          </cell>
        </row>
        <row r="34157">
          <cell r="A34157">
            <v>1078076</v>
          </cell>
        </row>
        <row r="34158">
          <cell r="A34158">
            <v>1078076</v>
          </cell>
        </row>
        <row r="34159">
          <cell r="A34159">
            <v>1078076</v>
          </cell>
        </row>
        <row r="34160">
          <cell r="A34160">
            <v>1078077</v>
          </cell>
        </row>
        <row r="34161">
          <cell r="A34161">
            <v>1078077</v>
          </cell>
        </row>
        <row r="34162">
          <cell r="A34162">
            <v>1078077</v>
          </cell>
        </row>
        <row r="34163">
          <cell r="A34163">
            <v>1078078</v>
          </cell>
        </row>
        <row r="34164">
          <cell r="A34164">
            <v>1078078</v>
          </cell>
        </row>
        <row r="34165">
          <cell r="A34165">
            <v>1078078</v>
          </cell>
        </row>
        <row r="34166">
          <cell r="A34166">
            <v>1078078</v>
          </cell>
        </row>
        <row r="34167">
          <cell r="A34167">
            <v>1078086</v>
          </cell>
        </row>
        <row r="34168">
          <cell r="A34168">
            <v>1078086</v>
          </cell>
        </row>
        <row r="34169">
          <cell r="A34169">
            <v>1078086</v>
          </cell>
        </row>
        <row r="34170">
          <cell r="A34170">
            <v>1078086</v>
          </cell>
        </row>
        <row r="34171">
          <cell r="A34171">
            <v>1078086</v>
          </cell>
        </row>
        <row r="34172">
          <cell r="A34172">
            <v>1078088</v>
          </cell>
        </row>
        <row r="34173">
          <cell r="A34173">
            <v>1078214</v>
          </cell>
        </row>
        <row r="34174">
          <cell r="A34174">
            <v>1078214</v>
          </cell>
        </row>
        <row r="34175">
          <cell r="A34175">
            <v>1078214</v>
          </cell>
        </row>
        <row r="34176">
          <cell r="A34176">
            <v>1078214</v>
          </cell>
        </row>
        <row r="34177">
          <cell r="A34177">
            <v>1078214</v>
          </cell>
        </row>
        <row r="34178">
          <cell r="A34178">
            <v>1078214</v>
          </cell>
        </row>
        <row r="34179">
          <cell r="A34179">
            <v>1078214</v>
          </cell>
        </row>
        <row r="34180">
          <cell r="A34180">
            <v>1078313</v>
          </cell>
        </row>
        <row r="34181">
          <cell r="A34181">
            <v>1078314</v>
          </cell>
        </row>
        <row r="34182">
          <cell r="A34182">
            <v>1078351</v>
          </cell>
        </row>
        <row r="34183">
          <cell r="A34183">
            <v>1078351</v>
          </cell>
        </row>
        <row r="34184">
          <cell r="A34184">
            <v>1078351</v>
          </cell>
        </row>
        <row r="34185">
          <cell r="A34185">
            <v>1078351</v>
          </cell>
        </row>
        <row r="34186">
          <cell r="A34186">
            <v>1078389</v>
          </cell>
        </row>
        <row r="34187">
          <cell r="A34187">
            <v>1078389</v>
          </cell>
        </row>
        <row r="34188">
          <cell r="A34188">
            <v>1078389</v>
          </cell>
        </row>
        <row r="34189">
          <cell r="A34189">
            <v>1078389</v>
          </cell>
        </row>
        <row r="34190">
          <cell r="A34190">
            <v>1078389</v>
          </cell>
        </row>
        <row r="34191">
          <cell r="A34191">
            <v>1078389</v>
          </cell>
        </row>
        <row r="34192">
          <cell r="A34192">
            <v>1078389</v>
          </cell>
        </row>
        <row r="34193">
          <cell r="A34193">
            <v>1078389</v>
          </cell>
        </row>
        <row r="34194">
          <cell r="A34194">
            <v>1078389</v>
          </cell>
        </row>
        <row r="34195">
          <cell r="A34195">
            <v>1078389</v>
          </cell>
        </row>
        <row r="34196">
          <cell r="A34196">
            <v>1078551</v>
          </cell>
        </row>
        <row r="34197">
          <cell r="A34197">
            <v>1078551</v>
          </cell>
        </row>
        <row r="34198">
          <cell r="A34198">
            <v>1078551</v>
          </cell>
        </row>
        <row r="34199">
          <cell r="A34199">
            <v>1078551</v>
          </cell>
        </row>
        <row r="34200">
          <cell r="A34200">
            <v>1078559</v>
          </cell>
        </row>
        <row r="34201">
          <cell r="A34201">
            <v>1078559</v>
          </cell>
        </row>
        <row r="34202">
          <cell r="A34202">
            <v>1078559</v>
          </cell>
        </row>
        <row r="34203">
          <cell r="A34203">
            <v>1078559</v>
          </cell>
        </row>
        <row r="34204">
          <cell r="A34204">
            <v>1078559</v>
          </cell>
        </row>
        <row r="34205">
          <cell r="A34205">
            <v>1078571</v>
          </cell>
        </row>
        <row r="34206">
          <cell r="A34206">
            <v>1078571</v>
          </cell>
        </row>
        <row r="34207">
          <cell r="A34207">
            <v>1078573</v>
          </cell>
        </row>
        <row r="34208">
          <cell r="A34208">
            <v>1078573</v>
          </cell>
        </row>
        <row r="34209">
          <cell r="A34209">
            <v>1078573</v>
          </cell>
        </row>
        <row r="34210">
          <cell r="A34210">
            <v>1078573</v>
          </cell>
        </row>
        <row r="34211">
          <cell r="A34211">
            <v>1078573</v>
          </cell>
        </row>
        <row r="34212">
          <cell r="A34212">
            <v>1078573</v>
          </cell>
        </row>
        <row r="34213">
          <cell r="A34213">
            <v>1078573</v>
          </cell>
        </row>
        <row r="34214">
          <cell r="A34214">
            <v>1078573</v>
          </cell>
        </row>
        <row r="34215">
          <cell r="A34215">
            <v>1078573</v>
          </cell>
        </row>
        <row r="34216">
          <cell r="A34216">
            <v>1078573</v>
          </cell>
        </row>
        <row r="34217">
          <cell r="A34217">
            <v>1078573</v>
          </cell>
        </row>
        <row r="34218">
          <cell r="A34218">
            <v>1078573</v>
          </cell>
        </row>
        <row r="34219">
          <cell r="A34219">
            <v>1078573</v>
          </cell>
        </row>
        <row r="34220">
          <cell r="A34220">
            <v>1078592</v>
          </cell>
        </row>
        <row r="34221">
          <cell r="A34221">
            <v>1078592</v>
          </cell>
        </row>
        <row r="34222">
          <cell r="A34222">
            <v>1078592</v>
          </cell>
        </row>
        <row r="34223">
          <cell r="A34223">
            <v>1078592</v>
          </cell>
        </row>
        <row r="34224">
          <cell r="A34224">
            <v>1078592</v>
          </cell>
        </row>
        <row r="34225">
          <cell r="A34225">
            <v>1078592</v>
          </cell>
        </row>
        <row r="34226">
          <cell r="A34226">
            <v>1078592</v>
          </cell>
        </row>
        <row r="34227">
          <cell r="A34227">
            <v>1078592</v>
          </cell>
        </row>
        <row r="34228">
          <cell r="A34228">
            <v>1078592</v>
          </cell>
        </row>
        <row r="34229">
          <cell r="A34229">
            <v>1078592</v>
          </cell>
        </row>
        <row r="34230">
          <cell r="A34230">
            <v>1078592</v>
          </cell>
        </row>
        <row r="34231">
          <cell r="A34231">
            <v>1078592</v>
          </cell>
        </row>
        <row r="34232">
          <cell r="A34232">
            <v>1078592</v>
          </cell>
        </row>
        <row r="34233">
          <cell r="A34233">
            <v>1078592</v>
          </cell>
        </row>
        <row r="34234">
          <cell r="A34234">
            <v>1078592</v>
          </cell>
        </row>
        <row r="34235">
          <cell r="A34235">
            <v>1078592</v>
          </cell>
        </row>
        <row r="34236">
          <cell r="A34236">
            <v>1078601</v>
          </cell>
        </row>
        <row r="34237">
          <cell r="A34237">
            <v>1078601</v>
          </cell>
        </row>
        <row r="34238">
          <cell r="A34238">
            <v>1078601</v>
          </cell>
        </row>
        <row r="34239">
          <cell r="A34239">
            <v>1078602</v>
          </cell>
        </row>
        <row r="34240">
          <cell r="A34240">
            <v>1078602</v>
          </cell>
        </row>
        <row r="34241">
          <cell r="A34241">
            <v>1078602</v>
          </cell>
        </row>
        <row r="34242">
          <cell r="A34242">
            <v>1078602</v>
          </cell>
        </row>
        <row r="34243">
          <cell r="A34243">
            <v>1078603</v>
          </cell>
        </row>
        <row r="34244">
          <cell r="A34244">
            <v>1078603</v>
          </cell>
        </row>
        <row r="34245">
          <cell r="A34245">
            <v>1078604</v>
          </cell>
        </row>
        <row r="34246">
          <cell r="A34246">
            <v>1078605</v>
          </cell>
        </row>
        <row r="34247">
          <cell r="A34247">
            <v>1078605</v>
          </cell>
        </row>
        <row r="34248">
          <cell r="A34248">
            <v>1078605</v>
          </cell>
        </row>
        <row r="34249">
          <cell r="A34249">
            <v>1078605</v>
          </cell>
        </row>
        <row r="34250">
          <cell r="A34250">
            <v>1078605</v>
          </cell>
        </row>
        <row r="34251">
          <cell r="A34251">
            <v>1078605</v>
          </cell>
        </row>
        <row r="34252">
          <cell r="A34252">
            <v>1078605</v>
          </cell>
        </row>
        <row r="34253">
          <cell r="A34253">
            <v>1078648</v>
          </cell>
        </row>
        <row r="34254">
          <cell r="A34254">
            <v>1078651</v>
          </cell>
        </row>
        <row r="34255">
          <cell r="A34255">
            <v>1078651</v>
          </cell>
        </row>
        <row r="34256">
          <cell r="A34256">
            <v>1078653</v>
          </cell>
        </row>
        <row r="34257">
          <cell r="A34257">
            <v>1078653</v>
          </cell>
        </row>
        <row r="34258">
          <cell r="A34258">
            <v>1078653</v>
          </cell>
        </row>
        <row r="34259">
          <cell r="A34259">
            <v>1078654</v>
          </cell>
        </row>
        <row r="34260">
          <cell r="A34260">
            <v>1078654</v>
          </cell>
        </row>
        <row r="34261">
          <cell r="A34261">
            <v>1078654</v>
          </cell>
        </row>
        <row r="34262">
          <cell r="A34262">
            <v>1078657</v>
          </cell>
        </row>
        <row r="34263">
          <cell r="A34263">
            <v>1078658</v>
          </cell>
        </row>
        <row r="34264">
          <cell r="A34264">
            <v>1078658</v>
          </cell>
        </row>
        <row r="34265">
          <cell r="A34265">
            <v>1078658</v>
          </cell>
        </row>
        <row r="34266">
          <cell r="A34266">
            <v>1078658</v>
          </cell>
        </row>
        <row r="34267">
          <cell r="A34267">
            <v>1078659</v>
          </cell>
        </row>
        <row r="34268">
          <cell r="A34268">
            <v>1078659</v>
          </cell>
        </row>
        <row r="34269">
          <cell r="A34269">
            <v>1078659</v>
          </cell>
        </row>
        <row r="34270">
          <cell r="A34270">
            <v>1078659</v>
          </cell>
        </row>
        <row r="34271">
          <cell r="A34271">
            <v>1078659</v>
          </cell>
        </row>
        <row r="34272">
          <cell r="A34272">
            <v>1078659</v>
          </cell>
        </row>
        <row r="34273">
          <cell r="A34273">
            <v>1078660</v>
          </cell>
        </row>
        <row r="34274">
          <cell r="A34274">
            <v>1078661</v>
          </cell>
        </row>
        <row r="34275">
          <cell r="A34275">
            <v>1078661</v>
          </cell>
        </row>
        <row r="34276">
          <cell r="A34276">
            <v>1078661</v>
          </cell>
        </row>
        <row r="34277">
          <cell r="A34277">
            <v>1078661</v>
          </cell>
        </row>
        <row r="34278">
          <cell r="A34278">
            <v>1078663</v>
          </cell>
        </row>
        <row r="34279">
          <cell r="A34279">
            <v>1078664</v>
          </cell>
        </row>
        <row r="34280">
          <cell r="A34280">
            <v>1078664</v>
          </cell>
        </row>
        <row r="34281">
          <cell r="A34281">
            <v>1078664</v>
          </cell>
        </row>
        <row r="34282">
          <cell r="A34282">
            <v>1078665</v>
          </cell>
        </row>
        <row r="34283">
          <cell r="A34283">
            <v>1078665</v>
          </cell>
        </row>
        <row r="34284">
          <cell r="A34284">
            <v>1078667</v>
          </cell>
        </row>
        <row r="34285">
          <cell r="A34285">
            <v>1078667</v>
          </cell>
        </row>
        <row r="34286">
          <cell r="A34286">
            <v>1078668</v>
          </cell>
        </row>
        <row r="34287">
          <cell r="A34287">
            <v>1078669</v>
          </cell>
        </row>
        <row r="34288">
          <cell r="A34288">
            <v>1078669</v>
          </cell>
        </row>
        <row r="34289">
          <cell r="A34289">
            <v>1078670</v>
          </cell>
        </row>
        <row r="34290">
          <cell r="A34290">
            <v>1078670</v>
          </cell>
        </row>
        <row r="34291">
          <cell r="A34291">
            <v>1078670</v>
          </cell>
        </row>
        <row r="34292">
          <cell r="A34292">
            <v>1078673</v>
          </cell>
        </row>
        <row r="34293">
          <cell r="A34293">
            <v>1078673</v>
          </cell>
        </row>
        <row r="34294">
          <cell r="A34294">
            <v>1078673</v>
          </cell>
        </row>
        <row r="34295">
          <cell r="A34295">
            <v>1078673</v>
          </cell>
        </row>
        <row r="34296">
          <cell r="A34296">
            <v>1078674</v>
          </cell>
        </row>
        <row r="34297">
          <cell r="A34297">
            <v>1078674</v>
          </cell>
        </row>
        <row r="34298">
          <cell r="A34298">
            <v>1078675</v>
          </cell>
        </row>
        <row r="34299">
          <cell r="A34299">
            <v>1078675</v>
          </cell>
        </row>
        <row r="34300">
          <cell r="A34300">
            <v>1078675</v>
          </cell>
        </row>
        <row r="34301">
          <cell r="A34301">
            <v>1078675</v>
          </cell>
        </row>
        <row r="34302">
          <cell r="A34302">
            <v>1078677</v>
          </cell>
        </row>
        <row r="34303">
          <cell r="A34303">
            <v>1078677</v>
          </cell>
        </row>
        <row r="34304">
          <cell r="A34304">
            <v>1078677</v>
          </cell>
        </row>
        <row r="34305">
          <cell r="A34305">
            <v>1078677</v>
          </cell>
        </row>
        <row r="34306">
          <cell r="A34306">
            <v>1078678</v>
          </cell>
        </row>
        <row r="34307">
          <cell r="A34307">
            <v>1078678</v>
          </cell>
        </row>
        <row r="34308">
          <cell r="A34308">
            <v>1078678</v>
          </cell>
        </row>
        <row r="34309">
          <cell r="A34309">
            <v>1078678</v>
          </cell>
        </row>
        <row r="34310">
          <cell r="A34310">
            <v>1078678</v>
          </cell>
        </row>
        <row r="34311">
          <cell r="A34311">
            <v>1078682</v>
          </cell>
        </row>
        <row r="34312">
          <cell r="A34312">
            <v>1078682</v>
          </cell>
        </row>
        <row r="34313">
          <cell r="A34313">
            <v>1078682</v>
          </cell>
        </row>
        <row r="34314">
          <cell r="A34314">
            <v>1078683</v>
          </cell>
        </row>
        <row r="34315">
          <cell r="A34315">
            <v>1078683</v>
          </cell>
        </row>
        <row r="34316">
          <cell r="A34316">
            <v>1078683</v>
          </cell>
        </row>
        <row r="34317">
          <cell r="A34317">
            <v>1078693</v>
          </cell>
        </row>
        <row r="34318">
          <cell r="A34318">
            <v>1078696</v>
          </cell>
        </row>
        <row r="34319">
          <cell r="A34319">
            <v>1078697</v>
          </cell>
        </row>
        <row r="34320">
          <cell r="A34320">
            <v>1078700</v>
          </cell>
        </row>
        <row r="34321">
          <cell r="A34321">
            <v>1078701</v>
          </cell>
        </row>
        <row r="34322">
          <cell r="A34322">
            <v>1078701</v>
          </cell>
        </row>
        <row r="34323">
          <cell r="A34323">
            <v>1078701</v>
          </cell>
        </row>
        <row r="34324">
          <cell r="A34324">
            <v>1078701</v>
          </cell>
        </row>
        <row r="34325">
          <cell r="A34325">
            <v>1078701</v>
          </cell>
        </row>
        <row r="34326">
          <cell r="A34326">
            <v>1078703</v>
          </cell>
        </row>
        <row r="34327">
          <cell r="A34327">
            <v>1078704</v>
          </cell>
        </row>
        <row r="34328">
          <cell r="A34328">
            <v>1078704</v>
          </cell>
        </row>
        <row r="34329">
          <cell r="A34329">
            <v>1078704</v>
          </cell>
        </row>
        <row r="34330">
          <cell r="A34330">
            <v>1078704</v>
          </cell>
        </row>
        <row r="34331">
          <cell r="A34331">
            <v>1078706</v>
          </cell>
        </row>
        <row r="34332">
          <cell r="A34332">
            <v>1078706</v>
          </cell>
        </row>
        <row r="34333">
          <cell r="A34333">
            <v>1078706</v>
          </cell>
        </row>
        <row r="34334">
          <cell r="A34334">
            <v>1078706</v>
          </cell>
        </row>
        <row r="34335">
          <cell r="A34335">
            <v>1078706</v>
          </cell>
        </row>
        <row r="34336">
          <cell r="A34336">
            <v>1078706</v>
          </cell>
        </row>
        <row r="34337">
          <cell r="A34337">
            <v>1078711</v>
          </cell>
        </row>
        <row r="34338">
          <cell r="A34338">
            <v>1078711</v>
          </cell>
        </row>
        <row r="34339">
          <cell r="A34339">
            <v>1078712</v>
          </cell>
        </row>
        <row r="34340">
          <cell r="A34340">
            <v>1078712</v>
          </cell>
        </row>
        <row r="34341">
          <cell r="A34341">
            <v>1078712</v>
          </cell>
        </row>
        <row r="34342">
          <cell r="A34342">
            <v>1078749</v>
          </cell>
        </row>
        <row r="34343">
          <cell r="A34343">
            <v>1078749</v>
          </cell>
        </row>
        <row r="34344">
          <cell r="A34344">
            <v>1078749</v>
          </cell>
        </row>
        <row r="34345">
          <cell r="A34345">
            <v>1078749</v>
          </cell>
        </row>
        <row r="34346">
          <cell r="A34346">
            <v>1078768</v>
          </cell>
        </row>
        <row r="34347">
          <cell r="A34347">
            <v>1078768</v>
          </cell>
        </row>
        <row r="34348">
          <cell r="A34348">
            <v>1078774</v>
          </cell>
        </row>
        <row r="34349">
          <cell r="A34349">
            <v>1078776</v>
          </cell>
        </row>
        <row r="34350">
          <cell r="A34350">
            <v>1078776</v>
          </cell>
        </row>
        <row r="34351">
          <cell r="A34351">
            <v>1078776</v>
          </cell>
        </row>
        <row r="34352">
          <cell r="A34352">
            <v>1078776</v>
          </cell>
        </row>
        <row r="34353">
          <cell r="A34353">
            <v>1078776</v>
          </cell>
        </row>
        <row r="34354">
          <cell r="A34354">
            <v>1078779</v>
          </cell>
        </row>
        <row r="34355">
          <cell r="A34355">
            <v>1078779</v>
          </cell>
        </row>
        <row r="34356">
          <cell r="A34356">
            <v>1078779</v>
          </cell>
        </row>
        <row r="34357">
          <cell r="A34357">
            <v>1078782</v>
          </cell>
        </row>
        <row r="34358">
          <cell r="A34358">
            <v>1078782</v>
          </cell>
        </row>
        <row r="34359">
          <cell r="A34359">
            <v>1078783</v>
          </cell>
        </row>
        <row r="34360">
          <cell r="A34360">
            <v>1078783</v>
          </cell>
        </row>
        <row r="34361">
          <cell r="A34361">
            <v>1078795</v>
          </cell>
        </row>
        <row r="34362">
          <cell r="A34362">
            <v>1078795</v>
          </cell>
        </row>
        <row r="34363">
          <cell r="A34363">
            <v>1078795</v>
          </cell>
        </row>
        <row r="34364">
          <cell r="A34364">
            <v>1078795</v>
          </cell>
        </row>
        <row r="34365">
          <cell r="A34365">
            <v>1078796</v>
          </cell>
        </row>
        <row r="34366">
          <cell r="A34366">
            <v>1078796</v>
          </cell>
        </row>
        <row r="34367">
          <cell r="A34367">
            <v>1078796</v>
          </cell>
        </row>
        <row r="34368">
          <cell r="A34368">
            <v>1078796</v>
          </cell>
        </row>
        <row r="34369">
          <cell r="A34369">
            <v>1078796</v>
          </cell>
        </row>
        <row r="34370">
          <cell r="A34370">
            <v>1078796</v>
          </cell>
        </row>
        <row r="34371">
          <cell r="A34371">
            <v>1078796</v>
          </cell>
        </row>
        <row r="34372">
          <cell r="A34372">
            <v>1078796</v>
          </cell>
        </row>
        <row r="34373">
          <cell r="A34373">
            <v>1078796</v>
          </cell>
        </row>
        <row r="34374">
          <cell r="A34374">
            <v>1078796</v>
          </cell>
        </row>
        <row r="34375">
          <cell r="A34375">
            <v>1078796</v>
          </cell>
        </row>
        <row r="34376">
          <cell r="A34376">
            <v>1078796</v>
          </cell>
        </row>
        <row r="34377">
          <cell r="A34377">
            <v>1078796</v>
          </cell>
        </row>
        <row r="34378">
          <cell r="A34378">
            <v>1078796</v>
          </cell>
        </row>
        <row r="34379">
          <cell r="A34379">
            <v>1078796</v>
          </cell>
        </row>
        <row r="34380">
          <cell r="A34380">
            <v>1078796</v>
          </cell>
        </row>
        <row r="34381">
          <cell r="A34381">
            <v>1078796</v>
          </cell>
        </row>
        <row r="34382">
          <cell r="A34382">
            <v>1078796</v>
          </cell>
        </row>
        <row r="34383">
          <cell r="A34383">
            <v>1078796</v>
          </cell>
        </row>
        <row r="34384">
          <cell r="A34384">
            <v>1078796</v>
          </cell>
        </row>
        <row r="34385">
          <cell r="A34385">
            <v>1078796</v>
          </cell>
        </row>
        <row r="34386">
          <cell r="A34386">
            <v>1078796</v>
          </cell>
        </row>
        <row r="34387">
          <cell r="A34387">
            <v>1078796</v>
          </cell>
        </row>
        <row r="34388">
          <cell r="A34388">
            <v>1078796</v>
          </cell>
        </row>
        <row r="34389">
          <cell r="A34389">
            <v>1078796</v>
          </cell>
        </row>
        <row r="34390">
          <cell r="A34390">
            <v>1078796</v>
          </cell>
        </row>
        <row r="34391">
          <cell r="A34391">
            <v>1078796</v>
          </cell>
        </row>
        <row r="34392">
          <cell r="A34392">
            <v>1078796</v>
          </cell>
        </row>
        <row r="34393">
          <cell r="A34393">
            <v>1078800</v>
          </cell>
        </row>
        <row r="34394">
          <cell r="A34394">
            <v>1078800</v>
          </cell>
        </row>
        <row r="34395">
          <cell r="A34395">
            <v>1078800</v>
          </cell>
        </row>
        <row r="34396">
          <cell r="A34396">
            <v>1078800</v>
          </cell>
        </row>
        <row r="34397">
          <cell r="A34397">
            <v>1078800</v>
          </cell>
        </row>
        <row r="34398">
          <cell r="A34398">
            <v>1078800</v>
          </cell>
        </row>
        <row r="34399">
          <cell r="A34399">
            <v>1078800</v>
          </cell>
        </row>
        <row r="34400">
          <cell r="A34400">
            <v>1078800</v>
          </cell>
        </row>
        <row r="34401">
          <cell r="A34401">
            <v>1078800</v>
          </cell>
        </row>
        <row r="34402">
          <cell r="A34402">
            <v>1078800</v>
          </cell>
        </row>
        <row r="34403">
          <cell r="A34403">
            <v>1078800</v>
          </cell>
        </row>
        <row r="34404">
          <cell r="A34404">
            <v>1078800</v>
          </cell>
        </row>
        <row r="34405">
          <cell r="A34405">
            <v>1078800</v>
          </cell>
        </row>
        <row r="34406">
          <cell r="A34406">
            <v>1078800</v>
          </cell>
        </row>
        <row r="34407">
          <cell r="A34407">
            <v>1078800</v>
          </cell>
        </row>
        <row r="34408">
          <cell r="A34408">
            <v>1078800</v>
          </cell>
        </row>
        <row r="34409">
          <cell r="A34409">
            <v>1078800</v>
          </cell>
        </row>
        <row r="34410">
          <cell r="A34410">
            <v>1078800</v>
          </cell>
        </row>
        <row r="34411">
          <cell r="A34411">
            <v>1078800</v>
          </cell>
        </row>
        <row r="34412">
          <cell r="A34412">
            <v>1078800</v>
          </cell>
        </row>
        <row r="34413">
          <cell r="A34413">
            <v>1078800</v>
          </cell>
        </row>
        <row r="34414">
          <cell r="A34414">
            <v>1078800</v>
          </cell>
        </row>
        <row r="34415">
          <cell r="A34415">
            <v>1078800</v>
          </cell>
        </row>
        <row r="34416">
          <cell r="A34416">
            <v>1078800</v>
          </cell>
        </row>
        <row r="34417">
          <cell r="A34417">
            <v>1078800</v>
          </cell>
        </row>
        <row r="34418">
          <cell r="A34418">
            <v>1078800</v>
          </cell>
        </row>
        <row r="34419">
          <cell r="A34419">
            <v>1078800</v>
          </cell>
        </row>
        <row r="34420">
          <cell r="A34420">
            <v>1078800</v>
          </cell>
        </row>
        <row r="34421">
          <cell r="A34421">
            <v>1078800</v>
          </cell>
        </row>
        <row r="34422">
          <cell r="A34422">
            <v>1078800</v>
          </cell>
        </row>
        <row r="34423">
          <cell r="A34423">
            <v>1078800</v>
          </cell>
        </row>
        <row r="34424">
          <cell r="A34424">
            <v>1078800</v>
          </cell>
        </row>
        <row r="34425">
          <cell r="A34425">
            <v>1078800</v>
          </cell>
        </row>
        <row r="34426">
          <cell r="A34426">
            <v>1078800</v>
          </cell>
        </row>
        <row r="34427">
          <cell r="A34427">
            <v>1078800</v>
          </cell>
        </row>
        <row r="34428">
          <cell r="A34428">
            <v>1078800</v>
          </cell>
        </row>
        <row r="34429">
          <cell r="A34429">
            <v>1078800</v>
          </cell>
        </row>
        <row r="34430">
          <cell r="A34430">
            <v>1078800</v>
          </cell>
        </row>
        <row r="34431">
          <cell r="A34431">
            <v>1078800</v>
          </cell>
        </row>
        <row r="34432">
          <cell r="A34432">
            <v>1078800</v>
          </cell>
        </row>
        <row r="34433">
          <cell r="A34433">
            <v>1078800</v>
          </cell>
        </row>
        <row r="34434">
          <cell r="A34434">
            <v>1078800</v>
          </cell>
        </row>
        <row r="34435">
          <cell r="A34435">
            <v>1078800</v>
          </cell>
        </row>
        <row r="34436">
          <cell r="A34436">
            <v>1078800</v>
          </cell>
        </row>
        <row r="34437">
          <cell r="A34437">
            <v>1078800</v>
          </cell>
        </row>
        <row r="34438">
          <cell r="A34438">
            <v>1078800</v>
          </cell>
        </row>
        <row r="34439">
          <cell r="A34439">
            <v>1078800</v>
          </cell>
        </row>
        <row r="34440">
          <cell r="A34440">
            <v>1078800</v>
          </cell>
        </row>
        <row r="34441">
          <cell r="A34441">
            <v>1078800</v>
          </cell>
        </row>
        <row r="34442">
          <cell r="A34442">
            <v>1078800</v>
          </cell>
        </row>
        <row r="34443">
          <cell r="A34443">
            <v>1078800</v>
          </cell>
        </row>
        <row r="34444">
          <cell r="A34444">
            <v>1078800</v>
          </cell>
        </row>
        <row r="34445">
          <cell r="A34445">
            <v>1078800</v>
          </cell>
        </row>
        <row r="34446">
          <cell r="A34446">
            <v>1078800</v>
          </cell>
        </row>
        <row r="34447">
          <cell r="A34447">
            <v>1078800</v>
          </cell>
        </row>
        <row r="34448">
          <cell r="A34448">
            <v>1078800</v>
          </cell>
        </row>
        <row r="34449">
          <cell r="A34449">
            <v>1078800</v>
          </cell>
        </row>
        <row r="34450">
          <cell r="A34450">
            <v>1078800</v>
          </cell>
        </row>
        <row r="34451">
          <cell r="A34451">
            <v>1078800</v>
          </cell>
        </row>
        <row r="34452">
          <cell r="A34452">
            <v>1078800</v>
          </cell>
        </row>
        <row r="34453">
          <cell r="A34453">
            <v>1078800</v>
          </cell>
        </row>
        <row r="34454">
          <cell r="A34454">
            <v>1078800</v>
          </cell>
        </row>
        <row r="34455">
          <cell r="A34455">
            <v>1078800</v>
          </cell>
        </row>
        <row r="34456">
          <cell r="A34456">
            <v>1078800</v>
          </cell>
        </row>
        <row r="34457">
          <cell r="A34457">
            <v>1078800</v>
          </cell>
        </row>
        <row r="34458">
          <cell r="A34458">
            <v>1078800</v>
          </cell>
        </row>
        <row r="34459">
          <cell r="A34459">
            <v>1078800</v>
          </cell>
        </row>
        <row r="34460">
          <cell r="A34460">
            <v>1078800</v>
          </cell>
        </row>
        <row r="34461">
          <cell r="A34461">
            <v>1078800</v>
          </cell>
        </row>
        <row r="34462">
          <cell r="A34462">
            <v>1078800</v>
          </cell>
        </row>
        <row r="34463">
          <cell r="A34463">
            <v>1078800</v>
          </cell>
        </row>
        <row r="34464">
          <cell r="A34464">
            <v>1078800</v>
          </cell>
        </row>
        <row r="34465">
          <cell r="A34465">
            <v>1078800</v>
          </cell>
        </row>
        <row r="34466">
          <cell r="A34466">
            <v>1078800</v>
          </cell>
        </row>
        <row r="34467">
          <cell r="A34467">
            <v>1078800</v>
          </cell>
        </row>
        <row r="34468">
          <cell r="A34468">
            <v>1078800</v>
          </cell>
        </row>
        <row r="34469">
          <cell r="A34469">
            <v>1078800</v>
          </cell>
        </row>
        <row r="34470">
          <cell r="A34470">
            <v>1078800</v>
          </cell>
        </row>
        <row r="34471">
          <cell r="A34471">
            <v>1078800</v>
          </cell>
        </row>
        <row r="34472">
          <cell r="A34472">
            <v>1078800</v>
          </cell>
        </row>
        <row r="34473">
          <cell r="A34473">
            <v>1078800</v>
          </cell>
        </row>
        <row r="34474">
          <cell r="A34474">
            <v>1078800</v>
          </cell>
        </row>
        <row r="34475">
          <cell r="A34475">
            <v>1078800</v>
          </cell>
        </row>
        <row r="34476">
          <cell r="A34476">
            <v>1078800</v>
          </cell>
        </row>
        <row r="34477">
          <cell r="A34477">
            <v>1078800</v>
          </cell>
        </row>
        <row r="34478">
          <cell r="A34478">
            <v>1078800</v>
          </cell>
        </row>
        <row r="34479">
          <cell r="A34479">
            <v>1078800</v>
          </cell>
        </row>
        <row r="34480">
          <cell r="A34480">
            <v>1078800</v>
          </cell>
        </row>
        <row r="34481">
          <cell r="A34481">
            <v>1078800</v>
          </cell>
        </row>
        <row r="34482">
          <cell r="A34482">
            <v>1078800</v>
          </cell>
        </row>
        <row r="34483">
          <cell r="A34483">
            <v>1078800</v>
          </cell>
        </row>
        <row r="34484">
          <cell r="A34484">
            <v>1078800</v>
          </cell>
        </row>
        <row r="34485">
          <cell r="A34485">
            <v>1078800</v>
          </cell>
        </row>
        <row r="34486">
          <cell r="A34486">
            <v>1078800</v>
          </cell>
        </row>
        <row r="34487">
          <cell r="A34487">
            <v>1078800</v>
          </cell>
        </row>
        <row r="34488">
          <cell r="A34488">
            <v>1078800</v>
          </cell>
        </row>
        <row r="34489">
          <cell r="A34489">
            <v>1078800</v>
          </cell>
        </row>
        <row r="34490">
          <cell r="A34490">
            <v>1078800</v>
          </cell>
        </row>
        <row r="34491">
          <cell r="A34491">
            <v>1078800</v>
          </cell>
        </row>
        <row r="34492">
          <cell r="A34492">
            <v>1078800</v>
          </cell>
        </row>
        <row r="34493">
          <cell r="A34493">
            <v>1078800</v>
          </cell>
        </row>
        <row r="34494">
          <cell r="A34494">
            <v>1078800</v>
          </cell>
        </row>
        <row r="34495">
          <cell r="A34495">
            <v>1078800</v>
          </cell>
        </row>
        <row r="34496">
          <cell r="A34496">
            <v>1078800</v>
          </cell>
        </row>
        <row r="34497">
          <cell r="A34497">
            <v>1078800</v>
          </cell>
        </row>
        <row r="34498">
          <cell r="A34498">
            <v>1078800</v>
          </cell>
        </row>
        <row r="34499">
          <cell r="A34499">
            <v>1078800</v>
          </cell>
        </row>
        <row r="34500">
          <cell r="A34500">
            <v>1078800</v>
          </cell>
        </row>
        <row r="34501">
          <cell r="A34501">
            <v>1078800</v>
          </cell>
        </row>
        <row r="34502">
          <cell r="A34502">
            <v>1078800</v>
          </cell>
        </row>
        <row r="34503">
          <cell r="A34503">
            <v>1078800</v>
          </cell>
        </row>
        <row r="34504">
          <cell r="A34504">
            <v>1078800</v>
          </cell>
        </row>
        <row r="34505">
          <cell r="A34505">
            <v>1078800</v>
          </cell>
        </row>
        <row r="34506">
          <cell r="A34506">
            <v>1078800</v>
          </cell>
        </row>
        <row r="34507">
          <cell r="A34507">
            <v>1078800</v>
          </cell>
        </row>
        <row r="34508">
          <cell r="A34508">
            <v>1078800</v>
          </cell>
        </row>
        <row r="34509">
          <cell r="A34509">
            <v>1078800</v>
          </cell>
        </row>
        <row r="34510">
          <cell r="A34510">
            <v>1078800</v>
          </cell>
        </row>
        <row r="34511">
          <cell r="A34511">
            <v>1078800</v>
          </cell>
        </row>
        <row r="34512">
          <cell r="A34512">
            <v>1078800</v>
          </cell>
        </row>
        <row r="34513">
          <cell r="A34513">
            <v>1078800</v>
          </cell>
        </row>
        <row r="34514">
          <cell r="A34514">
            <v>1078800</v>
          </cell>
        </row>
        <row r="34515">
          <cell r="A34515">
            <v>1078800</v>
          </cell>
        </row>
        <row r="34516">
          <cell r="A34516">
            <v>1078800</v>
          </cell>
        </row>
        <row r="34517">
          <cell r="A34517">
            <v>1078800</v>
          </cell>
        </row>
        <row r="34518">
          <cell r="A34518">
            <v>1078800</v>
          </cell>
        </row>
        <row r="34519">
          <cell r="A34519">
            <v>1078800</v>
          </cell>
        </row>
        <row r="34520">
          <cell r="A34520">
            <v>1078800</v>
          </cell>
        </row>
        <row r="34521">
          <cell r="A34521">
            <v>1078800</v>
          </cell>
        </row>
        <row r="34522">
          <cell r="A34522">
            <v>1078800</v>
          </cell>
        </row>
        <row r="34523">
          <cell r="A34523">
            <v>1078800</v>
          </cell>
        </row>
        <row r="34524">
          <cell r="A34524">
            <v>1078800</v>
          </cell>
        </row>
        <row r="34525">
          <cell r="A34525">
            <v>1078800</v>
          </cell>
        </row>
        <row r="34526">
          <cell r="A34526">
            <v>1078800</v>
          </cell>
        </row>
        <row r="34527">
          <cell r="A34527">
            <v>1078800</v>
          </cell>
        </row>
        <row r="34528">
          <cell r="A34528">
            <v>1078800</v>
          </cell>
        </row>
        <row r="34529">
          <cell r="A34529">
            <v>1078909</v>
          </cell>
        </row>
        <row r="34530">
          <cell r="A34530">
            <v>1079103</v>
          </cell>
        </row>
        <row r="34531">
          <cell r="A34531">
            <v>1079106</v>
          </cell>
        </row>
        <row r="34532">
          <cell r="A34532">
            <v>1079108</v>
          </cell>
        </row>
        <row r="34533">
          <cell r="A34533">
            <v>1079115</v>
          </cell>
        </row>
        <row r="34534">
          <cell r="A34534">
            <v>1079116</v>
          </cell>
        </row>
        <row r="34535">
          <cell r="A34535">
            <v>1079118</v>
          </cell>
        </row>
        <row r="34536">
          <cell r="A34536">
            <v>1079119</v>
          </cell>
        </row>
        <row r="34537">
          <cell r="A34537">
            <v>1079120</v>
          </cell>
        </row>
        <row r="34538">
          <cell r="A34538">
            <v>1079120</v>
          </cell>
        </row>
        <row r="34539">
          <cell r="A34539">
            <v>1079121</v>
          </cell>
        </row>
        <row r="34540">
          <cell r="A34540">
            <v>1079121</v>
          </cell>
        </row>
        <row r="34541">
          <cell r="A34541">
            <v>1079122</v>
          </cell>
        </row>
        <row r="34542">
          <cell r="A34542">
            <v>1079122</v>
          </cell>
        </row>
        <row r="34543">
          <cell r="A34543">
            <v>1079138</v>
          </cell>
        </row>
        <row r="34544">
          <cell r="A34544">
            <v>1079147</v>
          </cell>
        </row>
        <row r="34545">
          <cell r="A34545">
            <v>1079148</v>
          </cell>
        </row>
        <row r="34546">
          <cell r="A34546">
            <v>1079149</v>
          </cell>
        </row>
        <row r="34547">
          <cell r="A34547">
            <v>1079149</v>
          </cell>
        </row>
        <row r="34548">
          <cell r="A34548">
            <v>1079149</v>
          </cell>
        </row>
        <row r="34549">
          <cell r="A34549">
            <v>1079150</v>
          </cell>
        </row>
        <row r="34550">
          <cell r="A34550">
            <v>1079151</v>
          </cell>
        </row>
        <row r="34551">
          <cell r="A34551">
            <v>1079151</v>
          </cell>
        </row>
        <row r="34552">
          <cell r="A34552">
            <v>1079151</v>
          </cell>
        </row>
        <row r="34553">
          <cell r="A34553">
            <v>1079152</v>
          </cell>
        </row>
        <row r="34554">
          <cell r="A34554">
            <v>1079152</v>
          </cell>
        </row>
        <row r="34555">
          <cell r="A34555">
            <v>1079152</v>
          </cell>
        </row>
        <row r="34556">
          <cell r="A34556">
            <v>1079208</v>
          </cell>
        </row>
        <row r="34557">
          <cell r="A34557">
            <v>1079208</v>
          </cell>
        </row>
        <row r="34558">
          <cell r="A34558">
            <v>1079209</v>
          </cell>
        </row>
        <row r="34559">
          <cell r="A34559">
            <v>1079209</v>
          </cell>
        </row>
        <row r="34560">
          <cell r="A34560">
            <v>1079210</v>
          </cell>
        </row>
        <row r="34561">
          <cell r="A34561">
            <v>1079214</v>
          </cell>
        </row>
        <row r="34562">
          <cell r="A34562">
            <v>1079214</v>
          </cell>
        </row>
        <row r="34563">
          <cell r="A34563">
            <v>1079215</v>
          </cell>
        </row>
        <row r="34564">
          <cell r="A34564">
            <v>1079216</v>
          </cell>
        </row>
        <row r="34565">
          <cell r="A34565">
            <v>1079216</v>
          </cell>
        </row>
        <row r="34566">
          <cell r="A34566">
            <v>1079216</v>
          </cell>
        </row>
        <row r="34567">
          <cell r="A34567">
            <v>1079226</v>
          </cell>
        </row>
        <row r="34568">
          <cell r="A34568">
            <v>1079226</v>
          </cell>
        </row>
        <row r="34569">
          <cell r="A34569">
            <v>1079226</v>
          </cell>
        </row>
        <row r="34570">
          <cell r="A34570">
            <v>1079226</v>
          </cell>
        </row>
        <row r="34571">
          <cell r="A34571">
            <v>1079226</v>
          </cell>
        </row>
        <row r="34572">
          <cell r="A34572">
            <v>1079226</v>
          </cell>
        </row>
        <row r="34573">
          <cell r="A34573">
            <v>1079226</v>
          </cell>
        </row>
        <row r="34574">
          <cell r="A34574">
            <v>1079227</v>
          </cell>
        </row>
        <row r="34575">
          <cell r="A34575">
            <v>1079227</v>
          </cell>
        </row>
        <row r="34576">
          <cell r="A34576">
            <v>1079227</v>
          </cell>
        </row>
        <row r="34577">
          <cell r="A34577">
            <v>1079228</v>
          </cell>
        </row>
        <row r="34578">
          <cell r="A34578">
            <v>1079228</v>
          </cell>
        </row>
        <row r="34579">
          <cell r="A34579">
            <v>1079228</v>
          </cell>
        </row>
        <row r="34580">
          <cell r="A34580">
            <v>1079228</v>
          </cell>
        </row>
        <row r="34581">
          <cell r="A34581">
            <v>1079228</v>
          </cell>
        </row>
        <row r="34582">
          <cell r="A34582">
            <v>1079228</v>
          </cell>
        </row>
        <row r="34583">
          <cell r="A34583">
            <v>1079229</v>
          </cell>
        </row>
        <row r="34584">
          <cell r="A34584">
            <v>1079229</v>
          </cell>
        </row>
        <row r="34585">
          <cell r="A34585">
            <v>1079230</v>
          </cell>
        </row>
        <row r="34586">
          <cell r="A34586">
            <v>1079236</v>
          </cell>
        </row>
        <row r="34587">
          <cell r="A34587">
            <v>1079236</v>
          </cell>
        </row>
        <row r="34588">
          <cell r="A34588">
            <v>1079236</v>
          </cell>
        </row>
        <row r="34589">
          <cell r="A34589">
            <v>1079236</v>
          </cell>
        </row>
        <row r="34590">
          <cell r="A34590">
            <v>1079237</v>
          </cell>
        </row>
        <row r="34591">
          <cell r="A34591">
            <v>1079237</v>
          </cell>
        </row>
        <row r="34592">
          <cell r="A34592">
            <v>1079237</v>
          </cell>
        </row>
        <row r="34593">
          <cell r="A34593">
            <v>1079239</v>
          </cell>
        </row>
        <row r="34594">
          <cell r="A34594">
            <v>1079239</v>
          </cell>
        </row>
        <row r="34595">
          <cell r="A34595">
            <v>1079239</v>
          </cell>
        </row>
        <row r="34596">
          <cell r="A34596">
            <v>1079239</v>
          </cell>
        </row>
        <row r="34597">
          <cell r="A34597">
            <v>1079239</v>
          </cell>
        </row>
        <row r="34598">
          <cell r="A34598">
            <v>1079239</v>
          </cell>
        </row>
        <row r="34599">
          <cell r="A34599">
            <v>1079244</v>
          </cell>
        </row>
        <row r="34600">
          <cell r="A34600">
            <v>1079244</v>
          </cell>
        </row>
        <row r="34601">
          <cell r="A34601">
            <v>1079244</v>
          </cell>
        </row>
        <row r="34602">
          <cell r="A34602">
            <v>1079245</v>
          </cell>
        </row>
        <row r="34603">
          <cell r="A34603">
            <v>1079246</v>
          </cell>
        </row>
        <row r="34604">
          <cell r="A34604">
            <v>1079246</v>
          </cell>
        </row>
        <row r="34605">
          <cell r="A34605">
            <v>1079248</v>
          </cell>
        </row>
        <row r="34606">
          <cell r="A34606">
            <v>1079248</v>
          </cell>
        </row>
        <row r="34607">
          <cell r="A34607">
            <v>1079248</v>
          </cell>
        </row>
        <row r="34608">
          <cell r="A34608">
            <v>1079248</v>
          </cell>
        </row>
        <row r="34609">
          <cell r="A34609">
            <v>1079248</v>
          </cell>
        </row>
        <row r="34610">
          <cell r="A34610">
            <v>1079248</v>
          </cell>
        </row>
        <row r="34611">
          <cell r="A34611">
            <v>1079248</v>
          </cell>
        </row>
        <row r="34612">
          <cell r="A34612">
            <v>1079248</v>
          </cell>
        </row>
        <row r="34613">
          <cell r="A34613">
            <v>1079249</v>
          </cell>
        </row>
        <row r="34614">
          <cell r="A34614">
            <v>1079249</v>
          </cell>
        </row>
        <row r="34615">
          <cell r="A34615">
            <v>1079249</v>
          </cell>
        </row>
        <row r="34616">
          <cell r="A34616">
            <v>1079249</v>
          </cell>
        </row>
        <row r="34617">
          <cell r="A34617">
            <v>1079249</v>
          </cell>
        </row>
        <row r="34618">
          <cell r="A34618">
            <v>1079250</v>
          </cell>
        </row>
        <row r="34619">
          <cell r="A34619">
            <v>1079251</v>
          </cell>
        </row>
        <row r="34620">
          <cell r="A34620">
            <v>1079252</v>
          </cell>
        </row>
        <row r="34621">
          <cell r="A34621">
            <v>1079252</v>
          </cell>
        </row>
        <row r="34622">
          <cell r="A34622">
            <v>1079252</v>
          </cell>
        </row>
        <row r="34623">
          <cell r="A34623">
            <v>1079252</v>
          </cell>
        </row>
        <row r="34624">
          <cell r="A34624">
            <v>1079253</v>
          </cell>
        </row>
        <row r="34625">
          <cell r="A34625">
            <v>1079253</v>
          </cell>
        </row>
        <row r="34626">
          <cell r="A34626">
            <v>1079253</v>
          </cell>
        </row>
        <row r="34627">
          <cell r="A34627">
            <v>1079253</v>
          </cell>
        </row>
        <row r="34628">
          <cell r="A34628">
            <v>1079253</v>
          </cell>
        </row>
        <row r="34629">
          <cell r="A34629">
            <v>1079255</v>
          </cell>
        </row>
        <row r="34630">
          <cell r="A34630">
            <v>1079255</v>
          </cell>
        </row>
        <row r="34631">
          <cell r="A34631">
            <v>1079255</v>
          </cell>
        </row>
        <row r="34632">
          <cell r="A34632">
            <v>1079255</v>
          </cell>
        </row>
        <row r="34633">
          <cell r="A34633">
            <v>1079269</v>
          </cell>
        </row>
        <row r="34634">
          <cell r="A34634">
            <v>1079272</v>
          </cell>
        </row>
        <row r="34635">
          <cell r="A34635">
            <v>1079288</v>
          </cell>
        </row>
        <row r="34636">
          <cell r="A34636">
            <v>1079291</v>
          </cell>
        </row>
        <row r="34637">
          <cell r="A34637">
            <v>1079301</v>
          </cell>
        </row>
        <row r="34638">
          <cell r="A34638">
            <v>1079302</v>
          </cell>
        </row>
        <row r="34639">
          <cell r="A34639">
            <v>1079311</v>
          </cell>
        </row>
        <row r="34640">
          <cell r="A34640">
            <v>1079312</v>
          </cell>
        </row>
        <row r="34641">
          <cell r="A34641">
            <v>1079322</v>
          </cell>
        </row>
        <row r="34642">
          <cell r="A34642">
            <v>1079322</v>
          </cell>
        </row>
        <row r="34643">
          <cell r="A34643">
            <v>1079322</v>
          </cell>
        </row>
        <row r="34644">
          <cell r="A34644">
            <v>1079322</v>
          </cell>
        </row>
        <row r="34645">
          <cell r="A34645">
            <v>1079335</v>
          </cell>
        </row>
        <row r="34646">
          <cell r="A34646">
            <v>1079335</v>
          </cell>
        </row>
        <row r="34647">
          <cell r="A34647">
            <v>1079343</v>
          </cell>
        </row>
        <row r="34648">
          <cell r="A34648">
            <v>1079343</v>
          </cell>
        </row>
        <row r="34649">
          <cell r="A34649">
            <v>1079355</v>
          </cell>
        </row>
        <row r="34650">
          <cell r="A34650">
            <v>1079412</v>
          </cell>
        </row>
        <row r="34651">
          <cell r="A34651">
            <v>1079412</v>
          </cell>
        </row>
        <row r="34652">
          <cell r="A34652">
            <v>1079412</v>
          </cell>
        </row>
        <row r="34653">
          <cell r="A34653">
            <v>1079415</v>
          </cell>
        </row>
        <row r="34654">
          <cell r="A34654">
            <v>1079415</v>
          </cell>
        </row>
        <row r="34655">
          <cell r="A34655">
            <v>1079415</v>
          </cell>
        </row>
        <row r="34656">
          <cell r="A34656">
            <v>1079418</v>
          </cell>
        </row>
        <row r="34657">
          <cell r="A34657">
            <v>1079418</v>
          </cell>
        </row>
        <row r="34658">
          <cell r="A34658">
            <v>1079431</v>
          </cell>
        </row>
        <row r="34659">
          <cell r="A34659">
            <v>1079431</v>
          </cell>
        </row>
        <row r="34660">
          <cell r="A34660">
            <v>1079431</v>
          </cell>
        </row>
        <row r="34661">
          <cell r="A34661">
            <v>1079432</v>
          </cell>
        </row>
        <row r="34662">
          <cell r="A34662">
            <v>1079432</v>
          </cell>
        </row>
        <row r="34663">
          <cell r="A34663">
            <v>1079432</v>
          </cell>
        </row>
        <row r="34664">
          <cell r="A34664">
            <v>1079527</v>
          </cell>
        </row>
        <row r="34665">
          <cell r="A34665">
            <v>1079539</v>
          </cell>
        </row>
        <row r="34666">
          <cell r="A34666">
            <v>1079541</v>
          </cell>
        </row>
        <row r="34667">
          <cell r="A34667">
            <v>1079543</v>
          </cell>
        </row>
        <row r="34668">
          <cell r="A34668">
            <v>1079552</v>
          </cell>
        </row>
        <row r="34669">
          <cell r="A34669">
            <v>1079556</v>
          </cell>
        </row>
        <row r="34670">
          <cell r="A34670">
            <v>1079563</v>
          </cell>
        </row>
        <row r="34671">
          <cell r="A34671">
            <v>1079564</v>
          </cell>
        </row>
        <row r="34672">
          <cell r="A34672">
            <v>1079577</v>
          </cell>
        </row>
        <row r="34673">
          <cell r="A34673">
            <v>1079580</v>
          </cell>
        </row>
        <row r="34674">
          <cell r="A34674">
            <v>1079582</v>
          </cell>
        </row>
        <row r="34675">
          <cell r="A34675">
            <v>1079589</v>
          </cell>
        </row>
        <row r="34676">
          <cell r="A34676">
            <v>1079590</v>
          </cell>
        </row>
        <row r="34677">
          <cell r="A34677">
            <v>1079630</v>
          </cell>
        </row>
        <row r="34678">
          <cell r="A34678">
            <v>1079707</v>
          </cell>
        </row>
        <row r="34679">
          <cell r="A34679">
            <v>1079709</v>
          </cell>
        </row>
        <row r="34680">
          <cell r="A34680">
            <v>1079716</v>
          </cell>
        </row>
        <row r="34681">
          <cell r="A34681">
            <v>1079778</v>
          </cell>
        </row>
        <row r="34682">
          <cell r="A34682">
            <v>1079818</v>
          </cell>
        </row>
        <row r="34683">
          <cell r="A34683">
            <v>1079820</v>
          </cell>
        </row>
        <row r="34684">
          <cell r="A34684">
            <v>1079821</v>
          </cell>
        </row>
        <row r="34685">
          <cell r="A34685">
            <v>1079831</v>
          </cell>
        </row>
        <row r="34686">
          <cell r="A34686">
            <v>1079832</v>
          </cell>
        </row>
        <row r="34687">
          <cell r="A34687">
            <v>1079833</v>
          </cell>
        </row>
        <row r="34688">
          <cell r="A34688">
            <v>1079834</v>
          </cell>
        </row>
        <row r="34689">
          <cell r="A34689">
            <v>1079834</v>
          </cell>
        </row>
        <row r="34690">
          <cell r="A34690">
            <v>1079834</v>
          </cell>
        </row>
        <row r="34691">
          <cell r="A34691">
            <v>1079834</v>
          </cell>
        </row>
        <row r="34692">
          <cell r="A34692">
            <v>1079835</v>
          </cell>
        </row>
        <row r="34693">
          <cell r="A34693">
            <v>1079835</v>
          </cell>
        </row>
        <row r="34694">
          <cell r="A34694">
            <v>1079835</v>
          </cell>
        </row>
        <row r="34695">
          <cell r="A34695">
            <v>1079888</v>
          </cell>
        </row>
        <row r="34696">
          <cell r="A34696">
            <v>1079889</v>
          </cell>
        </row>
        <row r="34697">
          <cell r="A34697">
            <v>1079931</v>
          </cell>
        </row>
        <row r="34698">
          <cell r="A34698">
            <v>1079935</v>
          </cell>
        </row>
        <row r="34699">
          <cell r="A34699">
            <v>1079940</v>
          </cell>
        </row>
        <row r="34700">
          <cell r="A34700">
            <v>1080021</v>
          </cell>
        </row>
        <row r="34701">
          <cell r="A34701">
            <v>1080036</v>
          </cell>
        </row>
        <row r="34702">
          <cell r="A34702">
            <v>1080037</v>
          </cell>
        </row>
        <row r="34703">
          <cell r="A34703">
            <v>1080038</v>
          </cell>
        </row>
        <row r="34704">
          <cell r="A34704">
            <v>1080041</v>
          </cell>
        </row>
        <row r="34705">
          <cell r="A34705">
            <v>1080042</v>
          </cell>
        </row>
        <row r="34706">
          <cell r="A34706">
            <v>1080046</v>
          </cell>
        </row>
        <row r="34707">
          <cell r="A34707">
            <v>1080075</v>
          </cell>
        </row>
        <row r="34708">
          <cell r="A34708">
            <v>1080076</v>
          </cell>
        </row>
        <row r="34709">
          <cell r="A34709">
            <v>1080077</v>
          </cell>
        </row>
        <row r="34710">
          <cell r="A34710">
            <v>1080079</v>
          </cell>
        </row>
        <row r="34711">
          <cell r="A34711">
            <v>1080130</v>
          </cell>
        </row>
        <row r="34712">
          <cell r="A34712">
            <v>1080135</v>
          </cell>
        </row>
        <row r="34713">
          <cell r="A34713">
            <v>1080135</v>
          </cell>
        </row>
        <row r="34714">
          <cell r="A34714">
            <v>1080137</v>
          </cell>
        </row>
        <row r="34715">
          <cell r="A34715">
            <v>1080140</v>
          </cell>
        </row>
        <row r="34716">
          <cell r="A34716">
            <v>1080141</v>
          </cell>
        </row>
        <row r="34717">
          <cell r="A34717">
            <v>1080158</v>
          </cell>
        </row>
        <row r="34718">
          <cell r="A34718">
            <v>1080160</v>
          </cell>
        </row>
        <row r="34719">
          <cell r="A34719">
            <v>1080172</v>
          </cell>
        </row>
        <row r="34720">
          <cell r="A34720">
            <v>1080172</v>
          </cell>
        </row>
        <row r="34721">
          <cell r="A34721">
            <v>1080172</v>
          </cell>
        </row>
        <row r="34722">
          <cell r="A34722">
            <v>1080172</v>
          </cell>
        </row>
        <row r="34723">
          <cell r="A34723">
            <v>1080209</v>
          </cell>
        </row>
        <row r="34724">
          <cell r="A34724">
            <v>1080209</v>
          </cell>
        </row>
        <row r="34725">
          <cell r="A34725">
            <v>1080209</v>
          </cell>
        </row>
        <row r="34726">
          <cell r="A34726">
            <v>1080210</v>
          </cell>
        </row>
        <row r="34727">
          <cell r="A34727">
            <v>1080211</v>
          </cell>
        </row>
        <row r="34728">
          <cell r="A34728">
            <v>1080214</v>
          </cell>
        </row>
        <row r="34729">
          <cell r="A34729">
            <v>1080279</v>
          </cell>
        </row>
        <row r="34730">
          <cell r="A34730">
            <v>1080279</v>
          </cell>
        </row>
        <row r="34731">
          <cell r="A34731">
            <v>1080279</v>
          </cell>
        </row>
        <row r="34732">
          <cell r="A34732">
            <v>1080279</v>
          </cell>
        </row>
        <row r="34733">
          <cell r="A34733">
            <v>1080288</v>
          </cell>
        </row>
        <row r="34734">
          <cell r="A34734">
            <v>1080290</v>
          </cell>
        </row>
        <row r="34735">
          <cell r="A34735">
            <v>1080292</v>
          </cell>
        </row>
        <row r="34736">
          <cell r="A34736">
            <v>1080296</v>
          </cell>
        </row>
        <row r="34737">
          <cell r="A34737">
            <v>1080382</v>
          </cell>
        </row>
        <row r="34738">
          <cell r="A34738">
            <v>1080410</v>
          </cell>
        </row>
        <row r="34739">
          <cell r="A34739">
            <v>1080411</v>
          </cell>
        </row>
        <row r="34740">
          <cell r="A34740">
            <v>1080417</v>
          </cell>
        </row>
        <row r="34741">
          <cell r="A34741">
            <v>1080417</v>
          </cell>
        </row>
        <row r="34742">
          <cell r="A34742">
            <v>1080421</v>
          </cell>
        </row>
        <row r="34743">
          <cell r="A34743">
            <v>1080421</v>
          </cell>
        </row>
        <row r="34744">
          <cell r="A34744">
            <v>1080428</v>
          </cell>
        </row>
        <row r="34745">
          <cell r="A34745">
            <v>1080431</v>
          </cell>
        </row>
        <row r="34746">
          <cell r="A34746">
            <v>1080439</v>
          </cell>
        </row>
        <row r="34747">
          <cell r="A34747">
            <v>1080440</v>
          </cell>
        </row>
        <row r="34748">
          <cell r="A34748">
            <v>1080440</v>
          </cell>
        </row>
        <row r="34749">
          <cell r="A34749">
            <v>1080440</v>
          </cell>
        </row>
        <row r="34750">
          <cell r="A34750">
            <v>1080442</v>
          </cell>
        </row>
        <row r="34751">
          <cell r="A34751">
            <v>1080582</v>
          </cell>
        </row>
        <row r="34752">
          <cell r="A34752">
            <v>1080582</v>
          </cell>
        </row>
        <row r="34753">
          <cell r="A34753">
            <v>1080582</v>
          </cell>
        </row>
        <row r="34754">
          <cell r="A34754">
            <v>1080582</v>
          </cell>
        </row>
        <row r="34755">
          <cell r="A34755">
            <v>1080582</v>
          </cell>
        </row>
        <row r="34756">
          <cell r="A34756">
            <v>1080582</v>
          </cell>
        </row>
        <row r="34757">
          <cell r="A34757">
            <v>1080582</v>
          </cell>
        </row>
        <row r="34758">
          <cell r="A34758">
            <v>1080582</v>
          </cell>
        </row>
        <row r="34759">
          <cell r="A34759">
            <v>1080582</v>
          </cell>
        </row>
        <row r="34760">
          <cell r="A34760">
            <v>1080583</v>
          </cell>
        </row>
        <row r="34761">
          <cell r="A34761">
            <v>1080583</v>
          </cell>
        </row>
        <row r="34762">
          <cell r="A34762">
            <v>1080583</v>
          </cell>
        </row>
        <row r="34763">
          <cell r="A34763">
            <v>1080583</v>
          </cell>
        </row>
        <row r="34764">
          <cell r="A34764">
            <v>1080583</v>
          </cell>
        </row>
        <row r="34765">
          <cell r="A34765">
            <v>1080583</v>
          </cell>
        </row>
        <row r="34766">
          <cell r="A34766">
            <v>1080583</v>
          </cell>
        </row>
        <row r="34767">
          <cell r="A34767">
            <v>1080583</v>
          </cell>
        </row>
        <row r="34768">
          <cell r="A34768">
            <v>1080583</v>
          </cell>
        </row>
        <row r="34769">
          <cell r="A34769">
            <v>1080583</v>
          </cell>
        </row>
        <row r="34770">
          <cell r="A34770">
            <v>1080583</v>
          </cell>
        </row>
        <row r="34771">
          <cell r="A34771">
            <v>1080583</v>
          </cell>
        </row>
        <row r="34772">
          <cell r="A34772">
            <v>1080621</v>
          </cell>
        </row>
        <row r="34773">
          <cell r="A34773">
            <v>1080667</v>
          </cell>
        </row>
        <row r="34774">
          <cell r="A34774">
            <v>1080670</v>
          </cell>
        </row>
        <row r="34775">
          <cell r="A34775">
            <v>1080670</v>
          </cell>
        </row>
        <row r="34776">
          <cell r="A34776">
            <v>1080673</v>
          </cell>
        </row>
        <row r="34777">
          <cell r="A34777">
            <v>1080673</v>
          </cell>
        </row>
        <row r="34778">
          <cell r="A34778">
            <v>1080677</v>
          </cell>
        </row>
        <row r="34779">
          <cell r="A34779">
            <v>1080743</v>
          </cell>
        </row>
        <row r="34780">
          <cell r="A34780">
            <v>1080744</v>
          </cell>
        </row>
        <row r="34781">
          <cell r="A34781">
            <v>1080745</v>
          </cell>
        </row>
        <row r="34782">
          <cell r="A34782">
            <v>1080746</v>
          </cell>
        </row>
        <row r="34783">
          <cell r="A34783">
            <v>1080792</v>
          </cell>
        </row>
        <row r="34784">
          <cell r="A34784">
            <v>1080800</v>
          </cell>
        </row>
        <row r="34785">
          <cell r="A34785">
            <v>1080803</v>
          </cell>
        </row>
        <row r="34786">
          <cell r="A34786">
            <v>1080805</v>
          </cell>
        </row>
        <row r="34787">
          <cell r="A34787">
            <v>1080808</v>
          </cell>
        </row>
        <row r="34788">
          <cell r="A34788">
            <v>1080816</v>
          </cell>
        </row>
        <row r="34789">
          <cell r="A34789">
            <v>1080816</v>
          </cell>
        </row>
        <row r="34790">
          <cell r="A34790">
            <v>1080822</v>
          </cell>
        </row>
        <row r="34791">
          <cell r="A34791">
            <v>1080825</v>
          </cell>
        </row>
        <row r="34792">
          <cell r="A34792">
            <v>1080827</v>
          </cell>
        </row>
        <row r="34793">
          <cell r="A34793">
            <v>1080827</v>
          </cell>
        </row>
        <row r="34794">
          <cell r="A34794">
            <v>1080827</v>
          </cell>
        </row>
        <row r="34795">
          <cell r="A34795">
            <v>1080829</v>
          </cell>
        </row>
        <row r="34796">
          <cell r="A34796">
            <v>1080831</v>
          </cell>
        </row>
        <row r="34797">
          <cell r="A34797">
            <v>1080832</v>
          </cell>
        </row>
        <row r="34798">
          <cell r="A34798">
            <v>1080835</v>
          </cell>
        </row>
        <row r="34799">
          <cell r="A34799">
            <v>1080838</v>
          </cell>
        </row>
        <row r="34800">
          <cell r="A34800">
            <v>1080844</v>
          </cell>
        </row>
        <row r="34801">
          <cell r="A34801">
            <v>1080845</v>
          </cell>
        </row>
        <row r="34802">
          <cell r="A34802">
            <v>1080845</v>
          </cell>
        </row>
        <row r="34803">
          <cell r="A34803">
            <v>1080847</v>
          </cell>
        </row>
        <row r="34804">
          <cell r="A34804">
            <v>1080848</v>
          </cell>
        </row>
        <row r="34805">
          <cell r="A34805">
            <v>1080849</v>
          </cell>
        </row>
        <row r="34806">
          <cell r="A34806">
            <v>1080852</v>
          </cell>
        </row>
        <row r="34807">
          <cell r="A34807">
            <v>1080853</v>
          </cell>
        </row>
        <row r="34808">
          <cell r="A34808">
            <v>1080854</v>
          </cell>
        </row>
        <row r="34809">
          <cell r="A34809">
            <v>1080855</v>
          </cell>
        </row>
        <row r="34810">
          <cell r="A34810">
            <v>1080857</v>
          </cell>
        </row>
        <row r="34811">
          <cell r="A34811">
            <v>1080858</v>
          </cell>
        </row>
        <row r="34812">
          <cell r="A34812">
            <v>1080859</v>
          </cell>
        </row>
        <row r="34813">
          <cell r="A34813">
            <v>1080860</v>
          </cell>
        </row>
        <row r="34814">
          <cell r="A34814">
            <v>1080861</v>
          </cell>
        </row>
        <row r="34815">
          <cell r="A34815">
            <v>1080863</v>
          </cell>
        </row>
        <row r="34816">
          <cell r="A34816">
            <v>1080864</v>
          </cell>
        </row>
        <row r="34817">
          <cell r="A34817">
            <v>1080865</v>
          </cell>
        </row>
        <row r="34818">
          <cell r="A34818">
            <v>1080868</v>
          </cell>
        </row>
        <row r="34819">
          <cell r="A34819">
            <v>1080869</v>
          </cell>
        </row>
        <row r="34820">
          <cell r="A34820">
            <v>1080870</v>
          </cell>
        </row>
        <row r="34821">
          <cell r="A34821">
            <v>1080872</v>
          </cell>
        </row>
        <row r="34822">
          <cell r="A34822">
            <v>1080873</v>
          </cell>
        </row>
        <row r="34823">
          <cell r="A34823">
            <v>1080874</v>
          </cell>
        </row>
        <row r="34824">
          <cell r="A34824">
            <v>1080875</v>
          </cell>
        </row>
        <row r="34825">
          <cell r="A34825">
            <v>1080876</v>
          </cell>
        </row>
        <row r="34826">
          <cell r="A34826">
            <v>1080880</v>
          </cell>
        </row>
        <row r="34827">
          <cell r="A34827">
            <v>1080881</v>
          </cell>
        </row>
        <row r="34828">
          <cell r="A34828">
            <v>1080881</v>
          </cell>
        </row>
        <row r="34829">
          <cell r="A34829">
            <v>1080895</v>
          </cell>
        </row>
        <row r="34830">
          <cell r="A34830">
            <v>1080895</v>
          </cell>
        </row>
        <row r="34831">
          <cell r="A34831">
            <v>1080896</v>
          </cell>
        </row>
        <row r="34832">
          <cell r="A34832">
            <v>1080940</v>
          </cell>
        </row>
        <row r="34833">
          <cell r="A34833">
            <v>1080940</v>
          </cell>
        </row>
        <row r="34834">
          <cell r="A34834">
            <v>1080945</v>
          </cell>
        </row>
        <row r="34835">
          <cell r="A34835">
            <v>1080945</v>
          </cell>
        </row>
        <row r="34836">
          <cell r="A34836">
            <v>1080945</v>
          </cell>
        </row>
        <row r="34837">
          <cell r="A34837">
            <v>1080946</v>
          </cell>
        </row>
        <row r="34838">
          <cell r="A34838">
            <v>1080946</v>
          </cell>
        </row>
        <row r="34839">
          <cell r="A34839">
            <v>1080946</v>
          </cell>
        </row>
        <row r="34840">
          <cell r="A34840">
            <v>1080947</v>
          </cell>
        </row>
        <row r="34841">
          <cell r="A34841">
            <v>1080947</v>
          </cell>
        </row>
        <row r="34842">
          <cell r="A34842">
            <v>1080947</v>
          </cell>
        </row>
        <row r="34843">
          <cell r="A34843">
            <v>1080949</v>
          </cell>
        </row>
        <row r="34844">
          <cell r="A34844">
            <v>1080949</v>
          </cell>
        </row>
        <row r="34845">
          <cell r="A34845">
            <v>1080950</v>
          </cell>
        </row>
        <row r="34846">
          <cell r="A34846">
            <v>1080950</v>
          </cell>
        </row>
        <row r="34847">
          <cell r="A34847">
            <v>1080950</v>
          </cell>
        </row>
        <row r="34848">
          <cell r="A34848">
            <v>1080950</v>
          </cell>
        </row>
        <row r="34849">
          <cell r="A34849">
            <v>1080953</v>
          </cell>
        </row>
        <row r="34850">
          <cell r="A34850">
            <v>1080953</v>
          </cell>
        </row>
        <row r="34851">
          <cell r="A34851">
            <v>1080953</v>
          </cell>
        </row>
        <row r="34852">
          <cell r="A34852">
            <v>1080953</v>
          </cell>
        </row>
        <row r="34853">
          <cell r="A34853">
            <v>1080953</v>
          </cell>
        </row>
        <row r="34854">
          <cell r="A34854">
            <v>1080953</v>
          </cell>
        </row>
        <row r="34855">
          <cell r="A34855">
            <v>1080953</v>
          </cell>
        </row>
        <row r="34856">
          <cell r="A34856">
            <v>1080953</v>
          </cell>
        </row>
        <row r="34857">
          <cell r="A34857">
            <v>1080960</v>
          </cell>
        </row>
        <row r="34858">
          <cell r="A34858">
            <v>1080960</v>
          </cell>
        </row>
        <row r="34859">
          <cell r="A34859">
            <v>1080960</v>
          </cell>
        </row>
        <row r="34860">
          <cell r="A34860">
            <v>1080960</v>
          </cell>
        </row>
        <row r="34861">
          <cell r="A34861">
            <v>1080960</v>
          </cell>
        </row>
        <row r="34862">
          <cell r="A34862">
            <v>1080960</v>
          </cell>
        </row>
        <row r="34863">
          <cell r="A34863">
            <v>1080960</v>
          </cell>
        </row>
        <row r="34864">
          <cell r="A34864">
            <v>1080960</v>
          </cell>
        </row>
        <row r="34865">
          <cell r="A34865">
            <v>1080960</v>
          </cell>
        </row>
        <row r="34866">
          <cell r="A34866">
            <v>1080960</v>
          </cell>
        </row>
        <row r="34867">
          <cell r="A34867">
            <v>1080960</v>
          </cell>
        </row>
        <row r="34868">
          <cell r="A34868">
            <v>1080960</v>
          </cell>
        </row>
        <row r="34869">
          <cell r="A34869">
            <v>1080960</v>
          </cell>
        </row>
        <row r="34870">
          <cell r="A34870">
            <v>1080960</v>
          </cell>
        </row>
        <row r="34871">
          <cell r="A34871">
            <v>1080960</v>
          </cell>
        </row>
        <row r="34872">
          <cell r="A34872">
            <v>1080960</v>
          </cell>
        </row>
        <row r="34873">
          <cell r="A34873">
            <v>1080960</v>
          </cell>
        </row>
        <row r="34874">
          <cell r="A34874">
            <v>1080960</v>
          </cell>
        </row>
        <row r="34875">
          <cell r="A34875">
            <v>1080960</v>
          </cell>
        </row>
        <row r="34876">
          <cell r="A34876">
            <v>1080960</v>
          </cell>
        </row>
        <row r="34877">
          <cell r="A34877">
            <v>1080960</v>
          </cell>
        </row>
        <row r="34878">
          <cell r="A34878">
            <v>1080960</v>
          </cell>
        </row>
        <row r="34879">
          <cell r="A34879">
            <v>1080960</v>
          </cell>
        </row>
        <row r="34880">
          <cell r="A34880">
            <v>1080960</v>
          </cell>
        </row>
        <row r="34881">
          <cell r="A34881">
            <v>1080960</v>
          </cell>
        </row>
        <row r="34882">
          <cell r="A34882">
            <v>1080960</v>
          </cell>
        </row>
        <row r="34883">
          <cell r="A34883">
            <v>1080960</v>
          </cell>
        </row>
        <row r="34884">
          <cell r="A34884">
            <v>1080960</v>
          </cell>
        </row>
        <row r="34885">
          <cell r="A34885">
            <v>1080960</v>
          </cell>
        </row>
        <row r="34886">
          <cell r="A34886">
            <v>1080960</v>
          </cell>
        </row>
        <row r="34887">
          <cell r="A34887">
            <v>1080960</v>
          </cell>
        </row>
        <row r="34888">
          <cell r="A34888">
            <v>1080960</v>
          </cell>
        </row>
        <row r="34889">
          <cell r="A34889">
            <v>1080960</v>
          </cell>
        </row>
        <row r="34890">
          <cell r="A34890">
            <v>1080960</v>
          </cell>
        </row>
        <row r="34891">
          <cell r="A34891">
            <v>1080960</v>
          </cell>
        </row>
        <row r="34892">
          <cell r="A34892">
            <v>1080960</v>
          </cell>
        </row>
        <row r="34893">
          <cell r="A34893">
            <v>1080960</v>
          </cell>
        </row>
        <row r="34894">
          <cell r="A34894">
            <v>1080960</v>
          </cell>
        </row>
        <row r="34895">
          <cell r="A34895">
            <v>1080960</v>
          </cell>
        </row>
        <row r="34896">
          <cell r="A34896">
            <v>1080960</v>
          </cell>
        </row>
        <row r="34897">
          <cell r="A34897">
            <v>1080960</v>
          </cell>
        </row>
        <row r="34898">
          <cell r="A34898">
            <v>1080960</v>
          </cell>
        </row>
        <row r="34899">
          <cell r="A34899">
            <v>1080960</v>
          </cell>
        </row>
        <row r="34900">
          <cell r="A34900">
            <v>1080960</v>
          </cell>
        </row>
        <row r="34901">
          <cell r="A34901">
            <v>1080960</v>
          </cell>
        </row>
        <row r="34902">
          <cell r="A34902">
            <v>1080960</v>
          </cell>
        </row>
        <row r="34903">
          <cell r="A34903">
            <v>1080968</v>
          </cell>
        </row>
        <row r="34904">
          <cell r="A34904">
            <v>1080968</v>
          </cell>
        </row>
        <row r="34905">
          <cell r="A34905">
            <v>1080968</v>
          </cell>
        </row>
        <row r="34906">
          <cell r="A34906">
            <v>1081042</v>
          </cell>
        </row>
        <row r="34907">
          <cell r="A34907">
            <v>1081043</v>
          </cell>
        </row>
        <row r="34908">
          <cell r="A34908">
            <v>1081044</v>
          </cell>
        </row>
        <row r="34909">
          <cell r="A34909">
            <v>1081060</v>
          </cell>
        </row>
        <row r="34910">
          <cell r="A34910">
            <v>1081060</v>
          </cell>
        </row>
        <row r="34911">
          <cell r="A34911">
            <v>1081060</v>
          </cell>
        </row>
        <row r="34912">
          <cell r="A34912">
            <v>1081060</v>
          </cell>
        </row>
        <row r="34913">
          <cell r="A34913">
            <v>1081060</v>
          </cell>
        </row>
        <row r="34914">
          <cell r="A34914">
            <v>1081060</v>
          </cell>
        </row>
        <row r="34915">
          <cell r="A34915">
            <v>1081060</v>
          </cell>
        </row>
        <row r="34916">
          <cell r="A34916">
            <v>1081060</v>
          </cell>
        </row>
        <row r="34917">
          <cell r="A34917">
            <v>1081061</v>
          </cell>
        </row>
        <row r="34918">
          <cell r="A34918">
            <v>1081061</v>
          </cell>
        </row>
        <row r="34919">
          <cell r="A34919">
            <v>1081061</v>
          </cell>
        </row>
        <row r="34920">
          <cell r="A34920">
            <v>1081061</v>
          </cell>
        </row>
        <row r="34921">
          <cell r="A34921">
            <v>1081061</v>
          </cell>
        </row>
        <row r="34922">
          <cell r="A34922">
            <v>1081061</v>
          </cell>
        </row>
        <row r="34923">
          <cell r="A34923">
            <v>1081061</v>
          </cell>
        </row>
        <row r="34924">
          <cell r="A34924">
            <v>1081061</v>
          </cell>
        </row>
        <row r="34925">
          <cell r="A34925">
            <v>1081062</v>
          </cell>
        </row>
        <row r="34926">
          <cell r="A34926">
            <v>1081062</v>
          </cell>
        </row>
        <row r="34927">
          <cell r="A34927">
            <v>1081062</v>
          </cell>
        </row>
        <row r="34928">
          <cell r="A34928">
            <v>1081062</v>
          </cell>
        </row>
        <row r="34929">
          <cell r="A34929">
            <v>1081062</v>
          </cell>
        </row>
        <row r="34930">
          <cell r="A34930">
            <v>1081062</v>
          </cell>
        </row>
        <row r="34931">
          <cell r="A34931">
            <v>1081062</v>
          </cell>
        </row>
        <row r="34932">
          <cell r="A34932">
            <v>1081062</v>
          </cell>
        </row>
        <row r="34933">
          <cell r="A34933">
            <v>1081062</v>
          </cell>
        </row>
        <row r="34934">
          <cell r="A34934">
            <v>1081062</v>
          </cell>
        </row>
        <row r="34935">
          <cell r="A34935">
            <v>1081062</v>
          </cell>
        </row>
        <row r="34936">
          <cell r="A34936">
            <v>1081062</v>
          </cell>
        </row>
        <row r="34937">
          <cell r="A34937">
            <v>1081062</v>
          </cell>
        </row>
        <row r="34938">
          <cell r="A34938">
            <v>1081063</v>
          </cell>
        </row>
        <row r="34939">
          <cell r="A34939">
            <v>1081063</v>
          </cell>
        </row>
        <row r="34940">
          <cell r="A34940">
            <v>1081063</v>
          </cell>
        </row>
        <row r="34941">
          <cell r="A34941">
            <v>1081063</v>
          </cell>
        </row>
        <row r="34942">
          <cell r="A34942">
            <v>1081063</v>
          </cell>
        </row>
        <row r="34943">
          <cell r="A34943">
            <v>1081063</v>
          </cell>
        </row>
        <row r="34944">
          <cell r="A34944">
            <v>1081063</v>
          </cell>
        </row>
        <row r="34945">
          <cell r="A34945">
            <v>1081063</v>
          </cell>
        </row>
        <row r="34946">
          <cell r="A34946">
            <v>1081067</v>
          </cell>
        </row>
        <row r="34947">
          <cell r="A34947">
            <v>1081068</v>
          </cell>
        </row>
        <row r="34948">
          <cell r="A34948">
            <v>1081071</v>
          </cell>
        </row>
        <row r="34949">
          <cell r="A34949">
            <v>1081074</v>
          </cell>
        </row>
        <row r="34950">
          <cell r="A34950">
            <v>1081076</v>
          </cell>
        </row>
        <row r="34951">
          <cell r="A34951">
            <v>1081077</v>
          </cell>
        </row>
        <row r="34952">
          <cell r="A34952">
            <v>1081078</v>
          </cell>
        </row>
        <row r="34953">
          <cell r="A34953">
            <v>1081079</v>
          </cell>
        </row>
        <row r="34954">
          <cell r="A34954">
            <v>1081079</v>
          </cell>
        </row>
        <row r="34955">
          <cell r="A34955">
            <v>1081080</v>
          </cell>
        </row>
        <row r="34956">
          <cell r="A34956">
            <v>1081081</v>
          </cell>
        </row>
        <row r="34957">
          <cell r="A34957">
            <v>1081081</v>
          </cell>
        </row>
        <row r="34958">
          <cell r="A34958">
            <v>1081082</v>
          </cell>
        </row>
        <row r="34959">
          <cell r="A34959">
            <v>1081083</v>
          </cell>
        </row>
        <row r="34960">
          <cell r="A34960">
            <v>1081083</v>
          </cell>
        </row>
        <row r="34961">
          <cell r="A34961">
            <v>1081085</v>
          </cell>
        </row>
        <row r="34962">
          <cell r="A34962">
            <v>1081085</v>
          </cell>
        </row>
        <row r="34963">
          <cell r="A34963">
            <v>1081085</v>
          </cell>
        </row>
        <row r="34964">
          <cell r="A34964">
            <v>1081085</v>
          </cell>
        </row>
        <row r="34965">
          <cell r="A34965">
            <v>1081085</v>
          </cell>
        </row>
        <row r="34966">
          <cell r="A34966">
            <v>1081085</v>
          </cell>
        </row>
        <row r="34967">
          <cell r="A34967">
            <v>1081085</v>
          </cell>
        </row>
        <row r="34968">
          <cell r="A34968">
            <v>1081085</v>
          </cell>
        </row>
        <row r="34969">
          <cell r="A34969">
            <v>1081085</v>
          </cell>
        </row>
        <row r="34970">
          <cell r="A34970">
            <v>1081085</v>
          </cell>
        </row>
        <row r="34971">
          <cell r="A34971">
            <v>1081085</v>
          </cell>
        </row>
        <row r="34972">
          <cell r="A34972">
            <v>1081085</v>
          </cell>
        </row>
        <row r="34973">
          <cell r="A34973">
            <v>1081085</v>
          </cell>
        </row>
        <row r="34974">
          <cell r="A34974">
            <v>1081085</v>
          </cell>
        </row>
        <row r="34975">
          <cell r="A34975">
            <v>1081086</v>
          </cell>
        </row>
        <row r="34976">
          <cell r="A34976">
            <v>1081086</v>
          </cell>
        </row>
        <row r="34977">
          <cell r="A34977">
            <v>1081086</v>
          </cell>
        </row>
        <row r="34978">
          <cell r="A34978">
            <v>1081086</v>
          </cell>
        </row>
        <row r="34979">
          <cell r="A34979">
            <v>1081086</v>
          </cell>
        </row>
        <row r="34980">
          <cell r="A34980">
            <v>1081086</v>
          </cell>
        </row>
        <row r="34981">
          <cell r="A34981">
            <v>1081086</v>
          </cell>
        </row>
        <row r="34982">
          <cell r="A34982">
            <v>1081086</v>
          </cell>
        </row>
        <row r="34983">
          <cell r="A34983">
            <v>1081086</v>
          </cell>
        </row>
        <row r="34984">
          <cell r="A34984">
            <v>1081086</v>
          </cell>
        </row>
        <row r="34985">
          <cell r="A34985">
            <v>1081086</v>
          </cell>
        </row>
        <row r="34986">
          <cell r="A34986">
            <v>1081086</v>
          </cell>
        </row>
        <row r="34987">
          <cell r="A34987">
            <v>1081087</v>
          </cell>
        </row>
        <row r="34988">
          <cell r="A34988">
            <v>1081088</v>
          </cell>
        </row>
        <row r="34989">
          <cell r="A34989">
            <v>1081089</v>
          </cell>
        </row>
        <row r="34990">
          <cell r="A34990">
            <v>1081089</v>
          </cell>
        </row>
        <row r="34991">
          <cell r="A34991">
            <v>1081089</v>
          </cell>
        </row>
        <row r="34992">
          <cell r="A34992">
            <v>1081090</v>
          </cell>
        </row>
        <row r="34993">
          <cell r="A34993">
            <v>1081091</v>
          </cell>
        </row>
        <row r="34994">
          <cell r="A34994">
            <v>1081092</v>
          </cell>
        </row>
        <row r="34995">
          <cell r="A34995">
            <v>1081092</v>
          </cell>
        </row>
        <row r="34996">
          <cell r="A34996">
            <v>1081093</v>
          </cell>
        </row>
        <row r="34997">
          <cell r="A34997">
            <v>1081094</v>
          </cell>
        </row>
        <row r="34998">
          <cell r="A34998">
            <v>1081095</v>
          </cell>
        </row>
        <row r="34999">
          <cell r="A34999">
            <v>1081096</v>
          </cell>
        </row>
        <row r="35000">
          <cell r="A35000">
            <v>1081100</v>
          </cell>
        </row>
        <row r="35001">
          <cell r="A35001">
            <v>1081101</v>
          </cell>
        </row>
        <row r="35002">
          <cell r="A35002">
            <v>1081101</v>
          </cell>
        </row>
        <row r="35003">
          <cell r="A35003">
            <v>1081104</v>
          </cell>
        </row>
        <row r="35004">
          <cell r="A35004">
            <v>1081115</v>
          </cell>
        </row>
        <row r="35005">
          <cell r="A35005">
            <v>1081115</v>
          </cell>
        </row>
        <row r="35006">
          <cell r="A35006">
            <v>1081115</v>
          </cell>
        </row>
        <row r="35007">
          <cell r="A35007">
            <v>1081115</v>
          </cell>
        </row>
        <row r="35008">
          <cell r="A35008">
            <v>1081123</v>
          </cell>
        </row>
        <row r="35009">
          <cell r="A35009">
            <v>1081123</v>
          </cell>
        </row>
        <row r="35010">
          <cell r="A35010">
            <v>1081123</v>
          </cell>
        </row>
        <row r="35011">
          <cell r="A35011">
            <v>1081123</v>
          </cell>
        </row>
        <row r="35012">
          <cell r="A35012">
            <v>1081123</v>
          </cell>
        </row>
        <row r="35013">
          <cell r="A35013">
            <v>1081123</v>
          </cell>
        </row>
        <row r="35014">
          <cell r="A35014">
            <v>1081123</v>
          </cell>
        </row>
        <row r="35015">
          <cell r="A35015">
            <v>1081124</v>
          </cell>
        </row>
        <row r="35016">
          <cell r="A35016">
            <v>1081124</v>
          </cell>
        </row>
        <row r="35017">
          <cell r="A35017">
            <v>1081124</v>
          </cell>
        </row>
        <row r="35018">
          <cell r="A35018">
            <v>1081124</v>
          </cell>
        </row>
        <row r="35019">
          <cell r="A35019">
            <v>1081124</v>
          </cell>
        </row>
        <row r="35020">
          <cell r="A35020">
            <v>1081124</v>
          </cell>
        </row>
        <row r="35021">
          <cell r="A35021">
            <v>1081124</v>
          </cell>
        </row>
        <row r="35022">
          <cell r="A35022">
            <v>1081130</v>
          </cell>
        </row>
        <row r="35023">
          <cell r="A35023">
            <v>1081130</v>
          </cell>
        </row>
        <row r="35024">
          <cell r="A35024">
            <v>1081130</v>
          </cell>
        </row>
        <row r="35025">
          <cell r="A35025">
            <v>1081130</v>
          </cell>
        </row>
        <row r="35026">
          <cell r="A35026">
            <v>1081130</v>
          </cell>
        </row>
        <row r="35027">
          <cell r="A35027">
            <v>1081130</v>
          </cell>
        </row>
        <row r="35028">
          <cell r="A35028">
            <v>1081160</v>
          </cell>
        </row>
        <row r="35029">
          <cell r="A35029">
            <v>1081160</v>
          </cell>
        </row>
        <row r="35030">
          <cell r="A35030">
            <v>1081160</v>
          </cell>
        </row>
        <row r="35031">
          <cell r="A35031">
            <v>1081160</v>
          </cell>
        </row>
        <row r="35032">
          <cell r="A35032">
            <v>1081160</v>
          </cell>
        </row>
        <row r="35033">
          <cell r="A35033">
            <v>1081160</v>
          </cell>
        </row>
        <row r="35034">
          <cell r="A35034">
            <v>1081160</v>
          </cell>
        </row>
        <row r="35035">
          <cell r="A35035">
            <v>1081161</v>
          </cell>
        </row>
        <row r="35036">
          <cell r="A35036">
            <v>1081161</v>
          </cell>
        </row>
        <row r="35037">
          <cell r="A35037">
            <v>1081161</v>
          </cell>
        </row>
        <row r="35038">
          <cell r="A35038">
            <v>1081162</v>
          </cell>
        </row>
        <row r="35039">
          <cell r="A35039">
            <v>1081162</v>
          </cell>
        </row>
        <row r="35040">
          <cell r="A35040">
            <v>1081162</v>
          </cell>
        </row>
        <row r="35041">
          <cell r="A35041">
            <v>1081162</v>
          </cell>
        </row>
        <row r="35042">
          <cell r="A35042">
            <v>1081162</v>
          </cell>
        </row>
        <row r="35043">
          <cell r="A35043">
            <v>1081162</v>
          </cell>
        </row>
        <row r="35044">
          <cell r="A35044">
            <v>1081173</v>
          </cell>
        </row>
        <row r="35045">
          <cell r="A35045">
            <v>1081173</v>
          </cell>
        </row>
        <row r="35046">
          <cell r="A35046">
            <v>1081173</v>
          </cell>
        </row>
        <row r="35047">
          <cell r="A35047">
            <v>1081173</v>
          </cell>
        </row>
        <row r="35048">
          <cell r="A35048">
            <v>1081173</v>
          </cell>
        </row>
        <row r="35049">
          <cell r="A35049">
            <v>1081173</v>
          </cell>
        </row>
        <row r="35050">
          <cell r="A35050">
            <v>1081174</v>
          </cell>
        </row>
        <row r="35051">
          <cell r="A35051">
            <v>1081174</v>
          </cell>
        </row>
        <row r="35052">
          <cell r="A35052">
            <v>1081174</v>
          </cell>
        </row>
        <row r="35053">
          <cell r="A35053">
            <v>1081174</v>
          </cell>
        </row>
        <row r="35054">
          <cell r="A35054">
            <v>1081174</v>
          </cell>
        </row>
        <row r="35055">
          <cell r="A35055">
            <v>1081174</v>
          </cell>
        </row>
        <row r="35056">
          <cell r="A35056">
            <v>1081174</v>
          </cell>
        </row>
        <row r="35057">
          <cell r="A35057">
            <v>1081176</v>
          </cell>
        </row>
        <row r="35058">
          <cell r="A35058">
            <v>1081176</v>
          </cell>
        </row>
        <row r="35059">
          <cell r="A35059">
            <v>1081176</v>
          </cell>
        </row>
        <row r="35060">
          <cell r="A35060">
            <v>1081178</v>
          </cell>
        </row>
        <row r="35061">
          <cell r="A35061">
            <v>1081178</v>
          </cell>
        </row>
        <row r="35062">
          <cell r="A35062">
            <v>1081178</v>
          </cell>
        </row>
        <row r="35063">
          <cell r="A35063">
            <v>1081178</v>
          </cell>
        </row>
        <row r="35064">
          <cell r="A35064">
            <v>1081178</v>
          </cell>
        </row>
        <row r="35065">
          <cell r="A35065">
            <v>1081178</v>
          </cell>
        </row>
        <row r="35066">
          <cell r="A35066">
            <v>1081178</v>
          </cell>
        </row>
        <row r="35067">
          <cell r="A35067">
            <v>1081179</v>
          </cell>
        </row>
        <row r="35068">
          <cell r="A35068">
            <v>1081179</v>
          </cell>
        </row>
        <row r="35069">
          <cell r="A35069">
            <v>1081179</v>
          </cell>
        </row>
        <row r="35070">
          <cell r="A35070">
            <v>1081180</v>
          </cell>
        </row>
        <row r="35071">
          <cell r="A35071">
            <v>1081180</v>
          </cell>
        </row>
        <row r="35072">
          <cell r="A35072">
            <v>1081180</v>
          </cell>
        </row>
        <row r="35073">
          <cell r="A35073">
            <v>1081180</v>
          </cell>
        </row>
        <row r="35074">
          <cell r="A35074">
            <v>1081180</v>
          </cell>
        </row>
        <row r="35075">
          <cell r="A35075">
            <v>1081180</v>
          </cell>
        </row>
        <row r="35076">
          <cell r="A35076">
            <v>1081180</v>
          </cell>
        </row>
        <row r="35077">
          <cell r="A35077">
            <v>1081181</v>
          </cell>
        </row>
        <row r="35078">
          <cell r="A35078">
            <v>1081181</v>
          </cell>
        </row>
        <row r="35079">
          <cell r="A35079">
            <v>1081183</v>
          </cell>
        </row>
        <row r="35080">
          <cell r="A35080">
            <v>1081208</v>
          </cell>
        </row>
        <row r="35081">
          <cell r="A35081">
            <v>1081213</v>
          </cell>
        </row>
        <row r="35082">
          <cell r="A35082">
            <v>1081217</v>
          </cell>
        </row>
        <row r="35083">
          <cell r="A35083">
            <v>1081220</v>
          </cell>
        </row>
        <row r="35084">
          <cell r="A35084">
            <v>1081222</v>
          </cell>
        </row>
        <row r="35085">
          <cell r="A35085">
            <v>1081224</v>
          </cell>
        </row>
        <row r="35086">
          <cell r="A35086">
            <v>1081226</v>
          </cell>
        </row>
        <row r="35087">
          <cell r="A35087">
            <v>1081226</v>
          </cell>
        </row>
        <row r="35088">
          <cell r="A35088">
            <v>1081226</v>
          </cell>
        </row>
        <row r="35089">
          <cell r="A35089">
            <v>1081228</v>
          </cell>
        </row>
        <row r="35090">
          <cell r="A35090">
            <v>1081253</v>
          </cell>
        </row>
        <row r="35091">
          <cell r="A35091">
            <v>1081337</v>
          </cell>
        </row>
        <row r="35092">
          <cell r="A35092">
            <v>1081341</v>
          </cell>
        </row>
        <row r="35093">
          <cell r="A35093">
            <v>1081342</v>
          </cell>
        </row>
        <row r="35094">
          <cell r="A35094">
            <v>1081355</v>
          </cell>
        </row>
        <row r="35095">
          <cell r="A35095">
            <v>1081356</v>
          </cell>
        </row>
        <row r="35096">
          <cell r="A35096">
            <v>1081359</v>
          </cell>
        </row>
        <row r="35097">
          <cell r="A35097">
            <v>1081359</v>
          </cell>
        </row>
        <row r="35098">
          <cell r="A35098">
            <v>1081359</v>
          </cell>
        </row>
        <row r="35099">
          <cell r="A35099">
            <v>1081359</v>
          </cell>
        </row>
        <row r="35100">
          <cell r="A35100">
            <v>1081359</v>
          </cell>
        </row>
        <row r="35101">
          <cell r="A35101">
            <v>1081359</v>
          </cell>
        </row>
        <row r="35102">
          <cell r="A35102">
            <v>1081401</v>
          </cell>
        </row>
        <row r="35103">
          <cell r="A35103">
            <v>1081408</v>
          </cell>
        </row>
        <row r="35104">
          <cell r="A35104">
            <v>1081409</v>
          </cell>
        </row>
        <row r="35105">
          <cell r="A35105">
            <v>1081411</v>
          </cell>
        </row>
        <row r="35106">
          <cell r="A35106">
            <v>1081415</v>
          </cell>
        </row>
        <row r="35107">
          <cell r="A35107">
            <v>1081415</v>
          </cell>
        </row>
        <row r="35108">
          <cell r="A35108">
            <v>1081456</v>
          </cell>
        </row>
        <row r="35109">
          <cell r="A35109">
            <v>1081459</v>
          </cell>
        </row>
        <row r="35110">
          <cell r="A35110">
            <v>1081463</v>
          </cell>
        </row>
        <row r="35111">
          <cell r="A35111">
            <v>1081504</v>
          </cell>
        </row>
        <row r="35112">
          <cell r="A35112">
            <v>1081504</v>
          </cell>
        </row>
        <row r="35113">
          <cell r="A35113">
            <v>1081505</v>
          </cell>
        </row>
        <row r="35114">
          <cell r="A35114">
            <v>1081506</v>
          </cell>
        </row>
        <row r="35115">
          <cell r="A35115">
            <v>1081553</v>
          </cell>
        </row>
        <row r="35116">
          <cell r="A35116">
            <v>1081562</v>
          </cell>
        </row>
        <row r="35117">
          <cell r="A35117">
            <v>1081636</v>
          </cell>
        </row>
        <row r="35118">
          <cell r="A35118">
            <v>1081638</v>
          </cell>
        </row>
        <row r="35119">
          <cell r="A35119">
            <v>1081679</v>
          </cell>
        </row>
        <row r="35120">
          <cell r="A35120">
            <v>1081679</v>
          </cell>
        </row>
        <row r="35121">
          <cell r="A35121">
            <v>1081700</v>
          </cell>
        </row>
        <row r="35122">
          <cell r="A35122">
            <v>1081701</v>
          </cell>
        </row>
        <row r="35123">
          <cell r="A35123">
            <v>1081701</v>
          </cell>
        </row>
        <row r="35124">
          <cell r="A35124">
            <v>1081702</v>
          </cell>
        </row>
        <row r="35125">
          <cell r="A35125">
            <v>1081703</v>
          </cell>
        </row>
        <row r="35126">
          <cell r="A35126">
            <v>1081705</v>
          </cell>
        </row>
        <row r="35127">
          <cell r="A35127">
            <v>1081724</v>
          </cell>
        </row>
        <row r="35128">
          <cell r="A35128">
            <v>1081744</v>
          </cell>
        </row>
        <row r="35129">
          <cell r="A35129">
            <v>1081745</v>
          </cell>
        </row>
        <row r="35130">
          <cell r="A35130">
            <v>1081747</v>
          </cell>
        </row>
        <row r="35131">
          <cell r="A35131">
            <v>1081747</v>
          </cell>
        </row>
        <row r="35132">
          <cell r="A35132">
            <v>1081747</v>
          </cell>
        </row>
        <row r="35133">
          <cell r="A35133">
            <v>1081747</v>
          </cell>
        </row>
        <row r="35134">
          <cell r="A35134">
            <v>1081747</v>
          </cell>
        </row>
        <row r="35135">
          <cell r="A35135">
            <v>1081786</v>
          </cell>
        </row>
        <row r="35136">
          <cell r="A35136">
            <v>1081786</v>
          </cell>
        </row>
        <row r="35137">
          <cell r="A35137">
            <v>1081819</v>
          </cell>
        </row>
        <row r="35138">
          <cell r="A35138">
            <v>1081819</v>
          </cell>
        </row>
        <row r="35139">
          <cell r="A35139">
            <v>1081898</v>
          </cell>
        </row>
        <row r="35140">
          <cell r="A35140">
            <v>1081898</v>
          </cell>
        </row>
        <row r="35141">
          <cell r="A35141">
            <v>1081898</v>
          </cell>
        </row>
        <row r="35142">
          <cell r="A35142">
            <v>1081898</v>
          </cell>
        </row>
        <row r="35143">
          <cell r="A35143">
            <v>1081898</v>
          </cell>
        </row>
        <row r="35144">
          <cell r="A35144">
            <v>1081898</v>
          </cell>
        </row>
        <row r="35145">
          <cell r="A35145">
            <v>1081898</v>
          </cell>
        </row>
        <row r="35146">
          <cell r="A35146">
            <v>1081898</v>
          </cell>
        </row>
        <row r="35147">
          <cell r="A35147">
            <v>1081898</v>
          </cell>
        </row>
        <row r="35148">
          <cell r="A35148">
            <v>1081898</v>
          </cell>
        </row>
        <row r="35149">
          <cell r="A35149">
            <v>1081898</v>
          </cell>
        </row>
        <row r="35150">
          <cell r="A35150">
            <v>1081898</v>
          </cell>
        </row>
        <row r="35151">
          <cell r="A35151">
            <v>1081898</v>
          </cell>
        </row>
        <row r="35152">
          <cell r="A35152">
            <v>1081898</v>
          </cell>
        </row>
        <row r="35153">
          <cell r="A35153">
            <v>1081898</v>
          </cell>
        </row>
        <row r="35154">
          <cell r="A35154">
            <v>1081898</v>
          </cell>
        </row>
        <row r="35155">
          <cell r="A35155">
            <v>1081898</v>
          </cell>
        </row>
        <row r="35156">
          <cell r="A35156">
            <v>1081898</v>
          </cell>
        </row>
        <row r="35157">
          <cell r="A35157">
            <v>1081898</v>
          </cell>
        </row>
        <row r="35158">
          <cell r="A35158">
            <v>1081898</v>
          </cell>
        </row>
        <row r="35159">
          <cell r="A35159">
            <v>1081898</v>
          </cell>
        </row>
        <row r="35160">
          <cell r="A35160">
            <v>1081898</v>
          </cell>
        </row>
        <row r="35161">
          <cell r="A35161">
            <v>1081898</v>
          </cell>
        </row>
        <row r="35162">
          <cell r="A35162">
            <v>1081898</v>
          </cell>
        </row>
        <row r="35163">
          <cell r="A35163">
            <v>1081898</v>
          </cell>
        </row>
        <row r="35164">
          <cell r="A35164">
            <v>1081898</v>
          </cell>
        </row>
        <row r="35165">
          <cell r="A35165">
            <v>1081911</v>
          </cell>
        </row>
        <row r="35166">
          <cell r="A35166">
            <v>1081911</v>
          </cell>
        </row>
        <row r="35167">
          <cell r="A35167">
            <v>1081911</v>
          </cell>
        </row>
        <row r="35168">
          <cell r="A35168">
            <v>1081911</v>
          </cell>
        </row>
        <row r="35169">
          <cell r="A35169">
            <v>1081911</v>
          </cell>
        </row>
        <row r="35170">
          <cell r="A35170">
            <v>1081921</v>
          </cell>
        </row>
        <row r="35171">
          <cell r="A35171">
            <v>1081921</v>
          </cell>
        </row>
        <row r="35172">
          <cell r="A35172">
            <v>1081921</v>
          </cell>
        </row>
        <row r="35173">
          <cell r="A35173">
            <v>1081921</v>
          </cell>
        </row>
        <row r="35174">
          <cell r="A35174">
            <v>1081921</v>
          </cell>
        </row>
        <row r="35175">
          <cell r="A35175">
            <v>1081921</v>
          </cell>
        </row>
        <row r="35176">
          <cell r="A35176">
            <v>1081921</v>
          </cell>
        </row>
        <row r="35177">
          <cell r="A35177">
            <v>1081922</v>
          </cell>
        </row>
        <row r="35178">
          <cell r="A35178">
            <v>1081922</v>
          </cell>
        </row>
        <row r="35179">
          <cell r="A35179">
            <v>1081922</v>
          </cell>
        </row>
        <row r="35180">
          <cell r="A35180">
            <v>1081923</v>
          </cell>
        </row>
        <row r="35181">
          <cell r="A35181">
            <v>1081923</v>
          </cell>
        </row>
        <row r="35182">
          <cell r="A35182">
            <v>1081923</v>
          </cell>
        </row>
        <row r="35183">
          <cell r="A35183">
            <v>1081923</v>
          </cell>
        </row>
        <row r="35184">
          <cell r="A35184">
            <v>1081924</v>
          </cell>
        </row>
        <row r="35185">
          <cell r="A35185">
            <v>1081924</v>
          </cell>
        </row>
        <row r="35186">
          <cell r="A35186">
            <v>1081924</v>
          </cell>
        </row>
        <row r="35187">
          <cell r="A35187">
            <v>1081924</v>
          </cell>
        </row>
        <row r="35188">
          <cell r="A35188">
            <v>1081925</v>
          </cell>
        </row>
        <row r="35189">
          <cell r="A35189">
            <v>1081925</v>
          </cell>
        </row>
        <row r="35190">
          <cell r="A35190">
            <v>1081925</v>
          </cell>
        </row>
        <row r="35191">
          <cell r="A35191">
            <v>1081925</v>
          </cell>
        </row>
        <row r="35192">
          <cell r="A35192">
            <v>1081927</v>
          </cell>
        </row>
        <row r="35193">
          <cell r="A35193">
            <v>1081932</v>
          </cell>
        </row>
        <row r="35194">
          <cell r="A35194">
            <v>1081937</v>
          </cell>
        </row>
        <row r="35195">
          <cell r="A35195">
            <v>1081955</v>
          </cell>
        </row>
        <row r="35196">
          <cell r="A35196">
            <v>1081956</v>
          </cell>
        </row>
        <row r="35197">
          <cell r="A35197">
            <v>1081966</v>
          </cell>
        </row>
        <row r="35198">
          <cell r="A35198">
            <v>1081966</v>
          </cell>
        </row>
        <row r="35199">
          <cell r="A35199">
            <v>1081966</v>
          </cell>
        </row>
        <row r="35200">
          <cell r="A35200">
            <v>1081966</v>
          </cell>
        </row>
        <row r="35201">
          <cell r="A35201">
            <v>1081966</v>
          </cell>
        </row>
        <row r="35202">
          <cell r="A35202">
            <v>1081966</v>
          </cell>
        </row>
        <row r="35203">
          <cell r="A35203">
            <v>1081966</v>
          </cell>
        </row>
        <row r="35204">
          <cell r="A35204">
            <v>1081966</v>
          </cell>
        </row>
        <row r="35205">
          <cell r="A35205">
            <v>1081966</v>
          </cell>
        </row>
        <row r="35206">
          <cell r="A35206">
            <v>1081966</v>
          </cell>
        </row>
        <row r="35207">
          <cell r="A35207">
            <v>1081966</v>
          </cell>
        </row>
        <row r="35208">
          <cell r="A35208">
            <v>1081966</v>
          </cell>
        </row>
        <row r="35209">
          <cell r="A35209">
            <v>1081966</v>
          </cell>
        </row>
        <row r="35210">
          <cell r="A35210">
            <v>1081966</v>
          </cell>
        </row>
        <row r="35211">
          <cell r="A35211">
            <v>1081966</v>
          </cell>
        </row>
        <row r="35212">
          <cell r="A35212">
            <v>1081966</v>
          </cell>
        </row>
        <row r="35213">
          <cell r="A35213">
            <v>1081966</v>
          </cell>
        </row>
        <row r="35214">
          <cell r="A35214">
            <v>1081966</v>
          </cell>
        </row>
        <row r="35215">
          <cell r="A35215">
            <v>1081966</v>
          </cell>
        </row>
        <row r="35216">
          <cell r="A35216">
            <v>1081966</v>
          </cell>
        </row>
        <row r="35217">
          <cell r="A35217">
            <v>1081991</v>
          </cell>
        </row>
        <row r="35218">
          <cell r="A35218">
            <v>1081991</v>
          </cell>
        </row>
        <row r="35219">
          <cell r="A35219">
            <v>1082184</v>
          </cell>
        </row>
        <row r="35220">
          <cell r="A35220">
            <v>1082213</v>
          </cell>
        </row>
        <row r="35221">
          <cell r="A35221">
            <v>1082214</v>
          </cell>
        </row>
        <row r="35222">
          <cell r="A35222">
            <v>1082215</v>
          </cell>
        </row>
        <row r="35223">
          <cell r="A35223">
            <v>1082216</v>
          </cell>
        </row>
        <row r="35224">
          <cell r="A35224">
            <v>1082217</v>
          </cell>
        </row>
        <row r="35225">
          <cell r="A35225">
            <v>1082219</v>
          </cell>
        </row>
        <row r="35226">
          <cell r="A35226">
            <v>1082222</v>
          </cell>
        </row>
        <row r="35227">
          <cell r="A35227">
            <v>1082324</v>
          </cell>
        </row>
        <row r="35228">
          <cell r="A35228">
            <v>1082474</v>
          </cell>
        </row>
        <row r="35229">
          <cell r="A35229">
            <v>1082474</v>
          </cell>
        </row>
        <row r="35230">
          <cell r="A35230">
            <v>1082474</v>
          </cell>
        </row>
        <row r="35231">
          <cell r="A35231">
            <v>1082477</v>
          </cell>
        </row>
        <row r="35232">
          <cell r="A35232">
            <v>1082477</v>
          </cell>
        </row>
        <row r="35233">
          <cell r="A35233">
            <v>1082477</v>
          </cell>
        </row>
        <row r="35234">
          <cell r="A35234">
            <v>1082477</v>
          </cell>
        </row>
        <row r="35235">
          <cell r="A35235">
            <v>1082477</v>
          </cell>
        </row>
        <row r="35236">
          <cell r="A35236">
            <v>1082477</v>
          </cell>
        </row>
        <row r="35237">
          <cell r="A35237">
            <v>1082477</v>
          </cell>
        </row>
        <row r="35238">
          <cell r="A35238">
            <v>1082477</v>
          </cell>
        </row>
        <row r="35239">
          <cell r="A35239">
            <v>1082477</v>
          </cell>
        </row>
        <row r="35240">
          <cell r="A35240">
            <v>1082477</v>
          </cell>
        </row>
        <row r="35241">
          <cell r="A35241">
            <v>1082477</v>
          </cell>
        </row>
        <row r="35242">
          <cell r="A35242">
            <v>1082477</v>
          </cell>
        </row>
        <row r="35243">
          <cell r="A35243">
            <v>1082477</v>
          </cell>
        </row>
        <row r="35244">
          <cell r="A35244">
            <v>1082477</v>
          </cell>
        </row>
        <row r="35245">
          <cell r="A35245">
            <v>1082477</v>
          </cell>
        </row>
        <row r="35246">
          <cell r="A35246">
            <v>1082477</v>
          </cell>
        </row>
        <row r="35247">
          <cell r="A35247">
            <v>1082477</v>
          </cell>
        </row>
        <row r="35248">
          <cell r="A35248">
            <v>1082477</v>
          </cell>
        </row>
        <row r="35249">
          <cell r="A35249">
            <v>1082477</v>
          </cell>
        </row>
        <row r="35250">
          <cell r="A35250">
            <v>1082477</v>
          </cell>
        </row>
        <row r="35251">
          <cell r="A35251">
            <v>1082477</v>
          </cell>
        </row>
        <row r="35252">
          <cell r="A35252">
            <v>1082477</v>
          </cell>
        </row>
        <row r="35253">
          <cell r="A35253">
            <v>1082477</v>
          </cell>
        </row>
        <row r="35254">
          <cell r="A35254">
            <v>1082477</v>
          </cell>
        </row>
        <row r="35255">
          <cell r="A35255">
            <v>1082477</v>
          </cell>
        </row>
        <row r="35256">
          <cell r="A35256">
            <v>1082477</v>
          </cell>
        </row>
        <row r="35257">
          <cell r="A35257">
            <v>1082477</v>
          </cell>
        </row>
        <row r="35258">
          <cell r="A35258">
            <v>1082477</v>
          </cell>
        </row>
        <row r="35259">
          <cell r="A35259">
            <v>1082477</v>
          </cell>
        </row>
        <row r="35260">
          <cell r="A35260">
            <v>1082478</v>
          </cell>
        </row>
        <row r="35261">
          <cell r="A35261">
            <v>1082478</v>
          </cell>
        </row>
        <row r="35262">
          <cell r="A35262">
            <v>1082478</v>
          </cell>
        </row>
        <row r="35263">
          <cell r="A35263">
            <v>1082478</v>
          </cell>
        </row>
        <row r="35264">
          <cell r="A35264">
            <v>1082478</v>
          </cell>
        </row>
        <row r="35265">
          <cell r="A35265">
            <v>1082478</v>
          </cell>
        </row>
        <row r="35266">
          <cell r="A35266">
            <v>1082478</v>
          </cell>
        </row>
        <row r="35267">
          <cell r="A35267">
            <v>1082478</v>
          </cell>
        </row>
        <row r="35268">
          <cell r="A35268">
            <v>1082478</v>
          </cell>
        </row>
        <row r="35269">
          <cell r="A35269">
            <v>1082478</v>
          </cell>
        </row>
        <row r="35270">
          <cell r="A35270">
            <v>1082478</v>
          </cell>
        </row>
        <row r="35271">
          <cell r="A35271">
            <v>1082478</v>
          </cell>
        </row>
        <row r="35272">
          <cell r="A35272">
            <v>1082478</v>
          </cell>
        </row>
        <row r="35273">
          <cell r="A35273">
            <v>1082478</v>
          </cell>
        </row>
        <row r="35274">
          <cell r="A35274">
            <v>1082478</v>
          </cell>
        </row>
        <row r="35275">
          <cell r="A35275">
            <v>1082478</v>
          </cell>
        </row>
        <row r="35276">
          <cell r="A35276">
            <v>1082478</v>
          </cell>
        </row>
        <row r="35277">
          <cell r="A35277">
            <v>1082478</v>
          </cell>
        </row>
        <row r="35278">
          <cell r="A35278">
            <v>1082478</v>
          </cell>
        </row>
        <row r="35279">
          <cell r="A35279">
            <v>1082478</v>
          </cell>
        </row>
        <row r="35280">
          <cell r="A35280">
            <v>1082478</v>
          </cell>
        </row>
        <row r="35281">
          <cell r="A35281">
            <v>1082478</v>
          </cell>
        </row>
        <row r="35282">
          <cell r="A35282">
            <v>1082478</v>
          </cell>
        </row>
        <row r="35283">
          <cell r="A35283">
            <v>1082478</v>
          </cell>
        </row>
        <row r="35284">
          <cell r="A35284">
            <v>1082478</v>
          </cell>
        </row>
        <row r="35285">
          <cell r="A35285">
            <v>1082478</v>
          </cell>
        </row>
        <row r="35286">
          <cell r="A35286">
            <v>1082478</v>
          </cell>
        </row>
        <row r="35287">
          <cell r="A35287">
            <v>1082478</v>
          </cell>
        </row>
        <row r="35288">
          <cell r="A35288">
            <v>1082478</v>
          </cell>
        </row>
        <row r="35289">
          <cell r="A35289">
            <v>1082478</v>
          </cell>
        </row>
        <row r="35290">
          <cell r="A35290">
            <v>1082478</v>
          </cell>
        </row>
        <row r="35291">
          <cell r="A35291">
            <v>1082478</v>
          </cell>
        </row>
        <row r="35292">
          <cell r="A35292">
            <v>1082478</v>
          </cell>
        </row>
        <row r="35293">
          <cell r="A35293">
            <v>1082478</v>
          </cell>
        </row>
        <row r="35294">
          <cell r="A35294">
            <v>1082478</v>
          </cell>
        </row>
        <row r="35295">
          <cell r="A35295">
            <v>1082478</v>
          </cell>
        </row>
        <row r="35296">
          <cell r="A35296">
            <v>1082478</v>
          </cell>
        </row>
        <row r="35297">
          <cell r="A35297">
            <v>1082478</v>
          </cell>
        </row>
        <row r="35298">
          <cell r="A35298">
            <v>1082478</v>
          </cell>
        </row>
        <row r="35299">
          <cell r="A35299">
            <v>1082478</v>
          </cell>
        </row>
        <row r="35300">
          <cell r="A35300">
            <v>1082478</v>
          </cell>
        </row>
        <row r="35301">
          <cell r="A35301">
            <v>1082478</v>
          </cell>
        </row>
        <row r="35302">
          <cell r="A35302">
            <v>1082478</v>
          </cell>
        </row>
        <row r="35303">
          <cell r="A35303">
            <v>1082478</v>
          </cell>
        </row>
        <row r="35304">
          <cell r="A35304">
            <v>1082478</v>
          </cell>
        </row>
        <row r="35305">
          <cell r="A35305">
            <v>1082478</v>
          </cell>
        </row>
        <row r="35306">
          <cell r="A35306">
            <v>1082478</v>
          </cell>
        </row>
        <row r="35307">
          <cell r="A35307">
            <v>1082478</v>
          </cell>
        </row>
        <row r="35308">
          <cell r="A35308">
            <v>1082478</v>
          </cell>
        </row>
        <row r="35309">
          <cell r="A35309">
            <v>1082478</v>
          </cell>
        </row>
        <row r="35310">
          <cell r="A35310">
            <v>1082478</v>
          </cell>
        </row>
        <row r="35311">
          <cell r="A35311">
            <v>1082478</v>
          </cell>
        </row>
        <row r="35312">
          <cell r="A35312">
            <v>1082478</v>
          </cell>
        </row>
        <row r="35313">
          <cell r="A35313">
            <v>1082478</v>
          </cell>
        </row>
        <row r="35314">
          <cell r="A35314">
            <v>1082478</v>
          </cell>
        </row>
        <row r="35315">
          <cell r="A35315">
            <v>1082478</v>
          </cell>
        </row>
        <row r="35316">
          <cell r="A35316">
            <v>1082478</v>
          </cell>
        </row>
        <row r="35317">
          <cell r="A35317">
            <v>1082478</v>
          </cell>
        </row>
        <row r="35318">
          <cell r="A35318">
            <v>1082478</v>
          </cell>
        </row>
        <row r="35319">
          <cell r="A35319">
            <v>1082478</v>
          </cell>
        </row>
        <row r="35320">
          <cell r="A35320">
            <v>1082478</v>
          </cell>
        </row>
        <row r="35321">
          <cell r="A35321">
            <v>1082478</v>
          </cell>
        </row>
        <row r="35322">
          <cell r="A35322">
            <v>1082478</v>
          </cell>
        </row>
        <row r="35323">
          <cell r="A35323">
            <v>1082478</v>
          </cell>
        </row>
        <row r="35324">
          <cell r="A35324">
            <v>1082478</v>
          </cell>
        </row>
        <row r="35325">
          <cell r="A35325">
            <v>1082480</v>
          </cell>
        </row>
        <row r="35326">
          <cell r="A35326">
            <v>1082482</v>
          </cell>
        </row>
        <row r="35327">
          <cell r="A35327">
            <v>1082482</v>
          </cell>
        </row>
        <row r="35328">
          <cell r="A35328">
            <v>1082482</v>
          </cell>
        </row>
        <row r="35329">
          <cell r="A35329">
            <v>1082482</v>
          </cell>
        </row>
        <row r="35330">
          <cell r="A35330">
            <v>1082482</v>
          </cell>
        </row>
        <row r="35331">
          <cell r="A35331">
            <v>1082482</v>
          </cell>
        </row>
        <row r="35332">
          <cell r="A35332">
            <v>1082482</v>
          </cell>
        </row>
        <row r="35333">
          <cell r="A35333">
            <v>1082482</v>
          </cell>
        </row>
        <row r="35334">
          <cell r="A35334">
            <v>1082482</v>
          </cell>
        </row>
        <row r="35335">
          <cell r="A35335">
            <v>1082482</v>
          </cell>
        </row>
        <row r="35336">
          <cell r="A35336">
            <v>1082482</v>
          </cell>
        </row>
        <row r="35337">
          <cell r="A35337">
            <v>1082482</v>
          </cell>
        </row>
        <row r="35338">
          <cell r="A35338">
            <v>1082482</v>
          </cell>
        </row>
        <row r="35339">
          <cell r="A35339">
            <v>1082482</v>
          </cell>
        </row>
        <row r="35340">
          <cell r="A35340">
            <v>1082482</v>
          </cell>
        </row>
        <row r="35341">
          <cell r="A35341">
            <v>1082482</v>
          </cell>
        </row>
        <row r="35342">
          <cell r="A35342">
            <v>1082484</v>
          </cell>
        </row>
        <row r="35343">
          <cell r="A35343">
            <v>1082484</v>
          </cell>
        </row>
        <row r="35344">
          <cell r="A35344">
            <v>1082484</v>
          </cell>
        </row>
        <row r="35345">
          <cell r="A35345">
            <v>1082484</v>
          </cell>
        </row>
        <row r="35346">
          <cell r="A35346">
            <v>1082484</v>
          </cell>
        </row>
        <row r="35347">
          <cell r="A35347">
            <v>1082484</v>
          </cell>
        </row>
        <row r="35348">
          <cell r="A35348">
            <v>1082484</v>
          </cell>
        </row>
        <row r="35349">
          <cell r="A35349">
            <v>1082484</v>
          </cell>
        </row>
        <row r="35350">
          <cell r="A35350">
            <v>1082484</v>
          </cell>
        </row>
        <row r="35351">
          <cell r="A35351">
            <v>1082484</v>
          </cell>
        </row>
        <row r="35352">
          <cell r="A35352">
            <v>1082484</v>
          </cell>
        </row>
        <row r="35353">
          <cell r="A35353">
            <v>1082484</v>
          </cell>
        </row>
        <row r="35354">
          <cell r="A35354">
            <v>1082484</v>
          </cell>
        </row>
        <row r="35355">
          <cell r="A35355">
            <v>1082484</v>
          </cell>
        </row>
        <row r="35356">
          <cell r="A35356">
            <v>1082484</v>
          </cell>
        </row>
        <row r="35357">
          <cell r="A35357">
            <v>1082484</v>
          </cell>
        </row>
        <row r="35358">
          <cell r="A35358">
            <v>1082484</v>
          </cell>
        </row>
        <row r="35359">
          <cell r="A35359">
            <v>1082484</v>
          </cell>
        </row>
        <row r="35360">
          <cell r="A35360">
            <v>1082484</v>
          </cell>
        </row>
        <row r="35361">
          <cell r="A35361">
            <v>1082484</v>
          </cell>
        </row>
        <row r="35362">
          <cell r="A35362">
            <v>1082484</v>
          </cell>
        </row>
        <row r="35363">
          <cell r="A35363">
            <v>1082484</v>
          </cell>
        </row>
        <row r="35364">
          <cell r="A35364">
            <v>1082484</v>
          </cell>
        </row>
        <row r="35365">
          <cell r="A35365">
            <v>1082484</v>
          </cell>
        </row>
        <row r="35366">
          <cell r="A35366">
            <v>1082484</v>
          </cell>
        </row>
        <row r="35367">
          <cell r="A35367">
            <v>1082484</v>
          </cell>
        </row>
        <row r="35368">
          <cell r="A35368">
            <v>1082484</v>
          </cell>
        </row>
        <row r="35369">
          <cell r="A35369">
            <v>1082484</v>
          </cell>
        </row>
        <row r="35370">
          <cell r="A35370">
            <v>1082485</v>
          </cell>
        </row>
        <row r="35371">
          <cell r="A35371">
            <v>1082485</v>
          </cell>
        </row>
        <row r="35372">
          <cell r="A35372">
            <v>1082485</v>
          </cell>
        </row>
        <row r="35373">
          <cell r="A35373">
            <v>1082485</v>
          </cell>
        </row>
        <row r="35374">
          <cell r="A35374">
            <v>1082485</v>
          </cell>
        </row>
        <row r="35375">
          <cell r="A35375">
            <v>1082485</v>
          </cell>
        </row>
        <row r="35376">
          <cell r="A35376">
            <v>1082485</v>
          </cell>
        </row>
        <row r="35377">
          <cell r="A35377">
            <v>1082485</v>
          </cell>
        </row>
        <row r="35378">
          <cell r="A35378">
            <v>1082485</v>
          </cell>
        </row>
        <row r="35379">
          <cell r="A35379">
            <v>1082485</v>
          </cell>
        </row>
        <row r="35380">
          <cell r="A35380">
            <v>1082485</v>
          </cell>
        </row>
        <row r="35381">
          <cell r="A35381">
            <v>1082485</v>
          </cell>
        </row>
        <row r="35382">
          <cell r="A35382">
            <v>1082485</v>
          </cell>
        </row>
        <row r="35383">
          <cell r="A35383">
            <v>1082485</v>
          </cell>
        </row>
        <row r="35384">
          <cell r="A35384">
            <v>1082485</v>
          </cell>
        </row>
        <row r="35385">
          <cell r="A35385">
            <v>1082485</v>
          </cell>
        </row>
        <row r="35386">
          <cell r="A35386">
            <v>1082485</v>
          </cell>
        </row>
        <row r="35387">
          <cell r="A35387">
            <v>1082485</v>
          </cell>
        </row>
        <row r="35388">
          <cell r="A35388">
            <v>1082485</v>
          </cell>
        </row>
        <row r="35389">
          <cell r="A35389">
            <v>1082485</v>
          </cell>
        </row>
        <row r="35390">
          <cell r="A35390">
            <v>1082486</v>
          </cell>
        </row>
        <row r="35391">
          <cell r="A35391">
            <v>1082486</v>
          </cell>
        </row>
        <row r="35392">
          <cell r="A35392">
            <v>1082486</v>
          </cell>
        </row>
        <row r="35393">
          <cell r="A35393">
            <v>1082486</v>
          </cell>
        </row>
        <row r="35394">
          <cell r="A35394">
            <v>1082486</v>
          </cell>
        </row>
        <row r="35395">
          <cell r="A35395">
            <v>1082486</v>
          </cell>
        </row>
        <row r="35396">
          <cell r="A35396">
            <v>1082493</v>
          </cell>
        </row>
        <row r="35397">
          <cell r="A35397">
            <v>1082493</v>
          </cell>
        </row>
        <row r="35398">
          <cell r="A35398">
            <v>1082493</v>
          </cell>
        </row>
        <row r="35399">
          <cell r="A35399">
            <v>1082493</v>
          </cell>
        </row>
        <row r="35400">
          <cell r="A35400">
            <v>1082493</v>
          </cell>
        </row>
        <row r="35401">
          <cell r="A35401">
            <v>1082493</v>
          </cell>
        </row>
        <row r="35402">
          <cell r="A35402">
            <v>1082494</v>
          </cell>
        </row>
        <row r="35403">
          <cell r="A35403">
            <v>1082813</v>
          </cell>
        </row>
        <row r="35404">
          <cell r="A35404">
            <v>1082813</v>
          </cell>
        </row>
        <row r="35405">
          <cell r="A35405">
            <v>1082813</v>
          </cell>
        </row>
        <row r="35406">
          <cell r="A35406">
            <v>1082813</v>
          </cell>
        </row>
        <row r="35407">
          <cell r="A35407">
            <v>1082813</v>
          </cell>
        </row>
        <row r="35408">
          <cell r="A35408">
            <v>1082813</v>
          </cell>
        </row>
        <row r="35409">
          <cell r="A35409">
            <v>1082814</v>
          </cell>
        </row>
        <row r="35410">
          <cell r="A35410">
            <v>1082814</v>
          </cell>
        </row>
        <row r="35411">
          <cell r="A35411">
            <v>1082814</v>
          </cell>
        </row>
        <row r="35412">
          <cell r="A35412">
            <v>1082814</v>
          </cell>
        </row>
        <row r="35413">
          <cell r="A35413">
            <v>1082815</v>
          </cell>
        </row>
        <row r="35414">
          <cell r="A35414">
            <v>1082815</v>
          </cell>
        </row>
        <row r="35415">
          <cell r="A35415">
            <v>1082858</v>
          </cell>
        </row>
        <row r="35416">
          <cell r="A35416">
            <v>1082859</v>
          </cell>
        </row>
        <row r="35417">
          <cell r="A35417">
            <v>1082869</v>
          </cell>
        </row>
        <row r="35418">
          <cell r="A35418">
            <v>1082911</v>
          </cell>
        </row>
        <row r="35419">
          <cell r="A35419">
            <v>1082911</v>
          </cell>
        </row>
        <row r="35420">
          <cell r="A35420">
            <v>1082954</v>
          </cell>
        </row>
        <row r="35421">
          <cell r="A35421">
            <v>1082954</v>
          </cell>
        </row>
        <row r="35422">
          <cell r="A35422">
            <v>1082954</v>
          </cell>
        </row>
        <row r="35423">
          <cell r="A35423">
            <v>1082954</v>
          </cell>
        </row>
        <row r="35424">
          <cell r="A35424">
            <v>1082954</v>
          </cell>
        </row>
        <row r="35425">
          <cell r="A35425">
            <v>1082954</v>
          </cell>
        </row>
        <row r="35426">
          <cell r="A35426">
            <v>1082954</v>
          </cell>
        </row>
        <row r="35427">
          <cell r="A35427">
            <v>1082954</v>
          </cell>
        </row>
        <row r="35428">
          <cell r="A35428">
            <v>1082954</v>
          </cell>
        </row>
        <row r="35429">
          <cell r="A35429">
            <v>1082954</v>
          </cell>
        </row>
        <row r="35430">
          <cell r="A35430">
            <v>1082954</v>
          </cell>
        </row>
        <row r="35431">
          <cell r="A35431">
            <v>1082954</v>
          </cell>
        </row>
        <row r="35432">
          <cell r="A35432">
            <v>1082954</v>
          </cell>
        </row>
        <row r="35433">
          <cell r="A35433">
            <v>1082954</v>
          </cell>
        </row>
        <row r="35434">
          <cell r="A35434">
            <v>1082954</v>
          </cell>
        </row>
        <row r="35435">
          <cell r="A35435">
            <v>1082954</v>
          </cell>
        </row>
        <row r="35436">
          <cell r="A35436">
            <v>1082954</v>
          </cell>
        </row>
        <row r="35437">
          <cell r="A35437">
            <v>1082954</v>
          </cell>
        </row>
        <row r="35438">
          <cell r="A35438">
            <v>1082954</v>
          </cell>
        </row>
        <row r="35439">
          <cell r="A35439">
            <v>1082954</v>
          </cell>
        </row>
        <row r="35440">
          <cell r="A35440">
            <v>1082955</v>
          </cell>
        </row>
        <row r="35441">
          <cell r="A35441">
            <v>1082955</v>
          </cell>
        </row>
        <row r="35442">
          <cell r="A35442">
            <v>1082955</v>
          </cell>
        </row>
        <row r="35443">
          <cell r="A35443">
            <v>1082955</v>
          </cell>
        </row>
        <row r="35444">
          <cell r="A35444">
            <v>1082955</v>
          </cell>
        </row>
        <row r="35445">
          <cell r="A35445">
            <v>1082955</v>
          </cell>
        </row>
        <row r="35446">
          <cell r="A35446">
            <v>1082955</v>
          </cell>
        </row>
        <row r="35447">
          <cell r="A35447">
            <v>1082955</v>
          </cell>
        </row>
        <row r="35448">
          <cell r="A35448">
            <v>1082955</v>
          </cell>
        </row>
        <row r="35449">
          <cell r="A35449">
            <v>1082957</v>
          </cell>
        </row>
        <row r="35450">
          <cell r="A35450">
            <v>1082957</v>
          </cell>
        </row>
        <row r="35451">
          <cell r="A35451">
            <v>1082957</v>
          </cell>
        </row>
        <row r="35452">
          <cell r="A35452">
            <v>1082957</v>
          </cell>
        </row>
        <row r="35453">
          <cell r="A35453">
            <v>1082957</v>
          </cell>
        </row>
        <row r="35454">
          <cell r="A35454">
            <v>1082957</v>
          </cell>
        </row>
        <row r="35455">
          <cell r="A35455">
            <v>1082957</v>
          </cell>
        </row>
        <row r="35456">
          <cell r="A35456">
            <v>1082957</v>
          </cell>
        </row>
        <row r="35457">
          <cell r="A35457">
            <v>1082957</v>
          </cell>
        </row>
        <row r="35458">
          <cell r="A35458">
            <v>1082957</v>
          </cell>
        </row>
        <row r="35459">
          <cell r="A35459">
            <v>1082957</v>
          </cell>
        </row>
        <row r="35460">
          <cell r="A35460">
            <v>1082957</v>
          </cell>
        </row>
        <row r="35461">
          <cell r="A35461">
            <v>1082957</v>
          </cell>
        </row>
        <row r="35462">
          <cell r="A35462">
            <v>1082957</v>
          </cell>
        </row>
        <row r="35463">
          <cell r="A35463">
            <v>1082957</v>
          </cell>
        </row>
        <row r="35464">
          <cell r="A35464">
            <v>1082961</v>
          </cell>
        </row>
        <row r="35465">
          <cell r="A35465">
            <v>1082961</v>
          </cell>
        </row>
        <row r="35466">
          <cell r="A35466">
            <v>1082961</v>
          </cell>
        </row>
        <row r="35467">
          <cell r="A35467">
            <v>1082961</v>
          </cell>
        </row>
        <row r="35468">
          <cell r="A35468">
            <v>1082961</v>
          </cell>
        </row>
        <row r="35469">
          <cell r="A35469">
            <v>1082961</v>
          </cell>
        </row>
        <row r="35470">
          <cell r="A35470">
            <v>1082961</v>
          </cell>
        </row>
        <row r="35471">
          <cell r="A35471">
            <v>1082961</v>
          </cell>
        </row>
        <row r="35472">
          <cell r="A35472">
            <v>1082961</v>
          </cell>
        </row>
        <row r="35473">
          <cell r="A35473">
            <v>1082961</v>
          </cell>
        </row>
        <row r="35474">
          <cell r="A35474">
            <v>1082961</v>
          </cell>
        </row>
        <row r="35475">
          <cell r="A35475">
            <v>1082961</v>
          </cell>
        </row>
        <row r="35476">
          <cell r="A35476">
            <v>1082961</v>
          </cell>
        </row>
        <row r="35477">
          <cell r="A35477">
            <v>1082961</v>
          </cell>
        </row>
        <row r="35478">
          <cell r="A35478">
            <v>1082961</v>
          </cell>
        </row>
        <row r="35479">
          <cell r="A35479">
            <v>1082961</v>
          </cell>
        </row>
        <row r="35480">
          <cell r="A35480">
            <v>1082963</v>
          </cell>
        </row>
        <row r="35481">
          <cell r="A35481">
            <v>1082963</v>
          </cell>
        </row>
        <row r="35482">
          <cell r="A35482">
            <v>1082963</v>
          </cell>
        </row>
        <row r="35483">
          <cell r="A35483">
            <v>1082963</v>
          </cell>
        </row>
        <row r="35484">
          <cell r="A35484">
            <v>1082963</v>
          </cell>
        </row>
        <row r="35485">
          <cell r="A35485">
            <v>1082963</v>
          </cell>
        </row>
        <row r="35486">
          <cell r="A35486">
            <v>1082963</v>
          </cell>
        </row>
        <row r="35487">
          <cell r="A35487">
            <v>1082963</v>
          </cell>
        </row>
        <row r="35488">
          <cell r="A35488">
            <v>1082967</v>
          </cell>
        </row>
        <row r="35489">
          <cell r="A35489">
            <v>1082967</v>
          </cell>
        </row>
        <row r="35490">
          <cell r="A35490">
            <v>1082967</v>
          </cell>
        </row>
        <row r="35491">
          <cell r="A35491">
            <v>1082967</v>
          </cell>
        </row>
        <row r="35492">
          <cell r="A35492">
            <v>1082967</v>
          </cell>
        </row>
        <row r="35493">
          <cell r="A35493">
            <v>1082967</v>
          </cell>
        </row>
        <row r="35494">
          <cell r="A35494">
            <v>1082967</v>
          </cell>
        </row>
        <row r="35495">
          <cell r="A35495">
            <v>1082967</v>
          </cell>
        </row>
        <row r="35496">
          <cell r="A35496">
            <v>1082967</v>
          </cell>
        </row>
        <row r="35497">
          <cell r="A35497">
            <v>1082967</v>
          </cell>
        </row>
        <row r="35498">
          <cell r="A35498">
            <v>1082985</v>
          </cell>
        </row>
        <row r="35499">
          <cell r="A35499">
            <v>1082985</v>
          </cell>
        </row>
        <row r="35500">
          <cell r="A35500">
            <v>1082985</v>
          </cell>
        </row>
        <row r="35501">
          <cell r="A35501">
            <v>1082985</v>
          </cell>
        </row>
        <row r="35502">
          <cell r="A35502">
            <v>1082985</v>
          </cell>
        </row>
        <row r="35503">
          <cell r="A35503">
            <v>1082985</v>
          </cell>
        </row>
        <row r="35504">
          <cell r="A35504">
            <v>1082985</v>
          </cell>
        </row>
        <row r="35505">
          <cell r="A35505">
            <v>1082985</v>
          </cell>
        </row>
        <row r="35506">
          <cell r="A35506">
            <v>1082985</v>
          </cell>
        </row>
        <row r="35507">
          <cell r="A35507">
            <v>1082985</v>
          </cell>
        </row>
        <row r="35508">
          <cell r="A35508">
            <v>1082985</v>
          </cell>
        </row>
        <row r="35509">
          <cell r="A35509">
            <v>1082985</v>
          </cell>
        </row>
        <row r="35510">
          <cell r="A35510">
            <v>1082985</v>
          </cell>
        </row>
        <row r="35511">
          <cell r="A35511">
            <v>1082985</v>
          </cell>
        </row>
        <row r="35512">
          <cell r="A35512">
            <v>1082985</v>
          </cell>
        </row>
        <row r="35513">
          <cell r="A35513">
            <v>1082985</v>
          </cell>
        </row>
        <row r="35514">
          <cell r="A35514">
            <v>1082985</v>
          </cell>
        </row>
        <row r="35515">
          <cell r="A35515">
            <v>1082985</v>
          </cell>
        </row>
        <row r="35516">
          <cell r="A35516">
            <v>1082985</v>
          </cell>
        </row>
        <row r="35517">
          <cell r="A35517">
            <v>1082985</v>
          </cell>
        </row>
        <row r="35518">
          <cell r="A35518">
            <v>1082985</v>
          </cell>
        </row>
        <row r="35519">
          <cell r="A35519">
            <v>1082985</v>
          </cell>
        </row>
        <row r="35520">
          <cell r="A35520">
            <v>1082985</v>
          </cell>
        </row>
        <row r="35521">
          <cell r="A35521">
            <v>1082985</v>
          </cell>
        </row>
        <row r="35522">
          <cell r="A35522">
            <v>1082985</v>
          </cell>
        </row>
        <row r="35523">
          <cell r="A35523">
            <v>1082985</v>
          </cell>
        </row>
        <row r="35524">
          <cell r="A35524">
            <v>1082985</v>
          </cell>
        </row>
        <row r="35525">
          <cell r="A35525">
            <v>1082985</v>
          </cell>
        </row>
        <row r="35526">
          <cell r="A35526">
            <v>1082985</v>
          </cell>
        </row>
        <row r="35527">
          <cell r="A35527">
            <v>1082985</v>
          </cell>
        </row>
        <row r="35528">
          <cell r="A35528">
            <v>1082985</v>
          </cell>
        </row>
        <row r="35529">
          <cell r="A35529">
            <v>1082985</v>
          </cell>
        </row>
        <row r="35530">
          <cell r="A35530">
            <v>1082985</v>
          </cell>
        </row>
        <row r="35531">
          <cell r="A35531">
            <v>1082985</v>
          </cell>
        </row>
        <row r="35532">
          <cell r="A35532">
            <v>1082985</v>
          </cell>
        </row>
        <row r="35533">
          <cell r="A35533">
            <v>1082985</v>
          </cell>
        </row>
        <row r="35534">
          <cell r="A35534">
            <v>1082985</v>
          </cell>
        </row>
        <row r="35535">
          <cell r="A35535">
            <v>1082985</v>
          </cell>
        </row>
        <row r="35536">
          <cell r="A35536">
            <v>1082985</v>
          </cell>
        </row>
        <row r="35537">
          <cell r="A35537">
            <v>1082985</v>
          </cell>
        </row>
        <row r="35538">
          <cell r="A35538">
            <v>1082985</v>
          </cell>
        </row>
        <row r="35539">
          <cell r="A35539">
            <v>1082985</v>
          </cell>
        </row>
        <row r="35540">
          <cell r="A35540">
            <v>1082985</v>
          </cell>
        </row>
        <row r="35541">
          <cell r="A35541">
            <v>1082985</v>
          </cell>
        </row>
        <row r="35542">
          <cell r="A35542">
            <v>1082985</v>
          </cell>
        </row>
        <row r="35543">
          <cell r="A35543">
            <v>1082985</v>
          </cell>
        </row>
        <row r="35544">
          <cell r="A35544">
            <v>1082985</v>
          </cell>
        </row>
        <row r="35545">
          <cell r="A35545">
            <v>1082985</v>
          </cell>
        </row>
        <row r="35546">
          <cell r="A35546">
            <v>1082985</v>
          </cell>
        </row>
        <row r="35547">
          <cell r="A35547">
            <v>1082985</v>
          </cell>
        </row>
        <row r="35548">
          <cell r="A35548">
            <v>1082985</v>
          </cell>
        </row>
        <row r="35549">
          <cell r="A35549">
            <v>1082985</v>
          </cell>
        </row>
        <row r="35550">
          <cell r="A35550">
            <v>1082985</v>
          </cell>
        </row>
        <row r="35551">
          <cell r="A35551">
            <v>1082985</v>
          </cell>
        </row>
        <row r="35552">
          <cell r="A35552">
            <v>1082985</v>
          </cell>
        </row>
        <row r="35553">
          <cell r="A35553">
            <v>1082985</v>
          </cell>
        </row>
        <row r="35554">
          <cell r="A35554">
            <v>1082985</v>
          </cell>
        </row>
        <row r="35555">
          <cell r="A35555">
            <v>1082985</v>
          </cell>
        </row>
        <row r="35556">
          <cell r="A35556">
            <v>1082985</v>
          </cell>
        </row>
        <row r="35557">
          <cell r="A35557">
            <v>1082985</v>
          </cell>
        </row>
        <row r="35558">
          <cell r="A35558">
            <v>1082985</v>
          </cell>
        </row>
        <row r="35559">
          <cell r="A35559">
            <v>1082985</v>
          </cell>
        </row>
        <row r="35560">
          <cell r="A35560">
            <v>1082985</v>
          </cell>
        </row>
        <row r="35561">
          <cell r="A35561">
            <v>1082985</v>
          </cell>
        </row>
        <row r="35562">
          <cell r="A35562">
            <v>1082985</v>
          </cell>
        </row>
        <row r="35563">
          <cell r="A35563">
            <v>1082985</v>
          </cell>
        </row>
        <row r="35564">
          <cell r="A35564">
            <v>1082985</v>
          </cell>
        </row>
        <row r="35565">
          <cell r="A35565">
            <v>1082985</v>
          </cell>
        </row>
        <row r="35566">
          <cell r="A35566">
            <v>1082985</v>
          </cell>
        </row>
        <row r="35567">
          <cell r="A35567">
            <v>1082985</v>
          </cell>
        </row>
        <row r="35568">
          <cell r="A35568">
            <v>1082985</v>
          </cell>
        </row>
        <row r="35569">
          <cell r="A35569">
            <v>1082985</v>
          </cell>
        </row>
        <row r="35570">
          <cell r="A35570">
            <v>1082985</v>
          </cell>
        </row>
        <row r="35571">
          <cell r="A35571">
            <v>1082985</v>
          </cell>
        </row>
        <row r="35572">
          <cell r="A35572">
            <v>1082985</v>
          </cell>
        </row>
        <row r="35573">
          <cell r="A35573">
            <v>1082985</v>
          </cell>
        </row>
        <row r="35574">
          <cell r="A35574">
            <v>1082985</v>
          </cell>
        </row>
        <row r="35575">
          <cell r="A35575">
            <v>1082985</v>
          </cell>
        </row>
        <row r="35576">
          <cell r="A35576">
            <v>1082985</v>
          </cell>
        </row>
        <row r="35577">
          <cell r="A35577">
            <v>1082985</v>
          </cell>
        </row>
        <row r="35578">
          <cell r="A35578">
            <v>1082985</v>
          </cell>
        </row>
        <row r="35579">
          <cell r="A35579">
            <v>1082985</v>
          </cell>
        </row>
        <row r="35580">
          <cell r="A35580">
            <v>1082985</v>
          </cell>
        </row>
        <row r="35581">
          <cell r="A35581">
            <v>1082985</v>
          </cell>
        </row>
        <row r="35582">
          <cell r="A35582">
            <v>1082985</v>
          </cell>
        </row>
        <row r="35583">
          <cell r="A35583">
            <v>1082985</v>
          </cell>
        </row>
        <row r="35584">
          <cell r="A35584">
            <v>1082985</v>
          </cell>
        </row>
        <row r="35585">
          <cell r="A35585">
            <v>1082985</v>
          </cell>
        </row>
        <row r="35586">
          <cell r="A35586">
            <v>1082985</v>
          </cell>
        </row>
        <row r="35587">
          <cell r="A35587">
            <v>1082985</v>
          </cell>
        </row>
        <row r="35588">
          <cell r="A35588">
            <v>1082985</v>
          </cell>
        </row>
        <row r="35589">
          <cell r="A35589">
            <v>1082985</v>
          </cell>
        </row>
        <row r="35590">
          <cell r="A35590">
            <v>1082985</v>
          </cell>
        </row>
        <row r="35591">
          <cell r="A35591">
            <v>1082985</v>
          </cell>
        </row>
        <row r="35592">
          <cell r="A35592">
            <v>1082985</v>
          </cell>
        </row>
        <row r="35593">
          <cell r="A35593">
            <v>1082985</v>
          </cell>
        </row>
        <row r="35594">
          <cell r="A35594">
            <v>1082985</v>
          </cell>
        </row>
        <row r="35595">
          <cell r="A35595">
            <v>1082985</v>
          </cell>
        </row>
        <row r="35596">
          <cell r="A35596">
            <v>1082985</v>
          </cell>
        </row>
        <row r="35597">
          <cell r="A35597">
            <v>1082985</v>
          </cell>
        </row>
        <row r="35598">
          <cell r="A35598">
            <v>1082985</v>
          </cell>
        </row>
        <row r="35599">
          <cell r="A35599">
            <v>1082985</v>
          </cell>
        </row>
        <row r="35600">
          <cell r="A35600">
            <v>1082985</v>
          </cell>
        </row>
        <row r="35601">
          <cell r="A35601">
            <v>1082985</v>
          </cell>
        </row>
        <row r="35602">
          <cell r="A35602">
            <v>1082985</v>
          </cell>
        </row>
        <row r="35603">
          <cell r="A35603">
            <v>1082985</v>
          </cell>
        </row>
        <row r="35604">
          <cell r="A35604">
            <v>1082985</v>
          </cell>
        </row>
        <row r="35605">
          <cell r="A35605">
            <v>1082985</v>
          </cell>
        </row>
        <row r="35606">
          <cell r="A35606">
            <v>1082985</v>
          </cell>
        </row>
        <row r="35607">
          <cell r="A35607">
            <v>1082985</v>
          </cell>
        </row>
        <row r="35608">
          <cell r="A35608">
            <v>1082985</v>
          </cell>
        </row>
        <row r="35609">
          <cell r="A35609">
            <v>1082985</v>
          </cell>
        </row>
        <row r="35610">
          <cell r="A35610">
            <v>1082985</v>
          </cell>
        </row>
        <row r="35611">
          <cell r="A35611">
            <v>1082985</v>
          </cell>
        </row>
        <row r="35612">
          <cell r="A35612">
            <v>1082985</v>
          </cell>
        </row>
        <row r="35613">
          <cell r="A35613">
            <v>1082985</v>
          </cell>
        </row>
        <row r="35614">
          <cell r="A35614">
            <v>1082985</v>
          </cell>
        </row>
        <row r="35615">
          <cell r="A35615">
            <v>1082985</v>
          </cell>
        </row>
        <row r="35616">
          <cell r="A35616">
            <v>1082985</v>
          </cell>
        </row>
        <row r="35617">
          <cell r="A35617">
            <v>1082985</v>
          </cell>
        </row>
        <row r="35618">
          <cell r="A35618">
            <v>1082985</v>
          </cell>
        </row>
        <row r="35619">
          <cell r="A35619">
            <v>1082985</v>
          </cell>
        </row>
        <row r="35620">
          <cell r="A35620">
            <v>1082985</v>
          </cell>
        </row>
        <row r="35621">
          <cell r="A35621">
            <v>1082985</v>
          </cell>
        </row>
        <row r="35622">
          <cell r="A35622">
            <v>1082985</v>
          </cell>
        </row>
        <row r="35623">
          <cell r="A35623">
            <v>1082985</v>
          </cell>
        </row>
        <row r="35624">
          <cell r="A35624">
            <v>1082985</v>
          </cell>
        </row>
        <row r="35625">
          <cell r="A35625">
            <v>1082985</v>
          </cell>
        </row>
        <row r="35626">
          <cell r="A35626">
            <v>1082985</v>
          </cell>
        </row>
        <row r="35627">
          <cell r="A35627">
            <v>1082985</v>
          </cell>
        </row>
        <row r="35628">
          <cell r="A35628">
            <v>1082985</v>
          </cell>
        </row>
        <row r="35629">
          <cell r="A35629">
            <v>1082985</v>
          </cell>
        </row>
        <row r="35630">
          <cell r="A35630">
            <v>1082985</v>
          </cell>
        </row>
        <row r="35631">
          <cell r="A35631">
            <v>1082985</v>
          </cell>
        </row>
        <row r="35632">
          <cell r="A35632">
            <v>1082985</v>
          </cell>
        </row>
        <row r="35633">
          <cell r="A35633">
            <v>1082985</v>
          </cell>
        </row>
        <row r="35634">
          <cell r="A35634">
            <v>1082985</v>
          </cell>
        </row>
        <row r="35635">
          <cell r="A35635">
            <v>1082985</v>
          </cell>
        </row>
        <row r="35636">
          <cell r="A35636">
            <v>1082985</v>
          </cell>
        </row>
        <row r="35637">
          <cell r="A35637">
            <v>1082985</v>
          </cell>
        </row>
        <row r="35638">
          <cell r="A35638">
            <v>1082985</v>
          </cell>
        </row>
        <row r="35639">
          <cell r="A35639">
            <v>1082985</v>
          </cell>
        </row>
        <row r="35640">
          <cell r="A35640">
            <v>1082985</v>
          </cell>
        </row>
        <row r="35641">
          <cell r="A35641">
            <v>1082985</v>
          </cell>
        </row>
        <row r="35642">
          <cell r="A35642">
            <v>1082985</v>
          </cell>
        </row>
        <row r="35643">
          <cell r="A35643">
            <v>1082985</v>
          </cell>
        </row>
        <row r="35644">
          <cell r="A35644">
            <v>1082985</v>
          </cell>
        </row>
        <row r="35645">
          <cell r="A35645">
            <v>1082985</v>
          </cell>
        </row>
        <row r="35646">
          <cell r="A35646">
            <v>1082985</v>
          </cell>
        </row>
        <row r="35647">
          <cell r="A35647">
            <v>1082985</v>
          </cell>
        </row>
        <row r="35648">
          <cell r="A35648">
            <v>1082985</v>
          </cell>
        </row>
        <row r="35649">
          <cell r="A35649">
            <v>1082985</v>
          </cell>
        </row>
        <row r="35650">
          <cell r="A35650">
            <v>1082985</v>
          </cell>
        </row>
        <row r="35651">
          <cell r="A35651">
            <v>1082985</v>
          </cell>
        </row>
        <row r="35652">
          <cell r="A35652">
            <v>1082985</v>
          </cell>
        </row>
        <row r="35653">
          <cell r="A35653">
            <v>1082985</v>
          </cell>
        </row>
        <row r="35654">
          <cell r="A35654">
            <v>1082985</v>
          </cell>
        </row>
        <row r="35655">
          <cell r="A35655">
            <v>1082985</v>
          </cell>
        </row>
        <row r="35656">
          <cell r="A35656">
            <v>1082985</v>
          </cell>
        </row>
        <row r="35657">
          <cell r="A35657">
            <v>1082985</v>
          </cell>
        </row>
        <row r="35658">
          <cell r="A35658">
            <v>1082985</v>
          </cell>
        </row>
        <row r="35659">
          <cell r="A35659">
            <v>1082985</v>
          </cell>
        </row>
        <row r="35660">
          <cell r="A35660">
            <v>1082985</v>
          </cell>
        </row>
        <row r="35661">
          <cell r="A35661">
            <v>1082985</v>
          </cell>
        </row>
        <row r="35662">
          <cell r="A35662">
            <v>1082985</v>
          </cell>
        </row>
        <row r="35663">
          <cell r="A35663">
            <v>1082985</v>
          </cell>
        </row>
        <row r="35664">
          <cell r="A35664">
            <v>1082985</v>
          </cell>
        </row>
        <row r="35665">
          <cell r="A35665">
            <v>1082985</v>
          </cell>
        </row>
        <row r="35666">
          <cell r="A35666">
            <v>1082985</v>
          </cell>
        </row>
        <row r="35667">
          <cell r="A35667">
            <v>1082985</v>
          </cell>
        </row>
        <row r="35668">
          <cell r="A35668">
            <v>1082985</v>
          </cell>
        </row>
        <row r="35669">
          <cell r="A35669">
            <v>1082985</v>
          </cell>
        </row>
        <row r="35670">
          <cell r="A35670">
            <v>1082985</v>
          </cell>
        </row>
        <row r="35671">
          <cell r="A35671">
            <v>1082985</v>
          </cell>
        </row>
        <row r="35672">
          <cell r="A35672">
            <v>1082985</v>
          </cell>
        </row>
        <row r="35673">
          <cell r="A35673">
            <v>1082985</v>
          </cell>
        </row>
        <row r="35674">
          <cell r="A35674">
            <v>1082985</v>
          </cell>
        </row>
        <row r="35675">
          <cell r="A35675">
            <v>1082985</v>
          </cell>
        </row>
        <row r="35676">
          <cell r="A35676">
            <v>1082985</v>
          </cell>
        </row>
        <row r="35677">
          <cell r="A35677">
            <v>1082985</v>
          </cell>
        </row>
        <row r="35678">
          <cell r="A35678">
            <v>1082985</v>
          </cell>
        </row>
        <row r="35679">
          <cell r="A35679">
            <v>1082985</v>
          </cell>
        </row>
        <row r="35680">
          <cell r="A35680">
            <v>1082985</v>
          </cell>
        </row>
        <row r="35681">
          <cell r="A35681">
            <v>1082985</v>
          </cell>
        </row>
        <row r="35682">
          <cell r="A35682">
            <v>1082985</v>
          </cell>
        </row>
        <row r="35683">
          <cell r="A35683">
            <v>1082985</v>
          </cell>
        </row>
        <row r="35684">
          <cell r="A35684">
            <v>1082985</v>
          </cell>
        </row>
        <row r="35685">
          <cell r="A35685">
            <v>1082985</v>
          </cell>
        </row>
        <row r="35686">
          <cell r="A35686">
            <v>1082985</v>
          </cell>
        </row>
        <row r="35687">
          <cell r="A35687">
            <v>1082985</v>
          </cell>
        </row>
        <row r="35688">
          <cell r="A35688">
            <v>1082985</v>
          </cell>
        </row>
        <row r="35689">
          <cell r="A35689">
            <v>1082985</v>
          </cell>
        </row>
        <row r="35690">
          <cell r="A35690">
            <v>1082985</v>
          </cell>
        </row>
        <row r="35691">
          <cell r="A35691">
            <v>1082985</v>
          </cell>
        </row>
        <row r="35692">
          <cell r="A35692">
            <v>1082985</v>
          </cell>
        </row>
        <row r="35693">
          <cell r="A35693">
            <v>1082985</v>
          </cell>
        </row>
        <row r="35694">
          <cell r="A35694">
            <v>1082985</v>
          </cell>
        </row>
        <row r="35695">
          <cell r="A35695">
            <v>1082985</v>
          </cell>
        </row>
        <row r="35696">
          <cell r="A35696">
            <v>1082985</v>
          </cell>
        </row>
        <row r="35697">
          <cell r="A35697">
            <v>1082985</v>
          </cell>
        </row>
        <row r="35698">
          <cell r="A35698">
            <v>1082985</v>
          </cell>
        </row>
        <row r="35699">
          <cell r="A35699">
            <v>1082985</v>
          </cell>
        </row>
        <row r="35700">
          <cell r="A35700">
            <v>1082985</v>
          </cell>
        </row>
        <row r="35701">
          <cell r="A35701">
            <v>1082985</v>
          </cell>
        </row>
        <row r="35702">
          <cell r="A35702">
            <v>1082985</v>
          </cell>
        </row>
        <row r="35703">
          <cell r="A35703">
            <v>1082985</v>
          </cell>
        </row>
        <row r="35704">
          <cell r="A35704">
            <v>1082985</v>
          </cell>
        </row>
        <row r="35705">
          <cell r="A35705">
            <v>1082985</v>
          </cell>
        </row>
        <row r="35706">
          <cell r="A35706">
            <v>1082985</v>
          </cell>
        </row>
        <row r="35707">
          <cell r="A35707">
            <v>1082985</v>
          </cell>
        </row>
        <row r="35708">
          <cell r="A35708">
            <v>1082985</v>
          </cell>
        </row>
        <row r="35709">
          <cell r="A35709">
            <v>1082985</v>
          </cell>
        </row>
        <row r="35710">
          <cell r="A35710">
            <v>1082985</v>
          </cell>
        </row>
        <row r="35711">
          <cell r="A35711">
            <v>1082985</v>
          </cell>
        </row>
        <row r="35712">
          <cell r="A35712">
            <v>1082985</v>
          </cell>
        </row>
        <row r="35713">
          <cell r="A35713">
            <v>1082985</v>
          </cell>
        </row>
        <row r="35714">
          <cell r="A35714">
            <v>1082985</v>
          </cell>
        </row>
        <row r="35715">
          <cell r="A35715">
            <v>1082985</v>
          </cell>
        </row>
        <row r="35716">
          <cell r="A35716">
            <v>1082985</v>
          </cell>
        </row>
        <row r="35717">
          <cell r="A35717">
            <v>1082985</v>
          </cell>
        </row>
        <row r="35718">
          <cell r="A35718">
            <v>1082985</v>
          </cell>
        </row>
        <row r="35719">
          <cell r="A35719">
            <v>1082985</v>
          </cell>
        </row>
        <row r="35720">
          <cell r="A35720">
            <v>1082985</v>
          </cell>
        </row>
        <row r="35721">
          <cell r="A35721">
            <v>1082985</v>
          </cell>
        </row>
        <row r="35722">
          <cell r="A35722">
            <v>1082985</v>
          </cell>
        </row>
        <row r="35723">
          <cell r="A35723">
            <v>1082985</v>
          </cell>
        </row>
        <row r="35724">
          <cell r="A35724">
            <v>1082985</v>
          </cell>
        </row>
        <row r="35725">
          <cell r="A35725">
            <v>1082985</v>
          </cell>
        </row>
        <row r="35726">
          <cell r="A35726">
            <v>1082985</v>
          </cell>
        </row>
        <row r="35727">
          <cell r="A35727">
            <v>1082985</v>
          </cell>
        </row>
        <row r="35728">
          <cell r="A35728">
            <v>1082985</v>
          </cell>
        </row>
        <row r="35729">
          <cell r="A35729">
            <v>1082985</v>
          </cell>
        </row>
        <row r="35730">
          <cell r="A35730">
            <v>1082985</v>
          </cell>
        </row>
        <row r="35731">
          <cell r="A35731">
            <v>1082985</v>
          </cell>
        </row>
        <row r="35732">
          <cell r="A35732">
            <v>1082985</v>
          </cell>
        </row>
        <row r="35733">
          <cell r="A35733">
            <v>1082985</v>
          </cell>
        </row>
        <row r="35734">
          <cell r="A35734">
            <v>1082985</v>
          </cell>
        </row>
        <row r="35735">
          <cell r="A35735">
            <v>1082985</v>
          </cell>
        </row>
        <row r="35736">
          <cell r="A35736">
            <v>1082985</v>
          </cell>
        </row>
        <row r="35737">
          <cell r="A35737">
            <v>1082985</v>
          </cell>
        </row>
        <row r="35738">
          <cell r="A35738">
            <v>1082985</v>
          </cell>
        </row>
        <row r="35739">
          <cell r="A35739">
            <v>1082985</v>
          </cell>
        </row>
        <row r="35740">
          <cell r="A35740">
            <v>1082985</v>
          </cell>
        </row>
        <row r="35741">
          <cell r="A35741">
            <v>1082985</v>
          </cell>
        </row>
        <row r="35742">
          <cell r="A35742">
            <v>1082985</v>
          </cell>
        </row>
        <row r="35743">
          <cell r="A35743">
            <v>1082985</v>
          </cell>
        </row>
        <row r="35744">
          <cell r="A35744">
            <v>1082985</v>
          </cell>
        </row>
        <row r="35745">
          <cell r="A35745">
            <v>1082985</v>
          </cell>
        </row>
        <row r="35746">
          <cell r="A35746">
            <v>1082985</v>
          </cell>
        </row>
        <row r="35747">
          <cell r="A35747">
            <v>1082985</v>
          </cell>
        </row>
        <row r="35748">
          <cell r="A35748">
            <v>1082985</v>
          </cell>
        </row>
        <row r="35749">
          <cell r="A35749">
            <v>1082985</v>
          </cell>
        </row>
        <row r="35750">
          <cell r="A35750">
            <v>1082985</v>
          </cell>
        </row>
        <row r="35751">
          <cell r="A35751">
            <v>1082985</v>
          </cell>
        </row>
        <row r="35752">
          <cell r="A35752">
            <v>1082985</v>
          </cell>
        </row>
        <row r="35753">
          <cell r="A35753">
            <v>1082985</v>
          </cell>
        </row>
        <row r="35754">
          <cell r="A35754">
            <v>1082985</v>
          </cell>
        </row>
        <row r="35755">
          <cell r="A35755">
            <v>1082985</v>
          </cell>
        </row>
        <row r="35756">
          <cell r="A35756">
            <v>1082985</v>
          </cell>
        </row>
        <row r="35757">
          <cell r="A35757">
            <v>1082985</v>
          </cell>
        </row>
        <row r="35758">
          <cell r="A35758">
            <v>1082985</v>
          </cell>
        </row>
        <row r="35759">
          <cell r="A35759">
            <v>1082985</v>
          </cell>
        </row>
        <row r="35760">
          <cell r="A35760">
            <v>1082985</v>
          </cell>
        </row>
        <row r="35761">
          <cell r="A35761">
            <v>1082985</v>
          </cell>
        </row>
        <row r="35762">
          <cell r="A35762">
            <v>1082985</v>
          </cell>
        </row>
        <row r="35763">
          <cell r="A35763">
            <v>1082985</v>
          </cell>
        </row>
        <row r="35764">
          <cell r="A35764">
            <v>1082985</v>
          </cell>
        </row>
        <row r="35765">
          <cell r="A35765">
            <v>1082985</v>
          </cell>
        </row>
        <row r="35766">
          <cell r="A35766">
            <v>1082985</v>
          </cell>
        </row>
        <row r="35767">
          <cell r="A35767">
            <v>1082985</v>
          </cell>
        </row>
        <row r="35768">
          <cell r="A35768">
            <v>1082985</v>
          </cell>
        </row>
        <row r="35769">
          <cell r="A35769">
            <v>1082985</v>
          </cell>
        </row>
        <row r="35770">
          <cell r="A35770">
            <v>1082985</v>
          </cell>
        </row>
        <row r="35771">
          <cell r="A35771">
            <v>1082985</v>
          </cell>
        </row>
        <row r="35772">
          <cell r="A35772">
            <v>1082985</v>
          </cell>
        </row>
        <row r="35773">
          <cell r="A35773">
            <v>1082985</v>
          </cell>
        </row>
        <row r="35774">
          <cell r="A35774">
            <v>1082985</v>
          </cell>
        </row>
        <row r="35775">
          <cell r="A35775">
            <v>1082985</v>
          </cell>
        </row>
        <row r="35776">
          <cell r="A35776">
            <v>1082985</v>
          </cell>
        </row>
        <row r="35777">
          <cell r="A35777">
            <v>1082985</v>
          </cell>
        </row>
        <row r="35778">
          <cell r="A35778">
            <v>1082985</v>
          </cell>
        </row>
        <row r="35779">
          <cell r="A35779">
            <v>1082985</v>
          </cell>
        </row>
        <row r="35780">
          <cell r="A35780">
            <v>1082985</v>
          </cell>
        </row>
        <row r="35781">
          <cell r="A35781">
            <v>1082985</v>
          </cell>
        </row>
        <row r="35782">
          <cell r="A35782">
            <v>1082985</v>
          </cell>
        </row>
        <row r="35783">
          <cell r="A35783">
            <v>1082985</v>
          </cell>
        </row>
        <row r="35784">
          <cell r="A35784">
            <v>1082985</v>
          </cell>
        </row>
        <row r="35785">
          <cell r="A35785">
            <v>1082985</v>
          </cell>
        </row>
        <row r="35786">
          <cell r="A35786">
            <v>1082985</v>
          </cell>
        </row>
        <row r="35787">
          <cell r="A35787">
            <v>1082985</v>
          </cell>
        </row>
        <row r="35788">
          <cell r="A35788">
            <v>1082985</v>
          </cell>
        </row>
        <row r="35789">
          <cell r="A35789">
            <v>1082985</v>
          </cell>
        </row>
        <row r="35790">
          <cell r="A35790">
            <v>1082985</v>
          </cell>
        </row>
        <row r="35791">
          <cell r="A35791">
            <v>1082985</v>
          </cell>
        </row>
        <row r="35792">
          <cell r="A35792">
            <v>1082985</v>
          </cell>
        </row>
        <row r="35793">
          <cell r="A35793">
            <v>1082985</v>
          </cell>
        </row>
        <row r="35794">
          <cell r="A35794">
            <v>1082985</v>
          </cell>
        </row>
        <row r="35795">
          <cell r="A35795">
            <v>1082985</v>
          </cell>
        </row>
        <row r="35796">
          <cell r="A35796">
            <v>1082985</v>
          </cell>
        </row>
        <row r="35797">
          <cell r="A35797">
            <v>1082985</v>
          </cell>
        </row>
        <row r="35798">
          <cell r="A35798">
            <v>1082985</v>
          </cell>
        </row>
        <row r="35799">
          <cell r="A35799">
            <v>1082985</v>
          </cell>
        </row>
        <row r="35800">
          <cell r="A35800">
            <v>1082985</v>
          </cell>
        </row>
        <row r="35801">
          <cell r="A35801">
            <v>1082985</v>
          </cell>
        </row>
        <row r="35802">
          <cell r="A35802">
            <v>1082985</v>
          </cell>
        </row>
        <row r="35803">
          <cell r="A35803">
            <v>1082985</v>
          </cell>
        </row>
        <row r="35804">
          <cell r="A35804">
            <v>1082985</v>
          </cell>
        </row>
        <row r="35805">
          <cell r="A35805">
            <v>1082985</v>
          </cell>
        </row>
        <row r="35806">
          <cell r="A35806">
            <v>1082985</v>
          </cell>
        </row>
        <row r="35807">
          <cell r="A35807">
            <v>1082985</v>
          </cell>
        </row>
        <row r="35808">
          <cell r="A35808">
            <v>1082985</v>
          </cell>
        </row>
        <row r="35809">
          <cell r="A35809">
            <v>1082985</v>
          </cell>
        </row>
        <row r="35810">
          <cell r="A35810">
            <v>1082985</v>
          </cell>
        </row>
        <row r="35811">
          <cell r="A35811">
            <v>1082985</v>
          </cell>
        </row>
        <row r="35812">
          <cell r="A35812">
            <v>1082985</v>
          </cell>
        </row>
        <row r="35813">
          <cell r="A35813">
            <v>1082985</v>
          </cell>
        </row>
        <row r="35814">
          <cell r="A35814">
            <v>1082985</v>
          </cell>
        </row>
        <row r="35815">
          <cell r="A35815">
            <v>1082985</v>
          </cell>
        </row>
        <row r="35816">
          <cell r="A35816">
            <v>1082985</v>
          </cell>
        </row>
        <row r="35817">
          <cell r="A35817">
            <v>1082985</v>
          </cell>
        </row>
        <row r="35818">
          <cell r="A35818">
            <v>1082985</v>
          </cell>
        </row>
        <row r="35819">
          <cell r="A35819">
            <v>1082985</v>
          </cell>
        </row>
        <row r="35820">
          <cell r="A35820">
            <v>1082985</v>
          </cell>
        </row>
        <row r="35821">
          <cell r="A35821">
            <v>1082985</v>
          </cell>
        </row>
        <row r="35822">
          <cell r="A35822">
            <v>1082985</v>
          </cell>
        </row>
        <row r="35823">
          <cell r="A35823">
            <v>1082985</v>
          </cell>
        </row>
        <row r="35824">
          <cell r="A35824">
            <v>1082985</v>
          </cell>
        </row>
        <row r="35825">
          <cell r="A35825">
            <v>1082985</v>
          </cell>
        </row>
        <row r="35826">
          <cell r="A35826">
            <v>1082985</v>
          </cell>
        </row>
        <row r="35827">
          <cell r="A35827">
            <v>1082985</v>
          </cell>
        </row>
        <row r="35828">
          <cell r="A35828">
            <v>1082985</v>
          </cell>
        </row>
        <row r="35829">
          <cell r="A35829">
            <v>1082985</v>
          </cell>
        </row>
        <row r="35830">
          <cell r="A35830">
            <v>1082985</v>
          </cell>
        </row>
        <row r="35831">
          <cell r="A35831">
            <v>1082985</v>
          </cell>
        </row>
        <row r="35832">
          <cell r="A35832">
            <v>1082985</v>
          </cell>
        </row>
        <row r="35833">
          <cell r="A35833">
            <v>1082985</v>
          </cell>
        </row>
        <row r="35834">
          <cell r="A35834">
            <v>1082985</v>
          </cell>
        </row>
        <row r="35835">
          <cell r="A35835">
            <v>1082985</v>
          </cell>
        </row>
        <row r="35836">
          <cell r="A35836">
            <v>1082985</v>
          </cell>
        </row>
        <row r="35837">
          <cell r="A35837">
            <v>1082985</v>
          </cell>
        </row>
        <row r="35838">
          <cell r="A35838">
            <v>1082985</v>
          </cell>
        </row>
        <row r="35839">
          <cell r="A35839">
            <v>1082985</v>
          </cell>
        </row>
        <row r="35840">
          <cell r="A35840">
            <v>1082985</v>
          </cell>
        </row>
        <row r="35841">
          <cell r="A35841">
            <v>1082985</v>
          </cell>
        </row>
        <row r="35842">
          <cell r="A35842">
            <v>1082985</v>
          </cell>
        </row>
        <row r="35843">
          <cell r="A35843">
            <v>1082985</v>
          </cell>
        </row>
        <row r="35844">
          <cell r="A35844">
            <v>1082985</v>
          </cell>
        </row>
        <row r="35845">
          <cell r="A35845">
            <v>1082985</v>
          </cell>
        </row>
        <row r="35846">
          <cell r="A35846">
            <v>1082985</v>
          </cell>
        </row>
        <row r="35847">
          <cell r="A35847">
            <v>1082985</v>
          </cell>
        </row>
        <row r="35848">
          <cell r="A35848">
            <v>1082985</v>
          </cell>
        </row>
        <row r="35849">
          <cell r="A35849">
            <v>1082985</v>
          </cell>
        </row>
        <row r="35850">
          <cell r="A35850">
            <v>1082985</v>
          </cell>
        </row>
        <row r="35851">
          <cell r="A35851">
            <v>1082985</v>
          </cell>
        </row>
        <row r="35852">
          <cell r="A35852">
            <v>1082985</v>
          </cell>
        </row>
        <row r="35853">
          <cell r="A35853">
            <v>1082985</v>
          </cell>
        </row>
        <row r="35854">
          <cell r="A35854">
            <v>1082985</v>
          </cell>
        </row>
        <row r="35855">
          <cell r="A35855">
            <v>1082985</v>
          </cell>
        </row>
        <row r="35856">
          <cell r="A35856">
            <v>1082985</v>
          </cell>
        </row>
        <row r="35857">
          <cell r="A35857">
            <v>1082985</v>
          </cell>
        </row>
        <row r="35858">
          <cell r="A35858">
            <v>1082985</v>
          </cell>
        </row>
        <row r="35859">
          <cell r="A35859">
            <v>1082985</v>
          </cell>
        </row>
        <row r="35860">
          <cell r="A35860">
            <v>1082985</v>
          </cell>
        </row>
        <row r="35861">
          <cell r="A35861">
            <v>1082985</v>
          </cell>
        </row>
        <row r="35862">
          <cell r="A35862">
            <v>1082985</v>
          </cell>
        </row>
        <row r="35863">
          <cell r="A35863">
            <v>1082985</v>
          </cell>
        </row>
        <row r="35864">
          <cell r="A35864">
            <v>1082985</v>
          </cell>
        </row>
        <row r="35865">
          <cell r="A35865">
            <v>1082985</v>
          </cell>
        </row>
        <row r="35866">
          <cell r="A35866">
            <v>1082985</v>
          </cell>
        </row>
        <row r="35867">
          <cell r="A35867">
            <v>1082985</v>
          </cell>
        </row>
        <row r="35868">
          <cell r="A35868">
            <v>1082985</v>
          </cell>
        </row>
        <row r="35869">
          <cell r="A35869">
            <v>1082985</v>
          </cell>
        </row>
        <row r="35870">
          <cell r="A35870">
            <v>1082985</v>
          </cell>
        </row>
        <row r="35871">
          <cell r="A35871">
            <v>1082985</v>
          </cell>
        </row>
        <row r="35872">
          <cell r="A35872">
            <v>1082985</v>
          </cell>
        </row>
        <row r="35873">
          <cell r="A35873">
            <v>1082985</v>
          </cell>
        </row>
        <row r="35874">
          <cell r="A35874">
            <v>1082985</v>
          </cell>
        </row>
        <row r="35875">
          <cell r="A35875">
            <v>1082985</v>
          </cell>
        </row>
        <row r="35876">
          <cell r="A35876">
            <v>1082985</v>
          </cell>
        </row>
        <row r="35877">
          <cell r="A35877">
            <v>1082985</v>
          </cell>
        </row>
        <row r="35878">
          <cell r="A35878">
            <v>1082985</v>
          </cell>
        </row>
        <row r="35879">
          <cell r="A35879">
            <v>1082985</v>
          </cell>
        </row>
        <row r="35880">
          <cell r="A35880">
            <v>1082985</v>
          </cell>
        </row>
        <row r="35881">
          <cell r="A35881">
            <v>1082985</v>
          </cell>
        </row>
        <row r="35882">
          <cell r="A35882">
            <v>1082985</v>
          </cell>
        </row>
        <row r="35883">
          <cell r="A35883">
            <v>1082985</v>
          </cell>
        </row>
        <row r="35884">
          <cell r="A35884">
            <v>1082985</v>
          </cell>
        </row>
        <row r="35885">
          <cell r="A35885">
            <v>1082985</v>
          </cell>
        </row>
        <row r="35886">
          <cell r="A35886">
            <v>1082985</v>
          </cell>
        </row>
        <row r="35887">
          <cell r="A35887">
            <v>1082985</v>
          </cell>
        </row>
        <row r="35888">
          <cell r="A35888">
            <v>1082985</v>
          </cell>
        </row>
        <row r="35889">
          <cell r="A35889">
            <v>1082985</v>
          </cell>
        </row>
        <row r="35890">
          <cell r="A35890">
            <v>1082985</v>
          </cell>
        </row>
        <row r="35891">
          <cell r="A35891">
            <v>1082985</v>
          </cell>
        </row>
        <row r="35892">
          <cell r="A35892">
            <v>1082985</v>
          </cell>
        </row>
        <row r="35893">
          <cell r="A35893">
            <v>1082985</v>
          </cell>
        </row>
        <row r="35894">
          <cell r="A35894">
            <v>1082985</v>
          </cell>
        </row>
        <row r="35895">
          <cell r="A35895">
            <v>1082985</v>
          </cell>
        </row>
        <row r="35896">
          <cell r="A35896">
            <v>1082985</v>
          </cell>
        </row>
        <row r="35897">
          <cell r="A35897">
            <v>1083012</v>
          </cell>
        </row>
        <row r="35898">
          <cell r="A35898">
            <v>1083012</v>
          </cell>
        </row>
        <row r="35899">
          <cell r="A35899">
            <v>1083012</v>
          </cell>
        </row>
        <row r="35900">
          <cell r="A35900">
            <v>1083012</v>
          </cell>
        </row>
        <row r="35901">
          <cell r="A35901">
            <v>1083012</v>
          </cell>
        </row>
        <row r="35902">
          <cell r="A35902">
            <v>1083012</v>
          </cell>
        </row>
        <row r="35903">
          <cell r="A35903">
            <v>1083012</v>
          </cell>
        </row>
        <row r="35904">
          <cell r="A35904">
            <v>1083014</v>
          </cell>
        </row>
        <row r="35905">
          <cell r="A35905">
            <v>1083014</v>
          </cell>
        </row>
        <row r="35906">
          <cell r="A35906">
            <v>1083014</v>
          </cell>
        </row>
        <row r="35907">
          <cell r="A35907">
            <v>1083014</v>
          </cell>
        </row>
        <row r="35908">
          <cell r="A35908">
            <v>1083016</v>
          </cell>
        </row>
        <row r="35909">
          <cell r="A35909">
            <v>1083016</v>
          </cell>
        </row>
        <row r="35910">
          <cell r="A35910">
            <v>1083016</v>
          </cell>
        </row>
        <row r="35911">
          <cell r="A35911">
            <v>1083016</v>
          </cell>
        </row>
        <row r="35912">
          <cell r="A35912">
            <v>1083016</v>
          </cell>
        </row>
        <row r="35913">
          <cell r="A35913">
            <v>1083020</v>
          </cell>
        </row>
        <row r="35914">
          <cell r="A35914">
            <v>1083020</v>
          </cell>
        </row>
        <row r="35915">
          <cell r="A35915">
            <v>1083020</v>
          </cell>
        </row>
        <row r="35916">
          <cell r="A35916">
            <v>1083020</v>
          </cell>
        </row>
        <row r="35917">
          <cell r="A35917">
            <v>1083020</v>
          </cell>
        </row>
        <row r="35918">
          <cell r="A35918">
            <v>1083020</v>
          </cell>
        </row>
        <row r="35919">
          <cell r="A35919">
            <v>1083020</v>
          </cell>
        </row>
        <row r="35920">
          <cell r="A35920">
            <v>1083020</v>
          </cell>
        </row>
        <row r="35921">
          <cell r="A35921">
            <v>1083022</v>
          </cell>
        </row>
        <row r="35922">
          <cell r="A35922">
            <v>1083022</v>
          </cell>
        </row>
        <row r="35923">
          <cell r="A35923">
            <v>1083022</v>
          </cell>
        </row>
        <row r="35924">
          <cell r="A35924">
            <v>1083025</v>
          </cell>
        </row>
        <row r="35925">
          <cell r="A35925">
            <v>1083025</v>
          </cell>
        </row>
        <row r="35926">
          <cell r="A35926">
            <v>1083025</v>
          </cell>
        </row>
        <row r="35927">
          <cell r="A35927">
            <v>1083025</v>
          </cell>
        </row>
        <row r="35928">
          <cell r="A35928">
            <v>1083025</v>
          </cell>
        </row>
        <row r="35929">
          <cell r="A35929">
            <v>1083111</v>
          </cell>
        </row>
        <row r="35930">
          <cell r="A35930">
            <v>1083153</v>
          </cell>
        </row>
        <row r="35931">
          <cell r="A35931">
            <v>1083153</v>
          </cell>
        </row>
        <row r="35932">
          <cell r="A35932">
            <v>1083153</v>
          </cell>
        </row>
        <row r="35933">
          <cell r="A35933">
            <v>1083155</v>
          </cell>
        </row>
        <row r="35934">
          <cell r="A35934">
            <v>1083155</v>
          </cell>
        </row>
        <row r="35935">
          <cell r="A35935">
            <v>1083155</v>
          </cell>
        </row>
        <row r="35936">
          <cell r="A35936">
            <v>1083155</v>
          </cell>
        </row>
        <row r="35937">
          <cell r="A35937">
            <v>1083155</v>
          </cell>
        </row>
        <row r="35938">
          <cell r="A35938">
            <v>1083155</v>
          </cell>
        </row>
        <row r="35939">
          <cell r="A35939">
            <v>1083155</v>
          </cell>
        </row>
        <row r="35940">
          <cell r="A35940">
            <v>1083155</v>
          </cell>
        </row>
        <row r="35941">
          <cell r="A35941">
            <v>1083179</v>
          </cell>
        </row>
        <row r="35942">
          <cell r="A35942">
            <v>1083284</v>
          </cell>
        </row>
        <row r="35943">
          <cell r="A35943">
            <v>1083284</v>
          </cell>
        </row>
        <row r="35944">
          <cell r="A35944">
            <v>1083284</v>
          </cell>
        </row>
        <row r="35945">
          <cell r="A35945">
            <v>1083284</v>
          </cell>
        </row>
        <row r="35946">
          <cell r="A35946">
            <v>1083284</v>
          </cell>
        </row>
        <row r="35947">
          <cell r="A35947">
            <v>1083284</v>
          </cell>
        </row>
        <row r="35948">
          <cell r="A35948">
            <v>1083284</v>
          </cell>
        </row>
        <row r="35949">
          <cell r="A35949">
            <v>1083284</v>
          </cell>
        </row>
        <row r="35950">
          <cell r="A35950">
            <v>1083284</v>
          </cell>
        </row>
        <row r="35951">
          <cell r="A35951">
            <v>1083284</v>
          </cell>
        </row>
        <row r="35952">
          <cell r="A35952">
            <v>1083284</v>
          </cell>
        </row>
        <row r="35953">
          <cell r="A35953">
            <v>1083285</v>
          </cell>
        </row>
        <row r="35954">
          <cell r="A35954">
            <v>1083285</v>
          </cell>
        </row>
        <row r="35955">
          <cell r="A35955">
            <v>1083285</v>
          </cell>
        </row>
        <row r="35956">
          <cell r="A35956">
            <v>1083285</v>
          </cell>
        </row>
        <row r="35957">
          <cell r="A35957">
            <v>1083285</v>
          </cell>
        </row>
        <row r="35958">
          <cell r="A35958">
            <v>1083285</v>
          </cell>
        </row>
        <row r="35959">
          <cell r="A35959">
            <v>1083290</v>
          </cell>
        </row>
        <row r="35960">
          <cell r="A35960">
            <v>1083290</v>
          </cell>
        </row>
        <row r="35961">
          <cell r="A35961">
            <v>1083290</v>
          </cell>
        </row>
        <row r="35962">
          <cell r="A35962">
            <v>1083290</v>
          </cell>
        </row>
        <row r="35963">
          <cell r="A35963">
            <v>1083290</v>
          </cell>
        </row>
        <row r="35964">
          <cell r="A35964">
            <v>1083290</v>
          </cell>
        </row>
        <row r="35965">
          <cell r="A35965">
            <v>1083290</v>
          </cell>
        </row>
        <row r="35966">
          <cell r="A35966">
            <v>1083290</v>
          </cell>
        </row>
        <row r="35967">
          <cell r="A35967">
            <v>1083290</v>
          </cell>
        </row>
        <row r="35968">
          <cell r="A35968">
            <v>1083290</v>
          </cell>
        </row>
        <row r="35969">
          <cell r="A35969">
            <v>1083291</v>
          </cell>
        </row>
        <row r="35970">
          <cell r="A35970">
            <v>1083291</v>
          </cell>
        </row>
        <row r="35971">
          <cell r="A35971">
            <v>1083291</v>
          </cell>
        </row>
        <row r="35972">
          <cell r="A35972">
            <v>1083291</v>
          </cell>
        </row>
        <row r="35973">
          <cell r="A35973">
            <v>1083291</v>
          </cell>
        </row>
        <row r="35974">
          <cell r="A35974">
            <v>1083291</v>
          </cell>
        </row>
        <row r="35975">
          <cell r="A35975">
            <v>1083291</v>
          </cell>
        </row>
        <row r="35976">
          <cell r="A35976">
            <v>1083291</v>
          </cell>
        </row>
        <row r="35977">
          <cell r="A35977">
            <v>1083291</v>
          </cell>
        </row>
        <row r="35978">
          <cell r="A35978">
            <v>1083291</v>
          </cell>
        </row>
        <row r="35979">
          <cell r="A35979">
            <v>1083293</v>
          </cell>
        </row>
        <row r="35980">
          <cell r="A35980">
            <v>1083293</v>
          </cell>
        </row>
        <row r="35981">
          <cell r="A35981">
            <v>1083293</v>
          </cell>
        </row>
        <row r="35982">
          <cell r="A35982">
            <v>1083293</v>
          </cell>
        </row>
        <row r="35983">
          <cell r="A35983">
            <v>1083293</v>
          </cell>
        </row>
        <row r="35984">
          <cell r="A35984">
            <v>1083293</v>
          </cell>
        </row>
        <row r="35985">
          <cell r="A35985">
            <v>1083293</v>
          </cell>
        </row>
        <row r="35986">
          <cell r="A35986">
            <v>1083293</v>
          </cell>
        </row>
        <row r="35987">
          <cell r="A35987">
            <v>1083293</v>
          </cell>
        </row>
        <row r="35988">
          <cell r="A35988">
            <v>1083294</v>
          </cell>
        </row>
        <row r="35989">
          <cell r="A35989">
            <v>1083294</v>
          </cell>
        </row>
        <row r="35990">
          <cell r="A35990">
            <v>1083294</v>
          </cell>
        </row>
        <row r="35991">
          <cell r="A35991">
            <v>1083294</v>
          </cell>
        </row>
        <row r="35992">
          <cell r="A35992">
            <v>1083294</v>
          </cell>
        </row>
        <row r="35993">
          <cell r="A35993">
            <v>1083294</v>
          </cell>
        </row>
        <row r="35994">
          <cell r="A35994">
            <v>1083294</v>
          </cell>
        </row>
        <row r="35995">
          <cell r="A35995">
            <v>1083294</v>
          </cell>
        </row>
        <row r="35996">
          <cell r="A35996">
            <v>1083315</v>
          </cell>
        </row>
        <row r="35997">
          <cell r="A35997">
            <v>1083315</v>
          </cell>
        </row>
        <row r="35998">
          <cell r="A35998">
            <v>1083315</v>
          </cell>
        </row>
        <row r="35999">
          <cell r="A35999">
            <v>1083315</v>
          </cell>
        </row>
        <row r="36000">
          <cell r="A36000">
            <v>1083391</v>
          </cell>
        </row>
        <row r="36001">
          <cell r="A36001">
            <v>1083391</v>
          </cell>
        </row>
        <row r="36002">
          <cell r="A36002">
            <v>1083391</v>
          </cell>
        </row>
        <row r="36003">
          <cell r="A36003">
            <v>1083391</v>
          </cell>
        </row>
        <row r="36004">
          <cell r="A36004">
            <v>1083391</v>
          </cell>
        </row>
        <row r="36005">
          <cell r="A36005">
            <v>1083391</v>
          </cell>
        </row>
        <row r="36006">
          <cell r="A36006">
            <v>1083391</v>
          </cell>
        </row>
        <row r="36007">
          <cell r="A36007">
            <v>1083391</v>
          </cell>
        </row>
        <row r="36008">
          <cell r="A36008">
            <v>1083391</v>
          </cell>
        </row>
        <row r="36009">
          <cell r="A36009">
            <v>1083391</v>
          </cell>
        </row>
        <row r="36010">
          <cell r="A36010">
            <v>1083391</v>
          </cell>
        </row>
        <row r="36011">
          <cell r="A36011">
            <v>1083391</v>
          </cell>
        </row>
        <row r="36012">
          <cell r="A36012">
            <v>1083391</v>
          </cell>
        </row>
        <row r="36013">
          <cell r="A36013">
            <v>1083391</v>
          </cell>
        </row>
        <row r="36014">
          <cell r="A36014">
            <v>1083391</v>
          </cell>
        </row>
        <row r="36015">
          <cell r="A36015">
            <v>1083391</v>
          </cell>
        </row>
        <row r="36016">
          <cell r="A36016">
            <v>1083391</v>
          </cell>
        </row>
        <row r="36017">
          <cell r="A36017">
            <v>1083391</v>
          </cell>
        </row>
        <row r="36018">
          <cell r="A36018">
            <v>1083391</v>
          </cell>
        </row>
        <row r="36019">
          <cell r="A36019">
            <v>1083391</v>
          </cell>
        </row>
        <row r="36020">
          <cell r="A36020">
            <v>1083391</v>
          </cell>
        </row>
        <row r="36021">
          <cell r="A36021">
            <v>1083391</v>
          </cell>
        </row>
        <row r="36022">
          <cell r="A36022">
            <v>1083391</v>
          </cell>
        </row>
        <row r="36023">
          <cell r="A36023">
            <v>1083391</v>
          </cell>
        </row>
        <row r="36024">
          <cell r="A36024">
            <v>1083391</v>
          </cell>
        </row>
        <row r="36025">
          <cell r="A36025">
            <v>1083391</v>
          </cell>
        </row>
        <row r="36026">
          <cell r="A36026">
            <v>1083392</v>
          </cell>
        </row>
        <row r="36027">
          <cell r="A36027">
            <v>1083392</v>
          </cell>
        </row>
        <row r="36028">
          <cell r="A36028">
            <v>1083392</v>
          </cell>
        </row>
        <row r="36029">
          <cell r="A36029">
            <v>1083392</v>
          </cell>
        </row>
        <row r="36030">
          <cell r="A36030">
            <v>1083392</v>
          </cell>
        </row>
        <row r="36031">
          <cell r="A36031">
            <v>1083392</v>
          </cell>
        </row>
        <row r="36032">
          <cell r="A36032">
            <v>1083392</v>
          </cell>
        </row>
        <row r="36033">
          <cell r="A36033">
            <v>1083392</v>
          </cell>
        </row>
        <row r="36034">
          <cell r="A36034">
            <v>1083392</v>
          </cell>
        </row>
        <row r="36035">
          <cell r="A36035">
            <v>1083392</v>
          </cell>
        </row>
        <row r="36036">
          <cell r="A36036">
            <v>1083392</v>
          </cell>
        </row>
        <row r="36037">
          <cell r="A36037">
            <v>1083392</v>
          </cell>
        </row>
        <row r="36038">
          <cell r="A36038">
            <v>1083392</v>
          </cell>
        </row>
        <row r="36039">
          <cell r="A36039">
            <v>1083392</v>
          </cell>
        </row>
        <row r="36040">
          <cell r="A36040">
            <v>1083392</v>
          </cell>
        </row>
        <row r="36041">
          <cell r="A36041">
            <v>1083392</v>
          </cell>
        </row>
        <row r="36042">
          <cell r="A36042">
            <v>1083392</v>
          </cell>
        </row>
        <row r="36043">
          <cell r="A36043">
            <v>1083392</v>
          </cell>
        </row>
        <row r="36044">
          <cell r="A36044">
            <v>1083392</v>
          </cell>
        </row>
        <row r="36045">
          <cell r="A36045">
            <v>1083392</v>
          </cell>
        </row>
        <row r="36046">
          <cell r="A36046">
            <v>1083392</v>
          </cell>
        </row>
        <row r="36047">
          <cell r="A36047">
            <v>1083392</v>
          </cell>
        </row>
        <row r="36048">
          <cell r="A36048">
            <v>1083523</v>
          </cell>
        </row>
        <row r="36049">
          <cell r="A36049">
            <v>1083523</v>
          </cell>
        </row>
        <row r="36050">
          <cell r="A36050">
            <v>1083523</v>
          </cell>
        </row>
        <row r="36051">
          <cell r="A36051">
            <v>1083523</v>
          </cell>
        </row>
        <row r="36052">
          <cell r="A36052">
            <v>1083523</v>
          </cell>
        </row>
        <row r="36053">
          <cell r="A36053">
            <v>1083523</v>
          </cell>
        </row>
        <row r="36054">
          <cell r="A36054">
            <v>1083523</v>
          </cell>
        </row>
        <row r="36055">
          <cell r="A36055">
            <v>1083523</v>
          </cell>
        </row>
        <row r="36056">
          <cell r="A36056">
            <v>1083523</v>
          </cell>
        </row>
        <row r="36057">
          <cell r="A36057">
            <v>1083638</v>
          </cell>
        </row>
        <row r="36058">
          <cell r="A36058">
            <v>1083638</v>
          </cell>
        </row>
        <row r="36059">
          <cell r="A36059">
            <v>1083638</v>
          </cell>
        </row>
        <row r="36060">
          <cell r="A36060">
            <v>1083638</v>
          </cell>
        </row>
        <row r="36061">
          <cell r="A36061">
            <v>1083638</v>
          </cell>
        </row>
        <row r="36062">
          <cell r="A36062">
            <v>1083638</v>
          </cell>
        </row>
        <row r="36063">
          <cell r="A36063">
            <v>1083638</v>
          </cell>
        </row>
        <row r="36064">
          <cell r="A36064">
            <v>1083638</v>
          </cell>
        </row>
        <row r="36065">
          <cell r="A36065">
            <v>1083638</v>
          </cell>
        </row>
        <row r="36066">
          <cell r="A36066">
            <v>1083638</v>
          </cell>
        </row>
        <row r="36067">
          <cell r="A36067">
            <v>1083638</v>
          </cell>
        </row>
        <row r="36068">
          <cell r="A36068">
            <v>1083638</v>
          </cell>
        </row>
        <row r="36069">
          <cell r="A36069">
            <v>1083638</v>
          </cell>
        </row>
        <row r="36070">
          <cell r="A36070">
            <v>1083638</v>
          </cell>
        </row>
        <row r="36071">
          <cell r="A36071">
            <v>1083638</v>
          </cell>
        </row>
        <row r="36072">
          <cell r="A36072">
            <v>1083638</v>
          </cell>
        </row>
        <row r="36073">
          <cell r="A36073">
            <v>1083638</v>
          </cell>
        </row>
        <row r="36074">
          <cell r="A36074">
            <v>1083638</v>
          </cell>
        </row>
        <row r="36075">
          <cell r="A36075">
            <v>1083638</v>
          </cell>
        </row>
        <row r="36076">
          <cell r="A36076">
            <v>1083638</v>
          </cell>
        </row>
        <row r="36077">
          <cell r="A36077">
            <v>1083638</v>
          </cell>
        </row>
        <row r="36078">
          <cell r="A36078">
            <v>1083638</v>
          </cell>
        </row>
        <row r="36079">
          <cell r="A36079">
            <v>1083638</v>
          </cell>
        </row>
        <row r="36080">
          <cell r="A36080">
            <v>1083638</v>
          </cell>
        </row>
        <row r="36081">
          <cell r="A36081">
            <v>1083638</v>
          </cell>
        </row>
        <row r="36082">
          <cell r="A36082">
            <v>1083638</v>
          </cell>
        </row>
        <row r="36083">
          <cell r="A36083">
            <v>1083638</v>
          </cell>
        </row>
        <row r="36084">
          <cell r="A36084">
            <v>1083638</v>
          </cell>
        </row>
        <row r="36085">
          <cell r="A36085">
            <v>1083670</v>
          </cell>
        </row>
        <row r="36086">
          <cell r="A36086">
            <v>1083671</v>
          </cell>
        </row>
        <row r="36087">
          <cell r="A36087">
            <v>1083671</v>
          </cell>
        </row>
        <row r="36088">
          <cell r="A36088">
            <v>1083671</v>
          </cell>
        </row>
        <row r="36089">
          <cell r="A36089">
            <v>1083672</v>
          </cell>
        </row>
        <row r="36090">
          <cell r="A36090">
            <v>1083672</v>
          </cell>
        </row>
        <row r="36091">
          <cell r="A36091">
            <v>1083673</v>
          </cell>
        </row>
        <row r="36092">
          <cell r="A36092">
            <v>1083674</v>
          </cell>
        </row>
        <row r="36093">
          <cell r="A36093">
            <v>1083675</v>
          </cell>
        </row>
        <row r="36094">
          <cell r="A36094">
            <v>1084027</v>
          </cell>
        </row>
        <row r="36095">
          <cell r="A36095">
            <v>1084027</v>
          </cell>
        </row>
        <row r="36096">
          <cell r="A36096">
            <v>1084027</v>
          </cell>
        </row>
        <row r="36097">
          <cell r="A36097">
            <v>1084027</v>
          </cell>
        </row>
        <row r="36098">
          <cell r="A36098">
            <v>1084027</v>
          </cell>
        </row>
        <row r="36099">
          <cell r="A36099">
            <v>1084027</v>
          </cell>
        </row>
        <row r="36100">
          <cell r="A36100">
            <v>1084027</v>
          </cell>
        </row>
        <row r="36101">
          <cell r="A36101">
            <v>1084027</v>
          </cell>
        </row>
        <row r="36102">
          <cell r="A36102">
            <v>1084027</v>
          </cell>
        </row>
        <row r="36103">
          <cell r="A36103">
            <v>1084027</v>
          </cell>
        </row>
        <row r="36104">
          <cell r="A36104">
            <v>1084027</v>
          </cell>
        </row>
        <row r="36105">
          <cell r="A36105">
            <v>1084027</v>
          </cell>
        </row>
        <row r="36106">
          <cell r="A36106">
            <v>1084027</v>
          </cell>
        </row>
        <row r="36107">
          <cell r="A36107">
            <v>1084027</v>
          </cell>
        </row>
        <row r="36108">
          <cell r="A36108">
            <v>1084027</v>
          </cell>
        </row>
        <row r="36109">
          <cell r="A36109">
            <v>1084027</v>
          </cell>
        </row>
        <row r="36110">
          <cell r="A36110">
            <v>1084027</v>
          </cell>
        </row>
        <row r="36111">
          <cell r="A36111">
            <v>1084027</v>
          </cell>
        </row>
        <row r="36112">
          <cell r="A36112">
            <v>1084027</v>
          </cell>
        </row>
        <row r="36113">
          <cell r="A36113">
            <v>1084027</v>
          </cell>
        </row>
        <row r="36114">
          <cell r="A36114">
            <v>1084027</v>
          </cell>
        </row>
        <row r="36115">
          <cell r="A36115">
            <v>1084130</v>
          </cell>
        </row>
        <row r="36116">
          <cell r="A36116">
            <v>1084130</v>
          </cell>
        </row>
        <row r="36117">
          <cell r="A36117">
            <v>1084130</v>
          </cell>
        </row>
        <row r="36118">
          <cell r="A36118">
            <v>1084132</v>
          </cell>
        </row>
        <row r="36119">
          <cell r="A36119">
            <v>1084132</v>
          </cell>
        </row>
        <row r="36120">
          <cell r="A36120">
            <v>1084134</v>
          </cell>
        </row>
        <row r="36121">
          <cell r="A36121">
            <v>1084134</v>
          </cell>
        </row>
        <row r="36122">
          <cell r="A36122">
            <v>1084134</v>
          </cell>
        </row>
        <row r="36123">
          <cell r="A36123">
            <v>1084136</v>
          </cell>
        </row>
        <row r="36124">
          <cell r="A36124">
            <v>1084136</v>
          </cell>
        </row>
        <row r="36125">
          <cell r="A36125">
            <v>1084136</v>
          </cell>
        </row>
        <row r="36126">
          <cell r="A36126">
            <v>1084136</v>
          </cell>
        </row>
        <row r="36127">
          <cell r="A36127">
            <v>1084138</v>
          </cell>
        </row>
        <row r="36128">
          <cell r="A36128">
            <v>1084138</v>
          </cell>
        </row>
        <row r="36129">
          <cell r="A36129">
            <v>1084138</v>
          </cell>
        </row>
        <row r="36130">
          <cell r="A36130">
            <v>1084140</v>
          </cell>
        </row>
        <row r="36131">
          <cell r="A36131">
            <v>1084140</v>
          </cell>
        </row>
        <row r="36132">
          <cell r="A36132">
            <v>1084142</v>
          </cell>
        </row>
        <row r="36133">
          <cell r="A36133">
            <v>1084142</v>
          </cell>
        </row>
        <row r="36134">
          <cell r="A36134">
            <v>1084142</v>
          </cell>
        </row>
        <row r="36135">
          <cell r="A36135">
            <v>1084144</v>
          </cell>
        </row>
        <row r="36136">
          <cell r="A36136">
            <v>1084144</v>
          </cell>
        </row>
        <row r="36137">
          <cell r="A36137">
            <v>1084144</v>
          </cell>
        </row>
        <row r="36138">
          <cell r="A36138">
            <v>1084147</v>
          </cell>
        </row>
        <row r="36139">
          <cell r="A36139">
            <v>1084147</v>
          </cell>
        </row>
        <row r="36140">
          <cell r="A36140">
            <v>1084151</v>
          </cell>
        </row>
        <row r="36141">
          <cell r="A36141">
            <v>1084151</v>
          </cell>
        </row>
        <row r="36142">
          <cell r="A36142">
            <v>1084151</v>
          </cell>
        </row>
        <row r="36143">
          <cell r="A36143">
            <v>1084151</v>
          </cell>
        </row>
        <row r="36144">
          <cell r="A36144">
            <v>1084155</v>
          </cell>
        </row>
        <row r="36145">
          <cell r="A36145">
            <v>1084155</v>
          </cell>
        </row>
        <row r="36146">
          <cell r="A36146">
            <v>1084158</v>
          </cell>
        </row>
        <row r="36147">
          <cell r="A36147">
            <v>1084160</v>
          </cell>
        </row>
        <row r="36148">
          <cell r="A36148">
            <v>1084160</v>
          </cell>
        </row>
        <row r="36149">
          <cell r="A36149">
            <v>1084160</v>
          </cell>
        </row>
        <row r="36150">
          <cell r="A36150">
            <v>1084160</v>
          </cell>
        </row>
        <row r="36151">
          <cell r="A36151">
            <v>1084160</v>
          </cell>
        </row>
        <row r="36152">
          <cell r="A36152">
            <v>1084160</v>
          </cell>
        </row>
        <row r="36153">
          <cell r="A36153">
            <v>1084161</v>
          </cell>
        </row>
        <row r="36154">
          <cell r="A36154">
            <v>1084161</v>
          </cell>
        </row>
        <row r="36155">
          <cell r="A36155">
            <v>1084161</v>
          </cell>
        </row>
        <row r="36156">
          <cell r="A36156">
            <v>1084161</v>
          </cell>
        </row>
        <row r="36157">
          <cell r="A36157">
            <v>1084161</v>
          </cell>
        </row>
        <row r="36158">
          <cell r="A36158">
            <v>1084161</v>
          </cell>
        </row>
        <row r="36159">
          <cell r="A36159">
            <v>1084161</v>
          </cell>
        </row>
        <row r="36160">
          <cell r="A36160">
            <v>1084161</v>
          </cell>
        </row>
        <row r="36161">
          <cell r="A36161">
            <v>1084161</v>
          </cell>
        </row>
        <row r="36162">
          <cell r="A36162">
            <v>1084163</v>
          </cell>
        </row>
        <row r="36163">
          <cell r="A36163">
            <v>1084163</v>
          </cell>
        </row>
        <row r="36164">
          <cell r="A36164">
            <v>1084163</v>
          </cell>
        </row>
        <row r="36165">
          <cell r="A36165">
            <v>1084163</v>
          </cell>
        </row>
        <row r="36166">
          <cell r="A36166">
            <v>1084163</v>
          </cell>
        </row>
        <row r="36167">
          <cell r="A36167">
            <v>1084163</v>
          </cell>
        </row>
        <row r="36168">
          <cell r="A36168">
            <v>1084163</v>
          </cell>
        </row>
        <row r="36169">
          <cell r="A36169">
            <v>1084163</v>
          </cell>
        </row>
        <row r="36170">
          <cell r="A36170">
            <v>1084163</v>
          </cell>
        </row>
        <row r="36171">
          <cell r="A36171">
            <v>1084163</v>
          </cell>
        </row>
        <row r="36172">
          <cell r="A36172">
            <v>1084163</v>
          </cell>
        </row>
        <row r="36173">
          <cell r="A36173">
            <v>1084163</v>
          </cell>
        </row>
        <row r="36174">
          <cell r="A36174">
            <v>1084163</v>
          </cell>
        </row>
        <row r="36175">
          <cell r="A36175">
            <v>1084163</v>
          </cell>
        </row>
        <row r="36176">
          <cell r="A36176">
            <v>1084164</v>
          </cell>
        </row>
        <row r="36177">
          <cell r="A36177">
            <v>1084164</v>
          </cell>
        </row>
        <row r="36178">
          <cell r="A36178">
            <v>1084169</v>
          </cell>
        </row>
        <row r="36179">
          <cell r="A36179">
            <v>1084169</v>
          </cell>
        </row>
        <row r="36180">
          <cell r="A36180">
            <v>1084169</v>
          </cell>
        </row>
        <row r="36181">
          <cell r="A36181">
            <v>1084169</v>
          </cell>
        </row>
        <row r="36182">
          <cell r="A36182">
            <v>1084169</v>
          </cell>
        </row>
        <row r="36183">
          <cell r="A36183">
            <v>1084169</v>
          </cell>
        </row>
        <row r="36184">
          <cell r="A36184">
            <v>1084169</v>
          </cell>
        </row>
        <row r="36185">
          <cell r="A36185">
            <v>1084169</v>
          </cell>
        </row>
        <row r="36186">
          <cell r="A36186">
            <v>1084169</v>
          </cell>
        </row>
        <row r="36187">
          <cell r="A36187">
            <v>1084169</v>
          </cell>
        </row>
        <row r="36188">
          <cell r="A36188">
            <v>1084169</v>
          </cell>
        </row>
        <row r="36189">
          <cell r="A36189">
            <v>1084169</v>
          </cell>
        </row>
        <row r="36190">
          <cell r="A36190">
            <v>1084169</v>
          </cell>
        </row>
        <row r="36191">
          <cell r="A36191">
            <v>1084169</v>
          </cell>
        </row>
        <row r="36192">
          <cell r="A36192">
            <v>1084169</v>
          </cell>
        </row>
        <row r="36193">
          <cell r="A36193">
            <v>1084172</v>
          </cell>
        </row>
        <row r="36194">
          <cell r="A36194">
            <v>1084172</v>
          </cell>
        </row>
        <row r="36195">
          <cell r="A36195">
            <v>1084172</v>
          </cell>
        </row>
        <row r="36196">
          <cell r="A36196">
            <v>1084172</v>
          </cell>
        </row>
        <row r="36197">
          <cell r="A36197">
            <v>1084172</v>
          </cell>
        </row>
        <row r="36198">
          <cell r="A36198">
            <v>1084172</v>
          </cell>
        </row>
        <row r="36199">
          <cell r="A36199">
            <v>1084172</v>
          </cell>
        </row>
        <row r="36200">
          <cell r="A36200">
            <v>1084172</v>
          </cell>
        </row>
        <row r="36201">
          <cell r="A36201">
            <v>1084172</v>
          </cell>
        </row>
        <row r="36202">
          <cell r="A36202">
            <v>1084172</v>
          </cell>
        </row>
        <row r="36203">
          <cell r="A36203">
            <v>1084172</v>
          </cell>
        </row>
        <row r="36204">
          <cell r="A36204">
            <v>1084172</v>
          </cell>
        </row>
        <row r="36205">
          <cell r="A36205">
            <v>1084172</v>
          </cell>
        </row>
        <row r="36206">
          <cell r="A36206">
            <v>1084172</v>
          </cell>
        </row>
        <row r="36207">
          <cell r="A36207">
            <v>1084172</v>
          </cell>
        </row>
        <row r="36208">
          <cell r="A36208">
            <v>1084172</v>
          </cell>
        </row>
        <row r="36209">
          <cell r="A36209">
            <v>1084172</v>
          </cell>
        </row>
        <row r="36210">
          <cell r="A36210">
            <v>1084172</v>
          </cell>
        </row>
        <row r="36211">
          <cell r="A36211">
            <v>1084222</v>
          </cell>
        </row>
        <row r="36212">
          <cell r="A36212">
            <v>1084222</v>
          </cell>
        </row>
        <row r="36213">
          <cell r="A36213">
            <v>1084222</v>
          </cell>
        </row>
        <row r="36214">
          <cell r="A36214">
            <v>1084222</v>
          </cell>
        </row>
        <row r="36215">
          <cell r="A36215">
            <v>1084222</v>
          </cell>
        </row>
        <row r="36216">
          <cell r="A36216">
            <v>1084222</v>
          </cell>
        </row>
        <row r="36217">
          <cell r="A36217">
            <v>1084222</v>
          </cell>
        </row>
        <row r="36218">
          <cell r="A36218">
            <v>1084222</v>
          </cell>
        </row>
        <row r="36219">
          <cell r="A36219">
            <v>1084222</v>
          </cell>
        </row>
        <row r="36220">
          <cell r="A36220">
            <v>1084222</v>
          </cell>
        </row>
        <row r="36221">
          <cell r="A36221">
            <v>1084222</v>
          </cell>
        </row>
        <row r="36222">
          <cell r="A36222">
            <v>1084222</v>
          </cell>
        </row>
        <row r="36223">
          <cell r="A36223">
            <v>1084222</v>
          </cell>
        </row>
        <row r="36224">
          <cell r="A36224">
            <v>1084222</v>
          </cell>
        </row>
        <row r="36225">
          <cell r="A36225">
            <v>1084223</v>
          </cell>
        </row>
        <row r="36226">
          <cell r="A36226">
            <v>1084223</v>
          </cell>
        </row>
        <row r="36227">
          <cell r="A36227">
            <v>1084223</v>
          </cell>
        </row>
        <row r="36228">
          <cell r="A36228">
            <v>1084223</v>
          </cell>
        </row>
        <row r="36229">
          <cell r="A36229">
            <v>1084223</v>
          </cell>
        </row>
        <row r="36230">
          <cell r="A36230">
            <v>1084223</v>
          </cell>
        </row>
        <row r="36231">
          <cell r="A36231">
            <v>1084223</v>
          </cell>
        </row>
        <row r="36232">
          <cell r="A36232">
            <v>1084228</v>
          </cell>
        </row>
        <row r="36233">
          <cell r="A36233">
            <v>1084232</v>
          </cell>
        </row>
        <row r="36234">
          <cell r="A36234">
            <v>1084232</v>
          </cell>
        </row>
        <row r="36235">
          <cell r="A36235">
            <v>1084232</v>
          </cell>
        </row>
        <row r="36236">
          <cell r="A36236">
            <v>1084433</v>
          </cell>
        </row>
        <row r="36237">
          <cell r="A36237">
            <v>1084545</v>
          </cell>
        </row>
        <row r="36238">
          <cell r="A36238">
            <v>1084545</v>
          </cell>
        </row>
        <row r="36239">
          <cell r="A36239">
            <v>1084545</v>
          </cell>
        </row>
        <row r="36240">
          <cell r="A36240">
            <v>1084545</v>
          </cell>
        </row>
        <row r="36241">
          <cell r="A36241">
            <v>1084545</v>
          </cell>
        </row>
        <row r="36242">
          <cell r="A36242">
            <v>1084545</v>
          </cell>
        </row>
        <row r="36243">
          <cell r="A36243">
            <v>1084545</v>
          </cell>
        </row>
        <row r="36244">
          <cell r="A36244">
            <v>1084545</v>
          </cell>
        </row>
        <row r="36245">
          <cell r="A36245">
            <v>1084545</v>
          </cell>
        </row>
        <row r="36246">
          <cell r="A36246">
            <v>1084545</v>
          </cell>
        </row>
        <row r="36247">
          <cell r="A36247">
            <v>1084545</v>
          </cell>
        </row>
        <row r="36248">
          <cell r="A36248">
            <v>1084545</v>
          </cell>
        </row>
        <row r="36249">
          <cell r="A36249">
            <v>1084545</v>
          </cell>
        </row>
        <row r="36250">
          <cell r="A36250">
            <v>1084545</v>
          </cell>
        </row>
        <row r="36251">
          <cell r="A36251">
            <v>1084545</v>
          </cell>
        </row>
        <row r="36252">
          <cell r="A36252">
            <v>1084545</v>
          </cell>
        </row>
        <row r="36253">
          <cell r="A36253">
            <v>1084545</v>
          </cell>
        </row>
        <row r="36254">
          <cell r="A36254">
            <v>1084545</v>
          </cell>
        </row>
        <row r="36255">
          <cell r="A36255">
            <v>1084545</v>
          </cell>
        </row>
        <row r="36256">
          <cell r="A36256">
            <v>1084545</v>
          </cell>
        </row>
        <row r="36257">
          <cell r="A36257">
            <v>1084545</v>
          </cell>
        </row>
        <row r="36258">
          <cell r="A36258">
            <v>1084545</v>
          </cell>
        </row>
        <row r="36259">
          <cell r="A36259">
            <v>1084545</v>
          </cell>
        </row>
        <row r="36260">
          <cell r="A36260">
            <v>1084545</v>
          </cell>
        </row>
        <row r="36261">
          <cell r="A36261">
            <v>1084545</v>
          </cell>
        </row>
        <row r="36262">
          <cell r="A36262">
            <v>1084545</v>
          </cell>
        </row>
        <row r="36263">
          <cell r="A36263">
            <v>1084545</v>
          </cell>
        </row>
        <row r="36264">
          <cell r="A36264">
            <v>1084545</v>
          </cell>
        </row>
        <row r="36265">
          <cell r="A36265">
            <v>1084545</v>
          </cell>
        </row>
        <row r="36266">
          <cell r="A36266">
            <v>1084545</v>
          </cell>
        </row>
        <row r="36267">
          <cell r="A36267">
            <v>1084545</v>
          </cell>
        </row>
        <row r="36268">
          <cell r="A36268">
            <v>1084545</v>
          </cell>
        </row>
        <row r="36269">
          <cell r="A36269">
            <v>1084545</v>
          </cell>
        </row>
        <row r="36270">
          <cell r="A36270">
            <v>1084545</v>
          </cell>
        </row>
        <row r="36271">
          <cell r="A36271">
            <v>1084545</v>
          </cell>
        </row>
        <row r="36272">
          <cell r="A36272">
            <v>1084545</v>
          </cell>
        </row>
        <row r="36273">
          <cell r="A36273">
            <v>1084545</v>
          </cell>
        </row>
        <row r="36274">
          <cell r="A36274">
            <v>1084545</v>
          </cell>
        </row>
        <row r="36275">
          <cell r="A36275">
            <v>1084548</v>
          </cell>
        </row>
        <row r="36276">
          <cell r="A36276">
            <v>1084548</v>
          </cell>
        </row>
        <row r="36277">
          <cell r="A36277">
            <v>1084548</v>
          </cell>
        </row>
        <row r="36278">
          <cell r="A36278">
            <v>1084548</v>
          </cell>
        </row>
        <row r="36279">
          <cell r="A36279">
            <v>1084548</v>
          </cell>
        </row>
        <row r="36280">
          <cell r="A36280">
            <v>1084548</v>
          </cell>
        </row>
        <row r="36281">
          <cell r="A36281">
            <v>1084560</v>
          </cell>
        </row>
        <row r="36282">
          <cell r="A36282">
            <v>1084586</v>
          </cell>
        </row>
        <row r="36283">
          <cell r="A36283">
            <v>1084586</v>
          </cell>
        </row>
        <row r="36284">
          <cell r="A36284">
            <v>1084586</v>
          </cell>
        </row>
        <row r="36285">
          <cell r="A36285">
            <v>1084586</v>
          </cell>
        </row>
        <row r="36286">
          <cell r="A36286">
            <v>1084586</v>
          </cell>
        </row>
        <row r="36287">
          <cell r="A36287">
            <v>1084586</v>
          </cell>
        </row>
        <row r="36288">
          <cell r="A36288">
            <v>1084586</v>
          </cell>
        </row>
        <row r="36289">
          <cell r="A36289">
            <v>1084586</v>
          </cell>
        </row>
        <row r="36290">
          <cell r="A36290">
            <v>1084586</v>
          </cell>
        </row>
        <row r="36291">
          <cell r="A36291">
            <v>1084586</v>
          </cell>
        </row>
        <row r="36292">
          <cell r="A36292">
            <v>1084586</v>
          </cell>
        </row>
        <row r="36293">
          <cell r="A36293">
            <v>1084586</v>
          </cell>
        </row>
        <row r="36294">
          <cell r="A36294">
            <v>1084586</v>
          </cell>
        </row>
        <row r="36295">
          <cell r="A36295">
            <v>1084586</v>
          </cell>
        </row>
        <row r="36296">
          <cell r="A36296">
            <v>1084586</v>
          </cell>
        </row>
        <row r="36297">
          <cell r="A36297">
            <v>1084586</v>
          </cell>
        </row>
        <row r="36298">
          <cell r="A36298">
            <v>1084586</v>
          </cell>
        </row>
        <row r="36299">
          <cell r="A36299">
            <v>1084586</v>
          </cell>
        </row>
        <row r="36300">
          <cell r="A36300">
            <v>1084586</v>
          </cell>
        </row>
        <row r="36301">
          <cell r="A36301">
            <v>1084624</v>
          </cell>
        </row>
        <row r="36302">
          <cell r="A36302">
            <v>1084624</v>
          </cell>
        </row>
        <row r="36303">
          <cell r="A36303">
            <v>1084624</v>
          </cell>
        </row>
        <row r="36304">
          <cell r="A36304">
            <v>1084624</v>
          </cell>
        </row>
        <row r="36305">
          <cell r="A36305">
            <v>1084624</v>
          </cell>
        </row>
        <row r="36306">
          <cell r="A36306">
            <v>1084624</v>
          </cell>
        </row>
        <row r="36307">
          <cell r="A36307">
            <v>1084624</v>
          </cell>
        </row>
        <row r="36308">
          <cell r="A36308">
            <v>1084624</v>
          </cell>
        </row>
        <row r="36309">
          <cell r="A36309">
            <v>1084624</v>
          </cell>
        </row>
        <row r="36310">
          <cell r="A36310">
            <v>1084624</v>
          </cell>
        </row>
        <row r="36311">
          <cell r="A36311">
            <v>1084624</v>
          </cell>
        </row>
        <row r="36312">
          <cell r="A36312">
            <v>1084627</v>
          </cell>
        </row>
        <row r="36313">
          <cell r="A36313">
            <v>1084627</v>
          </cell>
        </row>
        <row r="36314">
          <cell r="A36314">
            <v>1084627</v>
          </cell>
        </row>
        <row r="36315">
          <cell r="A36315">
            <v>1084627</v>
          </cell>
        </row>
        <row r="36316">
          <cell r="A36316">
            <v>1084627</v>
          </cell>
        </row>
        <row r="36317">
          <cell r="A36317">
            <v>1084627</v>
          </cell>
        </row>
        <row r="36318">
          <cell r="A36318">
            <v>1084627</v>
          </cell>
        </row>
        <row r="36319">
          <cell r="A36319">
            <v>1084627</v>
          </cell>
        </row>
        <row r="36320">
          <cell r="A36320">
            <v>1084627</v>
          </cell>
        </row>
        <row r="36321">
          <cell r="A36321">
            <v>1084627</v>
          </cell>
        </row>
        <row r="36322">
          <cell r="A36322">
            <v>1084627</v>
          </cell>
        </row>
        <row r="36323">
          <cell r="A36323">
            <v>1084627</v>
          </cell>
        </row>
        <row r="36324">
          <cell r="A36324">
            <v>1084627</v>
          </cell>
        </row>
        <row r="36325">
          <cell r="A36325">
            <v>1084627</v>
          </cell>
        </row>
        <row r="36326">
          <cell r="A36326">
            <v>1084628</v>
          </cell>
        </row>
        <row r="36327">
          <cell r="A36327">
            <v>1084628</v>
          </cell>
        </row>
        <row r="36328">
          <cell r="A36328">
            <v>1084628</v>
          </cell>
        </row>
        <row r="36329">
          <cell r="A36329">
            <v>1084628</v>
          </cell>
        </row>
        <row r="36330">
          <cell r="A36330">
            <v>1084628</v>
          </cell>
        </row>
        <row r="36331">
          <cell r="A36331">
            <v>1084628</v>
          </cell>
        </row>
        <row r="36332">
          <cell r="A36332">
            <v>1084729</v>
          </cell>
        </row>
        <row r="36333">
          <cell r="A36333">
            <v>1084793</v>
          </cell>
        </row>
        <row r="36334">
          <cell r="A36334">
            <v>1084793</v>
          </cell>
        </row>
        <row r="36335">
          <cell r="A36335">
            <v>1084793</v>
          </cell>
        </row>
        <row r="36336">
          <cell r="A36336">
            <v>1084793</v>
          </cell>
        </row>
        <row r="36337">
          <cell r="A36337">
            <v>1084793</v>
          </cell>
        </row>
        <row r="36338">
          <cell r="A36338">
            <v>1084793</v>
          </cell>
        </row>
        <row r="36339">
          <cell r="A36339">
            <v>1084827</v>
          </cell>
        </row>
        <row r="36340">
          <cell r="A36340">
            <v>1084829</v>
          </cell>
        </row>
        <row r="36341">
          <cell r="A36341">
            <v>1084840</v>
          </cell>
        </row>
        <row r="36342">
          <cell r="A36342">
            <v>1084840</v>
          </cell>
        </row>
        <row r="36343">
          <cell r="A36343">
            <v>1084896</v>
          </cell>
        </row>
        <row r="36344">
          <cell r="A36344">
            <v>1084896</v>
          </cell>
        </row>
        <row r="36345">
          <cell r="A36345">
            <v>1084896</v>
          </cell>
        </row>
        <row r="36346">
          <cell r="A36346">
            <v>1084896</v>
          </cell>
        </row>
        <row r="36347">
          <cell r="A36347">
            <v>1084907</v>
          </cell>
        </row>
        <row r="36348">
          <cell r="A36348">
            <v>1084907</v>
          </cell>
        </row>
        <row r="36349">
          <cell r="A36349">
            <v>1084908</v>
          </cell>
        </row>
        <row r="36350">
          <cell r="A36350">
            <v>1084908</v>
          </cell>
        </row>
        <row r="36351">
          <cell r="A36351">
            <v>1084908</v>
          </cell>
        </row>
        <row r="36352">
          <cell r="A36352">
            <v>1084991</v>
          </cell>
        </row>
        <row r="36353">
          <cell r="A36353">
            <v>1085013</v>
          </cell>
        </row>
        <row r="36354">
          <cell r="A36354">
            <v>1085013</v>
          </cell>
        </row>
        <row r="36355">
          <cell r="A36355">
            <v>1085013</v>
          </cell>
        </row>
        <row r="36356">
          <cell r="A36356">
            <v>1085013</v>
          </cell>
        </row>
        <row r="36357">
          <cell r="A36357">
            <v>1085013</v>
          </cell>
        </row>
        <row r="36358">
          <cell r="A36358">
            <v>1085013</v>
          </cell>
        </row>
        <row r="36359">
          <cell r="A36359">
            <v>1085013</v>
          </cell>
        </row>
        <row r="36360">
          <cell r="A36360">
            <v>1085024</v>
          </cell>
        </row>
        <row r="36361">
          <cell r="A36361">
            <v>1085024</v>
          </cell>
        </row>
        <row r="36362">
          <cell r="A36362">
            <v>1085024</v>
          </cell>
        </row>
        <row r="36363">
          <cell r="A36363">
            <v>1085025</v>
          </cell>
        </row>
        <row r="36364">
          <cell r="A36364">
            <v>1085025</v>
          </cell>
        </row>
        <row r="36365">
          <cell r="A36365">
            <v>1085025</v>
          </cell>
        </row>
        <row r="36366">
          <cell r="A36366">
            <v>1085025</v>
          </cell>
        </row>
        <row r="36367">
          <cell r="A36367">
            <v>1085025</v>
          </cell>
        </row>
        <row r="36368">
          <cell r="A36368">
            <v>1085033</v>
          </cell>
        </row>
        <row r="36369">
          <cell r="A36369">
            <v>1085033</v>
          </cell>
        </row>
        <row r="36370">
          <cell r="A36370">
            <v>1085033</v>
          </cell>
        </row>
        <row r="36371">
          <cell r="A36371">
            <v>1085033</v>
          </cell>
        </row>
        <row r="36372">
          <cell r="A36372">
            <v>1085033</v>
          </cell>
        </row>
        <row r="36373">
          <cell r="A36373">
            <v>1085033</v>
          </cell>
        </row>
        <row r="36374">
          <cell r="A36374">
            <v>1085042</v>
          </cell>
        </row>
        <row r="36375">
          <cell r="A36375">
            <v>1085043</v>
          </cell>
        </row>
        <row r="36376">
          <cell r="A36376">
            <v>1085043</v>
          </cell>
        </row>
        <row r="36377">
          <cell r="A36377">
            <v>1085043</v>
          </cell>
        </row>
        <row r="36378">
          <cell r="A36378">
            <v>1085043</v>
          </cell>
        </row>
        <row r="36379">
          <cell r="A36379">
            <v>1085043</v>
          </cell>
        </row>
        <row r="36380">
          <cell r="A36380">
            <v>1085043</v>
          </cell>
        </row>
        <row r="36381">
          <cell r="A36381">
            <v>1085043</v>
          </cell>
        </row>
        <row r="36382">
          <cell r="A36382">
            <v>1085043</v>
          </cell>
        </row>
        <row r="36383">
          <cell r="A36383">
            <v>1085043</v>
          </cell>
        </row>
        <row r="36384">
          <cell r="A36384">
            <v>1085043</v>
          </cell>
        </row>
        <row r="36385">
          <cell r="A36385">
            <v>1085050</v>
          </cell>
        </row>
        <row r="36386">
          <cell r="A36386">
            <v>1085050</v>
          </cell>
        </row>
        <row r="36387">
          <cell r="A36387">
            <v>1085050</v>
          </cell>
        </row>
        <row r="36388">
          <cell r="A36388">
            <v>1085050</v>
          </cell>
        </row>
        <row r="36389">
          <cell r="A36389">
            <v>1085050</v>
          </cell>
        </row>
        <row r="36390">
          <cell r="A36390">
            <v>1085050</v>
          </cell>
        </row>
        <row r="36391">
          <cell r="A36391">
            <v>1085050</v>
          </cell>
        </row>
        <row r="36392">
          <cell r="A36392">
            <v>1085050</v>
          </cell>
        </row>
        <row r="36393">
          <cell r="A36393">
            <v>1085050</v>
          </cell>
        </row>
        <row r="36394">
          <cell r="A36394">
            <v>1085081</v>
          </cell>
        </row>
        <row r="36395">
          <cell r="A36395">
            <v>1085081</v>
          </cell>
        </row>
        <row r="36396">
          <cell r="A36396">
            <v>1085081</v>
          </cell>
        </row>
        <row r="36397">
          <cell r="A36397">
            <v>1085081</v>
          </cell>
        </row>
        <row r="36398">
          <cell r="A36398">
            <v>1085081</v>
          </cell>
        </row>
        <row r="36399">
          <cell r="A36399">
            <v>1085081</v>
          </cell>
        </row>
        <row r="36400">
          <cell r="A36400">
            <v>1085081</v>
          </cell>
        </row>
        <row r="36401">
          <cell r="A36401">
            <v>1085081</v>
          </cell>
        </row>
        <row r="36402">
          <cell r="A36402">
            <v>1085081</v>
          </cell>
        </row>
        <row r="36403">
          <cell r="A36403">
            <v>1085081</v>
          </cell>
        </row>
        <row r="36404">
          <cell r="A36404">
            <v>1085081</v>
          </cell>
        </row>
        <row r="36405">
          <cell r="A36405">
            <v>1085081</v>
          </cell>
        </row>
        <row r="36406">
          <cell r="A36406">
            <v>1085081</v>
          </cell>
        </row>
        <row r="36407">
          <cell r="A36407">
            <v>1085081</v>
          </cell>
        </row>
        <row r="36408">
          <cell r="A36408">
            <v>1085082</v>
          </cell>
        </row>
        <row r="36409">
          <cell r="A36409">
            <v>1085082</v>
          </cell>
        </row>
        <row r="36410">
          <cell r="A36410">
            <v>1085082</v>
          </cell>
        </row>
        <row r="36411">
          <cell r="A36411">
            <v>1085082</v>
          </cell>
        </row>
        <row r="36412">
          <cell r="A36412">
            <v>1085082</v>
          </cell>
        </row>
        <row r="36413">
          <cell r="A36413">
            <v>1085082</v>
          </cell>
        </row>
        <row r="36414">
          <cell r="A36414">
            <v>1085082</v>
          </cell>
        </row>
        <row r="36415">
          <cell r="A36415">
            <v>1085082</v>
          </cell>
        </row>
        <row r="36416">
          <cell r="A36416">
            <v>1085082</v>
          </cell>
        </row>
        <row r="36417">
          <cell r="A36417">
            <v>1085082</v>
          </cell>
        </row>
        <row r="36418">
          <cell r="A36418">
            <v>1085082</v>
          </cell>
        </row>
        <row r="36419">
          <cell r="A36419">
            <v>1085082</v>
          </cell>
        </row>
        <row r="36420">
          <cell r="A36420">
            <v>1085082</v>
          </cell>
        </row>
        <row r="36421">
          <cell r="A36421">
            <v>1085082</v>
          </cell>
        </row>
        <row r="36422">
          <cell r="A36422">
            <v>1085082</v>
          </cell>
        </row>
        <row r="36423">
          <cell r="A36423">
            <v>1085082</v>
          </cell>
        </row>
        <row r="36424">
          <cell r="A36424">
            <v>1085082</v>
          </cell>
        </row>
        <row r="36425">
          <cell r="A36425">
            <v>1085082</v>
          </cell>
        </row>
        <row r="36426">
          <cell r="A36426">
            <v>1085082</v>
          </cell>
        </row>
        <row r="36427">
          <cell r="A36427">
            <v>1085082</v>
          </cell>
        </row>
        <row r="36428">
          <cell r="A36428">
            <v>1085082</v>
          </cell>
        </row>
        <row r="36429">
          <cell r="A36429">
            <v>1085082</v>
          </cell>
        </row>
        <row r="36430">
          <cell r="A36430">
            <v>1085082</v>
          </cell>
        </row>
        <row r="36431">
          <cell r="A36431">
            <v>1085082</v>
          </cell>
        </row>
        <row r="36432">
          <cell r="A36432">
            <v>1085082</v>
          </cell>
        </row>
        <row r="36433">
          <cell r="A36433">
            <v>1085082</v>
          </cell>
        </row>
        <row r="36434">
          <cell r="A36434">
            <v>1085082</v>
          </cell>
        </row>
        <row r="36435">
          <cell r="A36435">
            <v>1085082</v>
          </cell>
        </row>
        <row r="36436">
          <cell r="A36436">
            <v>1085086</v>
          </cell>
        </row>
        <row r="36437">
          <cell r="A36437">
            <v>1085086</v>
          </cell>
        </row>
        <row r="36438">
          <cell r="A36438">
            <v>1085086</v>
          </cell>
        </row>
        <row r="36439">
          <cell r="A36439">
            <v>1085086</v>
          </cell>
        </row>
        <row r="36440">
          <cell r="A36440">
            <v>1085086</v>
          </cell>
        </row>
        <row r="36441">
          <cell r="A36441">
            <v>1085086</v>
          </cell>
        </row>
        <row r="36442">
          <cell r="A36442">
            <v>1085086</v>
          </cell>
        </row>
        <row r="36443">
          <cell r="A36443">
            <v>1085086</v>
          </cell>
        </row>
        <row r="36444">
          <cell r="A36444">
            <v>1085086</v>
          </cell>
        </row>
        <row r="36445">
          <cell r="A36445">
            <v>1085086</v>
          </cell>
        </row>
        <row r="36446">
          <cell r="A36446">
            <v>1085086</v>
          </cell>
        </row>
        <row r="36447">
          <cell r="A36447">
            <v>1085086</v>
          </cell>
        </row>
        <row r="36448">
          <cell r="A36448">
            <v>1085086</v>
          </cell>
        </row>
        <row r="36449">
          <cell r="A36449">
            <v>1085086</v>
          </cell>
        </row>
        <row r="36450">
          <cell r="A36450">
            <v>1085087</v>
          </cell>
        </row>
        <row r="36451">
          <cell r="A36451">
            <v>1085087</v>
          </cell>
        </row>
        <row r="36452">
          <cell r="A36452">
            <v>1085087</v>
          </cell>
        </row>
        <row r="36453">
          <cell r="A36453">
            <v>1085087</v>
          </cell>
        </row>
        <row r="36454">
          <cell r="A36454">
            <v>1085105</v>
          </cell>
        </row>
        <row r="36455">
          <cell r="A36455">
            <v>1085105</v>
          </cell>
        </row>
        <row r="36456">
          <cell r="A36456">
            <v>1085105</v>
          </cell>
        </row>
        <row r="36457">
          <cell r="A36457">
            <v>1085105</v>
          </cell>
        </row>
        <row r="36458">
          <cell r="A36458">
            <v>1085105</v>
          </cell>
        </row>
        <row r="36459">
          <cell r="A36459">
            <v>1085105</v>
          </cell>
        </row>
        <row r="36460">
          <cell r="A36460">
            <v>1085105</v>
          </cell>
        </row>
        <row r="36461">
          <cell r="A36461">
            <v>1085105</v>
          </cell>
        </row>
        <row r="36462">
          <cell r="A36462">
            <v>1085105</v>
          </cell>
        </row>
        <row r="36463">
          <cell r="A36463">
            <v>1085105</v>
          </cell>
        </row>
        <row r="36464">
          <cell r="A36464">
            <v>1085105</v>
          </cell>
        </row>
        <row r="36465">
          <cell r="A36465">
            <v>1085105</v>
          </cell>
        </row>
        <row r="36466">
          <cell r="A36466">
            <v>1085105</v>
          </cell>
        </row>
        <row r="36467">
          <cell r="A36467">
            <v>1085105</v>
          </cell>
        </row>
        <row r="36468">
          <cell r="A36468">
            <v>1085105</v>
          </cell>
        </row>
        <row r="36469">
          <cell r="A36469">
            <v>1085105</v>
          </cell>
        </row>
        <row r="36470">
          <cell r="A36470">
            <v>1085105</v>
          </cell>
        </row>
        <row r="36471">
          <cell r="A36471">
            <v>1085105</v>
          </cell>
        </row>
        <row r="36472">
          <cell r="A36472">
            <v>1085105</v>
          </cell>
        </row>
        <row r="36473">
          <cell r="A36473">
            <v>1085105</v>
          </cell>
        </row>
        <row r="36474">
          <cell r="A36474">
            <v>1085105</v>
          </cell>
        </row>
        <row r="36475">
          <cell r="A36475">
            <v>1085105</v>
          </cell>
        </row>
        <row r="36476">
          <cell r="A36476">
            <v>1085105</v>
          </cell>
        </row>
        <row r="36477">
          <cell r="A36477">
            <v>1085105</v>
          </cell>
        </row>
        <row r="36478">
          <cell r="A36478">
            <v>1085105</v>
          </cell>
        </row>
        <row r="36479">
          <cell r="A36479">
            <v>1085105</v>
          </cell>
        </row>
        <row r="36480">
          <cell r="A36480">
            <v>1085105</v>
          </cell>
        </row>
        <row r="36481">
          <cell r="A36481">
            <v>1085105</v>
          </cell>
        </row>
        <row r="36482">
          <cell r="A36482">
            <v>1085105</v>
          </cell>
        </row>
        <row r="36483">
          <cell r="A36483">
            <v>1085105</v>
          </cell>
        </row>
        <row r="36484">
          <cell r="A36484">
            <v>1085105</v>
          </cell>
        </row>
        <row r="36485">
          <cell r="A36485">
            <v>1085105</v>
          </cell>
        </row>
        <row r="36486">
          <cell r="A36486">
            <v>1085105</v>
          </cell>
        </row>
        <row r="36487">
          <cell r="A36487">
            <v>1085105</v>
          </cell>
        </row>
        <row r="36488">
          <cell r="A36488">
            <v>1085105</v>
          </cell>
        </row>
        <row r="36489">
          <cell r="A36489">
            <v>1085105</v>
          </cell>
        </row>
        <row r="36490">
          <cell r="A36490">
            <v>1085105</v>
          </cell>
        </row>
        <row r="36491">
          <cell r="A36491">
            <v>1085105</v>
          </cell>
        </row>
        <row r="36492">
          <cell r="A36492">
            <v>1085105</v>
          </cell>
        </row>
        <row r="36493">
          <cell r="A36493">
            <v>1085105</v>
          </cell>
        </row>
        <row r="36494">
          <cell r="A36494">
            <v>1085105</v>
          </cell>
        </row>
        <row r="36495">
          <cell r="A36495">
            <v>1085105</v>
          </cell>
        </row>
        <row r="36496">
          <cell r="A36496">
            <v>1085105</v>
          </cell>
        </row>
        <row r="36497">
          <cell r="A36497">
            <v>1085105</v>
          </cell>
        </row>
        <row r="36498">
          <cell r="A36498">
            <v>1085105</v>
          </cell>
        </row>
        <row r="36499">
          <cell r="A36499">
            <v>1085105</v>
          </cell>
        </row>
        <row r="36500">
          <cell r="A36500">
            <v>1085105</v>
          </cell>
        </row>
        <row r="36501">
          <cell r="A36501">
            <v>1085105</v>
          </cell>
        </row>
        <row r="36502">
          <cell r="A36502">
            <v>1085136</v>
          </cell>
        </row>
        <row r="36503">
          <cell r="A36503">
            <v>1085136</v>
          </cell>
        </row>
        <row r="36504">
          <cell r="A36504">
            <v>1085136</v>
          </cell>
        </row>
        <row r="36505">
          <cell r="A36505">
            <v>1085136</v>
          </cell>
        </row>
        <row r="36506">
          <cell r="A36506">
            <v>1085136</v>
          </cell>
        </row>
        <row r="36507">
          <cell r="A36507">
            <v>1085136</v>
          </cell>
        </row>
        <row r="36508">
          <cell r="A36508">
            <v>1085140</v>
          </cell>
        </row>
        <row r="36509">
          <cell r="A36509">
            <v>1085140</v>
          </cell>
        </row>
        <row r="36510">
          <cell r="A36510">
            <v>1085140</v>
          </cell>
        </row>
        <row r="36511">
          <cell r="A36511">
            <v>1085140</v>
          </cell>
        </row>
        <row r="36512">
          <cell r="A36512">
            <v>1085140</v>
          </cell>
        </row>
        <row r="36513">
          <cell r="A36513">
            <v>1085140</v>
          </cell>
        </row>
        <row r="36514">
          <cell r="A36514">
            <v>1085140</v>
          </cell>
        </row>
        <row r="36515">
          <cell r="A36515">
            <v>1085140</v>
          </cell>
        </row>
        <row r="36516">
          <cell r="A36516">
            <v>1085140</v>
          </cell>
        </row>
        <row r="36517">
          <cell r="A36517">
            <v>1085140</v>
          </cell>
        </row>
        <row r="36518">
          <cell r="A36518">
            <v>1085140</v>
          </cell>
        </row>
        <row r="36519">
          <cell r="A36519">
            <v>1085140</v>
          </cell>
        </row>
        <row r="36520">
          <cell r="A36520">
            <v>1085140</v>
          </cell>
        </row>
        <row r="36521">
          <cell r="A36521">
            <v>1085140</v>
          </cell>
        </row>
        <row r="36522">
          <cell r="A36522">
            <v>1085140</v>
          </cell>
        </row>
        <row r="36523">
          <cell r="A36523">
            <v>1085140</v>
          </cell>
        </row>
        <row r="36524">
          <cell r="A36524">
            <v>1085140</v>
          </cell>
        </row>
        <row r="36525">
          <cell r="A36525">
            <v>1085140</v>
          </cell>
        </row>
        <row r="36526">
          <cell r="A36526">
            <v>1085140</v>
          </cell>
        </row>
        <row r="36527">
          <cell r="A36527">
            <v>1085140</v>
          </cell>
        </row>
        <row r="36528">
          <cell r="A36528">
            <v>1085140</v>
          </cell>
        </row>
        <row r="36529">
          <cell r="A36529">
            <v>1085140</v>
          </cell>
        </row>
        <row r="36530">
          <cell r="A36530">
            <v>1085140</v>
          </cell>
        </row>
        <row r="36531">
          <cell r="A36531">
            <v>1085140</v>
          </cell>
        </row>
        <row r="36532">
          <cell r="A36532">
            <v>1085140</v>
          </cell>
        </row>
        <row r="36533">
          <cell r="A36533">
            <v>1085140</v>
          </cell>
        </row>
        <row r="36534">
          <cell r="A36534">
            <v>1085140</v>
          </cell>
        </row>
        <row r="36535">
          <cell r="A36535">
            <v>1085140</v>
          </cell>
        </row>
        <row r="36536">
          <cell r="A36536">
            <v>1085140</v>
          </cell>
        </row>
        <row r="36537">
          <cell r="A36537">
            <v>1085140</v>
          </cell>
        </row>
        <row r="36538">
          <cell r="A36538">
            <v>1085140</v>
          </cell>
        </row>
        <row r="36539">
          <cell r="A36539">
            <v>1085140</v>
          </cell>
        </row>
        <row r="36540">
          <cell r="A36540">
            <v>1085140</v>
          </cell>
        </row>
        <row r="36541">
          <cell r="A36541">
            <v>1085140</v>
          </cell>
        </row>
        <row r="36542">
          <cell r="A36542">
            <v>1085140</v>
          </cell>
        </row>
        <row r="36543">
          <cell r="A36543">
            <v>1085140</v>
          </cell>
        </row>
        <row r="36544">
          <cell r="A36544">
            <v>1085140</v>
          </cell>
        </row>
        <row r="36545">
          <cell r="A36545">
            <v>1085140</v>
          </cell>
        </row>
        <row r="36546">
          <cell r="A36546">
            <v>1085140</v>
          </cell>
        </row>
        <row r="36547">
          <cell r="A36547">
            <v>1085140</v>
          </cell>
        </row>
        <row r="36548">
          <cell r="A36548">
            <v>1085263</v>
          </cell>
        </row>
        <row r="36549">
          <cell r="A36549">
            <v>1085265</v>
          </cell>
        </row>
        <row r="36550">
          <cell r="A36550">
            <v>1085350</v>
          </cell>
        </row>
        <row r="36551">
          <cell r="A36551">
            <v>1085352</v>
          </cell>
        </row>
        <row r="36552">
          <cell r="A36552">
            <v>1085352</v>
          </cell>
        </row>
        <row r="36553">
          <cell r="A36553">
            <v>1085352</v>
          </cell>
        </row>
        <row r="36554">
          <cell r="A36554">
            <v>1085373</v>
          </cell>
        </row>
        <row r="36555">
          <cell r="A36555">
            <v>1085385</v>
          </cell>
        </row>
        <row r="36556">
          <cell r="A36556">
            <v>1085385</v>
          </cell>
        </row>
        <row r="36557">
          <cell r="A36557">
            <v>1085396</v>
          </cell>
        </row>
        <row r="36558">
          <cell r="A36558">
            <v>1085397</v>
          </cell>
        </row>
        <row r="36559">
          <cell r="A36559">
            <v>1085397</v>
          </cell>
        </row>
        <row r="36560">
          <cell r="A36560">
            <v>1085397</v>
          </cell>
        </row>
        <row r="36561">
          <cell r="A36561">
            <v>1085397</v>
          </cell>
        </row>
        <row r="36562">
          <cell r="A36562">
            <v>1085399</v>
          </cell>
        </row>
        <row r="36563">
          <cell r="A36563">
            <v>1085400</v>
          </cell>
        </row>
        <row r="36564">
          <cell r="A36564">
            <v>1085400</v>
          </cell>
        </row>
        <row r="36565">
          <cell r="A36565">
            <v>1085400</v>
          </cell>
        </row>
        <row r="36566">
          <cell r="A36566">
            <v>1085430</v>
          </cell>
        </row>
        <row r="36567">
          <cell r="A36567">
            <v>1085515</v>
          </cell>
        </row>
        <row r="36568">
          <cell r="A36568">
            <v>1085515</v>
          </cell>
        </row>
        <row r="36569">
          <cell r="A36569">
            <v>1085589</v>
          </cell>
        </row>
        <row r="36570">
          <cell r="A36570">
            <v>1085589</v>
          </cell>
        </row>
        <row r="36571">
          <cell r="A36571">
            <v>1085589</v>
          </cell>
        </row>
        <row r="36572">
          <cell r="A36572">
            <v>1085589</v>
          </cell>
        </row>
        <row r="36573">
          <cell r="A36573">
            <v>1085593</v>
          </cell>
        </row>
        <row r="36574">
          <cell r="A36574">
            <v>1085593</v>
          </cell>
        </row>
        <row r="36575">
          <cell r="A36575">
            <v>1085593</v>
          </cell>
        </row>
        <row r="36576">
          <cell r="A36576">
            <v>1085641</v>
          </cell>
        </row>
        <row r="36577">
          <cell r="A36577">
            <v>1085641</v>
          </cell>
        </row>
        <row r="36578">
          <cell r="A36578">
            <v>1085641</v>
          </cell>
        </row>
        <row r="36579">
          <cell r="A36579">
            <v>1085641</v>
          </cell>
        </row>
        <row r="36580">
          <cell r="A36580">
            <v>1085641</v>
          </cell>
        </row>
        <row r="36581">
          <cell r="A36581">
            <v>1085641</v>
          </cell>
        </row>
        <row r="36582">
          <cell r="A36582">
            <v>1085641</v>
          </cell>
        </row>
        <row r="36583">
          <cell r="A36583">
            <v>1085641</v>
          </cell>
        </row>
        <row r="36584">
          <cell r="A36584">
            <v>1085641</v>
          </cell>
        </row>
        <row r="36585">
          <cell r="A36585">
            <v>1085641</v>
          </cell>
        </row>
        <row r="36586">
          <cell r="A36586">
            <v>1085641</v>
          </cell>
        </row>
        <row r="36587">
          <cell r="A36587">
            <v>1085641</v>
          </cell>
        </row>
        <row r="36588">
          <cell r="A36588">
            <v>1085641</v>
          </cell>
        </row>
        <row r="36589">
          <cell r="A36589">
            <v>1085728</v>
          </cell>
        </row>
        <row r="36590">
          <cell r="A36590">
            <v>1085728</v>
          </cell>
        </row>
        <row r="36591">
          <cell r="A36591">
            <v>1085728</v>
          </cell>
        </row>
        <row r="36592">
          <cell r="A36592">
            <v>1085728</v>
          </cell>
        </row>
        <row r="36593">
          <cell r="A36593">
            <v>1085728</v>
          </cell>
        </row>
        <row r="36594">
          <cell r="A36594">
            <v>1085728</v>
          </cell>
        </row>
        <row r="36595">
          <cell r="A36595">
            <v>1085728</v>
          </cell>
        </row>
        <row r="36596">
          <cell r="A36596">
            <v>1085728</v>
          </cell>
        </row>
        <row r="36597">
          <cell r="A36597">
            <v>1085728</v>
          </cell>
        </row>
        <row r="36598">
          <cell r="A36598">
            <v>1085728</v>
          </cell>
        </row>
        <row r="36599">
          <cell r="A36599">
            <v>1085728</v>
          </cell>
        </row>
        <row r="36600">
          <cell r="A36600">
            <v>1085728</v>
          </cell>
        </row>
        <row r="36601">
          <cell r="A36601">
            <v>1085728</v>
          </cell>
        </row>
        <row r="36602">
          <cell r="A36602">
            <v>1085728</v>
          </cell>
        </row>
        <row r="36603">
          <cell r="A36603">
            <v>1085728</v>
          </cell>
        </row>
        <row r="36604">
          <cell r="A36604">
            <v>1085728</v>
          </cell>
        </row>
        <row r="36605">
          <cell r="A36605">
            <v>1085728</v>
          </cell>
        </row>
        <row r="36606">
          <cell r="A36606">
            <v>1085728</v>
          </cell>
        </row>
        <row r="36607">
          <cell r="A36607">
            <v>1085728</v>
          </cell>
        </row>
        <row r="36608">
          <cell r="A36608">
            <v>1085752</v>
          </cell>
        </row>
        <row r="36609">
          <cell r="A36609">
            <v>1085752</v>
          </cell>
        </row>
        <row r="36610">
          <cell r="A36610">
            <v>1085752</v>
          </cell>
        </row>
        <row r="36611">
          <cell r="A36611">
            <v>1085752</v>
          </cell>
        </row>
        <row r="36612">
          <cell r="A36612">
            <v>1085752</v>
          </cell>
        </row>
        <row r="36613">
          <cell r="A36613">
            <v>1085752</v>
          </cell>
        </row>
        <row r="36614">
          <cell r="A36614">
            <v>1085752</v>
          </cell>
        </row>
        <row r="36615">
          <cell r="A36615">
            <v>1085752</v>
          </cell>
        </row>
        <row r="36616">
          <cell r="A36616">
            <v>1085752</v>
          </cell>
        </row>
        <row r="36617">
          <cell r="A36617">
            <v>1085752</v>
          </cell>
        </row>
        <row r="36618">
          <cell r="A36618">
            <v>1085752</v>
          </cell>
        </row>
        <row r="36619">
          <cell r="A36619">
            <v>1085752</v>
          </cell>
        </row>
        <row r="36620">
          <cell r="A36620">
            <v>1085754</v>
          </cell>
        </row>
        <row r="36621">
          <cell r="A36621">
            <v>1085754</v>
          </cell>
        </row>
        <row r="36622">
          <cell r="A36622">
            <v>1085754</v>
          </cell>
        </row>
        <row r="36623">
          <cell r="A36623">
            <v>1085754</v>
          </cell>
        </row>
        <row r="36624">
          <cell r="A36624">
            <v>1085754</v>
          </cell>
        </row>
        <row r="36625">
          <cell r="A36625">
            <v>1085754</v>
          </cell>
        </row>
        <row r="36626">
          <cell r="A36626">
            <v>1085754</v>
          </cell>
        </row>
        <row r="36627">
          <cell r="A36627">
            <v>1085754</v>
          </cell>
        </row>
        <row r="36628">
          <cell r="A36628">
            <v>1085754</v>
          </cell>
        </row>
        <row r="36629">
          <cell r="A36629">
            <v>1085879</v>
          </cell>
        </row>
        <row r="36630">
          <cell r="A36630">
            <v>1085883</v>
          </cell>
        </row>
        <row r="36631">
          <cell r="A36631">
            <v>1085883</v>
          </cell>
        </row>
        <row r="36632">
          <cell r="A36632">
            <v>1085883</v>
          </cell>
        </row>
        <row r="36633">
          <cell r="A36633">
            <v>1085883</v>
          </cell>
        </row>
        <row r="36634">
          <cell r="A36634">
            <v>1085883</v>
          </cell>
        </row>
        <row r="36635">
          <cell r="A36635">
            <v>1085883</v>
          </cell>
        </row>
        <row r="36636">
          <cell r="A36636">
            <v>1085883</v>
          </cell>
        </row>
        <row r="36637">
          <cell r="A36637">
            <v>1085883</v>
          </cell>
        </row>
        <row r="36638">
          <cell r="A36638">
            <v>1085883</v>
          </cell>
        </row>
        <row r="36639">
          <cell r="A36639">
            <v>1085883</v>
          </cell>
        </row>
        <row r="36640">
          <cell r="A36640">
            <v>1085883</v>
          </cell>
        </row>
        <row r="36641">
          <cell r="A36641">
            <v>1085883</v>
          </cell>
        </row>
        <row r="36642">
          <cell r="A36642">
            <v>1085883</v>
          </cell>
        </row>
        <row r="36643">
          <cell r="A36643">
            <v>1085883</v>
          </cell>
        </row>
        <row r="36644">
          <cell r="A36644">
            <v>1085883</v>
          </cell>
        </row>
        <row r="36645">
          <cell r="A36645">
            <v>1085883</v>
          </cell>
        </row>
        <row r="36646">
          <cell r="A36646">
            <v>1085883</v>
          </cell>
        </row>
        <row r="36647">
          <cell r="A36647">
            <v>1085883</v>
          </cell>
        </row>
        <row r="36648">
          <cell r="A36648">
            <v>1085883</v>
          </cell>
        </row>
        <row r="36649">
          <cell r="A36649">
            <v>1085883</v>
          </cell>
        </row>
        <row r="36650">
          <cell r="A36650">
            <v>1085884</v>
          </cell>
        </row>
        <row r="36651">
          <cell r="A36651">
            <v>1085884</v>
          </cell>
        </row>
        <row r="36652">
          <cell r="A36652">
            <v>1085884</v>
          </cell>
        </row>
        <row r="36653">
          <cell r="A36653">
            <v>1085884</v>
          </cell>
        </row>
        <row r="36654">
          <cell r="A36654">
            <v>1085884</v>
          </cell>
        </row>
        <row r="36655">
          <cell r="A36655">
            <v>1085884</v>
          </cell>
        </row>
        <row r="36656">
          <cell r="A36656">
            <v>1085884</v>
          </cell>
        </row>
        <row r="36657">
          <cell r="A36657">
            <v>1085884</v>
          </cell>
        </row>
        <row r="36658">
          <cell r="A36658">
            <v>1085884</v>
          </cell>
        </row>
        <row r="36659">
          <cell r="A36659">
            <v>1085884</v>
          </cell>
        </row>
        <row r="36660">
          <cell r="A36660">
            <v>1085884</v>
          </cell>
        </row>
        <row r="36661">
          <cell r="A36661">
            <v>1085884</v>
          </cell>
        </row>
        <row r="36662">
          <cell r="A36662">
            <v>1085884</v>
          </cell>
        </row>
        <row r="36663">
          <cell r="A36663">
            <v>1085884</v>
          </cell>
        </row>
        <row r="36664">
          <cell r="A36664">
            <v>1085884</v>
          </cell>
        </row>
        <row r="36665">
          <cell r="A36665">
            <v>1085930</v>
          </cell>
        </row>
        <row r="36666">
          <cell r="A36666">
            <v>1085961</v>
          </cell>
        </row>
        <row r="36667">
          <cell r="A36667">
            <v>1086010</v>
          </cell>
        </row>
        <row r="36668">
          <cell r="A36668">
            <v>1086010</v>
          </cell>
        </row>
        <row r="36669">
          <cell r="A36669">
            <v>1086256</v>
          </cell>
        </row>
        <row r="36670">
          <cell r="A36670">
            <v>1086256</v>
          </cell>
        </row>
        <row r="36671">
          <cell r="A36671">
            <v>1086256</v>
          </cell>
        </row>
        <row r="36672">
          <cell r="A36672">
            <v>1086256</v>
          </cell>
        </row>
        <row r="36673">
          <cell r="A36673">
            <v>1086256</v>
          </cell>
        </row>
        <row r="36674">
          <cell r="A36674">
            <v>1086256</v>
          </cell>
        </row>
        <row r="36675">
          <cell r="A36675">
            <v>1086256</v>
          </cell>
        </row>
        <row r="36676">
          <cell r="A36676">
            <v>1086256</v>
          </cell>
        </row>
        <row r="36677">
          <cell r="A36677">
            <v>1086256</v>
          </cell>
        </row>
        <row r="36678">
          <cell r="A36678">
            <v>1086256</v>
          </cell>
        </row>
        <row r="36679">
          <cell r="A36679">
            <v>1086520</v>
          </cell>
        </row>
        <row r="36680">
          <cell r="A36680">
            <v>1086520</v>
          </cell>
        </row>
        <row r="36681">
          <cell r="A36681">
            <v>1086520</v>
          </cell>
        </row>
        <row r="36682">
          <cell r="A36682">
            <v>1086520</v>
          </cell>
        </row>
        <row r="36683">
          <cell r="A36683">
            <v>1086520</v>
          </cell>
        </row>
        <row r="36684">
          <cell r="A36684">
            <v>1086520</v>
          </cell>
        </row>
        <row r="36685">
          <cell r="A36685">
            <v>1086520</v>
          </cell>
        </row>
        <row r="36686">
          <cell r="A36686">
            <v>1086522</v>
          </cell>
        </row>
        <row r="36687">
          <cell r="A36687">
            <v>1086522</v>
          </cell>
        </row>
        <row r="36688">
          <cell r="A36688">
            <v>1086522</v>
          </cell>
        </row>
        <row r="36689">
          <cell r="A36689">
            <v>1086522</v>
          </cell>
        </row>
        <row r="36690">
          <cell r="A36690">
            <v>1086522</v>
          </cell>
        </row>
        <row r="36691">
          <cell r="A36691">
            <v>1086522</v>
          </cell>
        </row>
        <row r="36692">
          <cell r="A36692">
            <v>1086522</v>
          </cell>
        </row>
        <row r="36693">
          <cell r="A36693">
            <v>1086522</v>
          </cell>
        </row>
        <row r="36694">
          <cell r="A36694">
            <v>1086522</v>
          </cell>
        </row>
        <row r="36695">
          <cell r="A36695">
            <v>1086522</v>
          </cell>
        </row>
        <row r="36696">
          <cell r="A36696">
            <v>1086523</v>
          </cell>
        </row>
        <row r="36697">
          <cell r="A36697">
            <v>1086523</v>
          </cell>
        </row>
        <row r="36698">
          <cell r="A36698">
            <v>1086523</v>
          </cell>
        </row>
        <row r="36699">
          <cell r="A36699">
            <v>1086523</v>
          </cell>
        </row>
        <row r="36700">
          <cell r="A36700">
            <v>1086523</v>
          </cell>
        </row>
        <row r="36701">
          <cell r="A36701">
            <v>1086523</v>
          </cell>
        </row>
        <row r="36702">
          <cell r="A36702">
            <v>1086523</v>
          </cell>
        </row>
        <row r="36703">
          <cell r="A36703">
            <v>1086523</v>
          </cell>
        </row>
        <row r="36704">
          <cell r="A36704">
            <v>1086523</v>
          </cell>
        </row>
        <row r="36705">
          <cell r="A36705">
            <v>1086523</v>
          </cell>
        </row>
        <row r="36706">
          <cell r="A36706">
            <v>1087055</v>
          </cell>
        </row>
        <row r="36707">
          <cell r="A36707">
            <v>1087055</v>
          </cell>
        </row>
        <row r="36708">
          <cell r="A36708">
            <v>1087057</v>
          </cell>
        </row>
        <row r="36709">
          <cell r="A36709">
            <v>1087057</v>
          </cell>
        </row>
        <row r="36710">
          <cell r="A36710">
            <v>1087057</v>
          </cell>
        </row>
        <row r="36711">
          <cell r="A36711">
            <v>1087057</v>
          </cell>
        </row>
        <row r="36712">
          <cell r="A36712">
            <v>1087057</v>
          </cell>
        </row>
        <row r="36713">
          <cell r="A36713">
            <v>1087057</v>
          </cell>
        </row>
        <row r="36714">
          <cell r="A36714">
            <v>1087064</v>
          </cell>
        </row>
        <row r="36715">
          <cell r="A36715">
            <v>1087072</v>
          </cell>
        </row>
        <row r="36716">
          <cell r="A36716">
            <v>1087073</v>
          </cell>
        </row>
        <row r="36717">
          <cell r="A36717">
            <v>1087074</v>
          </cell>
        </row>
        <row r="36718">
          <cell r="A36718">
            <v>1087075</v>
          </cell>
        </row>
        <row r="36719">
          <cell r="A36719">
            <v>1087132</v>
          </cell>
        </row>
        <row r="36720">
          <cell r="A36720">
            <v>1087133</v>
          </cell>
        </row>
        <row r="36721">
          <cell r="A36721">
            <v>1087134</v>
          </cell>
        </row>
        <row r="36722">
          <cell r="A36722">
            <v>1087136</v>
          </cell>
        </row>
        <row r="36723">
          <cell r="A36723">
            <v>1087137</v>
          </cell>
        </row>
        <row r="36724">
          <cell r="A36724">
            <v>1087139</v>
          </cell>
        </row>
        <row r="36725">
          <cell r="A36725">
            <v>1087144</v>
          </cell>
        </row>
        <row r="36726">
          <cell r="A36726">
            <v>1087192</v>
          </cell>
        </row>
        <row r="36727">
          <cell r="A36727">
            <v>1087219</v>
          </cell>
        </row>
        <row r="36728">
          <cell r="A36728">
            <v>1087219</v>
          </cell>
        </row>
        <row r="36729">
          <cell r="A36729">
            <v>1087219</v>
          </cell>
        </row>
        <row r="36730">
          <cell r="A36730">
            <v>1087219</v>
          </cell>
        </row>
        <row r="36731">
          <cell r="A36731">
            <v>1087219</v>
          </cell>
        </row>
        <row r="36732">
          <cell r="A36732">
            <v>1087220</v>
          </cell>
        </row>
        <row r="36733">
          <cell r="A36733">
            <v>1087220</v>
          </cell>
        </row>
        <row r="36734">
          <cell r="A36734">
            <v>1087220</v>
          </cell>
        </row>
        <row r="36735">
          <cell r="A36735">
            <v>1087220</v>
          </cell>
        </row>
        <row r="36736">
          <cell r="A36736">
            <v>1087220</v>
          </cell>
        </row>
        <row r="36737">
          <cell r="A36737">
            <v>1087220</v>
          </cell>
        </row>
        <row r="36738">
          <cell r="A36738">
            <v>1087220</v>
          </cell>
        </row>
        <row r="36739">
          <cell r="A36739">
            <v>1087220</v>
          </cell>
        </row>
        <row r="36740">
          <cell r="A36740">
            <v>1087220</v>
          </cell>
        </row>
        <row r="36741">
          <cell r="A36741">
            <v>1087221</v>
          </cell>
        </row>
        <row r="36742">
          <cell r="A36742">
            <v>1087221</v>
          </cell>
        </row>
        <row r="36743">
          <cell r="A36743">
            <v>1087221</v>
          </cell>
        </row>
        <row r="36744">
          <cell r="A36744">
            <v>1087221</v>
          </cell>
        </row>
        <row r="36745">
          <cell r="A36745">
            <v>1087221</v>
          </cell>
        </row>
        <row r="36746">
          <cell r="A36746">
            <v>1087221</v>
          </cell>
        </row>
        <row r="36747">
          <cell r="A36747">
            <v>1087221</v>
          </cell>
        </row>
        <row r="36748">
          <cell r="A36748">
            <v>1087221</v>
          </cell>
        </row>
        <row r="36749">
          <cell r="A36749">
            <v>1087221</v>
          </cell>
        </row>
        <row r="36750">
          <cell r="A36750">
            <v>1087221</v>
          </cell>
        </row>
        <row r="36751">
          <cell r="A36751">
            <v>1087222</v>
          </cell>
        </row>
        <row r="36752">
          <cell r="A36752">
            <v>1087222</v>
          </cell>
        </row>
        <row r="36753">
          <cell r="A36753">
            <v>1087222</v>
          </cell>
        </row>
        <row r="36754">
          <cell r="A36754">
            <v>1087222</v>
          </cell>
        </row>
        <row r="36755">
          <cell r="A36755">
            <v>1087248</v>
          </cell>
        </row>
        <row r="36756">
          <cell r="A36756">
            <v>1087248</v>
          </cell>
        </row>
        <row r="36757">
          <cell r="A36757">
            <v>1087248</v>
          </cell>
        </row>
        <row r="36758">
          <cell r="A36758">
            <v>1087248</v>
          </cell>
        </row>
        <row r="36759">
          <cell r="A36759">
            <v>1087248</v>
          </cell>
        </row>
        <row r="36760">
          <cell r="A36760">
            <v>1087248</v>
          </cell>
        </row>
        <row r="36761">
          <cell r="A36761">
            <v>1087248</v>
          </cell>
        </row>
        <row r="36762">
          <cell r="A36762">
            <v>1087248</v>
          </cell>
        </row>
        <row r="36763">
          <cell r="A36763">
            <v>1087248</v>
          </cell>
        </row>
        <row r="36764">
          <cell r="A36764">
            <v>1087248</v>
          </cell>
        </row>
        <row r="36765">
          <cell r="A36765">
            <v>1087248</v>
          </cell>
        </row>
        <row r="36766">
          <cell r="A36766">
            <v>1087248</v>
          </cell>
        </row>
        <row r="36767">
          <cell r="A36767">
            <v>1087248</v>
          </cell>
        </row>
        <row r="36768">
          <cell r="A36768">
            <v>1087248</v>
          </cell>
        </row>
        <row r="36769">
          <cell r="A36769">
            <v>1087248</v>
          </cell>
        </row>
        <row r="36770">
          <cell r="A36770">
            <v>1087248</v>
          </cell>
        </row>
        <row r="36771">
          <cell r="A36771">
            <v>1087248</v>
          </cell>
        </row>
        <row r="36772">
          <cell r="A36772">
            <v>1087248</v>
          </cell>
        </row>
        <row r="36773">
          <cell r="A36773">
            <v>1087248</v>
          </cell>
        </row>
        <row r="36774">
          <cell r="A36774">
            <v>1087248</v>
          </cell>
        </row>
        <row r="36775">
          <cell r="A36775">
            <v>1087248</v>
          </cell>
        </row>
        <row r="36776">
          <cell r="A36776">
            <v>1087248</v>
          </cell>
        </row>
        <row r="36777">
          <cell r="A36777">
            <v>1087248</v>
          </cell>
        </row>
        <row r="36778">
          <cell r="A36778">
            <v>1087248</v>
          </cell>
        </row>
        <row r="36779">
          <cell r="A36779">
            <v>1087248</v>
          </cell>
        </row>
        <row r="36780">
          <cell r="A36780">
            <v>1087250</v>
          </cell>
        </row>
        <row r="36781">
          <cell r="A36781">
            <v>1087250</v>
          </cell>
        </row>
        <row r="36782">
          <cell r="A36782">
            <v>1087250</v>
          </cell>
        </row>
        <row r="36783">
          <cell r="A36783">
            <v>1087250</v>
          </cell>
        </row>
        <row r="36784">
          <cell r="A36784">
            <v>1087250</v>
          </cell>
        </row>
        <row r="36785">
          <cell r="A36785">
            <v>1087250</v>
          </cell>
        </row>
        <row r="36786">
          <cell r="A36786">
            <v>1087250</v>
          </cell>
        </row>
        <row r="36787">
          <cell r="A36787">
            <v>1087250</v>
          </cell>
        </row>
        <row r="36788">
          <cell r="A36788">
            <v>1087250</v>
          </cell>
        </row>
        <row r="36789">
          <cell r="A36789">
            <v>1087250</v>
          </cell>
        </row>
        <row r="36790">
          <cell r="A36790">
            <v>1087250</v>
          </cell>
        </row>
        <row r="36791">
          <cell r="A36791">
            <v>1087250</v>
          </cell>
        </row>
        <row r="36792">
          <cell r="A36792">
            <v>1087250</v>
          </cell>
        </row>
        <row r="36793">
          <cell r="A36793">
            <v>1087250</v>
          </cell>
        </row>
        <row r="36794">
          <cell r="A36794">
            <v>1087250</v>
          </cell>
        </row>
        <row r="36795">
          <cell r="A36795">
            <v>1087250</v>
          </cell>
        </row>
        <row r="36796">
          <cell r="A36796">
            <v>1087251</v>
          </cell>
        </row>
        <row r="36797">
          <cell r="A36797">
            <v>1087251</v>
          </cell>
        </row>
        <row r="36798">
          <cell r="A36798">
            <v>1087251</v>
          </cell>
        </row>
        <row r="36799">
          <cell r="A36799">
            <v>1087251</v>
          </cell>
        </row>
        <row r="36800">
          <cell r="A36800">
            <v>1087332</v>
          </cell>
        </row>
        <row r="36801">
          <cell r="A36801">
            <v>1087332</v>
          </cell>
        </row>
        <row r="36802">
          <cell r="A36802">
            <v>1087332</v>
          </cell>
        </row>
        <row r="36803">
          <cell r="A36803">
            <v>1087332</v>
          </cell>
        </row>
        <row r="36804">
          <cell r="A36804">
            <v>1087332</v>
          </cell>
        </row>
        <row r="36805">
          <cell r="A36805">
            <v>1087471</v>
          </cell>
        </row>
        <row r="36806">
          <cell r="A36806">
            <v>1087471</v>
          </cell>
        </row>
        <row r="36807">
          <cell r="A36807">
            <v>1087471</v>
          </cell>
        </row>
        <row r="36808">
          <cell r="A36808">
            <v>1087471</v>
          </cell>
        </row>
        <row r="36809">
          <cell r="A36809">
            <v>1087471</v>
          </cell>
        </row>
        <row r="36810">
          <cell r="A36810">
            <v>1087471</v>
          </cell>
        </row>
        <row r="36811">
          <cell r="A36811">
            <v>1087471</v>
          </cell>
        </row>
        <row r="36812">
          <cell r="A36812">
            <v>1087471</v>
          </cell>
        </row>
        <row r="36813">
          <cell r="A36813">
            <v>1087527</v>
          </cell>
        </row>
        <row r="36814">
          <cell r="A36814">
            <v>1087527</v>
          </cell>
        </row>
        <row r="36815">
          <cell r="A36815">
            <v>1087527</v>
          </cell>
        </row>
        <row r="36816">
          <cell r="A36816">
            <v>1087527</v>
          </cell>
        </row>
        <row r="36817">
          <cell r="A36817">
            <v>1087527</v>
          </cell>
        </row>
        <row r="36818">
          <cell r="A36818">
            <v>1087527</v>
          </cell>
        </row>
        <row r="36819">
          <cell r="A36819">
            <v>1087527</v>
          </cell>
        </row>
        <row r="36820">
          <cell r="A36820">
            <v>1087527</v>
          </cell>
        </row>
        <row r="36821">
          <cell r="A36821">
            <v>1087527</v>
          </cell>
        </row>
        <row r="36822">
          <cell r="A36822">
            <v>1087527</v>
          </cell>
        </row>
        <row r="36823">
          <cell r="A36823">
            <v>1087527</v>
          </cell>
        </row>
        <row r="36824">
          <cell r="A36824">
            <v>1087527</v>
          </cell>
        </row>
        <row r="36825">
          <cell r="A36825">
            <v>1087528</v>
          </cell>
        </row>
        <row r="36826">
          <cell r="A36826">
            <v>1087528</v>
          </cell>
        </row>
        <row r="36827">
          <cell r="A36827">
            <v>1087528</v>
          </cell>
        </row>
        <row r="36828">
          <cell r="A36828">
            <v>1087529</v>
          </cell>
        </row>
        <row r="36829">
          <cell r="A36829">
            <v>1087529</v>
          </cell>
        </row>
        <row r="36830">
          <cell r="A36830">
            <v>1087529</v>
          </cell>
        </row>
        <row r="36831">
          <cell r="A36831">
            <v>1087529</v>
          </cell>
        </row>
        <row r="36832">
          <cell r="A36832">
            <v>1087529</v>
          </cell>
        </row>
        <row r="36833">
          <cell r="A36833">
            <v>1087529</v>
          </cell>
        </row>
        <row r="36834">
          <cell r="A36834">
            <v>1087529</v>
          </cell>
        </row>
        <row r="36835">
          <cell r="A36835">
            <v>1087556</v>
          </cell>
        </row>
        <row r="36836">
          <cell r="A36836">
            <v>1087564</v>
          </cell>
        </row>
        <row r="36837">
          <cell r="A36837">
            <v>1087564</v>
          </cell>
        </row>
        <row r="36838">
          <cell r="A36838">
            <v>1087564</v>
          </cell>
        </row>
        <row r="36839">
          <cell r="A36839">
            <v>1087564</v>
          </cell>
        </row>
        <row r="36840">
          <cell r="A36840">
            <v>1087564</v>
          </cell>
        </row>
        <row r="36841">
          <cell r="A36841">
            <v>1087564</v>
          </cell>
        </row>
        <row r="36842">
          <cell r="A36842">
            <v>1087568</v>
          </cell>
        </row>
        <row r="36843">
          <cell r="A36843">
            <v>1087568</v>
          </cell>
        </row>
        <row r="36844">
          <cell r="A36844">
            <v>1087568</v>
          </cell>
        </row>
        <row r="36845">
          <cell r="A36845">
            <v>1087569</v>
          </cell>
        </row>
        <row r="36846">
          <cell r="A36846">
            <v>1087569</v>
          </cell>
        </row>
        <row r="36847">
          <cell r="A36847">
            <v>1087569</v>
          </cell>
        </row>
        <row r="36848">
          <cell r="A36848">
            <v>1087569</v>
          </cell>
        </row>
        <row r="36849">
          <cell r="A36849">
            <v>1087569</v>
          </cell>
        </row>
        <row r="36850">
          <cell r="A36850">
            <v>1087569</v>
          </cell>
        </row>
        <row r="36851">
          <cell r="A36851">
            <v>1087569</v>
          </cell>
        </row>
        <row r="36852">
          <cell r="A36852">
            <v>1087572</v>
          </cell>
        </row>
        <row r="36853">
          <cell r="A36853">
            <v>1087572</v>
          </cell>
        </row>
        <row r="36854">
          <cell r="A36854">
            <v>1087572</v>
          </cell>
        </row>
        <row r="36855">
          <cell r="A36855">
            <v>1087572</v>
          </cell>
        </row>
        <row r="36856">
          <cell r="A36856">
            <v>1087572</v>
          </cell>
        </row>
        <row r="36857">
          <cell r="A36857">
            <v>1087578</v>
          </cell>
        </row>
        <row r="36858">
          <cell r="A36858">
            <v>1087579</v>
          </cell>
        </row>
        <row r="36859">
          <cell r="A36859">
            <v>1087599</v>
          </cell>
        </row>
        <row r="36860">
          <cell r="A36860">
            <v>1087599</v>
          </cell>
        </row>
        <row r="36861">
          <cell r="A36861">
            <v>1087599</v>
          </cell>
        </row>
        <row r="36862">
          <cell r="A36862">
            <v>1087599</v>
          </cell>
        </row>
        <row r="36863">
          <cell r="A36863">
            <v>1087599</v>
          </cell>
        </row>
        <row r="36864">
          <cell r="A36864">
            <v>1087599</v>
          </cell>
        </row>
        <row r="36865">
          <cell r="A36865">
            <v>1087599</v>
          </cell>
        </row>
        <row r="36866">
          <cell r="A36866">
            <v>1087599</v>
          </cell>
        </row>
        <row r="36867">
          <cell r="A36867">
            <v>1087599</v>
          </cell>
        </row>
        <row r="36868">
          <cell r="A36868">
            <v>1087599</v>
          </cell>
        </row>
        <row r="36869">
          <cell r="A36869">
            <v>1087599</v>
          </cell>
        </row>
        <row r="36870">
          <cell r="A36870">
            <v>1087599</v>
          </cell>
        </row>
        <row r="36871">
          <cell r="A36871">
            <v>1087599</v>
          </cell>
        </row>
        <row r="36872">
          <cell r="A36872">
            <v>1087599</v>
          </cell>
        </row>
        <row r="36873">
          <cell r="A36873">
            <v>1087599</v>
          </cell>
        </row>
        <row r="36874">
          <cell r="A36874">
            <v>1087599</v>
          </cell>
        </row>
        <row r="36875">
          <cell r="A36875">
            <v>1087599</v>
          </cell>
        </row>
        <row r="36876">
          <cell r="A36876">
            <v>1087599</v>
          </cell>
        </row>
        <row r="36877">
          <cell r="A36877">
            <v>1087599</v>
          </cell>
        </row>
        <row r="36878">
          <cell r="A36878">
            <v>1087599</v>
          </cell>
        </row>
        <row r="36879">
          <cell r="A36879">
            <v>1087599</v>
          </cell>
        </row>
        <row r="36880">
          <cell r="A36880">
            <v>1087659</v>
          </cell>
        </row>
        <row r="36881">
          <cell r="A36881">
            <v>1087659</v>
          </cell>
        </row>
        <row r="36882">
          <cell r="A36882">
            <v>1087659</v>
          </cell>
        </row>
        <row r="36883">
          <cell r="A36883">
            <v>1087659</v>
          </cell>
        </row>
        <row r="36884">
          <cell r="A36884">
            <v>1087659</v>
          </cell>
        </row>
        <row r="36885">
          <cell r="A36885">
            <v>1087659</v>
          </cell>
        </row>
        <row r="36886">
          <cell r="A36886">
            <v>1087659</v>
          </cell>
        </row>
        <row r="36887">
          <cell r="A36887">
            <v>1087666</v>
          </cell>
        </row>
        <row r="36888">
          <cell r="A36888">
            <v>1087666</v>
          </cell>
        </row>
        <row r="36889">
          <cell r="A36889">
            <v>1087666</v>
          </cell>
        </row>
        <row r="36890">
          <cell r="A36890">
            <v>1087666</v>
          </cell>
        </row>
        <row r="36891">
          <cell r="A36891">
            <v>1087666</v>
          </cell>
        </row>
        <row r="36892">
          <cell r="A36892">
            <v>1087666</v>
          </cell>
        </row>
        <row r="36893">
          <cell r="A36893">
            <v>1087689</v>
          </cell>
        </row>
        <row r="36894">
          <cell r="A36894">
            <v>1087689</v>
          </cell>
        </row>
        <row r="36895">
          <cell r="A36895">
            <v>1087689</v>
          </cell>
        </row>
        <row r="36896">
          <cell r="A36896">
            <v>1087690</v>
          </cell>
        </row>
        <row r="36897">
          <cell r="A36897">
            <v>1087691</v>
          </cell>
        </row>
        <row r="36898">
          <cell r="A36898">
            <v>1087691</v>
          </cell>
        </row>
        <row r="36899">
          <cell r="A36899">
            <v>1087692</v>
          </cell>
        </row>
        <row r="36900">
          <cell r="A36900">
            <v>1087692</v>
          </cell>
        </row>
        <row r="36901">
          <cell r="A36901">
            <v>1087692</v>
          </cell>
        </row>
        <row r="36902">
          <cell r="A36902">
            <v>1087695</v>
          </cell>
        </row>
        <row r="36903">
          <cell r="A36903">
            <v>1087695</v>
          </cell>
        </row>
        <row r="36904">
          <cell r="A36904">
            <v>1087695</v>
          </cell>
        </row>
        <row r="36905">
          <cell r="A36905">
            <v>1087757</v>
          </cell>
        </row>
        <row r="36906">
          <cell r="A36906">
            <v>1087757</v>
          </cell>
        </row>
        <row r="36907">
          <cell r="A36907">
            <v>1087757</v>
          </cell>
        </row>
        <row r="36908">
          <cell r="A36908">
            <v>1087757</v>
          </cell>
        </row>
        <row r="36909">
          <cell r="A36909">
            <v>1087757</v>
          </cell>
        </row>
        <row r="36910">
          <cell r="A36910">
            <v>1087757</v>
          </cell>
        </row>
        <row r="36911">
          <cell r="A36911">
            <v>1087757</v>
          </cell>
        </row>
        <row r="36912">
          <cell r="A36912">
            <v>1087757</v>
          </cell>
        </row>
        <row r="36913">
          <cell r="A36913">
            <v>1087757</v>
          </cell>
        </row>
        <row r="36914">
          <cell r="A36914">
            <v>1087757</v>
          </cell>
        </row>
        <row r="36915">
          <cell r="A36915">
            <v>1087840</v>
          </cell>
        </row>
        <row r="36916">
          <cell r="A36916">
            <v>1087876</v>
          </cell>
        </row>
        <row r="36917">
          <cell r="A36917">
            <v>1087877</v>
          </cell>
        </row>
        <row r="36918">
          <cell r="A36918">
            <v>1087951</v>
          </cell>
        </row>
        <row r="36919">
          <cell r="A36919">
            <v>1087951</v>
          </cell>
        </row>
        <row r="36920">
          <cell r="A36920">
            <v>1087951</v>
          </cell>
        </row>
        <row r="36921">
          <cell r="A36921">
            <v>1087951</v>
          </cell>
        </row>
        <row r="36922">
          <cell r="A36922">
            <v>1087951</v>
          </cell>
        </row>
        <row r="36923">
          <cell r="A36923">
            <v>1087951</v>
          </cell>
        </row>
        <row r="36924">
          <cell r="A36924">
            <v>1087951</v>
          </cell>
        </row>
        <row r="36925">
          <cell r="A36925">
            <v>1087951</v>
          </cell>
        </row>
        <row r="36926">
          <cell r="A36926">
            <v>1087951</v>
          </cell>
        </row>
        <row r="36927">
          <cell r="A36927">
            <v>1087951</v>
          </cell>
        </row>
        <row r="36928">
          <cell r="A36928">
            <v>1087951</v>
          </cell>
        </row>
        <row r="36929">
          <cell r="A36929">
            <v>1087951</v>
          </cell>
        </row>
        <row r="36930">
          <cell r="A36930">
            <v>1087951</v>
          </cell>
        </row>
        <row r="36931">
          <cell r="A36931">
            <v>1087951</v>
          </cell>
        </row>
        <row r="36932">
          <cell r="A36932">
            <v>1087951</v>
          </cell>
        </row>
        <row r="36933">
          <cell r="A36933">
            <v>1087951</v>
          </cell>
        </row>
        <row r="36934">
          <cell r="A36934">
            <v>1087951</v>
          </cell>
        </row>
        <row r="36935">
          <cell r="A36935">
            <v>1087951</v>
          </cell>
        </row>
        <row r="36936">
          <cell r="A36936">
            <v>1087951</v>
          </cell>
        </row>
        <row r="36937">
          <cell r="A36937">
            <v>1087951</v>
          </cell>
        </row>
        <row r="36938">
          <cell r="A36938">
            <v>1087951</v>
          </cell>
        </row>
        <row r="36939">
          <cell r="A36939">
            <v>1087951</v>
          </cell>
        </row>
        <row r="36940">
          <cell r="A36940">
            <v>1087951</v>
          </cell>
        </row>
        <row r="36941">
          <cell r="A36941">
            <v>1087951</v>
          </cell>
        </row>
        <row r="36942">
          <cell r="A36942">
            <v>1087951</v>
          </cell>
        </row>
        <row r="36943">
          <cell r="A36943">
            <v>1087951</v>
          </cell>
        </row>
        <row r="36944">
          <cell r="A36944">
            <v>1087951</v>
          </cell>
        </row>
        <row r="36945">
          <cell r="A36945">
            <v>1087951</v>
          </cell>
        </row>
        <row r="36946">
          <cell r="A36946">
            <v>1087951</v>
          </cell>
        </row>
        <row r="36947">
          <cell r="A36947">
            <v>1087951</v>
          </cell>
        </row>
        <row r="36948">
          <cell r="A36948">
            <v>1087951</v>
          </cell>
        </row>
        <row r="36949">
          <cell r="A36949">
            <v>1087951</v>
          </cell>
        </row>
        <row r="36950">
          <cell r="A36950">
            <v>1087951</v>
          </cell>
        </row>
        <row r="36951">
          <cell r="A36951">
            <v>1087951</v>
          </cell>
        </row>
        <row r="36952">
          <cell r="A36952">
            <v>1087951</v>
          </cell>
        </row>
        <row r="36953">
          <cell r="A36953">
            <v>1087951</v>
          </cell>
        </row>
        <row r="36954">
          <cell r="A36954">
            <v>1087951</v>
          </cell>
        </row>
        <row r="36955">
          <cell r="A36955">
            <v>1087951</v>
          </cell>
        </row>
        <row r="36956">
          <cell r="A36956">
            <v>1088095</v>
          </cell>
        </row>
        <row r="36957">
          <cell r="A36957">
            <v>1088115</v>
          </cell>
        </row>
        <row r="36958">
          <cell r="A36958">
            <v>1088115</v>
          </cell>
        </row>
        <row r="36959">
          <cell r="A36959">
            <v>1088115</v>
          </cell>
        </row>
        <row r="36960">
          <cell r="A36960">
            <v>1088115</v>
          </cell>
        </row>
        <row r="36961">
          <cell r="A36961">
            <v>1088115</v>
          </cell>
        </row>
        <row r="36962">
          <cell r="A36962">
            <v>1088115</v>
          </cell>
        </row>
        <row r="36963">
          <cell r="A36963">
            <v>1088115</v>
          </cell>
        </row>
        <row r="36964">
          <cell r="A36964">
            <v>1088115</v>
          </cell>
        </row>
        <row r="36965">
          <cell r="A36965">
            <v>1088115</v>
          </cell>
        </row>
        <row r="36966">
          <cell r="A36966">
            <v>1088115</v>
          </cell>
        </row>
        <row r="36967">
          <cell r="A36967">
            <v>1088115</v>
          </cell>
        </row>
        <row r="36968">
          <cell r="A36968">
            <v>1088115</v>
          </cell>
        </row>
        <row r="36969">
          <cell r="A36969">
            <v>1088115</v>
          </cell>
        </row>
        <row r="36970">
          <cell r="A36970">
            <v>1088115</v>
          </cell>
        </row>
        <row r="36971">
          <cell r="A36971">
            <v>1088115</v>
          </cell>
        </row>
        <row r="36972">
          <cell r="A36972">
            <v>1088115</v>
          </cell>
        </row>
        <row r="36973">
          <cell r="A36973">
            <v>1088115</v>
          </cell>
        </row>
        <row r="36974">
          <cell r="A36974">
            <v>1088115</v>
          </cell>
        </row>
        <row r="36975">
          <cell r="A36975">
            <v>1088116</v>
          </cell>
        </row>
        <row r="36976">
          <cell r="A36976">
            <v>1088116</v>
          </cell>
        </row>
        <row r="36977">
          <cell r="A36977">
            <v>1088116</v>
          </cell>
        </row>
        <row r="36978">
          <cell r="A36978">
            <v>1088116</v>
          </cell>
        </row>
        <row r="36979">
          <cell r="A36979">
            <v>1088116</v>
          </cell>
        </row>
        <row r="36980">
          <cell r="A36980">
            <v>1088116</v>
          </cell>
        </row>
        <row r="36981">
          <cell r="A36981">
            <v>1088116</v>
          </cell>
        </row>
        <row r="36982">
          <cell r="A36982">
            <v>1088116</v>
          </cell>
        </row>
        <row r="36983">
          <cell r="A36983">
            <v>1088116</v>
          </cell>
        </row>
        <row r="36984">
          <cell r="A36984">
            <v>1088116</v>
          </cell>
        </row>
        <row r="36985">
          <cell r="A36985">
            <v>1088116</v>
          </cell>
        </row>
        <row r="36986">
          <cell r="A36986">
            <v>1088136</v>
          </cell>
        </row>
        <row r="36987">
          <cell r="A36987">
            <v>1088136</v>
          </cell>
        </row>
        <row r="36988">
          <cell r="A36988">
            <v>1088136</v>
          </cell>
        </row>
        <row r="36989">
          <cell r="A36989">
            <v>1088136</v>
          </cell>
        </row>
        <row r="36990">
          <cell r="A36990">
            <v>1088136</v>
          </cell>
        </row>
        <row r="36991">
          <cell r="A36991">
            <v>1088139</v>
          </cell>
        </row>
        <row r="36992">
          <cell r="A36992">
            <v>1088139</v>
          </cell>
        </row>
        <row r="36993">
          <cell r="A36993">
            <v>1088139</v>
          </cell>
        </row>
        <row r="36994">
          <cell r="A36994">
            <v>1088162</v>
          </cell>
        </row>
        <row r="36995">
          <cell r="A36995">
            <v>1088162</v>
          </cell>
        </row>
        <row r="36996">
          <cell r="A36996">
            <v>1088162</v>
          </cell>
        </row>
        <row r="36997">
          <cell r="A36997">
            <v>1088286</v>
          </cell>
        </row>
        <row r="36998">
          <cell r="A36998">
            <v>1088286</v>
          </cell>
        </row>
        <row r="36999">
          <cell r="A36999">
            <v>1088286</v>
          </cell>
        </row>
        <row r="37000">
          <cell r="A37000">
            <v>1088286</v>
          </cell>
        </row>
        <row r="37001">
          <cell r="A37001">
            <v>1088286</v>
          </cell>
        </row>
        <row r="37002">
          <cell r="A37002">
            <v>1088286</v>
          </cell>
        </row>
        <row r="37003">
          <cell r="A37003">
            <v>1088286</v>
          </cell>
        </row>
        <row r="37004">
          <cell r="A37004">
            <v>1088286</v>
          </cell>
        </row>
        <row r="37005">
          <cell r="A37005">
            <v>1088286</v>
          </cell>
        </row>
        <row r="37006">
          <cell r="A37006">
            <v>1088286</v>
          </cell>
        </row>
        <row r="37007">
          <cell r="A37007">
            <v>1088286</v>
          </cell>
        </row>
        <row r="37008">
          <cell r="A37008">
            <v>1088286</v>
          </cell>
        </row>
        <row r="37009">
          <cell r="A37009">
            <v>1088286</v>
          </cell>
        </row>
        <row r="37010">
          <cell r="A37010">
            <v>1088286</v>
          </cell>
        </row>
        <row r="37011">
          <cell r="A37011">
            <v>1088286</v>
          </cell>
        </row>
        <row r="37012">
          <cell r="A37012">
            <v>1088286</v>
          </cell>
        </row>
        <row r="37013">
          <cell r="A37013">
            <v>1088286</v>
          </cell>
        </row>
        <row r="37014">
          <cell r="A37014">
            <v>1088286</v>
          </cell>
        </row>
        <row r="37015">
          <cell r="A37015">
            <v>1088286</v>
          </cell>
        </row>
        <row r="37016">
          <cell r="A37016">
            <v>1088286</v>
          </cell>
        </row>
        <row r="37017">
          <cell r="A37017">
            <v>1088286</v>
          </cell>
        </row>
        <row r="37018">
          <cell r="A37018">
            <v>1088286</v>
          </cell>
        </row>
        <row r="37019">
          <cell r="A37019">
            <v>1088286</v>
          </cell>
        </row>
        <row r="37020">
          <cell r="A37020">
            <v>1088369</v>
          </cell>
        </row>
        <row r="37021">
          <cell r="A37021">
            <v>1088369</v>
          </cell>
        </row>
        <row r="37022">
          <cell r="A37022">
            <v>1088369</v>
          </cell>
        </row>
        <row r="37023">
          <cell r="A37023">
            <v>1088369</v>
          </cell>
        </row>
        <row r="37024">
          <cell r="A37024">
            <v>1088369</v>
          </cell>
        </row>
        <row r="37025">
          <cell r="A37025">
            <v>1088369</v>
          </cell>
        </row>
        <row r="37026">
          <cell r="A37026">
            <v>1088406</v>
          </cell>
        </row>
        <row r="37027">
          <cell r="A37027">
            <v>1088406</v>
          </cell>
        </row>
        <row r="37028">
          <cell r="A37028">
            <v>1088406</v>
          </cell>
        </row>
        <row r="37029">
          <cell r="A37029">
            <v>1088406</v>
          </cell>
        </row>
        <row r="37030">
          <cell r="A37030">
            <v>1088406</v>
          </cell>
        </row>
        <row r="37031">
          <cell r="A37031">
            <v>1088406</v>
          </cell>
        </row>
        <row r="37032">
          <cell r="A37032">
            <v>1088406</v>
          </cell>
        </row>
        <row r="37033">
          <cell r="A37033">
            <v>1088406</v>
          </cell>
        </row>
        <row r="37034">
          <cell r="A37034">
            <v>1088406</v>
          </cell>
        </row>
        <row r="37035">
          <cell r="A37035">
            <v>1088406</v>
          </cell>
        </row>
        <row r="37036">
          <cell r="A37036">
            <v>1088406</v>
          </cell>
        </row>
        <row r="37037">
          <cell r="A37037">
            <v>1088406</v>
          </cell>
        </row>
        <row r="37038">
          <cell r="A37038">
            <v>1088406</v>
          </cell>
        </row>
        <row r="37039">
          <cell r="A37039">
            <v>1088406</v>
          </cell>
        </row>
        <row r="37040">
          <cell r="A37040">
            <v>1088406</v>
          </cell>
        </row>
        <row r="37041">
          <cell r="A37041">
            <v>1088406</v>
          </cell>
        </row>
        <row r="37042">
          <cell r="A37042">
            <v>1088406</v>
          </cell>
        </row>
        <row r="37043">
          <cell r="A37043">
            <v>1088406</v>
          </cell>
        </row>
        <row r="37044">
          <cell r="A37044">
            <v>1088406</v>
          </cell>
        </row>
        <row r="37045">
          <cell r="A37045">
            <v>1088406</v>
          </cell>
        </row>
        <row r="37046">
          <cell r="A37046">
            <v>1088406</v>
          </cell>
        </row>
        <row r="37047">
          <cell r="A37047">
            <v>1088406</v>
          </cell>
        </row>
        <row r="37048">
          <cell r="A37048">
            <v>1088406</v>
          </cell>
        </row>
        <row r="37049">
          <cell r="A37049">
            <v>1088406</v>
          </cell>
        </row>
        <row r="37050">
          <cell r="A37050">
            <v>1088406</v>
          </cell>
        </row>
        <row r="37051">
          <cell r="A37051">
            <v>1088406</v>
          </cell>
        </row>
        <row r="37052">
          <cell r="A37052">
            <v>1088406</v>
          </cell>
        </row>
        <row r="37053">
          <cell r="A37053">
            <v>1088406</v>
          </cell>
        </row>
        <row r="37054">
          <cell r="A37054">
            <v>1088406</v>
          </cell>
        </row>
        <row r="37055">
          <cell r="A37055">
            <v>1088406</v>
          </cell>
        </row>
        <row r="37056">
          <cell r="A37056">
            <v>1088406</v>
          </cell>
        </row>
        <row r="37057">
          <cell r="A37057">
            <v>1088406</v>
          </cell>
        </row>
        <row r="37058">
          <cell r="A37058">
            <v>1088406</v>
          </cell>
        </row>
        <row r="37059">
          <cell r="A37059">
            <v>1088406</v>
          </cell>
        </row>
        <row r="37060">
          <cell r="A37060">
            <v>1088406</v>
          </cell>
        </row>
        <row r="37061">
          <cell r="A37061">
            <v>1088406</v>
          </cell>
        </row>
        <row r="37062">
          <cell r="A37062">
            <v>1088406</v>
          </cell>
        </row>
        <row r="37063">
          <cell r="A37063">
            <v>1088406</v>
          </cell>
        </row>
        <row r="37064">
          <cell r="A37064">
            <v>1088406</v>
          </cell>
        </row>
        <row r="37065">
          <cell r="A37065">
            <v>1088406</v>
          </cell>
        </row>
        <row r="37066">
          <cell r="A37066">
            <v>1088406</v>
          </cell>
        </row>
        <row r="37067">
          <cell r="A37067">
            <v>1088406</v>
          </cell>
        </row>
        <row r="37068">
          <cell r="A37068">
            <v>1088406</v>
          </cell>
        </row>
        <row r="37069">
          <cell r="A37069">
            <v>1088406</v>
          </cell>
        </row>
        <row r="37070">
          <cell r="A37070">
            <v>1088406</v>
          </cell>
        </row>
        <row r="37071">
          <cell r="A37071">
            <v>1088406</v>
          </cell>
        </row>
        <row r="37072">
          <cell r="A37072">
            <v>1088406</v>
          </cell>
        </row>
        <row r="37073">
          <cell r="A37073">
            <v>1088406</v>
          </cell>
        </row>
        <row r="37074">
          <cell r="A37074">
            <v>1088406</v>
          </cell>
        </row>
        <row r="37075">
          <cell r="A37075">
            <v>1088406</v>
          </cell>
        </row>
        <row r="37076">
          <cell r="A37076">
            <v>1088523</v>
          </cell>
        </row>
        <row r="37077">
          <cell r="A37077">
            <v>1088523</v>
          </cell>
        </row>
        <row r="37078">
          <cell r="A37078">
            <v>1088523</v>
          </cell>
        </row>
        <row r="37079">
          <cell r="A37079">
            <v>1088523</v>
          </cell>
        </row>
        <row r="37080">
          <cell r="A37080">
            <v>1088523</v>
          </cell>
        </row>
        <row r="37081">
          <cell r="A37081">
            <v>1088523</v>
          </cell>
        </row>
        <row r="37082">
          <cell r="A37082">
            <v>1088536</v>
          </cell>
        </row>
        <row r="37083">
          <cell r="A37083">
            <v>1088536</v>
          </cell>
        </row>
        <row r="37084">
          <cell r="A37084">
            <v>1088536</v>
          </cell>
        </row>
        <row r="37085">
          <cell r="A37085">
            <v>1088537</v>
          </cell>
        </row>
        <row r="37086">
          <cell r="A37086">
            <v>1088537</v>
          </cell>
        </row>
        <row r="37087">
          <cell r="A37087">
            <v>1088537</v>
          </cell>
        </row>
        <row r="37088">
          <cell r="A37088">
            <v>1088538</v>
          </cell>
        </row>
        <row r="37089">
          <cell r="A37089">
            <v>1088538</v>
          </cell>
        </row>
        <row r="37090">
          <cell r="A37090">
            <v>1088538</v>
          </cell>
        </row>
        <row r="37091">
          <cell r="A37091">
            <v>1088539</v>
          </cell>
        </row>
        <row r="37092">
          <cell r="A37092">
            <v>1088539</v>
          </cell>
        </row>
        <row r="37093">
          <cell r="A37093">
            <v>1088539</v>
          </cell>
        </row>
        <row r="37094">
          <cell r="A37094">
            <v>1088539</v>
          </cell>
        </row>
        <row r="37095">
          <cell r="A37095">
            <v>1088539</v>
          </cell>
        </row>
        <row r="37096">
          <cell r="A37096">
            <v>1088546</v>
          </cell>
        </row>
        <row r="37097">
          <cell r="A37097">
            <v>1088546</v>
          </cell>
        </row>
        <row r="37098">
          <cell r="A37098">
            <v>1088546</v>
          </cell>
        </row>
        <row r="37099">
          <cell r="A37099">
            <v>1088546</v>
          </cell>
        </row>
        <row r="37100">
          <cell r="A37100">
            <v>1088546</v>
          </cell>
        </row>
        <row r="37101">
          <cell r="A37101">
            <v>1088546</v>
          </cell>
        </row>
        <row r="37102">
          <cell r="A37102">
            <v>1088546</v>
          </cell>
        </row>
        <row r="37103">
          <cell r="A37103">
            <v>1088546</v>
          </cell>
        </row>
        <row r="37104">
          <cell r="A37104">
            <v>1088546</v>
          </cell>
        </row>
        <row r="37105">
          <cell r="A37105">
            <v>1088546</v>
          </cell>
        </row>
        <row r="37106">
          <cell r="A37106">
            <v>1088546</v>
          </cell>
        </row>
        <row r="37107">
          <cell r="A37107">
            <v>1088546</v>
          </cell>
        </row>
        <row r="37108">
          <cell r="A37108">
            <v>1088546</v>
          </cell>
        </row>
        <row r="37109">
          <cell r="A37109">
            <v>1088546</v>
          </cell>
        </row>
        <row r="37110">
          <cell r="A37110">
            <v>1088546</v>
          </cell>
        </row>
        <row r="37111">
          <cell r="A37111">
            <v>1088546</v>
          </cell>
        </row>
        <row r="37112">
          <cell r="A37112">
            <v>1088546</v>
          </cell>
        </row>
        <row r="37113">
          <cell r="A37113">
            <v>1088546</v>
          </cell>
        </row>
        <row r="37114">
          <cell r="A37114">
            <v>1088547</v>
          </cell>
        </row>
        <row r="37115">
          <cell r="A37115">
            <v>1088578</v>
          </cell>
        </row>
        <row r="37116">
          <cell r="A37116">
            <v>1088578</v>
          </cell>
        </row>
        <row r="37117">
          <cell r="A37117">
            <v>1088578</v>
          </cell>
        </row>
        <row r="37118">
          <cell r="A37118">
            <v>1088578</v>
          </cell>
        </row>
        <row r="37119">
          <cell r="A37119">
            <v>1088578</v>
          </cell>
        </row>
        <row r="37120">
          <cell r="A37120">
            <v>1088578</v>
          </cell>
        </row>
        <row r="37121">
          <cell r="A37121">
            <v>1088578</v>
          </cell>
        </row>
        <row r="37122">
          <cell r="A37122">
            <v>1088578</v>
          </cell>
        </row>
        <row r="37123">
          <cell r="A37123">
            <v>1088578</v>
          </cell>
        </row>
        <row r="37124">
          <cell r="A37124">
            <v>1088578</v>
          </cell>
        </row>
        <row r="37125">
          <cell r="A37125">
            <v>1088578</v>
          </cell>
        </row>
        <row r="37126">
          <cell r="A37126">
            <v>1088578</v>
          </cell>
        </row>
        <row r="37127">
          <cell r="A37127">
            <v>1088578</v>
          </cell>
        </row>
        <row r="37128">
          <cell r="A37128">
            <v>1088578</v>
          </cell>
        </row>
        <row r="37129">
          <cell r="A37129">
            <v>1088578</v>
          </cell>
        </row>
        <row r="37130">
          <cell r="A37130">
            <v>1088578</v>
          </cell>
        </row>
        <row r="37131">
          <cell r="A37131">
            <v>1088578</v>
          </cell>
        </row>
        <row r="37132">
          <cell r="A37132">
            <v>1088578</v>
          </cell>
        </row>
        <row r="37133">
          <cell r="A37133">
            <v>1088578</v>
          </cell>
        </row>
        <row r="37134">
          <cell r="A37134">
            <v>1088578</v>
          </cell>
        </row>
        <row r="37135">
          <cell r="A37135">
            <v>1088578</v>
          </cell>
        </row>
        <row r="37136">
          <cell r="A37136">
            <v>1088578</v>
          </cell>
        </row>
        <row r="37137">
          <cell r="A37137">
            <v>1088578</v>
          </cell>
        </row>
        <row r="37138">
          <cell r="A37138">
            <v>1088578</v>
          </cell>
        </row>
        <row r="37139">
          <cell r="A37139">
            <v>1088578</v>
          </cell>
        </row>
        <row r="37140">
          <cell r="A37140">
            <v>1088578</v>
          </cell>
        </row>
        <row r="37141">
          <cell r="A37141">
            <v>1088578</v>
          </cell>
        </row>
        <row r="37142">
          <cell r="A37142">
            <v>1088578</v>
          </cell>
        </row>
        <row r="37143">
          <cell r="A37143">
            <v>1088578</v>
          </cell>
        </row>
        <row r="37144">
          <cell r="A37144">
            <v>1088578</v>
          </cell>
        </row>
        <row r="37145">
          <cell r="A37145">
            <v>1088578</v>
          </cell>
        </row>
        <row r="37146">
          <cell r="A37146">
            <v>1088578</v>
          </cell>
        </row>
        <row r="37147">
          <cell r="A37147">
            <v>1088578</v>
          </cell>
        </row>
        <row r="37148">
          <cell r="A37148">
            <v>1088578</v>
          </cell>
        </row>
        <row r="37149">
          <cell r="A37149">
            <v>1088578</v>
          </cell>
        </row>
        <row r="37150">
          <cell r="A37150">
            <v>1088578</v>
          </cell>
        </row>
        <row r="37151">
          <cell r="A37151">
            <v>1088578</v>
          </cell>
        </row>
        <row r="37152">
          <cell r="A37152">
            <v>1088578</v>
          </cell>
        </row>
        <row r="37153">
          <cell r="A37153">
            <v>1088578</v>
          </cell>
        </row>
        <row r="37154">
          <cell r="A37154">
            <v>1088578</v>
          </cell>
        </row>
        <row r="37155">
          <cell r="A37155">
            <v>1088578</v>
          </cell>
        </row>
        <row r="37156">
          <cell r="A37156">
            <v>1088578</v>
          </cell>
        </row>
        <row r="37157">
          <cell r="A37157">
            <v>1088578</v>
          </cell>
        </row>
        <row r="37158">
          <cell r="A37158">
            <v>1088578</v>
          </cell>
        </row>
        <row r="37159">
          <cell r="A37159">
            <v>1088583</v>
          </cell>
        </row>
        <row r="37160">
          <cell r="A37160">
            <v>1088583</v>
          </cell>
        </row>
        <row r="37161">
          <cell r="A37161">
            <v>1088583</v>
          </cell>
        </row>
        <row r="37162">
          <cell r="A37162">
            <v>1088583</v>
          </cell>
        </row>
        <row r="37163">
          <cell r="A37163">
            <v>1088583</v>
          </cell>
        </row>
        <row r="37164">
          <cell r="A37164">
            <v>1088583</v>
          </cell>
        </row>
        <row r="37165">
          <cell r="A37165">
            <v>1088583</v>
          </cell>
        </row>
        <row r="37166">
          <cell r="A37166">
            <v>1088583</v>
          </cell>
        </row>
        <row r="37167">
          <cell r="A37167">
            <v>1088583</v>
          </cell>
        </row>
        <row r="37168">
          <cell r="A37168">
            <v>1088583</v>
          </cell>
        </row>
        <row r="37169">
          <cell r="A37169">
            <v>1088583</v>
          </cell>
        </row>
        <row r="37170">
          <cell r="A37170">
            <v>1088583</v>
          </cell>
        </row>
        <row r="37171">
          <cell r="A37171">
            <v>1088583</v>
          </cell>
        </row>
        <row r="37172">
          <cell r="A37172">
            <v>1088583</v>
          </cell>
        </row>
        <row r="37173">
          <cell r="A37173">
            <v>1088587</v>
          </cell>
        </row>
        <row r="37174">
          <cell r="A37174">
            <v>1088587</v>
          </cell>
        </row>
        <row r="37175">
          <cell r="A37175">
            <v>1088587</v>
          </cell>
        </row>
        <row r="37176">
          <cell r="A37176">
            <v>1088587</v>
          </cell>
        </row>
        <row r="37177">
          <cell r="A37177">
            <v>1088587</v>
          </cell>
        </row>
        <row r="37178">
          <cell r="A37178">
            <v>1088587</v>
          </cell>
        </row>
        <row r="37179">
          <cell r="A37179">
            <v>1088587</v>
          </cell>
        </row>
        <row r="37180">
          <cell r="A37180">
            <v>1088587</v>
          </cell>
        </row>
        <row r="37181">
          <cell r="A37181">
            <v>1088587</v>
          </cell>
        </row>
        <row r="37182">
          <cell r="A37182">
            <v>1088587</v>
          </cell>
        </row>
        <row r="37183">
          <cell r="A37183">
            <v>1088587</v>
          </cell>
        </row>
        <row r="37184">
          <cell r="A37184">
            <v>1088587</v>
          </cell>
        </row>
        <row r="37185">
          <cell r="A37185">
            <v>1088587</v>
          </cell>
        </row>
        <row r="37186">
          <cell r="A37186">
            <v>1088587</v>
          </cell>
        </row>
        <row r="37187">
          <cell r="A37187">
            <v>1088587</v>
          </cell>
        </row>
        <row r="37188">
          <cell r="A37188">
            <v>1088587</v>
          </cell>
        </row>
        <row r="37189">
          <cell r="A37189">
            <v>1088587</v>
          </cell>
        </row>
        <row r="37190">
          <cell r="A37190">
            <v>1088587</v>
          </cell>
        </row>
        <row r="37191">
          <cell r="A37191">
            <v>1088587</v>
          </cell>
        </row>
        <row r="37192">
          <cell r="A37192">
            <v>1088587</v>
          </cell>
        </row>
        <row r="37193">
          <cell r="A37193">
            <v>1088587</v>
          </cell>
        </row>
        <row r="37194">
          <cell r="A37194">
            <v>1088587</v>
          </cell>
        </row>
        <row r="37195">
          <cell r="A37195">
            <v>1088587</v>
          </cell>
        </row>
        <row r="37196">
          <cell r="A37196">
            <v>1088587</v>
          </cell>
        </row>
        <row r="37197">
          <cell r="A37197">
            <v>1088587</v>
          </cell>
        </row>
        <row r="37198">
          <cell r="A37198">
            <v>1088587</v>
          </cell>
        </row>
        <row r="37199">
          <cell r="A37199">
            <v>1088587</v>
          </cell>
        </row>
        <row r="37200">
          <cell r="A37200">
            <v>1088587</v>
          </cell>
        </row>
        <row r="37201">
          <cell r="A37201">
            <v>1088587</v>
          </cell>
        </row>
        <row r="37202">
          <cell r="A37202">
            <v>1088587</v>
          </cell>
        </row>
        <row r="37203">
          <cell r="A37203">
            <v>1088587</v>
          </cell>
        </row>
        <row r="37204">
          <cell r="A37204">
            <v>1088587</v>
          </cell>
        </row>
        <row r="37205">
          <cell r="A37205">
            <v>1088587</v>
          </cell>
        </row>
        <row r="37206">
          <cell r="A37206">
            <v>1088587</v>
          </cell>
        </row>
        <row r="37207">
          <cell r="A37207">
            <v>1088587</v>
          </cell>
        </row>
        <row r="37208">
          <cell r="A37208">
            <v>1088587</v>
          </cell>
        </row>
        <row r="37209">
          <cell r="A37209">
            <v>1088587</v>
          </cell>
        </row>
        <row r="37210">
          <cell r="A37210">
            <v>1088587</v>
          </cell>
        </row>
        <row r="37211">
          <cell r="A37211">
            <v>1088587</v>
          </cell>
        </row>
        <row r="37212">
          <cell r="A37212">
            <v>1088587</v>
          </cell>
        </row>
        <row r="37213">
          <cell r="A37213">
            <v>1088587</v>
          </cell>
        </row>
        <row r="37214">
          <cell r="A37214">
            <v>1088587</v>
          </cell>
        </row>
        <row r="37215">
          <cell r="A37215">
            <v>1088587</v>
          </cell>
        </row>
        <row r="37216">
          <cell r="A37216">
            <v>1088587</v>
          </cell>
        </row>
        <row r="37217">
          <cell r="A37217">
            <v>1088587</v>
          </cell>
        </row>
        <row r="37218">
          <cell r="A37218">
            <v>1088587</v>
          </cell>
        </row>
        <row r="37219">
          <cell r="A37219">
            <v>1088587</v>
          </cell>
        </row>
        <row r="37220">
          <cell r="A37220">
            <v>1088587</v>
          </cell>
        </row>
        <row r="37221">
          <cell r="A37221">
            <v>1088587</v>
          </cell>
        </row>
        <row r="37222">
          <cell r="A37222">
            <v>1088587</v>
          </cell>
        </row>
        <row r="37223">
          <cell r="A37223">
            <v>1088587</v>
          </cell>
        </row>
        <row r="37224">
          <cell r="A37224">
            <v>1088589</v>
          </cell>
        </row>
        <row r="37225">
          <cell r="A37225">
            <v>1088589</v>
          </cell>
        </row>
        <row r="37226">
          <cell r="A37226">
            <v>1088589</v>
          </cell>
        </row>
        <row r="37227">
          <cell r="A37227">
            <v>1088589</v>
          </cell>
        </row>
        <row r="37228">
          <cell r="A37228">
            <v>1088589</v>
          </cell>
        </row>
        <row r="37229">
          <cell r="A37229">
            <v>1088589</v>
          </cell>
        </row>
        <row r="37230">
          <cell r="A37230">
            <v>1088589</v>
          </cell>
        </row>
        <row r="37231">
          <cell r="A37231">
            <v>1088589</v>
          </cell>
        </row>
        <row r="37232">
          <cell r="A37232">
            <v>1088589</v>
          </cell>
        </row>
        <row r="37233">
          <cell r="A37233">
            <v>1088589</v>
          </cell>
        </row>
        <row r="37234">
          <cell r="A37234">
            <v>1088589</v>
          </cell>
        </row>
        <row r="37235">
          <cell r="A37235">
            <v>1088589</v>
          </cell>
        </row>
        <row r="37236">
          <cell r="A37236">
            <v>1088589</v>
          </cell>
        </row>
        <row r="37237">
          <cell r="A37237">
            <v>1088589</v>
          </cell>
        </row>
        <row r="37238">
          <cell r="A37238">
            <v>1088589</v>
          </cell>
        </row>
        <row r="37239">
          <cell r="A37239">
            <v>1088589</v>
          </cell>
        </row>
        <row r="37240">
          <cell r="A37240">
            <v>1088589</v>
          </cell>
        </row>
        <row r="37241">
          <cell r="A37241">
            <v>1088589</v>
          </cell>
        </row>
        <row r="37242">
          <cell r="A37242">
            <v>1088589</v>
          </cell>
        </row>
        <row r="37243">
          <cell r="A37243">
            <v>1088589</v>
          </cell>
        </row>
        <row r="37244">
          <cell r="A37244">
            <v>1088589</v>
          </cell>
        </row>
        <row r="37245">
          <cell r="A37245">
            <v>1088589</v>
          </cell>
        </row>
        <row r="37246">
          <cell r="A37246">
            <v>1088589</v>
          </cell>
        </row>
        <row r="37247">
          <cell r="A37247">
            <v>1088589</v>
          </cell>
        </row>
        <row r="37248">
          <cell r="A37248">
            <v>1088589</v>
          </cell>
        </row>
        <row r="37249">
          <cell r="A37249">
            <v>1088589</v>
          </cell>
        </row>
        <row r="37250">
          <cell r="A37250">
            <v>1088592</v>
          </cell>
        </row>
        <row r="37251">
          <cell r="A37251">
            <v>1088592</v>
          </cell>
        </row>
        <row r="37252">
          <cell r="A37252">
            <v>1088592</v>
          </cell>
        </row>
        <row r="37253">
          <cell r="A37253">
            <v>1088592</v>
          </cell>
        </row>
        <row r="37254">
          <cell r="A37254">
            <v>1088592</v>
          </cell>
        </row>
        <row r="37255">
          <cell r="A37255">
            <v>1088592</v>
          </cell>
        </row>
        <row r="37256">
          <cell r="A37256">
            <v>1088592</v>
          </cell>
        </row>
        <row r="37257">
          <cell r="A37257">
            <v>1088592</v>
          </cell>
        </row>
        <row r="37258">
          <cell r="A37258">
            <v>1088592</v>
          </cell>
        </row>
        <row r="37259">
          <cell r="A37259">
            <v>1088592</v>
          </cell>
        </row>
        <row r="37260">
          <cell r="A37260">
            <v>1088592</v>
          </cell>
        </row>
        <row r="37261">
          <cell r="A37261">
            <v>1088592</v>
          </cell>
        </row>
        <row r="37262">
          <cell r="A37262">
            <v>1088592</v>
          </cell>
        </row>
        <row r="37263">
          <cell r="A37263">
            <v>1088592</v>
          </cell>
        </row>
        <row r="37264">
          <cell r="A37264">
            <v>1088592</v>
          </cell>
        </row>
        <row r="37265">
          <cell r="A37265">
            <v>1088592</v>
          </cell>
        </row>
        <row r="37266">
          <cell r="A37266">
            <v>1088592</v>
          </cell>
        </row>
        <row r="37267">
          <cell r="A37267">
            <v>1088592</v>
          </cell>
        </row>
        <row r="37268">
          <cell r="A37268">
            <v>1088592</v>
          </cell>
        </row>
        <row r="37269">
          <cell r="A37269">
            <v>1088592</v>
          </cell>
        </row>
        <row r="37270">
          <cell r="A37270">
            <v>1088592</v>
          </cell>
        </row>
        <row r="37271">
          <cell r="A37271">
            <v>1088592</v>
          </cell>
        </row>
        <row r="37272">
          <cell r="A37272">
            <v>1088592</v>
          </cell>
        </row>
        <row r="37273">
          <cell r="A37273">
            <v>1088592</v>
          </cell>
        </row>
        <row r="37274">
          <cell r="A37274">
            <v>1088592</v>
          </cell>
        </row>
        <row r="37275">
          <cell r="A37275">
            <v>1088592</v>
          </cell>
        </row>
        <row r="37276">
          <cell r="A37276">
            <v>1088592</v>
          </cell>
        </row>
        <row r="37277">
          <cell r="A37277">
            <v>1088592</v>
          </cell>
        </row>
        <row r="37278">
          <cell r="A37278">
            <v>1088592</v>
          </cell>
        </row>
        <row r="37279">
          <cell r="A37279">
            <v>1088594</v>
          </cell>
        </row>
        <row r="37280">
          <cell r="A37280">
            <v>1088594</v>
          </cell>
        </row>
        <row r="37281">
          <cell r="A37281">
            <v>1088594</v>
          </cell>
        </row>
        <row r="37282">
          <cell r="A37282">
            <v>1088594</v>
          </cell>
        </row>
        <row r="37283">
          <cell r="A37283">
            <v>1088594</v>
          </cell>
        </row>
        <row r="37284">
          <cell r="A37284">
            <v>1088594</v>
          </cell>
        </row>
        <row r="37285">
          <cell r="A37285">
            <v>1088594</v>
          </cell>
        </row>
        <row r="37286">
          <cell r="A37286">
            <v>1088594</v>
          </cell>
        </row>
        <row r="37287">
          <cell r="A37287">
            <v>1088594</v>
          </cell>
        </row>
        <row r="37288">
          <cell r="A37288">
            <v>1088594</v>
          </cell>
        </row>
        <row r="37289">
          <cell r="A37289">
            <v>1088594</v>
          </cell>
        </row>
        <row r="37290">
          <cell r="A37290">
            <v>1088594</v>
          </cell>
        </row>
        <row r="37291">
          <cell r="A37291">
            <v>1088594</v>
          </cell>
        </row>
        <row r="37292">
          <cell r="A37292">
            <v>1088594</v>
          </cell>
        </row>
        <row r="37293">
          <cell r="A37293">
            <v>1088597</v>
          </cell>
        </row>
        <row r="37294">
          <cell r="A37294">
            <v>1088597</v>
          </cell>
        </row>
        <row r="37295">
          <cell r="A37295">
            <v>1088597</v>
          </cell>
        </row>
        <row r="37296">
          <cell r="A37296">
            <v>1088597</v>
          </cell>
        </row>
        <row r="37297">
          <cell r="A37297">
            <v>1088597</v>
          </cell>
        </row>
        <row r="37298">
          <cell r="A37298">
            <v>1088597</v>
          </cell>
        </row>
        <row r="37299">
          <cell r="A37299">
            <v>1088597</v>
          </cell>
        </row>
        <row r="37300">
          <cell r="A37300">
            <v>1088597</v>
          </cell>
        </row>
        <row r="37301">
          <cell r="A37301">
            <v>1088597</v>
          </cell>
        </row>
        <row r="37302">
          <cell r="A37302">
            <v>1088597</v>
          </cell>
        </row>
        <row r="37303">
          <cell r="A37303">
            <v>1088597</v>
          </cell>
        </row>
        <row r="37304">
          <cell r="A37304">
            <v>1088597</v>
          </cell>
        </row>
        <row r="37305">
          <cell r="A37305">
            <v>1088597</v>
          </cell>
        </row>
        <row r="37306">
          <cell r="A37306">
            <v>1088597</v>
          </cell>
        </row>
        <row r="37307">
          <cell r="A37307">
            <v>1088597</v>
          </cell>
        </row>
        <row r="37308">
          <cell r="A37308">
            <v>1088597</v>
          </cell>
        </row>
        <row r="37309">
          <cell r="A37309">
            <v>1088597</v>
          </cell>
        </row>
        <row r="37310">
          <cell r="A37310">
            <v>1088597</v>
          </cell>
        </row>
        <row r="37311">
          <cell r="A37311">
            <v>1088597</v>
          </cell>
        </row>
        <row r="37312">
          <cell r="A37312">
            <v>1088597</v>
          </cell>
        </row>
        <row r="37313">
          <cell r="A37313">
            <v>1088597</v>
          </cell>
        </row>
        <row r="37314">
          <cell r="A37314">
            <v>1088599</v>
          </cell>
        </row>
        <row r="37315">
          <cell r="A37315">
            <v>1088599</v>
          </cell>
        </row>
        <row r="37316">
          <cell r="A37316">
            <v>1088599</v>
          </cell>
        </row>
        <row r="37317">
          <cell r="A37317">
            <v>1088599</v>
          </cell>
        </row>
        <row r="37318">
          <cell r="A37318">
            <v>1088599</v>
          </cell>
        </row>
        <row r="37319">
          <cell r="A37319">
            <v>1088599</v>
          </cell>
        </row>
        <row r="37320">
          <cell r="A37320">
            <v>1088599</v>
          </cell>
        </row>
        <row r="37321">
          <cell r="A37321">
            <v>1088599</v>
          </cell>
        </row>
        <row r="37322">
          <cell r="A37322">
            <v>1088599</v>
          </cell>
        </row>
        <row r="37323">
          <cell r="A37323">
            <v>1088599</v>
          </cell>
        </row>
        <row r="37324">
          <cell r="A37324">
            <v>1088602</v>
          </cell>
        </row>
        <row r="37325">
          <cell r="A37325">
            <v>1088603</v>
          </cell>
        </row>
        <row r="37326">
          <cell r="A37326">
            <v>1088731</v>
          </cell>
        </row>
        <row r="37327">
          <cell r="A37327">
            <v>1088731</v>
          </cell>
        </row>
        <row r="37328">
          <cell r="A37328">
            <v>1088731</v>
          </cell>
        </row>
        <row r="37329">
          <cell r="A37329">
            <v>1088732</v>
          </cell>
        </row>
        <row r="37330">
          <cell r="A37330">
            <v>1088732</v>
          </cell>
        </row>
        <row r="37331">
          <cell r="A37331">
            <v>1088749</v>
          </cell>
        </row>
        <row r="37332">
          <cell r="A37332">
            <v>1088749</v>
          </cell>
        </row>
        <row r="37333">
          <cell r="A37333">
            <v>1088751</v>
          </cell>
        </row>
        <row r="37334">
          <cell r="A37334">
            <v>1088789</v>
          </cell>
        </row>
        <row r="37335">
          <cell r="A37335">
            <v>1088789</v>
          </cell>
        </row>
        <row r="37336">
          <cell r="A37336">
            <v>1088789</v>
          </cell>
        </row>
        <row r="37337">
          <cell r="A37337">
            <v>1088789</v>
          </cell>
        </row>
        <row r="37338">
          <cell r="A37338">
            <v>1088789</v>
          </cell>
        </row>
        <row r="37339">
          <cell r="A37339">
            <v>1088789</v>
          </cell>
        </row>
        <row r="37340">
          <cell r="A37340">
            <v>1088790</v>
          </cell>
        </row>
        <row r="37341">
          <cell r="A37341">
            <v>1088790</v>
          </cell>
        </row>
        <row r="37342">
          <cell r="A37342">
            <v>1088790</v>
          </cell>
        </row>
        <row r="37343">
          <cell r="A37343">
            <v>1088790</v>
          </cell>
        </row>
        <row r="37344">
          <cell r="A37344">
            <v>1088790</v>
          </cell>
        </row>
        <row r="37345">
          <cell r="A37345">
            <v>1088790</v>
          </cell>
        </row>
        <row r="37346">
          <cell r="A37346">
            <v>1088790</v>
          </cell>
        </row>
        <row r="37347">
          <cell r="A37347">
            <v>1088790</v>
          </cell>
        </row>
        <row r="37348">
          <cell r="A37348">
            <v>1088797</v>
          </cell>
        </row>
        <row r="37349">
          <cell r="A37349">
            <v>1088798</v>
          </cell>
        </row>
        <row r="37350">
          <cell r="A37350">
            <v>1088798</v>
          </cell>
        </row>
        <row r="37351">
          <cell r="A37351">
            <v>1088798</v>
          </cell>
        </row>
        <row r="37352">
          <cell r="A37352">
            <v>1088798</v>
          </cell>
        </row>
        <row r="37353">
          <cell r="A37353">
            <v>1088798</v>
          </cell>
        </row>
        <row r="37354">
          <cell r="A37354">
            <v>1088798</v>
          </cell>
        </row>
        <row r="37355">
          <cell r="A37355">
            <v>1088798</v>
          </cell>
        </row>
        <row r="37356">
          <cell r="A37356">
            <v>1088798</v>
          </cell>
        </row>
        <row r="37357">
          <cell r="A37357">
            <v>1088798</v>
          </cell>
        </row>
        <row r="37358">
          <cell r="A37358">
            <v>1088798</v>
          </cell>
        </row>
        <row r="37359">
          <cell r="A37359">
            <v>1088798</v>
          </cell>
        </row>
        <row r="37360">
          <cell r="A37360">
            <v>1088798</v>
          </cell>
        </row>
        <row r="37361">
          <cell r="A37361">
            <v>1088798</v>
          </cell>
        </row>
        <row r="37362">
          <cell r="A37362">
            <v>1088798</v>
          </cell>
        </row>
        <row r="37363">
          <cell r="A37363">
            <v>1088798</v>
          </cell>
        </row>
        <row r="37364">
          <cell r="A37364">
            <v>1088798</v>
          </cell>
        </row>
        <row r="37365">
          <cell r="A37365">
            <v>1088798</v>
          </cell>
        </row>
        <row r="37366">
          <cell r="A37366">
            <v>1088798</v>
          </cell>
        </row>
        <row r="37367">
          <cell r="A37367">
            <v>1088798</v>
          </cell>
        </row>
        <row r="37368">
          <cell r="A37368">
            <v>1088798</v>
          </cell>
        </row>
        <row r="37369">
          <cell r="A37369">
            <v>1088798</v>
          </cell>
        </row>
        <row r="37370">
          <cell r="A37370">
            <v>1088798</v>
          </cell>
        </row>
        <row r="37371">
          <cell r="A37371">
            <v>1088798</v>
          </cell>
        </row>
        <row r="37372">
          <cell r="A37372">
            <v>1088798</v>
          </cell>
        </row>
        <row r="37373">
          <cell r="A37373">
            <v>1088798</v>
          </cell>
        </row>
        <row r="37374">
          <cell r="A37374">
            <v>1088798</v>
          </cell>
        </row>
        <row r="37375">
          <cell r="A37375">
            <v>1088798</v>
          </cell>
        </row>
        <row r="37376">
          <cell r="A37376">
            <v>1088799</v>
          </cell>
        </row>
        <row r="37377">
          <cell r="A37377">
            <v>1088799</v>
          </cell>
        </row>
        <row r="37378">
          <cell r="A37378">
            <v>1088799</v>
          </cell>
        </row>
        <row r="37379">
          <cell r="A37379">
            <v>1088799</v>
          </cell>
        </row>
        <row r="37380">
          <cell r="A37380">
            <v>1088799</v>
          </cell>
        </row>
        <row r="37381">
          <cell r="A37381">
            <v>1088799</v>
          </cell>
        </row>
        <row r="37382">
          <cell r="A37382">
            <v>1088799</v>
          </cell>
        </row>
        <row r="37383">
          <cell r="A37383">
            <v>1088799</v>
          </cell>
        </row>
        <row r="37384">
          <cell r="A37384">
            <v>1088799</v>
          </cell>
        </row>
        <row r="37385">
          <cell r="A37385">
            <v>1088799</v>
          </cell>
        </row>
        <row r="37386">
          <cell r="A37386">
            <v>1088799</v>
          </cell>
        </row>
        <row r="37387">
          <cell r="A37387">
            <v>1088799</v>
          </cell>
        </row>
        <row r="37388">
          <cell r="A37388">
            <v>1088799</v>
          </cell>
        </row>
        <row r="37389">
          <cell r="A37389">
            <v>1088799</v>
          </cell>
        </row>
        <row r="37390">
          <cell r="A37390">
            <v>1088799</v>
          </cell>
        </row>
        <row r="37391">
          <cell r="A37391">
            <v>1088799</v>
          </cell>
        </row>
        <row r="37392">
          <cell r="A37392">
            <v>1088799</v>
          </cell>
        </row>
        <row r="37393">
          <cell r="A37393">
            <v>1088799</v>
          </cell>
        </row>
        <row r="37394">
          <cell r="A37394">
            <v>1088799</v>
          </cell>
        </row>
        <row r="37395">
          <cell r="A37395">
            <v>1088799</v>
          </cell>
        </row>
        <row r="37396">
          <cell r="A37396">
            <v>1088799</v>
          </cell>
        </row>
        <row r="37397">
          <cell r="A37397">
            <v>1088799</v>
          </cell>
        </row>
        <row r="37398">
          <cell r="A37398">
            <v>1088799</v>
          </cell>
        </row>
        <row r="37399">
          <cell r="A37399">
            <v>1088799</v>
          </cell>
        </row>
        <row r="37400">
          <cell r="A37400">
            <v>1088799</v>
          </cell>
        </row>
        <row r="37401">
          <cell r="A37401">
            <v>1088799</v>
          </cell>
        </row>
        <row r="37402">
          <cell r="A37402">
            <v>1088799</v>
          </cell>
        </row>
        <row r="37403">
          <cell r="A37403">
            <v>1088799</v>
          </cell>
        </row>
        <row r="37404">
          <cell r="A37404">
            <v>1088813</v>
          </cell>
        </row>
        <row r="37405">
          <cell r="A37405">
            <v>1088813</v>
          </cell>
        </row>
        <row r="37406">
          <cell r="A37406">
            <v>1088813</v>
          </cell>
        </row>
        <row r="37407">
          <cell r="A37407">
            <v>1088813</v>
          </cell>
        </row>
        <row r="37408">
          <cell r="A37408">
            <v>1088817</v>
          </cell>
        </row>
        <row r="37409">
          <cell r="A37409">
            <v>1088817</v>
          </cell>
        </row>
        <row r="37410">
          <cell r="A37410">
            <v>1088817</v>
          </cell>
        </row>
        <row r="37411">
          <cell r="A37411">
            <v>1088817</v>
          </cell>
        </row>
        <row r="37412">
          <cell r="A37412">
            <v>1088817</v>
          </cell>
        </row>
        <row r="37413">
          <cell r="A37413">
            <v>1088817</v>
          </cell>
        </row>
        <row r="37414">
          <cell r="A37414">
            <v>1088817</v>
          </cell>
        </row>
        <row r="37415">
          <cell r="A37415">
            <v>1088818</v>
          </cell>
        </row>
        <row r="37416">
          <cell r="A37416">
            <v>1088818</v>
          </cell>
        </row>
        <row r="37417">
          <cell r="A37417">
            <v>1088818</v>
          </cell>
        </row>
        <row r="37418">
          <cell r="A37418">
            <v>1088818</v>
          </cell>
        </row>
        <row r="37419">
          <cell r="A37419">
            <v>1088818</v>
          </cell>
        </row>
        <row r="37420">
          <cell r="A37420">
            <v>1088818</v>
          </cell>
        </row>
        <row r="37421">
          <cell r="A37421">
            <v>1088818</v>
          </cell>
        </row>
        <row r="37422">
          <cell r="A37422">
            <v>1088818</v>
          </cell>
        </row>
        <row r="37423">
          <cell r="A37423">
            <v>1088819</v>
          </cell>
        </row>
        <row r="37424">
          <cell r="A37424">
            <v>1088819</v>
          </cell>
        </row>
        <row r="37425">
          <cell r="A37425">
            <v>1088819</v>
          </cell>
        </row>
        <row r="37426">
          <cell r="A37426">
            <v>1088819</v>
          </cell>
        </row>
        <row r="37427">
          <cell r="A37427">
            <v>1088819</v>
          </cell>
        </row>
        <row r="37428">
          <cell r="A37428">
            <v>1088819</v>
          </cell>
        </row>
        <row r="37429">
          <cell r="A37429">
            <v>1088820</v>
          </cell>
        </row>
        <row r="37430">
          <cell r="A37430">
            <v>1088820</v>
          </cell>
        </row>
        <row r="37431">
          <cell r="A37431">
            <v>1088820</v>
          </cell>
        </row>
        <row r="37432">
          <cell r="A37432">
            <v>1088820</v>
          </cell>
        </row>
        <row r="37433">
          <cell r="A37433">
            <v>1088820</v>
          </cell>
        </row>
        <row r="37434">
          <cell r="A37434">
            <v>1088820</v>
          </cell>
        </row>
        <row r="37435">
          <cell r="A37435">
            <v>1088820</v>
          </cell>
        </row>
        <row r="37436">
          <cell r="A37436">
            <v>1088820</v>
          </cell>
        </row>
        <row r="37437">
          <cell r="A37437">
            <v>1088820</v>
          </cell>
        </row>
        <row r="37438">
          <cell r="A37438">
            <v>1088820</v>
          </cell>
        </row>
        <row r="37439">
          <cell r="A37439">
            <v>1088821</v>
          </cell>
        </row>
        <row r="37440">
          <cell r="A37440">
            <v>1088821</v>
          </cell>
        </row>
        <row r="37441">
          <cell r="A37441">
            <v>1088821</v>
          </cell>
        </row>
        <row r="37442">
          <cell r="A37442">
            <v>1088821</v>
          </cell>
        </row>
        <row r="37443">
          <cell r="A37443">
            <v>1088821</v>
          </cell>
        </row>
        <row r="37444">
          <cell r="A37444">
            <v>1088821</v>
          </cell>
        </row>
        <row r="37445">
          <cell r="A37445">
            <v>1088821</v>
          </cell>
        </row>
        <row r="37446">
          <cell r="A37446">
            <v>1088822</v>
          </cell>
        </row>
        <row r="37447">
          <cell r="A37447">
            <v>1088822</v>
          </cell>
        </row>
        <row r="37448">
          <cell r="A37448">
            <v>1088822</v>
          </cell>
        </row>
        <row r="37449">
          <cell r="A37449">
            <v>1088822</v>
          </cell>
        </row>
        <row r="37450">
          <cell r="A37450">
            <v>1088822</v>
          </cell>
        </row>
        <row r="37451">
          <cell r="A37451">
            <v>1088822</v>
          </cell>
        </row>
        <row r="37452">
          <cell r="A37452">
            <v>1088822</v>
          </cell>
        </row>
        <row r="37453">
          <cell r="A37453">
            <v>1088823</v>
          </cell>
        </row>
        <row r="37454">
          <cell r="A37454">
            <v>1088824</v>
          </cell>
        </row>
        <row r="37455">
          <cell r="A37455">
            <v>1088824</v>
          </cell>
        </row>
        <row r="37456">
          <cell r="A37456">
            <v>1088824</v>
          </cell>
        </row>
        <row r="37457">
          <cell r="A37457">
            <v>1088824</v>
          </cell>
        </row>
        <row r="37458">
          <cell r="A37458">
            <v>1088824</v>
          </cell>
        </row>
        <row r="37459">
          <cell r="A37459">
            <v>1088824</v>
          </cell>
        </row>
        <row r="37460">
          <cell r="A37460">
            <v>1088824</v>
          </cell>
        </row>
        <row r="37461">
          <cell r="A37461">
            <v>1088824</v>
          </cell>
        </row>
        <row r="37462">
          <cell r="A37462">
            <v>1088825</v>
          </cell>
        </row>
        <row r="37463">
          <cell r="A37463">
            <v>1088826</v>
          </cell>
        </row>
        <row r="37464">
          <cell r="A37464">
            <v>1088826</v>
          </cell>
        </row>
        <row r="37465">
          <cell r="A37465">
            <v>1088826</v>
          </cell>
        </row>
        <row r="37466">
          <cell r="A37466">
            <v>1088827</v>
          </cell>
        </row>
        <row r="37467">
          <cell r="A37467">
            <v>1088828</v>
          </cell>
        </row>
        <row r="37468">
          <cell r="A37468">
            <v>1088842</v>
          </cell>
        </row>
        <row r="37469">
          <cell r="A37469">
            <v>1088842</v>
          </cell>
        </row>
        <row r="37470">
          <cell r="A37470">
            <v>1088842</v>
          </cell>
        </row>
        <row r="37471">
          <cell r="A37471">
            <v>1088842</v>
          </cell>
        </row>
        <row r="37472">
          <cell r="A37472">
            <v>1088842</v>
          </cell>
        </row>
        <row r="37473">
          <cell r="A37473">
            <v>1088842</v>
          </cell>
        </row>
        <row r="37474">
          <cell r="A37474">
            <v>1088842</v>
          </cell>
        </row>
        <row r="37475">
          <cell r="A37475">
            <v>1088842</v>
          </cell>
        </row>
        <row r="37476">
          <cell r="A37476">
            <v>1088843</v>
          </cell>
        </row>
        <row r="37477">
          <cell r="A37477">
            <v>1088843</v>
          </cell>
        </row>
        <row r="37478">
          <cell r="A37478">
            <v>1088843</v>
          </cell>
        </row>
        <row r="37479">
          <cell r="A37479">
            <v>1088843</v>
          </cell>
        </row>
        <row r="37480">
          <cell r="A37480">
            <v>1088843</v>
          </cell>
        </row>
        <row r="37481">
          <cell r="A37481">
            <v>1088843</v>
          </cell>
        </row>
        <row r="37482">
          <cell r="A37482">
            <v>1088843</v>
          </cell>
        </row>
        <row r="37483">
          <cell r="A37483">
            <v>1088844</v>
          </cell>
        </row>
        <row r="37484">
          <cell r="A37484">
            <v>1088844</v>
          </cell>
        </row>
        <row r="37485">
          <cell r="A37485">
            <v>1088844</v>
          </cell>
        </row>
        <row r="37486">
          <cell r="A37486">
            <v>1088844</v>
          </cell>
        </row>
        <row r="37487">
          <cell r="A37487">
            <v>1088844</v>
          </cell>
        </row>
        <row r="37488">
          <cell r="A37488">
            <v>1088844</v>
          </cell>
        </row>
        <row r="37489">
          <cell r="A37489">
            <v>1088844</v>
          </cell>
        </row>
        <row r="37490">
          <cell r="A37490">
            <v>1088844</v>
          </cell>
        </row>
        <row r="37491">
          <cell r="A37491">
            <v>1088844</v>
          </cell>
        </row>
        <row r="37492">
          <cell r="A37492">
            <v>1088844</v>
          </cell>
        </row>
        <row r="37493">
          <cell r="A37493">
            <v>1088845</v>
          </cell>
        </row>
        <row r="37494">
          <cell r="A37494">
            <v>1088845</v>
          </cell>
        </row>
        <row r="37495">
          <cell r="A37495">
            <v>1088845</v>
          </cell>
        </row>
        <row r="37496">
          <cell r="A37496">
            <v>1088845</v>
          </cell>
        </row>
        <row r="37497">
          <cell r="A37497">
            <v>1088845</v>
          </cell>
        </row>
        <row r="37498">
          <cell r="A37498">
            <v>1088845</v>
          </cell>
        </row>
        <row r="37499">
          <cell r="A37499">
            <v>1088846</v>
          </cell>
        </row>
        <row r="37500">
          <cell r="A37500">
            <v>1088846</v>
          </cell>
        </row>
        <row r="37501">
          <cell r="A37501">
            <v>1088846</v>
          </cell>
        </row>
        <row r="37502">
          <cell r="A37502">
            <v>1088846</v>
          </cell>
        </row>
        <row r="37503">
          <cell r="A37503">
            <v>1088846</v>
          </cell>
        </row>
        <row r="37504">
          <cell r="A37504">
            <v>1088846</v>
          </cell>
        </row>
        <row r="37505">
          <cell r="A37505">
            <v>1088847</v>
          </cell>
        </row>
        <row r="37506">
          <cell r="A37506">
            <v>1088847</v>
          </cell>
        </row>
        <row r="37507">
          <cell r="A37507">
            <v>1088847</v>
          </cell>
        </row>
        <row r="37508">
          <cell r="A37508">
            <v>1088847</v>
          </cell>
        </row>
        <row r="37509">
          <cell r="A37509">
            <v>1088847</v>
          </cell>
        </row>
        <row r="37510">
          <cell r="A37510">
            <v>1088847</v>
          </cell>
        </row>
        <row r="37511">
          <cell r="A37511">
            <v>1088848</v>
          </cell>
        </row>
        <row r="37512">
          <cell r="A37512">
            <v>1088848</v>
          </cell>
        </row>
        <row r="37513">
          <cell r="A37513">
            <v>1088848</v>
          </cell>
        </row>
        <row r="37514">
          <cell r="A37514">
            <v>1088848</v>
          </cell>
        </row>
        <row r="37515">
          <cell r="A37515">
            <v>1088848</v>
          </cell>
        </row>
        <row r="37516">
          <cell r="A37516">
            <v>1088848</v>
          </cell>
        </row>
        <row r="37517">
          <cell r="A37517">
            <v>1088849</v>
          </cell>
        </row>
        <row r="37518">
          <cell r="A37518">
            <v>1088849</v>
          </cell>
        </row>
        <row r="37519">
          <cell r="A37519">
            <v>1088849</v>
          </cell>
        </row>
        <row r="37520">
          <cell r="A37520">
            <v>1088853</v>
          </cell>
        </row>
        <row r="37521">
          <cell r="A37521">
            <v>1088853</v>
          </cell>
        </row>
        <row r="37522">
          <cell r="A37522">
            <v>1088853</v>
          </cell>
        </row>
        <row r="37523">
          <cell r="A37523">
            <v>1088853</v>
          </cell>
        </row>
        <row r="37524">
          <cell r="A37524">
            <v>1088853</v>
          </cell>
        </row>
        <row r="37525">
          <cell r="A37525">
            <v>1088853</v>
          </cell>
        </row>
        <row r="37526">
          <cell r="A37526">
            <v>1088885</v>
          </cell>
        </row>
        <row r="37527">
          <cell r="A37527">
            <v>1088885</v>
          </cell>
        </row>
        <row r="37528">
          <cell r="A37528">
            <v>1088885</v>
          </cell>
        </row>
        <row r="37529">
          <cell r="A37529">
            <v>1088885</v>
          </cell>
        </row>
        <row r="37530">
          <cell r="A37530">
            <v>1088885</v>
          </cell>
        </row>
        <row r="37531">
          <cell r="A37531">
            <v>1088885</v>
          </cell>
        </row>
        <row r="37532">
          <cell r="A37532">
            <v>1088885</v>
          </cell>
        </row>
        <row r="37533">
          <cell r="A37533">
            <v>1088902</v>
          </cell>
        </row>
        <row r="37534">
          <cell r="A37534">
            <v>1088902</v>
          </cell>
        </row>
        <row r="37535">
          <cell r="A37535">
            <v>1088902</v>
          </cell>
        </row>
        <row r="37536">
          <cell r="A37536">
            <v>1088902</v>
          </cell>
        </row>
        <row r="37537">
          <cell r="A37537">
            <v>1088902</v>
          </cell>
        </row>
        <row r="37538">
          <cell r="A37538">
            <v>1088902</v>
          </cell>
        </row>
        <row r="37539">
          <cell r="A37539">
            <v>1088902</v>
          </cell>
        </row>
        <row r="37540">
          <cell r="A37540">
            <v>1088902</v>
          </cell>
        </row>
        <row r="37541">
          <cell r="A37541">
            <v>1088902</v>
          </cell>
        </row>
        <row r="37542">
          <cell r="A37542">
            <v>1088902</v>
          </cell>
        </row>
        <row r="37543">
          <cell r="A37543">
            <v>1088902</v>
          </cell>
        </row>
        <row r="37544">
          <cell r="A37544">
            <v>1088902</v>
          </cell>
        </row>
        <row r="37545">
          <cell r="A37545">
            <v>1088902</v>
          </cell>
        </row>
        <row r="37546">
          <cell r="A37546">
            <v>1088902</v>
          </cell>
        </row>
        <row r="37547">
          <cell r="A37547">
            <v>1088902</v>
          </cell>
        </row>
        <row r="37548">
          <cell r="A37548">
            <v>1088902</v>
          </cell>
        </row>
        <row r="37549">
          <cell r="A37549">
            <v>1088902</v>
          </cell>
        </row>
        <row r="37550">
          <cell r="A37550">
            <v>1088902</v>
          </cell>
        </row>
        <row r="37551">
          <cell r="A37551">
            <v>1088902</v>
          </cell>
        </row>
        <row r="37552">
          <cell r="A37552">
            <v>1088902</v>
          </cell>
        </row>
        <row r="37553">
          <cell r="A37553">
            <v>1088902</v>
          </cell>
        </row>
        <row r="37554">
          <cell r="A37554">
            <v>1088902</v>
          </cell>
        </row>
        <row r="37555">
          <cell r="A37555">
            <v>1088902</v>
          </cell>
        </row>
        <row r="37556">
          <cell r="A37556">
            <v>1088902</v>
          </cell>
        </row>
        <row r="37557">
          <cell r="A37557">
            <v>1088902</v>
          </cell>
        </row>
        <row r="37558">
          <cell r="A37558">
            <v>1088902</v>
          </cell>
        </row>
        <row r="37559">
          <cell r="A37559">
            <v>1088902</v>
          </cell>
        </row>
        <row r="37560">
          <cell r="A37560">
            <v>1088903</v>
          </cell>
        </row>
        <row r="37561">
          <cell r="A37561">
            <v>1088903</v>
          </cell>
        </row>
        <row r="37562">
          <cell r="A37562">
            <v>1089025</v>
          </cell>
        </row>
        <row r="37563">
          <cell r="A37563">
            <v>1089025</v>
          </cell>
        </row>
        <row r="37564">
          <cell r="A37564">
            <v>1089025</v>
          </cell>
        </row>
        <row r="37565">
          <cell r="A37565">
            <v>1089026</v>
          </cell>
        </row>
        <row r="37566">
          <cell r="A37566">
            <v>1089026</v>
          </cell>
        </row>
        <row r="37567">
          <cell r="A37567">
            <v>1089026</v>
          </cell>
        </row>
        <row r="37568">
          <cell r="A37568">
            <v>1089027</v>
          </cell>
        </row>
        <row r="37569">
          <cell r="A37569">
            <v>1089027</v>
          </cell>
        </row>
        <row r="37570">
          <cell r="A37570">
            <v>1089027</v>
          </cell>
        </row>
        <row r="37571">
          <cell r="A37571">
            <v>1089246</v>
          </cell>
        </row>
        <row r="37572">
          <cell r="A37572">
            <v>1089246</v>
          </cell>
        </row>
        <row r="37573">
          <cell r="A37573">
            <v>1089246</v>
          </cell>
        </row>
        <row r="37574">
          <cell r="A37574">
            <v>1089246</v>
          </cell>
        </row>
        <row r="37575">
          <cell r="A37575">
            <v>1089246</v>
          </cell>
        </row>
        <row r="37576">
          <cell r="A37576">
            <v>1089246</v>
          </cell>
        </row>
        <row r="37577">
          <cell r="A37577">
            <v>1089246</v>
          </cell>
        </row>
        <row r="37578">
          <cell r="A37578">
            <v>1089246</v>
          </cell>
        </row>
        <row r="37579">
          <cell r="A37579">
            <v>1089246</v>
          </cell>
        </row>
        <row r="37580">
          <cell r="A37580">
            <v>1089246</v>
          </cell>
        </row>
        <row r="37581">
          <cell r="A37581">
            <v>1089254</v>
          </cell>
        </row>
        <row r="37582">
          <cell r="A37582">
            <v>1089254</v>
          </cell>
        </row>
        <row r="37583">
          <cell r="A37583">
            <v>1089254</v>
          </cell>
        </row>
        <row r="37584">
          <cell r="A37584">
            <v>1089254</v>
          </cell>
        </row>
        <row r="37585">
          <cell r="A37585">
            <v>1089254</v>
          </cell>
        </row>
        <row r="37586">
          <cell r="A37586">
            <v>1089254</v>
          </cell>
        </row>
        <row r="37587">
          <cell r="A37587">
            <v>1089254</v>
          </cell>
        </row>
        <row r="37588">
          <cell r="A37588">
            <v>1089254</v>
          </cell>
        </row>
        <row r="37589">
          <cell r="A37589">
            <v>1089254</v>
          </cell>
        </row>
        <row r="37590">
          <cell r="A37590">
            <v>1089254</v>
          </cell>
        </row>
        <row r="37591">
          <cell r="A37591">
            <v>1089254</v>
          </cell>
        </row>
        <row r="37592">
          <cell r="A37592">
            <v>1089254</v>
          </cell>
        </row>
        <row r="37593">
          <cell r="A37593">
            <v>1089254</v>
          </cell>
        </row>
        <row r="37594">
          <cell r="A37594">
            <v>1089254</v>
          </cell>
        </row>
        <row r="37595">
          <cell r="A37595">
            <v>1089254</v>
          </cell>
        </row>
        <row r="37596">
          <cell r="A37596">
            <v>1089254</v>
          </cell>
        </row>
        <row r="37597">
          <cell r="A37597">
            <v>1089254</v>
          </cell>
        </row>
        <row r="37598">
          <cell r="A37598">
            <v>1089254</v>
          </cell>
        </row>
        <row r="37599">
          <cell r="A37599">
            <v>1089254</v>
          </cell>
        </row>
        <row r="37600">
          <cell r="A37600">
            <v>1089254</v>
          </cell>
        </row>
        <row r="37601">
          <cell r="A37601">
            <v>1089254</v>
          </cell>
        </row>
        <row r="37602">
          <cell r="A37602">
            <v>1089254</v>
          </cell>
        </row>
        <row r="37603">
          <cell r="A37603">
            <v>1089254</v>
          </cell>
        </row>
        <row r="37604">
          <cell r="A37604">
            <v>1089254</v>
          </cell>
        </row>
        <row r="37605">
          <cell r="A37605">
            <v>1089254</v>
          </cell>
        </row>
        <row r="37606">
          <cell r="A37606">
            <v>1089254</v>
          </cell>
        </row>
        <row r="37607">
          <cell r="A37607">
            <v>1089254</v>
          </cell>
        </row>
        <row r="37608">
          <cell r="A37608">
            <v>1089255</v>
          </cell>
        </row>
        <row r="37609">
          <cell r="A37609">
            <v>1089255</v>
          </cell>
        </row>
        <row r="37610">
          <cell r="A37610">
            <v>1089255</v>
          </cell>
        </row>
        <row r="37611">
          <cell r="A37611">
            <v>1089255</v>
          </cell>
        </row>
        <row r="37612">
          <cell r="A37612">
            <v>1089255</v>
          </cell>
        </row>
        <row r="37613">
          <cell r="A37613">
            <v>1089255</v>
          </cell>
        </row>
        <row r="37614">
          <cell r="A37614">
            <v>1089255</v>
          </cell>
        </row>
        <row r="37615">
          <cell r="A37615">
            <v>1089255</v>
          </cell>
        </row>
        <row r="37616">
          <cell r="A37616">
            <v>1089255</v>
          </cell>
        </row>
        <row r="37617">
          <cell r="A37617">
            <v>1089255</v>
          </cell>
        </row>
        <row r="37618">
          <cell r="A37618">
            <v>1089255</v>
          </cell>
        </row>
        <row r="37619">
          <cell r="A37619">
            <v>1089255</v>
          </cell>
        </row>
        <row r="37620">
          <cell r="A37620">
            <v>1089255</v>
          </cell>
        </row>
        <row r="37621">
          <cell r="A37621">
            <v>1089255</v>
          </cell>
        </row>
        <row r="37622">
          <cell r="A37622">
            <v>1089255</v>
          </cell>
        </row>
        <row r="37623">
          <cell r="A37623">
            <v>1089255</v>
          </cell>
        </row>
        <row r="37624">
          <cell r="A37624">
            <v>1089255</v>
          </cell>
        </row>
        <row r="37625">
          <cell r="A37625">
            <v>1089255</v>
          </cell>
        </row>
        <row r="37626">
          <cell r="A37626">
            <v>1089255</v>
          </cell>
        </row>
        <row r="37627">
          <cell r="A37627">
            <v>1089255</v>
          </cell>
        </row>
        <row r="37628">
          <cell r="A37628">
            <v>1089255</v>
          </cell>
        </row>
        <row r="37629">
          <cell r="A37629">
            <v>1089255</v>
          </cell>
        </row>
        <row r="37630">
          <cell r="A37630">
            <v>1089255</v>
          </cell>
        </row>
        <row r="37631">
          <cell r="A37631">
            <v>1089255</v>
          </cell>
        </row>
        <row r="37632">
          <cell r="A37632">
            <v>1089255</v>
          </cell>
        </row>
        <row r="37633">
          <cell r="A37633">
            <v>1089255</v>
          </cell>
        </row>
        <row r="37634">
          <cell r="A37634">
            <v>1089255</v>
          </cell>
        </row>
        <row r="37635">
          <cell r="A37635">
            <v>1089255</v>
          </cell>
        </row>
        <row r="37636">
          <cell r="A37636">
            <v>1089255</v>
          </cell>
        </row>
        <row r="37637">
          <cell r="A37637">
            <v>1089255</v>
          </cell>
        </row>
        <row r="37638">
          <cell r="A37638">
            <v>1089255</v>
          </cell>
        </row>
        <row r="37639">
          <cell r="A37639">
            <v>1089255</v>
          </cell>
        </row>
        <row r="37640">
          <cell r="A37640">
            <v>1089255</v>
          </cell>
        </row>
        <row r="37641">
          <cell r="A37641">
            <v>1089255</v>
          </cell>
        </row>
        <row r="37642">
          <cell r="A37642">
            <v>1089255</v>
          </cell>
        </row>
        <row r="37643">
          <cell r="A37643">
            <v>1089255</v>
          </cell>
        </row>
        <row r="37644">
          <cell r="A37644">
            <v>1089255</v>
          </cell>
        </row>
        <row r="37645">
          <cell r="A37645">
            <v>1089255</v>
          </cell>
        </row>
        <row r="37646">
          <cell r="A37646">
            <v>1089255</v>
          </cell>
        </row>
        <row r="37647">
          <cell r="A37647">
            <v>1089255</v>
          </cell>
        </row>
        <row r="37648">
          <cell r="A37648">
            <v>1089256</v>
          </cell>
        </row>
        <row r="37649">
          <cell r="A37649">
            <v>1089256</v>
          </cell>
        </row>
        <row r="37650">
          <cell r="A37650">
            <v>1089256</v>
          </cell>
        </row>
        <row r="37651">
          <cell r="A37651">
            <v>1089256</v>
          </cell>
        </row>
        <row r="37652">
          <cell r="A37652">
            <v>1089284</v>
          </cell>
        </row>
        <row r="37653">
          <cell r="A37653">
            <v>1089284</v>
          </cell>
        </row>
        <row r="37654">
          <cell r="A37654">
            <v>1089330</v>
          </cell>
        </row>
        <row r="37655">
          <cell r="A37655">
            <v>1089330</v>
          </cell>
        </row>
        <row r="37656">
          <cell r="A37656">
            <v>1089330</v>
          </cell>
        </row>
        <row r="37657">
          <cell r="A37657">
            <v>1089330</v>
          </cell>
        </row>
        <row r="37658">
          <cell r="A37658">
            <v>1089330</v>
          </cell>
        </row>
        <row r="37659">
          <cell r="A37659">
            <v>1089330</v>
          </cell>
        </row>
        <row r="37660">
          <cell r="A37660">
            <v>1089330</v>
          </cell>
        </row>
        <row r="37661">
          <cell r="A37661">
            <v>1089330</v>
          </cell>
        </row>
        <row r="37662">
          <cell r="A37662">
            <v>1089330</v>
          </cell>
        </row>
        <row r="37663">
          <cell r="A37663">
            <v>1089330</v>
          </cell>
        </row>
        <row r="37664">
          <cell r="A37664">
            <v>1089330</v>
          </cell>
        </row>
        <row r="37665">
          <cell r="A37665">
            <v>1089330</v>
          </cell>
        </row>
        <row r="37666">
          <cell r="A37666">
            <v>1089356</v>
          </cell>
        </row>
        <row r="37667">
          <cell r="A37667">
            <v>1089356</v>
          </cell>
        </row>
        <row r="37668">
          <cell r="A37668">
            <v>1089356</v>
          </cell>
        </row>
        <row r="37669">
          <cell r="A37669">
            <v>1089356</v>
          </cell>
        </row>
        <row r="37670">
          <cell r="A37670">
            <v>1089356</v>
          </cell>
        </row>
        <row r="37671">
          <cell r="A37671">
            <v>1089356</v>
          </cell>
        </row>
        <row r="37672">
          <cell r="A37672">
            <v>1089356</v>
          </cell>
        </row>
        <row r="37673">
          <cell r="A37673">
            <v>1089356</v>
          </cell>
        </row>
        <row r="37674">
          <cell r="A37674">
            <v>1089356</v>
          </cell>
        </row>
        <row r="37675">
          <cell r="A37675">
            <v>1089356</v>
          </cell>
        </row>
        <row r="37676">
          <cell r="A37676">
            <v>1089356</v>
          </cell>
        </row>
        <row r="37677">
          <cell r="A37677">
            <v>1089356</v>
          </cell>
        </row>
        <row r="37678">
          <cell r="A37678">
            <v>1089356</v>
          </cell>
        </row>
        <row r="37679">
          <cell r="A37679">
            <v>1089356</v>
          </cell>
        </row>
        <row r="37680">
          <cell r="A37680">
            <v>1089356</v>
          </cell>
        </row>
        <row r="37681">
          <cell r="A37681">
            <v>1089356</v>
          </cell>
        </row>
        <row r="37682">
          <cell r="A37682">
            <v>1089356</v>
          </cell>
        </row>
        <row r="37683">
          <cell r="A37683">
            <v>1089356</v>
          </cell>
        </row>
        <row r="37684">
          <cell r="A37684">
            <v>1089356</v>
          </cell>
        </row>
        <row r="37685">
          <cell r="A37685">
            <v>1089356</v>
          </cell>
        </row>
        <row r="37686">
          <cell r="A37686">
            <v>1089356</v>
          </cell>
        </row>
        <row r="37687">
          <cell r="A37687">
            <v>1089356</v>
          </cell>
        </row>
        <row r="37688">
          <cell r="A37688">
            <v>1089356</v>
          </cell>
        </row>
        <row r="37689">
          <cell r="A37689">
            <v>1089356</v>
          </cell>
        </row>
        <row r="37690">
          <cell r="A37690">
            <v>1089356</v>
          </cell>
        </row>
        <row r="37691">
          <cell r="A37691">
            <v>1089356</v>
          </cell>
        </row>
        <row r="37692">
          <cell r="A37692">
            <v>1089356</v>
          </cell>
        </row>
        <row r="37693">
          <cell r="A37693">
            <v>1089356</v>
          </cell>
        </row>
        <row r="37694">
          <cell r="A37694">
            <v>1089356</v>
          </cell>
        </row>
        <row r="37695">
          <cell r="A37695">
            <v>1089356</v>
          </cell>
        </row>
        <row r="37696">
          <cell r="A37696">
            <v>1089356</v>
          </cell>
        </row>
        <row r="37697">
          <cell r="A37697">
            <v>1089356</v>
          </cell>
        </row>
        <row r="37698">
          <cell r="A37698">
            <v>1089356</v>
          </cell>
        </row>
        <row r="37699">
          <cell r="A37699">
            <v>1089356</v>
          </cell>
        </row>
        <row r="37700">
          <cell r="A37700">
            <v>1089356</v>
          </cell>
        </row>
        <row r="37701">
          <cell r="A37701">
            <v>1089356</v>
          </cell>
        </row>
        <row r="37702">
          <cell r="A37702">
            <v>1089356</v>
          </cell>
        </row>
        <row r="37703">
          <cell r="A37703">
            <v>1089356</v>
          </cell>
        </row>
        <row r="37704">
          <cell r="A37704">
            <v>1089356</v>
          </cell>
        </row>
        <row r="37705">
          <cell r="A37705">
            <v>1089356</v>
          </cell>
        </row>
        <row r="37706">
          <cell r="A37706">
            <v>1089356</v>
          </cell>
        </row>
        <row r="37707">
          <cell r="A37707">
            <v>1089356</v>
          </cell>
        </row>
        <row r="37708">
          <cell r="A37708">
            <v>1089356</v>
          </cell>
        </row>
        <row r="37709">
          <cell r="A37709">
            <v>1089356</v>
          </cell>
        </row>
        <row r="37710">
          <cell r="A37710">
            <v>1089356</v>
          </cell>
        </row>
        <row r="37711">
          <cell r="A37711">
            <v>1089356</v>
          </cell>
        </row>
        <row r="37712">
          <cell r="A37712">
            <v>1089356</v>
          </cell>
        </row>
        <row r="37713">
          <cell r="A37713">
            <v>1089356</v>
          </cell>
        </row>
        <row r="37714">
          <cell r="A37714">
            <v>1089356</v>
          </cell>
        </row>
        <row r="37715">
          <cell r="A37715">
            <v>1089356</v>
          </cell>
        </row>
        <row r="37716">
          <cell r="A37716">
            <v>1089356</v>
          </cell>
        </row>
        <row r="37717">
          <cell r="A37717">
            <v>1089356</v>
          </cell>
        </row>
        <row r="37718">
          <cell r="A37718">
            <v>1089356</v>
          </cell>
        </row>
        <row r="37719">
          <cell r="A37719">
            <v>1089356</v>
          </cell>
        </row>
        <row r="37720">
          <cell r="A37720">
            <v>1089356</v>
          </cell>
        </row>
        <row r="37721">
          <cell r="A37721">
            <v>1089356</v>
          </cell>
        </row>
        <row r="37722">
          <cell r="A37722">
            <v>1089356</v>
          </cell>
        </row>
        <row r="37723">
          <cell r="A37723">
            <v>1089356</v>
          </cell>
        </row>
        <row r="37724">
          <cell r="A37724">
            <v>1089356</v>
          </cell>
        </row>
        <row r="37725">
          <cell r="A37725">
            <v>1089356</v>
          </cell>
        </row>
        <row r="37726">
          <cell r="A37726">
            <v>1089356</v>
          </cell>
        </row>
        <row r="37727">
          <cell r="A37727">
            <v>1089356</v>
          </cell>
        </row>
        <row r="37728">
          <cell r="A37728">
            <v>1089356</v>
          </cell>
        </row>
        <row r="37729">
          <cell r="A37729">
            <v>1089356</v>
          </cell>
        </row>
        <row r="37730">
          <cell r="A37730">
            <v>1089356</v>
          </cell>
        </row>
        <row r="37731">
          <cell r="A37731">
            <v>1089356</v>
          </cell>
        </row>
        <row r="37732">
          <cell r="A37732">
            <v>1089356</v>
          </cell>
        </row>
        <row r="37733">
          <cell r="A37733">
            <v>1089356</v>
          </cell>
        </row>
        <row r="37734">
          <cell r="A37734">
            <v>1089356</v>
          </cell>
        </row>
        <row r="37735">
          <cell r="A37735">
            <v>1089356</v>
          </cell>
        </row>
        <row r="37736">
          <cell r="A37736">
            <v>1089356</v>
          </cell>
        </row>
        <row r="37737">
          <cell r="A37737">
            <v>1089385</v>
          </cell>
        </row>
        <row r="37738">
          <cell r="A37738">
            <v>1089402</v>
          </cell>
        </row>
        <row r="37739">
          <cell r="A37739">
            <v>1089402</v>
          </cell>
        </row>
        <row r="37740">
          <cell r="A37740">
            <v>1089402</v>
          </cell>
        </row>
        <row r="37741">
          <cell r="A37741">
            <v>1089402</v>
          </cell>
        </row>
        <row r="37742">
          <cell r="A37742">
            <v>1089500</v>
          </cell>
        </row>
        <row r="37743">
          <cell r="A37743">
            <v>1089500</v>
          </cell>
        </row>
        <row r="37744">
          <cell r="A37744">
            <v>1089500</v>
          </cell>
        </row>
        <row r="37745">
          <cell r="A37745">
            <v>1089500</v>
          </cell>
        </row>
        <row r="37746">
          <cell r="A37746">
            <v>1089500</v>
          </cell>
        </row>
        <row r="37747">
          <cell r="A37747">
            <v>1089500</v>
          </cell>
        </row>
        <row r="37748">
          <cell r="A37748">
            <v>1089500</v>
          </cell>
        </row>
        <row r="37749">
          <cell r="A37749">
            <v>1089500</v>
          </cell>
        </row>
        <row r="37750">
          <cell r="A37750">
            <v>1089500</v>
          </cell>
        </row>
        <row r="37751">
          <cell r="A37751">
            <v>1089500</v>
          </cell>
        </row>
        <row r="37752">
          <cell r="A37752">
            <v>1089500</v>
          </cell>
        </row>
        <row r="37753">
          <cell r="A37753">
            <v>1089500</v>
          </cell>
        </row>
        <row r="37754">
          <cell r="A37754">
            <v>1089500</v>
          </cell>
        </row>
        <row r="37755">
          <cell r="A37755">
            <v>1089500</v>
          </cell>
        </row>
        <row r="37756">
          <cell r="A37756">
            <v>1089500</v>
          </cell>
        </row>
        <row r="37757">
          <cell r="A37757">
            <v>1089500</v>
          </cell>
        </row>
        <row r="37758">
          <cell r="A37758">
            <v>1089500</v>
          </cell>
        </row>
        <row r="37759">
          <cell r="A37759">
            <v>1089500</v>
          </cell>
        </row>
        <row r="37760">
          <cell r="A37760">
            <v>1089500</v>
          </cell>
        </row>
        <row r="37761">
          <cell r="A37761">
            <v>1089501</v>
          </cell>
        </row>
        <row r="37762">
          <cell r="A37762">
            <v>1089501</v>
          </cell>
        </row>
        <row r="37763">
          <cell r="A37763">
            <v>1089501</v>
          </cell>
        </row>
        <row r="37764">
          <cell r="A37764">
            <v>1089501</v>
          </cell>
        </row>
        <row r="37765">
          <cell r="A37765">
            <v>1089501</v>
          </cell>
        </row>
        <row r="37766">
          <cell r="A37766">
            <v>1089501</v>
          </cell>
        </row>
        <row r="37767">
          <cell r="A37767">
            <v>1089501</v>
          </cell>
        </row>
        <row r="37768">
          <cell r="A37768">
            <v>1089501</v>
          </cell>
        </row>
        <row r="37769">
          <cell r="A37769">
            <v>1089501</v>
          </cell>
        </row>
        <row r="37770">
          <cell r="A37770">
            <v>1089501</v>
          </cell>
        </row>
        <row r="37771">
          <cell r="A37771">
            <v>1089501</v>
          </cell>
        </row>
        <row r="37772">
          <cell r="A37772">
            <v>1089501</v>
          </cell>
        </row>
        <row r="37773">
          <cell r="A37773">
            <v>1089501</v>
          </cell>
        </row>
        <row r="37774">
          <cell r="A37774">
            <v>1089501</v>
          </cell>
        </row>
        <row r="37775">
          <cell r="A37775">
            <v>1089501</v>
          </cell>
        </row>
        <row r="37776">
          <cell r="A37776">
            <v>1089501</v>
          </cell>
        </row>
        <row r="37777">
          <cell r="A37777">
            <v>1089501</v>
          </cell>
        </row>
        <row r="37778">
          <cell r="A37778">
            <v>1089501</v>
          </cell>
        </row>
        <row r="37779">
          <cell r="A37779">
            <v>1089501</v>
          </cell>
        </row>
        <row r="37780">
          <cell r="A37780">
            <v>1089501</v>
          </cell>
        </row>
        <row r="37781">
          <cell r="A37781">
            <v>1089501</v>
          </cell>
        </row>
        <row r="37782">
          <cell r="A37782">
            <v>1089501</v>
          </cell>
        </row>
        <row r="37783">
          <cell r="A37783">
            <v>1089501</v>
          </cell>
        </row>
        <row r="37784">
          <cell r="A37784">
            <v>1089501</v>
          </cell>
        </row>
        <row r="37785">
          <cell r="A37785">
            <v>1089501</v>
          </cell>
        </row>
        <row r="37786">
          <cell r="A37786">
            <v>1089501</v>
          </cell>
        </row>
        <row r="37787">
          <cell r="A37787">
            <v>1089501</v>
          </cell>
        </row>
        <row r="37788">
          <cell r="A37788">
            <v>1089501</v>
          </cell>
        </row>
        <row r="37789">
          <cell r="A37789">
            <v>1089501</v>
          </cell>
        </row>
        <row r="37790">
          <cell r="A37790">
            <v>1089501</v>
          </cell>
        </row>
        <row r="37791">
          <cell r="A37791">
            <v>1089501</v>
          </cell>
        </row>
        <row r="37792">
          <cell r="A37792">
            <v>1089501</v>
          </cell>
        </row>
        <row r="37793">
          <cell r="A37793">
            <v>1089501</v>
          </cell>
        </row>
        <row r="37794">
          <cell r="A37794">
            <v>1089501</v>
          </cell>
        </row>
        <row r="37795">
          <cell r="A37795">
            <v>1089501</v>
          </cell>
        </row>
        <row r="37796">
          <cell r="A37796">
            <v>1089501</v>
          </cell>
        </row>
        <row r="37797">
          <cell r="A37797">
            <v>1089501</v>
          </cell>
        </row>
        <row r="37798">
          <cell r="A37798">
            <v>1089501</v>
          </cell>
        </row>
        <row r="37799">
          <cell r="A37799">
            <v>1089501</v>
          </cell>
        </row>
        <row r="37800">
          <cell r="A37800">
            <v>1089501</v>
          </cell>
        </row>
        <row r="37801">
          <cell r="A37801">
            <v>1089501</v>
          </cell>
        </row>
        <row r="37802">
          <cell r="A37802">
            <v>1089501</v>
          </cell>
        </row>
        <row r="37803">
          <cell r="A37803">
            <v>1089501</v>
          </cell>
        </row>
        <row r="37804">
          <cell r="A37804">
            <v>1089501</v>
          </cell>
        </row>
        <row r="37805">
          <cell r="A37805">
            <v>1089501</v>
          </cell>
        </row>
        <row r="37806">
          <cell r="A37806">
            <v>1089501</v>
          </cell>
        </row>
        <row r="37807">
          <cell r="A37807">
            <v>1089501</v>
          </cell>
        </row>
        <row r="37808">
          <cell r="A37808">
            <v>1089501</v>
          </cell>
        </row>
        <row r="37809">
          <cell r="A37809">
            <v>1089501</v>
          </cell>
        </row>
        <row r="37810">
          <cell r="A37810">
            <v>1089501</v>
          </cell>
        </row>
        <row r="37811">
          <cell r="A37811">
            <v>1089501</v>
          </cell>
        </row>
        <row r="37812">
          <cell r="A37812">
            <v>1089501</v>
          </cell>
        </row>
        <row r="37813">
          <cell r="A37813">
            <v>1089501</v>
          </cell>
        </row>
        <row r="37814">
          <cell r="A37814">
            <v>1089501</v>
          </cell>
        </row>
        <row r="37815">
          <cell r="A37815">
            <v>1089501</v>
          </cell>
        </row>
        <row r="37816">
          <cell r="A37816">
            <v>1089501</v>
          </cell>
        </row>
        <row r="37817">
          <cell r="A37817">
            <v>1089501</v>
          </cell>
        </row>
        <row r="37818">
          <cell r="A37818">
            <v>1089501</v>
          </cell>
        </row>
        <row r="37819">
          <cell r="A37819">
            <v>1089501</v>
          </cell>
        </row>
        <row r="37820">
          <cell r="A37820">
            <v>1089502</v>
          </cell>
        </row>
        <row r="37821">
          <cell r="A37821">
            <v>1089502</v>
          </cell>
        </row>
        <row r="37822">
          <cell r="A37822">
            <v>1089502</v>
          </cell>
        </row>
        <row r="37823">
          <cell r="A37823">
            <v>1089502</v>
          </cell>
        </row>
        <row r="37824">
          <cell r="A37824">
            <v>1089502</v>
          </cell>
        </row>
        <row r="37825">
          <cell r="A37825">
            <v>1089502</v>
          </cell>
        </row>
        <row r="37826">
          <cell r="A37826">
            <v>1089502</v>
          </cell>
        </row>
        <row r="37827">
          <cell r="A37827">
            <v>1089502</v>
          </cell>
        </row>
        <row r="37828">
          <cell r="A37828">
            <v>1089502</v>
          </cell>
        </row>
        <row r="37829">
          <cell r="A37829">
            <v>1089502</v>
          </cell>
        </row>
        <row r="37830">
          <cell r="A37830">
            <v>1089502</v>
          </cell>
        </row>
        <row r="37831">
          <cell r="A37831">
            <v>1089502</v>
          </cell>
        </row>
        <row r="37832">
          <cell r="A37832">
            <v>1089502</v>
          </cell>
        </row>
        <row r="37833">
          <cell r="A37833">
            <v>1089502</v>
          </cell>
        </row>
        <row r="37834">
          <cell r="A37834">
            <v>1089502</v>
          </cell>
        </row>
        <row r="37835">
          <cell r="A37835">
            <v>1089502</v>
          </cell>
        </row>
        <row r="37836">
          <cell r="A37836">
            <v>1089502</v>
          </cell>
        </row>
        <row r="37837">
          <cell r="A37837">
            <v>1089506</v>
          </cell>
        </row>
        <row r="37838">
          <cell r="A37838">
            <v>1089506</v>
          </cell>
        </row>
        <row r="37839">
          <cell r="A37839">
            <v>1089506</v>
          </cell>
        </row>
        <row r="37840">
          <cell r="A37840">
            <v>1089506</v>
          </cell>
        </row>
        <row r="37841">
          <cell r="A37841">
            <v>1089506</v>
          </cell>
        </row>
        <row r="37842">
          <cell r="A37842">
            <v>1089506</v>
          </cell>
        </row>
        <row r="37843">
          <cell r="A37843">
            <v>1089506</v>
          </cell>
        </row>
        <row r="37844">
          <cell r="A37844">
            <v>1089506</v>
          </cell>
        </row>
        <row r="37845">
          <cell r="A37845">
            <v>1089506</v>
          </cell>
        </row>
        <row r="37846">
          <cell r="A37846">
            <v>1089506</v>
          </cell>
        </row>
        <row r="37847">
          <cell r="A37847">
            <v>1089506</v>
          </cell>
        </row>
        <row r="37848">
          <cell r="A37848">
            <v>1089506</v>
          </cell>
        </row>
        <row r="37849">
          <cell r="A37849">
            <v>1089506</v>
          </cell>
        </row>
        <row r="37850">
          <cell r="A37850">
            <v>1089506</v>
          </cell>
        </row>
        <row r="37851">
          <cell r="A37851">
            <v>1089506</v>
          </cell>
        </row>
        <row r="37852">
          <cell r="A37852">
            <v>1089506</v>
          </cell>
        </row>
        <row r="37853">
          <cell r="A37853">
            <v>1089506</v>
          </cell>
        </row>
        <row r="37854">
          <cell r="A37854">
            <v>1089506</v>
          </cell>
        </row>
        <row r="37855">
          <cell r="A37855">
            <v>1089506</v>
          </cell>
        </row>
        <row r="37856">
          <cell r="A37856">
            <v>1089506</v>
          </cell>
        </row>
        <row r="37857">
          <cell r="A37857">
            <v>1089506</v>
          </cell>
        </row>
        <row r="37858">
          <cell r="A37858">
            <v>1089506</v>
          </cell>
        </row>
        <row r="37859">
          <cell r="A37859">
            <v>1089506</v>
          </cell>
        </row>
        <row r="37860">
          <cell r="A37860">
            <v>1089506</v>
          </cell>
        </row>
        <row r="37861">
          <cell r="A37861">
            <v>1089506</v>
          </cell>
        </row>
        <row r="37862">
          <cell r="A37862">
            <v>1089506</v>
          </cell>
        </row>
        <row r="37863">
          <cell r="A37863">
            <v>1089506</v>
          </cell>
        </row>
        <row r="37864">
          <cell r="A37864">
            <v>1089506</v>
          </cell>
        </row>
        <row r="37865">
          <cell r="A37865">
            <v>1089506</v>
          </cell>
        </row>
        <row r="37866">
          <cell r="A37866">
            <v>1089506</v>
          </cell>
        </row>
        <row r="37867">
          <cell r="A37867">
            <v>1089506</v>
          </cell>
        </row>
        <row r="37868">
          <cell r="A37868">
            <v>1089506</v>
          </cell>
        </row>
        <row r="37869">
          <cell r="A37869">
            <v>1089506</v>
          </cell>
        </row>
        <row r="37870">
          <cell r="A37870">
            <v>1089506</v>
          </cell>
        </row>
        <row r="37871">
          <cell r="A37871">
            <v>1089506</v>
          </cell>
        </row>
        <row r="37872">
          <cell r="A37872">
            <v>1089506</v>
          </cell>
        </row>
        <row r="37873">
          <cell r="A37873">
            <v>1089506</v>
          </cell>
        </row>
        <row r="37874">
          <cell r="A37874">
            <v>1089506</v>
          </cell>
        </row>
        <row r="37875">
          <cell r="A37875">
            <v>1089506</v>
          </cell>
        </row>
        <row r="37876">
          <cell r="A37876">
            <v>1089506</v>
          </cell>
        </row>
        <row r="37877">
          <cell r="A37877">
            <v>1089506</v>
          </cell>
        </row>
        <row r="37878">
          <cell r="A37878">
            <v>1089506</v>
          </cell>
        </row>
        <row r="37879">
          <cell r="A37879">
            <v>1089506</v>
          </cell>
        </row>
        <row r="37880">
          <cell r="A37880">
            <v>1089506</v>
          </cell>
        </row>
        <row r="37881">
          <cell r="A37881">
            <v>1089506</v>
          </cell>
        </row>
        <row r="37882">
          <cell r="A37882">
            <v>1089506</v>
          </cell>
        </row>
        <row r="37883">
          <cell r="A37883">
            <v>1089506</v>
          </cell>
        </row>
        <row r="37884">
          <cell r="A37884">
            <v>1089506</v>
          </cell>
        </row>
        <row r="37885">
          <cell r="A37885">
            <v>1089506</v>
          </cell>
        </row>
        <row r="37886">
          <cell r="A37886">
            <v>1089506</v>
          </cell>
        </row>
        <row r="37887">
          <cell r="A37887">
            <v>1089506</v>
          </cell>
        </row>
        <row r="37888">
          <cell r="A37888">
            <v>1089506</v>
          </cell>
        </row>
        <row r="37889">
          <cell r="A37889">
            <v>1089506</v>
          </cell>
        </row>
        <row r="37890">
          <cell r="A37890">
            <v>1089511</v>
          </cell>
        </row>
        <row r="37891">
          <cell r="A37891">
            <v>1089529</v>
          </cell>
        </row>
        <row r="37892">
          <cell r="A37892">
            <v>1089529</v>
          </cell>
        </row>
        <row r="37893">
          <cell r="A37893">
            <v>1089530</v>
          </cell>
        </row>
        <row r="37894">
          <cell r="A37894">
            <v>1089735</v>
          </cell>
        </row>
        <row r="37895">
          <cell r="A37895">
            <v>1089757</v>
          </cell>
        </row>
        <row r="37896">
          <cell r="A37896">
            <v>1089757</v>
          </cell>
        </row>
        <row r="37897">
          <cell r="A37897">
            <v>1089759</v>
          </cell>
        </row>
        <row r="37898">
          <cell r="A37898">
            <v>1089789</v>
          </cell>
        </row>
        <row r="37899">
          <cell r="A37899">
            <v>1089789</v>
          </cell>
        </row>
        <row r="37900">
          <cell r="A37900">
            <v>1089794</v>
          </cell>
        </row>
        <row r="37901">
          <cell r="A37901">
            <v>1089820</v>
          </cell>
        </row>
        <row r="37902">
          <cell r="A37902">
            <v>1089820</v>
          </cell>
        </row>
        <row r="37903">
          <cell r="A37903">
            <v>1089820</v>
          </cell>
        </row>
        <row r="37904">
          <cell r="A37904">
            <v>1089827</v>
          </cell>
        </row>
        <row r="37905">
          <cell r="A37905">
            <v>1089827</v>
          </cell>
        </row>
        <row r="37906">
          <cell r="A37906">
            <v>1089828</v>
          </cell>
        </row>
        <row r="37907">
          <cell r="A37907">
            <v>1089828</v>
          </cell>
        </row>
        <row r="37908">
          <cell r="A37908">
            <v>1089829</v>
          </cell>
        </row>
        <row r="37909">
          <cell r="A37909">
            <v>1089832</v>
          </cell>
        </row>
        <row r="37910">
          <cell r="A37910">
            <v>1089835</v>
          </cell>
        </row>
        <row r="37911">
          <cell r="A37911">
            <v>1089837</v>
          </cell>
        </row>
        <row r="37912">
          <cell r="A37912">
            <v>1089838</v>
          </cell>
        </row>
        <row r="37913">
          <cell r="A37913">
            <v>1089838</v>
          </cell>
        </row>
        <row r="37914">
          <cell r="A37914">
            <v>1089838</v>
          </cell>
        </row>
        <row r="37915">
          <cell r="A37915">
            <v>1089838</v>
          </cell>
        </row>
        <row r="37916">
          <cell r="A37916">
            <v>1089865</v>
          </cell>
        </row>
        <row r="37917">
          <cell r="A37917">
            <v>1089865</v>
          </cell>
        </row>
        <row r="37918">
          <cell r="A37918">
            <v>1089865</v>
          </cell>
        </row>
        <row r="37919">
          <cell r="A37919">
            <v>1089865</v>
          </cell>
        </row>
        <row r="37920">
          <cell r="A37920">
            <v>1089865</v>
          </cell>
        </row>
        <row r="37921">
          <cell r="A37921">
            <v>1089865</v>
          </cell>
        </row>
        <row r="37922">
          <cell r="A37922">
            <v>1089865</v>
          </cell>
        </row>
        <row r="37923">
          <cell r="A37923">
            <v>1089868</v>
          </cell>
        </row>
        <row r="37924">
          <cell r="A37924">
            <v>1089868</v>
          </cell>
        </row>
        <row r="37925">
          <cell r="A37925">
            <v>1089868</v>
          </cell>
        </row>
        <row r="37926">
          <cell r="A37926">
            <v>1089868</v>
          </cell>
        </row>
        <row r="37927">
          <cell r="A37927">
            <v>1089868</v>
          </cell>
        </row>
        <row r="37928">
          <cell r="A37928">
            <v>1089868</v>
          </cell>
        </row>
        <row r="37929">
          <cell r="A37929">
            <v>1089868</v>
          </cell>
        </row>
        <row r="37930">
          <cell r="A37930">
            <v>1089868</v>
          </cell>
        </row>
        <row r="37931">
          <cell r="A37931">
            <v>1089868</v>
          </cell>
        </row>
        <row r="37932">
          <cell r="A37932">
            <v>1089868</v>
          </cell>
        </row>
        <row r="37933">
          <cell r="A37933">
            <v>1089868</v>
          </cell>
        </row>
        <row r="37934">
          <cell r="A37934">
            <v>1089868</v>
          </cell>
        </row>
        <row r="37935">
          <cell r="A37935">
            <v>1089868</v>
          </cell>
        </row>
        <row r="37936">
          <cell r="A37936">
            <v>1089868</v>
          </cell>
        </row>
        <row r="37937">
          <cell r="A37937">
            <v>1089868</v>
          </cell>
        </row>
        <row r="37938">
          <cell r="A37938">
            <v>1089868</v>
          </cell>
        </row>
        <row r="37939">
          <cell r="A37939">
            <v>1089868</v>
          </cell>
        </row>
        <row r="37940">
          <cell r="A37940">
            <v>1089868</v>
          </cell>
        </row>
        <row r="37941">
          <cell r="A37941">
            <v>1089868</v>
          </cell>
        </row>
        <row r="37942">
          <cell r="A37942">
            <v>1089887</v>
          </cell>
        </row>
        <row r="37943">
          <cell r="A37943">
            <v>1089906</v>
          </cell>
        </row>
        <row r="37944">
          <cell r="A37944">
            <v>1089906</v>
          </cell>
        </row>
        <row r="37945">
          <cell r="A37945">
            <v>1089906</v>
          </cell>
        </row>
        <row r="37946">
          <cell r="A37946">
            <v>1089906</v>
          </cell>
        </row>
        <row r="37947">
          <cell r="A37947">
            <v>1089906</v>
          </cell>
        </row>
        <row r="37948">
          <cell r="A37948">
            <v>1089906</v>
          </cell>
        </row>
        <row r="37949">
          <cell r="A37949">
            <v>1089906</v>
          </cell>
        </row>
        <row r="37950">
          <cell r="A37950">
            <v>1089906</v>
          </cell>
        </row>
        <row r="37951">
          <cell r="A37951">
            <v>1089906</v>
          </cell>
        </row>
        <row r="37952">
          <cell r="A37952">
            <v>1089906</v>
          </cell>
        </row>
        <row r="37953">
          <cell r="A37953">
            <v>1089906</v>
          </cell>
        </row>
        <row r="37954">
          <cell r="A37954">
            <v>1089928</v>
          </cell>
        </row>
        <row r="37955">
          <cell r="A37955">
            <v>1089928</v>
          </cell>
        </row>
        <row r="37956">
          <cell r="A37956">
            <v>1089928</v>
          </cell>
        </row>
        <row r="37957">
          <cell r="A37957">
            <v>1089928</v>
          </cell>
        </row>
        <row r="37958">
          <cell r="A37958">
            <v>1089928</v>
          </cell>
        </row>
        <row r="37959">
          <cell r="A37959">
            <v>1089928</v>
          </cell>
        </row>
        <row r="37960">
          <cell r="A37960">
            <v>1089928</v>
          </cell>
        </row>
        <row r="37961">
          <cell r="A37961">
            <v>1089928</v>
          </cell>
        </row>
        <row r="37962">
          <cell r="A37962">
            <v>1089928</v>
          </cell>
        </row>
        <row r="37963">
          <cell r="A37963">
            <v>1089928</v>
          </cell>
        </row>
        <row r="37964">
          <cell r="A37964">
            <v>1089928</v>
          </cell>
        </row>
        <row r="37965">
          <cell r="A37965">
            <v>1089928</v>
          </cell>
        </row>
        <row r="37966">
          <cell r="A37966">
            <v>1089928</v>
          </cell>
        </row>
        <row r="37967">
          <cell r="A37967">
            <v>1089928</v>
          </cell>
        </row>
        <row r="37968">
          <cell r="A37968">
            <v>1089928</v>
          </cell>
        </row>
        <row r="37969">
          <cell r="A37969">
            <v>1089928</v>
          </cell>
        </row>
        <row r="37970">
          <cell r="A37970">
            <v>1089963</v>
          </cell>
        </row>
        <row r="37971">
          <cell r="A37971">
            <v>1090353</v>
          </cell>
        </row>
        <row r="37972">
          <cell r="A37972">
            <v>1090353</v>
          </cell>
        </row>
        <row r="37973">
          <cell r="A37973">
            <v>1090353</v>
          </cell>
        </row>
        <row r="37974">
          <cell r="A37974">
            <v>1090353</v>
          </cell>
        </row>
        <row r="37975">
          <cell r="A37975">
            <v>1090353</v>
          </cell>
        </row>
        <row r="37976">
          <cell r="A37976">
            <v>1090353</v>
          </cell>
        </row>
        <row r="37977">
          <cell r="A37977">
            <v>1090353</v>
          </cell>
        </row>
        <row r="37978">
          <cell r="A37978">
            <v>1090353</v>
          </cell>
        </row>
        <row r="37979">
          <cell r="A37979">
            <v>1090353</v>
          </cell>
        </row>
        <row r="37980">
          <cell r="A37980">
            <v>1090353</v>
          </cell>
        </row>
        <row r="37981">
          <cell r="A37981">
            <v>1090353</v>
          </cell>
        </row>
        <row r="37982">
          <cell r="A37982">
            <v>1090353</v>
          </cell>
        </row>
        <row r="37983">
          <cell r="A37983">
            <v>1090353</v>
          </cell>
        </row>
        <row r="37984">
          <cell r="A37984">
            <v>1090353</v>
          </cell>
        </row>
        <row r="37985">
          <cell r="A37985">
            <v>1090353</v>
          </cell>
        </row>
        <row r="37986">
          <cell r="A37986">
            <v>1090353</v>
          </cell>
        </row>
        <row r="37987">
          <cell r="A37987">
            <v>1090353</v>
          </cell>
        </row>
        <row r="37988">
          <cell r="A37988">
            <v>1090353</v>
          </cell>
        </row>
        <row r="37989">
          <cell r="A37989">
            <v>1090353</v>
          </cell>
        </row>
        <row r="37990">
          <cell r="A37990">
            <v>1090353</v>
          </cell>
        </row>
        <row r="37991">
          <cell r="A37991">
            <v>1090358</v>
          </cell>
        </row>
        <row r="37992">
          <cell r="A37992">
            <v>1090358</v>
          </cell>
        </row>
        <row r="37993">
          <cell r="A37993">
            <v>1090358</v>
          </cell>
        </row>
        <row r="37994">
          <cell r="A37994">
            <v>1090358</v>
          </cell>
        </row>
        <row r="37995">
          <cell r="A37995">
            <v>1090358</v>
          </cell>
        </row>
        <row r="37996">
          <cell r="A37996">
            <v>1090358</v>
          </cell>
        </row>
        <row r="37997">
          <cell r="A37997">
            <v>1090358</v>
          </cell>
        </row>
        <row r="37998">
          <cell r="A37998">
            <v>1090358</v>
          </cell>
        </row>
        <row r="37999">
          <cell r="A37999">
            <v>1090358</v>
          </cell>
        </row>
        <row r="38000">
          <cell r="A38000">
            <v>1090358</v>
          </cell>
        </row>
        <row r="38001">
          <cell r="A38001">
            <v>1090358</v>
          </cell>
        </row>
        <row r="38002">
          <cell r="A38002">
            <v>1090358</v>
          </cell>
        </row>
        <row r="38003">
          <cell r="A38003">
            <v>1090358</v>
          </cell>
        </row>
        <row r="38004">
          <cell r="A38004">
            <v>1090358</v>
          </cell>
        </row>
        <row r="38005">
          <cell r="A38005">
            <v>1090358</v>
          </cell>
        </row>
        <row r="38006">
          <cell r="A38006">
            <v>1090358</v>
          </cell>
        </row>
        <row r="38007">
          <cell r="A38007">
            <v>1090358</v>
          </cell>
        </row>
        <row r="38008">
          <cell r="A38008">
            <v>1090358</v>
          </cell>
        </row>
        <row r="38009">
          <cell r="A38009">
            <v>1090358</v>
          </cell>
        </row>
        <row r="38010">
          <cell r="A38010">
            <v>1090358</v>
          </cell>
        </row>
        <row r="38011">
          <cell r="A38011">
            <v>1090358</v>
          </cell>
        </row>
        <row r="38012">
          <cell r="A38012">
            <v>1090358</v>
          </cell>
        </row>
        <row r="38013">
          <cell r="A38013">
            <v>1090361</v>
          </cell>
        </row>
        <row r="38014">
          <cell r="A38014">
            <v>1090361</v>
          </cell>
        </row>
        <row r="38015">
          <cell r="A38015">
            <v>1090361</v>
          </cell>
        </row>
        <row r="38016">
          <cell r="A38016">
            <v>1090361</v>
          </cell>
        </row>
        <row r="38017">
          <cell r="A38017">
            <v>1090361</v>
          </cell>
        </row>
        <row r="38018">
          <cell r="A38018">
            <v>1090361</v>
          </cell>
        </row>
        <row r="38019">
          <cell r="A38019">
            <v>1090361</v>
          </cell>
        </row>
        <row r="38020">
          <cell r="A38020">
            <v>1090361</v>
          </cell>
        </row>
        <row r="38021">
          <cell r="A38021">
            <v>1090361</v>
          </cell>
        </row>
        <row r="38022">
          <cell r="A38022">
            <v>1090361</v>
          </cell>
        </row>
        <row r="38023">
          <cell r="A38023">
            <v>1090361</v>
          </cell>
        </row>
        <row r="38024">
          <cell r="A38024">
            <v>1090361</v>
          </cell>
        </row>
        <row r="38025">
          <cell r="A38025">
            <v>1090361</v>
          </cell>
        </row>
        <row r="38026">
          <cell r="A38026">
            <v>1090361</v>
          </cell>
        </row>
        <row r="38027">
          <cell r="A38027">
            <v>1090361</v>
          </cell>
        </row>
        <row r="38028">
          <cell r="A38028">
            <v>1090361</v>
          </cell>
        </row>
        <row r="38029">
          <cell r="A38029">
            <v>1090361</v>
          </cell>
        </row>
        <row r="38030">
          <cell r="A38030">
            <v>1090361</v>
          </cell>
        </row>
        <row r="38031">
          <cell r="A38031">
            <v>1090361</v>
          </cell>
        </row>
        <row r="38032">
          <cell r="A38032">
            <v>1090361</v>
          </cell>
        </row>
        <row r="38033">
          <cell r="A38033">
            <v>1090361</v>
          </cell>
        </row>
        <row r="38034">
          <cell r="A38034">
            <v>1090627</v>
          </cell>
        </row>
        <row r="38035">
          <cell r="A38035">
            <v>1090627</v>
          </cell>
        </row>
        <row r="38036">
          <cell r="A38036">
            <v>1090627</v>
          </cell>
        </row>
        <row r="38037">
          <cell r="A38037">
            <v>1090627</v>
          </cell>
        </row>
        <row r="38038">
          <cell r="A38038">
            <v>1090627</v>
          </cell>
        </row>
        <row r="38039">
          <cell r="A38039">
            <v>1090627</v>
          </cell>
        </row>
        <row r="38040">
          <cell r="A38040">
            <v>1090627</v>
          </cell>
        </row>
        <row r="38041">
          <cell r="A38041">
            <v>1090627</v>
          </cell>
        </row>
        <row r="38042">
          <cell r="A38042">
            <v>1090627</v>
          </cell>
        </row>
        <row r="38043">
          <cell r="A38043">
            <v>1090627</v>
          </cell>
        </row>
        <row r="38044">
          <cell r="A38044">
            <v>1090627</v>
          </cell>
        </row>
        <row r="38045">
          <cell r="A38045">
            <v>1090627</v>
          </cell>
        </row>
        <row r="38046">
          <cell r="A38046">
            <v>1090627</v>
          </cell>
        </row>
        <row r="38047">
          <cell r="A38047">
            <v>1090627</v>
          </cell>
        </row>
        <row r="38048">
          <cell r="A38048">
            <v>1090627</v>
          </cell>
        </row>
        <row r="38049">
          <cell r="A38049">
            <v>1090627</v>
          </cell>
        </row>
        <row r="38050">
          <cell r="A38050">
            <v>1090627</v>
          </cell>
        </row>
        <row r="38051">
          <cell r="A38051">
            <v>1090627</v>
          </cell>
        </row>
        <row r="38052">
          <cell r="A38052">
            <v>1090627</v>
          </cell>
        </row>
        <row r="38053">
          <cell r="A38053">
            <v>1090627</v>
          </cell>
        </row>
        <row r="38054">
          <cell r="A38054">
            <v>1090627</v>
          </cell>
        </row>
        <row r="38055">
          <cell r="A38055">
            <v>1090627</v>
          </cell>
        </row>
        <row r="38056">
          <cell r="A38056">
            <v>1090631</v>
          </cell>
        </row>
        <row r="38057">
          <cell r="A38057">
            <v>1090631</v>
          </cell>
        </row>
        <row r="38058">
          <cell r="A38058">
            <v>1090631</v>
          </cell>
        </row>
        <row r="38059">
          <cell r="A38059">
            <v>1090631</v>
          </cell>
        </row>
        <row r="38060">
          <cell r="A38060">
            <v>1090631</v>
          </cell>
        </row>
        <row r="38061">
          <cell r="A38061">
            <v>1090631</v>
          </cell>
        </row>
        <row r="38062">
          <cell r="A38062">
            <v>1090631</v>
          </cell>
        </row>
        <row r="38063">
          <cell r="A38063">
            <v>1090631</v>
          </cell>
        </row>
        <row r="38064">
          <cell r="A38064">
            <v>1090631</v>
          </cell>
        </row>
        <row r="38065">
          <cell r="A38065">
            <v>1090631</v>
          </cell>
        </row>
        <row r="38066">
          <cell r="A38066">
            <v>1090631</v>
          </cell>
        </row>
        <row r="38067">
          <cell r="A38067">
            <v>1090631</v>
          </cell>
        </row>
        <row r="38068">
          <cell r="A38068">
            <v>1090631</v>
          </cell>
        </row>
        <row r="38069">
          <cell r="A38069">
            <v>1090641</v>
          </cell>
        </row>
        <row r="38070">
          <cell r="A38070">
            <v>1090641</v>
          </cell>
        </row>
        <row r="38071">
          <cell r="A38071">
            <v>1090641</v>
          </cell>
        </row>
        <row r="38072">
          <cell r="A38072">
            <v>1090675</v>
          </cell>
        </row>
        <row r="38073">
          <cell r="A38073">
            <v>1090688</v>
          </cell>
        </row>
        <row r="38074">
          <cell r="A38074">
            <v>1090688</v>
          </cell>
        </row>
        <row r="38075">
          <cell r="A38075">
            <v>1090688</v>
          </cell>
        </row>
        <row r="38076">
          <cell r="A38076">
            <v>1090688</v>
          </cell>
        </row>
        <row r="38077">
          <cell r="A38077">
            <v>1090688</v>
          </cell>
        </row>
        <row r="38078">
          <cell r="A38078">
            <v>1090688</v>
          </cell>
        </row>
        <row r="38079">
          <cell r="A38079">
            <v>1090688</v>
          </cell>
        </row>
        <row r="38080">
          <cell r="A38080">
            <v>1090688</v>
          </cell>
        </row>
        <row r="38081">
          <cell r="A38081">
            <v>1090688</v>
          </cell>
        </row>
        <row r="38082">
          <cell r="A38082">
            <v>1090688</v>
          </cell>
        </row>
        <row r="38083">
          <cell r="A38083">
            <v>1090688</v>
          </cell>
        </row>
        <row r="38084">
          <cell r="A38084">
            <v>1090688</v>
          </cell>
        </row>
        <row r="38085">
          <cell r="A38085">
            <v>1090688</v>
          </cell>
        </row>
        <row r="38086">
          <cell r="A38086">
            <v>1090688</v>
          </cell>
        </row>
        <row r="38087">
          <cell r="A38087">
            <v>1090688</v>
          </cell>
        </row>
        <row r="38088">
          <cell r="A38088">
            <v>1090688</v>
          </cell>
        </row>
        <row r="38089">
          <cell r="A38089">
            <v>1090688</v>
          </cell>
        </row>
        <row r="38090">
          <cell r="A38090">
            <v>1090688</v>
          </cell>
        </row>
        <row r="38091">
          <cell r="A38091">
            <v>1090688</v>
          </cell>
        </row>
        <row r="38092">
          <cell r="A38092">
            <v>1090688</v>
          </cell>
        </row>
        <row r="38093">
          <cell r="A38093">
            <v>1090688</v>
          </cell>
        </row>
        <row r="38094">
          <cell r="A38094">
            <v>1090688</v>
          </cell>
        </row>
        <row r="38095">
          <cell r="A38095">
            <v>1090688</v>
          </cell>
        </row>
        <row r="38096">
          <cell r="A38096">
            <v>1090688</v>
          </cell>
        </row>
        <row r="38097">
          <cell r="A38097">
            <v>1090688</v>
          </cell>
        </row>
        <row r="38098">
          <cell r="A38098">
            <v>1090688</v>
          </cell>
        </row>
        <row r="38099">
          <cell r="A38099">
            <v>1090688</v>
          </cell>
        </row>
        <row r="38100">
          <cell r="A38100">
            <v>1090688</v>
          </cell>
        </row>
        <row r="38101">
          <cell r="A38101">
            <v>1090688</v>
          </cell>
        </row>
        <row r="38102">
          <cell r="A38102">
            <v>1090688</v>
          </cell>
        </row>
        <row r="38103">
          <cell r="A38103">
            <v>1090688</v>
          </cell>
        </row>
        <row r="38104">
          <cell r="A38104">
            <v>1090688</v>
          </cell>
        </row>
        <row r="38105">
          <cell r="A38105">
            <v>1090688</v>
          </cell>
        </row>
        <row r="38106">
          <cell r="A38106">
            <v>1090688</v>
          </cell>
        </row>
        <row r="38107">
          <cell r="A38107">
            <v>1090688</v>
          </cell>
        </row>
        <row r="38108">
          <cell r="A38108">
            <v>1090688</v>
          </cell>
        </row>
        <row r="38109">
          <cell r="A38109">
            <v>1090688</v>
          </cell>
        </row>
        <row r="38110">
          <cell r="A38110">
            <v>1090688</v>
          </cell>
        </row>
        <row r="38111">
          <cell r="A38111">
            <v>1090688</v>
          </cell>
        </row>
        <row r="38112">
          <cell r="A38112">
            <v>1090688</v>
          </cell>
        </row>
        <row r="38113">
          <cell r="A38113">
            <v>1090688</v>
          </cell>
        </row>
        <row r="38114">
          <cell r="A38114">
            <v>1090688</v>
          </cell>
        </row>
        <row r="38115">
          <cell r="A38115">
            <v>1090688</v>
          </cell>
        </row>
        <row r="38116">
          <cell r="A38116">
            <v>1090688</v>
          </cell>
        </row>
        <row r="38117">
          <cell r="A38117">
            <v>1090688</v>
          </cell>
        </row>
        <row r="38118">
          <cell r="A38118">
            <v>1090688</v>
          </cell>
        </row>
        <row r="38119">
          <cell r="A38119">
            <v>1090688</v>
          </cell>
        </row>
        <row r="38120">
          <cell r="A38120">
            <v>1090688</v>
          </cell>
        </row>
        <row r="38121">
          <cell r="A38121">
            <v>1090689</v>
          </cell>
        </row>
        <row r="38122">
          <cell r="A38122">
            <v>1090689</v>
          </cell>
        </row>
        <row r="38123">
          <cell r="A38123">
            <v>1090689</v>
          </cell>
        </row>
        <row r="38124">
          <cell r="A38124">
            <v>1090689</v>
          </cell>
        </row>
        <row r="38125">
          <cell r="A38125">
            <v>1090689</v>
          </cell>
        </row>
        <row r="38126">
          <cell r="A38126">
            <v>1090689</v>
          </cell>
        </row>
        <row r="38127">
          <cell r="A38127">
            <v>1090689</v>
          </cell>
        </row>
        <row r="38128">
          <cell r="A38128">
            <v>1090689</v>
          </cell>
        </row>
        <row r="38129">
          <cell r="A38129">
            <v>1090689</v>
          </cell>
        </row>
        <row r="38130">
          <cell r="A38130">
            <v>1090689</v>
          </cell>
        </row>
        <row r="38131">
          <cell r="A38131">
            <v>1090689</v>
          </cell>
        </row>
        <row r="38132">
          <cell r="A38132">
            <v>1090689</v>
          </cell>
        </row>
        <row r="38133">
          <cell r="A38133">
            <v>1090689</v>
          </cell>
        </row>
        <row r="38134">
          <cell r="A38134">
            <v>1090689</v>
          </cell>
        </row>
        <row r="38135">
          <cell r="A38135">
            <v>1090689</v>
          </cell>
        </row>
        <row r="38136">
          <cell r="A38136">
            <v>1090689</v>
          </cell>
        </row>
        <row r="38137">
          <cell r="A38137">
            <v>1090689</v>
          </cell>
        </row>
        <row r="38138">
          <cell r="A38138">
            <v>1090689</v>
          </cell>
        </row>
        <row r="38139">
          <cell r="A38139">
            <v>1090689</v>
          </cell>
        </row>
        <row r="38140">
          <cell r="A38140">
            <v>1090689</v>
          </cell>
        </row>
        <row r="38141">
          <cell r="A38141">
            <v>1090689</v>
          </cell>
        </row>
        <row r="38142">
          <cell r="A38142">
            <v>1090689</v>
          </cell>
        </row>
        <row r="38143">
          <cell r="A38143">
            <v>1090689</v>
          </cell>
        </row>
        <row r="38144">
          <cell r="A38144">
            <v>1090689</v>
          </cell>
        </row>
        <row r="38145">
          <cell r="A38145">
            <v>1090689</v>
          </cell>
        </row>
        <row r="38146">
          <cell r="A38146">
            <v>1090689</v>
          </cell>
        </row>
        <row r="38147">
          <cell r="A38147">
            <v>1090689</v>
          </cell>
        </row>
        <row r="38148">
          <cell r="A38148">
            <v>1090689</v>
          </cell>
        </row>
        <row r="38149">
          <cell r="A38149">
            <v>1090689</v>
          </cell>
        </row>
        <row r="38150">
          <cell r="A38150">
            <v>1090689</v>
          </cell>
        </row>
        <row r="38151">
          <cell r="A38151">
            <v>1090689</v>
          </cell>
        </row>
        <row r="38152">
          <cell r="A38152">
            <v>1090689</v>
          </cell>
        </row>
        <row r="38153">
          <cell r="A38153">
            <v>1090689</v>
          </cell>
        </row>
        <row r="38154">
          <cell r="A38154">
            <v>1090689</v>
          </cell>
        </row>
        <row r="38155">
          <cell r="A38155">
            <v>1090689</v>
          </cell>
        </row>
        <row r="38156">
          <cell r="A38156">
            <v>1090689</v>
          </cell>
        </row>
        <row r="38157">
          <cell r="A38157">
            <v>1090689</v>
          </cell>
        </row>
        <row r="38158">
          <cell r="A38158">
            <v>1090689</v>
          </cell>
        </row>
        <row r="38159">
          <cell r="A38159">
            <v>1090689</v>
          </cell>
        </row>
        <row r="38160">
          <cell r="A38160">
            <v>1090689</v>
          </cell>
        </row>
        <row r="38161">
          <cell r="A38161">
            <v>1090689</v>
          </cell>
        </row>
        <row r="38162">
          <cell r="A38162">
            <v>1090689</v>
          </cell>
        </row>
        <row r="38163">
          <cell r="A38163">
            <v>1090689</v>
          </cell>
        </row>
        <row r="38164">
          <cell r="A38164">
            <v>1090689</v>
          </cell>
        </row>
        <row r="38165">
          <cell r="A38165">
            <v>1090689</v>
          </cell>
        </row>
        <row r="38166">
          <cell r="A38166">
            <v>1090689</v>
          </cell>
        </row>
        <row r="38167">
          <cell r="A38167">
            <v>1090689</v>
          </cell>
        </row>
        <row r="38168">
          <cell r="A38168">
            <v>1090689</v>
          </cell>
        </row>
        <row r="38169">
          <cell r="A38169">
            <v>1090689</v>
          </cell>
        </row>
        <row r="38170">
          <cell r="A38170">
            <v>1090689</v>
          </cell>
        </row>
        <row r="38171">
          <cell r="A38171">
            <v>1090689</v>
          </cell>
        </row>
        <row r="38172">
          <cell r="A38172">
            <v>1090689</v>
          </cell>
        </row>
        <row r="38173">
          <cell r="A38173">
            <v>1090689</v>
          </cell>
        </row>
        <row r="38174">
          <cell r="A38174">
            <v>1090689</v>
          </cell>
        </row>
        <row r="38175">
          <cell r="A38175">
            <v>1090689</v>
          </cell>
        </row>
        <row r="38176">
          <cell r="A38176">
            <v>1090689</v>
          </cell>
        </row>
        <row r="38177">
          <cell r="A38177">
            <v>1090689</v>
          </cell>
        </row>
        <row r="38178">
          <cell r="A38178">
            <v>1090689</v>
          </cell>
        </row>
        <row r="38179">
          <cell r="A38179">
            <v>1090689</v>
          </cell>
        </row>
        <row r="38180">
          <cell r="A38180">
            <v>1090689</v>
          </cell>
        </row>
        <row r="38181">
          <cell r="A38181">
            <v>1090689</v>
          </cell>
        </row>
        <row r="38182">
          <cell r="A38182">
            <v>1090689</v>
          </cell>
        </row>
        <row r="38183">
          <cell r="A38183">
            <v>1090689</v>
          </cell>
        </row>
        <row r="38184">
          <cell r="A38184">
            <v>1090689</v>
          </cell>
        </row>
        <row r="38185">
          <cell r="A38185">
            <v>1090689</v>
          </cell>
        </row>
        <row r="38186">
          <cell r="A38186">
            <v>1090689</v>
          </cell>
        </row>
        <row r="38187">
          <cell r="A38187">
            <v>1090689</v>
          </cell>
        </row>
        <row r="38188">
          <cell r="A38188">
            <v>1090689</v>
          </cell>
        </row>
        <row r="38189">
          <cell r="A38189">
            <v>1090689</v>
          </cell>
        </row>
        <row r="38190">
          <cell r="A38190">
            <v>1090689</v>
          </cell>
        </row>
        <row r="38191">
          <cell r="A38191">
            <v>1090689</v>
          </cell>
        </row>
        <row r="38192">
          <cell r="A38192">
            <v>1090689</v>
          </cell>
        </row>
        <row r="38193">
          <cell r="A38193">
            <v>1090689</v>
          </cell>
        </row>
        <row r="38194">
          <cell r="A38194">
            <v>1090689</v>
          </cell>
        </row>
        <row r="38195">
          <cell r="A38195">
            <v>1090689</v>
          </cell>
        </row>
        <row r="38196">
          <cell r="A38196">
            <v>1090689</v>
          </cell>
        </row>
        <row r="38197">
          <cell r="A38197">
            <v>1090689</v>
          </cell>
        </row>
        <row r="38198">
          <cell r="A38198">
            <v>1090689</v>
          </cell>
        </row>
        <row r="38199">
          <cell r="A38199">
            <v>1090689</v>
          </cell>
        </row>
        <row r="38200">
          <cell r="A38200">
            <v>1090689</v>
          </cell>
        </row>
        <row r="38201">
          <cell r="A38201">
            <v>1090689</v>
          </cell>
        </row>
        <row r="38202">
          <cell r="A38202">
            <v>1090689</v>
          </cell>
        </row>
        <row r="38203">
          <cell r="A38203">
            <v>1090689</v>
          </cell>
        </row>
        <row r="38204">
          <cell r="A38204">
            <v>1090689</v>
          </cell>
        </row>
        <row r="38205">
          <cell r="A38205">
            <v>1090689</v>
          </cell>
        </row>
        <row r="38206">
          <cell r="A38206">
            <v>1090689</v>
          </cell>
        </row>
        <row r="38207">
          <cell r="A38207">
            <v>1090689</v>
          </cell>
        </row>
        <row r="38208">
          <cell r="A38208">
            <v>1090689</v>
          </cell>
        </row>
        <row r="38209">
          <cell r="A38209">
            <v>1090689</v>
          </cell>
        </row>
        <row r="38210">
          <cell r="A38210">
            <v>1090689</v>
          </cell>
        </row>
        <row r="38211">
          <cell r="A38211">
            <v>1090689</v>
          </cell>
        </row>
        <row r="38212">
          <cell r="A38212">
            <v>1090689</v>
          </cell>
        </row>
        <row r="38213">
          <cell r="A38213">
            <v>1090690</v>
          </cell>
        </row>
        <row r="38214">
          <cell r="A38214">
            <v>1090690</v>
          </cell>
        </row>
        <row r="38215">
          <cell r="A38215">
            <v>1090690</v>
          </cell>
        </row>
        <row r="38216">
          <cell r="A38216">
            <v>1090690</v>
          </cell>
        </row>
        <row r="38217">
          <cell r="A38217">
            <v>1090690</v>
          </cell>
        </row>
        <row r="38218">
          <cell r="A38218">
            <v>1090690</v>
          </cell>
        </row>
        <row r="38219">
          <cell r="A38219">
            <v>1090690</v>
          </cell>
        </row>
        <row r="38220">
          <cell r="A38220">
            <v>1090690</v>
          </cell>
        </row>
        <row r="38221">
          <cell r="A38221">
            <v>1090690</v>
          </cell>
        </row>
        <row r="38222">
          <cell r="A38222">
            <v>1090690</v>
          </cell>
        </row>
        <row r="38223">
          <cell r="A38223">
            <v>1090690</v>
          </cell>
        </row>
        <row r="38224">
          <cell r="A38224">
            <v>1090690</v>
          </cell>
        </row>
        <row r="38225">
          <cell r="A38225">
            <v>1090690</v>
          </cell>
        </row>
        <row r="38226">
          <cell r="A38226">
            <v>1090690</v>
          </cell>
        </row>
        <row r="38227">
          <cell r="A38227">
            <v>1090690</v>
          </cell>
        </row>
        <row r="38228">
          <cell r="A38228">
            <v>1090690</v>
          </cell>
        </row>
        <row r="38229">
          <cell r="A38229">
            <v>1090690</v>
          </cell>
        </row>
        <row r="38230">
          <cell r="A38230">
            <v>1090690</v>
          </cell>
        </row>
        <row r="38231">
          <cell r="A38231">
            <v>1090690</v>
          </cell>
        </row>
        <row r="38232">
          <cell r="A38232">
            <v>1090690</v>
          </cell>
        </row>
        <row r="38233">
          <cell r="A38233">
            <v>1090690</v>
          </cell>
        </row>
        <row r="38234">
          <cell r="A38234">
            <v>1090690</v>
          </cell>
        </row>
        <row r="38235">
          <cell r="A38235">
            <v>1090690</v>
          </cell>
        </row>
        <row r="38236">
          <cell r="A38236">
            <v>1090690</v>
          </cell>
        </row>
        <row r="38237">
          <cell r="A38237">
            <v>1090690</v>
          </cell>
        </row>
        <row r="38238">
          <cell r="A38238">
            <v>1090690</v>
          </cell>
        </row>
        <row r="38239">
          <cell r="A38239">
            <v>1090690</v>
          </cell>
        </row>
        <row r="38240">
          <cell r="A38240">
            <v>1090690</v>
          </cell>
        </row>
        <row r="38241">
          <cell r="A38241">
            <v>1090690</v>
          </cell>
        </row>
        <row r="38242">
          <cell r="A38242">
            <v>1090690</v>
          </cell>
        </row>
        <row r="38243">
          <cell r="A38243">
            <v>1090690</v>
          </cell>
        </row>
        <row r="38244">
          <cell r="A38244">
            <v>1090690</v>
          </cell>
        </row>
        <row r="38245">
          <cell r="A38245">
            <v>1090690</v>
          </cell>
        </row>
        <row r="38246">
          <cell r="A38246">
            <v>1090690</v>
          </cell>
        </row>
        <row r="38247">
          <cell r="A38247">
            <v>1090690</v>
          </cell>
        </row>
        <row r="38248">
          <cell r="A38248">
            <v>1090690</v>
          </cell>
        </row>
        <row r="38249">
          <cell r="A38249">
            <v>1090690</v>
          </cell>
        </row>
        <row r="38250">
          <cell r="A38250">
            <v>1090690</v>
          </cell>
        </row>
        <row r="38251">
          <cell r="A38251">
            <v>1090690</v>
          </cell>
        </row>
        <row r="38252">
          <cell r="A38252">
            <v>1090690</v>
          </cell>
        </row>
        <row r="38253">
          <cell r="A38253">
            <v>1090690</v>
          </cell>
        </row>
        <row r="38254">
          <cell r="A38254">
            <v>1090690</v>
          </cell>
        </row>
        <row r="38255">
          <cell r="A38255">
            <v>1090690</v>
          </cell>
        </row>
        <row r="38256">
          <cell r="A38256">
            <v>1090690</v>
          </cell>
        </row>
        <row r="38257">
          <cell r="A38257">
            <v>1090690</v>
          </cell>
        </row>
        <row r="38258">
          <cell r="A38258">
            <v>1090690</v>
          </cell>
        </row>
        <row r="38259">
          <cell r="A38259">
            <v>1090690</v>
          </cell>
        </row>
        <row r="38260">
          <cell r="A38260">
            <v>1090691</v>
          </cell>
        </row>
        <row r="38261">
          <cell r="A38261">
            <v>1090691</v>
          </cell>
        </row>
        <row r="38262">
          <cell r="A38262">
            <v>1090691</v>
          </cell>
        </row>
        <row r="38263">
          <cell r="A38263">
            <v>1090691</v>
          </cell>
        </row>
        <row r="38264">
          <cell r="A38264">
            <v>1090691</v>
          </cell>
        </row>
        <row r="38265">
          <cell r="A38265">
            <v>1090691</v>
          </cell>
        </row>
        <row r="38266">
          <cell r="A38266">
            <v>1090691</v>
          </cell>
        </row>
        <row r="38267">
          <cell r="A38267">
            <v>1090691</v>
          </cell>
        </row>
        <row r="38268">
          <cell r="A38268">
            <v>1090691</v>
          </cell>
        </row>
        <row r="38269">
          <cell r="A38269">
            <v>1090691</v>
          </cell>
        </row>
        <row r="38270">
          <cell r="A38270">
            <v>1090691</v>
          </cell>
        </row>
        <row r="38271">
          <cell r="A38271">
            <v>1090691</v>
          </cell>
        </row>
        <row r="38272">
          <cell r="A38272">
            <v>1090691</v>
          </cell>
        </row>
        <row r="38273">
          <cell r="A38273">
            <v>1090691</v>
          </cell>
        </row>
        <row r="38274">
          <cell r="A38274">
            <v>1090691</v>
          </cell>
        </row>
        <row r="38275">
          <cell r="A38275">
            <v>1090691</v>
          </cell>
        </row>
        <row r="38276">
          <cell r="A38276">
            <v>1090691</v>
          </cell>
        </row>
        <row r="38277">
          <cell r="A38277">
            <v>1090691</v>
          </cell>
        </row>
        <row r="38278">
          <cell r="A38278">
            <v>1090691</v>
          </cell>
        </row>
        <row r="38279">
          <cell r="A38279">
            <v>1090691</v>
          </cell>
        </row>
        <row r="38280">
          <cell r="A38280">
            <v>1090691</v>
          </cell>
        </row>
        <row r="38281">
          <cell r="A38281">
            <v>1090691</v>
          </cell>
        </row>
        <row r="38282">
          <cell r="A38282">
            <v>1090691</v>
          </cell>
        </row>
        <row r="38283">
          <cell r="A38283">
            <v>1090691</v>
          </cell>
        </row>
        <row r="38284">
          <cell r="A38284">
            <v>1090691</v>
          </cell>
        </row>
        <row r="38285">
          <cell r="A38285">
            <v>1090691</v>
          </cell>
        </row>
        <row r="38286">
          <cell r="A38286">
            <v>1090691</v>
          </cell>
        </row>
        <row r="38287">
          <cell r="A38287">
            <v>1090691</v>
          </cell>
        </row>
        <row r="38288">
          <cell r="A38288">
            <v>1090691</v>
          </cell>
        </row>
        <row r="38289">
          <cell r="A38289">
            <v>1090691</v>
          </cell>
        </row>
        <row r="38290">
          <cell r="A38290">
            <v>1090691</v>
          </cell>
        </row>
        <row r="38291">
          <cell r="A38291">
            <v>1090691</v>
          </cell>
        </row>
        <row r="38292">
          <cell r="A38292">
            <v>1090692</v>
          </cell>
        </row>
        <row r="38293">
          <cell r="A38293">
            <v>1090692</v>
          </cell>
        </row>
        <row r="38294">
          <cell r="A38294">
            <v>1090692</v>
          </cell>
        </row>
        <row r="38295">
          <cell r="A38295">
            <v>1090692</v>
          </cell>
        </row>
        <row r="38296">
          <cell r="A38296">
            <v>1090692</v>
          </cell>
        </row>
        <row r="38297">
          <cell r="A38297">
            <v>1090692</v>
          </cell>
        </row>
        <row r="38298">
          <cell r="A38298">
            <v>1090692</v>
          </cell>
        </row>
        <row r="38299">
          <cell r="A38299">
            <v>1090692</v>
          </cell>
        </row>
        <row r="38300">
          <cell r="A38300">
            <v>1090692</v>
          </cell>
        </row>
        <row r="38301">
          <cell r="A38301">
            <v>1090692</v>
          </cell>
        </row>
        <row r="38302">
          <cell r="A38302">
            <v>1090692</v>
          </cell>
        </row>
        <row r="38303">
          <cell r="A38303">
            <v>1090692</v>
          </cell>
        </row>
        <row r="38304">
          <cell r="A38304">
            <v>1090692</v>
          </cell>
        </row>
        <row r="38305">
          <cell r="A38305">
            <v>1090692</v>
          </cell>
        </row>
        <row r="38306">
          <cell r="A38306">
            <v>1090692</v>
          </cell>
        </row>
        <row r="38307">
          <cell r="A38307">
            <v>1090692</v>
          </cell>
        </row>
        <row r="38308">
          <cell r="A38308">
            <v>1090692</v>
          </cell>
        </row>
        <row r="38309">
          <cell r="A38309">
            <v>1090692</v>
          </cell>
        </row>
        <row r="38310">
          <cell r="A38310">
            <v>1090692</v>
          </cell>
        </row>
        <row r="38311">
          <cell r="A38311">
            <v>1090692</v>
          </cell>
        </row>
        <row r="38312">
          <cell r="A38312">
            <v>1090692</v>
          </cell>
        </row>
        <row r="38313">
          <cell r="A38313">
            <v>1090692</v>
          </cell>
        </row>
        <row r="38314">
          <cell r="A38314">
            <v>1090692</v>
          </cell>
        </row>
        <row r="38315">
          <cell r="A38315">
            <v>1090693</v>
          </cell>
        </row>
        <row r="38316">
          <cell r="A38316">
            <v>1090693</v>
          </cell>
        </row>
        <row r="38317">
          <cell r="A38317">
            <v>1090693</v>
          </cell>
        </row>
        <row r="38318">
          <cell r="A38318">
            <v>1090693</v>
          </cell>
        </row>
        <row r="38319">
          <cell r="A38319">
            <v>1090693</v>
          </cell>
        </row>
        <row r="38320">
          <cell r="A38320">
            <v>1090693</v>
          </cell>
        </row>
        <row r="38321">
          <cell r="A38321">
            <v>1090693</v>
          </cell>
        </row>
        <row r="38322">
          <cell r="A38322">
            <v>1090693</v>
          </cell>
        </row>
        <row r="38323">
          <cell r="A38323">
            <v>1090693</v>
          </cell>
        </row>
        <row r="38324">
          <cell r="A38324">
            <v>1090693</v>
          </cell>
        </row>
        <row r="38325">
          <cell r="A38325">
            <v>1090693</v>
          </cell>
        </row>
        <row r="38326">
          <cell r="A38326">
            <v>1090693</v>
          </cell>
        </row>
        <row r="38327">
          <cell r="A38327">
            <v>1090693</v>
          </cell>
        </row>
        <row r="38328">
          <cell r="A38328">
            <v>1090693</v>
          </cell>
        </row>
        <row r="38329">
          <cell r="A38329">
            <v>1090693</v>
          </cell>
        </row>
        <row r="38330">
          <cell r="A38330">
            <v>1090693</v>
          </cell>
        </row>
        <row r="38331">
          <cell r="A38331">
            <v>1090693</v>
          </cell>
        </row>
        <row r="38332">
          <cell r="A38332">
            <v>1090693</v>
          </cell>
        </row>
        <row r="38333">
          <cell r="A38333">
            <v>1090693</v>
          </cell>
        </row>
        <row r="38334">
          <cell r="A38334">
            <v>1090693</v>
          </cell>
        </row>
        <row r="38335">
          <cell r="A38335">
            <v>1090693</v>
          </cell>
        </row>
        <row r="38336">
          <cell r="A38336">
            <v>1090693</v>
          </cell>
        </row>
        <row r="38337">
          <cell r="A38337">
            <v>1090693</v>
          </cell>
        </row>
        <row r="38338">
          <cell r="A38338">
            <v>1090693</v>
          </cell>
        </row>
        <row r="38339">
          <cell r="A38339">
            <v>1090693</v>
          </cell>
        </row>
        <row r="38340">
          <cell r="A38340">
            <v>1090693</v>
          </cell>
        </row>
        <row r="38341">
          <cell r="A38341">
            <v>1090693</v>
          </cell>
        </row>
        <row r="38342">
          <cell r="A38342">
            <v>1090693</v>
          </cell>
        </row>
        <row r="38343">
          <cell r="A38343">
            <v>1090693</v>
          </cell>
        </row>
        <row r="38344">
          <cell r="A38344">
            <v>1090693</v>
          </cell>
        </row>
        <row r="38345">
          <cell r="A38345">
            <v>1090693</v>
          </cell>
        </row>
        <row r="38346">
          <cell r="A38346">
            <v>1090693</v>
          </cell>
        </row>
        <row r="38347">
          <cell r="A38347">
            <v>1090693</v>
          </cell>
        </row>
        <row r="38348">
          <cell r="A38348">
            <v>1090693</v>
          </cell>
        </row>
        <row r="38349">
          <cell r="A38349">
            <v>1090693</v>
          </cell>
        </row>
        <row r="38350">
          <cell r="A38350">
            <v>1090693</v>
          </cell>
        </row>
        <row r="38351">
          <cell r="A38351">
            <v>1090693</v>
          </cell>
        </row>
        <row r="38352">
          <cell r="A38352">
            <v>1090693</v>
          </cell>
        </row>
        <row r="38353">
          <cell r="A38353">
            <v>1090694</v>
          </cell>
        </row>
        <row r="38354">
          <cell r="A38354">
            <v>1090694</v>
          </cell>
        </row>
        <row r="38355">
          <cell r="A38355">
            <v>1090694</v>
          </cell>
        </row>
        <row r="38356">
          <cell r="A38356">
            <v>1090694</v>
          </cell>
        </row>
        <row r="38357">
          <cell r="A38357">
            <v>1090694</v>
          </cell>
        </row>
        <row r="38358">
          <cell r="A38358">
            <v>1090694</v>
          </cell>
        </row>
        <row r="38359">
          <cell r="A38359">
            <v>1090694</v>
          </cell>
        </row>
        <row r="38360">
          <cell r="A38360">
            <v>1090694</v>
          </cell>
        </row>
        <row r="38361">
          <cell r="A38361">
            <v>1090694</v>
          </cell>
        </row>
        <row r="38362">
          <cell r="A38362">
            <v>1090694</v>
          </cell>
        </row>
        <row r="38363">
          <cell r="A38363">
            <v>1090694</v>
          </cell>
        </row>
        <row r="38364">
          <cell r="A38364">
            <v>1090694</v>
          </cell>
        </row>
        <row r="38365">
          <cell r="A38365">
            <v>1090694</v>
          </cell>
        </row>
        <row r="38366">
          <cell r="A38366">
            <v>1090694</v>
          </cell>
        </row>
        <row r="38367">
          <cell r="A38367">
            <v>1090694</v>
          </cell>
        </row>
        <row r="38368">
          <cell r="A38368">
            <v>1090694</v>
          </cell>
        </row>
        <row r="38369">
          <cell r="A38369">
            <v>1090694</v>
          </cell>
        </row>
        <row r="38370">
          <cell r="A38370">
            <v>1090694</v>
          </cell>
        </row>
        <row r="38371">
          <cell r="A38371">
            <v>1090694</v>
          </cell>
        </row>
        <row r="38372">
          <cell r="A38372">
            <v>1090694</v>
          </cell>
        </row>
        <row r="38373">
          <cell r="A38373">
            <v>1090694</v>
          </cell>
        </row>
        <row r="38374">
          <cell r="A38374">
            <v>1090694</v>
          </cell>
        </row>
        <row r="38375">
          <cell r="A38375">
            <v>1090694</v>
          </cell>
        </row>
        <row r="38376">
          <cell r="A38376">
            <v>1090694</v>
          </cell>
        </row>
        <row r="38377">
          <cell r="A38377">
            <v>1090694</v>
          </cell>
        </row>
        <row r="38378">
          <cell r="A38378">
            <v>1090694</v>
          </cell>
        </row>
        <row r="38379">
          <cell r="A38379">
            <v>1090694</v>
          </cell>
        </row>
        <row r="38380">
          <cell r="A38380">
            <v>1090694</v>
          </cell>
        </row>
        <row r="38381">
          <cell r="A38381">
            <v>1090694</v>
          </cell>
        </row>
        <row r="38382">
          <cell r="A38382">
            <v>1090694</v>
          </cell>
        </row>
        <row r="38383">
          <cell r="A38383">
            <v>1090694</v>
          </cell>
        </row>
        <row r="38384">
          <cell r="A38384">
            <v>1090694</v>
          </cell>
        </row>
        <row r="38385">
          <cell r="A38385">
            <v>1090694</v>
          </cell>
        </row>
        <row r="38386">
          <cell r="A38386">
            <v>1090694</v>
          </cell>
        </row>
        <row r="38387">
          <cell r="A38387">
            <v>1090694</v>
          </cell>
        </row>
        <row r="38388">
          <cell r="A38388">
            <v>1090694</v>
          </cell>
        </row>
        <row r="38389">
          <cell r="A38389">
            <v>1090694</v>
          </cell>
        </row>
        <row r="38390">
          <cell r="A38390">
            <v>1090694</v>
          </cell>
        </row>
        <row r="38391">
          <cell r="A38391">
            <v>1090694</v>
          </cell>
        </row>
        <row r="38392">
          <cell r="A38392">
            <v>1090694</v>
          </cell>
        </row>
        <row r="38393">
          <cell r="A38393">
            <v>1090694</v>
          </cell>
        </row>
        <row r="38394">
          <cell r="A38394">
            <v>1090694</v>
          </cell>
        </row>
        <row r="38395">
          <cell r="A38395">
            <v>1090694</v>
          </cell>
        </row>
        <row r="38396">
          <cell r="A38396">
            <v>1090694</v>
          </cell>
        </row>
        <row r="38397">
          <cell r="A38397">
            <v>1090694</v>
          </cell>
        </row>
        <row r="38398">
          <cell r="A38398">
            <v>1090694</v>
          </cell>
        </row>
        <row r="38399">
          <cell r="A38399">
            <v>1090694</v>
          </cell>
        </row>
        <row r="38400">
          <cell r="A38400">
            <v>1090694</v>
          </cell>
        </row>
        <row r="38401">
          <cell r="A38401">
            <v>1090694</v>
          </cell>
        </row>
        <row r="38402">
          <cell r="A38402">
            <v>1090694</v>
          </cell>
        </row>
        <row r="38403">
          <cell r="A38403">
            <v>1090694</v>
          </cell>
        </row>
        <row r="38404">
          <cell r="A38404">
            <v>1090694</v>
          </cell>
        </row>
        <row r="38405">
          <cell r="A38405">
            <v>1090694</v>
          </cell>
        </row>
        <row r="38406">
          <cell r="A38406">
            <v>1090694</v>
          </cell>
        </row>
        <row r="38407">
          <cell r="A38407">
            <v>1090694</v>
          </cell>
        </row>
        <row r="38408">
          <cell r="A38408">
            <v>1090694</v>
          </cell>
        </row>
        <row r="38409">
          <cell r="A38409">
            <v>1090694</v>
          </cell>
        </row>
        <row r="38410">
          <cell r="A38410">
            <v>1090707</v>
          </cell>
        </row>
        <row r="38411">
          <cell r="A38411">
            <v>1090739</v>
          </cell>
        </row>
        <row r="38412">
          <cell r="A38412">
            <v>1090739</v>
          </cell>
        </row>
        <row r="38413">
          <cell r="A38413">
            <v>1090739</v>
          </cell>
        </row>
        <row r="38414">
          <cell r="A38414">
            <v>1090739</v>
          </cell>
        </row>
        <row r="38415">
          <cell r="A38415">
            <v>1090739</v>
          </cell>
        </row>
        <row r="38416">
          <cell r="A38416">
            <v>1090739</v>
          </cell>
        </row>
        <row r="38417">
          <cell r="A38417">
            <v>1090739</v>
          </cell>
        </row>
        <row r="38418">
          <cell r="A38418">
            <v>1090739</v>
          </cell>
        </row>
        <row r="38419">
          <cell r="A38419">
            <v>1090739</v>
          </cell>
        </row>
        <row r="38420">
          <cell r="A38420">
            <v>1090739</v>
          </cell>
        </row>
        <row r="38421">
          <cell r="A38421">
            <v>1090739</v>
          </cell>
        </row>
        <row r="38422">
          <cell r="A38422">
            <v>1090739</v>
          </cell>
        </row>
        <row r="38423">
          <cell r="A38423">
            <v>1090739</v>
          </cell>
        </row>
        <row r="38424">
          <cell r="A38424">
            <v>1090739</v>
          </cell>
        </row>
        <row r="38425">
          <cell r="A38425">
            <v>1090739</v>
          </cell>
        </row>
        <row r="38426">
          <cell r="A38426">
            <v>1090739</v>
          </cell>
        </row>
        <row r="38427">
          <cell r="A38427">
            <v>1090739</v>
          </cell>
        </row>
        <row r="38428">
          <cell r="A38428">
            <v>1090739</v>
          </cell>
        </row>
        <row r="38429">
          <cell r="A38429">
            <v>1090739</v>
          </cell>
        </row>
        <row r="38430">
          <cell r="A38430">
            <v>1090740</v>
          </cell>
        </row>
        <row r="38431">
          <cell r="A38431">
            <v>1090740</v>
          </cell>
        </row>
        <row r="38432">
          <cell r="A38432">
            <v>1090740</v>
          </cell>
        </row>
        <row r="38433">
          <cell r="A38433">
            <v>1090740</v>
          </cell>
        </row>
        <row r="38434">
          <cell r="A38434">
            <v>1090740</v>
          </cell>
        </row>
        <row r="38435">
          <cell r="A38435">
            <v>1090740</v>
          </cell>
        </row>
        <row r="38436">
          <cell r="A38436">
            <v>1090740</v>
          </cell>
        </row>
        <row r="38437">
          <cell r="A38437">
            <v>1090740</v>
          </cell>
        </row>
        <row r="38438">
          <cell r="A38438">
            <v>1090740</v>
          </cell>
        </row>
        <row r="38439">
          <cell r="A38439">
            <v>1090740</v>
          </cell>
        </row>
        <row r="38440">
          <cell r="A38440">
            <v>1090740</v>
          </cell>
        </row>
        <row r="38441">
          <cell r="A38441">
            <v>1090740</v>
          </cell>
        </row>
        <row r="38442">
          <cell r="A38442">
            <v>1090741</v>
          </cell>
        </row>
        <row r="38443">
          <cell r="A38443">
            <v>1090741</v>
          </cell>
        </row>
        <row r="38444">
          <cell r="A38444">
            <v>1090741</v>
          </cell>
        </row>
        <row r="38445">
          <cell r="A38445">
            <v>1090741</v>
          </cell>
        </row>
        <row r="38446">
          <cell r="A38446">
            <v>1090741</v>
          </cell>
        </row>
        <row r="38447">
          <cell r="A38447">
            <v>1090741</v>
          </cell>
        </row>
        <row r="38448">
          <cell r="A38448">
            <v>1090741</v>
          </cell>
        </row>
        <row r="38449">
          <cell r="A38449">
            <v>1090741</v>
          </cell>
        </row>
        <row r="38450">
          <cell r="A38450">
            <v>1090741</v>
          </cell>
        </row>
        <row r="38451">
          <cell r="A38451">
            <v>1090741</v>
          </cell>
        </row>
        <row r="38452">
          <cell r="A38452">
            <v>1090741</v>
          </cell>
        </row>
        <row r="38453">
          <cell r="A38453">
            <v>1090741</v>
          </cell>
        </row>
        <row r="38454">
          <cell r="A38454">
            <v>1090741</v>
          </cell>
        </row>
        <row r="38455">
          <cell r="A38455">
            <v>1090741</v>
          </cell>
        </row>
        <row r="38456">
          <cell r="A38456">
            <v>1090741</v>
          </cell>
        </row>
        <row r="38457">
          <cell r="A38457">
            <v>1090741</v>
          </cell>
        </row>
        <row r="38458">
          <cell r="A38458">
            <v>1090741</v>
          </cell>
        </row>
        <row r="38459">
          <cell r="A38459">
            <v>1090741</v>
          </cell>
        </row>
        <row r="38460">
          <cell r="A38460">
            <v>1090741</v>
          </cell>
        </row>
        <row r="38461">
          <cell r="A38461">
            <v>1090741</v>
          </cell>
        </row>
        <row r="38462">
          <cell r="A38462">
            <v>1090741</v>
          </cell>
        </row>
        <row r="38463">
          <cell r="A38463">
            <v>1090741</v>
          </cell>
        </row>
        <row r="38464">
          <cell r="A38464">
            <v>1090741</v>
          </cell>
        </row>
        <row r="38465">
          <cell r="A38465">
            <v>1090743</v>
          </cell>
        </row>
        <row r="38466">
          <cell r="A38466">
            <v>1090743</v>
          </cell>
        </row>
        <row r="38467">
          <cell r="A38467">
            <v>1090743</v>
          </cell>
        </row>
        <row r="38468">
          <cell r="A38468">
            <v>1090743</v>
          </cell>
        </row>
        <row r="38469">
          <cell r="A38469">
            <v>1090743</v>
          </cell>
        </row>
        <row r="38470">
          <cell r="A38470">
            <v>1090743</v>
          </cell>
        </row>
        <row r="38471">
          <cell r="A38471">
            <v>1090743</v>
          </cell>
        </row>
        <row r="38472">
          <cell r="A38472">
            <v>1090743</v>
          </cell>
        </row>
        <row r="38473">
          <cell r="A38473">
            <v>1090743</v>
          </cell>
        </row>
        <row r="38474">
          <cell r="A38474">
            <v>1090743</v>
          </cell>
        </row>
        <row r="38475">
          <cell r="A38475">
            <v>1090743</v>
          </cell>
        </row>
        <row r="38476">
          <cell r="A38476">
            <v>1090743</v>
          </cell>
        </row>
        <row r="38477">
          <cell r="A38477">
            <v>1090743</v>
          </cell>
        </row>
        <row r="38478">
          <cell r="A38478">
            <v>1090743</v>
          </cell>
        </row>
        <row r="38479">
          <cell r="A38479">
            <v>1090743</v>
          </cell>
        </row>
        <row r="38480">
          <cell r="A38480">
            <v>1090743</v>
          </cell>
        </row>
        <row r="38481">
          <cell r="A38481">
            <v>1090743</v>
          </cell>
        </row>
        <row r="38482">
          <cell r="A38482">
            <v>1090743</v>
          </cell>
        </row>
        <row r="38483">
          <cell r="A38483">
            <v>1090743</v>
          </cell>
        </row>
        <row r="38484">
          <cell r="A38484">
            <v>1090743</v>
          </cell>
        </row>
        <row r="38485">
          <cell r="A38485">
            <v>1090743</v>
          </cell>
        </row>
        <row r="38486">
          <cell r="A38486">
            <v>1090743</v>
          </cell>
        </row>
        <row r="38487">
          <cell r="A38487">
            <v>1090743</v>
          </cell>
        </row>
        <row r="38488">
          <cell r="A38488">
            <v>1090743</v>
          </cell>
        </row>
        <row r="38489">
          <cell r="A38489">
            <v>1090743</v>
          </cell>
        </row>
        <row r="38490">
          <cell r="A38490">
            <v>1090743</v>
          </cell>
        </row>
        <row r="38491">
          <cell r="A38491">
            <v>1090743</v>
          </cell>
        </row>
        <row r="38492">
          <cell r="A38492">
            <v>1090743</v>
          </cell>
        </row>
        <row r="38493">
          <cell r="A38493">
            <v>1090743</v>
          </cell>
        </row>
        <row r="38494">
          <cell r="A38494">
            <v>1090743</v>
          </cell>
        </row>
        <row r="38495">
          <cell r="A38495">
            <v>1090743</v>
          </cell>
        </row>
        <row r="38496">
          <cell r="A38496">
            <v>1090743</v>
          </cell>
        </row>
        <row r="38497">
          <cell r="A38497">
            <v>1090744</v>
          </cell>
        </row>
        <row r="38498">
          <cell r="A38498">
            <v>1090744</v>
          </cell>
        </row>
        <row r="38499">
          <cell r="A38499">
            <v>1090744</v>
          </cell>
        </row>
        <row r="38500">
          <cell r="A38500">
            <v>1090744</v>
          </cell>
        </row>
        <row r="38501">
          <cell r="A38501">
            <v>1090744</v>
          </cell>
        </row>
        <row r="38502">
          <cell r="A38502">
            <v>1090744</v>
          </cell>
        </row>
        <row r="38503">
          <cell r="A38503">
            <v>1090744</v>
          </cell>
        </row>
        <row r="38504">
          <cell r="A38504">
            <v>1090744</v>
          </cell>
        </row>
        <row r="38505">
          <cell r="A38505">
            <v>1090744</v>
          </cell>
        </row>
        <row r="38506">
          <cell r="A38506">
            <v>1090744</v>
          </cell>
        </row>
        <row r="38507">
          <cell r="A38507">
            <v>1090744</v>
          </cell>
        </row>
        <row r="38508">
          <cell r="A38508">
            <v>1090744</v>
          </cell>
        </row>
        <row r="38509">
          <cell r="A38509">
            <v>1090744</v>
          </cell>
        </row>
        <row r="38510">
          <cell r="A38510">
            <v>1090744</v>
          </cell>
        </row>
        <row r="38511">
          <cell r="A38511">
            <v>1090744</v>
          </cell>
        </row>
        <row r="38512">
          <cell r="A38512">
            <v>1090744</v>
          </cell>
        </row>
        <row r="38513">
          <cell r="A38513">
            <v>1090744</v>
          </cell>
        </row>
        <row r="38514">
          <cell r="A38514">
            <v>1090744</v>
          </cell>
        </row>
        <row r="38515">
          <cell r="A38515">
            <v>1090744</v>
          </cell>
        </row>
        <row r="38516">
          <cell r="A38516">
            <v>1090744</v>
          </cell>
        </row>
        <row r="38517">
          <cell r="A38517">
            <v>1090744</v>
          </cell>
        </row>
        <row r="38518">
          <cell r="A38518">
            <v>1090744</v>
          </cell>
        </row>
        <row r="38519">
          <cell r="A38519">
            <v>1090744</v>
          </cell>
        </row>
        <row r="38520">
          <cell r="A38520">
            <v>1090744</v>
          </cell>
        </row>
        <row r="38521">
          <cell r="A38521">
            <v>1090744</v>
          </cell>
        </row>
        <row r="38522">
          <cell r="A38522">
            <v>1090744</v>
          </cell>
        </row>
        <row r="38523">
          <cell r="A38523">
            <v>1090744</v>
          </cell>
        </row>
        <row r="38524">
          <cell r="A38524">
            <v>1090745</v>
          </cell>
        </row>
        <row r="38525">
          <cell r="A38525">
            <v>1090745</v>
          </cell>
        </row>
        <row r="38526">
          <cell r="A38526">
            <v>1090745</v>
          </cell>
        </row>
        <row r="38527">
          <cell r="A38527">
            <v>1090745</v>
          </cell>
        </row>
        <row r="38528">
          <cell r="A38528">
            <v>1090745</v>
          </cell>
        </row>
        <row r="38529">
          <cell r="A38529">
            <v>1090745</v>
          </cell>
        </row>
        <row r="38530">
          <cell r="A38530">
            <v>1090745</v>
          </cell>
        </row>
        <row r="38531">
          <cell r="A38531">
            <v>1090745</v>
          </cell>
        </row>
        <row r="38532">
          <cell r="A38532">
            <v>1090745</v>
          </cell>
        </row>
        <row r="38533">
          <cell r="A38533">
            <v>1090745</v>
          </cell>
        </row>
        <row r="38534">
          <cell r="A38534">
            <v>1090745</v>
          </cell>
        </row>
        <row r="38535">
          <cell r="A38535">
            <v>1090745</v>
          </cell>
        </row>
        <row r="38536">
          <cell r="A38536">
            <v>1090745</v>
          </cell>
        </row>
        <row r="38537">
          <cell r="A38537">
            <v>1090745</v>
          </cell>
        </row>
        <row r="38538">
          <cell r="A38538">
            <v>1090745</v>
          </cell>
        </row>
        <row r="38539">
          <cell r="A38539">
            <v>1090745</v>
          </cell>
        </row>
        <row r="38540">
          <cell r="A38540">
            <v>1090745</v>
          </cell>
        </row>
        <row r="38541">
          <cell r="A38541">
            <v>1090745</v>
          </cell>
        </row>
        <row r="38542">
          <cell r="A38542">
            <v>1090745</v>
          </cell>
        </row>
        <row r="38543">
          <cell r="A38543">
            <v>1090745</v>
          </cell>
        </row>
        <row r="38544">
          <cell r="A38544">
            <v>1090746</v>
          </cell>
        </row>
        <row r="38545">
          <cell r="A38545">
            <v>1090746</v>
          </cell>
        </row>
        <row r="38546">
          <cell r="A38546">
            <v>1090746</v>
          </cell>
        </row>
        <row r="38547">
          <cell r="A38547">
            <v>1090746</v>
          </cell>
        </row>
        <row r="38548">
          <cell r="A38548">
            <v>1090746</v>
          </cell>
        </row>
        <row r="38549">
          <cell r="A38549">
            <v>1090746</v>
          </cell>
        </row>
        <row r="38550">
          <cell r="A38550">
            <v>1090746</v>
          </cell>
        </row>
        <row r="38551">
          <cell r="A38551">
            <v>1090746</v>
          </cell>
        </row>
        <row r="38552">
          <cell r="A38552">
            <v>1090746</v>
          </cell>
        </row>
        <row r="38553">
          <cell r="A38553">
            <v>1090746</v>
          </cell>
        </row>
        <row r="38554">
          <cell r="A38554">
            <v>1090746</v>
          </cell>
        </row>
        <row r="38555">
          <cell r="A38555">
            <v>1090746</v>
          </cell>
        </row>
        <row r="38556">
          <cell r="A38556">
            <v>1090746</v>
          </cell>
        </row>
        <row r="38557">
          <cell r="A38557">
            <v>1090746</v>
          </cell>
        </row>
        <row r="38558">
          <cell r="A38558">
            <v>1090746</v>
          </cell>
        </row>
        <row r="38559">
          <cell r="A38559">
            <v>1090746</v>
          </cell>
        </row>
        <row r="38560">
          <cell r="A38560">
            <v>1090746</v>
          </cell>
        </row>
        <row r="38561">
          <cell r="A38561">
            <v>1090746</v>
          </cell>
        </row>
        <row r="38562">
          <cell r="A38562">
            <v>1090746</v>
          </cell>
        </row>
        <row r="38563">
          <cell r="A38563">
            <v>1090746</v>
          </cell>
        </row>
        <row r="38564">
          <cell r="A38564">
            <v>1090746</v>
          </cell>
        </row>
        <row r="38565">
          <cell r="A38565">
            <v>1090746</v>
          </cell>
        </row>
        <row r="38566">
          <cell r="A38566">
            <v>1090746</v>
          </cell>
        </row>
        <row r="38567">
          <cell r="A38567">
            <v>1090746</v>
          </cell>
        </row>
        <row r="38568">
          <cell r="A38568">
            <v>1090746</v>
          </cell>
        </row>
        <row r="38569">
          <cell r="A38569">
            <v>1090746</v>
          </cell>
        </row>
        <row r="38570">
          <cell r="A38570">
            <v>1090747</v>
          </cell>
        </row>
        <row r="38571">
          <cell r="A38571">
            <v>1090747</v>
          </cell>
        </row>
        <row r="38572">
          <cell r="A38572">
            <v>1090747</v>
          </cell>
        </row>
        <row r="38573">
          <cell r="A38573">
            <v>1090747</v>
          </cell>
        </row>
        <row r="38574">
          <cell r="A38574">
            <v>1090747</v>
          </cell>
        </row>
        <row r="38575">
          <cell r="A38575">
            <v>1090747</v>
          </cell>
        </row>
        <row r="38576">
          <cell r="A38576">
            <v>1090747</v>
          </cell>
        </row>
        <row r="38577">
          <cell r="A38577">
            <v>1090747</v>
          </cell>
        </row>
        <row r="38578">
          <cell r="A38578">
            <v>1090747</v>
          </cell>
        </row>
        <row r="38579">
          <cell r="A38579">
            <v>1090747</v>
          </cell>
        </row>
        <row r="38580">
          <cell r="A38580">
            <v>1090747</v>
          </cell>
        </row>
        <row r="38581">
          <cell r="A38581">
            <v>1090747</v>
          </cell>
        </row>
        <row r="38582">
          <cell r="A38582">
            <v>1090747</v>
          </cell>
        </row>
        <row r="38583">
          <cell r="A38583">
            <v>1090747</v>
          </cell>
        </row>
        <row r="38584">
          <cell r="A38584">
            <v>1090747</v>
          </cell>
        </row>
        <row r="38585">
          <cell r="A38585">
            <v>1090747</v>
          </cell>
        </row>
        <row r="38586">
          <cell r="A38586">
            <v>1090747</v>
          </cell>
        </row>
        <row r="38587">
          <cell r="A38587">
            <v>1090747</v>
          </cell>
        </row>
        <row r="38588">
          <cell r="A38588">
            <v>1090747</v>
          </cell>
        </row>
        <row r="38589">
          <cell r="A38589">
            <v>1090747</v>
          </cell>
        </row>
        <row r="38590">
          <cell r="A38590">
            <v>1090766</v>
          </cell>
        </row>
        <row r="38591">
          <cell r="A38591">
            <v>1090766</v>
          </cell>
        </row>
        <row r="38592">
          <cell r="A38592">
            <v>1090766</v>
          </cell>
        </row>
        <row r="38593">
          <cell r="A38593">
            <v>1090766</v>
          </cell>
        </row>
        <row r="38594">
          <cell r="A38594">
            <v>1090766</v>
          </cell>
        </row>
        <row r="38595">
          <cell r="A38595">
            <v>1090766</v>
          </cell>
        </row>
        <row r="38596">
          <cell r="A38596">
            <v>1090766</v>
          </cell>
        </row>
        <row r="38597">
          <cell r="A38597">
            <v>1090766</v>
          </cell>
        </row>
        <row r="38598">
          <cell r="A38598">
            <v>1090766</v>
          </cell>
        </row>
        <row r="38599">
          <cell r="A38599">
            <v>1090766</v>
          </cell>
        </row>
        <row r="38600">
          <cell r="A38600">
            <v>1090767</v>
          </cell>
        </row>
        <row r="38601">
          <cell r="A38601">
            <v>1090767</v>
          </cell>
        </row>
        <row r="38602">
          <cell r="A38602">
            <v>1090767</v>
          </cell>
        </row>
        <row r="38603">
          <cell r="A38603">
            <v>1090767</v>
          </cell>
        </row>
        <row r="38604">
          <cell r="A38604">
            <v>1090767</v>
          </cell>
        </row>
        <row r="38605">
          <cell r="A38605">
            <v>1090767</v>
          </cell>
        </row>
        <row r="38606">
          <cell r="A38606">
            <v>1090767</v>
          </cell>
        </row>
        <row r="38607">
          <cell r="A38607">
            <v>1090767</v>
          </cell>
        </row>
        <row r="38608">
          <cell r="A38608">
            <v>1090767</v>
          </cell>
        </row>
        <row r="38609">
          <cell r="A38609">
            <v>1090767</v>
          </cell>
        </row>
        <row r="38610">
          <cell r="A38610">
            <v>1090767</v>
          </cell>
        </row>
        <row r="38611">
          <cell r="A38611">
            <v>1090767</v>
          </cell>
        </row>
        <row r="38612">
          <cell r="A38612">
            <v>1090951</v>
          </cell>
        </row>
        <row r="38613">
          <cell r="A38613">
            <v>1090951</v>
          </cell>
        </row>
        <row r="38614">
          <cell r="A38614">
            <v>1090951</v>
          </cell>
        </row>
        <row r="38615">
          <cell r="A38615">
            <v>1090951</v>
          </cell>
        </row>
        <row r="38616">
          <cell r="A38616">
            <v>1090951</v>
          </cell>
        </row>
        <row r="38617">
          <cell r="A38617">
            <v>1090951</v>
          </cell>
        </row>
        <row r="38618">
          <cell r="A38618">
            <v>1090951</v>
          </cell>
        </row>
        <row r="38619">
          <cell r="A38619">
            <v>1090951</v>
          </cell>
        </row>
        <row r="38620">
          <cell r="A38620">
            <v>1090951</v>
          </cell>
        </row>
        <row r="38621">
          <cell r="A38621">
            <v>1090951</v>
          </cell>
        </row>
        <row r="38622">
          <cell r="A38622">
            <v>1090951</v>
          </cell>
        </row>
        <row r="38623">
          <cell r="A38623">
            <v>1090951</v>
          </cell>
        </row>
        <row r="38624">
          <cell r="A38624">
            <v>1090951</v>
          </cell>
        </row>
        <row r="38625">
          <cell r="A38625">
            <v>1090951</v>
          </cell>
        </row>
        <row r="38626">
          <cell r="A38626">
            <v>1091056</v>
          </cell>
        </row>
        <row r="38627">
          <cell r="A38627">
            <v>1091061</v>
          </cell>
        </row>
        <row r="38628">
          <cell r="A38628">
            <v>1091099</v>
          </cell>
        </row>
        <row r="38629">
          <cell r="A38629">
            <v>1091099</v>
          </cell>
        </row>
        <row r="38630">
          <cell r="A38630">
            <v>1091100</v>
          </cell>
        </row>
        <row r="38631">
          <cell r="A38631">
            <v>1091292</v>
          </cell>
        </row>
        <row r="38632">
          <cell r="A38632">
            <v>1091292</v>
          </cell>
        </row>
        <row r="38633">
          <cell r="A38633">
            <v>1091292</v>
          </cell>
        </row>
        <row r="38634">
          <cell r="A38634">
            <v>1091293</v>
          </cell>
        </row>
        <row r="38635">
          <cell r="A38635">
            <v>1091297</v>
          </cell>
        </row>
        <row r="38636">
          <cell r="A38636">
            <v>1091297</v>
          </cell>
        </row>
        <row r="38637">
          <cell r="A38637">
            <v>1091299</v>
          </cell>
        </row>
        <row r="38638">
          <cell r="A38638">
            <v>1091301</v>
          </cell>
        </row>
        <row r="38639">
          <cell r="A38639">
            <v>1091302</v>
          </cell>
        </row>
        <row r="38640">
          <cell r="A38640">
            <v>1091303</v>
          </cell>
        </row>
        <row r="38641">
          <cell r="A38641">
            <v>1091304</v>
          </cell>
        </row>
        <row r="38642">
          <cell r="A38642">
            <v>1091305</v>
          </cell>
        </row>
        <row r="38643">
          <cell r="A38643">
            <v>1091306</v>
          </cell>
        </row>
        <row r="38644">
          <cell r="A38644">
            <v>1091408</v>
          </cell>
        </row>
        <row r="38645">
          <cell r="A38645">
            <v>1091409</v>
          </cell>
        </row>
        <row r="38646">
          <cell r="A38646">
            <v>1091442</v>
          </cell>
        </row>
        <row r="38647">
          <cell r="A38647">
            <v>1091443</v>
          </cell>
        </row>
        <row r="38648">
          <cell r="A38648">
            <v>1091602</v>
          </cell>
        </row>
        <row r="38649">
          <cell r="A38649">
            <v>1091604</v>
          </cell>
        </row>
        <row r="38650">
          <cell r="A38650">
            <v>1091647</v>
          </cell>
        </row>
        <row r="38651">
          <cell r="A38651">
            <v>1091648</v>
          </cell>
        </row>
        <row r="38652">
          <cell r="A38652">
            <v>1091650</v>
          </cell>
        </row>
        <row r="38653">
          <cell r="A38653">
            <v>1091650</v>
          </cell>
        </row>
        <row r="38654">
          <cell r="A38654">
            <v>1091650</v>
          </cell>
        </row>
        <row r="38655">
          <cell r="A38655">
            <v>1091650</v>
          </cell>
        </row>
        <row r="38656">
          <cell r="A38656">
            <v>1091650</v>
          </cell>
        </row>
        <row r="38657">
          <cell r="A38657">
            <v>1091651</v>
          </cell>
        </row>
        <row r="38658">
          <cell r="A38658">
            <v>1091949</v>
          </cell>
        </row>
        <row r="38659">
          <cell r="A38659">
            <v>1092184</v>
          </cell>
        </row>
        <row r="38660">
          <cell r="A38660">
            <v>1092184</v>
          </cell>
        </row>
        <row r="38661">
          <cell r="A38661">
            <v>1092184</v>
          </cell>
        </row>
        <row r="38662">
          <cell r="A38662">
            <v>1092184</v>
          </cell>
        </row>
        <row r="38663">
          <cell r="A38663">
            <v>1092184</v>
          </cell>
        </row>
        <row r="38664">
          <cell r="A38664">
            <v>1092184</v>
          </cell>
        </row>
        <row r="38665">
          <cell r="A38665">
            <v>1092184</v>
          </cell>
        </row>
        <row r="38666">
          <cell r="A38666">
            <v>1092184</v>
          </cell>
        </row>
        <row r="38667">
          <cell r="A38667">
            <v>1092184</v>
          </cell>
        </row>
        <row r="38668">
          <cell r="A38668">
            <v>1092184</v>
          </cell>
        </row>
        <row r="38669">
          <cell r="A38669">
            <v>1092184</v>
          </cell>
        </row>
        <row r="38670">
          <cell r="A38670">
            <v>1092184</v>
          </cell>
        </row>
        <row r="38671">
          <cell r="A38671">
            <v>1092184</v>
          </cell>
        </row>
        <row r="38672">
          <cell r="A38672">
            <v>1092184</v>
          </cell>
        </row>
        <row r="38673">
          <cell r="A38673">
            <v>1092184</v>
          </cell>
        </row>
        <row r="38674">
          <cell r="A38674">
            <v>1092184</v>
          </cell>
        </row>
        <row r="38675">
          <cell r="A38675">
            <v>1092184</v>
          </cell>
        </row>
        <row r="38676">
          <cell r="A38676">
            <v>1092184</v>
          </cell>
        </row>
        <row r="38677">
          <cell r="A38677">
            <v>1092184</v>
          </cell>
        </row>
        <row r="38678">
          <cell r="A38678">
            <v>1092184</v>
          </cell>
        </row>
        <row r="38679">
          <cell r="A38679">
            <v>1092184</v>
          </cell>
        </row>
        <row r="38680">
          <cell r="A38680">
            <v>1092260</v>
          </cell>
        </row>
        <row r="38681">
          <cell r="A38681">
            <v>1092260</v>
          </cell>
        </row>
        <row r="38682">
          <cell r="A38682">
            <v>1092260</v>
          </cell>
        </row>
        <row r="38683">
          <cell r="A38683">
            <v>1092260</v>
          </cell>
        </row>
        <row r="38684">
          <cell r="A38684">
            <v>1092260</v>
          </cell>
        </row>
        <row r="38685">
          <cell r="A38685">
            <v>1092260</v>
          </cell>
        </row>
        <row r="38686">
          <cell r="A38686">
            <v>1092260</v>
          </cell>
        </row>
        <row r="38687">
          <cell r="A38687">
            <v>1092262</v>
          </cell>
        </row>
        <row r="38688">
          <cell r="A38688">
            <v>1092264</v>
          </cell>
        </row>
        <row r="38689">
          <cell r="A38689">
            <v>1092281</v>
          </cell>
        </row>
        <row r="38690">
          <cell r="A38690">
            <v>1092366</v>
          </cell>
        </row>
        <row r="38691">
          <cell r="A38691">
            <v>1092484</v>
          </cell>
        </row>
        <row r="38692">
          <cell r="A38692">
            <v>1092492</v>
          </cell>
        </row>
        <row r="38693">
          <cell r="A38693">
            <v>1092529</v>
          </cell>
        </row>
        <row r="38694">
          <cell r="A38694">
            <v>1092568</v>
          </cell>
        </row>
        <row r="38695">
          <cell r="A38695">
            <v>1092568</v>
          </cell>
        </row>
        <row r="38696">
          <cell r="A38696">
            <v>1092568</v>
          </cell>
        </row>
        <row r="38697">
          <cell r="A38697">
            <v>1092568</v>
          </cell>
        </row>
        <row r="38698">
          <cell r="A38698">
            <v>1092568</v>
          </cell>
        </row>
        <row r="38699">
          <cell r="A38699">
            <v>1092568</v>
          </cell>
        </row>
        <row r="38700">
          <cell r="A38700">
            <v>1092570</v>
          </cell>
        </row>
        <row r="38701">
          <cell r="A38701">
            <v>1092570</v>
          </cell>
        </row>
        <row r="38702">
          <cell r="A38702">
            <v>1092570</v>
          </cell>
        </row>
        <row r="38703">
          <cell r="A38703">
            <v>1092570</v>
          </cell>
        </row>
        <row r="38704">
          <cell r="A38704">
            <v>1092570</v>
          </cell>
        </row>
        <row r="38705">
          <cell r="A38705">
            <v>1092570</v>
          </cell>
        </row>
        <row r="38706">
          <cell r="A38706">
            <v>1092570</v>
          </cell>
        </row>
        <row r="38707">
          <cell r="A38707">
            <v>1092570</v>
          </cell>
        </row>
        <row r="38708">
          <cell r="A38708">
            <v>1092572</v>
          </cell>
        </row>
        <row r="38709">
          <cell r="A38709">
            <v>1092572</v>
          </cell>
        </row>
        <row r="38710">
          <cell r="A38710">
            <v>1092572</v>
          </cell>
        </row>
        <row r="38711">
          <cell r="A38711">
            <v>1092572</v>
          </cell>
        </row>
        <row r="38712">
          <cell r="A38712">
            <v>1092574</v>
          </cell>
        </row>
        <row r="38713">
          <cell r="A38713">
            <v>1092574</v>
          </cell>
        </row>
        <row r="38714">
          <cell r="A38714">
            <v>1092574</v>
          </cell>
        </row>
        <row r="38715">
          <cell r="A38715">
            <v>1092574</v>
          </cell>
        </row>
        <row r="38716">
          <cell r="A38716">
            <v>1092576</v>
          </cell>
        </row>
        <row r="38717">
          <cell r="A38717">
            <v>1092576</v>
          </cell>
        </row>
        <row r="38718">
          <cell r="A38718">
            <v>1092577</v>
          </cell>
        </row>
        <row r="38719">
          <cell r="A38719">
            <v>1092579</v>
          </cell>
        </row>
        <row r="38720">
          <cell r="A38720">
            <v>1092579</v>
          </cell>
        </row>
        <row r="38721">
          <cell r="A38721">
            <v>1092638</v>
          </cell>
        </row>
        <row r="38722">
          <cell r="A38722">
            <v>1092658</v>
          </cell>
        </row>
        <row r="38723">
          <cell r="A38723">
            <v>1092911</v>
          </cell>
        </row>
        <row r="38724">
          <cell r="A38724">
            <v>1092911</v>
          </cell>
        </row>
        <row r="38725">
          <cell r="A38725">
            <v>1092911</v>
          </cell>
        </row>
        <row r="38726">
          <cell r="A38726">
            <v>1092912</v>
          </cell>
        </row>
        <row r="38727">
          <cell r="A38727">
            <v>1092912</v>
          </cell>
        </row>
        <row r="38728">
          <cell r="A38728">
            <v>1092912</v>
          </cell>
        </row>
        <row r="38729">
          <cell r="A38729">
            <v>1092913</v>
          </cell>
        </row>
        <row r="38730">
          <cell r="A38730">
            <v>1092913</v>
          </cell>
        </row>
        <row r="38731">
          <cell r="A38731">
            <v>1092913</v>
          </cell>
        </row>
        <row r="38732">
          <cell r="A38732">
            <v>1092913</v>
          </cell>
        </row>
        <row r="38733">
          <cell r="A38733">
            <v>1092913</v>
          </cell>
        </row>
        <row r="38734">
          <cell r="A38734">
            <v>1092914</v>
          </cell>
        </row>
        <row r="38735">
          <cell r="A38735">
            <v>1092914</v>
          </cell>
        </row>
        <row r="38736">
          <cell r="A38736">
            <v>1092914</v>
          </cell>
        </row>
        <row r="38737">
          <cell r="A38737">
            <v>1092914</v>
          </cell>
        </row>
        <row r="38738">
          <cell r="A38738">
            <v>1092917</v>
          </cell>
        </row>
        <row r="38739">
          <cell r="A38739">
            <v>1092917</v>
          </cell>
        </row>
        <row r="38740">
          <cell r="A38740">
            <v>1092918</v>
          </cell>
        </row>
        <row r="38741">
          <cell r="A38741">
            <v>1092918</v>
          </cell>
        </row>
        <row r="38742">
          <cell r="A38742">
            <v>1092918</v>
          </cell>
        </row>
        <row r="38743">
          <cell r="A38743">
            <v>1092918</v>
          </cell>
        </row>
        <row r="38744">
          <cell r="A38744">
            <v>1092919</v>
          </cell>
        </row>
        <row r="38745">
          <cell r="A38745">
            <v>1092919</v>
          </cell>
        </row>
        <row r="38746">
          <cell r="A38746">
            <v>1092919</v>
          </cell>
        </row>
        <row r="38747">
          <cell r="A38747">
            <v>1092919</v>
          </cell>
        </row>
        <row r="38748">
          <cell r="A38748">
            <v>1092923</v>
          </cell>
        </row>
        <row r="38749">
          <cell r="A38749">
            <v>1092923</v>
          </cell>
        </row>
        <row r="38750">
          <cell r="A38750">
            <v>1092923</v>
          </cell>
        </row>
        <row r="38751">
          <cell r="A38751">
            <v>1092923</v>
          </cell>
        </row>
        <row r="38752">
          <cell r="A38752">
            <v>1092923</v>
          </cell>
        </row>
        <row r="38753">
          <cell r="A38753">
            <v>1092923</v>
          </cell>
        </row>
        <row r="38754">
          <cell r="A38754">
            <v>1092923</v>
          </cell>
        </row>
        <row r="38755">
          <cell r="A38755">
            <v>1092923</v>
          </cell>
        </row>
        <row r="38756">
          <cell r="A38756">
            <v>1092923</v>
          </cell>
        </row>
        <row r="38757">
          <cell r="A38757">
            <v>1092923</v>
          </cell>
        </row>
        <row r="38758">
          <cell r="A38758">
            <v>1092925</v>
          </cell>
        </row>
        <row r="38759">
          <cell r="A38759">
            <v>1092925</v>
          </cell>
        </row>
        <row r="38760">
          <cell r="A38760">
            <v>1092925</v>
          </cell>
        </row>
        <row r="38761">
          <cell r="A38761">
            <v>1092931</v>
          </cell>
        </row>
        <row r="38762">
          <cell r="A38762">
            <v>1092931</v>
          </cell>
        </row>
        <row r="38763">
          <cell r="A38763">
            <v>1092931</v>
          </cell>
        </row>
        <row r="38764">
          <cell r="A38764">
            <v>1092931</v>
          </cell>
        </row>
        <row r="38765">
          <cell r="A38765">
            <v>1092931</v>
          </cell>
        </row>
        <row r="38766">
          <cell r="A38766">
            <v>1092931</v>
          </cell>
        </row>
        <row r="38767">
          <cell r="A38767">
            <v>1092931</v>
          </cell>
        </row>
        <row r="38768">
          <cell r="A38768">
            <v>1092932</v>
          </cell>
        </row>
        <row r="38769">
          <cell r="A38769">
            <v>1092932</v>
          </cell>
        </row>
        <row r="38770">
          <cell r="A38770">
            <v>1092932</v>
          </cell>
        </row>
        <row r="38771">
          <cell r="A38771">
            <v>1092932</v>
          </cell>
        </row>
        <row r="38772">
          <cell r="A38772">
            <v>1092932</v>
          </cell>
        </row>
        <row r="38773">
          <cell r="A38773">
            <v>1092932</v>
          </cell>
        </row>
        <row r="38774">
          <cell r="A38774">
            <v>1092932</v>
          </cell>
        </row>
        <row r="38775">
          <cell r="A38775">
            <v>1092932</v>
          </cell>
        </row>
        <row r="38776">
          <cell r="A38776">
            <v>1092932</v>
          </cell>
        </row>
        <row r="38777">
          <cell r="A38777">
            <v>1092932</v>
          </cell>
        </row>
        <row r="38778">
          <cell r="A38778">
            <v>1092933</v>
          </cell>
        </row>
        <row r="38779">
          <cell r="A38779">
            <v>1092933</v>
          </cell>
        </row>
        <row r="38780">
          <cell r="A38780">
            <v>1092933</v>
          </cell>
        </row>
        <row r="38781">
          <cell r="A38781">
            <v>1092933</v>
          </cell>
        </row>
        <row r="38782">
          <cell r="A38782">
            <v>1092933</v>
          </cell>
        </row>
        <row r="38783">
          <cell r="A38783">
            <v>1092933</v>
          </cell>
        </row>
        <row r="38784">
          <cell r="A38784">
            <v>1092938</v>
          </cell>
        </row>
        <row r="38785">
          <cell r="A38785">
            <v>1092938</v>
          </cell>
        </row>
        <row r="38786">
          <cell r="A38786">
            <v>1092938</v>
          </cell>
        </row>
        <row r="38787">
          <cell r="A38787">
            <v>1092938</v>
          </cell>
        </row>
        <row r="38788">
          <cell r="A38788">
            <v>1092938</v>
          </cell>
        </row>
        <row r="38789">
          <cell r="A38789">
            <v>1092938</v>
          </cell>
        </row>
        <row r="38790">
          <cell r="A38790">
            <v>1092938</v>
          </cell>
        </row>
        <row r="38791">
          <cell r="A38791">
            <v>1092938</v>
          </cell>
        </row>
        <row r="38792">
          <cell r="A38792">
            <v>1092938</v>
          </cell>
        </row>
        <row r="38793">
          <cell r="A38793">
            <v>1092938</v>
          </cell>
        </row>
        <row r="38794">
          <cell r="A38794">
            <v>1092938</v>
          </cell>
        </row>
        <row r="38795">
          <cell r="A38795">
            <v>1092938</v>
          </cell>
        </row>
        <row r="38796">
          <cell r="A38796">
            <v>1092938</v>
          </cell>
        </row>
        <row r="38797">
          <cell r="A38797">
            <v>1092938</v>
          </cell>
        </row>
        <row r="38798">
          <cell r="A38798">
            <v>1092938</v>
          </cell>
        </row>
        <row r="38799">
          <cell r="A38799">
            <v>1092938</v>
          </cell>
        </row>
        <row r="38800">
          <cell r="A38800">
            <v>1092938</v>
          </cell>
        </row>
        <row r="38801">
          <cell r="A38801">
            <v>1092938</v>
          </cell>
        </row>
        <row r="38802">
          <cell r="A38802">
            <v>1092938</v>
          </cell>
        </row>
        <row r="38803">
          <cell r="A38803">
            <v>1092938</v>
          </cell>
        </row>
        <row r="38804">
          <cell r="A38804">
            <v>1092938</v>
          </cell>
        </row>
        <row r="38805">
          <cell r="A38805">
            <v>1092938</v>
          </cell>
        </row>
        <row r="38806">
          <cell r="A38806">
            <v>1092938</v>
          </cell>
        </row>
        <row r="38807">
          <cell r="A38807">
            <v>1092938</v>
          </cell>
        </row>
        <row r="38808">
          <cell r="A38808">
            <v>1092938</v>
          </cell>
        </row>
        <row r="38809">
          <cell r="A38809">
            <v>1092938</v>
          </cell>
        </row>
        <row r="38810">
          <cell r="A38810">
            <v>1092938</v>
          </cell>
        </row>
        <row r="38811">
          <cell r="A38811">
            <v>1092940</v>
          </cell>
        </row>
        <row r="38812">
          <cell r="A38812">
            <v>1092940</v>
          </cell>
        </row>
        <row r="38813">
          <cell r="A38813">
            <v>1092940</v>
          </cell>
        </row>
        <row r="38814">
          <cell r="A38814">
            <v>1092940</v>
          </cell>
        </row>
        <row r="38815">
          <cell r="A38815">
            <v>1092940</v>
          </cell>
        </row>
        <row r="38816">
          <cell r="A38816">
            <v>1092940</v>
          </cell>
        </row>
        <row r="38817">
          <cell r="A38817">
            <v>1092940</v>
          </cell>
        </row>
        <row r="38818">
          <cell r="A38818">
            <v>1092940</v>
          </cell>
        </row>
        <row r="38819">
          <cell r="A38819">
            <v>1092940</v>
          </cell>
        </row>
        <row r="38820">
          <cell r="A38820">
            <v>1092940</v>
          </cell>
        </row>
        <row r="38821">
          <cell r="A38821">
            <v>1092940</v>
          </cell>
        </row>
        <row r="38822">
          <cell r="A38822">
            <v>1092940</v>
          </cell>
        </row>
        <row r="38823">
          <cell r="A38823">
            <v>1092940</v>
          </cell>
        </row>
        <row r="38824">
          <cell r="A38824">
            <v>1092940</v>
          </cell>
        </row>
        <row r="38825">
          <cell r="A38825">
            <v>1092940</v>
          </cell>
        </row>
        <row r="38826">
          <cell r="A38826">
            <v>1092940</v>
          </cell>
        </row>
        <row r="38827">
          <cell r="A38827">
            <v>1092940</v>
          </cell>
        </row>
        <row r="38828">
          <cell r="A38828">
            <v>1092940</v>
          </cell>
        </row>
        <row r="38829">
          <cell r="A38829">
            <v>1092940</v>
          </cell>
        </row>
        <row r="38830">
          <cell r="A38830">
            <v>1092940</v>
          </cell>
        </row>
        <row r="38831">
          <cell r="A38831">
            <v>1092940</v>
          </cell>
        </row>
        <row r="38832">
          <cell r="A38832">
            <v>1092942</v>
          </cell>
        </row>
        <row r="38833">
          <cell r="A38833">
            <v>1092942</v>
          </cell>
        </row>
        <row r="38834">
          <cell r="A38834">
            <v>1092942</v>
          </cell>
        </row>
        <row r="38835">
          <cell r="A38835">
            <v>1092942</v>
          </cell>
        </row>
        <row r="38836">
          <cell r="A38836">
            <v>1092942</v>
          </cell>
        </row>
        <row r="38837">
          <cell r="A38837">
            <v>1092942</v>
          </cell>
        </row>
        <row r="38838">
          <cell r="A38838">
            <v>1092942</v>
          </cell>
        </row>
        <row r="38839">
          <cell r="A38839">
            <v>1092942</v>
          </cell>
        </row>
        <row r="38840">
          <cell r="A38840">
            <v>1092942</v>
          </cell>
        </row>
        <row r="38841">
          <cell r="A38841">
            <v>1092942</v>
          </cell>
        </row>
        <row r="38842">
          <cell r="A38842">
            <v>1092942</v>
          </cell>
        </row>
        <row r="38843">
          <cell r="A38843">
            <v>1092942</v>
          </cell>
        </row>
        <row r="38844">
          <cell r="A38844">
            <v>1092942</v>
          </cell>
        </row>
        <row r="38845">
          <cell r="A38845">
            <v>1092942</v>
          </cell>
        </row>
        <row r="38846">
          <cell r="A38846">
            <v>1092942</v>
          </cell>
        </row>
        <row r="38847">
          <cell r="A38847">
            <v>1092942</v>
          </cell>
        </row>
        <row r="38848">
          <cell r="A38848">
            <v>1092942</v>
          </cell>
        </row>
        <row r="38849">
          <cell r="A38849">
            <v>1092942</v>
          </cell>
        </row>
        <row r="38850">
          <cell r="A38850">
            <v>1092942</v>
          </cell>
        </row>
        <row r="38851">
          <cell r="A38851">
            <v>1092942</v>
          </cell>
        </row>
        <row r="38852">
          <cell r="A38852">
            <v>1092942</v>
          </cell>
        </row>
        <row r="38853">
          <cell r="A38853">
            <v>1092942</v>
          </cell>
        </row>
        <row r="38854">
          <cell r="A38854">
            <v>1092942</v>
          </cell>
        </row>
        <row r="38855">
          <cell r="A38855">
            <v>1092942</v>
          </cell>
        </row>
        <row r="38856">
          <cell r="A38856">
            <v>1092942</v>
          </cell>
        </row>
        <row r="38857">
          <cell r="A38857">
            <v>1092942</v>
          </cell>
        </row>
        <row r="38858">
          <cell r="A38858">
            <v>1092942</v>
          </cell>
        </row>
        <row r="38859">
          <cell r="A38859">
            <v>1092944</v>
          </cell>
        </row>
        <row r="38860">
          <cell r="A38860">
            <v>1092944</v>
          </cell>
        </row>
        <row r="38861">
          <cell r="A38861">
            <v>1092944</v>
          </cell>
        </row>
        <row r="38862">
          <cell r="A38862">
            <v>1092944</v>
          </cell>
        </row>
        <row r="38863">
          <cell r="A38863">
            <v>1092944</v>
          </cell>
        </row>
        <row r="38864">
          <cell r="A38864">
            <v>1092944</v>
          </cell>
        </row>
        <row r="38865">
          <cell r="A38865">
            <v>1092944</v>
          </cell>
        </row>
        <row r="38866">
          <cell r="A38866">
            <v>1092944</v>
          </cell>
        </row>
        <row r="38867">
          <cell r="A38867">
            <v>1092944</v>
          </cell>
        </row>
        <row r="38868">
          <cell r="A38868">
            <v>1092944</v>
          </cell>
        </row>
        <row r="38869">
          <cell r="A38869">
            <v>1092944</v>
          </cell>
        </row>
        <row r="38870">
          <cell r="A38870">
            <v>1092944</v>
          </cell>
        </row>
        <row r="38871">
          <cell r="A38871">
            <v>1092944</v>
          </cell>
        </row>
        <row r="38872">
          <cell r="A38872">
            <v>1092944</v>
          </cell>
        </row>
        <row r="38873">
          <cell r="A38873">
            <v>1092944</v>
          </cell>
        </row>
        <row r="38874">
          <cell r="A38874">
            <v>1092944</v>
          </cell>
        </row>
        <row r="38875">
          <cell r="A38875">
            <v>1092944</v>
          </cell>
        </row>
        <row r="38876">
          <cell r="A38876">
            <v>1092944</v>
          </cell>
        </row>
        <row r="38877">
          <cell r="A38877">
            <v>1092944</v>
          </cell>
        </row>
        <row r="38878">
          <cell r="A38878">
            <v>1092944</v>
          </cell>
        </row>
        <row r="38879">
          <cell r="A38879">
            <v>1092944</v>
          </cell>
        </row>
        <row r="38880">
          <cell r="A38880">
            <v>1092944</v>
          </cell>
        </row>
        <row r="38881">
          <cell r="A38881">
            <v>1092944</v>
          </cell>
        </row>
        <row r="38882">
          <cell r="A38882">
            <v>1092944</v>
          </cell>
        </row>
        <row r="38883">
          <cell r="A38883">
            <v>1092944</v>
          </cell>
        </row>
        <row r="38884">
          <cell r="A38884">
            <v>1092944</v>
          </cell>
        </row>
        <row r="38885">
          <cell r="A38885">
            <v>1092944</v>
          </cell>
        </row>
        <row r="38886">
          <cell r="A38886">
            <v>1092945</v>
          </cell>
        </row>
        <row r="38887">
          <cell r="A38887">
            <v>1092945</v>
          </cell>
        </row>
        <row r="38888">
          <cell r="A38888">
            <v>1092945</v>
          </cell>
        </row>
        <row r="38889">
          <cell r="A38889">
            <v>1092945</v>
          </cell>
        </row>
        <row r="38890">
          <cell r="A38890">
            <v>1092945</v>
          </cell>
        </row>
        <row r="38891">
          <cell r="A38891">
            <v>1092945</v>
          </cell>
        </row>
        <row r="38892">
          <cell r="A38892">
            <v>1092945</v>
          </cell>
        </row>
        <row r="38893">
          <cell r="A38893">
            <v>1092945</v>
          </cell>
        </row>
        <row r="38894">
          <cell r="A38894">
            <v>1092945</v>
          </cell>
        </row>
        <row r="38895">
          <cell r="A38895">
            <v>1092945</v>
          </cell>
        </row>
        <row r="38896">
          <cell r="A38896">
            <v>1092945</v>
          </cell>
        </row>
        <row r="38897">
          <cell r="A38897">
            <v>1092945</v>
          </cell>
        </row>
        <row r="38898">
          <cell r="A38898">
            <v>1092945</v>
          </cell>
        </row>
        <row r="38899">
          <cell r="A38899">
            <v>1092945</v>
          </cell>
        </row>
        <row r="38900">
          <cell r="A38900">
            <v>1092945</v>
          </cell>
        </row>
        <row r="38901">
          <cell r="A38901">
            <v>1092945</v>
          </cell>
        </row>
        <row r="38902">
          <cell r="A38902">
            <v>1092945</v>
          </cell>
        </row>
        <row r="38903">
          <cell r="A38903">
            <v>1092945</v>
          </cell>
        </row>
        <row r="38904">
          <cell r="A38904">
            <v>1092945</v>
          </cell>
        </row>
        <row r="38905">
          <cell r="A38905">
            <v>1092945</v>
          </cell>
        </row>
        <row r="38906">
          <cell r="A38906">
            <v>1092945</v>
          </cell>
        </row>
        <row r="38907">
          <cell r="A38907">
            <v>1092945</v>
          </cell>
        </row>
        <row r="38908">
          <cell r="A38908">
            <v>1092945</v>
          </cell>
        </row>
        <row r="38909">
          <cell r="A38909">
            <v>1092945</v>
          </cell>
        </row>
        <row r="38910">
          <cell r="A38910">
            <v>1092945</v>
          </cell>
        </row>
        <row r="38911">
          <cell r="A38911">
            <v>1092945</v>
          </cell>
        </row>
        <row r="38912">
          <cell r="A38912">
            <v>1092974</v>
          </cell>
        </row>
        <row r="38913">
          <cell r="A38913">
            <v>1092974</v>
          </cell>
        </row>
        <row r="38914">
          <cell r="A38914">
            <v>1092974</v>
          </cell>
        </row>
        <row r="38915">
          <cell r="A38915">
            <v>1092976</v>
          </cell>
        </row>
        <row r="38916">
          <cell r="A38916">
            <v>1092976</v>
          </cell>
        </row>
        <row r="38917">
          <cell r="A38917">
            <v>1092976</v>
          </cell>
        </row>
        <row r="38918">
          <cell r="A38918">
            <v>1092985</v>
          </cell>
        </row>
        <row r="38919">
          <cell r="A38919">
            <v>1092985</v>
          </cell>
        </row>
        <row r="38920">
          <cell r="A38920">
            <v>1092985</v>
          </cell>
        </row>
        <row r="38921">
          <cell r="A38921">
            <v>1092985</v>
          </cell>
        </row>
        <row r="38922">
          <cell r="A38922">
            <v>1092985</v>
          </cell>
        </row>
        <row r="38923">
          <cell r="A38923">
            <v>1092985</v>
          </cell>
        </row>
        <row r="38924">
          <cell r="A38924">
            <v>1092985</v>
          </cell>
        </row>
        <row r="38925">
          <cell r="A38925">
            <v>1092985</v>
          </cell>
        </row>
        <row r="38926">
          <cell r="A38926">
            <v>1092985</v>
          </cell>
        </row>
        <row r="38927">
          <cell r="A38927">
            <v>1092985</v>
          </cell>
        </row>
        <row r="38928">
          <cell r="A38928">
            <v>1092985</v>
          </cell>
        </row>
        <row r="38929">
          <cell r="A38929">
            <v>1092985</v>
          </cell>
        </row>
        <row r="38930">
          <cell r="A38930">
            <v>1092985</v>
          </cell>
        </row>
        <row r="38931">
          <cell r="A38931">
            <v>1092985</v>
          </cell>
        </row>
        <row r="38932">
          <cell r="A38932">
            <v>1092985</v>
          </cell>
        </row>
        <row r="38933">
          <cell r="A38933">
            <v>1092985</v>
          </cell>
        </row>
        <row r="38934">
          <cell r="A38934">
            <v>1092985</v>
          </cell>
        </row>
        <row r="38935">
          <cell r="A38935">
            <v>1092985</v>
          </cell>
        </row>
        <row r="38936">
          <cell r="A38936">
            <v>1092985</v>
          </cell>
        </row>
        <row r="38937">
          <cell r="A38937">
            <v>1092985</v>
          </cell>
        </row>
        <row r="38938">
          <cell r="A38938">
            <v>1092985</v>
          </cell>
        </row>
        <row r="38939">
          <cell r="A38939">
            <v>1092986</v>
          </cell>
        </row>
        <row r="38940">
          <cell r="A38940">
            <v>1092986</v>
          </cell>
        </row>
        <row r="38941">
          <cell r="A38941">
            <v>1092986</v>
          </cell>
        </row>
        <row r="38942">
          <cell r="A38942">
            <v>1092986</v>
          </cell>
        </row>
        <row r="38943">
          <cell r="A38943">
            <v>1092986</v>
          </cell>
        </row>
        <row r="38944">
          <cell r="A38944">
            <v>1092986</v>
          </cell>
        </row>
        <row r="38945">
          <cell r="A38945">
            <v>1092986</v>
          </cell>
        </row>
        <row r="38946">
          <cell r="A38946">
            <v>1092986</v>
          </cell>
        </row>
        <row r="38947">
          <cell r="A38947">
            <v>1092986</v>
          </cell>
        </row>
        <row r="38948">
          <cell r="A38948">
            <v>1092986</v>
          </cell>
        </row>
        <row r="38949">
          <cell r="A38949">
            <v>1092986</v>
          </cell>
        </row>
        <row r="38950">
          <cell r="A38950">
            <v>1092986</v>
          </cell>
        </row>
        <row r="38951">
          <cell r="A38951">
            <v>1092986</v>
          </cell>
        </row>
        <row r="38952">
          <cell r="A38952">
            <v>1092986</v>
          </cell>
        </row>
        <row r="38953">
          <cell r="A38953">
            <v>1092986</v>
          </cell>
        </row>
        <row r="38954">
          <cell r="A38954">
            <v>1092986</v>
          </cell>
        </row>
        <row r="38955">
          <cell r="A38955">
            <v>1092986</v>
          </cell>
        </row>
        <row r="38956">
          <cell r="A38956">
            <v>1092986</v>
          </cell>
        </row>
        <row r="38957">
          <cell r="A38957">
            <v>1092986</v>
          </cell>
        </row>
        <row r="38958">
          <cell r="A38958">
            <v>1092986</v>
          </cell>
        </row>
        <row r="38959">
          <cell r="A38959">
            <v>1092986</v>
          </cell>
        </row>
        <row r="38960">
          <cell r="A38960">
            <v>1092986</v>
          </cell>
        </row>
        <row r="38961">
          <cell r="A38961">
            <v>1092986</v>
          </cell>
        </row>
        <row r="38962">
          <cell r="A38962">
            <v>1092986</v>
          </cell>
        </row>
        <row r="38963">
          <cell r="A38963">
            <v>1092986</v>
          </cell>
        </row>
        <row r="38964">
          <cell r="A38964">
            <v>1092986</v>
          </cell>
        </row>
        <row r="38965">
          <cell r="A38965">
            <v>1092986</v>
          </cell>
        </row>
        <row r="38966">
          <cell r="A38966">
            <v>1092986</v>
          </cell>
        </row>
        <row r="38967">
          <cell r="A38967">
            <v>1092986</v>
          </cell>
        </row>
        <row r="38968">
          <cell r="A38968">
            <v>1092986</v>
          </cell>
        </row>
        <row r="38969">
          <cell r="A38969">
            <v>1092986</v>
          </cell>
        </row>
        <row r="38970">
          <cell r="A38970">
            <v>1092986</v>
          </cell>
        </row>
        <row r="38971">
          <cell r="A38971">
            <v>1092986</v>
          </cell>
        </row>
        <row r="38972">
          <cell r="A38972">
            <v>1092986</v>
          </cell>
        </row>
        <row r="38973">
          <cell r="A38973">
            <v>1092986</v>
          </cell>
        </row>
        <row r="38974">
          <cell r="A38974">
            <v>1092986</v>
          </cell>
        </row>
        <row r="38975">
          <cell r="A38975">
            <v>1092986</v>
          </cell>
        </row>
        <row r="38976">
          <cell r="A38976">
            <v>1092986</v>
          </cell>
        </row>
        <row r="38977">
          <cell r="A38977">
            <v>1092986</v>
          </cell>
        </row>
        <row r="38978">
          <cell r="A38978">
            <v>1092986</v>
          </cell>
        </row>
        <row r="38979">
          <cell r="A38979">
            <v>1092986</v>
          </cell>
        </row>
        <row r="38980">
          <cell r="A38980">
            <v>1092986</v>
          </cell>
        </row>
        <row r="38981">
          <cell r="A38981">
            <v>1092986</v>
          </cell>
        </row>
        <row r="38982">
          <cell r="A38982">
            <v>1092986</v>
          </cell>
        </row>
        <row r="38983">
          <cell r="A38983">
            <v>1092986</v>
          </cell>
        </row>
        <row r="38984">
          <cell r="A38984">
            <v>1092986</v>
          </cell>
        </row>
        <row r="38985">
          <cell r="A38985">
            <v>1092986</v>
          </cell>
        </row>
        <row r="38986">
          <cell r="A38986">
            <v>1092986</v>
          </cell>
        </row>
        <row r="38987">
          <cell r="A38987">
            <v>1092986</v>
          </cell>
        </row>
        <row r="38988">
          <cell r="A38988">
            <v>1092986</v>
          </cell>
        </row>
        <row r="38989">
          <cell r="A38989">
            <v>1092986</v>
          </cell>
        </row>
        <row r="38990">
          <cell r="A38990">
            <v>1092986</v>
          </cell>
        </row>
        <row r="38991">
          <cell r="A38991">
            <v>1092986</v>
          </cell>
        </row>
        <row r="38992">
          <cell r="A38992">
            <v>1092986</v>
          </cell>
        </row>
        <row r="38993">
          <cell r="A38993">
            <v>1092986</v>
          </cell>
        </row>
        <row r="38994">
          <cell r="A38994">
            <v>1092986</v>
          </cell>
        </row>
        <row r="38995">
          <cell r="A38995">
            <v>1092986</v>
          </cell>
        </row>
        <row r="38996">
          <cell r="A38996">
            <v>1092986</v>
          </cell>
        </row>
        <row r="38997">
          <cell r="A38997">
            <v>1092986</v>
          </cell>
        </row>
        <row r="38998">
          <cell r="A38998">
            <v>1092986</v>
          </cell>
        </row>
        <row r="38999">
          <cell r="A38999">
            <v>1092986</v>
          </cell>
        </row>
        <row r="39000">
          <cell r="A39000">
            <v>1092986</v>
          </cell>
        </row>
        <row r="39001">
          <cell r="A39001">
            <v>1092986</v>
          </cell>
        </row>
        <row r="39002">
          <cell r="A39002">
            <v>1092986</v>
          </cell>
        </row>
        <row r="39003">
          <cell r="A39003">
            <v>1092986</v>
          </cell>
        </row>
        <row r="39004">
          <cell r="A39004">
            <v>1092986</v>
          </cell>
        </row>
        <row r="39005">
          <cell r="A39005">
            <v>1092986</v>
          </cell>
        </row>
        <row r="39006">
          <cell r="A39006">
            <v>1092986</v>
          </cell>
        </row>
        <row r="39007">
          <cell r="A39007">
            <v>1092986</v>
          </cell>
        </row>
        <row r="39008">
          <cell r="A39008">
            <v>1092986</v>
          </cell>
        </row>
        <row r="39009">
          <cell r="A39009">
            <v>1092986</v>
          </cell>
        </row>
        <row r="39010">
          <cell r="A39010">
            <v>1092987</v>
          </cell>
        </row>
        <row r="39011">
          <cell r="A39011">
            <v>1092987</v>
          </cell>
        </row>
        <row r="39012">
          <cell r="A39012">
            <v>1092987</v>
          </cell>
        </row>
        <row r="39013">
          <cell r="A39013">
            <v>1092987</v>
          </cell>
        </row>
        <row r="39014">
          <cell r="A39014">
            <v>1092987</v>
          </cell>
        </row>
        <row r="39015">
          <cell r="A39015">
            <v>1092987</v>
          </cell>
        </row>
        <row r="39016">
          <cell r="A39016">
            <v>1092987</v>
          </cell>
        </row>
        <row r="39017">
          <cell r="A39017">
            <v>1092987</v>
          </cell>
        </row>
        <row r="39018">
          <cell r="A39018">
            <v>1092987</v>
          </cell>
        </row>
        <row r="39019">
          <cell r="A39019">
            <v>1092987</v>
          </cell>
        </row>
        <row r="39020">
          <cell r="A39020">
            <v>1092987</v>
          </cell>
        </row>
        <row r="39021">
          <cell r="A39021">
            <v>1092987</v>
          </cell>
        </row>
        <row r="39022">
          <cell r="A39022">
            <v>1092987</v>
          </cell>
        </row>
        <row r="39023">
          <cell r="A39023">
            <v>1092987</v>
          </cell>
        </row>
        <row r="39024">
          <cell r="A39024">
            <v>1092987</v>
          </cell>
        </row>
        <row r="39025">
          <cell r="A39025">
            <v>1092987</v>
          </cell>
        </row>
        <row r="39026">
          <cell r="A39026">
            <v>1092987</v>
          </cell>
        </row>
        <row r="39027">
          <cell r="A39027">
            <v>1092987</v>
          </cell>
        </row>
        <row r="39028">
          <cell r="A39028">
            <v>1092987</v>
          </cell>
        </row>
        <row r="39029">
          <cell r="A39029">
            <v>1092987</v>
          </cell>
        </row>
        <row r="39030">
          <cell r="A39030">
            <v>1092987</v>
          </cell>
        </row>
        <row r="39031">
          <cell r="A39031">
            <v>1092987</v>
          </cell>
        </row>
        <row r="39032">
          <cell r="A39032">
            <v>1092987</v>
          </cell>
        </row>
        <row r="39033">
          <cell r="A39033">
            <v>1092987</v>
          </cell>
        </row>
        <row r="39034">
          <cell r="A39034">
            <v>1092987</v>
          </cell>
        </row>
        <row r="39035">
          <cell r="A39035">
            <v>1092987</v>
          </cell>
        </row>
        <row r="39036">
          <cell r="A39036">
            <v>1092987</v>
          </cell>
        </row>
        <row r="39037">
          <cell r="A39037">
            <v>1092987</v>
          </cell>
        </row>
        <row r="39038">
          <cell r="A39038">
            <v>1092987</v>
          </cell>
        </row>
        <row r="39039">
          <cell r="A39039">
            <v>1092987</v>
          </cell>
        </row>
        <row r="39040">
          <cell r="A39040">
            <v>1092987</v>
          </cell>
        </row>
        <row r="39041">
          <cell r="A39041">
            <v>1092987</v>
          </cell>
        </row>
        <row r="39042">
          <cell r="A39042">
            <v>1092987</v>
          </cell>
        </row>
        <row r="39043">
          <cell r="A39043">
            <v>1092987</v>
          </cell>
        </row>
        <row r="39044">
          <cell r="A39044">
            <v>1092987</v>
          </cell>
        </row>
        <row r="39045">
          <cell r="A39045">
            <v>1092987</v>
          </cell>
        </row>
        <row r="39046">
          <cell r="A39046">
            <v>1092987</v>
          </cell>
        </row>
        <row r="39047">
          <cell r="A39047">
            <v>1092987</v>
          </cell>
        </row>
        <row r="39048">
          <cell r="A39048">
            <v>1092987</v>
          </cell>
        </row>
        <row r="39049">
          <cell r="A39049">
            <v>1092987</v>
          </cell>
        </row>
        <row r="39050">
          <cell r="A39050">
            <v>1092987</v>
          </cell>
        </row>
        <row r="39051">
          <cell r="A39051">
            <v>1092987</v>
          </cell>
        </row>
        <row r="39052">
          <cell r="A39052">
            <v>1092987</v>
          </cell>
        </row>
        <row r="39053">
          <cell r="A39053">
            <v>1092987</v>
          </cell>
        </row>
        <row r="39054">
          <cell r="A39054">
            <v>1092987</v>
          </cell>
        </row>
        <row r="39055">
          <cell r="A39055">
            <v>1092987</v>
          </cell>
        </row>
        <row r="39056">
          <cell r="A39056">
            <v>1092987</v>
          </cell>
        </row>
        <row r="39057">
          <cell r="A39057">
            <v>1092987</v>
          </cell>
        </row>
        <row r="39058">
          <cell r="A39058">
            <v>1092987</v>
          </cell>
        </row>
        <row r="39059">
          <cell r="A39059">
            <v>1092987</v>
          </cell>
        </row>
        <row r="39060">
          <cell r="A39060">
            <v>1092987</v>
          </cell>
        </row>
        <row r="39061">
          <cell r="A39061">
            <v>1092987</v>
          </cell>
        </row>
        <row r="39062">
          <cell r="A39062">
            <v>1092987</v>
          </cell>
        </row>
        <row r="39063">
          <cell r="A39063">
            <v>1092987</v>
          </cell>
        </row>
        <row r="39064">
          <cell r="A39064">
            <v>1092987</v>
          </cell>
        </row>
        <row r="39065">
          <cell r="A39065">
            <v>1092987</v>
          </cell>
        </row>
        <row r="39066">
          <cell r="A39066">
            <v>1092987</v>
          </cell>
        </row>
        <row r="39067">
          <cell r="A39067">
            <v>1092987</v>
          </cell>
        </row>
        <row r="39068">
          <cell r="A39068">
            <v>1092987</v>
          </cell>
        </row>
        <row r="39069">
          <cell r="A39069">
            <v>1092987</v>
          </cell>
        </row>
        <row r="39070">
          <cell r="A39070">
            <v>1092987</v>
          </cell>
        </row>
        <row r="39071">
          <cell r="A39071">
            <v>1092987</v>
          </cell>
        </row>
        <row r="39072">
          <cell r="A39072">
            <v>1092987</v>
          </cell>
        </row>
        <row r="39073">
          <cell r="A39073">
            <v>1092987</v>
          </cell>
        </row>
        <row r="39074">
          <cell r="A39074">
            <v>1092987</v>
          </cell>
        </row>
        <row r="39075">
          <cell r="A39075">
            <v>1092987</v>
          </cell>
        </row>
        <row r="39076">
          <cell r="A39076">
            <v>1092987</v>
          </cell>
        </row>
        <row r="39077">
          <cell r="A39077">
            <v>1092987</v>
          </cell>
        </row>
        <row r="39078">
          <cell r="A39078">
            <v>1092987</v>
          </cell>
        </row>
        <row r="39079">
          <cell r="A39079">
            <v>1092987</v>
          </cell>
        </row>
        <row r="39080">
          <cell r="A39080">
            <v>1092987</v>
          </cell>
        </row>
        <row r="39081">
          <cell r="A39081">
            <v>1092987</v>
          </cell>
        </row>
        <row r="39082">
          <cell r="A39082">
            <v>1092987</v>
          </cell>
        </row>
        <row r="39083">
          <cell r="A39083">
            <v>1092987</v>
          </cell>
        </row>
        <row r="39084">
          <cell r="A39084">
            <v>1092987</v>
          </cell>
        </row>
        <row r="39085">
          <cell r="A39085">
            <v>1092987</v>
          </cell>
        </row>
        <row r="39086">
          <cell r="A39086">
            <v>1092987</v>
          </cell>
        </row>
        <row r="39087">
          <cell r="A39087">
            <v>1092987</v>
          </cell>
        </row>
        <row r="39088">
          <cell r="A39088">
            <v>1092987</v>
          </cell>
        </row>
        <row r="39089">
          <cell r="A39089">
            <v>1092988</v>
          </cell>
        </row>
        <row r="39090">
          <cell r="A39090">
            <v>1092988</v>
          </cell>
        </row>
        <row r="39091">
          <cell r="A39091">
            <v>1092988</v>
          </cell>
        </row>
        <row r="39092">
          <cell r="A39092">
            <v>1092988</v>
          </cell>
        </row>
        <row r="39093">
          <cell r="A39093">
            <v>1092988</v>
          </cell>
        </row>
        <row r="39094">
          <cell r="A39094">
            <v>1092988</v>
          </cell>
        </row>
        <row r="39095">
          <cell r="A39095">
            <v>1092988</v>
          </cell>
        </row>
        <row r="39096">
          <cell r="A39096">
            <v>1092988</v>
          </cell>
        </row>
        <row r="39097">
          <cell r="A39097">
            <v>1092988</v>
          </cell>
        </row>
        <row r="39098">
          <cell r="A39098">
            <v>1092988</v>
          </cell>
        </row>
        <row r="39099">
          <cell r="A39099">
            <v>1092988</v>
          </cell>
        </row>
        <row r="39100">
          <cell r="A39100">
            <v>1092988</v>
          </cell>
        </row>
        <row r="39101">
          <cell r="A39101">
            <v>1092988</v>
          </cell>
        </row>
        <row r="39102">
          <cell r="A39102">
            <v>1092988</v>
          </cell>
        </row>
        <row r="39103">
          <cell r="A39103">
            <v>1092988</v>
          </cell>
        </row>
        <row r="39104">
          <cell r="A39104">
            <v>1092988</v>
          </cell>
        </row>
        <row r="39105">
          <cell r="A39105">
            <v>1092988</v>
          </cell>
        </row>
        <row r="39106">
          <cell r="A39106">
            <v>1092988</v>
          </cell>
        </row>
        <row r="39107">
          <cell r="A39107">
            <v>1092988</v>
          </cell>
        </row>
        <row r="39108">
          <cell r="A39108">
            <v>1092988</v>
          </cell>
        </row>
        <row r="39109">
          <cell r="A39109">
            <v>1092988</v>
          </cell>
        </row>
        <row r="39110">
          <cell r="A39110">
            <v>1092988</v>
          </cell>
        </row>
        <row r="39111">
          <cell r="A39111">
            <v>1092988</v>
          </cell>
        </row>
        <row r="39112">
          <cell r="A39112">
            <v>1092988</v>
          </cell>
        </row>
        <row r="39113">
          <cell r="A39113">
            <v>1092988</v>
          </cell>
        </row>
        <row r="39114">
          <cell r="A39114">
            <v>1092988</v>
          </cell>
        </row>
        <row r="39115">
          <cell r="A39115">
            <v>1092988</v>
          </cell>
        </row>
        <row r="39116">
          <cell r="A39116">
            <v>1092988</v>
          </cell>
        </row>
        <row r="39117">
          <cell r="A39117">
            <v>1092988</v>
          </cell>
        </row>
        <row r="39118">
          <cell r="A39118">
            <v>1092988</v>
          </cell>
        </row>
        <row r="39119">
          <cell r="A39119">
            <v>1092988</v>
          </cell>
        </row>
        <row r="39120">
          <cell r="A39120">
            <v>1092988</v>
          </cell>
        </row>
        <row r="39121">
          <cell r="A39121">
            <v>1092988</v>
          </cell>
        </row>
        <row r="39122">
          <cell r="A39122">
            <v>1092988</v>
          </cell>
        </row>
        <row r="39123">
          <cell r="A39123">
            <v>1092988</v>
          </cell>
        </row>
        <row r="39124">
          <cell r="A39124">
            <v>1092988</v>
          </cell>
        </row>
        <row r="39125">
          <cell r="A39125">
            <v>1092988</v>
          </cell>
        </row>
        <row r="39126">
          <cell r="A39126">
            <v>1092988</v>
          </cell>
        </row>
        <row r="39127">
          <cell r="A39127">
            <v>1092988</v>
          </cell>
        </row>
        <row r="39128">
          <cell r="A39128">
            <v>1092988</v>
          </cell>
        </row>
        <row r="39129">
          <cell r="A39129">
            <v>1092988</v>
          </cell>
        </row>
        <row r="39130">
          <cell r="A39130">
            <v>1092988</v>
          </cell>
        </row>
        <row r="39131">
          <cell r="A39131">
            <v>1092988</v>
          </cell>
        </row>
        <row r="39132">
          <cell r="A39132">
            <v>1092988</v>
          </cell>
        </row>
        <row r="39133">
          <cell r="A39133">
            <v>1092988</v>
          </cell>
        </row>
        <row r="39134">
          <cell r="A39134">
            <v>1092988</v>
          </cell>
        </row>
        <row r="39135">
          <cell r="A39135">
            <v>1092988</v>
          </cell>
        </row>
        <row r="39136">
          <cell r="A39136">
            <v>1092988</v>
          </cell>
        </row>
        <row r="39137">
          <cell r="A39137">
            <v>1092988</v>
          </cell>
        </row>
        <row r="39138">
          <cell r="A39138">
            <v>1092988</v>
          </cell>
        </row>
        <row r="39139">
          <cell r="A39139">
            <v>1092988</v>
          </cell>
        </row>
        <row r="39140">
          <cell r="A39140">
            <v>1092988</v>
          </cell>
        </row>
        <row r="39141">
          <cell r="A39141">
            <v>1092988</v>
          </cell>
        </row>
        <row r="39142">
          <cell r="A39142">
            <v>1092988</v>
          </cell>
        </row>
        <row r="39143">
          <cell r="A39143">
            <v>1092988</v>
          </cell>
        </row>
        <row r="39144">
          <cell r="A39144">
            <v>1092988</v>
          </cell>
        </row>
        <row r="39145">
          <cell r="A39145">
            <v>1092988</v>
          </cell>
        </row>
        <row r="39146">
          <cell r="A39146">
            <v>1092988</v>
          </cell>
        </row>
        <row r="39147">
          <cell r="A39147">
            <v>1092988</v>
          </cell>
        </row>
        <row r="39148">
          <cell r="A39148">
            <v>1092988</v>
          </cell>
        </row>
        <row r="39149">
          <cell r="A39149">
            <v>1092988</v>
          </cell>
        </row>
        <row r="39150">
          <cell r="A39150">
            <v>1092988</v>
          </cell>
        </row>
        <row r="39151">
          <cell r="A39151">
            <v>1092988</v>
          </cell>
        </row>
        <row r="39152">
          <cell r="A39152">
            <v>1092988</v>
          </cell>
        </row>
        <row r="39153">
          <cell r="A39153">
            <v>1092988</v>
          </cell>
        </row>
        <row r="39154">
          <cell r="A39154">
            <v>1092988</v>
          </cell>
        </row>
        <row r="39155">
          <cell r="A39155">
            <v>1092988</v>
          </cell>
        </row>
        <row r="39156">
          <cell r="A39156">
            <v>1092988</v>
          </cell>
        </row>
        <row r="39157">
          <cell r="A39157">
            <v>1092988</v>
          </cell>
        </row>
        <row r="39158">
          <cell r="A39158">
            <v>1092988</v>
          </cell>
        </row>
        <row r="39159">
          <cell r="A39159">
            <v>1092988</v>
          </cell>
        </row>
        <row r="39160">
          <cell r="A39160">
            <v>1092988</v>
          </cell>
        </row>
        <row r="39161">
          <cell r="A39161">
            <v>1092988</v>
          </cell>
        </row>
        <row r="39162">
          <cell r="A39162">
            <v>1092989</v>
          </cell>
        </row>
        <row r="39163">
          <cell r="A39163">
            <v>1092989</v>
          </cell>
        </row>
        <row r="39164">
          <cell r="A39164">
            <v>1092989</v>
          </cell>
        </row>
        <row r="39165">
          <cell r="A39165">
            <v>1092989</v>
          </cell>
        </row>
        <row r="39166">
          <cell r="A39166">
            <v>1092989</v>
          </cell>
        </row>
        <row r="39167">
          <cell r="A39167">
            <v>1092989</v>
          </cell>
        </row>
        <row r="39168">
          <cell r="A39168">
            <v>1092989</v>
          </cell>
        </row>
        <row r="39169">
          <cell r="A39169">
            <v>1092989</v>
          </cell>
        </row>
        <row r="39170">
          <cell r="A39170">
            <v>1092989</v>
          </cell>
        </row>
        <row r="39171">
          <cell r="A39171">
            <v>1092989</v>
          </cell>
        </row>
        <row r="39172">
          <cell r="A39172">
            <v>1093020</v>
          </cell>
        </row>
        <row r="39173">
          <cell r="A39173">
            <v>1093020</v>
          </cell>
        </row>
        <row r="39174">
          <cell r="A39174">
            <v>1093021</v>
          </cell>
        </row>
        <row r="39175">
          <cell r="A39175">
            <v>1093021</v>
          </cell>
        </row>
        <row r="39176">
          <cell r="A39176">
            <v>1093021</v>
          </cell>
        </row>
        <row r="39177">
          <cell r="A39177">
            <v>1093021</v>
          </cell>
        </row>
        <row r="39178">
          <cell r="A39178">
            <v>1093021</v>
          </cell>
        </row>
        <row r="39179">
          <cell r="A39179">
            <v>1093021</v>
          </cell>
        </row>
        <row r="39180">
          <cell r="A39180">
            <v>1093021</v>
          </cell>
        </row>
        <row r="39181">
          <cell r="A39181">
            <v>1093021</v>
          </cell>
        </row>
        <row r="39182">
          <cell r="A39182">
            <v>1093021</v>
          </cell>
        </row>
        <row r="39183">
          <cell r="A39183">
            <v>1093021</v>
          </cell>
        </row>
        <row r="39184">
          <cell r="A39184">
            <v>1093021</v>
          </cell>
        </row>
        <row r="39185">
          <cell r="A39185">
            <v>1093021</v>
          </cell>
        </row>
        <row r="39186">
          <cell r="A39186">
            <v>1093704</v>
          </cell>
        </row>
        <row r="39187">
          <cell r="A39187">
            <v>1093704</v>
          </cell>
        </row>
        <row r="39188">
          <cell r="A39188">
            <v>1093704</v>
          </cell>
        </row>
        <row r="39189">
          <cell r="A39189">
            <v>1093704</v>
          </cell>
        </row>
        <row r="39190">
          <cell r="A39190">
            <v>1093704</v>
          </cell>
        </row>
        <row r="39191">
          <cell r="A39191">
            <v>1093704</v>
          </cell>
        </row>
        <row r="39192">
          <cell r="A39192">
            <v>1093704</v>
          </cell>
        </row>
        <row r="39193">
          <cell r="A39193">
            <v>1093704</v>
          </cell>
        </row>
        <row r="39194">
          <cell r="A39194">
            <v>1093704</v>
          </cell>
        </row>
        <row r="39195">
          <cell r="A39195">
            <v>1093704</v>
          </cell>
        </row>
        <row r="39196">
          <cell r="A39196">
            <v>1093704</v>
          </cell>
        </row>
        <row r="39197">
          <cell r="A39197">
            <v>1093704</v>
          </cell>
        </row>
        <row r="39198">
          <cell r="A39198">
            <v>1093704</v>
          </cell>
        </row>
        <row r="39199">
          <cell r="A39199">
            <v>1093704</v>
          </cell>
        </row>
        <row r="39200">
          <cell r="A39200">
            <v>1093704</v>
          </cell>
        </row>
        <row r="39201">
          <cell r="A39201">
            <v>1093704</v>
          </cell>
        </row>
        <row r="39202">
          <cell r="A39202">
            <v>1093705</v>
          </cell>
        </row>
        <row r="39203">
          <cell r="A39203">
            <v>1093705</v>
          </cell>
        </row>
        <row r="39204">
          <cell r="A39204">
            <v>1093705</v>
          </cell>
        </row>
        <row r="39205">
          <cell r="A39205">
            <v>1093705</v>
          </cell>
        </row>
        <row r="39206">
          <cell r="A39206">
            <v>1093705</v>
          </cell>
        </row>
        <row r="39207">
          <cell r="A39207">
            <v>1093705</v>
          </cell>
        </row>
        <row r="39208">
          <cell r="A39208">
            <v>1093705</v>
          </cell>
        </row>
        <row r="39209">
          <cell r="A39209">
            <v>1093705</v>
          </cell>
        </row>
        <row r="39210">
          <cell r="A39210">
            <v>1093705</v>
          </cell>
        </row>
        <row r="39211">
          <cell r="A39211">
            <v>1093705</v>
          </cell>
        </row>
        <row r="39212">
          <cell r="A39212">
            <v>1093705</v>
          </cell>
        </row>
        <row r="39213">
          <cell r="A39213">
            <v>1093705</v>
          </cell>
        </row>
        <row r="39214">
          <cell r="A39214">
            <v>1093705</v>
          </cell>
        </row>
        <row r="39215">
          <cell r="A39215">
            <v>1093705</v>
          </cell>
        </row>
        <row r="39216">
          <cell r="A39216">
            <v>1093705</v>
          </cell>
        </row>
        <row r="39217">
          <cell r="A39217">
            <v>1093705</v>
          </cell>
        </row>
        <row r="39218">
          <cell r="A39218">
            <v>1093705</v>
          </cell>
        </row>
        <row r="39219">
          <cell r="A39219">
            <v>1093705</v>
          </cell>
        </row>
        <row r="39220">
          <cell r="A39220">
            <v>1093706</v>
          </cell>
        </row>
        <row r="39221">
          <cell r="A39221">
            <v>1093706</v>
          </cell>
        </row>
        <row r="39222">
          <cell r="A39222">
            <v>1093706</v>
          </cell>
        </row>
        <row r="39223">
          <cell r="A39223">
            <v>1093706</v>
          </cell>
        </row>
        <row r="39224">
          <cell r="A39224">
            <v>1093706</v>
          </cell>
        </row>
        <row r="39225">
          <cell r="A39225">
            <v>1093706</v>
          </cell>
        </row>
        <row r="39226">
          <cell r="A39226">
            <v>1093706</v>
          </cell>
        </row>
        <row r="39227">
          <cell r="A39227">
            <v>1093706</v>
          </cell>
        </row>
        <row r="39228">
          <cell r="A39228">
            <v>1093706</v>
          </cell>
        </row>
        <row r="39229">
          <cell r="A39229">
            <v>1093706</v>
          </cell>
        </row>
        <row r="39230">
          <cell r="A39230">
            <v>1093706</v>
          </cell>
        </row>
        <row r="39231">
          <cell r="A39231">
            <v>1093706</v>
          </cell>
        </row>
        <row r="39232">
          <cell r="A39232">
            <v>1093706</v>
          </cell>
        </row>
        <row r="39233">
          <cell r="A39233">
            <v>1093706</v>
          </cell>
        </row>
        <row r="39234">
          <cell r="A39234">
            <v>1093706</v>
          </cell>
        </row>
        <row r="39235">
          <cell r="A39235">
            <v>1093706</v>
          </cell>
        </row>
        <row r="39236">
          <cell r="A39236">
            <v>1093706</v>
          </cell>
        </row>
        <row r="39237">
          <cell r="A39237">
            <v>1093706</v>
          </cell>
        </row>
        <row r="39238">
          <cell r="A39238">
            <v>1093706</v>
          </cell>
        </row>
        <row r="39239">
          <cell r="A39239">
            <v>1093706</v>
          </cell>
        </row>
        <row r="39240">
          <cell r="A39240">
            <v>1093706</v>
          </cell>
        </row>
        <row r="39241">
          <cell r="A39241">
            <v>1093706</v>
          </cell>
        </row>
        <row r="39242">
          <cell r="A39242">
            <v>1093706</v>
          </cell>
        </row>
        <row r="39243">
          <cell r="A39243">
            <v>1093706</v>
          </cell>
        </row>
        <row r="39244">
          <cell r="A39244">
            <v>1093706</v>
          </cell>
        </row>
        <row r="39245">
          <cell r="A39245">
            <v>1093708</v>
          </cell>
        </row>
        <row r="39246">
          <cell r="A39246">
            <v>1093708</v>
          </cell>
        </row>
        <row r="39247">
          <cell r="A39247">
            <v>1093708</v>
          </cell>
        </row>
        <row r="39248">
          <cell r="A39248">
            <v>1093708</v>
          </cell>
        </row>
        <row r="39249">
          <cell r="A39249">
            <v>1093708</v>
          </cell>
        </row>
        <row r="39250">
          <cell r="A39250">
            <v>1093708</v>
          </cell>
        </row>
        <row r="39251">
          <cell r="A39251">
            <v>1093708</v>
          </cell>
        </row>
        <row r="39252">
          <cell r="A39252">
            <v>1093708</v>
          </cell>
        </row>
        <row r="39253">
          <cell r="A39253">
            <v>1093708</v>
          </cell>
        </row>
        <row r="39254">
          <cell r="A39254">
            <v>1093708</v>
          </cell>
        </row>
        <row r="39255">
          <cell r="A39255">
            <v>1093708</v>
          </cell>
        </row>
        <row r="39256">
          <cell r="A39256">
            <v>1093708</v>
          </cell>
        </row>
        <row r="39257">
          <cell r="A39257">
            <v>1093708</v>
          </cell>
        </row>
        <row r="39258">
          <cell r="A39258">
            <v>1093708</v>
          </cell>
        </row>
        <row r="39259">
          <cell r="A39259">
            <v>1093708</v>
          </cell>
        </row>
        <row r="39260">
          <cell r="A39260">
            <v>1093708</v>
          </cell>
        </row>
        <row r="39261">
          <cell r="A39261">
            <v>1093708</v>
          </cell>
        </row>
        <row r="39262">
          <cell r="A39262">
            <v>1093708</v>
          </cell>
        </row>
        <row r="39263">
          <cell r="A39263">
            <v>1093708</v>
          </cell>
        </row>
        <row r="39264">
          <cell r="A39264">
            <v>1093708</v>
          </cell>
        </row>
        <row r="39265">
          <cell r="A39265">
            <v>1093708</v>
          </cell>
        </row>
        <row r="39266">
          <cell r="A39266">
            <v>1093708</v>
          </cell>
        </row>
        <row r="39267">
          <cell r="A39267">
            <v>1093708</v>
          </cell>
        </row>
        <row r="39268">
          <cell r="A39268">
            <v>1093710</v>
          </cell>
        </row>
        <row r="39269">
          <cell r="A39269">
            <v>1093710</v>
          </cell>
        </row>
        <row r="39270">
          <cell r="A39270">
            <v>1093710</v>
          </cell>
        </row>
        <row r="39271">
          <cell r="A39271">
            <v>1093710</v>
          </cell>
        </row>
        <row r="39272">
          <cell r="A39272">
            <v>1093710</v>
          </cell>
        </row>
        <row r="39273">
          <cell r="A39273">
            <v>1093710</v>
          </cell>
        </row>
        <row r="39274">
          <cell r="A39274">
            <v>1093710</v>
          </cell>
        </row>
        <row r="39275">
          <cell r="A39275">
            <v>1093710</v>
          </cell>
        </row>
        <row r="39276">
          <cell r="A39276">
            <v>1093710</v>
          </cell>
        </row>
        <row r="39277">
          <cell r="A39277">
            <v>1093710</v>
          </cell>
        </row>
        <row r="39278">
          <cell r="A39278">
            <v>1093710</v>
          </cell>
        </row>
        <row r="39279">
          <cell r="A39279">
            <v>1093710</v>
          </cell>
        </row>
        <row r="39280">
          <cell r="A39280">
            <v>1093710</v>
          </cell>
        </row>
        <row r="39281">
          <cell r="A39281">
            <v>1093710</v>
          </cell>
        </row>
        <row r="39282">
          <cell r="A39282">
            <v>1093710</v>
          </cell>
        </row>
        <row r="39283">
          <cell r="A39283">
            <v>1093710</v>
          </cell>
        </row>
        <row r="39284">
          <cell r="A39284">
            <v>1093710</v>
          </cell>
        </row>
        <row r="39285">
          <cell r="A39285">
            <v>1093710</v>
          </cell>
        </row>
        <row r="39286">
          <cell r="A39286">
            <v>1093710</v>
          </cell>
        </row>
        <row r="39287">
          <cell r="A39287">
            <v>1093710</v>
          </cell>
        </row>
        <row r="39288">
          <cell r="A39288">
            <v>1093710</v>
          </cell>
        </row>
        <row r="39289">
          <cell r="A39289">
            <v>1093710</v>
          </cell>
        </row>
        <row r="39290">
          <cell r="A39290">
            <v>1093716</v>
          </cell>
        </row>
        <row r="39291">
          <cell r="A39291">
            <v>1093716</v>
          </cell>
        </row>
        <row r="39292">
          <cell r="A39292">
            <v>1093716</v>
          </cell>
        </row>
        <row r="39293">
          <cell r="A39293">
            <v>1093716</v>
          </cell>
        </row>
        <row r="39294">
          <cell r="A39294">
            <v>1093716</v>
          </cell>
        </row>
        <row r="39295">
          <cell r="A39295">
            <v>1093716</v>
          </cell>
        </row>
        <row r="39296">
          <cell r="A39296">
            <v>1093716</v>
          </cell>
        </row>
        <row r="39297">
          <cell r="A39297">
            <v>1093716</v>
          </cell>
        </row>
        <row r="39298">
          <cell r="A39298">
            <v>1093716</v>
          </cell>
        </row>
        <row r="39299">
          <cell r="A39299">
            <v>1093716</v>
          </cell>
        </row>
        <row r="39300">
          <cell r="A39300">
            <v>1093716</v>
          </cell>
        </row>
        <row r="39301">
          <cell r="A39301">
            <v>1093716</v>
          </cell>
        </row>
        <row r="39302">
          <cell r="A39302">
            <v>1093716</v>
          </cell>
        </row>
        <row r="39303">
          <cell r="A39303">
            <v>1093716</v>
          </cell>
        </row>
        <row r="39304">
          <cell r="A39304">
            <v>1093716</v>
          </cell>
        </row>
        <row r="39305">
          <cell r="A39305">
            <v>1093716</v>
          </cell>
        </row>
        <row r="39306">
          <cell r="A39306">
            <v>1093724</v>
          </cell>
        </row>
        <row r="39307">
          <cell r="A39307">
            <v>1093724</v>
          </cell>
        </row>
        <row r="39308">
          <cell r="A39308">
            <v>1093724</v>
          </cell>
        </row>
        <row r="39309">
          <cell r="A39309">
            <v>1093725</v>
          </cell>
        </row>
        <row r="39310">
          <cell r="A39310">
            <v>1093725</v>
          </cell>
        </row>
        <row r="39311">
          <cell r="A39311">
            <v>1093725</v>
          </cell>
        </row>
        <row r="39312">
          <cell r="A39312">
            <v>1093725</v>
          </cell>
        </row>
        <row r="39313">
          <cell r="A39313">
            <v>1093726</v>
          </cell>
        </row>
        <row r="39314">
          <cell r="A39314">
            <v>1093726</v>
          </cell>
        </row>
        <row r="39315">
          <cell r="A39315">
            <v>1093726</v>
          </cell>
        </row>
        <row r="39316">
          <cell r="A39316">
            <v>1093726</v>
          </cell>
        </row>
        <row r="39317">
          <cell r="A39317">
            <v>1093726</v>
          </cell>
        </row>
        <row r="39318">
          <cell r="A39318">
            <v>1093726</v>
          </cell>
        </row>
        <row r="39319">
          <cell r="A39319">
            <v>1093727</v>
          </cell>
        </row>
        <row r="39320">
          <cell r="A39320">
            <v>1093727</v>
          </cell>
        </row>
        <row r="39321">
          <cell r="A39321">
            <v>1093727</v>
          </cell>
        </row>
        <row r="39322">
          <cell r="A39322">
            <v>1093727</v>
          </cell>
        </row>
        <row r="39323">
          <cell r="A39323">
            <v>1093727</v>
          </cell>
        </row>
        <row r="39324">
          <cell r="A39324">
            <v>1093727</v>
          </cell>
        </row>
        <row r="39325">
          <cell r="A39325">
            <v>1093728</v>
          </cell>
        </row>
        <row r="39326">
          <cell r="A39326">
            <v>1093728</v>
          </cell>
        </row>
        <row r="39327">
          <cell r="A39327">
            <v>1093728</v>
          </cell>
        </row>
        <row r="39328">
          <cell r="A39328">
            <v>1093728</v>
          </cell>
        </row>
        <row r="39329">
          <cell r="A39329">
            <v>1093728</v>
          </cell>
        </row>
        <row r="39330">
          <cell r="A39330">
            <v>1093729</v>
          </cell>
        </row>
        <row r="39331">
          <cell r="A39331">
            <v>1093729</v>
          </cell>
        </row>
        <row r="39332">
          <cell r="A39332">
            <v>1093729</v>
          </cell>
        </row>
        <row r="39333">
          <cell r="A39333">
            <v>1093729</v>
          </cell>
        </row>
        <row r="39334">
          <cell r="A39334">
            <v>1093729</v>
          </cell>
        </row>
        <row r="39335">
          <cell r="A39335">
            <v>1093729</v>
          </cell>
        </row>
        <row r="39336">
          <cell r="A39336">
            <v>1093729</v>
          </cell>
        </row>
        <row r="39337">
          <cell r="A39337">
            <v>1093729</v>
          </cell>
        </row>
        <row r="39338">
          <cell r="A39338">
            <v>1093730</v>
          </cell>
        </row>
        <row r="39339">
          <cell r="A39339">
            <v>1093730</v>
          </cell>
        </row>
        <row r="39340">
          <cell r="A39340">
            <v>1093730</v>
          </cell>
        </row>
        <row r="39341">
          <cell r="A39341">
            <v>1093730</v>
          </cell>
        </row>
        <row r="39342">
          <cell r="A39342">
            <v>1093732</v>
          </cell>
        </row>
        <row r="39343">
          <cell r="A39343">
            <v>1093732</v>
          </cell>
        </row>
        <row r="39344">
          <cell r="A39344">
            <v>1093734</v>
          </cell>
        </row>
        <row r="39345">
          <cell r="A39345">
            <v>1093734</v>
          </cell>
        </row>
        <row r="39346">
          <cell r="A39346">
            <v>1093735</v>
          </cell>
        </row>
        <row r="39347">
          <cell r="A39347">
            <v>1093735</v>
          </cell>
        </row>
        <row r="39348">
          <cell r="A39348">
            <v>1093846</v>
          </cell>
        </row>
        <row r="39349">
          <cell r="A39349">
            <v>1093846</v>
          </cell>
        </row>
        <row r="39350">
          <cell r="A39350">
            <v>1093876</v>
          </cell>
        </row>
        <row r="39351">
          <cell r="A39351">
            <v>1093876</v>
          </cell>
        </row>
        <row r="39352">
          <cell r="A39352">
            <v>1093876</v>
          </cell>
        </row>
        <row r="39353">
          <cell r="A39353">
            <v>1093876</v>
          </cell>
        </row>
        <row r="39354">
          <cell r="A39354">
            <v>1093876</v>
          </cell>
        </row>
        <row r="39355">
          <cell r="A39355">
            <v>1093876</v>
          </cell>
        </row>
        <row r="39356">
          <cell r="A39356">
            <v>1093876</v>
          </cell>
        </row>
        <row r="39357">
          <cell r="A39357">
            <v>1093876</v>
          </cell>
        </row>
        <row r="39358">
          <cell r="A39358">
            <v>1093876</v>
          </cell>
        </row>
        <row r="39359">
          <cell r="A39359">
            <v>1093876</v>
          </cell>
        </row>
        <row r="39360">
          <cell r="A39360">
            <v>1093876</v>
          </cell>
        </row>
        <row r="39361">
          <cell r="A39361">
            <v>1093876</v>
          </cell>
        </row>
        <row r="39362">
          <cell r="A39362">
            <v>1093877</v>
          </cell>
        </row>
        <row r="39363">
          <cell r="A39363">
            <v>1093877</v>
          </cell>
        </row>
        <row r="39364">
          <cell r="A39364">
            <v>1093877</v>
          </cell>
        </row>
        <row r="39365">
          <cell r="A39365">
            <v>1093877</v>
          </cell>
        </row>
        <row r="39366">
          <cell r="A39366">
            <v>1093877</v>
          </cell>
        </row>
        <row r="39367">
          <cell r="A39367">
            <v>1093877</v>
          </cell>
        </row>
        <row r="39368">
          <cell r="A39368">
            <v>1093877</v>
          </cell>
        </row>
        <row r="39369">
          <cell r="A39369">
            <v>1093877</v>
          </cell>
        </row>
        <row r="39370">
          <cell r="A39370">
            <v>1093877</v>
          </cell>
        </row>
        <row r="39371">
          <cell r="A39371">
            <v>1093877</v>
          </cell>
        </row>
        <row r="39372">
          <cell r="A39372">
            <v>1093878</v>
          </cell>
        </row>
        <row r="39373">
          <cell r="A39373">
            <v>1093878</v>
          </cell>
        </row>
        <row r="39374">
          <cell r="A39374">
            <v>1093878</v>
          </cell>
        </row>
        <row r="39375">
          <cell r="A39375">
            <v>1093878</v>
          </cell>
        </row>
        <row r="39376">
          <cell r="A39376">
            <v>1093878</v>
          </cell>
        </row>
        <row r="39377">
          <cell r="A39377">
            <v>1093878</v>
          </cell>
        </row>
        <row r="39378">
          <cell r="A39378">
            <v>1093878</v>
          </cell>
        </row>
        <row r="39379">
          <cell r="A39379">
            <v>1093878</v>
          </cell>
        </row>
        <row r="39380">
          <cell r="A39380">
            <v>1093880</v>
          </cell>
        </row>
        <row r="39381">
          <cell r="A39381">
            <v>1093880</v>
          </cell>
        </row>
        <row r="39382">
          <cell r="A39382">
            <v>1093880</v>
          </cell>
        </row>
        <row r="39383">
          <cell r="A39383">
            <v>1093880</v>
          </cell>
        </row>
        <row r="39384">
          <cell r="A39384">
            <v>1093880</v>
          </cell>
        </row>
        <row r="39385">
          <cell r="A39385">
            <v>1093880</v>
          </cell>
        </row>
        <row r="39386">
          <cell r="A39386">
            <v>1093880</v>
          </cell>
        </row>
        <row r="39387">
          <cell r="A39387">
            <v>1093880</v>
          </cell>
        </row>
        <row r="39388">
          <cell r="A39388">
            <v>1093881</v>
          </cell>
        </row>
        <row r="39389">
          <cell r="A39389">
            <v>1093881</v>
          </cell>
        </row>
        <row r="39390">
          <cell r="A39390">
            <v>1093881</v>
          </cell>
        </row>
        <row r="39391">
          <cell r="A39391">
            <v>1093881</v>
          </cell>
        </row>
        <row r="39392">
          <cell r="A39392">
            <v>1093881</v>
          </cell>
        </row>
        <row r="39393">
          <cell r="A39393">
            <v>1093881</v>
          </cell>
        </row>
        <row r="39394">
          <cell r="A39394">
            <v>1093881</v>
          </cell>
        </row>
        <row r="39395">
          <cell r="A39395">
            <v>1093881</v>
          </cell>
        </row>
        <row r="39396">
          <cell r="A39396">
            <v>1093882</v>
          </cell>
        </row>
        <row r="39397">
          <cell r="A39397">
            <v>1093882</v>
          </cell>
        </row>
        <row r="39398">
          <cell r="A39398">
            <v>1093882</v>
          </cell>
        </row>
        <row r="39399">
          <cell r="A39399">
            <v>1093882</v>
          </cell>
        </row>
        <row r="39400">
          <cell r="A39400">
            <v>1093882</v>
          </cell>
        </row>
        <row r="39401">
          <cell r="A39401">
            <v>1093883</v>
          </cell>
        </row>
        <row r="39402">
          <cell r="A39402">
            <v>1093883</v>
          </cell>
        </row>
        <row r="39403">
          <cell r="A39403">
            <v>1093883</v>
          </cell>
        </row>
        <row r="39404">
          <cell r="A39404">
            <v>1093883</v>
          </cell>
        </row>
        <row r="39405">
          <cell r="A39405">
            <v>1093883</v>
          </cell>
        </row>
        <row r="39406">
          <cell r="A39406">
            <v>1093883</v>
          </cell>
        </row>
        <row r="39407">
          <cell r="A39407">
            <v>1093883</v>
          </cell>
        </row>
        <row r="39408">
          <cell r="A39408">
            <v>1093897</v>
          </cell>
        </row>
        <row r="39409">
          <cell r="A39409">
            <v>1093897</v>
          </cell>
        </row>
        <row r="39410">
          <cell r="A39410">
            <v>1093897</v>
          </cell>
        </row>
        <row r="39411">
          <cell r="A39411">
            <v>1093897</v>
          </cell>
        </row>
        <row r="39412">
          <cell r="A39412">
            <v>1093897</v>
          </cell>
        </row>
        <row r="39413">
          <cell r="A39413">
            <v>1093897</v>
          </cell>
        </row>
        <row r="39414">
          <cell r="A39414">
            <v>1093897</v>
          </cell>
        </row>
        <row r="39415">
          <cell r="A39415">
            <v>1093897</v>
          </cell>
        </row>
        <row r="39416">
          <cell r="A39416">
            <v>1093897</v>
          </cell>
        </row>
        <row r="39417">
          <cell r="A39417">
            <v>1093897</v>
          </cell>
        </row>
        <row r="39418">
          <cell r="A39418">
            <v>1093897</v>
          </cell>
        </row>
        <row r="39419">
          <cell r="A39419">
            <v>1093897</v>
          </cell>
        </row>
        <row r="39420">
          <cell r="A39420">
            <v>1093913</v>
          </cell>
        </row>
        <row r="39421">
          <cell r="A39421">
            <v>1093913</v>
          </cell>
        </row>
        <row r="39422">
          <cell r="A39422">
            <v>1093913</v>
          </cell>
        </row>
        <row r="39423">
          <cell r="A39423">
            <v>1093913</v>
          </cell>
        </row>
        <row r="39424">
          <cell r="A39424">
            <v>1093914</v>
          </cell>
        </row>
        <row r="39425">
          <cell r="A39425">
            <v>1093914</v>
          </cell>
        </row>
        <row r="39426">
          <cell r="A39426">
            <v>1093914</v>
          </cell>
        </row>
        <row r="39427">
          <cell r="A39427">
            <v>1093914</v>
          </cell>
        </row>
        <row r="39428">
          <cell r="A39428">
            <v>1093914</v>
          </cell>
        </row>
        <row r="39429">
          <cell r="A39429">
            <v>1093914</v>
          </cell>
        </row>
        <row r="39430">
          <cell r="A39430">
            <v>1093914</v>
          </cell>
        </row>
        <row r="39431">
          <cell r="A39431">
            <v>1093914</v>
          </cell>
        </row>
        <row r="39432">
          <cell r="A39432">
            <v>1093914</v>
          </cell>
        </row>
        <row r="39433">
          <cell r="A39433">
            <v>1093914</v>
          </cell>
        </row>
        <row r="39434">
          <cell r="A39434">
            <v>1093915</v>
          </cell>
        </row>
        <row r="39435">
          <cell r="A39435">
            <v>1093998</v>
          </cell>
        </row>
        <row r="39436">
          <cell r="A39436">
            <v>1093998</v>
          </cell>
        </row>
        <row r="39437">
          <cell r="A39437">
            <v>1094020</v>
          </cell>
        </row>
        <row r="39438">
          <cell r="A39438">
            <v>1094020</v>
          </cell>
        </row>
        <row r="39439">
          <cell r="A39439">
            <v>1094020</v>
          </cell>
        </row>
        <row r="39440">
          <cell r="A39440">
            <v>1094020</v>
          </cell>
        </row>
        <row r="39441">
          <cell r="A39441">
            <v>1094020</v>
          </cell>
        </row>
        <row r="39442">
          <cell r="A39442">
            <v>1094020</v>
          </cell>
        </row>
        <row r="39443">
          <cell r="A39443">
            <v>1094020</v>
          </cell>
        </row>
        <row r="39444">
          <cell r="A39444">
            <v>1094020</v>
          </cell>
        </row>
        <row r="39445">
          <cell r="A39445">
            <v>1094020</v>
          </cell>
        </row>
        <row r="39446">
          <cell r="A39446">
            <v>1094020</v>
          </cell>
        </row>
        <row r="39447">
          <cell r="A39447">
            <v>1094020</v>
          </cell>
        </row>
        <row r="39448">
          <cell r="A39448">
            <v>1094020</v>
          </cell>
        </row>
        <row r="39449">
          <cell r="A39449">
            <v>1094021</v>
          </cell>
        </row>
        <row r="39450">
          <cell r="A39450">
            <v>1094021</v>
          </cell>
        </row>
        <row r="39451">
          <cell r="A39451">
            <v>1094021</v>
          </cell>
        </row>
        <row r="39452">
          <cell r="A39452">
            <v>1094021</v>
          </cell>
        </row>
        <row r="39453">
          <cell r="A39453">
            <v>1094021</v>
          </cell>
        </row>
        <row r="39454">
          <cell r="A39454">
            <v>1094021</v>
          </cell>
        </row>
        <row r="39455">
          <cell r="A39455">
            <v>1094021</v>
          </cell>
        </row>
        <row r="39456">
          <cell r="A39456">
            <v>1094022</v>
          </cell>
        </row>
        <row r="39457">
          <cell r="A39457">
            <v>1094022</v>
          </cell>
        </row>
        <row r="39458">
          <cell r="A39458">
            <v>1094022</v>
          </cell>
        </row>
        <row r="39459">
          <cell r="A39459">
            <v>1094022</v>
          </cell>
        </row>
        <row r="39460">
          <cell r="A39460">
            <v>1094022</v>
          </cell>
        </row>
        <row r="39461">
          <cell r="A39461">
            <v>1094022</v>
          </cell>
        </row>
        <row r="39462">
          <cell r="A39462">
            <v>1094022</v>
          </cell>
        </row>
        <row r="39463">
          <cell r="A39463">
            <v>1094022</v>
          </cell>
        </row>
        <row r="39464">
          <cell r="A39464">
            <v>1094022</v>
          </cell>
        </row>
        <row r="39465">
          <cell r="A39465">
            <v>1094022</v>
          </cell>
        </row>
        <row r="39466">
          <cell r="A39466">
            <v>1094022</v>
          </cell>
        </row>
        <row r="39467">
          <cell r="A39467">
            <v>1094022</v>
          </cell>
        </row>
        <row r="39468">
          <cell r="A39468">
            <v>1094022</v>
          </cell>
        </row>
        <row r="39469">
          <cell r="A39469">
            <v>1094022</v>
          </cell>
        </row>
        <row r="39470">
          <cell r="A39470">
            <v>1094023</v>
          </cell>
        </row>
        <row r="39471">
          <cell r="A39471">
            <v>1094023</v>
          </cell>
        </row>
        <row r="39472">
          <cell r="A39472">
            <v>1094023</v>
          </cell>
        </row>
        <row r="39473">
          <cell r="A39473">
            <v>1094023</v>
          </cell>
        </row>
        <row r="39474">
          <cell r="A39474">
            <v>1094023</v>
          </cell>
        </row>
        <row r="39475">
          <cell r="A39475">
            <v>1094023</v>
          </cell>
        </row>
        <row r="39476">
          <cell r="A39476">
            <v>1094023</v>
          </cell>
        </row>
        <row r="39477">
          <cell r="A39477">
            <v>1094023</v>
          </cell>
        </row>
        <row r="39478">
          <cell r="A39478">
            <v>1094023</v>
          </cell>
        </row>
        <row r="39479">
          <cell r="A39479">
            <v>1094023</v>
          </cell>
        </row>
        <row r="39480">
          <cell r="A39480">
            <v>1094023</v>
          </cell>
        </row>
        <row r="39481">
          <cell r="A39481">
            <v>1094023</v>
          </cell>
        </row>
        <row r="39482">
          <cell r="A39482">
            <v>1094023</v>
          </cell>
        </row>
        <row r="39483">
          <cell r="A39483">
            <v>1094023</v>
          </cell>
        </row>
        <row r="39484">
          <cell r="A39484">
            <v>1094024</v>
          </cell>
        </row>
        <row r="39485">
          <cell r="A39485">
            <v>1094024</v>
          </cell>
        </row>
        <row r="39486">
          <cell r="A39486">
            <v>1094024</v>
          </cell>
        </row>
        <row r="39487">
          <cell r="A39487">
            <v>1094024</v>
          </cell>
        </row>
        <row r="39488">
          <cell r="A39488">
            <v>1094024</v>
          </cell>
        </row>
        <row r="39489">
          <cell r="A39489">
            <v>1094024</v>
          </cell>
        </row>
        <row r="39490">
          <cell r="A39490">
            <v>1094024</v>
          </cell>
        </row>
        <row r="39491">
          <cell r="A39491">
            <v>1094024</v>
          </cell>
        </row>
        <row r="39492">
          <cell r="A39492">
            <v>1094024</v>
          </cell>
        </row>
        <row r="39493">
          <cell r="A39493">
            <v>1094024</v>
          </cell>
        </row>
        <row r="39494">
          <cell r="A39494">
            <v>1094024</v>
          </cell>
        </row>
        <row r="39495">
          <cell r="A39495">
            <v>1094024</v>
          </cell>
        </row>
        <row r="39496">
          <cell r="A39496">
            <v>1094024</v>
          </cell>
        </row>
        <row r="39497">
          <cell r="A39497">
            <v>1094025</v>
          </cell>
        </row>
        <row r="39498">
          <cell r="A39498">
            <v>1094025</v>
          </cell>
        </row>
        <row r="39499">
          <cell r="A39499">
            <v>1094026</v>
          </cell>
        </row>
        <row r="39500">
          <cell r="A39500">
            <v>1094026</v>
          </cell>
        </row>
        <row r="39501">
          <cell r="A39501">
            <v>1094026</v>
          </cell>
        </row>
        <row r="39502">
          <cell r="A39502">
            <v>1094026</v>
          </cell>
        </row>
        <row r="39503">
          <cell r="A39503">
            <v>1094026</v>
          </cell>
        </row>
        <row r="39504">
          <cell r="A39504">
            <v>1094026</v>
          </cell>
        </row>
        <row r="39505">
          <cell r="A39505">
            <v>1094027</v>
          </cell>
        </row>
        <row r="39506">
          <cell r="A39506">
            <v>1094028</v>
          </cell>
        </row>
        <row r="39507">
          <cell r="A39507">
            <v>1094028</v>
          </cell>
        </row>
        <row r="39508">
          <cell r="A39508">
            <v>1094028</v>
          </cell>
        </row>
        <row r="39509">
          <cell r="A39509">
            <v>1094028</v>
          </cell>
        </row>
        <row r="39510">
          <cell r="A39510">
            <v>1094028</v>
          </cell>
        </row>
        <row r="39511">
          <cell r="A39511">
            <v>1094028</v>
          </cell>
        </row>
        <row r="39512">
          <cell r="A39512">
            <v>1094029</v>
          </cell>
        </row>
        <row r="39513">
          <cell r="A39513">
            <v>1094029</v>
          </cell>
        </row>
        <row r="39514">
          <cell r="A39514">
            <v>1094029</v>
          </cell>
        </row>
        <row r="39515">
          <cell r="A39515">
            <v>1094029</v>
          </cell>
        </row>
        <row r="39516">
          <cell r="A39516">
            <v>1094030</v>
          </cell>
        </row>
        <row r="39517">
          <cell r="A39517">
            <v>1094030</v>
          </cell>
        </row>
        <row r="39518">
          <cell r="A39518">
            <v>1094030</v>
          </cell>
        </row>
        <row r="39519">
          <cell r="A39519">
            <v>1094030</v>
          </cell>
        </row>
        <row r="39520">
          <cell r="A39520">
            <v>1094030</v>
          </cell>
        </row>
        <row r="39521">
          <cell r="A39521">
            <v>1094030</v>
          </cell>
        </row>
        <row r="39522">
          <cell r="A39522">
            <v>1094031</v>
          </cell>
        </row>
        <row r="39523">
          <cell r="A39523">
            <v>1094031</v>
          </cell>
        </row>
        <row r="39524">
          <cell r="A39524">
            <v>1094031</v>
          </cell>
        </row>
        <row r="39525">
          <cell r="A39525">
            <v>1094031</v>
          </cell>
        </row>
        <row r="39526">
          <cell r="A39526">
            <v>1094031</v>
          </cell>
        </row>
        <row r="39527">
          <cell r="A39527">
            <v>1094031</v>
          </cell>
        </row>
        <row r="39528">
          <cell r="A39528">
            <v>1094031</v>
          </cell>
        </row>
        <row r="39529">
          <cell r="A39529">
            <v>1094031</v>
          </cell>
        </row>
        <row r="39530">
          <cell r="A39530">
            <v>1094031</v>
          </cell>
        </row>
        <row r="39531">
          <cell r="A39531">
            <v>1094031</v>
          </cell>
        </row>
        <row r="39532">
          <cell r="A39532">
            <v>1094031</v>
          </cell>
        </row>
        <row r="39533">
          <cell r="A39533">
            <v>1094031</v>
          </cell>
        </row>
        <row r="39534">
          <cell r="A39534">
            <v>1094031</v>
          </cell>
        </row>
        <row r="39535">
          <cell r="A39535">
            <v>1094031</v>
          </cell>
        </row>
        <row r="39536">
          <cell r="A39536">
            <v>1094031</v>
          </cell>
        </row>
        <row r="39537">
          <cell r="A39537">
            <v>1094031</v>
          </cell>
        </row>
        <row r="39538">
          <cell r="A39538">
            <v>1094031</v>
          </cell>
        </row>
        <row r="39539">
          <cell r="A39539">
            <v>1094031</v>
          </cell>
        </row>
        <row r="39540">
          <cell r="A39540">
            <v>1094031</v>
          </cell>
        </row>
        <row r="39541">
          <cell r="A39541">
            <v>1094031</v>
          </cell>
        </row>
        <row r="39542">
          <cell r="A39542">
            <v>1094032</v>
          </cell>
        </row>
        <row r="39543">
          <cell r="A39543">
            <v>1094032</v>
          </cell>
        </row>
        <row r="39544">
          <cell r="A39544">
            <v>1094032</v>
          </cell>
        </row>
        <row r="39545">
          <cell r="A39545">
            <v>1094032</v>
          </cell>
        </row>
        <row r="39546">
          <cell r="A39546">
            <v>1094032</v>
          </cell>
        </row>
        <row r="39547">
          <cell r="A39547">
            <v>1094055</v>
          </cell>
        </row>
        <row r="39548">
          <cell r="A39548">
            <v>1094055</v>
          </cell>
        </row>
        <row r="39549">
          <cell r="A39549">
            <v>1094055</v>
          </cell>
        </row>
        <row r="39550">
          <cell r="A39550">
            <v>1094055</v>
          </cell>
        </row>
        <row r="39551">
          <cell r="A39551">
            <v>1094055</v>
          </cell>
        </row>
        <row r="39552">
          <cell r="A39552">
            <v>1094055</v>
          </cell>
        </row>
        <row r="39553">
          <cell r="A39553">
            <v>1094055</v>
          </cell>
        </row>
        <row r="39554">
          <cell r="A39554">
            <v>1094055</v>
          </cell>
        </row>
        <row r="39555">
          <cell r="A39555">
            <v>1094055</v>
          </cell>
        </row>
        <row r="39556">
          <cell r="A39556">
            <v>1094055</v>
          </cell>
        </row>
        <row r="39557">
          <cell r="A39557">
            <v>1094055</v>
          </cell>
        </row>
        <row r="39558">
          <cell r="A39558">
            <v>1094055</v>
          </cell>
        </row>
        <row r="39559">
          <cell r="A39559">
            <v>1094055</v>
          </cell>
        </row>
        <row r="39560">
          <cell r="A39560">
            <v>1094056</v>
          </cell>
        </row>
        <row r="39561">
          <cell r="A39561">
            <v>1094056</v>
          </cell>
        </row>
        <row r="39562">
          <cell r="A39562">
            <v>1094056</v>
          </cell>
        </row>
        <row r="39563">
          <cell r="A39563">
            <v>1094056</v>
          </cell>
        </row>
        <row r="39564">
          <cell r="A39564">
            <v>1094056</v>
          </cell>
        </row>
        <row r="39565">
          <cell r="A39565">
            <v>1094057</v>
          </cell>
        </row>
        <row r="39566">
          <cell r="A39566">
            <v>1094057</v>
          </cell>
        </row>
        <row r="39567">
          <cell r="A39567">
            <v>1094058</v>
          </cell>
        </row>
        <row r="39568">
          <cell r="A39568">
            <v>1094058</v>
          </cell>
        </row>
        <row r="39569">
          <cell r="A39569">
            <v>1094058</v>
          </cell>
        </row>
        <row r="39570">
          <cell r="A39570">
            <v>1094060</v>
          </cell>
        </row>
        <row r="39571">
          <cell r="A39571">
            <v>1094060</v>
          </cell>
        </row>
        <row r="39572">
          <cell r="A39572">
            <v>1094060</v>
          </cell>
        </row>
        <row r="39573">
          <cell r="A39573">
            <v>1094060</v>
          </cell>
        </row>
        <row r="39574">
          <cell r="A39574">
            <v>1094060</v>
          </cell>
        </row>
        <row r="39575">
          <cell r="A39575">
            <v>1094060</v>
          </cell>
        </row>
        <row r="39576">
          <cell r="A39576">
            <v>1094060</v>
          </cell>
        </row>
        <row r="39577">
          <cell r="A39577">
            <v>1094060</v>
          </cell>
        </row>
        <row r="39578">
          <cell r="A39578">
            <v>1094060</v>
          </cell>
        </row>
        <row r="39579">
          <cell r="A39579">
            <v>1094060</v>
          </cell>
        </row>
        <row r="39580">
          <cell r="A39580">
            <v>1094060</v>
          </cell>
        </row>
        <row r="39581">
          <cell r="A39581">
            <v>1094060</v>
          </cell>
        </row>
        <row r="39582">
          <cell r="A39582">
            <v>1094061</v>
          </cell>
        </row>
        <row r="39583">
          <cell r="A39583">
            <v>1094061</v>
          </cell>
        </row>
        <row r="39584">
          <cell r="A39584">
            <v>1094061</v>
          </cell>
        </row>
        <row r="39585">
          <cell r="A39585">
            <v>1094094</v>
          </cell>
        </row>
        <row r="39586">
          <cell r="A39586">
            <v>1094094</v>
          </cell>
        </row>
        <row r="39587">
          <cell r="A39587">
            <v>1094094</v>
          </cell>
        </row>
        <row r="39588">
          <cell r="A39588">
            <v>1094094</v>
          </cell>
        </row>
        <row r="39589">
          <cell r="A39589">
            <v>1094094</v>
          </cell>
        </row>
        <row r="39590">
          <cell r="A39590">
            <v>1094094</v>
          </cell>
        </row>
        <row r="39591">
          <cell r="A39591">
            <v>1094094</v>
          </cell>
        </row>
        <row r="39592">
          <cell r="A39592">
            <v>1094094</v>
          </cell>
        </row>
        <row r="39593">
          <cell r="A39593">
            <v>1094094</v>
          </cell>
        </row>
        <row r="39594">
          <cell r="A39594">
            <v>1094094</v>
          </cell>
        </row>
        <row r="39595">
          <cell r="A39595">
            <v>1094094</v>
          </cell>
        </row>
        <row r="39596">
          <cell r="A39596">
            <v>1094094</v>
          </cell>
        </row>
        <row r="39597">
          <cell r="A39597">
            <v>1094094</v>
          </cell>
        </row>
        <row r="39598">
          <cell r="A39598">
            <v>1094094</v>
          </cell>
        </row>
        <row r="39599">
          <cell r="A39599">
            <v>1094094</v>
          </cell>
        </row>
        <row r="39600">
          <cell r="A39600">
            <v>1094094</v>
          </cell>
        </row>
        <row r="39601">
          <cell r="A39601">
            <v>1094094</v>
          </cell>
        </row>
        <row r="39602">
          <cell r="A39602">
            <v>1094094</v>
          </cell>
        </row>
        <row r="39603">
          <cell r="A39603">
            <v>1094094</v>
          </cell>
        </row>
        <row r="39604">
          <cell r="A39604">
            <v>1094094</v>
          </cell>
        </row>
        <row r="39605">
          <cell r="A39605">
            <v>1094094</v>
          </cell>
        </row>
        <row r="39606">
          <cell r="A39606">
            <v>1094094</v>
          </cell>
        </row>
        <row r="39607">
          <cell r="A39607">
            <v>1094094</v>
          </cell>
        </row>
        <row r="39608">
          <cell r="A39608">
            <v>1094094</v>
          </cell>
        </row>
        <row r="39609">
          <cell r="A39609">
            <v>1094094</v>
          </cell>
        </row>
        <row r="39610">
          <cell r="A39610">
            <v>1094094</v>
          </cell>
        </row>
        <row r="39611">
          <cell r="A39611">
            <v>1094094</v>
          </cell>
        </row>
        <row r="39612">
          <cell r="A39612">
            <v>1094202</v>
          </cell>
        </row>
        <row r="39613">
          <cell r="A39613">
            <v>1094202</v>
          </cell>
        </row>
        <row r="39614">
          <cell r="A39614">
            <v>1094202</v>
          </cell>
        </row>
        <row r="39615">
          <cell r="A39615">
            <v>1094202</v>
          </cell>
        </row>
        <row r="39616">
          <cell r="A39616">
            <v>1094202</v>
          </cell>
        </row>
        <row r="39617">
          <cell r="A39617">
            <v>1094202</v>
          </cell>
        </row>
        <row r="39618">
          <cell r="A39618">
            <v>1094202</v>
          </cell>
        </row>
        <row r="39619">
          <cell r="A39619">
            <v>1094202</v>
          </cell>
        </row>
        <row r="39620">
          <cell r="A39620">
            <v>1094202</v>
          </cell>
        </row>
        <row r="39621">
          <cell r="A39621">
            <v>1094202</v>
          </cell>
        </row>
        <row r="39622">
          <cell r="A39622">
            <v>1094202</v>
          </cell>
        </row>
        <row r="39623">
          <cell r="A39623">
            <v>1094202</v>
          </cell>
        </row>
        <row r="39624">
          <cell r="A39624">
            <v>1094202</v>
          </cell>
        </row>
        <row r="39625">
          <cell r="A39625">
            <v>1094202</v>
          </cell>
        </row>
        <row r="39626">
          <cell r="A39626">
            <v>1094202</v>
          </cell>
        </row>
        <row r="39627">
          <cell r="A39627">
            <v>1094202</v>
          </cell>
        </row>
        <row r="39628">
          <cell r="A39628">
            <v>1094202</v>
          </cell>
        </row>
        <row r="39629">
          <cell r="A39629">
            <v>1094202</v>
          </cell>
        </row>
        <row r="39630">
          <cell r="A39630">
            <v>1094202</v>
          </cell>
        </row>
        <row r="39631">
          <cell r="A39631">
            <v>1094202</v>
          </cell>
        </row>
        <row r="39632">
          <cell r="A39632">
            <v>1094202</v>
          </cell>
        </row>
        <row r="39633">
          <cell r="A39633">
            <v>1094202</v>
          </cell>
        </row>
        <row r="39634">
          <cell r="A39634">
            <v>1094202</v>
          </cell>
        </row>
        <row r="39635">
          <cell r="A39635">
            <v>1094202</v>
          </cell>
        </row>
        <row r="39636">
          <cell r="A39636">
            <v>1094202</v>
          </cell>
        </row>
        <row r="39637">
          <cell r="A39637">
            <v>1094202</v>
          </cell>
        </row>
        <row r="39638">
          <cell r="A39638">
            <v>1094202</v>
          </cell>
        </row>
        <row r="39639">
          <cell r="A39639">
            <v>1094202</v>
          </cell>
        </row>
        <row r="39640">
          <cell r="A39640">
            <v>1094202</v>
          </cell>
        </row>
        <row r="39641">
          <cell r="A39641">
            <v>1094202</v>
          </cell>
        </row>
        <row r="39642">
          <cell r="A39642">
            <v>1094202</v>
          </cell>
        </row>
        <row r="39643">
          <cell r="A39643">
            <v>1094202</v>
          </cell>
        </row>
        <row r="39644">
          <cell r="A39644">
            <v>1094202</v>
          </cell>
        </row>
        <row r="39645">
          <cell r="A39645">
            <v>1094202</v>
          </cell>
        </row>
        <row r="39646">
          <cell r="A39646">
            <v>1094202</v>
          </cell>
        </row>
        <row r="39647">
          <cell r="A39647">
            <v>1094202</v>
          </cell>
        </row>
        <row r="39648">
          <cell r="A39648">
            <v>1094202</v>
          </cell>
        </row>
        <row r="39649">
          <cell r="A39649">
            <v>1094202</v>
          </cell>
        </row>
        <row r="39650">
          <cell r="A39650">
            <v>1094202</v>
          </cell>
        </row>
        <row r="39651">
          <cell r="A39651">
            <v>1094202</v>
          </cell>
        </row>
        <row r="39652">
          <cell r="A39652">
            <v>1094202</v>
          </cell>
        </row>
        <row r="39653">
          <cell r="A39653">
            <v>1094202</v>
          </cell>
        </row>
        <row r="39654">
          <cell r="A39654">
            <v>1094202</v>
          </cell>
        </row>
        <row r="39655">
          <cell r="A39655">
            <v>1094202</v>
          </cell>
        </row>
        <row r="39656">
          <cell r="A39656">
            <v>1094202</v>
          </cell>
        </row>
        <row r="39657">
          <cell r="A39657">
            <v>1094202</v>
          </cell>
        </row>
        <row r="39658">
          <cell r="A39658">
            <v>1094202</v>
          </cell>
        </row>
        <row r="39659">
          <cell r="A39659">
            <v>1094202</v>
          </cell>
        </row>
        <row r="39660">
          <cell r="A39660">
            <v>1094202</v>
          </cell>
        </row>
        <row r="39661">
          <cell r="A39661">
            <v>1094202</v>
          </cell>
        </row>
        <row r="39662">
          <cell r="A39662">
            <v>1094202</v>
          </cell>
        </row>
        <row r="39663">
          <cell r="A39663">
            <v>1094202</v>
          </cell>
        </row>
        <row r="39664">
          <cell r="A39664">
            <v>1094202</v>
          </cell>
        </row>
        <row r="39665">
          <cell r="A39665">
            <v>1094202</v>
          </cell>
        </row>
        <row r="39666">
          <cell r="A39666">
            <v>1094202</v>
          </cell>
        </row>
        <row r="39667">
          <cell r="A39667">
            <v>1094202</v>
          </cell>
        </row>
        <row r="39668">
          <cell r="A39668">
            <v>1094202</v>
          </cell>
        </row>
        <row r="39669">
          <cell r="A39669">
            <v>1094202</v>
          </cell>
        </row>
        <row r="39670">
          <cell r="A39670">
            <v>1094202</v>
          </cell>
        </row>
        <row r="39671">
          <cell r="A39671">
            <v>1094202</v>
          </cell>
        </row>
        <row r="39672">
          <cell r="A39672">
            <v>1094202</v>
          </cell>
        </row>
        <row r="39673">
          <cell r="A39673">
            <v>1094202</v>
          </cell>
        </row>
        <row r="39674">
          <cell r="A39674">
            <v>1094202</v>
          </cell>
        </row>
        <row r="39675">
          <cell r="A39675">
            <v>1094202</v>
          </cell>
        </row>
        <row r="39676">
          <cell r="A39676">
            <v>1094202</v>
          </cell>
        </row>
        <row r="39677">
          <cell r="A39677">
            <v>1094202</v>
          </cell>
        </row>
        <row r="39678">
          <cell r="A39678">
            <v>1094202</v>
          </cell>
        </row>
        <row r="39679">
          <cell r="A39679">
            <v>1094202</v>
          </cell>
        </row>
        <row r="39680">
          <cell r="A39680">
            <v>1094202</v>
          </cell>
        </row>
        <row r="39681">
          <cell r="A39681">
            <v>1094202</v>
          </cell>
        </row>
        <row r="39682">
          <cell r="A39682">
            <v>1094207</v>
          </cell>
        </row>
        <row r="39683">
          <cell r="A39683">
            <v>1094207</v>
          </cell>
        </row>
        <row r="39684">
          <cell r="A39684">
            <v>1094207</v>
          </cell>
        </row>
        <row r="39685">
          <cell r="A39685">
            <v>1094207</v>
          </cell>
        </row>
        <row r="39686">
          <cell r="A39686">
            <v>1094207</v>
          </cell>
        </row>
        <row r="39687">
          <cell r="A39687">
            <v>1094207</v>
          </cell>
        </row>
        <row r="39688">
          <cell r="A39688">
            <v>1094207</v>
          </cell>
        </row>
        <row r="39689">
          <cell r="A39689">
            <v>1094207</v>
          </cell>
        </row>
        <row r="39690">
          <cell r="A39690">
            <v>1094207</v>
          </cell>
        </row>
        <row r="39691">
          <cell r="A39691">
            <v>1094209</v>
          </cell>
        </row>
        <row r="39692">
          <cell r="A39692">
            <v>1094209</v>
          </cell>
        </row>
        <row r="39693">
          <cell r="A39693">
            <v>1094209</v>
          </cell>
        </row>
        <row r="39694">
          <cell r="A39694">
            <v>1094209</v>
          </cell>
        </row>
        <row r="39695">
          <cell r="A39695">
            <v>1094209</v>
          </cell>
        </row>
        <row r="39696">
          <cell r="A39696">
            <v>1094209</v>
          </cell>
        </row>
        <row r="39697">
          <cell r="A39697">
            <v>1094209</v>
          </cell>
        </row>
        <row r="39698">
          <cell r="A39698">
            <v>1094209</v>
          </cell>
        </row>
        <row r="39699">
          <cell r="A39699">
            <v>1094209</v>
          </cell>
        </row>
        <row r="39700">
          <cell r="A39700">
            <v>1094209</v>
          </cell>
        </row>
        <row r="39701">
          <cell r="A39701">
            <v>1094209</v>
          </cell>
        </row>
        <row r="39702">
          <cell r="A39702">
            <v>1094209</v>
          </cell>
        </row>
        <row r="39703">
          <cell r="A39703">
            <v>1094209</v>
          </cell>
        </row>
        <row r="39704">
          <cell r="A39704">
            <v>1094209</v>
          </cell>
        </row>
        <row r="39705">
          <cell r="A39705">
            <v>1094210</v>
          </cell>
        </row>
        <row r="39706">
          <cell r="A39706">
            <v>1094210</v>
          </cell>
        </row>
        <row r="39707">
          <cell r="A39707">
            <v>1094210</v>
          </cell>
        </row>
        <row r="39708">
          <cell r="A39708">
            <v>1094210</v>
          </cell>
        </row>
        <row r="39709">
          <cell r="A39709">
            <v>1094210</v>
          </cell>
        </row>
        <row r="39710">
          <cell r="A39710">
            <v>1094210</v>
          </cell>
        </row>
        <row r="39711">
          <cell r="A39711">
            <v>1094210</v>
          </cell>
        </row>
        <row r="39712">
          <cell r="A39712">
            <v>1094210</v>
          </cell>
        </row>
        <row r="39713">
          <cell r="A39713">
            <v>1094210</v>
          </cell>
        </row>
        <row r="39714">
          <cell r="A39714">
            <v>1094210</v>
          </cell>
        </row>
        <row r="39715">
          <cell r="A39715">
            <v>1094210</v>
          </cell>
        </row>
        <row r="39716">
          <cell r="A39716">
            <v>1094210</v>
          </cell>
        </row>
        <row r="39717">
          <cell r="A39717">
            <v>1094210</v>
          </cell>
        </row>
        <row r="39718">
          <cell r="A39718">
            <v>1094210</v>
          </cell>
        </row>
        <row r="39719">
          <cell r="A39719">
            <v>1094210</v>
          </cell>
        </row>
        <row r="39720">
          <cell r="A39720">
            <v>1094210</v>
          </cell>
        </row>
        <row r="39721">
          <cell r="A39721">
            <v>1094210</v>
          </cell>
        </row>
        <row r="39722">
          <cell r="A39722">
            <v>1094210</v>
          </cell>
        </row>
        <row r="39723">
          <cell r="A39723">
            <v>1094210</v>
          </cell>
        </row>
        <row r="39724">
          <cell r="A39724">
            <v>1094210</v>
          </cell>
        </row>
        <row r="39725">
          <cell r="A39725">
            <v>1094210</v>
          </cell>
        </row>
        <row r="39726">
          <cell r="A39726">
            <v>1094210</v>
          </cell>
        </row>
        <row r="39727">
          <cell r="A39727">
            <v>1094210</v>
          </cell>
        </row>
        <row r="39728">
          <cell r="A39728">
            <v>1094211</v>
          </cell>
        </row>
        <row r="39729">
          <cell r="A39729">
            <v>1094211</v>
          </cell>
        </row>
        <row r="39730">
          <cell r="A39730">
            <v>1094211</v>
          </cell>
        </row>
        <row r="39731">
          <cell r="A39731">
            <v>1094211</v>
          </cell>
        </row>
        <row r="39732">
          <cell r="A39732">
            <v>1094211</v>
          </cell>
        </row>
        <row r="39733">
          <cell r="A39733">
            <v>1094211</v>
          </cell>
        </row>
        <row r="39734">
          <cell r="A39734">
            <v>1094211</v>
          </cell>
        </row>
        <row r="39735">
          <cell r="A39735">
            <v>1094211</v>
          </cell>
        </row>
        <row r="39736">
          <cell r="A39736">
            <v>1094211</v>
          </cell>
        </row>
        <row r="39737">
          <cell r="A39737">
            <v>1094211</v>
          </cell>
        </row>
        <row r="39738">
          <cell r="A39738">
            <v>1094211</v>
          </cell>
        </row>
        <row r="39739">
          <cell r="A39739">
            <v>1094211</v>
          </cell>
        </row>
        <row r="39740">
          <cell r="A39740">
            <v>1094211</v>
          </cell>
        </row>
        <row r="39741">
          <cell r="A39741">
            <v>1094211</v>
          </cell>
        </row>
        <row r="39742">
          <cell r="A39742">
            <v>1094211</v>
          </cell>
        </row>
        <row r="39743">
          <cell r="A39743">
            <v>1094211</v>
          </cell>
        </row>
        <row r="39744">
          <cell r="A39744">
            <v>1094211</v>
          </cell>
        </row>
        <row r="39745">
          <cell r="A39745">
            <v>1094226</v>
          </cell>
        </row>
        <row r="39746">
          <cell r="A39746">
            <v>1094226</v>
          </cell>
        </row>
        <row r="39747">
          <cell r="A39747">
            <v>1094226</v>
          </cell>
        </row>
        <row r="39748">
          <cell r="A39748">
            <v>1094229</v>
          </cell>
        </row>
        <row r="39749">
          <cell r="A39749">
            <v>1094229</v>
          </cell>
        </row>
        <row r="39750">
          <cell r="A39750">
            <v>1094229</v>
          </cell>
        </row>
        <row r="39751">
          <cell r="A39751">
            <v>1094234</v>
          </cell>
        </row>
        <row r="39752">
          <cell r="A39752">
            <v>1094234</v>
          </cell>
        </row>
        <row r="39753">
          <cell r="A39753">
            <v>1094234</v>
          </cell>
        </row>
        <row r="39754">
          <cell r="A39754">
            <v>1094234</v>
          </cell>
        </row>
        <row r="39755">
          <cell r="A39755">
            <v>1094234</v>
          </cell>
        </row>
        <row r="39756">
          <cell r="A39756">
            <v>1094234</v>
          </cell>
        </row>
        <row r="39757">
          <cell r="A39757">
            <v>1094234</v>
          </cell>
        </row>
        <row r="39758">
          <cell r="A39758">
            <v>1094234</v>
          </cell>
        </row>
        <row r="39759">
          <cell r="A39759">
            <v>1094266</v>
          </cell>
        </row>
        <row r="39760">
          <cell r="A39760">
            <v>1094266</v>
          </cell>
        </row>
        <row r="39761">
          <cell r="A39761">
            <v>1094266</v>
          </cell>
        </row>
        <row r="39762">
          <cell r="A39762">
            <v>1094266</v>
          </cell>
        </row>
        <row r="39763">
          <cell r="A39763">
            <v>1094266</v>
          </cell>
        </row>
        <row r="39764">
          <cell r="A39764">
            <v>1094266</v>
          </cell>
        </row>
        <row r="39765">
          <cell r="A39765">
            <v>1094266</v>
          </cell>
        </row>
        <row r="39766">
          <cell r="A39766">
            <v>1094266</v>
          </cell>
        </row>
        <row r="39767">
          <cell r="A39767">
            <v>1094266</v>
          </cell>
        </row>
        <row r="39768">
          <cell r="A39768">
            <v>1094266</v>
          </cell>
        </row>
        <row r="39769">
          <cell r="A39769">
            <v>1094266</v>
          </cell>
        </row>
        <row r="39770">
          <cell r="A39770">
            <v>1094266</v>
          </cell>
        </row>
        <row r="39771">
          <cell r="A39771">
            <v>1094266</v>
          </cell>
        </row>
        <row r="39772">
          <cell r="A39772">
            <v>1094266</v>
          </cell>
        </row>
        <row r="39773">
          <cell r="A39773">
            <v>1094266</v>
          </cell>
        </row>
        <row r="39774">
          <cell r="A39774">
            <v>1094266</v>
          </cell>
        </row>
        <row r="39775">
          <cell r="A39775">
            <v>1094266</v>
          </cell>
        </row>
        <row r="39776">
          <cell r="A39776">
            <v>1094266</v>
          </cell>
        </row>
        <row r="39777">
          <cell r="A39777">
            <v>1094266</v>
          </cell>
        </row>
        <row r="39778">
          <cell r="A39778">
            <v>1094266</v>
          </cell>
        </row>
        <row r="39779">
          <cell r="A39779">
            <v>1094266</v>
          </cell>
        </row>
        <row r="39780">
          <cell r="A39780">
            <v>1094266</v>
          </cell>
        </row>
        <row r="39781">
          <cell r="A39781">
            <v>1094266</v>
          </cell>
        </row>
        <row r="39782">
          <cell r="A39782">
            <v>1094266</v>
          </cell>
        </row>
        <row r="39783">
          <cell r="A39783">
            <v>1094266</v>
          </cell>
        </row>
        <row r="39784">
          <cell r="A39784">
            <v>1094266</v>
          </cell>
        </row>
        <row r="39785">
          <cell r="A39785">
            <v>1094266</v>
          </cell>
        </row>
        <row r="39786">
          <cell r="A39786">
            <v>1094266</v>
          </cell>
        </row>
        <row r="39787">
          <cell r="A39787">
            <v>1094266</v>
          </cell>
        </row>
        <row r="39788">
          <cell r="A39788">
            <v>1094266</v>
          </cell>
        </row>
        <row r="39789">
          <cell r="A39789">
            <v>1094266</v>
          </cell>
        </row>
        <row r="39790">
          <cell r="A39790">
            <v>1094266</v>
          </cell>
        </row>
        <row r="39791">
          <cell r="A39791">
            <v>1094266</v>
          </cell>
        </row>
        <row r="39792">
          <cell r="A39792">
            <v>1094266</v>
          </cell>
        </row>
        <row r="39793">
          <cell r="A39793">
            <v>1094266</v>
          </cell>
        </row>
        <row r="39794">
          <cell r="A39794">
            <v>1094266</v>
          </cell>
        </row>
        <row r="39795">
          <cell r="A39795">
            <v>1094266</v>
          </cell>
        </row>
        <row r="39796">
          <cell r="A39796">
            <v>1094266</v>
          </cell>
        </row>
        <row r="39797">
          <cell r="A39797">
            <v>1094275</v>
          </cell>
        </row>
        <row r="39798">
          <cell r="A39798">
            <v>1094278</v>
          </cell>
        </row>
        <row r="39799">
          <cell r="A39799">
            <v>1094278</v>
          </cell>
        </row>
        <row r="39800">
          <cell r="A39800">
            <v>1094278</v>
          </cell>
        </row>
        <row r="39801">
          <cell r="A39801">
            <v>1094278</v>
          </cell>
        </row>
        <row r="39802">
          <cell r="A39802">
            <v>1094278</v>
          </cell>
        </row>
        <row r="39803">
          <cell r="A39803">
            <v>1094278</v>
          </cell>
        </row>
        <row r="39804">
          <cell r="A39804">
            <v>1094278</v>
          </cell>
        </row>
        <row r="39805">
          <cell r="A39805">
            <v>1094278</v>
          </cell>
        </row>
        <row r="39806">
          <cell r="A39806">
            <v>1094278</v>
          </cell>
        </row>
        <row r="39807">
          <cell r="A39807">
            <v>1094278</v>
          </cell>
        </row>
        <row r="39808">
          <cell r="A39808">
            <v>1094278</v>
          </cell>
        </row>
        <row r="39809">
          <cell r="A39809">
            <v>1094278</v>
          </cell>
        </row>
        <row r="39810">
          <cell r="A39810">
            <v>1094278</v>
          </cell>
        </row>
        <row r="39811">
          <cell r="A39811">
            <v>1094278</v>
          </cell>
        </row>
        <row r="39812">
          <cell r="A39812">
            <v>1094278</v>
          </cell>
        </row>
        <row r="39813">
          <cell r="A39813">
            <v>1094278</v>
          </cell>
        </row>
        <row r="39814">
          <cell r="A39814">
            <v>1094281</v>
          </cell>
        </row>
        <row r="39815">
          <cell r="A39815">
            <v>1094281</v>
          </cell>
        </row>
        <row r="39816">
          <cell r="A39816">
            <v>1094284</v>
          </cell>
        </row>
        <row r="39817">
          <cell r="A39817">
            <v>1094284</v>
          </cell>
        </row>
        <row r="39818">
          <cell r="A39818">
            <v>1094284</v>
          </cell>
        </row>
        <row r="39819">
          <cell r="A39819">
            <v>1094284</v>
          </cell>
        </row>
        <row r="39820">
          <cell r="A39820">
            <v>1094284</v>
          </cell>
        </row>
        <row r="39821">
          <cell r="A39821">
            <v>1094284</v>
          </cell>
        </row>
        <row r="39822">
          <cell r="A39822">
            <v>1094284</v>
          </cell>
        </row>
        <row r="39823">
          <cell r="A39823">
            <v>1094284</v>
          </cell>
        </row>
        <row r="39824">
          <cell r="A39824">
            <v>1094284</v>
          </cell>
        </row>
        <row r="39825">
          <cell r="A39825">
            <v>1094286</v>
          </cell>
        </row>
        <row r="39826">
          <cell r="A39826">
            <v>1094286</v>
          </cell>
        </row>
        <row r="39827">
          <cell r="A39827">
            <v>1094286</v>
          </cell>
        </row>
        <row r="39828">
          <cell r="A39828">
            <v>1094286</v>
          </cell>
        </row>
        <row r="39829">
          <cell r="A39829">
            <v>1094286</v>
          </cell>
        </row>
        <row r="39830">
          <cell r="A39830">
            <v>1094286</v>
          </cell>
        </row>
        <row r="39831">
          <cell r="A39831">
            <v>1094286</v>
          </cell>
        </row>
        <row r="39832">
          <cell r="A39832">
            <v>1094286</v>
          </cell>
        </row>
        <row r="39833">
          <cell r="A39833">
            <v>1094286</v>
          </cell>
        </row>
        <row r="39834">
          <cell r="A39834">
            <v>1094288</v>
          </cell>
        </row>
        <row r="39835">
          <cell r="A39835">
            <v>1094289</v>
          </cell>
        </row>
        <row r="39836">
          <cell r="A39836">
            <v>1094289</v>
          </cell>
        </row>
        <row r="39837">
          <cell r="A39837">
            <v>1094289</v>
          </cell>
        </row>
        <row r="39838">
          <cell r="A39838">
            <v>1094289</v>
          </cell>
        </row>
        <row r="39839">
          <cell r="A39839">
            <v>1094289</v>
          </cell>
        </row>
        <row r="39840">
          <cell r="A39840">
            <v>1094293</v>
          </cell>
        </row>
        <row r="39841">
          <cell r="A39841">
            <v>1094293</v>
          </cell>
        </row>
        <row r="39842">
          <cell r="A39842">
            <v>1094293</v>
          </cell>
        </row>
        <row r="39843">
          <cell r="A39843">
            <v>1094293</v>
          </cell>
        </row>
        <row r="39844">
          <cell r="A39844">
            <v>1094293</v>
          </cell>
        </row>
        <row r="39845">
          <cell r="A39845">
            <v>1094293</v>
          </cell>
        </row>
        <row r="39846">
          <cell r="A39846">
            <v>1094293</v>
          </cell>
        </row>
        <row r="39847">
          <cell r="A39847">
            <v>1094293</v>
          </cell>
        </row>
        <row r="39848">
          <cell r="A39848">
            <v>1094293</v>
          </cell>
        </row>
        <row r="39849">
          <cell r="A39849">
            <v>1094293</v>
          </cell>
        </row>
        <row r="39850">
          <cell r="A39850">
            <v>1094293</v>
          </cell>
        </row>
        <row r="39851">
          <cell r="A39851">
            <v>1094293</v>
          </cell>
        </row>
        <row r="39852">
          <cell r="A39852">
            <v>1094293</v>
          </cell>
        </row>
        <row r="39853">
          <cell r="A39853">
            <v>1094293</v>
          </cell>
        </row>
        <row r="39854">
          <cell r="A39854">
            <v>1094293</v>
          </cell>
        </row>
        <row r="39855">
          <cell r="A39855">
            <v>1094293</v>
          </cell>
        </row>
        <row r="39856">
          <cell r="A39856">
            <v>1094293</v>
          </cell>
        </row>
        <row r="39857">
          <cell r="A39857">
            <v>1094293</v>
          </cell>
        </row>
        <row r="39858">
          <cell r="A39858">
            <v>1094293</v>
          </cell>
        </row>
        <row r="39859">
          <cell r="A39859">
            <v>1094293</v>
          </cell>
        </row>
        <row r="39860">
          <cell r="A39860">
            <v>1094293</v>
          </cell>
        </row>
        <row r="39861">
          <cell r="A39861">
            <v>1094293</v>
          </cell>
        </row>
        <row r="39862">
          <cell r="A39862">
            <v>1094293</v>
          </cell>
        </row>
        <row r="39863">
          <cell r="A39863">
            <v>1094293</v>
          </cell>
        </row>
        <row r="39864">
          <cell r="A39864">
            <v>1094293</v>
          </cell>
        </row>
        <row r="39865">
          <cell r="A39865">
            <v>1094293</v>
          </cell>
        </row>
        <row r="39866">
          <cell r="A39866">
            <v>1094293</v>
          </cell>
        </row>
        <row r="39867">
          <cell r="A39867">
            <v>1094293</v>
          </cell>
        </row>
        <row r="39868">
          <cell r="A39868">
            <v>1094293</v>
          </cell>
        </row>
        <row r="39869">
          <cell r="A39869">
            <v>1094293</v>
          </cell>
        </row>
        <row r="39870">
          <cell r="A39870">
            <v>1094293</v>
          </cell>
        </row>
        <row r="39871">
          <cell r="A39871">
            <v>1094293</v>
          </cell>
        </row>
        <row r="39872">
          <cell r="A39872">
            <v>1094293</v>
          </cell>
        </row>
        <row r="39873">
          <cell r="A39873">
            <v>1094293</v>
          </cell>
        </row>
        <row r="39874">
          <cell r="A39874">
            <v>1094293</v>
          </cell>
        </row>
        <row r="39875">
          <cell r="A39875">
            <v>1094293</v>
          </cell>
        </row>
        <row r="39876">
          <cell r="A39876">
            <v>1094293</v>
          </cell>
        </row>
        <row r="39877">
          <cell r="A39877">
            <v>1094293</v>
          </cell>
        </row>
        <row r="39878">
          <cell r="A39878">
            <v>1094293</v>
          </cell>
        </row>
        <row r="39879">
          <cell r="A39879">
            <v>1094293</v>
          </cell>
        </row>
        <row r="39880">
          <cell r="A39880">
            <v>1094293</v>
          </cell>
        </row>
        <row r="39881">
          <cell r="A39881">
            <v>1094293</v>
          </cell>
        </row>
        <row r="39882">
          <cell r="A39882">
            <v>1094293</v>
          </cell>
        </row>
        <row r="39883">
          <cell r="A39883">
            <v>1094293</v>
          </cell>
        </row>
        <row r="39884">
          <cell r="A39884">
            <v>1094293</v>
          </cell>
        </row>
        <row r="39885">
          <cell r="A39885">
            <v>1094293</v>
          </cell>
        </row>
        <row r="39886">
          <cell r="A39886">
            <v>1094293</v>
          </cell>
        </row>
        <row r="39887">
          <cell r="A39887">
            <v>1094293</v>
          </cell>
        </row>
        <row r="39888">
          <cell r="A39888">
            <v>1094293</v>
          </cell>
        </row>
        <row r="39889">
          <cell r="A39889">
            <v>1094293</v>
          </cell>
        </row>
        <row r="39890">
          <cell r="A39890">
            <v>1094293</v>
          </cell>
        </row>
        <row r="39891">
          <cell r="A39891">
            <v>1094293</v>
          </cell>
        </row>
        <row r="39892">
          <cell r="A39892">
            <v>1094293</v>
          </cell>
        </row>
        <row r="39893">
          <cell r="A39893">
            <v>1094293</v>
          </cell>
        </row>
        <row r="39894">
          <cell r="A39894">
            <v>1094293</v>
          </cell>
        </row>
        <row r="39895">
          <cell r="A39895">
            <v>1094293</v>
          </cell>
        </row>
        <row r="39896">
          <cell r="A39896">
            <v>1094293</v>
          </cell>
        </row>
        <row r="39897">
          <cell r="A39897">
            <v>1094293</v>
          </cell>
        </row>
        <row r="39898">
          <cell r="A39898">
            <v>1094293</v>
          </cell>
        </row>
        <row r="39899">
          <cell r="A39899">
            <v>1094293</v>
          </cell>
        </row>
        <row r="39900">
          <cell r="A39900">
            <v>1094293</v>
          </cell>
        </row>
        <row r="39901">
          <cell r="A39901">
            <v>1094293</v>
          </cell>
        </row>
        <row r="39902">
          <cell r="A39902">
            <v>1094293</v>
          </cell>
        </row>
        <row r="39903">
          <cell r="A39903">
            <v>1094293</v>
          </cell>
        </row>
        <row r="39904">
          <cell r="A39904">
            <v>1094293</v>
          </cell>
        </row>
        <row r="39905">
          <cell r="A39905">
            <v>1094293</v>
          </cell>
        </row>
        <row r="39906">
          <cell r="A39906">
            <v>1094293</v>
          </cell>
        </row>
        <row r="39907">
          <cell r="A39907">
            <v>1094294</v>
          </cell>
        </row>
        <row r="39908">
          <cell r="A39908">
            <v>1094294</v>
          </cell>
        </row>
        <row r="39909">
          <cell r="A39909">
            <v>1094294</v>
          </cell>
        </row>
        <row r="39910">
          <cell r="A39910">
            <v>1094294</v>
          </cell>
        </row>
        <row r="39911">
          <cell r="A39911">
            <v>1094294</v>
          </cell>
        </row>
        <row r="39912">
          <cell r="A39912">
            <v>1094294</v>
          </cell>
        </row>
        <row r="39913">
          <cell r="A39913">
            <v>1094406</v>
          </cell>
        </row>
        <row r="39914">
          <cell r="A39914">
            <v>1094406</v>
          </cell>
        </row>
        <row r="39915">
          <cell r="A39915">
            <v>1094407</v>
          </cell>
        </row>
        <row r="39916">
          <cell r="A39916">
            <v>1094407</v>
          </cell>
        </row>
        <row r="39917">
          <cell r="A39917">
            <v>1094408</v>
          </cell>
        </row>
        <row r="39918">
          <cell r="A39918">
            <v>1094408</v>
          </cell>
        </row>
        <row r="39919">
          <cell r="A39919">
            <v>1094408</v>
          </cell>
        </row>
        <row r="39920">
          <cell r="A39920">
            <v>1094408</v>
          </cell>
        </row>
        <row r="39921">
          <cell r="A39921">
            <v>1094413</v>
          </cell>
        </row>
        <row r="39922">
          <cell r="A39922">
            <v>1094413</v>
          </cell>
        </row>
        <row r="39923">
          <cell r="A39923">
            <v>1094413</v>
          </cell>
        </row>
        <row r="39924">
          <cell r="A39924">
            <v>1094417</v>
          </cell>
        </row>
        <row r="39925">
          <cell r="A39925">
            <v>1094417</v>
          </cell>
        </row>
        <row r="39926">
          <cell r="A39926">
            <v>1094417</v>
          </cell>
        </row>
        <row r="39927">
          <cell r="A39927">
            <v>1094417</v>
          </cell>
        </row>
        <row r="39928">
          <cell r="A39928">
            <v>1094417</v>
          </cell>
        </row>
        <row r="39929">
          <cell r="A39929">
            <v>1094418</v>
          </cell>
        </row>
        <row r="39930">
          <cell r="A39930">
            <v>1094418</v>
          </cell>
        </row>
        <row r="39931">
          <cell r="A39931">
            <v>1094418</v>
          </cell>
        </row>
        <row r="39932">
          <cell r="A39932">
            <v>1094418</v>
          </cell>
        </row>
        <row r="39933">
          <cell r="A39933">
            <v>1094418</v>
          </cell>
        </row>
        <row r="39934">
          <cell r="A39934">
            <v>1094418</v>
          </cell>
        </row>
        <row r="39935">
          <cell r="A39935">
            <v>1094418</v>
          </cell>
        </row>
        <row r="39936">
          <cell r="A39936">
            <v>1094418</v>
          </cell>
        </row>
        <row r="39937">
          <cell r="A39937">
            <v>1094418</v>
          </cell>
        </row>
        <row r="39938">
          <cell r="A39938">
            <v>1094418</v>
          </cell>
        </row>
        <row r="39939">
          <cell r="A39939">
            <v>1094418</v>
          </cell>
        </row>
        <row r="39940">
          <cell r="A39940">
            <v>1094418</v>
          </cell>
        </row>
        <row r="39941">
          <cell r="A39941">
            <v>1094418</v>
          </cell>
        </row>
        <row r="39942">
          <cell r="A39942">
            <v>1094418</v>
          </cell>
        </row>
        <row r="39943">
          <cell r="A39943">
            <v>1094418</v>
          </cell>
        </row>
        <row r="39944">
          <cell r="A39944">
            <v>1094418</v>
          </cell>
        </row>
        <row r="39945">
          <cell r="A39945">
            <v>1094418</v>
          </cell>
        </row>
        <row r="39946">
          <cell r="A39946">
            <v>1094418</v>
          </cell>
        </row>
        <row r="39947">
          <cell r="A39947">
            <v>1094418</v>
          </cell>
        </row>
        <row r="39948">
          <cell r="A39948">
            <v>1094418</v>
          </cell>
        </row>
        <row r="39949">
          <cell r="A39949">
            <v>1094418</v>
          </cell>
        </row>
        <row r="39950">
          <cell r="A39950">
            <v>1094418</v>
          </cell>
        </row>
        <row r="39951">
          <cell r="A39951">
            <v>1094418</v>
          </cell>
        </row>
        <row r="39952">
          <cell r="A39952">
            <v>1094418</v>
          </cell>
        </row>
        <row r="39953">
          <cell r="A39953">
            <v>1094418</v>
          </cell>
        </row>
        <row r="39954">
          <cell r="A39954">
            <v>1094418</v>
          </cell>
        </row>
        <row r="39955">
          <cell r="A39955">
            <v>1094418</v>
          </cell>
        </row>
        <row r="39956">
          <cell r="A39956">
            <v>1094418</v>
          </cell>
        </row>
        <row r="39957">
          <cell r="A39957">
            <v>1094418</v>
          </cell>
        </row>
        <row r="39958">
          <cell r="A39958">
            <v>1094418</v>
          </cell>
        </row>
        <row r="39959">
          <cell r="A39959">
            <v>1094418</v>
          </cell>
        </row>
        <row r="39960">
          <cell r="A39960">
            <v>1094418</v>
          </cell>
        </row>
        <row r="39961">
          <cell r="A39961">
            <v>1094418</v>
          </cell>
        </row>
        <row r="39962">
          <cell r="A39962">
            <v>1094419</v>
          </cell>
        </row>
        <row r="39963">
          <cell r="A39963">
            <v>1094419</v>
          </cell>
        </row>
        <row r="39964">
          <cell r="A39964">
            <v>1094419</v>
          </cell>
        </row>
        <row r="39965">
          <cell r="A39965">
            <v>1094419</v>
          </cell>
        </row>
        <row r="39966">
          <cell r="A39966">
            <v>1094419</v>
          </cell>
        </row>
        <row r="39967">
          <cell r="A39967">
            <v>1094419</v>
          </cell>
        </row>
        <row r="39968">
          <cell r="A39968">
            <v>1094419</v>
          </cell>
        </row>
        <row r="39969">
          <cell r="A39969">
            <v>1094419</v>
          </cell>
        </row>
        <row r="39970">
          <cell r="A39970">
            <v>1094419</v>
          </cell>
        </row>
        <row r="39971">
          <cell r="A39971">
            <v>1094419</v>
          </cell>
        </row>
        <row r="39972">
          <cell r="A39972">
            <v>1094419</v>
          </cell>
        </row>
        <row r="39973">
          <cell r="A39973">
            <v>1094419</v>
          </cell>
        </row>
        <row r="39974">
          <cell r="A39974">
            <v>1094419</v>
          </cell>
        </row>
        <row r="39975">
          <cell r="A39975">
            <v>1094419</v>
          </cell>
        </row>
        <row r="39976">
          <cell r="A39976">
            <v>1094419</v>
          </cell>
        </row>
        <row r="39977">
          <cell r="A39977">
            <v>1094419</v>
          </cell>
        </row>
        <row r="39978">
          <cell r="A39978">
            <v>1094428</v>
          </cell>
        </row>
        <row r="39979">
          <cell r="A39979">
            <v>1094428</v>
          </cell>
        </row>
        <row r="39980">
          <cell r="A39980">
            <v>1094428</v>
          </cell>
        </row>
        <row r="39981">
          <cell r="A39981">
            <v>1094428</v>
          </cell>
        </row>
        <row r="39982">
          <cell r="A39982">
            <v>1094428</v>
          </cell>
        </row>
        <row r="39983">
          <cell r="A39983">
            <v>1094428</v>
          </cell>
        </row>
        <row r="39984">
          <cell r="A39984">
            <v>1094428</v>
          </cell>
        </row>
        <row r="39985">
          <cell r="A39985">
            <v>1094428</v>
          </cell>
        </row>
        <row r="39986">
          <cell r="A39986">
            <v>1094428</v>
          </cell>
        </row>
        <row r="39987">
          <cell r="A39987">
            <v>1094428</v>
          </cell>
        </row>
        <row r="39988">
          <cell r="A39988">
            <v>1094428</v>
          </cell>
        </row>
        <row r="39989">
          <cell r="A39989">
            <v>1094429</v>
          </cell>
        </row>
        <row r="39990">
          <cell r="A39990">
            <v>1094429</v>
          </cell>
        </row>
        <row r="39991">
          <cell r="A39991">
            <v>1094429</v>
          </cell>
        </row>
        <row r="39992">
          <cell r="A39992">
            <v>1094429</v>
          </cell>
        </row>
        <row r="39993">
          <cell r="A39993">
            <v>1094429</v>
          </cell>
        </row>
        <row r="39994">
          <cell r="A39994">
            <v>1094429</v>
          </cell>
        </row>
        <row r="39995">
          <cell r="A39995">
            <v>1094429</v>
          </cell>
        </row>
        <row r="39996">
          <cell r="A39996">
            <v>1094430</v>
          </cell>
        </row>
        <row r="39997">
          <cell r="A39997">
            <v>1094430</v>
          </cell>
        </row>
        <row r="39998">
          <cell r="A39998">
            <v>1094430</v>
          </cell>
        </row>
        <row r="39999">
          <cell r="A39999">
            <v>1094430</v>
          </cell>
        </row>
        <row r="40000">
          <cell r="A40000">
            <v>1094430</v>
          </cell>
        </row>
        <row r="40001">
          <cell r="A40001">
            <v>1094430</v>
          </cell>
        </row>
        <row r="40002">
          <cell r="A40002">
            <v>1094430</v>
          </cell>
        </row>
        <row r="40003">
          <cell r="A40003">
            <v>1094430</v>
          </cell>
        </row>
        <row r="40004">
          <cell r="A40004">
            <v>1094431</v>
          </cell>
        </row>
        <row r="40005">
          <cell r="A40005">
            <v>1094431</v>
          </cell>
        </row>
        <row r="40006">
          <cell r="A40006">
            <v>1094431</v>
          </cell>
        </row>
        <row r="40007">
          <cell r="A40007">
            <v>1094431</v>
          </cell>
        </row>
        <row r="40008">
          <cell r="A40008">
            <v>1094431</v>
          </cell>
        </row>
        <row r="40009">
          <cell r="A40009">
            <v>1094431</v>
          </cell>
        </row>
        <row r="40010">
          <cell r="A40010">
            <v>1094431</v>
          </cell>
        </row>
        <row r="40011">
          <cell r="A40011">
            <v>1094431</v>
          </cell>
        </row>
        <row r="40012">
          <cell r="A40012">
            <v>1094431</v>
          </cell>
        </row>
        <row r="40013">
          <cell r="A40013">
            <v>1094431</v>
          </cell>
        </row>
        <row r="40014">
          <cell r="A40014">
            <v>1094457</v>
          </cell>
        </row>
        <row r="40015">
          <cell r="A40015">
            <v>1094457</v>
          </cell>
        </row>
        <row r="40016">
          <cell r="A40016">
            <v>1094457</v>
          </cell>
        </row>
        <row r="40017">
          <cell r="A40017">
            <v>1094457</v>
          </cell>
        </row>
        <row r="40018">
          <cell r="A40018">
            <v>1094457</v>
          </cell>
        </row>
        <row r="40019">
          <cell r="A40019">
            <v>1094457</v>
          </cell>
        </row>
        <row r="40020">
          <cell r="A40020">
            <v>1094457</v>
          </cell>
        </row>
        <row r="40021">
          <cell r="A40021">
            <v>1094457</v>
          </cell>
        </row>
        <row r="40022">
          <cell r="A40022">
            <v>1094457</v>
          </cell>
        </row>
        <row r="40023">
          <cell r="A40023">
            <v>1094457</v>
          </cell>
        </row>
        <row r="40024">
          <cell r="A40024">
            <v>1094457</v>
          </cell>
        </row>
        <row r="40025">
          <cell r="A40025">
            <v>1094457</v>
          </cell>
        </row>
        <row r="40026">
          <cell r="A40026">
            <v>1094457</v>
          </cell>
        </row>
        <row r="40027">
          <cell r="A40027">
            <v>1094462</v>
          </cell>
        </row>
        <row r="40028">
          <cell r="A40028">
            <v>1094462</v>
          </cell>
        </row>
        <row r="40029">
          <cell r="A40029">
            <v>1094462</v>
          </cell>
        </row>
        <row r="40030">
          <cell r="A40030">
            <v>1094462</v>
          </cell>
        </row>
        <row r="40031">
          <cell r="A40031">
            <v>1094462</v>
          </cell>
        </row>
        <row r="40032">
          <cell r="A40032">
            <v>1094462</v>
          </cell>
        </row>
        <row r="40033">
          <cell r="A40033">
            <v>1094463</v>
          </cell>
        </row>
        <row r="40034">
          <cell r="A40034">
            <v>1094463</v>
          </cell>
        </row>
        <row r="40035">
          <cell r="A40035">
            <v>1094463</v>
          </cell>
        </row>
        <row r="40036">
          <cell r="A40036">
            <v>1094463</v>
          </cell>
        </row>
        <row r="40037">
          <cell r="A40037">
            <v>1094463</v>
          </cell>
        </row>
        <row r="40038">
          <cell r="A40038">
            <v>1094463</v>
          </cell>
        </row>
        <row r="40039">
          <cell r="A40039">
            <v>1094465</v>
          </cell>
        </row>
        <row r="40040">
          <cell r="A40040">
            <v>1094465</v>
          </cell>
        </row>
        <row r="40041">
          <cell r="A40041">
            <v>1094465</v>
          </cell>
        </row>
        <row r="40042">
          <cell r="A40042">
            <v>1094465</v>
          </cell>
        </row>
        <row r="40043">
          <cell r="A40043">
            <v>1094465</v>
          </cell>
        </row>
        <row r="40044">
          <cell r="A40044">
            <v>1094465</v>
          </cell>
        </row>
        <row r="40045">
          <cell r="A40045">
            <v>1094465</v>
          </cell>
        </row>
        <row r="40046">
          <cell r="A40046">
            <v>1094465</v>
          </cell>
        </row>
        <row r="40047">
          <cell r="A40047">
            <v>1094465</v>
          </cell>
        </row>
        <row r="40048">
          <cell r="A40048">
            <v>1094466</v>
          </cell>
        </row>
        <row r="40049">
          <cell r="A40049">
            <v>1094466</v>
          </cell>
        </row>
        <row r="40050">
          <cell r="A40050">
            <v>1094466</v>
          </cell>
        </row>
        <row r="40051">
          <cell r="A40051">
            <v>1094466</v>
          </cell>
        </row>
        <row r="40052">
          <cell r="A40052">
            <v>1094466</v>
          </cell>
        </row>
        <row r="40053">
          <cell r="A40053">
            <v>1094466</v>
          </cell>
        </row>
        <row r="40054">
          <cell r="A40054">
            <v>1094466</v>
          </cell>
        </row>
        <row r="40055">
          <cell r="A40055">
            <v>1094466</v>
          </cell>
        </row>
        <row r="40056">
          <cell r="A40056">
            <v>1094466</v>
          </cell>
        </row>
        <row r="40057">
          <cell r="A40057">
            <v>1094466</v>
          </cell>
        </row>
        <row r="40058">
          <cell r="A40058">
            <v>1094466</v>
          </cell>
        </row>
        <row r="40059">
          <cell r="A40059">
            <v>1094466</v>
          </cell>
        </row>
        <row r="40060">
          <cell r="A40060">
            <v>1094468</v>
          </cell>
        </row>
        <row r="40061">
          <cell r="A40061">
            <v>1094469</v>
          </cell>
        </row>
        <row r="40062">
          <cell r="A40062">
            <v>1094469</v>
          </cell>
        </row>
        <row r="40063">
          <cell r="A40063">
            <v>1094469</v>
          </cell>
        </row>
        <row r="40064">
          <cell r="A40064">
            <v>1094470</v>
          </cell>
        </row>
        <row r="40065">
          <cell r="A40065">
            <v>1094470</v>
          </cell>
        </row>
        <row r="40066">
          <cell r="A40066">
            <v>1094470</v>
          </cell>
        </row>
        <row r="40067">
          <cell r="A40067">
            <v>1094470</v>
          </cell>
        </row>
        <row r="40068">
          <cell r="A40068">
            <v>1094470</v>
          </cell>
        </row>
        <row r="40069">
          <cell r="A40069">
            <v>1094470</v>
          </cell>
        </row>
        <row r="40070">
          <cell r="A40070">
            <v>1094470</v>
          </cell>
        </row>
        <row r="40071">
          <cell r="A40071">
            <v>1094470</v>
          </cell>
        </row>
        <row r="40072">
          <cell r="A40072">
            <v>1094470</v>
          </cell>
        </row>
        <row r="40073">
          <cell r="A40073">
            <v>1094470</v>
          </cell>
        </row>
        <row r="40074">
          <cell r="A40074">
            <v>1094470</v>
          </cell>
        </row>
        <row r="40075">
          <cell r="A40075">
            <v>1094470</v>
          </cell>
        </row>
        <row r="40076">
          <cell r="A40076">
            <v>1094470</v>
          </cell>
        </row>
        <row r="40077">
          <cell r="A40077">
            <v>1094470</v>
          </cell>
        </row>
        <row r="40078">
          <cell r="A40078">
            <v>1094470</v>
          </cell>
        </row>
        <row r="40079">
          <cell r="A40079">
            <v>1094470</v>
          </cell>
        </row>
        <row r="40080">
          <cell r="A40080">
            <v>1094470</v>
          </cell>
        </row>
        <row r="40081">
          <cell r="A40081">
            <v>1094470</v>
          </cell>
        </row>
        <row r="40082">
          <cell r="A40082">
            <v>1094470</v>
          </cell>
        </row>
        <row r="40083">
          <cell r="A40083">
            <v>1094470</v>
          </cell>
        </row>
        <row r="40084">
          <cell r="A40084">
            <v>1094472</v>
          </cell>
        </row>
        <row r="40085">
          <cell r="A40085">
            <v>1094472</v>
          </cell>
        </row>
        <row r="40086">
          <cell r="A40086">
            <v>1094472</v>
          </cell>
        </row>
        <row r="40087">
          <cell r="A40087">
            <v>1094472</v>
          </cell>
        </row>
        <row r="40088">
          <cell r="A40088">
            <v>1094472</v>
          </cell>
        </row>
        <row r="40089">
          <cell r="A40089">
            <v>1094472</v>
          </cell>
        </row>
        <row r="40090">
          <cell r="A40090">
            <v>1094472</v>
          </cell>
        </row>
        <row r="40091">
          <cell r="A40091">
            <v>1094560</v>
          </cell>
        </row>
        <row r="40092">
          <cell r="A40092">
            <v>1094560</v>
          </cell>
        </row>
        <row r="40093">
          <cell r="A40093">
            <v>1094560</v>
          </cell>
        </row>
        <row r="40094">
          <cell r="A40094">
            <v>1094560</v>
          </cell>
        </row>
        <row r="40095">
          <cell r="A40095">
            <v>1094560</v>
          </cell>
        </row>
        <row r="40096">
          <cell r="A40096">
            <v>1094560</v>
          </cell>
        </row>
        <row r="40097">
          <cell r="A40097">
            <v>1094560</v>
          </cell>
        </row>
        <row r="40098">
          <cell r="A40098">
            <v>1094560</v>
          </cell>
        </row>
        <row r="40099">
          <cell r="A40099">
            <v>1094560</v>
          </cell>
        </row>
        <row r="40100">
          <cell r="A40100">
            <v>1094560</v>
          </cell>
        </row>
        <row r="40101">
          <cell r="A40101">
            <v>1094560</v>
          </cell>
        </row>
        <row r="40102">
          <cell r="A40102">
            <v>1094560</v>
          </cell>
        </row>
        <row r="40103">
          <cell r="A40103">
            <v>1094560</v>
          </cell>
        </row>
        <row r="40104">
          <cell r="A40104">
            <v>1094560</v>
          </cell>
        </row>
        <row r="40105">
          <cell r="A40105">
            <v>1094560</v>
          </cell>
        </row>
        <row r="40106">
          <cell r="A40106">
            <v>1094560</v>
          </cell>
        </row>
        <row r="40107">
          <cell r="A40107">
            <v>1094560</v>
          </cell>
        </row>
        <row r="40108">
          <cell r="A40108">
            <v>1094560</v>
          </cell>
        </row>
        <row r="40109">
          <cell r="A40109">
            <v>1094560</v>
          </cell>
        </row>
        <row r="40110">
          <cell r="A40110">
            <v>1094560</v>
          </cell>
        </row>
        <row r="40111">
          <cell r="A40111">
            <v>1094560</v>
          </cell>
        </row>
        <row r="40112">
          <cell r="A40112">
            <v>1094560</v>
          </cell>
        </row>
        <row r="40113">
          <cell r="A40113">
            <v>1094560</v>
          </cell>
        </row>
        <row r="40114">
          <cell r="A40114">
            <v>1094560</v>
          </cell>
        </row>
        <row r="40115">
          <cell r="A40115">
            <v>1094560</v>
          </cell>
        </row>
        <row r="40116">
          <cell r="A40116">
            <v>1094560</v>
          </cell>
        </row>
        <row r="40117">
          <cell r="A40117">
            <v>1094560</v>
          </cell>
        </row>
        <row r="40118">
          <cell r="A40118">
            <v>1094560</v>
          </cell>
        </row>
        <row r="40119">
          <cell r="A40119">
            <v>1094560</v>
          </cell>
        </row>
        <row r="40120">
          <cell r="A40120">
            <v>1094560</v>
          </cell>
        </row>
        <row r="40121">
          <cell r="A40121">
            <v>1094560</v>
          </cell>
        </row>
        <row r="40122">
          <cell r="A40122">
            <v>1094560</v>
          </cell>
        </row>
        <row r="40123">
          <cell r="A40123">
            <v>1094560</v>
          </cell>
        </row>
        <row r="40124">
          <cell r="A40124">
            <v>1094560</v>
          </cell>
        </row>
        <row r="40125">
          <cell r="A40125">
            <v>1094560</v>
          </cell>
        </row>
        <row r="40126">
          <cell r="A40126">
            <v>1094560</v>
          </cell>
        </row>
        <row r="40127">
          <cell r="A40127">
            <v>1094560</v>
          </cell>
        </row>
        <row r="40128">
          <cell r="A40128">
            <v>1094560</v>
          </cell>
        </row>
        <row r="40129">
          <cell r="A40129">
            <v>1094560</v>
          </cell>
        </row>
        <row r="40130">
          <cell r="A40130">
            <v>1094560</v>
          </cell>
        </row>
        <row r="40131">
          <cell r="A40131">
            <v>1094560</v>
          </cell>
        </row>
        <row r="40132">
          <cell r="A40132">
            <v>1094560</v>
          </cell>
        </row>
        <row r="40133">
          <cell r="A40133">
            <v>1094560</v>
          </cell>
        </row>
        <row r="40134">
          <cell r="A40134">
            <v>1094560</v>
          </cell>
        </row>
        <row r="40135">
          <cell r="A40135">
            <v>1094560</v>
          </cell>
        </row>
        <row r="40136">
          <cell r="A40136">
            <v>1094560</v>
          </cell>
        </row>
        <row r="40137">
          <cell r="A40137">
            <v>1094560</v>
          </cell>
        </row>
        <row r="40138">
          <cell r="A40138">
            <v>1094560</v>
          </cell>
        </row>
        <row r="40139">
          <cell r="A40139">
            <v>1094560</v>
          </cell>
        </row>
        <row r="40140">
          <cell r="A40140">
            <v>1094560</v>
          </cell>
        </row>
        <row r="40141">
          <cell r="A40141">
            <v>1094560</v>
          </cell>
        </row>
        <row r="40142">
          <cell r="A40142">
            <v>1094560</v>
          </cell>
        </row>
        <row r="40143">
          <cell r="A40143">
            <v>1094560</v>
          </cell>
        </row>
        <row r="40144">
          <cell r="A40144">
            <v>1094560</v>
          </cell>
        </row>
        <row r="40145">
          <cell r="A40145">
            <v>1094560</v>
          </cell>
        </row>
        <row r="40146">
          <cell r="A40146">
            <v>1094560</v>
          </cell>
        </row>
        <row r="40147">
          <cell r="A40147">
            <v>1094561</v>
          </cell>
        </row>
        <row r="40148">
          <cell r="A40148">
            <v>1094561</v>
          </cell>
        </row>
        <row r="40149">
          <cell r="A40149">
            <v>1094561</v>
          </cell>
        </row>
        <row r="40150">
          <cell r="A40150">
            <v>1094561</v>
          </cell>
        </row>
        <row r="40151">
          <cell r="A40151">
            <v>1094561</v>
          </cell>
        </row>
        <row r="40152">
          <cell r="A40152">
            <v>1094561</v>
          </cell>
        </row>
        <row r="40153">
          <cell r="A40153">
            <v>1094561</v>
          </cell>
        </row>
        <row r="40154">
          <cell r="A40154">
            <v>1094561</v>
          </cell>
        </row>
        <row r="40155">
          <cell r="A40155">
            <v>1094561</v>
          </cell>
        </row>
        <row r="40156">
          <cell r="A40156">
            <v>1094561</v>
          </cell>
        </row>
        <row r="40157">
          <cell r="A40157">
            <v>1094561</v>
          </cell>
        </row>
        <row r="40158">
          <cell r="A40158">
            <v>1094561</v>
          </cell>
        </row>
        <row r="40159">
          <cell r="A40159">
            <v>1094561</v>
          </cell>
        </row>
        <row r="40160">
          <cell r="A40160">
            <v>1094561</v>
          </cell>
        </row>
        <row r="40161">
          <cell r="A40161">
            <v>1094561</v>
          </cell>
        </row>
        <row r="40162">
          <cell r="A40162">
            <v>1094561</v>
          </cell>
        </row>
        <row r="40163">
          <cell r="A40163">
            <v>1094561</v>
          </cell>
        </row>
        <row r="40164">
          <cell r="A40164">
            <v>1094561</v>
          </cell>
        </row>
        <row r="40165">
          <cell r="A40165">
            <v>1094561</v>
          </cell>
        </row>
        <row r="40166">
          <cell r="A40166">
            <v>1094561</v>
          </cell>
        </row>
        <row r="40167">
          <cell r="A40167">
            <v>1094561</v>
          </cell>
        </row>
        <row r="40168">
          <cell r="A40168">
            <v>1094561</v>
          </cell>
        </row>
        <row r="40169">
          <cell r="A40169">
            <v>1094561</v>
          </cell>
        </row>
        <row r="40170">
          <cell r="A40170">
            <v>1094561</v>
          </cell>
        </row>
        <row r="40171">
          <cell r="A40171">
            <v>1094561</v>
          </cell>
        </row>
        <row r="40172">
          <cell r="A40172">
            <v>1094561</v>
          </cell>
        </row>
        <row r="40173">
          <cell r="A40173">
            <v>1094561</v>
          </cell>
        </row>
        <row r="40174">
          <cell r="A40174">
            <v>1094561</v>
          </cell>
        </row>
        <row r="40175">
          <cell r="A40175">
            <v>1094561</v>
          </cell>
        </row>
        <row r="40176">
          <cell r="A40176">
            <v>1094561</v>
          </cell>
        </row>
        <row r="40177">
          <cell r="A40177">
            <v>1094561</v>
          </cell>
        </row>
        <row r="40178">
          <cell r="A40178">
            <v>1094561</v>
          </cell>
        </row>
        <row r="40179">
          <cell r="A40179">
            <v>1094561</v>
          </cell>
        </row>
        <row r="40180">
          <cell r="A40180">
            <v>1094561</v>
          </cell>
        </row>
        <row r="40181">
          <cell r="A40181">
            <v>1094561</v>
          </cell>
        </row>
        <row r="40182">
          <cell r="A40182">
            <v>1094561</v>
          </cell>
        </row>
        <row r="40183">
          <cell r="A40183">
            <v>1094561</v>
          </cell>
        </row>
        <row r="40184">
          <cell r="A40184">
            <v>1094561</v>
          </cell>
        </row>
        <row r="40185">
          <cell r="A40185">
            <v>1094561</v>
          </cell>
        </row>
        <row r="40186">
          <cell r="A40186">
            <v>1094561</v>
          </cell>
        </row>
        <row r="40187">
          <cell r="A40187">
            <v>1094561</v>
          </cell>
        </row>
        <row r="40188">
          <cell r="A40188">
            <v>1094561</v>
          </cell>
        </row>
        <row r="40189">
          <cell r="A40189">
            <v>1094561</v>
          </cell>
        </row>
        <row r="40190">
          <cell r="A40190">
            <v>1094561</v>
          </cell>
        </row>
        <row r="40191">
          <cell r="A40191">
            <v>1094561</v>
          </cell>
        </row>
        <row r="40192">
          <cell r="A40192">
            <v>1094561</v>
          </cell>
        </row>
        <row r="40193">
          <cell r="A40193">
            <v>1094561</v>
          </cell>
        </row>
        <row r="40194">
          <cell r="A40194">
            <v>1094561</v>
          </cell>
        </row>
        <row r="40195">
          <cell r="A40195">
            <v>1094561</v>
          </cell>
        </row>
        <row r="40196">
          <cell r="A40196">
            <v>1094561</v>
          </cell>
        </row>
        <row r="40197">
          <cell r="A40197">
            <v>1094562</v>
          </cell>
        </row>
        <row r="40198">
          <cell r="A40198">
            <v>1094562</v>
          </cell>
        </row>
        <row r="40199">
          <cell r="A40199">
            <v>1094562</v>
          </cell>
        </row>
        <row r="40200">
          <cell r="A40200">
            <v>1094562</v>
          </cell>
        </row>
        <row r="40201">
          <cell r="A40201">
            <v>1094562</v>
          </cell>
        </row>
        <row r="40202">
          <cell r="A40202">
            <v>1094562</v>
          </cell>
        </row>
        <row r="40203">
          <cell r="A40203">
            <v>1094562</v>
          </cell>
        </row>
        <row r="40204">
          <cell r="A40204">
            <v>1094562</v>
          </cell>
        </row>
        <row r="40205">
          <cell r="A40205">
            <v>1094562</v>
          </cell>
        </row>
        <row r="40206">
          <cell r="A40206">
            <v>1094562</v>
          </cell>
        </row>
        <row r="40207">
          <cell r="A40207">
            <v>1094562</v>
          </cell>
        </row>
        <row r="40208">
          <cell r="A40208">
            <v>1094562</v>
          </cell>
        </row>
        <row r="40209">
          <cell r="A40209">
            <v>1094562</v>
          </cell>
        </row>
        <row r="40210">
          <cell r="A40210">
            <v>1094562</v>
          </cell>
        </row>
        <row r="40211">
          <cell r="A40211">
            <v>1094562</v>
          </cell>
        </row>
        <row r="40212">
          <cell r="A40212">
            <v>1094562</v>
          </cell>
        </row>
        <row r="40213">
          <cell r="A40213">
            <v>1094562</v>
          </cell>
        </row>
        <row r="40214">
          <cell r="A40214">
            <v>1094562</v>
          </cell>
        </row>
        <row r="40215">
          <cell r="A40215">
            <v>1094562</v>
          </cell>
        </row>
        <row r="40216">
          <cell r="A40216">
            <v>1094562</v>
          </cell>
        </row>
        <row r="40217">
          <cell r="A40217">
            <v>1094562</v>
          </cell>
        </row>
        <row r="40218">
          <cell r="A40218">
            <v>1094562</v>
          </cell>
        </row>
        <row r="40219">
          <cell r="A40219">
            <v>1094562</v>
          </cell>
        </row>
        <row r="40220">
          <cell r="A40220">
            <v>1094562</v>
          </cell>
        </row>
        <row r="40221">
          <cell r="A40221">
            <v>1094562</v>
          </cell>
        </row>
        <row r="40222">
          <cell r="A40222">
            <v>1094562</v>
          </cell>
        </row>
        <row r="40223">
          <cell r="A40223">
            <v>1094562</v>
          </cell>
        </row>
        <row r="40224">
          <cell r="A40224">
            <v>1094562</v>
          </cell>
        </row>
        <row r="40225">
          <cell r="A40225">
            <v>1094562</v>
          </cell>
        </row>
        <row r="40226">
          <cell r="A40226">
            <v>1094562</v>
          </cell>
        </row>
        <row r="40227">
          <cell r="A40227">
            <v>1094562</v>
          </cell>
        </row>
        <row r="40228">
          <cell r="A40228">
            <v>1094562</v>
          </cell>
        </row>
        <row r="40229">
          <cell r="A40229">
            <v>1094562</v>
          </cell>
        </row>
        <row r="40230">
          <cell r="A40230">
            <v>1094562</v>
          </cell>
        </row>
        <row r="40231">
          <cell r="A40231">
            <v>1094562</v>
          </cell>
        </row>
        <row r="40232">
          <cell r="A40232">
            <v>1094562</v>
          </cell>
        </row>
        <row r="40233">
          <cell r="A40233">
            <v>1094562</v>
          </cell>
        </row>
        <row r="40234">
          <cell r="A40234">
            <v>1094562</v>
          </cell>
        </row>
        <row r="40235">
          <cell r="A40235">
            <v>1094562</v>
          </cell>
        </row>
        <row r="40236">
          <cell r="A40236">
            <v>1094562</v>
          </cell>
        </row>
        <row r="40237">
          <cell r="A40237">
            <v>1094562</v>
          </cell>
        </row>
        <row r="40238">
          <cell r="A40238">
            <v>1094562</v>
          </cell>
        </row>
        <row r="40239">
          <cell r="A40239">
            <v>1094562</v>
          </cell>
        </row>
        <row r="40240">
          <cell r="A40240">
            <v>1094562</v>
          </cell>
        </row>
        <row r="40241">
          <cell r="A40241">
            <v>1094562</v>
          </cell>
        </row>
        <row r="40242">
          <cell r="A40242">
            <v>1094562</v>
          </cell>
        </row>
        <row r="40243">
          <cell r="A40243">
            <v>1094562</v>
          </cell>
        </row>
        <row r="40244">
          <cell r="A40244">
            <v>1094562</v>
          </cell>
        </row>
        <row r="40245">
          <cell r="A40245">
            <v>1094562</v>
          </cell>
        </row>
        <row r="40246">
          <cell r="A40246">
            <v>1094562</v>
          </cell>
        </row>
        <row r="40247">
          <cell r="A40247">
            <v>1094562</v>
          </cell>
        </row>
        <row r="40248">
          <cell r="A40248">
            <v>1094562</v>
          </cell>
        </row>
        <row r="40249">
          <cell r="A40249">
            <v>1094562</v>
          </cell>
        </row>
        <row r="40250">
          <cell r="A40250">
            <v>1094562</v>
          </cell>
        </row>
        <row r="40251">
          <cell r="A40251">
            <v>1094562</v>
          </cell>
        </row>
        <row r="40252">
          <cell r="A40252">
            <v>1094562</v>
          </cell>
        </row>
        <row r="40253">
          <cell r="A40253">
            <v>1094562</v>
          </cell>
        </row>
        <row r="40254">
          <cell r="A40254">
            <v>1094562</v>
          </cell>
        </row>
        <row r="40255">
          <cell r="A40255">
            <v>1094562</v>
          </cell>
        </row>
        <row r="40256">
          <cell r="A40256">
            <v>1094562</v>
          </cell>
        </row>
        <row r="40257">
          <cell r="A40257">
            <v>1094562</v>
          </cell>
        </row>
        <row r="40258">
          <cell r="A40258">
            <v>1094562</v>
          </cell>
        </row>
        <row r="40259">
          <cell r="A40259">
            <v>1094562</v>
          </cell>
        </row>
        <row r="40260">
          <cell r="A40260">
            <v>1094562</v>
          </cell>
        </row>
        <row r="40261">
          <cell r="A40261">
            <v>1094562</v>
          </cell>
        </row>
        <row r="40262">
          <cell r="A40262">
            <v>1094563</v>
          </cell>
        </row>
        <row r="40263">
          <cell r="A40263">
            <v>1094563</v>
          </cell>
        </row>
        <row r="40264">
          <cell r="A40264">
            <v>1094563</v>
          </cell>
        </row>
        <row r="40265">
          <cell r="A40265">
            <v>1094563</v>
          </cell>
        </row>
        <row r="40266">
          <cell r="A40266">
            <v>1094563</v>
          </cell>
        </row>
        <row r="40267">
          <cell r="A40267">
            <v>1094563</v>
          </cell>
        </row>
        <row r="40268">
          <cell r="A40268">
            <v>1094563</v>
          </cell>
        </row>
        <row r="40269">
          <cell r="A40269">
            <v>1094563</v>
          </cell>
        </row>
        <row r="40270">
          <cell r="A40270">
            <v>1094563</v>
          </cell>
        </row>
        <row r="40271">
          <cell r="A40271">
            <v>1094563</v>
          </cell>
        </row>
        <row r="40272">
          <cell r="A40272">
            <v>1094563</v>
          </cell>
        </row>
        <row r="40273">
          <cell r="A40273">
            <v>1094563</v>
          </cell>
        </row>
        <row r="40274">
          <cell r="A40274">
            <v>1094563</v>
          </cell>
        </row>
        <row r="40275">
          <cell r="A40275">
            <v>1094563</v>
          </cell>
        </row>
        <row r="40276">
          <cell r="A40276">
            <v>1094563</v>
          </cell>
        </row>
        <row r="40277">
          <cell r="A40277">
            <v>1094563</v>
          </cell>
        </row>
        <row r="40278">
          <cell r="A40278">
            <v>1094563</v>
          </cell>
        </row>
        <row r="40279">
          <cell r="A40279">
            <v>1094563</v>
          </cell>
        </row>
        <row r="40280">
          <cell r="A40280">
            <v>1094563</v>
          </cell>
        </row>
        <row r="40281">
          <cell r="A40281">
            <v>1094563</v>
          </cell>
        </row>
        <row r="40282">
          <cell r="A40282">
            <v>1094563</v>
          </cell>
        </row>
        <row r="40283">
          <cell r="A40283">
            <v>1094563</v>
          </cell>
        </row>
        <row r="40284">
          <cell r="A40284">
            <v>1094563</v>
          </cell>
        </row>
        <row r="40285">
          <cell r="A40285">
            <v>1094563</v>
          </cell>
        </row>
        <row r="40286">
          <cell r="A40286">
            <v>1094563</v>
          </cell>
        </row>
        <row r="40287">
          <cell r="A40287">
            <v>1094563</v>
          </cell>
        </row>
        <row r="40288">
          <cell r="A40288">
            <v>1094563</v>
          </cell>
        </row>
        <row r="40289">
          <cell r="A40289">
            <v>1094563</v>
          </cell>
        </row>
        <row r="40290">
          <cell r="A40290">
            <v>1094563</v>
          </cell>
        </row>
        <row r="40291">
          <cell r="A40291">
            <v>1094563</v>
          </cell>
        </row>
        <row r="40292">
          <cell r="A40292">
            <v>1094563</v>
          </cell>
        </row>
        <row r="40293">
          <cell r="A40293">
            <v>1094563</v>
          </cell>
        </row>
        <row r="40294">
          <cell r="A40294">
            <v>1094563</v>
          </cell>
        </row>
        <row r="40295">
          <cell r="A40295">
            <v>1094563</v>
          </cell>
        </row>
        <row r="40296">
          <cell r="A40296">
            <v>1094563</v>
          </cell>
        </row>
        <row r="40297">
          <cell r="A40297">
            <v>1094563</v>
          </cell>
        </row>
        <row r="40298">
          <cell r="A40298">
            <v>1094563</v>
          </cell>
        </row>
        <row r="40299">
          <cell r="A40299">
            <v>1094563</v>
          </cell>
        </row>
        <row r="40300">
          <cell r="A40300">
            <v>1094563</v>
          </cell>
        </row>
        <row r="40301">
          <cell r="A40301">
            <v>1094563</v>
          </cell>
        </row>
        <row r="40302">
          <cell r="A40302">
            <v>1094563</v>
          </cell>
        </row>
        <row r="40303">
          <cell r="A40303">
            <v>1094563</v>
          </cell>
        </row>
        <row r="40304">
          <cell r="A40304">
            <v>1094563</v>
          </cell>
        </row>
        <row r="40305">
          <cell r="A40305">
            <v>1094563</v>
          </cell>
        </row>
        <row r="40306">
          <cell r="A40306">
            <v>1094563</v>
          </cell>
        </row>
        <row r="40307">
          <cell r="A40307">
            <v>1094563</v>
          </cell>
        </row>
        <row r="40308">
          <cell r="A40308">
            <v>1094563</v>
          </cell>
        </row>
        <row r="40309">
          <cell r="A40309">
            <v>1094563</v>
          </cell>
        </row>
        <row r="40310">
          <cell r="A40310">
            <v>1094563</v>
          </cell>
        </row>
        <row r="40311">
          <cell r="A40311">
            <v>1094563</v>
          </cell>
        </row>
        <row r="40312">
          <cell r="A40312">
            <v>1094563</v>
          </cell>
        </row>
        <row r="40313">
          <cell r="A40313">
            <v>1094563</v>
          </cell>
        </row>
        <row r="40314">
          <cell r="A40314">
            <v>1094563</v>
          </cell>
        </row>
        <row r="40315">
          <cell r="A40315">
            <v>1094563</v>
          </cell>
        </row>
        <row r="40316">
          <cell r="A40316">
            <v>1094563</v>
          </cell>
        </row>
        <row r="40317">
          <cell r="A40317">
            <v>1094563</v>
          </cell>
        </row>
        <row r="40318">
          <cell r="A40318">
            <v>1094563</v>
          </cell>
        </row>
        <row r="40319">
          <cell r="A40319">
            <v>1094564</v>
          </cell>
        </row>
        <row r="40320">
          <cell r="A40320">
            <v>1094564</v>
          </cell>
        </row>
        <row r="40321">
          <cell r="A40321">
            <v>1094564</v>
          </cell>
        </row>
        <row r="40322">
          <cell r="A40322">
            <v>1094564</v>
          </cell>
        </row>
        <row r="40323">
          <cell r="A40323">
            <v>1094564</v>
          </cell>
        </row>
        <row r="40324">
          <cell r="A40324">
            <v>1094564</v>
          </cell>
        </row>
        <row r="40325">
          <cell r="A40325">
            <v>1094564</v>
          </cell>
        </row>
        <row r="40326">
          <cell r="A40326">
            <v>1094564</v>
          </cell>
        </row>
        <row r="40327">
          <cell r="A40327">
            <v>1094564</v>
          </cell>
        </row>
        <row r="40328">
          <cell r="A40328">
            <v>1094564</v>
          </cell>
        </row>
        <row r="40329">
          <cell r="A40329">
            <v>1094564</v>
          </cell>
        </row>
        <row r="40330">
          <cell r="A40330">
            <v>1094564</v>
          </cell>
        </row>
        <row r="40331">
          <cell r="A40331">
            <v>1094564</v>
          </cell>
        </row>
        <row r="40332">
          <cell r="A40332">
            <v>1094564</v>
          </cell>
        </row>
        <row r="40333">
          <cell r="A40333">
            <v>1094564</v>
          </cell>
        </row>
        <row r="40334">
          <cell r="A40334">
            <v>1094564</v>
          </cell>
        </row>
        <row r="40335">
          <cell r="A40335">
            <v>1094564</v>
          </cell>
        </row>
        <row r="40336">
          <cell r="A40336">
            <v>1094564</v>
          </cell>
        </row>
        <row r="40337">
          <cell r="A40337">
            <v>1094564</v>
          </cell>
        </row>
        <row r="40338">
          <cell r="A40338">
            <v>1094564</v>
          </cell>
        </row>
        <row r="40339">
          <cell r="A40339">
            <v>1094564</v>
          </cell>
        </row>
        <row r="40340">
          <cell r="A40340">
            <v>1094564</v>
          </cell>
        </row>
        <row r="40341">
          <cell r="A40341">
            <v>1094564</v>
          </cell>
        </row>
        <row r="40342">
          <cell r="A40342">
            <v>1094564</v>
          </cell>
        </row>
        <row r="40343">
          <cell r="A40343">
            <v>1094564</v>
          </cell>
        </row>
        <row r="40344">
          <cell r="A40344">
            <v>1094564</v>
          </cell>
        </row>
        <row r="40345">
          <cell r="A40345">
            <v>1094564</v>
          </cell>
        </row>
        <row r="40346">
          <cell r="A40346">
            <v>1094564</v>
          </cell>
        </row>
        <row r="40347">
          <cell r="A40347">
            <v>1094564</v>
          </cell>
        </row>
        <row r="40348">
          <cell r="A40348">
            <v>1094564</v>
          </cell>
        </row>
        <row r="40349">
          <cell r="A40349">
            <v>1094564</v>
          </cell>
        </row>
        <row r="40350">
          <cell r="A40350">
            <v>1094564</v>
          </cell>
        </row>
        <row r="40351">
          <cell r="A40351">
            <v>1094564</v>
          </cell>
        </row>
        <row r="40352">
          <cell r="A40352">
            <v>1094564</v>
          </cell>
        </row>
        <row r="40353">
          <cell r="A40353">
            <v>1094564</v>
          </cell>
        </row>
        <row r="40354">
          <cell r="A40354">
            <v>1094564</v>
          </cell>
        </row>
        <row r="40355">
          <cell r="A40355">
            <v>1094564</v>
          </cell>
        </row>
        <row r="40356">
          <cell r="A40356">
            <v>1094564</v>
          </cell>
        </row>
        <row r="40357">
          <cell r="A40357">
            <v>1094564</v>
          </cell>
        </row>
        <row r="40358">
          <cell r="A40358">
            <v>1094564</v>
          </cell>
        </row>
        <row r="40359">
          <cell r="A40359">
            <v>1094564</v>
          </cell>
        </row>
        <row r="40360">
          <cell r="A40360">
            <v>1094564</v>
          </cell>
        </row>
        <row r="40361">
          <cell r="A40361">
            <v>1094564</v>
          </cell>
        </row>
        <row r="40362">
          <cell r="A40362">
            <v>1094564</v>
          </cell>
        </row>
        <row r="40363">
          <cell r="A40363">
            <v>1094564</v>
          </cell>
        </row>
        <row r="40364">
          <cell r="A40364">
            <v>1094564</v>
          </cell>
        </row>
        <row r="40365">
          <cell r="A40365">
            <v>1094564</v>
          </cell>
        </row>
        <row r="40366">
          <cell r="A40366">
            <v>1094564</v>
          </cell>
        </row>
        <row r="40367">
          <cell r="A40367">
            <v>1094564</v>
          </cell>
        </row>
        <row r="40368">
          <cell r="A40368">
            <v>1094564</v>
          </cell>
        </row>
        <row r="40369">
          <cell r="A40369">
            <v>1094565</v>
          </cell>
        </row>
        <row r="40370">
          <cell r="A40370">
            <v>1094565</v>
          </cell>
        </row>
        <row r="40371">
          <cell r="A40371">
            <v>1094565</v>
          </cell>
        </row>
        <row r="40372">
          <cell r="A40372">
            <v>1094565</v>
          </cell>
        </row>
        <row r="40373">
          <cell r="A40373">
            <v>1094565</v>
          </cell>
        </row>
        <row r="40374">
          <cell r="A40374">
            <v>1094565</v>
          </cell>
        </row>
        <row r="40375">
          <cell r="A40375">
            <v>1094565</v>
          </cell>
        </row>
        <row r="40376">
          <cell r="A40376">
            <v>1094565</v>
          </cell>
        </row>
        <row r="40377">
          <cell r="A40377">
            <v>1094565</v>
          </cell>
        </row>
        <row r="40378">
          <cell r="A40378">
            <v>1094565</v>
          </cell>
        </row>
        <row r="40379">
          <cell r="A40379">
            <v>1094565</v>
          </cell>
        </row>
        <row r="40380">
          <cell r="A40380">
            <v>1094565</v>
          </cell>
        </row>
        <row r="40381">
          <cell r="A40381">
            <v>1094565</v>
          </cell>
        </row>
        <row r="40382">
          <cell r="A40382">
            <v>1094565</v>
          </cell>
        </row>
        <row r="40383">
          <cell r="A40383">
            <v>1094565</v>
          </cell>
        </row>
        <row r="40384">
          <cell r="A40384">
            <v>1094565</v>
          </cell>
        </row>
        <row r="40385">
          <cell r="A40385">
            <v>1094565</v>
          </cell>
        </row>
        <row r="40386">
          <cell r="A40386">
            <v>1094565</v>
          </cell>
        </row>
        <row r="40387">
          <cell r="A40387">
            <v>1094565</v>
          </cell>
        </row>
        <row r="40388">
          <cell r="A40388">
            <v>1094565</v>
          </cell>
        </row>
        <row r="40389">
          <cell r="A40389">
            <v>1094565</v>
          </cell>
        </row>
        <row r="40390">
          <cell r="A40390">
            <v>1094565</v>
          </cell>
        </row>
        <row r="40391">
          <cell r="A40391">
            <v>1094565</v>
          </cell>
        </row>
        <row r="40392">
          <cell r="A40392">
            <v>1094565</v>
          </cell>
        </row>
        <row r="40393">
          <cell r="A40393">
            <v>1094565</v>
          </cell>
        </row>
        <row r="40394">
          <cell r="A40394">
            <v>1094565</v>
          </cell>
        </row>
        <row r="40395">
          <cell r="A40395">
            <v>1094565</v>
          </cell>
        </row>
        <row r="40396">
          <cell r="A40396">
            <v>1094565</v>
          </cell>
        </row>
        <row r="40397">
          <cell r="A40397">
            <v>1094565</v>
          </cell>
        </row>
        <row r="40398">
          <cell r="A40398">
            <v>1094565</v>
          </cell>
        </row>
        <row r="40399">
          <cell r="A40399">
            <v>1094565</v>
          </cell>
        </row>
        <row r="40400">
          <cell r="A40400">
            <v>1094565</v>
          </cell>
        </row>
        <row r="40401">
          <cell r="A40401">
            <v>1094565</v>
          </cell>
        </row>
        <row r="40402">
          <cell r="A40402">
            <v>1094565</v>
          </cell>
        </row>
        <row r="40403">
          <cell r="A40403">
            <v>1094565</v>
          </cell>
        </row>
        <row r="40404">
          <cell r="A40404">
            <v>1094565</v>
          </cell>
        </row>
        <row r="40405">
          <cell r="A40405">
            <v>1094565</v>
          </cell>
        </row>
        <row r="40406">
          <cell r="A40406">
            <v>1094565</v>
          </cell>
        </row>
        <row r="40407">
          <cell r="A40407">
            <v>1094565</v>
          </cell>
        </row>
        <row r="40408">
          <cell r="A40408">
            <v>1094565</v>
          </cell>
        </row>
        <row r="40409">
          <cell r="A40409">
            <v>1094565</v>
          </cell>
        </row>
        <row r="40410">
          <cell r="A40410">
            <v>1094565</v>
          </cell>
        </row>
        <row r="40411">
          <cell r="A40411">
            <v>1094565</v>
          </cell>
        </row>
        <row r="40412">
          <cell r="A40412">
            <v>1094565</v>
          </cell>
        </row>
        <row r="40413">
          <cell r="A40413">
            <v>1094565</v>
          </cell>
        </row>
        <row r="40414">
          <cell r="A40414">
            <v>1094565</v>
          </cell>
        </row>
        <row r="40415">
          <cell r="A40415">
            <v>1094565</v>
          </cell>
        </row>
        <row r="40416">
          <cell r="A40416">
            <v>1094565</v>
          </cell>
        </row>
        <row r="40417">
          <cell r="A40417">
            <v>1094565</v>
          </cell>
        </row>
        <row r="40418">
          <cell r="A40418">
            <v>1094565</v>
          </cell>
        </row>
        <row r="40419">
          <cell r="A40419">
            <v>1094565</v>
          </cell>
        </row>
        <row r="40420">
          <cell r="A40420">
            <v>1094565</v>
          </cell>
        </row>
        <row r="40421">
          <cell r="A40421">
            <v>1094565</v>
          </cell>
        </row>
        <row r="40422">
          <cell r="A40422">
            <v>1094565</v>
          </cell>
        </row>
        <row r="40423">
          <cell r="A40423">
            <v>1094565</v>
          </cell>
        </row>
        <row r="40424">
          <cell r="A40424">
            <v>1094565</v>
          </cell>
        </row>
        <row r="40425">
          <cell r="A40425">
            <v>1094565</v>
          </cell>
        </row>
        <row r="40426">
          <cell r="A40426">
            <v>1094565</v>
          </cell>
        </row>
        <row r="40427">
          <cell r="A40427">
            <v>1094565</v>
          </cell>
        </row>
        <row r="40428">
          <cell r="A40428">
            <v>1094565</v>
          </cell>
        </row>
        <row r="40429">
          <cell r="A40429">
            <v>1094565</v>
          </cell>
        </row>
        <row r="40430">
          <cell r="A40430">
            <v>1094565</v>
          </cell>
        </row>
        <row r="40431">
          <cell r="A40431">
            <v>1094565</v>
          </cell>
        </row>
        <row r="40432">
          <cell r="A40432">
            <v>1094565</v>
          </cell>
        </row>
        <row r="40433">
          <cell r="A40433">
            <v>1094565</v>
          </cell>
        </row>
        <row r="40434">
          <cell r="A40434">
            <v>1094567</v>
          </cell>
        </row>
        <row r="40435">
          <cell r="A40435">
            <v>1094567</v>
          </cell>
        </row>
        <row r="40436">
          <cell r="A40436">
            <v>1094585</v>
          </cell>
        </row>
        <row r="40437">
          <cell r="A40437">
            <v>1094585</v>
          </cell>
        </row>
        <row r="40438">
          <cell r="A40438">
            <v>1094585</v>
          </cell>
        </row>
        <row r="40439">
          <cell r="A40439">
            <v>1094585</v>
          </cell>
        </row>
        <row r="40440">
          <cell r="A40440">
            <v>1094585</v>
          </cell>
        </row>
        <row r="40441">
          <cell r="A40441">
            <v>1094585</v>
          </cell>
        </row>
        <row r="40442">
          <cell r="A40442">
            <v>1094585</v>
          </cell>
        </row>
        <row r="40443">
          <cell r="A40443">
            <v>1094585</v>
          </cell>
        </row>
        <row r="40444">
          <cell r="A40444">
            <v>1094585</v>
          </cell>
        </row>
        <row r="40445">
          <cell r="A40445">
            <v>1094585</v>
          </cell>
        </row>
        <row r="40446">
          <cell r="A40446">
            <v>1094585</v>
          </cell>
        </row>
        <row r="40447">
          <cell r="A40447">
            <v>1094585</v>
          </cell>
        </row>
        <row r="40448">
          <cell r="A40448">
            <v>1094585</v>
          </cell>
        </row>
        <row r="40449">
          <cell r="A40449">
            <v>1094585</v>
          </cell>
        </row>
        <row r="40450">
          <cell r="A40450">
            <v>1094585</v>
          </cell>
        </row>
        <row r="40451">
          <cell r="A40451">
            <v>1094586</v>
          </cell>
        </row>
        <row r="40452">
          <cell r="A40452">
            <v>1094586</v>
          </cell>
        </row>
        <row r="40453">
          <cell r="A40453">
            <v>1094586</v>
          </cell>
        </row>
        <row r="40454">
          <cell r="A40454">
            <v>1094747</v>
          </cell>
        </row>
        <row r="40455">
          <cell r="A40455">
            <v>1094747</v>
          </cell>
        </row>
        <row r="40456">
          <cell r="A40456">
            <v>1094747</v>
          </cell>
        </row>
        <row r="40457">
          <cell r="A40457">
            <v>1094774</v>
          </cell>
        </row>
        <row r="40458">
          <cell r="A40458">
            <v>1094774</v>
          </cell>
        </row>
        <row r="40459">
          <cell r="A40459">
            <v>1094774</v>
          </cell>
        </row>
        <row r="40460">
          <cell r="A40460">
            <v>1094774</v>
          </cell>
        </row>
        <row r="40461">
          <cell r="A40461">
            <v>1094774</v>
          </cell>
        </row>
        <row r="40462">
          <cell r="A40462">
            <v>1094774</v>
          </cell>
        </row>
        <row r="40463">
          <cell r="A40463">
            <v>1094775</v>
          </cell>
        </row>
        <row r="40464">
          <cell r="A40464">
            <v>1094775</v>
          </cell>
        </row>
        <row r="40465">
          <cell r="A40465">
            <v>1094775</v>
          </cell>
        </row>
        <row r="40466">
          <cell r="A40466">
            <v>1094775</v>
          </cell>
        </row>
        <row r="40467">
          <cell r="A40467">
            <v>1094775</v>
          </cell>
        </row>
        <row r="40468">
          <cell r="A40468">
            <v>1094775</v>
          </cell>
        </row>
        <row r="40469">
          <cell r="A40469">
            <v>1094775</v>
          </cell>
        </row>
        <row r="40470">
          <cell r="A40470">
            <v>1094775</v>
          </cell>
        </row>
        <row r="40471">
          <cell r="A40471">
            <v>1094775</v>
          </cell>
        </row>
        <row r="40472">
          <cell r="A40472">
            <v>1094776</v>
          </cell>
        </row>
        <row r="40473">
          <cell r="A40473">
            <v>1094776</v>
          </cell>
        </row>
        <row r="40474">
          <cell r="A40474">
            <v>1094776</v>
          </cell>
        </row>
        <row r="40475">
          <cell r="A40475">
            <v>1094776</v>
          </cell>
        </row>
        <row r="40476">
          <cell r="A40476">
            <v>1094776</v>
          </cell>
        </row>
        <row r="40477">
          <cell r="A40477">
            <v>1094777</v>
          </cell>
        </row>
        <row r="40478">
          <cell r="A40478">
            <v>1094777</v>
          </cell>
        </row>
        <row r="40479">
          <cell r="A40479">
            <v>1094777</v>
          </cell>
        </row>
        <row r="40480">
          <cell r="A40480">
            <v>1094777</v>
          </cell>
        </row>
        <row r="40481">
          <cell r="A40481">
            <v>1094777</v>
          </cell>
        </row>
        <row r="40482">
          <cell r="A40482">
            <v>1094777</v>
          </cell>
        </row>
        <row r="40483">
          <cell r="A40483">
            <v>1094777</v>
          </cell>
        </row>
        <row r="40484">
          <cell r="A40484">
            <v>1094777</v>
          </cell>
        </row>
        <row r="40485">
          <cell r="A40485">
            <v>1094777</v>
          </cell>
        </row>
        <row r="40486">
          <cell r="A40486">
            <v>1094778</v>
          </cell>
        </row>
        <row r="40487">
          <cell r="A40487">
            <v>1094778</v>
          </cell>
        </row>
        <row r="40488">
          <cell r="A40488">
            <v>1094778</v>
          </cell>
        </row>
        <row r="40489">
          <cell r="A40489">
            <v>1094778</v>
          </cell>
        </row>
        <row r="40490">
          <cell r="A40490">
            <v>1094778</v>
          </cell>
        </row>
        <row r="40491">
          <cell r="A40491">
            <v>1094778</v>
          </cell>
        </row>
        <row r="40492">
          <cell r="A40492">
            <v>1094779</v>
          </cell>
        </row>
        <row r="40493">
          <cell r="A40493">
            <v>1094779</v>
          </cell>
        </row>
        <row r="40494">
          <cell r="A40494">
            <v>1094779</v>
          </cell>
        </row>
        <row r="40495">
          <cell r="A40495">
            <v>1094779</v>
          </cell>
        </row>
        <row r="40496">
          <cell r="A40496">
            <v>1094779</v>
          </cell>
        </row>
        <row r="40497">
          <cell r="A40497">
            <v>1094779</v>
          </cell>
        </row>
        <row r="40498">
          <cell r="A40498">
            <v>1094779</v>
          </cell>
        </row>
        <row r="40499">
          <cell r="A40499">
            <v>1094779</v>
          </cell>
        </row>
        <row r="40500">
          <cell r="A40500">
            <v>1094779</v>
          </cell>
        </row>
        <row r="40501">
          <cell r="A40501">
            <v>1094779</v>
          </cell>
        </row>
        <row r="40502">
          <cell r="A40502">
            <v>1094779</v>
          </cell>
        </row>
        <row r="40503">
          <cell r="A40503">
            <v>1094779</v>
          </cell>
        </row>
        <row r="40504">
          <cell r="A40504">
            <v>1094779</v>
          </cell>
        </row>
        <row r="40505">
          <cell r="A40505">
            <v>1094779</v>
          </cell>
        </row>
        <row r="40506">
          <cell r="A40506">
            <v>1094779</v>
          </cell>
        </row>
        <row r="40507">
          <cell r="A40507">
            <v>1094779</v>
          </cell>
        </row>
        <row r="40508">
          <cell r="A40508">
            <v>1094779</v>
          </cell>
        </row>
        <row r="40509">
          <cell r="A40509">
            <v>1094780</v>
          </cell>
        </row>
        <row r="40510">
          <cell r="A40510">
            <v>1094780</v>
          </cell>
        </row>
        <row r="40511">
          <cell r="A40511">
            <v>1094780</v>
          </cell>
        </row>
        <row r="40512">
          <cell r="A40512">
            <v>1094780</v>
          </cell>
        </row>
        <row r="40513">
          <cell r="A40513">
            <v>1094780</v>
          </cell>
        </row>
        <row r="40514">
          <cell r="A40514">
            <v>1094780</v>
          </cell>
        </row>
        <row r="40515">
          <cell r="A40515">
            <v>1094780</v>
          </cell>
        </row>
        <row r="40516">
          <cell r="A40516">
            <v>1094780</v>
          </cell>
        </row>
        <row r="40517">
          <cell r="A40517">
            <v>1094780</v>
          </cell>
        </row>
        <row r="40518">
          <cell r="A40518">
            <v>1094780</v>
          </cell>
        </row>
        <row r="40519">
          <cell r="A40519">
            <v>1094780</v>
          </cell>
        </row>
        <row r="40520">
          <cell r="A40520">
            <v>1094780</v>
          </cell>
        </row>
        <row r="40521">
          <cell r="A40521">
            <v>1094780</v>
          </cell>
        </row>
        <row r="40522">
          <cell r="A40522">
            <v>1094780</v>
          </cell>
        </row>
        <row r="40523">
          <cell r="A40523">
            <v>1094780</v>
          </cell>
        </row>
        <row r="40524">
          <cell r="A40524">
            <v>1094780</v>
          </cell>
        </row>
        <row r="40525">
          <cell r="A40525">
            <v>1094792</v>
          </cell>
        </row>
        <row r="40526">
          <cell r="A40526">
            <v>1094792</v>
          </cell>
        </row>
        <row r="40527">
          <cell r="A40527">
            <v>1094792</v>
          </cell>
        </row>
        <row r="40528">
          <cell r="A40528">
            <v>1094792</v>
          </cell>
        </row>
        <row r="40529">
          <cell r="A40529">
            <v>1094792</v>
          </cell>
        </row>
        <row r="40530">
          <cell r="A40530">
            <v>1094792</v>
          </cell>
        </row>
        <row r="40531">
          <cell r="A40531">
            <v>1094792</v>
          </cell>
        </row>
        <row r="40532">
          <cell r="A40532">
            <v>1094792</v>
          </cell>
        </row>
        <row r="40533">
          <cell r="A40533">
            <v>1094792</v>
          </cell>
        </row>
        <row r="40534">
          <cell r="A40534">
            <v>1094792</v>
          </cell>
        </row>
        <row r="40535">
          <cell r="A40535">
            <v>1094792</v>
          </cell>
        </row>
        <row r="40536">
          <cell r="A40536">
            <v>1094792</v>
          </cell>
        </row>
        <row r="40537">
          <cell r="A40537">
            <v>1094794</v>
          </cell>
        </row>
        <row r="40538">
          <cell r="A40538">
            <v>1094794</v>
          </cell>
        </row>
        <row r="40539">
          <cell r="A40539">
            <v>1094794</v>
          </cell>
        </row>
        <row r="40540">
          <cell r="A40540">
            <v>1094794</v>
          </cell>
        </row>
        <row r="40541">
          <cell r="A40541">
            <v>1094794</v>
          </cell>
        </row>
        <row r="40542">
          <cell r="A40542">
            <v>1094794</v>
          </cell>
        </row>
        <row r="40543">
          <cell r="A40543">
            <v>1094794</v>
          </cell>
        </row>
        <row r="40544">
          <cell r="A40544">
            <v>1094794</v>
          </cell>
        </row>
        <row r="40545">
          <cell r="A40545">
            <v>1094794</v>
          </cell>
        </row>
        <row r="40546">
          <cell r="A40546">
            <v>1094794</v>
          </cell>
        </row>
        <row r="40547">
          <cell r="A40547">
            <v>1094795</v>
          </cell>
        </row>
        <row r="40548">
          <cell r="A40548">
            <v>1094795</v>
          </cell>
        </row>
        <row r="40549">
          <cell r="A40549">
            <v>1094795</v>
          </cell>
        </row>
        <row r="40550">
          <cell r="A40550">
            <v>1094795</v>
          </cell>
        </row>
        <row r="40551">
          <cell r="A40551">
            <v>1094795</v>
          </cell>
        </row>
        <row r="40552">
          <cell r="A40552">
            <v>1094795</v>
          </cell>
        </row>
        <row r="40553">
          <cell r="A40553">
            <v>1094795</v>
          </cell>
        </row>
        <row r="40554">
          <cell r="A40554">
            <v>1094795</v>
          </cell>
        </row>
        <row r="40555">
          <cell r="A40555">
            <v>1094795</v>
          </cell>
        </row>
        <row r="40556">
          <cell r="A40556">
            <v>1094796</v>
          </cell>
        </row>
        <row r="40557">
          <cell r="A40557">
            <v>1094796</v>
          </cell>
        </row>
        <row r="40558">
          <cell r="A40558">
            <v>1094796</v>
          </cell>
        </row>
        <row r="40559">
          <cell r="A40559">
            <v>1094796</v>
          </cell>
        </row>
        <row r="40560">
          <cell r="A40560">
            <v>1094796</v>
          </cell>
        </row>
        <row r="40561">
          <cell r="A40561">
            <v>1094796</v>
          </cell>
        </row>
        <row r="40562">
          <cell r="A40562">
            <v>1094798</v>
          </cell>
        </row>
        <row r="40563">
          <cell r="A40563">
            <v>1094798</v>
          </cell>
        </row>
        <row r="40564">
          <cell r="A40564">
            <v>1094798</v>
          </cell>
        </row>
        <row r="40565">
          <cell r="A40565">
            <v>1094798</v>
          </cell>
        </row>
        <row r="40566">
          <cell r="A40566">
            <v>1094798</v>
          </cell>
        </row>
        <row r="40567">
          <cell r="A40567">
            <v>1094798</v>
          </cell>
        </row>
        <row r="40568">
          <cell r="A40568">
            <v>1094798</v>
          </cell>
        </row>
        <row r="40569">
          <cell r="A40569">
            <v>1094798</v>
          </cell>
        </row>
        <row r="40570">
          <cell r="A40570">
            <v>1094799</v>
          </cell>
        </row>
        <row r="40571">
          <cell r="A40571">
            <v>1094799</v>
          </cell>
        </row>
        <row r="40572">
          <cell r="A40572">
            <v>1094799</v>
          </cell>
        </row>
        <row r="40573">
          <cell r="A40573">
            <v>1094799</v>
          </cell>
        </row>
        <row r="40574">
          <cell r="A40574">
            <v>1094799</v>
          </cell>
        </row>
        <row r="40575">
          <cell r="A40575">
            <v>1094799</v>
          </cell>
        </row>
        <row r="40576">
          <cell r="A40576">
            <v>1094799</v>
          </cell>
        </row>
        <row r="40577">
          <cell r="A40577">
            <v>1094799</v>
          </cell>
        </row>
        <row r="40578">
          <cell r="A40578">
            <v>1094799</v>
          </cell>
        </row>
        <row r="40579">
          <cell r="A40579">
            <v>1094799</v>
          </cell>
        </row>
        <row r="40580">
          <cell r="A40580">
            <v>1094806</v>
          </cell>
        </row>
        <row r="40581">
          <cell r="A40581">
            <v>1094806</v>
          </cell>
        </row>
        <row r="40582">
          <cell r="A40582">
            <v>1094806</v>
          </cell>
        </row>
        <row r="40583">
          <cell r="A40583">
            <v>1094806</v>
          </cell>
        </row>
        <row r="40584">
          <cell r="A40584">
            <v>1094806</v>
          </cell>
        </row>
        <row r="40585">
          <cell r="A40585">
            <v>1094806</v>
          </cell>
        </row>
        <row r="40586">
          <cell r="A40586">
            <v>1094806</v>
          </cell>
        </row>
        <row r="40587">
          <cell r="A40587">
            <v>1094806</v>
          </cell>
        </row>
        <row r="40588">
          <cell r="A40588">
            <v>1094806</v>
          </cell>
        </row>
        <row r="40589">
          <cell r="A40589">
            <v>1094806</v>
          </cell>
        </row>
        <row r="40590">
          <cell r="A40590">
            <v>1094806</v>
          </cell>
        </row>
        <row r="40591">
          <cell r="A40591">
            <v>1094806</v>
          </cell>
        </row>
        <row r="40592">
          <cell r="A40592">
            <v>1094806</v>
          </cell>
        </row>
        <row r="40593">
          <cell r="A40593">
            <v>1094806</v>
          </cell>
        </row>
        <row r="40594">
          <cell r="A40594">
            <v>1094806</v>
          </cell>
        </row>
        <row r="40595">
          <cell r="A40595">
            <v>1094806</v>
          </cell>
        </row>
        <row r="40596">
          <cell r="A40596">
            <v>1094806</v>
          </cell>
        </row>
        <row r="40597">
          <cell r="A40597">
            <v>1094806</v>
          </cell>
        </row>
        <row r="40598">
          <cell r="A40598">
            <v>1094806</v>
          </cell>
        </row>
        <row r="40599">
          <cell r="A40599">
            <v>1094806</v>
          </cell>
        </row>
        <row r="40600">
          <cell r="A40600">
            <v>1094806</v>
          </cell>
        </row>
        <row r="40601">
          <cell r="A40601">
            <v>1094806</v>
          </cell>
        </row>
        <row r="40602">
          <cell r="A40602">
            <v>1094806</v>
          </cell>
        </row>
        <row r="40603">
          <cell r="A40603">
            <v>1094806</v>
          </cell>
        </row>
        <row r="40604">
          <cell r="A40604">
            <v>1094806</v>
          </cell>
        </row>
        <row r="40605">
          <cell r="A40605">
            <v>1094806</v>
          </cell>
        </row>
        <row r="40606">
          <cell r="A40606">
            <v>1094808</v>
          </cell>
        </row>
        <row r="40607">
          <cell r="A40607">
            <v>1094808</v>
          </cell>
        </row>
        <row r="40608">
          <cell r="A40608">
            <v>1094808</v>
          </cell>
        </row>
        <row r="40609">
          <cell r="A40609">
            <v>1094808</v>
          </cell>
        </row>
        <row r="40610">
          <cell r="A40610">
            <v>1094808</v>
          </cell>
        </row>
        <row r="40611">
          <cell r="A40611">
            <v>1094808</v>
          </cell>
        </row>
        <row r="40612">
          <cell r="A40612">
            <v>1094808</v>
          </cell>
        </row>
        <row r="40613">
          <cell r="A40613">
            <v>1094808</v>
          </cell>
        </row>
        <row r="40614">
          <cell r="A40614">
            <v>1094808</v>
          </cell>
        </row>
        <row r="40615">
          <cell r="A40615">
            <v>1094808</v>
          </cell>
        </row>
        <row r="40616">
          <cell r="A40616">
            <v>1094808</v>
          </cell>
        </row>
        <row r="40617">
          <cell r="A40617">
            <v>1094808</v>
          </cell>
        </row>
        <row r="40618">
          <cell r="A40618">
            <v>1094808</v>
          </cell>
        </row>
        <row r="40619">
          <cell r="A40619">
            <v>1094808</v>
          </cell>
        </row>
        <row r="40620">
          <cell r="A40620">
            <v>1094808</v>
          </cell>
        </row>
        <row r="40621">
          <cell r="A40621">
            <v>1094808</v>
          </cell>
        </row>
        <row r="40622">
          <cell r="A40622">
            <v>1094808</v>
          </cell>
        </row>
        <row r="40623">
          <cell r="A40623">
            <v>1094808</v>
          </cell>
        </row>
        <row r="40624">
          <cell r="A40624">
            <v>1094808</v>
          </cell>
        </row>
        <row r="40625">
          <cell r="A40625">
            <v>1094808</v>
          </cell>
        </row>
        <row r="40626">
          <cell r="A40626">
            <v>1094808</v>
          </cell>
        </row>
        <row r="40627">
          <cell r="A40627">
            <v>1094808</v>
          </cell>
        </row>
        <row r="40628">
          <cell r="A40628">
            <v>1094809</v>
          </cell>
        </row>
        <row r="40629">
          <cell r="A40629">
            <v>1094809</v>
          </cell>
        </row>
        <row r="40630">
          <cell r="A40630">
            <v>1094809</v>
          </cell>
        </row>
        <row r="40631">
          <cell r="A40631">
            <v>1094809</v>
          </cell>
        </row>
        <row r="40632">
          <cell r="A40632">
            <v>1094809</v>
          </cell>
        </row>
        <row r="40633">
          <cell r="A40633">
            <v>1094809</v>
          </cell>
        </row>
        <row r="40634">
          <cell r="A40634">
            <v>1094809</v>
          </cell>
        </row>
        <row r="40635">
          <cell r="A40635">
            <v>1094809</v>
          </cell>
        </row>
        <row r="40636">
          <cell r="A40636">
            <v>1094809</v>
          </cell>
        </row>
        <row r="40637">
          <cell r="A40637">
            <v>1094809</v>
          </cell>
        </row>
        <row r="40638">
          <cell r="A40638">
            <v>1094810</v>
          </cell>
        </row>
        <row r="40639">
          <cell r="A40639">
            <v>1094810</v>
          </cell>
        </row>
        <row r="40640">
          <cell r="A40640">
            <v>1094810</v>
          </cell>
        </row>
        <row r="40641">
          <cell r="A40641">
            <v>1094810</v>
          </cell>
        </row>
        <row r="40642">
          <cell r="A40642">
            <v>1094810</v>
          </cell>
        </row>
        <row r="40643">
          <cell r="A40643">
            <v>1094810</v>
          </cell>
        </row>
        <row r="40644">
          <cell r="A40644">
            <v>1094810</v>
          </cell>
        </row>
        <row r="40645">
          <cell r="A40645">
            <v>1094810</v>
          </cell>
        </row>
        <row r="40646">
          <cell r="A40646">
            <v>1094810</v>
          </cell>
        </row>
        <row r="40647">
          <cell r="A40647">
            <v>1094810</v>
          </cell>
        </row>
        <row r="40648">
          <cell r="A40648">
            <v>1094810</v>
          </cell>
        </row>
        <row r="40649">
          <cell r="A40649">
            <v>1094810</v>
          </cell>
        </row>
        <row r="40650">
          <cell r="A40650">
            <v>1094810</v>
          </cell>
        </row>
        <row r="40651">
          <cell r="A40651">
            <v>1094810</v>
          </cell>
        </row>
        <row r="40652">
          <cell r="A40652">
            <v>1094810</v>
          </cell>
        </row>
        <row r="40653">
          <cell r="A40653">
            <v>1094810</v>
          </cell>
        </row>
        <row r="40654">
          <cell r="A40654">
            <v>1094810</v>
          </cell>
        </row>
        <row r="40655">
          <cell r="A40655">
            <v>1094810</v>
          </cell>
        </row>
        <row r="40656">
          <cell r="A40656">
            <v>1094810</v>
          </cell>
        </row>
        <row r="40657">
          <cell r="A40657">
            <v>1094810</v>
          </cell>
        </row>
        <row r="40658">
          <cell r="A40658">
            <v>1094810</v>
          </cell>
        </row>
        <row r="40659">
          <cell r="A40659">
            <v>1094810</v>
          </cell>
        </row>
        <row r="40660">
          <cell r="A40660">
            <v>1094810</v>
          </cell>
        </row>
        <row r="40661">
          <cell r="A40661">
            <v>1094810</v>
          </cell>
        </row>
        <row r="40662">
          <cell r="A40662">
            <v>1094810</v>
          </cell>
        </row>
        <row r="40663">
          <cell r="A40663">
            <v>1094810</v>
          </cell>
        </row>
        <row r="40664">
          <cell r="A40664">
            <v>1094810</v>
          </cell>
        </row>
        <row r="40665">
          <cell r="A40665">
            <v>1094810</v>
          </cell>
        </row>
        <row r="40666">
          <cell r="A40666">
            <v>1094810</v>
          </cell>
        </row>
        <row r="40667">
          <cell r="A40667">
            <v>1094810</v>
          </cell>
        </row>
        <row r="40668">
          <cell r="A40668">
            <v>1094810</v>
          </cell>
        </row>
        <row r="40669">
          <cell r="A40669">
            <v>1094810</v>
          </cell>
        </row>
        <row r="40670">
          <cell r="A40670">
            <v>1094811</v>
          </cell>
        </row>
        <row r="40671">
          <cell r="A40671">
            <v>1094811</v>
          </cell>
        </row>
        <row r="40672">
          <cell r="A40672">
            <v>1094811</v>
          </cell>
        </row>
        <row r="40673">
          <cell r="A40673">
            <v>1094811</v>
          </cell>
        </row>
        <row r="40674">
          <cell r="A40674">
            <v>1094811</v>
          </cell>
        </row>
        <row r="40675">
          <cell r="A40675">
            <v>1094811</v>
          </cell>
        </row>
        <row r="40676">
          <cell r="A40676">
            <v>1094811</v>
          </cell>
        </row>
        <row r="40677">
          <cell r="A40677">
            <v>1094811</v>
          </cell>
        </row>
        <row r="40678">
          <cell r="A40678">
            <v>1094811</v>
          </cell>
        </row>
        <row r="40679">
          <cell r="A40679">
            <v>1094811</v>
          </cell>
        </row>
        <row r="40680">
          <cell r="A40680">
            <v>1094811</v>
          </cell>
        </row>
        <row r="40681">
          <cell r="A40681">
            <v>1094811</v>
          </cell>
        </row>
        <row r="40682">
          <cell r="A40682">
            <v>1094811</v>
          </cell>
        </row>
        <row r="40683">
          <cell r="A40683">
            <v>1094811</v>
          </cell>
        </row>
        <row r="40684">
          <cell r="A40684">
            <v>1094811</v>
          </cell>
        </row>
        <row r="40685">
          <cell r="A40685">
            <v>1094811</v>
          </cell>
        </row>
        <row r="40686">
          <cell r="A40686">
            <v>1094811</v>
          </cell>
        </row>
        <row r="40687">
          <cell r="A40687">
            <v>1094811</v>
          </cell>
        </row>
        <row r="40688">
          <cell r="A40688">
            <v>1094811</v>
          </cell>
        </row>
        <row r="40689">
          <cell r="A40689">
            <v>1094811</v>
          </cell>
        </row>
        <row r="40690">
          <cell r="A40690">
            <v>1094824</v>
          </cell>
        </row>
        <row r="40691">
          <cell r="A40691">
            <v>1094824</v>
          </cell>
        </row>
        <row r="40692">
          <cell r="A40692">
            <v>1094824</v>
          </cell>
        </row>
        <row r="40693">
          <cell r="A40693">
            <v>1094824</v>
          </cell>
        </row>
        <row r="40694">
          <cell r="A40694">
            <v>1094824</v>
          </cell>
        </row>
        <row r="40695">
          <cell r="A40695">
            <v>1094824</v>
          </cell>
        </row>
        <row r="40696">
          <cell r="A40696">
            <v>1094824</v>
          </cell>
        </row>
        <row r="40697">
          <cell r="A40697">
            <v>1094824</v>
          </cell>
        </row>
        <row r="40698">
          <cell r="A40698">
            <v>1094824</v>
          </cell>
        </row>
        <row r="40699">
          <cell r="A40699">
            <v>1094824</v>
          </cell>
        </row>
        <row r="40700">
          <cell r="A40700">
            <v>1094824</v>
          </cell>
        </row>
        <row r="40701">
          <cell r="A40701">
            <v>1094824</v>
          </cell>
        </row>
        <row r="40702">
          <cell r="A40702">
            <v>1094824</v>
          </cell>
        </row>
        <row r="40703">
          <cell r="A40703">
            <v>1094824</v>
          </cell>
        </row>
        <row r="40704">
          <cell r="A40704">
            <v>1094824</v>
          </cell>
        </row>
        <row r="40705">
          <cell r="A40705">
            <v>1094824</v>
          </cell>
        </row>
        <row r="40706">
          <cell r="A40706">
            <v>1094824</v>
          </cell>
        </row>
        <row r="40707">
          <cell r="A40707">
            <v>1094824</v>
          </cell>
        </row>
        <row r="40708">
          <cell r="A40708">
            <v>1094824</v>
          </cell>
        </row>
        <row r="40709">
          <cell r="A40709">
            <v>1094824</v>
          </cell>
        </row>
        <row r="40710">
          <cell r="A40710">
            <v>1094824</v>
          </cell>
        </row>
        <row r="40711">
          <cell r="A40711">
            <v>1094825</v>
          </cell>
        </row>
        <row r="40712">
          <cell r="A40712">
            <v>1094825</v>
          </cell>
        </row>
        <row r="40713">
          <cell r="A40713">
            <v>1094825</v>
          </cell>
        </row>
        <row r="40714">
          <cell r="A40714">
            <v>1094825</v>
          </cell>
        </row>
        <row r="40715">
          <cell r="A40715">
            <v>1094826</v>
          </cell>
        </row>
        <row r="40716">
          <cell r="A40716">
            <v>1094826</v>
          </cell>
        </row>
        <row r="40717">
          <cell r="A40717">
            <v>1094826</v>
          </cell>
        </row>
        <row r="40718">
          <cell r="A40718">
            <v>1094827</v>
          </cell>
        </row>
        <row r="40719">
          <cell r="A40719">
            <v>1094827</v>
          </cell>
        </row>
        <row r="40720">
          <cell r="A40720">
            <v>1094827</v>
          </cell>
        </row>
        <row r="40721">
          <cell r="A40721">
            <v>1094827</v>
          </cell>
        </row>
        <row r="40722">
          <cell r="A40722">
            <v>1094827</v>
          </cell>
        </row>
        <row r="40723">
          <cell r="A40723">
            <v>1094827</v>
          </cell>
        </row>
        <row r="40724">
          <cell r="A40724">
            <v>1094827</v>
          </cell>
        </row>
        <row r="40725">
          <cell r="A40725">
            <v>1094827</v>
          </cell>
        </row>
        <row r="40726">
          <cell r="A40726">
            <v>1094827</v>
          </cell>
        </row>
        <row r="40727">
          <cell r="A40727">
            <v>1094827</v>
          </cell>
        </row>
        <row r="40728">
          <cell r="A40728">
            <v>1094827</v>
          </cell>
        </row>
        <row r="40729">
          <cell r="A40729">
            <v>1094827</v>
          </cell>
        </row>
        <row r="40730">
          <cell r="A40730">
            <v>1094827</v>
          </cell>
        </row>
        <row r="40731">
          <cell r="A40731">
            <v>1094827</v>
          </cell>
        </row>
        <row r="40732">
          <cell r="A40732">
            <v>1094827</v>
          </cell>
        </row>
        <row r="40733">
          <cell r="A40733">
            <v>1094827</v>
          </cell>
        </row>
        <row r="40734">
          <cell r="A40734">
            <v>1094827</v>
          </cell>
        </row>
        <row r="40735">
          <cell r="A40735">
            <v>1094827</v>
          </cell>
        </row>
        <row r="40736">
          <cell r="A40736">
            <v>1094827</v>
          </cell>
        </row>
        <row r="40737">
          <cell r="A40737">
            <v>1094828</v>
          </cell>
        </row>
        <row r="40738">
          <cell r="A40738">
            <v>1094828</v>
          </cell>
        </row>
        <row r="40739">
          <cell r="A40739">
            <v>1094828</v>
          </cell>
        </row>
        <row r="40740">
          <cell r="A40740">
            <v>1094828</v>
          </cell>
        </row>
        <row r="40741">
          <cell r="A40741">
            <v>1094828</v>
          </cell>
        </row>
        <row r="40742">
          <cell r="A40742">
            <v>1094828</v>
          </cell>
        </row>
        <row r="40743">
          <cell r="A40743">
            <v>1094828</v>
          </cell>
        </row>
        <row r="40744">
          <cell r="A40744">
            <v>1094828</v>
          </cell>
        </row>
        <row r="40745">
          <cell r="A40745">
            <v>1094828</v>
          </cell>
        </row>
        <row r="40746">
          <cell r="A40746">
            <v>1094828</v>
          </cell>
        </row>
        <row r="40747">
          <cell r="A40747">
            <v>1094828</v>
          </cell>
        </row>
        <row r="40748">
          <cell r="A40748">
            <v>1094828</v>
          </cell>
        </row>
        <row r="40749">
          <cell r="A40749">
            <v>1094828</v>
          </cell>
        </row>
        <row r="40750">
          <cell r="A40750">
            <v>1094865</v>
          </cell>
        </row>
        <row r="40751">
          <cell r="A40751">
            <v>1094865</v>
          </cell>
        </row>
        <row r="40752">
          <cell r="A40752">
            <v>1094865</v>
          </cell>
        </row>
        <row r="40753">
          <cell r="A40753">
            <v>1094866</v>
          </cell>
        </row>
        <row r="40754">
          <cell r="A40754">
            <v>1094866</v>
          </cell>
        </row>
        <row r="40755">
          <cell r="A40755">
            <v>1094866</v>
          </cell>
        </row>
        <row r="40756">
          <cell r="A40756">
            <v>1094866</v>
          </cell>
        </row>
        <row r="40757">
          <cell r="A40757">
            <v>1094869</v>
          </cell>
        </row>
        <row r="40758">
          <cell r="A40758">
            <v>1094869</v>
          </cell>
        </row>
        <row r="40759">
          <cell r="A40759">
            <v>1094869</v>
          </cell>
        </row>
        <row r="40760">
          <cell r="A40760">
            <v>1094869</v>
          </cell>
        </row>
        <row r="40761">
          <cell r="A40761">
            <v>1094869</v>
          </cell>
        </row>
        <row r="40762">
          <cell r="A40762">
            <v>1094870</v>
          </cell>
        </row>
        <row r="40763">
          <cell r="A40763">
            <v>1094870</v>
          </cell>
        </row>
        <row r="40764">
          <cell r="A40764">
            <v>1094870</v>
          </cell>
        </row>
        <row r="40765">
          <cell r="A40765">
            <v>1094870</v>
          </cell>
        </row>
        <row r="40766">
          <cell r="A40766">
            <v>1094876</v>
          </cell>
        </row>
        <row r="40767">
          <cell r="A40767">
            <v>1094876</v>
          </cell>
        </row>
        <row r="40768">
          <cell r="A40768">
            <v>1094877</v>
          </cell>
        </row>
        <row r="40769">
          <cell r="A40769">
            <v>1094878</v>
          </cell>
        </row>
        <row r="40770">
          <cell r="A40770">
            <v>1094879</v>
          </cell>
        </row>
        <row r="40771">
          <cell r="A40771">
            <v>1094879</v>
          </cell>
        </row>
        <row r="40772">
          <cell r="A40772">
            <v>1094879</v>
          </cell>
        </row>
        <row r="40773">
          <cell r="A40773">
            <v>1094880</v>
          </cell>
        </row>
        <row r="40774">
          <cell r="A40774">
            <v>1094880</v>
          </cell>
        </row>
        <row r="40775">
          <cell r="A40775">
            <v>1094880</v>
          </cell>
        </row>
        <row r="40776">
          <cell r="A40776">
            <v>1094880</v>
          </cell>
        </row>
        <row r="40777">
          <cell r="A40777">
            <v>1094880</v>
          </cell>
        </row>
        <row r="40778">
          <cell r="A40778">
            <v>1094881</v>
          </cell>
        </row>
        <row r="40779">
          <cell r="A40779">
            <v>1094881</v>
          </cell>
        </row>
        <row r="40780">
          <cell r="A40780">
            <v>1094883</v>
          </cell>
        </row>
        <row r="40781">
          <cell r="A40781">
            <v>1094883</v>
          </cell>
        </row>
        <row r="40782">
          <cell r="A40782">
            <v>1094885</v>
          </cell>
        </row>
        <row r="40783">
          <cell r="A40783">
            <v>1094885</v>
          </cell>
        </row>
        <row r="40784">
          <cell r="A40784">
            <v>1094885</v>
          </cell>
        </row>
        <row r="40785">
          <cell r="A40785">
            <v>1094886</v>
          </cell>
        </row>
        <row r="40786">
          <cell r="A40786">
            <v>1094886</v>
          </cell>
        </row>
        <row r="40787">
          <cell r="A40787">
            <v>1094886</v>
          </cell>
        </row>
        <row r="40788">
          <cell r="A40788">
            <v>1094887</v>
          </cell>
        </row>
        <row r="40789">
          <cell r="A40789">
            <v>1094887</v>
          </cell>
        </row>
        <row r="40790">
          <cell r="A40790">
            <v>1094887</v>
          </cell>
        </row>
        <row r="40791">
          <cell r="A40791">
            <v>1094887</v>
          </cell>
        </row>
        <row r="40792">
          <cell r="A40792">
            <v>1094888</v>
          </cell>
        </row>
        <row r="40793">
          <cell r="A40793">
            <v>1094888</v>
          </cell>
        </row>
        <row r="40794">
          <cell r="A40794">
            <v>1094889</v>
          </cell>
        </row>
        <row r="40795">
          <cell r="A40795">
            <v>1094893</v>
          </cell>
        </row>
        <row r="40796">
          <cell r="A40796">
            <v>1094893</v>
          </cell>
        </row>
        <row r="40797">
          <cell r="A40797">
            <v>1094893</v>
          </cell>
        </row>
        <row r="40798">
          <cell r="A40798">
            <v>1094893</v>
          </cell>
        </row>
        <row r="40799">
          <cell r="A40799">
            <v>1094893</v>
          </cell>
        </row>
        <row r="40800">
          <cell r="A40800">
            <v>1094893</v>
          </cell>
        </row>
        <row r="40801">
          <cell r="A40801">
            <v>1094893</v>
          </cell>
        </row>
        <row r="40802">
          <cell r="A40802">
            <v>1094897</v>
          </cell>
        </row>
        <row r="40803">
          <cell r="A40803">
            <v>1094912</v>
          </cell>
        </row>
        <row r="40804">
          <cell r="A40804">
            <v>1094912</v>
          </cell>
        </row>
        <row r="40805">
          <cell r="A40805">
            <v>1094912</v>
          </cell>
        </row>
        <row r="40806">
          <cell r="A40806">
            <v>1094912</v>
          </cell>
        </row>
        <row r="40807">
          <cell r="A40807">
            <v>1094912</v>
          </cell>
        </row>
        <row r="40808">
          <cell r="A40808">
            <v>1094912</v>
          </cell>
        </row>
        <row r="40809">
          <cell r="A40809">
            <v>1094912</v>
          </cell>
        </row>
        <row r="40810">
          <cell r="A40810">
            <v>1094912</v>
          </cell>
        </row>
        <row r="40811">
          <cell r="A40811">
            <v>1094912</v>
          </cell>
        </row>
        <row r="40812">
          <cell r="A40812">
            <v>1094912</v>
          </cell>
        </row>
        <row r="40813">
          <cell r="A40813">
            <v>1094912</v>
          </cell>
        </row>
        <row r="40814">
          <cell r="A40814">
            <v>1094912</v>
          </cell>
        </row>
        <row r="40815">
          <cell r="A40815">
            <v>1094912</v>
          </cell>
        </row>
        <row r="40816">
          <cell r="A40816">
            <v>1094912</v>
          </cell>
        </row>
        <row r="40817">
          <cell r="A40817">
            <v>1094912</v>
          </cell>
        </row>
        <row r="40818">
          <cell r="A40818">
            <v>1094912</v>
          </cell>
        </row>
        <row r="40819">
          <cell r="A40819">
            <v>1094912</v>
          </cell>
        </row>
        <row r="40820">
          <cell r="A40820">
            <v>1094912</v>
          </cell>
        </row>
        <row r="40821">
          <cell r="A40821">
            <v>1094912</v>
          </cell>
        </row>
        <row r="40822">
          <cell r="A40822">
            <v>1094912</v>
          </cell>
        </row>
        <row r="40823">
          <cell r="A40823">
            <v>1094912</v>
          </cell>
        </row>
        <row r="40824">
          <cell r="A40824">
            <v>1094913</v>
          </cell>
        </row>
        <row r="40825">
          <cell r="A40825">
            <v>1094913</v>
          </cell>
        </row>
        <row r="40826">
          <cell r="A40826">
            <v>1094913</v>
          </cell>
        </row>
        <row r="40827">
          <cell r="A40827">
            <v>1094913</v>
          </cell>
        </row>
        <row r="40828">
          <cell r="A40828">
            <v>1094913</v>
          </cell>
        </row>
        <row r="40829">
          <cell r="A40829">
            <v>1094914</v>
          </cell>
        </row>
        <row r="40830">
          <cell r="A40830">
            <v>1094914</v>
          </cell>
        </row>
        <row r="40831">
          <cell r="A40831">
            <v>1094914</v>
          </cell>
        </row>
        <row r="40832">
          <cell r="A40832">
            <v>1094914</v>
          </cell>
        </row>
        <row r="40833">
          <cell r="A40833">
            <v>1094914</v>
          </cell>
        </row>
        <row r="40834">
          <cell r="A40834">
            <v>1094914</v>
          </cell>
        </row>
        <row r="40835">
          <cell r="A40835">
            <v>1094915</v>
          </cell>
        </row>
        <row r="40836">
          <cell r="A40836">
            <v>1094915</v>
          </cell>
        </row>
        <row r="40837">
          <cell r="A40837">
            <v>1094916</v>
          </cell>
        </row>
        <row r="40838">
          <cell r="A40838">
            <v>1094916</v>
          </cell>
        </row>
        <row r="40839">
          <cell r="A40839">
            <v>1094916</v>
          </cell>
        </row>
        <row r="40840">
          <cell r="A40840">
            <v>1094916</v>
          </cell>
        </row>
        <row r="40841">
          <cell r="A40841">
            <v>1094916</v>
          </cell>
        </row>
        <row r="40842">
          <cell r="A40842">
            <v>1094916</v>
          </cell>
        </row>
        <row r="40843">
          <cell r="A40843">
            <v>1094916</v>
          </cell>
        </row>
        <row r="40844">
          <cell r="A40844">
            <v>1094916</v>
          </cell>
        </row>
        <row r="40845">
          <cell r="A40845">
            <v>1094916</v>
          </cell>
        </row>
        <row r="40846">
          <cell r="A40846">
            <v>1094917</v>
          </cell>
        </row>
        <row r="40847">
          <cell r="A40847">
            <v>1094917</v>
          </cell>
        </row>
        <row r="40848">
          <cell r="A40848">
            <v>1094917</v>
          </cell>
        </row>
        <row r="40849">
          <cell r="A40849">
            <v>1094917</v>
          </cell>
        </row>
        <row r="40850">
          <cell r="A40850">
            <v>1094917</v>
          </cell>
        </row>
        <row r="40851">
          <cell r="A40851">
            <v>1094917</v>
          </cell>
        </row>
        <row r="40852">
          <cell r="A40852">
            <v>1094917</v>
          </cell>
        </row>
        <row r="40853">
          <cell r="A40853">
            <v>1094917</v>
          </cell>
        </row>
        <row r="40854">
          <cell r="A40854">
            <v>1094917</v>
          </cell>
        </row>
        <row r="40855">
          <cell r="A40855">
            <v>1094917</v>
          </cell>
        </row>
        <row r="40856">
          <cell r="A40856">
            <v>1094917</v>
          </cell>
        </row>
        <row r="40857">
          <cell r="A40857">
            <v>1094917</v>
          </cell>
        </row>
        <row r="40858">
          <cell r="A40858">
            <v>1094917</v>
          </cell>
        </row>
        <row r="40859">
          <cell r="A40859">
            <v>1094917</v>
          </cell>
        </row>
        <row r="40860">
          <cell r="A40860">
            <v>1094917</v>
          </cell>
        </row>
        <row r="40861">
          <cell r="A40861">
            <v>1094917</v>
          </cell>
        </row>
        <row r="40862">
          <cell r="A40862">
            <v>1094917</v>
          </cell>
        </row>
        <row r="40863">
          <cell r="A40863">
            <v>1094917</v>
          </cell>
        </row>
        <row r="40864">
          <cell r="A40864">
            <v>1094917</v>
          </cell>
        </row>
        <row r="40865">
          <cell r="A40865">
            <v>1094917</v>
          </cell>
        </row>
        <row r="40866">
          <cell r="A40866">
            <v>1094917</v>
          </cell>
        </row>
        <row r="40867">
          <cell r="A40867">
            <v>1094917</v>
          </cell>
        </row>
        <row r="40868">
          <cell r="A40868">
            <v>1094917</v>
          </cell>
        </row>
        <row r="40869">
          <cell r="A40869">
            <v>1094917</v>
          </cell>
        </row>
        <row r="40870">
          <cell r="A40870">
            <v>1094917</v>
          </cell>
        </row>
        <row r="40871">
          <cell r="A40871">
            <v>1094917</v>
          </cell>
        </row>
        <row r="40872">
          <cell r="A40872">
            <v>1094917</v>
          </cell>
        </row>
        <row r="40873">
          <cell r="A40873">
            <v>1094917</v>
          </cell>
        </row>
        <row r="40874">
          <cell r="A40874">
            <v>1094917</v>
          </cell>
        </row>
        <row r="40875">
          <cell r="A40875">
            <v>1094917</v>
          </cell>
        </row>
        <row r="40876">
          <cell r="A40876">
            <v>1094917</v>
          </cell>
        </row>
        <row r="40877">
          <cell r="A40877">
            <v>1094917</v>
          </cell>
        </row>
        <row r="40878">
          <cell r="A40878">
            <v>1094917</v>
          </cell>
        </row>
        <row r="40879">
          <cell r="A40879">
            <v>1094917</v>
          </cell>
        </row>
        <row r="40880">
          <cell r="A40880">
            <v>1094917</v>
          </cell>
        </row>
        <row r="40881">
          <cell r="A40881">
            <v>1094917</v>
          </cell>
        </row>
        <row r="40882">
          <cell r="A40882">
            <v>1094917</v>
          </cell>
        </row>
        <row r="40883">
          <cell r="A40883">
            <v>1094917</v>
          </cell>
        </row>
        <row r="40884">
          <cell r="A40884">
            <v>1094917</v>
          </cell>
        </row>
        <row r="40885">
          <cell r="A40885">
            <v>1094917</v>
          </cell>
        </row>
        <row r="40886">
          <cell r="A40886">
            <v>1094917</v>
          </cell>
        </row>
        <row r="40887">
          <cell r="A40887">
            <v>1094919</v>
          </cell>
        </row>
        <row r="40888">
          <cell r="A40888">
            <v>1094919</v>
          </cell>
        </row>
        <row r="40889">
          <cell r="A40889">
            <v>1094919</v>
          </cell>
        </row>
        <row r="40890">
          <cell r="A40890">
            <v>1094919</v>
          </cell>
        </row>
        <row r="40891">
          <cell r="A40891">
            <v>1094919</v>
          </cell>
        </row>
        <row r="40892">
          <cell r="A40892">
            <v>1094919</v>
          </cell>
        </row>
        <row r="40893">
          <cell r="A40893">
            <v>1094919</v>
          </cell>
        </row>
        <row r="40894">
          <cell r="A40894">
            <v>1094919</v>
          </cell>
        </row>
        <row r="40895">
          <cell r="A40895">
            <v>1094919</v>
          </cell>
        </row>
        <row r="40896">
          <cell r="A40896">
            <v>1094919</v>
          </cell>
        </row>
        <row r="40897">
          <cell r="A40897">
            <v>1094919</v>
          </cell>
        </row>
        <row r="40898">
          <cell r="A40898">
            <v>1094919</v>
          </cell>
        </row>
        <row r="40899">
          <cell r="A40899">
            <v>1094919</v>
          </cell>
        </row>
        <row r="40900">
          <cell r="A40900">
            <v>1094919</v>
          </cell>
        </row>
        <row r="40901">
          <cell r="A40901">
            <v>1094919</v>
          </cell>
        </row>
        <row r="40902">
          <cell r="A40902">
            <v>1094919</v>
          </cell>
        </row>
        <row r="40903">
          <cell r="A40903">
            <v>1094919</v>
          </cell>
        </row>
        <row r="40904">
          <cell r="A40904">
            <v>1094919</v>
          </cell>
        </row>
        <row r="40905">
          <cell r="A40905">
            <v>1094919</v>
          </cell>
        </row>
        <row r="40906">
          <cell r="A40906">
            <v>1094919</v>
          </cell>
        </row>
        <row r="40907">
          <cell r="A40907">
            <v>1094919</v>
          </cell>
        </row>
        <row r="40908">
          <cell r="A40908">
            <v>1094919</v>
          </cell>
        </row>
        <row r="40909">
          <cell r="A40909">
            <v>1094919</v>
          </cell>
        </row>
        <row r="40910">
          <cell r="A40910">
            <v>1094919</v>
          </cell>
        </row>
        <row r="40911">
          <cell r="A40911">
            <v>1094919</v>
          </cell>
        </row>
        <row r="40912">
          <cell r="A40912">
            <v>1094919</v>
          </cell>
        </row>
        <row r="40913">
          <cell r="A40913">
            <v>1094919</v>
          </cell>
        </row>
        <row r="40914">
          <cell r="A40914">
            <v>1094919</v>
          </cell>
        </row>
        <row r="40915">
          <cell r="A40915">
            <v>1094919</v>
          </cell>
        </row>
        <row r="40916">
          <cell r="A40916">
            <v>1094919</v>
          </cell>
        </row>
        <row r="40917">
          <cell r="A40917">
            <v>1094919</v>
          </cell>
        </row>
        <row r="40918">
          <cell r="A40918">
            <v>1094919</v>
          </cell>
        </row>
        <row r="40919">
          <cell r="A40919">
            <v>1094919</v>
          </cell>
        </row>
        <row r="40920">
          <cell r="A40920">
            <v>1094920</v>
          </cell>
        </row>
        <row r="40921">
          <cell r="A40921">
            <v>1094920</v>
          </cell>
        </row>
        <row r="40922">
          <cell r="A40922">
            <v>1094920</v>
          </cell>
        </row>
        <row r="40923">
          <cell r="A40923">
            <v>1094920</v>
          </cell>
        </row>
        <row r="40924">
          <cell r="A40924">
            <v>1094920</v>
          </cell>
        </row>
        <row r="40925">
          <cell r="A40925">
            <v>1094920</v>
          </cell>
        </row>
        <row r="40926">
          <cell r="A40926">
            <v>1094920</v>
          </cell>
        </row>
        <row r="40927">
          <cell r="A40927">
            <v>1094920</v>
          </cell>
        </row>
        <row r="40928">
          <cell r="A40928">
            <v>1094920</v>
          </cell>
        </row>
        <row r="40929">
          <cell r="A40929">
            <v>1094920</v>
          </cell>
        </row>
        <row r="40930">
          <cell r="A40930">
            <v>1094920</v>
          </cell>
        </row>
        <row r="40931">
          <cell r="A40931">
            <v>1094920</v>
          </cell>
        </row>
        <row r="40932">
          <cell r="A40932">
            <v>1094920</v>
          </cell>
        </row>
        <row r="40933">
          <cell r="A40933">
            <v>1094920</v>
          </cell>
        </row>
        <row r="40934">
          <cell r="A40934">
            <v>1094920</v>
          </cell>
        </row>
        <row r="40935">
          <cell r="A40935">
            <v>1094920</v>
          </cell>
        </row>
        <row r="40936">
          <cell r="A40936">
            <v>1094928</v>
          </cell>
        </row>
        <row r="40937">
          <cell r="A40937">
            <v>1094929</v>
          </cell>
        </row>
        <row r="40938">
          <cell r="A40938">
            <v>1094930</v>
          </cell>
        </row>
        <row r="40939">
          <cell r="A40939">
            <v>1094931</v>
          </cell>
        </row>
        <row r="40940">
          <cell r="A40940">
            <v>1094931</v>
          </cell>
        </row>
        <row r="40941">
          <cell r="A40941">
            <v>1094932</v>
          </cell>
        </row>
        <row r="40942">
          <cell r="A40942">
            <v>1094934</v>
          </cell>
        </row>
        <row r="40943">
          <cell r="A40943">
            <v>1094935</v>
          </cell>
        </row>
        <row r="40944">
          <cell r="A40944">
            <v>1094936</v>
          </cell>
        </row>
        <row r="40945">
          <cell r="A40945">
            <v>1094937</v>
          </cell>
        </row>
        <row r="40946">
          <cell r="A40946">
            <v>1094938</v>
          </cell>
        </row>
        <row r="40947">
          <cell r="A40947">
            <v>1094939</v>
          </cell>
        </row>
        <row r="40948">
          <cell r="A40948">
            <v>1094943</v>
          </cell>
        </row>
        <row r="40949">
          <cell r="A40949">
            <v>1094944</v>
          </cell>
        </row>
        <row r="40950">
          <cell r="A40950">
            <v>1094944</v>
          </cell>
        </row>
        <row r="40951">
          <cell r="A40951">
            <v>1094945</v>
          </cell>
        </row>
        <row r="40952">
          <cell r="A40952">
            <v>1094946</v>
          </cell>
        </row>
        <row r="40953">
          <cell r="A40953">
            <v>1094947</v>
          </cell>
        </row>
        <row r="40954">
          <cell r="A40954">
            <v>1094948</v>
          </cell>
        </row>
        <row r="40955">
          <cell r="A40955">
            <v>1094949</v>
          </cell>
        </row>
        <row r="40956">
          <cell r="A40956">
            <v>1094950</v>
          </cell>
        </row>
        <row r="40957">
          <cell r="A40957">
            <v>1094951</v>
          </cell>
        </row>
        <row r="40958">
          <cell r="A40958">
            <v>1094952</v>
          </cell>
        </row>
        <row r="40959">
          <cell r="A40959">
            <v>1094953</v>
          </cell>
        </row>
        <row r="40960">
          <cell r="A40960">
            <v>1094966</v>
          </cell>
        </row>
        <row r="40961">
          <cell r="A40961">
            <v>1094970</v>
          </cell>
        </row>
        <row r="40962">
          <cell r="A40962">
            <v>1094972</v>
          </cell>
        </row>
        <row r="40963">
          <cell r="A40963">
            <v>1094985</v>
          </cell>
        </row>
        <row r="40964">
          <cell r="A40964">
            <v>1094989</v>
          </cell>
        </row>
        <row r="40965">
          <cell r="A40965">
            <v>1094989</v>
          </cell>
        </row>
        <row r="40966">
          <cell r="A40966">
            <v>1094990</v>
          </cell>
        </row>
        <row r="40967">
          <cell r="A40967">
            <v>1094991</v>
          </cell>
        </row>
        <row r="40968">
          <cell r="A40968">
            <v>1094991</v>
          </cell>
        </row>
        <row r="40969">
          <cell r="A40969">
            <v>1094992</v>
          </cell>
        </row>
        <row r="40970">
          <cell r="A40970">
            <v>1094993</v>
          </cell>
        </row>
        <row r="40971">
          <cell r="A40971">
            <v>1094994</v>
          </cell>
        </row>
        <row r="40972">
          <cell r="A40972">
            <v>1094995</v>
          </cell>
        </row>
        <row r="40973">
          <cell r="A40973">
            <v>1094995</v>
          </cell>
        </row>
        <row r="40974">
          <cell r="A40974">
            <v>1094996</v>
          </cell>
        </row>
        <row r="40975">
          <cell r="A40975">
            <v>1094999</v>
          </cell>
        </row>
        <row r="40976">
          <cell r="A40976">
            <v>1095002</v>
          </cell>
        </row>
        <row r="40977">
          <cell r="A40977">
            <v>1095003</v>
          </cell>
        </row>
        <row r="40978">
          <cell r="A40978">
            <v>1095005</v>
          </cell>
        </row>
        <row r="40979">
          <cell r="A40979">
            <v>1095012</v>
          </cell>
        </row>
        <row r="40980">
          <cell r="A40980">
            <v>1095013</v>
          </cell>
        </row>
        <row r="40981">
          <cell r="A40981">
            <v>1095013</v>
          </cell>
        </row>
        <row r="40982">
          <cell r="A40982">
            <v>1095013</v>
          </cell>
        </row>
        <row r="40983">
          <cell r="A40983">
            <v>1095013</v>
          </cell>
        </row>
        <row r="40984">
          <cell r="A40984">
            <v>1095013</v>
          </cell>
        </row>
        <row r="40985">
          <cell r="A40985">
            <v>1095013</v>
          </cell>
        </row>
        <row r="40986">
          <cell r="A40986">
            <v>1095013</v>
          </cell>
        </row>
        <row r="40987">
          <cell r="A40987">
            <v>1095013</v>
          </cell>
        </row>
        <row r="40988">
          <cell r="A40988">
            <v>1095013</v>
          </cell>
        </row>
        <row r="40989">
          <cell r="A40989">
            <v>1095013</v>
          </cell>
        </row>
        <row r="40990">
          <cell r="A40990">
            <v>1095013</v>
          </cell>
        </row>
        <row r="40991">
          <cell r="A40991">
            <v>1095013</v>
          </cell>
        </row>
        <row r="40992">
          <cell r="A40992">
            <v>1095013</v>
          </cell>
        </row>
        <row r="40993">
          <cell r="A40993">
            <v>1095014</v>
          </cell>
        </row>
        <row r="40994">
          <cell r="A40994">
            <v>1095014</v>
          </cell>
        </row>
        <row r="40995">
          <cell r="A40995">
            <v>1095014</v>
          </cell>
        </row>
        <row r="40996">
          <cell r="A40996">
            <v>1095014</v>
          </cell>
        </row>
        <row r="40997">
          <cell r="A40997">
            <v>1095014</v>
          </cell>
        </row>
        <row r="40998">
          <cell r="A40998">
            <v>1095014</v>
          </cell>
        </row>
        <row r="40999">
          <cell r="A40999">
            <v>1095016</v>
          </cell>
        </row>
        <row r="41000">
          <cell r="A41000">
            <v>1095017</v>
          </cell>
        </row>
        <row r="41001">
          <cell r="A41001">
            <v>1095017</v>
          </cell>
        </row>
        <row r="41002">
          <cell r="A41002">
            <v>1095017</v>
          </cell>
        </row>
        <row r="41003">
          <cell r="A41003">
            <v>1095017</v>
          </cell>
        </row>
        <row r="41004">
          <cell r="A41004">
            <v>1095019</v>
          </cell>
        </row>
        <row r="41005">
          <cell r="A41005">
            <v>1095019</v>
          </cell>
        </row>
        <row r="41006">
          <cell r="A41006">
            <v>1095019</v>
          </cell>
        </row>
        <row r="41007">
          <cell r="A41007">
            <v>1095020</v>
          </cell>
        </row>
        <row r="41008">
          <cell r="A41008">
            <v>1095020</v>
          </cell>
        </row>
        <row r="41009">
          <cell r="A41009">
            <v>1095020</v>
          </cell>
        </row>
        <row r="41010">
          <cell r="A41010">
            <v>1095020</v>
          </cell>
        </row>
        <row r="41011">
          <cell r="A41011">
            <v>1095020</v>
          </cell>
        </row>
        <row r="41012">
          <cell r="A41012">
            <v>1095020</v>
          </cell>
        </row>
        <row r="41013">
          <cell r="A41013">
            <v>1095020</v>
          </cell>
        </row>
        <row r="41014">
          <cell r="A41014">
            <v>1095020</v>
          </cell>
        </row>
        <row r="41015">
          <cell r="A41015">
            <v>1095020</v>
          </cell>
        </row>
        <row r="41016">
          <cell r="A41016">
            <v>1095020</v>
          </cell>
        </row>
        <row r="41017">
          <cell r="A41017">
            <v>1095020</v>
          </cell>
        </row>
        <row r="41018">
          <cell r="A41018">
            <v>1095020</v>
          </cell>
        </row>
        <row r="41019">
          <cell r="A41019">
            <v>1095020</v>
          </cell>
        </row>
        <row r="41020">
          <cell r="A41020">
            <v>1095020</v>
          </cell>
        </row>
        <row r="41021">
          <cell r="A41021">
            <v>1095020</v>
          </cell>
        </row>
        <row r="41022">
          <cell r="A41022">
            <v>1095020</v>
          </cell>
        </row>
        <row r="41023">
          <cell r="A41023">
            <v>1095020</v>
          </cell>
        </row>
        <row r="41024">
          <cell r="A41024">
            <v>1095020</v>
          </cell>
        </row>
        <row r="41025">
          <cell r="A41025">
            <v>1095020</v>
          </cell>
        </row>
        <row r="41026">
          <cell r="A41026">
            <v>1095023</v>
          </cell>
        </row>
        <row r="41027">
          <cell r="A41027">
            <v>1095023</v>
          </cell>
        </row>
        <row r="41028">
          <cell r="A41028">
            <v>1095023</v>
          </cell>
        </row>
        <row r="41029">
          <cell r="A41029">
            <v>1095039</v>
          </cell>
        </row>
        <row r="41030">
          <cell r="A41030">
            <v>1095039</v>
          </cell>
        </row>
        <row r="41031">
          <cell r="A41031">
            <v>1095039</v>
          </cell>
        </row>
        <row r="41032">
          <cell r="A41032">
            <v>1095039</v>
          </cell>
        </row>
        <row r="41033">
          <cell r="A41033">
            <v>1095039</v>
          </cell>
        </row>
        <row r="41034">
          <cell r="A41034">
            <v>1095039</v>
          </cell>
        </row>
        <row r="41035">
          <cell r="A41035">
            <v>1095039</v>
          </cell>
        </row>
        <row r="41036">
          <cell r="A41036">
            <v>1095039</v>
          </cell>
        </row>
        <row r="41037">
          <cell r="A41037">
            <v>1095039</v>
          </cell>
        </row>
        <row r="41038">
          <cell r="A41038">
            <v>1095039</v>
          </cell>
        </row>
        <row r="41039">
          <cell r="A41039">
            <v>1095039</v>
          </cell>
        </row>
        <row r="41040">
          <cell r="A41040">
            <v>1095039</v>
          </cell>
        </row>
        <row r="41041">
          <cell r="A41041">
            <v>1095039</v>
          </cell>
        </row>
        <row r="41042">
          <cell r="A41042">
            <v>1095040</v>
          </cell>
        </row>
        <row r="41043">
          <cell r="A41043">
            <v>1095040</v>
          </cell>
        </row>
        <row r="41044">
          <cell r="A41044">
            <v>1095040</v>
          </cell>
        </row>
        <row r="41045">
          <cell r="A41045">
            <v>1095040</v>
          </cell>
        </row>
        <row r="41046">
          <cell r="A41046">
            <v>1095040</v>
          </cell>
        </row>
        <row r="41047">
          <cell r="A41047">
            <v>1095040</v>
          </cell>
        </row>
        <row r="41048">
          <cell r="A41048">
            <v>1095040</v>
          </cell>
        </row>
        <row r="41049">
          <cell r="A41049">
            <v>1095040</v>
          </cell>
        </row>
        <row r="41050">
          <cell r="A41050">
            <v>1095040</v>
          </cell>
        </row>
        <row r="41051">
          <cell r="A41051">
            <v>1095040</v>
          </cell>
        </row>
        <row r="41052">
          <cell r="A41052">
            <v>1095040</v>
          </cell>
        </row>
        <row r="41053">
          <cell r="A41053">
            <v>1095040</v>
          </cell>
        </row>
        <row r="41054">
          <cell r="A41054">
            <v>1095040</v>
          </cell>
        </row>
        <row r="41055">
          <cell r="A41055">
            <v>1095041</v>
          </cell>
        </row>
        <row r="41056">
          <cell r="A41056">
            <v>1095041</v>
          </cell>
        </row>
        <row r="41057">
          <cell r="A41057">
            <v>1095041</v>
          </cell>
        </row>
        <row r="41058">
          <cell r="A41058">
            <v>1095041</v>
          </cell>
        </row>
        <row r="41059">
          <cell r="A41059">
            <v>1095041</v>
          </cell>
        </row>
        <row r="41060">
          <cell r="A41060">
            <v>1095041</v>
          </cell>
        </row>
        <row r="41061">
          <cell r="A41061">
            <v>1095041</v>
          </cell>
        </row>
        <row r="41062">
          <cell r="A41062">
            <v>1095041</v>
          </cell>
        </row>
        <row r="41063">
          <cell r="A41063">
            <v>1095041</v>
          </cell>
        </row>
        <row r="41064">
          <cell r="A41064">
            <v>1095041</v>
          </cell>
        </row>
        <row r="41065">
          <cell r="A41065">
            <v>1095041</v>
          </cell>
        </row>
        <row r="41066">
          <cell r="A41066">
            <v>1095041</v>
          </cell>
        </row>
        <row r="41067">
          <cell r="A41067">
            <v>1095041</v>
          </cell>
        </row>
        <row r="41068">
          <cell r="A41068">
            <v>1095042</v>
          </cell>
        </row>
        <row r="41069">
          <cell r="A41069">
            <v>1095042</v>
          </cell>
        </row>
        <row r="41070">
          <cell r="A41070">
            <v>1095043</v>
          </cell>
        </row>
        <row r="41071">
          <cell r="A41071">
            <v>1095043</v>
          </cell>
        </row>
        <row r="41072">
          <cell r="A41072">
            <v>1095044</v>
          </cell>
        </row>
        <row r="41073">
          <cell r="A41073">
            <v>1095044</v>
          </cell>
        </row>
        <row r="41074">
          <cell r="A41074">
            <v>1095045</v>
          </cell>
        </row>
        <row r="41075">
          <cell r="A41075">
            <v>1095045</v>
          </cell>
        </row>
        <row r="41076">
          <cell r="A41076">
            <v>1095045</v>
          </cell>
        </row>
        <row r="41077">
          <cell r="A41077">
            <v>1095047</v>
          </cell>
        </row>
        <row r="41078">
          <cell r="A41078">
            <v>1095047</v>
          </cell>
        </row>
        <row r="41079">
          <cell r="A41079">
            <v>1095047</v>
          </cell>
        </row>
        <row r="41080">
          <cell r="A41080">
            <v>1095047</v>
          </cell>
        </row>
        <row r="41081">
          <cell r="A41081">
            <v>1095057</v>
          </cell>
        </row>
        <row r="41082">
          <cell r="A41082">
            <v>1095057</v>
          </cell>
        </row>
        <row r="41083">
          <cell r="A41083">
            <v>1095057</v>
          </cell>
        </row>
        <row r="41084">
          <cell r="A41084">
            <v>1095057</v>
          </cell>
        </row>
        <row r="41085">
          <cell r="A41085">
            <v>1095058</v>
          </cell>
        </row>
        <row r="41086">
          <cell r="A41086">
            <v>1095058</v>
          </cell>
        </row>
        <row r="41087">
          <cell r="A41087">
            <v>1095058</v>
          </cell>
        </row>
        <row r="41088">
          <cell r="A41088">
            <v>1095059</v>
          </cell>
        </row>
        <row r="41089">
          <cell r="A41089">
            <v>1095059</v>
          </cell>
        </row>
        <row r="41090">
          <cell r="A41090">
            <v>1095059</v>
          </cell>
        </row>
        <row r="41091">
          <cell r="A41091">
            <v>1095059</v>
          </cell>
        </row>
        <row r="41092">
          <cell r="A41092">
            <v>1095059</v>
          </cell>
        </row>
        <row r="41093">
          <cell r="A41093">
            <v>1095062</v>
          </cell>
        </row>
        <row r="41094">
          <cell r="A41094">
            <v>1095062</v>
          </cell>
        </row>
        <row r="41095">
          <cell r="A41095">
            <v>1095062</v>
          </cell>
        </row>
        <row r="41096">
          <cell r="A41096">
            <v>1095062</v>
          </cell>
        </row>
        <row r="41097">
          <cell r="A41097">
            <v>1095063</v>
          </cell>
        </row>
        <row r="41098">
          <cell r="A41098">
            <v>1095063</v>
          </cell>
        </row>
        <row r="41099">
          <cell r="A41099">
            <v>1095063</v>
          </cell>
        </row>
        <row r="41100">
          <cell r="A41100">
            <v>1095063</v>
          </cell>
        </row>
        <row r="41101">
          <cell r="A41101">
            <v>1095063</v>
          </cell>
        </row>
        <row r="41102">
          <cell r="A41102">
            <v>1095063</v>
          </cell>
        </row>
        <row r="41103">
          <cell r="A41103">
            <v>1095063</v>
          </cell>
        </row>
        <row r="41104">
          <cell r="A41104">
            <v>1095064</v>
          </cell>
        </row>
        <row r="41105">
          <cell r="A41105">
            <v>1095064</v>
          </cell>
        </row>
        <row r="41106">
          <cell r="A41106">
            <v>1095064</v>
          </cell>
        </row>
        <row r="41107">
          <cell r="A41107">
            <v>1095064</v>
          </cell>
        </row>
        <row r="41108">
          <cell r="A41108">
            <v>1095064</v>
          </cell>
        </row>
        <row r="41109">
          <cell r="A41109">
            <v>1095064</v>
          </cell>
        </row>
        <row r="41110">
          <cell r="A41110">
            <v>1095064</v>
          </cell>
        </row>
        <row r="41111">
          <cell r="A41111">
            <v>1095064</v>
          </cell>
        </row>
        <row r="41112">
          <cell r="A41112">
            <v>1095064</v>
          </cell>
        </row>
        <row r="41113">
          <cell r="A41113">
            <v>1095071</v>
          </cell>
        </row>
        <row r="41114">
          <cell r="A41114">
            <v>1095071</v>
          </cell>
        </row>
        <row r="41115">
          <cell r="A41115">
            <v>1095071</v>
          </cell>
        </row>
        <row r="41116">
          <cell r="A41116">
            <v>1095071</v>
          </cell>
        </row>
        <row r="41117">
          <cell r="A41117">
            <v>1095071</v>
          </cell>
        </row>
        <row r="41118">
          <cell r="A41118">
            <v>1095071</v>
          </cell>
        </row>
        <row r="41119">
          <cell r="A41119">
            <v>1095071</v>
          </cell>
        </row>
        <row r="41120">
          <cell r="A41120">
            <v>1095071</v>
          </cell>
        </row>
        <row r="41121">
          <cell r="A41121">
            <v>1095073</v>
          </cell>
        </row>
        <row r="41122">
          <cell r="A41122">
            <v>1095073</v>
          </cell>
        </row>
        <row r="41123">
          <cell r="A41123">
            <v>1095073</v>
          </cell>
        </row>
        <row r="41124">
          <cell r="A41124">
            <v>1095073</v>
          </cell>
        </row>
        <row r="41125">
          <cell r="A41125">
            <v>1095073</v>
          </cell>
        </row>
        <row r="41126">
          <cell r="A41126">
            <v>1095073</v>
          </cell>
        </row>
        <row r="41127">
          <cell r="A41127">
            <v>1095073</v>
          </cell>
        </row>
        <row r="41128">
          <cell r="A41128">
            <v>1095073</v>
          </cell>
        </row>
        <row r="41129">
          <cell r="A41129">
            <v>1095074</v>
          </cell>
        </row>
        <row r="41130">
          <cell r="A41130">
            <v>1095074</v>
          </cell>
        </row>
        <row r="41131">
          <cell r="A41131">
            <v>1095074</v>
          </cell>
        </row>
        <row r="41132">
          <cell r="A41132">
            <v>1095074</v>
          </cell>
        </row>
        <row r="41133">
          <cell r="A41133">
            <v>1095074</v>
          </cell>
        </row>
        <row r="41134">
          <cell r="A41134">
            <v>1095074</v>
          </cell>
        </row>
        <row r="41135">
          <cell r="A41135">
            <v>1095077</v>
          </cell>
        </row>
        <row r="41136">
          <cell r="A41136">
            <v>1095077</v>
          </cell>
        </row>
        <row r="41137">
          <cell r="A41137">
            <v>1095077</v>
          </cell>
        </row>
        <row r="41138">
          <cell r="A41138">
            <v>1095078</v>
          </cell>
        </row>
        <row r="41139">
          <cell r="A41139">
            <v>1095078</v>
          </cell>
        </row>
        <row r="41140">
          <cell r="A41140">
            <v>1095078</v>
          </cell>
        </row>
        <row r="41141">
          <cell r="A41141">
            <v>1095079</v>
          </cell>
        </row>
        <row r="41142">
          <cell r="A41142">
            <v>1095079</v>
          </cell>
        </row>
        <row r="41143">
          <cell r="A41143">
            <v>1095079</v>
          </cell>
        </row>
        <row r="41144">
          <cell r="A41144">
            <v>1095079</v>
          </cell>
        </row>
        <row r="41145">
          <cell r="A41145">
            <v>1095079</v>
          </cell>
        </row>
        <row r="41146">
          <cell r="A41146">
            <v>1095079</v>
          </cell>
        </row>
        <row r="41147">
          <cell r="A41147">
            <v>1095079</v>
          </cell>
        </row>
        <row r="41148">
          <cell r="A41148">
            <v>1095115</v>
          </cell>
        </row>
        <row r="41149">
          <cell r="A41149">
            <v>1095115</v>
          </cell>
        </row>
        <row r="41150">
          <cell r="A41150">
            <v>1095115</v>
          </cell>
        </row>
        <row r="41151">
          <cell r="A41151">
            <v>1095115</v>
          </cell>
        </row>
        <row r="41152">
          <cell r="A41152">
            <v>1095116</v>
          </cell>
        </row>
        <row r="41153">
          <cell r="A41153">
            <v>1095116</v>
          </cell>
        </row>
        <row r="41154">
          <cell r="A41154">
            <v>1095116</v>
          </cell>
        </row>
        <row r="41155">
          <cell r="A41155">
            <v>1095116</v>
          </cell>
        </row>
        <row r="41156">
          <cell r="A41156">
            <v>1095116</v>
          </cell>
        </row>
        <row r="41157">
          <cell r="A41157">
            <v>1095126</v>
          </cell>
        </row>
        <row r="41158">
          <cell r="A41158">
            <v>1095127</v>
          </cell>
        </row>
        <row r="41159">
          <cell r="A41159">
            <v>1095129</v>
          </cell>
        </row>
        <row r="41160">
          <cell r="A41160">
            <v>1095133</v>
          </cell>
        </row>
        <row r="41161">
          <cell r="A41161">
            <v>1095135</v>
          </cell>
        </row>
        <row r="41162">
          <cell r="A41162">
            <v>1095136</v>
          </cell>
        </row>
        <row r="41163">
          <cell r="A41163">
            <v>1095137</v>
          </cell>
        </row>
        <row r="41164">
          <cell r="A41164">
            <v>1095138</v>
          </cell>
        </row>
        <row r="41165">
          <cell r="A41165">
            <v>1095139</v>
          </cell>
        </row>
        <row r="41166">
          <cell r="A41166">
            <v>1095140</v>
          </cell>
        </row>
        <row r="41167">
          <cell r="A41167">
            <v>1095143</v>
          </cell>
        </row>
        <row r="41168">
          <cell r="A41168">
            <v>1095143</v>
          </cell>
        </row>
        <row r="41169">
          <cell r="A41169">
            <v>1095145</v>
          </cell>
        </row>
        <row r="41170">
          <cell r="A41170">
            <v>1095145</v>
          </cell>
        </row>
        <row r="41171">
          <cell r="A41171">
            <v>1095145</v>
          </cell>
        </row>
        <row r="41172">
          <cell r="A41172">
            <v>1095145</v>
          </cell>
        </row>
        <row r="41173">
          <cell r="A41173">
            <v>1095145</v>
          </cell>
        </row>
        <row r="41174">
          <cell r="A41174">
            <v>1095145</v>
          </cell>
        </row>
        <row r="41175">
          <cell r="A41175">
            <v>1095146</v>
          </cell>
        </row>
        <row r="41176">
          <cell r="A41176">
            <v>1095146</v>
          </cell>
        </row>
        <row r="41177">
          <cell r="A41177">
            <v>1095146</v>
          </cell>
        </row>
        <row r="41178">
          <cell r="A41178">
            <v>1095146</v>
          </cell>
        </row>
        <row r="41179">
          <cell r="A41179">
            <v>1095146</v>
          </cell>
        </row>
        <row r="41180">
          <cell r="A41180">
            <v>1095146</v>
          </cell>
        </row>
        <row r="41181">
          <cell r="A41181">
            <v>1095146</v>
          </cell>
        </row>
        <row r="41182">
          <cell r="A41182">
            <v>1095146</v>
          </cell>
        </row>
        <row r="41183">
          <cell r="A41183">
            <v>1095146</v>
          </cell>
        </row>
        <row r="41184">
          <cell r="A41184">
            <v>1095147</v>
          </cell>
        </row>
        <row r="41185">
          <cell r="A41185">
            <v>1095147</v>
          </cell>
        </row>
        <row r="41186">
          <cell r="A41186">
            <v>1095147</v>
          </cell>
        </row>
        <row r="41187">
          <cell r="A41187">
            <v>1095147</v>
          </cell>
        </row>
        <row r="41188">
          <cell r="A41188">
            <v>1095147</v>
          </cell>
        </row>
        <row r="41189">
          <cell r="A41189">
            <v>1095148</v>
          </cell>
        </row>
        <row r="41190">
          <cell r="A41190">
            <v>1095148</v>
          </cell>
        </row>
        <row r="41191">
          <cell r="A41191">
            <v>1095148</v>
          </cell>
        </row>
        <row r="41192">
          <cell r="A41192">
            <v>1095148</v>
          </cell>
        </row>
        <row r="41193">
          <cell r="A41193">
            <v>1095148</v>
          </cell>
        </row>
        <row r="41194">
          <cell r="A41194">
            <v>1095148</v>
          </cell>
        </row>
        <row r="41195">
          <cell r="A41195">
            <v>1095156</v>
          </cell>
        </row>
        <row r="41196">
          <cell r="A41196">
            <v>1095156</v>
          </cell>
        </row>
        <row r="41197">
          <cell r="A41197">
            <v>1095156</v>
          </cell>
        </row>
        <row r="41198">
          <cell r="A41198">
            <v>1095156</v>
          </cell>
        </row>
        <row r="41199">
          <cell r="A41199">
            <v>1095156</v>
          </cell>
        </row>
        <row r="41200">
          <cell r="A41200">
            <v>1095156</v>
          </cell>
        </row>
        <row r="41201">
          <cell r="A41201">
            <v>1095156</v>
          </cell>
        </row>
        <row r="41202">
          <cell r="A41202">
            <v>1095156</v>
          </cell>
        </row>
        <row r="41203">
          <cell r="A41203">
            <v>1095156</v>
          </cell>
        </row>
        <row r="41204">
          <cell r="A41204">
            <v>1095156</v>
          </cell>
        </row>
        <row r="41205">
          <cell r="A41205">
            <v>1095156</v>
          </cell>
        </row>
        <row r="41206">
          <cell r="A41206">
            <v>1095156</v>
          </cell>
        </row>
        <row r="41207">
          <cell r="A41207">
            <v>1095156</v>
          </cell>
        </row>
        <row r="41208">
          <cell r="A41208">
            <v>1095156</v>
          </cell>
        </row>
        <row r="41209">
          <cell r="A41209">
            <v>1095159</v>
          </cell>
        </row>
        <row r="41210">
          <cell r="A41210">
            <v>1095163</v>
          </cell>
        </row>
        <row r="41211">
          <cell r="A41211">
            <v>1095164</v>
          </cell>
        </row>
        <row r="41212">
          <cell r="A41212">
            <v>1095184</v>
          </cell>
        </row>
        <row r="41213">
          <cell r="A41213">
            <v>1095186</v>
          </cell>
        </row>
        <row r="41214">
          <cell r="A41214">
            <v>1095187</v>
          </cell>
        </row>
        <row r="41215">
          <cell r="A41215">
            <v>1095190</v>
          </cell>
        </row>
        <row r="41216">
          <cell r="A41216">
            <v>1095190</v>
          </cell>
        </row>
        <row r="41217">
          <cell r="A41217">
            <v>1095190</v>
          </cell>
        </row>
        <row r="41218">
          <cell r="A41218">
            <v>1095190</v>
          </cell>
        </row>
        <row r="41219">
          <cell r="A41219">
            <v>1095190</v>
          </cell>
        </row>
        <row r="41220">
          <cell r="A41220">
            <v>1095190</v>
          </cell>
        </row>
        <row r="41221">
          <cell r="A41221">
            <v>1095190</v>
          </cell>
        </row>
        <row r="41222">
          <cell r="A41222">
            <v>1095190</v>
          </cell>
        </row>
        <row r="41223">
          <cell r="A41223">
            <v>1095191</v>
          </cell>
        </row>
        <row r="41224">
          <cell r="A41224">
            <v>1095191</v>
          </cell>
        </row>
        <row r="41225">
          <cell r="A41225">
            <v>1095191</v>
          </cell>
        </row>
        <row r="41226">
          <cell r="A41226">
            <v>1095191</v>
          </cell>
        </row>
        <row r="41227">
          <cell r="A41227">
            <v>1095191</v>
          </cell>
        </row>
        <row r="41228">
          <cell r="A41228">
            <v>1095193</v>
          </cell>
        </row>
        <row r="41229">
          <cell r="A41229">
            <v>1095193</v>
          </cell>
        </row>
        <row r="41230">
          <cell r="A41230">
            <v>1095193</v>
          </cell>
        </row>
        <row r="41231">
          <cell r="A41231">
            <v>1095193</v>
          </cell>
        </row>
        <row r="41232">
          <cell r="A41232">
            <v>1095193</v>
          </cell>
        </row>
        <row r="41233">
          <cell r="A41233">
            <v>1095193</v>
          </cell>
        </row>
        <row r="41234">
          <cell r="A41234">
            <v>1095193</v>
          </cell>
        </row>
        <row r="41235">
          <cell r="A41235">
            <v>1095193</v>
          </cell>
        </row>
        <row r="41236">
          <cell r="A41236">
            <v>1095193</v>
          </cell>
        </row>
        <row r="41237">
          <cell r="A41237">
            <v>1095193</v>
          </cell>
        </row>
        <row r="41238">
          <cell r="A41238">
            <v>1095193</v>
          </cell>
        </row>
        <row r="41239">
          <cell r="A41239">
            <v>1095193</v>
          </cell>
        </row>
        <row r="41240">
          <cell r="A41240">
            <v>1095193</v>
          </cell>
        </row>
        <row r="41241">
          <cell r="A41241">
            <v>1095193</v>
          </cell>
        </row>
        <row r="41242">
          <cell r="A41242">
            <v>1095193</v>
          </cell>
        </row>
        <row r="41243">
          <cell r="A41243">
            <v>1095193</v>
          </cell>
        </row>
        <row r="41244">
          <cell r="A41244">
            <v>1095193</v>
          </cell>
        </row>
        <row r="41245">
          <cell r="A41245">
            <v>1095193</v>
          </cell>
        </row>
        <row r="41246">
          <cell r="A41246">
            <v>1095193</v>
          </cell>
        </row>
        <row r="41247">
          <cell r="A41247">
            <v>1095193</v>
          </cell>
        </row>
        <row r="41248">
          <cell r="A41248">
            <v>1095193</v>
          </cell>
        </row>
        <row r="41249">
          <cell r="A41249">
            <v>1095193</v>
          </cell>
        </row>
        <row r="41250">
          <cell r="A41250">
            <v>1095193</v>
          </cell>
        </row>
        <row r="41251">
          <cell r="A41251">
            <v>1095193</v>
          </cell>
        </row>
        <row r="41252">
          <cell r="A41252">
            <v>1095193</v>
          </cell>
        </row>
        <row r="41253">
          <cell r="A41253">
            <v>1095193</v>
          </cell>
        </row>
        <row r="41254">
          <cell r="A41254">
            <v>1095197</v>
          </cell>
        </row>
        <row r="41255">
          <cell r="A41255">
            <v>1095198</v>
          </cell>
        </row>
        <row r="41256">
          <cell r="A41256">
            <v>1095237</v>
          </cell>
        </row>
        <row r="41257">
          <cell r="A41257">
            <v>1095237</v>
          </cell>
        </row>
        <row r="41258">
          <cell r="A41258">
            <v>1095237</v>
          </cell>
        </row>
        <row r="41259">
          <cell r="A41259">
            <v>1095346</v>
          </cell>
        </row>
        <row r="41260">
          <cell r="A41260">
            <v>1095346</v>
          </cell>
        </row>
        <row r="41261">
          <cell r="A41261">
            <v>1095346</v>
          </cell>
        </row>
        <row r="41262">
          <cell r="A41262">
            <v>1095346</v>
          </cell>
        </row>
        <row r="41263">
          <cell r="A41263">
            <v>1095346</v>
          </cell>
        </row>
        <row r="41264">
          <cell r="A41264">
            <v>1095346</v>
          </cell>
        </row>
        <row r="41265">
          <cell r="A41265">
            <v>1095346</v>
          </cell>
        </row>
        <row r="41266">
          <cell r="A41266">
            <v>1095346</v>
          </cell>
        </row>
        <row r="41267">
          <cell r="A41267">
            <v>1095346</v>
          </cell>
        </row>
        <row r="41268">
          <cell r="A41268">
            <v>1095346</v>
          </cell>
        </row>
        <row r="41269">
          <cell r="A41269">
            <v>1095346</v>
          </cell>
        </row>
        <row r="41270">
          <cell r="A41270">
            <v>1095346</v>
          </cell>
        </row>
        <row r="41271">
          <cell r="A41271">
            <v>1095346</v>
          </cell>
        </row>
        <row r="41272">
          <cell r="A41272">
            <v>1095346</v>
          </cell>
        </row>
        <row r="41273">
          <cell r="A41273">
            <v>1095346</v>
          </cell>
        </row>
        <row r="41274">
          <cell r="A41274">
            <v>1095346</v>
          </cell>
        </row>
        <row r="41275">
          <cell r="A41275">
            <v>1095346</v>
          </cell>
        </row>
        <row r="41276">
          <cell r="A41276">
            <v>1095346</v>
          </cell>
        </row>
        <row r="41277">
          <cell r="A41277">
            <v>1095346</v>
          </cell>
        </row>
        <row r="41278">
          <cell r="A41278">
            <v>1095346</v>
          </cell>
        </row>
        <row r="41279">
          <cell r="A41279">
            <v>1095346</v>
          </cell>
        </row>
        <row r="41280">
          <cell r="A41280">
            <v>1095346</v>
          </cell>
        </row>
        <row r="41281">
          <cell r="A41281">
            <v>1095346</v>
          </cell>
        </row>
        <row r="41282">
          <cell r="A41282">
            <v>1095346</v>
          </cell>
        </row>
        <row r="41283">
          <cell r="A41283">
            <v>1095346</v>
          </cell>
        </row>
        <row r="41284">
          <cell r="A41284">
            <v>1095346</v>
          </cell>
        </row>
        <row r="41285">
          <cell r="A41285">
            <v>1095346</v>
          </cell>
        </row>
        <row r="41286">
          <cell r="A41286">
            <v>1095346</v>
          </cell>
        </row>
        <row r="41287">
          <cell r="A41287">
            <v>1095346</v>
          </cell>
        </row>
        <row r="41288">
          <cell r="A41288">
            <v>1095346</v>
          </cell>
        </row>
        <row r="41289">
          <cell r="A41289">
            <v>1095346</v>
          </cell>
        </row>
        <row r="41290">
          <cell r="A41290">
            <v>1095346</v>
          </cell>
        </row>
        <row r="41291">
          <cell r="A41291">
            <v>1095346</v>
          </cell>
        </row>
        <row r="41292">
          <cell r="A41292">
            <v>1095346</v>
          </cell>
        </row>
        <row r="41293">
          <cell r="A41293">
            <v>1095346</v>
          </cell>
        </row>
        <row r="41294">
          <cell r="A41294">
            <v>1095346</v>
          </cell>
        </row>
        <row r="41295">
          <cell r="A41295">
            <v>1095346</v>
          </cell>
        </row>
        <row r="41296">
          <cell r="A41296">
            <v>1095347</v>
          </cell>
        </row>
        <row r="41297">
          <cell r="A41297">
            <v>1095347</v>
          </cell>
        </row>
        <row r="41298">
          <cell r="A41298">
            <v>1095347</v>
          </cell>
        </row>
        <row r="41299">
          <cell r="A41299">
            <v>1095347</v>
          </cell>
        </row>
        <row r="41300">
          <cell r="A41300">
            <v>1095347</v>
          </cell>
        </row>
        <row r="41301">
          <cell r="A41301">
            <v>1095347</v>
          </cell>
        </row>
        <row r="41302">
          <cell r="A41302">
            <v>1095347</v>
          </cell>
        </row>
        <row r="41303">
          <cell r="A41303">
            <v>1095347</v>
          </cell>
        </row>
        <row r="41304">
          <cell r="A41304">
            <v>1095347</v>
          </cell>
        </row>
        <row r="41305">
          <cell r="A41305">
            <v>1095347</v>
          </cell>
        </row>
        <row r="41306">
          <cell r="A41306">
            <v>1095347</v>
          </cell>
        </row>
        <row r="41307">
          <cell r="A41307">
            <v>1095347</v>
          </cell>
        </row>
        <row r="41308">
          <cell r="A41308">
            <v>1095347</v>
          </cell>
        </row>
        <row r="41309">
          <cell r="A41309">
            <v>1095347</v>
          </cell>
        </row>
        <row r="41310">
          <cell r="A41310">
            <v>1095347</v>
          </cell>
        </row>
        <row r="41311">
          <cell r="A41311">
            <v>1095347</v>
          </cell>
        </row>
        <row r="41312">
          <cell r="A41312">
            <v>1095347</v>
          </cell>
        </row>
        <row r="41313">
          <cell r="A41313">
            <v>1095347</v>
          </cell>
        </row>
        <row r="41314">
          <cell r="A41314">
            <v>1095347</v>
          </cell>
        </row>
        <row r="41315">
          <cell r="A41315">
            <v>1095347</v>
          </cell>
        </row>
        <row r="41316">
          <cell r="A41316">
            <v>1095347</v>
          </cell>
        </row>
        <row r="41317">
          <cell r="A41317">
            <v>1095347</v>
          </cell>
        </row>
        <row r="41318">
          <cell r="A41318">
            <v>1095347</v>
          </cell>
        </row>
        <row r="41319">
          <cell r="A41319">
            <v>1095347</v>
          </cell>
        </row>
        <row r="41320">
          <cell r="A41320">
            <v>1095347</v>
          </cell>
        </row>
        <row r="41321">
          <cell r="A41321">
            <v>1095347</v>
          </cell>
        </row>
        <row r="41322">
          <cell r="A41322">
            <v>1095347</v>
          </cell>
        </row>
        <row r="41323">
          <cell r="A41323">
            <v>1095347</v>
          </cell>
        </row>
        <row r="41324">
          <cell r="A41324">
            <v>1095347</v>
          </cell>
        </row>
        <row r="41325">
          <cell r="A41325">
            <v>1095348</v>
          </cell>
        </row>
        <row r="41326">
          <cell r="A41326">
            <v>1095348</v>
          </cell>
        </row>
        <row r="41327">
          <cell r="A41327">
            <v>1095348</v>
          </cell>
        </row>
        <row r="41328">
          <cell r="A41328">
            <v>1095348</v>
          </cell>
        </row>
        <row r="41329">
          <cell r="A41329">
            <v>1095348</v>
          </cell>
        </row>
        <row r="41330">
          <cell r="A41330">
            <v>1095348</v>
          </cell>
        </row>
        <row r="41331">
          <cell r="A41331">
            <v>1095348</v>
          </cell>
        </row>
        <row r="41332">
          <cell r="A41332">
            <v>1095348</v>
          </cell>
        </row>
        <row r="41333">
          <cell r="A41333">
            <v>1095348</v>
          </cell>
        </row>
        <row r="41334">
          <cell r="A41334">
            <v>1095348</v>
          </cell>
        </row>
        <row r="41335">
          <cell r="A41335">
            <v>1095348</v>
          </cell>
        </row>
        <row r="41336">
          <cell r="A41336">
            <v>1095348</v>
          </cell>
        </row>
        <row r="41337">
          <cell r="A41337">
            <v>1095348</v>
          </cell>
        </row>
        <row r="41338">
          <cell r="A41338">
            <v>1095348</v>
          </cell>
        </row>
        <row r="41339">
          <cell r="A41339">
            <v>1095348</v>
          </cell>
        </row>
        <row r="41340">
          <cell r="A41340">
            <v>1095348</v>
          </cell>
        </row>
        <row r="41341">
          <cell r="A41341">
            <v>1095348</v>
          </cell>
        </row>
        <row r="41342">
          <cell r="A41342">
            <v>1095348</v>
          </cell>
        </row>
        <row r="41343">
          <cell r="A41343">
            <v>1095348</v>
          </cell>
        </row>
        <row r="41344">
          <cell r="A41344">
            <v>1095348</v>
          </cell>
        </row>
        <row r="41345">
          <cell r="A41345">
            <v>1095348</v>
          </cell>
        </row>
        <row r="41346">
          <cell r="A41346">
            <v>1095348</v>
          </cell>
        </row>
        <row r="41347">
          <cell r="A41347">
            <v>1095349</v>
          </cell>
        </row>
        <row r="41348">
          <cell r="A41348">
            <v>1095349</v>
          </cell>
        </row>
        <row r="41349">
          <cell r="A41349">
            <v>1095349</v>
          </cell>
        </row>
        <row r="41350">
          <cell r="A41350">
            <v>1095349</v>
          </cell>
        </row>
        <row r="41351">
          <cell r="A41351">
            <v>1095349</v>
          </cell>
        </row>
        <row r="41352">
          <cell r="A41352">
            <v>1095349</v>
          </cell>
        </row>
        <row r="41353">
          <cell r="A41353">
            <v>1095349</v>
          </cell>
        </row>
        <row r="41354">
          <cell r="A41354">
            <v>1095349</v>
          </cell>
        </row>
        <row r="41355">
          <cell r="A41355">
            <v>1095349</v>
          </cell>
        </row>
        <row r="41356">
          <cell r="A41356">
            <v>1095349</v>
          </cell>
        </row>
        <row r="41357">
          <cell r="A41357">
            <v>1095349</v>
          </cell>
        </row>
        <row r="41358">
          <cell r="A41358">
            <v>1095349</v>
          </cell>
        </row>
        <row r="41359">
          <cell r="A41359">
            <v>1095349</v>
          </cell>
        </row>
        <row r="41360">
          <cell r="A41360">
            <v>1095349</v>
          </cell>
        </row>
        <row r="41361">
          <cell r="A41361">
            <v>1095349</v>
          </cell>
        </row>
        <row r="41362">
          <cell r="A41362">
            <v>1095349</v>
          </cell>
        </row>
        <row r="41363">
          <cell r="A41363">
            <v>1095349</v>
          </cell>
        </row>
        <row r="41364">
          <cell r="A41364">
            <v>1095349</v>
          </cell>
        </row>
        <row r="41365">
          <cell r="A41365">
            <v>1095349</v>
          </cell>
        </row>
        <row r="41366">
          <cell r="A41366">
            <v>1095349</v>
          </cell>
        </row>
        <row r="41367">
          <cell r="A41367">
            <v>1095349</v>
          </cell>
        </row>
        <row r="41368">
          <cell r="A41368">
            <v>1095349</v>
          </cell>
        </row>
        <row r="41369">
          <cell r="A41369">
            <v>1095349</v>
          </cell>
        </row>
        <row r="41370">
          <cell r="A41370">
            <v>1095349</v>
          </cell>
        </row>
        <row r="41371">
          <cell r="A41371">
            <v>1095349</v>
          </cell>
        </row>
        <row r="41372">
          <cell r="A41372">
            <v>1095349</v>
          </cell>
        </row>
        <row r="41373">
          <cell r="A41373">
            <v>1095349</v>
          </cell>
        </row>
        <row r="41374">
          <cell r="A41374">
            <v>1095349</v>
          </cell>
        </row>
        <row r="41375">
          <cell r="A41375">
            <v>1095349</v>
          </cell>
        </row>
        <row r="41376">
          <cell r="A41376">
            <v>1095349</v>
          </cell>
        </row>
        <row r="41377">
          <cell r="A41377">
            <v>1095349</v>
          </cell>
        </row>
        <row r="41378">
          <cell r="A41378">
            <v>1095350</v>
          </cell>
        </row>
        <row r="41379">
          <cell r="A41379">
            <v>1095350</v>
          </cell>
        </row>
        <row r="41380">
          <cell r="A41380">
            <v>1095350</v>
          </cell>
        </row>
        <row r="41381">
          <cell r="A41381">
            <v>1095350</v>
          </cell>
        </row>
        <row r="41382">
          <cell r="A41382">
            <v>1095350</v>
          </cell>
        </row>
        <row r="41383">
          <cell r="A41383">
            <v>1095350</v>
          </cell>
        </row>
        <row r="41384">
          <cell r="A41384">
            <v>1095350</v>
          </cell>
        </row>
        <row r="41385">
          <cell r="A41385">
            <v>1095350</v>
          </cell>
        </row>
        <row r="41386">
          <cell r="A41386">
            <v>1095350</v>
          </cell>
        </row>
        <row r="41387">
          <cell r="A41387">
            <v>1095350</v>
          </cell>
        </row>
        <row r="41388">
          <cell r="A41388">
            <v>1095350</v>
          </cell>
        </row>
        <row r="41389">
          <cell r="A41389">
            <v>1095350</v>
          </cell>
        </row>
        <row r="41390">
          <cell r="A41390">
            <v>1095350</v>
          </cell>
        </row>
        <row r="41391">
          <cell r="A41391">
            <v>1095350</v>
          </cell>
        </row>
        <row r="41392">
          <cell r="A41392">
            <v>1095350</v>
          </cell>
        </row>
        <row r="41393">
          <cell r="A41393">
            <v>1095350</v>
          </cell>
        </row>
        <row r="41394">
          <cell r="A41394">
            <v>1095350</v>
          </cell>
        </row>
        <row r="41395">
          <cell r="A41395">
            <v>1095350</v>
          </cell>
        </row>
        <row r="41396">
          <cell r="A41396">
            <v>1095350</v>
          </cell>
        </row>
        <row r="41397">
          <cell r="A41397">
            <v>1095350</v>
          </cell>
        </row>
        <row r="41398">
          <cell r="A41398">
            <v>1095350</v>
          </cell>
        </row>
        <row r="41399">
          <cell r="A41399">
            <v>1095350</v>
          </cell>
        </row>
        <row r="41400">
          <cell r="A41400">
            <v>1095350</v>
          </cell>
        </row>
        <row r="41401">
          <cell r="A41401">
            <v>1095350</v>
          </cell>
        </row>
        <row r="41402">
          <cell r="A41402">
            <v>1095350</v>
          </cell>
        </row>
        <row r="41403">
          <cell r="A41403">
            <v>1095350</v>
          </cell>
        </row>
        <row r="41404">
          <cell r="A41404">
            <v>1095350</v>
          </cell>
        </row>
        <row r="41405">
          <cell r="A41405">
            <v>1095350</v>
          </cell>
        </row>
        <row r="41406">
          <cell r="A41406">
            <v>1095350</v>
          </cell>
        </row>
        <row r="41407">
          <cell r="A41407">
            <v>1095350</v>
          </cell>
        </row>
        <row r="41408">
          <cell r="A41408">
            <v>1095350</v>
          </cell>
        </row>
        <row r="41409">
          <cell r="A41409">
            <v>1095350</v>
          </cell>
        </row>
        <row r="41410">
          <cell r="A41410">
            <v>1095350</v>
          </cell>
        </row>
        <row r="41411">
          <cell r="A41411">
            <v>1095350</v>
          </cell>
        </row>
        <row r="41412">
          <cell r="A41412">
            <v>1095350</v>
          </cell>
        </row>
        <row r="41413">
          <cell r="A41413">
            <v>1095350</v>
          </cell>
        </row>
        <row r="41414">
          <cell r="A41414">
            <v>1095350</v>
          </cell>
        </row>
        <row r="41415">
          <cell r="A41415">
            <v>1095350</v>
          </cell>
        </row>
        <row r="41416">
          <cell r="A41416">
            <v>1095350</v>
          </cell>
        </row>
        <row r="41417">
          <cell r="A41417">
            <v>1095350</v>
          </cell>
        </row>
        <row r="41418">
          <cell r="A41418">
            <v>1095351</v>
          </cell>
        </row>
        <row r="41419">
          <cell r="A41419">
            <v>1095351</v>
          </cell>
        </row>
        <row r="41420">
          <cell r="A41420">
            <v>1095351</v>
          </cell>
        </row>
        <row r="41421">
          <cell r="A41421">
            <v>1095351</v>
          </cell>
        </row>
        <row r="41422">
          <cell r="A41422">
            <v>1095351</v>
          </cell>
        </row>
        <row r="41423">
          <cell r="A41423">
            <v>1095351</v>
          </cell>
        </row>
        <row r="41424">
          <cell r="A41424">
            <v>1095351</v>
          </cell>
        </row>
        <row r="41425">
          <cell r="A41425">
            <v>1095351</v>
          </cell>
        </row>
        <row r="41426">
          <cell r="A41426">
            <v>1095351</v>
          </cell>
        </row>
        <row r="41427">
          <cell r="A41427">
            <v>1095351</v>
          </cell>
        </row>
        <row r="41428">
          <cell r="A41428">
            <v>1095351</v>
          </cell>
        </row>
        <row r="41429">
          <cell r="A41429">
            <v>1095351</v>
          </cell>
        </row>
        <row r="41430">
          <cell r="A41430">
            <v>1095351</v>
          </cell>
        </row>
        <row r="41431">
          <cell r="A41431">
            <v>1095351</v>
          </cell>
        </row>
        <row r="41432">
          <cell r="A41432">
            <v>1095351</v>
          </cell>
        </row>
        <row r="41433">
          <cell r="A41433">
            <v>1095351</v>
          </cell>
        </row>
        <row r="41434">
          <cell r="A41434">
            <v>1095351</v>
          </cell>
        </row>
        <row r="41435">
          <cell r="A41435">
            <v>1095351</v>
          </cell>
        </row>
        <row r="41436">
          <cell r="A41436">
            <v>1095351</v>
          </cell>
        </row>
        <row r="41437">
          <cell r="A41437">
            <v>1095351</v>
          </cell>
        </row>
        <row r="41438">
          <cell r="A41438">
            <v>1095351</v>
          </cell>
        </row>
        <row r="41439">
          <cell r="A41439">
            <v>1095351</v>
          </cell>
        </row>
        <row r="41440">
          <cell r="A41440">
            <v>1095351</v>
          </cell>
        </row>
        <row r="41441">
          <cell r="A41441">
            <v>1095351</v>
          </cell>
        </row>
        <row r="41442">
          <cell r="A41442">
            <v>1095351</v>
          </cell>
        </row>
        <row r="41443">
          <cell r="A41443">
            <v>1095351</v>
          </cell>
        </row>
        <row r="41444">
          <cell r="A41444">
            <v>1095351</v>
          </cell>
        </row>
        <row r="41445">
          <cell r="A41445">
            <v>1095351</v>
          </cell>
        </row>
        <row r="41446">
          <cell r="A41446">
            <v>1095351</v>
          </cell>
        </row>
        <row r="41447">
          <cell r="A41447">
            <v>1095353</v>
          </cell>
        </row>
        <row r="41448">
          <cell r="A41448">
            <v>1095353</v>
          </cell>
        </row>
        <row r="41449">
          <cell r="A41449">
            <v>1095353</v>
          </cell>
        </row>
        <row r="41450">
          <cell r="A41450">
            <v>1095353</v>
          </cell>
        </row>
        <row r="41451">
          <cell r="A41451">
            <v>1095353</v>
          </cell>
        </row>
        <row r="41452">
          <cell r="A41452">
            <v>1095353</v>
          </cell>
        </row>
        <row r="41453">
          <cell r="A41453">
            <v>1095353</v>
          </cell>
        </row>
        <row r="41454">
          <cell r="A41454">
            <v>1095353</v>
          </cell>
        </row>
        <row r="41455">
          <cell r="A41455">
            <v>1095353</v>
          </cell>
        </row>
        <row r="41456">
          <cell r="A41456">
            <v>1095353</v>
          </cell>
        </row>
        <row r="41457">
          <cell r="A41457">
            <v>1095353</v>
          </cell>
        </row>
        <row r="41458">
          <cell r="A41458">
            <v>1095353</v>
          </cell>
        </row>
        <row r="41459">
          <cell r="A41459">
            <v>1095353</v>
          </cell>
        </row>
        <row r="41460">
          <cell r="A41460">
            <v>1095353</v>
          </cell>
        </row>
        <row r="41461">
          <cell r="A41461">
            <v>1095353</v>
          </cell>
        </row>
        <row r="41462">
          <cell r="A41462">
            <v>1095353</v>
          </cell>
        </row>
        <row r="41463">
          <cell r="A41463">
            <v>1095353</v>
          </cell>
        </row>
        <row r="41464">
          <cell r="A41464">
            <v>1095353</v>
          </cell>
        </row>
        <row r="41465">
          <cell r="A41465">
            <v>1095353</v>
          </cell>
        </row>
        <row r="41466">
          <cell r="A41466">
            <v>1095353</v>
          </cell>
        </row>
        <row r="41467">
          <cell r="A41467">
            <v>1095353</v>
          </cell>
        </row>
        <row r="41468">
          <cell r="A41468">
            <v>1095353</v>
          </cell>
        </row>
        <row r="41469">
          <cell r="A41469">
            <v>1095353</v>
          </cell>
        </row>
        <row r="41470">
          <cell r="A41470">
            <v>1095353</v>
          </cell>
        </row>
        <row r="41471">
          <cell r="A41471">
            <v>1095353</v>
          </cell>
        </row>
        <row r="41472">
          <cell r="A41472">
            <v>1095353</v>
          </cell>
        </row>
        <row r="41473">
          <cell r="A41473">
            <v>1095353</v>
          </cell>
        </row>
        <row r="41474">
          <cell r="A41474">
            <v>1095353</v>
          </cell>
        </row>
        <row r="41475">
          <cell r="A41475">
            <v>1095353</v>
          </cell>
        </row>
        <row r="41476">
          <cell r="A41476">
            <v>1095353</v>
          </cell>
        </row>
        <row r="41477">
          <cell r="A41477">
            <v>1095356</v>
          </cell>
        </row>
        <row r="41478">
          <cell r="A41478">
            <v>1095356</v>
          </cell>
        </row>
        <row r="41479">
          <cell r="A41479">
            <v>1095356</v>
          </cell>
        </row>
        <row r="41480">
          <cell r="A41480">
            <v>1095356</v>
          </cell>
        </row>
        <row r="41481">
          <cell r="A41481">
            <v>1095356</v>
          </cell>
        </row>
        <row r="41482">
          <cell r="A41482">
            <v>1095356</v>
          </cell>
        </row>
        <row r="41483">
          <cell r="A41483">
            <v>1095356</v>
          </cell>
        </row>
        <row r="41484">
          <cell r="A41484">
            <v>1095356</v>
          </cell>
        </row>
        <row r="41485">
          <cell r="A41485">
            <v>1095356</v>
          </cell>
        </row>
        <row r="41486">
          <cell r="A41486">
            <v>1095356</v>
          </cell>
        </row>
        <row r="41487">
          <cell r="A41487">
            <v>1095356</v>
          </cell>
        </row>
        <row r="41488">
          <cell r="A41488">
            <v>1095356</v>
          </cell>
        </row>
        <row r="41489">
          <cell r="A41489">
            <v>1095356</v>
          </cell>
        </row>
        <row r="41490">
          <cell r="A41490">
            <v>1095356</v>
          </cell>
        </row>
        <row r="41491">
          <cell r="A41491">
            <v>1095356</v>
          </cell>
        </row>
        <row r="41492">
          <cell r="A41492">
            <v>1095356</v>
          </cell>
        </row>
        <row r="41493">
          <cell r="A41493">
            <v>1095356</v>
          </cell>
        </row>
        <row r="41494">
          <cell r="A41494">
            <v>1095357</v>
          </cell>
        </row>
        <row r="41495">
          <cell r="A41495">
            <v>1095357</v>
          </cell>
        </row>
        <row r="41496">
          <cell r="A41496">
            <v>1095357</v>
          </cell>
        </row>
        <row r="41497">
          <cell r="A41497">
            <v>1095357</v>
          </cell>
        </row>
        <row r="41498">
          <cell r="A41498">
            <v>1095357</v>
          </cell>
        </row>
        <row r="41499">
          <cell r="A41499">
            <v>1095357</v>
          </cell>
        </row>
        <row r="41500">
          <cell r="A41500">
            <v>1095357</v>
          </cell>
        </row>
        <row r="41501">
          <cell r="A41501">
            <v>1095357</v>
          </cell>
        </row>
        <row r="41502">
          <cell r="A41502">
            <v>1095357</v>
          </cell>
        </row>
        <row r="41503">
          <cell r="A41503">
            <v>1095357</v>
          </cell>
        </row>
        <row r="41504">
          <cell r="A41504">
            <v>1095357</v>
          </cell>
        </row>
        <row r="41505">
          <cell r="A41505">
            <v>1095357</v>
          </cell>
        </row>
        <row r="41506">
          <cell r="A41506">
            <v>1095357</v>
          </cell>
        </row>
        <row r="41507">
          <cell r="A41507">
            <v>1095357</v>
          </cell>
        </row>
        <row r="41508">
          <cell r="A41508">
            <v>1095357</v>
          </cell>
        </row>
        <row r="41509">
          <cell r="A41509">
            <v>1095357</v>
          </cell>
        </row>
        <row r="41510">
          <cell r="A41510">
            <v>1095357</v>
          </cell>
        </row>
        <row r="41511">
          <cell r="A41511">
            <v>1095357</v>
          </cell>
        </row>
        <row r="41512">
          <cell r="A41512">
            <v>1095357</v>
          </cell>
        </row>
        <row r="41513">
          <cell r="A41513">
            <v>1095357</v>
          </cell>
        </row>
        <row r="41514">
          <cell r="A41514">
            <v>1095357</v>
          </cell>
        </row>
        <row r="41515">
          <cell r="A41515">
            <v>1095357</v>
          </cell>
        </row>
        <row r="41516">
          <cell r="A41516">
            <v>1095357</v>
          </cell>
        </row>
        <row r="41517">
          <cell r="A41517">
            <v>1095357</v>
          </cell>
        </row>
        <row r="41518">
          <cell r="A41518">
            <v>1095357</v>
          </cell>
        </row>
        <row r="41519">
          <cell r="A41519">
            <v>1095357</v>
          </cell>
        </row>
        <row r="41520">
          <cell r="A41520">
            <v>1095357</v>
          </cell>
        </row>
        <row r="41521">
          <cell r="A41521">
            <v>1095357</v>
          </cell>
        </row>
        <row r="41522">
          <cell r="A41522">
            <v>1095357</v>
          </cell>
        </row>
        <row r="41523">
          <cell r="A41523">
            <v>1095357</v>
          </cell>
        </row>
        <row r="41524">
          <cell r="A41524">
            <v>1095357</v>
          </cell>
        </row>
        <row r="41525">
          <cell r="A41525">
            <v>1095357</v>
          </cell>
        </row>
        <row r="41526">
          <cell r="A41526">
            <v>1095357</v>
          </cell>
        </row>
        <row r="41527">
          <cell r="A41527">
            <v>1095360</v>
          </cell>
        </row>
        <row r="41528">
          <cell r="A41528">
            <v>1095360</v>
          </cell>
        </row>
        <row r="41529">
          <cell r="A41529">
            <v>1095360</v>
          </cell>
        </row>
        <row r="41530">
          <cell r="A41530">
            <v>1095360</v>
          </cell>
        </row>
        <row r="41531">
          <cell r="A41531">
            <v>1095360</v>
          </cell>
        </row>
        <row r="41532">
          <cell r="A41532">
            <v>1095360</v>
          </cell>
        </row>
        <row r="41533">
          <cell r="A41533">
            <v>1095360</v>
          </cell>
        </row>
        <row r="41534">
          <cell r="A41534">
            <v>1095361</v>
          </cell>
        </row>
        <row r="41535">
          <cell r="A41535">
            <v>1095361</v>
          </cell>
        </row>
        <row r="41536">
          <cell r="A41536">
            <v>1095361</v>
          </cell>
        </row>
        <row r="41537">
          <cell r="A41537">
            <v>1095361</v>
          </cell>
        </row>
        <row r="41538">
          <cell r="A41538">
            <v>1095361</v>
          </cell>
        </row>
        <row r="41539">
          <cell r="A41539">
            <v>1095361</v>
          </cell>
        </row>
        <row r="41540">
          <cell r="A41540">
            <v>1095361</v>
          </cell>
        </row>
        <row r="41541">
          <cell r="A41541">
            <v>1095361</v>
          </cell>
        </row>
        <row r="41542">
          <cell r="A41542">
            <v>1095361</v>
          </cell>
        </row>
        <row r="41543">
          <cell r="A41543">
            <v>1095361</v>
          </cell>
        </row>
        <row r="41544">
          <cell r="A41544">
            <v>1095361</v>
          </cell>
        </row>
        <row r="41545">
          <cell r="A41545">
            <v>1095361</v>
          </cell>
        </row>
        <row r="41546">
          <cell r="A41546">
            <v>1095361</v>
          </cell>
        </row>
        <row r="41547">
          <cell r="A41547">
            <v>1095362</v>
          </cell>
        </row>
        <row r="41548">
          <cell r="A41548">
            <v>1095362</v>
          </cell>
        </row>
        <row r="41549">
          <cell r="A41549">
            <v>1095362</v>
          </cell>
        </row>
        <row r="41550">
          <cell r="A41550">
            <v>1095362</v>
          </cell>
        </row>
        <row r="41551">
          <cell r="A41551">
            <v>1095362</v>
          </cell>
        </row>
        <row r="41552">
          <cell r="A41552">
            <v>1095362</v>
          </cell>
        </row>
        <row r="41553">
          <cell r="A41553">
            <v>1095362</v>
          </cell>
        </row>
        <row r="41554">
          <cell r="A41554">
            <v>1095362</v>
          </cell>
        </row>
        <row r="41555">
          <cell r="A41555">
            <v>1095362</v>
          </cell>
        </row>
        <row r="41556">
          <cell r="A41556">
            <v>1095362</v>
          </cell>
        </row>
        <row r="41557">
          <cell r="A41557">
            <v>1095362</v>
          </cell>
        </row>
        <row r="41558">
          <cell r="A41558">
            <v>1095362</v>
          </cell>
        </row>
        <row r="41559">
          <cell r="A41559">
            <v>1095362</v>
          </cell>
        </row>
        <row r="41560">
          <cell r="A41560">
            <v>1095362</v>
          </cell>
        </row>
        <row r="41561">
          <cell r="A41561">
            <v>1095362</v>
          </cell>
        </row>
        <row r="41562">
          <cell r="A41562">
            <v>1095362</v>
          </cell>
        </row>
        <row r="41563">
          <cell r="A41563">
            <v>1095362</v>
          </cell>
        </row>
        <row r="41564">
          <cell r="A41564">
            <v>1095362</v>
          </cell>
        </row>
        <row r="41565">
          <cell r="A41565">
            <v>1095362</v>
          </cell>
        </row>
        <row r="41566">
          <cell r="A41566">
            <v>1095362</v>
          </cell>
        </row>
        <row r="41567">
          <cell r="A41567">
            <v>1095362</v>
          </cell>
        </row>
        <row r="41568">
          <cell r="A41568">
            <v>1095362</v>
          </cell>
        </row>
        <row r="41569">
          <cell r="A41569">
            <v>1095362</v>
          </cell>
        </row>
        <row r="41570">
          <cell r="A41570">
            <v>1095362</v>
          </cell>
        </row>
        <row r="41571">
          <cell r="A41571">
            <v>1095362</v>
          </cell>
        </row>
        <row r="41572">
          <cell r="A41572">
            <v>1095362</v>
          </cell>
        </row>
        <row r="41573">
          <cell r="A41573">
            <v>1095362</v>
          </cell>
        </row>
        <row r="41574">
          <cell r="A41574">
            <v>1095362</v>
          </cell>
        </row>
        <row r="41575">
          <cell r="A41575">
            <v>1095362</v>
          </cell>
        </row>
        <row r="41576">
          <cell r="A41576">
            <v>1095362</v>
          </cell>
        </row>
        <row r="41577">
          <cell r="A41577">
            <v>1095362</v>
          </cell>
        </row>
        <row r="41578">
          <cell r="A41578">
            <v>1095362</v>
          </cell>
        </row>
        <row r="41579">
          <cell r="A41579">
            <v>1095362</v>
          </cell>
        </row>
        <row r="41580">
          <cell r="A41580">
            <v>1095362</v>
          </cell>
        </row>
        <row r="41581">
          <cell r="A41581">
            <v>1095362</v>
          </cell>
        </row>
        <row r="41582">
          <cell r="A41582">
            <v>1095362</v>
          </cell>
        </row>
        <row r="41583">
          <cell r="A41583">
            <v>1095362</v>
          </cell>
        </row>
        <row r="41584">
          <cell r="A41584">
            <v>1095362</v>
          </cell>
        </row>
        <row r="41585">
          <cell r="A41585">
            <v>1095362</v>
          </cell>
        </row>
        <row r="41586">
          <cell r="A41586">
            <v>1095362</v>
          </cell>
        </row>
        <row r="41587">
          <cell r="A41587">
            <v>1095362</v>
          </cell>
        </row>
        <row r="41588">
          <cell r="A41588">
            <v>1095362</v>
          </cell>
        </row>
        <row r="41589">
          <cell r="A41589">
            <v>1095362</v>
          </cell>
        </row>
        <row r="41590">
          <cell r="A41590">
            <v>1095362</v>
          </cell>
        </row>
        <row r="41591">
          <cell r="A41591">
            <v>1095362</v>
          </cell>
        </row>
        <row r="41592">
          <cell r="A41592">
            <v>1095362</v>
          </cell>
        </row>
        <row r="41593">
          <cell r="A41593">
            <v>1095362</v>
          </cell>
        </row>
        <row r="41594">
          <cell r="A41594">
            <v>1095362</v>
          </cell>
        </row>
        <row r="41595">
          <cell r="A41595">
            <v>1095362</v>
          </cell>
        </row>
        <row r="41596">
          <cell r="A41596">
            <v>1095362</v>
          </cell>
        </row>
        <row r="41597">
          <cell r="A41597">
            <v>1095362</v>
          </cell>
        </row>
        <row r="41598">
          <cell r="A41598">
            <v>1095362</v>
          </cell>
        </row>
        <row r="41599">
          <cell r="A41599">
            <v>1095362</v>
          </cell>
        </row>
        <row r="41600">
          <cell r="A41600">
            <v>1095362</v>
          </cell>
        </row>
        <row r="41601">
          <cell r="A41601">
            <v>1095363</v>
          </cell>
        </row>
        <row r="41602">
          <cell r="A41602">
            <v>1095363</v>
          </cell>
        </row>
        <row r="41603">
          <cell r="A41603">
            <v>1095363</v>
          </cell>
        </row>
        <row r="41604">
          <cell r="A41604">
            <v>1095363</v>
          </cell>
        </row>
        <row r="41605">
          <cell r="A41605">
            <v>1095363</v>
          </cell>
        </row>
        <row r="41606">
          <cell r="A41606">
            <v>1095363</v>
          </cell>
        </row>
        <row r="41607">
          <cell r="A41607">
            <v>1095363</v>
          </cell>
        </row>
        <row r="41608">
          <cell r="A41608">
            <v>1095363</v>
          </cell>
        </row>
        <row r="41609">
          <cell r="A41609">
            <v>1095363</v>
          </cell>
        </row>
        <row r="41610">
          <cell r="A41610">
            <v>1095363</v>
          </cell>
        </row>
        <row r="41611">
          <cell r="A41611">
            <v>1095363</v>
          </cell>
        </row>
        <row r="41612">
          <cell r="A41612">
            <v>1095363</v>
          </cell>
        </row>
        <row r="41613">
          <cell r="A41613">
            <v>1095363</v>
          </cell>
        </row>
        <row r="41614">
          <cell r="A41614">
            <v>1095363</v>
          </cell>
        </row>
        <row r="41615">
          <cell r="A41615">
            <v>1095363</v>
          </cell>
        </row>
        <row r="41616">
          <cell r="A41616">
            <v>1095363</v>
          </cell>
        </row>
        <row r="41617">
          <cell r="A41617">
            <v>1095363</v>
          </cell>
        </row>
        <row r="41618">
          <cell r="A41618">
            <v>1095363</v>
          </cell>
        </row>
        <row r="41619">
          <cell r="A41619">
            <v>1095363</v>
          </cell>
        </row>
        <row r="41620">
          <cell r="A41620">
            <v>1095363</v>
          </cell>
        </row>
        <row r="41621">
          <cell r="A41621">
            <v>1095363</v>
          </cell>
        </row>
        <row r="41622">
          <cell r="A41622">
            <v>1095363</v>
          </cell>
        </row>
        <row r="41623">
          <cell r="A41623">
            <v>1095363</v>
          </cell>
        </row>
        <row r="41624">
          <cell r="A41624">
            <v>1095363</v>
          </cell>
        </row>
        <row r="41625">
          <cell r="A41625">
            <v>1095363</v>
          </cell>
        </row>
        <row r="41626">
          <cell r="A41626">
            <v>1095363</v>
          </cell>
        </row>
        <row r="41627">
          <cell r="A41627">
            <v>1095363</v>
          </cell>
        </row>
        <row r="41628">
          <cell r="A41628">
            <v>1095363</v>
          </cell>
        </row>
        <row r="41629">
          <cell r="A41629">
            <v>1095363</v>
          </cell>
        </row>
        <row r="41630">
          <cell r="A41630">
            <v>1095363</v>
          </cell>
        </row>
        <row r="41631">
          <cell r="A41631">
            <v>1095363</v>
          </cell>
        </row>
        <row r="41632">
          <cell r="A41632">
            <v>1095363</v>
          </cell>
        </row>
        <row r="41633">
          <cell r="A41633">
            <v>1095363</v>
          </cell>
        </row>
        <row r="41634">
          <cell r="A41634">
            <v>1095363</v>
          </cell>
        </row>
        <row r="41635">
          <cell r="A41635">
            <v>1095363</v>
          </cell>
        </row>
        <row r="41636">
          <cell r="A41636">
            <v>1095363</v>
          </cell>
        </row>
        <row r="41637">
          <cell r="A41637">
            <v>1095363</v>
          </cell>
        </row>
        <row r="41638">
          <cell r="A41638">
            <v>1095363</v>
          </cell>
        </row>
        <row r="41639">
          <cell r="A41639">
            <v>1095363</v>
          </cell>
        </row>
        <row r="41640">
          <cell r="A41640">
            <v>1095363</v>
          </cell>
        </row>
        <row r="41641">
          <cell r="A41641">
            <v>1095363</v>
          </cell>
        </row>
        <row r="41642">
          <cell r="A41642">
            <v>1095364</v>
          </cell>
        </row>
        <row r="41643">
          <cell r="A41643">
            <v>1095364</v>
          </cell>
        </row>
        <row r="41644">
          <cell r="A41644">
            <v>1095364</v>
          </cell>
        </row>
        <row r="41645">
          <cell r="A41645">
            <v>1095364</v>
          </cell>
        </row>
        <row r="41646">
          <cell r="A41646">
            <v>1095364</v>
          </cell>
        </row>
        <row r="41647">
          <cell r="A41647">
            <v>1095364</v>
          </cell>
        </row>
        <row r="41648">
          <cell r="A41648">
            <v>1095364</v>
          </cell>
        </row>
        <row r="41649">
          <cell r="A41649">
            <v>1095364</v>
          </cell>
        </row>
        <row r="41650">
          <cell r="A41650">
            <v>1095364</v>
          </cell>
        </row>
        <row r="41651">
          <cell r="A41651">
            <v>1095364</v>
          </cell>
        </row>
        <row r="41652">
          <cell r="A41652">
            <v>1095364</v>
          </cell>
        </row>
        <row r="41653">
          <cell r="A41653">
            <v>1095364</v>
          </cell>
        </row>
        <row r="41654">
          <cell r="A41654">
            <v>1095364</v>
          </cell>
        </row>
        <row r="41655">
          <cell r="A41655">
            <v>1095364</v>
          </cell>
        </row>
        <row r="41656">
          <cell r="A41656">
            <v>1095364</v>
          </cell>
        </row>
        <row r="41657">
          <cell r="A41657">
            <v>1095364</v>
          </cell>
        </row>
        <row r="41658">
          <cell r="A41658">
            <v>1095364</v>
          </cell>
        </row>
        <row r="41659">
          <cell r="A41659">
            <v>1095364</v>
          </cell>
        </row>
        <row r="41660">
          <cell r="A41660">
            <v>1095364</v>
          </cell>
        </row>
        <row r="41661">
          <cell r="A41661">
            <v>1095364</v>
          </cell>
        </row>
        <row r="41662">
          <cell r="A41662">
            <v>1095364</v>
          </cell>
        </row>
        <row r="41663">
          <cell r="A41663">
            <v>1095364</v>
          </cell>
        </row>
        <row r="41664">
          <cell r="A41664">
            <v>1095364</v>
          </cell>
        </row>
        <row r="41665">
          <cell r="A41665">
            <v>1095365</v>
          </cell>
        </row>
        <row r="41666">
          <cell r="A41666">
            <v>1095365</v>
          </cell>
        </row>
        <row r="41667">
          <cell r="A41667">
            <v>1095365</v>
          </cell>
        </row>
        <row r="41668">
          <cell r="A41668">
            <v>1095365</v>
          </cell>
        </row>
        <row r="41669">
          <cell r="A41669">
            <v>1095365</v>
          </cell>
        </row>
        <row r="41670">
          <cell r="A41670">
            <v>1095365</v>
          </cell>
        </row>
        <row r="41671">
          <cell r="A41671">
            <v>1095365</v>
          </cell>
        </row>
        <row r="41672">
          <cell r="A41672">
            <v>1095365</v>
          </cell>
        </row>
        <row r="41673">
          <cell r="A41673">
            <v>1095365</v>
          </cell>
        </row>
        <row r="41674">
          <cell r="A41674">
            <v>1095365</v>
          </cell>
        </row>
        <row r="41675">
          <cell r="A41675">
            <v>1095365</v>
          </cell>
        </row>
        <row r="41676">
          <cell r="A41676">
            <v>1095365</v>
          </cell>
        </row>
        <row r="41677">
          <cell r="A41677">
            <v>1095365</v>
          </cell>
        </row>
        <row r="41678">
          <cell r="A41678">
            <v>1095365</v>
          </cell>
        </row>
        <row r="41679">
          <cell r="A41679">
            <v>1095365</v>
          </cell>
        </row>
        <row r="41680">
          <cell r="A41680">
            <v>1095365</v>
          </cell>
        </row>
        <row r="41681">
          <cell r="A41681">
            <v>1095365</v>
          </cell>
        </row>
        <row r="41682">
          <cell r="A41682">
            <v>1095365</v>
          </cell>
        </row>
        <row r="41683">
          <cell r="A41683">
            <v>1095365</v>
          </cell>
        </row>
        <row r="41684">
          <cell r="A41684">
            <v>1095365</v>
          </cell>
        </row>
        <row r="41685">
          <cell r="A41685">
            <v>1095365</v>
          </cell>
        </row>
        <row r="41686">
          <cell r="A41686">
            <v>1095365</v>
          </cell>
        </row>
        <row r="41687">
          <cell r="A41687">
            <v>1095365</v>
          </cell>
        </row>
        <row r="41688">
          <cell r="A41688">
            <v>1095365</v>
          </cell>
        </row>
        <row r="41689">
          <cell r="A41689">
            <v>1095365</v>
          </cell>
        </row>
        <row r="41690">
          <cell r="A41690">
            <v>1095365</v>
          </cell>
        </row>
        <row r="41691">
          <cell r="A41691">
            <v>1095365</v>
          </cell>
        </row>
        <row r="41692">
          <cell r="A41692">
            <v>1095365</v>
          </cell>
        </row>
        <row r="41693">
          <cell r="A41693">
            <v>1095365</v>
          </cell>
        </row>
        <row r="41694">
          <cell r="A41694">
            <v>1095365</v>
          </cell>
        </row>
        <row r="41695">
          <cell r="A41695">
            <v>1095365</v>
          </cell>
        </row>
        <row r="41696">
          <cell r="A41696">
            <v>1095365</v>
          </cell>
        </row>
        <row r="41697">
          <cell r="A41697">
            <v>1095365</v>
          </cell>
        </row>
        <row r="41698">
          <cell r="A41698">
            <v>1095365</v>
          </cell>
        </row>
        <row r="41699">
          <cell r="A41699">
            <v>1095365</v>
          </cell>
        </row>
        <row r="41700">
          <cell r="A41700">
            <v>1095365</v>
          </cell>
        </row>
        <row r="41701">
          <cell r="A41701">
            <v>1095365</v>
          </cell>
        </row>
        <row r="41702">
          <cell r="A41702">
            <v>1095365</v>
          </cell>
        </row>
        <row r="41703">
          <cell r="A41703">
            <v>1095365</v>
          </cell>
        </row>
        <row r="41704">
          <cell r="A41704">
            <v>1095366</v>
          </cell>
        </row>
        <row r="41705">
          <cell r="A41705">
            <v>1095366</v>
          </cell>
        </row>
        <row r="41706">
          <cell r="A41706">
            <v>1095366</v>
          </cell>
        </row>
        <row r="41707">
          <cell r="A41707">
            <v>1095366</v>
          </cell>
        </row>
        <row r="41708">
          <cell r="A41708">
            <v>1095366</v>
          </cell>
        </row>
        <row r="41709">
          <cell r="A41709">
            <v>1095366</v>
          </cell>
        </row>
        <row r="41710">
          <cell r="A41710">
            <v>1095366</v>
          </cell>
        </row>
        <row r="41711">
          <cell r="A41711">
            <v>1095366</v>
          </cell>
        </row>
        <row r="41712">
          <cell r="A41712">
            <v>1095366</v>
          </cell>
        </row>
        <row r="41713">
          <cell r="A41713">
            <v>1095366</v>
          </cell>
        </row>
        <row r="41714">
          <cell r="A41714">
            <v>1095366</v>
          </cell>
        </row>
        <row r="41715">
          <cell r="A41715">
            <v>1095366</v>
          </cell>
        </row>
        <row r="41716">
          <cell r="A41716">
            <v>1095366</v>
          </cell>
        </row>
        <row r="41717">
          <cell r="A41717">
            <v>1095366</v>
          </cell>
        </row>
        <row r="41718">
          <cell r="A41718">
            <v>1095366</v>
          </cell>
        </row>
        <row r="41719">
          <cell r="A41719">
            <v>1095366</v>
          </cell>
        </row>
        <row r="41720">
          <cell r="A41720">
            <v>1095366</v>
          </cell>
        </row>
        <row r="41721">
          <cell r="A41721">
            <v>1095366</v>
          </cell>
        </row>
        <row r="41722">
          <cell r="A41722">
            <v>1095366</v>
          </cell>
        </row>
        <row r="41723">
          <cell r="A41723">
            <v>1095366</v>
          </cell>
        </row>
        <row r="41724">
          <cell r="A41724">
            <v>1095366</v>
          </cell>
        </row>
        <row r="41725">
          <cell r="A41725">
            <v>1095366</v>
          </cell>
        </row>
        <row r="41726">
          <cell r="A41726">
            <v>1095366</v>
          </cell>
        </row>
        <row r="41727">
          <cell r="A41727">
            <v>1095366</v>
          </cell>
        </row>
        <row r="41728">
          <cell r="A41728">
            <v>1095366</v>
          </cell>
        </row>
        <row r="41729">
          <cell r="A41729">
            <v>1095366</v>
          </cell>
        </row>
        <row r="41730">
          <cell r="A41730">
            <v>1095367</v>
          </cell>
        </row>
        <row r="41731">
          <cell r="A41731">
            <v>1095367</v>
          </cell>
        </row>
        <row r="41732">
          <cell r="A41732">
            <v>1095367</v>
          </cell>
        </row>
        <row r="41733">
          <cell r="A41733">
            <v>1095367</v>
          </cell>
        </row>
        <row r="41734">
          <cell r="A41734">
            <v>1095367</v>
          </cell>
        </row>
        <row r="41735">
          <cell r="A41735">
            <v>1095367</v>
          </cell>
        </row>
        <row r="41736">
          <cell r="A41736">
            <v>1095367</v>
          </cell>
        </row>
        <row r="41737">
          <cell r="A41737">
            <v>1095367</v>
          </cell>
        </row>
        <row r="41738">
          <cell r="A41738">
            <v>1095367</v>
          </cell>
        </row>
        <row r="41739">
          <cell r="A41739">
            <v>1095367</v>
          </cell>
        </row>
        <row r="41740">
          <cell r="A41740">
            <v>1095367</v>
          </cell>
        </row>
        <row r="41741">
          <cell r="A41741">
            <v>1095367</v>
          </cell>
        </row>
        <row r="41742">
          <cell r="A41742">
            <v>1095367</v>
          </cell>
        </row>
        <row r="41743">
          <cell r="A41743">
            <v>1095370</v>
          </cell>
        </row>
        <row r="41744">
          <cell r="A41744">
            <v>1095370</v>
          </cell>
        </row>
        <row r="41745">
          <cell r="A41745">
            <v>1095370</v>
          </cell>
        </row>
        <row r="41746">
          <cell r="A41746">
            <v>1095370</v>
          </cell>
        </row>
        <row r="41747">
          <cell r="A41747">
            <v>1095370</v>
          </cell>
        </row>
        <row r="41748">
          <cell r="A41748">
            <v>1095370</v>
          </cell>
        </row>
        <row r="41749">
          <cell r="A41749">
            <v>1095370</v>
          </cell>
        </row>
        <row r="41750">
          <cell r="A41750">
            <v>1095370</v>
          </cell>
        </row>
        <row r="41751">
          <cell r="A41751">
            <v>1095370</v>
          </cell>
        </row>
        <row r="41752">
          <cell r="A41752">
            <v>1095370</v>
          </cell>
        </row>
        <row r="41753">
          <cell r="A41753">
            <v>1095370</v>
          </cell>
        </row>
        <row r="41754">
          <cell r="A41754">
            <v>1095370</v>
          </cell>
        </row>
        <row r="41755">
          <cell r="A41755">
            <v>1095370</v>
          </cell>
        </row>
        <row r="41756">
          <cell r="A41756">
            <v>1095370</v>
          </cell>
        </row>
        <row r="41757">
          <cell r="A41757">
            <v>1095370</v>
          </cell>
        </row>
        <row r="41758">
          <cell r="A41758">
            <v>1095370</v>
          </cell>
        </row>
        <row r="41759">
          <cell r="A41759">
            <v>1095370</v>
          </cell>
        </row>
        <row r="41760">
          <cell r="A41760">
            <v>1095370</v>
          </cell>
        </row>
        <row r="41761">
          <cell r="A41761">
            <v>1095370</v>
          </cell>
        </row>
        <row r="41762">
          <cell r="A41762">
            <v>1095370</v>
          </cell>
        </row>
        <row r="41763">
          <cell r="A41763">
            <v>1095370</v>
          </cell>
        </row>
        <row r="41764">
          <cell r="A41764">
            <v>1095370</v>
          </cell>
        </row>
        <row r="41765">
          <cell r="A41765">
            <v>1095371</v>
          </cell>
        </row>
        <row r="41766">
          <cell r="A41766">
            <v>1095371</v>
          </cell>
        </row>
        <row r="41767">
          <cell r="A41767">
            <v>1095371</v>
          </cell>
        </row>
        <row r="41768">
          <cell r="A41768">
            <v>1095371</v>
          </cell>
        </row>
        <row r="41769">
          <cell r="A41769">
            <v>1095371</v>
          </cell>
        </row>
        <row r="41770">
          <cell r="A41770">
            <v>1095371</v>
          </cell>
        </row>
        <row r="41771">
          <cell r="A41771">
            <v>1095371</v>
          </cell>
        </row>
        <row r="41772">
          <cell r="A41772">
            <v>1095371</v>
          </cell>
        </row>
        <row r="41773">
          <cell r="A41773">
            <v>1095371</v>
          </cell>
        </row>
        <row r="41774">
          <cell r="A41774">
            <v>1095371</v>
          </cell>
        </row>
        <row r="41775">
          <cell r="A41775">
            <v>1095371</v>
          </cell>
        </row>
        <row r="41776">
          <cell r="A41776">
            <v>1095371</v>
          </cell>
        </row>
        <row r="41777">
          <cell r="A41777">
            <v>1095371</v>
          </cell>
        </row>
        <row r="41778">
          <cell r="A41778">
            <v>1095371</v>
          </cell>
        </row>
        <row r="41779">
          <cell r="A41779">
            <v>1095371</v>
          </cell>
        </row>
        <row r="41780">
          <cell r="A41780">
            <v>1095371</v>
          </cell>
        </row>
        <row r="41781">
          <cell r="A41781">
            <v>1095371</v>
          </cell>
        </row>
        <row r="41782">
          <cell r="A41782">
            <v>1095371</v>
          </cell>
        </row>
        <row r="41783">
          <cell r="A41783">
            <v>1095371</v>
          </cell>
        </row>
        <row r="41784">
          <cell r="A41784">
            <v>1095371</v>
          </cell>
        </row>
        <row r="41785">
          <cell r="A41785">
            <v>1095371</v>
          </cell>
        </row>
        <row r="41786">
          <cell r="A41786">
            <v>1095371</v>
          </cell>
        </row>
        <row r="41787">
          <cell r="A41787">
            <v>1095371</v>
          </cell>
        </row>
        <row r="41788">
          <cell r="A41788">
            <v>1095371</v>
          </cell>
        </row>
        <row r="41789">
          <cell r="A41789">
            <v>1095371</v>
          </cell>
        </row>
        <row r="41790">
          <cell r="A41790">
            <v>1095371</v>
          </cell>
        </row>
        <row r="41791">
          <cell r="A41791">
            <v>1095371</v>
          </cell>
        </row>
        <row r="41792">
          <cell r="A41792">
            <v>1095371</v>
          </cell>
        </row>
        <row r="41793">
          <cell r="A41793">
            <v>1095371</v>
          </cell>
        </row>
        <row r="41794">
          <cell r="A41794">
            <v>1095371</v>
          </cell>
        </row>
        <row r="41795">
          <cell r="A41795">
            <v>1095371</v>
          </cell>
        </row>
        <row r="41796">
          <cell r="A41796">
            <v>1095371</v>
          </cell>
        </row>
        <row r="41797">
          <cell r="A41797">
            <v>1095371</v>
          </cell>
        </row>
        <row r="41798">
          <cell r="A41798">
            <v>1095371</v>
          </cell>
        </row>
        <row r="41799">
          <cell r="A41799">
            <v>1095371</v>
          </cell>
        </row>
        <row r="41800">
          <cell r="A41800">
            <v>1095371</v>
          </cell>
        </row>
        <row r="41801">
          <cell r="A41801">
            <v>1095371</v>
          </cell>
        </row>
        <row r="41802">
          <cell r="A41802">
            <v>1095371</v>
          </cell>
        </row>
        <row r="41803">
          <cell r="A41803">
            <v>1095371</v>
          </cell>
        </row>
        <row r="41804">
          <cell r="A41804">
            <v>1095371</v>
          </cell>
        </row>
        <row r="41805">
          <cell r="A41805">
            <v>1095371</v>
          </cell>
        </row>
        <row r="41806">
          <cell r="A41806">
            <v>1095371</v>
          </cell>
        </row>
        <row r="41807">
          <cell r="A41807">
            <v>1095371</v>
          </cell>
        </row>
        <row r="41808">
          <cell r="A41808">
            <v>1095371</v>
          </cell>
        </row>
        <row r="41809">
          <cell r="A41809">
            <v>1095372</v>
          </cell>
        </row>
        <row r="41810">
          <cell r="A41810">
            <v>1095372</v>
          </cell>
        </row>
        <row r="41811">
          <cell r="A41811">
            <v>1095372</v>
          </cell>
        </row>
        <row r="41812">
          <cell r="A41812">
            <v>1095372</v>
          </cell>
        </row>
        <row r="41813">
          <cell r="A41813">
            <v>1095372</v>
          </cell>
        </row>
        <row r="41814">
          <cell r="A41814">
            <v>1095372</v>
          </cell>
        </row>
        <row r="41815">
          <cell r="A41815">
            <v>1095372</v>
          </cell>
        </row>
        <row r="41816">
          <cell r="A41816">
            <v>1095372</v>
          </cell>
        </row>
        <row r="41817">
          <cell r="A41817">
            <v>1095372</v>
          </cell>
        </row>
        <row r="41818">
          <cell r="A41818">
            <v>1095372</v>
          </cell>
        </row>
        <row r="41819">
          <cell r="A41819">
            <v>1095372</v>
          </cell>
        </row>
        <row r="41820">
          <cell r="A41820">
            <v>1095372</v>
          </cell>
        </row>
        <row r="41821">
          <cell r="A41821">
            <v>1095372</v>
          </cell>
        </row>
        <row r="41822">
          <cell r="A41822">
            <v>1095372</v>
          </cell>
        </row>
        <row r="41823">
          <cell r="A41823">
            <v>1095372</v>
          </cell>
        </row>
        <row r="41824">
          <cell r="A41824">
            <v>1095372</v>
          </cell>
        </row>
        <row r="41825">
          <cell r="A41825">
            <v>1095372</v>
          </cell>
        </row>
        <row r="41826">
          <cell r="A41826">
            <v>1095372</v>
          </cell>
        </row>
        <row r="41827">
          <cell r="A41827">
            <v>1095372</v>
          </cell>
        </row>
        <row r="41828">
          <cell r="A41828">
            <v>1095372</v>
          </cell>
        </row>
        <row r="41829">
          <cell r="A41829">
            <v>1095372</v>
          </cell>
        </row>
        <row r="41830">
          <cell r="A41830">
            <v>1095372</v>
          </cell>
        </row>
        <row r="41831">
          <cell r="A41831">
            <v>1095372</v>
          </cell>
        </row>
        <row r="41832">
          <cell r="A41832">
            <v>1095372</v>
          </cell>
        </row>
        <row r="41833">
          <cell r="A41833">
            <v>1095372</v>
          </cell>
        </row>
        <row r="41834">
          <cell r="A41834">
            <v>1095372</v>
          </cell>
        </row>
        <row r="41835">
          <cell r="A41835">
            <v>1095373</v>
          </cell>
        </row>
        <row r="41836">
          <cell r="A41836">
            <v>1095373</v>
          </cell>
        </row>
        <row r="41837">
          <cell r="A41837">
            <v>1095373</v>
          </cell>
        </row>
        <row r="41838">
          <cell r="A41838">
            <v>1095373</v>
          </cell>
        </row>
        <row r="41839">
          <cell r="A41839">
            <v>1095373</v>
          </cell>
        </row>
        <row r="41840">
          <cell r="A41840">
            <v>1095373</v>
          </cell>
        </row>
        <row r="41841">
          <cell r="A41841">
            <v>1095373</v>
          </cell>
        </row>
        <row r="41842">
          <cell r="A41842">
            <v>1095373</v>
          </cell>
        </row>
        <row r="41843">
          <cell r="A41843">
            <v>1095373</v>
          </cell>
        </row>
        <row r="41844">
          <cell r="A41844">
            <v>1095373</v>
          </cell>
        </row>
        <row r="41845">
          <cell r="A41845">
            <v>1095373</v>
          </cell>
        </row>
        <row r="41846">
          <cell r="A41846">
            <v>1095373</v>
          </cell>
        </row>
        <row r="41847">
          <cell r="A41847">
            <v>1095373</v>
          </cell>
        </row>
        <row r="41848">
          <cell r="A41848">
            <v>1095373</v>
          </cell>
        </row>
        <row r="41849">
          <cell r="A41849">
            <v>1095373</v>
          </cell>
        </row>
        <row r="41850">
          <cell r="A41850">
            <v>1095373</v>
          </cell>
        </row>
        <row r="41851">
          <cell r="A41851">
            <v>1095373</v>
          </cell>
        </row>
        <row r="41852">
          <cell r="A41852">
            <v>1095373</v>
          </cell>
        </row>
        <row r="41853">
          <cell r="A41853">
            <v>1095373</v>
          </cell>
        </row>
        <row r="41854">
          <cell r="A41854">
            <v>1095373</v>
          </cell>
        </row>
        <row r="41855">
          <cell r="A41855">
            <v>1095373</v>
          </cell>
        </row>
        <row r="41856">
          <cell r="A41856">
            <v>1095373</v>
          </cell>
        </row>
        <row r="41857">
          <cell r="A41857">
            <v>1095373</v>
          </cell>
        </row>
        <row r="41858">
          <cell r="A41858">
            <v>1095373</v>
          </cell>
        </row>
        <row r="41859">
          <cell r="A41859">
            <v>1095374</v>
          </cell>
        </row>
        <row r="41860">
          <cell r="A41860">
            <v>1095374</v>
          </cell>
        </row>
        <row r="41861">
          <cell r="A41861">
            <v>1095374</v>
          </cell>
        </row>
        <row r="41862">
          <cell r="A41862">
            <v>1095374</v>
          </cell>
        </row>
        <row r="41863">
          <cell r="A41863">
            <v>1095374</v>
          </cell>
        </row>
        <row r="41864">
          <cell r="A41864">
            <v>1095374</v>
          </cell>
        </row>
        <row r="41865">
          <cell r="A41865">
            <v>1095374</v>
          </cell>
        </row>
        <row r="41866">
          <cell r="A41866">
            <v>1095374</v>
          </cell>
        </row>
        <row r="41867">
          <cell r="A41867">
            <v>1095374</v>
          </cell>
        </row>
        <row r="41868">
          <cell r="A41868">
            <v>1095374</v>
          </cell>
        </row>
        <row r="41869">
          <cell r="A41869">
            <v>1095374</v>
          </cell>
        </row>
        <row r="41870">
          <cell r="A41870">
            <v>1095374</v>
          </cell>
        </row>
        <row r="41871">
          <cell r="A41871">
            <v>1095374</v>
          </cell>
        </row>
        <row r="41872">
          <cell r="A41872">
            <v>1095374</v>
          </cell>
        </row>
        <row r="41873">
          <cell r="A41873">
            <v>1095374</v>
          </cell>
        </row>
        <row r="41874">
          <cell r="A41874">
            <v>1095374</v>
          </cell>
        </row>
        <row r="41875">
          <cell r="A41875">
            <v>1095374</v>
          </cell>
        </row>
        <row r="41876">
          <cell r="A41876">
            <v>1095374</v>
          </cell>
        </row>
        <row r="41877">
          <cell r="A41877">
            <v>1095374</v>
          </cell>
        </row>
        <row r="41878">
          <cell r="A41878">
            <v>1095374</v>
          </cell>
        </row>
        <row r="41879">
          <cell r="A41879">
            <v>1095374</v>
          </cell>
        </row>
        <row r="41880">
          <cell r="A41880">
            <v>1095374</v>
          </cell>
        </row>
        <row r="41881">
          <cell r="A41881">
            <v>1095374</v>
          </cell>
        </row>
        <row r="41882">
          <cell r="A41882">
            <v>1095374</v>
          </cell>
        </row>
        <row r="41883">
          <cell r="A41883">
            <v>1095374</v>
          </cell>
        </row>
        <row r="41884">
          <cell r="A41884">
            <v>1095374</v>
          </cell>
        </row>
        <row r="41885">
          <cell r="A41885">
            <v>1095374</v>
          </cell>
        </row>
        <row r="41886">
          <cell r="A41886">
            <v>1095374</v>
          </cell>
        </row>
        <row r="41887">
          <cell r="A41887">
            <v>1095374</v>
          </cell>
        </row>
        <row r="41888">
          <cell r="A41888">
            <v>1095374</v>
          </cell>
        </row>
        <row r="41889">
          <cell r="A41889">
            <v>1095374</v>
          </cell>
        </row>
        <row r="41890">
          <cell r="A41890">
            <v>1095374</v>
          </cell>
        </row>
        <row r="41891">
          <cell r="A41891">
            <v>1095374</v>
          </cell>
        </row>
        <row r="41892">
          <cell r="A41892">
            <v>1095374</v>
          </cell>
        </row>
        <row r="41893">
          <cell r="A41893">
            <v>1095374</v>
          </cell>
        </row>
        <row r="41894">
          <cell r="A41894">
            <v>1095374</v>
          </cell>
        </row>
        <row r="41895">
          <cell r="A41895">
            <v>1095374</v>
          </cell>
        </row>
        <row r="41896">
          <cell r="A41896">
            <v>1095374</v>
          </cell>
        </row>
        <row r="41897">
          <cell r="A41897">
            <v>1095374</v>
          </cell>
        </row>
        <row r="41898">
          <cell r="A41898">
            <v>1095374</v>
          </cell>
        </row>
        <row r="41899">
          <cell r="A41899">
            <v>1095374</v>
          </cell>
        </row>
        <row r="41900">
          <cell r="A41900">
            <v>1095374</v>
          </cell>
        </row>
        <row r="41901">
          <cell r="A41901">
            <v>1095374</v>
          </cell>
        </row>
        <row r="41902">
          <cell r="A41902">
            <v>1095374</v>
          </cell>
        </row>
        <row r="41903">
          <cell r="A41903">
            <v>1095374</v>
          </cell>
        </row>
        <row r="41904">
          <cell r="A41904">
            <v>1095374</v>
          </cell>
        </row>
        <row r="41905">
          <cell r="A41905">
            <v>1095374</v>
          </cell>
        </row>
        <row r="41906">
          <cell r="A41906">
            <v>1095374</v>
          </cell>
        </row>
        <row r="41907">
          <cell r="A41907">
            <v>1095374</v>
          </cell>
        </row>
        <row r="41908">
          <cell r="A41908">
            <v>1095374</v>
          </cell>
        </row>
        <row r="41909">
          <cell r="A41909">
            <v>1095375</v>
          </cell>
        </row>
        <row r="41910">
          <cell r="A41910">
            <v>1095375</v>
          </cell>
        </row>
        <row r="41911">
          <cell r="A41911">
            <v>1095375</v>
          </cell>
        </row>
        <row r="41912">
          <cell r="A41912">
            <v>1095375</v>
          </cell>
        </row>
        <row r="41913">
          <cell r="A41913">
            <v>1095375</v>
          </cell>
        </row>
        <row r="41914">
          <cell r="A41914">
            <v>1095375</v>
          </cell>
        </row>
        <row r="41915">
          <cell r="A41915">
            <v>1095375</v>
          </cell>
        </row>
        <row r="41916">
          <cell r="A41916">
            <v>1095375</v>
          </cell>
        </row>
        <row r="41917">
          <cell r="A41917">
            <v>1095375</v>
          </cell>
        </row>
        <row r="41918">
          <cell r="A41918">
            <v>1095375</v>
          </cell>
        </row>
        <row r="41919">
          <cell r="A41919">
            <v>1095375</v>
          </cell>
        </row>
        <row r="41920">
          <cell r="A41920">
            <v>1095375</v>
          </cell>
        </row>
        <row r="41921">
          <cell r="A41921">
            <v>1095375</v>
          </cell>
        </row>
        <row r="41922">
          <cell r="A41922">
            <v>1095375</v>
          </cell>
        </row>
        <row r="41923">
          <cell r="A41923">
            <v>1095375</v>
          </cell>
        </row>
        <row r="41924">
          <cell r="A41924">
            <v>1095375</v>
          </cell>
        </row>
        <row r="41925">
          <cell r="A41925">
            <v>1095375</v>
          </cell>
        </row>
        <row r="41926">
          <cell r="A41926">
            <v>1095375</v>
          </cell>
        </row>
        <row r="41927">
          <cell r="A41927">
            <v>1095375</v>
          </cell>
        </row>
        <row r="41928">
          <cell r="A41928">
            <v>1095375</v>
          </cell>
        </row>
        <row r="41929">
          <cell r="A41929">
            <v>1095375</v>
          </cell>
        </row>
        <row r="41930">
          <cell r="A41930">
            <v>1095375</v>
          </cell>
        </row>
        <row r="41931">
          <cell r="A41931">
            <v>1095375</v>
          </cell>
        </row>
        <row r="41932">
          <cell r="A41932">
            <v>1095375</v>
          </cell>
        </row>
        <row r="41933">
          <cell r="A41933">
            <v>1095375</v>
          </cell>
        </row>
        <row r="41934">
          <cell r="A41934">
            <v>1095375</v>
          </cell>
        </row>
        <row r="41935">
          <cell r="A41935">
            <v>1095375</v>
          </cell>
        </row>
        <row r="41936">
          <cell r="A41936">
            <v>1095375</v>
          </cell>
        </row>
        <row r="41937">
          <cell r="A41937">
            <v>1095375</v>
          </cell>
        </row>
        <row r="41938">
          <cell r="A41938">
            <v>1095375</v>
          </cell>
        </row>
        <row r="41939">
          <cell r="A41939">
            <v>1095375</v>
          </cell>
        </row>
        <row r="41940">
          <cell r="A41940">
            <v>1095375</v>
          </cell>
        </row>
        <row r="41941">
          <cell r="A41941">
            <v>1095375</v>
          </cell>
        </row>
        <row r="41942">
          <cell r="A41942">
            <v>1095375</v>
          </cell>
        </row>
        <row r="41943">
          <cell r="A41943">
            <v>1095375</v>
          </cell>
        </row>
        <row r="41944">
          <cell r="A41944">
            <v>1095375</v>
          </cell>
        </row>
        <row r="41945">
          <cell r="A41945">
            <v>1095375</v>
          </cell>
        </row>
        <row r="41946">
          <cell r="A41946">
            <v>1095375</v>
          </cell>
        </row>
        <row r="41947">
          <cell r="A41947">
            <v>1095375</v>
          </cell>
        </row>
        <row r="41948">
          <cell r="A41948">
            <v>1095375</v>
          </cell>
        </row>
        <row r="41949">
          <cell r="A41949">
            <v>1095375</v>
          </cell>
        </row>
        <row r="41950">
          <cell r="A41950">
            <v>1095375</v>
          </cell>
        </row>
        <row r="41951">
          <cell r="A41951">
            <v>1095375</v>
          </cell>
        </row>
        <row r="41952">
          <cell r="A41952">
            <v>1095375</v>
          </cell>
        </row>
        <row r="41953">
          <cell r="A41953">
            <v>1095375</v>
          </cell>
        </row>
        <row r="41954">
          <cell r="A41954">
            <v>1095375</v>
          </cell>
        </row>
        <row r="41955">
          <cell r="A41955">
            <v>1095375</v>
          </cell>
        </row>
        <row r="41956">
          <cell r="A41956">
            <v>1095375</v>
          </cell>
        </row>
        <row r="41957">
          <cell r="A41957">
            <v>1095375</v>
          </cell>
        </row>
        <row r="41958">
          <cell r="A41958">
            <v>1095375</v>
          </cell>
        </row>
        <row r="41959">
          <cell r="A41959">
            <v>1095375</v>
          </cell>
        </row>
        <row r="41960">
          <cell r="A41960">
            <v>1095375</v>
          </cell>
        </row>
        <row r="41961">
          <cell r="A41961">
            <v>1095375</v>
          </cell>
        </row>
        <row r="41962">
          <cell r="A41962">
            <v>1095375</v>
          </cell>
        </row>
        <row r="41963">
          <cell r="A41963">
            <v>1095375</v>
          </cell>
        </row>
        <row r="41964">
          <cell r="A41964">
            <v>1095375</v>
          </cell>
        </row>
        <row r="41965">
          <cell r="A41965">
            <v>1095375</v>
          </cell>
        </row>
        <row r="41966">
          <cell r="A41966">
            <v>1095375</v>
          </cell>
        </row>
        <row r="41967">
          <cell r="A41967">
            <v>1095375</v>
          </cell>
        </row>
        <row r="41968">
          <cell r="A41968">
            <v>1095375</v>
          </cell>
        </row>
        <row r="41969">
          <cell r="A41969">
            <v>1095375</v>
          </cell>
        </row>
        <row r="41970">
          <cell r="A41970">
            <v>1095375</v>
          </cell>
        </row>
        <row r="41971">
          <cell r="A41971">
            <v>1095375</v>
          </cell>
        </row>
        <row r="41972">
          <cell r="A41972">
            <v>1095375</v>
          </cell>
        </row>
        <row r="41973">
          <cell r="A41973">
            <v>1095375</v>
          </cell>
        </row>
        <row r="41974">
          <cell r="A41974">
            <v>1095375</v>
          </cell>
        </row>
        <row r="41975">
          <cell r="A41975">
            <v>1095376</v>
          </cell>
        </row>
        <row r="41976">
          <cell r="A41976">
            <v>1095376</v>
          </cell>
        </row>
        <row r="41977">
          <cell r="A41977">
            <v>1095376</v>
          </cell>
        </row>
        <row r="41978">
          <cell r="A41978">
            <v>1095376</v>
          </cell>
        </row>
        <row r="41979">
          <cell r="A41979">
            <v>1095376</v>
          </cell>
        </row>
        <row r="41980">
          <cell r="A41980">
            <v>1095376</v>
          </cell>
        </row>
        <row r="41981">
          <cell r="A41981">
            <v>1095376</v>
          </cell>
        </row>
        <row r="41982">
          <cell r="A41982">
            <v>1095376</v>
          </cell>
        </row>
        <row r="41983">
          <cell r="A41983">
            <v>1095376</v>
          </cell>
        </row>
        <row r="41984">
          <cell r="A41984">
            <v>1095376</v>
          </cell>
        </row>
        <row r="41985">
          <cell r="A41985">
            <v>1095376</v>
          </cell>
        </row>
        <row r="41986">
          <cell r="A41986">
            <v>1095376</v>
          </cell>
        </row>
        <row r="41987">
          <cell r="A41987">
            <v>1095376</v>
          </cell>
        </row>
        <row r="41988">
          <cell r="A41988">
            <v>1095376</v>
          </cell>
        </row>
        <row r="41989">
          <cell r="A41989">
            <v>1095376</v>
          </cell>
        </row>
        <row r="41990">
          <cell r="A41990">
            <v>1095376</v>
          </cell>
        </row>
        <row r="41991">
          <cell r="A41991">
            <v>1095376</v>
          </cell>
        </row>
        <row r="41992">
          <cell r="A41992">
            <v>1095376</v>
          </cell>
        </row>
        <row r="41993">
          <cell r="A41993">
            <v>1095376</v>
          </cell>
        </row>
        <row r="41994">
          <cell r="A41994">
            <v>1095376</v>
          </cell>
        </row>
        <row r="41995">
          <cell r="A41995">
            <v>1095376</v>
          </cell>
        </row>
        <row r="41996">
          <cell r="A41996">
            <v>1095376</v>
          </cell>
        </row>
        <row r="41997">
          <cell r="A41997">
            <v>1095376</v>
          </cell>
        </row>
        <row r="41998">
          <cell r="A41998">
            <v>1095376</v>
          </cell>
        </row>
        <row r="41999">
          <cell r="A41999">
            <v>1095376</v>
          </cell>
        </row>
        <row r="42000">
          <cell r="A42000">
            <v>1095376</v>
          </cell>
        </row>
        <row r="42001">
          <cell r="A42001">
            <v>1095376</v>
          </cell>
        </row>
        <row r="42002">
          <cell r="A42002">
            <v>1095376</v>
          </cell>
        </row>
        <row r="42003">
          <cell r="A42003">
            <v>1095376</v>
          </cell>
        </row>
        <row r="42004">
          <cell r="A42004">
            <v>1095376</v>
          </cell>
        </row>
        <row r="42005">
          <cell r="A42005">
            <v>1095376</v>
          </cell>
        </row>
        <row r="42006">
          <cell r="A42006">
            <v>1095376</v>
          </cell>
        </row>
        <row r="42007">
          <cell r="A42007">
            <v>1095376</v>
          </cell>
        </row>
        <row r="42008">
          <cell r="A42008">
            <v>1095376</v>
          </cell>
        </row>
        <row r="42009">
          <cell r="A42009">
            <v>1095376</v>
          </cell>
        </row>
        <row r="42010">
          <cell r="A42010">
            <v>1095376</v>
          </cell>
        </row>
        <row r="42011">
          <cell r="A42011">
            <v>1095376</v>
          </cell>
        </row>
        <row r="42012">
          <cell r="A42012">
            <v>1095376</v>
          </cell>
        </row>
        <row r="42013">
          <cell r="A42013">
            <v>1095376</v>
          </cell>
        </row>
        <row r="42014">
          <cell r="A42014">
            <v>1095377</v>
          </cell>
        </row>
        <row r="42015">
          <cell r="A42015">
            <v>1095377</v>
          </cell>
        </row>
        <row r="42016">
          <cell r="A42016">
            <v>1095377</v>
          </cell>
        </row>
        <row r="42017">
          <cell r="A42017">
            <v>1095377</v>
          </cell>
        </row>
        <row r="42018">
          <cell r="A42018">
            <v>1095377</v>
          </cell>
        </row>
        <row r="42019">
          <cell r="A42019">
            <v>1095377</v>
          </cell>
        </row>
        <row r="42020">
          <cell r="A42020">
            <v>1095377</v>
          </cell>
        </row>
        <row r="42021">
          <cell r="A42021">
            <v>1095377</v>
          </cell>
        </row>
        <row r="42022">
          <cell r="A42022">
            <v>1095377</v>
          </cell>
        </row>
        <row r="42023">
          <cell r="A42023">
            <v>1095377</v>
          </cell>
        </row>
        <row r="42024">
          <cell r="A42024">
            <v>1095377</v>
          </cell>
        </row>
        <row r="42025">
          <cell r="A42025">
            <v>1095377</v>
          </cell>
        </row>
        <row r="42026">
          <cell r="A42026">
            <v>1095377</v>
          </cell>
        </row>
        <row r="42027">
          <cell r="A42027">
            <v>1095377</v>
          </cell>
        </row>
        <row r="42028">
          <cell r="A42028">
            <v>1095377</v>
          </cell>
        </row>
        <row r="42029">
          <cell r="A42029">
            <v>1095377</v>
          </cell>
        </row>
        <row r="42030">
          <cell r="A42030">
            <v>1095377</v>
          </cell>
        </row>
        <row r="42031">
          <cell r="A42031">
            <v>1095377</v>
          </cell>
        </row>
        <row r="42032">
          <cell r="A42032">
            <v>1095377</v>
          </cell>
        </row>
        <row r="42033">
          <cell r="A42033">
            <v>1095377</v>
          </cell>
        </row>
        <row r="42034">
          <cell r="A42034">
            <v>1095377</v>
          </cell>
        </row>
        <row r="42035">
          <cell r="A42035">
            <v>1095377</v>
          </cell>
        </row>
        <row r="42036">
          <cell r="A42036">
            <v>1095377</v>
          </cell>
        </row>
        <row r="42037">
          <cell r="A42037">
            <v>1095377</v>
          </cell>
        </row>
        <row r="42038">
          <cell r="A42038">
            <v>1095377</v>
          </cell>
        </row>
        <row r="42039">
          <cell r="A42039">
            <v>1095377</v>
          </cell>
        </row>
        <row r="42040">
          <cell r="A42040">
            <v>1095377</v>
          </cell>
        </row>
        <row r="42041">
          <cell r="A42041">
            <v>1095377</v>
          </cell>
        </row>
        <row r="42042">
          <cell r="A42042">
            <v>1095377</v>
          </cell>
        </row>
        <row r="42043">
          <cell r="A42043">
            <v>1095377</v>
          </cell>
        </row>
        <row r="42044">
          <cell r="A42044">
            <v>1095377</v>
          </cell>
        </row>
        <row r="42045">
          <cell r="A42045">
            <v>1095377</v>
          </cell>
        </row>
        <row r="42046">
          <cell r="A42046">
            <v>1095377</v>
          </cell>
        </row>
        <row r="42047">
          <cell r="A42047">
            <v>1095377</v>
          </cell>
        </row>
        <row r="42048">
          <cell r="A42048">
            <v>1095377</v>
          </cell>
        </row>
        <row r="42049">
          <cell r="A42049">
            <v>1095377</v>
          </cell>
        </row>
        <row r="42050">
          <cell r="A42050">
            <v>1095377</v>
          </cell>
        </row>
        <row r="42051">
          <cell r="A42051">
            <v>1095377</v>
          </cell>
        </row>
        <row r="42052">
          <cell r="A42052">
            <v>1095377</v>
          </cell>
        </row>
        <row r="42053">
          <cell r="A42053">
            <v>1095378</v>
          </cell>
        </row>
        <row r="42054">
          <cell r="A42054">
            <v>1095378</v>
          </cell>
        </row>
        <row r="42055">
          <cell r="A42055">
            <v>1095378</v>
          </cell>
        </row>
        <row r="42056">
          <cell r="A42056">
            <v>1095378</v>
          </cell>
        </row>
        <row r="42057">
          <cell r="A42057">
            <v>1095378</v>
          </cell>
        </row>
        <row r="42058">
          <cell r="A42058">
            <v>1095378</v>
          </cell>
        </row>
        <row r="42059">
          <cell r="A42059">
            <v>1095422</v>
          </cell>
        </row>
        <row r="42060">
          <cell r="A42060">
            <v>1095423</v>
          </cell>
        </row>
        <row r="42061">
          <cell r="A42061">
            <v>1095434</v>
          </cell>
        </row>
        <row r="42062">
          <cell r="A42062">
            <v>1095435</v>
          </cell>
        </row>
        <row r="42063">
          <cell r="A42063">
            <v>1095435</v>
          </cell>
        </row>
        <row r="42064">
          <cell r="A42064">
            <v>1095435</v>
          </cell>
        </row>
        <row r="42065">
          <cell r="A42065">
            <v>1095435</v>
          </cell>
        </row>
        <row r="42066">
          <cell r="A42066">
            <v>1095435</v>
          </cell>
        </row>
        <row r="42067">
          <cell r="A42067">
            <v>1095435</v>
          </cell>
        </row>
        <row r="42068">
          <cell r="A42068">
            <v>1095435</v>
          </cell>
        </row>
        <row r="42069">
          <cell r="A42069">
            <v>1095452</v>
          </cell>
        </row>
        <row r="42070">
          <cell r="A42070">
            <v>1095452</v>
          </cell>
        </row>
        <row r="42071">
          <cell r="A42071">
            <v>1095452</v>
          </cell>
        </row>
        <row r="42072">
          <cell r="A42072">
            <v>1095452</v>
          </cell>
        </row>
        <row r="42073">
          <cell r="A42073">
            <v>1095452</v>
          </cell>
        </row>
        <row r="42074">
          <cell r="A42074">
            <v>1095452</v>
          </cell>
        </row>
        <row r="42075">
          <cell r="A42075">
            <v>1095452</v>
          </cell>
        </row>
        <row r="42076">
          <cell r="A42076">
            <v>1095452</v>
          </cell>
        </row>
        <row r="42077">
          <cell r="A42077">
            <v>1095452</v>
          </cell>
        </row>
        <row r="42078">
          <cell r="A42078">
            <v>1095452</v>
          </cell>
        </row>
        <row r="42079">
          <cell r="A42079">
            <v>1095452</v>
          </cell>
        </row>
        <row r="42080">
          <cell r="A42080">
            <v>1095453</v>
          </cell>
        </row>
        <row r="42081">
          <cell r="A42081">
            <v>1095453</v>
          </cell>
        </row>
        <row r="42082">
          <cell r="A42082">
            <v>1095453</v>
          </cell>
        </row>
        <row r="42083">
          <cell r="A42083">
            <v>1095453</v>
          </cell>
        </row>
        <row r="42084">
          <cell r="A42084">
            <v>1095453</v>
          </cell>
        </row>
        <row r="42085">
          <cell r="A42085">
            <v>1095453</v>
          </cell>
        </row>
        <row r="42086">
          <cell r="A42086">
            <v>1095453</v>
          </cell>
        </row>
        <row r="42087">
          <cell r="A42087">
            <v>1095453</v>
          </cell>
        </row>
        <row r="42088">
          <cell r="A42088">
            <v>1095453</v>
          </cell>
        </row>
        <row r="42089">
          <cell r="A42089">
            <v>1095454</v>
          </cell>
        </row>
        <row r="42090">
          <cell r="A42090">
            <v>1095454</v>
          </cell>
        </row>
        <row r="42091">
          <cell r="A42091">
            <v>1095454</v>
          </cell>
        </row>
        <row r="42092">
          <cell r="A42092">
            <v>1095454</v>
          </cell>
        </row>
        <row r="42093">
          <cell r="A42093">
            <v>1095454</v>
          </cell>
        </row>
        <row r="42094">
          <cell r="A42094">
            <v>1095454</v>
          </cell>
        </row>
        <row r="42095">
          <cell r="A42095">
            <v>1095454</v>
          </cell>
        </row>
        <row r="42096">
          <cell r="A42096">
            <v>1095454</v>
          </cell>
        </row>
        <row r="42097">
          <cell r="A42097">
            <v>1095454</v>
          </cell>
        </row>
        <row r="42098">
          <cell r="A42098">
            <v>1095454</v>
          </cell>
        </row>
        <row r="42099">
          <cell r="A42099">
            <v>1095454</v>
          </cell>
        </row>
        <row r="42100">
          <cell r="A42100">
            <v>1095455</v>
          </cell>
        </row>
        <row r="42101">
          <cell r="A42101">
            <v>1095455</v>
          </cell>
        </row>
        <row r="42102">
          <cell r="A42102">
            <v>1095455</v>
          </cell>
        </row>
        <row r="42103">
          <cell r="A42103">
            <v>1095455</v>
          </cell>
        </row>
        <row r="42104">
          <cell r="A42104">
            <v>1095455</v>
          </cell>
        </row>
        <row r="42105">
          <cell r="A42105">
            <v>1095455</v>
          </cell>
        </row>
        <row r="42106">
          <cell r="A42106">
            <v>1095455</v>
          </cell>
        </row>
        <row r="42107">
          <cell r="A42107">
            <v>1095455</v>
          </cell>
        </row>
        <row r="42108">
          <cell r="A42108">
            <v>1095456</v>
          </cell>
        </row>
        <row r="42109">
          <cell r="A42109">
            <v>1095456</v>
          </cell>
        </row>
        <row r="42110">
          <cell r="A42110">
            <v>1095456</v>
          </cell>
        </row>
        <row r="42111">
          <cell r="A42111">
            <v>1095456</v>
          </cell>
        </row>
        <row r="42112">
          <cell r="A42112">
            <v>1095456</v>
          </cell>
        </row>
        <row r="42113">
          <cell r="A42113">
            <v>1095456</v>
          </cell>
        </row>
        <row r="42114">
          <cell r="A42114">
            <v>1095456</v>
          </cell>
        </row>
        <row r="42115">
          <cell r="A42115">
            <v>1095456</v>
          </cell>
        </row>
        <row r="42116">
          <cell r="A42116">
            <v>1095456</v>
          </cell>
        </row>
        <row r="42117">
          <cell r="A42117">
            <v>1095456</v>
          </cell>
        </row>
        <row r="42118">
          <cell r="A42118">
            <v>1095456</v>
          </cell>
        </row>
        <row r="42119">
          <cell r="A42119">
            <v>1095456</v>
          </cell>
        </row>
        <row r="42120">
          <cell r="A42120">
            <v>1095456</v>
          </cell>
        </row>
        <row r="42121">
          <cell r="A42121">
            <v>1095456</v>
          </cell>
        </row>
        <row r="42122">
          <cell r="A42122">
            <v>1095456</v>
          </cell>
        </row>
        <row r="42123">
          <cell r="A42123">
            <v>1095456</v>
          </cell>
        </row>
        <row r="42124">
          <cell r="A42124">
            <v>1095456</v>
          </cell>
        </row>
        <row r="42125">
          <cell r="A42125">
            <v>1095456</v>
          </cell>
        </row>
        <row r="42126">
          <cell r="A42126">
            <v>1095456</v>
          </cell>
        </row>
        <row r="42127">
          <cell r="A42127">
            <v>1095458</v>
          </cell>
        </row>
        <row r="42128">
          <cell r="A42128">
            <v>1095458</v>
          </cell>
        </row>
        <row r="42129">
          <cell r="A42129">
            <v>1095458</v>
          </cell>
        </row>
        <row r="42130">
          <cell r="A42130">
            <v>1095458</v>
          </cell>
        </row>
        <row r="42131">
          <cell r="A42131">
            <v>1095458</v>
          </cell>
        </row>
        <row r="42132">
          <cell r="A42132">
            <v>1095458</v>
          </cell>
        </row>
        <row r="42133">
          <cell r="A42133">
            <v>1095458</v>
          </cell>
        </row>
        <row r="42134">
          <cell r="A42134">
            <v>1095458</v>
          </cell>
        </row>
        <row r="42135">
          <cell r="A42135">
            <v>1095458</v>
          </cell>
        </row>
        <row r="42136">
          <cell r="A42136">
            <v>1095458</v>
          </cell>
        </row>
        <row r="42137">
          <cell r="A42137">
            <v>1095458</v>
          </cell>
        </row>
        <row r="42138">
          <cell r="A42138">
            <v>1095458</v>
          </cell>
        </row>
        <row r="42139">
          <cell r="A42139">
            <v>1095458</v>
          </cell>
        </row>
        <row r="42140">
          <cell r="A42140">
            <v>1095458</v>
          </cell>
        </row>
        <row r="42141">
          <cell r="A42141">
            <v>1095458</v>
          </cell>
        </row>
        <row r="42142">
          <cell r="A42142">
            <v>1095458</v>
          </cell>
        </row>
        <row r="42143">
          <cell r="A42143">
            <v>1095458</v>
          </cell>
        </row>
        <row r="42144">
          <cell r="A42144">
            <v>1095458</v>
          </cell>
        </row>
        <row r="42145">
          <cell r="A42145">
            <v>1095459</v>
          </cell>
        </row>
        <row r="42146">
          <cell r="A42146">
            <v>1095459</v>
          </cell>
        </row>
        <row r="42147">
          <cell r="A42147">
            <v>1095459</v>
          </cell>
        </row>
        <row r="42148">
          <cell r="A42148">
            <v>1095459</v>
          </cell>
        </row>
        <row r="42149">
          <cell r="A42149">
            <v>1095459</v>
          </cell>
        </row>
        <row r="42150">
          <cell r="A42150">
            <v>1095459</v>
          </cell>
        </row>
        <row r="42151">
          <cell r="A42151">
            <v>1095459</v>
          </cell>
        </row>
        <row r="42152">
          <cell r="A42152">
            <v>1095459</v>
          </cell>
        </row>
        <row r="42153">
          <cell r="A42153">
            <v>1095459</v>
          </cell>
        </row>
        <row r="42154">
          <cell r="A42154">
            <v>1095459</v>
          </cell>
        </row>
        <row r="42155">
          <cell r="A42155">
            <v>1095459</v>
          </cell>
        </row>
        <row r="42156">
          <cell r="A42156">
            <v>1095459</v>
          </cell>
        </row>
        <row r="42157">
          <cell r="A42157">
            <v>1095459</v>
          </cell>
        </row>
        <row r="42158">
          <cell r="A42158">
            <v>1095461</v>
          </cell>
        </row>
        <row r="42159">
          <cell r="A42159">
            <v>1095461</v>
          </cell>
        </row>
        <row r="42160">
          <cell r="A42160">
            <v>1095461</v>
          </cell>
        </row>
        <row r="42161">
          <cell r="A42161">
            <v>1095461</v>
          </cell>
        </row>
        <row r="42162">
          <cell r="A42162">
            <v>1095461</v>
          </cell>
        </row>
        <row r="42163">
          <cell r="A42163">
            <v>1095461</v>
          </cell>
        </row>
        <row r="42164">
          <cell r="A42164">
            <v>1095461</v>
          </cell>
        </row>
        <row r="42165">
          <cell r="A42165">
            <v>1095461</v>
          </cell>
        </row>
        <row r="42166">
          <cell r="A42166">
            <v>1095461</v>
          </cell>
        </row>
        <row r="42167">
          <cell r="A42167">
            <v>1095461</v>
          </cell>
        </row>
        <row r="42168">
          <cell r="A42168">
            <v>1095461</v>
          </cell>
        </row>
        <row r="42169">
          <cell r="A42169">
            <v>1095462</v>
          </cell>
        </row>
        <row r="42170">
          <cell r="A42170">
            <v>1095462</v>
          </cell>
        </row>
        <row r="42171">
          <cell r="A42171">
            <v>1095462</v>
          </cell>
        </row>
        <row r="42172">
          <cell r="A42172">
            <v>1095462</v>
          </cell>
        </row>
        <row r="42173">
          <cell r="A42173">
            <v>1095462</v>
          </cell>
        </row>
        <row r="42174">
          <cell r="A42174">
            <v>1095462</v>
          </cell>
        </row>
        <row r="42175">
          <cell r="A42175">
            <v>1095462</v>
          </cell>
        </row>
        <row r="42176">
          <cell r="A42176">
            <v>1095462</v>
          </cell>
        </row>
        <row r="42177">
          <cell r="A42177">
            <v>1095462</v>
          </cell>
        </row>
        <row r="42178">
          <cell r="A42178">
            <v>1095462</v>
          </cell>
        </row>
        <row r="42179">
          <cell r="A42179">
            <v>1095462</v>
          </cell>
        </row>
        <row r="42180">
          <cell r="A42180">
            <v>1095462</v>
          </cell>
        </row>
        <row r="42181">
          <cell r="A42181">
            <v>1095462</v>
          </cell>
        </row>
        <row r="42182">
          <cell r="A42182">
            <v>1095462</v>
          </cell>
        </row>
        <row r="42183">
          <cell r="A42183">
            <v>1095462</v>
          </cell>
        </row>
        <row r="42184">
          <cell r="A42184">
            <v>1095462</v>
          </cell>
        </row>
        <row r="42185">
          <cell r="A42185">
            <v>1095462</v>
          </cell>
        </row>
        <row r="42186">
          <cell r="A42186">
            <v>1095462</v>
          </cell>
        </row>
        <row r="42187">
          <cell r="A42187">
            <v>1095463</v>
          </cell>
        </row>
        <row r="42188">
          <cell r="A42188">
            <v>1095463</v>
          </cell>
        </row>
        <row r="42189">
          <cell r="A42189">
            <v>1095463</v>
          </cell>
        </row>
        <row r="42190">
          <cell r="A42190">
            <v>1095463</v>
          </cell>
        </row>
        <row r="42191">
          <cell r="A42191">
            <v>1095463</v>
          </cell>
        </row>
        <row r="42192">
          <cell r="A42192">
            <v>1095463</v>
          </cell>
        </row>
        <row r="42193">
          <cell r="A42193">
            <v>1095463</v>
          </cell>
        </row>
        <row r="42194">
          <cell r="A42194">
            <v>1095463</v>
          </cell>
        </row>
        <row r="42195">
          <cell r="A42195">
            <v>1095463</v>
          </cell>
        </row>
        <row r="42196">
          <cell r="A42196">
            <v>1095463</v>
          </cell>
        </row>
        <row r="42197">
          <cell r="A42197">
            <v>1095463</v>
          </cell>
        </row>
        <row r="42198">
          <cell r="A42198">
            <v>1095463</v>
          </cell>
        </row>
        <row r="42199">
          <cell r="A42199">
            <v>1095463</v>
          </cell>
        </row>
        <row r="42200">
          <cell r="A42200">
            <v>1095463</v>
          </cell>
        </row>
        <row r="42201">
          <cell r="A42201">
            <v>1095477</v>
          </cell>
        </row>
        <row r="42202">
          <cell r="A42202">
            <v>1095477</v>
          </cell>
        </row>
        <row r="42203">
          <cell r="A42203">
            <v>1095477</v>
          </cell>
        </row>
        <row r="42204">
          <cell r="A42204">
            <v>1095477</v>
          </cell>
        </row>
        <row r="42205">
          <cell r="A42205">
            <v>1095477</v>
          </cell>
        </row>
        <row r="42206">
          <cell r="A42206">
            <v>1095477</v>
          </cell>
        </row>
        <row r="42207">
          <cell r="A42207">
            <v>1095477</v>
          </cell>
        </row>
        <row r="42208">
          <cell r="A42208">
            <v>1095477</v>
          </cell>
        </row>
        <row r="42209">
          <cell r="A42209">
            <v>1095477</v>
          </cell>
        </row>
        <row r="42210">
          <cell r="A42210">
            <v>1095477</v>
          </cell>
        </row>
        <row r="42211">
          <cell r="A42211">
            <v>1095477</v>
          </cell>
        </row>
        <row r="42212">
          <cell r="A42212">
            <v>1095477</v>
          </cell>
        </row>
        <row r="42213">
          <cell r="A42213">
            <v>1095477</v>
          </cell>
        </row>
        <row r="42214">
          <cell r="A42214">
            <v>1095477</v>
          </cell>
        </row>
        <row r="42215">
          <cell r="A42215">
            <v>1095477</v>
          </cell>
        </row>
        <row r="42216">
          <cell r="A42216">
            <v>1095477</v>
          </cell>
        </row>
        <row r="42217">
          <cell r="A42217">
            <v>1095477</v>
          </cell>
        </row>
        <row r="42218">
          <cell r="A42218">
            <v>1095477</v>
          </cell>
        </row>
        <row r="42219">
          <cell r="A42219">
            <v>1095477</v>
          </cell>
        </row>
        <row r="42220">
          <cell r="A42220">
            <v>1095477</v>
          </cell>
        </row>
        <row r="42221">
          <cell r="A42221">
            <v>1095477</v>
          </cell>
        </row>
        <row r="42222">
          <cell r="A42222">
            <v>1095477</v>
          </cell>
        </row>
        <row r="42223">
          <cell r="A42223">
            <v>1095477</v>
          </cell>
        </row>
        <row r="42224">
          <cell r="A42224">
            <v>1095477</v>
          </cell>
        </row>
        <row r="42225">
          <cell r="A42225">
            <v>1095477</v>
          </cell>
        </row>
        <row r="42226">
          <cell r="A42226">
            <v>1095477</v>
          </cell>
        </row>
        <row r="42227">
          <cell r="A42227">
            <v>1095477</v>
          </cell>
        </row>
        <row r="42228">
          <cell r="A42228">
            <v>1095477</v>
          </cell>
        </row>
        <row r="42229">
          <cell r="A42229">
            <v>1095477</v>
          </cell>
        </row>
        <row r="42230">
          <cell r="A42230">
            <v>1095477</v>
          </cell>
        </row>
        <row r="42231">
          <cell r="A42231">
            <v>1095477</v>
          </cell>
        </row>
        <row r="42232">
          <cell r="A42232">
            <v>1095477</v>
          </cell>
        </row>
        <row r="42233">
          <cell r="A42233">
            <v>1095477</v>
          </cell>
        </row>
        <row r="42234">
          <cell r="A42234">
            <v>1095477</v>
          </cell>
        </row>
        <row r="42235">
          <cell r="A42235">
            <v>1095477</v>
          </cell>
        </row>
        <row r="42236">
          <cell r="A42236">
            <v>1095477</v>
          </cell>
        </row>
        <row r="42237">
          <cell r="A42237">
            <v>1095477</v>
          </cell>
        </row>
        <row r="42238">
          <cell r="A42238">
            <v>1095477</v>
          </cell>
        </row>
        <row r="42239">
          <cell r="A42239">
            <v>1095477</v>
          </cell>
        </row>
        <row r="42240">
          <cell r="A42240">
            <v>1095477</v>
          </cell>
        </row>
        <row r="42241">
          <cell r="A42241">
            <v>1095477</v>
          </cell>
        </row>
        <row r="42242">
          <cell r="A42242">
            <v>1095477</v>
          </cell>
        </row>
        <row r="42243">
          <cell r="A42243">
            <v>1095477</v>
          </cell>
        </row>
        <row r="42244">
          <cell r="A42244">
            <v>1095477</v>
          </cell>
        </row>
        <row r="42245">
          <cell r="A42245">
            <v>1095477</v>
          </cell>
        </row>
        <row r="42246">
          <cell r="A42246">
            <v>1095477</v>
          </cell>
        </row>
        <row r="42247">
          <cell r="A42247">
            <v>1095477</v>
          </cell>
        </row>
        <row r="42248">
          <cell r="A42248">
            <v>1095477</v>
          </cell>
        </row>
        <row r="42249">
          <cell r="A42249">
            <v>1095477</v>
          </cell>
        </row>
        <row r="42250">
          <cell r="A42250">
            <v>1095477</v>
          </cell>
        </row>
        <row r="42251">
          <cell r="A42251">
            <v>1095477</v>
          </cell>
        </row>
        <row r="42252">
          <cell r="A42252">
            <v>1095477</v>
          </cell>
        </row>
        <row r="42253">
          <cell r="A42253">
            <v>1095477</v>
          </cell>
        </row>
        <row r="42254">
          <cell r="A42254">
            <v>1095477</v>
          </cell>
        </row>
        <row r="42255">
          <cell r="A42255">
            <v>1095477</v>
          </cell>
        </row>
        <row r="42256">
          <cell r="A42256">
            <v>1095477</v>
          </cell>
        </row>
        <row r="42257">
          <cell r="A42257">
            <v>1095479</v>
          </cell>
        </row>
        <row r="42258">
          <cell r="A42258">
            <v>1095479</v>
          </cell>
        </row>
        <row r="42259">
          <cell r="A42259">
            <v>1095479</v>
          </cell>
        </row>
        <row r="42260">
          <cell r="A42260">
            <v>1095479</v>
          </cell>
        </row>
        <row r="42261">
          <cell r="A42261">
            <v>1095479</v>
          </cell>
        </row>
        <row r="42262">
          <cell r="A42262">
            <v>1095479</v>
          </cell>
        </row>
        <row r="42263">
          <cell r="A42263">
            <v>1095479</v>
          </cell>
        </row>
        <row r="42264">
          <cell r="A42264">
            <v>1095479</v>
          </cell>
        </row>
        <row r="42265">
          <cell r="A42265">
            <v>1095479</v>
          </cell>
        </row>
        <row r="42266">
          <cell r="A42266">
            <v>1095479</v>
          </cell>
        </row>
        <row r="42267">
          <cell r="A42267">
            <v>1095479</v>
          </cell>
        </row>
        <row r="42268">
          <cell r="A42268">
            <v>1095479</v>
          </cell>
        </row>
        <row r="42269">
          <cell r="A42269">
            <v>1095479</v>
          </cell>
        </row>
        <row r="42270">
          <cell r="A42270">
            <v>1095479</v>
          </cell>
        </row>
        <row r="42271">
          <cell r="A42271">
            <v>1095479</v>
          </cell>
        </row>
        <row r="42272">
          <cell r="A42272">
            <v>1095479</v>
          </cell>
        </row>
        <row r="42273">
          <cell r="A42273">
            <v>1095479</v>
          </cell>
        </row>
        <row r="42274">
          <cell r="A42274">
            <v>1095479</v>
          </cell>
        </row>
        <row r="42275">
          <cell r="A42275">
            <v>1095479</v>
          </cell>
        </row>
        <row r="42276">
          <cell r="A42276">
            <v>1095479</v>
          </cell>
        </row>
        <row r="42277">
          <cell r="A42277">
            <v>1095479</v>
          </cell>
        </row>
        <row r="42278">
          <cell r="A42278">
            <v>1095479</v>
          </cell>
        </row>
        <row r="42279">
          <cell r="A42279">
            <v>1095481</v>
          </cell>
        </row>
        <row r="42280">
          <cell r="A42280">
            <v>1095481</v>
          </cell>
        </row>
        <row r="42281">
          <cell r="A42281">
            <v>1095481</v>
          </cell>
        </row>
        <row r="42282">
          <cell r="A42282">
            <v>1095481</v>
          </cell>
        </row>
        <row r="42283">
          <cell r="A42283">
            <v>1095481</v>
          </cell>
        </row>
        <row r="42284">
          <cell r="A42284">
            <v>1095481</v>
          </cell>
        </row>
        <row r="42285">
          <cell r="A42285">
            <v>1095481</v>
          </cell>
        </row>
        <row r="42286">
          <cell r="A42286">
            <v>1095481</v>
          </cell>
        </row>
        <row r="42287">
          <cell r="A42287">
            <v>1095481</v>
          </cell>
        </row>
        <row r="42288">
          <cell r="A42288">
            <v>1095481</v>
          </cell>
        </row>
        <row r="42289">
          <cell r="A42289">
            <v>1095481</v>
          </cell>
        </row>
        <row r="42290">
          <cell r="A42290">
            <v>1095481</v>
          </cell>
        </row>
        <row r="42291">
          <cell r="A42291">
            <v>1095481</v>
          </cell>
        </row>
        <row r="42292">
          <cell r="A42292">
            <v>1095481</v>
          </cell>
        </row>
        <row r="42293">
          <cell r="A42293">
            <v>1095481</v>
          </cell>
        </row>
        <row r="42294">
          <cell r="A42294">
            <v>1095481</v>
          </cell>
        </row>
        <row r="42295">
          <cell r="A42295">
            <v>1095481</v>
          </cell>
        </row>
        <row r="42296">
          <cell r="A42296">
            <v>1095481</v>
          </cell>
        </row>
        <row r="42297">
          <cell r="A42297">
            <v>1095481</v>
          </cell>
        </row>
        <row r="42298">
          <cell r="A42298">
            <v>1095481</v>
          </cell>
        </row>
        <row r="42299">
          <cell r="A42299">
            <v>1095483</v>
          </cell>
        </row>
        <row r="42300">
          <cell r="A42300">
            <v>1095483</v>
          </cell>
        </row>
        <row r="42301">
          <cell r="A42301">
            <v>1095483</v>
          </cell>
        </row>
        <row r="42302">
          <cell r="A42302">
            <v>1095483</v>
          </cell>
        </row>
        <row r="42303">
          <cell r="A42303">
            <v>1095483</v>
          </cell>
        </row>
        <row r="42304">
          <cell r="A42304">
            <v>1095483</v>
          </cell>
        </row>
        <row r="42305">
          <cell r="A42305">
            <v>1095483</v>
          </cell>
        </row>
        <row r="42306">
          <cell r="A42306">
            <v>1095483</v>
          </cell>
        </row>
        <row r="42307">
          <cell r="A42307">
            <v>1095483</v>
          </cell>
        </row>
        <row r="42308">
          <cell r="A42308">
            <v>1095483</v>
          </cell>
        </row>
        <row r="42309">
          <cell r="A42309">
            <v>1095483</v>
          </cell>
        </row>
        <row r="42310">
          <cell r="A42310">
            <v>1095483</v>
          </cell>
        </row>
        <row r="42311">
          <cell r="A42311">
            <v>1095483</v>
          </cell>
        </row>
        <row r="42312">
          <cell r="A42312">
            <v>1095483</v>
          </cell>
        </row>
        <row r="42313">
          <cell r="A42313">
            <v>1095483</v>
          </cell>
        </row>
        <row r="42314">
          <cell r="A42314">
            <v>1095483</v>
          </cell>
        </row>
        <row r="42315">
          <cell r="A42315">
            <v>1095483</v>
          </cell>
        </row>
        <row r="42316">
          <cell r="A42316">
            <v>1095483</v>
          </cell>
        </row>
        <row r="42317">
          <cell r="A42317">
            <v>1095483</v>
          </cell>
        </row>
        <row r="42318">
          <cell r="A42318">
            <v>1095483</v>
          </cell>
        </row>
        <row r="42319">
          <cell r="A42319">
            <v>1095483</v>
          </cell>
        </row>
        <row r="42320">
          <cell r="A42320">
            <v>1095483</v>
          </cell>
        </row>
        <row r="42321">
          <cell r="A42321">
            <v>1095483</v>
          </cell>
        </row>
        <row r="42322">
          <cell r="A42322">
            <v>1095483</v>
          </cell>
        </row>
        <row r="42323">
          <cell r="A42323">
            <v>1095483</v>
          </cell>
        </row>
        <row r="42324">
          <cell r="A42324">
            <v>1095483</v>
          </cell>
        </row>
        <row r="42325">
          <cell r="A42325">
            <v>1095483</v>
          </cell>
        </row>
        <row r="42326">
          <cell r="A42326">
            <v>1095483</v>
          </cell>
        </row>
        <row r="42327">
          <cell r="A42327">
            <v>1095483</v>
          </cell>
        </row>
        <row r="42328">
          <cell r="A42328">
            <v>1095483</v>
          </cell>
        </row>
        <row r="42329">
          <cell r="A42329">
            <v>1095483</v>
          </cell>
        </row>
        <row r="42330">
          <cell r="A42330">
            <v>1095483</v>
          </cell>
        </row>
        <row r="42331">
          <cell r="A42331">
            <v>1095483</v>
          </cell>
        </row>
        <row r="42332">
          <cell r="A42332">
            <v>1095483</v>
          </cell>
        </row>
        <row r="42333">
          <cell r="A42333">
            <v>1095483</v>
          </cell>
        </row>
        <row r="42334">
          <cell r="A42334">
            <v>1095483</v>
          </cell>
        </row>
        <row r="42335">
          <cell r="A42335">
            <v>1095483</v>
          </cell>
        </row>
        <row r="42336">
          <cell r="A42336">
            <v>1095483</v>
          </cell>
        </row>
        <row r="42337">
          <cell r="A42337">
            <v>1095483</v>
          </cell>
        </row>
        <row r="42338">
          <cell r="A42338">
            <v>1095483</v>
          </cell>
        </row>
        <row r="42339">
          <cell r="A42339">
            <v>1095483</v>
          </cell>
        </row>
        <row r="42340">
          <cell r="A42340">
            <v>1095483</v>
          </cell>
        </row>
        <row r="42341">
          <cell r="A42341">
            <v>1095483</v>
          </cell>
        </row>
        <row r="42342">
          <cell r="A42342">
            <v>1095483</v>
          </cell>
        </row>
        <row r="42343">
          <cell r="A42343">
            <v>1095483</v>
          </cell>
        </row>
        <row r="42344">
          <cell r="A42344">
            <v>1095485</v>
          </cell>
        </row>
        <row r="42345">
          <cell r="A42345">
            <v>1095485</v>
          </cell>
        </row>
        <row r="42346">
          <cell r="A42346">
            <v>1095485</v>
          </cell>
        </row>
        <row r="42347">
          <cell r="A42347">
            <v>1095485</v>
          </cell>
        </row>
        <row r="42348">
          <cell r="A42348">
            <v>1095485</v>
          </cell>
        </row>
        <row r="42349">
          <cell r="A42349">
            <v>1095485</v>
          </cell>
        </row>
        <row r="42350">
          <cell r="A42350">
            <v>1095485</v>
          </cell>
        </row>
        <row r="42351">
          <cell r="A42351">
            <v>1095485</v>
          </cell>
        </row>
        <row r="42352">
          <cell r="A42352">
            <v>1095485</v>
          </cell>
        </row>
        <row r="42353">
          <cell r="A42353">
            <v>1095485</v>
          </cell>
        </row>
        <row r="42354">
          <cell r="A42354">
            <v>1095485</v>
          </cell>
        </row>
        <row r="42355">
          <cell r="A42355">
            <v>1095485</v>
          </cell>
        </row>
        <row r="42356">
          <cell r="A42356">
            <v>1095485</v>
          </cell>
        </row>
        <row r="42357">
          <cell r="A42357">
            <v>1095485</v>
          </cell>
        </row>
        <row r="42358">
          <cell r="A42358">
            <v>1095485</v>
          </cell>
        </row>
        <row r="42359">
          <cell r="A42359">
            <v>1095485</v>
          </cell>
        </row>
        <row r="42360">
          <cell r="A42360">
            <v>1095485</v>
          </cell>
        </row>
        <row r="42361">
          <cell r="A42361">
            <v>1095485</v>
          </cell>
        </row>
        <row r="42362">
          <cell r="A42362">
            <v>1095485</v>
          </cell>
        </row>
        <row r="42363">
          <cell r="A42363">
            <v>1095485</v>
          </cell>
        </row>
        <row r="42364">
          <cell r="A42364">
            <v>1095485</v>
          </cell>
        </row>
        <row r="42365">
          <cell r="A42365">
            <v>1095485</v>
          </cell>
        </row>
        <row r="42366">
          <cell r="A42366">
            <v>1095487</v>
          </cell>
        </row>
        <row r="42367">
          <cell r="A42367">
            <v>1095487</v>
          </cell>
        </row>
        <row r="42368">
          <cell r="A42368">
            <v>1095487</v>
          </cell>
        </row>
        <row r="42369">
          <cell r="A42369">
            <v>1095487</v>
          </cell>
        </row>
        <row r="42370">
          <cell r="A42370">
            <v>1095487</v>
          </cell>
        </row>
        <row r="42371">
          <cell r="A42371">
            <v>1095489</v>
          </cell>
        </row>
        <row r="42372">
          <cell r="A42372">
            <v>1095489</v>
          </cell>
        </row>
        <row r="42373">
          <cell r="A42373">
            <v>1095489</v>
          </cell>
        </row>
        <row r="42374">
          <cell r="A42374">
            <v>1095489</v>
          </cell>
        </row>
        <row r="42375">
          <cell r="A42375">
            <v>1095489</v>
          </cell>
        </row>
        <row r="42376">
          <cell r="A42376">
            <v>1095489</v>
          </cell>
        </row>
        <row r="42377">
          <cell r="A42377">
            <v>1095489</v>
          </cell>
        </row>
        <row r="42378">
          <cell r="A42378">
            <v>1095489</v>
          </cell>
        </row>
        <row r="42379">
          <cell r="A42379">
            <v>1095489</v>
          </cell>
        </row>
        <row r="42380">
          <cell r="A42380">
            <v>1095489</v>
          </cell>
        </row>
        <row r="42381">
          <cell r="A42381">
            <v>1095489</v>
          </cell>
        </row>
        <row r="42382">
          <cell r="A42382">
            <v>1095489</v>
          </cell>
        </row>
        <row r="42383">
          <cell r="A42383">
            <v>1095489</v>
          </cell>
        </row>
        <row r="42384">
          <cell r="A42384">
            <v>1095489</v>
          </cell>
        </row>
        <row r="42385">
          <cell r="A42385">
            <v>1095489</v>
          </cell>
        </row>
        <row r="42386">
          <cell r="A42386">
            <v>1095490</v>
          </cell>
        </row>
        <row r="42387">
          <cell r="A42387">
            <v>1095490</v>
          </cell>
        </row>
        <row r="42388">
          <cell r="A42388">
            <v>1095490</v>
          </cell>
        </row>
        <row r="42389">
          <cell r="A42389">
            <v>1095490</v>
          </cell>
        </row>
        <row r="42390">
          <cell r="A42390">
            <v>1095490</v>
          </cell>
        </row>
        <row r="42391">
          <cell r="A42391">
            <v>1095490</v>
          </cell>
        </row>
        <row r="42392">
          <cell r="A42392">
            <v>1095490</v>
          </cell>
        </row>
        <row r="42393">
          <cell r="A42393">
            <v>1095490</v>
          </cell>
        </row>
        <row r="42394">
          <cell r="A42394">
            <v>1095490</v>
          </cell>
        </row>
        <row r="42395">
          <cell r="A42395">
            <v>1095490</v>
          </cell>
        </row>
        <row r="42396">
          <cell r="A42396">
            <v>1095490</v>
          </cell>
        </row>
        <row r="42397">
          <cell r="A42397">
            <v>1095490</v>
          </cell>
        </row>
        <row r="42398">
          <cell r="A42398">
            <v>1095490</v>
          </cell>
        </row>
        <row r="42399">
          <cell r="A42399">
            <v>1095490</v>
          </cell>
        </row>
        <row r="42400">
          <cell r="A42400">
            <v>1095490</v>
          </cell>
        </row>
        <row r="42401">
          <cell r="A42401">
            <v>1095490</v>
          </cell>
        </row>
        <row r="42402">
          <cell r="A42402">
            <v>1095491</v>
          </cell>
        </row>
        <row r="42403">
          <cell r="A42403">
            <v>1095491</v>
          </cell>
        </row>
        <row r="42404">
          <cell r="A42404">
            <v>1095491</v>
          </cell>
        </row>
        <row r="42405">
          <cell r="A42405">
            <v>1095491</v>
          </cell>
        </row>
        <row r="42406">
          <cell r="A42406">
            <v>1095491</v>
          </cell>
        </row>
        <row r="42407">
          <cell r="A42407">
            <v>1095491</v>
          </cell>
        </row>
        <row r="42408">
          <cell r="A42408">
            <v>1095494</v>
          </cell>
        </row>
        <row r="42409">
          <cell r="A42409">
            <v>1095494</v>
          </cell>
        </row>
        <row r="42410">
          <cell r="A42410">
            <v>1095494</v>
          </cell>
        </row>
        <row r="42411">
          <cell r="A42411">
            <v>1095494</v>
          </cell>
        </row>
        <row r="42412">
          <cell r="A42412">
            <v>1095494</v>
          </cell>
        </row>
        <row r="42413">
          <cell r="A42413">
            <v>1095494</v>
          </cell>
        </row>
        <row r="42414">
          <cell r="A42414">
            <v>1095494</v>
          </cell>
        </row>
        <row r="42415">
          <cell r="A42415">
            <v>1095494</v>
          </cell>
        </row>
        <row r="42416">
          <cell r="A42416">
            <v>1095496</v>
          </cell>
        </row>
        <row r="42417">
          <cell r="A42417">
            <v>1095496</v>
          </cell>
        </row>
        <row r="42418">
          <cell r="A42418">
            <v>1095496</v>
          </cell>
        </row>
        <row r="42419">
          <cell r="A42419">
            <v>1095496</v>
          </cell>
        </row>
        <row r="42420">
          <cell r="A42420">
            <v>1095496</v>
          </cell>
        </row>
        <row r="42421">
          <cell r="A42421">
            <v>1095496</v>
          </cell>
        </row>
        <row r="42422">
          <cell r="A42422">
            <v>1095496</v>
          </cell>
        </row>
        <row r="42423">
          <cell r="A42423">
            <v>1095496</v>
          </cell>
        </row>
        <row r="42424">
          <cell r="A42424">
            <v>1095498</v>
          </cell>
        </row>
        <row r="42425">
          <cell r="A42425">
            <v>1095498</v>
          </cell>
        </row>
        <row r="42426">
          <cell r="A42426">
            <v>1095498</v>
          </cell>
        </row>
        <row r="42427">
          <cell r="A42427">
            <v>1095498</v>
          </cell>
        </row>
        <row r="42428">
          <cell r="A42428">
            <v>1095498</v>
          </cell>
        </row>
        <row r="42429">
          <cell r="A42429">
            <v>1095498</v>
          </cell>
        </row>
        <row r="42430">
          <cell r="A42430">
            <v>1095498</v>
          </cell>
        </row>
        <row r="42431">
          <cell r="A42431">
            <v>1095498</v>
          </cell>
        </row>
        <row r="42432">
          <cell r="A42432">
            <v>1095500</v>
          </cell>
        </row>
        <row r="42433">
          <cell r="A42433">
            <v>1095500</v>
          </cell>
        </row>
        <row r="42434">
          <cell r="A42434">
            <v>1095500</v>
          </cell>
        </row>
        <row r="42435">
          <cell r="A42435">
            <v>1095500</v>
          </cell>
        </row>
        <row r="42436">
          <cell r="A42436">
            <v>1095500</v>
          </cell>
        </row>
        <row r="42437">
          <cell r="A42437">
            <v>1095504</v>
          </cell>
        </row>
        <row r="42438">
          <cell r="A42438">
            <v>1095504</v>
          </cell>
        </row>
        <row r="42439">
          <cell r="A42439">
            <v>1095504</v>
          </cell>
        </row>
        <row r="42440">
          <cell r="A42440">
            <v>1095504</v>
          </cell>
        </row>
        <row r="42441">
          <cell r="A42441">
            <v>1095504</v>
          </cell>
        </row>
        <row r="42442">
          <cell r="A42442">
            <v>1095504</v>
          </cell>
        </row>
        <row r="42443">
          <cell r="A42443">
            <v>1095504</v>
          </cell>
        </row>
        <row r="42444">
          <cell r="A42444">
            <v>1095504</v>
          </cell>
        </row>
        <row r="42445">
          <cell r="A42445">
            <v>1095504</v>
          </cell>
        </row>
        <row r="42446">
          <cell r="A42446">
            <v>1095504</v>
          </cell>
        </row>
        <row r="42447">
          <cell r="A42447">
            <v>1095505</v>
          </cell>
        </row>
        <row r="42448">
          <cell r="A42448">
            <v>1095505</v>
          </cell>
        </row>
        <row r="42449">
          <cell r="A42449">
            <v>1095505</v>
          </cell>
        </row>
        <row r="42450">
          <cell r="A42450">
            <v>1095505</v>
          </cell>
        </row>
        <row r="42451">
          <cell r="A42451">
            <v>1095505</v>
          </cell>
        </row>
        <row r="42452">
          <cell r="A42452">
            <v>1095505</v>
          </cell>
        </row>
        <row r="42453">
          <cell r="A42453">
            <v>1095505</v>
          </cell>
        </row>
        <row r="42454">
          <cell r="A42454">
            <v>1095505</v>
          </cell>
        </row>
        <row r="42455">
          <cell r="A42455">
            <v>1095505</v>
          </cell>
        </row>
        <row r="42456">
          <cell r="A42456">
            <v>1095505</v>
          </cell>
        </row>
        <row r="42457">
          <cell r="A42457">
            <v>1095505</v>
          </cell>
        </row>
        <row r="42458">
          <cell r="A42458">
            <v>1095505</v>
          </cell>
        </row>
        <row r="42459">
          <cell r="A42459">
            <v>1095505</v>
          </cell>
        </row>
        <row r="42460">
          <cell r="A42460">
            <v>1095505</v>
          </cell>
        </row>
        <row r="42461">
          <cell r="A42461">
            <v>1095505</v>
          </cell>
        </row>
        <row r="42462">
          <cell r="A42462">
            <v>1095505</v>
          </cell>
        </row>
        <row r="42463">
          <cell r="A42463">
            <v>1095505</v>
          </cell>
        </row>
        <row r="42464">
          <cell r="A42464">
            <v>1095505</v>
          </cell>
        </row>
        <row r="42465">
          <cell r="A42465">
            <v>1095505</v>
          </cell>
        </row>
        <row r="42466">
          <cell r="A42466">
            <v>1095505</v>
          </cell>
        </row>
        <row r="42467">
          <cell r="A42467">
            <v>1095505</v>
          </cell>
        </row>
        <row r="42468">
          <cell r="A42468">
            <v>1095505</v>
          </cell>
        </row>
        <row r="42469">
          <cell r="A42469">
            <v>1095505</v>
          </cell>
        </row>
        <row r="42470">
          <cell r="A42470">
            <v>1095505</v>
          </cell>
        </row>
        <row r="42471">
          <cell r="A42471">
            <v>1095505</v>
          </cell>
        </row>
        <row r="42472">
          <cell r="A42472">
            <v>1095506</v>
          </cell>
        </row>
        <row r="42473">
          <cell r="A42473">
            <v>1095506</v>
          </cell>
        </row>
        <row r="42474">
          <cell r="A42474">
            <v>1095506</v>
          </cell>
        </row>
        <row r="42475">
          <cell r="A42475">
            <v>1095506</v>
          </cell>
        </row>
        <row r="42476">
          <cell r="A42476">
            <v>1095508</v>
          </cell>
        </row>
        <row r="42477">
          <cell r="A42477">
            <v>1095515</v>
          </cell>
        </row>
        <row r="42478">
          <cell r="A42478">
            <v>1095516</v>
          </cell>
        </row>
        <row r="42479">
          <cell r="A42479">
            <v>1095532</v>
          </cell>
        </row>
        <row r="42480">
          <cell r="A42480">
            <v>1095532</v>
          </cell>
        </row>
        <row r="42481">
          <cell r="A42481">
            <v>1095532</v>
          </cell>
        </row>
        <row r="42482">
          <cell r="A42482">
            <v>1095532</v>
          </cell>
        </row>
        <row r="42483">
          <cell r="A42483">
            <v>1095532</v>
          </cell>
        </row>
        <row r="42484">
          <cell r="A42484">
            <v>1095532</v>
          </cell>
        </row>
        <row r="42485">
          <cell r="A42485">
            <v>1095532</v>
          </cell>
        </row>
        <row r="42486">
          <cell r="A42486">
            <v>1095532</v>
          </cell>
        </row>
        <row r="42487">
          <cell r="A42487">
            <v>1095532</v>
          </cell>
        </row>
        <row r="42488">
          <cell r="A42488">
            <v>1095532</v>
          </cell>
        </row>
        <row r="42489">
          <cell r="A42489">
            <v>1095532</v>
          </cell>
        </row>
        <row r="42490">
          <cell r="A42490">
            <v>1095532</v>
          </cell>
        </row>
        <row r="42491">
          <cell r="A42491">
            <v>1095532</v>
          </cell>
        </row>
        <row r="42492">
          <cell r="A42492">
            <v>1095532</v>
          </cell>
        </row>
        <row r="42493">
          <cell r="A42493">
            <v>1095532</v>
          </cell>
        </row>
        <row r="42494">
          <cell r="A42494">
            <v>1095532</v>
          </cell>
        </row>
        <row r="42495">
          <cell r="A42495">
            <v>1095532</v>
          </cell>
        </row>
        <row r="42496">
          <cell r="A42496">
            <v>1095532</v>
          </cell>
        </row>
        <row r="42497">
          <cell r="A42497">
            <v>1095532</v>
          </cell>
        </row>
        <row r="42498">
          <cell r="A42498">
            <v>1095532</v>
          </cell>
        </row>
        <row r="42499">
          <cell r="A42499">
            <v>1095532</v>
          </cell>
        </row>
        <row r="42500">
          <cell r="A42500">
            <v>1095532</v>
          </cell>
        </row>
        <row r="42501">
          <cell r="A42501">
            <v>1095532</v>
          </cell>
        </row>
        <row r="42502">
          <cell r="A42502">
            <v>1095532</v>
          </cell>
        </row>
        <row r="42503">
          <cell r="A42503">
            <v>1095532</v>
          </cell>
        </row>
        <row r="42504">
          <cell r="A42504">
            <v>1095532</v>
          </cell>
        </row>
        <row r="42505">
          <cell r="A42505">
            <v>1095532</v>
          </cell>
        </row>
        <row r="42506">
          <cell r="A42506">
            <v>1095532</v>
          </cell>
        </row>
        <row r="42507">
          <cell r="A42507">
            <v>1095532</v>
          </cell>
        </row>
        <row r="42508">
          <cell r="A42508">
            <v>1095532</v>
          </cell>
        </row>
        <row r="42509">
          <cell r="A42509">
            <v>1095532</v>
          </cell>
        </row>
        <row r="42510">
          <cell r="A42510">
            <v>1095532</v>
          </cell>
        </row>
        <row r="42511">
          <cell r="A42511">
            <v>1095532</v>
          </cell>
        </row>
        <row r="42512">
          <cell r="A42512">
            <v>1095532</v>
          </cell>
        </row>
        <row r="42513">
          <cell r="A42513">
            <v>1095532</v>
          </cell>
        </row>
        <row r="42514">
          <cell r="A42514">
            <v>1095532</v>
          </cell>
        </row>
        <row r="42515">
          <cell r="A42515">
            <v>1095532</v>
          </cell>
        </row>
        <row r="42516">
          <cell r="A42516">
            <v>1095532</v>
          </cell>
        </row>
        <row r="42517">
          <cell r="A42517">
            <v>1095532</v>
          </cell>
        </row>
        <row r="42518">
          <cell r="A42518">
            <v>1095532</v>
          </cell>
        </row>
        <row r="42519">
          <cell r="A42519">
            <v>1095532</v>
          </cell>
        </row>
        <row r="42520">
          <cell r="A42520">
            <v>1095532</v>
          </cell>
        </row>
        <row r="42521">
          <cell r="A42521">
            <v>1095532</v>
          </cell>
        </row>
        <row r="42522">
          <cell r="A42522">
            <v>1095532</v>
          </cell>
        </row>
        <row r="42523">
          <cell r="A42523">
            <v>1095532</v>
          </cell>
        </row>
        <row r="42524">
          <cell r="A42524">
            <v>1095532</v>
          </cell>
        </row>
        <row r="42525">
          <cell r="A42525">
            <v>1095532</v>
          </cell>
        </row>
        <row r="42526">
          <cell r="A42526">
            <v>1095532</v>
          </cell>
        </row>
        <row r="42527">
          <cell r="A42527">
            <v>1095532</v>
          </cell>
        </row>
        <row r="42528">
          <cell r="A42528">
            <v>1095532</v>
          </cell>
        </row>
        <row r="42529">
          <cell r="A42529">
            <v>1095532</v>
          </cell>
        </row>
        <row r="42530">
          <cell r="A42530">
            <v>1095532</v>
          </cell>
        </row>
        <row r="42531">
          <cell r="A42531">
            <v>1095532</v>
          </cell>
        </row>
        <row r="42532">
          <cell r="A42532">
            <v>1095532</v>
          </cell>
        </row>
        <row r="42533">
          <cell r="A42533">
            <v>1095532</v>
          </cell>
        </row>
        <row r="42534">
          <cell r="A42534">
            <v>1095532</v>
          </cell>
        </row>
        <row r="42535">
          <cell r="A42535">
            <v>1095532</v>
          </cell>
        </row>
        <row r="42536">
          <cell r="A42536">
            <v>1095532</v>
          </cell>
        </row>
        <row r="42537">
          <cell r="A42537">
            <v>1095532</v>
          </cell>
        </row>
        <row r="42538">
          <cell r="A42538">
            <v>1095532</v>
          </cell>
        </row>
        <row r="42539">
          <cell r="A42539">
            <v>1095532</v>
          </cell>
        </row>
        <row r="42540">
          <cell r="A42540">
            <v>1095532</v>
          </cell>
        </row>
        <row r="42541">
          <cell r="A42541">
            <v>1095532</v>
          </cell>
        </row>
        <row r="42542">
          <cell r="A42542">
            <v>1095532</v>
          </cell>
        </row>
        <row r="42543">
          <cell r="A42543">
            <v>1095532</v>
          </cell>
        </row>
        <row r="42544">
          <cell r="A42544">
            <v>1095532</v>
          </cell>
        </row>
        <row r="42545">
          <cell r="A42545">
            <v>1095532</v>
          </cell>
        </row>
        <row r="42546">
          <cell r="A42546">
            <v>1095532</v>
          </cell>
        </row>
        <row r="42547">
          <cell r="A42547">
            <v>1095532</v>
          </cell>
        </row>
        <row r="42548">
          <cell r="A42548">
            <v>1095532</v>
          </cell>
        </row>
        <row r="42549">
          <cell r="A42549">
            <v>1095532</v>
          </cell>
        </row>
        <row r="42550">
          <cell r="A42550">
            <v>1095532</v>
          </cell>
        </row>
        <row r="42551">
          <cell r="A42551">
            <v>1095532</v>
          </cell>
        </row>
        <row r="42552">
          <cell r="A42552">
            <v>1095532</v>
          </cell>
        </row>
        <row r="42553">
          <cell r="A42553">
            <v>1095532</v>
          </cell>
        </row>
        <row r="42554">
          <cell r="A42554">
            <v>1095532</v>
          </cell>
        </row>
        <row r="42555">
          <cell r="A42555">
            <v>1095532</v>
          </cell>
        </row>
        <row r="42556">
          <cell r="A42556">
            <v>1095532</v>
          </cell>
        </row>
        <row r="42557">
          <cell r="A42557">
            <v>1095532</v>
          </cell>
        </row>
        <row r="42558">
          <cell r="A42558">
            <v>1095532</v>
          </cell>
        </row>
        <row r="42559">
          <cell r="A42559">
            <v>1095532</v>
          </cell>
        </row>
        <row r="42560">
          <cell r="A42560">
            <v>1095532</v>
          </cell>
        </row>
        <row r="42561">
          <cell r="A42561">
            <v>1095532</v>
          </cell>
        </row>
        <row r="42562">
          <cell r="A42562">
            <v>1095532</v>
          </cell>
        </row>
        <row r="42563">
          <cell r="A42563">
            <v>1095533</v>
          </cell>
        </row>
        <row r="42564">
          <cell r="A42564">
            <v>1095533</v>
          </cell>
        </row>
        <row r="42565">
          <cell r="A42565">
            <v>1095533</v>
          </cell>
        </row>
        <row r="42566">
          <cell r="A42566">
            <v>1095533</v>
          </cell>
        </row>
        <row r="42567">
          <cell r="A42567">
            <v>1095533</v>
          </cell>
        </row>
        <row r="42568">
          <cell r="A42568">
            <v>1095533</v>
          </cell>
        </row>
        <row r="42569">
          <cell r="A42569">
            <v>1095533</v>
          </cell>
        </row>
        <row r="42570">
          <cell r="A42570">
            <v>1095533</v>
          </cell>
        </row>
        <row r="42571">
          <cell r="A42571">
            <v>1095533</v>
          </cell>
        </row>
        <row r="42572">
          <cell r="A42572">
            <v>1095533</v>
          </cell>
        </row>
        <row r="42573">
          <cell r="A42573">
            <v>1095533</v>
          </cell>
        </row>
        <row r="42574">
          <cell r="A42574">
            <v>1095533</v>
          </cell>
        </row>
        <row r="42575">
          <cell r="A42575">
            <v>1095533</v>
          </cell>
        </row>
        <row r="42576">
          <cell r="A42576">
            <v>1095533</v>
          </cell>
        </row>
        <row r="42577">
          <cell r="A42577">
            <v>1095533</v>
          </cell>
        </row>
        <row r="42578">
          <cell r="A42578">
            <v>1095533</v>
          </cell>
        </row>
        <row r="42579">
          <cell r="A42579">
            <v>1095533</v>
          </cell>
        </row>
        <row r="42580">
          <cell r="A42580">
            <v>1095533</v>
          </cell>
        </row>
        <row r="42581">
          <cell r="A42581">
            <v>1095533</v>
          </cell>
        </row>
        <row r="42582">
          <cell r="A42582">
            <v>1095533</v>
          </cell>
        </row>
        <row r="42583">
          <cell r="A42583">
            <v>1095533</v>
          </cell>
        </row>
        <row r="42584">
          <cell r="A42584">
            <v>1095533</v>
          </cell>
        </row>
        <row r="42585">
          <cell r="A42585">
            <v>1095533</v>
          </cell>
        </row>
        <row r="42586">
          <cell r="A42586">
            <v>1095533</v>
          </cell>
        </row>
        <row r="42587">
          <cell r="A42587">
            <v>1095533</v>
          </cell>
        </row>
        <row r="42588">
          <cell r="A42588">
            <v>1095533</v>
          </cell>
        </row>
        <row r="42589">
          <cell r="A42589">
            <v>1095533</v>
          </cell>
        </row>
        <row r="42590">
          <cell r="A42590">
            <v>1095533</v>
          </cell>
        </row>
        <row r="42591">
          <cell r="A42591">
            <v>1095533</v>
          </cell>
        </row>
        <row r="42592">
          <cell r="A42592">
            <v>1095533</v>
          </cell>
        </row>
        <row r="42593">
          <cell r="A42593">
            <v>1095712</v>
          </cell>
        </row>
        <row r="42594">
          <cell r="A42594">
            <v>1095712</v>
          </cell>
        </row>
        <row r="42595">
          <cell r="A42595">
            <v>1095712</v>
          </cell>
        </row>
        <row r="42596">
          <cell r="A42596">
            <v>1095713</v>
          </cell>
        </row>
        <row r="42597">
          <cell r="A42597">
            <v>1095713</v>
          </cell>
        </row>
        <row r="42598">
          <cell r="A42598">
            <v>1095713</v>
          </cell>
        </row>
        <row r="42599">
          <cell r="A42599">
            <v>1095714</v>
          </cell>
        </row>
        <row r="42600">
          <cell r="A42600">
            <v>1095714</v>
          </cell>
        </row>
        <row r="42601">
          <cell r="A42601">
            <v>1095714</v>
          </cell>
        </row>
        <row r="42602">
          <cell r="A42602">
            <v>1095714</v>
          </cell>
        </row>
        <row r="42603">
          <cell r="A42603">
            <v>1095714</v>
          </cell>
        </row>
        <row r="42604">
          <cell r="A42604">
            <v>1095714</v>
          </cell>
        </row>
        <row r="42605">
          <cell r="A42605">
            <v>1095820</v>
          </cell>
        </row>
        <row r="42606">
          <cell r="A42606">
            <v>1095820</v>
          </cell>
        </row>
        <row r="42607">
          <cell r="A42607">
            <v>1095820</v>
          </cell>
        </row>
        <row r="42608">
          <cell r="A42608">
            <v>1095820</v>
          </cell>
        </row>
        <row r="42609">
          <cell r="A42609">
            <v>1095847</v>
          </cell>
        </row>
        <row r="42610">
          <cell r="A42610">
            <v>1095847</v>
          </cell>
        </row>
        <row r="42611">
          <cell r="A42611">
            <v>1095900</v>
          </cell>
        </row>
        <row r="42612">
          <cell r="A42612">
            <v>1095980</v>
          </cell>
        </row>
        <row r="42613">
          <cell r="A42613">
            <v>1095980</v>
          </cell>
        </row>
        <row r="42614">
          <cell r="A42614">
            <v>1096013</v>
          </cell>
        </row>
        <row r="42615">
          <cell r="A42615">
            <v>1096013</v>
          </cell>
        </row>
        <row r="42616">
          <cell r="A42616">
            <v>1096014</v>
          </cell>
        </row>
        <row r="42617">
          <cell r="A42617">
            <v>1096014</v>
          </cell>
        </row>
        <row r="42618">
          <cell r="A42618">
            <v>1096021</v>
          </cell>
        </row>
        <row r="42619">
          <cell r="A42619">
            <v>1096021</v>
          </cell>
        </row>
        <row r="42620">
          <cell r="A42620">
            <v>1096021</v>
          </cell>
        </row>
        <row r="42621">
          <cell r="A42621">
            <v>1096021</v>
          </cell>
        </row>
        <row r="42622">
          <cell r="A42622">
            <v>1096024</v>
          </cell>
        </row>
        <row r="42623">
          <cell r="A42623">
            <v>1096024</v>
          </cell>
        </row>
        <row r="42624">
          <cell r="A42624">
            <v>1096024</v>
          </cell>
        </row>
        <row r="42625">
          <cell r="A42625">
            <v>1096024</v>
          </cell>
        </row>
        <row r="42626">
          <cell r="A42626">
            <v>1096024</v>
          </cell>
        </row>
        <row r="42627">
          <cell r="A42627">
            <v>1096024</v>
          </cell>
        </row>
        <row r="42628">
          <cell r="A42628">
            <v>1096024</v>
          </cell>
        </row>
        <row r="42629">
          <cell r="A42629">
            <v>1096024</v>
          </cell>
        </row>
        <row r="42630">
          <cell r="A42630">
            <v>1096024</v>
          </cell>
        </row>
        <row r="42631">
          <cell r="A42631">
            <v>1096024</v>
          </cell>
        </row>
        <row r="42632">
          <cell r="A42632">
            <v>1096024</v>
          </cell>
        </row>
        <row r="42633">
          <cell r="A42633">
            <v>1096024</v>
          </cell>
        </row>
        <row r="42634">
          <cell r="A42634">
            <v>1096024</v>
          </cell>
        </row>
        <row r="42635">
          <cell r="A42635">
            <v>1096024</v>
          </cell>
        </row>
        <row r="42636">
          <cell r="A42636">
            <v>1096026</v>
          </cell>
        </row>
        <row r="42637">
          <cell r="A42637">
            <v>1096026</v>
          </cell>
        </row>
        <row r="42638">
          <cell r="A42638">
            <v>1096028</v>
          </cell>
        </row>
        <row r="42639">
          <cell r="A42639">
            <v>1096028</v>
          </cell>
        </row>
        <row r="42640">
          <cell r="A42640">
            <v>1096028</v>
          </cell>
        </row>
        <row r="42641">
          <cell r="A42641">
            <v>1096028</v>
          </cell>
        </row>
        <row r="42642">
          <cell r="A42642">
            <v>1096028</v>
          </cell>
        </row>
        <row r="42643">
          <cell r="A42643">
            <v>1096028</v>
          </cell>
        </row>
        <row r="42644">
          <cell r="A42644">
            <v>1096028</v>
          </cell>
        </row>
        <row r="42645">
          <cell r="A42645">
            <v>1096028</v>
          </cell>
        </row>
        <row r="42646">
          <cell r="A42646">
            <v>1096028</v>
          </cell>
        </row>
        <row r="42647">
          <cell r="A42647">
            <v>1096028</v>
          </cell>
        </row>
        <row r="42648">
          <cell r="A42648">
            <v>1096028</v>
          </cell>
        </row>
        <row r="42649">
          <cell r="A42649">
            <v>1096028</v>
          </cell>
        </row>
        <row r="42650">
          <cell r="A42650">
            <v>1096028</v>
          </cell>
        </row>
        <row r="42651">
          <cell r="A42651">
            <v>1096028</v>
          </cell>
        </row>
        <row r="42652">
          <cell r="A42652">
            <v>1096028</v>
          </cell>
        </row>
        <row r="42653">
          <cell r="A42653">
            <v>1096028</v>
          </cell>
        </row>
        <row r="42654">
          <cell r="A42654">
            <v>1096028</v>
          </cell>
        </row>
        <row r="42655">
          <cell r="A42655">
            <v>1096028</v>
          </cell>
        </row>
        <row r="42656">
          <cell r="A42656">
            <v>1096028</v>
          </cell>
        </row>
        <row r="42657">
          <cell r="A42657">
            <v>1096028</v>
          </cell>
        </row>
        <row r="42658">
          <cell r="A42658">
            <v>1096028</v>
          </cell>
        </row>
        <row r="42659">
          <cell r="A42659">
            <v>1096028</v>
          </cell>
        </row>
        <row r="42660">
          <cell r="A42660">
            <v>1096028</v>
          </cell>
        </row>
        <row r="42661">
          <cell r="A42661">
            <v>1096028</v>
          </cell>
        </row>
        <row r="42662">
          <cell r="A42662">
            <v>1096028</v>
          </cell>
        </row>
        <row r="42663">
          <cell r="A42663">
            <v>1096028</v>
          </cell>
        </row>
        <row r="42664">
          <cell r="A42664">
            <v>1096028</v>
          </cell>
        </row>
        <row r="42665">
          <cell r="A42665">
            <v>1096028</v>
          </cell>
        </row>
        <row r="42666">
          <cell r="A42666">
            <v>1096028</v>
          </cell>
        </row>
        <row r="42667">
          <cell r="A42667">
            <v>1096028</v>
          </cell>
        </row>
        <row r="42668">
          <cell r="A42668">
            <v>1096028</v>
          </cell>
        </row>
        <row r="42669">
          <cell r="A42669">
            <v>1096449</v>
          </cell>
        </row>
        <row r="42670">
          <cell r="A42670">
            <v>1097229</v>
          </cell>
        </row>
        <row r="42671">
          <cell r="A42671">
            <v>1097236</v>
          </cell>
        </row>
        <row r="42672">
          <cell r="A42672">
            <v>1097236</v>
          </cell>
        </row>
        <row r="42673">
          <cell r="A42673">
            <v>1097240</v>
          </cell>
        </row>
        <row r="42674">
          <cell r="A42674">
            <v>1097562</v>
          </cell>
        </row>
        <row r="42675">
          <cell r="A42675">
            <v>1097573</v>
          </cell>
        </row>
        <row r="42676">
          <cell r="A42676">
            <v>1097574</v>
          </cell>
        </row>
        <row r="42677">
          <cell r="A42677">
            <v>1097574</v>
          </cell>
        </row>
        <row r="42678">
          <cell r="A42678">
            <v>1097579</v>
          </cell>
        </row>
        <row r="42679">
          <cell r="A42679">
            <v>1097579</v>
          </cell>
        </row>
        <row r="42680">
          <cell r="A42680">
            <v>1097579</v>
          </cell>
        </row>
        <row r="42681">
          <cell r="A42681">
            <v>1097579</v>
          </cell>
        </row>
        <row r="42682">
          <cell r="A42682">
            <v>1097579</v>
          </cell>
        </row>
        <row r="42683">
          <cell r="A42683">
            <v>1097579</v>
          </cell>
        </row>
        <row r="42684">
          <cell r="A42684">
            <v>1097579</v>
          </cell>
        </row>
        <row r="42685">
          <cell r="A42685">
            <v>1097579</v>
          </cell>
        </row>
        <row r="42686">
          <cell r="A42686">
            <v>1097579</v>
          </cell>
        </row>
        <row r="42687">
          <cell r="A42687">
            <v>1097579</v>
          </cell>
        </row>
        <row r="42688">
          <cell r="A42688">
            <v>1097579</v>
          </cell>
        </row>
        <row r="42689">
          <cell r="A42689">
            <v>1097579</v>
          </cell>
        </row>
        <row r="42690">
          <cell r="A42690">
            <v>1097579</v>
          </cell>
        </row>
        <row r="42691">
          <cell r="A42691">
            <v>1097579</v>
          </cell>
        </row>
        <row r="42692">
          <cell r="A42692">
            <v>1097579</v>
          </cell>
        </row>
        <row r="42693">
          <cell r="A42693">
            <v>1097579</v>
          </cell>
        </row>
        <row r="42694">
          <cell r="A42694">
            <v>1097579</v>
          </cell>
        </row>
        <row r="42695">
          <cell r="A42695">
            <v>1097579</v>
          </cell>
        </row>
        <row r="42696">
          <cell r="A42696">
            <v>1097579</v>
          </cell>
        </row>
        <row r="42697">
          <cell r="A42697">
            <v>1097579</v>
          </cell>
        </row>
        <row r="42698">
          <cell r="A42698">
            <v>1097579</v>
          </cell>
        </row>
        <row r="42699">
          <cell r="A42699">
            <v>1097579</v>
          </cell>
        </row>
        <row r="42700">
          <cell r="A42700">
            <v>1097579</v>
          </cell>
        </row>
        <row r="42701">
          <cell r="A42701">
            <v>1097579</v>
          </cell>
        </row>
        <row r="42702">
          <cell r="A42702">
            <v>1097580</v>
          </cell>
        </row>
        <row r="42703">
          <cell r="A42703">
            <v>1097580</v>
          </cell>
        </row>
        <row r="42704">
          <cell r="A42704">
            <v>1097580</v>
          </cell>
        </row>
        <row r="42705">
          <cell r="A42705">
            <v>1097580</v>
          </cell>
        </row>
        <row r="42706">
          <cell r="A42706">
            <v>1097580</v>
          </cell>
        </row>
        <row r="42707">
          <cell r="A42707">
            <v>1097580</v>
          </cell>
        </row>
        <row r="42708">
          <cell r="A42708">
            <v>1097580</v>
          </cell>
        </row>
        <row r="42709">
          <cell r="A42709">
            <v>1097580</v>
          </cell>
        </row>
        <row r="42710">
          <cell r="A42710">
            <v>1097580</v>
          </cell>
        </row>
        <row r="42711">
          <cell r="A42711">
            <v>1097580</v>
          </cell>
        </row>
        <row r="42712">
          <cell r="A42712">
            <v>1097580</v>
          </cell>
        </row>
        <row r="42713">
          <cell r="A42713">
            <v>1097580</v>
          </cell>
        </row>
        <row r="42714">
          <cell r="A42714">
            <v>1097580</v>
          </cell>
        </row>
        <row r="42715">
          <cell r="A42715">
            <v>1097580</v>
          </cell>
        </row>
        <row r="42716">
          <cell r="A42716">
            <v>1097580</v>
          </cell>
        </row>
        <row r="42717">
          <cell r="A42717">
            <v>1097580</v>
          </cell>
        </row>
        <row r="42718">
          <cell r="A42718">
            <v>1097580</v>
          </cell>
        </row>
        <row r="42719">
          <cell r="A42719">
            <v>1097580</v>
          </cell>
        </row>
        <row r="42720">
          <cell r="A42720">
            <v>1097580</v>
          </cell>
        </row>
        <row r="42721">
          <cell r="A42721">
            <v>1097580</v>
          </cell>
        </row>
        <row r="42722">
          <cell r="A42722">
            <v>1097580</v>
          </cell>
        </row>
        <row r="42723">
          <cell r="A42723">
            <v>1097580</v>
          </cell>
        </row>
        <row r="42724">
          <cell r="A42724">
            <v>1097580</v>
          </cell>
        </row>
        <row r="42725">
          <cell r="A42725">
            <v>1097580</v>
          </cell>
        </row>
        <row r="42726">
          <cell r="A42726">
            <v>1097580</v>
          </cell>
        </row>
        <row r="42727">
          <cell r="A42727">
            <v>1097580</v>
          </cell>
        </row>
        <row r="42728">
          <cell r="A42728">
            <v>1097580</v>
          </cell>
        </row>
        <row r="42729">
          <cell r="A42729">
            <v>1097580</v>
          </cell>
        </row>
        <row r="42730">
          <cell r="A42730">
            <v>1097580</v>
          </cell>
        </row>
        <row r="42731">
          <cell r="A42731">
            <v>1097580</v>
          </cell>
        </row>
        <row r="42732">
          <cell r="A42732">
            <v>1097580</v>
          </cell>
        </row>
        <row r="42733">
          <cell r="A42733">
            <v>1097580</v>
          </cell>
        </row>
        <row r="42734">
          <cell r="A42734">
            <v>1097580</v>
          </cell>
        </row>
        <row r="42735">
          <cell r="A42735">
            <v>1097580</v>
          </cell>
        </row>
        <row r="42736">
          <cell r="A42736">
            <v>1097580</v>
          </cell>
        </row>
        <row r="42737">
          <cell r="A42737">
            <v>1097580</v>
          </cell>
        </row>
        <row r="42738">
          <cell r="A42738">
            <v>1097580</v>
          </cell>
        </row>
        <row r="42739">
          <cell r="A42739">
            <v>1097580</v>
          </cell>
        </row>
        <row r="42740">
          <cell r="A42740">
            <v>1097580</v>
          </cell>
        </row>
        <row r="42741">
          <cell r="A42741">
            <v>1097580</v>
          </cell>
        </row>
        <row r="42742">
          <cell r="A42742">
            <v>1097580</v>
          </cell>
        </row>
        <row r="42743">
          <cell r="A42743">
            <v>1097580</v>
          </cell>
        </row>
        <row r="42744">
          <cell r="A42744">
            <v>1097580</v>
          </cell>
        </row>
        <row r="42745">
          <cell r="A42745">
            <v>1097580</v>
          </cell>
        </row>
        <row r="42746">
          <cell r="A42746">
            <v>1097580</v>
          </cell>
        </row>
        <row r="42747">
          <cell r="A42747">
            <v>1097580</v>
          </cell>
        </row>
        <row r="42748">
          <cell r="A42748">
            <v>1097580</v>
          </cell>
        </row>
        <row r="42749">
          <cell r="A42749">
            <v>1097580</v>
          </cell>
        </row>
        <row r="42750">
          <cell r="A42750">
            <v>1097580</v>
          </cell>
        </row>
        <row r="42751">
          <cell r="A42751">
            <v>1097580</v>
          </cell>
        </row>
        <row r="42752">
          <cell r="A42752">
            <v>1097580</v>
          </cell>
        </row>
        <row r="42753">
          <cell r="A42753">
            <v>1097580</v>
          </cell>
        </row>
        <row r="42754">
          <cell r="A42754">
            <v>1097580</v>
          </cell>
        </row>
        <row r="42755">
          <cell r="A42755">
            <v>1097580</v>
          </cell>
        </row>
        <row r="42756">
          <cell r="A42756">
            <v>1097580</v>
          </cell>
        </row>
        <row r="42757">
          <cell r="A42757">
            <v>1097580</v>
          </cell>
        </row>
        <row r="42758">
          <cell r="A42758">
            <v>1097580</v>
          </cell>
        </row>
        <row r="42759">
          <cell r="A42759">
            <v>1097580</v>
          </cell>
        </row>
        <row r="42760">
          <cell r="A42760">
            <v>1097637</v>
          </cell>
        </row>
        <row r="42761">
          <cell r="A42761">
            <v>1097637</v>
          </cell>
        </row>
        <row r="42762">
          <cell r="A42762">
            <v>1097637</v>
          </cell>
        </row>
        <row r="42763">
          <cell r="A42763">
            <v>1097638</v>
          </cell>
        </row>
        <row r="42764">
          <cell r="A42764">
            <v>1097638</v>
          </cell>
        </row>
        <row r="42765">
          <cell r="A42765">
            <v>1097638</v>
          </cell>
        </row>
        <row r="42766">
          <cell r="A42766">
            <v>1097638</v>
          </cell>
        </row>
        <row r="42767">
          <cell r="A42767">
            <v>1097638</v>
          </cell>
        </row>
        <row r="42768">
          <cell r="A42768">
            <v>1097639</v>
          </cell>
        </row>
        <row r="42769">
          <cell r="A42769">
            <v>1097639</v>
          </cell>
        </row>
        <row r="42770">
          <cell r="A42770">
            <v>1097639</v>
          </cell>
        </row>
        <row r="42771">
          <cell r="A42771">
            <v>1097690</v>
          </cell>
        </row>
        <row r="42772">
          <cell r="A42772">
            <v>1097690</v>
          </cell>
        </row>
        <row r="42773">
          <cell r="A42773">
            <v>1097690</v>
          </cell>
        </row>
        <row r="42774">
          <cell r="A42774">
            <v>1097690</v>
          </cell>
        </row>
        <row r="42775">
          <cell r="A42775">
            <v>1097690</v>
          </cell>
        </row>
        <row r="42776">
          <cell r="A42776">
            <v>1097690</v>
          </cell>
        </row>
        <row r="42777">
          <cell r="A42777">
            <v>1097690</v>
          </cell>
        </row>
        <row r="42778">
          <cell r="A42778">
            <v>1097871</v>
          </cell>
        </row>
        <row r="42779">
          <cell r="A42779">
            <v>1097920</v>
          </cell>
        </row>
        <row r="42780">
          <cell r="A42780">
            <v>1097920</v>
          </cell>
        </row>
        <row r="42781">
          <cell r="A42781">
            <v>1097920</v>
          </cell>
        </row>
        <row r="42782">
          <cell r="A42782">
            <v>1097920</v>
          </cell>
        </row>
        <row r="42783">
          <cell r="A42783">
            <v>1097920</v>
          </cell>
        </row>
        <row r="42784">
          <cell r="A42784">
            <v>1097920</v>
          </cell>
        </row>
        <row r="42785">
          <cell r="A42785">
            <v>1097920</v>
          </cell>
        </row>
        <row r="42786">
          <cell r="A42786">
            <v>1097921</v>
          </cell>
        </row>
        <row r="42787">
          <cell r="A42787">
            <v>1097921</v>
          </cell>
        </row>
        <row r="42788">
          <cell r="A42788">
            <v>1097921</v>
          </cell>
        </row>
        <row r="42789">
          <cell r="A42789">
            <v>1097921</v>
          </cell>
        </row>
        <row r="42790">
          <cell r="A42790">
            <v>1097921</v>
          </cell>
        </row>
        <row r="42791">
          <cell r="A42791">
            <v>1097921</v>
          </cell>
        </row>
        <row r="42792">
          <cell r="A42792">
            <v>1097921</v>
          </cell>
        </row>
        <row r="42793">
          <cell r="A42793">
            <v>1097924</v>
          </cell>
        </row>
        <row r="42794">
          <cell r="A42794">
            <v>1097924</v>
          </cell>
        </row>
        <row r="42795">
          <cell r="A42795">
            <v>1097925</v>
          </cell>
        </row>
        <row r="42796">
          <cell r="A42796">
            <v>1097925</v>
          </cell>
        </row>
        <row r="42797">
          <cell r="A42797">
            <v>1097926</v>
          </cell>
        </row>
        <row r="42798">
          <cell r="A42798">
            <v>1097926</v>
          </cell>
        </row>
        <row r="42799">
          <cell r="A42799">
            <v>1097926</v>
          </cell>
        </row>
        <row r="42800">
          <cell r="A42800">
            <v>1097932</v>
          </cell>
        </row>
        <row r="42801">
          <cell r="A42801">
            <v>1097936</v>
          </cell>
        </row>
        <row r="42802">
          <cell r="A42802">
            <v>1097936</v>
          </cell>
        </row>
        <row r="42803">
          <cell r="A42803">
            <v>1097936</v>
          </cell>
        </row>
        <row r="42804">
          <cell r="A42804">
            <v>1097936</v>
          </cell>
        </row>
        <row r="42805">
          <cell r="A42805">
            <v>1097936</v>
          </cell>
        </row>
        <row r="42806">
          <cell r="A42806">
            <v>1097938</v>
          </cell>
        </row>
        <row r="42807">
          <cell r="A42807">
            <v>1097939</v>
          </cell>
        </row>
        <row r="42808">
          <cell r="A42808">
            <v>1097940</v>
          </cell>
        </row>
        <row r="42809">
          <cell r="A42809">
            <v>1097940</v>
          </cell>
        </row>
        <row r="42810">
          <cell r="A42810">
            <v>1097940</v>
          </cell>
        </row>
        <row r="42811">
          <cell r="A42811">
            <v>1097940</v>
          </cell>
        </row>
        <row r="42812">
          <cell r="A42812">
            <v>1097940</v>
          </cell>
        </row>
        <row r="42813">
          <cell r="A42813">
            <v>1097950</v>
          </cell>
        </row>
        <row r="42814">
          <cell r="A42814">
            <v>1097950</v>
          </cell>
        </row>
        <row r="42815">
          <cell r="A42815">
            <v>1097950</v>
          </cell>
        </row>
        <row r="42816">
          <cell r="A42816">
            <v>1097950</v>
          </cell>
        </row>
        <row r="42817">
          <cell r="A42817">
            <v>1097950</v>
          </cell>
        </row>
        <row r="42818">
          <cell r="A42818">
            <v>1097950</v>
          </cell>
        </row>
        <row r="42819">
          <cell r="A42819">
            <v>1097950</v>
          </cell>
        </row>
        <row r="42820">
          <cell r="A42820">
            <v>1097950</v>
          </cell>
        </row>
        <row r="42821">
          <cell r="A42821">
            <v>1097950</v>
          </cell>
        </row>
        <row r="42822">
          <cell r="A42822">
            <v>1097950</v>
          </cell>
        </row>
        <row r="42823">
          <cell r="A42823">
            <v>1097950</v>
          </cell>
        </row>
        <row r="42824">
          <cell r="A42824">
            <v>1097950</v>
          </cell>
        </row>
        <row r="42825">
          <cell r="A42825">
            <v>1097950</v>
          </cell>
        </row>
        <row r="42826">
          <cell r="A42826">
            <v>1097950</v>
          </cell>
        </row>
        <row r="42827">
          <cell r="A42827">
            <v>1097953</v>
          </cell>
        </row>
        <row r="42828">
          <cell r="A42828">
            <v>1097953</v>
          </cell>
        </row>
        <row r="42829">
          <cell r="A42829">
            <v>1097953</v>
          </cell>
        </row>
        <row r="42830">
          <cell r="A42830">
            <v>1097953</v>
          </cell>
        </row>
        <row r="42831">
          <cell r="A42831">
            <v>1097953</v>
          </cell>
        </row>
        <row r="42832">
          <cell r="A42832">
            <v>1097953</v>
          </cell>
        </row>
        <row r="42833">
          <cell r="A42833">
            <v>1097953</v>
          </cell>
        </row>
        <row r="42834">
          <cell r="A42834">
            <v>1097953</v>
          </cell>
        </row>
        <row r="42835">
          <cell r="A42835">
            <v>1097953</v>
          </cell>
        </row>
        <row r="42836">
          <cell r="A42836">
            <v>1097953</v>
          </cell>
        </row>
        <row r="42837">
          <cell r="A42837">
            <v>1097953</v>
          </cell>
        </row>
        <row r="42838">
          <cell r="A42838">
            <v>1097953</v>
          </cell>
        </row>
        <row r="42839">
          <cell r="A42839">
            <v>1097953</v>
          </cell>
        </row>
        <row r="42840">
          <cell r="A42840">
            <v>1097953</v>
          </cell>
        </row>
        <row r="42841">
          <cell r="A42841">
            <v>1097953</v>
          </cell>
        </row>
        <row r="42842">
          <cell r="A42842">
            <v>1097953</v>
          </cell>
        </row>
        <row r="42843">
          <cell r="A42843">
            <v>1097953</v>
          </cell>
        </row>
        <row r="42844">
          <cell r="A42844">
            <v>1097954</v>
          </cell>
        </row>
        <row r="42845">
          <cell r="A42845">
            <v>1097954</v>
          </cell>
        </row>
        <row r="42846">
          <cell r="A42846">
            <v>1097954</v>
          </cell>
        </row>
        <row r="42847">
          <cell r="A42847">
            <v>1097954</v>
          </cell>
        </row>
        <row r="42848">
          <cell r="A42848">
            <v>1097954</v>
          </cell>
        </row>
        <row r="42849">
          <cell r="A42849">
            <v>1097954</v>
          </cell>
        </row>
        <row r="42850">
          <cell r="A42850">
            <v>1097954</v>
          </cell>
        </row>
        <row r="42851">
          <cell r="A42851">
            <v>1097954</v>
          </cell>
        </row>
        <row r="42852">
          <cell r="A42852">
            <v>1097954</v>
          </cell>
        </row>
        <row r="42853">
          <cell r="A42853">
            <v>1097954</v>
          </cell>
        </row>
        <row r="42854">
          <cell r="A42854">
            <v>1097954</v>
          </cell>
        </row>
        <row r="42855">
          <cell r="A42855">
            <v>1097954</v>
          </cell>
        </row>
        <row r="42856">
          <cell r="A42856">
            <v>1097954</v>
          </cell>
        </row>
        <row r="42857">
          <cell r="A42857">
            <v>1097954</v>
          </cell>
        </row>
        <row r="42858">
          <cell r="A42858">
            <v>1097954</v>
          </cell>
        </row>
        <row r="42859">
          <cell r="A42859">
            <v>1097954</v>
          </cell>
        </row>
        <row r="42860">
          <cell r="A42860">
            <v>1097954</v>
          </cell>
        </row>
        <row r="42861">
          <cell r="A42861">
            <v>1097954</v>
          </cell>
        </row>
        <row r="42862">
          <cell r="A42862">
            <v>1097954</v>
          </cell>
        </row>
        <row r="42863">
          <cell r="A42863">
            <v>1097954</v>
          </cell>
        </row>
        <row r="42864">
          <cell r="A42864">
            <v>1097954</v>
          </cell>
        </row>
        <row r="42865">
          <cell r="A42865">
            <v>1097954</v>
          </cell>
        </row>
        <row r="42866">
          <cell r="A42866">
            <v>1097954</v>
          </cell>
        </row>
        <row r="42867">
          <cell r="A42867">
            <v>1097954</v>
          </cell>
        </row>
        <row r="42868">
          <cell r="A42868">
            <v>1097954</v>
          </cell>
        </row>
        <row r="42869">
          <cell r="A42869">
            <v>1097954</v>
          </cell>
        </row>
        <row r="42870">
          <cell r="A42870">
            <v>1097954</v>
          </cell>
        </row>
        <row r="42871">
          <cell r="A42871">
            <v>1097954</v>
          </cell>
        </row>
        <row r="42872">
          <cell r="A42872">
            <v>1097954</v>
          </cell>
        </row>
        <row r="42873">
          <cell r="A42873">
            <v>1097954</v>
          </cell>
        </row>
        <row r="42874">
          <cell r="A42874">
            <v>1097954</v>
          </cell>
        </row>
        <row r="42875">
          <cell r="A42875">
            <v>1097954</v>
          </cell>
        </row>
        <row r="42876">
          <cell r="A42876">
            <v>1097954</v>
          </cell>
        </row>
        <row r="42877">
          <cell r="A42877">
            <v>1097954</v>
          </cell>
        </row>
        <row r="42878">
          <cell r="A42878">
            <v>1097954</v>
          </cell>
        </row>
        <row r="42879">
          <cell r="A42879">
            <v>1097954</v>
          </cell>
        </row>
        <row r="42880">
          <cell r="A42880">
            <v>1097954</v>
          </cell>
        </row>
        <row r="42881">
          <cell r="A42881">
            <v>1097954</v>
          </cell>
        </row>
        <row r="42882">
          <cell r="A42882">
            <v>1097954</v>
          </cell>
        </row>
        <row r="42883">
          <cell r="A42883">
            <v>1097954</v>
          </cell>
        </row>
        <row r="42884">
          <cell r="A42884">
            <v>1097954</v>
          </cell>
        </row>
        <row r="42885">
          <cell r="A42885">
            <v>1097954</v>
          </cell>
        </row>
        <row r="42886">
          <cell r="A42886">
            <v>1097954</v>
          </cell>
        </row>
        <row r="42887">
          <cell r="A42887">
            <v>1097954</v>
          </cell>
        </row>
        <row r="42888">
          <cell r="A42888">
            <v>1097954</v>
          </cell>
        </row>
        <row r="42889">
          <cell r="A42889">
            <v>1097954</v>
          </cell>
        </row>
        <row r="42890">
          <cell r="A42890">
            <v>1097954</v>
          </cell>
        </row>
        <row r="42891">
          <cell r="A42891">
            <v>1097954</v>
          </cell>
        </row>
        <row r="42892">
          <cell r="A42892">
            <v>1097954</v>
          </cell>
        </row>
        <row r="42893">
          <cell r="A42893">
            <v>1097954</v>
          </cell>
        </row>
        <row r="42894">
          <cell r="A42894">
            <v>1097955</v>
          </cell>
        </row>
        <row r="42895">
          <cell r="A42895">
            <v>1097955</v>
          </cell>
        </row>
        <row r="42896">
          <cell r="A42896">
            <v>1097955</v>
          </cell>
        </row>
        <row r="42897">
          <cell r="A42897">
            <v>1097956</v>
          </cell>
        </row>
        <row r="42898">
          <cell r="A42898">
            <v>1097956</v>
          </cell>
        </row>
        <row r="42899">
          <cell r="A42899">
            <v>1097957</v>
          </cell>
        </row>
        <row r="42900">
          <cell r="A42900">
            <v>1097958</v>
          </cell>
        </row>
        <row r="42901">
          <cell r="A42901">
            <v>1097964</v>
          </cell>
        </row>
        <row r="42902">
          <cell r="A42902">
            <v>1097964</v>
          </cell>
        </row>
        <row r="42903">
          <cell r="A42903">
            <v>1097964</v>
          </cell>
        </row>
        <row r="42904">
          <cell r="A42904">
            <v>1097977</v>
          </cell>
        </row>
        <row r="42905">
          <cell r="A42905">
            <v>1097983</v>
          </cell>
        </row>
        <row r="42906">
          <cell r="A42906">
            <v>1097984</v>
          </cell>
        </row>
        <row r="42907">
          <cell r="A42907">
            <v>1097984</v>
          </cell>
        </row>
        <row r="42908">
          <cell r="A42908">
            <v>1097984</v>
          </cell>
        </row>
        <row r="42909">
          <cell r="A42909">
            <v>1097987</v>
          </cell>
        </row>
        <row r="42910">
          <cell r="A42910">
            <v>1097987</v>
          </cell>
        </row>
        <row r="42911">
          <cell r="A42911">
            <v>1097987</v>
          </cell>
        </row>
        <row r="42912">
          <cell r="A42912">
            <v>1097987</v>
          </cell>
        </row>
        <row r="42913">
          <cell r="A42913">
            <v>1097987</v>
          </cell>
        </row>
        <row r="42914">
          <cell r="A42914">
            <v>1097987</v>
          </cell>
        </row>
        <row r="42915">
          <cell r="A42915">
            <v>1097988</v>
          </cell>
        </row>
        <row r="42916">
          <cell r="A42916">
            <v>1097988</v>
          </cell>
        </row>
        <row r="42917">
          <cell r="A42917">
            <v>1097988</v>
          </cell>
        </row>
        <row r="42918">
          <cell r="A42918">
            <v>1097988</v>
          </cell>
        </row>
        <row r="42919">
          <cell r="A42919">
            <v>1098013</v>
          </cell>
        </row>
        <row r="42920">
          <cell r="A42920">
            <v>1098013</v>
          </cell>
        </row>
        <row r="42921">
          <cell r="A42921">
            <v>1098013</v>
          </cell>
        </row>
        <row r="42922">
          <cell r="A42922">
            <v>1098013</v>
          </cell>
        </row>
        <row r="42923">
          <cell r="A42923">
            <v>1098013</v>
          </cell>
        </row>
        <row r="42924">
          <cell r="A42924">
            <v>1098013</v>
          </cell>
        </row>
        <row r="42925">
          <cell r="A42925">
            <v>1098013</v>
          </cell>
        </row>
        <row r="42926">
          <cell r="A42926">
            <v>1098013</v>
          </cell>
        </row>
        <row r="42927">
          <cell r="A42927">
            <v>1098013</v>
          </cell>
        </row>
        <row r="42928">
          <cell r="A42928">
            <v>1098013</v>
          </cell>
        </row>
        <row r="42929">
          <cell r="A42929">
            <v>1098013</v>
          </cell>
        </row>
        <row r="42930">
          <cell r="A42930">
            <v>1098013</v>
          </cell>
        </row>
        <row r="42931">
          <cell r="A42931">
            <v>1098013</v>
          </cell>
        </row>
        <row r="42932">
          <cell r="A42932">
            <v>1098013</v>
          </cell>
        </row>
        <row r="42933">
          <cell r="A42933">
            <v>1098013</v>
          </cell>
        </row>
        <row r="42934">
          <cell r="A42934">
            <v>1098013</v>
          </cell>
        </row>
        <row r="42935">
          <cell r="A42935">
            <v>1098014</v>
          </cell>
        </row>
        <row r="42936">
          <cell r="A42936">
            <v>1098014</v>
          </cell>
        </row>
        <row r="42937">
          <cell r="A42937">
            <v>1098014</v>
          </cell>
        </row>
        <row r="42938">
          <cell r="A42938">
            <v>1098014</v>
          </cell>
        </row>
        <row r="42939">
          <cell r="A42939">
            <v>1098014</v>
          </cell>
        </row>
        <row r="42940">
          <cell r="A42940">
            <v>1098014</v>
          </cell>
        </row>
        <row r="42941">
          <cell r="A42941">
            <v>1098014</v>
          </cell>
        </row>
        <row r="42942">
          <cell r="A42942">
            <v>1098014</v>
          </cell>
        </row>
        <row r="42943">
          <cell r="A42943">
            <v>1098014</v>
          </cell>
        </row>
        <row r="42944">
          <cell r="A42944">
            <v>1098014</v>
          </cell>
        </row>
        <row r="42945">
          <cell r="A42945">
            <v>1098014</v>
          </cell>
        </row>
        <row r="42946">
          <cell r="A42946">
            <v>1098014</v>
          </cell>
        </row>
        <row r="42947">
          <cell r="A42947">
            <v>1098014</v>
          </cell>
        </row>
        <row r="42948">
          <cell r="A42948">
            <v>1098014</v>
          </cell>
        </row>
        <row r="42949">
          <cell r="A42949">
            <v>1098014</v>
          </cell>
        </row>
        <row r="42950">
          <cell r="A42950">
            <v>1098014</v>
          </cell>
        </row>
        <row r="42951">
          <cell r="A42951">
            <v>1098014</v>
          </cell>
        </row>
        <row r="42952">
          <cell r="A42952">
            <v>1098015</v>
          </cell>
        </row>
        <row r="42953">
          <cell r="A42953">
            <v>1098015</v>
          </cell>
        </row>
        <row r="42954">
          <cell r="A42954">
            <v>1098015</v>
          </cell>
        </row>
        <row r="42955">
          <cell r="A42955">
            <v>1098015</v>
          </cell>
        </row>
        <row r="42956">
          <cell r="A42956">
            <v>1098015</v>
          </cell>
        </row>
        <row r="42957">
          <cell r="A42957">
            <v>1098015</v>
          </cell>
        </row>
        <row r="42958">
          <cell r="A42958">
            <v>1098015</v>
          </cell>
        </row>
        <row r="42959">
          <cell r="A42959">
            <v>1098015</v>
          </cell>
        </row>
        <row r="42960">
          <cell r="A42960">
            <v>1098015</v>
          </cell>
        </row>
        <row r="42961">
          <cell r="A42961">
            <v>1098015</v>
          </cell>
        </row>
        <row r="42962">
          <cell r="A42962">
            <v>1098015</v>
          </cell>
        </row>
        <row r="42963">
          <cell r="A42963">
            <v>1098015</v>
          </cell>
        </row>
        <row r="42964">
          <cell r="A42964">
            <v>1098015</v>
          </cell>
        </row>
        <row r="42965">
          <cell r="A42965">
            <v>1098015</v>
          </cell>
        </row>
        <row r="42966">
          <cell r="A42966">
            <v>1098015</v>
          </cell>
        </row>
        <row r="42967">
          <cell r="A42967">
            <v>1098015</v>
          </cell>
        </row>
        <row r="42968">
          <cell r="A42968">
            <v>1098015</v>
          </cell>
        </row>
        <row r="42969">
          <cell r="A42969">
            <v>1098015</v>
          </cell>
        </row>
        <row r="42970">
          <cell r="A42970">
            <v>1098016</v>
          </cell>
        </row>
        <row r="42971">
          <cell r="A42971">
            <v>1098016</v>
          </cell>
        </row>
        <row r="42972">
          <cell r="A42972">
            <v>1098016</v>
          </cell>
        </row>
        <row r="42973">
          <cell r="A42973">
            <v>1098016</v>
          </cell>
        </row>
        <row r="42974">
          <cell r="A42974">
            <v>1098016</v>
          </cell>
        </row>
        <row r="42975">
          <cell r="A42975">
            <v>1098016</v>
          </cell>
        </row>
        <row r="42976">
          <cell r="A42976">
            <v>1098016</v>
          </cell>
        </row>
        <row r="42977">
          <cell r="A42977">
            <v>1098016</v>
          </cell>
        </row>
        <row r="42978">
          <cell r="A42978">
            <v>1098016</v>
          </cell>
        </row>
        <row r="42979">
          <cell r="A42979">
            <v>1098016</v>
          </cell>
        </row>
        <row r="42980">
          <cell r="A42980">
            <v>1098016</v>
          </cell>
        </row>
        <row r="42981">
          <cell r="A42981">
            <v>1098016</v>
          </cell>
        </row>
        <row r="42982">
          <cell r="A42982">
            <v>1098016</v>
          </cell>
        </row>
        <row r="42983">
          <cell r="A42983">
            <v>1098016</v>
          </cell>
        </row>
        <row r="42984">
          <cell r="A42984">
            <v>1098016</v>
          </cell>
        </row>
        <row r="42985">
          <cell r="A42985">
            <v>1098016</v>
          </cell>
        </row>
        <row r="42986">
          <cell r="A42986">
            <v>1098016</v>
          </cell>
        </row>
        <row r="42987">
          <cell r="A42987">
            <v>1098016</v>
          </cell>
        </row>
        <row r="42988">
          <cell r="A42988">
            <v>1098016</v>
          </cell>
        </row>
        <row r="42989">
          <cell r="A42989">
            <v>1098016</v>
          </cell>
        </row>
        <row r="42990">
          <cell r="A42990">
            <v>1098016</v>
          </cell>
        </row>
        <row r="42991">
          <cell r="A42991">
            <v>1098016</v>
          </cell>
        </row>
        <row r="42992">
          <cell r="A42992">
            <v>1098016</v>
          </cell>
        </row>
        <row r="42993">
          <cell r="A42993">
            <v>1098016</v>
          </cell>
        </row>
        <row r="42994">
          <cell r="A42994">
            <v>1098016</v>
          </cell>
        </row>
        <row r="42995">
          <cell r="A42995">
            <v>1098016</v>
          </cell>
        </row>
        <row r="42996">
          <cell r="A42996">
            <v>1098016</v>
          </cell>
        </row>
        <row r="42997">
          <cell r="A42997">
            <v>1098016</v>
          </cell>
        </row>
        <row r="42998">
          <cell r="A42998">
            <v>1098017</v>
          </cell>
        </row>
        <row r="42999">
          <cell r="A42999">
            <v>1098044</v>
          </cell>
        </row>
        <row r="43000">
          <cell r="A43000">
            <v>1098056</v>
          </cell>
        </row>
        <row r="43001">
          <cell r="A43001">
            <v>1098056</v>
          </cell>
        </row>
        <row r="43002">
          <cell r="A43002">
            <v>1098056</v>
          </cell>
        </row>
        <row r="43003">
          <cell r="A43003">
            <v>1098057</v>
          </cell>
        </row>
        <row r="43004">
          <cell r="A43004">
            <v>1098057</v>
          </cell>
        </row>
        <row r="43005">
          <cell r="A43005">
            <v>1098057</v>
          </cell>
        </row>
        <row r="43006">
          <cell r="A43006">
            <v>1098057</v>
          </cell>
        </row>
        <row r="43007">
          <cell r="A43007">
            <v>1098057</v>
          </cell>
        </row>
        <row r="43008">
          <cell r="A43008">
            <v>1098057</v>
          </cell>
        </row>
        <row r="43009">
          <cell r="A43009">
            <v>1098057</v>
          </cell>
        </row>
        <row r="43010">
          <cell r="A43010">
            <v>1098057</v>
          </cell>
        </row>
        <row r="43011">
          <cell r="A43011">
            <v>1098057</v>
          </cell>
        </row>
        <row r="43012">
          <cell r="A43012">
            <v>1098057</v>
          </cell>
        </row>
        <row r="43013">
          <cell r="A43013">
            <v>1098057</v>
          </cell>
        </row>
        <row r="43014">
          <cell r="A43014">
            <v>1098057</v>
          </cell>
        </row>
        <row r="43015">
          <cell r="A43015">
            <v>1098057</v>
          </cell>
        </row>
        <row r="43016">
          <cell r="A43016">
            <v>1098057</v>
          </cell>
        </row>
        <row r="43017">
          <cell r="A43017">
            <v>1098057</v>
          </cell>
        </row>
        <row r="43018">
          <cell r="A43018">
            <v>1098057</v>
          </cell>
        </row>
        <row r="43019">
          <cell r="A43019">
            <v>1098057</v>
          </cell>
        </row>
        <row r="43020">
          <cell r="A43020">
            <v>1098057</v>
          </cell>
        </row>
        <row r="43021">
          <cell r="A43021">
            <v>1098057</v>
          </cell>
        </row>
        <row r="43022">
          <cell r="A43022">
            <v>1098057</v>
          </cell>
        </row>
        <row r="43023">
          <cell r="A43023">
            <v>1098057</v>
          </cell>
        </row>
        <row r="43024">
          <cell r="A43024">
            <v>1098057</v>
          </cell>
        </row>
        <row r="43025">
          <cell r="A43025">
            <v>1098057</v>
          </cell>
        </row>
        <row r="43026">
          <cell r="A43026">
            <v>1098057</v>
          </cell>
        </row>
        <row r="43027">
          <cell r="A43027">
            <v>1098058</v>
          </cell>
        </row>
        <row r="43028">
          <cell r="A43028">
            <v>1098058</v>
          </cell>
        </row>
        <row r="43029">
          <cell r="A43029">
            <v>1098058</v>
          </cell>
        </row>
        <row r="43030">
          <cell r="A43030">
            <v>1098058</v>
          </cell>
        </row>
        <row r="43031">
          <cell r="A43031">
            <v>1098058</v>
          </cell>
        </row>
        <row r="43032">
          <cell r="A43032">
            <v>1098058</v>
          </cell>
        </row>
        <row r="43033">
          <cell r="A43033">
            <v>1098058</v>
          </cell>
        </row>
        <row r="43034">
          <cell r="A43034">
            <v>1098058</v>
          </cell>
        </row>
        <row r="43035">
          <cell r="A43035">
            <v>1098058</v>
          </cell>
        </row>
        <row r="43036">
          <cell r="A43036">
            <v>1098058</v>
          </cell>
        </row>
        <row r="43037">
          <cell r="A43037">
            <v>1098058</v>
          </cell>
        </row>
        <row r="43038">
          <cell r="A43038">
            <v>1098058</v>
          </cell>
        </row>
        <row r="43039">
          <cell r="A43039">
            <v>1098058</v>
          </cell>
        </row>
        <row r="43040">
          <cell r="A43040">
            <v>1098058</v>
          </cell>
        </row>
        <row r="43041">
          <cell r="A43041">
            <v>1098058</v>
          </cell>
        </row>
        <row r="43042">
          <cell r="A43042">
            <v>1098058</v>
          </cell>
        </row>
        <row r="43043">
          <cell r="A43043">
            <v>1098058</v>
          </cell>
        </row>
        <row r="43044">
          <cell r="A43044">
            <v>1098058</v>
          </cell>
        </row>
        <row r="43045">
          <cell r="A43045">
            <v>1098058</v>
          </cell>
        </row>
        <row r="43046">
          <cell r="A43046">
            <v>1098058</v>
          </cell>
        </row>
        <row r="43047">
          <cell r="A43047">
            <v>1098058</v>
          </cell>
        </row>
        <row r="43048">
          <cell r="A43048">
            <v>1098058</v>
          </cell>
        </row>
        <row r="43049">
          <cell r="A43049">
            <v>1098058</v>
          </cell>
        </row>
        <row r="43050">
          <cell r="A43050">
            <v>1098058</v>
          </cell>
        </row>
        <row r="43051">
          <cell r="A43051">
            <v>1098058</v>
          </cell>
        </row>
        <row r="43052">
          <cell r="A43052">
            <v>1098058</v>
          </cell>
        </row>
        <row r="43053">
          <cell r="A43053">
            <v>1098058</v>
          </cell>
        </row>
        <row r="43054">
          <cell r="A43054">
            <v>1098058</v>
          </cell>
        </row>
        <row r="43055">
          <cell r="A43055">
            <v>1098058</v>
          </cell>
        </row>
        <row r="43056">
          <cell r="A43056">
            <v>1098058</v>
          </cell>
        </row>
        <row r="43057">
          <cell r="A43057">
            <v>1098058</v>
          </cell>
        </row>
        <row r="43058">
          <cell r="A43058">
            <v>1098058</v>
          </cell>
        </row>
        <row r="43059">
          <cell r="A43059">
            <v>1098059</v>
          </cell>
        </row>
        <row r="43060">
          <cell r="A43060">
            <v>1098060</v>
          </cell>
        </row>
        <row r="43061">
          <cell r="A43061">
            <v>1098060</v>
          </cell>
        </row>
        <row r="43062">
          <cell r="A43062">
            <v>1098060</v>
          </cell>
        </row>
        <row r="43063">
          <cell r="A43063">
            <v>1098060</v>
          </cell>
        </row>
        <row r="43064">
          <cell r="A43064">
            <v>1098060</v>
          </cell>
        </row>
        <row r="43065">
          <cell r="A43065">
            <v>1098060</v>
          </cell>
        </row>
        <row r="43066">
          <cell r="A43066">
            <v>1098060</v>
          </cell>
        </row>
        <row r="43067">
          <cell r="A43067">
            <v>1098060</v>
          </cell>
        </row>
        <row r="43068">
          <cell r="A43068">
            <v>1098060</v>
          </cell>
        </row>
        <row r="43069">
          <cell r="A43069">
            <v>1098060</v>
          </cell>
        </row>
        <row r="43070">
          <cell r="A43070">
            <v>1098060</v>
          </cell>
        </row>
        <row r="43071">
          <cell r="A43071">
            <v>1098060</v>
          </cell>
        </row>
        <row r="43072">
          <cell r="A43072">
            <v>1098060</v>
          </cell>
        </row>
        <row r="43073">
          <cell r="A43073">
            <v>1098060</v>
          </cell>
        </row>
        <row r="43074">
          <cell r="A43074">
            <v>1098060</v>
          </cell>
        </row>
        <row r="43075">
          <cell r="A43075">
            <v>1098060</v>
          </cell>
        </row>
        <row r="43076">
          <cell r="A43076">
            <v>1098060</v>
          </cell>
        </row>
        <row r="43077">
          <cell r="A43077">
            <v>1098060</v>
          </cell>
        </row>
        <row r="43078">
          <cell r="A43078">
            <v>1098060</v>
          </cell>
        </row>
        <row r="43079">
          <cell r="A43079">
            <v>1098060</v>
          </cell>
        </row>
        <row r="43080">
          <cell r="A43080">
            <v>1098060</v>
          </cell>
        </row>
        <row r="43081">
          <cell r="A43081">
            <v>1098060</v>
          </cell>
        </row>
        <row r="43082">
          <cell r="A43082">
            <v>1098060</v>
          </cell>
        </row>
        <row r="43083">
          <cell r="A43083">
            <v>1098060</v>
          </cell>
        </row>
        <row r="43084">
          <cell r="A43084">
            <v>1098060</v>
          </cell>
        </row>
        <row r="43085">
          <cell r="A43085">
            <v>1098061</v>
          </cell>
        </row>
        <row r="43086">
          <cell r="A43086">
            <v>1098061</v>
          </cell>
        </row>
        <row r="43087">
          <cell r="A43087">
            <v>1098061</v>
          </cell>
        </row>
        <row r="43088">
          <cell r="A43088">
            <v>1098061</v>
          </cell>
        </row>
        <row r="43089">
          <cell r="A43089">
            <v>1098061</v>
          </cell>
        </row>
        <row r="43090">
          <cell r="A43090">
            <v>1098061</v>
          </cell>
        </row>
        <row r="43091">
          <cell r="A43091">
            <v>1098061</v>
          </cell>
        </row>
        <row r="43092">
          <cell r="A43092">
            <v>1098061</v>
          </cell>
        </row>
        <row r="43093">
          <cell r="A43093">
            <v>1098061</v>
          </cell>
        </row>
        <row r="43094">
          <cell r="A43094">
            <v>1098061</v>
          </cell>
        </row>
        <row r="43095">
          <cell r="A43095">
            <v>1098061</v>
          </cell>
        </row>
        <row r="43096">
          <cell r="A43096">
            <v>1098061</v>
          </cell>
        </row>
        <row r="43097">
          <cell r="A43097">
            <v>1098061</v>
          </cell>
        </row>
        <row r="43098">
          <cell r="A43098">
            <v>1098061</v>
          </cell>
        </row>
        <row r="43099">
          <cell r="A43099">
            <v>1098061</v>
          </cell>
        </row>
        <row r="43100">
          <cell r="A43100">
            <v>1098061</v>
          </cell>
        </row>
        <row r="43101">
          <cell r="A43101">
            <v>1098061</v>
          </cell>
        </row>
        <row r="43102">
          <cell r="A43102">
            <v>1098061</v>
          </cell>
        </row>
        <row r="43103">
          <cell r="A43103">
            <v>1098061</v>
          </cell>
        </row>
        <row r="43104">
          <cell r="A43104">
            <v>1098061</v>
          </cell>
        </row>
        <row r="43105">
          <cell r="A43105">
            <v>1098061</v>
          </cell>
        </row>
        <row r="43106">
          <cell r="A43106">
            <v>1098061</v>
          </cell>
        </row>
        <row r="43107">
          <cell r="A43107">
            <v>1098061</v>
          </cell>
        </row>
        <row r="43108">
          <cell r="A43108">
            <v>1098061</v>
          </cell>
        </row>
        <row r="43109">
          <cell r="A43109">
            <v>1098061</v>
          </cell>
        </row>
        <row r="43110">
          <cell r="A43110">
            <v>1098061</v>
          </cell>
        </row>
        <row r="43111">
          <cell r="A43111">
            <v>1098061</v>
          </cell>
        </row>
        <row r="43112">
          <cell r="A43112">
            <v>1098061</v>
          </cell>
        </row>
        <row r="43113">
          <cell r="A43113">
            <v>1098061</v>
          </cell>
        </row>
        <row r="43114">
          <cell r="A43114">
            <v>1098061</v>
          </cell>
        </row>
        <row r="43115">
          <cell r="A43115">
            <v>1098061</v>
          </cell>
        </row>
        <row r="43116">
          <cell r="A43116">
            <v>1098061</v>
          </cell>
        </row>
        <row r="43117">
          <cell r="A43117">
            <v>1098061</v>
          </cell>
        </row>
        <row r="43118">
          <cell r="A43118">
            <v>1098061</v>
          </cell>
        </row>
        <row r="43119">
          <cell r="A43119">
            <v>1098061</v>
          </cell>
        </row>
        <row r="43120">
          <cell r="A43120">
            <v>1098061</v>
          </cell>
        </row>
        <row r="43121">
          <cell r="A43121">
            <v>1098061</v>
          </cell>
        </row>
        <row r="43122">
          <cell r="A43122">
            <v>1098061</v>
          </cell>
        </row>
        <row r="43123">
          <cell r="A43123">
            <v>1098061</v>
          </cell>
        </row>
        <row r="43124">
          <cell r="A43124">
            <v>1098061</v>
          </cell>
        </row>
        <row r="43125">
          <cell r="A43125">
            <v>1098061</v>
          </cell>
        </row>
        <row r="43126">
          <cell r="A43126">
            <v>1098061</v>
          </cell>
        </row>
        <row r="43127">
          <cell r="A43127">
            <v>1098061</v>
          </cell>
        </row>
        <row r="43128">
          <cell r="A43128">
            <v>1098061</v>
          </cell>
        </row>
        <row r="43129">
          <cell r="A43129">
            <v>1098061</v>
          </cell>
        </row>
        <row r="43130">
          <cell r="A43130">
            <v>1098061</v>
          </cell>
        </row>
        <row r="43131">
          <cell r="A43131">
            <v>1098061</v>
          </cell>
        </row>
        <row r="43132">
          <cell r="A43132">
            <v>1098061</v>
          </cell>
        </row>
        <row r="43133">
          <cell r="A43133">
            <v>1098061</v>
          </cell>
        </row>
        <row r="43134">
          <cell r="A43134">
            <v>1098061</v>
          </cell>
        </row>
        <row r="43135">
          <cell r="A43135">
            <v>1098061</v>
          </cell>
        </row>
        <row r="43136">
          <cell r="A43136">
            <v>1098061</v>
          </cell>
        </row>
        <row r="43137">
          <cell r="A43137">
            <v>1098061</v>
          </cell>
        </row>
        <row r="43138">
          <cell r="A43138">
            <v>1098061</v>
          </cell>
        </row>
        <row r="43139">
          <cell r="A43139">
            <v>1098062</v>
          </cell>
        </row>
        <row r="43140">
          <cell r="A43140">
            <v>1098062</v>
          </cell>
        </row>
        <row r="43141">
          <cell r="A43141">
            <v>1098062</v>
          </cell>
        </row>
        <row r="43142">
          <cell r="A43142">
            <v>1098062</v>
          </cell>
        </row>
        <row r="43143">
          <cell r="A43143">
            <v>1098062</v>
          </cell>
        </row>
        <row r="43144">
          <cell r="A43144">
            <v>1098062</v>
          </cell>
        </row>
        <row r="43145">
          <cell r="A43145">
            <v>1098062</v>
          </cell>
        </row>
        <row r="43146">
          <cell r="A43146">
            <v>1098062</v>
          </cell>
        </row>
        <row r="43147">
          <cell r="A43147">
            <v>1098062</v>
          </cell>
        </row>
        <row r="43148">
          <cell r="A43148">
            <v>1098062</v>
          </cell>
        </row>
        <row r="43149">
          <cell r="A43149">
            <v>1098062</v>
          </cell>
        </row>
        <row r="43150">
          <cell r="A43150">
            <v>1098062</v>
          </cell>
        </row>
        <row r="43151">
          <cell r="A43151">
            <v>1098062</v>
          </cell>
        </row>
        <row r="43152">
          <cell r="A43152">
            <v>1098062</v>
          </cell>
        </row>
        <row r="43153">
          <cell r="A43153">
            <v>1098062</v>
          </cell>
        </row>
        <row r="43154">
          <cell r="A43154">
            <v>1098063</v>
          </cell>
        </row>
        <row r="43155">
          <cell r="A43155">
            <v>1098063</v>
          </cell>
        </row>
        <row r="43156">
          <cell r="A43156">
            <v>1098063</v>
          </cell>
        </row>
        <row r="43157">
          <cell r="A43157">
            <v>1098063</v>
          </cell>
        </row>
        <row r="43158">
          <cell r="A43158">
            <v>1098063</v>
          </cell>
        </row>
        <row r="43159">
          <cell r="A43159">
            <v>1098063</v>
          </cell>
        </row>
        <row r="43160">
          <cell r="A43160">
            <v>1098063</v>
          </cell>
        </row>
        <row r="43161">
          <cell r="A43161">
            <v>1098063</v>
          </cell>
        </row>
        <row r="43162">
          <cell r="A43162">
            <v>1098063</v>
          </cell>
        </row>
        <row r="43163">
          <cell r="A43163">
            <v>1098063</v>
          </cell>
        </row>
        <row r="43164">
          <cell r="A43164">
            <v>1098063</v>
          </cell>
        </row>
        <row r="43165">
          <cell r="A43165">
            <v>1098063</v>
          </cell>
        </row>
        <row r="43166">
          <cell r="A43166">
            <v>1098064</v>
          </cell>
        </row>
        <row r="43167">
          <cell r="A43167">
            <v>1098064</v>
          </cell>
        </row>
        <row r="43168">
          <cell r="A43168">
            <v>1098064</v>
          </cell>
        </row>
        <row r="43169">
          <cell r="A43169">
            <v>1098064</v>
          </cell>
        </row>
        <row r="43170">
          <cell r="A43170">
            <v>1098064</v>
          </cell>
        </row>
        <row r="43171">
          <cell r="A43171">
            <v>1098064</v>
          </cell>
        </row>
        <row r="43172">
          <cell r="A43172">
            <v>1098064</v>
          </cell>
        </row>
        <row r="43173">
          <cell r="A43173">
            <v>1098064</v>
          </cell>
        </row>
        <row r="43174">
          <cell r="A43174">
            <v>1098064</v>
          </cell>
        </row>
        <row r="43175">
          <cell r="A43175">
            <v>1098064</v>
          </cell>
        </row>
        <row r="43176">
          <cell r="A43176">
            <v>1098064</v>
          </cell>
        </row>
        <row r="43177">
          <cell r="A43177">
            <v>1098064</v>
          </cell>
        </row>
        <row r="43178">
          <cell r="A43178">
            <v>1098064</v>
          </cell>
        </row>
        <row r="43179">
          <cell r="A43179">
            <v>1098064</v>
          </cell>
        </row>
        <row r="43180">
          <cell r="A43180">
            <v>1098064</v>
          </cell>
        </row>
        <row r="43181">
          <cell r="A43181">
            <v>1098065</v>
          </cell>
        </row>
        <row r="43182">
          <cell r="A43182">
            <v>1098065</v>
          </cell>
        </row>
        <row r="43183">
          <cell r="A43183">
            <v>1098065</v>
          </cell>
        </row>
        <row r="43184">
          <cell r="A43184">
            <v>1098065</v>
          </cell>
        </row>
        <row r="43185">
          <cell r="A43185">
            <v>1098065</v>
          </cell>
        </row>
        <row r="43186">
          <cell r="A43186">
            <v>1098065</v>
          </cell>
        </row>
        <row r="43187">
          <cell r="A43187">
            <v>1098065</v>
          </cell>
        </row>
        <row r="43188">
          <cell r="A43188">
            <v>1098065</v>
          </cell>
        </row>
        <row r="43189">
          <cell r="A43189">
            <v>1098065</v>
          </cell>
        </row>
        <row r="43190">
          <cell r="A43190">
            <v>1098065</v>
          </cell>
        </row>
        <row r="43191">
          <cell r="A43191">
            <v>1098065</v>
          </cell>
        </row>
        <row r="43192">
          <cell r="A43192">
            <v>1098065</v>
          </cell>
        </row>
        <row r="43193">
          <cell r="A43193">
            <v>1098065</v>
          </cell>
        </row>
        <row r="43194">
          <cell r="A43194">
            <v>1098065</v>
          </cell>
        </row>
        <row r="43195">
          <cell r="A43195">
            <v>1098065</v>
          </cell>
        </row>
        <row r="43196">
          <cell r="A43196">
            <v>1098065</v>
          </cell>
        </row>
        <row r="43197">
          <cell r="A43197">
            <v>1098065</v>
          </cell>
        </row>
        <row r="43198">
          <cell r="A43198">
            <v>1098065</v>
          </cell>
        </row>
        <row r="43199">
          <cell r="A43199">
            <v>1098065</v>
          </cell>
        </row>
        <row r="43200">
          <cell r="A43200">
            <v>1098065</v>
          </cell>
        </row>
        <row r="43201">
          <cell r="A43201">
            <v>1098065</v>
          </cell>
        </row>
        <row r="43202">
          <cell r="A43202">
            <v>1098065</v>
          </cell>
        </row>
        <row r="43203">
          <cell r="A43203">
            <v>1098065</v>
          </cell>
        </row>
        <row r="43204">
          <cell r="A43204">
            <v>1098065</v>
          </cell>
        </row>
        <row r="43205">
          <cell r="A43205">
            <v>1098065</v>
          </cell>
        </row>
        <row r="43206">
          <cell r="A43206">
            <v>1098065</v>
          </cell>
        </row>
        <row r="43207">
          <cell r="A43207">
            <v>1098065</v>
          </cell>
        </row>
        <row r="43208">
          <cell r="A43208">
            <v>1098065</v>
          </cell>
        </row>
        <row r="43209">
          <cell r="A43209">
            <v>1098065</v>
          </cell>
        </row>
        <row r="43210">
          <cell r="A43210">
            <v>1098065</v>
          </cell>
        </row>
        <row r="43211">
          <cell r="A43211">
            <v>1098065</v>
          </cell>
        </row>
        <row r="43212">
          <cell r="A43212">
            <v>1098065</v>
          </cell>
        </row>
        <row r="43213">
          <cell r="A43213">
            <v>1098065</v>
          </cell>
        </row>
        <row r="43214">
          <cell r="A43214">
            <v>1098065</v>
          </cell>
        </row>
        <row r="43215">
          <cell r="A43215">
            <v>1098065</v>
          </cell>
        </row>
        <row r="43216">
          <cell r="A43216">
            <v>1098065</v>
          </cell>
        </row>
        <row r="43217">
          <cell r="A43217">
            <v>1098065</v>
          </cell>
        </row>
        <row r="43218">
          <cell r="A43218">
            <v>1098065</v>
          </cell>
        </row>
        <row r="43219">
          <cell r="A43219">
            <v>1098065</v>
          </cell>
        </row>
        <row r="43220">
          <cell r="A43220">
            <v>1098065</v>
          </cell>
        </row>
        <row r="43221">
          <cell r="A43221">
            <v>1098065</v>
          </cell>
        </row>
        <row r="43222">
          <cell r="A43222">
            <v>1098065</v>
          </cell>
        </row>
        <row r="43223">
          <cell r="A43223">
            <v>1098065</v>
          </cell>
        </row>
        <row r="43224">
          <cell r="A43224">
            <v>1098065</v>
          </cell>
        </row>
        <row r="43225">
          <cell r="A43225">
            <v>1098065</v>
          </cell>
        </row>
        <row r="43226">
          <cell r="A43226">
            <v>1098065</v>
          </cell>
        </row>
        <row r="43227">
          <cell r="A43227">
            <v>1098065</v>
          </cell>
        </row>
        <row r="43228">
          <cell r="A43228">
            <v>1098084</v>
          </cell>
        </row>
        <row r="43229">
          <cell r="A43229">
            <v>1098084</v>
          </cell>
        </row>
        <row r="43230">
          <cell r="A43230">
            <v>1098084</v>
          </cell>
        </row>
        <row r="43231">
          <cell r="A43231">
            <v>1098084</v>
          </cell>
        </row>
        <row r="43232">
          <cell r="A43232">
            <v>1098084</v>
          </cell>
        </row>
        <row r="43233">
          <cell r="A43233">
            <v>1098084</v>
          </cell>
        </row>
        <row r="43234">
          <cell r="A43234">
            <v>1098084</v>
          </cell>
        </row>
        <row r="43235">
          <cell r="A43235">
            <v>1098084</v>
          </cell>
        </row>
        <row r="43236">
          <cell r="A43236">
            <v>1098084</v>
          </cell>
        </row>
        <row r="43237">
          <cell r="A43237">
            <v>1098084</v>
          </cell>
        </row>
        <row r="43238">
          <cell r="A43238">
            <v>1098084</v>
          </cell>
        </row>
        <row r="43239">
          <cell r="A43239">
            <v>1098084</v>
          </cell>
        </row>
        <row r="43240">
          <cell r="A43240">
            <v>1098084</v>
          </cell>
        </row>
        <row r="43241">
          <cell r="A43241">
            <v>1098084</v>
          </cell>
        </row>
        <row r="43242">
          <cell r="A43242">
            <v>1098084</v>
          </cell>
        </row>
        <row r="43243">
          <cell r="A43243">
            <v>1098084</v>
          </cell>
        </row>
        <row r="43244">
          <cell r="A43244">
            <v>1098084</v>
          </cell>
        </row>
        <row r="43245">
          <cell r="A43245">
            <v>1098084</v>
          </cell>
        </row>
        <row r="43246">
          <cell r="A43246">
            <v>1098084</v>
          </cell>
        </row>
        <row r="43247">
          <cell r="A43247">
            <v>1098084</v>
          </cell>
        </row>
        <row r="43248">
          <cell r="A43248">
            <v>1098084</v>
          </cell>
        </row>
        <row r="43249">
          <cell r="A43249">
            <v>1098084</v>
          </cell>
        </row>
        <row r="43250">
          <cell r="A43250">
            <v>1098084</v>
          </cell>
        </row>
        <row r="43251">
          <cell r="A43251">
            <v>1098084</v>
          </cell>
        </row>
        <row r="43252">
          <cell r="A43252">
            <v>1098084</v>
          </cell>
        </row>
        <row r="43253">
          <cell r="A43253">
            <v>1098084</v>
          </cell>
        </row>
        <row r="43254">
          <cell r="A43254">
            <v>1098084</v>
          </cell>
        </row>
        <row r="43255">
          <cell r="A43255">
            <v>1098084</v>
          </cell>
        </row>
        <row r="43256">
          <cell r="A43256">
            <v>1098084</v>
          </cell>
        </row>
        <row r="43257">
          <cell r="A43257">
            <v>1098084</v>
          </cell>
        </row>
        <row r="43258">
          <cell r="A43258">
            <v>1098085</v>
          </cell>
        </row>
        <row r="43259">
          <cell r="A43259">
            <v>1098085</v>
          </cell>
        </row>
        <row r="43260">
          <cell r="A43260">
            <v>1098085</v>
          </cell>
        </row>
        <row r="43261">
          <cell r="A43261">
            <v>1098085</v>
          </cell>
        </row>
        <row r="43262">
          <cell r="A43262">
            <v>1098085</v>
          </cell>
        </row>
        <row r="43263">
          <cell r="A43263">
            <v>1098085</v>
          </cell>
        </row>
        <row r="43264">
          <cell r="A43264">
            <v>1098085</v>
          </cell>
        </row>
        <row r="43265">
          <cell r="A43265">
            <v>1098085</v>
          </cell>
        </row>
        <row r="43266">
          <cell r="A43266">
            <v>1098085</v>
          </cell>
        </row>
        <row r="43267">
          <cell r="A43267">
            <v>1098085</v>
          </cell>
        </row>
        <row r="43268">
          <cell r="A43268">
            <v>1098085</v>
          </cell>
        </row>
        <row r="43269">
          <cell r="A43269">
            <v>1098085</v>
          </cell>
        </row>
        <row r="43270">
          <cell r="A43270">
            <v>1098085</v>
          </cell>
        </row>
        <row r="43271">
          <cell r="A43271">
            <v>1098085</v>
          </cell>
        </row>
        <row r="43272">
          <cell r="A43272">
            <v>1098085</v>
          </cell>
        </row>
        <row r="43273">
          <cell r="A43273">
            <v>1098085</v>
          </cell>
        </row>
        <row r="43274">
          <cell r="A43274">
            <v>1098085</v>
          </cell>
        </row>
        <row r="43275">
          <cell r="A43275">
            <v>1098085</v>
          </cell>
        </row>
        <row r="43276">
          <cell r="A43276">
            <v>1098085</v>
          </cell>
        </row>
        <row r="43277">
          <cell r="A43277">
            <v>1098085</v>
          </cell>
        </row>
        <row r="43278">
          <cell r="A43278">
            <v>1098085</v>
          </cell>
        </row>
        <row r="43279">
          <cell r="A43279">
            <v>1098085</v>
          </cell>
        </row>
        <row r="43280">
          <cell r="A43280">
            <v>1098085</v>
          </cell>
        </row>
        <row r="43281">
          <cell r="A43281">
            <v>1098085</v>
          </cell>
        </row>
        <row r="43282">
          <cell r="A43282">
            <v>1098085</v>
          </cell>
        </row>
        <row r="43283">
          <cell r="A43283">
            <v>1098085</v>
          </cell>
        </row>
        <row r="43284">
          <cell r="A43284">
            <v>1098085</v>
          </cell>
        </row>
        <row r="43285">
          <cell r="A43285">
            <v>1098085</v>
          </cell>
        </row>
        <row r="43286">
          <cell r="A43286">
            <v>1098085</v>
          </cell>
        </row>
        <row r="43287">
          <cell r="A43287">
            <v>1098085</v>
          </cell>
        </row>
        <row r="43288">
          <cell r="A43288">
            <v>1098085</v>
          </cell>
        </row>
        <row r="43289">
          <cell r="A43289">
            <v>1098085</v>
          </cell>
        </row>
        <row r="43290">
          <cell r="A43290">
            <v>1098085</v>
          </cell>
        </row>
        <row r="43291">
          <cell r="A43291">
            <v>1098085</v>
          </cell>
        </row>
        <row r="43292">
          <cell r="A43292">
            <v>1098085</v>
          </cell>
        </row>
        <row r="43293">
          <cell r="A43293">
            <v>1098085</v>
          </cell>
        </row>
        <row r="43294">
          <cell r="A43294">
            <v>1098085</v>
          </cell>
        </row>
        <row r="43295">
          <cell r="A43295">
            <v>1098085</v>
          </cell>
        </row>
        <row r="43296">
          <cell r="A43296">
            <v>1098085</v>
          </cell>
        </row>
        <row r="43297">
          <cell r="A43297">
            <v>1098085</v>
          </cell>
        </row>
        <row r="43298">
          <cell r="A43298">
            <v>1098085</v>
          </cell>
        </row>
        <row r="43299">
          <cell r="A43299">
            <v>1098085</v>
          </cell>
        </row>
        <row r="43300">
          <cell r="A43300">
            <v>1098085</v>
          </cell>
        </row>
        <row r="43301">
          <cell r="A43301">
            <v>1098085</v>
          </cell>
        </row>
        <row r="43302">
          <cell r="A43302">
            <v>1098085</v>
          </cell>
        </row>
        <row r="43303">
          <cell r="A43303">
            <v>1098085</v>
          </cell>
        </row>
        <row r="43304">
          <cell r="A43304">
            <v>1098085</v>
          </cell>
        </row>
        <row r="43305">
          <cell r="A43305">
            <v>1098085</v>
          </cell>
        </row>
        <row r="43306">
          <cell r="A43306">
            <v>1098085</v>
          </cell>
        </row>
        <row r="43307">
          <cell r="A43307">
            <v>1098085</v>
          </cell>
        </row>
        <row r="43308">
          <cell r="A43308">
            <v>1098085</v>
          </cell>
        </row>
        <row r="43309">
          <cell r="A43309">
            <v>1098085</v>
          </cell>
        </row>
        <row r="43310">
          <cell r="A43310">
            <v>1098085</v>
          </cell>
        </row>
        <row r="43311">
          <cell r="A43311">
            <v>1098085</v>
          </cell>
        </row>
        <row r="43312">
          <cell r="A43312">
            <v>1098085</v>
          </cell>
        </row>
        <row r="43313">
          <cell r="A43313">
            <v>1098085</v>
          </cell>
        </row>
        <row r="43314">
          <cell r="A43314">
            <v>1098085</v>
          </cell>
        </row>
        <row r="43315">
          <cell r="A43315">
            <v>1098085</v>
          </cell>
        </row>
        <row r="43316">
          <cell r="A43316">
            <v>1098085</v>
          </cell>
        </row>
        <row r="43317">
          <cell r="A43317">
            <v>1098085</v>
          </cell>
        </row>
        <row r="43318">
          <cell r="A43318">
            <v>1098085</v>
          </cell>
        </row>
        <row r="43319">
          <cell r="A43319">
            <v>1098085</v>
          </cell>
        </row>
        <row r="43320">
          <cell r="A43320">
            <v>1098085</v>
          </cell>
        </row>
        <row r="43321">
          <cell r="A43321">
            <v>1098085</v>
          </cell>
        </row>
        <row r="43322">
          <cell r="A43322">
            <v>1098085</v>
          </cell>
        </row>
        <row r="43323">
          <cell r="A43323">
            <v>1098087</v>
          </cell>
        </row>
        <row r="43324">
          <cell r="A43324">
            <v>1098087</v>
          </cell>
        </row>
        <row r="43325">
          <cell r="A43325">
            <v>1098087</v>
          </cell>
        </row>
        <row r="43326">
          <cell r="A43326">
            <v>1098087</v>
          </cell>
        </row>
        <row r="43327">
          <cell r="A43327">
            <v>1098087</v>
          </cell>
        </row>
        <row r="43328">
          <cell r="A43328">
            <v>1098087</v>
          </cell>
        </row>
        <row r="43329">
          <cell r="A43329">
            <v>1098087</v>
          </cell>
        </row>
        <row r="43330">
          <cell r="A43330">
            <v>1098087</v>
          </cell>
        </row>
        <row r="43331">
          <cell r="A43331">
            <v>1098087</v>
          </cell>
        </row>
        <row r="43332">
          <cell r="A43332">
            <v>1098087</v>
          </cell>
        </row>
        <row r="43333">
          <cell r="A43333">
            <v>1098087</v>
          </cell>
        </row>
        <row r="43334">
          <cell r="A43334">
            <v>1098087</v>
          </cell>
        </row>
        <row r="43335">
          <cell r="A43335">
            <v>1098087</v>
          </cell>
        </row>
        <row r="43336">
          <cell r="A43336">
            <v>1098087</v>
          </cell>
        </row>
        <row r="43337">
          <cell r="A43337">
            <v>1098087</v>
          </cell>
        </row>
        <row r="43338">
          <cell r="A43338">
            <v>1098087</v>
          </cell>
        </row>
        <row r="43339">
          <cell r="A43339">
            <v>1098087</v>
          </cell>
        </row>
        <row r="43340">
          <cell r="A43340">
            <v>1098087</v>
          </cell>
        </row>
        <row r="43341">
          <cell r="A43341">
            <v>1098087</v>
          </cell>
        </row>
        <row r="43342">
          <cell r="A43342">
            <v>1098087</v>
          </cell>
        </row>
        <row r="43343">
          <cell r="A43343">
            <v>1098087</v>
          </cell>
        </row>
        <row r="43344">
          <cell r="A43344">
            <v>1098087</v>
          </cell>
        </row>
        <row r="43345">
          <cell r="A43345">
            <v>1098087</v>
          </cell>
        </row>
        <row r="43346">
          <cell r="A43346">
            <v>1098087</v>
          </cell>
        </row>
        <row r="43347">
          <cell r="A43347">
            <v>1098087</v>
          </cell>
        </row>
        <row r="43348">
          <cell r="A43348">
            <v>1098087</v>
          </cell>
        </row>
        <row r="43349">
          <cell r="A43349">
            <v>1098087</v>
          </cell>
        </row>
        <row r="43350">
          <cell r="A43350">
            <v>1098087</v>
          </cell>
        </row>
        <row r="43351">
          <cell r="A43351">
            <v>1098087</v>
          </cell>
        </row>
        <row r="43352">
          <cell r="A43352">
            <v>1098087</v>
          </cell>
        </row>
        <row r="43353">
          <cell r="A43353">
            <v>1098087</v>
          </cell>
        </row>
        <row r="43354">
          <cell r="A43354">
            <v>1098087</v>
          </cell>
        </row>
        <row r="43355">
          <cell r="A43355">
            <v>1098087</v>
          </cell>
        </row>
        <row r="43356">
          <cell r="A43356">
            <v>1098087</v>
          </cell>
        </row>
        <row r="43357">
          <cell r="A43357">
            <v>1098087</v>
          </cell>
        </row>
        <row r="43358">
          <cell r="A43358">
            <v>1098087</v>
          </cell>
        </row>
        <row r="43359">
          <cell r="A43359">
            <v>1098087</v>
          </cell>
        </row>
        <row r="43360">
          <cell r="A43360">
            <v>1098087</v>
          </cell>
        </row>
        <row r="43361">
          <cell r="A43361">
            <v>1098087</v>
          </cell>
        </row>
        <row r="43362">
          <cell r="A43362">
            <v>1098087</v>
          </cell>
        </row>
        <row r="43363">
          <cell r="A43363">
            <v>1098087</v>
          </cell>
        </row>
        <row r="43364">
          <cell r="A43364">
            <v>1098087</v>
          </cell>
        </row>
        <row r="43365">
          <cell r="A43365">
            <v>1098087</v>
          </cell>
        </row>
        <row r="43366">
          <cell r="A43366">
            <v>1098087</v>
          </cell>
        </row>
        <row r="43367">
          <cell r="A43367">
            <v>1098087</v>
          </cell>
        </row>
        <row r="43368">
          <cell r="A43368">
            <v>1098087</v>
          </cell>
        </row>
        <row r="43369">
          <cell r="A43369">
            <v>1098087</v>
          </cell>
        </row>
        <row r="43370">
          <cell r="A43370">
            <v>1098087</v>
          </cell>
        </row>
        <row r="43371">
          <cell r="A43371">
            <v>1098087</v>
          </cell>
        </row>
        <row r="43372">
          <cell r="A43372">
            <v>1098087</v>
          </cell>
        </row>
        <row r="43373">
          <cell r="A43373">
            <v>1098087</v>
          </cell>
        </row>
        <row r="43374">
          <cell r="A43374">
            <v>1098087</v>
          </cell>
        </row>
        <row r="43375">
          <cell r="A43375">
            <v>1098087</v>
          </cell>
        </row>
        <row r="43376">
          <cell r="A43376">
            <v>1098087</v>
          </cell>
        </row>
        <row r="43377">
          <cell r="A43377">
            <v>1098087</v>
          </cell>
        </row>
        <row r="43378">
          <cell r="A43378">
            <v>1098087</v>
          </cell>
        </row>
        <row r="43379">
          <cell r="A43379">
            <v>1098087</v>
          </cell>
        </row>
        <row r="43380">
          <cell r="A43380">
            <v>1098087</v>
          </cell>
        </row>
        <row r="43381">
          <cell r="A43381">
            <v>1098087</v>
          </cell>
        </row>
        <row r="43382">
          <cell r="A43382">
            <v>1098087</v>
          </cell>
        </row>
        <row r="43383">
          <cell r="A43383">
            <v>1098087</v>
          </cell>
        </row>
        <row r="43384">
          <cell r="A43384">
            <v>1098087</v>
          </cell>
        </row>
        <row r="43385">
          <cell r="A43385">
            <v>1098087</v>
          </cell>
        </row>
        <row r="43386">
          <cell r="A43386">
            <v>1098087</v>
          </cell>
        </row>
        <row r="43387">
          <cell r="A43387">
            <v>1098087</v>
          </cell>
        </row>
        <row r="43388">
          <cell r="A43388">
            <v>1098087</v>
          </cell>
        </row>
        <row r="43389">
          <cell r="A43389">
            <v>1098087</v>
          </cell>
        </row>
        <row r="43390">
          <cell r="A43390">
            <v>1098087</v>
          </cell>
        </row>
        <row r="43391">
          <cell r="A43391">
            <v>1098087</v>
          </cell>
        </row>
        <row r="43392">
          <cell r="A43392">
            <v>1098087</v>
          </cell>
        </row>
        <row r="43393">
          <cell r="A43393">
            <v>1098087</v>
          </cell>
        </row>
        <row r="43394">
          <cell r="A43394">
            <v>1098087</v>
          </cell>
        </row>
        <row r="43395">
          <cell r="A43395">
            <v>1098087</v>
          </cell>
        </row>
        <row r="43396">
          <cell r="A43396">
            <v>1098087</v>
          </cell>
        </row>
        <row r="43397">
          <cell r="A43397">
            <v>1098087</v>
          </cell>
        </row>
        <row r="43398">
          <cell r="A43398">
            <v>1098087</v>
          </cell>
        </row>
        <row r="43399">
          <cell r="A43399">
            <v>1098087</v>
          </cell>
        </row>
        <row r="43400">
          <cell r="A43400">
            <v>1098087</v>
          </cell>
        </row>
        <row r="43401">
          <cell r="A43401">
            <v>1098087</v>
          </cell>
        </row>
        <row r="43402">
          <cell r="A43402">
            <v>1098087</v>
          </cell>
        </row>
        <row r="43403">
          <cell r="A43403">
            <v>1098087</v>
          </cell>
        </row>
        <row r="43404">
          <cell r="A43404">
            <v>1098087</v>
          </cell>
        </row>
        <row r="43405">
          <cell r="A43405">
            <v>1098087</v>
          </cell>
        </row>
        <row r="43406">
          <cell r="A43406">
            <v>1098087</v>
          </cell>
        </row>
        <row r="43407">
          <cell r="A43407">
            <v>1098087</v>
          </cell>
        </row>
        <row r="43408">
          <cell r="A43408">
            <v>1098087</v>
          </cell>
        </row>
        <row r="43409">
          <cell r="A43409">
            <v>1098087</v>
          </cell>
        </row>
        <row r="43410">
          <cell r="A43410">
            <v>1098087</v>
          </cell>
        </row>
        <row r="43411">
          <cell r="A43411">
            <v>1098087</v>
          </cell>
        </row>
        <row r="43412">
          <cell r="A43412">
            <v>1098087</v>
          </cell>
        </row>
        <row r="43413">
          <cell r="A43413">
            <v>1098087</v>
          </cell>
        </row>
        <row r="43414">
          <cell r="A43414">
            <v>1098087</v>
          </cell>
        </row>
        <row r="43415">
          <cell r="A43415">
            <v>1098087</v>
          </cell>
        </row>
        <row r="43416">
          <cell r="A43416">
            <v>1098087</v>
          </cell>
        </row>
        <row r="43417">
          <cell r="A43417">
            <v>1098087</v>
          </cell>
        </row>
        <row r="43418">
          <cell r="A43418">
            <v>1098087</v>
          </cell>
        </row>
        <row r="43419">
          <cell r="A43419">
            <v>1098087</v>
          </cell>
        </row>
        <row r="43420">
          <cell r="A43420">
            <v>1098087</v>
          </cell>
        </row>
        <row r="43421">
          <cell r="A43421">
            <v>1098087</v>
          </cell>
        </row>
        <row r="43422">
          <cell r="A43422">
            <v>1098087</v>
          </cell>
        </row>
        <row r="43423">
          <cell r="A43423">
            <v>1098087</v>
          </cell>
        </row>
        <row r="43424">
          <cell r="A43424">
            <v>1098087</v>
          </cell>
        </row>
        <row r="43425">
          <cell r="A43425">
            <v>1098094</v>
          </cell>
        </row>
        <row r="43426">
          <cell r="A43426">
            <v>1098094</v>
          </cell>
        </row>
        <row r="43427">
          <cell r="A43427">
            <v>1098094</v>
          </cell>
        </row>
        <row r="43428">
          <cell r="A43428">
            <v>1098094</v>
          </cell>
        </row>
        <row r="43429">
          <cell r="A43429">
            <v>1098094</v>
          </cell>
        </row>
        <row r="43430">
          <cell r="A43430">
            <v>1098094</v>
          </cell>
        </row>
        <row r="43431">
          <cell r="A43431">
            <v>1098094</v>
          </cell>
        </row>
        <row r="43432">
          <cell r="A43432">
            <v>1098094</v>
          </cell>
        </row>
        <row r="43433">
          <cell r="A43433">
            <v>1098094</v>
          </cell>
        </row>
        <row r="43434">
          <cell r="A43434">
            <v>1098094</v>
          </cell>
        </row>
        <row r="43435">
          <cell r="A43435">
            <v>1098094</v>
          </cell>
        </row>
        <row r="43436">
          <cell r="A43436">
            <v>1098094</v>
          </cell>
        </row>
        <row r="43437">
          <cell r="A43437">
            <v>1098094</v>
          </cell>
        </row>
        <row r="43438">
          <cell r="A43438">
            <v>1098094</v>
          </cell>
        </row>
        <row r="43439">
          <cell r="A43439">
            <v>1098094</v>
          </cell>
        </row>
        <row r="43440">
          <cell r="A43440">
            <v>1098094</v>
          </cell>
        </row>
        <row r="43441">
          <cell r="A43441">
            <v>1098094</v>
          </cell>
        </row>
        <row r="43442">
          <cell r="A43442">
            <v>1098094</v>
          </cell>
        </row>
        <row r="43443">
          <cell r="A43443">
            <v>1098094</v>
          </cell>
        </row>
        <row r="43444">
          <cell r="A43444">
            <v>1098094</v>
          </cell>
        </row>
        <row r="43445">
          <cell r="A43445">
            <v>1098094</v>
          </cell>
        </row>
        <row r="43446">
          <cell r="A43446">
            <v>1098094</v>
          </cell>
        </row>
        <row r="43447">
          <cell r="A43447">
            <v>1098094</v>
          </cell>
        </row>
        <row r="43448">
          <cell r="A43448">
            <v>1098094</v>
          </cell>
        </row>
        <row r="43449">
          <cell r="A43449">
            <v>1098099</v>
          </cell>
        </row>
        <row r="43450">
          <cell r="A43450">
            <v>1098099</v>
          </cell>
        </row>
        <row r="43451">
          <cell r="A43451">
            <v>1098099</v>
          </cell>
        </row>
        <row r="43452">
          <cell r="A43452">
            <v>1098099</v>
          </cell>
        </row>
        <row r="43453">
          <cell r="A43453">
            <v>1098099</v>
          </cell>
        </row>
        <row r="43454">
          <cell r="A43454">
            <v>1098099</v>
          </cell>
        </row>
        <row r="43455">
          <cell r="A43455">
            <v>1098099</v>
          </cell>
        </row>
        <row r="43456">
          <cell r="A43456">
            <v>1098099</v>
          </cell>
        </row>
        <row r="43457">
          <cell r="A43457">
            <v>1098099</v>
          </cell>
        </row>
        <row r="43458">
          <cell r="A43458">
            <v>1098099</v>
          </cell>
        </row>
        <row r="43459">
          <cell r="A43459">
            <v>1098099</v>
          </cell>
        </row>
        <row r="43460">
          <cell r="A43460">
            <v>1098099</v>
          </cell>
        </row>
        <row r="43461">
          <cell r="A43461">
            <v>1098099</v>
          </cell>
        </row>
        <row r="43462">
          <cell r="A43462">
            <v>1098099</v>
          </cell>
        </row>
        <row r="43463">
          <cell r="A43463">
            <v>1098099</v>
          </cell>
        </row>
        <row r="43464">
          <cell r="A43464">
            <v>1098099</v>
          </cell>
        </row>
        <row r="43465">
          <cell r="A43465">
            <v>1098101</v>
          </cell>
        </row>
        <row r="43466">
          <cell r="A43466">
            <v>1098101</v>
          </cell>
        </row>
        <row r="43467">
          <cell r="A43467">
            <v>1098101</v>
          </cell>
        </row>
        <row r="43468">
          <cell r="A43468">
            <v>1098101</v>
          </cell>
        </row>
        <row r="43469">
          <cell r="A43469">
            <v>1098101</v>
          </cell>
        </row>
        <row r="43470">
          <cell r="A43470">
            <v>1098101</v>
          </cell>
        </row>
        <row r="43471">
          <cell r="A43471">
            <v>1098101</v>
          </cell>
        </row>
        <row r="43472">
          <cell r="A43472">
            <v>1098101</v>
          </cell>
        </row>
        <row r="43473">
          <cell r="A43473">
            <v>1098101</v>
          </cell>
        </row>
        <row r="43474">
          <cell r="A43474">
            <v>1098101</v>
          </cell>
        </row>
        <row r="43475">
          <cell r="A43475">
            <v>1098101</v>
          </cell>
        </row>
        <row r="43476">
          <cell r="A43476">
            <v>1098101</v>
          </cell>
        </row>
        <row r="43477">
          <cell r="A43477">
            <v>1098101</v>
          </cell>
        </row>
        <row r="43478">
          <cell r="A43478">
            <v>1098101</v>
          </cell>
        </row>
        <row r="43479">
          <cell r="A43479">
            <v>1098101</v>
          </cell>
        </row>
        <row r="43480">
          <cell r="A43480">
            <v>1098101</v>
          </cell>
        </row>
        <row r="43481">
          <cell r="A43481">
            <v>1098101</v>
          </cell>
        </row>
        <row r="43482">
          <cell r="A43482">
            <v>1098101</v>
          </cell>
        </row>
        <row r="43483">
          <cell r="A43483">
            <v>1098101</v>
          </cell>
        </row>
        <row r="43484">
          <cell r="A43484">
            <v>1098101</v>
          </cell>
        </row>
        <row r="43485">
          <cell r="A43485">
            <v>1098109</v>
          </cell>
        </row>
        <row r="43486">
          <cell r="A43486">
            <v>1098109</v>
          </cell>
        </row>
        <row r="43487">
          <cell r="A43487">
            <v>1098109</v>
          </cell>
        </row>
        <row r="43488">
          <cell r="A43488">
            <v>1098109</v>
          </cell>
        </row>
        <row r="43489">
          <cell r="A43489">
            <v>1098109</v>
          </cell>
        </row>
        <row r="43490">
          <cell r="A43490">
            <v>1098109</v>
          </cell>
        </row>
        <row r="43491">
          <cell r="A43491">
            <v>1098109</v>
          </cell>
        </row>
        <row r="43492">
          <cell r="A43492">
            <v>1098109</v>
          </cell>
        </row>
        <row r="43493">
          <cell r="A43493">
            <v>1098109</v>
          </cell>
        </row>
        <row r="43494">
          <cell r="A43494">
            <v>1098109</v>
          </cell>
        </row>
        <row r="43495">
          <cell r="A43495">
            <v>1098109</v>
          </cell>
        </row>
        <row r="43496">
          <cell r="A43496">
            <v>1098109</v>
          </cell>
        </row>
        <row r="43497">
          <cell r="A43497">
            <v>1098109</v>
          </cell>
        </row>
        <row r="43498">
          <cell r="A43498">
            <v>1098109</v>
          </cell>
        </row>
        <row r="43499">
          <cell r="A43499">
            <v>1098109</v>
          </cell>
        </row>
        <row r="43500">
          <cell r="A43500">
            <v>1098109</v>
          </cell>
        </row>
        <row r="43501">
          <cell r="A43501">
            <v>1098109</v>
          </cell>
        </row>
        <row r="43502">
          <cell r="A43502">
            <v>1098109</v>
          </cell>
        </row>
        <row r="43503">
          <cell r="A43503">
            <v>1098109</v>
          </cell>
        </row>
        <row r="43504">
          <cell r="A43504">
            <v>1098109</v>
          </cell>
        </row>
        <row r="43505">
          <cell r="A43505">
            <v>1098109</v>
          </cell>
        </row>
        <row r="43506">
          <cell r="A43506">
            <v>1098109</v>
          </cell>
        </row>
        <row r="43507">
          <cell r="A43507">
            <v>1098109</v>
          </cell>
        </row>
        <row r="43508">
          <cell r="A43508">
            <v>1098109</v>
          </cell>
        </row>
        <row r="43509">
          <cell r="A43509">
            <v>1098109</v>
          </cell>
        </row>
        <row r="43510">
          <cell r="A43510">
            <v>1098109</v>
          </cell>
        </row>
        <row r="43511">
          <cell r="A43511">
            <v>1098109</v>
          </cell>
        </row>
        <row r="43512">
          <cell r="A43512">
            <v>1098109</v>
          </cell>
        </row>
        <row r="43513">
          <cell r="A43513">
            <v>1098109</v>
          </cell>
        </row>
        <row r="43514">
          <cell r="A43514">
            <v>1098109</v>
          </cell>
        </row>
        <row r="43515">
          <cell r="A43515">
            <v>1098109</v>
          </cell>
        </row>
        <row r="43516">
          <cell r="A43516">
            <v>1098109</v>
          </cell>
        </row>
        <row r="43517">
          <cell r="A43517">
            <v>1098109</v>
          </cell>
        </row>
        <row r="43518">
          <cell r="A43518">
            <v>1098109</v>
          </cell>
        </row>
        <row r="43519">
          <cell r="A43519">
            <v>1098109</v>
          </cell>
        </row>
        <row r="43520">
          <cell r="A43520">
            <v>1098109</v>
          </cell>
        </row>
        <row r="43521">
          <cell r="A43521">
            <v>1098109</v>
          </cell>
        </row>
        <row r="43522">
          <cell r="A43522">
            <v>1098109</v>
          </cell>
        </row>
        <row r="43523">
          <cell r="A43523">
            <v>1098109</v>
          </cell>
        </row>
        <row r="43524">
          <cell r="A43524">
            <v>1098109</v>
          </cell>
        </row>
        <row r="43525">
          <cell r="A43525">
            <v>1098109</v>
          </cell>
        </row>
        <row r="43526">
          <cell r="A43526">
            <v>1098109</v>
          </cell>
        </row>
        <row r="43527">
          <cell r="A43527">
            <v>1098109</v>
          </cell>
        </row>
        <row r="43528">
          <cell r="A43528">
            <v>1098109</v>
          </cell>
        </row>
        <row r="43529">
          <cell r="A43529">
            <v>1098109</v>
          </cell>
        </row>
        <row r="43530">
          <cell r="A43530">
            <v>1098109</v>
          </cell>
        </row>
        <row r="43531">
          <cell r="A43531">
            <v>1098109</v>
          </cell>
        </row>
        <row r="43532">
          <cell r="A43532">
            <v>1098109</v>
          </cell>
        </row>
        <row r="43533">
          <cell r="A43533">
            <v>1098109</v>
          </cell>
        </row>
        <row r="43534">
          <cell r="A43534">
            <v>1098109</v>
          </cell>
        </row>
        <row r="43535">
          <cell r="A43535">
            <v>1098109</v>
          </cell>
        </row>
        <row r="43536">
          <cell r="A43536">
            <v>1098109</v>
          </cell>
        </row>
        <row r="43537">
          <cell r="A43537">
            <v>1098109</v>
          </cell>
        </row>
        <row r="43538">
          <cell r="A43538">
            <v>1098109</v>
          </cell>
        </row>
        <row r="43539">
          <cell r="A43539">
            <v>1098109</v>
          </cell>
        </row>
        <row r="43540">
          <cell r="A43540">
            <v>1098109</v>
          </cell>
        </row>
        <row r="43541">
          <cell r="A43541">
            <v>1098111</v>
          </cell>
        </row>
        <row r="43542">
          <cell r="A43542">
            <v>1098112</v>
          </cell>
        </row>
        <row r="43543">
          <cell r="A43543">
            <v>1098112</v>
          </cell>
        </row>
        <row r="43544">
          <cell r="A43544">
            <v>1098112</v>
          </cell>
        </row>
        <row r="43545">
          <cell r="A43545">
            <v>1098112</v>
          </cell>
        </row>
        <row r="43546">
          <cell r="A43546">
            <v>1098112</v>
          </cell>
        </row>
        <row r="43547">
          <cell r="A43547">
            <v>1098112</v>
          </cell>
        </row>
        <row r="43548">
          <cell r="A43548">
            <v>1098112</v>
          </cell>
        </row>
        <row r="43549">
          <cell r="A43549">
            <v>1098112</v>
          </cell>
        </row>
        <row r="43550">
          <cell r="A43550">
            <v>1098112</v>
          </cell>
        </row>
        <row r="43551">
          <cell r="A43551">
            <v>1098112</v>
          </cell>
        </row>
        <row r="43552">
          <cell r="A43552">
            <v>1098112</v>
          </cell>
        </row>
        <row r="43553">
          <cell r="A43553">
            <v>1098112</v>
          </cell>
        </row>
        <row r="43554">
          <cell r="A43554">
            <v>1098112</v>
          </cell>
        </row>
        <row r="43555">
          <cell r="A43555">
            <v>1098112</v>
          </cell>
        </row>
        <row r="43556">
          <cell r="A43556">
            <v>1098112</v>
          </cell>
        </row>
        <row r="43557">
          <cell r="A43557">
            <v>1098112</v>
          </cell>
        </row>
        <row r="43558">
          <cell r="A43558">
            <v>1098131</v>
          </cell>
        </row>
        <row r="43559">
          <cell r="A43559">
            <v>1098131</v>
          </cell>
        </row>
        <row r="43560">
          <cell r="A43560">
            <v>1098131</v>
          </cell>
        </row>
        <row r="43561">
          <cell r="A43561">
            <v>1098131</v>
          </cell>
        </row>
        <row r="43562">
          <cell r="A43562">
            <v>1098131</v>
          </cell>
        </row>
        <row r="43563">
          <cell r="A43563">
            <v>1098131</v>
          </cell>
        </row>
        <row r="43564">
          <cell r="A43564">
            <v>1098131</v>
          </cell>
        </row>
        <row r="43565">
          <cell r="A43565">
            <v>1098131</v>
          </cell>
        </row>
        <row r="43566">
          <cell r="A43566">
            <v>1098131</v>
          </cell>
        </row>
        <row r="43567">
          <cell r="A43567">
            <v>1098131</v>
          </cell>
        </row>
        <row r="43568">
          <cell r="A43568">
            <v>1098131</v>
          </cell>
        </row>
        <row r="43569">
          <cell r="A43569">
            <v>1098131</v>
          </cell>
        </row>
        <row r="43570">
          <cell r="A43570">
            <v>1098131</v>
          </cell>
        </row>
        <row r="43571">
          <cell r="A43571">
            <v>1098131</v>
          </cell>
        </row>
        <row r="43572">
          <cell r="A43572">
            <v>1098131</v>
          </cell>
        </row>
        <row r="43573">
          <cell r="A43573">
            <v>1098131</v>
          </cell>
        </row>
        <row r="43574">
          <cell r="A43574">
            <v>1098131</v>
          </cell>
        </row>
        <row r="43575">
          <cell r="A43575">
            <v>1098131</v>
          </cell>
        </row>
        <row r="43576">
          <cell r="A43576">
            <v>1098131</v>
          </cell>
        </row>
        <row r="43577">
          <cell r="A43577">
            <v>1098131</v>
          </cell>
        </row>
        <row r="43578">
          <cell r="A43578">
            <v>1098131</v>
          </cell>
        </row>
        <row r="43579">
          <cell r="A43579">
            <v>1098131</v>
          </cell>
        </row>
        <row r="43580">
          <cell r="A43580">
            <v>1098131</v>
          </cell>
        </row>
        <row r="43581">
          <cell r="A43581">
            <v>1098131</v>
          </cell>
        </row>
        <row r="43582">
          <cell r="A43582">
            <v>1098131</v>
          </cell>
        </row>
        <row r="43583">
          <cell r="A43583">
            <v>1098131</v>
          </cell>
        </row>
        <row r="43584">
          <cell r="A43584">
            <v>1098131</v>
          </cell>
        </row>
        <row r="43585">
          <cell r="A43585">
            <v>1098131</v>
          </cell>
        </row>
        <row r="43586">
          <cell r="A43586">
            <v>1098131</v>
          </cell>
        </row>
        <row r="43587">
          <cell r="A43587">
            <v>1098131</v>
          </cell>
        </row>
        <row r="43588">
          <cell r="A43588">
            <v>1098131</v>
          </cell>
        </row>
        <row r="43589">
          <cell r="A43589">
            <v>1098131</v>
          </cell>
        </row>
        <row r="43590">
          <cell r="A43590">
            <v>1098131</v>
          </cell>
        </row>
        <row r="43591">
          <cell r="A43591">
            <v>1098131</v>
          </cell>
        </row>
        <row r="43592">
          <cell r="A43592">
            <v>1098131</v>
          </cell>
        </row>
        <row r="43593">
          <cell r="A43593">
            <v>1098131</v>
          </cell>
        </row>
        <row r="43594">
          <cell r="A43594">
            <v>1098131</v>
          </cell>
        </row>
        <row r="43595">
          <cell r="A43595">
            <v>1098131</v>
          </cell>
        </row>
        <row r="43596">
          <cell r="A43596">
            <v>1098131</v>
          </cell>
        </row>
        <row r="43597">
          <cell r="A43597">
            <v>1098131</v>
          </cell>
        </row>
        <row r="43598">
          <cell r="A43598">
            <v>1098131</v>
          </cell>
        </row>
        <row r="43599">
          <cell r="A43599">
            <v>1098131</v>
          </cell>
        </row>
        <row r="43600">
          <cell r="A43600">
            <v>1098131</v>
          </cell>
        </row>
        <row r="43601">
          <cell r="A43601">
            <v>1098131</v>
          </cell>
        </row>
        <row r="43602">
          <cell r="A43602">
            <v>1098133</v>
          </cell>
        </row>
        <row r="43603">
          <cell r="A43603">
            <v>1098133</v>
          </cell>
        </row>
        <row r="43604">
          <cell r="A43604">
            <v>1098133</v>
          </cell>
        </row>
        <row r="43605">
          <cell r="A43605">
            <v>1098133</v>
          </cell>
        </row>
        <row r="43606">
          <cell r="A43606">
            <v>1098133</v>
          </cell>
        </row>
        <row r="43607">
          <cell r="A43607">
            <v>1098133</v>
          </cell>
        </row>
        <row r="43608">
          <cell r="A43608">
            <v>1098133</v>
          </cell>
        </row>
        <row r="43609">
          <cell r="A43609">
            <v>1098133</v>
          </cell>
        </row>
        <row r="43610">
          <cell r="A43610">
            <v>1098133</v>
          </cell>
        </row>
        <row r="43611">
          <cell r="A43611">
            <v>1098133</v>
          </cell>
        </row>
        <row r="43612">
          <cell r="A43612">
            <v>1098133</v>
          </cell>
        </row>
        <row r="43613">
          <cell r="A43613">
            <v>1098133</v>
          </cell>
        </row>
        <row r="43614">
          <cell r="A43614">
            <v>1098133</v>
          </cell>
        </row>
        <row r="43615">
          <cell r="A43615">
            <v>1098133</v>
          </cell>
        </row>
        <row r="43616">
          <cell r="A43616">
            <v>1098133</v>
          </cell>
        </row>
        <row r="43617">
          <cell r="A43617">
            <v>1098133</v>
          </cell>
        </row>
        <row r="43618">
          <cell r="A43618">
            <v>1098133</v>
          </cell>
        </row>
        <row r="43619">
          <cell r="A43619">
            <v>1098133</v>
          </cell>
        </row>
        <row r="43620">
          <cell r="A43620">
            <v>1098133</v>
          </cell>
        </row>
        <row r="43621">
          <cell r="A43621">
            <v>1098133</v>
          </cell>
        </row>
        <row r="43622">
          <cell r="A43622">
            <v>1098133</v>
          </cell>
        </row>
        <row r="43623">
          <cell r="A43623">
            <v>1098133</v>
          </cell>
        </row>
        <row r="43624">
          <cell r="A43624">
            <v>1098133</v>
          </cell>
        </row>
        <row r="43625">
          <cell r="A43625">
            <v>1098133</v>
          </cell>
        </row>
        <row r="43626">
          <cell r="A43626">
            <v>1098133</v>
          </cell>
        </row>
        <row r="43627">
          <cell r="A43627">
            <v>1098133</v>
          </cell>
        </row>
        <row r="43628">
          <cell r="A43628">
            <v>1098133</v>
          </cell>
        </row>
        <row r="43629">
          <cell r="A43629">
            <v>1098133</v>
          </cell>
        </row>
        <row r="43630">
          <cell r="A43630">
            <v>1098133</v>
          </cell>
        </row>
        <row r="43631">
          <cell r="A43631">
            <v>1098133</v>
          </cell>
        </row>
        <row r="43632">
          <cell r="A43632">
            <v>1098133</v>
          </cell>
        </row>
        <row r="43633">
          <cell r="A43633">
            <v>1098133</v>
          </cell>
        </row>
        <row r="43634">
          <cell r="A43634">
            <v>1098133</v>
          </cell>
        </row>
        <row r="43635">
          <cell r="A43635">
            <v>1098133</v>
          </cell>
        </row>
        <row r="43636">
          <cell r="A43636">
            <v>1098133</v>
          </cell>
        </row>
        <row r="43637">
          <cell r="A43637">
            <v>1098133</v>
          </cell>
        </row>
        <row r="43638">
          <cell r="A43638">
            <v>1098133</v>
          </cell>
        </row>
        <row r="43639">
          <cell r="A43639">
            <v>1098133</v>
          </cell>
        </row>
        <row r="43640">
          <cell r="A43640">
            <v>1098133</v>
          </cell>
        </row>
        <row r="43641">
          <cell r="A43641">
            <v>1098133</v>
          </cell>
        </row>
        <row r="43642">
          <cell r="A43642">
            <v>1098133</v>
          </cell>
        </row>
        <row r="43643">
          <cell r="A43643">
            <v>1098133</v>
          </cell>
        </row>
        <row r="43644">
          <cell r="A43644">
            <v>1098134</v>
          </cell>
        </row>
        <row r="43645">
          <cell r="A43645">
            <v>1098134</v>
          </cell>
        </row>
        <row r="43646">
          <cell r="A43646">
            <v>1098134</v>
          </cell>
        </row>
        <row r="43647">
          <cell r="A43647">
            <v>1098134</v>
          </cell>
        </row>
        <row r="43648">
          <cell r="A43648">
            <v>1098134</v>
          </cell>
        </row>
        <row r="43649">
          <cell r="A43649">
            <v>1098134</v>
          </cell>
        </row>
        <row r="43650">
          <cell r="A43650">
            <v>1098134</v>
          </cell>
        </row>
        <row r="43651">
          <cell r="A43651">
            <v>1098134</v>
          </cell>
        </row>
        <row r="43652">
          <cell r="A43652">
            <v>1098136</v>
          </cell>
        </row>
        <row r="43653">
          <cell r="A43653">
            <v>1098136</v>
          </cell>
        </row>
        <row r="43654">
          <cell r="A43654">
            <v>1098136</v>
          </cell>
        </row>
        <row r="43655">
          <cell r="A43655">
            <v>1098136</v>
          </cell>
        </row>
        <row r="43656">
          <cell r="A43656">
            <v>1098136</v>
          </cell>
        </row>
        <row r="43657">
          <cell r="A43657">
            <v>1098138</v>
          </cell>
        </row>
        <row r="43658">
          <cell r="A43658">
            <v>1098142</v>
          </cell>
        </row>
        <row r="43659">
          <cell r="A43659">
            <v>1098142</v>
          </cell>
        </row>
        <row r="43660">
          <cell r="A43660">
            <v>1098142</v>
          </cell>
        </row>
        <row r="43661">
          <cell r="A43661">
            <v>1098142</v>
          </cell>
        </row>
        <row r="43662">
          <cell r="A43662">
            <v>1098142</v>
          </cell>
        </row>
        <row r="43663">
          <cell r="A43663">
            <v>1098174</v>
          </cell>
        </row>
        <row r="43664">
          <cell r="A43664">
            <v>1098174</v>
          </cell>
        </row>
        <row r="43665">
          <cell r="A43665">
            <v>1098174</v>
          </cell>
        </row>
        <row r="43666">
          <cell r="A43666">
            <v>1098174</v>
          </cell>
        </row>
        <row r="43667">
          <cell r="A43667">
            <v>1098174</v>
          </cell>
        </row>
        <row r="43668">
          <cell r="A43668">
            <v>1098174</v>
          </cell>
        </row>
        <row r="43669">
          <cell r="A43669">
            <v>1098174</v>
          </cell>
        </row>
        <row r="43670">
          <cell r="A43670">
            <v>1098174</v>
          </cell>
        </row>
        <row r="43671">
          <cell r="A43671">
            <v>1098174</v>
          </cell>
        </row>
        <row r="43672">
          <cell r="A43672">
            <v>1098174</v>
          </cell>
        </row>
        <row r="43673">
          <cell r="A43673">
            <v>1098174</v>
          </cell>
        </row>
        <row r="43674">
          <cell r="A43674">
            <v>1098174</v>
          </cell>
        </row>
        <row r="43675">
          <cell r="A43675">
            <v>1098174</v>
          </cell>
        </row>
        <row r="43676">
          <cell r="A43676">
            <v>1098179</v>
          </cell>
        </row>
        <row r="43677">
          <cell r="A43677">
            <v>1098179</v>
          </cell>
        </row>
        <row r="43678">
          <cell r="A43678">
            <v>1098179</v>
          </cell>
        </row>
        <row r="43679">
          <cell r="A43679">
            <v>1098188</v>
          </cell>
        </row>
        <row r="43680">
          <cell r="A43680">
            <v>1098188</v>
          </cell>
        </row>
        <row r="43681">
          <cell r="A43681">
            <v>1098188</v>
          </cell>
        </row>
        <row r="43682">
          <cell r="A43682">
            <v>1098188</v>
          </cell>
        </row>
        <row r="43683">
          <cell r="A43683">
            <v>1098188</v>
          </cell>
        </row>
        <row r="43684">
          <cell r="A43684">
            <v>1098188</v>
          </cell>
        </row>
        <row r="43685">
          <cell r="A43685">
            <v>1098189</v>
          </cell>
        </row>
        <row r="43686">
          <cell r="A43686">
            <v>1098189</v>
          </cell>
        </row>
        <row r="43687">
          <cell r="A43687">
            <v>1098189</v>
          </cell>
        </row>
        <row r="43688">
          <cell r="A43688">
            <v>1098189</v>
          </cell>
        </row>
        <row r="43689">
          <cell r="A43689">
            <v>1098189</v>
          </cell>
        </row>
        <row r="43690">
          <cell r="A43690">
            <v>1098189</v>
          </cell>
        </row>
        <row r="43691">
          <cell r="A43691">
            <v>1098189</v>
          </cell>
        </row>
        <row r="43692">
          <cell r="A43692">
            <v>1098190</v>
          </cell>
        </row>
        <row r="43693">
          <cell r="A43693">
            <v>1098190</v>
          </cell>
        </row>
        <row r="43694">
          <cell r="A43694">
            <v>1098190</v>
          </cell>
        </row>
        <row r="43695">
          <cell r="A43695">
            <v>1098190</v>
          </cell>
        </row>
        <row r="43696">
          <cell r="A43696">
            <v>1098190</v>
          </cell>
        </row>
        <row r="43697">
          <cell r="A43697">
            <v>1098190</v>
          </cell>
        </row>
        <row r="43698">
          <cell r="A43698">
            <v>1098194</v>
          </cell>
        </row>
        <row r="43699">
          <cell r="A43699">
            <v>1098194</v>
          </cell>
        </row>
        <row r="43700">
          <cell r="A43700">
            <v>1098194</v>
          </cell>
        </row>
        <row r="43701">
          <cell r="A43701">
            <v>1098194</v>
          </cell>
        </row>
        <row r="43702">
          <cell r="A43702">
            <v>1098194</v>
          </cell>
        </row>
        <row r="43703">
          <cell r="A43703">
            <v>1098194</v>
          </cell>
        </row>
        <row r="43704">
          <cell r="A43704">
            <v>1098194</v>
          </cell>
        </row>
        <row r="43705">
          <cell r="A43705">
            <v>1098194</v>
          </cell>
        </row>
        <row r="43706">
          <cell r="A43706">
            <v>1098194</v>
          </cell>
        </row>
        <row r="43707">
          <cell r="A43707">
            <v>1098194</v>
          </cell>
        </row>
        <row r="43708">
          <cell r="A43708">
            <v>1098194</v>
          </cell>
        </row>
        <row r="43709">
          <cell r="A43709">
            <v>1098194</v>
          </cell>
        </row>
        <row r="43710">
          <cell r="A43710">
            <v>1098194</v>
          </cell>
        </row>
        <row r="43711">
          <cell r="A43711">
            <v>1098194</v>
          </cell>
        </row>
        <row r="43712">
          <cell r="A43712">
            <v>1098194</v>
          </cell>
        </row>
        <row r="43713">
          <cell r="A43713">
            <v>1098194</v>
          </cell>
        </row>
        <row r="43714">
          <cell r="A43714">
            <v>1098194</v>
          </cell>
        </row>
        <row r="43715">
          <cell r="A43715">
            <v>1098194</v>
          </cell>
        </row>
        <row r="43716">
          <cell r="A43716">
            <v>1098194</v>
          </cell>
        </row>
        <row r="43717">
          <cell r="A43717">
            <v>1098194</v>
          </cell>
        </row>
        <row r="43718">
          <cell r="A43718">
            <v>1098194</v>
          </cell>
        </row>
        <row r="43719">
          <cell r="A43719">
            <v>1098194</v>
          </cell>
        </row>
        <row r="43720">
          <cell r="A43720">
            <v>1098197</v>
          </cell>
        </row>
        <row r="43721">
          <cell r="A43721">
            <v>1098197</v>
          </cell>
        </row>
        <row r="43722">
          <cell r="A43722">
            <v>1098198</v>
          </cell>
        </row>
        <row r="43723">
          <cell r="A43723">
            <v>1098199</v>
          </cell>
        </row>
        <row r="43724">
          <cell r="A43724">
            <v>1098200</v>
          </cell>
        </row>
        <row r="43725">
          <cell r="A43725">
            <v>1098200</v>
          </cell>
        </row>
        <row r="43726">
          <cell r="A43726">
            <v>1098230</v>
          </cell>
        </row>
        <row r="43727">
          <cell r="A43727">
            <v>1098230</v>
          </cell>
        </row>
        <row r="43728">
          <cell r="A43728">
            <v>1098230</v>
          </cell>
        </row>
        <row r="43729">
          <cell r="A43729">
            <v>1098230</v>
          </cell>
        </row>
        <row r="43730">
          <cell r="A43730">
            <v>1098230</v>
          </cell>
        </row>
        <row r="43731">
          <cell r="A43731">
            <v>1098230</v>
          </cell>
        </row>
        <row r="43732">
          <cell r="A43732">
            <v>1098230</v>
          </cell>
        </row>
        <row r="43733">
          <cell r="A43733">
            <v>1098230</v>
          </cell>
        </row>
        <row r="43734">
          <cell r="A43734">
            <v>1098230</v>
          </cell>
        </row>
        <row r="43735">
          <cell r="A43735">
            <v>1098230</v>
          </cell>
        </row>
        <row r="43736">
          <cell r="A43736">
            <v>1098230</v>
          </cell>
        </row>
        <row r="43737">
          <cell r="A43737">
            <v>1098230</v>
          </cell>
        </row>
        <row r="43738">
          <cell r="A43738">
            <v>1098230</v>
          </cell>
        </row>
        <row r="43739">
          <cell r="A43739">
            <v>1098230</v>
          </cell>
        </row>
        <row r="43740">
          <cell r="A43740">
            <v>1098230</v>
          </cell>
        </row>
        <row r="43741">
          <cell r="A43741">
            <v>1098230</v>
          </cell>
        </row>
        <row r="43742">
          <cell r="A43742">
            <v>1098244</v>
          </cell>
        </row>
        <row r="43743">
          <cell r="A43743">
            <v>1098244</v>
          </cell>
        </row>
        <row r="43744">
          <cell r="A43744">
            <v>1098244</v>
          </cell>
        </row>
        <row r="43745">
          <cell r="A43745">
            <v>1098244</v>
          </cell>
        </row>
        <row r="43746">
          <cell r="A43746">
            <v>1098244</v>
          </cell>
        </row>
        <row r="43747">
          <cell r="A43747">
            <v>1098244</v>
          </cell>
        </row>
        <row r="43748">
          <cell r="A43748">
            <v>1098244</v>
          </cell>
        </row>
        <row r="43749">
          <cell r="A43749">
            <v>1098244</v>
          </cell>
        </row>
        <row r="43750">
          <cell r="A43750">
            <v>1098244</v>
          </cell>
        </row>
        <row r="43751">
          <cell r="A43751">
            <v>1098292</v>
          </cell>
        </row>
        <row r="43752">
          <cell r="A43752">
            <v>1098292</v>
          </cell>
        </row>
        <row r="43753">
          <cell r="A43753">
            <v>1098292</v>
          </cell>
        </row>
        <row r="43754">
          <cell r="A43754">
            <v>1098292</v>
          </cell>
        </row>
        <row r="43755">
          <cell r="A43755">
            <v>1098298</v>
          </cell>
        </row>
        <row r="43756">
          <cell r="A43756">
            <v>1098298</v>
          </cell>
        </row>
        <row r="43757">
          <cell r="A43757">
            <v>1098298</v>
          </cell>
        </row>
        <row r="43758">
          <cell r="A43758">
            <v>1098298</v>
          </cell>
        </row>
        <row r="43759">
          <cell r="A43759">
            <v>1098298</v>
          </cell>
        </row>
        <row r="43760">
          <cell r="A43760">
            <v>1098300</v>
          </cell>
        </row>
        <row r="43761">
          <cell r="A43761">
            <v>1098300</v>
          </cell>
        </row>
        <row r="43762">
          <cell r="A43762">
            <v>1098300</v>
          </cell>
        </row>
        <row r="43763">
          <cell r="A43763">
            <v>1098300</v>
          </cell>
        </row>
        <row r="43764">
          <cell r="A43764">
            <v>1098300</v>
          </cell>
        </row>
        <row r="43765">
          <cell r="A43765">
            <v>1098300</v>
          </cell>
        </row>
        <row r="43766">
          <cell r="A43766">
            <v>1098300</v>
          </cell>
        </row>
        <row r="43767">
          <cell r="A43767">
            <v>1098300</v>
          </cell>
        </row>
        <row r="43768">
          <cell r="A43768">
            <v>1098300</v>
          </cell>
        </row>
        <row r="43769">
          <cell r="A43769">
            <v>1098300</v>
          </cell>
        </row>
        <row r="43770">
          <cell r="A43770">
            <v>1098302</v>
          </cell>
        </row>
        <row r="43771">
          <cell r="A43771">
            <v>1098302</v>
          </cell>
        </row>
        <row r="43772">
          <cell r="A43772">
            <v>1098302</v>
          </cell>
        </row>
        <row r="43773">
          <cell r="A43773">
            <v>1098302</v>
          </cell>
        </row>
        <row r="43774">
          <cell r="A43774">
            <v>1098302</v>
          </cell>
        </row>
        <row r="43775">
          <cell r="A43775">
            <v>1098302</v>
          </cell>
        </row>
        <row r="43776">
          <cell r="A43776">
            <v>1098303</v>
          </cell>
        </row>
        <row r="43777">
          <cell r="A43777">
            <v>1098303</v>
          </cell>
        </row>
        <row r="43778">
          <cell r="A43778">
            <v>1098305</v>
          </cell>
        </row>
        <row r="43779">
          <cell r="A43779">
            <v>1098305</v>
          </cell>
        </row>
        <row r="43780">
          <cell r="A43780">
            <v>1098305</v>
          </cell>
        </row>
        <row r="43781">
          <cell r="A43781">
            <v>1098305</v>
          </cell>
        </row>
        <row r="43782">
          <cell r="A43782">
            <v>1098305</v>
          </cell>
        </row>
        <row r="43783">
          <cell r="A43783">
            <v>1098305</v>
          </cell>
        </row>
        <row r="43784">
          <cell r="A43784">
            <v>1098305</v>
          </cell>
        </row>
        <row r="43785">
          <cell r="A43785">
            <v>1098305</v>
          </cell>
        </row>
        <row r="43786">
          <cell r="A43786">
            <v>1098305</v>
          </cell>
        </row>
        <row r="43787">
          <cell r="A43787">
            <v>1098305</v>
          </cell>
        </row>
        <row r="43788">
          <cell r="A43788">
            <v>1098305</v>
          </cell>
        </row>
        <row r="43789">
          <cell r="A43789">
            <v>1098305</v>
          </cell>
        </row>
        <row r="43790">
          <cell r="A43790">
            <v>1098305</v>
          </cell>
        </row>
        <row r="43791">
          <cell r="A43791">
            <v>1098305</v>
          </cell>
        </row>
        <row r="43792">
          <cell r="A43792">
            <v>1098305</v>
          </cell>
        </row>
        <row r="43793">
          <cell r="A43793">
            <v>1098305</v>
          </cell>
        </row>
        <row r="43794">
          <cell r="A43794">
            <v>1098307</v>
          </cell>
        </row>
        <row r="43795">
          <cell r="A43795">
            <v>1098307</v>
          </cell>
        </row>
        <row r="43796">
          <cell r="A43796">
            <v>1098307</v>
          </cell>
        </row>
        <row r="43797">
          <cell r="A43797">
            <v>1098307</v>
          </cell>
        </row>
        <row r="43798">
          <cell r="A43798">
            <v>1098307</v>
          </cell>
        </row>
        <row r="43799">
          <cell r="A43799">
            <v>1098307</v>
          </cell>
        </row>
        <row r="43800">
          <cell r="A43800">
            <v>1098307</v>
          </cell>
        </row>
        <row r="43801">
          <cell r="A43801">
            <v>1098307</v>
          </cell>
        </row>
        <row r="43802">
          <cell r="A43802">
            <v>1098308</v>
          </cell>
        </row>
        <row r="43803">
          <cell r="A43803">
            <v>1098309</v>
          </cell>
        </row>
        <row r="43804">
          <cell r="A43804">
            <v>1098309</v>
          </cell>
        </row>
        <row r="43805">
          <cell r="A43805">
            <v>1098310</v>
          </cell>
        </row>
        <row r="43806">
          <cell r="A43806">
            <v>1098310</v>
          </cell>
        </row>
        <row r="43807">
          <cell r="A43807">
            <v>1098310</v>
          </cell>
        </row>
        <row r="43808">
          <cell r="A43808">
            <v>1098310</v>
          </cell>
        </row>
        <row r="43809">
          <cell r="A43809">
            <v>1098310</v>
          </cell>
        </row>
        <row r="43810">
          <cell r="A43810">
            <v>1098310</v>
          </cell>
        </row>
        <row r="43811">
          <cell r="A43811">
            <v>1098310</v>
          </cell>
        </row>
        <row r="43812">
          <cell r="A43812">
            <v>1098310</v>
          </cell>
        </row>
        <row r="43813">
          <cell r="A43813">
            <v>1098310</v>
          </cell>
        </row>
        <row r="43814">
          <cell r="A43814">
            <v>1098310</v>
          </cell>
        </row>
        <row r="43815">
          <cell r="A43815">
            <v>1098310</v>
          </cell>
        </row>
        <row r="43816">
          <cell r="A43816">
            <v>1098310</v>
          </cell>
        </row>
        <row r="43817">
          <cell r="A43817">
            <v>1098310</v>
          </cell>
        </row>
        <row r="43818">
          <cell r="A43818">
            <v>1098310</v>
          </cell>
        </row>
        <row r="43819">
          <cell r="A43819">
            <v>1098310</v>
          </cell>
        </row>
        <row r="43820">
          <cell r="A43820">
            <v>1098310</v>
          </cell>
        </row>
        <row r="43821">
          <cell r="A43821">
            <v>1098310</v>
          </cell>
        </row>
        <row r="43822">
          <cell r="A43822">
            <v>1098310</v>
          </cell>
        </row>
        <row r="43823">
          <cell r="A43823">
            <v>1098310</v>
          </cell>
        </row>
        <row r="43824">
          <cell r="A43824">
            <v>1098310</v>
          </cell>
        </row>
        <row r="43825">
          <cell r="A43825">
            <v>1098310</v>
          </cell>
        </row>
        <row r="43826">
          <cell r="A43826">
            <v>1098310</v>
          </cell>
        </row>
        <row r="43827">
          <cell r="A43827">
            <v>1098310</v>
          </cell>
        </row>
        <row r="43828">
          <cell r="A43828">
            <v>1098310</v>
          </cell>
        </row>
        <row r="43829">
          <cell r="A43829">
            <v>1098310</v>
          </cell>
        </row>
        <row r="43830">
          <cell r="A43830">
            <v>1098310</v>
          </cell>
        </row>
        <row r="43831">
          <cell r="A43831">
            <v>1098310</v>
          </cell>
        </row>
        <row r="43832">
          <cell r="A43832">
            <v>1098310</v>
          </cell>
        </row>
        <row r="43833">
          <cell r="A43833">
            <v>1098310</v>
          </cell>
        </row>
        <row r="43834">
          <cell r="A43834">
            <v>1098310</v>
          </cell>
        </row>
        <row r="43835">
          <cell r="A43835">
            <v>1098310</v>
          </cell>
        </row>
        <row r="43836">
          <cell r="A43836">
            <v>1098310</v>
          </cell>
        </row>
        <row r="43837">
          <cell r="A43837">
            <v>1098310</v>
          </cell>
        </row>
        <row r="43838">
          <cell r="A43838">
            <v>1098310</v>
          </cell>
        </row>
        <row r="43839">
          <cell r="A43839">
            <v>1098310</v>
          </cell>
        </row>
        <row r="43840">
          <cell r="A43840">
            <v>1098310</v>
          </cell>
        </row>
        <row r="43841">
          <cell r="A43841">
            <v>1098310</v>
          </cell>
        </row>
        <row r="43842">
          <cell r="A43842">
            <v>1098311</v>
          </cell>
        </row>
        <row r="43843">
          <cell r="A43843">
            <v>1098311</v>
          </cell>
        </row>
        <row r="43844">
          <cell r="A43844">
            <v>1098311</v>
          </cell>
        </row>
        <row r="43845">
          <cell r="A43845">
            <v>1098311</v>
          </cell>
        </row>
        <row r="43846">
          <cell r="A43846">
            <v>1098311</v>
          </cell>
        </row>
        <row r="43847">
          <cell r="A43847">
            <v>1098311</v>
          </cell>
        </row>
        <row r="43848">
          <cell r="A43848">
            <v>1098311</v>
          </cell>
        </row>
        <row r="43849">
          <cell r="A43849">
            <v>1098311</v>
          </cell>
        </row>
        <row r="43850">
          <cell r="A43850">
            <v>1098311</v>
          </cell>
        </row>
        <row r="43851">
          <cell r="A43851">
            <v>1098311</v>
          </cell>
        </row>
        <row r="43852">
          <cell r="A43852">
            <v>1098311</v>
          </cell>
        </row>
        <row r="43853">
          <cell r="A43853">
            <v>1098311</v>
          </cell>
        </row>
        <row r="43854">
          <cell r="A43854">
            <v>1098311</v>
          </cell>
        </row>
        <row r="43855">
          <cell r="A43855">
            <v>1098311</v>
          </cell>
        </row>
        <row r="43856">
          <cell r="A43856">
            <v>1098311</v>
          </cell>
        </row>
        <row r="43857">
          <cell r="A43857">
            <v>1098311</v>
          </cell>
        </row>
        <row r="43858">
          <cell r="A43858">
            <v>1098311</v>
          </cell>
        </row>
        <row r="43859">
          <cell r="A43859">
            <v>1098311</v>
          </cell>
        </row>
        <row r="43860">
          <cell r="A43860">
            <v>1098311</v>
          </cell>
        </row>
        <row r="43861">
          <cell r="A43861">
            <v>1098311</v>
          </cell>
        </row>
        <row r="43862">
          <cell r="A43862">
            <v>1098311</v>
          </cell>
        </row>
        <row r="43863">
          <cell r="A43863">
            <v>1098311</v>
          </cell>
        </row>
        <row r="43864">
          <cell r="A43864">
            <v>1098311</v>
          </cell>
        </row>
        <row r="43865">
          <cell r="A43865">
            <v>1098311</v>
          </cell>
        </row>
        <row r="43866">
          <cell r="A43866">
            <v>1098311</v>
          </cell>
        </row>
        <row r="43867">
          <cell r="A43867">
            <v>1098311</v>
          </cell>
        </row>
        <row r="43868">
          <cell r="A43868">
            <v>1098312</v>
          </cell>
        </row>
        <row r="43869">
          <cell r="A43869">
            <v>1098312</v>
          </cell>
        </row>
        <row r="43870">
          <cell r="A43870">
            <v>1098312</v>
          </cell>
        </row>
        <row r="43871">
          <cell r="A43871">
            <v>1098312</v>
          </cell>
        </row>
        <row r="43872">
          <cell r="A43872">
            <v>1098312</v>
          </cell>
        </row>
        <row r="43873">
          <cell r="A43873">
            <v>1098312</v>
          </cell>
        </row>
        <row r="43874">
          <cell r="A43874">
            <v>1098312</v>
          </cell>
        </row>
        <row r="43875">
          <cell r="A43875">
            <v>1098312</v>
          </cell>
        </row>
        <row r="43876">
          <cell r="A43876">
            <v>1098312</v>
          </cell>
        </row>
        <row r="43877">
          <cell r="A43877">
            <v>1098312</v>
          </cell>
        </row>
        <row r="43878">
          <cell r="A43878">
            <v>1098312</v>
          </cell>
        </row>
        <row r="43879">
          <cell r="A43879">
            <v>1098312</v>
          </cell>
        </row>
        <row r="43880">
          <cell r="A43880">
            <v>1098312</v>
          </cell>
        </row>
        <row r="43881">
          <cell r="A43881">
            <v>1098312</v>
          </cell>
        </row>
        <row r="43882">
          <cell r="A43882">
            <v>1098313</v>
          </cell>
        </row>
        <row r="43883">
          <cell r="A43883">
            <v>1098313</v>
          </cell>
        </row>
        <row r="43884">
          <cell r="A43884">
            <v>1098313</v>
          </cell>
        </row>
        <row r="43885">
          <cell r="A43885">
            <v>1098313</v>
          </cell>
        </row>
        <row r="43886">
          <cell r="A43886">
            <v>1098313</v>
          </cell>
        </row>
        <row r="43887">
          <cell r="A43887">
            <v>1098313</v>
          </cell>
        </row>
        <row r="43888">
          <cell r="A43888">
            <v>1098313</v>
          </cell>
        </row>
        <row r="43889">
          <cell r="A43889">
            <v>1098313</v>
          </cell>
        </row>
        <row r="43890">
          <cell r="A43890">
            <v>1098313</v>
          </cell>
        </row>
        <row r="43891">
          <cell r="A43891">
            <v>1098313</v>
          </cell>
        </row>
        <row r="43892">
          <cell r="A43892">
            <v>1098313</v>
          </cell>
        </row>
        <row r="43893">
          <cell r="A43893">
            <v>1098313</v>
          </cell>
        </row>
        <row r="43894">
          <cell r="A43894">
            <v>1098314</v>
          </cell>
        </row>
        <row r="43895">
          <cell r="A43895">
            <v>1098314</v>
          </cell>
        </row>
        <row r="43896">
          <cell r="A43896">
            <v>1098314</v>
          </cell>
        </row>
        <row r="43897">
          <cell r="A43897">
            <v>1098314</v>
          </cell>
        </row>
        <row r="43898">
          <cell r="A43898">
            <v>1098314</v>
          </cell>
        </row>
        <row r="43899">
          <cell r="A43899">
            <v>1098314</v>
          </cell>
        </row>
        <row r="43900">
          <cell r="A43900">
            <v>1098314</v>
          </cell>
        </row>
        <row r="43901">
          <cell r="A43901">
            <v>1098315</v>
          </cell>
        </row>
        <row r="43902">
          <cell r="A43902">
            <v>1098315</v>
          </cell>
        </row>
        <row r="43903">
          <cell r="A43903">
            <v>1098315</v>
          </cell>
        </row>
        <row r="43904">
          <cell r="A43904">
            <v>1098315</v>
          </cell>
        </row>
        <row r="43905">
          <cell r="A43905">
            <v>1098315</v>
          </cell>
        </row>
        <row r="43906">
          <cell r="A43906">
            <v>1098315</v>
          </cell>
        </row>
        <row r="43907">
          <cell r="A43907">
            <v>1098315</v>
          </cell>
        </row>
        <row r="43908">
          <cell r="A43908">
            <v>1098315</v>
          </cell>
        </row>
        <row r="43909">
          <cell r="A43909">
            <v>1098315</v>
          </cell>
        </row>
        <row r="43910">
          <cell r="A43910">
            <v>1098315</v>
          </cell>
        </row>
        <row r="43911">
          <cell r="A43911">
            <v>1098315</v>
          </cell>
        </row>
        <row r="43912">
          <cell r="A43912">
            <v>1098315</v>
          </cell>
        </row>
        <row r="43913">
          <cell r="A43913">
            <v>1098315</v>
          </cell>
        </row>
        <row r="43914">
          <cell r="A43914">
            <v>1098315</v>
          </cell>
        </row>
        <row r="43915">
          <cell r="A43915">
            <v>1098315</v>
          </cell>
        </row>
        <row r="43916">
          <cell r="A43916">
            <v>1098315</v>
          </cell>
        </row>
        <row r="43917">
          <cell r="A43917">
            <v>1098315</v>
          </cell>
        </row>
        <row r="43918">
          <cell r="A43918">
            <v>1098315</v>
          </cell>
        </row>
        <row r="43919">
          <cell r="A43919">
            <v>1098315</v>
          </cell>
        </row>
        <row r="43920">
          <cell r="A43920">
            <v>1098315</v>
          </cell>
        </row>
        <row r="43921">
          <cell r="A43921">
            <v>1098315</v>
          </cell>
        </row>
        <row r="43922">
          <cell r="A43922">
            <v>1098316</v>
          </cell>
        </row>
        <row r="43923">
          <cell r="A43923">
            <v>1098316</v>
          </cell>
        </row>
        <row r="43924">
          <cell r="A43924">
            <v>1098316</v>
          </cell>
        </row>
        <row r="43925">
          <cell r="A43925">
            <v>1098316</v>
          </cell>
        </row>
        <row r="43926">
          <cell r="A43926">
            <v>1098316</v>
          </cell>
        </row>
        <row r="43927">
          <cell r="A43927">
            <v>1098316</v>
          </cell>
        </row>
        <row r="43928">
          <cell r="A43928">
            <v>1098316</v>
          </cell>
        </row>
        <row r="43929">
          <cell r="A43929">
            <v>1098316</v>
          </cell>
        </row>
        <row r="43930">
          <cell r="A43930">
            <v>1098316</v>
          </cell>
        </row>
        <row r="43931">
          <cell r="A43931">
            <v>1098316</v>
          </cell>
        </row>
        <row r="43932">
          <cell r="A43932">
            <v>1098316</v>
          </cell>
        </row>
        <row r="43933">
          <cell r="A43933">
            <v>1098316</v>
          </cell>
        </row>
        <row r="43934">
          <cell r="A43934">
            <v>1098316</v>
          </cell>
        </row>
        <row r="43935">
          <cell r="A43935">
            <v>1098316</v>
          </cell>
        </row>
        <row r="43936">
          <cell r="A43936">
            <v>1098316</v>
          </cell>
        </row>
        <row r="43937">
          <cell r="A43937">
            <v>1098316</v>
          </cell>
        </row>
        <row r="43938">
          <cell r="A43938">
            <v>1098318</v>
          </cell>
        </row>
        <row r="43939">
          <cell r="A43939">
            <v>1098318</v>
          </cell>
        </row>
        <row r="43940">
          <cell r="A43940">
            <v>1098318</v>
          </cell>
        </row>
        <row r="43941">
          <cell r="A43941">
            <v>1098318</v>
          </cell>
        </row>
        <row r="43942">
          <cell r="A43942">
            <v>1098318</v>
          </cell>
        </row>
        <row r="43943">
          <cell r="A43943">
            <v>1098318</v>
          </cell>
        </row>
        <row r="43944">
          <cell r="A43944">
            <v>1098318</v>
          </cell>
        </row>
        <row r="43945">
          <cell r="A43945">
            <v>1098318</v>
          </cell>
        </row>
        <row r="43946">
          <cell r="A43946">
            <v>1098318</v>
          </cell>
        </row>
        <row r="43947">
          <cell r="A43947">
            <v>1098318</v>
          </cell>
        </row>
        <row r="43948">
          <cell r="A43948">
            <v>1098318</v>
          </cell>
        </row>
        <row r="43949">
          <cell r="A43949">
            <v>1098318</v>
          </cell>
        </row>
        <row r="43950">
          <cell r="A43950">
            <v>1098318</v>
          </cell>
        </row>
        <row r="43951">
          <cell r="A43951">
            <v>1098318</v>
          </cell>
        </row>
        <row r="43952">
          <cell r="A43952">
            <v>1098318</v>
          </cell>
        </row>
        <row r="43953">
          <cell r="A43953">
            <v>1098318</v>
          </cell>
        </row>
        <row r="43954">
          <cell r="A43954">
            <v>1098318</v>
          </cell>
        </row>
        <row r="43955">
          <cell r="A43955">
            <v>1098318</v>
          </cell>
        </row>
        <row r="43956">
          <cell r="A43956">
            <v>1098318</v>
          </cell>
        </row>
        <row r="43957">
          <cell r="A43957">
            <v>1098318</v>
          </cell>
        </row>
        <row r="43958">
          <cell r="A43958">
            <v>1098318</v>
          </cell>
        </row>
        <row r="43959">
          <cell r="A43959">
            <v>1098318</v>
          </cell>
        </row>
        <row r="43960">
          <cell r="A43960">
            <v>1098318</v>
          </cell>
        </row>
        <row r="43961">
          <cell r="A43961">
            <v>1098318</v>
          </cell>
        </row>
        <row r="43962">
          <cell r="A43962">
            <v>1098318</v>
          </cell>
        </row>
        <row r="43963">
          <cell r="A43963">
            <v>1098318</v>
          </cell>
        </row>
        <row r="43964">
          <cell r="A43964">
            <v>1098318</v>
          </cell>
        </row>
        <row r="43965">
          <cell r="A43965">
            <v>1098318</v>
          </cell>
        </row>
        <row r="43966">
          <cell r="A43966">
            <v>1098318</v>
          </cell>
        </row>
        <row r="43967">
          <cell r="A43967">
            <v>1098318</v>
          </cell>
        </row>
        <row r="43968">
          <cell r="A43968">
            <v>1098318</v>
          </cell>
        </row>
        <row r="43969">
          <cell r="A43969">
            <v>1098318</v>
          </cell>
        </row>
        <row r="43970">
          <cell r="A43970">
            <v>1098318</v>
          </cell>
        </row>
        <row r="43971">
          <cell r="A43971">
            <v>1098318</v>
          </cell>
        </row>
        <row r="43972">
          <cell r="A43972">
            <v>1098318</v>
          </cell>
        </row>
        <row r="43973">
          <cell r="A43973">
            <v>1098320</v>
          </cell>
        </row>
        <row r="43974">
          <cell r="A43974">
            <v>1098320</v>
          </cell>
        </row>
        <row r="43975">
          <cell r="A43975">
            <v>1098321</v>
          </cell>
        </row>
        <row r="43976">
          <cell r="A43976">
            <v>1098321</v>
          </cell>
        </row>
        <row r="43977">
          <cell r="A43977">
            <v>1098321</v>
          </cell>
        </row>
        <row r="43978">
          <cell r="A43978">
            <v>1098321</v>
          </cell>
        </row>
        <row r="43979">
          <cell r="A43979">
            <v>1098322</v>
          </cell>
        </row>
        <row r="43980">
          <cell r="A43980">
            <v>1098322</v>
          </cell>
        </row>
        <row r="43981">
          <cell r="A43981">
            <v>1098322</v>
          </cell>
        </row>
        <row r="43982">
          <cell r="A43982">
            <v>1098322</v>
          </cell>
        </row>
        <row r="43983">
          <cell r="A43983">
            <v>1098322</v>
          </cell>
        </row>
        <row r="43984">
          <cell r="A43984">
            <v>1098322</v>
          </cell>
        </row>
        <row r="43985">
          <cell r="A43985">
            <v>1098322</v>
          </cell>
        </row>
        <row r="43986">
          <cell r="A43986">
            <v>1098322</v>
          </cell>
        </row>
        <row r="43987">
          <cell r="A43987">
            <v>1098322</v>
          </cell>
        </row>
        <row r="43988">
          <cell r="A43988">
            <v>1098322</v>
          </cell>
        </row>
        <row r="43989">
          <cell r="A43989">
            <v>1098322</v>
          </cell>
        </row>
        <row r="43990">
          <cell r="A43990">
            <v>1098322</v>
          </cell>
        </row>
        <row r="43991">
          <cell r="A43991">
            <v>1098322</v>
          </cell>
        </row>
        <row r="43992">
          <cell r="A43992">
            <v>1098322</v>
          </cell>
        </row>
        <row r="43993">
          <cell r="A43993">
            <v>1098322</v>
          </cell>
        </row>
        <row r="43994">
          <cell r="A43994">
            <v>1098322</v>
          </cell>
        </row>
        <row r="43995">
          <cell r="A43995">
            <v>1098322</v>
          </cell>
        </row>
        <row r="43996">
          <cell r="A43996">
            <v>1098322</v>
          </cell>
        </row>
        <row r="43997">
          <cell r="A43997">
            <v>1098322</v>
          </cell>
        </row>
        <row r="43998">
          <cell r="A43998">
            <v>1098322</v>
          </cell>
        </row>
        <row r="43999">
          <cell r="A43999">
            <v>1098322</v>
          </cell>
        </row>
        <row r="44000">
          <cell r="A44000">
            <v>1098323</v>
          </cell>
        </row>
        <row r="44001">
          <cell r="A44001">
            <v>1098323</v>
          </cell>
        </row>
        <row r="44002">
          <cell r="A44002">
            <v>1098323</v>
          </cell>
        </row>
        <row r="44003">
          <cell r="A44003">
            <v>1098323</v>
          </cell>
        </row>
        <row r="44004">
          <cell r="A44004">
            <v>1098323</v>
          </cell>
        </row>
        <row r="44005">
          <cell r="A44005">
            <v>1098323</v>
          </cell>
        </row>
        <row r="44006">
          <cell r="A44006">
            <v>1098323</v>
          </cell>
        </row>
        <row r="44007">
          <cell r="A44007">
            <v>1098323</v>
          </cell>
        </row>
        <row r="44008">
          <cell r="A44008">
            <v>1098323</v>
          </cell>
        </row>
        <row r="44009">
          <cell r="A44009">
            <v>1098323</v>
          </cell>
        </row>
        <row r="44010">
          <cell r="A44010">
            <v>1098323</v>
          </cell>
        </row>
        <row r="44011">
          <cell r="A44011">
            <v>1098323</v>
          </cell>
        </row>
        <row r="44012">
          <cell r="A44012">
            <v>1098323</v>
          </cell>
        </row>
        <row r="44013">
          <cell r="A44013">
            <v>1098323</v>
          </cell>
        </row>
        <row r="44014">
          <cell r="A44014">
            <v>1098323</v>
          </cell>
        </row>
        <row r="44015">
          <cell r="A44015">
            <v>1098323</v>
          </cell>
        </row>
        <row r="44016">
          <cell r="A44016">
            <v>1098323</v>
          </cell>
        </row>
        <row r="44017">
          <cell r="A44017">
            <v>1098323</v>
          </cell>
        </row>
        <row r="44018">
          <cell r="A44018">
            <v>1098323</v>
          </cell>
        </row>
        <row r="44019">
          <cell r="A44019">
            <v>1098323</v>
          </cell>
        </row>
        <row r="44020">
          <cell r="A44020">
            <v>1098323</v>
          </cell>
        </row>
        <row r="44021">
          <cell r="A44021">
            <v>1098323</v>
          </cell>
        </row>
        <row r="44022">
          <cell r="A44022">
            <v>1098323</v>
          </cell>
        </row>
        <row r="44023">
          <cell r="A44023">
            <v>1098323</v>
          </cell>
        </row>
        <row r="44024">
          <cell r="A44024">
            <v>1098323</v>
          </cell>
        </row>
        <row r="44025">
          <cell r="A44025">
            <v>1098323</v>
          </cell>
        </row>
        <row r="44026">
          <cell r="A44026">
            <v>1098323</v>
          </cell>
        </row>
        <row r="44027">
          <cell r="A44027">
            <v>1098323</v>
          </cell>
        </row>
        <row r="44028">
          <cell r="A44028">
            <v>1098323</v>
          </cell>
        </row>
        <row r="44029">
          <cell r="A44029">
            <v>1098323</v>
          </cell>
        </row>
        <row r="44030">
          <cell r="A44030">
            <v>1098323</v>
          </cell>
        </row>
        <row r="44031">
          <cell r="A44031">
            <v>1098323</v>
          </cell>
        </row>
        <row r="44032">
          <cell r="A44032">
            <v>1098323</v>
          </cell>
        </row>
        <row r="44033">
          <cell r="A44033">
            <v>1098323</v>
          </cell>
        </row>
        <row r="44034">
          <cell r="A44034">
            <v>1098323</v>
          </cell>
        </row>
        <row r="44035">
          <cell r="A44035">
            <v>1098323</v>
          </cell>
        </row>
        <row r="44036">
          <cell r="A44036">
            <v>1098323</v>
          </cell>
        </row>
        <row r="44037">
          <cell r="A44037">
            <v>1098323</v>
          </cell>
        </row>
        <row r="44038">
          <cell r="A44038">
            <v>1098323</v>
          </cell>
        </row>
        <row r="44039">
          <cell r="A44039">
            <v>1098323</v>
          </cell>
        </row>
        <row r="44040">
          <cell r="A44040">
            <v>1098323</v>
          </cell>
        </row>
        <row r="44041">
          <cell r="A44041">
            <v>1098323</v>
          </cell>
        </row>
        <row r="44042">
          <cell r="A44042">
            <v>1098323</v>
          </cell>
        </row>
        <row r="44043">
          <cell r="A44043">
            <v>1098323</v>
          </cell>
        </row>
        <row r="44044">
          <cell r="A44044">
            <v>1098323</v>
          </cell>
        </row>
        <row r="44045">
          <cell r="A44045">
            <v>1098323</v>
          </cell>
        </row>
        <row r="44046">
          <cell r="A44046">
            <v>1098323</v>
          </cell>
        </row>
        <row r="44047">
          <cell r="A44047">
            <v>1098323</v>
          </cell>
        </row>
        <row r="44048">
          <cell r="A44048">
            <v>1098323</v>
          </cell>
        </row>
        <row r="44049">
          <cell r="A44049">
            <v>1098323</v>
          </cell>
        </row>
        <row r="44050">
          <cell r="A44050">
            <v>1098323</v>
          </cell>
        </row>
        <row r="44051">
          <cell r="A44051">
            <v>1098323</v>
          </cell>
        </row>
        <row r="44052">
          <cell r="A44052">
            <v>1098323</v>
          </cell>
        </row>
        <row r="44053">
          <cell r="A44053">
            <v>1098323</v>
          </cell>
        </row>
        <row r="44054">
          <cell r="A44054">
            <v>1098323</v>
          </cell>
        </row>
        <row r="44055">
          <cell r="A44055">
            <v>1098323</v>
          </cell>
        </row>
        <row r="44056">
          <cell r="A44056">
            <v>1098323</v>
          </cell>
        </row>
        <row r="44057">
          <cell r="A44057">
            <v>1098323</v>
          </cell>
        </row>
        <row r="44058">
          <cell r="A44058">
            <v>1098323</v>
          </cell>
        </row>
        <row r="44059">
          <cell r="A44059">
            <v>1098323</v>
          </cell>
        </row>
        <row r="44060">
          <cell r="A44060">
            <v>1098323</v>
          </cell>
        </row>
        <row r="44061">
          <cell r="A44061">
            <v>1098323</v>
          </cell>
        </row>
        <row r="44062">
          <cell r="A44062">
            <v>1098323</v>
          </cell>
        </row>
        <row r="44063">
          <cell r="A44063">
            <v>1098323</v>
          </cell>
        </row>
        <row r="44064">
          <cell r="A44064">
            <v>1098323</v>
          </cell>
        </row>
        <row r="44065">
          <cell r="A44065">
            <v>1098323</v>
          </cell>
        </row>
        <row r="44066">
          <cell r="A44066">
            <v>1098323</v>
          </cell>
        </row>
        <row r="44067">
          <cell r="A44067">
            <v>1098323</v>
          </cell>
        </row>
        <row r="44068">
          <cell r="A44068">
            <v>1098323</v>
          </cell>
        </row>
        <row r="44069">
          <cell r="A44069">
            <v>1098323</v>
          </cell>
        </row>
        <row r="44070">
          <cell r="A44070">
            <v>1098323</v>
          </cell>
        </row>
        <row r="44071">
          <cell r="A44071">
            <v>1098323</v>
          </cell>
        </row>
        <row r="44072">
          <cell r="A44072">
            <v>1098323</v>
          </cell>
        </row>
        <row r="44073">
          <cell r="A44073">
            <v>1098323</v>
          </cell>
        </row>
        <row r="44074">
          <cell r="A44074">
            <v>1098323</v>
          </cell>
        </row>
        <row r="44075">
          <cell r="A44075">
            <v>1098323</v>
          </cell>
        </row>
        <row r="44076">
          <cell r="A44076">
            <v>1098323</v>
          </cell>
        </row>
        <row r="44077">
          <cell r="A44077">
            <v>1098323</v>
          </cell>
        </row>
        <row r="44078">
          <cell r="A44078">
            <v>1098323</v>
          </cell>
        </row>
        <row r="44079">
          <cell r="A44079">
            <v>1098323</v>
          </cell>
        </row>
        <row r="44080">
          <cell r="A44080">
            <v>1098323</v>
          </cell>
        </row>
        <row r="44081">
          <cell r="A44081">
            <v>1098323</v>
          </cell>
        </row>
        <row r="44082">
          <cell r="A44082">
            <v>1098323</v>
          </cell>
        </row>
        <row r="44083">
          <cell r="A44083">
            <v>1098323</v>
          </cell>
        </row>
        <row r="44084">
          <cell r="A44084">
            <v>1098323</v>
          </cell>
        </row>
        <row r="44085">
          <cell r="A44085">
            <v>1098323</v>
          </cell>
        </row>
        <row r="44086">
          <cell r="A44086">
            <v>1098323</v>
          </cell>
        </row>
        <row r="44087">
          <cell r="A44087">
            <v>1098323</v>
          </cell>
        </row>
        <row r="44088">
          <cell r="A44088">
            <v>1098323</v>
          </cell>
        </row>
        <row r="44089">
          <cell r="A44089">
            <v>1098323</v>
          </cell>
        </row>
        <row r="44090">
          <cell r="A44090">
            <v>1098323</v>
          </cell>
        </row>
        <row r="44091">
          <cell r="A44091">
            <v>1098323</v>
          </cell>
        </row>
        <row r="44092">
          <cell r="A44092">
            <v>1098323</v>
          </cell>
        </row>
        <row r="44093">
          <cell r="A44093">
            <v>1098323</v>
          </cell>
        </row>
        <row r="44094">
          <cell r="A44094">
            <v>1098323</v>
          </cell>
        </row>
        <row r="44095">
          <cell r="A44095">
            <v>1098323</v>
          </cell>
        </row>
        <row r="44096">
          <cell r="A44096">
            <v>1098323</v>
          </cell>
        </row>
        <row r="44097">
          <cell r="A44097">
            <v>1098323</v>
          </cell>
        </row>
        <row r="44098">
          <cell r="A44098">
            <v>1098323</v>
          </cell>
        </row>
        <row r="44099">
          <cell r="A44099">
            <v>1098323</v>
          </cell>
        </row>
        <row r="44100">
          <cell r="A44100">
            <v>1098323</v>
          </cell>
        </row>
        <row r="44101">
          <cell r="A44101">
            <v>1098323</v>
          </cell>
        </row>
        <row r="44102">
          <cell r="A44102">
            <v>1098323</v>
          </cell>
        </row>
        <row r="44103">
          <cell r="A44103">
            <v>1098323</v>
          </cell>
        </row>
        <row r="44104">
          <cell r="A44104">
            <v>1098323</v>
          </cell>
        </row>
        <row r="44105">
          <cell r="A44105">
            <v>1098323</v>
          </cell>
        </row>
        <row r="44106">
          <cell r="A44106">
            <v>1098323</v>
          </cell>
        </row>
        <row r="44107">
          <cell r="A44107">
            <v>1098323</v>
          </cell>
        </row>
        <row r="44108">
          <cell r="A44108">
            <v>1098323</v>
          </cell>
        </row>
        <row r="44109">
          <cell r="A44109">
            <v>1098323</v>
          </cell>
        </row>
        <row r="44110">
          <cell r="A44110">
            <v>1098323</v>
          </cell>
        </row>
        <row r="44111">
          <cell r="A44111">
            <v>1098323</v>
          </cell>
        </row>
        <row r="44112">
          <cell r="A44112">
            <v>1098323</v>
          </cell>
        </row>
        <row r="44113">
          <cell r="A44113">
            <v>1098323</v>
          </cell>
        </row>
        <row r="44114">
          <cell r="A44114">
            <v>1098323</v>
          </cell>
        </row>
        <row r="44115">
          <cell r="A44115">
            <v>1098323</v>
          </cell>
        </row>
        <row r="44116">
          <cell r="A44116">
            <v>1098323</v>
          </cell>
        </row>
        <row r="44117">
          <cell r="A44117">
            <v>1098323</v>
          </cell>
        </row>
        <row r="44118">
          <cell r="A44118">
            <v>1098323</v>
          </cell>
        </row>
        <row r="44119">
          <cell r="A44119">
            <v>1098323</v>
          </cell>
        </row>
        <row r="44120">
          <cell r="A44120">
            <v>1098323</v>
          </cell>
        </row>
        <row r="44121">
          <cell r="A44121">
            <v>1098323</v>
          </cell>
        </row>
        <row r="44122">
          <cell r="A44122">
            <v>1098323</v>
          </cell>
        </row>
        <row r="44123">
          <cell r="A44123">
            <v>1098323</v>
          </cell>
        </row>
        <row r="44124">
          <cell r="A44124">
            <v>1098323</v>
          </cell>
        </row>
        <row r="44125">
          <cell r="A44125">
            <v>1098323</v>
          </cell>
        </row>
        <row r="44126">
          <cell r="A44126">
            <v>1098323</v>
          </cell>
        </row>
        <row r="44127">
          <cell r="A44127">
            <v>1098323</v>
          </cell>
        </row>
        <row r="44128">
          <cell r="A44128">
            <v>1098323</v>
          </cell>
        </row>
        <row r="44129">
          <cell r="A44129">
            <v>1098323</v>
          </cell>
        </row>
        <row r="44130">
          <cell r="A44130">
            <v>1098323</v>
          </cell>
        </row>
        <row r="44131">
          <cell r="A44131">
            <v>1098323</v>
          </cell>
        </row>
        <row r="44132">
          <cell r="A44132">
            <v>1098323</v>
          </cell>
        </row>
        <row r="44133">
          <cell r="A44133">
            <v>1098323</v>
          </cell>
        </row>
        <row r="44134">
          <cell r="A44134">
            <v>1098323</v>
          </cell>
        </row>
        <row r="44135">
          <cell r="A44135">
            <v>1098323</v>
          </cell>
        </row>
        <row r="44136">
          <cell r="A44136">
            <v>1098323</v>
          </cell>
        </row>
        <row r="44137">
          <cell r="A44137">
            <v>1098323</v>
          </cell>
        </row>
        <row r="44138">
          <cell r="A44138">
            <v>1098323</v>
          </cell>
        </row>
        <row r="44139">
          <cell r="A44139">
            <v>1098323</v>
          </cell>
        </row>
        <row r="44140">
          <cell r="A44140">
            <v>1098323</v>
          </cell>
        </row>
        <row r="44141">
          <cell r="A44141">
            <v>1098323</v>
          </cell>
        </row>
        <row r="44142">
          <cell r="A44142">
            <v>1098323</v>
          </cell>
        </row>
        <row r="44143">
          <cell r="A44143">
            <v>1098323</v>
          </cell>
        </row>
        <row r="44144">
          <cell r="A44144">
            <v>1098323</v>
          </cell>
        </row>
        <row r="44145">
          <cell r="A44145">
            <v>1098323</v>
          </cell>
        </row>
        <row r="44146">
          <cell r="A44146">
            <v>1098323</v>
          </cell>
        </row>
        <row r="44147">
          <cell r="A44147">
            <v>1098323</v>
          </cell>
        </row>
        <row r="44148">
          <cell r="A44148">
            <v>1098323</v>
          </cell>
        </row>
        <row r="44149">
          <cell r="A44149">
            <v>1098323</v>
          </cell>
        </row>
        <row r="44150">
          <cell r="A44150">
            <v>1098323</v>
          </cell>
        </row>
        <row r="44151">
          <cell r="A44151">
            <v>1098323</v>
          </cell>
        </row>
        <row r="44152">
          <cell r="A44152">
            <v>1098323</v>
          </cell>
        </row>
        <row r="44153">
          <cell r="A44153">
            <v>1098323</v>
          </cell>
        </row>
        <row r="44154">
          <cell r="A44154">
            <v>1098323</v>
          </cell>
        </row>
        <row r="44155">
          <cell r="A44155">
            <v>1098323</v>
          </cell>
        </row>
        <row r="44156">
          <cell r="A44156">
            <v>1098323</v>
          </cell>
        </row>
        <row r="44157">
          <cell r="A44157">
            <v>1098323</v>
          </cell>
        </row>
        <row r="44158">
          <cell r="A44158">
            <v>1098323</v>
          </cell>
        </row>
        <row r="44159">
          <cell r="A44159">
            <v>1098323</v>
          </cell>
        </row>
        <row r="44160">
          <cell r="A44160">
            <v>1098323</v>
          </cell>
        </row>
        <row r="44161">
          <cell r="A44161">
            <v>1098323</v>
          </cell>
        </row>
        <row r="44162">
          <cell r="A44162">
            <v>1098323</v>
          </cell>
        </row>
        <row r="44163">
          <cell r="A44163">
            <v>1098323</v>
          </cell>
        </row>
        <row r="44164">
          <cell r="A44164">
            <v>1098323</v>
          </cell>
        </row>
        <row r="44165">
          <cell r="A44165">
            <v>1098323</v>
          </cell>
        </row>
        <row r="44166">
          <cell r="A44166">
            <v>1098323</v>
          </cell>
        </row>
        <row r="44167">
          <cell r="A44167">
            <v>1098323</v>
          </cell>
        </row>
        <row r="44168">
          <cell r="A44168">
            <v>1098323</v>
          </cell>
        </row>
        <row r="44169">
          <cell r="A44169">
            <v>1098323</v>
          </cell>
        </row>
        <row r="44170">
          <cell r="A44170">
            <v>1098323</v>
          </cell>
        </row>
        <row r="44171">
          <cell r="A44171">
            <v>1098323</v>
          </cell>
        </row>
        <row r="44172">
          <cell r="A44172">
            <v>1098323</v>
          </cell>
        </row>
        <row r="44173">
          <cell r="A44173">
            <v>1098323</v>
          </cell>
        </row>
        <row r="44174">
          <cell r="A44174">
            <v>1098323</v>
          </cell>
        </row>
        <row r="44175">
          <cell r="A44175">
            <v>1098323</v>
          </cell>
        </row>
        <row r="44176">
          <cell r="A44176">
            <v>1098323</v>
          </cell>
        </row>
        <row r="44177">
          <cell r="A44177">
            <v>1098323</v>
          </cell>
        </row>
        <row r="44178">
          <cell r="A44178">
            <v>1098323</v>
          </cell>
        </row>
        <row r="44179">
          <cell r="A44179">
            <v>1098323</v>
          </cell>
        </row>
        <row r="44180">
          <cell r="A44180">
            <v>1098323</v>
          </cell>
        </row>
        <row r="44181">
          <cell r="A44181">
            <v>1098323</v>
          </cell>
        </row>
        <row r="44182">
          <cell r="A44182">
            <v>1098323</v>
          </cell>
        </row>
        <row r="44183">
          <cell r="A44183">
            <v>1098323</v>
          </cell>
        </row>
        <row r="44184">
          <cell r="A44184">
            <v>1098323</v>
          </cell>
        </row>
        <row r="44185">
          <cell r="A44185">
            <v>1098323</v>
          </cell>
        </row>
        <row r="44186">
          <cell r="A44186">
            <v>1098323</v>
          </cell>
        </row>
        <row r="44187">
          <cell r="A44187">
            <v>1098323</v>
          </cell>
        </row>
        <row r="44188">
          <cell r="A44188">
            <v>1098323</v>
          </cell>
        </row>
        <row r="44189">
          <cell r="A44189">
            <v>1098323</v>
          </cell>
        </row>
        <row r="44190">
          <cell r="A44190">
            <v>1098323</v>
          </cell>
        </row>
        <row r="44191">
          <cell r="A44191">
            <v>1098323</v>
          </cell>
        </row>
        <row r="44192">
          <cell r="A44192">
            <v>1098323</v>
          </cell>
        </row>
        <row r="44193">
          <cell r="A44193">
            <v>1098323</v>
          </cell>
        </row>
        <row r="44194">
          <cell r="A44194">
            <v>1098323</v>
          </cell>
        </row>
        <row r="44195">
          <cell r="A44195">
            <v>1098323</v>
          </cell>
        </row>
        <row r="44196">
          <cell r="A44196">
            <v>1098323</v>
          </cell>
        </row>
        <row r="44197">
          <cell r="A44197">
            <v>1098323</v>
          </cell>
        </row>
        <row r="44198">
          <cell r="A44198">
            <v>1098323</v>
          </cell>
        </row>
        <row r="44199">
          <cell r="A44199">
            <v>1098323</v>
          </cell>
        </row>
        <row r="44200">
          <cell r="A44200">
            <v>1098323</v>
          </cell>
        </row>
        <row r="44201">
          <cell r="A44201">
            <v>1098323</v>
          </cell>
        </row>
        <row r="44202">
          <cell r="A44202">
            <v>1098323</v>
          </cell>
        </row>
        <row r="44203">
          <cell r="A44203">
            <v>1098323</v>
          </cell>
        </row>
        <row r="44204">
          <cell r="A44204">
            <v>1098323</v>
          </cell>
        </row>
        <row r="44205">
          <cell r="A44205">
            <v>1098323</v>
          </cell>
        </row>
        <row r="44206">
          <cell r="A44206">
            <v>1098323</v>
          </cell>
        </row>
        <row r="44207">
          <cell r="A44207">
            <v>1098323</v>
          </cell>
        </row>
        <row r="44208">
          <cell r="A44208">
            <v>1098323</v>
          </cell>
        </row>
        <row r="44209">
          <cell r="A44209">
            <v>1098323</v>
          </cell>
        </row>
        <row r="44210">
          <cell r="A44210">
            <v>1098323</v>
          </cell>
        </row>
        <row r="44211">
          <cell r="A44211">
            <v>1098323</v>
          </cell>
        </row>
        <row r="44212">
          <cell r="A44212">
            <v>1098323</v>
          </cell>
        </row>
        <row r="44213">
          <cell r="A44213">
            <v>1098323</v>
          </cell>
        </row>
        <row r="44214">
          <cell r="A44214">
            <v>1098323</v>
          </cell>
        </row>
        <row r="44215">
          <cell r="A44215">
            <v>1098323</v>
          </cell>
        </row>
        <row r="44216">
          <cell r="A44216">
            <v>1098323</v>
          </cell>
        </row>
        <row r="44217">
          <cell r="A44217">
            <v>1098323</v>
          </cell>
        </row>
        <row r="44218">
          <cell r="A44218">
            <v>1098323</v>
          </cell>
        </row>
        <row r="44219">
          <cell r="A44219">
            <v>1098323</v>
          </cell>
        </row>
        <row r="44220">
          <cell r="A44220">
            <v>1098323</v>
          </cell>
        </row>
        <row r="44221">
          <cell r="A44221">
            <v>1098323</v>
          </cell>
        </row>
        <row r="44222">
          <cell r="A44222">
            <v>1098323</v>
          </cell>
        </row>
        <row r="44223">
          <cell r="A44223">
            <v>1098323</v>
          </cell>
        </row>
        <row r="44224">
          <cell r="A44224">
            <v>1098323</v>
          </cell>
        </row>
        <row r="44225">
          <cell r="A44225">
            <v>1098323</v>
          </cell>
        </row>
        <row r="44226">
          <cell r="A44226">
            <v>1098323</v>
          </cell>
        </row>
        <row r="44227">
          <cell r="A44227">
            <v>1098323</v>
          </cell>
        </row>
        <row r="44228">
          <cell r="A44228">
            <v>1098323</v>
          </cell>
        </row>
        <row r="44229">
          <cell r="A44229">
            <v>1098323</v>
          </cell>
        </row>
        <row r="44230">
          <cell r="A44230">
            <v>1098323</v>
          </cell>
        </row>
        <row r="44231">
          <cell r="A44231">
            <v>1098323</v>
          </cell>
        </row>
        <row r="44232">
          <cell r="A44232">
            <v>1098323</v>
          </cell>
        </row>
        <row r="44233">
          <cell r="A44233">
            <v>1098323</v>
          </cell>
        </row>
        <row r="44234">
          <cell r="A44234">
            <v>1098323</v>
          </cell>
        </row>
        <row r="44235">
          <cell r="A44235">
            <v>1098323</v>
          </cell>
        </row>
        <row r="44236">
          <cell r="A44236">
            <v>1098323</v>
          </cell>
        </row>
        <row r="44237">
          <cell r="A44237">
            <v>1098323</v>
          </cell>
        </row>
        <row r="44238">
          <cell r="A44238">
            <v>1098323</v>
          </cell>
        </row>
        <row r="44239">
          <cell r="A44239">
            <v>1098323</v>
          </cell>
        </row>
        <row r="44240">
          <cell r="A44240">
            <v>1098323</v>
          </cell>
        </row>
        <row r="44241">
          <cell r="A44241">
            <v>1098323</v>
          </cell>
        </row>
        <row r="44242">
          <cell r="A44242">
            <v>1098323</v>
          </cell>
        </row>
        <row r="44243">
          <cell r="A44243">
            <v>1098323</v>
          </cell>
        </row>
        <row r="44244">
          <cell r="A44244">
            <v>1098323</v>
          </cell>
        </row>
        <row r="44245">
          <cell r="A44245">
            <v>1098323</v>
          </cell>
        </row>
        <row r="44246">
          <cell r="A44246">
            <v>1098323</v>
          </cell>
        </row>
        <row r="44247">
          <cell r="A44247">
            <v>1098323</v>
          </cell>
        </row>
        <row r="44248">
          <cell r="A44248">
            <v>1098323</v>
          </cell>
        </row>
        <row r="44249">
          <cell r="A44249">
            <v>1098323</v>
          </cell>
        </row>
        <row r="44250">
          <cell r="A44250">
            <v>1098323</v>
          </cell>
        </row>
        <row r="44251">
          <cell r="A44251">
            <v>1098323</v>
          </cell>
        </row>
        <row r="44252">
          <cell r="A44252">
            <v>1098323</v>
          </cell>
        </row>
        <row r="44253">
          <cell r="A44253">
            <v>1098323</v>
          </cell>
        </row>
        <row r="44254">
          <cell r="A44254">
            <v>1098323</v>
          </cell>
        </row>
        <row r="44255">
          <cell r="A44255">
            <v>1098323</v>
          </cell>
        </row>
        <row r="44256">
          <cell r="A44256">
            <v>1098323</v>
          </cell>
        </row>
        <row r="44257">
          <cell r="A44257">
            <v>1098323</v>
          </cell>
        </row>
        <row r="44258">
          <cell r="A44258">
            <v>1098323</v>
          </cell>
        </row>
        <row r="44259">
          <cell r="A44259">
            <v>1098323</v>
          </cell>
        </row>
        <row r="44260">
          <cell r="A44260">
            <v>1098323</v>
          </cell>
        </row>
        <row r="44261">
          <cell r="A44261">
            <v>1098323</v>
          </cell>
        </row>
        <row r="44262">
          <cell r="A44262">
            <v>1098323</v>
          </cell>
        </row>
        <row r="44263">
          <cell r="A44263">
            <v>1098323</v>
          </cell>
        </row>
        <row r="44264">
          <cell r="A44264">
            <v>1098323</v>
          </cell>
        </row>
        <row r="44265">
          <cell r="A44265">
            <v>1098323</v>
          </cell>
        </row>
        <row r="44266">
          <cell r="A44266">
            <v>1098323</v>
          </cell>
        </row>
        <row r="44267">
          <cell r="A44267">
            <v>1098323</v>
          </cell>
        </row>
        <row r="44268">
          <cell r="A44268">
            <v>1098323</v>
          </cell>
        </row>
        <row r="44269">
          <cell r="A44269">
            <v>1098323</v>
          </cell>
        </row>
        <row r="44270">
          <cell r="A44270">
            <v>1098323</v>
          </cell>
        </row>
        <row r="44271">
          <cell r="A44271">
            <v>1098323</v>
          </cell>
        </row>
        <row r="44272">
          <cell r="A44272">
            <v>1098323</v>
          </cell>
        </row>
        <row r="44273">
          <cell r="A44273">
            <v>1098323</v>
          </cell>
        </row>
        <row r="44274">
          <cell r="A44274">
            <v>1098323</v>
          </cell>
        </row>
        <row r="44275">
          <cell r="A44275">
            <v>1098323</v>
          </cell>
        </row>
        <row r="44276">
          <cell r="A44276">
            <v>1098323</v>
          </cell>
        </row>
        <row r="44277">
          <cell r="A44277">
            <v>1098323</v>
          </cell>
        </row>
        <row r="44278">
          <cell r="A44278">
            <v>1098323</v>
          </cell>
        </row>
        <row r="44279">
          <cell r="A44279">
            <v>1098323</v>
          </cell>
        </row>
        <row r="44280">
          <cell r="A44280">
            <v>1098323</v>
          </cell>
        </row>
        <row r="44281">
          <cell r="A44281">
            <v>1098323</v>
          </cell>
        </row>
        <row r="44282">
          <cell r="A44282">
            <v>1098323</v>
          </cell>
        </row>
        <row r="44283">
          <cell r="A44283">
            <v>1098323</v>
          </cell>
        </row>
        <row r="44284">
          <cell r="A44284">
            <v>1098323</v>
          </cell>
        </row>
        <row r="44285">
          <cell r="A44285">
            <v>1098323</v>
          </cell>
        </row>
        <row r="44286">
          <cell r="A44286">
            <v>1098323</v>
          </cell>
        </row>
        <row r="44287">
          <cell r="A44287">
            <v>1098323</v>
          </cell>
        </row>
        <row r="44288">
          <cell r="A44288">
            <v>1098323</v>
          </cell>
        </row>
        <row r="44289">
          <cell r="A44289">
            <v>1098323</v>
          </cell>
        </row>
        <row r="44290">
          <cell r="A44290">
            <v>1098323</v>
          </cell>
        </row>
        <row r="44291">
          <cell r="A44291">
            <v>1098323</v>
          </cell>
        </row>
        <row r="44292">
          <cell r="A44292">
            <v>1098323</v>
          </cell>
        </row>
        <row r="44293">
          <cell r="A44293">
            <v>1098323</v>
          </cell>
        </row>
        <row r="44294">
          <cell r="A44294">
            <v>1098323</v>
          </cell>
        </row>
        <row r="44295">
          <cell r="A44295">
            <v>1098323</v>
          </cell>
        </row>
        <row r="44296">
          <cell r="A44296">
            <v>1098323</v>
          </cell>
        </row>
        <row r="44297">
          <cell r="A44297">
            <v>1098323</v>
          </cell>
        </row>
        <row r="44298">
          <cell r="A44298">
            <v>1098323</v>
          </cell>
        </row>
        <row r="44299">
          <cell r="A44299">
            <v>1098323</v>
          </cell>
        </row>
        <row r="44300">
          <cell r="A44300">
            <v>1098323</v>
          </cell>
        </row>
        <row r="44301">
          <cell r="A44301">
            <v>1098323</v>
          </cell>
        </row>
        <row r="44302">
          <cell r="A44302">
            <v>1098323</v>
          </cell>
        </row>
        <row r="44303">
          <cell r="A44303">
            <v>1098323</v>
          </cell>
        </row>
        <row r="44304">
          <cell r="A44304">
            <v>1098323</v>
          </cell>
        </row>
        <row r="44305">
          <cell r="A44305">
            <v>1098323</v>
          </cell>
        </row>
        <row r="44306">
          <cell r="A44306">
            <v>1098323</v>
          </cell>
        </row>
        <row r="44307">
          <cell r="A44307">
            <v>1098323</v>
          </cell>
        </row>
        <row r="44308">
          <cell r="A44308">
            <v>1098323</v>
          </cell>
        </row>
        <row r="44309">
          <cell r="A44309">
            <v>1098323</v>
          </cell>
        </row>
        <row r="44310">
          <cell r="A44310">
            <v>1098323</v>
          </cell>
        </row>
        <row r="44311">
          <cell r="A44311">
            <v>1098323</v>
          </cell>
        </row>
        <row r="44312">
          <cell r="A44312">
            <v>1098323</v>
          </cell>
        </row>
        <row r="44313">
          <cell r="A44313">
            <v>1098323</v>
          </cell>
        </row>
        <row r="44314">
          <cell r="A44314">
            <v>1098323</v>
          </cell>
        </row>
        <row r="44315">
          <cell r="A44315">
            <v>1098323</v>
          </cell>
        </row>
        <row r="44316">
          <cell r="A44316">
            <v>1098323</v>
          </cell>
        </row>
        <row r="44317">
          <cell r="A44317">
            <v>1098323</v>
          </cell>
        </row>
        <row r="44318">
          <cell r="A44318">
            <v>1098323</v>
          </cell>
        </row>
        <row r="44319">
          <cell r="A44319">
            <v>1098323</v>
          </cell>
        </row>
        <row r="44320">
          <cell r="A44320">
            <v>1098323</v>
          </cell>
        </row>
        <row r="44321">
          <cell r="A44321">
            <v>1098323</v>
          </cell>
        </row>
        <row r="44322">
          <cell r="A44322">
            <v>1098323</v>
          </cell>
        </row>
        <row r="44323">
          <cell r="A44323">
            <v>1098323</v>
          </cell>
        </row>
        <row r="44324">
          <cell r="A44324">
            <v>1098323</v>
          </cell>
        </row>
        <row r="44325">
          <cell r="A44325">
            <v>1098323</v>
          </cell>
        </row>
        <row r="44326">
          <cell r="A44326">
            <v>1098323</v>
          </cell>
        </row>
        <row r="44327">
          <cell r="A44327">
            <v>1098323</v>
          </cell>
        </row>
        <row r="44328">
          <cell r="A44328">
            <v>1098323</v>
          </cell>
        </row>
        <row r="44329">
          <cell r="A44329">
            <v>1098323</v>
          </cell>
        </row>
        <row r="44330">
          <cell r="A44330">
            <v>1098323</v>
          </cell>
        </row>
        <row r="44331">
          <cell r="A44331">
            <v>1098323</v>
          </cell>
        </row>
        <row r="44332">
          <cell r="A44332">
            <v>1098323</v>
          </cell>
        </row>
        <row r="44333">
          <cell r="A44333">
            <v>1098323</v>
          </cell>
        </row>
        <row r="44334">
          <cell r="A44334">
            <v>1098323</v>
          </cell>
        </row>
        <row r="44335">
          <cell r="A44335">
            <v>1098323</v>
          </cell>
        </row>
        <row r="44336">
          <cell r="A44336">
            <v>1098323</v>
          </cell>
        </row>
        <row r="44337">
          <cell r="A44337">
            <v>1098323</v>
          </cell>
        </row>
        <row r="44338">
          <cell r="A44338">
            <v>1098323</v>
          </cell>
        </row>
        <row r="44339">
          <cell r="A44339">
            <v>1098323</v>
          </cell>
        </row>
        <row r="44340">
          <cell r="A44340">
            <v>1098323</v>
          </cell>
        </row>
        <row r="44341">
          <cell r="A44341">
            <v>1098323</v>
          </cell>
        </row>
        <row r="44342">
          <cell r="A44342">
            <v>1098323</v>
          </cell>
        </row>
        <row r="44343">
          <cell r="A44343">
            <v>1098323</v>
          </cell>
        </row>
        <row r="44344">
          <cell r="A44344">
            <v>1098323</v>
          </cell>
        </row>
        <row r="44345">
          <cell r="A44345">
            <v>1098323</v>
          </cell>
        </row>
        <row r="44346">
          <cell r="A44346">
            <v>1098323</v>
          </cell>
        </row>
        <row r="44347">
          <cell r="A44347">
            <v>1098323</v>
          </cell>
        </row>
        <row r="44348">
          <cell r="A44348">
            <v>1098323</v>
          </cell>
        </row>
        <row r="44349">
          <cell r="A44349">
            <v>1098323</v>
          </cell>
        </row>
        <row r="44350">
          <cell r="A44350">
            <v>1098323</v>
          </cell>
        </row>
        <row r="44351">
          <cell r="A44351">
            <v>1098323</v>
          </cell>
        </row>
        <row r="44352">
          <cell r="A44352">
            <v>1098323</v>
          </cell>
        </row>
        <row r="44353">
          <cell r="A44353">
            <v>1098323</v>
          </cell>
        </row>
        <row r="44354">
          <cell r="A44354">
            <v>1098323</v>
          </cell>
        </row>
        <row r="44355">
          <cell r="A44355">
            <v>1098323</v>
          </cell>
        </row>
        <row r="44356">
          <cell r="A44356">
            <v>1098323</v>
          </cell>
        </row>
        <row r="44357">
          <cell r="A44357">
            <v>1098323</v>
          </cell>
        </row>
        <row r="44358">
          <cell r="A44358">
            <v>1098323</v>
          </cell>
        </row>
        <row r="44359">
          <cell r="A44359">
            <v>1098323</v>
          </cell>
        </row>
        <row r="44360">
          <cell r="A44360">
            <v>1098323</v>
          </cell>
        </row>
        <row r="44361">
          <cell r="A44361">
            <v>1098323</v>
          </cell>
        </row>
        <row r="44362">
          <cell r="A44362">
            <v>1098323</v>
          </cell>
        </row>
        <row r="44363">
          <cell r="A44363">
            <v>1098323</v>
          </cell>
        </row>
        <row r="44364">
          <cell r="A44364">
            <v>1098323</v>
          </cell>
        </row>
        <row r="44365">
          <cell r="A44365">
            <v>1098323</v>
          </cell>
        </row>
        <row r="44366">
          <cell r="A44366">
            <v>1098323</v>
          </cell>
        </row>
        <row r="44367">
          <cell r="A44367">
            <v>1098323</v>
          </cell>
        </row>
        <row r="44368">
          <cell r="A44368">
            <v>1098323</v>
          </cell>
        </row>
        <row r="44369">
          <cell r="A44369">
            <v>1098323</v>
          </cell>
        </row>
        <row r="44370">
          <cell r="A44370">
            <v>1098323</v>
          </cell>
        </row>
        <row r="44371">
          <cell r="A44371">
            <v>1098323</v>
          </cell>
        </row>
        <row r="44372">
          <cell r="A44372">
            <v>1098323</v>
          </cell>
        </row>
        <row r="44373">
          <cell r="A44373">
            <v>1098323</v>
          </cell>
        </row>
        <row r="44374">
          <cell r="A44374">
            <v>1098323</v>
          </cell>
        </row>
        <row r="44375">
          <cell r="A44375">
            <v>1098323</v>
          </cell>
        </row>
        <row r="44376">
          <cell r="A44376">
            <v>1098323</v>
          </cell>
        </row>
        <row r="44377">
          <cell r="A44377">
            <v>1098323</v>
          </cell>
        </row>
        <row r="44378">
          <cell r="A44378">
            <v>1098323</v>
          </cell>
        </row>
        <row r="44379">
          <cell r="A44379">
            <v>1098323</v>
          </cell>
        </row>
        <row r="44380">
          <cell r="A44380">
            <v>1098323</v>
          </cell>
        </row>
        <row r="44381">
          <cell r="A44381">
            <v>1098323</v>
          </cell>
        </row>
        <row r="44382">
          <cell r="A44382">
            <v>1098323</v>
          </cell>
        </row>
        <row r="44383">
          <cell r="A44383">
            <v>1098323</v>
          </cell>
        </row>
        <row r="44384">
          <cell r="A44384">
            <v>1098323</v>
          </cell>
        </row>
        <row r="44385">
          <cell r="A44385">
            <v>1098323</v>
          </cell>
        </row>
        <row r="44386">
          <cell r="A44386">
            <v>1098323</v>
          </cell>
        </row>
        <row r="44387">
          <cell r="A44387">
            <v>1098323</v>
          </cell>
        </row>
        <row r="44388">
          <cell r="A44388">
            <v>1098323</v>
          </cell>
        </row>
        <row r="44389">
          <cell r="A44389">
            <v>1098323</v>
          </cell>
        </row>
        <row r="44390">
          <cell r="A44390">
            <v>1098323</v>
          </cell>
        </row>
        <row r="44391">
          <cell r="A44391">
            <v>1098323</v>
          </cell>
        </row>
        <row r="44392">
          <cell r="A44392">
            <v>1098323</v>
          </cell>
        </row>
        <row r="44393">
          <cell r="A44393">
            <v>1098323</v>
          </cell>
        </row>
        <row r="44394">
          <cell r="A44394">
            <v>1098323</v>
          </cell>
        </row>
        <row r="44395">
          <cell r="A44395">
            <v>1098323</v>
          </cell>
        </row>
        <row r="44396">
          <cell r="A44396">
            <v>1098323</v>
          </cell>
        </row>
        <row r="44397">
          <cell r="A44397">
            <v>1098323</v>
          </cell>
        </row>
        <row r="44398">
          <cell r="A44398">
            <v>1098323</v>
          </cell>
        </row>
        <row r="44399">
          <cell r="A44399">
            <v>1098323</v>
          </cell>
        </row>
        <row r="44400">
          <cell r="A44400">
            <v>1098323</v>
          </cell>
        </row>
        <row r="44401">
          <cell r="A44401">
            <v>1098323</v>
          </cell>
        </row>
        <row r="44402">
          <cell r="A44402">
            <v>1098323</v>
          </cell>
        </row>
        <row r="44403">
          <cell r="A44403">
            <v>1098323</v>
          </cell>
        </row>
        <row r="44404">
          <cell r="A44404">
            <v>1098323</v>
          </cell>
        </row>
        <row r="44405">
          <cell r="A44405">
            <v>1098323</v>
          </cell>
        </row>
        <row r="44406">
          <cell r="A44406">
            <v>1098323</v>
          </cell>
        </row>
        <row r="44407">
          <cell r="A44407">
            <v>1098323</v>
          </cell>
        </row>
        <row r="44408">
          <cell r="A44408">
            <v>1098323</v>
          </cell>
        </row>
        <row r="44409">
          <cell r="A44409">
            <v>1098323</v>
          </cell>
        </row>
        <row r="44410">
          <cell r="A44410">
            <v>1098323</v>
          </cell>
        </row>
        <row r="44411">
          <cell r="A44411">
            <v>1098323</v>
          </cell>
        </row>
        <row r="44412">
          <cell r="A44412">
            <v>1098323</v>
          </cell>
        </row>
        <row r="44413">
          <cell r="A44413">
            <v>1098323</v>
          </cell>
        </row>
        <row r="44414">
          <cell r="A44414">
            <v>1098323</v>
          </cell>
        </row>
        <row r="44415">
          <cell r="A44415">
            <v>1098323</v>
          </cell>
        </row>
        <row r="44416">
          <cell r="A44416">
            <v>1098323</v>
          </cell>
        </row>
        <row r="44417">
          <cell r="A44417">
            <v>1098323</v>
          </cell>
        </row>
        <row r="44418">
          <cell r="A44418">
            <v>1098323</v>
          </cell>
        </row>
        <row r="44419">
          <cell r="A44419">
            <v>1098323</v>
          </cell>
        </row>
        <row r="44420">
          <cell r="A44420">
            <v>1098323</v>
          </cell>
        </row>
        <row r="44421">
          <cell r="A44421">
            <v>1098323</v>
          </cell>
        </row>
        <row r="44422">
          <cell r="A44422">
            <v>1098323</v>
          </cell>
        </row>
        <row r="44423">
          <cell r="A44423">
            <v>1098323</v>
          </cell>
        </row>
        <row r="44424">
          <cell r="A44424">
            <v>1098323</v>
          </cell>
        </row>
        <row r="44425">
          <cell r="A44425">
            <v>1098323</v>
          </cell>
        </row>
        <row r="44426">
          <cell r="A44426">
            <v>1098323</v>
          </cell>
        </row>
        <row r="44427">
          <cell r="A44427">
            <v>1098323</v>
          </cell>
        </row>
        <row r="44428">
          <cell r="A44428">
            <v>1098323</v>
          </cell>
        </row>
        <row r="44429">
          <cell r="A44429">
            <v>1098323</v>
          </cell>
        </row>
        <row r="44430">
          <cell r="A44430">
            <v>1098323</v>
          </cell>
        </row>
        <row r="44431">
          <cell r="A44431">
            <v>1098323</v>
          </cell>
        </row>
        <row r="44432">
          <cell r="A44432">
            <v>1098323</v>
          </cell>
        </row>
        <row r="44433">
          <cell r="A44433">
            <v>1098323</v>
          </cell>
        </row>
        <row r="44434">
          <cell r="A44434">
            <v>1098323</v>
          </cell>
        </row>
        <row r="44435">
          <cell r="A44435">
            <v>1098323</v>
          </cell>
        </row>
        <row r="44436">
          <cell r="A44436">
            <v>1098323</v>
          </cell>
        </row>
        <row r="44437">
          <cell r="A44437">
            <v>1098323</v>
          </cell>
        </row>
        <row r="44438">
          <cell r="A44438">
            <v>1098323</v>
          </cell>
        </row>
        <row r="44439">
          <cell r="A44439">
            <v>1098323</v>
          </cell>
        </row>
        <row r="44440">
          <cell r="A44440">
            <v>1098323</v>
          </cell>
        </row>
        <row r="44441">
          <cell r="A44441">
            <v>1098323</v>
          </cell>
        </row>
        <row r="44442">
          <cell r="A44442">
            <v>1098323</v>
          </cell>
        </row>
        <row r="44443">
          <cell r="A44443">
            <v>1098323</v>
          </cell>
        </row>
        <row r="44444">
          <cell r="A44444">
            <v>1098323</v>
          </cell>
        </row>
        <row r="44445">
          <cell r="A44445">
            <v>1098323</v>
          </cell>
        </row>
        <row r="44446">
          <cell r="A44446">
            <v>1098323</v>
          </cell>
        </row>
        <row r="44447">
          <cell r="A44447">
            <v>1098323</v>
          </cell>
        </row>
        <row r="44448">
          <cell r="A44448">
            <v>1098323</v>
          </cell>
        </row>
        <row r="44449">
          <cell r="A44449">
            <v>1098323</v>
          </cell>
        </row>
        <row r="44450">
          <cell r="A44450">
            <v>1098323</v>
          </cell>
        </row>
        <row r="44451">
          <cell r="A44451">
            <v>1098323</v>
          </cell>
        </row>
        <row r="44452">
          <cell r="A44452">
            <v>1098323</v>
          </cell>
        </row>
        <row r="44453">
          <cell r="A44453">
            <v>1098323</v>
          </cell>
        </row>
        <row r="44454">
          <cell r="A44454">
            <v>1098323</v>
          </cell>
        </row>
        <row r="44455">
          <cell r="A44455">
            <v>1098323</v>
          </cell>
        </row>
        <row r="44456">
          <cell r="A44456">
            <v>1098323</v>
          </cell>
        </row>
        <row r="44457">
          <cell r="A44457">
            <v>1098323</v>
          </cell>
        </row>
        <row r="44458">
          <cell r="A44458">
            <v>1098323</v>
          </cell>
        </row>
        <row r="44459">
          <cell r="A44459">
            <v>1098323</v>
          </cell>
        </row>
        <row r="44460">
          <cell r="A44460">
            <v>1098323</v>
          </cell>
        </row>
        <row r="44461">
          <cell r="A44461">
            <v>1098323</v>
          </cell>
        </row>
        <row r="44462">
          <cell r="A44462">
            <v>1098323</v>
          </cell>
        </row>
        <row r="44463">
          <cell r="A44463">
            <v>1098323</v>
          </cell>
        </row>
        <row r="44464">
          <cell r="A44464">
            <v>1098323</v>
          </cell>
        </row>
        <row r="44465">
          <cell r="A44465">
            <v>1098323</v>
          </cell>
        </row>
        <row r="44466">
          <cell r="A44466">
            <v>1098323</v>
          </cell>
        </row>
        <row r="44467">
          <cell r="A44467">
            <v>1098323</v>
          </cell>
        </row>
        <row r="44468">
          <cell r="A44468">
            <v>1098323</v>
          </cell>
        </row>
        <row r="44469">
          <cell r="A44469">
            <v>1098323</v>
          </cell>
        </row>
        <row r="44470">
          <cell r="A44470">
            <v>1098323</v>
          </cell>
        </row>
        <row r="44471">
          <cell r="A44471">
            <v>1098323</v>
          </cell>
        </row>
        <row r="44472">
          <cell r="A44472">
            <v>1098323</v>
          </cell>
        </row>
        <row r="44473">
          <cell r="A44473">
            <v>1098340</v>
          </cell>
        </row>
        <row r="44474">
          <cell r="A44474">
            <v>1098340</v>
          </cell>
        </row>
        <row r="44475">
          <cell r="A44475">
            <v>1098341</v>
          </cell>
        </row>
        <row r="44476">
          <cell r="A44476">
            <v>1098341</v>
          </cell>
        </row>
        <row r="44477">
          <cell r="A44477">
            <v>1098341</v>
          </cell>
        </row>
        <row r="44478">
          <cell r="A44478">
            <v>1098341</v>
          </cell>
        </row>
        <row r="44479">
          <cell r="A44479">
            <v>1098342</v>
          </cell>
        </row>
        <row r="44480">
          <cell r="A44480">
            <v>1098349</v>
          </cell>
        </row>
        <row r="44481">
          <cell r="A44481">
            <v>1098349</v>
          </cell>
        </row>
        <row r="44482">
          <cell r="A44482">
            <v>1098363</v>
          </cell>
        </row>
        <row r="44483">
          <cell r="A44483">
            <v>1098373</v>
          </cell>
        </row>
        <row r="44484">
          <cell r="A44484">
            <v>1098373</v>
          </cell>
        </row>
        <row r="44485">
          <cell r="A44485">
            <v>1098415</v>
          </cell>
        </row>
        <row r="44486">
          <cell r="A44486">
            <v>1098415</v>
          </cell>
        </row>
        <row r="44487">
          <cell r="A44487">
            <v>1098415</v>
          </cell>
        </row>
        <row r="44488">
          <cell r="A44488">
            <v>1098415</v>
          </cell>
        </row>
        <row r="44489">
          <cell r="A44489">
            <v>1098415</v>
          </cell>
        </row>
        <row r="44490">
          <cell r="A44490">
            <v>1098415</v>
          </cell>
        </row>
        <row r="44491">
          <cell r="A44491">
            <v>1098415</v>
          </cell>
        </row>
        <row r="44492">
          <cell r="A44492">
            <v>1098415</v>
          </cell>
        </row>
        <row r="44493">
          <cell r="A44493">
            <v>1098415</v>
          </cell>
        </row>
        <row r="44494">
          <cell r="A44494">
            <v>1098415</v>
          </cell>
        </row>
        <row r="44495">
          <cell r="A44495">
            <v>1098415</v>
          </cell>
        </row>
        <row r="44496">
          <cell r="A44496">
            <v>1098415</v>
          </cell>
        </row>
        <row r="44497">
          <cell r="A44497">
            <v>1098415</v>
          </cell>
        </row>
        <row r="44498">
          <cell r="A44498">
            <v>1098415</v>
          </cell>
        </row>
        <row r="44499">
          <cell r="A44499">
            <v>1098415</v>
          </cell>
        </row>
        <row r="44500">
          <cell r="A44500">
            <v>1098423</v>
          </cell>
        </row>
        <row r="44501">
          <cell r="A44501">
            <v>1098423</v>
          </cell>
        </row>
        <row r="44502">
          <cell r="A44502">
            <v>1098423</v>
          </cell>
        </row>
        <row r="44503">
          <cell r="A44503">
            <v>1098423</v>
          </cell>
        </row>
        <row r="44504">
          <cell r="A44504">
            <v>1098424</v>
          </cell>
        </row>
        <row r="44505">
          <cell r="A44505">
            <v>1098424</v>
          </cell>
        </row>
        <row r="44506">
          <cell r="A44506">
            <v>1098424</v>
          </cell>
        </row>
        <row r="44507">
          <cell r="A44507">
            <v>1098424</v>
          </cell>
        </row>
        <row r="44508">
          <cell r="A44508">
            <v>1098424</v>
          </cell>
        </row>
        <row r="44509">
          <cell r="A44509">
            <v>1098424</v>
          </cell>
        </row>
        <row r="44510">
          <cell r="A44510">
            <v>1098424</v>
          </cell>
        </row>
        <row r="44511">
          <cell r="A44511">
            <v>1098424</v>
          </cell>
        </row>
        <row r="44512">
          <cell r="A44512">
            <v>1098424</v>
          </cell>
        </row>
        <row r="44513">
          <cell r="A44513">
            <v>1098424</v>
          </cell>
        </row>
        <row r="44514">
          <cell r="A44514">
            <v>1098424</v>
          </cell>
        </row>
        <row r="44515">
          <cell r="A44515">
            <v>1098424</v>
          </cell>
        </row>
        <row r="44516">
          <cell r="A44516">
            <v>1098424</v>
          </cell>
        </row>
        <row r="44517">
          <cell r="A44517">
            <v>1098424</v>
          </cell>
        </row>
        <row r="44518">
          <cell r="A44518">
            <v>1098424</v>
          </cell>
        </row>
        <row r="44519">
          <cell r="A44519">
            <v>1098425</v>
          </cell>
        </row>
        <row r="44520">
          <cell r="A44520">
            <v>1098425</v>
          </cell>
        </row>
        <row r="44521">
          <cell r="A44521">
            <v>1098425</v>
          </cell>
        </row>
        <row r="44522">
          <cell r="A44522">
            <v>1098425</v>
          </cell>
        </row>
        <row r="44523">
          <cell r="A44523">
            <v>1098425</v>
          </cell>
        </row>
        <row r="44524">
          <cell r="A44524">
            <v>1098425</v>
          </cell>
        </row>
        <row r="44525">
          <cell r="A44525">
            <v>1098425</v>
          </cell>
        </row>
        <row r="44526">
          <cell r="A44526">
            <v>1098425</v>
          </cell>
        </row>
        <row r="44527">
          <cell r="A44527">
            <v>1098425</v>
          </cell>
        </row>
        <row r="44528">
          <cell r="A44528">
            <v>1098425</v>
          </cell>
        </row>
        <row r="44529">
          <cell r="A44529">
            <v>1098425</v>
          </cell>
        </row>
        <row r="44530">
          <cell r="A44530">
            <v>1098425</v>
          </cell>
        </row>
        <row r="44531">
          <cell r="A44531">
            <v>1098425</v>
          </cell>
        </row>
        <row r="44532">
          <cell r="A44532">
            <v>1098425</v>
          </cell>
        </row>
        <row r="44533">
          <cell r="A44533">
            <v>1098425</v>
          </cell>
        </row>
        <row r="44534">
          <cell r="A44534">
            <v>1098425</v>
          </cell>
        </row>
        <row r="44535">
          <cell r="A44535">
            <v>1098425</v>
          </cell>
        </row>
        <row r="44536">
          <cell r="A44536">
            <v>1098425</v>
          </cell>
        </row>
        <row r="44537">
          <cell r="A44537">
            <v>1098425</v>
          </cell>
        </row>
        <row r="44538">
          <cell r="A44538">
            <v>1098425</v>
          </cell>
        </row>
        <row r="44539">
          <cell r="A44539">
            <v>1098426</v>
          </cell>
        </row>
        <row r="44540">
          <cell r="A44540">
            <v>1098426</v>
          </cell>
        </row>
        <row r="44541">
          <cell r="A44541">
            <v>1098426</v>
          </cell>
        </row>
        <row r="44542">
          <cell r="A44542">
            <v>1098426</v>
          </cell>
        </row>
        <row r="44543">
          <cell r="A44543">
            <v>1098426</v>
          </cell>
        </row>
        <row r="44544">
          <cell r="A44544">
            <v>1098426</v>
          </cell>
        </row>
        <row r="44545">
          <cell r="A44545">
            <v>1098426</v>
          </cell>
        </row>
        <row r="44546">
          <cell r="A44546">
            <v>1098426</v>
          </cell>
        </row>
        <row r="44547">
          <cell r="A44547">
            <v>1098426</v>
          </cell>
        </row>
        <row r="44548">
          <cell r="A44548">
            <v>1098426</v>
          </cell>
        </row>
        <row r="44549">
          <cell r="A44549">
            <v>1098426</v>
          </cell>
        </row>
        <row r="44550">
          <cell r="A44550">
            <v>1098426</v>
          </cell>
        </row>
        <row r="44551">
          <cell r="A44551">
            <v>1098426</v>
          </cell>
        </row>
        <row r="44552">
          <cell r="A44552">
            <v>1098426</v>
          </cell>
        </row>
        <row r="44553">
          <cell r="A44553">
            <v>1098434</v>
          </cell>
        </row>
        <row r="44554">
          <cell r="A44554">
            <v>1098434</v>
          </cell>
        </row>
        <row r="44555">
          <cell r="A44555">
            <v>1098434</v>
          </cell>
        </row>
        <row r="44556">
          <cell r="A44556">
            <v>1098434</v>
          </cell>
        </row>
        <row r="44557">
          <cell r="A44557">
            <v>1098446</v>
          </cell>
        </row>
        <row r="44558">
          <cell r="A44558">
            <v>1098446</v>
          </cell>
        </row>
        <row r="44559">
          <cell r="A44559">
            <v>1098446</v>
          </cell>
        </row>
        <row r="44560">
          <cell r="A44560">
            <v>1098446</v>
          </cell>
        </row>
        <row r="44561">
          <cell r="A44561">
            <v>1098446</v>
          </cell>
        </row>
        <row r="44562">
          <cell r="A44562">
            <v>1098446</v>
          </cell>
        </row>
        <row r="44563">
          <cell r="A44563">
            <v>1098447</v>
          </cell>
        </row>
        <row r="44564">
          <cell r="A44564">
            <v>1098447</v>
          </cell>
        </row>
        <row r="44565">
          <cell r="A44565">
            <v>1098447</v>
          </cell>
        </row>
        <row r="44566">
          <cell r="A44566">
            <v>1098447</v>
          </cell>
        </row>
        <row r="44567">
          <cell r="A44567">
            <v>1098447</v>
          </cell>
        </row>
        <row r="44568">
          <cell r="A44568">
            <v>1098447</v>
          </cell>
        </row>
        <row r="44569">
          <cell r="A44569">
            <v>1098447</v>
          </cell>
        </row>
        <row r="44570">
          <cell r="A44570">
            <v>1098447</v>
          </cell>
        </row>
        <row r="44571">
          <cell r="A44571">
            <v>1098447</v>
          </cell>
        </row>
        <row r="44572">
          <cell r="A44572">
            <v>1098447</v>
          </cell>
        </row>
        <row r="44573">
          <cell r="A44573">
            <v>1098447</v>
          </cell>
        </row>
        <row r="44574">
          <cell r="A44574">
            <v>1098447</v>
          </cell>
        </row>
        <row r="44575">
          <cell r="A44575">
            <v>1098448</v>
          </cell>
        </row>
        <row r="44576">
          <cell r="A44576">
            <v>1098448</v>
          </cell>
        </row>
        <row r="44577">
          <cell r="A44577">
            <v>1098448</v>
          </cell>
        </row>
        <row r="44578">
          <cell r="A44578">
            <v>1098448</v>
          </cell>
        </row>
        <row r="44579">
          <cell r="A44579">
            <v>1098448</v>
          </cell>
        </row>
        <row r="44580">
          <cell r="A44580">
            <v>1098448</v>
          </cell>
        </row>
        <row r="44581">
          <cell r="A44581">
            <v>1098448</v>
          </cell>
        </row>
        <row r="44582">
          <cell r="A44582">
            <v>1098448</v>
          </cell>
        </row>
        <row r="44583">
          <cell r="A44583">
            <v>1098448</v>
          </cell>
        </row>
        <row r="44584">
          <cell r="A44584">
            <v>1098448</v>
          </cell>
        </row>
        <row r="44585">
          <cell r="A44585">
            <v>1098448</v>
          </cell>
        </row>
        <row r="44586">
          <cell r="A44586">
            <v>1098449</v>
          </cell>
        </row>
        <row r="44587">
          <cell r="A44587">
            <v>1098449</v>
          </cell>
        </row>
        <row r="44588">
          <cell r="A44588">
            <v>1098449</v>
          </cell>
        </row>
        <row r="44589">
          <cell r="A44589">
            <v>1098449</v>
          </cell>
        </row>
        <row r="44590">
          <cell r="A44590">
            <v>1098449</v>
          </cell>
        </row>
        <row r="44591">
          <cell r="A44591">
            <v>1098449</v>
          </cell>
        </row>
        <row r="44592">
          <cell r="A44592">
            <v>1098449</v>
          </cell>
        </row>
        <row r="44593">
          <cell r="A44593">
            <v>1098450</v>
          </cell>
        </row>
        <row r="44594">
          <cell r="A44594">
            <v>1098450</v>
          </cell>
        </row>
        <row r="44595">
          <cell r="A44595">
            <v>1098450</v>
          </cell>
        </row>
        <row r="44596">
          <cell r="A44596">
            <v>1098450</v>
          </cell>
        </row>
        <row r="44597">
          <cell r="A44597">
            <v>1098450</v>
          </cell>
        </row>
        <row r="44598">
          <cell r="A44598">
            <v>1098450</v>
          </cell>
        </row>
        <row r="44599">
          <cell r="A44599">
            <v>1098450</v>
          </cell>
        </row>
        <row r="44600">
          <cell r="A44600">
            <v>1098450</v>
          </cell>
        </row>
        <row r="44601">
          <cell r="A44601">
            <v>1098450</v>
          </cell>
        </row>
        <row r="44602">
          <cell r="A44602">
            <v>1098450</v>
          </cell>
        </row>
        <row r="44603">
          <cell r="A44603">
            <v>1098453</v>
          </cell>
        </row>
        <row r="44604">
          <cell r="A44604">
            <v>1098453</v>
          </cell>
        </row>
        <row r="44605">
          <cell r="A44605">
            <v>1098453</v>
          </cell>
        </row>
        <row r="44606">
          <cell r="A44606">
            <v>1098453</v>
          </cell>
        </row>
        <row r="44607">
          <cell r="A44607">
            <v>1098453</v>
          </cell>
        </row>
        <row r="44608">
          <cell r="A44608">
            <v>1098453</v>
          </cell>
        </row>
        <row r="44609">
          <cell r="A44609">
            <v>1098453</v>
          </cell>
        </row>
        <row r="44610">
          <cell r="A44610">
            <v>1098453</v>
          </cell>
        </row>
        <row r="44611">
          <cell r="A44611">
            <v>1098453</v>
          </cell>
        </row>
        <row r="44612">
          <cell r="A44612">
            <v>1098453</v>
          </cell>
        </row>
        <row r="44613">
          <cell r="A44613">
            <v>1098453</v>
          </cell>
        </row>
        <row r="44614">
          <cell r="A44614">
            <v>1098453</v>
          </cell>
        </row>
        <row r="44615">
          <cell r="A44615">
            <v>1098453</v>
          </cell>
        </row>
        <row r="44616">
          <cell r="A44616">
            <v>1098453</v>
          </cell>
        </row>
        <row r="44617">
          <cell r="A44617">
            <v>1098455</v>
          </cell>
        </row>
        <row r="44618">
          <cell r="A44618">
            <v>1098455</v>
          </cell>
        </row>
        <row r="44619">
          <cell r="A44619">
            <v>1098455</v>
          </cell>
        </row>
        <row r="44620">
          <cell r="A44620">
            <v>1098455</v>
          </cell>
        </row>
        <row r="44621">
          <cell r="A44621">
            <v>1098455</v>
          </cell>
        </row>
        <row r="44622">
          <cell r="A44622">
            <v>1098455</v>
          </cell>
        </row>
        <row r="44623">
          <cell r="A44623">
            <v>1098455</v>
          </cell>
        </row>
        <row r="44624">
          <cell r="A44624">
            <v>1098455</v>
          </cell>
        </row>
        <row r="44625">
          <cell r="A44625">
            <v>1098455</v>
          </cell>
        </row>
        <row r="44626">
          <cell r="A44626">
            <v>1098455</v>
          </cell>
        </row>
        <row r="44627">
          <cell r="A44627">
            <v>1098455</v>
          </cell>
        </row>
        <row r="44628">
          <cell r="A44628">
            <v>1098455</v>
          </cell>
        </row>
        <row r="44629">
          <cell r="A44629">
            <v>1098455</v>
          </cell>
        </row>
        <row r="44630">
          <cell r="A44630">
            <v>1098455</v>
          </cell>
        </row>
        <row r="44631">
          <cell r="A44631">
            <v>1098460</v>
          </cell>
        </row>
        <row r="44632">
          <cell r="A44632">
            <v>1098464</v>
          </cell>
        </row>
        <row r="44633">
          <cell r="A44633">
            <v>1098472</v>
          </cell>
        </row>
        <row r="44634">
          <cell r="A44634">
            <v>1098472</v>
          </cell>
        </row>
        <row r="44635">
          <cell r="A44635">
            <v>1098472</v>
          </cell>
        </row>
        <row r="44636">
          <cell r="A44636">
            <v>1098472</v>
          </cell>
        </row>
        <row r="44637">
          <cell r="A44637">
            <v>1098472</v>
          </cell>
        </row>
        <row r="44638">
          <cell r="A44638">
            <v>1098656</v>
          </cell>
        </row>
        <row r="44639">
          <cell r="A44639">
            <v>1098656</v>
          </cell>
        </row>
        <row r="44640">
          <cell r="A44640">
            <v>1098657</v>
          </cell>
        </row>
        <row r="44641">
          <cell r="A44641">
            <v>1098657</v>
          </cell>
        </row>
        <row r="44642">
          <cell r="A44642">
            <v>1098681</v>
          </cell>
        </row>
        <row r="44643">
          <cell r="A44643">
            <v>1098683</v>
          </cell>
        </row>
        <row r="44644">
          <cell r="A44644">
            <v>1098684</v>
          </cell>
        </row>
        <row r="44645">
          <cell r="A44645">
            <v>1098716</v>
          </cell>
        </row>
        <row r="44646">
          <cell r="A44646">
            <v>1098719</v>
          </cell>
        </row>
        <row r="44647">
          <cell r="A44647">
            <v>1098721</v>
          </cell>
        </row>
        <row r="44648">
          <cell r="A44648">
            <v>1098721</v>
          </cell>
        </row>
        <row r="44649">
          <cell r="A44649">
            <v>1098721</v>
          </cell>
        </row>
        <row r="44650">
          <cell r="A44650">
            <v>1098722</v>
          </cell>
        </row>
        <row r="44651">
          <cell r="A44651">
            <v>1098722</v>
          </cell>
        </row>
        <row r="44652">
          <cell r="A44652">
            <v>1098722</v>
          </cell>
        </row>
        <row r="44653">
          <cell r="A44653">
            <v>1098723</v>
          </cell>
        </row>
        <row r="44654">
          <cell r="A44654">
            <v>1098723</v>
          </cell>
        </row>
        <row r="44655">
          <cell r="A44655">
            <v>1098724</v>
          </cell>
        </row>
        <row r="44656">
          <cell r="A44656">
            <v>1098724</v>
          </cell>
        </row>
        <row r="44657">
          <cell r="A44657">
            <v>1098725</v>
          </cell>
        </row>
        <row r="44658">
          <cell r="A44658">
            <v>1098725</v>
          </cell>
        </row>
        <row r="44659">
          <cell r="A44659">
            <v>1098725</v>
          </cell>
        </row>
        <row r="44660">
          <cell r="A44660">
            <v>1098726</v>
          </cell>
        </row>
        <row r="44661">
          <cell r="A44661">
            <v>1098726</v>
          </cell>
        </row>
        <row r="44662">
          <cell r="A44662">
            <v>1098726</v>
          </cell>
        </row>
        <row r="44663">
          <cell r="A44663">
            <v>1098727</v>
          </cell>
        </row>
        <row r="44664">
          <cell r="A44664">
            <v>1098727</v>
          </cell>
        </row>
        <row r="44665">
          <cell r="A44665">
            <v>1098728</v>
          </cell>
        </row>
        <row r="44666">
          <cell r="A44666">
            <v>1098728</v>
          </cell>
        </row>
        <row r="44667">
          <cell r="A44667">
            <v>1098728</v>
          </cell>
        </row>
        <row r="44668">
          <cell r="A44668">
            <v>1099116</v>
          </cell>
        </row>
        <row r="44669">
          <cell r="A44669">
            <v>1099116</v>
          </cell>
        </row>
        <row r="44670">
          <cell r="A44670">
            <v>1099116</v>
          </cell>
        </row>
        <row r="44671">
          <cell r="A44671">
            <v>1099163</v>
          </cell>
        </row>
        <row r="44672">
          <cell r="A44672">
            <v>1099163</v>
          </cell>
        </row>
        <row r="44673">
          <cell r="A44673">
            <v>1099475</v>
          </cell>
        </row>
        <row r="44674">
          <cell r="A44674">
            <v>1099475</v>
          </cell>
        </row>
        <row r="44675">
          <cell r="A44675">
            <v>1099475</v>
          </cell>
        </row>
        <row r="44676">
          <cell r="A44676">
            <v>1099476</v>
          </cell>
        </row>
        <row r="44677">
          <cell r="A44677">
            <v>1099476</v>
          </cell>
        </row>
        <row r="44678">
          <cell r="A44678">
            <v>1099476</v>
          </cell>
        </row>
        <row r="44679">
          <cell r="A44679">
            <v>1099476</v>
          </cell>
        </row>
        <row r="44680">
          <cell r="A44680">
            <v>1099477</v>
          </cell>
        </row>
        <row r="44681">
          <cell r="A44681">
            <v>1099477</v>
          </cell>
        </row>
        <row r="44682">
          <cell r="A44682">
            <v>1099477</v>
          </cell>
        </row>
        <row r="44683">
          <cell r="A44683">
            <v>1099478</v>
          </cell>
        </row>
        <row r="44684">
          <cell r="A44684">
            <v>1099478</v>
          </cell>
        </row>
        <row r="44685">
          <cell r="A44685">
            <v>1099479</v>
          </cell>
        </row>
        <row r="44686">
          <cell r="A44686">
            <v>1099479</v>
          </cell>
        </row>
        <row r="44687">
          <cell r="A44687">
            <v>1099479</v>
          </cell>
        </row>
        <row r="44688">
          <cell r="A44688">
            <v>1099479</v>
          </cell>
        </row>
        <row r="44689">
          <cell r="A44689">
            <v>1099479</v>
          </cell>
        </row>
        <row r="44690">
          <cell r="A44690">
            <v>1099479</v>
          </cell>
        </row>
        <row r="44691">
          <cell r="A44691">
            <v>1099480</v>
          </cell>
        </row>
        <row r="44692">
          <cell r="A44692">
            <v>1099480</v>
          </cell>
        </row>
        <row r="44693">
          <cell r="A44693">
            <v>1099480</v>
          </cell>
        </row>
        <row r="44694">
          <cell r="A44694">
            <v>1099480</v>
          </cell>
        </row>
        <row r="44695">
          <cell r="A44695">
            <v>1099480</v>
          </cell>
        </row>
        <row r="44696">
          <cell r="A44696">
            <v>1099505</v>
          </cell>
        </row>
        <row r="44697">
          <cell r="A44697">
            <v>1099505</v>
          </cell>
        </row>
        <row r="44698">
          <cell r="A44698">
            <v>1099505</v>
          </cell>
        </row>
        <row r="44699">
          <cell r="A44699">
            <v>1099505</v>
          </cell>
        </row>
        <row r="44700">
          <cell r="A44700">
            <v>1099505</v>
          </cell>
        </row>
        <row r="44701">
          <cell r="A44701">
            <v>1099505</v>
          </cell>
        </row>
        <row r="44702">
          <cell r="A44702">
            <v>1099505</v>
          </cell>
        </row>
        <row r="44703">
          <cell r="A44703">
            <v>1099506</v>
          </cell>
        </row>
        <row r="44704">
          <cell r="A44704">
            <v>1099506</v>
          </cell>
        </row>
        <row r="44705">
          <cell r="A44705">
            <v>1099506</v>
          </cell>
        </row>
        <row r="44706">
          <cell r="A44706">
            <v>1099507</v>
          </cell>
        </row>
        <row r="44707">
          <cell r="A44707">
            <v>1099507</v>
          </cell>
        </row>
        <row r="44708">
          <cell r="A44708">
            <v>1099507</v>
          </cell>
        </row>
        <row r="44709">
          <cell r="A44709">
            <v>1099507</v>
          </cell>
        </row>
        <row r="44710">
          <cell r="A44710">
            <v>1099508</v>
          </cell>
        </row>
        <row r="44711">
          <cell r="A44711">
            <v>1099508</v>
          </cell>
        </row>
        <row r="44712">
          <cell r="A44712">
            <v>1099508</v>
          </cell>
        </row>
        <row r="44713">
          <cell r="A44713">
            <v>1099508</v>
          </cell>
        </row>
        <row r="44714">
          <cell r="A44714">
            <v>1099508</v>
          </cell>
        </row>
        <row r="44715">
          <cell r="A44715">
            <v>1099509</v>
          </cell>
        </row>
        <row r="44716">
          <cell r="A44716">
            <v>1099509</v>
          </cell>
        </row>
        <row r="44717">
          <cell r="A44717">
            <v>1099509</v>
          </cell>
        </row>
        <row r="44718">
          <cell r="A44718">
            <v>1099512</v>
          </cell>
        </row>
        <row r="44719">
          <cell r="A44719">
            <v>1099512</v>
          </cell>
        </row>
        <row r="44720">
          <cell r="A44720">
            <v>1099512</v>
          </cell>
        </row>
        <row r="44721">
          <cell r="A44721">
            <v>1099512</v>
          </cell>
        </row>
        <row r="44722">
          <cell r="A44722">
            <v>1099512</v>
          </cell>
        </row>
        <row r="44723">
          <cell r="A44723">
            <v>1099512</v>
          </cell>
        </row>
        <row r="44724">
          <cell r="A44724">
            <v>1099512</v>
          </cell>
        </row>
        <row r="44725">
          <cell r="A44725">
            <v>1099512</v>
          </cell>
        </row>
        <row r="44726">
          <cell r="A44726">
            <v>1099512</v>
          </cell>
        </row>
        <row r="44727">
          <cell r="A44727">
            <v>1099514</v>
          </cell>
        </row>
        <row r="44728">
          <cell r="A44728">
            <v>1099514</v>
          </cell>
        </row>
        <row r="44729">
          <cell r="A44729">
            <v>1099514</v>
          </cell>
        </row>
        <row r="44730">
          <cell r="A44730">
            <v>1099514</v>
          </cell>
        </row>
        <row r="44731">
          <cell r="A44731">
            <v>1099514</v>
          </cell>
        </row>
        <row r="44732">
          <cell r="A44732">
            <v>1099514</v>
          </cell>
        </row>
        <row r="44733">
          <cell r="A44733">
            <v>1099514</v>
          </cell>
        </row>
        <row r="44734">
          <cell r="A44734">
            <v>1099514</v>
          </cell>
        </row>
        <row r="44735">
          <cell r="A44735">
            <v>1099514</v>
          </cell>
        </row>
        <row r="44736">
          <cell r="A44736">
            <v>1099514</v>
          </cell>
        </row>
        <row r="44737">
          <cell r="A44737">
            <v>1099517</v>
          </cell>
        </row>
        <row r="44738">
          <cell r="A44738">
            <v>1099517</v>
          </cell>
        </row>
        <row r="44739">
          <cell r="A44739">
            <v>1099517</v>
          </cell>
        </row>
        <row r="44740">
          <cell r="A44740">
            <v>1099520</v>
          </cell>
        </row>
        <row r="44741">
          <cell r="A44741">
            <v>1099520</v>
          </cell>
        </row>
        <row r="44742">
          <cell r="A44742">
            <v>1099520</v>
          </cell>
        </row>
        <row r="44743">
          <cell r="A44743">
            <v>1099520</v>
          </cell>
        </row>
        <row r="44744">
          <cell r="A44744">
            <v>1099520</v>
          </cell>
        </row>
        <row r="44745">
          <cell r="A44745">
            <v>1099520</v>
          </cell>
        </row>
        <row r="44746">
          <cell r="A44746">
            <v>1099520</v>
          </cell>
        </row>
        <row r="44747">
          <cell r="A44747">
            <v>1099520</v>
          </cell>
        </row>
        <row r="44748">
          <cell r="A44748">
            <v>1099520</v>
          </cell>
        </row>
        <row r="44749">
          <cell r="A44749">
            <v>1099521</v>
          </cell>
        </row>
        <row r="44750">
          <cell r="A44750">
            <v>1099521</v>
          </cell>
        </row>
        <row r="44751">
          <cell r="A44751">
            <v>1099521</v>
          </cell>
        </row>
        <row r="44752">
          <cell r="A44752">
            <v>1099521</v>
          </cell>
        </row>
        <row r="44753">
          <cell r="A44753">
            <v>1099521</v>
          </cell>
        </row>
        <row r="44754">
          <cell r="A44754">
            <v>1099521</v>
          </cell>
        </row>
        <row r="44755">
          <cell r="A44755">
            <v>1099521</v>
          </cell>
        </row>
        <row r="44756">
          <cell r="A44756">
            <v>1099521</v>
          </cell>
        </row>
        <row r="44757">
          <cell r="A44757">
            <v>1099521</v>
          </cell>
        </row>
        <row r="44758">
          <cell r="A44758">
            <v>1099521</v>
          </cell>
        </row>
        <row r="44759">
          <cell r="A44759">
            <v>1099521</v>
          </cell>
        </row>
        <row r="44760">
          <cell r="A44760">
            <v>1099521</v>
          </cell>
        </row>
        <row r="44761">
          <cell r="A44761">
            <v>1099522</v>
          </cell>
        </row>
        <row r="44762">
          <cell r="A44762">
            <v>1099522</v>
          </cell>
        </row>
        <row r="44763">
          <cell r="A44763">
            <v>1099522</v>
          </cell>
        </row>
        <row r="44764">
          <cell r="A44764">
            <v>1099522</v>
          </cell>
        </row>
        <row r="44765">
          <cell r="A44765">
            <v>1099522</v>
          </cell>
        </row>
        <row r="44766">
          <cell r="A44766">
            <v>1099522</v>
          </cell>
        </row>
        <row r="44767">
          <cell r="A44767">
            <v>1099522</v>
          </cell>
        </row>
        <row r="44768">
          <cell r="A44768">
            <v>1099525</v>
          </cell>
        </row>
        <row r="44769">
          <cell r="A44769">
            <v>1099525</v>
          </cell>
        </row>
        <row r="44770">
          <cell r="A44770">
            <v>1099525</v>
          </cell>
        </row>
        <row r="44771">
          <cell r="A44771">
            <v>1099525</v>
          </cell>
        </row>
        <row r="44772">
          <cell r="A44772">
            <v>1099525</v>
          </cell>
        </row>
        <row r="44773">
          <cell r="A44773">
            <v>1099525</v>
          </cell>
        </row>
        <row r="44774">
          <cell r="A44774">
            <v>1099526</v>
          </cell>
        </row>
        <row r="44775">
          <cell r="A44775">
            <v>1099526</v>
          </cell>
        </row>
        <row r="44776">
          <cell r="A44776">
            <v>1099526</v>
          </cell>
        </row>
        <row r="44777">
          <cell r="A44777">
            <v>1099526</v>
          </cell>
        </row>
        <row r="44778">
          <cell r="A44778">
            <v>1099526</v>
          </cell>
        </row>
        <row r="44779">
          <cell r="A44779">
            <v>1099526</v>
          </cell>
        </row>
        <row r="44780">
          <cell r="A44780">
            <v>1099526</v>
          </cell>
        </row>
        <row r="44781">
          <cell r="A44781">
            <v>1099526</v>
          </cell>
        </row>
        <row r="44782">
          <cell r="A44782">
            <v>1099527</v>
          </cell>
        </row>
        <row r="44783">
          <cell r="A44783">
            <v>1099527</v>
          </cell>
        </row>
        <row r="44784">
          <cell r="A44784">
            <v>1099527</v>
          </cell>
        </row>
        <row r="44785">
          <cell r="A44785">
            <v>1099527</v>
          </cell>
        </row>
        <row r="44786">
          <cell r="A44786">
            <v>1099527</v>
          </cell>
        </row>
        <row r="44787">
          <cell r="A44787">
            <v>1099527</v>
          </cell>
        </row>
        <row r="44788">
          <cell r="A44788">
            <v>1099527</v>
          </cell>
        </row>
        <row r="44789">
          <cell r="A44789">
            <v>1099527</v>
          </cell>
        </row>
        <row r="44790">
          <cell r="A44790">
            <v>1099528</v>
          </cell>
        </row>
        <row r="44791">
          <cell r="A44791">
            <v>1099528</v>
          </cell>
        </row>
        <row r="44792">
          <cell r="A44792">
            <v>1099528</v>
          </cell>
        </row>
        <row r="44793">
          <cell r="A44793">
            <v>1099528</v>
          </cell>
        </row>
        <row r="44794">
          <cell r="A44794">
            <v>1099529</v>
          </cell>
        </row>
        <row r="44795">
          <cell r="A44795">
            <v>1099529</v>
          </cell>
        </row>
        <row r="44796">
          <cell r="A44796">
            <v>1099529</v>
          </cell>
        </row>
        <row r="44797">
          <cell r="A44797">
            <v>1099529</v>
          </cell>
        </row>
        <row r="44798">
          <cell r="A44798">
            <v>1099529</v>
          </cell>
        </row>
        <row r="44799">
          <cell r="A44799">
            <v>1099531</v>
          </cell>
        </row>
        <row r="44800">
          <cell r="A44800">
            <v>1099531</v>
          </cell>
        </row>
        <row r="44801">
          <cell r="A44801">
            <v>1099531</v>
          </cell>
        </row>
        <row r="44802">
          <cell r="A44802">
            <v>1099531</v>
          </cell>
        </row>
        <row r="44803">
          <cell r="A44803">
            <v>1099531</v>
          </cell>
        </row>
        <row r="44804">
          <cell r="A44804">
            <v>1099534</v>
          </cell>
        </row>
        <row r="44805">
          <cell r="A44805">
            <v>1099534</v>
          </cell>
        </row>
        <row r="44806">
          <cell r="A44806">
            <v>1099534</v>
          </cell>
        </row>
        <row r="44807">
          <cell r="A44807">
            <v>1099534</v>
          </cell>
        </row>
        <row r="44808">
          <cell r="A44808">
            <v>1099534</v>
          </cell>
        </row>
        <row r="44809">
          <cell r="A44809">
            <v>1099538</v>
          </cell>
        </row>
        <row r="44810">
          <cell r="A44810">
            <v>1099538</v>
          </cell>
        </row>
        <row r="44811">
          <cell r="A44811">
            <v>1099538</v>
          </cell>
        </row>
        <row r="44812">
          <cell r="A44812">
            <v>1099538</v>
          </cell>
        </row>
        <row r="44813">
          <cell r="A44813">
            <v>1099540</v>
          </cell>
        </row>
        <row r="44814">
          <cell r="A44814">
            <v>1099540</v>
          </cell>
        </row>
        <row r="44815">
          <cell r="A44815">
            <v>1099540</v>
          </cell>
        </row>
        <row r="44816">
          <cell r="A44816">
            <v>1099541</v>
          </cell>
        </row>
        <row r="44817">
          <cell r="A44817">
            <v>1099541</v>
          </cell>
        </row>
        <row r="44818">
          <cell r="A44818">
            <v>1099541</v>
          </cell>
        </row>
        <row r="44819">
          <cell r="A44819">
            <v>1099542</v>
          </cell>
        </row>
        <row r="44820">
          <cell r="A44820">
            <v>1099542</v>
          </cell>
        </row>
        <row r="44821">
          <cell r="A44821">
            <v>1099543</v>
          </cell>
        </row>
        <row r="44822">
          <cell r="A44822">
            <v>1099543</v>
          </cell>
        </row>
        <row r="44823">
          <cell r="A44823">
            <v>1099543</v>
          </cell>
        </row>
        <row r="44824">
          <cell r="A44824">
            <v>1099548</v>
          </cell>
        </row>
        <row r="44825">
          <cell r="A44825">
            <v>1099548</v>
          </cell>
        </row>
        <row r="44826">
          <cell r="A44826">
            <v>1099548</v>
          </cell>
        </row>
        <row r="44827">
          <cell r="A44827">
            <v>1099549</v>
          </cell>
        </row>
        <row r="44828">
          <cell r="A44828">
            <v>1099549</v>
          </cell>
        </row>
        <row r="44829">
          <cell r="A44829">
            <v>1099553</v>
          </cell>
        </row>
        <row r="44830">
          <cell r="A44830">
            <v>1099553</v>
          </cell>
        </row>
        <row r="44831">
          <cell r="A44831">
            <v>1099553</v>
          </cell>
        </row>
        <row r="44832">
          <cell r="A44832">
            <v>1099553</v>
          </cell>
        </row>
        <row r="44833">
          <cell r="A44833">
            <v>1099554</v>
          </cell>
        </row>
        <row r="44834">
          <cell r="A44834">
            <v>1099554</v>
          </cell>
        </row>
        <row r="44835">
          <cell r="A44835">
            <v>1099554</v>
          </cell>
        </row>
        <row r="44836">
          <cell r="A44836">
            <v>1099554</v>
          </cell>
        </row>
        <row r="44837">
          <cell r="A44837">
            <v>1099555</v>
          </cell>
        </row>
        <row r="44838">
          <cell r="A44838">
            <v>1099555</v>
          </cell>
        </row>
        <row r="44839">
          <cell r="A44839">
            <v>1099555</v>
          </cell>
        </row>
        <row r="44840">
          <cell r="A44840">
            <v>1099556</v>
          </cell>
        </row>
        <row r="44841">
          <cell r="A44841">
            <v>1099556</v>
          </cell>
        </row>
        <row r="44842">
          <cell r="A44842">
            <v>1099556</v>
          </cell>
        </row>
        <row r="44843">
          <cell r="A44843">
            <v>1099556</v>
          </cell>
        </row>
        <row r="44844">
          <cell r="A44844">
            <v>1099557</v>
          </cell>
        </row>
        <row r="44845">
          <cell r="A44845">
            <v>1099557</v>
          </cell>
        </row>
        <row r="44846">
          <cell r="A44846">
            <v>1099557</v>
          </cell>
        </row>
        <row r="44847">
          <cell r="A44847">
            <v>1099557</v>
          </cell>
        </row>
        <row r="44848">
          <cell r="A44848">
            <v>1099557</v>
          </cell>
        </row>
        <row r="44849">
          <cell r="A44849">
            <v>1099557</v>
          </cell>
        </row>
        <row r="44850">
          <cell r="A44850">
            <v>1099558</v>
          </cell>
        </row>
        <row r="44851">
          <cell r="A44851">
            <v>1099558</v>
          </cell>
        </row>
        <row r="44852">
          <cell r="A44852">
            <v>1099558</v>
          </cell>
        </row>
        <row r="44853">
          <cell r="A44853">
            <v>1099558</v>
          </cell>
        </row>
        <row r="44854">
          <cell r="A44854">
            <v>1099558</v>
          </cell>
        </row>
        <row r="44855">
          <cell r="A44855">
            <v>1099558</v>
          </cell>
        </row>
        <row r="44856">
          <cell r="A44856">
            <v>1099558</v>
          </cell>
        </row>
        <row r="44857">
          <cell r="A44857">
            <v>1099558</v>
          </cell>
        </row>
        <row r="44858">
          <cell r="A44858">
            <v>1099558</v>
          </cell>
        </row>
        <row r="44859">
          <cell r="A44859">
            <v>1099558</v>
          </cell>
        </row>
        <row r="44860">
          <cell r="A44860">
            <v>1099558</v>
          </cell>
        </row>
        <row r="44861">
          <cell r="A44861">
            <v>1099558</v>
          </cell>
        </row>
        <row r="44862">
          <cell r="A44862">
            <v>1099558</v>
          </cell>
        </row>
        <row r="44863">
          <cell r="A44863">
            <v>1099558</v>
          </cell>
        </row>
        <row r="44864">
          <cell r="A44864">
            <v>1099558</v>
          </cell>
        </row>
        <row r="44865">
          <cell r="A44865">
            <v>1099558</v>
          </cell>
        </row>
        <row r="44866">
          <cell r="A44866">
            <v>1099559</v>
          </cell>
        </row>
        <row r="44867">
          <cell r="A44867">
            <v>1099559</v>
          </cell>
        </row>
        <row r="44868">
          <cell r="A44868">
            <v>1099559</v>
          </cell>
        </row>
        <row r="44869">
          <cell r="A44869">
            <v>1099559</v>
          </cell>
        </row>
        <row r="44870">
          <cell r="A44870">
            <v>1099559</v>
          </cell>
        </row>
        <row r="44871">
          <cell r="A44871">
            <v>1099559</v>
          </cell>
        </row>
        <row r="44872">
          <cell r="A44872">
            <v>1099559</v>
          </cell>
        </row>
        <row r="44873">
          <cell r="A44873">
            <v>1099559</v>
          </cell>
        </row>
        <row r="44874">
          <cell r="A44874">
            <v>1099559</v>
          </cell>
        </row>
        <row r="44875">
          <cell r="A44875">
            <v>1099559</v>
          </cell>
        </row>
        <row r="44876">
          <cell r="A44876">
            <v>1099559</v>
          </cell>
        </row>
        <row r="44877">
          <cell r="A44877">
            <v>1099559</v>
          </cell>
        </row>
        <row r="44878">
          <cell r="A44878">
            <v>1099559</v>
          </cell>
        </row>
        <row r="44879">
          <cell r="A44879">
            <v>1099559</v>
          </cell>
        </row>
        <row r="44880">
          <cell r="A44880">
            <v>1099559</v>
          </cell>
        </row>
        <row r="44881">
          <cell r="A44881">
            <v>1099559</v>
          </cell>
        </row>
        <row r="44882">
          <cell r="A44882">
            <v>1099560</v>
          </cell>
        </row>
        <row r="44883">
          <cell r="A44883">
            <v>1099560</v>
          </cell>
        </row>
        <row r="44884">
          <cell r="A44884">
            <v>1099560</v>
          </cell>
        </row>
        <row r="44885">
          <cell r="A44885">
            <v>1099560</v>
          </cell>
        </row>
        <row r="44886">
          <cell r="A44886">
            <v>1099560</v>
          </cell>
        </row>
        <row r="44887">
          <cell r="A44887">
            <v>1099560</v>
          </cell>
        </row>
        <row r="44888">
          <cell r="A44888">
            <v>1099560</v>
          </cell>
        </row>
        <row r="44889">
          <cell r="A44889">
            <v>1099560</v>
          </cell>
        </row>
        <row r="44890">
          <cell r="A44890">
            <v>1099560</v>
          </cell>
        </row>
        <row r="44891">
          <cell r="A44891">
            <v>1099560</v>
          </cell>
        </row>
        <row r="44892">
          <cell r="A44892">
            <v>1099560</v>
          </cell>
        </row>
        <row r="44893">
          <cell r="A44893">
            <v>1099560</v>
          </cell>
        </row>
        <row r="44894">
          <cell r="A44894">
            <v>1099560</v>
          </cell>
        </row>
        <row r="44895">
          <cell r="A44895">
            <v>1099560</v>
          </cell>
        </row>
        <row r="44896">
          <cell r="A44896">
            <v>1099560</v>
          </cell>
        </row>
        <row r="44897">
          <cell r="A44897">
            <v>1099560</v>
          </cell>
        </row>
        <row r="44898">
          <cell r="A44898">
            <v>1099560</v>
          </cell>
        </row>
        <row r="44899">
          <cell r="A44899">
            <v>1099560</v>
          </cell>
        </row>
        <row r="44900">
          <cell r="A44900">
            <v>1099560</v>
          </cell>
        </row>
        <row r="44901">
          <cell r="A44901">
            <v>1099560</v>
          </cell>
        </row>
        <row r="44902">
          <cell r="A44902">
            <v>1099560</v>
          </cell>
        </row>
        <row r="44903">
          <cell r="A44903">
            <v>1099560</v>
          </cell>
        </row>
        <row r="44904">
          <cell r="A44904">
            <v>1099560</v>
          </cell>
        </row>
        <row r="44905">
          <cell r="A44905">
            <v>1099560</v>
          </cell>
        </row>
        <row r="44906">
          <cell r="A44906">
            <v>1099560</v>
          </cell>
        </row>
        <row r="44907">
          <cell r="A44907">
            <v>1099560</v>
          </cell>
        </row>
        <row r="44908">
          <cell r="A44908">
            <v>1099560</v>
          </cell>
        </row>
        <row r="44909">
          <cell r="A44909">
            <v>1099561</v>
          </cell>
        </row>
        <row r="44910">
          <cell r="A44910">
            <v>1099561</v>
          </cell>
        </row>
        <row r="44911">
          <cell r="A44911">
            <v>1099561</v>
          </cell>
        </row>
        <row r="44912">
          <cell r="A44912">
            <v>1099561</v>
          </cell>
        </row>
        <row r="44913">
          <cell r="A44913">
            <v>1099561</v>
          </cell>
        </row>
        <row r="44914">
          <cell r="A44914">
            <v>1099561</v>
          </cell>
        </row>
        <row r="44915">
          <cell r="A44915">
            <v>1099561</v>
          </cell>
        </row>
        <row r="44916">
          <cell r="A44916">
            <v>1099561</v>
          </cell>
        </row>
        <row r="44917">
          <cell r="A44917">
            <v>1099561</v>
          </cell>
        </row>
        <row r="44918">
          <cell r="A44918">
            <v>1099561</v>
          </cell>
        </row>
        <row r="44919">
          <cell r="A44919">
            <v>1099561</v>
          </cell>
        </row>
        <row r="44920">
          <cell r="A44920">
            <v>1099561</v>
          </cell>
        </row>
        <row r="44921">
          <cell r="A44921">
            <v>1099561</v>
          </cell>
        </row>
        <row r="44922">
          <cell r="A44922">
            <v>1099561</v>
          </cell>
        </row>
        <row r="44923">
          <cell r="A44923">
            <v>1099561</v>
          </cell>
        </row>
        <row r="44924">
          <cell r="A44924">
            <v>1099561</v>
          </cell>
        </row>
        <row r="44925">
          <cell r="A44925">
            <v>1099561</v>
          </cell>
        </row>
        <row r="44926">
          <cell r="A44926">
            <v>1099561</v>
          </cell>
        </row>
        <row r="44927">
          <cell r="A44927">
            <v>1099561</v>
          </cell>
        </row>
        <row r="44928">
          <cell r="A44928">
            <v>1099562</v>
          </cell>
        </row>
        <row r="44929">
          <cell r="A44929">
            <v>1099562</v>
          </cell>
        </row>
        <row r="44930">
          <cell r="A44930">
            <v>1099563</v>
          </cell>
        </row>
        <row r="44931">
          <cell r="A44931">
            <v>1099563</v>
          </cell>
        </row>
        <row r="44932">
          <cell r="A44932">
            <v>1099563</v>
          </cell>
        </row>
        <row r="44933">
          <cell r="A44933">
            <v>1099563</v>
          </cell>
        </row>
        <row r="44934">
          <cell r="A44934">
            <v>1099563</v>
          </cell>
        </row>
        <row r="44935">
          <cell r="A44935">
            <v>1099563</v>
          </cell>
        </row>
        <row r="44936">
          <cell r="A44936">
            <v>1099563</v>
          </cell>
        </row>
        <row r="44937">
          <cell r="A44937">
            <v>1099563</v>
          </cell>
        </row>
        <row r="44938">
          <cell r="A44938">
            <v>1099563</v>
          </cell>
        </row>
        <row r="44939">
          <cell r="A44939">
            <v>1099563</v>
          </cell>
        </row>
        <row r="44940">
          <cell r="A44940">
            <v>1099565</v>
          </cell>
        </row>
        <row r="44941">
          <cell r="A44941">
            <v>1099565</v>
          </cell>
        </row>
        <row r="44942">
          <cell r="A44942">
            <v>1099565</v>
          </cell>
        </row>
        <row r="44943">
          <cell r="A44943">
            <v>1099565</v>
          </cell>
        </row>
        <row r="44944">
          <cell r="A44944">
            <v>1099565</v>
          </cell>
        </row>
        <row r="44945">
          <cell r="A44945">
            <v>1099565</v>
          </cell>
        </row>
        <row r="44946">
          <cell r="A44946">
            <v>1099565</v>
          </cell>
        </row>
        <row r="44947">
          <cell r="A44947">
            <v>1099565</v>
          </cell>
        </row>
        <row r="44948">
          <cell r="A44948">
            <v>1099565</v>
          </cell>
        </row>
        <row r="44949">
          <cell r="A44949">
            <v>1099565</v>
          </cell>
        </row>
        <row r="44950">
          <cell r="A44950">
            <v>1099565</v>
          </cell>
        </row>
        <row r="44951">
          <cell r="A44951">
            <v>1099565</v>
          </cell>
        </row>
        <row r="44952">
          <cell r="A44952">
            <v>1099565</v>
          </cell>
        </row>
        <row r="44953">
          <cell r="A44953">
            <v>1099565</v>
          </cell>
        </row>
        <row r="44954">
          <cell r="A44954">
            <v>1099565</v>
          </cell>
        </row>
        <row r="44955">
          <cell r="A44955">
            <v>1099565</v>
          </cell>
        </row>
        <row r="44956">
          <cell r="A44956">
            <v>1099565</v>
          </cell>
        </row>
        <row r="44957">
          <cell r="A44957">
            <v>1099565</v>
          </cell>
        </row>
        <row r="44958">
          <cell r="A44958">
            <v>1099565</v>
          </cell>
        </row>
        <row r="44959">
          <cell r="A44959">
            <v>1099565</v>
          </cell>
        </row>
        <row r="44960">
          <cell r="A44960">
            <v>1099565</v>
          </cell>
        </row>
        <row r="44961">
          <cell r="A44961">
            <v>1099565</v>
          </cell>
        </row>
        <row r="44962">
          <cell r="A44962">
            <v>1099565</v>
          </cell>
        </row>
        <row r="44963">
          <cell r="A44963">
            <v>1099566</v>
          </cell>
        </row>
        <row r="44964">
          <cell r="A44964">
            <v>1099567</v>
          </cell>
        </row>
        <row r="44965">
          <cell r="A44965">
            <v>1099567</v>
          </cell>
        </row>
        <row r="44966">
          <cell r="A44966">
            <v>1099568</v>
          </cell>
        </row>
        <row r="44967">
          <cell r="A44967">
            <v>1099568</v>
          </cell>
        </row>
        <row r="44968">
          <cell r="A44968">
            <v>1099568</v>
          </cell>
        </row>
        <row r="44969">
          <cell r="A44969">
            <v>1099568</v>
          </cell>
        </row>
        <row r="44970">
          <cell r="A44970">
            <v>1099568</v>
          </cell>
        </row>
        <row r="44971">
          <cell r="A44971">
            <v>1099568</v>
          </cell>
        </row>
        <row r="44972">
          <cell r="A44972">
            <v>1099581</v>
          </cell>
        </row>
        <row r="44973">
          <cell r="A44973">
            <v>1099583</v>
          </cell>
        </row>
        <row r="44974">
          <cell r="A44974">
            <v>1099583</v>
          </cell>
        </row>
        <row r="44975">
          <cell r="A44975">
            <v>1099583</v>
          </cell>
        </row>
        <row r="44976">
          <cell r="A44976">
            <v>1099583</v>
          </cell>
        </row>
        <row r="44977">
          <cell r="A44977">
            <v>1099583</v>
          </cell>
        </row>
        <row r="44978">
          <cell r="A44978">
            <v>1099583</v>
          </cell>
        </row>
        <row r="44979">
          <cell r="A44979">
            <v>1099583</v>
          </cell>
        </row>
        <row r="44980">
          <cell r="A44980">
            <v>1099583</v>
          </cell>
        </row>
        <row r="44981">
          <cell r="A44981">
            <v>1099583</v>
          </cell>
        </row>
        <row r="44982">
          <cell r="A44982">
            <v>1099583</v>
          </cell>
        </row>
        <row r="44983">
          <cell r="A44983">
            <v>1099583</v>
          </cell>
        </row>
        <row r="44984">
          <cell r="A44984">
            <v>1099583</v>
          </cell>
        </row>
        <row r="44985">
          <cell r="A44985">
            <v>1099583</v>
          </cell>
        </row>
        <row r="44986">
          <cell r="A44986">
            <v>1099583</v>
          </cell>
        </row>
        <row r="44987">
          <cell r="A44987">
            <v>1099583</v>
          </cell>
        </row>
        <row r="44988">
          <cell r="A44988">
            <v>1099584</v>
          </cell>
        </row>
        <row r="44989">
          <cell r="A44989">
            <v>1099585</v>
          </cell>
        </row>
        <row r="44990">
          <cell r="A44990">
            <v>1099585</v>
          </cell>
        </row>
        <row r="44991">
          <cell r="A44991">
            <v>1099585</v>
          </cell>
        </row>
        <row r="44992">
          <cell r="A44992">
            <v>1099585</v>
          </cell>
        </row>
        <row r="44993">
          <cell r="A44993">
            <v>1099586</v>
          </cell>
        </row>
        <row r="44994">
          <cell r="A44994">
            <v>1099586</v>
          </cell>
        </row>
        <row r="44995">
          <cell r="A44995">
            <v>1099586</v>
          </cell>
        </row>
        <row r="44996">
          <cell r="A44996">
            <v>1099586</v>
          </cell>
        </row>
        <row r="44997">
          <cell r="A44997">
            <v>1099586</v>
          </cell>
        </row>
        <row r="44998">
          <cell r="A44998">
            <v>1099586</v>
          </cell>
        </row>
        <row r="44999">
          <cell r="A44999">
            <v>1099586</v>
          </cell>
        </row>
        <row r="45000">
          <cell r="A45000">
            <v>1099586</v>
          </cell>
        </row>
        <row r="45001">
          <cell r="A45001">
            <v>1099586</v>
          </cell>
        </row>
        <row r="45002">
          <cell r="A45002">
            <v>1099586</v>
          </cell>
        </row>
        <row r="45003">
          <cell r="A45003">
            <v>1099586</v>
          </cell>
        </row>
        <row r="45004">
          <cell r="A45004">
            <v>1099586</v>
          </cell>
        </row>
        <row r="45005">
          <cell r="A45005">
            <v>1099587</v>
          </cell>
        </row>
        <row r="45006">
          <cell r="A45006">
            <v>1099587</v>
          </cell>
        </row>
        <row r="45007">
          <cell r="A45007">
            <v>1099587</v>
          </cell>
        </row>
        <row r="45008">
          <cell r="A45008">
            <v>1099587</v>
          </cell>
        </row>
        <row r="45009">
          <cell r="A45009">
            <v>1099587</v>
          </cell>
        </row>
        <row r="45010">
          <cell r="A45010">
            <v>1099587</v>
          </cell>
        </row>
        <row r="45011">
          <cell r="A45011">
            <v>1099587</v>
          </cell>
        </row>
        <row r="45012">
          <cell r="A45012">
            <v>1099587</v>
          </cell>
        </row>
        <row r="45013">
          <cell r="A45013">
            <v>1099837</v>
          </cell>
        </row>
        <row r="45014">
          <cell r="A45014">
            <v>1099838</v>
          </cell>
        </row>
        <row r="45015">
          <cell r="A45015">
            <v>1099838</v>
          </cell>
        </row>
        <row r="45016">
          <cell r="A45016">
            <v>1099838</v>
          </cell>
        </row>
        <row r="45017">
          <cell r="A45017">
            <v>1099838</v>
          </cell>
        </row>
        <row r="45018">
          <cell r="A45018">
            <v>1099838</v>
          </cell>
        </row>
        <row r="45019">
          <cell r="A45019">
            <v>1099838</v>
          </cell>
        </row>
        <row r="45020">
          <cell r="A45020">
            <v>1099838</v>
          </cell>
        </row>
        <row r="45021">
          <cell r="A45021">
            <v>1099838</v>
          </cell>
        </row>
        <row r="45022">
          <cell r="A45022">
            <v>1099838</v>
          </cell>
        </row>
        <row r="45023">
          <cell r="A45023">
            <v>1099838</v>
          </cell>
        </row>
        <row r="45024">
          <cell r="A45024">
            <v>1099838</v>
          </cell>
        </row>
        <row r="45025">
          <cell r="A45025">
            <v>1099838</v>
          </cell>
        </row>
        <row r="45026">
          <cell r="A45026">
            <v>1099839</v>
          </cell>
        </row>
        <row r="45027">
          <cell r="A45027">
            <v>1099839</v>
          </cell>
        </row>
        <row r="45028">
          <cell r="A45028">
            <v>1099839</v>
          </cell>
        </row>
        <row r="45029">
          <cell r="A45029">
            <v>1099839</v>
          </cell>
        </row>
        <row r="45030">
          <cell r="A45030">
            <v>1099840</v>
          </cell>
        </row>
        <row r="45031">
          <cell r="A45031">
            <v>1099840</v>
          </cell>
        </row>
        <row r="45032">
          <cell r="A45032">
            <v>1099840</v>
          </cell>
        </row>
        <row r="45033">
          <cell r="A45033">
            <v>1099840</v>
          </cell>
        </row>
        <row r="45034">
          <cell r="A45034">
            <v>1099840</v>
          </cell>
        </row>
        <row r="45035">
          <cell r="A45035">
            <v>1099840</v>
          </cell>
        </row>
        <row r="45036">
          <cell r="A45036">
            <v>1099840</v>
          </cell>
        </row>
        <row r="45037">
          <cell r="A45037">
            <v>1099840</v>
          </cell>
        </row>
        <row r="45038">
          <cell r="A45038">
            <v>1099840</v>
          </cell>
        </row>
        <row r="45039">
          <cell r="A45039">
            <v>1099840</v>
          </cell>
        </row>
        <row r="45040">
          <cell r="A45040">
            <v>1099840</v>
          </cell>
        </row>
        <row r="45041">
          <cell r="A45041">
            <v>1099840</v>
          </cell>
        </row>
        <row r="45042">
          <cell r="A45042">
            <v>1099840</v>
          </cell>
        </row>
        <row r="45043">
          <cell r="A45043">
            <v>1099841</v>
          </cell>
        </row>
        <row r="45044">
          <cell r="A45044">
            <v>1099841</v>
          </cell>
        </row>
        <row r="45045">
          <cell r="A45045">
            <v>1099841</v>
          </cell>
        </row>
        <row r="45046">
          <cell r="A45046">
            <v>1099841</v>
          </cell>
        </row>
        <row r="45047">
          <cell r="A45047">
            <v>1099841</v>
          </cell>
        </row>
        <row r="45048">
          <cell r="A45048">
            <v>1099841</v>
          </cell>
        </row>
        <row r="45049">
          <cell r="A45049">
            <v>1099841</v>
          </cell>
        </row>
        <row r="45050">
          <cell r="A45050">
            <v>1099841</v>
          </cell>
        </row>
        <row r="45051">
          <cell r="A45051">
            <v>1099841</v>
          </cell>
        </row>
        <row r="45052">
          <cell r="A45052">
            <v>1099841</v>
          </cell>
        </row>
        <row r="45053">
          <cell r="A45053">
            <v>1099841</v>
          </cell>
        </row>
        <row r="45054">
          <cell r="A45054">
            <v>1099841</v>
          </cell>
        </row>
        <row r="45055">
          <cell r="A45055">
            <v>1099841</v>
          </cell>
        </row>
        <row r="45056">
          <cell r="A45056">
            <v>1099841</v>
          </cell>
        </row>
        <row r="45057">
          <cell r="A45057">
            <v>1099841</v>
          </cell>
        </row>
        <row r="45058">
          <cell r="A45058">
            <v>1099841</v>
          </cell>
        </row>
        <row r="45059">
          <cell r="A45059">
            <v>1099841</v>
          </cell>
        </row>
        <row r="45060">
          <cell r="A45060">
            <v>1099842</v>
          </cell>
        </row>
        <row r="45061">
          <cell r="A45061">
            <v>1099842</v>
          </cell>
        </row>
        <row r="45062">
          <cell r="A45062">
            <v>1099842</v>
          </cell>
        </row>
        <row r="45063">
          <cell r="A45063">
            <v>1099842</v>
          </cell>
        </row>
        <row r="45064">
          <cell r="A45064">
            <v>1099842</v>
          </cell>
        </row>
        <row r="45065">
          <cell r="A45065">
            <v>1099842</v>
          </cell>
        </row>
        <row r="45066">
          <cell r="A45066">
            <v>1099842</v>
          </cell>
        </row>
        <row r="45067">
          <cell r="A45067">
            <v>1099842</v>
          </cell>
        </row>
        <row r="45068">
          <cell r="A45068">
            <v>1099843</v>
          </cell>
        </row>
        <row r="45069">
          <cell r="A45069">
            <v>1099843</v>
          </cell>
        </row>
        <row r="45070">
          <cell r="A45070">
            <v>1099843</v>
          </cell>
        </row>
        <row r="45071">
          <cell r="A45071">
            <v>1099843</v>
          </cell>
        </row>
        <row r="45072">
          <cell r="A45072">
            <v>1099843</v>
          </cell>
        </row>
        <row r="45073">
          <cell r="A45073">
            <v>1099843</v>
          </cell>
        </row>
        <row r="45074">
          <cell r="A45074">
            <v>1099843</v>
          </cell>
        </row>
        <row r="45075">
          <cell r="A45075">
            <v>1099843</v>
          </cell>
        </row>
        <row r="45076">
          <cell r="A45076">
            <v>1099843</v>
          </cell>
        </row>
        <row r="45077">
          <cell r="A45077">
            <v>1099843</v>
          </cell>
        </row>
        <row r="45078">
          <cell r="A45078">
            <v>1099844</v>
          </cell>
        </row>
        <row r="45079">
          <cell r="A45079">
            <v>1099844</v>
          </cell>
        </row>
        <row r="45080">
          <cell r="A45080">
            <v>1099844</v>
          </cell>
        </row>
        <row r="45081">
          <cell r="A45081">
            <v>1099844</v>
          </cell>
        </row>
        <row r="45082">
          <cell r="A45082">
            <v>1099844</v>
          </cell>
        </row>
        <row r="45083">
          <cell r="A45083">
            <v>1099844</v>
          </cell>
        </row>
        <row r="45084">
          <cell r="A45084">
            <v>1099844</v>
          </cell>
        </row>
        <row r="45085">
          <cell r="A45085">
            <v>1099844</v>
          </cell>
        </row>
        <row r="45086">
          <cell r="A45086">
            <v>1099844</v>
          </cell>
        </row>
        <row r="45087">
          <cell r="A45087">
            <v>1099844</v>
          </cell>
        </row>
        <row r="45088">
          <cell r="A45088">
            <v>1099844</v>
          </cell>
        </row>
        <row r="45089">
          <cell r="A45089">
            <v>1099844</v>
          </cell>
        </row>
        <row r="45090">
          <cell r="A45090">
            <v>1099844</v>
          </cell>
        </row>
        <row r="45091">
          <cell r="A45091">
            <v>1099844</v>
          </cell>
        </row>
        <row r="45092">
          <cell r="A45092">
            <v>1099844</v>
          </cell>
        </row>
        <row r="45093">
          <cell r="A45093">
            <v>1099844</v>
          </cell>
        </row>
        <row r="45094">
          <cell r="A45094">
            <v>1099844</v>
          </cell>
        </row>
        <row r="45095">
          <cell r="A45095">
            <v>1099844</v>
          </cell>
        </row>
        <row r="45096">
          <cell r="A45096">
            <v>1099844</v>
          </cell>
        </row>
        <row r="45097">
          <cell r="A45097">
            <v>1099844</v>
          </cell>
        </row>
        <row r="45098">
          <cell r="A45098">
            <v>1099844</v>
          </cell>
        </row>
        <row r="45099">
          <cell r="A45099">
            <v>1099844</v>
          </cell>
        </row>
        <row r="45100">
          <cell r="A45100">
            <v>1099844</v>
          </cell>
        </row>
        <row r="45101">
          <cell r="A45101">
            <v>1099845</v>
          </cell>
        </row>
        <row r="45102">
          <cell r="A45102">
            <v>1099845</v>
          </cell>
        </row>
        <row r="45103">
          <cell r="A45103">
            <v>1099845</v>
          </cell>
        </row>
        <row r="45104">
          <cell r="A45104">
            <v>1099845</v>
          </cell>
        </row>
        <row r="45105">
          <cell r="A45105">
            <v>1099845</v>
          </cell>
        </row>
        <row r="45106">
          <cell r="A45106">
            <v>1099845</v>
          </cell>
        </row>
        <row r="45107">
          <cell r="A45107">
            <v>1099845</v>
          </cell>
        </row>
        <row r="45108">
          <cell r="A45108">
            <v>1099845</v>
          </cell>
        </row>
        <row r="45109">
          <cell r="A45109">
            <v>1099845</v>
          </cell>
        </row>
        <row r="45110">
          <cell r="A45110">
            <v>1099845</v>
          </cell>
        </row>
        <row r="45111">
          <cell r="A45111">
            <v>1099845</v>
          </cell>
        </row>
        <row r="45112">
          <cell r="A45112">
            <v>1099845</v>
          </cell>
        </row>
        <row r="45113">
          <cell r="A45113">
            <v>1099845</v>
          </cell>
        </row>
        <row r="45114">
          <cell r="A45114">
            <v>1099845</v>
          </cell>
        </row>
        <row r="45115">
          <cell r="A45115">
            <v>1099846</v>
          </cell>
        </row>
        <row r="45116">
          <cell r="A45116">
            <v>1099846</v>
          </cell>
        </row>
        <row r="45117">
          <cell r="A45117">
            <v>1099846</v>
          </cell>
        </row>
        <row r="45118">
          <cell r="A45118">
            <v>1099846</v>
          </cell>
        </row>
        <row r="45119">
          <cell r="A45119">
            <v>1099846</v>
          </cell>
        </row>
        <row r="45120">
          <cell r="A45120">
            <v>1099846</v>
          </cell>
        </row>
        <row r="45121">
          <cell r="A45121">
            <v>1099846</v>
          </cell>
        </row>
        <row r="45122">
          <cell r="A45122">
            <v>1099846</v>
          </cell>
        </row>
        <row r="45123">
          <cell r="A45123">
            <v>1099846</v>
          </cell>
        </row>
        <row r="45124">
          <cell r="A45124">
            <v>1099846</v>
          </cell>
        </row>
        <row r="45125">
          <cell r="A45125">
            <v>1099846</v>
          </cell>
        </row>
        <row r="45126">
          <cell r="A45126">
            <v>1099846</v>
          </cell>
        </row>
        <row r="45127">
          <cell r="A45127">
            <v>1099846</v>
          </cell>
        </row>
        <row r="45128">
          <cell r="A45128">
            <v>1099846</v>
          </cell>
        </row>
        <row r="45129">
          <cell r="A45129">
            <v>1099846</v>
          </cell>
        </row>
        <row r="45130">
          <cell r="A45130">
            <v>1099846</v>
          </cell>
        </row>
        <row r="45131">
          <cell r="A45131">
            <v>1099846</v>
          </cell>
        </row>
        <row r="45132">
          <cell r="A45132">
            <v>1099846</v>
          </cell>
        </row>
        <row r="45133">
          <cell r="A45133">
            <v>1099846</v>
          </cell>
        </row>
        <row r="45134">
          <cell r="A45134">
            <v>1099846</v>
          </cell>
        </row>
        <row r="45135">
          <cell r="A45135">
            <v>1099846</v>
          </cell>
        </row>
        <row r="45136">
          <cell r="A45136">
            <v>1099846</v>
          </cell>
        </row>
        <row r="45137">
          <cell r="A45137">
            <v>1099846</v>
          </cell>
        </row>
        <row r="45138">
          <cell r="A45138">
            <v>1099846</v>
          </cell>
        </row>
        <row r="45139">
          <cell r="A45139">
            <v>1099846</v>
          </cell>
        </row>
        <row r="45140">
          <cell r="A45140">
            <v>1099846</v>
          </cell>
        </row>
        <row r="45141">
          <cell r="A45141">
            <v>1099846</v>
          </cell>
        </row>
        <row r="45142">
          <cell r="A45142">
            <v>1099846</v>
          </cell>
        </row>
        <row r="45143">
          <cell r="A45143">
            <v>1099846</v>
          </cell>
        </row>
        <row r="45144">
          <cell r="A45144">
            <v>1099846</v>
          </cell>
        </row>
        <row r="45145">
          <cell r="A45145">
            <v>1099846</v>
          </cell>
        </row>
        <row r="45146">
          <cell r="A45146">
            <v>1099846</v>
          </cell>
        </row>
        <row r="45147">
          <cell r="A45147">
            <v>1099846</v>
          </cell>
        </row>
        <row r="45148">
          <cell r="A45148">
            <v>1099847</v>
          </cell>
        </row>
        <row r="45149">
          <cell r="A45149">
            <v>1099847</v>
          </cell>
        </row>
        <row r="45150">
          <cell r="A45150">
            <v>1099847</v>
          </cell>
        </row>
        <row r="45151">
          <cell r="A45151">
            <v>1099847</v>
          </cell>
        </row>
        <row r="45152">
          <cell r="A45152">
            <v>1099847</v>
          </cell>
        </row>
        <row r="45153">
          <cell r="A45153">
            <v>1099847</v>
          </cell>
        </row>
        <row r="45154">
          <cell r="A45154">
            <v>1099847</v>
          </cell>
        </row>
        <row r="45155">
          <cell r="A45155">
            <v>1099847</v>
          </cell>
        </row>
        <row r="45156">
          <cell r="A45156">
            <v>1099847</v>
          </cell>
        </row>
        <row r="45157">
          <cell r="A45157">
            <v>1099847</v>
          </cell>
        </row>
        <row r="45158">
          <cell r="A45158">
            <v>1099853</v>
          </cell>
        </row>
        <row r="45159">
          <cell r="A45159">
            <v>1099853</v>
          </cell>
        </row>
        <row r="45160">
          <cell r="A45160">
            <v>1099854</v>
          </cell>
        </row>
        <row r="45161">
          <cell r="A45161">
            <v>1099855</v>
          </cell>
        </row>
        <row r="45162">
          <cell r="A45162">
            <v>1099855</v>
          </cell>
        </row>
        <row r="45163">
          <cell r="A45163">
            <v>1099856</v>
          </cell>
        </row>
        <row r="45164">
          <cell r="A45164">
            <v>1099857</v>
          </cell>
        </row>
        <row r="45165">
          <cell r="A45165">
            <v>1099857</v>
          </cell>
        </row>
        <row r="45166">
          <cell r="A45166">
            <v>1099866</v>
          </cell>
        </row>
        <row r="45167">
          <cell r="A45167">
            <v>1099869</v>
          </cell>
        </row>
        <row r="45168">
          <cell r="A45168">
            <v>1099870</v>
          </cell>
        </row>
        <row r="45169">
          <cell r="A45169">
            <v>1099871</v>
          </cell>
        </row>
        <row r="45170">
          <cell r="A45170">
            <v>1099873</v>
          </cell>
        </row>
        <row r="45171">
          <cell r="A45171">
            <v>1099874</v>
          </cell>
        </row>
        <row r="45172">
          <cell r="A45172">
            <v>1099874</v>
          </cell>
        </row>
        <row r="45173">
          <cell r="A45173">
            <v>1099880</v>
          </cell>
        </row>
        <row r="45174">
          <cell r="A45174">
            <v>1099887</v>
          </cell>
        </row>
        <row r="45175">
          <cell r="A45175">
            <v>1099887</v>
          </cell>
        </row>
        <row r="45176">
          <cell r="A45176">
            <v>1099891</v>
          </cell>
        </row>
        <row r="45177">
          <cell r="A45177">
            <v>1099891</v>
          </cell>
        </row>
        <row r="45178">
          <cell r="A45178">
            <v>1099891</v>
          </cell>
        </row>
        <row r="45179">
          <cell r="A45179">
            <v>1099891</v>
          </cell>
        </row>
        <row r="45180">
          <cell r="A45180">
            <v>1099891</v>
          </cell>
        </row>
        <row r="45181">
          <cell r="A45181">
            <v>1099893</v>
          </cell>
        </row>
        <row r="45182">
          <cell r="A45182">
            <v>1099893</v>
          </cell>
        </row>
        <row r="45183">
          <cell r="A45183">
            <v>1099893</v>
          </cell>
        </row>
        <row r="45184">
          <cell r="A45184">
            <v>1099894</v>
          </cell>
        </row>
        <row r="45185">
          <cell r="A45185">
            <v>1099894</v>
          </cell>
        </row>
        <row r="45186">
          <cell r="A45186">
            <v>1099894</v>
          </cell>
        </row>
        <row r="45187">
          <cell r="A45187">
            <v>1099895</v>
          </cell>
        </row>
        <row r="45188">
          <cell r="A45188">
            <v>1099895</v>
          </cell>
        </row>
        <row r="45189">
          <cell r="A45189">
            <v>1099897</v>
          </cell>
        </row>
        <row r="45190">
          <cell r="A45190">
            <v>1099898</v>
          </cell>
        </row>
        <row r="45191">
          <cell r="A45191">
            <v>1099899</v>
          </cell>
        </row>
        <row r="45192">
          <cell r="A45192">
            <v>1099900</v>
          </cell>
        </row>
        <row r="45193">
          <cell r="A45193">
            <v>1099900</v>
          </cell>
        </row>
        <row r="45194">
          <cell r="A45194">
            <v>1099901</v>
          </cell>
        </row>
        <row r="45195">
          <cell r="A45195">
            <v>1099901</v>
          </cell>
        </row>
        <row r="45196">
          <cell r="A45196">
            <v>1099906</v>
          </cell>
        </row>
        <row r="45197">
          <cell r="A45197">
            <v>1099906</v>
          </cell>
        </row>
        <row r="45198">
          <cell r="A45198">
            <v>1099907</v>
          </cell>
        </row>
        <row r="45199">
          <cell r="A45199">
            <v>1099907</v>
          </cell>
        </row>
        <row r="45200">
          <cell r="A45200">
            <v>1099907</v>
          </cell>
        </row>
        <row r="45201">
          <cell r="A45201">
            <v>1099908</v>
          </cell>
        </row>
        <row r="45202">
          <cell r="A45202">
            <v>1099908</v>
          </cell>
        </row>
        <row r="45203">
          <cell r="A45203">
            <v>1099909</v>
          </cell>
        </row>
        <row r="45204">
          <cell r="A45204">
            <v>1099909</v>
          </cell>
        </row>
        <row r="45205">
          <cell r="A45205">
            <v>1099910</v>
          </cell>
        </row>
        <row r="45206">
          <cell r="A45206">
            <v>1099910</v>
          </cell>
        </row>
        <row r="45207">
          <cell r="A45207">
            <v>1099910</v>
          </cell>
        </row>
        <row r="45208">
          <cell r="A45208">
            <v>1099911</v>
          </cell>
        </row>
        <row r="45209">
          <cell r="A45209">
            <v>1099911</v>
          </cell>
        </row>
        <row r="45210">
          <cell r="A45210">
            <v>1099915</v>
          </cell>
        </row>
        <row r="45211">
          <cell r="A45211">
            <v>1099915</v>
          </cell>
        </row>
        <row r="45212">
          <cell r="A45212">
            <v>1099915</v>
          </cell>
        </row>
        <row r="45213">
          <cell r="A45213">
            <v>1099915</v>
          </cell>
        </row>
        <row r="45214">
          <cell r="A45214">
            <v>1099917</v>
          </cell>
        </row>
        <row r="45215">
          <cell r="A45215">
            <v>1099917</v>
          </cell>
        </row>
        <row r="45216">
          <cell r="A45216">
            <v>1099917</v>
          </cell>
        </row>
        <row r="45217">
          <cell r="A45217">
            <v>1099917</v>
          </cell>
        </row>
        <row r="45218">
          <cell r="A45218">
            <v>1099918</v>
          </cell>
        </row>
        <row r="45219">
          <cell r="A45219">
            <v>1099918</v>
          </cell>
        </row>
        <row r="45220">
          <cell r="A45220">
            <v>1099918</v>
          </cell>
        </row>
        <row r="45221">
          <cell r="A45221">
            <v>1099918</v>
          </cell>
        </row>
        <row r="45222">
          <cell r="A45222">
            <v>1099918</v>
          </cell>
        </row>
        <row r="45223">
          <cell r="A45223">
            <v>1099918</v>
          </cell>
        </row>
        <row r="45224">
          <cell r="A45224">
            <v>1099921</v>
          </cell>
        </row>
        <row r="45225">
          <cell r="A45225">
            <v>1099921</v>
          </cell>
        </row>
        <row r="45226">
          <cell r="A45226">
            <v>1099921</v>
          </cell>
        </row>
        <row r="45227">
          <cell r="A45227">
            <v>1099921</v>
          </cell>
        </row>
        <row r="45228">
          <cell r="A45228">
            <v>1099921</v>
          </cell>
        </row>
        <row r="45229">
          <cell r="A45229">
            <v>1099921</v>
          </cell>
        </row>
        <row r="45230">
          <cell r="A45230">
            <v>1099921</v>
          </cell>
        </row>
        <row r="45231">
          <cell r="A45231">
            <v>1099921</v>
          </cell>
        </row>
        <row r="45232">
          <cell r="A45232">
            <v>1099921</v>
          </cell>
        </row>
        <row r="45233">
          <cell r="A45233">
            <v>1099921</v>
          </cell>
        </row>
        <row r="45234">
          <cell r="A45234">
            <v>1099921</v>
          </cell>
        </row>
        <row r="45235">
          <cell r="A45235">
            <v>1099921</v>
          </cell>
        </row>
        <row r="45236">
          <cell r="A45236">
            <v>1099921</v>
          </cell>
        </row>
        <row r="45237">
          <cell r="A45237">
            <v>1099921</v>
          </cell>
        </row>
        <row r="45238">
          <cell r="A45238">
            <v>1099921</v>
          </cell>
        </row>
        <row r="45239">
          <cell r="A45239">
            <v>1099921</v>
          </cell>
        </row>
        <row r="45240">
          <cell r="A45240">
            <v>1099921</v>
          </cell>
        </row>
        <row r="45241">
          <cell r="A45241">
            <v>1099922</v>
          </cell>
        </row>
        <row r="45242">
          <cell r="A45242">
            <v>1099922</v>
          </cell>
        </row>
        <row r="45243">
          <cell r="A45243">
            <v>1099922</v>
          </cell>
        </row>
        <row r="45244">
          <cell r="A45244">
            <v>1099922</v>
          </cell>
        </row>
        <row r="45245">
          <cell r="A45245">
            <v>1099922</v>
          </cell>
        </row>
        <row r="45246">
          <cell r="A45246">
            <v>1099922</v>
          </cell>
        </row>
        <row r="45247">
          <cell r="A45247">
            <v>1099922</v>
          </cell>
        </row>
        <row r="45248">
          <cell r="A45248">
            <v>1099922</v>
          </cell>
        </row>
        <row r="45249">
          <cell r="A45249">
            <v>1099922</v>
          </cell>
        </row>
        <row r="45250">
          <cell r="A45250">
            <v>1099922</v>
          </cell>
        </row>
        <row r="45251">
          <cell r="A45251">
            <v>1099923</v>
          </cell>
        </row>
        <row r="45252">
          <cell r="A45252">
            <v>1099923</v>
          </cell>
        </row>
        <row r="45253">
          <cell r="A45253">
            <v>1099923</v>
          </cell>
        </row>
        <row r="45254">
          <cell r="A45254">
            <v>1099923</v>
          </cell>
        </row>
        <row r="45255">
          <cell r="A45255">
            <v>1099924</v>
          </cell>
        </row>
        <row r="45256">
          <cell r="A45256">
            <v>1099924</v>
          </cell>
        </row>
        <row r="45257">
          <cell r="A45257">
            <v>1099924</v>
          </cell>
        </row>
        <row r="45258">
          <cell r="A45258">
            <v>1099924</v>
          </cell>
        </row>
        <row r="45259">
          <cell r="A45259">
            <v>1099925</v>
          </cell>
        </row>
        <row r="45260">
          <cell r="A45260">
            <v>1099925</v>
          </cell>
        </row>
        <row r="45261">
          <cell r="A45261">
            <v>1099925</v>
          </cell>
        </row>
        <row r="45262">
          <cell r="A45262">
            <v>1099925</v>
          </cell>
        </row>
        <row r="45263">
          <cell r="A45263">
            <v>1099925</v>
          </cell>
        </row>
        <row r="45264">
          <cell r="A45264">
            <v>1099925</v>
          </cell>
        </row>
        <row r="45265">
          <cell r="A45265">
            <v>1099925</v>
          </cell>
        </row>
        <row r="45266">
          <cell r="A45266">
            <v>1099925</v>
          </cell>
        </row>
        <row r="45267">
          <cell r="A45267">
            <v>1099925</v>
          </cell>
        </row>
        <row r="45268">
          <cell r="A45268">
            <v>1099925</v>
          </cell>
        </row>
        <row r="45269">
          <cell r="A45269">
            <v>1099925</v>
          </cell>
        </row>
        <row r="45270">
          <cell r="A45270">
            <v>1099925</v>
          </cell>
        </row>
        <row r="45271">
          <cell r="A45271">
            <v>1099925</v>
          </cell>
        </row>
        <row r="45272">
          <cell r="A45272">
            <v>1099925</v>
          </cell>
        </row>
        <row r="45273">
          <cell r="A45273">
            <v>1099925</v>
          </cell>
        </row>
        <row r="45274">
          <cell r="A45274">
            <v>1099925</v>
          </cell>
        </row>
        <row r="45275">
          <cell r="A45275">
            <v>1099925</v>
          </cell>
        </row>
        <row r="45276">
          <cell r="A45276">
            <v>1099925</v>
          </cell>
        </row>
        <row r="45277">
          <cell r="A45277">
            <v>1099925</v>
          </cell>
        </row>
        <row r="45278">
          <cell r="A45278">
            <v>1099925</v>
          </cell>
        </row>
        <row r="45279">
          <cell r="A45279">
            <v>1099928</v>
          </cell>
        </row>
        <row r="45280">
          <cell r="A45280">
            <v>1099928</v>
          </cell>
        </row>
        <row r="45281">
          <cell r="A45281">
            <v>1099928</v>
          </cell>
        </row>
        <row r="45282">
          <cell r="A45282">
            <v>1099928</v>
          </cell>
        </row>
        <row r="45283">
          <cell r="A45283">
            <v>1099928</v>
          </cell>
        </row>
        <row r="45284">
          <cell r="A45284">
            <v>1099928</v>
          </cell>
        </row>
        <row r="45285">
          <cell r="A45285">
            <v>1099928</v>
          </cell>
        </row>
        <row r="45286">
          <cell r="A45286">
            <v>1099928</v>
          </cell>
        </row>
        <row r="45287">
          <cell r="A45287">
            <v>1099928</v>
          </cell>
        </row>
        <row r="45288">
          <cell r="A45288">
            <v>1099928</v>
          </cell>
        </row>
        <row r="45289">
          <cell r="A45289">
            <v>1099928</v>
          </cell>
        </row>
        <row r="45290">
          <cell r="A45290">
            <v>1099928</v>
          </cell>
        </row>
        <row r="45291">
          <cell r="A45291">
            <v>1099928</v>
          </cell>
        </row>
        <row r="45292">
          <cell r="A45292">
            <v>1099928</v>
          </cell>
        </row>
        <row r="45293">
          <cell r="A45293">
            <v>1099928</v>
          </cell>
        </row>
        <row r="45294">
          <cell r="A45294">
            <v>1099928</v>
          </cell>
        </row>
        <row r="45295">
          <cell r="A45295">
            <v>1099928</v>
          </cell>
        </row>
        <row r="45296">
          <cell r="A45296">
            <v>1099928</v>
          </cell>
        </row>
        <row r="45297">
          <cell r="A45297">
            <v>1099941</v>
          </cell>
        </row>
        <row r="45298">
          <cell r="A45298">
            <v>1099962</v>
          </cell>
        </row>
        <row r="45299">
          <cell r="A45299">
            <v>1099962</v>
          </cell>
        </row>
        <row r="45300">
          <cell r="A45300">
            <v>1099962</v>
          </cell>
        </row>
        <row r="45301">
          <cell r="A45301">
            <v>1099962</v>
          </cell>
        </row>
        <row r="45302">
          <cell r="A45302">
            <v>1099962</v>
          </cell>
        </row>
        <row r="45303">
          <cell r="A45303">
            <v>1099962</v>
          </cell>
        </row>
        <row r="45304">
          <cell r="A45304">
            <v>1099962</v>
          </cell>
        </row>
        <row r="45305">
          <cell r="A45305">
            <v>1099962</v>
          </cell>
        </row>
        <row r="45306">
          <cell r="A45306">
            <v>1099962</v>
          </cell>
        </row>
        <row r="45307">
          <cell r="A45307">
            <v>1099962</v>
          </cell>
        </row>
        <row r="45308">
          <cell r="A45308">
            <v>1099962</v>
          </cell>
        </row>
        <row r="45309">
          <cell r="A45309">
            <v>1099962</v>
          </cell>
        </row>
        <row r="45310">
          <cell r="A45310">
            <v>1099962</v>
          </cell>
        </row>
        <row r="45311">
          <cell r="A45311">
            <v>1099962</v>
          </cell>
        </row>
        <row r="45312">
          <cell r="A45312">
            <v>1099962</v>
          </cell>
        </row>
        <row r="45313">
          <cell r="A45313">
            <v>1099963</v>
          </cell>
        </row>
        <row r="45314">
          <cell r="A45314">
            <v>1099963</v>
          </cell>
        </row>
        <row r="45315">
          <cell r="A45315">
            <v>1099964</v>
          </cell>
        </row>
        <row r="45316">
          <cell r="A45316">
            <v>1099964</v>
          </cell>
        </row>
        <row r="45317">
          <cell r="A45317">
            <v>1099964</v>
          </cell>
        </row>
        <row r="45318">
          <cell r="A45318">
            <v>1099964</v>
          </cell>
        </row>
        <row r="45319">
          <cell r="A45319">
            <v>1099964</v>
          </cell>
        </row>
        <row r="45320">
          <cell r="A45320">
            <v>1099964</v>
          </cell>
        </row>
        <row r="45321">
          <cell r="A45321">
            <v>1099964</v>
          </cell>
        </row>
        <row r="45322">
          <cell r="A45322">
            <v>1099964</v>
          </cell>
        </row>
        <row r="45323">
          <cell r="A45323">
            <v>1099964</v>
          </cell>
        </row>
        <row r="45324">
          <cell r="A45324">
            <v>1099964</v>
          </cell>
        </row>
        <row r="45325">
          <cell r="A45325">
            <v>1099964</v>
          </cell>
        </row>
        <row r="45326">
          <cell r="A45326">
            <v>1099964</v>
          </cell>
        </row>
        <row r="45327">
          <cell r="A45327">
            <v>1099964</v>
          </cell>
        </row>
        <row r="45328">
          <cell r="A45328">
            <v>1099965</v>
          </cell>
        </row>
        <row r="45329">
          <cell r="A45329">
            <v>1099965</v>
          </cell>
        </row>
        <row r="45330">
          <cell r="A45330">
            <v>1099965</v>
          </cell>
        </row>
        <row r="45331">
          <cell r="A45331">
            <v>1099965</v>
          </cell>
        </row>
        <row r="45332">
          <cell r="A45332">
            <v>1099965</v>
          </cell>
        </row>
        <row r="45333">
          <cell r="A45333">
            <v>1099965</v>
          </cell>
        </row>
        <row r="45334">
          <cell r="A45334">
            <v>1099965</v>
          </cell>
        </row>
        <row r="45335">
          <cell r="A45335">
            <v>1099965</v>
          </cell>
        </row>
        <row r="45336">
          <cell r="A45336">
            <v>1099965</v>
          </cell>
        </row>
        <row r="45337">
          <cell r="A45337">
            <v>1099965</v>
          </cell>
        </row>
        <row r="45338">
          <cell r="A45338">
            <v>1099965</v>
          </cell>
        </row>
        <row r="45339">
          <cell r="A45339">
            <v>1099965</v>
          </cell>
        </row>
        <row r="45340">
          <cell r="A45340">
            <v>1099966</v>
          </cell>
        </row>
        <row r="45341">
          <cell r="A45341">
            <v>1099966</v>
          </cell>
        </row>
        <row r="45342">
          <cell r="A45342">
            <v>1099966</v>
          </cell>
        </row>
        <row r="45343">
          <cell r="A45343">
            <v>1099966</v>
          </cell>
        </row>
        <row r="45344">
          <cell r="A45344">
            <v>1099966</v>
          </cell>
        </row>
        <row r="45345">
          <cell r="A45345">
            <v>1099966</v>
          </cell>
        </row>
        <row r="45346">
          <cell r="A45346">
            <v>1099966</v>
          </cell>
        </row>
        <row r="45347">
          <cell r="A45347">
            <v>1099966</v>
          </cell>
        </row>
        <row r="45348">
          <cell r="A45348">
            <v>1099966</v>
          </cell>
        </row>
        <row r="45349">
          <cell r="A45349">
            <v>1099966</v>
          </cell>
        </row>
        <row r="45350">
          <cell r="A45350">
            <v>1099966</v>
          </cell>
        </row>
        <row r="45351">
          <cell r="A45351">
            <v>1099966</v>
          </cell>
        </row>
        <row r="45352">
          <cell r="A45352">
            <v>1099966</v>
          </cell>
        </row>
        <row r="45353">
          <cell r="A45353">
            <v>1099966</v>
          </cell>
        </row>
        <row r="45354">
          <cell r="A45354">
            <v>1099966</v>
          </cell>
        </row>
        <row r="45355">
          <cell r="A45355">
            <v>1099966</v>
          </cell>
        </row>
        <row r="45356">
          <cell r="A45356">
            <v>1099966</v>
          </cell>
        </row>
        <row r="45357">
          <cell r="A45357">
            <v>1099966</v>
          </cell>
        </row>
        <row r="45358">
          <cell r="A45358">
            <v>1099966</v>
          </cell>
        </row>
        <row r="45359">
          <cell r="A45359">
            <v>1099966</v>
          </cell>
        </row>
        <row r="45360">
          <cell r="A45360">
            <v>1099966</v>
          </cell>
        </row>
        <row r="45361">
          <cell r="A45361">
            <v>1099966</v>
          </cell>
        </row>
        <row r="45362">
          <cell r="A45362">
            <v>1099966</v>
          </cell>
        </row>
        <row r="45363">
          <cell r="A45363">
            <v>1099966</v>
          </cell>
        </row>
        <row r="45364">
          <cell r="A45364">
            <v>1099966</v>
          </cell>
        </row>
        <row r="45365">
          <cell r="A45365">
            <v>1099966</v>
          </cell>
        </row>
        <row r="45366">
          <cell r="A45366">
            <v>1099966</v>
          </cell>
        </row>
        <row r="45367">
          <cell r="A45367">
            <v>1099966</v>
          </cell>
        </row>
        <row r="45368">
          <cell r="A45368">
            <v>1099966</v>
          </cell>
        </row>
        <row r="45369">
          <cell r="A45369">
            <v>1099966</v>
          </cell>
        </row>
        <row r="45370">
          <cell r="A45370">
            <v>1099966</v>
          </cell>
        </row>
        <row r="45371">
          <cell r="A45371">
            <v>1099966</v>
          </cell>
        </row>
        <row r="45372">
          <cell r="A45372">
            <v>1099966</v>
          </cell>
        </row>
        <row r="45373">
          <cell r="A45373">
            <v>1099966</v>
          </cell>
        </row>
        <row r="45374">
          <cell r="A45374">
            <v>1099966</v>
          </cell>
        </row>
        <row r="45375">
          <cell r="A45375">
            <v>1099966</v>
          </cell>
        </row>
        <row r="45376">
          <cell r="A45376">
            <v>1099966</v>
          </cell>
        </row>
        <row r="45377">
          <cell r="A45377">
            <v>1099966</v>
          </cell>
        </row>
        <row r="45378">
          <cell r="A45378">
            <v>1099966</v>
          </cell>
        </row>
        <row r="45379">
          <cell r="A45379">
            <v>1099966</v>
          </cell>
        </row>
        <row r="45380">
          <cell r="A45380">
            <v>1099966</v>
          </cell>
        </row>
        <row r="45381">
          <cell r="A45381">
            <v>1099966</v>
          </cell>
        </row>
        <row r="45382">
          <cell r="A45382">
            <v>1099966</v>
          </cell>
        </row>
        <row r="45383">
          <cell r="A45383">
            <v>1099966</v>
          </cell>
        </row>
        <row r="45384">
          <cell r="A45384">
            <v>1099966</v>
          </cell>
        </row>
        <row r="45385">
          <cell r="A45385">
            <v>1099966</v>
          </cell>
        </row>
        <row r="45386">
          <cell r="A45386">
            <v>1099966</v>
          </cell>
        </row>
        <row r="45387">
          <cell r="A45387">
            <v>1099966</v>
          </cell>
        </row>
        <row r="45388">
          <cell r="A45388">
            <v>1099966</v>
          </cell>
        </row>
        <row r="45389">
          <cell r="A45389">
            <v>1099966</v>
          </cell>
        </row>
        <row r="45390">
          <cell r="A45390">
            <v>1099966</v>
          </cell>
        </row>
        <row r="45391">
          <cell r="A45391">
            <v>1099966</v>
          </cell>
        </row>
        <row r="45392">
          <cell r="A45392">
            <v>1099966</v>
          </cell>
        </row>
        <row r="45393">
          <cell r="A45393">
            <v>1099966</v>
          </cell>
        </row>
        <row r="45394">
          <cell r="A45394">
            <v>1099966</v>
          </cell>
        </row>
        <row r="45395">
          <cell r="A45395">
            <v>1099966</v>
          </cell>
        </row>
        <row r="45396">
          <cell r="A45396">
            <v>1099966</v>
          </cell>
        </row>
        <row r="45397">
          <cell r="A45397">
            <v>1099966</v>
          </cell>
        </row>
        <row r="45398">
          <cell r="A45398">
            <v>1099966</v>
          </cell>
        </row>
        <row r="45399">
          <cell r="A45399">
            <v>1099966</v>
          </cell>
        </row>
        <row r="45400">
          <cell r="A45400">
            <v>1099966</v>
          </cell>
        </row>
        <row r="45401">
          <cell r="A45401">
            <v>1099966</v>
          </cell>
        </row>
        <row r="45402">
          <cell r="A45402">
            <v>1099966</v>
          </cell>
        </row>
        <row r="45403">
          <cell r="A45403">
            <v>1099966</v>
          </cell>
        </row>
        <row r="45404">
          <cell r="A45404">
            <v>1099966</v>
          </cell>
        </row>
        <row r="45405">
          <cell r="A45405">
            <v>1099967</v>
          </cell>
        </row>
        <row r="45406">
          <cell r="A45406">
            <v>1099967</v>
          </cell>
        </row>
        <row r="45407">
          <cell r="A45407">
            <v>1099967</v>
          </cell>
        </row>
        <row r="45408">
          <cell r="A45408">
            <v>1099967</v>
          </cell>
        </row>
        <row r="45409">
          <cell r="A45409">
            <v>1099967</v>
          </cell>
        </row>
        <row r="45410">
          <cell r="A45410">
            <v>1099967</v>
          </cell>
        </row>
        <row r="45411">
          <cell r="A45411">
            <v>1099967</v>
          </cell>
        </row>
        <row r="45412">
          <cell r="A45412">
            <v>1099967</v>
          </cell>
        </row>
        <row r="45413">
          <cell r="A45413">
            <v>1099967</v>
          </cell>
        </row>
        <row r="45414">
          <cell r="A45414">
            <v>1099967</v>
          </cell>
        </row>
        <row r="45415">
          <cell r="A45415">
            <v>1099967</v>
          </cell>
        </row>
        <row r="45416">
          <cell r="A45416">
            <v>1099967</v>
          </cell>
        </row>
        <row r="45417">
          <cell r="A45417">
            <v>1099967</v>
          </cell>
        </row>
        <row r="45418">
          <cell r="A45418">
            <v>1099967</v>
          </cell>
        </row>
        <row r="45419">
          <cell r="A45419">
            <v>1099967</v>
          </cell>
        </row>
        <row r="45420">
          <cell r="A45420">
            <v>1099967</v>
          </cell>
        </row>
        <row r="45421">
          <cell r="A45421">
            <v>1099967</v>
          </cell>
        </row>
        <row r="45422">
          <cell r="A45422">
            <v>1099967</v>
          </cell>
        </row>
        <row r="45423">
          <cell r="A45423">
            <v>1099967</v>
          </cell>
        </row>
        <row r="45424">
          <cell r="A45424">
            <v>1099967</v>
          </cell>
        </row>
        <row r="45425">
          <cell r="A45425">
            <v>1099967</v>
          </cell>
        </row>
        <row r="45426">
          <cell r="A45426">
            <v>1099967</v>
          </cell>
        </row>
        <row r="45427">
          <cell r="A45427">
            <v>1099967</v>
          </cell>
        </row>
        <row r="45428">
          <cell r="A45428">
            <v>1099967</v>
          </cell>
        </row>
        <row r="45429">
          <cell r="A45429">
            <v>1099967</v>
          </cell>
        </row>
        <row r="45430">
          <cell r="A45430">
            <v>1099967</v>
          </cell>
        </row>
        <row r="45431">
          <cell r="A45431">
            <v>1099967</v>
          </cell>
        </row>
        <row r="45432">
          <cell r="A45432">
            <v>1099967</v>
          </cell>
        </row>
        <row r="45433">
          <cell r="A45433">
            <v>1099967</v>
          </cell>
        </row>
        <row r="45434">
          <cell r="A45434">
            <v>1099967</v>
          </cell>
        </row>
        <row r="45435">
          <cell r="A45435">
            <v>1099967</v>
          </cell>
        </row>
        <row r="45436">
          <cell r="A45436">
            <v>1099967</v>
          </cell>
        </row>
        <row r="45437">
          <cell r="A45437">
            <v>1099967</v>
          </cell>
        </row>
        <row r="45438">
          <cell r="A45438">
            <v>1099980</v>
          </cell>
        </row>
        <row r="45439">
          <cell r="A45439">
            <v>1099980</v>
          </cell>
        </row>
        <row r="45440">
          <cell r="A45440">
            <v>1099980</v>
          </cell>
        </row>
        <row r="45441">
          <cell r="A45441">
            <v>1099981</v>
          </cell>
        </row>
        <row r="45442">
          <cell r="A45442">
            <v>1099981</v>
          </cell>
        </row>
        <row r="45443">
          <cell r="A45443">
            <v>1099981</v>
          </cell>
        </row>
        <row r="45444">
          <cell r="A45444">
            <v>1099982</v>
          </cell>
        </row>
        <row r="45445">
          <cell r="A45445">
            <v>1099982</v>
          </cell>
        </row>
        <row r="45446">
          <cell r="A45446">
            <v>1099983</v>
          </cell>
        </row>
        <row r="45447">
          <cell r="A45447">
            <v>1099983</v>
          </cell>
        </row>
        <row r="45448">
          <cell r="A45448">
            <v>1099984</v>
          </cell>
        </row>
        <row r="45449">
          <cell r="A45449">
            <v>1099984</v>
          </cell>
        </row>
        <row r="45450">
          <cell r="A45450">
            <v>1099985</v>
          </cell>
        </row>
        <row r="45451">
          <cell r="A45451">
            <v>1099985</v>
          </cell>
        </row>
        <row r="45452">
          <cell r="A45452">
            <v>1099985</v>
          </cell>
        </row>
        <row r="45453">
          <cell r="A45453">
            <v>1099986</v>
          </cell>
        </row>
        <row r="45454">
          <cell r="A45454">
            <v>1099986</v>
          </cell>
        </row>
        <row r="45455">
          <cell r="A45455">
            <v>1099986</v>
          </cell>
        </row>
        <row r="45456">
          <cell r="A45456">
            <v>1099987</v>
          </cell>
        </row>
        <row r="45457">
          <cell r="A45457">
            <v>1099987</v>
          </cell>
        </row>
        <row r="45458">
          <cell r="A45458">
            <v>1099987</v>
          </cell>
        </row>
        <row r="45459">
          <cell r="A45459">
            <v>1099987</v>
          </cell>
        </row>
        <row r="45460">
          <cell r="A45460">
            <v>1099988</v>
          </cell>
        </row>
        <row r="45461">
          <cell r="A45461">
            <v>1099988</v>
          </cell>
        </row>
        <row r="45462">
          <cell r="A45462">
            <v>1099988</v>
          </cell>
        </row>
        <row r="45463">
          <cell r="A45463">
            <v>1099988</v>
          </cell>
        </row>
        <row r="45464">
          <cell r="A45464">
            <v>1099988</v>
          </cell>
        </row>
        <row r="45465">
          <cell r="A45465">
            <v>1099989</v>
          </cell>
        </row>
        <row r="45466">
          <cell r="A45466">
            <v>1099989</v>
          </cell>
        </row>
        <row r="45467">
          <cell r="A45467">
            <v>1099989</v>
          </cell>
        </row>
        <row r="45468">
          <cell r="A45468">
            <v>1099989</v>
          </cell>
        </row>
        <row r="45469">
          <cell r="A45469">
            <v>10792010</v>
          </cell>
        </row>
        <row r="45470">
          <cell r="A45470" t="str">
            <v xml:space="preserve">1040992	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 discrepancy log"/>
      <sheetName val="Sheet2"/>
      <sheetName val="Market claims reviewed"/>
      <sheetName val="IDN Error challenge log"/>
    </sheetNames>
    <sheetDataSet>
      <sheetData sheetId="0" refreshError="1"/>
      <sheetData sheetId="1">
        <row r="1">
          <cell r="A1" t="str">
            <v>Packer</v>
          </cell>
        </row>
        <row r="2">
          <cell r="A2" t="str">
            <v>Location Management</v>
          </cell>
        </row>
        <row r="3">
          <cell r="A3" t="str">
            <v>Goods in &amp; Admin</v>
          </cell>
        </row>
        <row r="4">
          <cell r="A4" t="str">
            <v>Richard Capelin</v>
          </cell>
        </row>
        <row r="5">
          <cell r="A5" t="str">
            <v>Phil Russell</v>
          </cell>
        </row>
        <row r="6">
          <cell r="A6" t="str">
            <v>Wayne Hodder</v>
          </cell>
        </row>
        <row r="7">
          <cell r="A7" t="str">
            <v>Matt Stevens</v>
          </cell>
        </row>
        <row r="8">
          <cell r="A8" t="str">
            <v>Dan Bavin</v>
          </cell>
        </row>
        <row r="9">
          <cell r="A9" t="str">
            <v>Elina Sharpe</v>
          </cell>
        </row>
        <row r="10">
          <cell r="A10" t="str">
            <v>Gary Marsden</v>
          </cell>
        </row>
        <row r="11">
          <cell r="A11" t="str">
            <v>Katarzyna Gawlik</v>
          </cell>
        </row>
        <row r="12">
          <cell r="A12" t="str">
            <v>Nick Gibbs</v>
          </cell>
        </row>
        <row r="13">
          <cell r="A13" t="str">
            <v>Richard Goodwin</v>
          </cell>
        </row>
        <row r="14">
          <cell r="A14" t="str">
            <v>Steve Coy</v>
          </cell>
        </row>
        <row r="15">
          <cell r="A15" t="str">
            <v>Samantha Howes</v>
          </cell>
        </row>
        <row r="16">
          <cell r="A16" t="str">
            <v>AchverdijevM</v>
          </cell>
        </row>
        <row r="17">
          <cell r="A17" t="str">
            <v>AdomaitisM</v>
          </cell>
        </row>
        <row r="18">
          <cell r="A18" t="str">
            <v>AdomaviciusD</v>
          </cell>
        </row>
        <row r="19">
          <cell r="A19" t="str">
            <v>AlisauskasA</v>
          </cell>
        </row>
        <row r="20">
          <cell r="A20" t="str">
            <v>AnskaityteR</v>
          </cell>
        </row>
        <row r="21">
          <cell r="A21" t="str">
            <v>AnusauskasE</v>
          </cell>
        </row>
        <row r="22">
          <cell r="A22" t="str">
            <v>ApanaviciutE</v>
          </cell>
        </row>
        <row r="23">
          <cell r="A23" t="str">
            <v>AudeyevaN</v>
          </cell>
        </row>
        <row r="24">
          <cell r="A24" t="str">
            <v>BagnuksG</v>
          </cell>
        </row>
        <row r="25">
          <cell r="A25" t="str">
            <v>BalcikonisA</v>
          </cell>
        </row>
        <row r="26">
          <cell r="A26" t="str">
            <v>BaquiranR</v>
          </cell>
        </row>
        <row r="27">
          <cell r="A27" t="str">
            <v>BarauskaiteJ</v>
          </cell>
        </row>
        <row r="28">
          <cell r="A28" t="str">
            <v>BarettS</v>
          </cell>
        </row>
        <row r="29">
          <cell r="A29" t="str">
            <v>BartkusL</v>
          </cell>
        </row>
        <row r="30">
          <cell r="A30" t="str">
            <v>BeeneyJ</v>
          </cell>
        </row>
        <row r="31">
          <cell r="A31" t="str">
            <v>BenetisP</v>
          </cell>
        </row>
        <row r="32">
          <cell r="A32" t="str">
            <v>BogdanovaA</v>
          </cell>
        </row>
        <row r="33">
          <cell r="A33" t="str">
            <v>BoicukG</v>
          </cell>
        </row>
        <row r="34">
          <cell r="A34" t="str">
            <v>BrazinskasM</v>
          </cell>
        </row>
        <row r="35">
          <cell r="A35" t="str">
            <v>BrownN</v>
          </cell>
        </row>
        <row r="36">
          <cell r="A36" t="str">
            <v>CallaghanT</v>
          </cell>
        </row>
        <row r="37">
          <cell r="A37" t="str">
            <v>CascinD</v>
          </cell>
        </row>
        <row r="38">
          <cell r="A38" t="str">
            <v>ChallenJ</v>
          </cell>
        </row>
        <row r="39">
          <cell r="A39" t="str">
            <v>CirtautaiteL</v>
          </cell>
        </row>
        <row r="40">
          <cell r="A40" t="str">
            <v>CirtautianeL</v>
          </cell>
        </row>
        <row r="41">
          <cell r="A41" t="str">
            <v>ClackM</v>
          </cell>
        </row>
        <row r="42">
          <cell r="A42" t="str">
            <v>CliffordT</v>
          </cell>
        </row>
        <row r="43">
          <cell r="A43" t="str">
            <v>CornwallK</v>
          </cell>
        </row>
        <row r="44">
          <cell r="A44" t="str">
            <v>CorreiaF</v>
          </cell>
        </row>
        <row r="45">
          <cell r="A45" t="str">
            <v>CrawfordC</v>
          </cell>
        </row>
        <row r="46">
          <cell r="A46" t="str">
            <v>CrumpA</v>
          </cell>
        </row>
        <row r="47">
          <cell r="A47" t="str">
            <v>CzaczykA</v>
          </cell>
        </row>
        <row r="48">
          <cell r="A48" t="str">
            <v>CzerwinskaJ</v>
          </cell>
        </row>
        <row r="49">
          <cell r="A49" t="str">
            <v>DayJ</v>
          </cell>
        </row>
        <row r="50">
          <cell r="A50" t="str">
            <v>DemorackajaJ</v>
          </cell>
        </row>
        <row r="51">
          <cell r="A51" t="str">
            <v>DikuleS</v>
          </cell>
        </row>
        <row r="52">
          <cell r="A52" t="str">
            <v>DomorackijD</v>
          </cell>
        </row>
        <row r="53">
          <cell r="A53" t="str">
            <v>DonorackajaJ</v>
          </cell>
        </row>
        <row r="54">
          <cell r="A54" t="str">
            <v>DovellJ</v>
          </cell>
        </row>
        <row r="55">
          <cell r="A55" t="str">
            <v>DumpisK</v>
          </cell>
        </row>
        <row r="56">
          <cell r="A56" t="str">
            <v>DzikovskaV</v>
          </cell>
        </row>
        <row r="57">
          <cell r="A57" t="str">
            <v>EdeM</v>
          </cell>
        </row>
        <row r="58">
          <cell r="A58" t="str">
            <v>FaustasN</v>
          </cell>
        </row>
        <row r="59">
          <cell r="A59" t="str">
            <v>FitchettP</v>
          </cell>
        </row>
        <row r="60">
          <cell r="A60" t="str">
            <v>FreemanE</v>
          </cell>
        </row>
        <row r="61">
          <cell r="A61" t="str">
            <v>GarabaD</v>
          </cell>
        </row>
        <row r="62">
          <cell r="A62" t="str">
            <v>GelzinisD</v>
          </cell>
        </row>
        <row r="63">
          <cell r="A63" t="str">
            <v>GelzinyteE</v>
          </cell>
        </row>
        <row r="64">
          <cell r="A64" t="str">
            <v>GirsovsA</v>
          </cell>
        </row>
        <row r="65">
          <cell r="A65" t="str">
            <v>GolubevsJ</v>
          </cell>
        </row>
        <row r="66">
          <cell r="A66" t="str">
            <v>GoncalvesV</v>
          </cell>
        </row>
        <row r="67">
          <cell r="A67" t="str">
            <v>GreenM</v>
          </cell>
        </row>
        <row r="68">
          <cell r="A68" t="str">
            <v>GuarnieriM</v>
          </cell>
        </row>
        <row r="69">
          <cell r="A69" t="str">
            <v>HarbusJ</v>
          </cell>
        </row>
        <row r="70">
          <cell r="A70" t="str">
            <v>HawesW</v>
          </cell>
        </row>
        <row r="71">
          <cell r="A71" t="str">
            <v>HowardP</v>
          </cell>
        </row>
        <row r="72">
          <cell r="A72" t="str">
            <v>HumphriesP</v>
          </cell>
        </row>
        <row r="73">
          <cell r="A73" t="str">
            <v>IgoryteA</v>
          </cell>
        </row>
        <row r="74">
          <cell r="A74" t="str">
            <v>ImbrasasK</v>
          </cell>
        </row>
        <row r="75">
          <cell r="A75" t="str">
            <v>JacksonI</v>
          </cell>
        </row>
        <row r="76">
          <cell r="A76" t="str">
            <v>JacobsS</v>
          </cell>
        </row>
        <row r="77">
          <cell r="A77" t="str">
            <v>JakucionyteI</v>
          </cell>
        </row>
        <row r="78">
          <cell r="A78" t="str">
            <v>JankauskasL</v>
          </cell>
        </row>
        <row r="79">
          <cell r="A79" t="str">
            <v>JanseviciusR</v>
          </cell>
        </row>
        <row r="80">
          <cell r="A80" t="str">
            <v>JanusauskaiT</v>
          </cell>
        </row>
        <row r="81">
          <cell r="A81" t="str">
            <v>JaraiteV</v>
          </cell>
        </row>
        <row r="82">
          <cell r="A82" t="str">
            <v>JedrzejczykA</v>
          </cell>
        </row>
        <row r="83">
          <cell r="A83" t="str">
            <v>JermolajevaJ</v>
          </cell>
        </row>
        <row r="84">
          <cell r="A84" t="str">
            <v>JezovaO</v>
          </cell>
        </row>
        <row r="85">
          <cell r="A85" t="str">
            <v>JohnstonC</v>
          </cell>
        </row>
        <row r="86">
          <cell r="A86" t="str">
            <v>JonesC</v>
          </cell>
        </row>
        <row r="87">
          <cell r="A87" t="str">
            <v>JonusasA</v>
          </cell>
        </row>
        <row r="88">
          <cell r="A88" t="str">
            <v>JordanJ</v>
          </cell>
        </row>
        <row r="89">
          <cell r="A89" t="str">
            <v>JuciwiczA</v>
          </cell>
        </row>
        <row r="90">
          <cell r="A90" t="str">
            <v>KaktinsA</v>
          </cell>
        </row>
        <row r="91">
          <cell r="A91" t="str">
            <v>KaminskasK</v>
          </cell>
        </row>
        <row r="92">
          <cell r="A92" t="str">
            <v>KapociuteA</v>
          </cell>
        </row>
        <row r="93">
          <cell r="A93" t="str">
            <v>KarpinskasL</v>
          </cell>
        </row>
        <row r="94">
          <cell r="A94" t="str">
            <v>KaziunaiteT</v>
          </cell>
        </row>
        <row r="95">
          <cell r="A95" t="str">
            <v>KeilA</v>
          </cell>
        </row>
        <row r="96">
          <cell r="A96" t="str">
            <v>KerulI</v>
          </cell>
        </row>
        <row r="97">
          <cell r="A97" t="str">
            <v>KobusinskiPr</v>
          </cell>
        </row>
        <row r="98">
          <cell r="A98" t="str">
            <v>KoseliauskaS</v>
          </cell>
        </row>
        <row r="99">
          <cell r="A99" t="str">
            <v>KostkaL</v>
          </cell>
        </row>
        <row r="100">
          <cell r="A100" t="str">
            <v>KoutsamanisD</v>
          </cell>
        </row>
        <row r="101">
          <cell r="A101" t="str">
            <v>KrakauskieneV</v>
          </cell>
        </row>
        <row r="102">
          <cell r="A102" t="str">
            <v>KrataviciA</v>
          </cell>
        </row>
        <row r="103">
          <cell r="A103" t="str">
            <v>Krataviciute</v>
          </cell>
        </row>
        <row r="104">
          <cell r="A104" t="str">
            <v>KriksciukasM</v>
          </cell>
        </row>
        <row r="105">
          <cell r="A105" t="str">
            <v>KrivojevsP</v>
          </cell>
        </row>
        <row r="106">
          <cell r="A106" t="str">
            <v>KrukowskiP</v>
          </cell>
        </row>
        <row r="107">
          <cell r="A107" t="str">
            <v>KudakovskaS</v>
          </cell>
        </row>
        <row r="108">
          <cell r="A108" t="str">
            <v>KuklisS</v>
          </cell>
        </row>
        <row r="109">
          <cell r="A109" t="str">
            <v>Kuprinaviciu</v>
          </cell>
        </row>
        <row r="110">
          <cell r="A110" t="str">
            <v>KuzmaA</v>
          </cell>
        </row>
        <row r="111">
          <cell r="A111" t="str">
            <v>LaatzL</v>
          </cell>
        </row>
        <row r="112">
          <cell r="A112" t="str">
            <v>LabejaK</v>
          </cell>
        </row>
        <row r="113">
          <cell r="A113" t="str">
            <v>LeaheyK</v>
          </cell>
        </row>
        <row r="114">
          <cell r="A114" t="str">
            <v>LebedevaJ</v>
          </cell>
        </row>
        <row r="115">
          <cell r="A115" t="str">
            <v>LeigovniekaI</v>
          </cell>
        </row>
        <row r="116">
          <cell r="A116" t="str">
            <v>LelesiuteA</v>
          </cell>
        </row>
        <row r="117">
          <cell r="A117" t="str">
            <v>LeonikI</v>
          </cell>
        </row>
        <row r="118">
          <cell r="A118" t="str">
            <v>LevittD</v>
          </cell>
        </row>
        <row r="119">
          <cell r="A119" t="str">
            <v>LittleJ</v>
          </cell>
        </row>
        <row r="120">
          <cell r="A120" t="str">
            <v>LiuleG</v>
          </cell>
        </row>
        <row r="121">
          <cell r="A121" t="str">
            <v>LivseyM</v>
          </cell>
        </row>
        <row r="122">
          <cell r="A122" t="str">
            <v>LukosiuteS</v>
          </cell>
        </row>
        <row r="123">
          <cell r="A123" t="str">
            <v>LynchP</v>
          </cell>
        </row>
        <row r="124">
          <cell r="A124" t="str">
            <v>LynikasA</v>
          </cell>
        </row>
        <row r="125">
          <cell r="A125" t="str">
            <v>MaciukasT</v>
          </cell>
        </row>
        <row r="126">
          <cell r="A126" t="str">
            <v>MaciulaitisD</v>
          </cell>
        </row>
        <row r="127">
          <cell r="A127" t="str">
            <v>MaigyteV</v>
          </cell>
        </row>
        <row r="128">
          <cell r="A128" t="str">
            <v>MarciukaitiS</v>
          </cell>
        </row>
        <row r="129">
          <cell r="A129" t="str">
            <v>MardosaiteV</v>
          </cell>
        </row>
        <row r="130">
          <cell r="A130" t="str">
            <v>MarkovskaK</v>
          </cell>
        </row>
        <row r="131">
          <cell r="A131" t="str">
            <v>MartinhoJ</v>
          </cell>
        </row>
        <row r="132">
          <cell r="A132" t="str">
            <v>MatuleviciusM</v>
          </cell>
        </row>
        <row r="133">
          <cell r="A133" t="str">
            <v>MayR</v>
          </cell>
        </row>
        <row r="134">
          <cell r="A134" t="str">
            <v>MontalbanoS</v>
          </cell>
        </row>
        <row r="135">
          <cell r="A135" t="str">
            <v>NaleznaP</v>
          </cell>
        </row>
        <row r="136">
          <cell r="A136" t="str">
            <v>Navikauskait</v>
          </cell>
        </row>
        <row r="137">
          <cell r="A137" t="str">
            <v>NiedraJ</v>
          </cell>
        </row>
        <row r="138">
          <cell r="A138" t="str">
            <v>NikitinsA</v>
          </cell>
        </row>
        <row r="139">
          <cell r="A139" t="str">
            <v>OdonohueS</v>
          </cell>
        </row>
        <row r="140">
          <cell r="A140" t="str">
            <v>OzolinaM</v>
          </cell>
        </row>
        <row r="141">
          <cell r="A141" t="str">
            <v>PanczukP</v>
          </cell>
        </row>
        <row r="142">
          <cell r="A142" t="str">
            <v>PankaiteA</v>
          </cell>
        </row>
        <row r="143">
          <cell r="A143" t="str">
            <v>ParkerD</v>
          </cell>
        </row>
        <row r="144">
          <cell r="A144" t="str">
            <v>PavlickovaA</v>
          </cell>
        </row>
        <row r="145">
          <cell r="A145" t="str">
            <v>PeirceA</v>
          </cell>
        </row>
        <row r="146">
          <cell r="A146" t="str">
            <v>PenfoldJ</v>
          </cell>
        </row>
        <row r="147">
          <cell r="A147" t="str">
            <v>PetraitisA</v>
          </cell>
        </row>
        <row r="148">
          <cell r="A148" t="str">
            <v>PierceD</v>
          </cell>
        </row>
        <row r="149">
          <cell r="A149" t="str">
            <v>PilkowskaJ</v>
          </cell>
        </row>
        <row r="150">
          <cell r="A150" t="str">
            <v>PlotnikovsV</v>
          </cell>
        </row>
        <row r="151">
          <cell r="A151" t="str">
            <v>PociusE</v>
          </cell>
        </row>
        <row r="152">
          <cell r="A152" t="str">
            <v>PolisciukaA</v>
          </cell>
        </row>
        <row r="153">
          <cell r="A153" t="str">
            <v>PoliscukaJ</v>
          </cell>
        </row>
        <row r="154">
          <cell r="A154" t="str">
            <v>PolonskisN</v>
          </cell>
        </row>
        <row r="155">
          <cell r="A155" t="str">
            <v>PooleJ</v>
          </cell>
        </row>
        <row r="156">
          <cell r="A156" t="str">
            <v>PranckeviciuteM</v>
          </cell>
        </row>
        <row r="157">
          <cell r="A157" t="str">
            <v>PukeM</v>
          </cell>
        </row>
        <row r="158">
          <cell r="A158" t="str">
            <v>PukieneA</v>
          </cell>
        </row>
        <row r="159">
          <cell r="A159" t="str">
            <v>PyczotJ</v>
          </cell>
        </row>
        <row r="160">
          <cell r="A160" t="str">
            <v>RadusisM</v>
          </cell>
        </row>
        <row r="161">
          <cell r="A161" t="str">
            <v>ReederrJ</v>
          </cell>
        </row>
        <row r="162">
          <cell r="A162" t="str">
            <v>RegulskiM</v>
          </cell>
        </row>
        <row r="163">
          <cell r="A163" t="str">
            <v>RicoZ</v>
          </cell>
        </row>
        <row r="164">
          <cell r="A164" t="str">
            <v>RinkeviciusO</v>
          </cell>
        </row>
        <row r="165">
          <cell r="A165" t="str">
            <v>RitinsV</v>
          </cell>
        </row>
        <row r="166">
          <cell r="A166" t="str">
            <v>RobertsA</v>
          </cell>
        </row>
        <row r="167">
          <cell r="A167" t="str">
            <v>RobertsK</v>
          </cell>
        </row>
        <row r="168">
          <cell r="A168" t="str">
            <v>RomanovskaA</v>
          </cell>
        </row>
        <row r="169">
          <cell r="A169" t="str">
            <v>RostovcevasS</v>
          </cell>
        </row>
        <row r="170">
          <cell r="A170" t="str">
            <v>RoutauskasD</v>
          </cell>
        </row>
        <row r="171">
          <cell r="A171" t="str">
            <v>RutkauskaiteS</v>
          </cell>
        </row>
        <row r="172">
          <cell r="A172" t="str">
            <v>SkamarakasK</v>
          </cell>
        </row>
        <row r="173">
          <cell r="A173" t="str">
            <v>SaklaiteL</v>
          </cell>
        </row>
        <row r="174">
          <cell r="A174" t="str">
            <v>SarachovasJ</v>
          </cell>
        </row>
        <row r="175">
          <cell r="A175" t="str">
            <v>SerapinasV</v>
          </cell>
        </row>
        <row r="176">
          <cell r="A176" t="str">
            <v>SergejevsI</v>
          </cell>
        </row>
        <row r="177">
          <cell r="A177" t="str">
            <v>SiddellS</v>
          </cell>
        </row>
        <row r="178">
          <cell r="A178" t="str">
            <v>SinkunasD</v>
          </cell>
        </row>
        <row r="179">
          <cell r="A179" t="str">
            <v>SiredP</v>
          </cell>
        </row>
        <row r="180">
          <cell r="A180" t="str">
            <v>SkvorcovsM</v>
          </cell>
        </row>
        <row r="181">
          <cell r="A181" t="str">
            <v>SlepetisM</v>
          </cell>
        </row>
        <row r="182">
          <cell r="A182" t="str">
            <v>SparkesA</v>
          </cell>
        </row>
        <row r="183">
          <cell r="A183" t="str">
            <v>SrakaT</v>
          </cell>
        </row>
        <row r="184">
          <cell r="A184" t="str">
            <v>StasaityteG</v>
          </cell>
        </row>
        <row r="185">
          <cell r="A185" t="str">
            <v>StasaS</v>
          </cell>
        </row>
        <row r="186">
          <cell r="A186" t="str">
            <v>SteponaviciU</v>
          </cell>
        </row>
        <row r="187">
          <cell r="A187" t="str">
            <v>StockdaleD</v>
          </cell>
        </row>
        <row r="188">
          <cell r="A188" t="str">
            <v>StokowskaS</v>
          </cell>
        </row>
        <row r="189">
          <cell r="A189" t="str">
            <v>SvirskieneJ</v>
          </cell>
        </row>
        <row r="190">
          <cell r="A190" t="str">
            <v>SzalinskaM</v>
          </cell>
        </row>
        <row r="191">
          <cell r="A191" t="str">
            <v>SzymkowiakA</v>
          </cell>
        </row>
        <row r="192">
          <cell r="A192" t="str">
            <v>SzymkowiakS</v>
          </cell>
        </row>
        <row r="193">
          <cell r="A193" t="str">
            <v>TamosV</v>
          </cell>
        </row>
        <row r="194">
          <cell r="A194" t="str">
            <v>TesterD</v>
          </cell>
        </row>
        <row r="195">
          <cell r="A195" t="str">
            <v>TiskauskasE</v>
          </cell>
        </row>
        <row r="196">
          <cell r="A196" t="str">
            <v>TinsleyC</v>
          </cell>
        </row>
        <row r="197">
          <cell r="A197" t="str">
            <v>TomasevskaR</v>
          </cell>
        </row>
        <row r="198">
          <cell r="A198" t="str">
            <v>TomasevskijA</v>
          </cell>
        </row>
        <row r="199">
          <cell r="A199" t="str">
            <v>Trudoliubova</v>
          </cell>
        </row>
        <row r="200">
          <cell r="A200" t="str">
            <v>TruscenkoJ</v>
          </cell>
        </row>
        <row r="201">
          <cell r="A201" t="str">
            <v>TucholskiI</v>
          </cell>
        </row>
        <row r="202">
          <cell r="A202" t="str">
            <v>TwardowskaR</v>
          </cell>
        </row>
        <row r="203">
          <cell r="A203" t="str">
            <v>VaitkuteA</v>
          </cell>
        </row>
        <row r="204">
          <cell r="A204" t="str">
            <v>VansaviciusM</v>
          </cell>
        </row>
        <row r="205">
          <cell r="A205" t="str">
            <v>VarzukieneL</v>
          </cell>
        </row>
        <row r="206">
          <cell r="A206" t="str">
            <v>VerkelisM</v>
          </cell>
        </row>
        <row r="207">
          <cell r="A207" t="str">
            <v>VertinskajaA</v>
          </cell>
        </row>
        <row r="208">
          <cell r="A208" t="str">
            <v>VojeckisR</v>
          </cell>
        </row>
        <row r="209">
          <cell r="A209" t="str">
            <v>VolodkoV</v>
          </cell>
        </row>
        <row r="210">
          <cell r="A210" t="str">
            <v>VosyliuteD</v>
          </cell>
        </row>
        <row r="211">
          <cell r="A211" t="str">
            <v>WachalaM</v>
          </cell>
        </row>
        <row r="212">
          <cell r="A212" t="str">
            <v>WedgeT</v>
          </cell>
        </row>
        <row r="213">
          <cell r="A213" t="str">
            <v>WellsP</v>
          </cell>
        </row>
        <row r="214">
          <cell r="A214" t="str">
            <v>WinklerI</v>
          </cell>
        </row>
        <row r="215">
          <cell r="A215" t="str">
            <v>WoodW</v>
          </cell>
        </row>
        <row r="216">
          <cell r="A216" t="str">
            <v>ZajankauskaS</v>
          </cell>
        </row>
        <row r="217">
          <cell r="A217" t="str">
            <v>ZdanovsA</v>
          </cell>
        </row>
        <row r="218">
          <cell r="A218" t="str">
            <v>ZederstremaS</v>
          </cell>
        </row>
        <row r="219">
          <cell r="A219" t="str">
            <v>ZemetisM</v>
          </cell>
        </row>
        <row r="220">
          <cell r="A220" t="str">
            <v>ZilinskaiteE</v>
          </cell>
        </row>
        <row r="221">
          <cell r="A221" t="str">
            <v>ZilonisL</v>
          </cell>
        </row>
        <row r="222">
          <cell r="A222" t="str">
            <v>ZingitisJ</v>
          </cell>
        </row>
        <row r="223">
          <cell r="A223" t="str">
            <v>ZukovsG</v>
          </cell>
        </row>
        <row r="224">
          <cell r="A224" t="str">
            <v>ZukovskaI</v>
          </cell>
        </row>
      </sheetData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ables/table1.xml><?xml version="1.0" encoding="utf-8"?>
<table xmlns="http://schemas.openxmlformats.org/spreadsheetml/2006/main" id="3" name="Main" displayName="Main" ref="A2:AE138" headerRowDxfId="68" dataDxfId="66" totalsRowDxfId="64" headerRowBorderDxfId="67" tableBorderDxfId="65">
  <sortState ref="A3:AE102">
    <sortCondition ref="A3"/>
  </sortState>
  <tableColumns count="31">
    <tableColumn id="1" name="Search" totalsRowLabel="Total" dataDxfId="63" dataCellStyle="Percent"/>
    <tableColumn id="2" name="Article" dataDxfId="62">
      <calculatedColumnFormula>IF(Main[[#This Row],[Search]]="","-----",IFERROR(VLOOKUP(Main[[#This Row],[Search]],FXD_in_use!A:B,2,FALSE),Main[[#This Row],[Search]]))</calculatedColumnFormula>
    </tableColumn>
    <tableColumn id="3" name="Current FXD" dataDxfId="61">
      <calculatedColumnFormula>IF(Main[[#This Row],[Search]]="","-----",IFERROR(VLOOKUP(Main[[#This Row],[Search]],FXD_in_use!B:C,2,FALSE),Main[[#This Row],[Search]]))</calculatedColumnFormula>
    </tableColumn>
    <tableColumn id="4" name="FXD to be Replened" dataDxfId="60">
      <calculatedColumnFormula>IF(Main[[#This Row],[Current FXD]]="-----","-----",IF(Main[[#This Row],[Article]]=Main[[#This Row],[Current FXD]],"NO BIN",Main[[#This Row],[Current FXD]]))</calculatedColumnFormula>
    </tableColumn>
    <tableColumn id="5" name="BT" dataDxfId="59"/>
    <tableColumn id="6" name="RES stock from" dataDxfId="58" dataCellStyle="Percent">
      <calculatedColumnFormula>Main[[#This Row],[Replen Qty]]/Main[[#This Row],[LE]]</calculatedColumnFormula>
    </tableColumn>
    <tableColumn id="24" name="Choose BinMax" dataDxfId="57" dataCellStyle="Percent"/>
    <tableColumn id="21" name="Replen Qty" dataDxfId="56"/>
    <tableColumn id="16" name="Current Total Qty" dataDxfId="55">
      <calculatedColumnFormula>IF(Main[[#This Row],[Current FXD]]=Main[[#This Row],[Bin]],Main[[#This Row],[Total]],"------")</calculatedColumnFormula>
    </tableColumn>
    <tableColumn id="23" name="Length (CM)" dataDxfId="54">
      <calculatedColumnFormula>IFERROR(IFERROR(VLOOKUP(Main[[#This Row],[Article]],binmax,10,FALSE)*10,VLOOKUP($B3,binmax,10,FALSE)*10),"------")</calculatedColumnFormula>
    </tableColumn>
    <tableColumn id="22" name="Width (CM)" dataDxfId="53">
      <calculatedColumnFormula>IFERROR(IFERROR(VLOOKUP(Main[[#This Row],[Article]],binmax,11,FALSE)*10,VLOOKUP($B3,binmax,11,FALSE)*10),"------")</calculatedColumnFormula>
    </tableColumn>
    <tableColumn id="20" name="0.000" dataDxfId="52">
      <calculatedColumnFormula>IFERROR(IFERROR(VLOOKUP(Main[[#This Row],[Article]],binmax,12,FALSE)*10,VLOOKUP($B3,binmax,12,FALSE)*10),"------")</calculatedColumnFormula>
    </tableColumn>
    <tableColumn id="7" name="Shops" dataDxfId="51"/>
    <tableColumn id="8" name="Avl/Pick/ Putaway Qty" dataDxfId="50">
      <calculatedColumnFormula>IF(Main[[#This Row],[Current FXD]]=Main[[#This Row],[Bin]],CONCATENATE(AB3,"/",AC3,"/",AD3),"-----/-----/-----")</calculatedColumnFormula>
    </tableColumn>
    <tableColumn id="9" name="LE" dataDxfId="49">
      <calculatedColumnFormula>IFERROR(VLOOKUP(Main[[#This Row],[Article]],binmax,4,FALSE),"------")</calculatedColumnFormula>
    </tableColumn>
    <tableColumn id="10" name="PT" dataDxfId="48">
      <calculatedColumnFormula>IFERROR(VLOOKUP(Main[[#This Row],[Article]],binmax,6,FALSE),"------")</calculatedColumnFormula>
    </tableColumn>
    <tableColumn id="11" name="New/Old FS x Layers" dataDxfId="47">
      <calculatedColumnFormula>CONCATENATE(IFERROR(VLOOKUP(Main[[#This Row],[Article]],binmax,7,FALSE),"---"),"/",IFERROR(VLOOKUP(Main[[#This Row],[Article]],binmax,8,FALSE),"---")," x ",IFERROR(VLOOKUP(Main[[#This Row],[Article]],binmax,9,FALSE),"---"))</calculatedColumnFormula>
    </tableColumn>
    <tableColumn id="13" name="▲" dataDxfId="46">
      <calculatedColumnFormula>IFERROR(VLOOKUP(Main[[#This Row],[Article]],binmax,5,FALSE),"------")</calculatedColumnFormula>
    </tableColumn>
    <tableColumn id="17" name="Description" dataDxfId="45"/>
    <tableColumn id="19" name="Description2" totalsRowFunction="count" dataDxfId="44">
      <calculatedColumnFormula>IFERROR(VLOOKUP(Main[[#This Row],[Article]],binmax,2,FALSE),"--------")</calculatedColumnFormula>
    </tableColumn>
    <tableColumn id="12" name="PAC" dataDxfId="43">
      <calculatedColumnFormula>HYPERLINK(CONCATENATE("T:\Distribution Centre\RDC Department Shared\Cubiscan photos",,"\",#REF!,"-pac.jpg"),"P")</calculatedColumnFormula>
    </tableColumn>
    <tableColumn id="15" name="CAR" dataDxfId="42">
      <calculatedColumnFormula>HYPERLINK(CONCATENATE("T:\Distribution Centre\RDC Department Shared\Cubiscan photos",,"\",#REF!,"-car.jpg"),"C")</calculatedColumnFormula>
    </tableColumn>
    <tableColumn id="14" name="total ea unf" dataDxfId="41" totalsRowDxfId="40"/>
    <tableColumn id="18" name="avlvl ea unf" dataDxfId="39" totalsRowDxfId="38"/>
    <tableColumn id="25" name="pick ea unf" dataDxfId="37" totalsRowDxfId="36"/>
    <tableColumn id="26" name="putaway ea unf" dataDxfId="35" totalsRowDxfId="34"/>
    <tableColumn id="27" name="Total" dataDxfId="33" totalsRowDxfId="32">
      <calculatedColumnFormula>IF(Main[[#This Row],[total ea unf]]="Empty","Empty",IFERROR(INT(Main[[#This Row],[total ea unf]]/1)*1/VLOOKUP(Main[[#This Row],[Article]],binmax,3,FALSE),"-----"))</calculatedColumnFormula>
    </tableColumn>
    <tableColumn id="28" name="Available" dataDxfId="31" totalsRowDxfId="30">
      <calculatedColumnFormula>IFERROR(INT(Main[[#This Row],[avlvl ea unf]]/1)*1/VLOOKUP(Main[[#This Row],[Article]],binmax,3,FALSE),"-----")</calculatedColumnFormula>
    </tableColumn>
    <tableColumn id="32" name="On Pick" dataDxfId="29" totalsRowDxfId="28">
      <calculatedColumnFormula>IFERROR(INT(Main[[#This Row],[pick ea unf]]/1)*1/VLOOKUP(Main[[#This Row],[Article]],binmax,3,FALSE),"-----")</calculatedColumnFormula>
    </tableColumn>
    <tableColumn id="33" name="Putaway" dataDxfId="27" totalsRowDxfId="26">
      <calculatedColumnFormula>IFERROR(INT(Main[[#This Row],[putaway ea unf]]/1)*1/VLOOKUP(Main[[#This Row],[Article]],binmax,3,FALSE),"-----")</calculatedColumnFormula>
    </tableColumn>
    <tableColumn id="34" name="Bin" dataDxfId="25" totalsRowDxfId="24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atMod val="150000"/>
            </a:schemeClr>
          </a:solidFill>
          <a:prstDash val="solid"/>
        </a:ln>
        <a:ln w="425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euwmdc01data01\72\Distribution%20Centre\RDC%20Department%20Shared\EMEA%20Stock%20Control\Location%20Management\FXD%20Bin%20Data\FXD%20Bin%20Data%202017.xls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59999389629810485"/>
  </sheetPr>
  <dimension ref="A1:AE138"/>
  <sheetViews>
    <sheetView showGridLines="0" tabSelected="1" zoomScaleNormal="100" workbookViewId="0">
      <pane xSplit="14" ySplit="2" topLeftCell="O3" activePane="bottomRight" state="frozenSplit"/>
      <selection pane="topRight" activeCell="N1" sqref="N1"/>
      <selection pane="bottomLeft" activeCell="A17" sqref="A17"/>
      <selection pane="bottomRight" activeCell="G6" sqref="G6"/>
    </sheetView>
  </sheetViews>
  <sheetFormatPr defaultRowHeight="15" x14ac:dyDescent="0.25"/>
  <cols>
    <col min="1" max="1" width="10.5703125" bestFit="1" customWidth="1"/>
    <col min="2" max="2" width="10.42578125" bestFit="1" customWidth="1"/>
    <col min="3" max="3" width="12" customWidth="1"/>
    <col min="4" max="4" width="10" customWidth="1"/>
    <col min="5" max="5" width="5.5703125" bestFit="1" customWidth="1"/>
    <col min="6" max="6" width="8.7109375" customWidth="1"/>
    <col min="7" max="7" width="10.85546875" customWidth="1"/>
    <col min="8" max="8" width="8.5703125" customWidth="1"/>
    <col min="9" max="9" width="7.7109375" customWidth="1"/>
    <col min="10" max="13" width="9.140625" hidden="1" customWidth="1"/>
    <col min="14" max="14" width="13.28515625" customWidth="1"/>
    <col min="15" max="15" width="8.5703125" customWidth="1"/>
    <col min="16" max="16" width="7" customWidth="1"/>
    <col min="17" max="17" width="12.5703125" customWidth="1"/>
    <col min="18" max="18" width="6.85546875" customWidth="1"/>
    <col min="19" max="19" width="26.85546875" style="89" customWidth="1"/>
    <col min="20" max="20" width="75.5703125" customWidth="1"/>
    <col min="21" max="22" width="2.7109375" customWidth="1"/>
    <col min="23" max="26" width="8.28515625" hidden="1" customWidth="1"/>
    <col min="27" max="27" width="5.42578125" hidden="1" customWidth="1"/>
    <col min="28" max="28" width="9.140625" hidden="1" customWidth="1"/>
    <col min="29" max="29" width="7.5703125" hidden="1" customWidth="1"/>
    <col min="30" max="30" width="8.5703125" hidden="1" customWidth="1"/>
    <col min="31" max="31" width="8" hidden="1" customWidth="1"/>
  </cols>
  <sheetData>
    <row r="1" spans="1:31" ht="31.5" customHeight="1" x14ac:dyDescent="0.25">
      <c r="A1" s="123"/>
      <c r="B1" s="123"/>
      <c r="C1" s="116"/>
      <c r="D1" s="117"/>
      <c r="E1" s="118" t="str">
        <f>HYPERLINK("T:\Distribution Centre\RDC Department Shared\EMEA Stock Control\RDC Audit\R&amp;R Audit Report.xls","R&amp;R")</f>
        <v>R&amp;R</v>
      </c>
      <c r="F1" s="122" t="str">
        <f>HYPERLINK("T:\Distribution Centre\RDC Department Shared\EMEA Stock Control\Location Management\Mikes Macros\MaxBin_Data.xlsx","BinMax")</f>
        <v>BinMax</v>
      </c>
      <c r="G1" s="118" t="str">
        <f>HYPERLINK("T:\Distribution Centre\RDC Department Shared\EMEA Stock Control\Checklist\Checklist.xlsm","Checklist")</f>
        <v>Checklist</v>
      </c>
      <c r="H1" s="118" t="str">
        <f>HYPERLINK("T:\Distribution Centre\RDC Department Shared\EMEA Stock Control\Location Management\OFFSITE SPREADSHEETS\New Offsites.xlsm","Offsites")</f>
        <v>Offsites</v>
      </c>
      <c r="I1" s="121" t="str">
        <f>HYPERLINK("http://10.66.8.9/cgi-bin/web_om_tbs.exe?scr=WEB_PageEnterSecurity&amp;rec=-1&amp;enckey=0.11665248337847528","WCS")</f>
        <v>WCS</v>
      </c>
      <c r="J1" s="121"/>
      <c r="K1" s="121"/>
      <c r="L1" s="121"/>
      <c r="M1" s="121"/>
      <c r="N1" s="121" t="str">
        <f>HYPERLINK("T:\Distribution Centre\RDC Department Shared\EMEA Stock Control\RDC Audit\SAP Housekeeping\SAP Housekeeping 2017.xlsm","Housekeeping")</f>
        <v>Housekeeping</v>
      </c>
      <c r="O1" s="118" t="s">
        <v>9555</v>
      </c>
      <c r="P1" s="121" t="str">
        <f>HYPERLINK("T:\Distribution Centre\RDC Department Shared\EMEA Stock Control\RDC Audit\Daily Checking Report.xls","DCHR")</f>
        <v>DCHR</v>
      </c>
      <c r="Q1" s="127" t="str">
        <f>HYPERLINK("T:\DC03 Folder\DC03 Adjustments Log 2015.xlsx","DC03 Adj.")</f>
        <v>DC03 Adj.</v>
      </c>
      <c r="R1" s="118" t="str">
        <f>HYPERLINK("T:\Distribution Centre\RDC Department Shared\Work Flow Department\Database\RDC Processing\Wave Schedule 2017__.xlsm","Waves")</f>
        <v>Waves</v>
      </c>
      <c r="S1" s="122" t="str">
        <f>HYPERLINK("T:\Distribution Centre\RDC Department Shared\EMEA Stock Control\RDC Audit\Inventory Discrepancy Issue Log.xlsx","Inv. Discr.")</f>
        <v>Inv. Discr.</v>
      </c>
      <c r="T1" s="121" t="s">
        <v>9396</v>
      </c>
      <c r="U1" s="118"/>
      <c r="V1" s="116"/>
    </row>
    <row r="2" spans="1:31" s="58" customFormat="1" ht="45" x14ac:dyDescent="0.25">
      <c r="A2" s="168" t="s">
        <v>10</v>
      </c>
      <c r="B2" s="60" t="s">
        <v>0</v>
      </c>
      <c r="C2" s="61" t="s">
        <v>1470</v>
      </c>
      <c r="D2" s="62" t="s">
        <v>1471</v>
      </c>
      <c r="E2" s="62" t="s">
        <v>17</v>
      </c>
      <c r="F2" s="63" t="s">
        <v>9</v>
      </c>
      <c r="G2" s="59" t="s">
        <v>5</v>
      </c>
      <c r="H2" s="63" t="s">
        <v>6</v>
      </c>
      <c r="I2" s="64" t="s">
        <v>1453</v>
      </c>
      <c r="J2" s="65" t="s">
        <v>1454</v>
      </c>
      <c r="K2" s="65" t="s">
        <v>1455</v>
      </c>
      <c r="L2" s="65" t="s">
        <v>9304</v>
      </c>
      <c r="M2" s="64" t="s">
        <v>1456</v>
      </c>
      <c r="N2" s="64" t="s">
        <v>1457</v>
      </c>
      <c r="O2" s="66" t="s">
        <v>3</v>
      </c>
      <c r="P2" s="66" t="s">
        <v>1</v>
      </c>
      <c r="Q2" s="67" t="s">
        <v>1458</v>
      </c>
      <c r="R2" s="68" t="s">
        <v>7</v>
      </c>
      <c r="S2" s="91" t="s">
        <v>4</v>
      </c>
      <c r="T2" s="66" t="s">
        <v>9296</v>
      </c>
      <c r="U2" s="69" t="s">
        <v>1459</v>
      </c>
      <c r="V2" s="69" t="s">
        <v>1460</v>
      </c>
      <c r="W2" s="39" t="s">
        <v>1461</v>
      </c>
      <c r="X2" s="39" t="s">
        <v>1462</v>
      </c>
      <c r="Y2" s="39" t="s">
        <v>1463</v>
      </c>
      <c r="Z2" s="39" t="s">
        <v>1464</v>
      </c>
      <c r="AA2" s="40" t="s">
        <v>1465</v>
      </c>
      <c r="AB2" s="40" t="s">
        <v>1466</v>
      </c>
      <c r="AC2" s="40" t="s">
        <v>1467</v>
      </c>
      <c r="AD2" s="41" t="s">
        <v>1468</v>
      </c>
      <c r="AE2" s="41" t="s">
        <v>1469</v>
      </c>
    </row>
    <row r="3" spans="1:31" s="58" customFormat="1" x14ac:dyDescent="0.25">
      <c r="A3" s="42">
        <v>1096874</v>
      </c>
      <c r="B3" s="88">
        <f>IF(Main[[#This Row],[Search]]="","-----",IFERROR(VLOOKUP(Main[[#This Row],[Search]],FXD_in_use!A:B,2,FALSE),Main[[#This Row],[Search]]))</f>
        <v>1096874</v>
      </c>
      <c r="C3" s="42">
        <f>IF(Main[[#This Row],[Search]]="","-----",IFERROR(VLOOKUP(Main[[#This Row],[Search]],FXD_in_use!B:C,2,FALSE),Main[[#This Row],[Search]]))</f>
        <v>1096874</v>
      </c>
      <c r="D3" s="43" t="str">
        <f>IF(Main[[#This Row],[Current FXD]]="-----","-----",IF(Main[[#This Row],[Article]]=Main[[#This Row],[Current FXD]],"NO BIN",Main[[#This Row],[Current FXD]]))</f>
        <v>NO BIN</v>
      </c>
      <c r="E3" s="42"/>
      <c r="F3" s="140"/>
      <c r="G3" s="42"/>
      <c r="H3" s="167"/>
      <c r="I3" s="42" t="str">
        <f>IF(Main[[#This Row],[Current FXD]]=Main[[#This Row],[Bin]],Main[[#This Row],[Total]],"------")</f>
        <v>------</v>
      </c>
      <c r="J3" s="44">
        <f>IFERROR(IFERROR(VLOOKUP(Main[[#This Row],[Article]],binmax,10,FALSE)*10,VLOOKUP($B3,binmax,10,FALSE)*10),"------")</f>
        <v>11.200000000000001</v>
      </c>
      <c r="K3" s="44">
        <f>IFERROR(IFERROR(VLOOKUP(Main[[#This Row],[Article]],binmax,11,FALSE)*10,VLOOKUP($B3,binmax,11,FALSE)*10),"------")</f>
        <v>7.1</v>
      </c>
      <c r="L3" s="44">
        <f>IFERROR(IFERROR(VLOOKUP(Main[[#This Row],[Article]],binmax,12,FALSE)*10,VLOOKUP($B3,binmax,12,FALSE)*10),"------")</f>
        <v>11.899999999999999</v>
      </c>
      <c r="M3" s="42"/>
      <c r="N3" s="42" t="str">
        <f>IF(Main[[#This Row],[Current FXD]]=Main[[#This Row],[Bin]],CONCATENATE(AB3,"/",AC3,"/",AD3),"-----/-----/-----")</f>
        <v>-----/-----/-----</v>
      </c>
      <c r="O3" s="42">
        <f>IFERROR(VLOOKUP(Main[[#This Row],[Article]],binmax,4,FALSE),"------")</f>
        <v>1136</v>
      </c>
      <c r="P3" s="42" t="str">
        <f>IFERROR(VLOOKUP(Main[[#This Row],[Article]],binmax,6,FALSE),"------")</f>
        <v>NA</v>
      </c>
      <c r="Q3" s="42" t="str">
        <f>CONCATENATE(IFERROR(VLOOKUP(Main[[#This Row],[Article]],binmax,7,FALSE),"---"),"/",IFERROR(VLOOKUP(Main[[#This Row],[Article]],binmax,8,FALSE),"---")," x ",IFERROR(VLOOKUP(Main[[#This Row],[Article]],binmax,9,FALSE),"---"))</f>
        <v>NA/NA x NA</v>
      </c>
      <c r="R3" s="45" t="str">
        <f>IFERROR(VLOOKUP(Main[[#This Row],[Article]],binmax,5,FALSE),"------")</f>
        <v>NA</v>
      </c>
      <c r="S3" s="128"/>
      <c r="T3" s="42" t="str">
        <f>IFERROR(VLOOKUP(Main[[#This Row],[Article]],binmax,2,FALSE),"--------")</f>
        <v>SKIN REVIVER VIT C 30ML A1</v>
      </c>
      <c r="U3" s="92" t="str">
        <f>HYPERLINK(CONCATENATE("T:\Distribution Centre\RDC Department Shared\Cubiscan photos",,"\",A2,"-pac.jpg"),"P")</f>
        <v>P</v>
      </c>
      <c r="V3" s="92" t="str">
        <f>HYPERLINK(CONCATENATE("T:\Distribution Centre\RDC Department Shared\Cubiscan photos",,"\",A2,"-car.jpg"),"C")</f>
        <v>C</v>
      </c>
      <c r="W3" s="46">
        <v>399</v>
      </c>
      <c r="X3" s="46">
        <v>69</v>
      </c>
      <c r="Y3" s="46">
        <v>330</v>
      </c>
      <c r="Z3" s="47">
        <v>0</v>
      </c>
      <c r="AA3" s="47">
        <f>IF(Main[[#This Row],[total ea unf]]="Empty","Empty",IFERROR(INT(Main[[#This Row],[total ea unf]]/1)*1/VLOOKUP(Main[[#This Row],[Article]],binmax,3,FALSE),"-----"))</f>
        <v>66.5</v>
      </c>
      <c r="AB3" s="47">
        <f>IFERROR(INT(Main[[#This Row],[avlvl ea unf]]/1)*1/VLOOKUP(Main[[#This Row],[Article]],binmax,3,FALSE),"-----")</f>
        <v>11.5</v>
      </c>
      <c r="AC3" s="47">
        <f>IFERROR(INT(Main[[#This Row],[pick ea unf]]/1)*1/VLOOKUP(Main[[#This Row],[Article]],binmax,3,FALSE),"-----")</f>
        <v>55</v>
      </c>
      <c r="AD3" s="47">
        <f>IFERROR(INT(Main[[#This Row],[putaway ea unf]]/1)*1/VLOOKUP(Main[[#This Row],[Article]],binmax,3,FALSE),"-----")</f>
        <v>0</v>
      </c>
      <c r="AE3" s="48">
        <v>2914102</v>
      </c>
    </row>
    <row r="4" spans="1:31" s="58" customFormat="1" x14ac:dyDescent="0.25">
      <c r="A4" s="42">
        <v>1084896</v>
      </c>
      <c r="B4" s="88">
        <f>IF(Main[[#This Row],[Search]]="","-----",IFERROR(VLOOKUP(Main[[#This Row],[Search]],FXD_in_use!A:B,2,FALSE),Main[[#This Row],[Search]]))</f>
        <v>1084896</v>
      </c>
      <c r="C4" s="42">
        <f>IF(Main[[#This Row],[Search]]="","-----",IFERROR(VLOOKUP(Main[[#This Row],[Search]],FXD_in_use!B:C,2,FALSE),Main[[#This Row],[Search]]))</f>
        <v>3640104</v>
      </c>
      <c r="D4" s="43">
        <f>IF(Main[[#This Row],[Current FXD]]="-----","-----",IF(Main[[#This Row],[Article]]=Main[[#This Row],[Current FXD]],"NO BIN",Main[[#This Row],[Current FXD]]))</f>
        <v>3640104</v>
      </c>
      <c r="E4" s="42"/>
      <c r="F4" s="71"/>
      <c r="G4" s="178"/>
      <c r="H4" s="42"/>
      <c r="I4" s="42" t="str">
        <f>IF(Main[[#This Row],[Current FXD]]=Main[[#This Row],[Bin]],Main[[#This Row],[Total]],"------")</f>
        <v>Empty</v>
      </c>
      <c r="J4" s="44">
        <f>IFERROR(IFERROR(VLOOKUP(Main[[#This Row],[Article]],binmax,10,FALSE)*10,VLOOKUP($B4,binmax,10,FALSE)*10),"------")</f>
        <v>12.1</v>
      </c>
      <c r="K4" s="44">
        <f>IFERROR(IFERROR(VLOOKUP(Main[[#This Row],[Article]],binmax,11,FALSE)*10,VLOOKUP($B4,binmax,11,FALSE)*10),"------")</f>
        <v>5.5</v>
      </c>
      <c r="L4" s="44">
        <f>IFERROR(IFERROR(VLOOKUP(Main[[#This Row],[Article]],binmax,12,FALSE)*10,VLOOKUP($B4,binmax,12,FALSE)*10),"------")</f>
        <v>2</v>
      </c>
      <c r="M4" s="42"/>
      <c r="N4" s="42" t="str">
        <f>IF(Main[[#This Row],[Current FXD]]=Main[[#This Row],[Bin]],CONCATENATE(AB4,"/",AC4,"/",AD4),"-----/-----/-----")</f>
        <v>360/0/0</v>
      </c>
      <c r="O4" s="42">
        <f>IFERROR(VLOOKUP(Main[[#This Row],[Article]],binmax,4,FALSE),"------")</f>
        <v>4690</v>
      </c>
      <c r="P4" s="42" t="str">
        <f>IFERROR(VLOOKUP(Main[[#This Row],[Article]],binmax,6,FALSE),"------")</f>
        <v>NA</v>
      </c>
      <c r="Q4" s="42" t="str">
        <f>CONCATENATE(IFERROR(VLOOKUP(Main[[#This Row],[Article]],binmax,7,FALSE),"---"),"/",IFERROR(VLOOKUP(Main[[#This Row],[Article]],binmax,8,FALSE),"---")," x ",IFERROR(VLOOKUP(Main[[#This Row],[Article]],binmax,9,FALSE),"---"))</f>
        <v>408/- x 1</v>
      </c>
      <c r="R4" s="45">
        <f>IFERROR(VLOOKUP(Main[[#This Row],[Article]],binmax,5,FALSE),"------")</f>
        <v>102</v>
      </c>
      <c r="S4" s="42">
        <v>11511298</v>
      </c>
      <c r="T4" s="42" t="str">
        <f>IFERROR(VLOOKUP(Main[[#This Row],[Article]],binmax,2,FALSE),"--------")</f>
        <v>MASCARA BRUSH BIG AND CURVY AON</v>
      </c>
      <c r="U4" s="92" t="str">
        <f t="shared" ref="U4:U12" si="0">HYPERLINK(CONCATENATE("T:\Distribution Centre\RDC Department Shared\Cubiscan photos",,"\",A4,"-pac.jpg"),"P")</f>
        <v>P</v>
      </c>
      <c r="V4" s="92" t="str">
        <f>HYPERLINK(CONCATENATE("T:\Distribution Centre\RDC Department Shared\Cubiscan photos",,"\",A4,"-car.jpg"),"C")</f>
        <v>C</v>
      </c>
      <c r="W4" s="46" t="s">
        <v>10760</v>
      </c>
      <c r="X4" s="46">
        <v>2160</v>
      </c>
      <c r="Y4" s="46">
        <v>0</v>
      </c>
      <c r="Z4" s="47">
        <v>0</v>
      </c>
      <c r="AA4" s="47" t="str">
        <f>IF(Main[[#This Row],[total ea unf]]="Empty","Empty",IFERROR(INT(Main[[#This Row],[total ea unf]]/1)*1/VLOOKUP(Main[[#This Row],[Article]],binmax,3,FALSE),"-----"))</f>
        <v>Empty</v>
      </c>
      <c r="AB4" s="47">
        <f>IFERROR(INT(Main[[#This Row],[avlvl ea unf]]/1)*1/VLOOKUP(Main[[#This Row],[Article]],binmax,3,FALSE),"-----")</f>
        <v>360</v>
      </c>
      <c r="AC4" s="47">
        <f>IFERROR(INT(Main[[#This Row],[pick ea unf]]/1)*1/VLOOKUP(Main[[#This Row],[Article]],binmax,3,FALSE),"-----")</f>
        <v>0</v>
      </c>
      <c r="AD4" s="47">
        <f>IFERROR(INT(Main[[#This Row],[putaway ea unf]]/1)*1/VLOOKUP(Main[[#This Row],[Article]],binmax,3,FALSE),"-----")</f>
        <v>0</v>
      </c>
      <c r="AE4" s="48">
        <v>3640104</v>
      </c>
    </row>
    <row r="5" spans="1:31" s="58" customFormat="1" x14ac:dyDescent="0.25">
      <c r="A5" s="195">
        <v>1093705</v>
      </c>
      <c r="B5" s="88">
        <f>IF(Main[[#This Row],[Search]]="","-----",IFERROR(VLOOKUP(Main[[#This Row],[Search]],FXD_in_use!A:B,2,FALSE),Main[[#This Row],[Search]]))</f>
        <v>1093705</v>
      </c>
      <c r="C5" s="42">
        <f>IF(Main[[#This Row],[Search]]="","-----",IFERROR(VLOOKUP(Main[[#This Row],[Search]],FXD_in_use!B:C,2,FALSE),Main[[#This Row],[Search]]))</f>
        <v>2914119</v>
      </c>
      <c r="D5" s="43">
        <f>IF(Main[[#This Row],[Current FXD]]="-----","-----",IF(Main[[#This Row],[Article]]=Main[[#This Row],[Current FXD]],"NO BIN",Main[[#This Row],[Current FXD]]))</f>
        <v>2914119</v>
      </c>
      <c r="E5" s="42"/>
      <c r="F5" s="71"/>
      <c r="G5" s="42" t="s">
        <v>10761</v>
      </c>
      <c r="H5" s="42"/>
      <c r="I5" s="42">
        <f>IF(Main[[#This Row],[Current FXD]]=Main[[#This Row],[Bin]],Main[[#This Row],[Total]],"------")</f>
        <v>36</v>
      </c>
      <c r="J5" s="44">
        <f>IFERROR(IFERROR(VLOOKUP(Main[[#This Row],[Article]],binmax,10,FALSE)*10,VLOOKUP($B5,binmax,10,FALSE)*10),"------")</f>
        <v>7.7</v>
      </c>
      <c r="K5" s="44">
        <f>IFERROR(IFERROR(VLOOKUP(Main[[#This Row],[Article]],binmax,11,FALSE)*10,VLOOKUP($B5,binmax,11,FALSE)*10),"------")</f>
        <v>7.6</v>
      </c>
      <c r="L5" s="44">
        <f>IFERROR(IFERROR(VLOOKUP(Main[[#This Row],[Article]],binmax,12,FALSE)*10,VLOOKUP($B5,binmax,12,FALSE)*10),"------")</f>
        <v>9.1</v>
      </c>
      <c r="M5" s="42"/>
      <c r="N5" s="42" t="str">
        <f>IF(Main[[#This Row],[Current FXD]]=Main[[#This Row],[Bin]],CONCATENATE(AB5,"/",AC5,"/",AD5),"-----/-----/-----")</f>
        <v>36/0/0</v>
      </c>
      <c r="O5" s="42">
        <f>IFERROR(VLOOKUP(Main[[#This Row],[Article]],binmax,4,FALSE),"------")</f>
        <v>1500</v>
      </c>
      <c r="P5" s="42">
        <f>IFERROR(VLOOKUP(Main[[#This Row],[Article]],binmax,6,FALSE),"------")</f>
        <v>2100</v>
      </c>
      <c r="Q5" s="42" t="str">
        <f>CONCATENATE(IFERROR(VLOOKUP(Main[[#This Row],[Article]],binmax,7,FALSE),"---"),"/",IFERROR(VLOOKUP(Main[[#This Row],[Article]],binmax,8,FALSE),"---")," x ",IFERROR(VLOOKUP(Main[[#This Row],[Article]],binmax,9,FALSE),"---"))</f>
        <v>120/150 x 1</v>
      </c>
      <c r="R5" s="45">
        <f>IFERROR(VLOOKUP(Main[[#This Row],[Article]],binmax,5,FALSE),"------")</f>
        <v>30</v>
      </c>
      <c r="S5" s="42">
        <v>5034959915</v>
      </c>
      <c r="T5" s="42" t="str">
        <f>IFERROR(VLOOKUP(Main[[#This Row],[Article]],binmax,2,FALSE),"--------")</f>
        <v>FACE BASE ALL IN ONE 03 9G A0</v>
      </c>
      <c r="U5" s="92" t="str">
        <f t="shared" si="0"/>
        <v>P</v>
      </c>
      <c r="V5" s="92" t="str">
        <f>HYPERLINK(CONCATENATE("T:\Distribution Centre\RDC Department Shared\Cubiscan photos",,"\",A5,"-car.jpg"),"C")</f>
        <v>C</v>
      </c>
      <c r="W5" s="46">
        <v>108</v>
      </c>
      <c r="X5" s="46">
        <v>108</v>
      </c>
      <c r="Y5" s="46">
        <v>0</v>
      </c>
      <c r="Z5" s="47">
        <v>0</v>
      </c>
      <c r="AA5" s="47">
        <f>IF(Main[[#This Row],[total ea unf]]="Empty","Empty",IFERROR(INT(Main[[#This Row],[total ea unf]]/1)*1/VLOOKUP(Main[[#This Row],[Article]],binmax,3,FALSE),"-----"))</f>
        <v>36</v>
      </c>
      <c r="AB5" s="47">
        <f>IFERROR(INT(Main[[#This Row],[avlvl ea unf]]/1)*1/VLOOKUP(Main[[#This Row],[Article]],binmax,3,FALSE),"-----")</f>
        <v>36</v>
      </c>
      <c r="AC5" s="47">
        <f>IFERROR(INT(Main[[#This Row],[pick ea unf]]/1)*1/VLOOKUP(Main[[#This Row],[Article]],binmax,3,FALSE),"-----")</f>
        <v>0</v>
      </c>
      <c r="AD5" s="47">
        <f>IFERROR(INT(Main[[#This Row],[putaway ea unf]]/1)*1/VLOOKUP(Main[[#This Row],[Article]],binmax,3,FALSE),"-----")</f>
        <v>0</v>
      </c>
      <c r="AE5" s="48">
        <v>2914119</v>
      </c>
    </row>
    <row r="6" spans="1:31" s="58" customFormat="1" x14ac:dyDescent="0.25">
      <c r="A6" s="195"/>
      <c r="B6" s="88" t="str">
        <f>IF(Main[[#This Row],[Search]]="","-----",IFERROR(VLOOKUP(Main[[#This Row],[Search]],FXD_in_use!A:B,2,FALSE),Main[[#This Row],[Search]]))</f>
        <v>-----</v>
      </c>
      <c r="C6" s="42" t="str">
        <f>IF(Main[[#This Row],[Search]]="","-----",IFERROR(VLOOKUP(Main[[#This Row],[Search]],FXD_in_use!B:C,2,FALSE),Main[[#This Row],[Search]]))</f>
        <v>-----</v>
      </c>
      <c r="D6" s="43" t="str">
        <f>IF(Main[[#This Row],[Current FXD]]="-----","-----",IF(Main[[#This Row],[Article]]=Main[[#This Row],[Current FXD]],"NO BIN",Main[[#This Row],[Current FXD]]))</f>
        <v>-----</v>
      </c>
      <c r="E6" s="42"/>
      <c r="F6" s="71"/>
      <c r="G6" s="42"/>
      <c r="H6" s="42"/>
      <c r="I6" s="42" t="str">
        <f>IF(Main[[#This Row],[Current FXD]]=Main[[#This Row],[Bin]],Main[[#This Row],[Total]],"------")</f>
        <v>------</v>
      </c>
      <c r="J6" s="44" t="str">
        <f>IFERROR(IFERROR(VLOOKUP(Main[[#This Row],[Article]],binmax,10,FALSE)*10,VLOOKUP($B6,binmax,10,FALSE)*10),"------")</f>
        <v>------</v>
      </c>
      <c r="K6" s="44" t="str">
        <f>IFERROR(IFERROR(VLOOKUP(Main[[#This Row],[Article]],binmax,11,FALSE)*10,VLOOKUP($B6,binmax,11,FALSE)*10),"------")</f>
        <v>------</v>
      </c>
      <c r="L6" s="44" t="str">
        <f>IFERROR(IFERROR(VLOOKUP(Main[[#This Row],[Article]],binmax,12,FALSE)*10,VLOOKUP($B6,binmax,12,FALSE)*10),"------")</f>
        <v>------</v>
      </c>
      <c r="M6" s="42"/>
      <c r="N6" s="42" t="str">
        <f>IF(Main[[#This Row],[Current FXD]]=Main[[#This Row],[Bin]],CONCATENATE(AB6,"/",AC6,"/",AD6),"-----/-----/-----")</f>
        <v>-----/-----/-----</v>
      </c>
      <c r="O6" s="42" t="str">
        <f>IFERROR(VLOOKUP(Main[[#This Row],[Article]],binmax,4,FALSE),"------")</f>
        <v>------</v>
      </c>
      <c r="P6" s="42" t="str">
        <f>IFERROR(VLOOKUP(Main[[#This Row],[Article]],binmax,6,FALSE),"------")</f>
        <v>------</v>
      </c>
      <c r="Q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" s="45" t="str">
        <f>IFERROR(VLOOKUP(Main[[#This Row],[Article]],binmax,5,FALSE),"------")</f>
        <v>------</v>
      </c>
      <c r="S6" s="128"/>
      <c r="T6" s="42" t="str">
        <f>IFERROR(VLOOKUP(Main[[#This Row],[Article]],binmax,2,FALSE),"--------")</f>
        <v>--------</v>
      </c>
      <c r="U6" s="92" t="str">
        <f t="shared" si="0"/>
        <v>P</v>
      </c>
      <c r="V6" s="92" t="str">
        <f>HYPERLINK(CONCATENATE("T:\Distribution Centre\RDC Department Shared\Cubiscan photos",,"\",A6,"-car.jpg"),"C")</f>
        <v>C</v>
      </c>
      <c r="W6" s="46">
        <v>282</v>
      </c>
      <c r="X6" s="46">
        <v>114</v>
      </c>
      <c r="Y6" s="46">
        <v>168</v>
      </c>
      <c r="Z6" s="47">
        <v>0</v>
      </c>
      <c r="AA6" s="47" t="str">
        <f>IF(Main[[#This Row],[total ea unf]]="Empty","Empty",IFERROR(INT(Main[[#This Row],[total ea unf]]/1)*1/VLOOKUP(Main[[#This Row],[Article]],binmax,3,FALSE),"-----"))</f>
        <v>-----</v>
      </c>
      <c r="AB6" s="47" t="str">
        <f>IFERROR(INT(Main[[#This Row],[avlvl ea unf]]/1)*1/VLOOKUP(Main[[#This Row],[Article]],binmax,3,FALSE),"-----")</f>
        <v>-----</v>
      </c>
      <c r="AC6" s="47" t="str">
        <f>IFERROR(INT(Main[[#This Row],[pick ea unf]]/1)*1/VLOOKUP(Main[[#This Row],[Article]],binmax,3,FALSE),"-----")</f>
        <v>-----</v>
      </c>
      <c r="AD6" s="47" t="str">
        <f>IFERROR(INT(Main[[#This Row],[putaway ea unf]]/1)*1/VLOOKUP(Main[[#This Row],[Article]],binmax,3,FALSE),"-----")</f>
        <v>-----</v>
      </c>
      <c r="AE6" s="48">
        <v>3712105</v>
      </c>
    </row>
    <row r="7" spans="1:31" s="58" customFormat="1" x14ac:dyDescent="0.25">
      <c r="A7" s="42"/>
      <c r="B7" s="88" t="str">
        <f>IF(Main[[#This Row],[Search]]="","-----",IFERROR(VLOOKUP(Main[[#This Row],[Search]],FXD_in_use!A:B,2,FALSE),Main[[#This Row],[Search]]))</f>
        <v>-----</v>
      </c>
      <c r="C7" s="42" t="str">
        <f>IF(Main[[#This Row],[Search]]="","-----",IFERROR(VLOOKUP(Main[[#This Row],[Search]],FXD_in_use!B:C,2,FALSE),Main[[#This Row],[Search]]))</f>
        <v>-----</v>
      </c>
      <c r="D7" s="43" t="str">
        <f>IF(Main[[#This Row],[Current FXD]]="-----","-----",IF(Main[[#This Row],[Article]]=Main[[#This Row],[Current FXD]],"NO BIN",Main[[#This Row],[Current FXD]]))</f>
        <v>-----</v>
      </c>
      <c r="E7" s="42"/>
      <c r="F7" s="71"/>
      <c r="G7" s="71"/>
      <c r="H7" s="42"/>
      <c r="I7" s="42" t="str">
        <f>IF(Main[[#This Row],[Current FXD]]=Main[[#This Row],[Bin]],Main[[#This Row],[Total]],"------")</f>
        <v>------</v>
      </c>
      <c r="J7" s="44" t="str">
        <f>IFERROR(IFERROR(VLOOKUP(Main[[#This Row],[Article]],binmax,10,FALSE)*10,VLOOKUP($B7,binmax,10,FALSE)*10),"------")</f>
        <v>------</v>
      </c>
      <c r="K7" s="44" t="str">
        <f>IFERROR(IFERROR(VLOOKUP(Main[[#This Row],[Article]],binmax,11,FALSE)*10,VLOOKUP($B7,binmax,11,FALSE)*10),"------")</f>
        <v>------</v>
      </c>
      <c r="L7" s="44" t="str">
        <f>IFERROR(IFERROR(VLOOKUP(Main[[#This Row],[Article]],binmax,12,FALSE)*10,VLOOKUP($B7,binmax,12,FALSE)*10),"------")</f>
        <v>------</v>
      </c>
      <c r="M7" s="42"/>
      <c r="N7" s="42" t="str">
        <f>IF(Main[[#This Row],[Current FXD]]=Main[[#This Row],[Bin]],CONCATENATE(AB7,"/",AC7,"/",AD7),"-----/-----/-----")</f>
        <v>-----/-----/-----</v>
      </c>
      <c r="O7" s="42" t="str">
        <f>IFERROR(VLOOKUP(Main[[#This Row],[Article]],binmax,4,FALSE),"------")</f>
        <v>------</v>
      </c>
      <c r="P7" s="42" t="str">
        <f>IFERROR(VLOOKUP(Main[[#This Row],[Article]],binmax,6,FALSE),"------")</f>
        <v>------</v>
      </c>
      <c r="Q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" s="45" t="str">
        <f>IFERROR(VLOOKUP(Main[[#This Row],[Article]],binmax,5,FALSE),"------")</f>
        <v>------</v>
      </c>
      <c r="S7" s="42"/>
      <c r="T7" s="42" t="str">
        <f>IFERROR(VLOOKUP(Main[[#This Row],[Article]],binmax,2,FALSE),"--------")</f>
        <v>--------</v>
      </c>
      <c r="U7" s="92" t="str">
        <f t="shared" si="0"/>
        <v>P</v>
      </c>
      <c r="V7" s="92" t="str">
        <f>HYPERLINK(CONCATENATE("T:\Distribution Centre\RDC Department Shared\Cubiscan photos",,"\",A7,"-car.jpg"),"C")</f>
        <v>C</v>
      </c>
      <c r="W7" s="46">
        <v>0</v>
      </c>
      <c r="X7" s="46">
        <v>0</v>
      </c>
      <c r="Y7" s="46">
        <v>0</v>
      </c>
      <c r="Z7" s="46">
        <v>180</v>
      </c>
      <c r="AA7" s="47" t="str">
        <f>IF(Main[[#This Row],[total ea unf]]="Empty","Empty",IFERROR(INT(Main[[#This Row],[total ea unf]]/1)*1/VLOOKUP(Main[[#This Row],[Article]],binmax,3,FALSE),"-----"))</f>
        <v>-----</v>
      </c>
      <c r="AB7" s="47" t="str">
        <f>IFERROR(INT(Main[[#This Row],[avlvl ea unf]]/1)*1/VLOOKUP(Main[[#This Row],[Article]],binmax,3,FALSE),"-----")</f>
        <v>-----</v>
      </c>
      <c r="AC7" s="47" t="str">
        <f>IFERROR(INT(Main[[#This Row],[pick ea unf]]/1)*1/VLOOKUP(Main[[#This Row],[Article]],binmax,3,FALSE),"-----")</f>
        <v>-----</v>
      </c>
      <c r="AD7" s="47" t="str">
        <f>IFERROR(INT(Main[[#This Row],[putaway ea unf]]/1)*1/VLOOKUP(Main[[#This Row],[Article]],binmax,3,FALSE),"-----")</f>
        <v>-----</v>
      </c>
      <c r="AE7" s="48">
        <v>3209112</v>
      </c>
    </row>
    <row r="8" spans="1:31" s="58" customFormat="1" x14ac:dyDescent="0.25">
      <c r="A8" s="42"/>
      <c r="B8" s="88" t="str">
        <f>IF(Main[[#This Row],[Search]]="","-----",IFERROR(VLOOKUP(Main[[#This Row],[Search]],FXD_in_use!A:B,2,FALSE),Main[[#This Row],[Search]]))</f>
        <v>-----</v>
      </c>
      <c r="C8" s="42" t="str">
        <f>IF(Main[[#This Row],[Search]]="","-----",IFERROR(VLOOKUP(Main[[#This Row],[Search]],FXD_in_use!B:C,2,FALSE),Main[[#This Row],[Search]]))</f>
        <v>-----</v>
      </c>
      <c r="D8" s="43" t="str">
        <f>IF(Main[[#This Row],[Current FXD]]="-----","-----",IF(Main[[#This Row],[Article]]=Main[[#This Row],[Current FXD]],"NO BIN",Main[[#This Row],[Current FXD]]))</f>
        <v>-----</v>
      </c>
      <c r="E8" s="42"/>
      <c r="F8" s="71"/>
      <c r="G8" s="141"/>
      <c r="H8" s="42"/>
      <c r="I8" s="42" t="str">
        <f>IF(Main[[#This Row],[Current FXD]]=Main[[#This Row],[Bin]],Main[[#This Row],[Total]],"------")</f>
        <v>------</v>
      </c>
      <c r="J8" s="44" t="str">
        <f>IFERROR(IFERROR(VLOOKUP(Main[[#This Row],[Article]],binmax,10,FALSE)*10,VLOOKUP($B8,binmax,10,FALSE)*10),"------")</f>
        <v>------</v>
      </c>
      <c r="K8" s="44" t="str">
        <f>IFERROR(IFERROR(VLOOKUP(Main[[#This Row],[Article]],binmax,11,FALSE)*10,VLOOKUP($B8,binmax,11,FALSE)*10),"------")</f>
        <v>------</v>
      </c>
      <c r="L8" s="44" t="str">
        <f>IFERROR(IFERROR(VLOOKUP(Main[[#This Row],[Article]],binmax,12,FALSE)*10,VLOOKUP($B8,binmax,12,FALSE)*10),"------")</f>
        <v>------</v>
      </c>
      <c r="M8" s="42"/>
      <c r="N8" s="42" t="str">
        <f>IF(Main[[#This Row],[Current FXD]]=Main[[#This Row],[Bin]],CONCATENATE(AB8,"/",AC8,"/",AD8),"-----/-----/-----")</f>
        <v>-----/-----/-----</v>
      </c>
      <c r="O8" s="42" t="str">
        <f>IFERROR(VLOOKUP(Main[[#This Row],[Article]],binmax,4,FALSE),"------")</f>
        <v>------</v>
      </c>
      <c r="P8" s="42" t="str">
        <f>IFERROR(VLOOKUP(Main[[#This Row],[Article]],binmax,6,FALSE),"------")</f>
        <v>------</v>
      </c>
      <c r="Q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" s="45" t="str">
        <f>IFERROR(VLOOKUP(Main[[#This Row],[Article]],binmax,5,FALSE),"------")</f>
        <v>------</v>
      </c>
      <c r="S8" s="42"/>
      <c r="T8" s="42" t="str">
        <f>IFERROR(VLOOKUP(Main[[#This Row],[Article]],binmax,2,FALSE),"--------")</f>
        <v>--------</v>
      </c>
      <c r="U8" s="92" t="str">
        <f t="shared" si="0"/>
        <v>P</v>
      </c>
      <c r="V8" s="92" t="str">
        <f>HYPERLINK(CONCATENATE("T:\Distribution Centre\RDC Department Shared\Cubiscan photos",,"\",A7,"-car.jpg"),"C")</f>
        <v>C</v>
      </c>
      <c r="W8" s="46">
        <v>0</v>
      </c>
      <c r="X8" s="46">
        <v>0</v>
      </c>
      <c r="Y8" s="46">
        <v>0</v>
      </c>
      <c r="Z8" s="46">
        <v>576</v>
      </c>
      <c r="AA8" s="47" t="str">
        <f>IF(Main[[#This Row],[total ea unf]]="Empty","Empty",IFERROR(INT(Main[[#This Row],[total ea unf]]/1)*1/VLOOKUP(Main[[#This Row],[Article]],binmax,3,FALSE),"-----"))</f>
        <v>-----</v>
      </c>
      <c r="AB8" s="47" t="str">
        <f>IFERROR(INT(Main[[#This Row],[avlvl ea unf]]/1)*1/VLOOKUP(Main[[#This Row],[Article]],binmax,3,FALSE),"-----")</f>
        <v>-----</v>
      </c>
      <c r="AC8" s="47" t="str">
        <f>IFERROR(INT(Main[[#This Row],[pick ea unf]]/1)*1/VLOOKUP(Main[[#This Row],[Article]],binmax,3,FALSE),"-----")</f>
        <v>-----</v>
      </c>
      <c r="AD8" s="47" t="str">
        <f>IFERROR(INT(Main[[#This Row],[putaway ea unf]]/1)*1/VLOOKUP(Main[[#This Row],[Article]],binmax,3,FALSE),"-----")</f>
        <v>-----</v>
      </c>
      <c r="AE8" s="48">
        <v>3209124</v>
      </c>
    </row>
    <row r="9" spans="1:31" s="58" customFormat="1" x14ac:dyDescent="0.25">
      <c r="A9" s="71"/>
      <c r="B9" s="88" t="str">
        <f>IF(Main[[#This Row],[Search]]="","-----",IFERROR(VLOOKUP(Main[[#This Row],[Search]],FXD_in_use!A:B,2,FALSE),Main[[#This Row],[Search]]))</f>
        <v>-----</v>
      </c>
      <c r="C9" s="42" t="str">
        <f>IF(Main[[#This Row],[Search]]="","-----",IFERROR(VLOOKUP(Main[[#This Row],[Search]],FXD_in_use!B:C,2,FALSE),Main[[#This Row],[Search]]))</f>
        <v>-----</v>
      </c>
      <c r="D9" s="43" t="str">
        <f>IF(Main[[#This Row],[Current FXD]]="-----","-----",IF(Main[[#This Row],[Article]]=Main[[#This Row],[Current FXD]],"NO BIN",Main[[#This Row],[Current FXD]]))</f>
        <v>-----</v>
      </c>
      <c r="E9" s="42"/>
      <c r="F9" s="71"/>
      <c r="G9" s="71"/>
      <c r="H9" s="42"/>
      <c r="I9" s="42" t="str">
        <f>IF(Main[[#This Row],[Current FXD]]=Main[[#This Row],[Bin]],Main[[#This Row],[Total]],"------")</f>
        <v>------</v>
      </c>
      <c r="J9" s="44" t="str">
        <f>IFERROR(IFERROR(VLOOKUP(Main[[#This Row],[Article]],binmax,10,FALSE)*10,VLOOKUP($B9,binmax,10,FALSE)*10),"------")</f>
        <v>------</v>
      </c>
      <c r="K9" s="44" t="str">
        <f>IFERROR(IFERROR(VLOOKUP(Main[[#This Row],[Article]],binmax,11,FALSE)*10,VLOOKUP($B9,binmax,11,FALSE)*10),"------")</f>
        <v>------</v>
      </c>
      <c r="L9" s="44" t="str">
        <f>IFERROR(IFERROR(VLOOKUP(Main[[#This Row],[Article]],binmax,12,FALSE)*10,VLOOKUP($B9,binmax,12,FALSE)*10),"------")</f>
        <v>------</v>
      </c>
      <c r="M9" s="42"/>
      <c r="N9" s="42" t="str">
        <f>IF(Main[[#This Row],[Current FXD]]=Main[[#This Row],[Bin]],CONCATENATE(AB9,"/",AC9,"/",AD9),"-----/-----/-----")</f>
        <v>-----/-----/-----</v>
      </c>
      <c r="O9" s="42" t="str">
        <f>IFERROR(VLOOKUP(Main[[#This Row],[Article]],binmax,4,FALSE),"------")</f>
        <v>------</v>
      </c>
      <c r="P9" s="42" t="str">
        <f>IFERROR(VLOOKUP(Main[[#This Row],[Article]],binmax,6,FALSE),"------")</f>
        <v>------</v>
      </c>
      <c r="Q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" s="45" t="str">
        <f>IFERROR(VLOOKUP(Main[[#This Row],[Article]],binmax,5,FALSE),"------")</f>
        <v>------</v>
      </c>
      <c r="S9" s="42"/>
      <c r="T9" s="42" t="str">
        <f>IFERROR(VLOOKUP(Main[[#This Row],[Article]],binmax,2,FALSE),"--------")</f>
        <v>--------</v>
      </c>
      <c r="U9" s="92" t="str">
        <f t="shared" si="0"/>
        <v>P</v>
      </c>
      <c r="V9" s="92" t="str">
        <f>HYPERLINK(CONCATENATE("T:\Distribution Centre\RDC Department Shared\Cubiscan photos",,"\",A9,"-car.jpg"),"C")</f>
        <v>C</v>
      </c>
      <c r="W9" s="46">
        <v>1050</v>
      </c>
      <c r="X9" s="46">
        <v>900</v>
      </c>
      <c r="Y9" s="46">
        <v>150</v>
      </c>
      <c r="Z9" s="46">
        <v>1890</v>
      </c>
      <c r="AA9" s="47" t="str">
        <f>IF(Main[[#This Row],[total ea unf]]="Empty","Empty",IFERROR(INT(Main[[#This Row],[total ea unf]]/1)*1/VLOOKUP(Main[[#This Row],[Article]],binmax,3,FALSE),"-----"))</f>
        <v>-----</v>
      </c>
      <c r="AB9" s="47" t="str">
        <f>IFERROR(INT(Main[[#This Row],[avlvl ea unf]]/1)*1/VLOOKUP(Main[[#This Row],[Article]],binmax,3,FALSE),"-----")</f>
        <v>-----</v>
      </c>
      <c r="AC9" s="47" t="str">
        <f>IFERROR(INT(Main[[#This Row],[pick ea unf]]/1)*1/VLOOKUP(Main[[#This Row],[Article]],binmax,3,FALSE),"-----")</f>
        <v>-----</v>
      </c>
      <c r="AD9" s="47" t="str">
        <f>IFERROR(INT(Main[[#This Row],[putaway ea unf]]/1)*1/VLOOKUP(Main[[#This Row],[Article]],binmax,3,FALSE),"-----")</f>
        <v>-----</v>
      </c>
      <c r="AE9" s="48">
        <v>36201</v>
      </c>
    </row>
    <row r="10" spans="1:31" s="58" customFormat="1" x14ac:dyDescent="0.25">
      <c r="A10" s="42"/>
      <c r="B10" s="88" t="str">
        <f>IF(Main[[#This Row],[Search]]="","-----",IFERROR(VLOOKUP(Main[[#This Row],[Search]],FXD_in_use!A:B,2,FALSE),Main[[#This Row],[Search]]))</f>
        <v>-----</v>
      </c>
      <c r="C10" s="42" t="str">
        <f>IF(Main[[#This Row],[Search]]="","-----",IFERROR(VLOOKUP(Main[[#This Row],[Search]],FXD_in_use!B:C,2,FALSE),Main[[#This Row],[Search]]))</f>
        <v>-----</v>
      </c>
      <c r="D10" s="43" t="str">
        <f>IF(Main[[#This Row],[Current FXD]]="-----","-----",IF(Main[[#This Row],[Article]]=Main[[#This Row],[Current FXD]],"NO BIN",Main[[#This Row],[Current FXD]]))</f>
        <v>-----</v>
      </c>
      <c r="E10" s="42"/>
      <c r="F10" s="125"/>
      <c r="G10" s="71"/>
      <c r="H10" s="42"/>
      <c r="I10" s="42" t="str">
        <f>IF(Main[[#This Row],[Current FXD]]=Main[[#This Row],[Bin]],Main[[#This Row],[Total]],"------")</f>
        <v>------</v>
      </c>
      <c r="J10" s="44" t="str">
        <f>IFERROR(IFERROR(VLOOKUP(Main[[#This Row],[Article]],binmax,10,FALSE)*10,VLOOKUP($B10,binmax,10,FALSE)*10),"------")</f>
        <v>------</v>
      </c>
      <c r="K10" s="44" t="str">
        <f>IFERROR(IFERROR(VLOOKUP(Main[[#This Row],[Article]],binmax,11,FALSE)*10,VLOOKUP($B10,binmax,11,FALSE)*10),"------")</f>
        <v>------</v>
      </c>
      <c r="L10" s="44" t="str">
        <f>IFERROR(IFERROR(VLOOKUP(Main[[#This Row],[Article]],binmax,12,FALSE)*10,VLOOKUP($B10,binmax,12,FALSE)*10),"------")</f>
        <v>------</v>
      </c>
      <c r="M10" s="42"/>
      <c r="N10" s="42" t="str">
        <f>IF(Main[[#This Row],[Current FXD]]=Main[[#This Row],[Bin]],CONCATENATE(AB10,"/",AC10,"/",AD10),"-----/-----/-----")</f>
        <v>-----/-----/-----</v>
      </c>
      <c r="O10" s="42" t="str">
        <f>IFERROR(VLOOKUP(Main[[#This Row],[Article]],binmax,4,FALSE),"------")</f>
        <v>------</v>
      </c>
      <c r="P10" s="42" t="str">
        <f>IFERROR(VLOOKUP(Main[[#This Row],[Article]],binmax,6,FALSE),"------")</f>
        <v>------</v>
      </c>
      <c r="Q1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" s="45" t="str">
        <f>IFERROR(VLOOKUP(Main[[#This Row],[Article]],binmax,5,FALSE),"------")</f>
        <v>------</v>
      </c>
      <c r="S10" s="42"/>
      <c r="T10" s="42" t="str">
        <f>IFERROR(VLOOKUP(Main[[#This Row],[Article]],binmax,2,FALSE),"--------")</f>
        <v>--------</v>
      </c>
      <c r="U10" s="92" t="str">
        <f t="shared" si="0"/>
        <v>P</v>
      </c>
      <c r="V10" s="92" t="str">
        <f>HYPERLINK(CONCATENATE("T:\Distribution Centre\RDC Department Shared\Cubiscan photos",,"\",A10,"-car.jpg"),"C")</f>
        <v>C</v>
      </c>
      <c r="W10" s="46">
        <v>120</v>
      </c>
      <c r="X10" s="46">
        <v>120</v>
      </c>
      <c r="Y10" s="46">
        <v>0</v>
      </c>
      <c r="Z10" s="47">
        <v>0</v>
      </c>
      <c r="AA10" s="47" t="str">
        <f>IF(Main[[#This Row],[total ea unf]]="Empty","Empty",IFERROR(INT(Main[[#This Row],[total ea unf]]/1)*1/VLOOKUP(Main[[#This Row],[Article]],binmax,3,FALSE),"-----"))</f>
        <v>-----</v>
      </c>
      <c r="AB10" s="47" t="str">
        <f>IFERROR(INT(Main[[#This Row],[avlvl ea unf]]/1)*1/VLOOKUP(Main[[#This Row],[Article]],binmax,3,FALSE),"-----")</f>
        <v>-----</v>
      </c>
      <c r="AC10" s="47" t="str">
        <f>IFERROR(INT(Main[[#This Row],[pick ea unf]]/1)*1/VLOOKUP(Main[[#This Row],[Article]],binmax,3,FALSE),"-----")</f>
        <v>-----</v>
      </c>
      <c r="AD10" s="47" t="str">
        <f>IFERROR(INT(Main[[#This Row],[putaway ea unf]]/1)*1/VLOOKUP(Main[[#This Row],[Article]],binmax,3,FALSE),"-----")</f>
        <v>-----</v>
      </c>
      <c r="AE10" s="48">
        <v>3724107</v>
      </c>
    </row>
    <row r="11" spans="1:31" s="58" customFormat="1" x14ac:dyDescent="0.25">
      <c r="A11" s="42"/>
      <c r="B11" s="88" t="str">
        <f>IF(Main[[#This Row],[Search]]="","-----",IFERROR(VLOOKUP(Main[[#This Row],[Search]],FXD_in_use!A:B,2,FALSE),Main[[#This Row],[Search]]))</f>
        <v>-----</v>
      </c>
      <c r="C11" s="42" t="str">
        <f>IF(Main[[#This Row],[Search]]="","-----",IFERROR(VLOOKUP(Main[[#This Row],[Search]],FXD_in_use!B:C,2,FALSE),Main[[#This Row],[Search]]))</f>
        <v>-----</v>
      </c>
      <c r="D11" s="43" t="str">
        <f>IF(Main[[#This Row],[Current FXD]]="-----","-----",IF(Main[[#This Row],[Article]]=Main[[#This Row],[Current FXD]],"NO BIN",Main[[#This Row],[Current FXD]]))</f>
        <v>-----</v>
      </c>
      <c r="E11" s="42"/>
      <c r="F11" s="99"/>
      <c r="G11" s="71"/>
      <c r="H11" s="42"/>
      <c r="I11" s="42" t="str">
        <f>IF(Main[[#This Row],[Current FXD]]=Main[[#This Row],[Bin]],Main[[#This Row],[Total]],"------")</f>
        <v>------</v>
      </c>
      <c r="J11" s="44" t="str">
        <f>IFERROR(IFERROR(VLOOKUP(Main[[#This Row],[Article]],binmax,10,FALSE)*10,VLOOKUP($B11,binmax,10,FALSE)*10),"------")</f>
        <v>------</v>
      </c>
      <c r="K11" s="44" t="str">
        <f>IFERROR(IFERROR(VLOOKUP(Main[[#This Row],[Article]],binmax,11,FALSE)*10,VLOOKUP($B11,binmax,11,FALSE)*10),"------")</f>
        <v>------</v>
      </c>
      <c r="L11" s="44" t="str">
        <f>IFERROR(IFERROR(VLOOKUP(Main[[#This Row],[Article]],binmax,12,FALSE)*10,VLOOKUP($B11,binmax,12,FALSE)*10),"------")</f>
        <v>------</v>
      </c>
      <c r="M11" s="42"/>
      <c r="N11" s="42" t="str">
        <f>IF(Main[[#This Row],[Current FXD]]=Main[[#This Row],[Bin]],CONCATENATE(AB11,"/",AC11,"/",AD11),"-----/-----/-----")</f>
        <v>-----/-----/-----</v>
      </c>
      <c r="O11" s="42" t="str">
        <f>IFERROR(VLOOKUP(Main[[#This Row],[Article]],binmax,4,FALSE),"------")</f>
        <v>------</v>
      </c>
      <c r="P11" s="42" t="str">
        <f>IFERROR(VLOOKUP(Main[[#This Row],[Article]],binmax,6,FALSE),"------")</f>
        <v>------</v>
      </c>
      <c r="Q1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" s="45" t="str">
        <f>IFERROR(VLOOKUP(Main[[#This Row],[Article]],binmax,5,FALSE),"------")</f>
        <v>------</v>
      </c>
      <c r="S11" s="42"/>
      <c r="T11" s="42" t="str">
        <f>IFERROR(VLOOKUP(Main[[#This Row],[Article]],binmax,2,FALSE),"--------")</f>
        <v>--------</v>
      </c>
      <c r="U11" s="92" t="str">
        <f t="shared" si="0"/>
        <v>P</v>
      </c>
      <c r="V11" s="92" t="str">
        <f>HYPERLINK(CONCATENATE("T:\Distribution Centre\RDC Department Shared\Cubiscan photos",,"\",A11,"-car.jpg"),"C")</f>
        <v>C</v>
      </c>
      <c r="W11" s="46">
        <v>69</v>
      </c>
      <c r="X11" s="46">
        <v>69</v>
      </c>
      <c r="Y11" s="46">
        <v>0</v>
      </c>
      <c r="Z11" s="47">
        <v>0</v>
      </c>
      <c r="AA11" s="47" t="str">
        <f>IF(Main[[#This Row],[total ea unf]]="Empty","Empty",IFERROR(INT(Main[[#This Row],[total ea unf]]/1)*1/VLOOKUP(Main[[#This Row],[Article]],binmax,3,FALSE),"-----"))</f>
        <v>-----</v>
      </c>
      <c r="AB11" s="47" t="str">
        <f>IFERROR(INT(Main[[#This Row],[avlvl ea unf]]/1)*1/VLOOKUP(Main[[#This Row],[Article]],binmax,3,FALSE),"-----")</f>
        <v>-----</v>
      </c>
      <c r="AC11" s="47" t="str">
        <f>IFERROR(INT(Main[[#This Row],[pick ea unf]]/1)*1/VLOOKUP(Main[[#This Row],[Article]],binmax,3,FALSE),"-----")</f>
        <v>-----</v>
      </c>
      <c r="AD11" s="47" t="str">
        <f>IFERROR(INT(Main[[#This Row],[putaway ea unf]]/1)*1/VLOOKUP(Main[[#This Row],[Article]],binmax,3,FALSE),"-----")</f>
        <v>-----</v>
      </c>
      <c r="AE11" s="48">
        <v>2334121</v>
      </c>
    </row>
    <row r="12" spans="1:31" s="58" customFormat="1" x14ac:dyDescent="0.25">
      <c r="A12" s="42"/>
      <c r="B12" s="88" t="str">
        <f>IF(Main[[#This Row],[Search]]="","-----",IFERROR(VLOOKUP(Main[[#This Row],[Search]],FXD_in_use!A:B,2,FALSE),Main[[#This Row],[Search]]))</f>
        <v>-----</v>
      </c>
      <c r="C12" s="42" t="str">
        <f>IF(Main[[#This Row],[Search]]="","-----",IFERROR(VLOOKUP(Main[[#This Row],[Search]],FXD_in_use!B:C,2,FALSE),Main[[#This Row],[Search]]))</f>
        <v>-----</v>
      </c>
      <c r="D12" s="43" t="str">
        <f>IF(Main[[#This Row],[Current FXD]]="-----","-----",IF(Main[[#This Row],[Article]]=Main[[#This Row],[Current FXD]],"NO BIN",Main[[#This Row],[Current FXD]]))</f>
        <v>-----</v>
      </c>
      <c r="E12" s="42"/>
      <c r="F12" s="70"/>
      <c r="G12" s="71"/>
      <c r="H12" s="42"/>
      <c r="I12" s="42" t="str">
        <f>IF(Main[[#This Row],[Current FXD]]=Main[[#This Row],[Bin]],Main[[#This Row],[Total]],"------")</f>
        <v>------</v>
      </c>
      <c r="J12" s="44" t="str">
        <f>IFERROR(IFERROR(VLOOKUP(Main[[#This Row],[Article]],binmax,10,FALSE)*10,VLOOKUP($B12,binmax,10,FALSE)*10),"------")</f>
        <v>------</v>
      </c>
      <c r="K12" s="44" t="str">
        <f>IFERROR(IFERROR(VLOOKUP(Main[[#This Row],[Article]],binmax,11,FALSE)*10,VLOOKUP($B12,binmax,11,FALSE)*10),"------")</f>
        <v>------</v>
      </c>
      <c r="L12" s="44" t="str">
        <f>IFERROR(IFERROR(VLOOKUP(Main[[#This Row],[Article]],binmax,12,FALSE)*10,VLOOKUP($B12,binmax,12,FALSE)*10),"------")</f>
        <v>------</v>
      </c>
      <c r="M12" s="42"/>
      <c r="N12" s="42" t="str">
        <f>IF(Main[[#This Row],[Current FXD]]=Main[[#This Row],[Bin]],CONCATENATE(AB12,"/",AC12,"/",AD12),"-----/-----/-----")</f>
        <v>-----/-----/-----</v>
      </c>
      <c r="O12" s="42" t="str">
        <f>IFERROR(VLOOKUP(Main[[#This Row],[Article]],binmax,4,FALSE),"------")</f>
        <v>------</v>
      </c>
      <c r="P12" s="42" t="str">
        <f>IFERROR(VLOOKUP(Main[[#This Row],[Article]],binmax,6,FALSE),"------")</f>
        <v>------</v>
      </c>
      <c r="Q1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" s="45" t="str">
        <f>IFERROR(VLOOKUP(Main[[#This Row],[Article]],binmax,5,FALSE),"------")</f>
        <v>------</v>
      </c>
      <c r="S12" s="42"/>
      <c r="T12" s="42" t="str">
        <f>IFERROR(VLOOKUP(Main[[#This Row],[Article]],binmax,2,FALSE),"--------")</f>
        <v>--------</v>
      </c>
      <c r="U12" s="92" t="str">
        <f t="shared" si="0"/>
        <v>P</v>
      </c>
      <c r="V12" s="92" t="str">
        <f>HYPERLINK(CONCATENATE("T:\Distribution Centre\RDC Department Shared\Cubiscan photos",,"\",A12,"-car.jpg"),"C")</f>
        <v>C</v>
      </c>
      <c r="W12" s="46">
        <v>5424</v>
      </c>
      <c r="X12" s="46">
        <v>3624</v>
      </c>
      <c r="Y12" s="46">
        <v>1800</v>
      </c>
      <c r="Z12" s="47">
        <v>0</v>
      </c>
      <c r="AA12" s="47" t="str">
        <f>IF(Main[[#This Row],[total ea unf]]="Empty","Empty",IFERROR(INT(Main[[#This Row],[total ea unf]]/1)*1/VLOOKUP(Main[[#This Row],[Article]],binmax,3,FALSE),"-----"))</f>
        <v>-----</v>
      </c>
      <c r="AB12" s="47" t="str">
        <f>IFERROR(INT(Main[[#This Row],[avlvl ea unf]]/1)*1/VLOOKUP(Main[[#This Row],[Article]],binmax,3,FALSE),"-----")</f>
        <v>-----</v>
      </c>
      <c r="AC12" s="47" t="str">
        <f>IFERROR(INT(Main[[#This Row],[pick ea unf]]/1)*1/VLOOKUP(Main[[#This Row],[Article]],binmax,3,FALSE),"-----")</f>
        <v>-----</v>
      </c>
      <c r="AD12" s="47" t="str">
        <f>IFERROR(INT(Main[[#This Row],[putaway ea unf]]/1)*1/VLOOKUP(Main[[#This Row],[Article]],binmax,3,FALSE),"-----")</f>
        <v>-----</v>
      </c>
      <c r="AE12" s="48">
        <v>27441</v>
      </c>
    </row>
    <row r="13" spans="1:31" s="58" customFormat="1" x14ac:dyDescent="0.25">
      <c r="A13" s="42"/>
      <c r="B13" s="88" t="str">
        <f>IF(Main[[#This Row],[Search]]="","-----",IFERROR(VLOOKUP(Main[[#This Row],[Search]],FXD_in_use!A:B,2,FALSE),Main[[#This Row],[Search]]))</f>
        <v>-----</v>
      </c>
      <c r="C13" s="42" t="str">
        <f>IF(Main[[#This Row],[Search]]="","-----",IFERROR(VLOOKUP(Main[[#This Row],[Search]],FXD_in_use!B:C,2,FALSE),Main[[#This Row],[Search]]))</f>
        <v>-----</v>
      </c>
      <c r="D13" s="43" t="str">
        <f>IF(Main[[#This Row],[Current FXD]]="-----","-----",IF(Main[[#This Row],[Article]]=Main[[#This Row],[Current FXD]],"NO BIN",Main[[#This Row],[Current FXD]]))</f>
        <v>-----</v>
      </c>
      <c r="E13" s="42"/>
      <c r="F13" s="126"/>
      <c r="G13" s="141"/>
      <c r="H13" s="42"/>
      <c r="I13" s="42" t="str">
        <f>IF(Main[[#This Row],[Current FXD]]=Main[[#This Row],[Bin]],Main[[#This Row],[Total]],"------")</f>
        <v>------</v>
      </c>
      <c r="J13" s="44" t="str">
        <f>IFERROR(IFERROR(VLOOKUP(Main[[#This Row],[Article]],binmax,10,FALSE)*10,VLOOKUP($B13,binmax,10,FALSE)*10),"------")</f>
        <v>------</v>
      </c>
      <c r="K13" s="44" t="str">
        <f>IFERROR(IFERROR(VLOOKUP(Main[[#This Row],[Article]],binmax,11,FALSE)*10,VLOOKUP($B13,binmax,11,FALSE)*10),"------")</f>
        <v>------</v>
      </c>
      <c r="L13" s="44" t="str">
        <f>IFERROR(IFERROR(VLOOKUP(Main[[#This Row],[Article]],binmax,12,FALSE)*10,VLOOKUP($B13,binmax,12,FALSE)*10),"------")</f>
        <v>------</v>
      </c>
      <c r="M13" s="42"/>
      <c r="N13" s="42" t="str">
        <f>IF(Main[[#This Row],[Current FXD]]=Main[[#This Row],[Bin]],CONCATENATE(AB13,"/",AC13,"/",AD13),"-----/-----/-----")</f>
        <v>-----/-----/-----</v>
      </c>
      <c r="O13" s="42" t="str">
        <f>IFERROR(VLOOKUP(Main[[#This Row],[Article]],binmax,4,FALSE),"------")</f>
        <v>------</v>
      </c>
      <c r="P13" s="42" t="str">
        <f>IFERROR(VLOOKUP(Main[[#This Row],[Article]],binmax,6,FALSE),"------")</f>
        <v>------</v>
      </c>
      <c r="Q1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" s="45" t="str">
        <f>IFERROR(VLOOKUP(Main[[#This Row],[Article]],binmax,5,FALSE),"------")</f>
        <v>------</v>
      </c>
      <c r="S13" s="42"/>
      <c r="T13" s="42" t="str">
        <f>IFERROR(VLOOKUP(Main[[#This Row],[Article]],binmax,2,FALSE),"--------")</f>
        <v>--------</v>
      </c>
      <c r="U13" s="92" t="str">
        <f>HYPERLINK(CONCATENATE("T:\Distribution Centre\RDC Department Shared\Cubiscan photos",,"\",A12,"-pac.jpg"),"P")</f>
        <v>P</v>
      </c>
      <c r="V13" s="92" t="str">
        <f>HYPERLINK(CONCATENATE("T:\Distribution Centre\RDC Department Shared\Cubiscan photos",,"\",A12,"-car.jpg"),"C")</f>
        <v>C</v>
      </c>
      <c r="W13" s="46">
        <v>600</v>
      </c>
      <c r="X13" s="46">
        <v>360</v>
      </c>
      <c r="Y13" s="46">
        <v>240</v>
      </c>
      <c r="Z13" s="47">
        <v>0</v>
      </c>
      <c r="AA13" s="47" t="str">
        <f>IF(Main[[#This Row],[total ea unf]]="Empty","Empty",IFERROR(INT(Main[[#This Row],[total ea unf]]/1)*1/VLOOKUP(Main[[#This Row],[Article]],binmax,3,FALSE),"-----"))</f>
        <v>-----</v>
      </c>
      <c r="AB13" s="47" t="str">
        <f>IFERROR(INT(Main[[#This Row],[avlvl ea unf]]/1)*1/VLOOKUP(Main[[#This Row],[Article]],binmax,3,FALSE),"-----")</f>
        <v>-----</v>
      </c>
      <c r="AC13" s="47" t="str">
        <f>IFERROR(INT(Main[[#This Row],[pick ea unf]]/1)*1/VLOOKUP(Main[[#This Row],[Article]],binmax,3,FALSE),"-----")</f>
        <v>-----</v>
      </c>
      <c r="AD13" s="47" t="str">
        <f>IFERROR(INT(Main[[#This Row],[putaway ea unf]]/1)*1/VLOOKUP(Main[[#This Row],[Article]],binmax,3,FALSE),"-----")</f>
        <v>-----</v>
      </c>
      <c r="AE13" s="48">
        <v>3638128</v>
      </c>
    </row>
    <row r="14" spans="1:31" s="58" customFormat="1" x14ac:dyDescent="0.25">
      <c r="A14" s="42"/>
      <c r="B14" s="88" t="str">
        <f>IF(Main[[#This Row],[Search]]="","-----",IFERROR(VLOOKUP(Main[[#This Row],[Search]],FXD_in_use!A:B,2,FALSE),Main[[#This Row],[Search]]))</f>
        <v>-----</v>
      </c>
      <c r="C14" s="42" t="str">
        <f>IF(Main[[#This Row],[Search]]="","-----",IFERROR(VLOOKUP(Main[[#This Row],[Search]],FXD_in_use!B:C,2,FALSE),Main[[#This Row],[Search]]))</f>
        <v>-----</v>
      </c>
      <c r="D14" s="43" t="str">
        <f>IF(Main[[#This Row],[Current FXD]]="-----","-----",IF(Main[[#This Row],[Article]]=Main[[#This Row],[Current FXD]],"NO BIN",Main[[#This Row],[Current FXD]]))</f>
        <v>-----</v>
      </c>
      <c r="E14" s="42"/>
      <c r="F14" s="71"/>
      <c r="G14" s="71"/>
      <c r="H14" s="42"/>
      <c r="I14" s="42" t="str">
        <f>IF(Main[[#This Row],[Current FXD]]=Main[[#This Row],[Bin]],Main[[#This Row],[Total]],"------")</f>
        <v>------</v>
      </c>
      <c r="J14" s="44" t="str">
        <f>IFERROR(IFERROR(VLOOKUP(Main[[#This Row],[Article]],binmax,10,FALSE)*10,VLOOKUP($B14,binmax,10,FALSE)*10),"------")</f>
        <v>------</v>
      </c>
      <c r="K14" s="44" t="str">
        <f>IFERROR(IFERROR(VLOOKUP(Main[[#This Row],[Article]],binmax,11,FALSE)*10,VLOOKUP($B14,binmax,11,FALSE)*10),"------")</f>
        <v>------</v>
      </c>
      <c r="L14" s="44" t="str">
        <f>IFERROR(IFERROR(VLOOKUP(Main[[#This Row],[Article]],binmax,12,FALSE)*10,VLOOKUP($B14,binmax,12,FALSE)*10),"------")</f>
        <v>------</v>
      </c>
      <c r="M14" s="42"/>
      <c r="N14" s="42" t="str">
        <f>IF(Main[[#This Row],[Current FXD]]=Main[[#This Row],[Bin]],CONCATENATE(AB14,"/",AC14,"/",AD14),"-----/-----/-----")</f>
        <v>-----/-----/-----</v>
      </c>
      <c r="O14" s="42" t="str">
        <f>IFERROR(VLOOKUP(Main[[#This Row],[Article]],binmax,4,FALSE),"------")</f>
        <v>------</v>
      </c>
      <c r="P14" s="42" t="str">
        <f>IFERROR(VLOOKUP(Main[[#This Row],[Article]],binmax,6,FALSE),"------")</f>
        <v>------</v>
      </c>
      <c r="Q1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4" s="45" t="str">
        <f>IFERROR(VLOOKUP(Main[[#This Row],[Article]],binmax,5,FALSE),"------")</f>
        <v>------</v>
      </c>
      <c r="S14" s="42"/>
      <c r="T14" s="42" t="str">
        <f>IFERROR(VLOOKUP(Main[[#This Row],[Article]],binmax,2,FALSE),"--------")</f>
        <v>--------</v>
      </c>
      <c r="U14" s="92" t="str">
        <f>HYPERLINK(CONCATENATE("T:\Distribution Centre\RDC Department Shared\Cubiscan photos",,"\",A14,"-pac.jpg"),"P")</f>
        <v>P</v>
      </c>
      <c r="V14" s="92" t="str">
        <f>HYPERLINK(CONCATENATE("T:\Distribution Centre\RDC Department Shared\Cubiscan photos",,"\",A14,"-car.jpg"),"C")</f>
        <v>C</v>
      </c>
      <c r="W14" s="46">
        <v>6</v>
      </c>
      <c r="X14" s="46">
        <v>6</v>
      </c>
      <c r="Y14" s="46">
        <v>0</v>
      </c>
      <c r="Z14" s="47">
        <v>0</v>
      </c>
      <c r="AA14" s="47" t="str">
        <f>IF(Main[[#This Row],[total ea unf]]="Empty","Empty",IFERROR(INT(Main[[#This Row],[total ea unf]]/1)*1/VLOOKUP(Main[[#This Row],[Article]],binmax,3,FALSE),"-----"))</f>
        <v>-----</v>
      </c>
      <c r="AB14" s="47" t="str">
        <f>IFERROR(INT(Main[[#This Row],[avlvl ea unf]]/1)*1/VLOOKUP(Main[[#This Row],[Article]],binmax,3,FALSE),"-----")</f>
        <v>-----</v>
      </c>
      <c r="AC14" s="47" t="str">
        <f>IFERROR(INT(Main[[#This Row],[pick ea unf]]/1)*1/VLOOKUP(Main[[#This Row],[Article]],binmax,3,FALSE),"-----")</f>
        <v>-----</v>
      </c>
      <c r="AD14" s="47" t="str">
        <f>IFERROR(INT(Main[[#This Row],[putaway ea unf]]/1)*1/VLOOKUP(Main[[#This Row],[Article]],binmax,3,FALSE),"-----")</f>
        <v>-----</v>
      </c>
      <c r="AE14" s="48">
        <v>2914114</v>
      </c>
    </row>
    <row r="15" spans="1:31" s="58" customFormat="1" x14ac:dyDescent="0.25">
      <c r="A15" s="42"/>
      <c r="B15" s="88" t="str">
        <f>IF(Main[[#This Row],[Search]]="","-----",IFERROR(VLOOKUP(Main[[#This Row],[Search]],FXD_in_use!A:B,2,FALSE),Main[[#This Row],[Search]]))</f>
        <v>-----</v>
      </c>
      <c r="C15" s="42" t="str">
        <f>IF(Main[[#This Row],[Search]]="","-----",IFERROR(VLOOKUP(Main[[#This Row],[Search]],FXD_in_use!B:C,2,FALSE),Main[[#This Row],[Search]]))</f>
        <v>-----</v>
      </c>
      <c r="D15" s="43" t="str">
        <f>IF(Main[[#This Row],[Current FXD]]="-----","-----",IF(Main[[#This Row],[Article]]=Main[[#This Row],[Current FXD]],"NO BIN",Main[[#This Row],[Current FXD]]))</f>
        <v>-----</v>
      </c>
      <c r="E15" s="42"/>
      <c r="F15" s="70"/>
      <c r="G15" s="71"/>
      <c r="H15" s="42"/>
      <c r="I15" s="42" t="str">
        <f>IF(Main[[#This Row],[Current FXD]]=Main[[#This Row],[Bin]],Main[[#This Row],[Total]],"------")</f>
        <v>------</v>
      </c>
      <c r="J15" s="44" t="str">
        <f>IFERROR(IFERROR(VLOOKUP(Main[[#This Row],[Article]],binmax,10,FALSE)*10,VLOOKUP($B15,binmax,10,FALSE)*10),"------")</f>
        <v>------</v>
      </c>
      <c r="K15" s="44" t="str">
        <f>IFERROR(IFERROR(VLOOKUP(Main[[#This Row],[Article]],binmax,11,FALSE)*10,VLOOKUP($B15,binmax,11,FALSE)*10),"------")</f>
        <v>------</v>
      </c>
      <c r="L15" s="44" t="str">
        <f>IFERROR(IFERROR(VLOOKUP(Main[[#This Row],[Article]],binmax,12,FALSE)*10,VLOOKUP($B15,binmax,12,FALSE)*10),"------")</f>
        <v>------</v>
      </c>
      <c r="M15" s="42"/>
      <c r="N15" s="42" t="str">
        <f>IF(Main[[#This Row],[Current FXD]]=Main[[#This Row],[Bin]],CONCATENATE(AB15,"/",AC15,"/",AD15),"-----/-----/-----")</f>
        <v>-----/-----/-----</v>
      </c>
      <c r="O15" s="42" t="str">
        <f>IFERROR(VLOOKUP(Main[[#This Row],[Article]],binmax,4,FALSE),"------")</f>
        <v>------</v>
      </c>
      <c r="P15" s="42" t="str">
        <f>IFERROR(VLOOKUP(Main[[#This Row],[Article]],binmax,6,FALSE),"------")</f>
        <v>------</v>
      </c>
      <c r="Q1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5" s="45" t="str">
        <f>IFERROR(VLOOKUP(Main[[#This Row],[Article]],binmax,5,FALSE),"------")</f>
        <v>------</v>
      </c>
      <c r="S15" s="42"/>
      <c r="T15" s="42" t="str">
        <f>IFERROR(VLOOKUP(Main[[#This Row],[Article]],binmax,2,FALSE),"--------")</f>
        <v>--------</v>
      </c>
      <c r="U15" s="92" t="str">
        <f>HYPERLINK(CONCATENATE("T:\Distribution Centre\RDC Department Shared\Cubiscan photos",,"\",A15,"-pac.jpg"),"P")</f>
        <v>P</v>
      </c>
      <c r="V15" s="92" t="str">
        <f>HYPERLINK(CONCATENATE("T:\Distribution Centre\RDC Department Shared\Cubiscan photos",,"\",A15,"-car.jpg"),"C")</f>
        <v>C</v>
      </c>
      <c r="W15" s="46">
        <v>120</v>
      </c>
      <c r="X15" s="46">
        <v>36</v>
      </c>
      <c r="Y15" s="46">
        <v>84</v>
      </c>
      <c r="Z15" s="47">
        <v>0</v>
      </c>
      <c r="AA15" s="47" t="str">
        <f>IF(Main[[#This Row],[total ea unf]]="Empty","Empty",IFERROR(INT(Main[[#This Row],[total ea unf]]/1)*1/VLOOKUP(Main[[#This Row],[Article]],binmax,3,FALSE),"-----"))</f>
        <v>-----</v>
      </c>
      <c r="AB15" s="47" t="str">
        <f>IFERROR(INT(Main[[#This Row],[avlvl ea unf]]/1)*1/VLOOKUP(Main[[#This Row],[Article]],binmax,3,FALSE),"-----")</f>
        <v>-----</v>
      </c>
      <c r="AC15" s="47" t="str">
        <f>IFERROR(INT(Main[[#This Row],[pick ea unf]]/1)*1/VLOOKUP(Main[[#This Row],[Article]],binmax,3,FALSE),"-----")</f>
        <v>-----</v>
      </c>
      <c r="AD15" s="47" t="str">
        <f>IFERROR(INT(Main[[#This Row],[putaway ea unf]]/1)*1/VLOOKUP(Main[[#This Row],[Article]],binmax,3,FALSE),"-----")</f>
        <v>-----</v>
      </c>
      <c r="AE15" s="48">
        <v>3724107</v>
      </c>
    </row>
    <row r="16" spans="1:31" s="58" customFormat="1" x14ac:dyDescent="0.25">
      <c r="A16" s="42"/>
      <c r="B16" s="88" t="str">
        <f>IF(Main[[#This Row],[Search]]="","-----",IFERROR(VLOOKUP(Main[[#This Row],[Search]],FXD_in_use!A:B,2,FALSE),Main[[#This Row],[Search]]))</f>
        <v>-----</v>
      </c>
      <c r="C16" s="42" t="str">
        <f>IF(Main[[#This Row],[Search]]="","-----",IFERROR(VLOOKUP(Main[[#This Row],[Search]],FXD_in_use!B:C,2,FALSE),Main[[#This Row],[Search]]))</f>
        <v>-----</v>
      </c>
      <c r="D16" s="43" t="str">
        <f>IF(Main[[#This Row],[Current FXD]]="-----","-----",IF(Main[[#This Row],[Article]]=Main[[#This Row],[Current FXD]],"NO BIN",Main[[#This Row],[Current FXD]]))</f>
        <v>-----</v>
      </c>
      <c r="E16" s="49"/>
      <c r="F16" s="70"/>
      <c r="G16" s="71"/>
      <c r="H16" s="42"/>
      <c r="I16" s="42" t="str">
        <f>IF(Main[[#This Row],[Current FXD]]=Main[[#This Row],[Bin]],Main[[#This Row],[Total]],"------")</f>
        <v>------</v>
      </c>
      <c r="J16" s="44" t="str">
        <f>IFERROR(IFERROR(VLOOKUP(Main[[#This Row],[Article]],binmax,10,FALSE)*10,VLOOKUP($B16,binmax,10,FALSE)*10),"------")</f>
        <v>------</v>
      </c>
      <c r="K16" s="44" t="str">
        <f>IFERROR(IFERROR(VLOOKUP(Main[[#This Row],[Article]],binmax,11,FALSE)*10,VLOOKUP($B16,binmax,11,FALSE)*10),"------")</f>
        <v>------</v>
      </c>
      <c r="L16" s="44" t="str">
        <f>IFERROR(IFERROR(VLOOKUP(Main[[#This Row],[Article]],binmax,12,FALSE)*10,VLOOKUP($B16,binmax,12,FALSE)*10),"------")</f>
        <v>------</v>
      </c>
      <c r="M16" s="42"/>
      <c r="N16" s="42" t="str">
        <f>IF(Main[[#This Row],[Current FXD]]=Main[[#This Row],[Bin]],CONCATENATE(AB16,"/",AC16,"/",AD16),"-----/-----/-----")</f>
        <v>-----/-----/-----</v>
      </c>
      <c r="O16" s="42" t="str">
        <f>IFERROR(VLOOKUP(Main[[#This Row],[Article]],binmax,4,FALSE),"------")</f>
        <v>------</v>
      </c>
      <c r="P16" s="42" t="str">
        <f>IFERROR(VLOOKUP(Main[[#This Row],[Article]],binmax,6,FALSE),"------")</f>
        <v>------</v>
      </c>
      <c r="Q1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6" s="45" t="str">
        <f>IFERROR(VLOOKUP(Main[[#This Row],[Article]],binmax,5,FALSE),"------")</f>
        <v>------</v>
      </c>
      <c r="S16" s="42"/>
      <c r="T16" s="42" t="str">
        <f>IFERROR(VLOOKUP(Main[[#This Row],[Article]],binmax,2,FALSE),"--------")</f>
        <v>--------</v>
      </c>
      <c r="U16" s="92" t="str">
        <f>HYPERLINK(CONCATENATE("T:\Distribution Centre\RDC Department Shared\Cubiscan photos",,"\",A15,"-pac.jpg"),"P")</f>
        <v>P</v>
      </c>
      <c r="V16" s="92" t="str">
        <f>HYPERLINK(CONCATENATE("T:\Distribution Centre\RDC Department Shared\Cubiscan photos",,"\",A15,"-car.jpg"),"C")</f>
        <v>C</v>
      </c>
      <c r="W16" s="46">
        <v>234</v>
      </c>
      <c r="X16" s="46">
        <v>114</v>
      </c>
      <c r="Y16" s="46">
        <v>120</v>
      </c>
      <c r="Z16" s="47">
        <v>0</v>
      </c>
      <c r="AA16" s="47" t="str">
        <f>IF(Main[[#This Row],[total ea unf]]="Empty","Empty",IFERROR(INT(Main[[#This Row],[total ea unf]]/1)*1/VLOOKUP(Main[[#This Row],[Article]],binmax,3,FALSE),"-----"))</f>
        <v>-----</v>
      </c>
      <c r="AB16" s="47" t="str">
        <f>IFERROR(INT(Main[[#This Row],[avlvl ea unf]]/1)*1/VLOOKUP(Main[[#This Row],[Article]],binmax,3,FALSE),"-----")</f>
        <v>-----</v>
      </c>
      <c r="AC16" s="47" t="str">
        <f>IFERROR(INT(Main[[#This Row],[pick ea unf]]/1)*1/VLOOKUP(Main[[#This Row],[Article]],binmax,3,FALSE),"-----")</f>
        <v>-----</v>
      </c>
      <c r="AD16" s="47" t="str">
        <f>IFERROR(INT(Main[[#This Row],[putaway ea unf]]/1)*1/VLOOKUP(Main[[#This Row],[Article]],binmax,3,FALSE),"-----")</f>
        <v>-----</v>
      </c>
      <c r="AE16" s="48">
        <v>2432121</v>
      </c>
    </row>
    <row r="17" spans="1:31" s="58" customFormat="1" x14ac:dyDescent="0.25">
      <c r="A17" s="42"/>
      <c r="B17" s="88" t="str">
        <f>IF(Main[[#This Row],[Search]]="","-----",IFERROR(VLOOKUP(Main[[#This Row],[Search]],FXD_in_use!A:B,2,FALSE),Main[[#This Row],[Search]]))</f>
        <v>-----</v>
      </c>
      <c r="C17" s="42" t="str">
        <f>IF(Main[[#This Row],[Search]]="","-----",IFERROR(VLOOKUP(Main[[#This Row],[Search]],FXD_in_use!B:C,2,FALSE),Main[[#This Row],[Search]]))</f>
        <v>-----</v>
      </c>
      <c r="D17" s="43" t="str">
        <f>IF(Main[[#This Row],[Current FXD]]="-----","-----",IF(Main[[#This Row],[Article]]=Main[[#This Row],[Current FXD]],"NO BIN",Main[[#This Row],[Current FXD]]))</f>
        <v>-----</v>
      </c>
      <c r="E17" s="49"/>
      <c r="F17" s="70"/>
      <c r="G17" s="71"/>
      <c r="H17" s="42"/>
      <c r="I17" s="42" t="str">
        <f>IF(Main[[#This Row],[Current FXD]]=Main[[#This Row],[Bin]],Main[[#This Row],[Total]],"------")</f>
        <v>------</v>
      </c>
      <c r="J17" s="44" t="str">
        <f>IFERROR(IFERROR(VLOOKUP(Main[[#This Row],[Article]],binmax,10,FALSE)*10,VLOOKUP($B17,binmax,10,FALSE)*10),"------")</f>
        <v>------</v>
      </c>
      <c r="K17" s="44" t="str">
        <f>IFERROR(IFERROR(VLOOKUP(Main[[#This Row],[Article]],binmax,11,FALSE)*10,VLOOKUP($B17,binmax,11,FALSE)*10),"------")</f>
        <v>------</v>
      </c>
      <c r="L17" s="44" t="str">
        <f>IFERROR(IFERROR(VLOOKUP(Main[[#This Row],[Article]],binmax,12,FALSE)*10,VLOOKUP($B17,binmax,12,FALSE)*10),"------")</f>
        <v>------</v>
      </c>
      <c r="M17" s="42"/>
      <c r="N17" s="42" t="str">
        <f>IF(Main[[#This Row],[Current FXD]]=Main[[#This Row],[Bin]],CONCATENATE(AB17,"/",AC17,"/",AD17),"-----/-----/-----")</f>
        <v>-----/-----/-----</v>
      </c>
      <c r="O17" s="42" t="str">
        <f>IFERROR(VLOOKUP(Main[[#This Row],[Article]],binmax,4,FALSE),"------")</f>
        <v>------</v>
      </c>
      <c r="P17" s="42" t="str">
        <f>IFERROR(VLOOKUP(Main[[#This Row],[Article]],binmax,6,FALSE),"------")</f>
        <v>------</v>
      </c>
      <c r="Q1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7" s="45" t="str">
        <f>IFERROR(VLOOKUP(Main[[#This Row],[Article]],binmax,5,FALSE),"------")</f>
        <v>------</v>
      </c>
      <c r="S17" s="42"/>
      <c r="T17" s="42" t="str">
        <f>IFERROR(VLOOKUP(Main[[#This Row],[Article]],binmax,2,FALSE),"--------")</f>
        <v>--------</v>
      </c>
      <c r="U17" s="92" t="str">
        <f>HYPERLINK(CONCATENATE("T:\Distribution Centre\RDC Department Shared\Cubiscan photos",,"\",A16,"-pac.jpg"),"P")</f>
        <v>P</v>
      </c>
      <c r="V17" s="92" t="str">
        <f>HYPERLINK(CONCATENATE("T:\Distribution Centre\RDC Department Shared\Cubiscan photos",,"\",A16,"-car.jpg"),"C")</f>
        <v>C</v>
      </c>
      <c r="W17" s="50">
        <v>600</v>
      </c>
      <c r="X17" s="50">
        <v>432</v>
      </c>
      <c r="Y17" s="46">
        <v>168</v>
      </c>
      <c r="Z17" s="47">
        <v>0</v>
      </c>
      <c r="AA17" s="47" t="str">
        <f>IF(Main[[#This Row],[total ea unf]]="Empty","Empty",IFERROR(INT(Main[[#This Row],[total ea unf]]/1)*1/VLOOKUP(Main[[#This Row],[Article]],binmax,3,FALSE),"-----"))</f>
        <v>-----</v>
      </c>
      <c r="AB17" s="47" t="str">
        <f>IFERROR(INT(Main[[#This Row],[avlvl ea unf]]/1)*1/VLOOKUP(Main[[#This Row],[Article]],binmax,3,FALSE),"-----")</f>
        <v>-----</v>
      </c>
      <c r="AC17" s="47" t="str">
        <f>IFERROR(INT(Main[[#This Row],[pick ea unf]]/1)*1/VLOOKUP(Main[[#This Row],[Article]],binmax,3,FALSE),"-----")</f>
        <v>-----</v>
      </c>
      <c r="AD17" s="47" t="str">
        <f>IFERROR(INT(Main[[#This Row],[putaway ea unf]]/1)*1/VLOOKUP(Main[[#This Row],[Article]],binmax,3,FALSE),"-----")</f>
        <v>-----</v>
      </c>
      <c r="AE17" s="48">
        <v>3529132</v>
      </c>
    </row>
    <row r="18" spans="1:31" s="58" customFormat="1" x14ac:dyDescent="0.25">
      <c r="A18" s="42"/>
      <c r="B18" s="88" t="str">
        <f>IF(Main[[#This Row],[Search]]="","-----",IFERROR(VLOOKUP(Main[[#This Row],[Search]],FXD_in_use!A:B,2,FALSE),Main[[#This Row],[Search]]))</f>
        <v>-----</v>
      </c>
      <c r="C18" s="42" t="str">
        <f>IF(Main[[#This Row],[Search]]="","-----",IFERROR(VLOOKUP(Main[[#This Row],[Search]],FXD_in_use!B:C,2,FALSE),Main[[#This Row],[Search]]))</f>
        <v>-----</v>
      </c>
      <c r="D18" s="43" t="str">
        <f>IF(Main[[#This Row],[Current FXD]]="-----","-----",IF(Main[[#This Row],[Article]]=Main[[#This Row],[Current FXD]],"NO BIN",Main[[#This Row],[Current FXD]]))</f>
        <v>-----</v>
      </c>
      <c r="E18" s="42"/>
      <c r="F18" s="70"/>
      <c r="G18" s="71"/>
      <c r="H18" s="42"/>
      <c r="I18" s="42" t="str">
        <f>IF(Main[[#This Row],[Current FXD]]=Main[[#This Row],[Bin]],Main[[#This Row],[Total]],"------")</f>
        <v>------</v>
      </c>
      <c r="J18" s="44" t="str">
        <f>IFERROR(IFERROR(VLOOKUP(Main[[#This Row],[Article]],binmax,10,FALSE)*10,VLOOKUP($B18,binmax,10,FALSE)*10),"------")</f>
        <v>------</v>
      </c>
      <c r="K18" s="44" t="str">
        <f>IFERROR(IFERROR(VLOOKUP(Main[[#This Row],[Article]],binmax,11,FALSE)*10,VLOOKUP($B18,binmax,11,FALSE)*10),"------")</f>
        <v>------</v>
      </c>
      <c r="L18" s="44" t="str">
        <f>IFERROR(IFERROR(VLOOKUP(Main[[#This Row],[Article]],binmax,12,FALSE)*10,VLOOKUP($B18,binmax,12,FALSE)*10),"------")</f>
        <v>------</v>
      </c>
      <c r="M18" s="42"/>
      <c r="N18" s="42" t="str">
        <f>IF(Main[[#This Row],[Current FXD]]=Main[[#This Row],[Bin]],CONCATENATE(AB18,"/",AC18,"/",AD18),"-----/-----/-----")</f>
        <v>-----/-----/-----</v>
      </c>
      <c r="O18" s="42" t="str">
        <f>IFERROR(VLOOKUP(Main[[#This Row],[Article]],binmax,4,FALSE),"------")</f>
        <v>------</v>
      </c>
      <c r="P18" s="42" t="str">
        <f>IFERROR(VLOOKUP(Main[[#This Row],[Article]],binmax,6,FALSE),"------")</f>
        <v>------</v>
      </c>
      <c r="Q1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8" s="45" t="str">
        <f>IFERROR(VLOOKUP(Main[[#This Row],[Article]],binmax,5,FALSE),"------")</f>
        <v>------</v>
      </c>
      <c r="S18" s="51"/>
      <c r="T18" s="42" t="str">
        <f>IFERROR(VLOOKUP(Main[[#This Row],[Article]],binmax,2,FALSE),"--------")</f>
        <v>--------</v>
      </c>
      <c r="U18" s="92" t="str">
        <f t="shared" ref="U18:U49" si="1">HYPERLINK(CONCATENATE("T:\Distribution Centre\RDC Department Shared\Cubiscan photos",,"\",A18,"-pac.jpg"),"P")</f>
        <v>P</v>
      </c>
      <c r="V18" s="92" t="str">
        <f t="shared" ref="V18:V49" si="2">HYPERLINK(CONCATENATE("T:\Distribution Centre\RDC Department Shared\Cubiscan photos",,"\",A18,"-car.jpg"),"C")</f>
        <v>C</v>
      </c>
      <c r="W18" s="46">
        <v>2076</v>
      </c>
      <c r="X18" s="46">
        <v>1110</v>
      </c>
      <c r="Y18" s="46">
        <v>966</v>
      </c>
      <c r="Z18" s="47">
        <v>432</v>
      </c>
      <c r="AA18" s="47" t="str">
        <f>IF(Main[[#This Row],[total ea unf]]="Empty","Empty",IFERROR(INT(Main[[#This Row],[total ea unf]]/1)*1/VLOOKUP(Main[[#This Row],[Article]],binmax,3,FALSE),"-----"))</f>
        <v>-----</v>
      </c>
      <c r="AB18" s="47" t="str">
        <f>IFERROR(INT(Main[[#This Row],[avlvl ea unf]]/1)*1/VLOOKUP(Main[[#This Row],[Article]],binmax,3,FALSE),"-----")</f>
        <v>-----</v>
      </c>
      <c r="AC18" s="47" t="str">
        <f>IFERROR(INT(Main[[#This Row],[pick ea unf]]/1)*1/VLOOKUP(Main[[#This Row],[Article]],binmax,3,FALSE),"-----")</f>
        <v>-----</v>
      </c>
      <c r="AD18" s="47" t="str">
        <f>IFERROR(INT(Main[[#This Row],[putaway ea unf]]/1)*1/VLOOKUP(Main[[#This Row],[Article]],binmax,3,FALSE),"-----")</f>
        <v>-----</v>
      </c>
      <c r="AE18" s="48">
        <v>31361</v>
      </c>
    </row>
    <row r="19" spans="1:31" s="58" customFormat="1" x14ac:dyDescent="0.25">
      <c r="A19" s="42"/>
      <c r="B19" s="88" t="str">
        <f>IF(Main[[#This Row],[Search]]="","-----",IFERROR(VLOOKUP(Main[[#This Row],[Search]],FXD_in_use!A:B,2,FALSE),Main[[#This Row],[Search]]))</f>
        <v>-----</v>
      </c>
      <c r="C19" s="42" t="str">
        <f>IF(Main[[#This Row],[Search]]="","-----",IFERROR(VLOOKUP(Main[[#This Row],[Search]],FXD_in_use!B:C,2,FALSE),Main[[#This Row],[Search]]))</f>
        <v>-----</v>
      </c>
      <c r="D19" s="43" t="str">
        <f>IF(Main[[#This Row],[Current FXD]]="-----","-----",IF(Main[[#This Row],[Article]]=Main[[#This Row],[Current FXD]],"NO BIN",Main[[#This Row],[Current FXD]]))</f>
        <v>-----</v>
      </c>
      <c r="E19" s="42"/>
      <c r="F19" s="70"/>
      <c r="G19" s="71"/>
      <c r="H19" s="42"/>
      <c r="I19" s="42" t="str">
        <f>IF(Main[[#This Row],[Current FXD]]=Main[[#This Row],[Bin]],Main[[#This Row],[Total]],"------")</f>
        <v>------</v>
      </c>
      <c r="J19" s="44" t="str">
        <f>IFERROR(IFERROR(VLOOKUP(Main[[#This Row],[Article]],binmax,10,FALSE)*10,VLOOKUP($B19,binmax,10,FALSE)*10),"------")</f>
        <v>------</v>
      </c>
      <c r="K19" s="44" t="str">
        <f>IFERROR(IFERROR(VLOOKUP(Main[[#This Row],[Article]],binmax,11,FALSE)*10,VLOOKUP($B19,binmax,11,FALSE)*10),"------")</f>
        <v>------</v>
      </c>
      <c r="L19" s="44" t="str">
        <f>IFERROR(IFERROR(VLOOKUP(Main[[#This Row],[Article]],binmax,12,FALSE)*10,VLOOKUP($B19,binmax,12,FALSE)*10),"------")</f>
        <v>------</v>
      </c>
      <c r="M19" s="42"/>
      <c r="N19" s="42" t="str">
        <f>IF(Main[[#This Row],[Current FXD]]=Main[[#This Row],[Bin]],CONCATENATE(AB19,"/",AC19,"/",AD19),"-----/-----/-----")</f>
        <v>-----/-----/-----</v>
      </c>
      <c r="O19" s="42" t="str">
        <f>IFERROR(VLOOKUP(Main[[#This Row],[Article]],binmax,4,FALSE),"------")</f>
        <v>------</v>
      </c>
      <c r="P19" s="42" t="str">
        <f>IFERROR(VLOOKUP(Main[[#This Row],[Article]],binmax,6,FALSE),"------")</f>
        <v>------</v>
      </c>
      <c r="Q1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9" s="45" t="str">
        <f>IFERROR(VLOOKUP(Main[[#This Row],[Article]],binmax,5,FALSE),"------")</f>
        <v>------</v>
      </c>
      <c r="S19" s="42"/>
      <c r="T19" s="42" t="str">
        <f>IFERROR(VLOOKUP(Main[[#This Row],[Article]],binmax,2,FALSE),"--------")</f>
        <v>--------</v>
      </c>
      <c r="U19" s="92" t="str">
        <f t="shared" si="1"/>
        <v>P</v>
      </c>
      <c r="V19" s="92" t="str">
        <f t="shared" si="2"/>
        <v>C</v>
      </c>
      <c r="W19" s="46"/>
      <c r="X19" s="46"/>
      <c r="Y19" s="46"/>
      <c r="Z19" s="47"/>
      <c r="AA19" s="47" t="str">
        <f>IF(Main[[#This Row],[total ea unf]]="Empty","Empty",IFERROR(INT(Main[[#This Row],[total ea unf]]/1)*1/VLOOKUP(Main[[#This Row],[Article]],binmax,3,FALSE),"-----"))</f>
        <v>-----</v>
      </c>
      <c r="AB19" s="47" t="str">
        <f>IFERROR(INT(Main[[#This Row],[avlvl ea unf]]/1)*1/VLOOKUP(Main[[#This Row],[Article]],binmax,3,FALSE),"-----")</f>
        <v>-----</v>
      </c>
      <c r="AC19" s="47" t="str">
        <f>IFERROR(INT(Main[[#This Row],[pick ea unf]]/1)*1/VLOOKUP(Main[[#This Row],[Article]],binmax,3,FALSE),"-----")</f>
        <v>-----</v>
      </c>
      <c r="AD19" s="47" t="str">
        <f>IFERROR(INT(Main[[#This Row],[putaway ea unf]]/1)*1/VLOOKUP(Main[[#This Row],[Article]],binmax,3,FALSE),"-----")</f>
        <v>-----</v>
      </c>
      <c r="AE19" s="48"/>
    </row>
    <row r="20" spans="1:31" s="58" customFormat="1" x14ac:dyDescent="0.25">
      <c r="A20" s="42"/>
      <c r="B20" s="88" t="str">
        <f>IF(Main[[#This Row],[Search]]="","-----",IFERROR(VLOOKUP(Main[[#This Row],[Search]],FXD_in_use!A:B,2,FALSE),Main[[#This Row],[Search]]))</f>
        <v>-----</v>
      </c>
      <c r="C20" s="42" t="str">
        <f>IF(Main[[#This Row],[Search]]="","-----",IFERROR(VLOOKUP(Main[[#This Row],[Search]],FXD_in_use!B:C,2,FALSE),Main[[#This Row],[Search]]))</f>
        <v>-----</v>
      </c>
      <c r="D20" s="43" t="str">
        <f>IF(Main[[#This Row],[Current FXD]]="-----","-----",IF(Main[[#This Row],[Article]]=Main[[#This Row],[Current FXD]],"NO BIN",Main[[#This Row],[Current FXD]]))</f>
        <v>-----</v>
      </c>
      <c r="E20" s="42"/>
      <c r="F20" s="70"/>
      <c r="G20" s="71"/>
      <c r="H20" s="42"/>
      <c r="I20" s="42" t="str">
        <f>IF(Main[[#This Row],[Current FXD]]=Main[[#This Row],[Bin]],Main[[#This Row],[Total]],"------")</f>
        <v>------</v>
      </c>
      <c r="J20" s="44" t="str">
        <f>IFERROR(IFERROR(VLOOKUP(Main[[#This Row],[Article]],binmax,10,FALSE)*10,VLOOKUP($B20,binmax,10,FALSE)*10),"------")</f>
        <v>------</v>
      </c>
      <c r="K20" s="44" t="str">
        <f>IFERROR(IFERROR(VLOOKUP(Main[[#This Row],[Article]],binmax,11,FALSE)*10,VLOOKUP($B20,binmax,11,FALSE)*10),"------")</f>
        <v>------</v>
      </c>
      <c r="L20" s="44" t="str">
        <f>IFERROR(IFERROR(VLOOKUP(Main[[#This Row],[Article]],binmax,12,FALSE)*10,VLOOKUP($B20,binmax,12,FALSE)*10),"------")</f>
        <v>------</v>
      </c>
      <c r="M20" s="42"/>
      <c r="N20" s="42" t="str">
        <f>IF(Main[[#This Row],[Current FXD]]=Main[[#This Row],[Bin]],CONCATENATE(AB20,"/",AC20,"/",AD20),"-----/-----/-----")</f>
        <v>-----/-----/-----</v>
      </c>
      <c r="O20" s="42" t="str">
        <f>IFERROR(VLOOKUP(Main[[#This Row],[Article]],binmax,4,FALSE),"------")</f>
        <v>------</v>
      </c>
      <c r="P20" s="42" t="str">
        <f>IFERROR(VLOOKUP(Main[[#This Row],[Article]],binmax,6,FALSE),"------")</f>
        <v>------</v>
      </c>
      <c r="Q2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0" s="45" t="str">
        <f>IFERROR(VLOOKUP(Main[[#This Row],[Article]],binmax,5,FALSE),"------")</f>
        <v>------</v>
      </c>
      <c r="S20" s="42"/>
      <c r="T20" s="42" t="str">
        <f>IFERROR(VLOOKUP(Main[[#This Row],[Article]],binmax,2,FALSE),"--------")</f>
        <v>--------</v>
      </c>
      <c r="U20" s="92" t="str">
        <f t="shared" si="1"/>
        <v>P</v>
      </c>
      <c r="V20" s="92" t="str">
        <f t="shared" si="2"/>
        <v>C</v>
      </c>
      <c r="W20" s="46">
        <v>76</v>
      </c>
      <c r="X20" s="46">
        <v>44</v>
      </c>
      <c r="Y20" s="46">
        <v>32</v>
      </c>
      <c r="Z20" s="47">
        <v>0</v>
      </c>
      <c r="AA20" s="47" t="str">
        <f>IF(Main[[#This Row],[total ea unf]]="Empty","Empty",IFERROR(INT(Main[[#This Row],[total ea unf]]/1)*1/VLOOKUP(Main[[#This Row],[Article]],binmax,3,FALSE),"-----"))</f>
        <v>-----</v>
      </c>
      <c r="AB20" s="47" t="str">
        <f>IFERROR(INT(Main[[#This Row],[avlvl ea unf]]/1)*1/VLOOKUP(Main[[#This Row],[Article]],binmax,3,FALSE),"-----")</f>
        <v>-----</v>
      </c>
      <c r="AC20" s="47" t="str">
        <f>IFERROR(INT(Main[[#This Row],[pick ea unf]]/1)*1/VLOOKUP(Main[[#This Row],[Article]],binmax,3,FALSE),"-----")</f>
        <v>-----</v>
      </c>
      <c r="AD20" s="47" t="str">
        <f>IFERROR(INT(Main[[#This Row],[putaway ea unf]]/1)*1/VLOOKUP(Main[[#This Row],[Article]],binmax,3,FALSE),"-----")</f>
        <v>-----</v>
      </c>
      <c r="AE20" s="48">
        <v>21361</v>
      </c>
    </row>
    <row r="21" spans="1:31" s="58" customFormat="1" x14ac:dyDescent="0.25">
      <c r="A21" s="42"/>
      <c r="B21" s="88" t="str">
        <f>IF(Main[[#This Row],[Search]]="","-----",IFERROR(VLOOKUP(Main[[#This Row],[Search]],FXD_in_use!A:B,2,FALSE),Main[[#This Row],[Search]]))</f>
        <v>-----</v>
      </c>
      <c r="C21" s="42" t="str">
        <f>IF(Main[[#This Row],[Search]]="","-----",IFERROR(VLOOKUP(Main[[#This Row],[Search]],FXD_in_use!B:C,2,FALSE),Main[[#This Row],[Search]]))</f>
        <v>-----</v>
      </c>
      <c r="D21" s="43" t="str">
        <f>IF(Main[[#This Row],[Current FXD]]="-----","-----",IF(Main[[#This Row],[Article]]=Main[[#This Row],[Current FXD]],"NO BIN",Main[[#This Row],[Current FXD]]))</f>
        <v>-----</v>
      </c>
      <c r="E21" s="42"/>
      <c r="F21" s="70"/>
      <c r="G21" s="141"/>
      <c r="H21" s="42"/>
      <c r="I21" s="42" t="str">
        <f>IF(Main[[#This Row],[Current FXD]]=Main[[#This Row],[Bin]],Main[[#This Row],[Total]],"------")</f>
        <v>------</v>
      </c>
      <c r="J21" s="44" t="str">
        <f>IFERROR(IFERROR(VLOOKUP(Main[[#This Row],[Article]],binmax,10,FALSE)*10,VLOOKUP($B21,binmax,10,FALSE)*10),"------")</f>
        <v>------</v>
      </c>
      <c r="K21" s="44" t="str">
        <f>IFERROR(IFERROR(VLOOKUP(Main[[#This Row],[Article]],binmax,11,FALSE)*10,VLOOKUP($B21,binmax,11,FALSE)*10),"------")</f>
        <v>------</v>
      </c>
      <c r="L21" s="44" t="str">
        <f>IFERROR(IFERROR(VLOOKUP(Main[[#This Row],[Article]],binmax,12,FALSE)*10,VLOOKUP($B21,binmax,12,FALSE)*10),"------")</f>
        <v>------</v>
      </c>
      <c r="M21" s="42"/>
      <c r="N21" s="42" t="str">
        <f>IF(Main[[#This Row],[Current FXD]]=Main[[#This Row],[Bin]],CONCATENATE(AB21,"/",AC21,"/",AD21),"-----/-----/-----")</f>
        <v>-----/-----/-----</v>
      </c>
      <c r="O21" s="42" t="str">
        <f>IFERROR(VLOOKUP(Main[[#This Row],[Article]],binmax,4,FALSE),"------")</f>
        <v>------</v>
      </c>
      <c r="P21" s="42" t="str">
        <f>IFERROR(VLOOKUP(Main[[#This Row],[Article]],binmax,6,FALSE),"------")</f>
        <v>------</v>
      </c>
      <c r="Q2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1" s="45" t="str">
        <f>IFERROR(VLOOKUP(Main[[#This Row],[Article]],binmax,5,FALSE),"------")</f>
        <v>------</v>
      </c>
      <c r="S21" s="42"/>
      <c r="T21" s="42" t="str">
        <f>IFERROR(VLOOKUP(Main[[#This Row],[Article]],binmax,2,FALSE),"--------")</f>
        <v>--------</v>
      </c>
      <c r="U21" s="92" t="str">
        <f t="shared" si="1"/>
        <v>P</v>
      </c>
      <c r="V21" s="92" t="str">
        <f t="shared" si="2"/>
        <v>C</v>
      </c>
      <c r="W21" s="46"/>
      <c r="X21" s="46"/>
      <c r="Y21" s="46"/>
      <c r="Z21" s="47"/>
      <c r="AA21" s="47" t="str">
        <f>IF(Main[[#This Row],[total ea unf]]="Empty","Empty",IFERROR(INT(Main[[#This Row],[total ea unf]]/1)*1/VLOOKUP(Main[[#This Row],[Article]],binmax,3,FALSE),"-----"))</f>
        <v>-----</v>
      </c>
      <c r="AB21" s="47" t="str">
        <f>IFERROR(INT(Main[[#This Row],[avlvl ea unf]]/1)*1/VLOOKUP(Main[[#This Row],[Article]],binmax,3,FALSE),"-----")</f>
        <v>-----</v>
      </c>
      <c r="AC21" s="47" t="str">
        <f>IFERROR(INT(Main[[#This Row],[pick ea unf]]/1)*1/VLOOKUP(Main[[#This Row],[Article]],binmax,3,FALSE),"-----")</f>
        <v>-----</v>
      </c>
      <c r="AD21" s="47" t="str">
        <f>IFERROR(INT(Main[[#This Row],[putaway ea unf]]/1)*1/VLOOKUP(Main[[#This Row],[Article]],binmax,3,FALSE),"-----")</f>
        <v>-----</v>
      </c>
      <c r="AE21" s="48"/>
    </row>
    <row r="22" spans="1:31" s="58" customFormat="1" x14ac:dyDescent="0.25">
      <c r="A22" s="42"/>
      <c r="B22" s="88" t="str">
        <f>IF(Main[[#This Row],[Search]]="","-----",IFERROR(VLOOKUP(Main[[#This Row],[Search]],FXD_in_use!A:B,2,FALSE),Main[[#This Row],[Search]]))</f>
        <v>-----</v>
      </c>
      <c r="C22" s="42" t="str">
        <f>IF(Main[[#This Row],[Search]]="","-----",IFERROR(VLOOKUP(Main[[#This Row],[Search]],FXD_in_use!B:C,2,FALSE),Main[[#This Row],[Search]]))</f>
        <v>-----</v>
      </c>
      <c r="D22" s="43" t="str">
        <f>IF(Main[[#This Row],[Current FXD]]="-----","-----",IF(Main[[#This Row],[Article]]=Main[[#This Row],[Current FXD]],"NO BIN",Main[[#This Row],[Current FXD]]))</f>
        <v>-----</v>
      </c>
      <c r="E22" s="42"/>
      <c r="F22" s="70"/>
      <c r="G22" s="71"/>
      <c r="H22" s="42"/>
      <c r="I22" s="42" t="str">
        <f>IF(Main[[#This Row],[Current FXD]]=Main[[#This Row],[Bin]],Main[[#This Row],[Total]],"------")</f>
        <v>------</v>
      </c>
      <c r="J22" s="44" t="str">
        <f>IFERROR(IFERROR(VLOOKUP(Main[[#This Row],[Article]],binmax,10,FALSE)*10,VLOOKUP($B22,binmax,10,FALSE)*10),"------")</f>
        <v>------</v>
      </c>
      <c r="K22" s="44" t="str">
        <f>IFERROR(IFERROR(VLOOKUP(Main[[#This Row],[Article]],binmax,11,FALSE)*10,VLOOKUP($B22,binmax,11,FALSE)*10),"------")</f>
        <v>------</v>
      </c>
      <c r="L22" s="44" t="str">
        <f>IFERROR(IFERROR(VLOOKUP(Main[[#This Row],[Article]],binmax,12,FALSE)*10,VLOOKUP($B22,binmax,12,FALSE)*10),"------")</f>
        <v>------</v>
      </c>
      <c r="M22" s="42"/>
      <c r="N22" s="42" t="str">
        <f>IF(Main[[#This Row],[Current FXD]]=Main[[#This Row],[Bin]],CONCATENATE(AB22,"/",AC22,"/",AD22),"-----/-----/-----")</f>
        <v>-----/-----/-----</v>
      </c>
      <c r="O22" s="42" t="str">
        <f>IFERROR(VLOOKUP(Main[[#This Row],[Article]],binmax,4,FALSE),"------")</f>
        <v>------</v>
      </c>
      <c r="P22" s="42" t="str">
        <f>IFERROR(VLOOKUP(Main[[#This Row],[Article]],binmax,6,FALSE),"------")</f>
        <v>------</v>
      </c>
      <c r="Q2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2" s="45" t="str">
        <f>IFERROR(VLOOKUP(Main[[#This Row],[Article]],binmax,5,FALSE),"------")</f>
        <v>------</v>
      </c>
      <c r="S22" s="42"/>
      <c r="T22" s="42" t="str">
        <f>IFERROR(VLOOKUP(Main[[#This Row],[Article]],binmax,2,FALSE),"--------")</f>
        <v>--------</v>
      </c>
      <c r="U22" s="92" t="str">
        <f t="shared" si="1"/>
        <v>P</v>
      </c>
      <c r="V22" s="92" t="str">
        <f t="shared" si="2"/>
        <v>C</v>
      </c>
      <c r="W22" s="46">
        <v>1470</v>
      </c>
      <c r="X22" s="46">
        <v>330</v>
      </c>
      <c r="Y22" s="46">
        <v>1140</v>
      </c>
      <c r="Z22" s="47">
        <v>780</v>
      </c>
      <c r="AA22" s="47" t="str">
        <f>IF(Main[[#This Row],[total ea unf]]="Empty","Empty",IFERROR(INT(Main[[#This Row],[total ea unf]]/1)*1/VLOOKUP(Main[[#This Row],[Article]],binmax,3,FALSE),"-----"))</f>
        <v>-----</v>
      </c>
      <c r="AB22" s="47" t="str">
        <f>IFERROR(INT(Main[[#This Row],[avlvl ea unf]]/1)*1/VLOOKUP(Main[[#This Row],[Article]],binmax,3,FALSE),"-----")</f>
        <v>-----</v>
      </c>
      <c r="AC22" s="47" t="str">
        <f>IFERROR(INT(Main[[#This Row],[pick ea unf]]/1)*1/VLOOKUP(Main[[#This Row],[Article]],binmax,3,FALSE),"-----")</f>
        <v>-----</v>
      </c>
      <c r="AD22" s="47" t="str">
        <f>IFERROR(INT(Main[[#This Row],[putaway ea unf]]/1)*1/VLOOKUP(Main[[#This Row],[Article]],binmax,3,FALSE),"-----")</f>
        <v>-----</v>
      </c>
      <c r="AE22" s="48">
        <v>29271</v>
      </c>
    </row>
    <row r="23" spans="1:31" s="58" customFormat="1" x14ac:dyDescent="0.25">
      <c r="A23" s="42"/>
      <c r="B23" s="88" t="str">
        <f>IF(Main[[#This Row],[Search]]="","-----",IFERROR(VLOOKUP(Main[[#This Row],[Search]],FXD_in_use!A:B,2,FALSE),Main[[#This Row],[Search]]))</f>
        <v>-----</v>
      </c>
      <c r="C23" s="42" t="str">
        <f>IF(Main[[#This Row],[Search]]="","-----",IFERROR(VLOOKUP(Main[[#This Row],[Search]],FXD_in_use!B:C,2,FALSE),Main[[#This Row],[Search]]))</f>
        <v>-----</v>
      </c>
      <c r="D23" s="43" t="str">
        <f>IF(Main[[#This Row],[Current FXD]]="-----","-----",IF(Main[[#This Row],[Article]]=Main[[#This Row],[Current FXD]],"NO BIN",Main[[#This Row],[Current FXD]]))</f>
        <v>-----</v>
      </c>
      <c r="E23" s="42"/>
      <c r="F23" s="70"/>
      <c r="G23" s="71"/>
      <c r="H23" s="42"/>
      <c r="I23" s="42" t="str">
        <f>IF(Main[[#This Row],[Current FXD]]=Main[[#This Row],[Bin]],Main[[#This Row],[Total]],"------")</f>
        <v>------</v>
      </c>
      <c r="J23" s="44" t="str">
        <f>IFERROR(IFERROR(VLOOKUP(Main[[#This Row],[Article]],binmax,10,FALSE)*10,VLOOKUP($B23,binmax,10,FALSE)*10),"------")</f>
        <v>------</v>
      </c>
      <c r="K23" s="44" t="str">
        <f>IFERROR(IFERROR(VLOOKUP(Main[[#This Row],[Article]],binmax,11,FALSE)*10,VLOOKUP($B23,binmax,11,FALSE)*10),"------")</f>
        <v>------</v>
      </c>
      <c r="L23" s="44" t="str">
        <f>IFERROR(IFERROR(VLOOKUP(Main[[#This Row],[Article]],binmax,12,FALSE)*10,VLOOKUP($B23,binmax,12,FALSE)*10),"------")</f>
        <v>------</v>
      </c>
      <c r="M23" s="42"/>
      <c r="N23" s="42" t="str">
        <f>IF(Main[[#This Row],[Current FXD]]=Main[[#This Row],[Bin]],CONCATENATE(AB23,"/",AC23,"/",AD23),"-----/-----/-----")</f>
        <v>-----/-----/-----</v>
      </c>
      <c r="O23" s="42" t="str">
        <f>IFERROR(VLOOKUP(Main[[#This Row],[Article]],binmax,4,FALSE),"------")</f>
        <v>------</v>
      </c>
      <c r="P23" s="42" t="str">
        <f>IFERROR(VLOOKUP(Main[[#This Row],[Article]],binmax,6,FALSE),"------")</f>
        <v>------</v>
      </c>
      <c r="Q2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3" s="45" t="str">
        <f>IFERROR(VLOOKUP(Main[[#This Row],[Article]],binmax,5,FALSE),"------")</f>
        <v>------</v>
      </c>
      <c r="S23" s="42"/>
      <c r="T23" s="42" t="str">
        <f>IFERROR(VLOOKUP(Main[[#This Row],[Article]],binmax,2,FALSE),"--------")</f>
        <v>--------</v>
      </c>
      <c r="U23" s="92" t="str">
        <f t="shared" si="1"/>
        <v>P</v>
      </c>
      <c r="V23" s="92" t="str">
        <f t="shared" si="2"/>
        <v>C</v>
      </c>
      <c r="W23" s="46"/>
      <c r="X23" s="46"/>
      <c r="Y23" s="46"/>
      <c r="Z23" s="47"/>
      <c r="AA23" s="47" t="str">
        <f>IF(Main[[#This Row],[total ea unf]]="Empty","Empty",IFERROR(INT(Main[[#This Row],[total ea unf]]/1)*1/VLOOKUP(Main[[#This Row],[Article]],binmax,3,FALSE),"-----"))</f>
        <v>-----</v>
      </c>
      <c r="AB23" s="47" t="str">
        <f>IFERROR(INT(Main[[#This Row],[avlvl ea unf]]/1)*1/VLOOKUP(Main[[#This Row],[Article]],binmax,3,FALSE),"-----")</f>
        <v>-----</v>
      </c>
      <c r="AC23" s="47" t="str">
        <f>IFERROR(INT(Main[[#This Row],[pick ea unf]]/1)*1/VLOOKUP(Main[[#This Row],[Article]],binmax,3,FALSE),"-----")</f>
        <v>-----</v>
      </c>
      <c r="AD23" s="47" t="str">
        <f>IFERROR(INT(Main[[#This Row],[putaway ea unf]]/1)*1/VLOOKUP(Main[[#This Row],[Article]],binmax,3,FALSE),"-----")</f>
        <v>-----</v>
      </c>
      <c r="AE23" s="48"/>
    </row>
    <row r="24" spans="1:31" s="58" customFormat="1" x14ac:dyDescent="0.25">
      <c r="A24" s="42"/>
      <c r="B24" s="88" t="str">
        <f>IF(Main[[#This Row],[Search]]="","-----",IFERROR(VLOOKUP(Main[[#This Row],[Search]],FXD_in_use!A:B,2,FALSE),Main[[#This Row],[Search]]))</f>
        <v>-----</v>
      </c>
      <c r="C24" s="42" t="str">
        <f>IF(Main[[#This Row],[Search]]="","-----",IFERROR(VLOOKUP(Main[[#This Row],[Search]],FXD_in_use!B:C,2,FALSE),Main[[#This Row],[Search]]))</f>
        <v>-----</v>
      </c>
      <c r="D24" s="43" t="str">
        <f>IF(Main[[#This Row],[Current FXD]]="-----","-----",IF(Main[[#This Row],[Article]]=Main[[#This Row],[Current FXD]],"NO BIN",Main[[#This Row],[Current FXD]]))</f>
        <v>-----</v>
      </c>
      <c r="E24" s="42"/>
      <c r="F24" s="70"/>
      <c r="G24" s="71"/>
      <c r="H24" s="42"/>
      <c r="I24" s="42" t="str">
        <f>IF(Main[[#This Row],[Current FXD]]=Main[[#This Row],[Bin]],Main[[#This Row],[Total]],"------")</f>
        <v>------</v>
      </c>
      <c r="J24" s="44" t="str">
        <f>IFERROR(IFERROR(VLOOKUP(Main[[#This Row],[Article]],binmax,10,FALSE)*10,VLOOKUP($B24,binmax,10,FALSE)*10),"------")</f>
        <v>------</v>
      </c>
      <c r="K24" s="44" t="str">
        <f>IFERROR(IFERROR(VLOOKUP(Main[[#This Row],[Article]],binmax,11,FALSE)*10,VLOOKUP($B24,binmax,11,FALSE)*10),"------")</f>
        <v>------</v>
      </c>
      <c r="L24" s="44" t="str">
        <f>IFERROR(IFERROR(VLOOKUP(Main[[#This Row],[Article]],binmax,12,FALSE)*10,VLOOKUP($B24,binmax,12,FALSE)*10),"------")</f>
        <v>------</v>
      </c>
      <c r="M24" s="42"/>
      <c r="N24" s="42" t="str">
        <f>IF(Main[[#This Row],[Current FXD]]=Main[[#This Row],[Bin]],CONCATENATE(AB24,"/",AC24,"/",AD24),"-----/-----/-----")</f>
        <v>-----/-----/-----</v>
      </c>
      <c r="O24" s="42" t="str">
        <f>IFERROR(VLOOKUP(Main[[#This Row],[Article]],binmax,4,FALSE),"------")</f>
        <v>------</v>
      </c>
      <c r="P24" s="42" t="str">
        <f>IFERROR(VLOOKUP(Main[[#This Row],[Article]],binmax,6,FALSE),"------")</f>
        <v>------</v>
      </c>
      <c r="Q2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4" s="45" t="str">
        <f>IFERROR(VLOOKUP(Main[[#This Row],[Article]],binmax,5,FALSE),"------")</f>
        <v>------</v>
      </c>
      <c r="S24" s="42"/>
      <c r="T24" s="42" t="str">
        <f>IFERROR(VLOOKUP(Main[[#This Row],[Article]],binmax,2,FALSE),"--------")</f>
        <v>--------</v>
      </c>
      <c r="U24" s="92" t="str">
        <f t="shared" si="1"/>
        <v>P</v>
      </c>
      <c r="V24" s="92" t="str">
        <f t="shared" si="2"/>
        <v>C</v>
      </c>
      <c r="W24" s="46">
        <v>2154</v>
      </c>
      <c r="X24" s="46">
        <v>141</v>
      </c>
      <c r="Y24" s="46">
        <v>2013</v>
      </c>
      <c r="Z24" s="47">
        <v>0</v>
      </c>
      <c r="AA24" s="47" t="str">
        <f>IF(Main[[#This Row],[total ea unf]]="Empty","Empty",IFERROR(INT(Main[[#This Row],[total ea unf]]/1)*1/VLOOKUP(Main[[#This Row],[Article]],binmax,3,FALSE),"-----"))</f>
        <v>-----</v>
      </c>
      <c r="AB24" s="47" t="str">
        <f>IFERROR(INT(Main[[#This Row],[avlvl ea unf]]/1)*1/VLOOKUP(Main[[#This Row],[Article]],binmax,3,FALSE),"-----")</f>
        <v>-----</v>
      </c>
      <c r="AC24" s="47" t="str">
        <f>IFERROR(INT(Main[[#This Row],[pick ea unf]]/1)*1/VLOOKUP(Main[[#This Row],[Article]],binmax,3,FALSE),"-----")</f>
        <v>-----</v>
      </c>
      <c r="AD24" s="47" t="str">
        <f>IFERROR(INT(Main[[#This Row],[putaway ea unf]]/1)*1/VLOOKUP(Main[[#This Row],[Article]],binmax,3,FALSE),"-----")</f>
        <v>-----</v>
      </c>
      <c r="AE24" s="48">
        <v>35211</v>
      </c>
    </row>
    <row r="25" spans="1:31" s="58" customFormat="1" x14ac:dyDescent="0.25">
      <c r="A25" s="42"/>
      <c r="B25" s="88" t="str">
        <f>IF(Main[[#This Row],[Search]]="","-----",IFERROR(VLOOKUP(Main[[#This Row],[Search]],FXD_in_use!A:B,2,FALSE),Main[[#This Row],[Search]]))</f>
        <v>-----</v>
      </c>
      <c r="C25" s="42" t="str">
        <f>IF(Main[[#This Row],[Search]]="","-----",IFERROR(VLOOKUP(Main[[#This Row],[Search]],FXD_in_use!B:C,2,FALSE),Main[[#This Row],[Search]]))</f>
        <v>-----</v>
      </c>
      <c r="D25" s="43" t="str">
        <f>IF(Main[[#This Row],[Current FXD]]="-----","-----",IF(Main[[#This Row],[Article]]=Main[[#This Row],[Current FXD]],"NO BIN",Main[[#This Row],[Current FXD]]))</f>
        <v>-----</v>
      </c>
      <c r="E25" s="42"/>
      <c r="F25" s="70"/>
      <c r="G25" s="71"/>
      <c r="H25" s="42"/>
      <c r="I25" s="42" t="str">
        <f>IF(Main[[#This Row],[Current FXD]]=Main[[#This Row],[Bin]],Main[[#This Row],[Total]],"------")</f>
        <v>------</v>
      </c>
      <c r="J25" s="44" t="str">
        <f>IFERROR(IFERROR(VLOOKUP(Main[[#This Row],[Article]],binmax,10,FALSE)*10,VLOOKUP($B25,binmax,10,FALSE)*10),"------")</f>
        <v>------</v>
      </c>
      <c r="K25" s="44" t="str">
        <f>IFERROR(IFERROR(VLOOKUP(Main[[#This Row],[Article]],binmax,11,FALSE)*10,VLOOKUP($B25,binmax,11,FALSE)*10),"------")</f>
        <v>------</v>
      </c>
      <c r="L25" s="44" t="str">
        <f>IFERROR(IFERROR(VLOOKUP(Main[[#This Row],[Article]],binmax,12,FALSE)*10,VLOOKUP($B25,binmax,12,FALSE)*10),"------")</f>
        <v>------</v>
      </c>
      <c r="M25" s="42"/>
      <c r="N25" s="42" t="str">
        <f>IF(Main[[#This Row],[Current FXD]]=Main[[#This Row],[Bin]],CONCATENATE(AB25,"/",AC25,"/",AD25),"-----/-----/-----")</f>
        <v>-----/-----/-----</v>
      </c>
      <c r="O25" s="42" t="str">
        <f>IFERROR(VLOOKUP(Main[[#This Row],[Article]],binmax,4,FALSE),"------")</f>
        <v>------</v>
      </c>
      <c r="P25" s="42" t="str">
        <f>IFERROR(VLOOKUP(Main[[#This Row],[Article]],binmax,6,FALSE),"------")</f>
        <v>------</v>
      </c>
      <c r="Q2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5" s="45" t="str">
        <f>IFERROR(VLOOKUP(Main[[#This Row],[Article]],binmax,5,FALSE),"------")</f>
        <v>------</v>
      </c>
      <c r="S25" s="42"/>
      <c r="T25" s="42" t="str">
        <f>IFERROR(VLOOKUP(Main[[#This Row],[Article]],binmax,2,FALSE),"--------")</f>
        <v>--------</v>
      </c>
      <c r="U25" s="92" t="str">
        <f t="shared" si="1"/>
        <v>P</v>
      </c>
      <c r="V25" s="92" t="str">
        <f t="shared" si="2"/>
        <v>C</v>
      </c>
      <c r="W25" s="46">
        <v>690</v>
      </c>
      <c r="X25" s="46">
        <v>342</v>
      </c>
      <c r="Y25" s="46">
        <v>348</v>
      </c>
      <c r="Z25" s="47">
        <v>0</v>
      </c>
      <c r="AA25" s="47" t="str">
        <f>IF(Main[[#This Row],[total ea unf]]="Empty","Empty",IFERROR(INT(Main[[#This Row],[total ea unf]]/1)*1/VLOOKUP(Main[[#This Row],[Article]],binmax,3,FALSE),"-----"))</f>
        <v>-----</v>
      </c>
      <c r="AB25" s="47" t="str">
        <f>IFERROR(INT(Main[[#This Row],[avlvl ea unf]]/1)*1/VLOOKUP(Main[[#This Row],[Article]],binmax,3,FALSE),"-----")</f>
        <v>-----</v>
      </c>
      <c r="AC25" s="47" t="str">
        <f>IFERROR(INT(Main[[#This Row],[pick ea unf]]/1)*1/VLOOKUP(Main[[#This Row],[Article]],binmax,3,FALSE),"-----")</f>
        <v>-----</v>
      </c>
      <c r="AD25" s="47" t="str">
        <f>IFERROR(INT(Main[[#This Row],[putaway ea unf]]/1)*1/VLOOKUP(Main[[#This Row],[Article]],binmax,3,FALSE),"-----")</f>
        <v>-----</v>
      </c>
      <c r="AE25" s="48">
        <v>3518115</v>
      </c>
    </row>
    <row r="26" spans="1:31" s="58" customFormat="1" x14ac:dyDescent="0.25">
      <c r="A26" s="42"/>
      <c r="B26" s="88" t="str">
        <f>IF(Main[[#This Row],[Search]]="","-----",IFERROR(VLOOKUP(Main[[#This Row],[Search]],FXD_in_use!A:B,2,FALSE),Main[[#This Row],[Search]]))</f>
        <v>-----</v>
      </c>
      <c r="C26" s="42" t="str">
        <f>IF(Main[[#This Row],[Search]]="","-----",IFERROR(VLOOKUP(Main[[#This Row],[Search]],FXD_in_use!B:C,2,FALSE),Main[[#This Row],[Search]]))</f>
        <v>-----</v>
      </c>
      <c r="D26" s="43" t="str">
        <f>IF(Main[[#This Row],[Current FXD]]="-----","-----",IF(Main[[#This Row],[Article]]=Main[[#This Row],[Current FXD]],"NO BIN",Main[[#This Row],[Current FXD]]))</f>
        <v>-----</v>
      </c>
      <c r="E26" s="42"/>
      <c r="F26" s="70"/>
      <c r="G26" s="71"/>
      <c r="H26" s="42"/>
      <c r="I26" s="42" t="str">
        <f>IF(Main[[#This Row],[Current FXD]]=Main[[#This Row],[Bin]],Main[[#This Row],[Total]],"------")</f>
        <v>------</v>
      </c>
      <c r="J26" s="44" t="str">
        <f>IFERROR(IFERROR(VLOOKUP(Main[[#This Row],[Article]],binmax,10,FALSE)*10,VLOOKUP($B26,binmax,10,FALSE)*10),"------")</f>
        <v>------</v>
      </c>
      <c r="K26" s="44" t="str">
        <f>IFERROR(IFERROR(VLOOKUP(Main[[#This Row],[Article]],binmax,11,FALSE)*10,VLOOKUP($B26,binmax,11,FALSE)*10),"------")</f>
        <v>------</v>
      </c>
      <c r="L26" s="44" t="str">
        <f>IFERROR(IFERROR(VLOOKUP(Main[[#This Row],[Article]],binmax,12,FALSE)*10,VLOOKUP($B26,binmax,12,FALSE)*10),"------")</f>
        <v>------</v>
      </c>
      <c r="M26" s="42"/>
      <c r="N26" s="42" t="str">
        <f>IF(Main[[#This Row],[Current FXD]]=Main[[#This Row],[Bin]],CONCATENATE(AB26,"/",AC26,"/",AD26),"-----/-----/-----")</f>
        <v>-----/-----/-----</v>
      </c>
      <c r="O26" s="42" t="str">
        <f>IFERROR(VLOOKUP(Main[[#This Row],[Article]],binmax,4,FALSE),"------")</f>
        <v>------</v>
      </c>
      <c r="P26" s="42" t="str">
        <f>IFERROR(VLOOKUP(Main[[#This Row],[Article]],binmax,6,FALSE),"------")</f>
        <v>------</v>
      </c>
      <c r="Q2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6" s="45" t="str">
        <f>IFERROR(VLOOKUP(Main[[#This Row],[Article]],binmax,5,FALSE),"------")</f>
        <v>------</v>
      </c>
      <c r="S26" s="42"/>
      <c r="T26" s="42" t="str">
        <f>IFERROR(VLOOKUP(Main[[#This Row],[Article]],binmax,2,FALSE),"--------")</f>
        <v>--------</v>
      </c>
      <c r="U26" s="92" t="str">
        <f t="shared" si="1"/>
        <v>P</v>
      </c>
      <c r="V26" s="92" t="str">
        <f t="shared" si="2"/>
        <v>C</v>
      </c>
      <c r="W26" s="46">
        <v>864</v>
      </c>
      <c r="X26" s="46">
        <v>0</v>
      </c>
      <c r="Y26" s="46">
        <v>864</v>
      </c>
      <c r="Z26" s="47">
        <v>402</v>
      </c>
      <c r="AA26" s="47" t="str">
        <f>IF(Main[[#This Row],[total ea unf]]="Empty","Empty",IFERROR(INT(Main[[#This Row],[total ea unf]]/1)*1/VLOOKUP(Main[[#This Row],[Article]],binmax,3,FALSE),"-----"))</f>
        <v>-----</v>
      </c>
      <c r="AB26" s="47" t="str">
        <f>IFERROR(INT(Main[[#This Row],[avlvl ea unf]]/1)*1/VLOOKUP(Main[[#This Row],[Article]],binmax,3,FALSE),"-----")</f>
        <v>-----</v>
      </c>
      <c r="AC26" s="47" t="str">
        <f>IFERROR(INT(Main[[#This Row],[pick ea unf]]/1)*1/VLOOKUP(Main[[#This Row],[Article]],binmax,3,FALSE),"-----")</f>
        <v>-----</v>
      </c>
      <c r="AD26" s="47" t="str">
        <f>IFERROR(INT(Main[[#This Row],[putaway ea unf]]/1)*1/VLOOKUP(Main[[#This Row],[Article]],binmax,3,FALSE),"-----")</f>
        <v>-----</v>
      </c>
      <c r="AE26" s="48">
        <v>32451</v>
      </c>
    </row>
    <row r="27" spans="1:31" s="58" customFormat="1" x14ac:dyDescent="0.25">
      <c r="A27" s="42"/>
      <c r="B27" s="88" t="str">
        <f>IF(Main[[#This Row],[Search]]="","-----",IFERROR(VLOOKUP(Main[[#This Row],[Search]],FXD_in_use!A:B,2,FALSE),Main[[#This Row],[Search]]))</f>
        <v>-----</v>
      </c>
      <c r="C27" s="42" t="str">
        <f>IF(Main[[#This Row],[Search]]="","-----",IFERROR(VLOOKUP(Main[[#This Row],[Search]],FXD_in_use!B:C,2,FALSE),Main[[#This Row],[Search]]))</f>
        <v>-----</v>
      </c>
      <c r="D27" s="43" t="str">
        <f>IF(Main[[#This Row],[Current FXD]]="-----","-----",IF(Main[[#This Row],[Article]]=Main[[#This Row],[Current FXD]],"NO BIN",Main[[#This Row],[Current FXD]]))</f>
        <v>-----</v>
      </c>
      <c r="E27" s="42"/>
      <c r="F27" s="71"/>
      <c r="G27" s="71"/>
      <c r="H27" s="42"/>
      <c r="I27" s="42" t="str">
        <f>IF(Main[[#This Row],[Current FXD]]=Main[[#This Row],[Bin]],Main[[#This Row],[Total]],"------")</f>
        <v>------</v>
      </c>
      <c r="J27" s="44" t="str">
        <f>IFERROR(IFERROR(VLOOKUP(Main[[#This Row],[Article]],binmax,10,FALSE)*10,VLOOKUP($B27,binmax,10,FALSE)*10),"------")</f>
        <v>------</v>
      </c>
      <c r="K27" s="44" t="str">
        <f>IFERROR(IFERROR(VLOOKUP(Main[[#This Row],[Article]],binmax,11,FALSE)*10,VLOOKUP($B27,binmax,11,FALSE)*10),"------")</f>
        <v>------</v>
      </c>
      <c r="L27" s="44" t="str">
        <f>IFERROR(IFERROR(VLOOKUP(Main[[#This Row],[Article]],binmax,12,FALSE)*10,VLOOKUP($B27,binmax,12,FALSE)*10),"------")</f>
        <v>------</v>
      </c>
      <c r="M27" s="42"/>
      <c r="N27" s="42" t="str">
        <f>IF(Main[[#This Row],[Current FXD]]=Main[[#This Row],[Bin]],CONCATENATE(AB27,"/",AC27,"/",AD27),"-----/-----/-----")</f>
        <v>-----/-----/-----</v>
      </c>
      <c r="O27" s="42" t="str">
        <f>IFERROR(VLOOKUP(Main[[#This Row],[Article]],binmax,4,FALSE),"------")</f>
        <v>------</v>
      </c>
      <c r="P27" s="42" t="str">
        <f>IFERROR(VLOOKUP(Main[[#This Row],[Article]],binmax,6,FALSE),"------")</f>
        <v>------</v>
      </c>
      <c r="Q2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7" s="45" t="str">
        <f>IFERROR(VLOOKUP(Main[[#This Row],[Article]],binmax,5,FALSE),"------")</f>
        <v>------</v>
      </c>
      <c r="S27" s="42"/>
      <c r="T27" s="42" t="str">
        <f>IFERROR(VLOOKUP(Main[[#This Row],[Article]],binmax,2,FALSE),"--------")</f>
        <v>--------</v>
      </c>
      <c r="U27" s="92" t="str">
        <f t="shared" si="1"/>
        <v>P</v>
      </c>
      <c r="V27" s="92" t="str">
        <f t="shared" si="2"/>
        <v>C</v>
      </c>
      <c r="W27" s="46"/>
      <c r="X27" s="46"/>
      <c r="Y27" s="46"/>
      <c r="Z27" s="47"/>
      <c r="AA27" s="47" t="str">
        <f>IF(Main[[#This Row],[total ea unf]]="Empty","Empty",IFERROR(INT(Main[[#This Row],[total ea unf]]/1)*1/VLOOKUP(Main[[#This Row],[Article]],binmax,3,FALSE),"-----"))</f>
        <v>-----</v>
      </c>
      <c r="AB27" s="47" t="str">
        <f>IFERROR(INT(Main[[#This Row],[avlvl ea unf]]/1)*1/VLOOKUP(Main[[#This Row],[Article]],binmax,3,FALSE),"-----")</f>
        <v>-----</v>
      </c>
      <c r="AC27" s="47" t="str">
        <f>IFERROR(INT(Main[[#This Row],[pick ea unf]]/1)*1/VLOOKUP(Main[[#This Row],[Article]],binmax,3,FALSE),"-----")</f>
        <v>-----</v>
      </c>
      <c r="AD27" s="47" t="str">
        <f>IFERROR(INT(Main[[#This Row],[putaway ea unf]]/1)*1/VLOOKUP(Main[[#This Row],[Article]],binmax,3,FALSE),"-----")</f>
        <v>-----</v>
      </c>
      <c r="AE27" s="48"/>
    </row>
    <row r="28" spans="1:31" s="58" customFormat="1" x14ac:dyDescent="0.25">
      <c r="A28" s="42"/>
      <c r="B28" s="88" t="str">
        <f>IF(Main[[#This Row],[Search]]="","-----",IFERROR(VLOOKUP(Main[[#This Row],[Search]],FXD_in_use!A:B,2,FALSE),Main[[#This Row],[Search]]))</f>
        <v>-----</v>
      </c>
      <c r="C28" s="42" t="str">
        <f>IF(Main[[#This Row],[Search]]="","-----",IFERROR(VLOOKUP(Main[[#This Row],[Search]],FXD_in_use!B:C,2,FALSE),Main[[#This Row],[Search]]))</f>
        <v>-----</v>
      </c>
      <c r="D28" s="43" t="str">
        <f>IF(Main[[#This Row],[Current FXD]]="-----","-----",IF(Main[[#This Row],[Article]]=Main[[#This Row],[Current FXD]],"NO BIN",Main[[#This Row],[Current FXD]]))</f>
        <v>-----</v>
      </c>
      <c r="E28" s="42"/>
      <c r="F28" s="71"/>
      <c r="G28" s="71"/>
      <c r="H28" s="42"/>
      <c r="I28" s="42" t="str">
        <f>IF(Main[[#This Row],[Current FXD]]=Main[[#This Row],[Bin]],Main[[#This Row],[Total]],"------")</f>
        <v>------</v>
      </c>
      <c r="J28" s="44" t="str">
        <f>IFERROR(IFERROR(VLOOKUP(Main[[#This Row],[Article]],binmax,10,FALSE)*10,VLOOKUP($B28,binmax,10,FALSE)*10),"------")</f>
        <v>------</v>
      </c>
      <c r="K28" s="44" t="str">
        <f>IFERROR(IFERROR(VLOOKUP(Main[[#This Row],[Article]],binmax,11,FALSE)*10,VLOOKUP($B28,binmax,11,FALSE)*10),"------")</f>
        <v>------</v>
      </c>
      <c r="L28" s="44" t="str">
        <f>IFERROR(IFERROR(VLOOKUP(Main[[#This Row],[Article]],binmax,12,FALSE)*10,VLOOKUP($B28,binmax,12,FALSE)*10),"------")</f>
        <v>------</v>
      </c>
      <c r="M28" s="42"/>
      <c r="N28" s="42" t="str">
        <f>IF(Main[[#This Row],[Current FXD]]=Main[[#This Row],[Bin]],CONCATENATE(AB28,"/",AC28,"/",AD28),"-----/-----/-----")</f>
        <v>-----/-----/-----</v>
      </c>
      <c r="O28" s="42" t="str">
        <f>IFERROR(VLOOKUP(Main[[#This Row],[Article]],binmax,4,FALSE),"------")</f>
        <v>------</v>
      </c>
      <c r="P28" s="42" t="str">
        <f>IFERROR(VLOOKUP(Main[[#This Row],[Article]],binmax,6,FALSE),"------")</f>
        <v>------</v>
      </c>
      <c r="Q2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8" s="45" t="str">
        <f>IFERROR(VLOOKUP(Main[[#This Row],[Article]],binmax,5,FALSE),"------")</f>
        <v>------</v>
      </c>
      <c r="S28" s="42"/>
      <c r="T28" s="42" t="str">
        <f>IFERROR(VLOOKUP(Main[[#This Row],[Article]],binmax,2,FALSE),"--------")</f>
        <v>--------</v>
      </c>
      <c r="U28" s="92" t="str">
        <f t="shared" si="1"/>
        <v>P</v>
      </c>
      <c r="V28" s="92" t="str">
        <f t="shared" si="2"/>
        <v>C</v>
      </c>
      <c r="W28" s="46">
        <v>1098</v>
      </c>
      <c r="X28" s="46">
        <v>1098</v>
      </c>
      <c r="Y28" s="46">
        <v>0</v>
      </c>
      <c r="Z28" s="46">
        <v>0</v>
      </c>
      <c r="AA28" s="47" t="str">
        <f>IF(Main[[#This Row],[total ea unf]]="Empty","Empty",IFERROR(INT(Main[[#This Row],[total ea unf]]/1)*1/VLOOKUP(Main[[#This Row],[Article]],binmax,3,FALSE),"-----"))</f>
        <v>-----</v>
      </c>
      <c r="AB28" s="47" t="str">
        <f>IFERROR(INT(Main[[#This Row],[avlvl ea unf]]/1)*1/VLOOKUP(Main[[#This Row],[Article]],binmax,3,FALSE),"-----")</f>
        <v>-----</v>
      </c>
      <c r="AC28" s="47" t="str">
        <f>IFERROR(INT(Main[[#This Row],[pick ea unf]]/1)*1/VLOOKUP(Main[[#This Row],[Article]],binmax,3,FALSE),"-----")</f>
        <v>-----</v>
      </c>
      <c r="AD28" s="47" t="str">
        <f>IFERROR(INT(Main[[#This Row],[putaway ea unf]]/1)*1/VLOOKUP(Main[[#This Row],[Article]],binmax,3,FALSE),"-----")</f>
        <v>-----</v>
      </c>
      <c r="AE28" s="48">
        <v>35431</v>
      </c>
    </row>
    <row r="29" spans="1:31" s="58" customFormat="1" x14ac:dyDescent="0.25">
      <c r="A29" s="42"/>
      <c r="B29" s="88" t="str">
        <f>IF(Main[[#This Row],[Search]]="","-----",IFERROR(VLOOKUP(Main[[#This Row],[Search]],FXD_in_use!A:B,2,FALSE),Main[[#This Row],[Search]]))</f>
        <v>-----</v>
      </c>
      <c r="C29" s="42" t="str">
        <f>IF(Main[[#This Row],[Search]]="","-----",IFERROR(VLOOKUP(Main[[#This Row],[Search]],FXD_in_use!B:C,2,FALSE),Main[[#This Row],[Search]]))</f>
        <v>-----</v>
      </c>
      <c r="D29" s="43" t="str">
        <f>IF(Main[[#This Row],[Current FXD]]="-----","-----",IF(Main[[#This Row],[Article]]=Main[[#This Row],[Current FXD]],"NO BIN",Main[[#This Row],[Current FXD]]))</f>
        <v>-----</v>
      </c>
      <c r="E29" s="42"/>
      <c r="F29" s="70"/>
      <c r="G29" s="71"/>
      <c r="H29" s="42"/>
      <c r="I29" s="42" t="str">
        <f>IF(Main[[#This Row],[Current FXD]]=Main[[#This Row],[Bin]],Main[[#This Row],[Total]],"------")</f>
        <v>------</v>
      </c>
      <c r="J29" s="44" t="str">
        <f>IFERROR(IFERROR(VLOOKUP(Main[[#This Row],[Article]],binmax,10,FALSE)*10,VLOOKUP($B29,binmax,10,FALSE)*10),"------")</f>
        <v>------</v>
      </c>
      <c r="K29" s="44" t="str">
        <f>IFERROR(IFERROR(VLOOKUP(Main[[#This Row],[Article]],binmax,11,FALSE)*10,VLOOKUP($B29,binmax,11,FALSE)*10),"------")</f>
        <v>------</v>
      </c>
      <c r="L29" s="44" t="str">
        <f>IFERROR(IFERROR(VLOOKUP(Main[[#This Row],[Article]],binmax,12,FALSE)*10,VLOOKUP($B29,binmax,12,FALSE)*10),"------")</f>
        <v>------</v>
      </c>
      <c r="M29" s="42"/>
      <c r="N29" s="42" t="str">
        <f>IF(Main[[#This Row],[Current FXD]]=Main[[#This Row],[Bin]],CONCATENATE(AB29,"/",AC29,"/",AD29),"-----/-----/-----")</f>
        <v>-----/-----/-----</v>
      </c>
      <c r="O29" s="42" t="str">
        <f>IFERROR(VLOOKUP(Main[[#This Row],[Article]],binmax,4,FALSE),"------")</f>
        <v>------</v>
      </c>
      <c r="P29" s="42" t="str">
        <f>IFERROR(VLOOKUP(Main[[#This Row],[Article]],binmax,6,FALSE),"------")</f>
        <v>------</v>
      </c>
      <c r="Q2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9" s="45" t="str">
        <f>IFERROR(VLOOKUP(Main[[#This Row],[Article]],binmax,5,FALSE),"------")</f>
        <v>------</v>
      </c>
      <c r="S29" s="42"/>
      <c r="T29" s="42" t="str">
        <f>IFERROR(VLOOKUP(Main[[#This Row],[Article]],binmax,2,FALSE),"--------")</f>
        <v>--------</v>
      </c>
      <c r="U29" s="92" t="str">
        <f t="shared" si="1"/>
        <v>P</v>
      </c>
      <c r="V29" s="92" t="str">
        <f t="shared" si="2"/>
        <v>C</v>
      </c>
      <c r="W29" s="46">
        <v>360</v>
      </c>
      <c r="X29" s="46">
        <v>360</v>
      </c>
      <c r="Y29" s="46">
        <v>0</v>
      </c>
      <c r="Z29" s="47">
        <v>0</v>
      </c>
      <c r="AA29" s="47" t="str">
        <f>IF(Main[[#This Row],[total ea unf]]="Empty","Empty",IFERROR(INT(Main[[#This Row],[total ea unf]]/1)*1/VLOOKUP(Main[[#This Row],[Article]],binmax,3,FALSE),"-----"))</f>
        <v>-----</v>
      </c>
      <c r="AB29" s="47" t="str">
        <f>IFERROR(INT(Main[[#This Row],[avlvl ea unf]]/1)*1/VLOOKUP(Main[[#This Row],[Article]],binmax,3,FALSE),"-----")</f>
        <v>-----</v>
      </c>
      <c r="AC29" s="47" t="str">
        <f>IFERROR(INT(Main[[#This Row],[pick ea unf]]/1)*1/VLOOKUP(Main[[#This Row],[Article]],binmax,3,FALSE),"-----")</f>
        <v>-----</v>
      </c>
      <c r="AD29" s="47" t="str">
        <f>IFERROR(INT(Main[[#This Row],[putaway ea unf]]/1)*1/VLOOKUP(Main[[#This Row],[Article]],binmax,3,FALSE),"-----")</f>
        <v>-----</v>
      </c>
      <c r="AE29" s="48">
        <v>1732110</v>
      </c>
    </row>
    <row r="30" spans="1:31" s="58" customFormat="1" x14ac:dyDescent="0.25">
      <c r="A30" s="42"/>
      <c r="B30" s="88" t="str">
        <f>IF(Main[[#This Row],[Search]]="","-----",IFERROR(VLOOKUP(Main[[#This Row],[Search]],FXD_in_use!A:B,2,FALSE),Main[[#This Row],[Search]]))</f>
        <v>-----</v>
      </c>
      <c r="C30" s="42" t="str">
        <f>IF(Main[[#This Row],[Search]]="","-----",IFERROR(VLOOKUP(Main[[#This Row],[Search]],FXD_in_use!B:C,2,FALSE),Main[[#This Row],[Search]]))</f>
        <v>-----</v>
      </c>
      <c r="D30" s="43" t="str">
        <f>IF(Main[[#This Row],[Current FXD]]="-----","-----",IF(Main[[#This Row],[Article]]=Main[[#This Row],[Current FXD]],"NO BIN",Main[[#This Row],[Current FXD]]))</f>
        <v>-----</v>
      </c>
      <c r="E30" s="42"/>
      <c r="F30" s="70"/>
      <c r="G30" s="71"/>
      <c r="H30" s="42"/>
      <c r="I30" s="42" t="str">
        <f>IF(Main[[#This Row],[Current FXD]]=Main[[#This Row],[Bin]],Main[[#This Row],[Total]],"------")</f>
        <v>------</v>
      </c>
      <c r="J30" s="44" t="str">
        <f>IFERROR(IFERROR(VLOOKUP(Main[[#This Row],[Article]],binmax,10,FALSE)*10,VLOOKUP($B30,binmax,10,FALSE)*10),"------")</f>
        <v>------</v>
      </c>
      <c r="K30" s="44" t="str">
        <f>IFERROR(IFERROR(VLOOKUP(Main[[#This Row],[Article]],binmax,11,FALSE)*10,VLOOKUP($B30,binmax,11,FALSE)*10),"------")</f>
        <v>------</v>
      </c>
      <c r="L30" s="44" t="str">
        <f>IFERROR(IFERROR(VLOOKUP(Main[[#This Row],[Article]],binmax,12,FALSE)*10,VLOOKUP($B30,binmax,12,FALSE)*10),"------")</f>
        <v>------</v>
      </c>
      <c r="M30" s="42"/>
      <c r="N30" s="42" t="str">
        <f>IF(Main[[#This Row],[Current FXD]]=Main[[#This Row],[Bin]],CONCATENATE(AB30,"/",AC30,"/",AD30),"-----/-----/-----")</f>
        <v>-----/-----/-----</v>
      </c>
      <c r="O30" s="42" t="str">
        <f>IFERROR(VLOOKUP(Main[[#This Row],[Article]],binmax,4,FALSE),"------")</f>
        <v>------</v>
      </c>
      <c r="P30" s="42" t="str">
        <f>IFERROR(VLOOKUP(Main[[#This Row],[Article]],binmax,6,FALSE),"------")</f>
        <v>------</v>
      </c>
      <c r="Q3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0" s="45" t="str">
        <f>IFERROR(VLOOKUP(Main[[#This Row],[Article]],binmax,5,FALSE),"------")</f>
        <v>------</v>
      </c>
      <c r="S30" s="42"/>
      <c r="T30" s="42" t="str">
        <f>IFERROR(VLOOKUP(Main[[#This Row],[Article]],binmax,2,FALSE),"--------")</f>
        <v>--------</v>
      </c>
      <c r="U30" s="92" t="str">
        <f t="shared" si="1"/>
        <v>P</v>
      </c>
      <c r="V30" s="92" t="str">
        <f t="shared" si="2"/>
        <v>C</v>
      </c>
      <c r="W30" s="46"/>
      <c r="X30" s="46"/>
      <c r="Y30" s="46"/>
      <c r="Z30" s="47"/>
      <c r="AA30" s="47" t="str">
        <f>IF(Main[[#This Row],[total ea unf]]="Empty","Empty",IFERROR(INT(Main[[#This Row],[total ea unf]]/1)*1/VLOOKUP(Main[[#This Row],[Article]],binmax,3,FALSE),"-----"))</f>
        <v>-----</v>
      </c>
      <c r="AB30" s="47" t="str">
        <f>IFERROR(INT(Main[[#This Row],[avlvl ea unf]]/1)*1/VLOOKUP(Main[[#This Row],[Article]],binmax,3,FALSE),"-----")</f>
        <v>-----</v>
      </c>
      <c r="AC30" s="47" t="str">
        <f>IFERROR(INT(Main[[#This Row],[pick ea unf]]/1)*1/VLOOKUP(Main[[#This Row],[Article]],binmax,3,FALSE),"-----")</f>
        <v>-----</v>
      </c>
      <c r="AD30" s="47" t="str">
        <f>IFERROR(INT(Main[[#This Row],[putaway ea unf]]/1)*1/VLOOKUP(Main[[#This Row],[Article]],binmax,3,FALSE),"-----")</f>
        <v>-----</v>
      </c>
      <c r="AE30" s="48"/>
    </row>
    <row r="31" spans="1:31" s="58" customFormat="1" x14ac:dyDescent="0.25">
      <c r="A31" s="42"/>
      <c r="B31" s="88" t="str">
        <f>IF(Main[[#This Row],[Search]]="","-----",IFERROR(VLOOKUP(Main[[#This Row],[Search]],FXD_in_use!A:B,2,FALSE),Main[[#This Row],[Search]]))</f>
        <v>-----</v>
      </c>
      <c r="C31" s="42" t="str">
        <f>IF(Main[[#This Row],[Search]]="","-----",IFERROR(VLOOKUP(Main[[#This Row],[Search]],FXD_in_use!B:C,2,FALSE),Main[[#This Row],[Search]]))</f>
        <v>-----</v>
      </c>
      <c r="D31" s="43" t="str">
        <f>IF(Main[[#This Row],[Current FXD]]="-----","-----",IF(Main[[#This Row],[Article]]=Main[[#This Row],[Current FXD]],"NO BIN",Main[[#This Row],[Current FXD]]))</f>
        <v>-----</v>
      </c>
      <c r="E31" s="42"/>
      <c r="F31" s="70"/>
      <c r="G31" s="71"/>
      <c r="H31" s="42"/>
      <c r="I31" s="42" t="str">
        <f>IF(Main[[#This Row],[Current FXD]]=Main[[#This Row],[Bin]],Main[[#This Row],[Total]],"------")</f>
        <v>------</v>
      </c>
      <c r="J31" s="44" t="str">
        <f>IFERROR(IFERROR(VLOOKUP(Main[[#This Row],[Article]],binmax,10,FALSE)*10,VLOOKUP($B31,binmax,10,FALSE)*10),"------")</f>
        <v>------</v>
      </c>
      <c r="K31" s="44" t="str">
        <f>IFERROR(IFERROR(VLOOKUP(Main[[#This Row],[Article]],binmax,11,FALSE)*10,VLOOKUP($B31,binmax,11,FALSE)*10),"------")</f>
        <v>------</v>
      </c>
      <c r="L31" s="44" t="str">
        <f>IFERROR(IFERROR(VLOOKUP(Main[[#This Row],[Article]],binmax,12,FALSE)*10,VLOOKUP($B31,binmax,12,FALSE)*10),"------")</f>
        <v>------</v>
      </c>
      <c r="M31" s="42"/>
      <c r="N31" s="42" t="str">
        <f>IF(Main[[#This Row],[Current FXD]]=Main[[#This Row],[Bin]],CONCATENATE(AB31,"/",AC31,"/",AD31),"-----/-----/-----")</f>
        <v>-----/-----/-----</v>
      </c>
      <c r="O31" s="42" t="str">
        <f>IFERROR(VLOOKUP(Main[[#This Row],[Article]],binmax,4,FALSE),"------")</f>
        <v>------</v>
      </c>
      <c r="P31" s="42" t="str">
        <f>IFERROR(VLOOKUP(Main[[#This Row],[Article]],binmax,6,FALSE),"------")</f>
        <v>------</v>
      </c>
      <c r="Q3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1" s="45" t="str">
        <f>IFERROR(VLOOKUP(Main[[#This Row],[Article]],binmax,5,FALSE),"------")</f>
        <v>------</v>
      </c>
      <c r="S31" s="42"/>
      <c r="T31" s="42" t="str">
        <f>IFERROR(VLOOKUP(Main[[#This Row],[Article]],binmax,2,FALSE),"--------")</f>
        <v>--------</v>
      </c>
      <c r="U31" s="92" t="str">
        <f t="shared" si="1"/>
        <v>P</v>
      </c>
      <c r="V31" s="92" t="str">
        <f t="shared" si="2"/>
        <v>C</v>
      </c>
      <c r="W31" s="46"/>
      <c r="X31" s="46"/>
      <c r="Y31" s="46"/>
      <c r="Z31" s="47"/>
      <c r="AA31" s="47" t="str">
        <f>IF(Main[[#This Row],[total ea unf]]="Empty","Empty",IFERROR(INT(Main[[#This Row],[total ea unf]]/1)*1/VLOOKUP(Main[[#This Row],[Article]],binmax,3,FALSE),"-----"))</f>
        <v>-----</v>
      </c>
      <c r="AB31" s="47" t="str">
        <f>IFERROR(INT(Main[[#This Row],[avlvl ea unf]]/1)*1/VLOOKUP(Main[[#This Row],[Article]],binmax,3,FALSE),"-----")</f>
        <v>-----</v>
      </c>
      <c r="AC31" s="47" t="str">
        <f>IFERROR(INT(Main[[#This Row],[pick ea unf]]/1)*1/VLOOKUP(Main[[#This Row],[Article]],binmax,3,FALSE),"-----")</f>
        <v>-----</v>
      </c>
      <c r="AD31" s="47" t="str">
        <f>IFERROR(INT(Main[[#This Row],[putaway ea unf]]/1)*1/VLOOKUP(Main[[#This Row],[Article]],binmax,3,FALSE),"-----")</f>
        <v>-----</v>
      </c>
      <c r="AE31" s="48"/>
    </row>
    <row r="32" spans="1:31" s="58" customFormat="1" x14ac:dyDescent="0.25">
      <c r="A32" s="42"/>
      <c r="B32" s="88" t="str">
        <f>IF(Main[[#This Row],[Search]]="","-----",IFERROR(VLOOKUP(Main[[#This Row],[Search]],FXD_in_use!A:B,2,FALSE),Main[[#This Row],[Search]]))</f>
        <v>-----</v>
      </c>
      <c r="C32" s="42" t="str">
        <f>IF(Main[[#This Row],[Search]]="","-----",IFERROR(VLOOKUP(Main[[#This Row],[Search]],FXD_in_use!B:C,2,FALSE),Main[[#This Row],[Search]]))</f>
        <v>-----</v>
      </c>
      <c r="D32" s="43" t="str">
        <f>IF(Main[[#This Row],[Current FXD]]="-----","-----",IF(Main[[#This Row],[Article]]=Main[[#This Row],[Current FXD]],"NO BIN",Main[[#This Row],[Current FXD]]))</f>
        <v>-----</v>
      </c>
      <c r="E32" s="49"/>
      <c r="F32" s="70"/>
      <c r="G32" s="71"/>
      <c r="H32" s="42"/>
      <c r="I32" s="42" t="str">
        <f>IF(Main[[#This Row],[Current FXD]]=Main[[#This Row],[Bin]],Main[[#This Row],[Total]],"------")</f>
        <v>------</v>
      </c>
      <c r="J32" s="44" t="str">
        <f>IFERROR(IFERROR(VLOOKUP(Main[[#This Row],[Article]],binmax,10,FALSE)*10,VLOOKUP($B32,binmax,10,FALSE)*10),"------")</f>
        <v>------</v>
      </c>
      <c r="K32" s="44" t="str">
        <f>IFERROR(IFERROR(VLOOKUP(Main[[#This Row],[Article]],binmax,11,FALSE)*10,VLOOKUP($B32,binmax,11,FALSE)*10),"------")</f>
        <v>------</v>
      </c>
      <c r="L32" s="44" t="str">
        <f>IFERROR(IFERROR(VLOOKUP(Main[[#This Row],[Article]],binmax,12,FALSE)*10,VLOOKUP($B32,binmax,12,FALSE)*10),"------")</f>
        <v>------</v>
      </c>
      <c r="M32" s="42"/>
      <c r="N32" s="42" t="str">
        <f>IF(Main[[#This Row],[Current FXD]]=Main[[#This Row],[Bin]],CONCATENATE(AB32,"/",AC32,"/",AD32),"-----/-----/-----")</f>
        <v>-----/-----/-----</v>
      </c>
      <c r="O32" s="42" t="str">
        <f>IFERROR(VLOOKUP(Main[[#This Row],[Article]],binmax,4,FALSE),"------")</f>
        <v>------</v>
      </c>
      <c r="P32" s="42" t="str">
        <f>IFERROR(VLOOKUP(Main[[#This Row],[Article]],binmax,6,FALSE),"------")</f>
        <v>------</v>
      </c>
      <c r="Q3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2" s="45" t="str">
        <f>IFERROR(VLOOKUP(Main[[#This Row],[Article]],binmax,5,FALSE),"------")</f>
        <v>------</v>
      </c>
      <c r="S32" s="42"/>
      <c r="T32" s="42" t="str">
        <f>IFERROR(VLOOKUP(Main[[#This Row],[Article]],binmax,2,FALSE),"--------")</f>
        <v>--------</v>
      </c>
      <c r="U32" s="92" t="str">
        <f t="shared" si="1"/>
        <v>P</v>
      </c>
      <c r="V32" s="92" t="str">
        <f t="shared" si="2"/>
        <v>C</v>
      </c>
      <c r="W32" s="46">
        <v>356</v>
      </c>
      <c r="X32" s="46">
        <v>356</v>
      </c>
      <c r="Y32" s="46">
        <v>0</v>
      </c>
      <c r="Z32" s="47">
        <v>0</v>
      </c>
      <c r="AA32" s="47" t="str">
        <f>IF(Main[[#This Row],[total ea unf]]="Empty","Empty",IFERROR(INT(Main[[#This Row],[total ea unf]]/1)*1/VLOOKUP(Main[[#This Row],[Article]],binmax,3,FALSE),"-----"))</f>
        <v>-----</v>
      </c>
      <c r="AB32" s="47" t="str">
        <f>IFERROR(INT(Main[[#This Row],[avlvl ea unf]]/1)*1/VLOOKUP(Main[[#This Row],[Article]],binmax,3,FALSE),"-----")</f>
        <v>-----</v>
      </c>
      <c r="AC32" s="47" t="str">
        <f>IFERROR(INT(Main[[#This Row],[pick ea unf]]/1)*1/VLOOKUP(Main[[#This Row],[Article]],binmax,3,FALSE),"-----")</f>
        <v>-----</v>
      </c>
      <c r="AD32" s="47" t="str">
        <f>IFERROR(INT(Main[[#This Row],[putaway ea unf]]/1)*1/VLOOKUP(Main[[#This Row],[Article]],binmax,3,FALSE),"-----")</f>
        <v>-----</v>
      </c>
      <c r="AE32" s="48">
        <v>19071</v>
      </c>
    </row>
    <row r="33" spans="1:31" s="58" customFormat="1" x14ac:dyDescent="0.25">
      <c r="A33" s="42"/>
      <c r="B33" s="88" t="str">
        <f>IF(Main[[#This Row],[Search]]="","-----",IFERROR(VLOOKUP(Main[[#This Row],[Search]],FXD_in_use!A:B,2,FALSE),Main[[#This Row],[Search]]))</f>
        <v>-----</v>
      </c>
      <c r="C33" s="42" t="str">
        <f>IF(Main[[#This Row],[Search]]="","-----",IFERROR(VLOOKUP(Main[[#This Row],[Search]],FXD_in_use!B:C,2,FALSE),Main[[#This Row],[Search]]))</f>
        <v>-----</v>
      </c>
      <c r="D33" s="43" t="str">
        <f>IF(Main[[#This Row],[Current FXD]]="-----","-----",IF(Main[[#This Row],[Article]]=Main[[#This Row],[Current FXD]],"NO BIN",Main[[#This Row],[Current FXD]]))</f>
        <v>-----</v>
      </c>
      <c r="E33" s="42"/>
      <c r="F33" s="70"/>
      <c r="G33" s="71"/>
      <c r="H33" s="42"/>
      <c r="I33" s="42" t="str">
        <f>IF(Main[[#This Row],[Current FXD]]=Main[[#This Row],[Bin]],Main[[#This Row],[Total]],"------")</f>
        <v>------</v>
      </c>
      <c r="J33" s="44" t="str">
        <f>IFERROR(IFERROR(VLOOKUP(Main[[#This Row],[Article]],binmax,10,FALSE)*10,VLOOKUP($B33,binmax,10,FALSE)*10),"------")</f>
        <v>------</v>
      </c>
      <c r="K33" s="44" t="str">
        <f>IFERROR(IFERROR(VLOOKUP(Main[[#This Row],[Article]],binmax,11,FALSE)*10,VLOOKUP($B33,binmax,11,FALSE)*10),"------")</f>
        <v>------</v>
      </c>
      <c r="L33" s="44" t="str">
        <f>IFERROR(IFERROR(VLOOKUP(Main[[#This Row],[Article]],binmax,12,FALSE)*10,VLOOKUP($B33,binmax,12,FALSE)*10),"------")</f>
        <v>------</v>
      </c>
      <c r="M33" s="42"/>
      <c r="N33" s="42" t="str">
        <f>IF(Main[[#This Row],[Current FXD]]=Main[[#This Row],[Bin]],CONCATENATE(AB33,"/",AC33,"/",AD33),"-----/-----/-----")</f>
        <v>-----/-----/-----</v>
      </c>
      <c r="O33" s="42" t="str">
        <f>IFERROR(VLOOKUP(Main[[#This Row],[Article]],binmax,4,FALSE),"------")</f>
        <v>------</v>
      </c>
      <c r="P33" s="42" t="str">
        <f>IFERROR(VLOOKUP(Main[[#This Row],[Article]],binmax,6,FALSE),"------")</f>
        <v>------</v>
      </c>
      <c r="Q3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3" s="45" t="str">
        <f>IFERROR(VLOOKUP(Main[[#This Row],[Article]],binmax,5,FALSE),"------")</f>
        <v>------</v>
      </c>
      <c r="S33" s="42"/>
      <c r="T33" s="42" t="str">
        <f>IFERROR(VLOOKUP(Main[[#This Row],[Article]],binmax,2,FALSE),"--------")</f>
        <v>--------</v>
      </c>
      <c r="U33" s="92" t="str">
        <f t="shared" si="1"/>
        <v>P</v>
      </c>
      <c r="V33" s="92" t="str">
        <f t="shared" si="2"/>
        <v>C</v>
      </c>
      <c r="W33" s="46"/>
      <c r="X33" s="46"/>
      <c r="Y33" s="46"/>
      <c r="Z33" s="47"/>
      <c r="AA33" s="47" t="str">
        <f>IF(Main[[#This Row],[total ea unf]]="Empty","Empty",IFERROR(INT(Main[[#This Row],[total ea unf]]/1)*1/VLOOKUP(Main[[#This Row],[Article]],binmax,3,FALSE),"-----"))</f>
        <v>-----</v>
      </c>
      <c r="AB33" s="47" t="str">
        <f>IFERROR(INT(Main[[#This Row],[avlvl ea unf]]/1)*1/VLOOKUP(Main[[#This Row],[Article]],binmax,3,FALSE),"-----")</f>
        <v>-----</v>
      </c>
      <c r="AC33" s="47" t="str">
        <f>IFERROR(INT(Main[[#This Row],[pick ea unf]]/1)*1/VLOOKUP(Main[[#This Row],[Article]],binmax,3,FALSE),"-----")</f>
        <v>-----</v>
      </c>
      <c r="AD33" s="47" t="str">
        <f>IFERROR(INT(Main[[#This Row],[putaway ea unf]]/1)*1/VLOOKUP(Main[[#This Row],[Article]],binmax,3,FALSE),"-----")</f>
        <v>-----</v>
      </c>
      <c r="AE33" s="48"/>
    </row>
    <row r="34" spans="1:31" s="58" customFormat="1" x14ac:dyDescent="0.25">
      <c r="A34" s="42"/>
      <c r="B34" s="88" t="str">
        <f>IF(Main[[#This Row],[Search]]="","-----",IFERROR(VLOOKUP(Main[[#This Row],[Search]],FXD_in_use!A:B,2,FALSE),Main[[#This Row],[Search]]))</f>
        <v>-----</v>
      </c>
      <c r="C34" s="42" t="str">
        <f>IF(Main[[#This Row],[Search]]="","-----",IFERROR(VLOOKUP(Main[[#This Row],[Search]],FXD_in_use!B:C,2,FALSE),Main[[#This Row],[Search]]))</f>
        <v>-----</v>
      </c>
      <c r="D34" s="43" t="str">
        <f>IF(Main[[#This Row],[Current FXD]]="-----","-----",IF(Main[[#This Row],[Article]]=Main[[#This Row],[Current FXD]],"NO BIN",Main[[#This Row],[Current FXD]]))</f>
        <v>-----</v>
      </c>
      <c r="E34" s="42"/>
      <c r="F34" s="70"/>
      <c r="G34" s="71"/>
      <c r="H34" s="42"/>
      <c r="I34" s="42" t="str">
        <f>IF(Main[[#This Row],[Current FXD]]=Main[[#This Row],[Bin]],Main[[#This Row],[Total]],"------")</f>
        <v>------</v>
      </c>
      <c r="J34" s="44" t="str">
        <f>IFERROR(IFERROR(VLOOKUP(Main[[#This Row],[Article]],binmax,10,FALSE)*10,VLOOKUP($B34,binmax,10,FALSE)*10),"------")</f>
        <v>------</v>
      </c>
      <c r="K34" s="44" t="str">
        <f>IFERROR(IFERROR(VLOOKUP(Main[[#This Row],[Article]],binmax,11,FALSE)*10,VLOOKUP($B34,binmax,11,FALSE)*10),"------")</f>
        <v>------</v>
      </c>
      <c r="L34" s="44" t="str">
        <f>IFERROR(IFERROR(VLOOKUP(Main[[#This Row],[Article]],binmax,12,FALSE)*10,VLOOKUP($B34,binmax,12,FALSE)*10),"------")</f>
        <v>------</v>
      </c>
      <c r="M34" s="42"/>
      <c r="N34" s="42" t="str">
        <f>IF(Main[[#This Row],[Current FXD]]=Main[[#This Row],[Bin]],CONCATENATE(AB34,"/",AC34,"/",AD34),"-----/-----/-----")</f>
        <v>-----/-----/-----</v>
      </c>
      <c r="O34" s="42" t="str">
        <f>IFERROR(VLOOKUP(Main[[#This Row],[Article]],binmax,4,FALSE),"------")</f>
        <v>------</v>
      </c>
      <c r="P34" s="42" t="str">
        <f>IFERROR(VLOOKUP(Main[[#This Row],[Article]],binmax,6,FALSE),"------")</f>
        <v>------</v>
      </c>
      <c r="Q3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4" s="45" t="str">
        <f>IFERROR(VLOOKUP(Main[[#This Row],[Article]],binmax,5,FALSE),"------")</f>
        <v>------</v>
      </c>
      <c r="S34" s="42"/>
      <c r="T34" s="42" t="str">
        <f>IFERROR(VLOOKUP(Main[[#This Row],[Article]],binmax,2,FALSE),"--------")</f>
        <v>--------</v>
      </c>
      <c r="U34" s="92" t="str">
        <f t="shared" si="1"/>
        <v>P</v>
      </c>
      <c r="V34" s="92" t="str">
        <f t="shared" si="2"/>
        <v>C</v>
      </c>
      <c r="W34" s="46"/>
      <c r="X34" s="46"/>
      <c r="Y34" s="46"/>
      <c r="Z34" s="47"/>
      <c r="AA34" s="47" t="str">
        <f>IF(Main[[#This Row],[total ea unf]]="Empty","Empty",IFERROR(INT(Main[[#This Row],[total ea unf]]/1)*1/VLOOKUP(Main[[#This Row],[Article]],binmax,3,FALSE),"-----"))</f>
        <v>-----</v>
      </c>
      <c r="AB34" s="47" t="str">
        <f>IFERROR(INT(Main[[#This Row],[avlvl ea unf]]/1)*1/VLOOKUP(Main[[#This Row],[Article]],binmax,3,FALSE),"-----")</f>
        <v>-----</v>
      </c>
      <c r="AC34" s="47" t="str">
        <f>IFERROR(INT(Main[[#This Row],[pick ea unf]]/1)*1/VLOOKUP(Main[[#This Row],[Article]],binmax,3,FALSE),"-----")</f>
        <v>-----</v>
      </c>
      <c r="AD34" s="47" t="str">
        <f>IFERROR(INT(Main[[#This Row],[putaway ea unf]]/1)*1/VLOOKUP(Main[[#This Row],[Article]],binmax,3,FALSE),"-----")</f>
        <v>-----</v>
      </c>
      <c r="AE34" s="48"/>
    </row>
    <row r="35" spans="1:31" s="58" customFormat="1" x14ac:dyDescent="0.25">
      <c r="A35" s="42"/>
      <c r="B35" s="88" t="str">
        <f>IF(Main[[#This Row],[Search]]="","-----",IFERROR(VLOOKUP(Main[[#This Row],[Search]],FXD_in_use!A:B,2,FALSE),Main[[#This Row],[Search]]))</f>
        <v>-----</v>
      </c>
      <c r="C35" s="42" t="str">
        <f>IF(Main[[#This Row],[Search]]="","-----",IFERROR(VLOOKUP(Main[[#This Row],[Search]],FXD_in_use!B:C,2,FALSE),Main[[#This Row],[Search]]))</f>
        <v>-----</v>
      </c>
      <c r="D35" s="43" t="str">
        <f>IF(Main[[#This Row],[Current FXD]]="-----","-----",IF(Main[[#This Row],[Article]]=Main[[#This Row],[Current FXD]],"NO BIN",Main[[#This Row],[Current FXD]]))</f>
        <v>-----</v>
      </c>
      <c r="E35" s="42"/>
      <c r="F35" s="70"/>
      <c r="G35" s="71"/>
      <c r="H35" s="42"/>
      <c r="I35" s="42" t="str">
        <f>IF(Main[[#This Row],[Current FXD]]=Main[[#This Row],[Bin]],Main[[#This Row],[Total]],"------")</f>
        <v>------</v>
      </c>
      <c r="J35" s="44" t="str">
        <f>IFERROR(IFERROR(VLOOKUP(Main[[#This Row],[Article]],binmax,10,FALSE)*10,VLOOKUP($B35,binmax,10,FALSE)*10),"------")</f>
        <v>------</v>
      </c>
      <c r="K35" s="44" t="str">
        <f>IFERROR(IFERROR(VLOOKUP(Main[[#This Row],[Article]],binmax,11,FALSE)*10,VLOOKUP($B35,binmax,11,FALSE)*10),"------")</f>
        <v>------</v>
      </c>
      <c r="L35" s="44" t="str">
        <f>IFERROR(IFERROR(VLOOKUP(Main[[#This Row],[Article]],binmax,12,FALSE)*10,VLOOKUP($B35,binmax,12,FALSE)*10),"------")</f>
        <v>------</v>
      </c>
      <c r="M35" s="42"/>
      <c r="N35" s="42" t="str">
        <f>IF(Main[[#This Row],[Current FXD]]=Main[[#This Row],[Bin]],CONCATENATE(AB35,"/",AC35,"/",AD35),"-----/-----/-----")</f>
        <v>-----/-----/-----</v>
      </c>
      <c r="O35" s="42" t="str">
        <f>IFERROR(VLOOKUP(Main[[#This Row],[Article]],binmax,4,FALSE),"------")</f>
        <v>------</v>
      </c>
      <c r="P35" s="42" t="str">
        <f>IFERROR(VLOOKUP(Main[[#This Row],[Article]],binmax,6,FALSE),"------")</f>
        <v>------</v>
      </c>
      <c r="Q3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5" s="45" t="str">
        <f>IFERROR(VLOOKUP(Main[[#This Row],[Article]],binmax,5,FALSE),"------")</f>
        <v>------</v>
      </c>
      <c r="S35" s="42"/>
      <c r="T35" s="42" t="str">
        <f>IFERROR(VLOOKUP(Main[[#This Row],[Article]],binmax,2,FALSE),"--------")</f>
        <v>--------</v>
      </c>
      <c r="U35" s="92" t="str">
        <f t="shared" si="1"/>
        <v>P</v>
      </c>
      <c r="V35" s="92" t="str">
        <f t="shared" si="2"/>
        <v>C</v>
      </c>
      <c r="W35" s="46"/>
      <c r="X35" s="46"/>
      <c r="Y35" s="46"/>
      <c r="Z35" s="47"/>
      <c r="AA35" s="47" t="str">
        <f>IF(Main[[#This Row],[total ea unf]]="Empty","Empty",IFERROR(INT(Main[[#This Row],[total ea unf]]/1)*1/VLOOKUP(Main[[#This Row],[Article]],binmax,3,FALSE),"-----"))</f>
        <v>-----</v>
      </c>
      <c r="AB35" s="47" t="str">
        <f>IFERROR(INT(Main[[#This Row],[avlvl ea unf]]/1)*1/VLOOKUP(Main[[#This Row],[Article]],binmax,3,FALSE),"-----")</f>
        <v>-----</v>
      </c>
      <c r="AC35" s="47" t="str">
        <f>IFERROR(INT(Main[[#This Row],[pick ea unf]]/1)*1/VLOOKUP(Main[[#This Row],[Article]],binmax,3,FALSE),"-----")</f>
        <v>-----</v>
      </c>
      <c r="AD35" s="47" t="str">
        <f>IFERROR(INT(Main[[#This Row],[putaway ea unf]]/1)*1/VLOOKUP(Main[[#This Row],[Article]],binmax,3,FALSE),"-----")</f>
        <v>-----</v>
      </c>
      <c r="AE35" s="48"/>
    </row>
    <row r="36" spans="1:31" s="58" customFormat="1" x14ac:dyDescent="0.25">
      <c r="A36" s="42"/>
      <c r="B36" s="88" t="str">
        <f>IF(Main[[#This Row],[Search]]="","-----",IFERROR(VLOOKUP(Main[[#This Row],[Search]],FXD_in_use!A:B,2,FALSE),Main[[#This Row],[Search]]))</f>
        <v>-----</v>
      </c>
      <c r="C36" s="42" t="str">
        <f>IF(Main[[#This Row],[Search]]="","-----",IFERROR(VLOOKUP(Main[[#This Row],[Search]],FXD_in_use!B:C,2,FALSE),Main[[#This Row],[Search]]))</f>
        <v>-----</v>
      </c>
      <c r="D36" s="43" t="str">
        <f>IF(Main[[#This Row],[Current FXD]]="-----","-----",IF(Main[[#This Row],[Article]]=Main[[#This Row],[Current FXD]],"NO BIN",Main[[#This Row],[Current FXD]]))</f>
        <v>-----</v>
      </c>
      <c r="E36" s="42"/>
      <c r="F36" s="70"/>
      <c r="G36" s="71"/>
      <c r="H36" s="42"/>
      <c r="I36" s="42" t="str">
        <f>IF(Main[[#This Row],[Current FXD]]=Main[[#This Row],[Bin]],Main[[#This Row],[Total]],"------")</f>
        <v>------</v>
      </c>
      <c r="J36" s="44" t="str">
        <f>IFERROR(IFERROR(VLOOKUP(Main[[#This Row],[Article]],binmax,10,FALSE)*10,VLOOKUP($B36,binmax,10,FALSE)*10),"------")</f>
        <v>------</v>
      </c>
      <c r="K36" s="44" t="str">
        <f>IFERROR(IFERROR(VLOOKUP(Main[[#This Row],[Article]],binmax,11,FALSE)*10,VLOOKUP($B36,binmax,11,FALSE)*10),"------")</f>
        <v>------</v>
      </c>
      <c r="L36" s="44" t="str">
        <f>IFERROR(IFERROR(VLOOKUP(Main[[#This Row],[Article]],binmax,12,FALSE)*10,VLOOKUP($B36,binmax,12,FALSE)*10),"------")</f>
        <v>------</v>
      </c>
      <c r="M36" s="42"/>
      <c r="N36" s="42" t="str">
        <f>IF(Main[[#This Row],[Current FXD]]=Main[[#This Row],[Bin]],CONCATENATE(AB36,"/",AC36,"/",AD36),"-----/-----/-----")</f>
        <v>-----/-----/-----</v>
      </c>
      <c r="O36" s="42" t="str">
        <f>IFERROR(VLOOKUP(Main[[#This Row],[Article]],binmax,4,FALSE),"------")</f>
        <v>------</v>
      </c>
      <c r="P36" s="42" t="str">
        <f>IFERROR(VLOOKUP(Main[[#This Row],[Article]],binmax,6,FALSE),"------")</f>
        <v>------</v>
      </c>
      <c r="Q3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6" s="45" t="str">
        <f>IFERROR(VLOOKUP(Main[[#This Row],[Article]],binmax,5,FALSE),"------")</f>
        <v>------</v>
      </c>
      <c r="S36" s="42"/>
      <c r="T36" s="42" t="str">
        <f>IFERROR(VLOOKUP(Main[[#This Row],[Article]],binmax,2,FALSE),"--------")</f>
        <v>--------</v>
      </c>
      <c r="U36" s="92" t="str">
        <f t="shared" si="1"/>
        <v>P</v>
      </c>
      <c r="V36" s="92" t="str">
        <f t="shared" si="2"/>
        <v>C</v>
      </c>
      <c r="W36" s="46"/>
      <c r="X36" s="46"/>
      <c r="Y36" s="46"/>
      <c r="Z36" s="47"/>
      <c r="AA36" s="47" t="str">
        <f>IF(Main[[#This Row],[total ea unf]]="Empty","Empty",IFERROR(INT(Main[[#This Row],[total ea unf]]/1)*1/VLOOKUP(Main[[#This Row],[Article]],binmax,3,FALSE),"-----"))</f>
        <v>-----</v>
      </c>
      <c r="AB36" s="47" t="str">
        <f>IFERROR(INT(Main[[#This Row],[avlvl ea unf]]/1)*1/VLOOKUP(Main[[#This Row],[Article]],binmax,3,FALSE),"-----")</f>
        <v>-----</v>
      </c>
      <c r="AC36" s="47" t="str">
        <f>IFERROR(INT(Main[[#This Row],[pick ea unf]]/1)*1/VLOOKUP(Main[[#This Row],[Article]],binmax,3,FALSE),"-----")</f>
        <v>-----</v>
      </c>
      <c r="AD36" s="47" t="str">
        <f>IFERROR(INT(Main[[#This Row],[putaway ea unf]]/1)*1/VLOOKUP(Main[[#This Row],[Article]],binmax,3,FALSE),"-----")</f>
        <v>-----</v>
      </c>
      <c r="AE36" s="48"/>
    </row>
    <row r="37" spans="1:31" s="58" customFormat="1" x14ac:dyDescent="0.25">
      <c r="A37" s="42"/>
      <c r="B37" s="88" t="str">
        <f>IF(Main[[#This Row],[Search]]="","-----",IFERROR(VLOOKUP(Main[[#This Row],[Search]],FXD_in_use!A:B,2,FALSE),Main[[#This Row],[Search]]))</f>
        <v>-----</v>
      </c>
      <c r="C37" s="42" t="str">
        <f>IF(Main[[#This Row],[Search]]="","-----",IFERROR(VLOOKUP(Main[[#This Row],[Search]],FXD_in_use!B:C,2,FALSE),Main[[#This Row],[Search]]))</f>
        <v>-----</v>
      </c>
      <c r="D37" s="43" t="str">
        <f>IF(Main[[#This Row],[Current FXD]]="-----","-----",IF(Main[[#This Row],[Article]]=Main[[#This Row],[Current FXD]],"NO BIN",Main[[#This Row],[Current FXD]]))</f>
        <v>-----</v>
      </c>
      <c r="E37" s="42"/>
      <c r="F37" s="70"/>
      <c r="G37" s="71"/>
      <c r="H37" s="42"/>
      <c r="I37" s="42" t="str">
        <f>IF(Main[[#This Row],[Current FXD]]=Main[[#This Row],[Bin]],Main[[#This Row],[Total]],"------")</f>
        <v>------</v>
      </c>
      <c r="J37" s="44" t="str">
        <f>IFERROR(IFERROR(VLOOKUP(Main[[#This Row],[Article]],binmax,10,FALSE)*10,VLOOKUP($B37,binmax,10,FALSE)*10),"------")</f>
        <v>------</v>
      </c>
      <c r="K37" s="44" t="str">
        <f>IFERROR(IFERROR(VLOOKUP(Main[[#This Row],[Article]],binmax,11,FALSE)*10,VLOOKUP($B37,binmax,11,FALSE)*10),"------")</f>
        <v>------</v>
      </c>
      <c r="L37" s="44" t="str">
        <f>IFERROR(IFERROR(VLOOKUP(Main[[#This Row],[Article]],binmax,12,FALSE)*10,VLOOKUP($B37,binmax,12,FALSE)*10),"------")</f>
        <v>------</v>
      </c>
      <c r="M37" s="42"/>
      <c r="N37" s="42" t="str">
        <f>IF(Main[[#This Row],[Current FXD]]=Main[[#This Row],[Bin]],CONCATENATE(AB37,"/",AC37,"/",AD37),"-----/-----/-----")</f>
        <v>-----/-----/-----</v>
      </c>
      <c r="O37" s="42" t="str">
        <f>IFERROR(VLOOKUP(Main[[#This Row],[Article]],binmax,4,FALSE),"------")</f>
        <v>------</v>
      </c>
      <c r="P37" s="42" t="str">
        <f>IFERROR(VLOOKUP(Main[[#This Row],[Article]],binmax,6,FALSE),"------")</f>
        <v>------</v>
      </c>
      <c r="Q3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7" s="45" t="str">
        <f>IFERROR(VLOOKUP(Main[[#This Row],[Article]],binmax,5,FALSE),"------")</f>
        <v>------</v>
      </c>
      <c r="S37" s="42"/>
      <c r="T37" s="42" t="str">
        <f>IFERROR(VLOOKUP(Main[[#This Row],[Article]],binmax,2,FALSE),"--------")</f>
        <v>--------</v>
      </c>
      <c r="U37" s="92" t="str">
        <f t="shared" si="1"/>
        <v>P</v>
      </c>
      <c r="V37" s="92" t="str">
        <f t="shared" si="2"/>
        <v>C</v>
      </c>
      <c r="W37" s="46"/>
      <c r="X37" s="46"/>
      <c r="Y37" s="46"/>
      <c r="Z37" s="47"/>
      <c r="AA37" s="47" t="str">
        <f>IF(Main[[#This Row],[total ea unf]]="Empty","Empty",IFERROR(INT(Main[[#This Row],[total ea unf]]/1)*1/VLOOKUP(Main[[#This Row],[Article]],binmax,3,FALSE),"-----"))</f>
        <v>-----</v>
      </c>
      <c r="AB37" s="47" t="str">
        <f>IFERROR(INT(Main[[#This Row],[avlvl ea unf]]/1)*1/VLOOKUP(Main[[#This Row],[Article]],binmax,3,FALSE),"-----")</f>
        <v>-----</v>
      </c>
      <c r="AC37" s="47" t="str">
        <f>IFERROR(INT(Main[[#This Row],[pick ea unf]]/1)*1/VLOOKUP(Main[[#This Row],[Article]],binmax,3,FALSE),"-----")</f>
        <v>-----</v>
      </c>
      <c r="AD37" s="47" t="str">
        <f>IFERROR(INT(Main[[#This Row],[putaway ea unf]]/1)*1/VLOOKUP(Main[[#This Row],[Article]],binmax,3,FALSE),"-----")</f>
        <v>-----</v>
      </c>
      <c r="AE37" s="48"/>
    </row>
    <row r="38" spans="1:31" s="58" customFormat="1" x14ac:dyDescent="0.25">
      <c r="A38" s="42"/>
      <c r="B38" s="88" t="str">
        <f>IF(Main[[#This Row],[Search]]="","-----",IFERROR(VLOOKUP(Main[[#This Row],[Search]],FXD_in_use!A:B,2,FALSE),Main[[#This Row],[Search]]))</f>
        <v>-----</v>
      </c>
      <c r="C38" s="42" t="str">
        <f>IF(Main[[#This Row],[Search]]="","-----",IFERROR(VLOOKUP(Main[[#This Row],[Search]],FXD_in_use!B:C,2,FALSE),Main[[#This Row],[Search]]))</f>
        <v>-----</v>
      </c>
      <c r="D38" s="43" t="str">
        <f>IF(Main[[#This Row],[Current FXD]]="-----","-----",IF(Main[[#This Row],[Article]]=Main[[#This Row],[Current FXD]],"NO BIN",Main[[#This Row],[Current FXD]]))</f>
        <v>-----</v>
      </c>
      <c r="E38" s="43"/>
      <c r="F38" s="71"/>
      <c r="G38" s="71"/>
      <c r="H38" s="42"/>
      <c r="I38" s="42" t="str">
        <f>IF(Main[[#This Row],[Current FXD]]=Main[[#This Row],[Bin]],Main[[#This Row],[Total]],"------")</f>
        <v>------</v>
      </c>
      <c r="J38" s="44" t="str">
        <f>IFERROR(IFERROR(VLOOKUP(Main[[#This Row],[Article]],binmax,10,FALSE)*10,VLOOKUP($B38,binmax,10,FALSE)*10),"------")</f>
        <v>------</v>
      </c>
      <c r="K38" s="44" t="str">
        <f>IFERROR(IFERROR(VLOOKUP(Main[[#This Row],[Article]],binmax,11,FALSE)*10,VLOOKUP($B38,binmax,11,FALSE)*10),"------")</f>
        <v>------</v>
      </c>
      <c r="L38" s="44" t="str">
        <f>IFERROR(IFERROR(VLOOKUP(Main[[#This Row],[Article]],binmax,12,FALSE)*10,VLOOKUP($B38,binmax,12,FALSE)*10),"------")</f>
        <v>------</v>
      </c>
      <c r="M38" s="42"/>
      <c r="N38" s="42" t="str">
        <f>IF(Main[[#This Row],[Current FXD]]=Main[[#This Row],[Bin]],CONCATENATE(AB38,"/",AC38,"/",AD38),"-----/-----/-----")</f>
        <v>-----/-----/-----</v>
      </c>
      <c r="O38" s="42" t="str">
        <f>IFERROR(VLOOKUP(Main[[#This Row],[Article]],binmax,4,FALSE),"------")</f>
        <v>------</v>
      </c>
      <c r="P38" s="42" t="str">
        <f>IFERROR(VLOOKUP(Main[[#This Row],[Article]],binmax,6,FALSE),"------")</f>
        <v>------</v>
      </c>
      <c r="Q3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8" s="45" t="str">
        <f>IFERROR(VLOOKUP(Main[[#This Row],[Article]],binmax,5,FALSE),"------")</f>
        <v>------</v>
      </c>
      <c r="S38" s="42"/>
      <c r="T38" s="42" t="str">
        <f>IFERROR(VLOOKUP(Main[[#This Row],[Article]],binmax,2,FALSE),"--------")</f>
        <v>--------</v>
      </c>
      <c r="U38" s="92" t="str">
        <f t="shared" si="1"/>
        <v>P</v>
      </c>
      <c r="V38" s="92" t="str">
        <f t="shared" si="2"/>
        <v>C</v>
      </c>
      <c r="W38" s="46"/>
      <c r="X38" s="46"/>
      <c r="Y38" s="46"/>
      <c r="Z38" s="47"/>
      <c r="AA38" s="47" t="str">
        <f>IF(Main[[#This Row],[total ea unf]]="Empty","Empty",IFERROR(INT(Main[[#This Row],[total ea unf]]/1)*1/VLOOKUP(Main[[#This Row],[Article]],binmax,3,FALSE),"-----"))</f>
        <v>-----</v>
      </c>
      <c r="AB38" s="47" t="str">
        <f>IFERROR(INT(Main[[#This Row],[avlvl ea unf]]/1)*1/VLOOKUP(Main[[#This Row],[Article]],binmax,3,FALSE),"-----")</f>
        <v>-----</v>
      </c>
      <c r="AC38" s="47" t="str">
        <f>IFERROR(INT(Main[[#This Row],[pick ea unf]]/1)*1/VLOOKUP(Main[[#This Row],[Article]],binmax,3,FALSE),"-----")</f>
        <v>-----</v>
      </c>
      <c r="AD38" s="47" t="str">
        <f>IFERROR(INT(Main[[#This Row],[putaway ea unf]]/1)*1/VLOOKUP(Main[[#This Row],[Article]],binmax,3,FALSE),"-----")</f>
        <v>-----</v>
      </c>
      <c r="AE38" s="48"/>
    </row>
    <row r="39" spans="1:31" s="58" customFormat="1" x14ac:dyDescent="0.25">
      <c r="A39" s="42"/>
      <c r="B39" s="88" t="str">
        <f>IF(Main[[#This Row],[Search]]="","-----",IFERROR(VLOOKUP(Main[[#This Row],[Search]],FXD_in_use!A:B,2,FALSE),Main[[#This Row],[Search]]))</f>
        <v>-----</v>
      </c>
      <c r="C39" s="42" t="str">
        <f>IF(Main[[#This Row],[Search]]="","-----",IFERROR(VLOOKUP(Main[[#This Row],[Search]],FXD_in_use!B:C,2,FALSE),Main[[#This Row],[Search]]))</f>
        <v>-----</v>
      </c>
      <c r="D39" s="43" t="str">
        <f>IF(Main[[#This Row],[Current FXD]]="-----","-----",IF(Main[[#This Row],[Article]]=Main[[#This Row],[Current FXD]],"NO BIN",Main[[#This Row],[Current FXD]]))</f>
        <v>-----</v>
      </c>
      <c r="E39" s="42"/>
      <c r="F39" s="70"/>
      <c r="G39" s="71"/>
      <c r="H39" s="42"/>
      <c r="I39" s="42" t="str">
        <f>IF(Main[[#This Row],[Current FXD]]=Main[[#This Row],[Bin]],Main[[#This Row],[Total]],"------")</f>
        <v>------</v>
      </c>
      <c r="J39" s="44" t="str">
        <f>IFERROR(IFERROR(VLOOKUP(Main[[#This Row],[Article]],binmax,10,FALSE)*10,VLOOKUP($B39,binmax,10,FALSE)*10),"------")</f>
        <v>------</v>
      </c>
      <c r="K39" s="44" t="str">
        <f>IFERROR(IFERROR(VLOOKUP(Main[[#This Row],[Article]],binmax,11,FALSE)*10,VLOOKUP($B39,binmax,11,FALSE)*10),"------")</f>
        <v>------</v>
      </c>
      <c r="L39" s="44" t="str">
        <f>IFERROR(IFERROR(VLOOKUP(Main[[#This Row],[Article]],binmax,12,FALSE)*10,VLOOKUP($B39,binmax,12,FALSE)*10),"------")</f>
        <v>------</v>
      </c>
      <c r="M39" s="42"/>
      <c r="N39" s="42" t="str">
        <f>IF(Main[[#This Row],[Current FXD]]=Main[[#This Row],[Bin]],CONCATENATE(AB39,"/",AC39,"/",AD39),"-----/-----/-----")</f>
        <v>-----/-----/-----</v>
      </c>
      <c r="O39" s="42" t="str">
        <f>IFERROR(VLOOKUP(Main[[#This Row],[Article]],binmax,4,FALSE),"------")</f>
        <v>------</v>
      </c>
      <c r="P39" s="42" t="str">
        <f>IFERROR(VLOOKUP(Main[[#This Row],[Article]],binmax,6,FALSE),"------")</f>
        <v>------</v>
      </c>
      <c r="Q3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9" s="45" t="str">
        <f>IFERROR(VLOOKUP(Main[[#This Row],[Article]],binmax,5,FALSE),"------")</f>
        <v>------</v>
      </c>
      <c r="S39" s="42"/>
      <c r="T39" s="42" t="str">
        <f>IFERROR(VLOOKUP(Main[[#This Row],[Article]],binmax,2,FALSE),"--------")</f>
        <v>--------</v>
      </c>
      <c r="U39" s="92" t="str">
        <f t="shared" si="1"/>
        <v>P</v>
      </c>
      <c r="V39" s="92" t="str">
        <f t="shared" si="2"/>
        <v>C</v>
      </c>
      <c r="W39" s="46"/>
      <c r="X39" s="46"/>
      <c r="Y39" s="46"/>
      <c r="Z39" s="47"/>
      <c r="AA39" s="47" t="str">
        <f>IF(Main[[#This Row],[total ea unf]]="Empty","Empty",IFERROR(INT(Main[[#This Row],[total ea unf]]/1)*1/VLOOKUP(Main[[#This Row],[Article]],binmax,3,FALSE),"-----"))</f>
        <v>-----</v>
      </c>
      <c r="AB39" s="47" t="str">
        <f>IFERROR(INT(Main[[#This Row],[avlvl ea unf]]/1)*1/VLOOKUP(Main[[#This Row],[Article]],binmax,3,FALSE),"-----")</f>
        <v>-----</v>
      </c>
      <c r="AC39" s="47" t="str">
        <f>IFERROR(INT(Main[[#This Row],[pick ea unf]]/1)*1/VLOOKUP(Main[[#This Row],[Article]],binmax,3,FALSE),"-----")</f>
        <v>-----</v>
      </c>
      <c r="AD39" s="47" t="str">
        <f>IFERROR(INT(Main[[#This Row],[putaway ea unf]]/1)*1/VLOOKUP(Main[[#This Row],[Article]],binmax,3,FALSE),"-----")</f>
        <v>-----</v>
      </c>
      <c r="AE39" s="48"/>
    </row>
    <row r="40" spans="1:31" s="58" customFormat="1" x14ac:dyDescent="0.25">
      <c r="A40" s="42"/>
      <c r="B40" s="88" t="str">
        <f>IF(Main[[#This Row],[Search]]="","-----",IFERROR(VLOOKUP(Main[[#This Row],[Search]],FXD_in_use!A:B,2,FALSE),Main[[#This Row],[Search]]))</f>
        <v>-----</v>
      </c>
      <c r="C40" s="42" t="str">
        <f>IF(Main[[#This Row],[Search]]="","-----",IFERROR(VLOOKUP(Main[[#This Row],[Search]],FXD_in_use!B:C,2,FALSE),Main[[#This Row],[Search]]))</f>
        <v>-----</v>
      </c>
      <c r="D40" s="43" t="str">
        <f>IF(Main[[#This Row],[Current FXD]]="-----","-----",IF(Main[[#This Row],[Article]]=Main[[#This Row],[Current FXD]],"NO BIN",Main[[#This Row],[Current FXD]]))</f>
        <v>-----</v>
      </c>
      <c r="E40" s="42"/>
      <c r="F40" s="70"/>
      <c r="G40" s="71"/>
      <c r="H40" s="42"/>
      <c r="I40" s="42" t="str">
        <f>IF(Main[[#This Row],[Current FXD]]=Main[[#This Row],[Bin]],Main[[#This Row],[Total]],"------")</f>
        <v>------</v>
      </c>
      <c r="J40" s="44" t="str">
        <f>IFERROR(IFERROR(VLOOKUP(Main[[#This Row],[Article]],binmax,10,FALSE)*10,VLOOKUP($B40,binmax,10,FALSE)*10),"------")</f>
        <v>------</v>
      </c>
      <c r="K40" s="44" t="str">
        <f>IFERROR(IFERROR(VLOOKUP(Main[[#This Row],[Article]],binmax,11,FALSE)*10,VLOOKUP($B40,binmax,11,FALSE)*10),"------")</f>
        <v>------</v>
      </c>
      <c r="L40" s="44" t="str">
        <f>IFERROR(IFERROR(VLOOKUP(Main[[#This Row],[Article]],binmax,12,FALSE)*10,VLOOKUP($B40,binmax,12,FALSE)*10),"------")</f>
        <v>------</v>
      </c>
      <c r="M40" s="42"/>
      <c r="N40" s="42" t="str">
        <f>IF(Main[[#This Row],[Current FXD]]=Main[[#This Row],[Bin]],CONCATENATE(AB40,"/",AC40,"/",AD40),"-----/-----/-----")</f>
        <v>-----/-----/-----</v>
      </c>
      <c r="O40" s="42" t="str">
        <f>IFERROR(VLOOKUP(Main[[#This Row],[Article]],binmax,4,FALSE),"------")</f>
        <v>------</v>
      </c>
      <c r="P40" s="42" t="str">
        <f>IFERROR(VLOOKUP(Main[[#This Row],[Article]],binmax,6,FALSE),"------")</f>
        <v>------</v>
      </c>
      <c r="Q4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0" s="45" t="str">
        <f>IFERROR(VLOOKUP(Main[[#This Row],[Article]],binmax,5,FALSE),"------")</f>
        <v>------</v>
      </c>
      <c r="S40" s="42"/>
      <c r="T40" s="42" t="str">
        <f>IFERROR(VLOOKUP(Main[[#This Row],[Article]],binmax,2,FALSE),"--------")</f>
        <v>--------</v>
      </c>
      <c r="U40" s="92" t="str">
        <f t="shared" si="1"/>
        <v>P</v>
      </c>
      <c r="V40" s="92" t="str">
        <f t="shared" si="2"/>
        <v>C</v>
      </c>
      <c r="W40" s="46"/>
      <c r="X40" s="46"/>
      <c r="Y40" s="46"/>
      <c r="Z40" s="47"/>
      <c r="AA40" s="47" t="str">
        <f>IF(Main[[#This Row],[total ea unf]]="Empty","Empty",IFERROR(INT(Main[[#This Row],[total ea unf]]/1)*1/VLOOKUP(Main[[#This Row],[Article]],binmax,3,FALSE),"-----"))</f>
        <v>-----</v>
      </c>
      <c r="AB40" s="47" t="str">
        <f>IFERROR(INT(Main[[#This Row],[avlvl ea unf]]/1)*1/VLOOKUP(Main[[#This Row],[Article]],binmax,3,FALSE),"-----")</f>
        <v>-----</v>
      </c>
      <c r="AC40" s="47" t="str">
        <f>IFERROR(INT(Main[[#This Row],[pick ea unf]]/1)*1/VLOOKUP(Main[[#This Row],[Article]],binmax,3,FALSE),"-----")</f>
        <v>-----</v>
      </c>
      <c r="AD40" s="47" t="str">
        <f>IFERROR(INT(Main[[#This Row],[putaway ea unf]]/1)*1/VLOOKUP(Main[[#This Row],[Article]],binmax,3,FALSE),"-----")</f>
        <v>-----</v>
      </c>
      <c r="AE40" s="48"/>
    </row>
    <row r="41" spans="1:31" s="58" customFormat="1" x14ac:dyDescent="0.25">
      <c r="A41" s="42"/>
      <c r="B41" s="88" t="str">
        <f>IF(Main[[#This Row],[Search]]="","-----",IFERROR(VLOOKUP(Main[[#This Row],[Search]],FXD_in_use!A:B,2,FALSE),Main[[#This Row],[Search]]))</f>
        <v>-----</v>
      </c>
      <c r="C41" s="42" t="str">
        <f>IF(Main[[#This Row],[Search]]="","-----",IFERROR(VLOOKUP(Main[[#This Row],[Search]],FXD_in_use!B:C,2,FALSE),Main[[#This Row],[Search]]))</f>
        <v>-----</v>
      </c>
      <c r="D41" s="43" t="str">
        <f>IF(Main[[#This Row],[Current FXD]]="-----","-----",IF(Main[[#This Row],[Article]]=Main[[#This Row],[Current FXD]],"NO BIN",Main[[#This Row],[Current FXD]]))</f>
        <v>-----</v>
      </c>
      <c r="E41" s="42"/>
      <c r="F41" s="70"/>
      <c r="G41" s="71"/>
      <c r="H41" s="42"/>
      <c r="I41" s="42" t="str">
        <f>IF(Main[[#This Row],[Current FXD]]=Main[[#This Row],[Bin]],Main[[#This Row],[Total]],"------")</f>
        <v>------</v>
      </c>
      <c r="J41" s="44" t="str">
        <f>IFERROR(IFERROR(VLOOKUP(Main[[#This Row],[Article]],binmax,10,FALSE)*10,VLOOKUP($B41,binmax,10,FALSE)*10),"------")</f>
        <v>------</v>
      </c>
      <c r="K41" s="44" t="str">
        <f>IFERROR(IFERROR(VLOOKUP(Main[[#This Row],[Article]],binmax,11,FALSE)*10,VLOOKUP($B41,binmax,11,FALSE)*10),"------")</f>
        <v>------</v>
      </c>
      <c r="L41" s="44" t="str">
        <f>IFERROR(IFERROR(VLOOKUP(Main[[#This Row],[Article]],binmax,12,FALSE)*10,VLOOKUP($B41,binmax,12,FALSE)*10),"------")</f>
        <v>------</v>
      </c>
      <c r="M41" s="42"/>
      <c r="N41" s="42" t="str">
        <f>IF(Main[[#This Row],[Current FXD]]=Main[[#This Row],[Bin]],CONCATENATE(AB41,"/",AC41,"/",AD41),"-----/-----/-----")</f>
        <v>-----/-----/-----</v>
      </c>
      <c r="O41" s="42" t="str">
        <f>IFERROR(VLOOKUP(Main[[#This Row],[Article]],binmax,4,FALSE),"------")</f>
        <v>------</v>
      </c>
      <c r="P41" s="42" t="str">
        <f>IFERROR(VLOOKUP(Main[[#This Row],[Article]],binmax,6,FALSE),"------")</f>
        <v>------</v>
      </c>
      <c r="Q4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1" s="45" t="str">
        <f>IFERROR(VLOOKUP(Main[[#This Row],[Article]],binmax,5,FALSE),"------")</f>
        <v>------</v>
      </c>
      <c r="S41" s="42"/>
      <c r="T41" s="42" t="str">
        <f>IFERROR(VLOOKUP(Main[[#This Row],[Article]],binmax,2,FALSE),"--------")</f>
        <v>--------</v>
      </c>
      <c r="U41" s="92" t="str">
        <f t="shared" si="1"/>
        <v>P</v>
      </c>
      <c r="V41" s="92" t="str">
        <f t="shared" si="2"/>
        <v>C</v>
      </c>
      <c r="W41" s="46"/>
      <c r="X41" s="46"/>
      <c r="Y41" s="46"/>
      <c r="Z41" s="47"/>
      <c r="AA41" s="47" t="str">
        <f>IF(Main[[#This Row],[total ea unf]]="Empty","Empty",IFERROR(INT(Main[[#This Row],[total ea unf]]/1)*1/VLOOKUP(Main[[#This Row],[Article]],binmax,3,FALSE),"-----"))</f>
        <v>-----</v>
      </c>
      <c r="AB41" s="47" t="str">
        <f>IFERROR(INT(Main[[#This Row],[avlvl ea unf]]/1)*1/VLOOKUP(Main[[#This Row],[Article]],binmax,3,FALSE),"-----")</f>
        <v>-----</v>
      </c>
      <c r="AC41" s="47" t="str">
        <f>IFERROR(INT(Main[[#This Row],[pick ea unf]]/1)*1/VLOOKUP(Main[[#This Row],[Article]],binmax,3,FALSE),"-----")</f>
        <v>-----</v>
      </c>
      <c r="AD41" s="47" t="str">
        <f>IFERROR(INT(Main[[#This Row],[putaway ea unf]]/1)*1/VLOOKUP(Main[[#This Row],[Article]],binmax,3,FALSE),"-----")</f>
        <v>-----</v>
      </c>
      <c r="AE41" s="48"/>
    </row>
    <row r="42" spans="1:31" s="58" customFormat="1" x14ac:dyDescent="0.25">
      <c r="A42" s="42"/>
      <c r="B42" s="88" t="str">
        <f>IF(Main[[#This Row],[Search]]="","-----",IFERROR(VLOOKUP(Main[[#This Row],[Search]],FXD_in_use!A:B,2,FALSE),Main[[#This Row],[Search]]))</f>
        <v>-----</v>
      </c>
      <c r="C42" s="42" t="str">
        <f>IF(Main[[#This Row],[Search]]="","-----",IFERROR(VLOOKUP(Main[[#This Row],[Search]],FXD_in_use!B:C,2,FALSE),Main[[#This Row],[Search]]))</f>
        <v>-----</v>
      </c>
      <c r="D42" s="43" t="str">
        <f>IF(Main[[#This Row],[Current FXD]]="-----","-----",IF(Main[[#This Row],[Article]]=Main[[#This Row],[Current FXD]],"NO BIN",Main[[#This Row],[Current FXD]]))</f>
        <v>-----</v>
      </c>
      <c r="E42" s="42"/>
      <c r="F42" s="70"/>
      <c r="G42" s="71"/>
      <c r="H42" s="42"/>
      <c r="I42" s="42" t="str">
        <f>IF(Main[[#This Row],[Current FXD]]=Main[[#This Row],[Bin]],Main[[#This Row],[Total]],"------")</f>
        <v>------</v>
      </c>
      <c r="J42" s="44" t="str">
        <f>IFERROR(IFERROR(VLOOKUP(Main[[#This Row],[Article]],binmax,10,FALSE)*10,VLOOKUP($B42,binmax,10,FALSE)*10),"------")</f>
        <v>------</v>
      </c>
      <c r="K42" s="44" t="str">
        <f>IFERROR(IFERROR(VLOOKUP(Main[[#This Row],[Article]],binmax,11,FALSE)*10,VLOOKUP($B42,binmax,11,FALSE)*10),"------")</f>
        <v>------</v>
      </c>
      <c r="L42" s="44" t="str">
        <f>IFERROR(IFERROR(VLOOKUP(Main[[#This Row],[Article]],binmax,12,FALSE)*10,VLOOKUP($B42,binmax,12,FALSE)*10),"------")</f>
        <v>------</v>
      </c>
      <c r="M42" s="42"/>
      <c r="N42" s="42" t="str">
        <f>IF(Main[[#This Row],[Current FXD]]=Main[[#This Row],[Bin]],CONCATENATE(AB42,"/",AC42,"/",AD42),"-----/-----/-----")</f>
        <v>-----/-----/-----</v>
      </c>
      <c r="O42" s="42" t="str">
        <f>IFERROR(VLOOKUP(Main[[#This Row],[Article]],binmax,4,FALSE),"------")</f>
        <v>------</v>
      </c>
      <c r="P42" s="42" t="str">
        <f>IFERROR(VLOOKUP(Main[[#This Row],[Article]],binmax,6,FALSE),"------")</f>
        <v>------</v>
      </c>
      <c r="Q4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2" s="45" t="str">
        <f>IFERROR(VLOOKUP(Main[[#This Row],[Article]],binmax,5,FALSE),"------")</f>
        <v>------</v>
      </c>
      <c r="S42" s="42"/>
      <c r="T42" s="42" t="str">
        <f>IFERROR(VLOOKUP(Main[[#This Row],[Article]],binmax,2,FALSE),"--------")</f>
        <v>--------</v>
      </c>
      <c r="U42" s="92" t="str">
        <f t="shared" si="1"/>
        <v>P</v>
      </c>
      <c r="V42" s="92" t="str">
        <f t="shared" si="2"/>
        <v>C</v>
      </c>
      <c r="W42" s="46"/>
      <c r="X42" s="46"/>
      <c r="Y42" s="46"/>
      <c r="Z42" s="47"/>
      <c r="AA42" s="47" t="str">
        <f>IF(Main[[#This Row],[total ea unf]]="Empty","Empty",IFERROR(INT(Main[[#This Row],[total ea unf]]/1)*1/VLOOKUP(Main[[#This Row],[Article]],binmax,3,FALSE),"-----"))</f>
        <v>-----</v>
      </c>
      <c r="AB42" s="47" t="str">
        <f>IFERROR(INT(Main[[#This Row],[avlvl ea unf]]/1)*1/VLOOKUP(Main[[#This Row],[Article]],binmax,3,FALSE),"-----")</f>
        <v>-----</v>
      </c>
      <c r="AC42" s="47" t="str">
        <f>IFERROR(INT(Main[[#This Row],[pick ea unf]]/1)*1/VLOOKUP(Main[[#This Row],[Article]],binmax,3,FALSE),"-----")</f>
        <v>-----</v>
      </c>
      <c r="AD42" s="47" t="str">
        <f>IFERROR(INT(Main[[#This Row],[putaway ea unf]]/1)*1/VLOOKUP(Main[[#This Row],[Article]],binmax,3,FALSE),"-----")</f>
        <v>-----</v>
      </c>
      <c r="AE42" s="48"/>
    </row>
    <row r="43" spans="1:31" s="58" customFormat="1" x14ac:dyDescent="0.25">
      <c r="A43" s="42"/>
      <c r="B43" s="88" t="str">
        <f>IF(Main[[#This Row],[Search]]="","-----",IFERROR(VLOOKUP(Main[[#This Row],[Search]],FXD_in_use!A:B,2,FALSE),Main[[#This Row],[Search]]))</f>
        <v>-----</v>
      </c>
      <c r="C43" s="42" t="str">
        <f>IF(Main[[#This Row],[Search]]="","-----",IFERROR(VLOOKUP(Main[[#This Row],[Search]],FXD_in_use!B:C,2,FALSE),Main[[#This Row],[Search]]))</f>
        <v>-----</v>
      </c>
      <c r="D43" s="43" t="str">
        <f>IF(Main[[#This Row],[Current FXD]]="-----","-----",IF(Main[[#This Row],[Article]]=Main[[#This Row],[Current FXD]],"NO BIN",Main[[#This Row],[Current FXD]]))</f>
        <v>-----</v>
      </c>
      <c r="E43" s="42"/>
      <c r="F43" s="70"/>
      <c r="G43" s="71"/>
      <c r="H43" s="42"/>
      <c r="I43" s="42" t="str">
        <f>IF(Main[[#This Row],[Current FXD]]=Main[[#This Row],[Bin]],Main[[#This Row],[Total]],"------")</f>
        <v>------</v>
      </c>
      <c r="J43" s="44" t="str">
        <f>IFERROR(IFERROR(VLOOKUP(Main[[#This Row],[Article]],binmax,10,FALSE)*10,VLOOKUP($B43,binmax,10,FALSE)*10),"------")</f>
        <v>------</v>
      </c>
      <c r="K43" s="44" t="str">
        <f>IFERROR(IFERROR(VLOOKUP(Main[[#This Row],[Article]],binmax,11,FALSE)*10,VLOOKUP($B43,binmax,11,FALSE)*10),"------")</f>
        <v>------</v>
      </c>
      <c r="L43" s="44" t="str">
        <f>IFERROR(IFERROR(VLOOKUP(Main[[#This Row],[Article]],binmax,12,FALSE)*10,VLOOKUP($B43,binmax,12,FALSE)*10),"------")</f>
        <v>------</v>
      </c>
      <c r="M43" s="42"/>
      <c r="N43" s="42" t="str">
        <f>IF(Main[[#This Row],[Current FXD]]=Main[[#This Row],[Bin]],CONCATENATE(AB43,"/",AC43,"/",AD43),"-----/-----/-----")</f>
        <v>-----/-----/-----</v>
      </c>
      <c r="O43" s="42" t="str">
        <f>IFERROR(VLOOKUP(Main[[#This Row],[Article]],binmax,4,FALSE),"------")</f>
        <v>------</v>
      </c>
      <c r="P43" s="42" t="str">
        <f>IFERROR(VLOOKUP(Main[[#This Row],[Article]],binmax,6,FALSE),"------")</f>
        <v>------</v>
      </c>
      <c r="Q4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3" s="45" t="str">
        <f>IFERROR(VLOOKUP(Main[[#This Row],[Article]],binmax,5,FALSE),"------")</f>
        <v>------</v>
      </c>
      <c r="S43" s="42"/>
      <c r="T43" s="42" t="str">
        <f>IFERROR(VLOOKUP(Main[[#This Row],[Article]],binmax,2,FALSE),"--------")</f>
        <v>--------</v>
      </c>
      <c r="U43" s="92" t="str">
        <f t="shared" si="1"/>
        <v>P</v>
      </c>
      <c r="V43" s="92" t="str">
        <f t="shared" si="2"/>
        <v>C</v>
      </c>
      <c r="W43" s="46"/>
      <c r="X43" s="46"/>
      <c r="Y43" s="46"/>
      <c r="Z43" s="47"/>
      <c r="AA43" s="47" t="str">
        <f>IF(Main[[#This Row],[total ea unf]]="Empty","Empty",IFERROR(INT(Main[[#This Row],[total ea unf]]/1)*1/VLOOKUP(Main[[#This Row],[Article]],binmax,3,FALSE),"-----"))</f>
        <v>-----</v>
      </c>
      <c r="AB43" s="47" t="str">
        <f>IFERROR(INT(Main[[#This Row],[avlvl ea unf]]/1)*1/VLOOKUP(Main[[#This Row],[Article]],binmax,3,FALSE),"-----")</f>
        <v>-----</v>
      </c>
      <c r="AC43" s="47" t="str">
        <f>IFERROR(INT(Main[[#This Row],[pick ea unf]]/1)*1/VLOOKUP(Main[[#This Row],[Article]],binmax,3,FALSE),"-----")</f>
        <v>-----</v>
      </c>
      <c r="AD43" s="47" t="str">
        <f>IFERROR(INT(Main[[#This Row],[putaway ea unf]]/1)*1/VLOOKUP(Main[[#This Row],[Article]],binmax,3,FALSE),"-----")</f>
        <v>-----</v>
      </c>
      <c r="AE43" s="48"/>
    </row>
    <row r="44" spans="1:31" s="58" customFormat="1" x14ac:dyDescent="0.25">
      <c r="A44" s="42"/>
      <c r="B44" s="88" t="str">
        <f>IF(Main[[#This Row],[Search]]="","-----",IFERROR(VLOOKUP(Main[[#This Row],[Search]],FXD_in_use!A:B,2,FALSE),Main[[#This Row],[Search]]))</f>
        <v>-----</v>
      </c>
      <c r="C44" s="42" t="str">
        <f>IF(Main[[#This Row],[Search]]="","-----",IFERROR(VLOOKUP(Main[[#This Row],[Search]],FXD_in_use!B:C,2,FALSE),Main[[#This Row],[Search]]))</f>
        <v>-----</v>
      </c>
      <c r="D44" s="43" t="str">
        <f>IF(Main[[#This Row],[Current FXD]]="-----","-----",IF(Main[[#This Row],[Article]]=Main[[#This Row],[Current FXD]],"NO BIN",Main[[#This Row],[Current FXD]]))</f>
        <v>-----</v>
      </c>
      <c r="E44" s="42"/>
      <c r="F44" s="70"/>
      <c r="G44" s="71"/>
      <c r="H44" s="42"/>
      <c r="I44" s="42" t="str">
        <f>IF(Main[[#This Row],[Current FXD]]=Main[[#This Row],[Bin]],Main[[#This Row],[Total]],"------")</f>
        <v>------</v>
      </c>
      <c r="J44" s="44" t="str">
        <f>IFERROR(IFERROR(VLOOKUP(Main[[#This Row],[Article]],binmax,10,FALSE)*10,VLOOKUP($B44,binmax,10,FALSE)*10),"------")</f>
        <v>------</v>
      </c>
      <c r="K44" s="44" t="str">
        <f>IFERROR(IFERROR(VLOOKUP(Main[[#This Row],[Article]],binmax,11,FALSE)*10,VLOOKUP($B44,binmax,11,FALSE)*10),"------")</f>
        <v>------</v>
      </c>
      <c r="L44" s="44" t="str">
        <f>IFERROR(IFERROR(VLOOKUP(Main[[#This Row],[Article]],binmax,12,FALSE)*10,VLOOKUP($B44,binmax,12,FALSE)*10),"------")</f>
        <v>------</v>
      </c>
      <c r="M44" s="42"/>
      <c r="N44" s="42" t="str">
        <f>IF(Main[[#This Row],[Current FXD]]=Main[[#This Row],[Bin]],CONCATENATE(AB44,"/",AC44,"/",AD44),"-----/-----/-----")</f>
        <v>-----/-----/-----</v>
      </c>
      <c r="O44" s="42" t="str">
        <f>IFERROR(VLOOKUP(Main[[#This Row],[Article]],binmax,4,FALSE),"------")</f>
        <v>------</v>
      </c>
      <c r="P44" s="42" t="str">
        <f>IFERROR(VLOOKUP(Main[[#This Row],[Article]],binmax,6,FALSE),"------")</f>
        <v>------</v>
      </c>
      <c r="Q4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4" s="45" t="str">
        <f>IFERROR(VLOOKUP(Main[[#This Row],[Article]],binmax,5,FALSE),"------")</f>
        <v>------</v>
      </c>
      <c r="S44" s="42"/>
      <c r="T44" s="42" t="str">
        <f>IFERROR(VLOOKUP(Main[[#This Row],[Article]],binmax,2,FALSE),"--------")</f>
        <v>--------</v>
      </c>
      <c r="U44" s="92" t="str">
        <f t="shared" si="1"/>
        <v>P</v>
      </c>
      <c r="V44" s="92" t="str">
        <f t="shared" si="2"/>
        <v>C</v>
      </c>
      <c r="W44" s="46"/>
      <c r="X44" s="46"/>
      <c r="Y44" s="46"/>
      <c r="Z44" s="47"/>
      <c r="AA44" s="47" t="str">
        <f>IF(Main[[#This Row],[total ea unf]]="Empty","Empty",IFERROR(INT(Main[[#This Row],[total ea unf]]/1)*1/VLOOKUP(Main[[#This Row],[Article]],binmax,3,FALSE),"-----"))</f>
        <v>-----</v>
      </c>
      <c r="AB44" s="47" t="str">
        <f>IFERROR(INT(Main[[#This Row],[avlvl ea unf]]/1)*1/VLOOKUP(Main[[#This Row],[Article]],binmax,3,FALSE),"-----")</f>
        <v>-----</v>
      </c>
      <c r="AC44" s="47" t="str">
        <f>IFERROR(INT(Main[[#This Row],[pick ea unf]]/1)*1/VLOOKUP(Main[[#This Row],[Article]],binmax,3,FALSE),"-----")</f>
        <v>-----</v>
      </c>
      <c r="AD44" s="47" t="str">
        <f>IFERROR(INT(Main[[#This Row],[putaway ea unf]]/1)*1/VLOOKUP(Main[[#This Row],[Article]],binmax,3,FALSE),"-----")</f>
        <v>-----</v>
      </c>
      <c r="AE44" s="48"/>
    </row>
    <row r="45" spans="1:31" s="58" customFormat="1" x14ac:dyDescent="0.25">
      <c r="A45" s="42"/>
      <c r="B45" s="88" t="str">
        <f>IF(Main[[#This Row],[Search]]="","-----",IFERROR(VLOOKUP(Main[[#This Row],[Search]],FXD_in_use!A:B,2,FALSE),Main[[#This Row],[Search]]))</f>
        <v>-----</v>
      </c>
      <c r="C45" s="42" t="str">
        <f>IF(Main[[#This Row],[Search]]="","-----",IFERROR(VLOOKUP(Main[[#This Row],[Search]],FXD_in_use!B:C,2,FALSE),Main[[#This Row],[Search]]))</f>
        <v>-----</v>
      </c>
      <c r="D45" s="43" t="str">
        <f>IF(Main[[#This Row],[Current FXD]]="-----","-----",IF(Main[[#This Row],[Article]]=Main[[#This Row],[Current FXD]],"NO BIN",Main[[#This Row],[Current FXD]]))</f>
        <v>-----</v>
      </c>
      <c r="E45" s="42"/>
      <c r="F45" s="70"/>
      <c r="G45" s="71"/>
      <c r="H45" s="42"/>
      <c r="I45" s="42" t="str">
        <f>IF(Main[[#This Row],[Current FXD]]=Main[[#This Row],[Bin]],Main[[#This Row],[Total]],"------")</f>
        <v>------</v>
      </c>
      <c r="J45" s="44" t="str">
        <f>IFERROR(IFERROR(VLOOKUP(Main[[#This Row],[Article]],binmax,10,FALSE)*10,VLOOKUP($B45,binmax,10,FALSE)*10),"------")</f>
        <v>------</v>
      </c>
      <c r="K45" s="44" t="str">
        <f>IFERROR(IFERROR(VLOOKUP(Main[[#This Row],[Article]],binmax,11,FALSE)*10,VLOOKUP($B45,binmax,11,FALSE)*10),"------")</f>
        <v>------</v>
      </c>
      <c r="L45" s="44" t="str">
        <f>IFERROR(IFERROR(VLOOKUP(Main[[#This Row],[Article]],binmax,12,FALSE)*10,VLOOKUP($B45,binmax,12,FALSE)*10),"------")</f>
        <v>------</v>
      </c>
      <c r="M45" s="42"/>
      <c r="N45" s="42" t="str">
        <f>IF(Main[[#This Row],[Current FXD]]=Main[[#This Row],[Bin]],CONCATENATE(AB45,"/",AC45,"/",AD45),"-----/-----/-----")</f>
        <v>-----/-----/-----</v>
      </c>
      <c r="O45" s="42" t="str">
        <f>IFERROR(VLOOKUP(Main[[#This Row],[Article]],binmax,4,FALSE),"------")</f>
        <v>------</v>
      </c>
      <c r="P45" s="42" t="str">
        <f>IFERROR(VLOOKUP(Main[[#This Row],[Article]],binmax,6,FALSE),"------")</f>
        <v>------</v>
      </c>
      <c r="Q4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5" s="45" t="str">
        <f>IFERROR(VLOOKUP(Main[[#This Row],[Article]],binmax,5,FALSE),"------")</f>
        <v>------</v>
      </c>
      <c r="S45" s="42"/>
      <c r="T45" s="42" t="str">
        <f>IFERROR(VLOOKUP(Main[[#This Row],[Article]],binmax,2,FALSE),"--------")</f>
        <v>--------</v>
      </c>
      <c r="U45" s="92" t="str">
        <f t="shared" si="1"/>
        <v>P</v>
      </c>
      <c r="V45" s="92" t="str">
        <f t="shared" si="2"/>
        <v>C</v>
      </c>
      <c r="W45" s="46"/>
      <c r="X45" s="46"/>
      <c r="Y45" s="46"/>
      <c r="Z45" s="47"/>
      <c r="AA45" s="47" t="str">
        <f>IF(Main[[#This Row],[total ea unf]]="Empty","Empty",IFERROR(INT(Main[[#This Row],[total ea unf]]/1)*1/VLOOKUP(Main[[#This Row],[Article]],binmax,3,FALSE),"-----"))</f>
        <v>-----</v>
      </c>
      <c r="AB45" s="47" t="str">
        <f>IFERROR(INT(Main[[#This Row],[avlvl ea unf]]/1)*1/VLOOKUP(Main[[#This Row],[Article]],binmax,3,FALSE),"-----")</f>
        <v>-----</v>
      </c>
      <c r="AC45" s="47" t="str">
        <f>IFERROR(INT(Main[[#This Row],[pick ea unf]]/1)*1/VLOOKUP(Main[[#This Row],[Article]],binmax,3,FALSE),"-----")</f>
        <v>-----</v>
      </c>
      <c r="AD45" s="47" t="str">
        <f>IFERROR(INT(Main[[#This Row],[putaway ea unf]]/1)*1/VLOOKUP(Main[[#This Row],[Article]],binmax,3,FALSE),"-----")</f>
        <v>-----</v>
      </c>
      <c r="AE45" s="48"/>
    </row>
    <row r="46" spans="1:31" s="58" customFormat="1" x14ac:dyDescent="0.25">
      <c r="A46" s="42"/>
      <c r="B46" s="88" t="str">
        <f>IF(Main[[#This Row],[Search]]="","-----",IFERROR(VLOOKUP(Main[[#This Row],[Search]],FXD_in_use!A:B,2,FALSE),Main[[#This Row],[Search]]))</f>
        <v>-----</v>
      </c>
      <c r="C46" s="42" t="str">
        <f>IF(Main[[#This Row],[Search]]="","-----",IFERROR(VLOOKUP(Main[[#This Row],[Search]],FXD_in_use!B:C,2,FALSE),Main[[#This Row],[Search]]))</f>
        <v>-----</v>
      </c>
      <c r="D46" s="43" t="str">
        <f>IF(Main[[#This Row],[Current FXD]]="-----","-----",IF(Main[[#This Row],[Article]]=Main[[#This Row],[Current FXD]],"NO BIN",Main[[#This Row],[Current FXD]]))</f>
        <v>-----</v>
      </c>
      <c r="E46" s="49"/>
      <c r="F46" s="70"/>
      <c r="G46" s="71"/>
      <c r="H46" s="42"/>
      <c r="I46" s="42" t="str">
        <f>IF(Main[[#This Row],[Current FXD]]=Main[[#This Row],[Bin]],Main[[#This Row],[Total]],"------")</f>
        <v>------</v>
      </c>
      <c r="J46" s="44" t="str">
        <f>IFERROR(IFERROR(VLOOKUP(Main[[#This Row],[Article]],binmax,10,FALSE)*10,VLOOKUP($B46,binmax,10,FALSE)*10),"------")</f>
        <v>------</v>
      </c>
      <c r="K46" s="44" t="str">
        <f>IFERROR(IFERROR(VLOOKUP(Main[[#This Row],[Article]],binmax,11,FALSE)*10,VLOOKUP($B46,binmax,11,FALSE)*10),"------")</f>
        <v>------</v>
      </c>
      <c r="L46" s="44" t="str">
        <f>IFERROR(IFERROR(VLOOKUP(Main[[#This Row],[Article]],binmax,12,FALSE)*10,VLOOKUP($B46,binmax,12,FALSE)*10),"------")</f>
        <v>------</v>
      </c>
      <c r="M46" s="42"/>
      <c r="N46" s="42" t="str">
        <f>IF(Main[[#This Row],[Current FXD]]=Main[[#This Row],[Bin]],CONCATENATE(AB46,"/",AC46,"/",AD46),"-----/-----/-----")</f>
        <v>-----/-----/-----</v>
      </c>
      <c r="O46" s="42" t="str">
        <f>IFERROR(VLOOKUP(Main[[#This Row],[Article]],binmax,4,FALSE),"------")</f>
        <v>------</v>
      </c>
      <c r="P46" s="42" t="str">
        <f>IFERROR(VLOOKUP(Main[[#This Row],[Article]],binmax,6,FALSE),"------")</f>
        <v>------</v>
      </c>
      <c r="Q4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6" s="45" t="str">
        <f>IFERROR(VLOOKUP(Main[[#This Row],[Article]],binmax,5,FALSE),"------")</f>
        <v>------</v>
      </c>
      <c r="S46" s="42"/>
      <c r="T46" s="42" t="str">
        <f>IFERROR(VLOOKUP(Main[[#This Row],[Article]],binmax,2,FALSE),"--------")</f>
        <v>--------</v>
      </c>
      <c r="U46" s="92" t="str">
        <f t="shared" si="1"/>
        <v>P</v>
      </c>
      <c r="V46" s="92" t="str">
        <f t="shared" si="2"/>
        <v>C</v>
      </c>
      <c r="W46" s="46"/>
      <c r="X46" s="46"/>
      <c r="Y46" s="46"/>
      <c r="Z46" s="46"/>
      <c r="AA46" s="47" t="str">
        <f>IF(Main[[#This Row],[total ea unf]]="Empty","Empty",IFERROR(INT(Main[[#This Row],[total ea unf]]/1)*1/VLOOKUP(Main[[#This Row],[Article]],binmax,3,FALSE),"-----"))</f>
        <v>-----</v>
      </c>
      <c r="AB46" s="47" t="str">
        <f>IFERROR(INT(Main[[#This Row],[avlvl ea unf]]/1)*1/VLOOKUP(Main[[#This Row],[Article]],binmax,3,FALSE),"-----")</f>
        <v>-----</v>
      </c>
      <c r="AC46" s="47" t="str">
        <f>IFERROR(INT(Main[[#This Row],[pick ea unf]]/1)*1/VLOOKUP(Main[[#This Row],[Article]],binmax,3,FALSE),"-----")</f>
        <v>-----</v>
      </c>
      <c r="AD46" s="47" t="str">
        <f>IFERROR(INT(Main[[#This Row],[putaway ea unf]]/1)*1/VLOOKUP(Main[[#This Row],[Article]],binmax,3,FALSE),"-----")</f>
        <v>-----</v>
      </c>
      <c r="AE46" s="48"/>
    </row>
    <row r="47" spans="1:31" s="58" customFormat="1" x14ac:dyDescent="0.25">
      <c r="A47" s="42"/>
      <c r="B47" s="88" t="str">
        <f>IF(Main[[#This Row],[Search]]="","-----",IFERROR(VLOOKUP(Main[[#This Row],[Search]],FXD_in_use!A:B,2,FALSE),Main[[#This Row],[Search]]))</f>
        <v>-----</v>
      </c>
      <c r="C47" s="42" t="str">
        <f>IF(Main[[#This Row],[Search]]="","-----",IFERROR(VLOOKUP(Main[[#This Row],[Search]],FXD_in_use!B:C,2,FALSE),Main[[#This Row],[Search]]))</f>
        <v>-----</v>
      </c>
      <c r="D47" s="43" t="str">
        <f>IF(Main[[#This Row],[Current FXD]]="-----","-----",IF(Main[[#This Row],[Article]]=Main[[#This Row],[Current FXD]],"NO BIN",Main[[#This Row],[Current FXD]]))</f>
        <v>-----</v>
      </c>
      <c r="E47" s="49"/>
      <c r="F47" s="70"/>
      <c r="G47" s="71"/>
      <c r="H47" s="42"/>
      <c r="I47" s="42" t="str">
        <f>IF(Main[[#This Row],[Current FXD]]=Main[[#This Row],[Bin]],Main[[#This Row],[Total]],"------")</f>
        <v>------</v>
      </c>
      <c r="J47" s="44" t="str">
        <f>IFERROR(IFERROR(VLOOKUP(Main[[#This Row],[Article]],binmax,10,FALSE)*10,VLOOKUP($B47,binmax,10,FALSE)*10),"------")</f>
        <v>------</v>
      </c>
      <c r="K47" s="44" t="str">
        <f>IFERROR(IFERROR(VLOOKUP(Main[[#This Row],[Article]],binmax,11,FALSE)*10,VLOOKUP($B47,binmax,11,FALSE)*10),"------")</f>
        <v>------</v>
      </c>
      <c r="L47" s="44" t="str">
        <f>IFERROR(IFERROR(VLOOKUP(Main[[#This Row],[Article]],binmax,12,FALSE)*10,VLOOKUP($B47,binmax,12,FALSE)*10),"------")</f>
        <v>------</v>
      </c>
      <c r="M47" s="42"/>
      <c r="N47" s="42" t="str">
        <f>IF(Main[[#This Row],[Current FXD]]=Main[[#This Row],[Bin]],CONCATENATE(AB47,"/",AC47,"/",AD47),"-----/-----/-----")</f>
        <v>-----/-----/-----</v>
      </c>
      <c r="O47" s="42" t="str">
        <f>IFERROR(VLOOKUP(Main[[#This Row],[Article]],binmax,4,FALSE),"------")</f>
        <v>------</v>
      </c>
      <c r="P47" s="42" t="str">
        <f>IFERROR(VLOOKUP(Main[[#This Row],[Article]],binmax,6,FALSE),"------")</f>
        <v>------</v>
      </c>
      <c r="Q4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7" s="45" t="str">
        <f>IFERROR(VLOOKUP(Main[[#This Row],[Article]],binmax,5,FALSE),"------")</f>
        <v>------</v>
      </c>
      <c r="S47" s="42"/>
      <c r="T47" s="42" t="str">
        <f>IFERROR(VLOOKUP(Main[[#This Row],[Article]],binmax,2,FALSE),"--------")</f>
        <v>--------</v>
      </c>
      <c r="U47" s="92" t="str">
        <f t="shared" si="1"/>
        <v>P</v>
      </c>
      <c r="V47" s="92" t="str">
        <f t="shared" si="2"/>
        <v>C</v>
      </c>
      <c r="W47" s="52"/>
      <c r="X47" s="53"/>
      <c r="Y47" s="46"/>
      <c r="Z47" s="47"/>
      <c r="AA47" s="47" t="str">
        <f>IF(Main[[#This Row],[total ea unf]]="Empty","Empty",IFERROR(INT(Main[[#This Row],[total ea unf]]/1)*1/VLOOKUP(Main[[#This Row],[Article]],binmax,3,FALSE),"-----"))</f>
        <v>-----</v>
      </c>
      <c r="AB47" s="47" t="str">
        <f>IFERROR(INT(Main[[#This Row],[avlvl ea unf]]/1)*1/VLOOKUP(Main[[#This Row],[Article]],binmax,3,FALSE),"-----")</f>
        <v>-----</v>
      </c>
      <c r="AC47" s="36" t="str">
        <f>IFERROR(INT(Main[[#This Row],[pick ea unf]]/1)*1/VLOOKUP(Main[[#This Row],[Article]],binmax,3,FALSE),"-----")</f>
        <v>-----</v>
      </c>
      <c r="AD47" s="47" t="str">
        <f>IFERROR(INT(Main[[#This Row],[putaway ea unf]]/1)*1/VLOOKUP(Main[[#This Row],[Article]],binmax,3,FALSE),"-----")</f>
        <v>-----</v>
      </c>
      <c r="AE47" s="48"/>
    </row>
    <row r="48" spans="1:31" s="58" customFormat="1" x14ac:dyDescent="0.25">
      <c r="A48" s="42"/>
      <c r="B48" s="88" t="str">
        <f>IF(Main[[#This Row],[Search]]="","-----",IFERROR(VLOOKUP(Main[[#This Row],[Search]],FXD_in_use!A:B,2,FALSE),Main[[#This Row],[Search]]))</f>
        <v>-----</v>
      </c>
      <c r="C48" s="42" t="str">
        <f>IF(Main[[#This Row],[Search]]="","-----",IFERROR(VLOOKUP(Main[[#This Row],[Search]],FXD_in_use!B:C,2,FALSE),Main[[#This Row],[Search]]))</f>
        <v>-----</v>
      </c>
      <c r="D48" s="43" t="str">
        <f>IF(Main[[#This Row],[Current FXD]]="-----","-----",IF(Main[[#This Row],[Article]]=Main[[#This Row],[Current FXD]],"NO BIN",Main[[#This Row],[Current FXD]]))</f>
        <v>-----</v>
      </c>
      <c r="E48" s="49"/>
      <c r="F48" s="70"/>
      <c r="G48" s="71"/>
      <c r="H48" s="42"/>
      <c r="I48" s="42" t="str">
        <f>IF(Main[[#This Row],[Current FXD]]=Main[[#This Row],[Bin]],Main[[#This Row],[Total]],"------")</f>
        <v>------</v>
      </c>
      <c r="J48" s="44" t="str">
        <f>IFERROR(IFERROR(VLOOKUP(Main[[#This Row],[Article]],binmax,10,FALSE)*10,VLOOKUP($B48,binmax,10,FALSE)*10),"------")</f>
        <v>------</v>
      </c>
      <c r="K48" s="44" t="str">
        <f>IFERROR(IFERROR(VLOOKUP(Main[[#This Row],[Article]],binmax,11,FALSE)*10,VLOOKUP($B48,binmax,11,FALSE)*10),"------")</f>
        <v>------</v>
      </c>
      <c r="L48" s="44" t="str">
        <f>IFERROR(IFERROR(VLOOKUP(Main[[#This Row],[Article]],binmax,12,FALSE)*10,VLOOKUP($B48,binmax,12,FALSE)*10),"------")</f>
        <v>------</v>
      </c>
      <c r="M48" s="42"/>
      <c r="N48" s="42" t="str">
        <f>IF(Main[[#This Row],[Current FXD]]=Main[[#This Row],[Bin]],CONCATENATE(AB48,"/",AC48,"/",AD48),"-----/-----/-----")</f>
        <v>-----/-----/-----</v>
      </c>
      <c r="O48" s="42" t="str">
        <f>IFERROR(VLOOKUP(Main[[#This Row],[Article]],binmax,4,FALSE),"------")</f>
        <v>------</v>
      </c>
      <c r="P48" s="42" t="str">
        <f>IFERROR(VLOOKUP(Main[[#This Row],[Article]],binmax,6,FALSE),"------")</f>
        <v>------</v>
      </c>
      <c r="Q4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8" s="45" t="str">
        <f>IFERROR(VLOOKUP(Main[[#This Row],[Article]],binmax,5,FALSE),"------")</f>
        <v>------</v>
      </c>
      <c r="S48" s="42"/>
      <c r="T48" s="42" t="str">
        <f>IFERROR(VLOOKUP(Main[[#This Row],[Article]],binmax,2,FALSE),"--------")</f>
        <v>--------</v>
      </c>
      <c r="U48" s="92" t="str">
        <f t="shared" si="1"/>
        <v>P</v>
      </c>
      <c r="V48" s="92" t="str">
        <f t="shared" si="2"/>
        <v>C</v>
      </c>
      <c r="W48" s="52"/>
      <c r="X48" s="53"/>
      <c r="Y48" s="46"/>
      <c r="Z48" s="47"/>
      <c r="AA48" s="47" t="str">
        <f>IF(Main[[#This Row],[total ea unf]]="Empty","Empty",IFERROR(INT(Main[[#This Row],[total ea unf]]/1)*1/VLOOKUP(Main[[#This Row],[Article]],binmax,3,FALSE),"-----"))</f>
        <v>-----</v>
      </c>
      <c r="AB48" s="47" t="str">
        <f>IFERROR(INT(Main[[#This Row],[avlvl ea unf]]/1)*1/VLOOKUP(Main[[#This Row],[Article]],binmax,3,FALSE),"-----")</f>
        <v>-----</v>
      </c>
      <c r="AC48" s="36" t="str">
        <f>IFERROR(INT(Main[[#This Row],[pick ea unf]]/1)*1/VLOOKUP(Main[[#This Row],[Article]],binmax,3,FALSE),"-----")</f>
        <v>-----</v>
      </c>
      <c r="AD48" s="47" t="str">
        <f>IFERROR(INT(Main[[#This Row],[putaway ea unf]]/1)*1/VLOOKUP(Main[[#This Row],[Article]],binmax,3,FALSE),"-----")</f>
        <v>-----</v>
      </c>
      <c r="AE48" s="48"/>
    </row>
    <row r="49" spans="1:31" x14ac:dyDescent="0.25">
      <c r="A49" s="42"/>
      <c r="B49" s="88" t="str">
        <f>IF(Main[[#This Row],[Search]]="","-----",IFERROR(VLOOKUP(Main[[#This Row],[Search]],FXD_in_use!A:B,2,FALSE),Main[[#This Row],[Search]]))</f>
        <v>-----</v>
      </c>
      <c r="C49" s="42" t="str">
        <f>IF(Main[[#This Row],[Search]]="","-----",IFERROR(VLOOKUP(Main[[#This Row],[Search]],FXD_in_use!B:C,2,FALSE),Main[[#This Row],[Search]]))</f>
        <v>-----</v>
      </c>
      <c r="D49" s="43" t="str">
        <f>IF(Main[[#This Row],[Current FXD]]="-----","-----",IF(Main[[#This Row],[Article]]=Main[[#This Row],[Current FXD]],"NO BIN",Main[[#This Row],[Current FXD]]))</f>
        <v>-----</v>
      </c>
      <c r="E49" s="42"/>
      <c r="F49" s="70"/>
      <c r="G49" s="71"/>
      <c r="H49" s="42"/>
      <c r="I49" s="42" t="str">
        <f>IF(Main[[#This Row],[Current FXD]]=Main[[#This Row],[Bin]],Main[[#This Row],[Total]],"------")</f>
        <v>------</v>
      </c>
      <c r="J49" s="44" t="str">
        <f>IFERROR(IFERROR(VLOOKUP(Main[[#This Row],[Article]],binmax,10,FALSE)*10,VLOOKUP($B49,binmax,10,FALSE)*10),"------")</f>
        <v>------</v>
      </c>
      <c r="K49" s="44" t="str">
        <f>IFERROR(IFERROR(VLOOKUP(Main[[#This Row],[Article]],binmax,11,FALSE)*10,VLOOKUP($B49,binmax,11,FALSE)*10),"------")</f>
        <v>------</v>
      </c>
      <c r="L49" s="44" t="str">
        <f>IFERROR(IFERROR(VLOOKUP(Main[[#This Row],[Article]],binmax,12,FALSE)*10,VLOOKUP($B49,binmax,12,FALSE)*10),"------")</f>
        <v>------</v>
      </c>
      <c r="M49" s="42"/>
      <c r="N49" s="42" t="str">
        <f>IF(Main[[#This Row],[Current FXD]]=Main[[#This Row],[Bin]],CONCATENATE(AB49,"/",AC49,"/",AD49),"-----/-----/-----")</f>
        <v>-----/-----/-----</v>
      </c>
      <c r="O49" s="42" t="str">
        <f>IFERROR(VLOOKUP(Main[[#This Row],[Article]],binmax,4,FALSE),"------")</f>
        <v>------</v>
      </c>
      <c r="P49" s="42" t="str">
        <f>IFERROR(VLOOKUP(Main[[#This Row],[Article]],binmax,6,FALSE),"------")</f>
        <v>------</v>
      </c>
      <c r="Q4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9" s="45" t="str">
        <f>IFERROR(VLOOKUP(Main[[#This Row],[Article]],binmax,5,FALSE),"------")</f>
        <v>------</v>
      </c>
      <c r="S49" s="42"/>
      <c r="T49" s="42" t="str">
        <f>IFERROR(VLOOKUP(Main[[#This Row],[Article]],binmax,2,FALSE),"--------")</f>
        <v>--------</v>
      </c>
      <c r="U49" s="92" t="str">
        <f t="shared" si="1"/>
        <v>P</v>
      </c>
      <c r="V49" s="92" t="str">
        <f t="shared" si="2"/>
        <v>C</v>
      </c>
      <c r="W49" s="54"/>
      <c r="X49" s="55"/>
      <c r="Y49" s="56"/>
      <c r="Z49" s="57"/>
      <c r="AA49" s="47" t="str">
        <f>IF(Main[[#This Row],[total ea unf]]="Empty","Empty",IFERROR(INT(Main[[#This Row],[total ea unf]]/1)*1/VLOOKUP(Main[[#This Row],[Article]],binmax,3,FALSE),"-----"))</f>
        <v>-----</v>
      </c>
      <c r="AB49" s="47" t="str">
        <f>IFERROR(INT(Main[[#This Row],[avlvl ea unf]]/1)*1/VLOOKUP(Main[[#This Row],[Article]],binmax,3,FALSE),"-----")</f>
        <v>-----</v>
      </c>
      <c r="AC49" s="36" t="str">
        <f>IFERROR(INT(Main[[#This Row],[pick ea unf]]/1)*1/VLOOKUP(Main[[#This Row],[Article]],binmax,3,FALSE),"-----")</f>
        <v>-----</v>
      </c>
      <c r="AD49" s="47" t="str">
        <f>IFERROR(INT(Main[[#This Row],[putaway ea unf]]/1)*1/VLOOKUP(Main[[#This Row],[Article]],binmax,3,FALSE),"-----")</f>
        <v>-----</v>
      </c>
      <c r="AE49" s="48"/>
    </row>
    <row r="50" spans="1:31" x14ac:dyDescent="0.25">
      <c r="A50" s="42"/>
      <c r="B50" s="88" t="str">
        <f>IF(Main[[#This Row],[Search]]="","-----",IFERROR(VLOOKUP(Main[[#This Row],[Search]],FXD_in_use!A:B,2,FALSE),Main[[#This Row],[Search]]))</f>
        <v>-----</v>
      </c>
      <c r="C50" s="42" t="str">
        <f>IF(Main[[#This Row],[Search]]="","-----",IFERROR(VLOOKUP(Main[[#This Row],[Search]],FXD_in_use!B:C,2,FALSE),Main[[#This Row],[Search]]))</f>
        <v>-----</v>
      </c>
      <c r="D50" s="43" t="str">
        <f>IF(Main[[#This Row],[Current FXD]]="-----","-----",IF(Main[[#This Row],[Article]]=Main[[#This Row],[Current FXD]],"NO BIN",Main[[#This Row],[Current FXD]]))</f>
        <v>-----</v>
      </c>
      <c r="E50" s="42"/>
      <c r="F50" s="70"/>
      <c r="G50" s="71"/>
      <c r="H50" s="42"/>
      <c r="I50" s="42" t="str">
        <f>IF(Main[[#This Row],[Current FXD]]=Main[[#This Row],[Bin]],Main[[#This Row],[Total]],"------")</f>
        <v>------</v>
      </c>
      <c r="J50" s="44" t="str">
        <f>IFERROR(IFERROR(VLOOKUP(Main[[#This Row],[Article]],binmax,10,FALSE)*10,VLOOKUP($B50,binmax,10,FALSE)*10),"------")</f>
        <v>------</v>
      </c>
      <c r="K50" s="44" t="str">
        <f>IFERROR(IFERROR(VLOOKUP(Main[[#This Row],[Article]],binmax,11,FALSE)*10,VLOOKUP($B50,binmax,11,FALSE)*10),"------")</f>
        <v>------</v>
      </c>
      <c r="L50" s="44" t="str">
        <f>IFERROR(IFERROR(VLOOKUP(Main[[#This Row],[Article]],binmax,12,FALSE)*10,VLOOKUP($B50,binmax,12,FALSE)*10),"------")</f>
        <v>------</v>
      </c>
      <c r="M50" s="42"/>
      <c r="N50" s="42" t="str">
        <f>IF(Main[[#This Row],[Current FXD]]=Main[[#This Row],[Bin]],CONCATENATE(AB50,"/",AC50,"/",AD50),"-----/-----/-----")</f>
        <v>-----/-----/-----</v>
      </c>
      <c r="O50" s="42" t="str">
        <f>IFERROR(VLOOKUP(Main[[#This Row],[Article]],binmax,4,FALSE),"------")</f>
        <v>------</v>
      </c>
      <c r="P50" s="42" t="str">
        <f>IFERROR(VLOOKUP(Main[[#This Row],[Article]],binmax,6,FALSE),"------")</f>
        <v>------</v>
      </c>
      <c r="Q5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0" s="45" t="str">
        <f>IFERROR(VLOOKUP(Main[[#This Row],[Article]],binmax,5,FALSE),"------")</f>
        <v>------</v>
      </c>
      <c r="S50" s="42"/>
      <c r="T50" s="42" t="str">
        <f>IFERROR(VLOOKUP(Main[[#This Row],[Article]],binmax,2,FALSE),"--------")</f>
        <v>--------</v>
      </c>
      <c r="U50" s="92" t="str">
        <f t="shared" ref="U50:U81" si="3">HYPERLINK(CONCATENATE("T:\Distribution Centre\RDC Department Shared\Cubiscan photos",,"\",A50,"-pac.jpg"),"P")</f>
        <v>P</v>
      </c>
      <c r="V50" s="92" t="str">
        <f t="shared" ref="V50:V81" si="4">HYPERLINK(CONCATENATE("T:\Distribution Centre\RDC Department Shared\Cubiscan photos",,"\",A50,"-car.jpg"),"C")</f>
        <v>C</v>
      </c>
      <c r="W50" s="54"/>
      <c r="X50" s="55"/>
      <c r="Y50" s="56"/>
      <c r="Z50" s="57"/>
      <c r="AA50" s="47" t="str">
        <f>IF(Main[[#This Row],[total ea unf]]="Empty","Empty",IFERROR(INT(Main[[#This Row],[total ea unf]]/1)*1/VLOOKUP(Main[[#This Row],[Article]],binmax,3,FALSE),"-----"))</f>
        <v>-----</v>
      </c>
      <c r="AB50" s="47" t="str">
        <f>IFERROR(INT(Main[[#This Row],[avlvl ea unf]]/1)*1/VLOOKUP(Main[[#This Row],[Article]],binmax,3,FALSE),"-----")</f>
        <v>-----</v>
      </c>
      <c r="AC50" s="36" t="str">
        <f>IFERROR(INT(Main[[#This Row],[pick ea unf]]/1)*1/VLOOKUP(Main[[#This Row],[Article]],binmax,3,FALSE),"-----")</f>
        <v>-----</v>
      </c>
      <c r="AD50" s="36" t="str">
        <f>IFERROR(INT(Main[[#This Row],[putaway ea unf]]/1)*1/VLOOKUP(Main[[#This Row],[Article]],binmax,3,FALSE),"-----")</f>
        <v>-----</v>
      </c>
      <c r="AE50" s="48"/>
    </row>
    <row r="51" spans="1:31" x14ac:dyDescent="0.25">
      <c r="A51" s="42"/>
      <c r="B51" s="88" t="str">
        <f>IF(Main[[#This Row],[Search]]="","-----",IFERROR(VLOOKUP(Main[[#This Row],[Search]],FXD_in_use!A:B,2,FALSE),Main[[#This Row],[Search]]))</f>
        <v>-----</v>
      </c>
      <c r="C51" s="42" t="str">
        <f>IF(Main[[#This Row],[Search]]="","-----",IFERROR(VLOOKUP(Main[[#This Row],[Search]],FXD_in_use!B:C,2,FALSE),Main[[#This Row],[Search]]))</f>
        <v>-----</v>
      </c>
      <c r="D51" s="43" t="str">
        <f>IF(Main[[#This Row],[Current FXD]]="-----","-----",IF(Main[[#This Row],[Article]]=Main[[#This Row],[Current FXD]],"NO BIN",Main[[#This Row],[Current FXD]]))</f>
        <v>-----</v>
      </c>
      <c r="E51" s="42"/>
      <c r="F51" s="70"/>
      <c r="G51" s="71"/>
      <c r="H51" s="42"/>
      <c r="I51" s="42" t="str">
        <f>IF(Main[[#This Row],[Current FXD]]=Main[[#This Row],[Bin]],Main[[#This Row],[Total]],"------")</f>
        <v>------</v>
      </c>
      <c r="J51" s="44" t="str">
        <f>IFERROR(IFERROR(VLOOKUP(Main[[#This Row],[Article]],binmax,10,FALSE)*10,VLOOKUP($B51,binmax,10,FALSE)*10),"------")</f>
        <v>------</v>
      </c>
      <c r="K51" s="44" t="str">
        <f>IFERROR(IFERROR(VLOOKUP(Main[[#This Row],[Article]],binmax,11,FALSE)*10,VLOOKUP($B51,binmax,11,FALSE)*10),"------")</f>
        <v>------</v>
      </c>
      <c r="L51" s="44" t="str">
        <f>IFERROR(IFERROR(VLOOKUP(Main[[#This Row],[Article]],binmax,12,FALSE)*10,VLOOKUP($B51,binmax,12,FALSE)*10),"------")</f>
        <v>------</v>
      </c>
      <c r="M51" s="42"/>
      <c r="N51" s="42" t="str">
        <f>IF(Main[[#This Row],[Current FXD]]=Main[[#This Row],[Bin]],CONCATENATE(AB51,"/",AC51,"/",AD51),"-----/-----/-----")</f>
        <v>-----/-----/-----</v>
      </c>
      <c r="O51" s="42" t="str">
        <f>IFERROR(VLOOKUP(Main[[#This Row],[Article]],binmax,4,FALSE),"------")</f>
        <v>------</v>
      </c>
      <c r="P51" s="42" t="str">
        <f>IFERROR(VLOOKUP(Main[[#This Row],[Article]],binmax,6,FALSE),"------")</f>
        <v>------</v>
      </c>
      <c r="Q5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1" s="45" t="str">
        <f>IFERROR(VLOOKUP(Main[[#This Row],[Article]],binmax,5,FALSE),"------")</f>
        <v>------</v>
      </c>
      <c r="S51" s="42"/>
      <c r="T51" s="42" t="str">
        <f>IFERROR(VLOOKUP(Main[[#This Row],[Article]],binmax,2,FALSE),"--------")</f>
        <v>--------</v>
      </c>
      <c r="U51" s="92" t="str">
        <f t="shared" si="3"/>
        <v>P</v>
      </c>
      <c r="V51" s="92" t="str">
        <f t="shared" si="4"/>
        <v>C</v>
      </c>
      <c r="W51" s="54"/>
      <c r="X51" s="55"/>
      <c r="Y51" s="56"/>
      <c r="Z51" s="57"/>
      <c r="AA51" s="47" t="str">
        <f>IF(Main[[#This Row],[total ea unf]]="Empty","Empty",IFERROR(INT(Main[[#This Row],[total ea unf]]/1)*1/VLOOKUP(Main[[#This Row],[Article]],binmax,3,FALSE),"-----"))</f>
        <v>-----</v>
      </c>
      <c r="AB51" s="47" t="str">
        <f>IFERROR(INT(Main[[#This Row],[avlvl ea unf]]/1)*1/VLOOKUP(Main[[#This Row],[Article]],binmax,3,FALSE),"-----")</f>
        <v>-----</v>
      </c>
      <c r="AC51" s="36" t="str">
        <f>IFERROR(INT(Main[[#This Row],[pick ea unf]]/1)*1/VLOOKUP(Main[[#This Row],[Article]],binmax,3,FALSE),"-----")</f>
        <v>-----</v>
      </c>
      <c r="AD51" s="36" t="str">
        <f>IFERROR(INT(Main[[#This Row],[putaway ea unf]]/1)*1/VLOOKUP(Main[[#This Row],[Article]],binmax,3,FALSE),"-----")</f>
        <v>-----</v>
      </c>
      <c r="AE51" s="48"/>
    </row>
    <row r="52" spans="1:31" x14ac:dyDescent="0.25">
      <c r="A52" s="42"/>
      <c r="B52" s="88" t="str">
        <f>IF(Main[[#This Row],[Search]]="","-----",IFERROR(VLOOKUP(Main[[#This Row],[Search]],FXD_in_use!A:B,2,FALSE),Main[[#This Row],[Search]]))</f>
        <v>-----</v>
      </c>
      <c r="C52" s="42" t="str">
        <f>IF(Main[[#This Row],[Search]]="","-----",IFERROR(VLOOKUP(Main[[#This Row],[Search]],FXD_in_use!B:C,2,FALSE),Main[[#This Row],[Search]]))</f>
        <v>-----</v>
      </c>
      <c r="D52" s="43" t="str">
        <f>IF(Main[[#This Row],[Current FXD]]="-----","-----",IF(Main[[#This Row],[Article]]=Main[[#This Row],[Current FXD]],"NO BIN",Main[[#This Row],[Current FXD]]))</f>
        <v>-----</v>
      </c>
      <c r="E52" s="42"/>
      <c r="F52" s="70"/>
      <c r="G52" s="71"/>
      <c r="H52" s="42"/>
      <c r="I52" s="42" t="str">
        <f>IF(Main[[#This Row],[Current FXD]]=Main[[#This Row],[Bin]],Main[[#This Row],[Total]],"------")</f>
        <v>------</v>
      </c>
      <c r="J52" s="44" t="str">
        <f>IFERROR(IFERROR(VLOOKUP(Main[[#This Row],[Article]],binmax,10,FALSE)*10,VLOOKUP($B52,binmax,10,FALSE)*10),"------")</f>
        <v>------</v>
      </c>
      <c r="K52" s="44" t="str">
        <f>IFERROR(IFERROR(VLOOKUP(Main[[#This Row],[Article]],binmax,11,FALSE)*10,VLOOKUP($B52,binmax,11,FALSE)*10),"------")</f>
        <v>------</v>
      </c>
      <c r="L52" s="44" t="str">
        <f>IFERROR(IFERROR(VLOOKUP(Main[[#This Row],[Article]],binmax,12,FALSE)*10,VLOOKUP($B52,binmax,12,FALSE)*10),"------")</f>
        <v>------</v>
      </c>
      <c r="M52" s="42"/>
      <c r="N52" s="42" t="str">
        <f>IF(Main[[#This Row],[Current FXD]]=Main[[#This Row],[Bin]],CONCATENATE(AB52,"/",AC52,"/",AD52),"-----/-----/-----")</f>
        <v>-----/-----/-----</v>
      </c>
      <c r="O52" s="42" t="str">
        <f>IFERROR(VLOOKUP(Main[[#This Row],[Article]],binmax,4,FALSE),"------")</f>
        <v>------</v>
      </c>
      <c r="P52" s="42" t="str">
        <f>IFERROR(VLOOKUP(Main[[#This Row],[Article]],binmax,6,FALSE),"------")</f>
        <v>------</v>
      </c>
      <c r="Q5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2" s="45" t="str">
        <f>IFERROR(VLOOKUP(Main[[#This Row],[Article]],binmax,5,FALSE),"------")</f>
        <v>------</v>
      </c>
      <c r="S52" s="42"/>
      <c r="T52" s="42" t="str">
        <f>IFERROR(VLOOKUP(Main[[#This Row],[Article]],binmax,2,FALSE),"--------")</f>
        <v>--------</v>
      </c>
      <c r="U52" s="92" t="str">
        <f t="shared" si="3"/>
        <v>P</v>
      </c>
      <c r="V52" s="92" t="str">
        <f t="shared" si="4"/>
        <v>C</v>
      </c>
      <c r="W52" s="54"/>
      <c r="X52" s="55"/>
      <c r="Y52" s="56"/>
      <c r="Z52" s="57"/>
      <c r="AA52" s="47" t="str">
        <f>IF(Main[[#This Row],[total ea unf]]="Empty","Empty",IFERROR(INT(Main[[#This Row],[total ea unf]]/1)*1/VLOOKUP(Main[[#This Row],[Article]],binmax,3,FALSE),"-----"))</f>
        <v>-----</v>
      </c>
      <c r="AB52" s="47" t="str">
        <f>IFERROR(INT(Main[[#This Row],[avlvl ea unf]]/1)*1/VLOOKUP(Main[[#This Row],[Article]],binmax,3,FALSE),"-----")</f>
        <v>-----</v>
      </c>
      <c r="AC52" s="36" t="str">
        <f>IFERROR(INT(Main[[#This Row],[pick ea unf]]/1)*1/VLOOKUP(Main[[#This Row],[Article]],binmax,3,FALSE),"-----")</f>
        <v>-----</v>
      </c>
      <c r="AD52" s="36" t="str">
        <f>IFERROR(INT(Main[[#This Row],[putaway ea unf]]/1)*1/VLOOKUP(Main[[#This Row],[Article]],binmax,3,FALSE),"-----")</f>
        <v>-----</v>
      </c>
      <c r="AE52" s="48"/>
    </row>
    <row r="53" spans="1:31" x14ac:dyDescent="0.25">
      <c r="A53" s="42"/>
      <c r="B53" s="88" t="str">
        <f>IF(Main[[#This Row],[Search]]="","-----",IFERROR(VLOOKUP(Main[[#This Row],[Search]],FXD_in_use!A:B,2,FALSE),Main[[#This Row],[Search]]))</f>
        <v>-----</v>
      </c>
      <c r="C53" s="42" t="str">
        <f>IF(Main[[#This Row],[Search]]="","-----",IFERROR(VLOOKUP(Main[[#This Row],[Search]],FXD_in_use!B:C,2,FALSE),Main[[#This Row],[Search]]))</f>
        <v>-----</v>
      </c>
      <c r="D53" s="43" t="str">
        <f>IF(Main[[#This Row],[Current FXD]]="-----","-----",IF(Main[[#This Row],[Article]]=Main[[#This Row],[Current FXD]],"NO BIN",Main[[#This Row],[Current FXD]]))</f>
        <v>-----</v>
      </c>
      <c r="E53" s="42"/>
      <c r="F53" s="70"/>
      <c r="G53" s="71"/>
      <c r="H53" s="42"/>
      <c r="I53" s="42" t="str">
        <f>IF(Main[[#This Row],[Current FXD]]=Main[[#This Row],[Bin]],Main[[#This Row],[Total]],"------")</f>
        <v>------</v>
      </c>
      <c r="J53" s="44" t="str">
        <f>IFERROR(IFERROR(VLOOKUP(Main[[#This Row],[Article]],binmax,10,FALSE)*10,VLOOKUP($B53,binmax,10,FALSE)*10),"------")</f>
        <v>------</v>
      </c>
      <c r="K53" s="44" t="str">
        <f>IFERROR(IFERROR(VLOOKUP(Main[[#This Row],[Article]],binmax,11,FALSE)*10,VLOOKUP($B53,binmax,11,FALSE)*10),"------")</f>
        <v>------</v>
      </c>
      <c r="L53" s="44" t="str">
        <f>IFERROR(IFERROR(VLOOKUP(Main[[#This Row],[Article]],binmax,12,FALSE)*10,VLOOKUP($B53,binmax,12,FALSE)*10),"------")</f>
        <v>------</v>
      </c>
      <c r="M53" s="42"/>
      <c r="N53" s="42" t="str">
        <f>IF(Main[[#This Row],[Current FXD]]=Main[[#This Row],[Bin]],CONCATENATE(AB53,"/",AC53,"/",AD53),"-----/-----/-----")</f>
        <v>-----/-----/-----</v>
      </c>
      <c r="O53" s="42" t="str">
        <f>IFERROR(VLOOKUP(Main[[#This Row],[Article]],binmax,4,FALSE),"------")</f>
        <v>------</v>
      </c>
      <c r="P53" s="42" t="str">
        <f>IFERROR(VLOOKUP(Main[[#This Row],[Article]],binmax,6,FALSE),"------")</f>
        <v>------</v>
      </c>
      <c r="Q5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3" s="45" t="str">
        <f>IFERROR(VLOOKUP(Main[[#This Row],[Article]],binmax,5,FALSE),"------")</f>
        <v>------</v>
      </c>
      <c r="S53" s="42"/>
      <c r="T53" s="42" t="str">
        <f>IFERROR(VLOOKUP(Main[[#This Row],[Article]],binmax,2,FALSE),"--------")</f>
        <v>--------</v>
      </c>
      <c r="U53" s="92" t="str">
        <f t="shared" si="3"/>
        <v>P</v>
      </c>
      <c r="V53" s="92" t="str">
        <f t="shared" si="4"/>
        <v>C</v>
      </c>
      <c r="W53" s="54"/>
      <c r="X53" s="55"/>
      <c r="Y53" s="56"/>
      <c r="Z53" s="57"/>
      <c r="AA53" s="47" t="str">
        <f>IF(Main[[#This Row],[total ea unf]]="Empty","Empty",IFERROR(INT(Main[[#This Row],[total ea unf]]/1)*1/VLOOKUP(Main[[#This Row],[Article]],binmax,3,FALSE),"-----"))</f>
        <v>-----</v>
      </c>
      <c r="AB53" s="47" t="str">
        <f>IFERROR(INT(Main[[#This Row],[avlvl ea unf]]/1)*1/VLOOKUP(Main[[#This Row],[Article]],binmax,3,FALSE),"-----")</f>
        <v>-----</v>
      </c>
      <c r="AC53" s="36" t="str">
        <f>IFERROR(INT(Main[[#This Row],[pick ea unf]]/1)*1/VLOOKUP(Main[[#This Row],[Article]],binmax,3,FALSE),"-----")</f>
        <v>-----</v>
      </c>
      <c r="AD53" s="36" t="str">
        <f>IFERROR(INT(Main[[#This Row],[putaway ea unf]]/1)*1/VLOOKUP(Main[[#This Row],[Article]],binmax,3,FALSE),"-----")</f>
        <v>-----</v>
      </c>
      <c r="AE53" s="48"/>
    </row>
    <row r="54" spans="1:31" x14ac:dyDescent="0.25">
      <c r="A54" s="42"/>
      <c r="B54" s="88" t="str">
        <f>IF(Main[[#This Row],[Search]]="","-----",IFERROR(VLOOKUP(Main[[#This Row],[Search]],FXD_in_use!A:B,2,FALSE),Main[[#This Row],[Search]]))</f>
        <v>-----</v>
      </c>
      <c r="C54" s="42" t="str">
        <f>IF(Main[[#This Row],[Search]]="","-----",IFERROR(VLOOKUP(Main[[#This Row],[Search]],FXD_in_use!B:C,2,FALSE),Main[[#This Row],[Search]]))</f>
        <v>-----</v>
      </c>
      <c r="D54" s="43" t="str">
        <f>IF(Main[[#This Row],[Current FXD]]="-----","-----",IF(Main[[#This Row],[Article]]=Main[[#This Row],[Current FXD]],"NO BIN",Main[[#This Row],[Current FXD]]))</f>
        <v>-----</v>
      </c>
      <c r="E54" s="42"/>
      <c r="F54" s="70"/>
      <c r="G54" s="71"/>
      <c r="H54" s="42"/>
      <c r="I54" s="42" t="str">
        <f>IF(Main[[#This Row],[Current FXD]]=Main[[#This Row],[Bin]],Main[[#This Row],[Total]],"------")</f>
        <v>------</v>
      </c>
      <c r="J54" s="44" t="str">
        <f>IFERROR(IFERROR(VLOOKUP(Main[[#This Row],[Article]],binmax,10,FALSE)*10,VLOOKUP($B54,binmax,10,FALSE)*10),"------")</f>
        <v>------</v>
      </c>
      <c r="K54" s="44" t="str">
        <f>IFERROR(IFERROR(VLOOKUP(Main[[#This Row],[Article]],binmax,11,FALSE)*10,VLOOKUP($B54,binmax,11,FALSE)*10),"------")</f>
        <v>------</v>
      </c>
      <c r="L54" s="44" t="str">
        <f>IFERROR(IFERROR(VLOOKUP(Main[[#This Row],[Article]],binmax,12,FALSE)*10,VLOOKUP($B54,binmax,12,FALSE)*10),"------")</f>
        <v>------</v>
      </c>
      <c r="M54" s="42"/>
      <c r="N54" s="42" t="str">
        <f>IF(Main[[#This Row],[Current FXD]]=Main[[#This Row],[Bin]],CONCATENATE(AB54,"/",AC54,"/",AD54),"-----/-----/-----")</f>
        <v>-----/-----/-----</v>
      </c>
      <c r="O54" s="42" t="str">
        <f>IFERROR(VLOOKUP(Main[[#This Row],[Article]],binmax,4,FALSE),"------")</f>
        <v>------</v>
      </c>
      <c r="P54" s="42" t="str">
        <f>IFERROR(VLOOKUP(Main[[#This Row],[Article]],binmax,6,FALSE),"------")</f>
        <v>------</v>
      </c>
      <c r="Q5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4" s="45" t="str">
        <f>IFERROR(VLOOKUP(Main[[#This Row],[Article]],binmax,5,FALSE),"------")</f>
        <v>------</v>
      </c>
      <c r="S54" s="42"/>
      <c r="T54" s="42" t="str">
        <f>IFERROR(VLOOKUP(Main[[#This Row],[Article]],binmax,2,FALSE),"--------")</f>
        <v>--------</v>
      </c>
      <c r="U54" s="92" t="str">
        <f t="shared" si="3"/>
        <v>P</v>
      </c>
      <c r="V54" s="92" t="str">
        <f t="shared" si="4"/>
        <v>C</v>
      </c>
      <c r="W54" s="54"/>
      <c r="X54" s="55"/>
      <c r="Y54" s="56"/>
      <c r="Z54" s="57"/>
      <c r="AA54" s="47" t="str">
        <f>IF(Main[[#This Row],[total ea unf]]="Empty","Empty",IFERROR(INT(Main[[#This Row],[total ea unf]]/1)*1/VLOOKUP(Main[[#This Row],[Article]],binmax,3,FALSE),"-----"))</f>
        <v>-----</v>
      </c>
      <c r="AB54" s="47" t="str">
        <f>IFERROR(INT(Main[[#This Row],[avlvl ea unf]]/1)*1/VLOOKUP(Main[[#This Row],[Article]],binmax,3,FALSE),"-----")</f>
        <v>-----</v>
      </c>
      <c r="AC54" s="36" t="str">
        <f>IFERROR(INT(Main[[#This Row],[pick ea unf]]/1)*1/VLOOKUP(Main[[#This Row],[Article]],binmax,3,FALSE),"-----")</f>
        <v>-----</v>
      </c>
      <c r="AD54" s="36" t="str">
        <f>IFERROR(INT(Main[[#This Row],[putaway ea unf]]/1)*1/VLOOKUP(Main[[#This Row],[Article]],binmax,3,FALSE),"-----")</f>
        <v>-----</v>
      </c>
      <c r="AE54" s="48"/>
    </row>
    <row r="55" spans="1:31" x14ac:dyDescent="0.25">
      <c r="A55" s="42"/>
      <c r="B55" s="88" t="str">
        <f>IF(Main[[#This Row],[Search]]="","-----",IFERROR(VLOOKUP(Main[[#This Row],[Search]],FXD_in_use!A:B,2,FALSE),Main[[#This Row],[Search]]))</f>
        <v>-----</v>
      </c>
      <c r="C55" s="42" t="str">
        <f>IF(Main[[#This Row],[Search]]="","-----",IFERROR(VLOOKUP(Main[[#This Row],[Search]],FXD_in_use!B:C,2,FALSE),Main[[#This Row],[Search]]))</f>
        <v>-----</v>
      </c>
      <c r="D55" s="43" t="str">
        <f>IF(Main[[#This Row],[Current FXD]]="-----","-----",IF(Main[[#This Row],[Article]]=Main[[#This Row],[Current FXD]],"NO BIN",Main[[#This Row],[Current FXD]]))</f>
        <v>-----</v>
      </c>
      <c r="E55" s="42"/>
      <c r="F55" s="70"/>
      <c r="G55" s="71"/>
      <c r="H55" s="42"/>
      <c r="I55" s="42" t="str">
        <f>IF(Main[[#This Row],[Current FXD]]=Main[[#This Row],[Bin]],Main[[#This Row],[Total]],"------")</f>
        <v>------</v>
      </c>
      <c r="J55" s="44" t="str">
        <f>IFERROR(IFERROR(VLOOKUP(Main[[#This Row],[Article]],binmax,10,FALSE)*10,VLOOKUP($B55,binmax,10,FALSE)*10),"------")</f>
        <v>------</v>
      </c>
      <c r="K55" s="44" t="str">
        <f>IFERROR(IFERROR(VLOOKUP(Main[[#This Row],[Article]],binmax,11,FALSE)*10,VLOOKUP($B55,binmax,11,FALSE)*10),"------")</f>
        <v>------</v>
      </c>
      <c r="L55" s="44" t="str">
        <f>IFERROR(IFERROR(VLOOKUP(Main[[#This Row],[Article]],binmax,12,FALSE)*10,VLOOKUP($B55,binmax,12,FALSE)*10),"------")</f>
        <v>------</v>
      </c>
      <c r="M55" s="42"/>
      <c r="N55" s="42" t="str">
        <f>IF(Main[[#This Row],[Current FXD]]=Main[[#This Row],[Bin]],CONCATENATE(AB55,"/",AC55,"/",AD55),"-----/-----/-----")</f>
        <v>-----/-----/-----</v>
      </c>
      <c r="O55" s="42" t="str">
        <f>IFERROR(VLOOKUP(Main[[#This Row],[Article]],binmax,4,FALSE),"------")</f>
        <v>------</v>
      </c>
      <c r="P55" s="42" t="str">
        <f>IFERROR(VLOOKUP(Main[[#This Row],[Article]],binmax,6,FALSE),"------")</f>
        <v>------</v>
      </c>
      <c r="Q5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5" s="45" t="str">
        <f>IFERROR(VLOOKUP(Main[[#This Row],[Article]],binmax,5,FALSE),"------")</f>
        <v>------</v>
      </c>
      <c r="S55" s="42"/>
      <c r="T55" s="42" t="str">
        <f>IFERROR(VLOOKUP(Main[[#This Row],[Article]],binmax,2,FALSE),"--------")</f>
        <v>--------</v>
      </c>
      <c r="U55" s="92" t="str">
        <f t="shared" si="3"/>
        <v>P</v>
      </c>
      <c r="V55" s="92" t="str">
        <f t="shared" si="4"/>
        <v>C</v>
      </c>
      <c r="W55" s="54"/>
      <c r="X55" s="55"/>
      <c r="Y55" s="56"/>
      <c r="Z55" s="57"/>
      <c r="AA55" s="47" t="str">
        <f>IF(Main[[#This Row],[total ea unf]]="Empty","Empty",IFERROR(INT(Main[[#This Row],[total ea unf]]/1)*1/VLOOKUP(Main[[#This Row],[Article]],binmax,3,FALSE),"-----"))</f>
        <v>-----</v>
      </c>
      <c r="AB55" s="47" t="str">
        <f>IFERROR(INT(Main[[#This Row],[avlvl ea unf]]/1)*1/VLOOKUP(Main[[#This Row],[Article]],binmax,3,FALSE),"-----")</f>
        <v>-----</v>
      </c>
      <c r="AC55" s="36" t="str">
        <f>IFERROR(INT(Main[[#This Row],[pick ea unf]]/1)*1/VLOOKUP(Main[[#This Row],[Article]],binmax,3,FALSE),"-----")</f>
        <v>-----</v>
      </c>
      <c r="AD55" s="36" t="str">
        <f>IFERROR(INT(Main[[#This Row],[putaway ea unf]]/1)*1/VLOOKUP(Main[[#This Row],[Article]],binmax,3,FALSE),"-----")</f>
        <v>-----</v>
      </c>
      <c r="AE55" s="48"/>
    </row>
    <row r="56" spans="1:31" x14ac:dyDescent="0.25">
      <c r="A56" s="42"/>
      <c r="B56" s="88" t="str">
        <f>IF(Main[[#This Row],[Search]]="","-----",IFERROR(VLOOKUP(Main[[#This Row],[Search]],FXD_in_use!A:B,2,FALSE),Main[[#This Row],[Search]]))</f>
        <v>-----</v>
      </c>
      <c r="C56" s="42" t="str">
        <f>IF(Main[[#This Row],[Search]]="","-----",IFERROR(VLOOKUP(Main[[#This Row],[Search]],FXD_in_use!B:C,2,FALSE),Main[[#This Row],[Search]]))</f>
        <v>-----</v>
      </c>
      <c r="D56" s="43" t="str">
        <f>IF(Main[[#This Row],[Current FXD]]="-----","-----",IF(Main[[#This Row],[Article]]=Main[[#This Row],[Current FXD]],"NO BIN",Main[[#This Row],[Current FXD]]))</f>
        <v>-----</v>
      </c>
      <c r="E56" s="42"/>
      <c r="F56" s="70"/>
      <c r="G56" s="71"/>
      <c r="H56" s="42"/>
      <c r="I56" s="42" t="str">
        <f>IF(Main[[#This Row],[Current FXD]]=Main[[#This Row],[Bin]],Main[[#This Row],[Total]],"------")</f>
        <v>------</v>
      </c>
      <c r="J56" s="44" t="str">
        <f>IFERROR(IFERROR(VLOOKUP(Main[[#This Row],[Article]],binmax,10,FALSE)*10,VLOOKUP($B56,binmax,10,FALSE)*10),"------")</f>
        <v>------</v>
      </c>
      <c r="K56" s="44" t="str">
        <f>IFERROR(IFERROR(VLOOKUP(Main[[#This Row],[Article]],binmax,11,FALSE)*10,VLOOKUP($B56,binmax,11,FALSE)*10),"------")</f>
        <v>------</v>
      </c>
      <c r="L56" s="44" t="str">
        <f>IFERROR(IFERROR(VLOOKUP(Main[[#This Row],[Article]],binmax,12,FALSE)*10,VLOOKUP($B56,binmax,12,FALSE)*10),"------")</f>
        <v>------</v>
      </c>
      <c r="M56" s="42"/>
      <c r="N56" s="42" t="str">
        <f>IF(Main[[#This Row],[Current FXD]]=Main[[#This Row],[Bin]],CONCATENATE(AB56,"/",AC56,"/",AD56),"-----/-----/-----")</f>
        <v>-----/-----/-----</v>
      </c>
      <c r="O56" s="42" t="str">
        <f>IFERROR(VLOOKUP(Main[[#This Row],[Article]],binmax,4,FALSE),"------")</f>
        <v>------</v>
      </c>
      <c r="P56" s="42" t="str">
        <f>IFERROR(VLOOKUP(Main[[#This Row],[Article]],binmax,6,FALSE),"------")</f>
        <v>------</v>
      </c>
      <c r="Q5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6" s="45" t="str">
        <f>IFERROR(VLOOKUP(Main[[#This Row],[Article]],binmax,5,FALSE),"------")</f>
        <v>------</v>
      </c>
      <c r="S56" s="42"/>
      <c r="T56" s="42" t="str">
        <f>IFERROR(VLOOKUP(Main[[#This Row],[Article]],binmax,2,FALSE),"--------")</f>
        <v>--------</v>
      </c>
      <c r="U56" s="92" t="str">
        <f t="shared" si="3"/>
        <v>P</v>
      </c>
      <c r="V56" s="92" t="str">
        <f t="shared" si="4"/>
        <v>C</v>
      </c>
      <c r="W56" s="54"/>
      <c r="X56" s="55"/>
      <c r="Y56" s="56"/>
      <c r="Z56" s="57"/>
      <c r="AA56" s="47" t="str">
        <f>IF(Main[[#This Row],[total ea unf]]="Empty","Empty",IFERROR(INT(Main[[#This Row],[total ea unf]]/1)*1/VLOOKUP(Main[[#This Row],[Article]],binmax,3,FALSE),"-----"))</f>
        <v>-----</v>
      </c>
      <c r="AB56" s="47" t="str">
        <f>IFERROR(INT(Main[[#This Row],[avlvl ea unf]]/1)*1/VLOOKUP(Main[[#This Row],[Article]],binmax,3,FALSE),"-----")</f>
        <v>-----</v>
      </c>
      <c r="AC56" s="36" t="str">
        <f>IFERROR(INT(Main[[#This Row],[pick ea unf]]/1)*1/VLOOKUP(Main[[#This Row],[Article]],binmax,3,FALSE),"-----")</f>
        <v>-----</v>
      </c>
      <c r="AD56" s="36" t="str">
        <f>IFERROR(INT(Main[[#This Row],[putaway ea unf]]/1)*1/VLOOKUP(Main[[#This Row],[Article]],binmax,3,FALSE),"-----")</f>
        <v>-----</v>
      </c>
      <c r="AE56" s="48"/>
    </row>
    <row r="57" spans="1:31" x14ac:dyDescent="0.25">
      <c r="A57" s="42"/>
      <c r="B57" s="88" t="str">
        <f>IF(Main[[#This Row],[Search]]="","-----",IFERROR(VLOOKUP(Main[[#This Row],[Search]],FXD_in_use!A:B,2,FALSE),Main[[#This Row],[Search]]))</f>
        <v>-----</v>
      </c>
      <c r="C57" s="42" t="str">
        <f>IF(Main[[#This Row],[Search]]="","-----",IFERROR(VLOOKUP(Main[[#This Row],[Search]],FXD_in_use!B:C,2,FALSE),Main[[#This Row],[Search]]))</f>
        <v>-----</v>
      </c>
      <c r="D57" s="43" t="str">
        <f>IF(Main[[#This Row],[Current FXD]]="-----","-----",IF(Main[[#This Row],[Article]]=Main[[#This Row],[Current FXD]],"NO BIN",Main[[#This Row],[Current FXD]]))</f>
        <v>-----</v>
      </c>
      <c r="E57" s="42"/>
      <c r="F57" s="70"/>
      <c r="G57" s="71"/>
      <c r="H57" s="42"/>
      <c r="I57" s="42" t="str">
        <f>IF(Main[[#This Row],[Current FXD]]=Main[[#This Row],[Bin]],Main[[#This Row],[Total]],"------")</f>
        <v>------</v>
      </c>
      <c r="J57" s="44" t="str">
        <f>IFERROR(IFERROR(VLOOKUP(Main[[#This Row],[Article]],binmax,10,FALSE)*10,VLOOKUP($B57,binmax,10,FALSE)*10),"------")</f>
        <v>------</v>
      </c>
      <c r="K57" s="44" t="str">
        <f>IFERROR(IFERROR(VLOOKUP(Main[[#This Row],[Article]],binmax,11,FALSE)*10,VLOOKUP($B57,binmax,11,FALSE)*10),"------")</f>
        <v>------</v>
      </c>
      <c r="L57" s="44" t="str">
        <f>IFERROR(IFERROR(VLOOKUP(Main[[#This Row],[Article]],binmax,12,FALSE)*10,VLOOKUP($B57,binmax,12,FALSE)*10),"------")</f>
        <v>------</v>
      </c>
      <c r="M57" s="42"/>
      <c r="N57" s="42" t="str">
        <f>IF(Main[[#This Row],[Current FXD]]=Main[[#This Row],[Bin]],CONCATENATE(AB57,"/",AC57,"/",AD57),"-----/-----/-----")</f>
        <v>-----/-----/-----</v>
      </c>
      <c r="O57" s="42" t="str">
        <f>IFERROR(VLOOKUP(Main[[#This Row],[Article]],binmax,4,FALSE),"------")</f>
        <v>------</v>
      </c>
      <c r="P57" s="42" t="str">
        <f>IFERROR(VLOOKUP(Main[[#This Row],[Article]],binmax,6,FALSE),"------")</f>
        <v>------</v>
      </c>
      <c r="Q5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7" s="45" t="str">
        <f>IFERROR(VLOOKUP(Main[[#This Row],[Article]],binmax,5,FALSE),"------")</f>
        <v>------</v>
      </c>
      <c r="S57" s="42"/>
      <c r="T57" s="42" t="str">
        <f>IFERROR(VLOOKUP(Main[[#This Row],[Article]],binmax,2,FALSE),"--------")</f>
        <v>--------</v>
      </c>
      <c r="U57" s="92" t="str">
        <f t="shared" si="3"/>
        <v>P</v>
      </c>
      <c r="V57" s="92" t="str">
        <f t="shared" si="4"/>
        <v>C</v>
      </c>
      <c r="W57" s="54"/>
      <c r="X57" s="55"/>
      <c r="Y57" s="56"/>
      <c r="Z57" s="57"/>
      <c r="AA57" s="47" t="str">
        <f>IF(Main[[#This Row],[total ea unf]]="Empty","Empty",IFERROR(INT(Main[[#This Row],[total ea unf]]/1)*1/VLOOKUP(Main[[#This Row],[Article]],binmax,3,FALSE),"-----"))</f>
        <v>-----</v>
      </c>
      <c r="AB57" s="47" t="str">
        <f>IFERROR(INT(Main[[#This Row],[avlvl ea unf]]/1)*1/VLOOKUP(Main[[#This Row],[Article]],binmax,3,FALSE),"-----")</f>
        <v>-----</v>
      </c>
      <c r="AC57" s="36" t="str">
        <f>IFERROR(INT(Main[[#This Row],[pick ea unf]]/1)*1/VLOOKUP(Main[[#This Row],[Article]],binmax,3,FALSE),"-----")</f>
        <v>-----</v>
      </c>
      <c r="AD57" s="36" t="str">
        <f>IFERROR(INT(Main[[#This Row],[putaway ea unf]]/1)*1/VLOOKUP(Main[[#This Row],[Article]],binmax,3,FALSE),"-----")</f>
        <v>-----</v>
      </c>
      <c r="AE57" s="48"/>
    </row>
    <row r="58" spans="1:31" x14ac:dyDescent="0.25">
      <c r="A58" s="42"/>
      <c r="B58" s="88" t="str">
        <f>IF(Main[[#This Row],[Search]]="","-----",IFERROR(VLOOKUP(Main[[#This Row],[Search]],FXD_in_use!A:B,2,FALSE),Main[[#This Row],[Search]]))</f>
        <v>-----</v>
      </c>
      <c r="C58" s="42" t="str">
        <f>IF(Main[[#This Row],[Search]]="","-----",IFERROR(VLOOKUP(Main[[#This Row],[Search]],FXD_in_use!B:C,2,FALSE),Main[[#This Row],[Search]]))</f>
        <v>-----</v>
      </c>
      <c r="D58" s="43" t="str">
        <f>IF(Main[[#This Row],[Current FXD]]="-----","-----",IF(Main[[#This Row],[Article]]=Main[[#This Row],[Current FXD]],"NO BIN",Main[[#This Row],[Current FXD]]))</f>
        <v>-----</v>
      </c>
      <c r="E58" s="42"/>
      <c r="F58" s="70"/>
      <c r="G58" s="71"/>
      <c r="H58" s="42"/>
      <c r="I58" s="42" t="str">
        <f>IF(Main[[#This Row],[Current FXD]]=Main[[#This Row],[Bin]],Main[[#This Row],[Total]],"------")</f>
        <v>------</v>
      </c>
      <c r="J58" s="44" t="str">
        <f>IFERROR(IFERROR(VLOOKUP(Main[[#This Row],[Article]],binmax,10,FALSE)*10,VLOOKUP($B58,binmax,10,FALSE)*10),"------")</f>
        <v>------</v>
      </c>
      <c r="K58" s="44" t="str">
        <f>IFERROR(IFERROR(VLOOKUP(Main[[#This Row],[Article]],binmax,11,FALSE)*10,VLOOKUP($B58,binmax,11,FALSE)*10),"------")</f>
        <v>------</v>
      </c>
      <c r="L58" s="44" t="str">
        <f>IFERROR(IFERROR(VLOOKUP(Main[[#This Row],[Article]],binmax,12,FALSE)*10,VLOOKUP($B58,binmax,12,FALSE)*10),"------")</f>
        <v>------</v>
      </c>
      <c r="M58" s="42"/>
      <c r="N58" s="42" t="str">
        <f>IF(Main[[#This Row],[Current FXD]]=Main[[#This Row],[Bin]],CONCATENATE(AB58,"/",AC58,"/",AD58),"-----/-----/-----")</f>
        <v>-----/-----/-----</v>
      </c>
      <c r="O58" s="42" t="str">
        <f>IFERROR(VLOOKUP(Main[[#This Row],[Article]],binmax,4,FALSE),"------")</f>
        <v>------</v>
      </c>
      <c r="P58" s="42" t="str">
        <f>IFERROR(VLOOKUP(Main[[#This Row],[Article]],binmax,6,FALSE),"------")</f>
        <v>------</v>
      </c>
      <c r="Q5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8" s="45" t="str">
        <f>IFERROR(VLOOKUP(Main[[#This Row],[Article]],binmax,5,FALSE),"------")</f>
        <v>------</v>
      </c>
      <c r="S58" s="42"/>
      <c r="T58" s="42" t="str">
        <f>IFERROR(VLOOKUP(Main[[#This Row],[Article]],binmax,2,FALSE),"--------")</f>
        <v>--------</v>
      </c>
      <c r="U58" s="92" t="str">
        <f t="shared" si="3"/>
        <v>P</v>
      </c>
      <c r="V58" s="92" t="str">
        <f t="shared" si="4"/>
        <v>C</v>
      </c>
      <c r="W58" s="54"/>
      <c r="X58" s="55"/>
      <c r="Y58" s="56"/>
      <c r="Z58" s="57"/>
      <c r="AA58" s="47" t="str">
        <f>IF(Main[[#This Row],[total ea unf]]="Empty","Empty",IFERROR(INT(Main[[#This Row],[total ea unf]]/1)*1/VLOOKUP(Main[[#This Row],[Article]],binmax,3,FALSE),"-----"))</f>
        <v>-----</v>
      </c>
      <c r="AB58" s="47" t="str">
        <f>IFERROR(INT(Main[[#This Row],[avlvl ea unf]]/1)*1/VLOOKUP(Main[[#This Row],[Article]],binmax,3,FALSE),"-----")</f>
        <v>-----</v>
      </c>
      <c r="AC58" s="36" t="str">
        <f>IFERROR(INT(Main[[#This Row],[pick ea unf]]/1)*1/VLOOKUP(Main[[#This Row],[Article]],binmax,3,FALSE),"-----")</f>
        <v>-----</v>
      </c>
      <c r="AD58" s="36" t="str">
        <f>IFERROR(INT(Main[[#This Row],[putaway ea unf]]/1)*1/VLOOKUP(Main[[#This Row],[Article]],binmax,3,FALSE),"-----")</f>
        <v>-----</v>
      </c>
      <c r="AE58" s="48"/>
    </row>
    <row r="59" spans="1:31" x14ac:dyDescent="0.25">
      <c r="A59" s="42"/>
      <c r="B59" s="88" t="str">
        <f>IF(Main[[#This Row],[Search]]="","-----",IFERROR(VLOOKUP(Main[[#This Row],[Search]],FXD_in_use!A:B,2,FALSE),Main[[#This Row],[Search]]))</f>
        <v>-----</v>
      </c>
      <c r="C59" s="42" t="str">
        <f>IF(Main[[#This Row],[Search]]="","-----",IFERROR(VLOOKUP(Main[[#This Row],[Search]],FXD_in_use!B:C,2,FALSE),Main[[#This Row],[Search]]))</f>
        <v>-----</v>
      </c>
      <c r="D59" s="43" t="str">
        <f>IF(Main[[#This Row],[Current FXD]]="-----","-----",IF(Main[[#This Row],[Article]]=Main[[#This Row],[Current FXD]],"NO BIN",Main[[#This Row],[Current FXD]]))</f>
        <v>-----</v>
      </c>
      <c r="E59" s="42"/>
      <c r="F59" s="70"/>
      <c r="G59" s="71"/>
      <c r="H59" s="42"/>
      <c r="I59" s="42" t="str">
        <f>IF(Main[[#This Row],[Current FXD]]=Main[[#This Row],[Bin]],Main[[#This Row],[Total]],"------")</f>
        <v>------</v>
      </c>
      <c r="J59" s="44" t="str">
        <f>IFERROR(IFERROR(VLOOKUP(Main[[#This Row],[Article]],binmax,10,FALSE)*10,VLOOKUP($B59,binmax,10,FALSE)*10),"------")</f>
        <v>------</v>
      </c>
      <c r="K59" s="44" t="str">
        <f>IFERROR(IFERROR(VLOOKUP(Main[[#This Row],[Article]],binmax,11,FALSE)*10,VLOOKUP($B59,binmax,11,FALSE)*10),"------")</f>
        <v>------</v>
      </c>
      <c r="L59" s="44" t="str">
        <f>IFERROR(IFERROR(VLOOKUP(Main[[#This Row],[Article]],binmax,12,FALSE)*10,VLOOKUP($B59,binmax,12,FALSE)*10),"------")</f>
        <v>------</v>
      </c>
      <c r="M59" s="42"/>
      <c r="N59" s="42" t="str">
        <f>IF(Main[[#This Row],[Current FXD]]=Main[[#This Row],[Bin]],CONCATENATE(AB59,"/",AC59,"/",AD59),"-----/-----/-----")</f>
        <v>-----/-----/-----</v>
      </c>
      <c r="O59" s="42" t="str">
        <f>IFERROR(VLOOKUP(Main[[#This Row],[Article]],binmax,4,FALSE),"------")</f>
        <v>------</v>
      </c>
      <c r="P59" s="42" t="str">
        <f>IFERROR(VLOOKUP(Main[[#This Row],[Article]],binmax,6,FALSE),"------")</f>
        <v>------</v>
      </c>
      <c r="Q5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9" s="45" t="str">
        <f>IFERROR(VLOOKUP(Main[[#This Row],[Article]],binmax,5,FALSE),"------")</f>
        <v>------</v>
      </c>
      <c r="S59" s="42"/>
      <c r="T59" s="42" t="str">
        <f>IFERROR(VLOOKUP(Main[[#This Row],[Article]],binmax,2,FALSE),"--------")</f>
        <v>--------</v>
      </c>
      <c r="U59" s="92" t="str">
        <f t="shared" si="3"/>
        <v>P</v>
      </c>
      <c r="V59" s="92" t="str">
        <f t="shared" si="4"/>
        <v>C</v>
      </c>
      <c r="W59" s="54"/>
      <c r="X59" s="55"/>
      <c r="Y59" s="56"/>
      <c r="Z59" s="57"/>
      <c r="AA59" s="47" t="str">
        <f>IF(Main[[#This Row],[total ea unf]]="Empty","Empty",IFERROR(INT(Main[[#This Row],[total ea unf]]/1)*1/VLOOKUP(Main[[#This Row],[Article]],binmax,3,FALSE),"-----"))</f>
        <v>-----</v>
      </c>
      <c r="AB59" s="47" t="str">
        <f>IFERROR(INT(Main[[#This Row],[avlvl ea unf]]/1)*1/VLOOKUP(Main[[#This Row],[Article]],binmax,3,FALSE),"-----")</f>
        <v>-----</v>
      </c>
      <c r="AC59" s="36" t="str">
        <f>IFERROR(INT(Main[[#This Row],[pick ea unf]]/1)*1/VLOOKUP(Main[[#This Row],[Article]],binmax,3,FALSE),"-----")</f>
        <v>-----</v>
      </c>
      <c r="AD59" s="36" t="str">
        <f>IFERROR(INT(Main[[#This Row],[putaway ea unf]]/1)*1/VLOOKUP(Main[[#This Row],[Article]],binmax,3,FALSE),"-----")</f>
        <v>-----</v>
      </c>
      <c r="AE59" s="48"/>
    </row>
    <row r="60" spans="1:31" x14ac:dyDescent="0.25">
      <c r="A60" s="42"/>
      <c r="B60" s="88" t="str">
        <f>IF(Main[[#This Row],[Search]]="","-----",IFERROR(VLOOKUP(Main[[#This Row],[Search]],FXD_in_use!A:B,2,FALSE),Main[[#This Row],[Search]]))</f>
        <v>-----</v>
      </c>
      <c r="C60" s="42" t="str">
        <f>IF(Main[[#This Row],[Search]]="","-----",IFERROR(VLOOKUP(Main[[#This Row],[Search]],FXD_in_use!B:C,2,FALSE),Main[[#This Row],[Search]]))</f>
        <v>-----</v>
      </c>
      <c r="D60" s="43" t="str">
        <f>IF(Main[[#This Row],[Current FXD]]="-----","-----",IF(Main[[#This Row],[Article]]=Main[[#This Row],[Current FXD]],"NO BIN",Main[[#This Row],[Current FXD]]))</f>
        <v>-----</v>
      </c>
      <c r="E60" s="42"/>
      <c r="F60" s="70"/>
      <c r="G60" s="71"/>
      <c r="H60" s="42"/>
      <c r="I60" s="42" t="str">
        <f>IF(Main[[#This Row],[Current FXD]]=Main[[#This Row],[Bin]],Main[[#This Row],[Total]],"------")</f>
        <v>------</v>
      </c>
      <c r="J60" s="44" t="str">
        <f>IFERROR(IFERROR(VLOOKUP(Main[[#This Row],[Article]],binmax,10,FALSE)*10,VLOOKUP($B60,binmax,10,FALSE)*10),"------")</f>
        <v>------</v>
      </c>
      <c r="K60" s="44" t="str">
        <f>IFERROR(IFERROR(VLOOKUP(Main[[#This Row],[Article]],binmax,11,FALSE)*10,VLOOKUP($B60,binmax,11,FALSE)*10),"------")</f>
        <v>------</v>
      </c>
      <c r="L60" s="44" t="str">
        <f>IFERROR(IFERROR(VLOOKUP(Main[[#This Row],[Article]],binmax,12,FALSE)*10,VLOOKUP($B60,binmax,12,FALSE)*10),"------")</f>
        <v>------</v>
      </c>
      <c r="M60" s="42"/>
      <c r="N60" s="42" t="str">
        <f>IF(Main[[#This Row],[Current FXD]]=Main[[#This Row],[Bin]],CONCATENATE(AB60,"/",AC60,"/",AD60),"-----/-----/-----")</f>
        <v>-----/-----/-----</v>
      </c>
      <c r="O60" s="42" t="str">
        <f>IFERROR(VLOOKUP(Main[[#This Row],[Article]],binmax,4,FALSE),"------")</f>
        <v>------</v>
      </c>
      <c r="P60" s="42" t="str">
        <f>IFERROR(VLOOKUP(Main[[#This Row],[Article]],binmax,6,FALSE),"------")</f>
        <v>------</v>
      </c>
      <c r="Q6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0" s="45" t="str">
        <f>IFERROR(VLOOKUP(Main[[#This Row],[Article]],binmax,5,FALSE),"------")</f>
        <v>------</v>
      </c>
      <c r="S60" s="42"/>
      <c r="T60" s="42" t="str">
        <f>IFERROR(VLOOKUP(Main[[#This Row],[Article]],binmax,2,FALSE),"--------")</f>
        <v>--------</v>
      </c>
      <c r="U60" s="92" t="str">
        <f t="shared" si="3"/>
        <v>P</v>
      </c>
      <c r="V60" s="92" t="str">
        <f t="shared" si="4"/>
        <v>C</v>
      </c>
      <c r="W60" s="54"/>
      <c r="X60" s="55"/>
      <c r="Y60" s="56"/>
      <c r="Z60" s="57"/>
      <c r="AA60" s="47" t="str">
        <f>IF(Main[[#This Row],[total ea unf]]="Empty","Empty",IFERROR(INT(Main[[#This Row],[total ea unf]]/1)*1/VLOOKUP(Main[[#This Row],[Article]],binmax,3,FALSE),"-----"))</f>
        <v>-----</v>
      </c>
      <c r="AB60" s="47" t="str">
        <f>IFERROR(INT(Main[[#This Row],[avlvl ea unf]]/1)*1/VLOOKUP(Main[[#This Row],[Article]],binmax,3,FALSE),"-----")</f>
        <v>-----</v>
      </c>
      <c r="AC60" s="36" t="str">
        <f>IFERROR(INT(Main[[#This Row],[pick ea unf]]/1)*1/VLOOKUP(Main[[#This Row],[Article]],binmax,3,FALSE),"-----")</f>
        <v>-----</v>
      </c>
      <c r="AD60" s="36" t="str">
        <f>IFERROR(INT(Main[[#This Row],[putaway ea unf]]/1)*1/VLOOKUP(Main[[#This Row],[Article]],binmax,3,FALSE),"-----")</f>
        <v>-----</v>
      </c>
      <c r="AE60" s="48"/>
    </row>
    <row r="61" spans="1:31" x14ac:dyDescent="0.25">
      <c r="A61" s="42"/>
      <c r="B61" s="88" t="str">
        <f>IF(Main[[#This Row],[Search]]="","-----",IFERROR(VLOOKUP(Main[[#This Row],[Search]],FXD_in_use!A:B,2,FALSE),Main[[#This Row],[Search]]))</f>
        <v>-----</v>
      </c>
      <c r="C61" s="42" t="str">
        <f>IF(Main[[#This Row],[Search]]="","-----",IFERROR(VLOOKUP(Main[[#This Row],[Search]],FXD_in_use!B:C,2,FALSE),Main[[#This Row],[Search]]))</f>
        <v>-----</v>
      </c>
      <c r="D61" s="43" t="str">
        <f>IF(Main[[#This Row],[Current FXD]]="-----","-----",IF(Main[[#This Row],[Article]]=Main[[#This Row],[Current FXD]],"NO BIN",Main[[#This Row],[Current FXD]]))</f>
        <v>-----</v>
      </c>
      <c r="E61" s="42"/>
      <c r="F61" s="70"/>
      <c r="G61" s="71"/>
      <c r="H61" s="42"/>
      <c r="I61" s="42" t="str">
        <f>IF(Main[[#This Row],[Current FXD]]=Main[[#This Row],[Bin]],Main[[#This Row],[Total]],"------")</f>
        <v>------</v>
      </c>
      <c r="J61" s="44" t="str">
        <f>IFERROR(IFERROR(VLOOKUP(Main[[#This Row],[Article]],binmax,10,FALSE)*10,VLOOKUP($B61,binmax,10,FALSE)*10),"------")</f>
        <v>------</v>
      </c>
      <c r="K61" s="44" t="str">
        <f>IFERROR(IFERROR(VLOOKUP(Main[[#This Row],[Article]],binmax,11,FALSE)*10,VLOOKUP($B61,binmax,11,FALSE)*10),"------")</f>
        <v>------</v>
      </c>
      <c r="L61" s="44" t="str">
        <f>IFERROR(IFERROR(VLOOKUP(Main[[#This Row],[Article]],binmax,12,FALSE)*10,VLOOKUP($B61,binmax,12,FALSE)*10),"------")</f>
        <v>------</v>
      </c>
      <c r="M61" s="42"/>
      <c r="N61" s="42" t="str">
        <f>IF(Main[[#This Row],[Current FXD]]=Main[[#This Row],[Bin]],CONCATENATE(AB61,"/",AC61,"/",AD61),"-----/-----/-----")</f>
        <v>-----/-----/-----</v>
      </c>
      <c r="O61" s="42" t="str">
        <f>IFERROR(VLOOKUP(Main[[#This Row],[Article]],binmax,4,FALSE),"------")</f>
        <v>------</v>
      </c>
      <c r="P61" s="42" t="str">
        <f>IFERROR(VLOOKUP(Main[[#This Row],[Article]],binmax,6,FALSE),"------")</f>
        <v>------</v>
      </c>
      <c r="Q6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1" s="45" t="str">
        <f>IFERROR(VLOOKUP(Main[[#This Row],[Article]],binmax,5,FALSE),"------")</f>
        <v>------</v>
      </c>
      <c r="S61" s="42"/>
      <c r="T61" s="42" t="str">
        <f>IFERROR(VLOOKUP(Main[[#This Row],[Article]],binmax,2,FALSE),"--------")</f>
        <v>--------</v>
      </c>
      <c r="U61" s="92" t="str">
        <f t="shared" si="3"/>
        <v>P</v>
      </c>
      <c r="V61" s="92" t="str">
        <f t="shared" si="4"/>
        <v>C</v>
      </c>
      <c r="W61" s="54"/>
      <c r="X61" s="55"/>
      <c r="Y61" s="56"/>
      <c r="Z61" s="57"/>
      <c r="AA61" s="47" t="str">
        <f>IF(Main[[#This Row],[total ea unf]]="Empty","Empty",IFERROR(INT(Main[[#This Row],[total ea unf]]/1)*1/VLOOKUP(Main[[#This Row],[Article]],binmax,3,FALSE),"-----"))</f>
        <v>-----</v>
      </c>
      <c r="AB61" s="47" t="str">
        <f>IFERROR(INT(Main[[#This Row],[avlvl ea unf]]/1)*1/VLOOKUP(Main[[#This Row],[Article]],binmax,3,FALSE),"-----")</f>
        <v>-----</v>
      </c>
      <c r="AC61" s="36" t="str">
        <f>IFERROR(INT(Main[[#This Row],[pick ea unf]]/1)*1/VLOOKUP(Main[[#This Row],[Article]],binmax,3,FALSE),"-----")</f>
        <v>-----</v>
      </c>
      <c r="AD61" s="36" t="str">
        <f>IFERROR(INT(Main[[#This Row],[putaway ea unf]]/1)*1/VLOOKUP(Main[[#This Row],[Article]],binmax,3,FALSE),"-----")</f>
        <v>-----</v>
      </c>
      <c r="AE61" s="48"/>
    </row>
    <row r="62" spans="1:31" x14ac:dyDescent="0.25">
      <c r="A62" s="42"/>
      <c r="B62" s="88" t="str">
        <f>IF(Main[[#This Row],[Search]]="","-----",IFERROR(VLOOKUP(Main[[#This Row],[Search]],FXD_in_use!A:B,2,FALSE),Main[[#This Row],[Search]]))</f>
        <v>-----</v>
      </c>
      <c r="C62" s="42" t="str">
        <f>IF(Main[[#This Row],[Search]]="","-----",IFERROR(VLOOKUP(Main[[#This Row],[Search]],FXD_in_use!B:C,2,FALSE),Main[[#This Row],[Search]]))</f>
        <v>-----</v>
      </c>
      <c r="D62" s="43" t="str">
        <f>IF(Main[[#This Row],[Current FXD]]="-----","-----",IF(Main[[#This Row],[Article]]=Main[[#This Row],[Current FXD]],"NO BIN",Main[[#This Row],[Current FXD]]))</f>
        <v>-----</v>
      </c>
      <c r="E62" s="42"/>
      <c r="F62" s="70"/>
      <c r="G62" s="71"/>
      <c r="H62" s="42"/>
      <c r="I62" s="42" t="str">
        <f>IF(Main[[#This Row],[Current FXD]]=Main[[#This Row],[Bin]],Main[[#This Row],[Total]],"------")</f>
        <v>------</v>
      </c>
      <c r="J62" s="44" t="str">
        <f>IFERROR(IFERROR(VLOOKUP(Main[[#This Row],[Article]],binmax,10,FALSE)*10,VLOOKUP($B62,binmax,10,FALSE)*10),"------")</f>
        <v>------</v>
      </c>
      <c r="K62" s="44" t="str">
        <f>IFERROR(IFERROR(VLOOKUP(Main[[#This Row],[Article]],binmax,11,FALSE)*10,VLOOKUP($B62,binmax,11,FALSE)*10),"------")</f>
        <v>------</v>
      </c>
      <c r="L62" s="44" t="str">
        <f>IFERROR(IFERROR(VLOOKUP(Main[[#This Row],[Article]],binmax,12,FALSE)*10,VLOOKUP($B62,binmax,12,FALSE)*10),"------")</f>
        <v>------</v>
      </c>
      <c r="M62" s="42"/>
      <c r="N62" s="42" t="str">
        <f>IF(Main[[#This Row],[Current FXD]]=Main[[#This Row],[Bin]],CONCATENATE(AB62,"/",AC62,"/",AD62),"-----/-----/-----")</f>
        <v>-----/-----/-----</v>
      </c>
      <c r="O62" s="42" t="str">
        <f>IFERROR(VLOOKUP(Main[[#This Row],[Article]],binmax,4,FALSE),"------")</f>
        <v>------</v>
      </c>
      <c r="P62" s="42" t="str">
        <f>IFERROR(VLOOKUP(Main[[#This Row],[Article]],binmax,6,FALSE),"------")</f>
        <v>------</v>
      </c>
      <c r="Q6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2" s="45" t="str">
        <f>IFERROR(VLOOKUP(Main[[#This Row],[Article]],binmax,5,FALSE),"------")</f>
        <v>------</v>
      </c>
      <c r="S62" s="42"/>
      <c r="T62" s="42" t="str">
        <f>IFERROR(VLOOKUP(Main[[#This Row],[Article]],binmax,2,FALSE),"--------")</f>
        <v>--------</v>
      </c>
      <c r="U62" s="92" t="str">
        <f t="shared" si="3"/>
        <v>P</v>
      </c>
      <c r="V62" s="92" t="str">
        <f t="shared" si="4"/>
        <v>C</v>
      </c>
      <c r="W62" s="54"/>
      <c r="X62" s="55"/>
      <c r="Y62" s="56"/>
      <c r="Z62" s="57"/>
      <c r="AA62" s="47" t="str">
        <f>IF(Main[[#This Row],[total ea unf]]="Empty","Empty",IFERROR(INT(Main[[#This Row],[total ea unf]]/1)*1/VLOOKUP(Main[[#This Row],[Article]],binmax,3,FALSE),"-----"))</f>
        <v>-----</v>
      </c>
      <c r="AB62" s="47" t="str">
        <f>IFERROR(INT(Main[[#This Row],[avlvl ea unf]]/1)*1/VLOOKUP(Main[[#This Row],[Article]],binmax,3,FALSE),"-----")</f>
        <v>-----</v>
      </c>
      <c r="AC62" s="36" t="str">
        <f>IFERROR(INT(Main[[#This Row],[pick ea unf]]/1)*1/VLOOKUP(Main[[#This Row],[Article]],binmax,3,FALSE),"-----")</f>
        <v>-----</v>
      </c>
      <c r="AD62" s="36" t="str">
        <f>IFERROR(INT(Main[[#This Row],[putaway ea unf]]/1)*1/VLOOKUP(Main[[#This Row],[Article]],binmax,3,FALSE),"-----")</f>
        <v>-----</v>
      </c>
      <c r="AE62" s="48"/>
    </row>
    <row r="63" spans="1:31" x14ac:dyDescent="0.25">
      <c r="A63" s="42"/>
      <c r="B63" s="88" t="str">
        <f>IF(Main[[#This Row],[Search]]="","-----",IFERROR(VLOOKUP(Main[[#This Row],[Search]],FXD_in_use!A:B,2,FALSE),Main[[#This Row],[Search]]))</f>
        <v>-----</v>
      </c>
      <c r="C63" s="42" t="str">
        <f>IF(Main[[#This Row],[Search]]="","-----",IFERROR(VLOOKUP(Main[[#This Row],[Search]],FXD_in_use!B:C,2,FALSE),Main[[#This Row],[Search]]))</f>
        <v>-----</v>
      </c>
      <c r="D63" s="43" t="str">
        <f>IF(Main[[#This Row],[Current FXD]]="-----","-----",IF(Main[[#This Row],[Article]]=Main[[#This Row],[Current FXD]],"NO BIN",Main[[#This Row],[Current FXD]]))</f>
        <v>-----</v>
      </c>
      <c r="E63" s="42"/>
      <c r="F63" s="70"/>
      <c r="G63" s="71"/>
      <c r="H63" s="42"/>
      <c r="I63" s="42" t="str">
        <f>IF(Main[[#This Row],[Current FXD]]=Main[[#This Row],[Bin]],Main[[#This Row],[Total]],"------")</f>
        <v>------</v>
      </c>
      <c r="J63" s="44" t="str">
        <f>IFERROR(IFERROR(VLOOKUP(Main[[#This Row],[Article]],binmax,10,FALSE)*10,VLOOKUP($B63,binmax,10,FALSE)*10),"------")</f>
        <v>------</v>
      </c>
      <c r="K63" s="44" t="str">
        <f>IFERROR(IFERROR(VLOOKUP(Main[[#This Row],[Article]],binmax,11,FALSE)*10,VLOOKUP($B63,binmax,11,FALSE)*10),"------")</f>
        <v>------</v>
      </c>
      <c r="L63" s="44" t="str">
        <f>IFERROR(IFERROR(VLOOKUP(Main[[#This Row],[Article]],binmax,12,FALSE)*10,VLOOKUP($B63,binmax,12,FALSE)*10),"------")</f>
        <v>------</v>
      </c>
      <c r="M63" s="42"/>
      <c r="N63" s="42" t="str">
        <f>IF(Main[[#This Row],[Current FXD]]=Main[[#This Row],[Bin]],CONCATENATE(AB63,"/",AC63,"/",AD63),"-----/-----/-----")</f>
        <v>-----/-----/-----</v>
      </c>
      <c r="O63" s="42" t="str">
        <f>IFERROR(VLOOKUP(Main[[#This Row],[Article]],binmax,4,FALSE),"------")</f>
        <v>------</v>
      </c>
      <c r="P63" s="42" t="str">
        <f>IFERROR(VLOOKUP(Main[[#This Row],[Article]],binmax,6,FALSE),"------")</f>
        <v>------</v>
      </c>
      <c r="Q6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3" s="45" t="str">
        <f>IFERROR(VLOOKUP(Main[[#This Row],[Article]],binmax,5,FALSE),"------")</f>
        <v>------</v>
      </c>
      <c r="S63" s="42"/>
      <c r="T63" s="42" t="str">
        <f>IFERROR(VLOOKUP(Main[[#This Row],[Article]],binmax,2,FALSE),"--------")</f>
        <v>--------</v>
      </c>
      <c r="U63" s="92" t="str">
        <f t="shared" si="3"/>
        <v>P</v>
      </c>
      <c r="V63" s="92" t="str">
        <f t="shared" si="4"/>
        <v>C</v>
      </c>
      <c r="W63" s="54"/>
      <c r="X63" s="55"/>
      <c r="Y63" s="56"/>
      <c r="Z63" s="57"/>
      <c r="AA63" s="47" t="str">
        <f>IF(Main[[#This Row],[total ea unf]]="Empty","Empty",IFERROR(INT(Main[[#This Row],[total ea unf]]/1)*1/VLOOKUP(Main[[#This Row],[Article]],binmax,3,FALSE),"-----"))</f>
        <v>-----</v>
      </c>
      <c r="AB63" s="47" t="str">
        <f>IFERROR(INT(Main[[#This Row],[avlvl ea unf]]/1)*1/VLOOKUP(Main[[#This Row],[Article]],binmax,3,FALSE),"-----")</f>
        <v>-----</v>
      </c>
      <c r="AC63" s="36" t="str">
        <f>IFERROR(INT(Main[[#This Row],[pick ea unf]]/1)*1/VLOOKUP(Main[[#This Row],[Article]],binmax,3,FALSE),"-----")</f>
        <v>-----</v>
      </c>
      <c r="AD63" s="36" t="str">
        <f>IFERROR(INT(Main[[#This Row],[putaway ea unf]]/1)*1/VLOOKUP(Main[[#This Row],[Article]],binmax,3,FALSE),"-----")</f>
        <v>-----</v>
      </c>
      <c r="AE63" s="48"/>
    </row>
    <row r="64" spans="1:31" x14ac:dyDescent="0.25">
      <c r="A64" s="42"/>
      <c r="B64" s="88" t="str">
        <f>IF(Main[[#This Row],[Search]]="","-----",IFERROR(VLOOKUP(Main[[#This Row],[Search]],FXD_in_use!A:B,2,FALSE),Main[[#This Row],[Search]]))</f>
        <v>-----</v>
      </c>
      <c r="C64" s="42" t="str">
        <f>IF(Main[[#This Row],[Search]]="","-----",IFERROR(VLOOKUP(Main[[#This Row],[Search]],FXD_in_use!B:C,2,FALSE),Main[[#This Row],[Search]]))</f>
        <v>-----</v>
      </c>
      <c r="D64" s="43" t="str">
        <f>IF(Main[[#This Row],[Current FXD]]="-----","-----",IF(Main[[#This Row],[Article]]=Main[[#This Row],[Current FXD]],"NO BIN",Main[[#This Row],[Current FXD]]))</f>
        <v>-----</v>
      </c>
      <c r="E64" s="42"/>
      <c r="F64" s="70"/>
      <c r="G64" s="71"/>
      <c r="H64" s="42"/>
      <c r="I64" s="42" t="str">
        <f>IF(Main[[#This Row],[Current FXD]]=Main[[#This Row],[Bin]],Main[[#This Row],[Total]],"------")</f>
        <v>------</v>
      </c>
      <c r="J64" s="44" t="str">
        <f>IFERROR(IFERROR(VLOOKUP(Main[[#This Row],[Article]],binmax,10,FALSE)*10,VLOOKUP($B64,binmax,10,FALSE)*10),"------")</f>
        <v>------</v>
      </c>
      <c r="K64" s="44" t="str">
        <f>IFERROR(IFERROR(VLOOKUP(Main[[#This Row],[Article]],binmax,11,FALSE)*10,VLOOKUP($B64,binmax,11,FALSE)*10),"------")</f>
        <v>------</v>
      </c>
      <c r="L64" s="44" t="str">
        <f>IFERROR(IFERROR(VLOOKUP(Main[[#This Row],[Article]],binmax,12,FALSE)*10,VLOOKUP($B64,binmax,12,FALSE)*10),"------")</f>
        <v>------</v>
      </c>
      <c r="M64" s="42"/>
      <c r="N64" s="42" t="str">
        <f>IF(Main[[#This Row],[Current FXD]]=Main[[#This Row],[Bin]],CONCATENATE(AB64,"/",AC64,"/",AD64),"-----/-----/-----")</f>
        <v>-----/-----/-----</v>
      </c>
      <c r="O64" s="42" t="str">
        <f>IFERROR(VLOOKUP(Main[[#This Row],[Article]],binmax,4,FALSE),"------")</f>
        <v>------</v>
      </c>
      <c r="P64" s="42" t="str">
        <f>IFERROR(VLOOKUP(Main[[#This Row],[Article]],binmax,6,FALSE),"------")</f>
        <v>------</v>
      </c>
      <c r="Q6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4" s="45" t="str">
        <f>IFERROR(VLOOKUP(Main[[#This Row],[Article]],binmax,5,FALSE),"------")</f>
        <v>------</v>
      </c>
      <c r="S64" s="42"/>
      <c r="T64" s="42" t="str">
        <f>IFERROR(VLOOKUP(Main[[#This Row],[Article]],binmax,2,FALSE),"--------")</f>
        <v>--------</v>
      </c>
      <c r="U64" s="92" t="str">
        <f t="shared" si="3"/>
        <v>P</v>
      </c>
      <c r="V64" s="92" t="str">
        <f t="shared" si="4"/>
        <v>C</v>
      </c>
      <c r="W64" s="54"/>
      <c r="X64" s="55"/>
      <c r="Y64" s="56"/>
      <c r="Z64" s="57"/>
      <c r="AA64" s="47" t="str">
        <f>IF(Main[[#This Row],[total ea unf]]="Empty","Empty",IFERROR(INT(Main[[#This Row],[total ea unf]]/1)*1/VLOOKUP(Main[[#This Row],[Article]],binmax,3,FALSE),"-----"))</f>
        <v>-----</v>
      </c>
      <c r="AB64" s="47" t="str">
        <f>IFERROR(INT(Main[[#This Row],[avlvl ea unf]]/1)*1/VLOOKUP(Main[[#This Row],[Article]],binmax,3,FALSE),"-----")</f>
        <v>-----</v>
      </c>
      <c r="AC64" s="36" t="str">
        <f>IFERROR(INT(Main[[#This Row],[pick ea unf]]/1)*1/VLOOKUP(Main[[#This Row],[Article]],binmax,3,FALSE),"-----")</f>
        <v>-----</v>
      </c>
      <c r="AD64" s="36" t="str">
        <f>IFERROR(INT(Main[[#This Row],[putaway ea unf]]/1)*1/VLOOKUP(Main[[#This Row],[Article]],binmax,3,FALSE),"-----")</f>
        <v>-----</v>
      </c>
      <c r="AE64" s="48"/>
    </row>
    <row r="65" spans="1:31" x14ac:dyDescent="0.25">
      <c r="A65" s="42"/>
      <c r="B65" s="88" t="str">
        <f>IF(Main[[#This Row],[Search]]="","-----",IFERROR(VLOOKUP(Main[[#This Row],[Search]],FXD_in_use!A:B,2,FALSE),Main[[#This Row],[Search]]))</f>
        <v>-----</v>
      </c>
      <c r="C65" s="42" t="str">
        <f>IF(Main[[#This Row],[Search]]="","-----",IFERROR(VLOOKUP(Main[[#This Row],[Search]],FXD_in_use!B:C,2,FALSE),Main[[#This Row],[Search]]))</f>
        <v>-----</v>
      </c>
      <c r="D65" s="43" t="str">
        <f>IF(Main[[#This Row],[Current FXD]]="-----","-----",IF(Main[[#This Row],[Article]]=Main[[#This Row],[Current FXD]],"NO BIN",Main[[#This Row],[Current FXD]]))</f>
        <v>-----</v>
      </c>
      <c r="E65" s="42"/>
      <c r="F65" s="70"/>
      <c r="G65" s="71"/>
      <c r="H65" s="42"/>
      <c r="I65" s="42" t="str">
        <f>IF(Main[[#This Row],[Current FXD]]=Main[[#This Row],[Bin]],Main[[#This Row],[Total]],"------")</f>
        <v>------</v>
      </c>
      <c r="J65" s="44" t="str">
        <f>IFERROR(IFERROR(VLOOKUP(Main[[#This Row],[Article]],binmax,10,FALSE)*10,VLOOKUP($B65,binmax,10,FALSE)*10),"------")</f>
        <v>------</v>
      </c>
      <c r="K65" s="44" t="str">
        <f>IFERROR(IFERROR(VLOOKUP(Main[[#This Row],[Article]],binmax,11,FALSE)*10,VLOOKUP($B65,binmax,11,FALSE)*10),"------")</f>
        <v>------</v>
      </c>
      <c r="L65" s="44" t="str">
        <f>IFERROR(IFERROR(VLOOKUP(Main[[#This Row],[Article]],binmax,12,FALSE)*10,VLOOKUP($B65,binmax,12,FALSE)*10),"------")</f>
        <v>------</v>
      </c>
      <c r="M65" s="42"/>
      <c r="N65" s="42" t="str">
        <f>IF(Main[[#This Row],[Current FXD]]=Main[[#This Row],[Bin]],CONCATENATE(AB65,"/",AC65,"/",AD65),"-----/-----/-----")</f>
        <v>-----/-----/-----</v>
      </c>
      <c r="O65" s="42" t="str">
        <f>IFERROR(VLOOKUP(Main[[#This Row],[Article]],binmax,4,FALSE),"------")</f>
        <v>------</v>
      </c>
      <c r="P65" s="42" t="str">
        <f>IFERROR(VLOOKUP(Main[[#This Row],[Article]],binmax,6,FALSE),"------")</f>
        <v>------</v>
      </c>
      <c r="Q6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5" s="45" t="str">
        <f>IFERROR(VLOOKUP(Main[[#This Row],[Article]],binmax,5,FALSE),"------")</f>
        <v>------</v>
      </c>
      <c r="S65" s="42"/>
      <c r="T65" s="42" t="str">
        <f>IFERROR(VLOOKUP(Main[[#This Row],[Article]],binmax,2,FALSE),"--------")</f>
        <v>--------</v>
      </c>
      <c r="U65" s="92" t="str">
        <f t="shared" si="3"/>
        <v>P</v>
      </c>
      <c r="V65" s="92" t="str">
        <f t="shared" si="4"/>
        <v>C</v>
      </c>
      <c r="W65" s="54"/>
      <c r="X65" s="55"/>
      <c r="Y65" s="56"/>
      <c r="Z65" s="57"/>
      <c r="AA65" s="47" t="str">
        <f>IF(Main[[#This Row],[total ea unf]]="Empty","Empty",IFERROR(INT(Main[[#This Row],[total ea unf]]/1)*1/VLOOKUP(Main[[#This Row],[Article]],binmax,3,FALSE),"-----"))</f>
        <v>-----</v>
      </c>
      <c r="AB65" s="47" t="str">
        <f>IFERROR(INT(Main[[#This Row],[avlvl ea unf]]/1)*1/VLOOKUP(Main[[#This Row],[Article]],binmax,3,FALSE),"-----")</f>
        <v>-----</v>
      </c>
      <c r="AC65" s="36" t="str">
        <f>IFERROR(INT(Main[[#This Row],[pick ea unf]]/1)*1/VLOOKUP(Main[[#This Row],[Article]],binmax,3,FALSE),"-----")</f>
        <v>-----</v>
      </c>
      <c r="AD65" s="36" t="str">
        <f>IFERROR(INT(Main[[#This Row],[putaway ea unf]]/1)*1/VLOOKUP(Main[[#This Row],[Article]],binmax,3,FALSE),"-----")</f>
        <v>-----</v>
      </c>
      <c r="AE65" s="48"/>
    </row>
    <row r="66" spans="1:31" x14ac:dyDescent="0.25">
      <c r="A66" s="42"/>
      <c r="B66" s="88" t="str">
        <f>IF(Main[[#This Row],[Search]]="","-----",IFERROR(VLOOKUP(Main[[#This Row],[Search]],FXD_in_use!A:B,2,FALSE),Main[[#This Row],[Search]]))</f>
        <v>-----</v>
      </c>
      <c r="C66" s="42" t="str">
        <f>IF(Main[[#This Row],[Search]]="","-----",IFERROR(VLOOKUP(Main[[#This Row],[Search]],FXD_in_use!B:C,2,FALSE),Main[[#This Row],[Search]]))</f>
        <v>-----</v>
      </c>
      <c r="D66" s="43" t="str">
        <f>IF(Main[[#This Row],[Current FXD]]="-----","-----",IF(Main[[#This Row],[Article]]=Main[[#This Row],[Current FXD]],"NO BIN",Main[[#This Row],[Current FXD]]))</f>
        <v>-----</v>
      </c>
      <c r="E66" s="42"/>
      <c r="F66" s="70"/>
      <c r="G66" s="71"/>
      <c r="H66" s="42"/>
      <c r="I66" s="42" t="str">
        <f>IF(Main[[#This Row],[Current FXD]]=Main[[#This Row],[Bin]],Main[[#This Row],[Total]],"------")</f>
        <v>------</v>
      </c>
      <c r="J66" s="44" t="str">
        <f>IFERROR(IFERROR(VLOOKUP(Main[[#This Row],[Article]],binmax,10,FALSE)*10,VLOOKUP($B66,binmax,10,FALSE)*10),"------")</f>
        <v>------</v>
      </c>
      <c r="K66" s="44" t="str">
        <f>IFERROR(IFERROR(VLOOKUP(Main[[#This Row],[Article]],binmax,11,FALSE)*10,VLOOKUP($B66,binmax,11,FALSE)*10),"------")</f>
        <v>------</v>
      </c>
      <c r="L66" s="44" t="str">
        <f>IFERROR(IFERROR(VLOOKUP(Main[[#This Row],[Article]],binmax,12,FALSE)*10,VLOOKUP($B66,binmax,12,FALSE)*10),"------")</f>
        <v>------</v>
      </c>
      <c r="M66" s="42"/>
      <c r="N66" s="42" t="str">
        <f>IF(Main[[#This Row],[Current FXD]]=Main[[#This Row],[Bin]],CONCATENATE(AB66,"/",AC66,"/",AD66),"-----/-----/-----")</f>
        <v>-----/-----/-----</v>
      </c>
      <c r="O66" s="42" t="str">
        <f>IFERROR(VLOOKUP(Main[[#This Row],[Article]],binmax,4,FALSE),"------")</f>
        <v>------</v>
      </c>
      <c r="P66" s="42" t="str">
        <f>IFERROR(VLOOKUP(Main[[#This Row],[Article]],binmax,6,FALSE),"------")</f>
        <v>------</v>
      </c>
      <c r="Q6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6" s="45" t="str">
        <f>IFERROR(VLOOKUP(Main[[#This Row],[Article]],binmax,5,FALSE),"------")</f>
        <v>------</v>
      </c>
      <c r="S66" s="42"/>
      <c r="T66" s="42" t="str">
        <f>IFERROR(VLOOKUP(Main[[#This Row],[Article]],binmax,2,FALSE),"--------")</f>
        <v>--------</v>
      </c>
      <c r="U66" s="92" t="str">
        <f t="shared" si="3"/>
        <v>P</v>
      </c>
      <c r="V66" s="92" t="str">
        <f t="shared" si="4"/>
        <v>C</v>
      </c>
      <c r="W66" s="54"/>
      <c r="X66" s="55"/>
      <c r="Y66" s="56"/>
      <c r="Z66" s="57"/>
      <c r="AA66" s="47" t="str">
        <f>IF(Main[[#This Row],[total ea unf]]="Empty","Empty",IFERROR(INT(Main[[#This Row],[total ea unf]]/1)*1/VLOOKUP(Main[[#This Row],[Article]],binmax,3,FALSE),"-----"))</f>
        <v>-----</v>
      </c>
      <c r="AB66" s="47" t="str">
        <f>IFERROR(INT(Main[[#This Row],[avlvl ea unf]]/1)*1/VLOOKUP(Main[[#This Row],[Article]],binmax,3,FALSE),"-----")</f>
        <v>-----</v>
      </c>
      <c r="AC66" s="36" t="str">
        <f>IFERROR(INT(Main[[#This Row],[pick ea unf]]/1)*1/VLOOKUP(Main[[#This Row],[Article]],binmax,3,FALSE),"-----")</f>
        <v>-----</v>
      </c>
      <c r="AD66" s="36" t="str">
        <f>IFERROR(INT(Main[[#This Row],[putaway ea unf]]/1)*1/VLOOKUP(Main[[#This Row],[Article]],binmax,3,FALSE),"-----")</f>
        <v>-----</v>
      </c>
      <c r="AE66" s="48"/>
    </row>
    <row r="67" spans="1:31" x14ac:dyDescent="0.25">
      <c r="A67" s="42"/>
      <c r="B67" s="88" t="str">
        <f>IF(Main[[#This Row],[Search]]="","-----",IFERROR(VLOOKUP(Main[[#This Row],[Search]],FXD_in_use!A:B,2,FALSE),Main[[#This Row],[Search]]))</f>
        <v>-----</v>
      </c>
      <c r="C67" s="42" t="str">
        <f>IF(Main[[#This Row],[Search]]="","-----",IFERROR(VLOOKUP(Main[[#This Row],[Search]],FXD_in_use!B:C,2,FALSE),Main[[#This Row],[Search]]))</f>
        <v>-----</v>
      </c>
      <c r="D67" s="43" t="str">
        <f>IF(Main[[#This Row],[Current FXD]]="-----","-----",IF(Main[[#This Row],[Article]]=Main[[#This Row],[Current FXD]],"NO BIN",Main[[#This Row],[Current FXD]]))</f>
        <v>-----</v>
      </c>
      <c r="E67" s="42"/>
      <c r="F67" s="70"/>
      <c r="G67" s="71"/>
      <c r="H67" s="42"/>
      <c r="I67" s="42" t="str">
        <f>IF(Main[[#This Row],[Current FXD]]=Main[[#This Row],[Bin]],Main[[#This Row],[Total]],"------")</f>
        <v>------</v>
      </c>
      <c r="J67" s="44" t="str">
        <f>IFERROR(IFERROR(VLOOKUP(Main[[#This Row],[Article]],binmax,10,FALSE)*10,VLOOKUP($B67,binmax,10,FALSE)*10),"------")</f>
        <v>------</v>
      </c>
      <c r="K67" s="44" t="str">
        <f>IFERROR(IFERROR(VLOOKUP(Main[[#This Row],[Article]],binmax,11,FALSE)*10,VLOOKUP($B67,binmax,11,FALSE)*10),"------")</f>
        <v>------</v>
      </c>
      <c r="L67" s="44" t="str">
        <f>IFERROR(IFERROR(VLOOKUP(Main[[#This Row],[Article]],binmax,12,FALSE)*10,VLOOKUP($B67,binmax,12,FALSE)*10),"------")</f>
        <v>------</v>
      </c>
      <c r="M67" s="42"/>
      <c r="N67" s="42" t="str">
        <f>IF(Main[[#This Row],[Current FXD]]=Main[[#This Row],[Bin]],CONCATENATE(AB67,"/",AC67,"/",AD67),"-----/-----/-----")</f>
        <v>-----/-----/-----</v>
      </c>
      <c r="O67" s="42" t="str">
        <f>IFERROR(VLOOKUP(Main[[#This Row],[Article]],binmax,4,FALSE),"------")</f>
        <v>------</v>
      </c>
      <c r="P67" s="42" t="str">
        <f>IFERROR(VLOOKUP(Main[[#This Row],[Article]],binmax,6,FALSE),"------")</f>
        <v>------</v>
      </c>
      <c r="Q6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7" s="45" t="str">
        <f>IFERROR(VLOOKUP(Main[[#This Row],[Article]],binmax,5,FALSE),"------")</f>
        <v>------</v>
      </c>
      <c r="S67" s="42"/>
      <c r="T67" s="42" t="str">
        <f>IFERROR(VLOOKUP(Main[[#This Row],[Article]],binmax,2,FALSE),"--------")</f>
        <v>--------</v>
      </c>
      <c r="U67" s="92" t="str">
        <f t="shared" si="3"/>
        <v>P</v>
      </c>
      <c r="V67" s="92" t="str">
        <f t="shared" si="4"/>
        <v>C</v>
      </c>
      <c r="W67" s="54"/>
      <c r="X67" s="55"/>
      <c r="Y67" s="56"/>
      <c r="Z67" s="57"/>
      <c r="AA67" s="47" t="str">
        <f>IF(Main[[#This Row],[total ea unf]]="Empty","Empty",IFERROR(INT(Main[[#This Row],[total ea unf]]/1)*1/VLOOKUP(Main[[#This Row],[Article]],binmax,3,FALSE),"-----"))</f>
        <v>-----</v>
      </c>
      <c r="AB67" s="47" t="str">
        <f>IFERROR(INT(Main[[#This Row],[avlvl ea unf]]/1)*1/VLOOKUP(Main[[#This Row],[Article]],binmax,3,FALSE),"-----")</f>
        <v>-----</v>
      </c>
      <c r="AC67" s="36" t="str">
        <f>IFERROR(INT(Main[[#This Row],[pick ea unf]]/1)*1/VLOOKUP(Main[[#This Row],[Article]],binmax,3,FALSE),"-----")</f>
        <v>-----</v>
      </c>
      <c r="AD67" s="36" t="str">
        <f>IFERROR(INT(Main[[#This Row],[putaway ea unf]]/1)*1/VLOOKUP(Main[[#This Row],[Article]],binmax,3,FALSE),"-----")</f>
        <v>-----</v>
      </c>
      <c r="AE67" s="48"/>
    </row>
    <row r="68" spans="1:31" x14ac:dyDescent="0.25">
      <c r="A68" s="42"/>
      <c r="B68" s="88" t="str">
        <f>IF(Main[[#This Row],[Search]]="","-----",IFERROR(VLOOKUP(Main[[#This Row],[Search]],FXD_in_use!A:B,2,FALSE),Main[[#This Row],[Search]]))</f>
        <v>-----</v>
      </c>
      <c r="C68" s="42" t="str">
        <f>IF(Main[[#This Row],[Search]]="","-----",IFERROR(VLOOKUP(Main[[#This Row],[Search]],FXD_in_use!B:C,2,FALSE),Main[[#This Row],[Search]]))</f>
        <v>-----</v>
      </c>
      <c r="D68" s="43" t="str">
        <f>IF(Main[[#This Row],[Current FXD]]="-----","-----",IF(Main[[#This Row],[Article]]=Main[[#This Row],[Current FXD]],"NO BIN",Main[[#This Row],[Current FXD]]))</f>
        <v>-----</v>
      </c>
      <c r="E68" s="42"/>
      <c r="F68" s="70"/>
      <c r="G68" s="71"/>
      <c r="H68" s="42"/>
      <c r="I68" s="42" t="str">
        <f>IF(Main[[#This Row],[Current FXD]]=Main[[#This Row],[Bin]],Main[[#This Row],[Total]],"------")</f>
        <v>------</v>
      </c>
      <c r="J68" s="44" t="str">
        <f>IFERROR(IFERROR(VLOOKUP(Main[[#This Row],[Article]],binmax,10,FALSE)*10,VLOOKUP($B68,binmax,10,FALSE)*10),"------")</f>
        <v>------</v>
      </c>
      <c r="K68" s="44" t="str">
        <f>IFERROR(IFERROR(VLOOKUP(Main[[#This Row],[Article]],binmax,11,FALSE)*10,VLOOKUP($B68,binmax,11,FALSE)*10),"------")</f>
        <v>------</v>
      </c>
      <c r="L68" s="44" t="str">
        <f>IFERROR(IFERROR(VLOOKUP(Main[[#This Row],[Article]],binmax,12,FALSE)*10,VLOOKUP($B68,binmax,12,FALSE)*10),"------")</f>
        <v>------</v>
      </c>
      <c r="M68" s="42"/>
      <c r="N68" s="42" t="str">
        <f>IF(Main[[#This Row],[Current FXD]]=Main[[#This Row],[Bin]],CONCATENATE(AB68,"/",AC68,"/",AD68),"-----/-----/-----")</f>
        <v>-----/-----/-----</v>
      </c>
      <c r="O68" s="42" t="str">
        <f>IFERROR(VLOOKUP(Main[[#This Row],[Article]],binmax,4,FALSE),"------")</f>
        <v>------</v>
      </c>
      <c r="P68" s="42" t="str">
        <f>IFERROR(VLOOKUP(Main[[#This Row],[Article]],binmax,6,FALSE),"------")</f>
        <v>------</v>
      </c>
      <c r="Q6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8" s="45" t="str">
        <f>IFERROR(VLOOKUP(Main[[#This Row],[Article]],binmax,5,FALSE),"------")</f>
        <v>------</v>
      </c>
      <c r="S68" s="42"/>
      <c r="T68" s="42" t="str">
        <f>IFERROR(VLOOKUP(Main[[#This Row],[Article]],binmax,2,FALSE),"--------")</f>
        <v>--------</v>
      </c>
      <c r="U68" s="92" t="str">
        <f t="shared" si="3"/>
        <v>P</v>
      </c>
      <c r="V68" s="92" t="str">
        <f t="shared" si="4"/>
        <v>C</v>
      </c>
      <c r="W68" s="54"/>
      <c r="X68" s="55"/>
      <c r="Y68" s="56"/>
      <c r="Z68" s="57"/>
      <c r="AA68" s="47" t="str">
        <f>IF(Main[[#This Row],[total ea unf]]="Empty","Empty",IFERROR(INT(Main[[#This Row],[total ea unf]]/1)*1/VLOOKUP(Main[[#This Row],[Article]],binmax,3,FALSE),"-----"))</f>
        <v>-----</v>
      </c>
      <c r="AB68" s="47" t="str">
        <f>IFERROR(INT(Main[[#This Row],[avlvl ea unf]]/1)*1/VLOOKUP(Main[[#This Row],[Article]],binmax,3,FALSE),"-----")</f>
        <v>-----</v>
      </c>
      <c r="AC68" s="36" t="str">
        <f>IFERROR(INT(Main[[#This Row],[pick ea unf]]/1)*1/VLOOKUP(Main[[#This Row],[Article]],binmax,3,FALSE),"-----")</f>
        <v>-----</v>
      </c>
      <c r="AD68" s="36" t="str">
        <f>IFERROR(INT(Main[[#This Row],[putaway ea unf]]/1)*1/VLOOKUP(Main[[#This Row],[Article]],binmax,3,FALSE),"-----")</f>
        <v>-----</v>
      </c>
      <c r="AE68" s="48"/>
    </row>
    <row r="69" spans="1:31" x14ac:dyDescent="0.25">
      <c r="A69" s="42"/>
      <c r="B69" s="88" t="str">
        <f>IF(Main[[#This Row],[Search]]="","-----",IFERROR(VLOOKUP(Main[[#This Row],[Search]],FXD_in_use!A:B,2,FALSE),Main[[#This Row],[Search]]))</f>
        <v>-----</v>
      </c>
      <c r="C69" s="42" t="str">
        <f>IF(Main[[#This Row],[Search]]="","-----",IFERROR(VLOOKUP(Main[[#This Row],[Search]],FXD_in_use!B:C,2,FALSE),Main[[#This Row],[Search]]))</f>
        <v>-----</v>
      </c>
      <c r="D69" s="43" t="str">
        <f>IF(Main[[#This Row],[Current FXD]]="-----","-----",IF(Main[[#This Row],[Article]]=Main[[#This Row],[Current FXD]],"NO BIN",Main[[#This Row],[Current FXD]]))</f>
        <v>-----</v>
      </c>
      <c r="E69" s="42"/>
      <c r="F69" s="70"/>
      <c r="G69" s="71"/>
      <c r="H69" s="42"/>
      <c r="I69" s="42" t="str">
        <f>IF(Main[[#This Row],[Current FXD]]=Main[[#This Row],[Bin]],Main[[#This Row],[Total]],"------")</f>
        <v>------</v>
      </c>
      <c r="J69" s="44" t="str">
        <f>IFERROR(IFERROR(VLOOKUP(Main[[#This Row],[Article]],binmax,10,FALSE)*10,VLOOKUP($B69,binmax,10,FALSE)*10),"------")</f>
        <v>------</v>
      </c>
      <c r="K69" s="44" t="str">
        <f>IFERROR(IFERROR(VLOOKUP(Main[[#This Row],[Article]],binmax,11,FALSE)*10,VLOOKUP($B69,binmax,11,FALSE)*10),"------")</f>
        <v>------</v>
      </c>
      <c r="L69" s="44" t="str">
        <f>IFERROR(IFERROR(VLOOKUP(Main[[#This Row],[Article]],binmax,12,FALSE)*10,VLOOKUP($B69,binmax,12,FALSE)*10),"------")</f>
        <v>------</v>
      </c>
      <c r="M69" s="42"/>
      <c r="N69" s="42" t="str">
        <f>IF(Main[[#This Row],[Current FXD]]=Main[[#This Row],[Bin]],CONCATENATE(AB69,"/",AC69,"/",AD69),"-----/-----/-----")</f>
        <v>-----/-----/-----</v>
      </c>
      <c r="O69" s="42" t="str">
        <f>IFERROR(VLOOKUP(Main[[#This Row],[Article]],binmax,4,FALSE),"------")</f>
        <v>------</v>
      </c>
      <c r="P69" s="42" t="str">
        <f>IFERROR(VLOOKUP(Main[[#This Row],[Article]],binmax,6,FALSE),"------")</f>
        <v>------</v>
      </c>
      <c r="Q6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9" s="45" t="str">
        <f>IFERROR(VLOOKUP(Main[[#This Row],[Article]],binmax,5,FALSE),"------")</f>
        <v>------</v>
      </c>
      <c r="S69" s="42"/>
      <c r="T69" s="42" t="str">
        <f>IFERROR(VLOOKUP(Main[[#This Row],[Article]],binmax,2,FALSE),"--------")</f>
        <v>--------</v>
      </c>
      <c r="U69" s="92" t="str">
        <f t="shared" si="3"/>
        <v>P</v>
      </c>
      <c r="V69" s="92" t="str">
        <f t="shared" si="4"/>
        <v>C</v>
      </c>
      <c r="W69" s="54"/>
      <c r="X69" s="55"/>
      <c r="Y69" s="56"/>
      <c r="Z69" s="57"/>
      <c r="AA69" s="47" t="str">
        <f>IF(Main[[#This Row],[total ea unf]]="Empty","Empty",IFERROR(INT(Main[[#This Row],[total ea unf]]/1)*1/VLOOKUP(Main[[#This Row],[Article]],binmax,3,FALSE),"-----"))</f>
        <v>-----</v>
      </c>
      <c r="AB69" s="47" t="str">
        <f>IFERROR(INT(Main[[#This Row],[avlvl ea unf]]/1)*1/VLOOKUP(Main[[#This Row],[Article]],binmax,3,FALSE),"-----")</f>
        <v>-----</v>
      </c>
      <c r="AC69" s="36" t="str">
        <f>IFERROR(INT(Main[[#This Row],[pick ea unf]]/1)*1/VLOOKUP(Main[[#This Row],[Article]],binmax,3,FALSE),"-----")</f>
        <v>-----</v>
      </c>
      <c r="AD69" s="36" t="str">
        <f>IFERROR(INT(Main[[#This Row],[putaway ea unf]]/1)*1/VLOOKUP(Main[[#This Row],[Article]],binmax,3,FALSE),"-----")</f>
        <v>-----</v>
      </c>
      <c r="AE69" s="48"/>
    </row>
    <row r="70" spans="1:31" x14ac:dyDescent="0.25">
      <c r="A70" s="42"/>
      <c r="B70" s="88" t="str">
        <f>IF(Main[[#This Row],[Search]]="","-----",IFERROR(VLOOKUP(Main[[#This Row],[Search]],FXD_in_use!A:B,2,FALSE),Main[[#This Row],[Search]]))</f>
        <v>-----</v>
      </c>
      <c r="C70" s="42" t="str">
        <f>IF(Main[[#This Row],[Search]]="","-----",IFERROR(VLOOKUP(Main[[#This Row],[Search]],FXD_in_use!B:C,2,FALSE),Main[[#This Row],[Search]]))</f>
        <v>-----</v>
      </c>
      <c r="D70" s="43" t="str">
        <f>IF(Main[[#This Row],[Current FXD]]="-----","-----",IF(Main[[#This Row],[Article]]=Main[[#This Row],[Current FXD]],"NO BIN",Main[[#This Row],[Current FXD]]))</f>
        <v>-----</v>
      </c>
      <c r="E70" s="42"/>
      <c r="F70" s="70"/>
      <c r="G70" s="71"/>
      <c r="H70" s="42"/>
      <c r="I70" s="42" t="str">
        <f>IF(Main[[#This Row],[Current FXD]]=Main[[#This Row],[Bin]],Main[[#This Row],[Total]],"------")</f>
        <v>------</v>
      </c>
      <c r="J70" s="44" t="str">
        <f>IFERROR(IFERROR(VLOOKUP(Main[[#This Row],[Article]],binmax,10,FALSE)*10,VLOOKUP($B70,binmax,10,FALSE)*10),"------")</f>
        <v>------</v>
      </c>
      <c r="K70" s="44" t="str">
        <f>IFERROR(IFERROR(VLOOKUP(Main[[#This Row],[Article]],binmax,11,FALSE)*10,VLOOKUP($B70,binmax,11,FALSE)*10),"------")</f>
        <v>------</v>
      </c>
      <c r="L70" s="44" t="str">
        <f>IFERROR(IFERROR(VLOOKUP(Main[[#This Row],[Article]],binmax,12,FALSE)*10,VLOOKUP($B70,binmax,12,FALSE)*10),"------")</f>
        <v>------</v>
      </c>
      <c r="M70" s="42"/>
      <c r="N70" s="42" t="str">
        <f>IF(Main[[#This Row],[Current FXD]]=Main[[#This Row],[Bin]],CONCATENATE(AB70,"/",AC70,"/",AD70),"-----/-----/-----")</f>
        <v>-----/-----/-----</v>
      </c>
      <c r="O70" s="42" t="str">
        <f>IFERROR(VLOOKUP(Main[[#This Row],[Article]],binmax,4,FALSE),"------")</f>
        <v>------</v>
      </c>
      <c r="P70" s="42" t="str">
        <f>IFERROR(VLOOKUP(Main[[#This Row],[Article]],binmax,6,FALSE),"------")</f>
        <v>------</v>
      </c>
      <c r="Q7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0" s="45" t="str">
        <f>IFERROR(VLOOKUP(Main[[#This Row],[Article]],binmax,5,FALSE),"------")</f>
        <v>------</v>
      </c>
      <c r="S70" s="42"/>
      <c r="T70" s="42" t="str">
        <f>IFERROR(VLOOKUP(Main[[#This Row],[Article]],binmax,2,FALSE),"--------")</f>
        <v>--------</v>
      </c>
      <c r="U70" s="92" t="str">
        <f t="shared" si="3"/>
        <v>P</v>
      </c>
      <c r="V70" s="92" t="str">
        <f t="shared" si="4"/>
        <v>C</v>
      </c>
      <c r="W70" s="54"/>
      <c r="X70" s="55"/>
      <c r="Y70" s="56"/>
      <c r="Z70" s="57"/>
      <c r="AA70" s="47" t="str">
        <f>IF(Main[[#This Row],[total ea unf]]="Empty","Empty",IFERROR(INT(Main[[#This Row],[total ea unf]]/1)*1/VLOOKUP(Main[[#This Row],[Article]],binmax,3,FALSE),"-----"))</f>
        <v>-----</v>
      </c>
      <c r="AB70" s="47" t="str">
        <f>IFERROR(INT(Main[[#This Row],[avlvl ea unf]]/1)*1/VLOOKUP(Main[[#This Row],[Article]],binmax,3,FALSE),"-----")</f>
        <v>-----</v>
      </c>
      <c r="AC70" s="36" t="str">
        <f>IFERROR(INT(Main[[#This Row],[pick ea unf]]/1)*1/VLOOKUP(Main[[#This Row],[Article]],binmax,3,FALSE),"-----")</f>
        <v>-----</v>
      </c>
      <c r="AD70" s="36" t="str">
        <f>IFERROR(INT(Main[[#This Row],[putaway ea unf]]/1)*1/VLOOKUP(Main[[#This Row],[Article]],binmax,3,FALSE),"-----")</f>
        <v>-----</v>
      </c>
      <c r="AE70" s="48"/>
    </row>
    <row r="71" spans="1:31" x14ac:dyDescent="0.25">
      <c r="A71" s="42"/>
      <c r="B71" s="88" t="str">
        <f>IF(Main[[#This Row],[Search]]="","-----",IFERROR(VLOOKUP(Main[[#This Row],[Search]],FXD_in_use!A:B,2,FALSE),Main[[#This Row],[Search]]))</f>
        <v>-----</v>
      </c>
      <c r="C71" s="42" t="str">
        <f>IF(Main[[#This Row],[Search]]="","-----",IFERROR(VLOOKUP(Main[[#This Row],[Search]],FXD_in_use!B:C,2,FALSE),Main[[#This Row],[Search]]))</f>
        <v>-----</v>
      </c>
      <c r="D71" s="43" t="str">
        <f>IF(Main[[#This Row],[Current FXD]]="-----","-----",IF(Main[[#This Row],[Article]]=Main[[#This Row],[Current FXD]],"NO BIN",Main[[#This Row],[Current FXD]]))</f>
        <v>-----</v>
      </c>
      <c r="E71" s="42"/>
      <c r="F71" s="70"/>
      <c r="G71" s="71"/>
      <c r="H71" s="42"/>
      <c r="I71" s="42" t="str">
        <f>IF(Main[[#This Row],[Current FXD]]=Main[[#This Row],[Bin]],Main[[#This Row],[Total]],"------")</f>
        <v>------</v>
      </c>
      <c r="J71" s="44" t="str">
        <f>IFERROR(IFERROR(VLOOKUP(Main[[#This Row],[Article]],binmax,10,FALSE)*10,VLOOKUP($B71,binmax,10,FALSE)*10),"------")</f>
        <v>------</v>
      </c>
      <c r="K71" s="44" t="str">
        <f>IFERROR(IFERROR(VLOOKUP(Main[[#This Row],[Article]],binmax,11,FALSE)*10,VLOOKUP($B71,binmax,11,FALSE)*10),"------")</f>
        <v>------</v>
      </c>
      <c r="L71" s="44" t="str">
        <f>IFERROR(IFERROR(VLOOKUP(Main[[#This Row],[Article]],binmax,12,FALSE)*10,VLOOKUP($B71,binmax,12,FALSE)*10),"------")</f>
        <v>------</v>
      </c>
      <c r="M71" s="42"/>
      <c r="N71" s="42" t="str">
        <f>IF(Main[[#This Row],[Current FXD]]=Main[[#This Row],[Bin]],CONCATENATE(AB71,"/",AC71,"/",AD71),"-----/-----/-----")</f>
        <v>-----/-----/-----</v>
      </c>
      <c r="O71" s="42" t="str">
        <f>IFERROR(VLOOKUP(Main[[#This Row],[Article]],binmax,4,FALSE),"------")</f>
        <v>------</v>
      </c>
      <c r="P71" s="42" t="str">
        <f>IFERROR(VLOOKUP(Main[[#This Row],[Article]],binmax,6,FALSE),"------")</f>
        <v>------</v>
      </c>
      <c r="Q7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1" s="45" t="str">
        <f>IFERROR(VLOOKUP(Main[[#This Row],[Article]],binmax,5,FALSE),"------")</f>
        <v>------</v>
      </c>
      <c r="S71" s="42"/>
      <c r="T71" s="42" t="str">
        <f>IFERROR(VLOOKUP(Main[[#This Row],[Article]],binmax,2,FALSE),"--------")</f>
        <v>--------</v>
      </c>
      <c r="U71" s="92" t="str">
        <f t="shared" si="3"/>
        <v>P</v>
      </c>
      <c r="V71" s="92" t="str">
        <f t="shared" si="4"/>
        <v>C</v>
      </c>
      <c r="W71" s="54"/>
      <c r="X71" s="55"/>
      <c r="Y71" s="56"/>
      <c r="Z71" s="57"/>
      <c r="AA71" s="47" t="str">
        <f>IF(Main[[#This Row],[total ea unf]]="Empty","Empty",IFERROR(INT(Main[[#This Row],[total ea unf]]/1)*1/VLOOKUP(Main[[#This Row],[Article]],binmax,3,FALSE),"-----"))</f>
        <v>-----</v>
      </c>
      <c r="AB71" s="47" t="str">
        <f>IFERROR(INT(Main[[#This Row],[avlvl ea unf]]/1)*1/VLOOKUP(Main[[#This Row],[Article]],binmax,3,FALSE),"-----")</f>
        <v>-----</v>
      </c>
      <c r="AC71" s="36" t="str">
        <f>IFERROR(INT(Main[[#This Row],[pick ea unf]]/1)*1/VLOOKUP(Main[[#This Row],[Article]],binmax,3,FALSE),"-----")</f>
        <v>-----</v>
      </c>
      <c r="AD71" s="36" t="str">
        <f>IFERROR(INT(Main[[#This Row],[putaway ea unf]]/1)*1/VLOOKUP(Main[[#This Row],[Article]],binmax,3,FALSE),"-----")</f>
        <v>-----</v>
      </c>
      <c r="AE71" s="48"/>
    </row>
    <row r="72" spans="1:31" x14ac:dyDescent="0.25">
      <c r="A72" s="42"/>
      <c r="B72" s="88" t="str">
        <f>IF(Main[[#This Row],[Search]]="","-----",IFERROR(VLOOKUP(Main[[#This Row],[Search]],FXD_in_use!A:B,2,FALSE),Main[[#This Row],[Search]]))</f>
        <v>-----</v>
      </c>
      <c r="C72" s="42" t="str">
        <f>IF(Main[[#This Row],[Search]]="","-----",IFERROR(VLOOKUP(Main[[#This Row],[Search]],FXD_in_use!B:C,2,FALSE),Main[[#This Row],[Search]]))</f>
        <v>-----</v>
      </c>
      <c r="D72" s="43" t="str">
        <f>IF(Main[[#This Row],[Current FXD]]="-----","-----",IF(Main[[#This Row],[Article]]=Main[[#This Row],[Current FXD]],"NO BIN",Main[[#This Row],[Current FXD]]))</f>
        <v>-----</v>
      </c>
      <c r="E72" s="42"/>
      <c r="F72" s="70"/>
      <c r="G72" s="71"/>
      <c r="H72" s="42"/>
      <c r="I72" s="42" t="str">
        <f>IF(Main[[#This Row],[Current FXD]]=Main[[#This Row],[Bin]],Main[[#This Row],[Total]],"------")</f>
        <v>------</v>
      </c>
      <c r="J72" s="44" t="str">
        <f>IFERROR(IFERROR(VLOOKUP(Main[[#This Row],[Article]],binmax,10,FALSE)*10,VLOOKUP($B72,binmax,10,FALSE)*10),"------")</f>
        <v>------</v>
      </c>
      <c r="K72" s="44" t="str">
        <f>IFERROR(IFERROR(VLOOKUP(Main[[#This Row],[Article]],binmax,11,FALSE)*10,VLOOKUP($B72,binmax,11,FALSE)*10),"------")</f>
        <v>------</v>
      </c>
      <c r="L72" s="44" t="str">
        <f>IFERROR(IFERROR(VLOOKUP(Main[[#This Row],[Article]],binmax,12,FALSE)*10,VLOOKUP($B72,binmax,12,FALSE)*10),"------")</f>
        <v>------</v>
      </c>
      <c r="M72" s="42"/>
      <c r="N72" s="42" t="str">
        <f>IF(Main[[#This Row],[Current FXD]]=Main[[#This Row],[Bin]],CONCATENATE(AB72,"/",AC72,"/",AD72),"-----/-----/-----")</f>
        <v>-----/-----/-----</v>
      </c>
      <c r="O72" s="42" t="str">
        <f>IFERROR(VLOOKUP(Main[[#This Row],[Article]],binmax,4,FALSE),"------")</f>
        <v>------</v>
      </c>
      <c r="P72" s="42" t="str">
        <f>IFERROR(VLOOKUP(Main[[#This Row],[Article]],binmax,6,FALSE),"------")</f>
        <v>------</v>
      </c>
      <c r="Q7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2" s="45" t="str">
        <f>IFERROR(VLOOKUP(Main[[#This Row],[Article]],binmax,5,FALSE),"------")</f>
        <v>------</v>
      </c>
      <c r="S72" s="42"/>
      <c r="T72" s="42" t="str">
        <f>IFERROR(VLOOKUP(Main[[#This Row],[Article]],binmax,2,FALSE),"--------")</f>
        <v>--------</v>
      </c>
      <c r="U72" s="92" t="str">
        <f t="shared" si="3"/>
        <v>P</v>
      </c>
      <c r="V72" s="92" t="str">
        <f t="shared" si="4"/>
        <v>C</v>
      </c>
      <c r="W72" s="54"/>
      <c r="X72" s="55"/>
      <c r="Y72" s="56"/>
      <c r="Z72" s="57"/>
      <c r="AA72" s="47" t="str">
        <f>IF(Main[[#This Row],[total ea unf]]="Empty","Empty",IFERROR(INT(Main[[#This Row],[total ea unf]]/1)*1/VLOOKUP(Main[[#This Row],[Article]],binmax,3,FALSE),"-----"))</f>
        <v>-----</v>
      </c>
      <c r="AB72" s="47" t="str">
        <f>IFERROR(INT(Main[[#This Row],[avlvl ea unf]]/1)*1/VLOOKUP(Main[[#This Row],[Article]],binmax,3,FALSE),"-----")</f>
        <v>-----</v>
      </c>
      <c r="AC72" s="36" t="str">
        <f>IFERROR(INT(Main[[#This Row],[pick ea unf]]/1)*1/VLOOKUP(Main[[#This Row],[Article]],binmax,3,FALSE),"-----")</f>
        <v>-----</v>
      </c>
      <c r="AD72" s="36" t="str">
        <f>IFERROR(INT(Main[[#This Row],[putaway ea unf]]/1)*1/VLOOKUP(Main[[#This Row],[Article]],binmax,3,FALSE),"-----")</f>
        <v>-----</v>
      </c>
      <c r="AE72" s="48"/>
    </row>
    <row r="73" spans="1:31" x14ac:dyDescent="0.25">
      <c r="A73" s="42"/>
      <c r="B73" s="88" t="str">
        <f>IF(Main[[#This Row],[Search]]="","-----",IFERROR(VLOOKUP(Main[[#This Row],[Search]],FXD_in_use!A:B,2,FALSE),Main[[#This Row],[Search]]))</f>
        <v>-----</v>
      </c>
      <c r="C73" s="42" t="str">
        <f>IF(Main[[#This Row],[Search]]="","-----",IFERROR(VLOOKUP(Main[[#This Row],[Search]],FXD_in_use!B:C,2,FALSE),Main[[#This Row],[Search]]))</f>
        <v>-----</v>
      </c>
      <c r="D73" s="43" t="str">
        <f>IF(Main[[#This Row],[Current FXD]]="-----","-----",IF(Main[[#This Row],[Article]]=Main[[#This Row],[Current FXD]],"NO BIN",Main[[#This Row],[Current FXD]]))</f>
        <v>-----</v>
      </c>
      <c r="E73" s="42"/>
      <c r="F73" s="70"/>
      <c r="G73" s="71"/>
      <c r="H73" s="42"/>
      <c r="I73" s="42" t="str">
        <f>IF(Main[[#This Row],[Current FXD]]=Main[[#This Row],[Bin]],Main[[#This Row],[Total]],"------")</f>
        <v>------</v>
      </c>
      <c r="J73" s="44" t="str">
        <f>IFERROR(IFERROR(VLOOKUP(Main[[#This Row],[Article]],binmax,10,FALSE)*10,VLOOKUP($B73,binmax,10,FALSE)*10),"------")</f>
        <v>------</v>
      </c>
      <c r="K73" s="44" t="str">
        <f>IFERROR(IFERROR(VLOOKUP(Main[[#This Row],[Article]],binmax,11,FALSE)*10,VLOOKUP($B73,binmax,11,FALSE)*10),"------")</f>
        <v>------</v>
      </c>
      <c r="L73" s="44" t="str">
        <f>IFERROR(IFERROR(VLOOKUP(Main[[#This Row],[Article]],binmax,12,FALSE)*10,VLOOKUP($B73,binmax,12,FALSE)*10),"------")</f>
        <v>------</v>
      </c>
      <c r="M73" s="42"/>
      <c r="N73" s="42" t="str">
        <f>IF(Main[[#This Row],[Current FXD]]=Main[[#This Row],[Bin]],CONCATENATE(AB73,"/",AC73,"/",AD73),"-----/-----/-----")</f>
        <v>-----/-----/-----</v>
      </c>
      <c r="O73" s="42" t="str">
        <f>IFERROR(VLOOKUP(Main[[#This Row],[Article]],binmax,4,FALSE),"------")</f>
        <v>------</v>
      </c>
      <c r="P73" s="42" t="str">
        <f>IFERROR(VLOOKUP(Main[[#This Row],[Article]],binmax,6,FALSE),"------")</f>
        <v>------</v>
      </c>
      <c r="Q7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3" s="45" t="str">
        <f>IFERROR(VLOOKUP(Main[[#This Row],[Article]],binmax,5,FALSE),"------")</f>
        <v>------</v>
      </c>
      <c r="S73" s="42"/>
      <c r="T73" s="42" t="str">
        <f>IFERROR(VLOOKUP(Main[[#This Row],[Article]],binmax,2,FALSE),"--------")</f>
        <v>--------</v>
      </c>
      <c r="U73" s="92" t="str">
        <f t="shared" si="3"/>
        <v>P</v>
      </c>
      <c r="V73" s="92" t="str">
        <f t="shared" si="4"/>
        <v>C</v>
      </c>
      <c r="W73" s="54"/>
      <c r="X73" s="55"/>
      <c r="Y73" s="56"/>
      <c r="Z73" s="57"/>
      <c r="AA73" s="47" t="str">
        <f>IF(Main[[#This Row],[total ea unf]]="Empty","Empty",IFERROR(INT(Main[[#This Row],[total ea unf]]/1)*1/VLOOKUP(Main[[#This Row],[Article]],binmax,3,FALSE),"-----"))</f>
        <v>-----</v>
      </c>
      <c r="AB73" s="47" t="str">
        <f>IFERROR(INT(Main[[#This Row],[avlvl ea unf]]/1)*1/VLOOKUP(Main[[#This Row],[Article]],binmax,3,FALSE),"-----")</f>
        <v>-----</v>
      </c>
      <c r="AC73" s="36" t="str">
        <f>IFERROR(INT(Main[[#This Row],[pick ea unf]]/1)*1/VLOOKUP(Main[[#This Row],[Article]],binmax,3,FALSE),"-----")</f>
        <v>-----</v>
      </c>
      <c r="AD73" s="36" t="str">
        <f>IFERROR(INT(Main[[#This Row],[putaway ea unf]]/1)*1/VLOOKUP(Main[[#This Row],[Article]],binmax,3,FALSE),"-----")</f>
        <v>-----</v>
      </c>
      <c r="AE73" s="48"/>
    </row>
    <row r="74" spans="1:31" x14ac:dyDescent="0.25">
      <c r="A74" s="42"/>
      <c r="B74" s="88" t="str">
        <f>IF(Main[[#This Row],[Search]]="","-----",IFERROR(VLOOKUP(Main[[#This Row],[Search]],FXD_in_use!A:B,2,FALSE),Main[[#This Row],[Search]]))</f>
        <v>-----</v>
      </c>
      <c r="C74" s="42" t="str">
        <f>IF(Main[[#This Row],[Search]]="","-----",IFERROR(VLOOKUP(Main[[#This Row],[Search]],FXD_in_use!B:C,2,FALSE),Main[[#This Row],[Search]]))</f>
        <v>-----</v>
      </c>
      <c r="D74" s="43" t="str">
        <f>IF(Main[[#This Row],[Current FXD]]="-----","-----",IF(Main[[#This Row],[Article]]=Main[[#This Row],[Current FXD]],"NO BIN",Main[[#This Row],[Current FXD]]))</f>
        <v>-----</v>
      </c>
      <c r="E74" s="42"/>
      <c r="F74" s="70"/>
      <c r="G74" s="71"/>
      <c r="H74" s="42"/>
      <c r="I74" s="42" t="str">
        <f>IF(Main[[#This Row],[Current FXD]]=Main[[#This Row],[Bin]],Main[[#This Row],[Total]],"------")</f>
        <v>------</v>
      </c>
      <c r="J74" s="44" t="str">
        <f>IFERROR(IFERROR(VLOOKUP(Main[[#This Row],[Article]],binmax,10,FALSE)*10,VLOOKUP($B74,binmax,10,FALSE)*10),"------")</f>
        <v>------</v>
      </c>
      <c r="K74" s="44" t="str">
        <f>IFERROR(IFERROR(VLOOKUP(Main[[#This Row],[Article]],binmax,11,FALSE)*10,VLOOKUP($B74,binmax,11,FALSE)*10),"------")</f>
        <v>------</v>
      </c>
      <c r="L74" s="44" t="str">
        <f>IFERROR(IFERROR(VLOOKUP(Main[[#This Row],[Article]],binmax,12,FALSE)*10,VLOOKUP($B74,binmax,12,FALSE)*10),"------")</f>
        <v>------</v>
      </c>
      <c r="M74" s="42"/>
      <c r="N74" s="42" t="str">
        <f>IF(Main[[#This Row],[Current FXD]]=Main[[#This Row],[Bin]],CONCATENATE(AB74,"/",AC74,"/",AD74),"-----/-----/-----")</f>
        <v>-----/-----/-----</v>
      </c>
      <c r="O74" s="42" t="str">
        <f>IFERROR(VLOOKUP(Main[[#This Row],[Article]],binmax,4,FALSE),"------")</f>
        <v>------</v>
      </c>
      <c r="P74" s="42" t="str">
        <f>IFERROR(VLOOKUP(Main[[#This Row],[Article]],binmax,6,FALSE),"------")</f>
        <v>------</v>
      </c>
      <c r="Q7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4" s="45" t="str">
        <f>IFERROR(VLOOKUP(Main[[#This Row],[Article]],binmax,5,FALSE),"------")</f>
        <v>------</v>
      </c>
      <c r="S74" s="42"/>
      <c r="T74" s="42" t="str">
        <f>IFERROR(VLOOKUP(Main[[#This Row],[Article]],binmax,2,FALSE),"--------")</f>
        <v>--------</v>
      </c>
      <c r="U74" s="92" t="str">
        <f t="shared" si="3"/>
        <v>P</v>
      </c>
      <c r="V74" s="92" t="str">
        <f t="shared" si="4"/>
        <v>C</v>
      </c>
      <c r="W74" s="54"/>
      <c r="X74" s="55"/>
      <c r="Y74" s="56"/>
      <c r="Z74" s="57"/>
      <c r="AA74" s="47" t="str">
        <f>IF(Main[[#This Row],[total ea unf]]="Empty","Empty",IFERROR(INT(Main[[#This Row],[total ea unf]]/1)*1/VLOOKUP(Main[[#This Row],[Article]],binmax,3,FALSE),"-----"))</f>
        <v>-----</v>
      </c>
      <c r="AB74" s="47" t="str">
        <f>IFERROR(INT(Main[[#This Row],[avlvl ea unf]]/1)*1/VLOOKUP(Main[[#This Row],[Article]],binmax,3,FALSE),"-----")</f>
        <v>-----</v>
      </c>
      <c r="AC74" s="36" t="str">
        <f>IFERROR(INT(Main[[#This Row],[pick ea unf]]/1)*1/VLOOKUP(Main[[#This Row],[Article]],binmax,3,FALSE),"-----")</f>
        <v>-----</v>
      </c>
      <c r="AD74" s="36" t="str">
        <f>IFERROR(INT(Main[[#This Row],[putaway ea unf]]/1)*1/VLOOKUP(Main[[#This Row],[Article]],binmax,3,FALSE),"-----")</f>
        <v>-----</v>
      </c>
      <c r="AE74" s="48"/>
    </row>
    <row r="75" spans="1:31" x14ac:dyDescent="0.25">
      <c r="A75" s="42"/>
      <c r="B75" s="88" t="str">
        <f>IF(Main[[#This Row],[Search]]="","-----",IFERROR(VLOOKUP(Main[[#This Row],[Search]],FXD_in_use!A:B,2,FALSE),Main[[#This Row],[Search]]))</f>
        <v>-----</v>
      </c>
      <c r="C75" s="42" t="str">
        <f>IF(Main[[#This Row],[Search]]="","-----",IFERROR(VLOOKUP(Main[[#This Row],[Search]],FXD_in_use!B:C,2,FALSE),Main[[#This Row],[Search]]))</f>
        <v>-----</v>
      </c>
      <c r="D75" s="43" t="str">
        <f>IF(Main[[#This Row],[Current FXD]]="-----","-----",IF(Main[[#This Row],[Article]]=Main[[#This Row],[Current FXD]],"NO BIN",Main[[#This Row],[Current FXD]]))</f>
        <v>-----</v>
      </c>
      <c r="E75" s="42"/>
      <c r="F75" s="70"/>
      <c r="G75" s="71"/>
      <c r="H75" s="42"/>
      <c r="I75" s="42" t="str">
        <f>IF(Main[[#This Row],[Current FXD]]=Main[[#This Row],[Bin]],Main[[#This Row],[Total]],"------")</f>
        <v>------</v>
      </c>
      <c r="J75" s="44" t="str">
        <f>IFERROR(IFERROR(VLOOKUP(Main[[#This Row],[Article]],binmax,10,FALSE)*10,VLOOKUP($B75,binmax,10,FALSE)*10),"------")</f>
        <v>------</v>
      </c>
      <c r="K75" s="44" t="str">
        <f>IFERROR(IFERROR(VLOOKUP(Main[[#This Row],[Article]],binmax,11,FALSE)*10,VLOOKUP($B75,binmax,11,FALSE)*10),"------")</f>
        <v>------</v>
      </c>
      <c r="L75" s="44" t="str">
        <f>IFERROR(IFERROR(VLOOKUP(Main[[#This Row],[Article]],binmax,12,FALSE)*10,VLOOKUP($B75,binmax,12,FALSE)*10),"------")</f>
        <v>------</v>
      </c>
      <c r="M75" s="42"/>
      <c r="N75" s="42" t="str">
        <f>IF(Main[[#This Row],[Current FXD]]=Main[[#This Row],[Bin]],CONCATENATE(AB75,"/",AC75,"/",AD75),"-----/-----/-----")</f>
        <v>-----/-----/-----</v>
      </c>
      <c r="O75" s="42" t="str">
        <f>IFERROR(VLOOKUP(Main[[#This Row],[Article]],binmax,4,FALSE),"------")</f>
        <v>------</v>
      </c>
      <c r="P75" s="42" t="str">
        <f>IFERROR(VLOOKUP(Main[[#This Row],[Article]],binmax,6,FALSE),"------")</f>
        <v>------</v>
      </c>
      <c r="Q7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5" s="45" t="str">
        <f>IFERROR(VLOOKUP(Main[[#This Row],[Article]],binmax,5,FALSE),"------")</f>
        <v>------</v>
      </c>
      <c r="S75" s="42"/>
      <c r="T75" s="42" t="str">
        <f>IFERROR(VLOOKUP(Main[[#This Row],[Article]],binmax,2,FALSE),"--------")</f>
        <v>--------</v>
      </c>
      <c r="U75" s="92" t="str">
        <f t="shared" si="3"/>
        <v>P</v>
      </c>
      <c r="V75" s="92" t="str">
        <f t="shared" si="4"/>
        <v>C</v>
      </c>
      <c r="W75" s="54"/>
      <c r="X75" s="55"/>
      <c r="Y75" s="56"/>
      <c r="Z75" s="57"/>
      <c r="AA75" s="47" t="str">
        <f>IF(Main[[#This Row],[total ea unf]]="Empty","Empty",IFERROR(INT(Main[[#This Row],[total ea unf]]/1)*1/VLOOKUP(Main[[#This Row],[Article]],binmax,3,FALSE),"-----"))</f>
        <v>-----</v>
      </c>
      <c r="AB75" s="47" t="str">
        <f>IFERROR(INT(Main[[#This Row],[avlvl ea unf]]/1)*1/VLOOKUP(Main[[#This Row],[Article]],binmax,3,FALSE),"-----")</f>
        <v>-----</v>
      </c>
      <c r="AC75" s="36" t="str">
        <f>IFERROR(INT(Main[[#This Row],[pick ea unf]]/1)*1/VLOOKUP(Main[[#This Row],[Article]],binmax,3,FALSE),"-----")</f>
        <v>-----</v>
      </c>
      <c r="AD75" s="36" t="str">
        <f>IFERROR(INT(Main[[#This Row],[putaway ea unf]]/1)*1/VLOOKUP(Main[[#This Row],[Article]],binmax,3,FALSE),"-----")</f>
        <v>-----</v>
      </c>
      <c r="AE75" s="48"/>
    </row>
    <row r="76" spans="1:31" x14ac:dyDescent="0.25">
      <c r="A76" s="42"/>
      <c r="B76" s="88" t="str">
        <f>IF(Main[[#This Row],[Search]]="","-----",IFERROR(VLOOKUP(Main[[#This Row],[Search]],FXD_in_use!A:B,2,FALSE),Main[[#This Row],[Search]]))</f>
        <v>-----</v>
      </c>
      <c r="C76" s="42" t="str">
        <f>IF(Main[[#This Row],[Search]]="","-----",IFERROR(VLOOKUP(Main[[#This Row],[Search]],FXD_in_use!B:C,2,FALSE),Main[[#This Row],[Search]]))</f>
        <v>-----</v>
      </c>
      <c r="D76" s="43" t="str">
        <f>IF(Main[[#This Row],[Current FXD]]="-----","-----",IF(Main[[#This Row],[Article]]=Main[[#This Row],[Current FXD]],"NO BIN",Main[[#This Row],[Current FXD]]))</f>
        <v>-----</v>
      </c>
      <c r="E76" s="42"/>
      <c r="F76" s="70"/>
      <c r="G76" s="71"/>
      <c r="H76" s="42"/>
      <c r="I76" s="42" t="str">
        <f>IF(Main[[#This Row],[Current FXD]]=Main[[#This Row],[Bin]],Main[[#This Row],[Total]],"------")</f>
        <v>------</v>
      </c>
      <c r="J76" s="44" t="str">
        <f>IFERROR(IFERROR(VLOOKUP(Main[[#This Row],[Article]],binmax,10,FALSE)*10,VLOOKUP($B76,binmax,10,FALSE)*10),"------")</f>
        <v>------</v>
      </c>
      <c r="K76" s="44" t="str">
        <f>IFERROR(IFERROR(VLOOKUP(Main[[#This Row],[Article]],binmax,11,FALSE)*10,VLOOKUP($B76,binmax,11,FALSE)*10),"------")</f>
        <v>------</v>
      </c>
      <c r="L76" s="44" t="str">
        <f>IFERROR(IFERROR(VLOOKUP(Main[[#This Row],[Article]],binmax,12,FALSE)*10,VLOOKUP($B76,binmax,12,FALSE)*10),"------")</f>
        <v>------</v>
      </c>
      <c r="M76" s="42"/>
      <c r="N76" s="42" t="str">
        <f>IF(Main[[#This Row],[Current FXD]]=Main[[#This Row],[Bin]],CONCATENATE(AB76,"/",AC76,"/",AD76),"-----/-----/-----")</f>
        <v>-----/-----/-----</v>
      </c>
      <c r="O76" s="42" t="str">
        <f>IFERROR(VLOOKUP(Main[[#This Row],[Article]],binmax,4,FALSE),"------")</f>
        <v>------</v>
      </c>
      <c r="P76" s="42" t="str">
        <f>IFERROR(VLOOKUP(Main[[#This Row],[Article]],binmax,6,FALSE),"------")</f>
        <v>------</v>
      </c>
      <c r="Q7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6" s="45" t="str">
        <f>IFERROR(VLOOKUP(Main[[#This Row],[Article]],binmax,5,FALSE),"------")</f>
        <v>------</v>
      </c>
      <c r="S76" s="42"/>
      <c r="T76" s="42" t="str">
        <f>IFERROR(VLOOKUP(Main[[#This Row],[Article]],binmax,2,FALSE),"--------")</f>
        <v>--------</v>
      </c>
      <c r="U76" s="92" t="str">
        <f t="shared" si="3"/>
        <v>P</v>
      </c>
      <c r="V76" s="92" t="str">
        <f t="shared" si="4"/>
        <v>C</v>
      </c>
      <c r="W76" s="54"/>
      <c r="X76" s="55"/>
      <c r="Y76" s="56"/>
      <c r="Z76" s="57"/>
      <c r="AA76" s="47" t="str">
        <f>IF(Main[[#This Row],[total ea unf]]="Empty","Empty",IFERROR(INT(Main[[#This Row],[total ea unf]]/1)*1/VLOOKUP(Main[[#This Row],[Article]],binmax,3,FALSE),"-----"))</f>
        <v>-----</v>
      </c>
      <c r="AB76" s="47" t="str">
        <f>IFERROR(INT(Main[[#This Row],[avlvl ea unf]]/1)*1/VLOOKUP(Main[[#This Row],[Article]],binmax,3,FALSE),"-----")</f>
        <v>-----</v>
      </c>
      <c r="AC76" s="36" t="str">
        <f>IFERROR(INT(Main[[#This Row],[pick ea unf]]/1)*1/VLOOKUP(Main[[#This Row],[Article]],binmax,3,FALSE),"-----")</f>
        <v>-----</v>
      </c>
      <c r="AD76" s="36" t="str">
        <f>IFERROR(INT(Main[[#This Row],[putaway ea unf]]/1)*1/VLOOKUP(Main[[#This Row],[Article]],binmax,3,FALSE),"-----")</f>
        <v>-----</v>
      </c>
      <c r="AE76" s="48"/>
    </row>
    <row r="77" spans="1:31" x14ac:dyDescent="0.25">
      <c r="A77" s="42"/>
      <c r="B77" s="88" t="str">
        <f>IF(Main[[#This Row],[Search]]="","-----",IFERROR(VLOOKUP(Main[[#This Row],[Search]],FXD_in_use!A:B,2,FALSE),Main[[#This Row],[Search]]))</f>
        <v>-----</v>
      </c>
      <c r="C77" s="42" t="str">
        <f>IF(Main[[#This Row],[Search]]="","-----",IFERROR(VLOOKUP(Main[[#This Row],[Search]],FXD_in_use!B:C,2,FALSE),Main[[#This Row],[Search]]))</f>
        <v>-----</v>
      </c>
      <c r="D77" s="43" t="str">
        <f>IF(Main[[#This Row],[Current FXD]]="-----","-----",IF(Main[[#This Row],[Article]]=Main[[#This Row],[Current FXD]],"NO BIN",Main[[#This Row],[Current FXD]]))</f>
        <v>-----</v>
      </c>
      <c r="E77" s="42"/>
      <c r="F77" s="70"/>
      <c r="G77" s="71"/>
      <c r="H77" s="42"/>
      <c r="I77" s="42" t="str">
        <f>IF(Main[[#This Row],[Current FXD]]=Main[[#This Row],[Bin]],Main[[#This Row],[Total]],"------")</f>
        <v>------</v>
      </c>
      <c r="J77" s="44" t="str">
        <f>IFERROR(IFERROR(VLOOKUP(Main[[#This Row],[Article]],binmax,10,FALSE)*10,VLOOKUP($B77,binmax,10,FALSE)*10),"------")</f>
        <v>------</v>
      </c>
      <c r="K77" s="44" t="str">
        <f>IFERROR(IFERROR(VLOOKUP(Main[[#This Row],[Article]],binmax,11,FALSE)*10,VLOOKUP($B77,binmax,11,FALSE)*10),"------")</f>
        <v>------</v>
      </c>
      <c r="L77" s="44" t="str">
        <f>IFERROR(IFERROR(VLOOKUP(Main[[#This Row],[Article]],binmax,12,FALSE)*10,VLOOKUP($B77,binmax,12,FALSE)*10),"------")</f>
        <v>------</v>
      </c>
      <c r="M77" s="42"/>
      <c r="N77" s="42" t="str">
        <f>IF(Main[[#This Row],[Current FXD]]=Main[[#This Row],[Bin]],CONCATENATE(AB77,"/",AC77,"/",AD77),"-----/-----/-----")</f>
        <v>-----/-----/-----</v>
      </c>
      <c r="O77" s="42" t="str">
        <f>IFERROR(VLOOKUP(Main[[#This Row],[Article]],binmax,4,FALSE),"------")</f>
        <v>------</v>
      </c>
      <c r="P77" s="42" t="str">
        <f>IFERROR(VLOOKUP(Main[[#This Row],[Article]],binmax,6,FALSE),"------")</f>
        <v>------</v>
      </c>
      <c r="Q7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7" s="45" t="str">
        <f>IFERROR(VLOOKUP(Main[[#This Row],[Article]],binmax,5,FALSE),"------")</f>
        <v>------</v>
      </c>
      <c r="S77" s="42"/>
      <c r="T77" s="42" t="str">
        <f>IFERROR(VLOOKUP(Main[[#This Row],[Article]],binmax,2,FALSE),"--------")</f>
        <v>--------</v>
      </c>
      <c r="U77" s="92" t="str">
        <f t="shared" si="3"/>
        <v>P</v>
      </c>
      <c r="V77" s="92" t="str">
        <f t="shared" si="4"/>
        <v>C</v>
      </c>
      <c r="W77" s="54"/>
      <c r="X77" s="55"/>
      <c r="Y77" s="56"/>
      <c r="Z77" s="57"/>
      <c r="AA77" s="47" t="str">
        <f>IF(Main[[#This Row],[total ea unf]]="Empty","Empty",IFERROR(INT(Main[[#This Row],[total ea unf]]/1)*1/VLOOKUP(Main[[#This Row],[Article]],binmax,3,FALSE),"-----"))</f>
        <v>-----</v>
      </c>
      <c r="AB77" s="47" t="str">
        <f>IFERROR(INT(Main[[#This Row],[avlvl ea unf]]/1)*1/VLOOKUP(Main[[#This Row],[Article]],binmax,3,FALSE),"-----")</f>
        <v>-----</v>
      </c>
      <c r="AC77" s="36" t="str">
        <f>IFERROR(INT(Main[[#This Row],[pick ea unf]]/1)*1/VLOOKUP(Main[[#This Row],[Article]],binmax,3,FALSE),"-----")</f>
        <v>-----</v>
      </c>
      <c r="AD77" s="36" t="str">
        <f>IFERROR(INT(Main[[#This Row],[putaway ea unf]]/1)*1/VLOOKUP(Main[[#This Row],[Article]],binmax,3,FALSE),"-----")</f>
        <v>-----</v>
      </c>
      <c r="AE77" s="48"/>
    </row>
    <row r="78" spans="1:31" x14ac:dyDescent="0.25">
      <c r="A78" s="42"/>
      <c r="B78" s="88" t="str">
        <f>IF(Main[[#This Row],[Search]]="","-----",IFERROR(VLOOKUP(Main[[#This Row],[Search]],FXD_in_use!A:B,2,FALSE),Main[[#This Row],[Search]]))</f>
        <v>-----</v>
      </c>
      <c r="C78" s="42" t="str">
        <f>IF(Main[[#This Row],[Search]]="","-----",IFERROR(VLOOKUP(Main[[#This Row],[Search]],FXD_in_use!B:C,2,FALSE),Main[[#This Row],[Search]]))</f>
        <v>-----</v>
      </c>
      <c r="D78" s="43" t="str">
        <f>IF(Main[[#This Row],[Current FXD]]="-----","-----",IF(Main[[#This Row],[Article]]=Main[[#This Row],[Current FXD]],"NO BIN",Main[[#This Row],[Current FXD]]))</f>
        <v>-----</v>
      </c>
      <c r="E78" s="42"/>
      <c r="F78" s="70"/>
      <c r="G78" s="71"/>
      <c r="H78" s="42"/>
      <c r="I78" s="42" t="str">
        <f>IF(Main[[#This Row],[Current FXD]]=Main[[#This Row],[Bin]],Main[[#This Row],[Total]],"------")</f>
        <v>------</v>
      </c>
      <c r="J78" s="44" t="str">
        <f>IFERROR(IFERROR(VLOOKUP(Main[[#This Row],[Article]],binmax,10,FALSE)*10,VLOOKUP($B78,binmax,10,FALSE)*10),"------")</f>
        <v>------</v>
      </c>
      <c r="K78" s="44" t="str">
        <f>IFERROR(IFERROR(VLOOKUP(Main[[#This Row],[Article]],binmax,11,FALSE)*10,VLOOKUP($B78,binmax,11,FALSE)*10),"------")</f>
        <v>------</v>
      </c>
      <c r="L78" s="44" t="str">
        <f>IFERROR(IFERROR(VLOOKUP(Main[[#This Row],[Article]],binmax,12,FALSE)*10,VLOOKUP($B78,binmax,12,FALSE)*10),"------")</f>
        <v>------</v>
      </c>
      <c r="M78" s="42"/>
      <c r="N78" s="42" t="str">
        <f>IF(Main[[#This Row],[Current FXD]]=Main[[#This Row],[Bin]],CONCATENATE(AB78,"/",AC78,"/",AD78),"-----/-----/-----")</f>
        <v>-----/-----/-----</v>
      </c>
      <c r="O78" s="42" t="str">
        <f>IFERROR(VLOOKUP(Main[[#This Row],[Article]],binmax,4,FALSE),"------")</f>
        <v>------</v>
      </c>
      <c r="P78" s="42" t="str">
        <f>IFERROR(VLOOKUP(Main[[#This Row],[Article]],binmax,6,FALSE),"------")</f>
        <v>------</v>
      </c>
      <c r="Q7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8" s="45" t="str">
        <f>IFERROR(VLOOKUP(Main[[#This Row],[Article]],binmax,5,FALSE),"------")</f>
        <v>------</v>
      </c>
      <c r="S78" s="42"/>
      <c r="T78" s="42" t="str">
        <f>IFERROR(VLOOKUP(Main[[#This Row],[Article]],binmax,2,FALSE),"--------")</f>
        <v>--------</v>
      </c>
      <c r="U78" s="92" t="str">
        <f t="shared" si="3"/>
        <v>P</v>
      </c>
      <c r="V78" s="92" t="str">
        <f t="shared" si="4"/>
        <v>C</v>
      </c>
      <c r="W78" s="54"/>
      <c r="X78" s="55"/>
      <c r="Y78" s="56"/>
      <c r="Z78" s="57"/>
      <c r="AA78" s="47" t="str">
        <f>IF(Main[[#This Row],[total ea unf]]="Empty","Empty",IFERROR(INT(Main[[#This Row],[total ea unf]]/1)*1/VLOOKUP(Main[[#This Row],[Article]],binmax,3,FALSE),"-----"))</f>
        <v>-----</v>
      </c>
      <c r="AB78" s="47" t="str">
        <f>IFERROR(INT(Main[[#This Row],[avlvl ea unf]]/1)*1/VLOOKUP(Main[[#This Row],[Article]],binmax,3,FALSE),"-----")</f>
        <v>-----</v>
      </c>
      <c r="AC78" s="36" t="str">
        <f>IFERROR(INT(Main[[#This Row],[pick ea unf]]/1)*1/VLOOKUP(Main[[#This Row],[Article]],binmax,3,FALSE),"-----")</f>
        <v>-----</v>
      </c>
      <c r="AD78" s="36" t="str">
        <f>IFERROR(INT(Main[[#This Row],[putaway ea unf]]/1)*1/VLOOKUP(Main[[#This Row],[Article]],binmax,3,FALSE),"-----")</f>
        <v>-----</v>
      </c>
      <c r="AE78" s="48"/>
    </row>
    <row r="79" spans="1:31" x14ac:dyDescent="0.25">
      <c r="A79" s="42"/>
      <c r="B79" s="88" t="str">
        <f>IF(Main[[#This Row],[Search]]="","-----",IFERROR(VLOOKUP(Main[[#This Row],[Search]],FXD_in_use!A:B,2,FALSE),Main[[#This Row],[Search]]))</f>
        <v>-----</v>
      </c>
      <c r="C79" s="42" t="str">
        <f>IF(Main[[#This Row],[Search]]="","-----",IFERROR(VLOOKUP(Main[[#This Row],[Search]],FXD_in_use!B:C,2,FALSE),Main[[#This Row],[Search]]))</f>
        <v>-----</v>
      </c>
      <c r="D79" s="43" t="str">
        <f>IF(Main[[#This Row],[Current FXD]]="-----","-----",IF(Main[[#This Row],[Article]]=Main[[#This Row],[Current FXD]],"NO BIN",Main[[#This Row],[Current FXD]]))</f>
        <v>-----</v>
      </c>
      <c r="E79" s="42"/>
      <c r="F79" s="70"/>
      <c r="G79" s="71"/>
      <c r="H79" s="42"/>
      <c r="I79" s="42" t="str">
        <f>IF(Main[[#This Row],[Current FXD]]=Main[[#This Row],[Bin]],Main[[#This Row],[Total]],"------")</f>
        <v>------</v>
      </c>
      <c r="J79" s="44" t="str">
        <f>IFERROR(IFERROR(VLOOKUP(Main[[#This Row],[Article]],binmax,10,FALSE)*10,VLOOKUP($B79,binmax,10,FALSE)*10),"------")</f>
        <v>------</v>
      </c>
      <c r="K79" s="44" t="str">
        <f>IFERROR(IFERROR(VLOOKUP(Main[[#This Row],[Article]],binmax,11,FALSE)*10,VLOOKUP($B79,binmax,11,FALSE)*10),"------")</f>
        <v>------</v>
      </c>
      <c r="L79" s="44" t="str">
        <f>IFERROR(IFERROR(VLOOKUP(Main[[#This Row],[Article]],binmax,12,FALSE)*10,VLOOKUP($B79,binmax,12,FALSE)*10),"------")</f>
        <v>------</v>
      </c>
      <c r="M79" s="42"/>
      <c r="N79" s="42" t="str">
        <f>IF(Main[[#This Row],[Current FXD]]=Main[[#This Row],[Bin]],CONCATENATE(AB79,"/",AC79,"/",AD79),"-----/-----/-----")</f>
        <v>-----/-----/-----</v>
      </c>
      <c r="O79" s="42" t="str">
        <f>IFERROR(VLOOKUP(Main[[#This Row],[Article]],binmax,4,FALSE),"------")</f>
        <v>------</v>
      </c>
      <c r="P79" s="42" t="str">
        <f>IFERROR(VLOOKUP(Main[[#This Row],[Article]],binmax,6,FALSE),"------")</f>
        <v>------</v>
      </c>
      <c r="Q7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9" s="45" t="str">
        <f>IFERROR(VLOOKUP(Main[[#This Row],[Article]],binmax,5,FALSE),"------")</f>
        <v>------</v>
      </c>
      <c r="S79" s="42"/>
      <c r="T79" s="42" t="str">
        <f>IFERROR(VLOOKUP(Main[[#This Row],[Article]],binmax,2,FALSE),"--------")</f>
        <v>--------</v>
      </c>
      <c r="U79" s="92" t="str">
        <f t="shared" si="3"/>
        <v>P</v>
      </c>
      <c r="V79" s="92" t="str">
        <f t="shared" si="4"/>
        <v>C</v>
      </c>
      <c r="W79" s="54"/>
      <c r="X79" s="55"/>
      <c r="Y79" s="56"/>
      <c r="Z79" s="57"/>
      <c r="AA79" s="47" t="str">
        <f>IF(Main[[#This Row],[total ea unf]]="Empty","Empty",IFERROR(INT(Main[[#This Row],[total ea unf]]/1)*1/VLOOKUP(Main[[#This Row],[Article]],binmax,3,FALSE),"-----"))</f>
        <v>-----</v>
      </c>
      <c r="AB79" s="47" t="str">
        <f>IFERROR(INT(Main[[#This Row],[avlvl ea unf]]/1)*1/VLOOKUP(Main[[#This Row],[Article]],binmax,3,FALSE),"-----")</f>
        <v>-----</v>
      </c>
      <c r="AC79" s="36" t="str">
        <f>IFERROR(INT(Main[[#This Row],[pick ea unf]]/1)*1/VLOOKUP(Main[[#This Row],[Article]],binmax,3,FALSE),"-----")</f>
        <v>-----</v>
      </c>
      <c r="AD79" s="36" t="str">
        <f>IFERROR(INT(Main[[#This Row],[putaway ea unf]]/1)*1/VLOOKUP(Main[[#This Row],[Article]],binmax,3,FALSE),"-----")</f>
        <v>-----</v>
      </c>
      <c r="AE79" s="48"/>
    </row>
    <row r="80" spans="1:31" x14ac:dyDescent="0.25">
      <c r="A80" s="42"/>
      <c r="B80" s="88" t="str">
        <f>IF(Main[[#This Row],[Search]]="","-----",IFERROR(VLOOKUP(Main[[#This Row],[Search]],FXD_in_use!A:B,2,FALSE),Main[[#This Row],[Search]]))</f>
        <v>-----</v>
      </c>
      <c r="C80" s="42" t="str">
        <f>IF(Main[[#This Row],[Search]]="","-----",IFERROR(VLOOKUP(Main[[#This Row],[Search]],FXD_in_use!B:C,2,FALSE),Main[[#This Row],[Search]]))</f>
        <v>-----</v>
      </c>
      <c r="D80" s="43" t="str">
        <f>IF(Main[[#This Row],[Current FXD]]="-----","-----",IF(Main[[#This Row],[Article]]=Main[[#This Row],[Current FXD]],"NO BIN",Main[[#This Row],[Current FXD]]))</f>
        <v>-----</v>
      </c>
      <c r="E80" s="42"/>
      <c r="F80" s="70"/>
      <c r="G80" s="71"/>
      <c r="H80" s="42"/>
      <c r="I80" s="42" t="str">
        <f>IF(Main[[#This Row],[Current FXD]]=Main[[#This Row],[Bin]],Main[[#This Row],[Total]],"------")</f>
        <v>------</v>
      </c>
      <c r="J80" s="44" t="str">
        <f>IFERROR(IFERROR(VLOOKUP(Main[[#This Row],[Article]],binmax,10,FALSE)*10,VLOOKUP($B80,binmax,10,FALSE)*10),"------")</f>
        <v>------</v>
      </c>
      <c r="K80" s="44" t="str">
        <f>IFERROR(IFERROR(VLOOKUP(Main[[#This Row],[Article]],binmax,11,FALSE)*10,VLOOKUP($B80,binmax,11,FALSE)*10),"------")</f>
        <v>------</v>
      </c>
      <c r="L80" s="44" t="str">
        <f>IFERROR(IFERROR(VLOOKUP(Main[[#This Row],[Article]],binmax,12,FALSE)*10,VLOOKUP($B80,binmax,12,FALSE)*10),"------")</f>
        <v>------</v>
      </c>
      <c r="M80" s="42"/>
      <c r="N80" s="42" t="str">
        <f>IF(Main[[#This Row],[Current FXD]]=Main[[#This Row],[Bin]],CONCATENATE(AB80,"/",AC80,"/",AD80),"-----/-----/-----")</f>
        <v>-----/-----/-----</v>
      </c>
      <c r="O80" s="42" t="str">
        <f>IFERROR(VLOOKUP(Main[[#This Row],[Article]],binmax,4,FALSE),"------")</f>
        <v>------</v>
      </c>
      <c r="P80" s="42" t="str">
        <f>IFERROR(VLOOKUP(Main[[#This Row],[Article]],binmax,6,FALSE),"------")</f>
        <v>------</v>
      </c>
      <c r="Q8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0" s="45" t="str">
        <f>IFERROR(VLOOKUP(Main[[#This Row],[Article]],binmax,5,FALSE),"------")</f>
        <v>------</v>
      </c>
      <c r="S80" s="42"/>
      <c r="T80" s="42" t="str">
        <f>IFERROR(VLOOKUP(Main[[#This Row],[Article]],binmax,2,FALSE),"--------")</f>
        <v>--------</v>
      </c>
      <c r="U80" s="92" t="str">
        <f t="shared" si="3"/>
        <v>P</v>
      </c>
      <c r="V80" s="92" t="str">
        <f t="shared" si="4"/>
        <v>C</v>
      </c>
      <c r="W80" s="54"/>
      <c r="X80" s="55"/>
      <c r="Y80" s="56"/>
      <c r="Z80" s="57"/>
      <c r="AA80" s="47" t="str">
        <f>IF(Main[[#This Row],[total ea unf]]="Empty","Empty",IFERROR(INT(Main[[#This Row],[total ea unf]]/1)*1/VLOOKUP(Main[[#This Row],[Article]],binmax,3,FALSE),"-----"))</f>
        <v>-----</v>
      </c>
      <c r="AB80" s="47" t="str">
        <f>IFERROR(INT(Main[[#This Row],[avlvl ea unf]]/1)*1/VLOOKUP(Main[[#This Row],[Article]],binmax,3,FALSE),"-----")</f>
        <v>-----</v>
      </c>
      <c r="AC80" s="36" t="str">
        <f>IFERROR(INT(Main[[#This Row],[pick ea unf]]/1)*1/VLOOKUP(Main[[#This Row],[Article]],binmax,3,FALSE),"-----")</f>
        <v>-----</v>
      </c>
      <c r="AD80" s="36" t="str">
        <f>IFERROR(INT(Main[[#This Row],[putaway ea unf]]/1)*1/VLOOKUP(Main[[#This Row],[Article]],binmax,3,FALSE),"-----")</f>
        <v>-----</v>
      </c>
      <c r="AE80" s="48"/>
    </row>
    <row r="81" spans="1:31" x14ac:dyDescent="0.25">
      <c r="A81" s="42"/>
      <c r="B81" s="88" t="str">
        <f>IF(Main[[#This Row],[Search]]="","-----",IFERROR(VLOOKUP(Main[[#This Row],[Search]],FXD_in_use!A:B,2,FALSE),Main[[#This Row],[Search]]))</f>
        <v>-----</v>
      </c>
      <c r="C81" s="42" t="str">
        <f>IF(Main[[#This Row],[Search]]="","-----",IFERROR(VLOOKUP(Main[[#This Row],[Search]],FXD_in_use!B:C,2,FALSE),Main[[#This Row],[Search]]))</f>
        <v>-----</v>
      </c>
      <c r="D81" s="43" t="str">
        <f>IF(Main[[#This Row],[Current FXD]]="-----","-----",IF(Main[[#This Row],[Article]]=Main[[#This Row],[Current FXD]],"NO BIN",Main[[#This Row],[Current FXD]]))</f>
        <v>-----</v>
      </c>
      <c r="E81" s="42"/>
      <c r="F81" s="70"/>
      <c r="G81" s="71"/>
      <c r="H81" s="42"/>
      <c r="I81" s="42" t="str">
        <f>IF(Main[[#This Row],[Current FXD]]=Main[[#This Row],[Bin]],Main[[#This Row],[Total]],"------")</f>
        <v>------</v>
      </c>
      <c r="J81" s="44" t="str">
        <f>IFERROR(IFERROR(VLOOKUP(Main[[#This Row],[Article]],binmax,10,FALSE)*10,VLOOKUP($B81,binmax,10,FALSE)*10),"------")</f>
        <v>------</v>
      </c>
      <c r="K81" s="44" t="str">
        <f>IFERROR(IFERROR(VLOOKUP(Main[[#This Row],[Article]],binmax,11,FALSE)*10,VLOOKUP($B81,binmax,11,FALSE)*10),"------")</f>
        <v>------</v>
      </c>
      <c r="L81" s="44" t="str">
        <f>IFERROR(IFERROR(VLOOKUP(Main[[#This Row],[Article]],binmax,12,FALSE)*10,VLOOKUP($B81,binmax,12,FALSE)*10),"------")</f>
        <v>------</v>
      </c>
      <c r="M81" s="42"/>
      <c r="N81" s="42" t="str">
        <f>IF(Main[[#This Row],[Current FXD]]=Main[[#This Row],[Bin]],CONCATENATE(AB81,"/",AC81,"/",AD81),"-----/-----/-----")</f>
        <v>-----/-----/-----</v>
      </c>
      <c r="O81" s="42" t="str">
        <f>IFERROR(VLOOKUP(Main[[#This Row],[Article]],binmax,4,FALSE),"------")</f>
        <v>------</v>
      </c>
      <c r="P81" s="42" t="str">
        <f>IFERROR(VLOOKUP(Main[[#This Row],[Article]],binmax,6,FALSE),"------")</f>
        <v>------</v>
      </c>
      <c r="Q8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1" s="45" t="str">
        <f>IFERROR(VLOOKUP(Main[[#This Row],[Article]],binmax,5,FALSE),"------")</f>
        <v>------</v>
      </c>
      <c r="S81" s="42"/>
      <c r="T81" s="42" t="str">
        <f>IFERROR(VLOOKUP(Main[[#This Row],[Article]],binmax,2,FALSE),"--------")</f>
        <v>--------</v>
      </c>
      <c r="U81" s="92" t="str">
        <f t="shared" si="3"/>
        <v>P</v>
      </c>
      <c r="V81" s="92" t="str">
        <f t="shared" si="4"/>
        <v>C</v>
      </c>
      <c r="W81" s="54"/>
      <c r="X81" s="55"/>
      <c r="Y81" s="56"/>
      <c r="Z81" s="57"/>
      <c r="AA81" s="47" t="str">
        <f>IF(Main[[#This Row],[total ea unf]]="Empty","Empty",IFERROR(INT(Main[[#This Row],[total ea unf]]/1)*1/VLOOKUP(Main[[#This Row],[Article]],binmax,3,FALSE),"-----"))</f>
        <v>-----</v>
      </c>
      <c r="AB81" s="47" t="str">
        <f>IFERROR(INT(Main[[#This Row],[avlvl ea unf]]/1)*1/VLOOKUP(Main[[#This Row],[Article]],binmax,3,FALSE),"-----")</f>
        <v>-----</v>
      </c>
      <c r="AC81" s="36" t="str">
        <f>IFERROR(INT(Main[[#This Row],[pick ea unf]]/1)*1/VLOOKUP(Main[[#This Row],[Article]],binmax,3,FALSE),"-----")</f>
        <v>-----</v>
      </c>
      <c r="AD81" s="36" t="str">
        <f>IFERROR(INT(Main[[#This Row],[putaway ea unf]]/1)*1/VLOOKUP(Main[[#This Row],[Article]],binmax,3,FALSE),"-----")</f>
        <v>-----</v>
      </c>
      <c r="AE81" s="48"/>
    </row>
    <row r="82" spans="1:31" x14ac:dyDescent="0.25">
      <c r="A82" s="42"/>
      <c r="B82" s="88" t="str">
        <f>IF(Main[[#This Row],[Search]]="","-----",IFERROR(VLOOKUP(Main[[#This Row],[Search]],FXD_in_use!A:B,2,FALSE),Main[[#This Row],[Search]]))</f>
        <v>-----</v>
      </c>
      <c r="C82" s="42" t="str">
        <f>IF(Main[[#This Row],[Search]]="","-----",IFERROR(VLOOKUP(Main[[#This Row],[Search]],FXD_in_use!B:C,2,FALSE),Main[[#This Row],[Search]]))</f>
        <v>-----</v>
      </c>
      <c r="D82" s="43" t="str">
        <f>IF(Main[[#This Row],[Current FXD]]="-----","-----",IF(Main[[#This Row],[Article]]=Main[[#This Row],[Current FXD]],"NO BIN",Main[[#This Row],[Current FXD]]))</f>
        <v>-----</v>
      </c>
      <c r="E82" s="42"/>
      <c r="F82" s="70"/>
      <c r="G82" s="71"/>
      <c r="H82" s="42"/>
      <c r="I82" s="42" t="str">
        <f>IF(Main[[#This Row],[Current FXD]]=Main[[#This Row],[Bin]],Main[[#This Row],[Total]],"------")</f>
        <v>------</v>
      </c>
      <c r="J82" s="44" t="str">
        <f>IFERROR(IFERROR(VLOOKUP(Main[[#This Row],[Article]],binmax,10,FALSE)*10,VLOOKUP($B82,binmax,10,FALSE)*10),"------")</f>
        <v>------</v>
      </c>
      <c r="K82" s="44" t="str">
        <f>IFERROR(IFERROR(VLOOKUP(Main[[#This Row],[Article]],binmax,11,FALSE)*10,VLOOKUP($B82,binmax,11,FALSE)*10),"------")</f>
        <v>------</v>
      </c>
      <c r="L82" s="44" t="str">
        <f>IFERROR(IFERROR(VLOOKUP(Main[[#This Row],[Article]],binmax,12,FALSE)*10,VLOOKUP($B82,binmax,12,FALSE)*10),"------")</f>
        <v>------</v>
      </c>
      <c r="M82" s="42"/>
      <c r="N82" s="42" t="str">
        <f>IF(Main[[#This Row],[Current FXD]]=Main[[#This Row],[Bin]],CONCATENATE(AB82,"/",AC82,"/",AD82),"-----/-----/-----")</f>
        <v>-----/-----/-----</v>
      </c>
      <c r="O82" s="42" t="str">
        <f>IFERROR(VLOOKUP(Main[[#This Row],[Article]],binmax,4,FALSE),"------")</f>
        <v>------</v>
      </c>
      <c r="P82" s="42" t="str">
        <f>IFERROR(VLOOKUP(Main[[#This Row],[Article]],binmax,6,FALSE),"------")</f>
        <v>------</v>
      </c>
      <c r="Q8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2" s="45" t="str">
        <f>IFERROR(VLOOKUP(Main[[#This Row],[Article]],binmax,5,FALSE),"------")</f>
        <v>------</v>
      </c>
      <c r="S82" s="42"/>
      <c r="T82" s="42" t="str">
        <f>IFERROR(VLOOKUP(Main[[#This Row],[Article]],binmax,2,FALSE),"--------")</f>
        <v>--------</v>
      </c>
      <c r="U82" s="92" t="str">
        <f t="shared" ref="U82:U101" si="5">HYPERLINK(CONCATENATE("T:\Distribution Centre\RDC Department Shared\Cubiscan photos",,"\",A82,"-pac.jpg"),"P")</f>
        <v>P</v>
      </c>
      <c r="V82" s="92" t="str">
        <f t="shared" ref="V82:V101" si="6">HYPERLINK(CONCATENATE("T:\Distribution Centre\RDC Department Shared\Cubiscan photos",,"\",A82,"-car.jpg"),"C")</f>
        <v>C</v>
      </c>
      <c r="W82" s="54"/>
      <c r="X82" s="55"/>
      <c r="Y82" s="56"/>
      <c r="Z82" s="57"/>
      <c r="AA82" s="47" t="str">
        <f>IF(Main[[#This Row],[total ea unf]]="Empty","Empty",IFERROR(INT(Main[[#This Row],[total ea unf]]/1)*1/VLOOKUP(Main[[#This Row],[Article]],binmax,3,FALSE),"-----"))</f>
        <v>-----</v>
      </c>
      <c r="AB82" s="47" t="str">
        <f>IFERROR(INT(Main[[#This Row],[avlvl ea unf]]/1)*1/VLOOKUP(Main[[#This Row],[Article]],binmax,3,FALSE),"-----")</f>
        <v>-----</v>
      </c>
      <c r="AC82" s="36" t="str">
        <f>IFERROR(INT(Main[[#This Row],[pick ea unf]]/1)*1/VLOOKUP(Main[[#This Row],[Article]],binmax,3,FALSE),"-----")</f>
        <v>-----</v>
      </c>
      <c r="AD82" s="36" t="str">
        <f>IFERROR(INT(Main[[#This Row],[putaway ea unf]]/1)*1/VLOOKUP(Main[[#This Row],[Article]],binmax,3,FALSE),"-----")</f>
        <v>-----</v>
      </c>
      <c r="AE82" s="48"/>
    </row>
    <row r="83" spans="1:31" x14ac:dyDescent="0.25">
      <c r="A83" s="42"/>
      <c r="B83" s="88" t="str">
        <f>IF(Main[[#This Row],[Search]]="","-----",IFERROR(VLOOKUP(Main[[#This Row],[Search]],FXD_in_use!A:B,2,FALSE),Main[[#This Row],[Search]]))</f>
        <v>-----</v>
      </c>
      <c r="C83" s="42" t="str">
        <f>IF(Main[[#This Row],[Search]]="","-----",IFERROR(VLOOKUP(Main[[#This Row],[Search]],FXD_in_use!B:C,2,FALSE),Main[[#This Row],[Search]]))</f>
        <v>-----</v>
      </c>
      <c r="D83" s="43" t="str">
        <f>IF(Main[[#This Row],[Current FXD]]="-----","-----",IF(Main[[#This Row],[Article]]=Main[[#This Row],[Current FXD]],"NO BIN",Main[[#This Row],[Current FXD]]))</f>
        <v>-----</v>
      </c>
      <c r="E83" s="42"/>
      <c r="F83" s="70"/>
      <c r="G83" s="71"/>
      <c r="H83" s="42"/>
      <c r="I83" s="42" t="str">
        <f>IF(Main[[#This Row],[Current FXD]]=Main[[#This Row],[Bin]],Main[[#This Row],[Total]],"------")</f>
        <v>------</v>
      </c>
      <c r="J83" s="44" t="str">
        <f>IFERROR(IFERROR(VLOOKUP(Main[[#This Row],[Article]],binmax,10,FALSE)*10,VLOOKUP($B83,binmax,10,FALSE)*10),"------")</f>
        <v>------</v>
      </c>
      <c r="K83" s="44" t="str">
        <f>IFERROR(IFERROR(VLOOKUP(Main[[#This Row],[Article]],binmax,11,FALSE)*10,VLOOKUP($B83,binmax,11,FALSE)*10),"------")</f>
        <v>------</v>
      </c>
      <c r="L83" s="44" t="str">
        <f>IFERROR(IFERROR(VLOOKUP(Main[[#This Row],[Article]],binmax,12,FALSE)*10,VLOOKUP($B83,binmax,12,FALSE)*10),"------")</f>
        <v>------</v>
      </c>
      <c r="M83" s="42"/>
      <c r="N83" s="42" t="str">
        <f>IF(Main[[#This Row],[Current FXD]]=Main[[#This Row],[Bin]],CONCATENATE(AB83,"/",AC83,"/",AD83),"-----/-----/-----")</f>
        <v>-----/-----/-----</v>
      </c>
      <c r="O83" s="42" t="str">
        <f>IFERROR(VLOOKUP(Main[[#This Row],[Article]],binmax,4,FALSE),"------")</f>
        <v>------</v>
      </c>
      <c r="P83" s="42" t="str">
        <f>IFERROR(VLOOKUP(Main[[#This Row],[Article]],binmax,6,FALSE),"------")</f>
        <v>------</v>
      </c>
      <c r="Q8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3" s="45" t="str">
        <f>IFERROR(VLOOKUP(Main[[#This Row],[Article]],binmax,5,FALSE),"------")</f>
        <v>------</v>
      </c>
      <c r="S83" s="42"/>
      <c r="T83" s="42" t="str">
        <f>IFERROR(VLOOKUP(Main[[#This Row],[Article]],binmax,2,FALSE),"--------")</f>
        <v>--------</v>
      </c>
      <c r="U83" s="92" t="str">
        <f t="shared" si="5"/>
        <v>P</v>
      </c>
      <c r="V83" s="92" t="str">
        <f t="shared" si="6"/>
        <v>C</v>
      </c>
      <c r="W83" s="54"/>
      <c r="X83" s="55"/>
      <c r="Y83" s="56"/>
      <c r="Z83" s="57"/>
      <c r="AA83" s="47" t="str">
        <f>IF(Main[[#This Row],[total ea unf]]="Empty","Empty",IFERROR(INT(Main[[#This Row],[total ea unf]]/1)*1/VLOOKUP(Main[[#This Row],[Article]],binmax,3,FALSE),"-----"))</f>
        <v>-----</v>
      </c>
      <c r="AB83" s="47" t="str">
        <f>IFERROR(INT(Main[[#This Row],[avlvl ea unf]]/1)*1/VLOOKUP(Main[[#This Row],[Article]],binmax,3,FALSE),"-----")</f>
        <v>-----</v>
      </c>
      <c r="AC83" s="36" t="str">
        <f>IFERROR(INT(Main[[#This Row],[pick ea unf]]/1)*1/VLOOKUP(Main[[#This Row],[Article]],binmax,3,FALSE),"-----")</f>
        <v>-----</v>
      </c>
      <c r="AD83" s="36" t="str">
        <f>IFERROR(INT(Main[[#This Row],[putaway ea unf]]/1)*1/VLOOKUP(Main[[#This Row],[Article]],binmax,3,FALSE),"-----")</f>
        <v>-----</v>
      </c>
      <c r="AE83" s="48"/>
    </row>
    <row r="84" spans="1:31" x14ac:dyDescent="0.25">
      <c r="A84" s="42"/>
      <c r="B84" s="88" t="str">
        <f>IF(Main[[#This Row],[Search]]="","-----",IFERROR(VLOOKUP(Main[[#This Row],[Search]],FXD_in_use!A:B,2,FALSE),Main[[#This Row],[Search]]))</f>
        <v>-----</v>
      </c>
      <c r="C84" s="42" t="str">
        <f>IF(Main[[#This Row],[Search]]="","-----",IFERROR(VLOOKUP(Main[[#This Row],[Search]],FXD_in_use!B:C,2,FALSE),Main[[#This Row],[Search]]))</f>
        <v>-----</v>
      </c>
      <c r="D84" s="43" t="str">
        <f>IF(Main[[#This Row],[Current FXD]]="-----","-----",IF(Main[[#This Row],[Article]]=Main[[#This Row],[Current FXD]],"NO BIN",Main[[#This Row],[Current FXD]]))</f>
        <v>-----</v>
      </c>
      <c r="E84" s="42"/>
      <c r="F84" s="70"/>
      <c r="G84" s="71"/>
      <c r="H84" s="42"/>
      <c r="I84" s="42" t="str">
        <f>IF(Main[[#This Row],[Current FXD]]=Main[[#This Row],[Bin]],Main[[#This Row],[Total]],"------")</f>
        <v>------</v>
      </c>
      <c r="J84" s="44" t="str">
        <f>IFERROR(IFERROR(VLOOKUP(Main[[#This Row],[Article]],binmax,10,FALSE)*10,VLOOKUP($B84,binmax,10,FALSE)*10),"------")</f>
        <v>------</v>
      </c>
      <c r="K84" s="44" t="str">
        <f>IFERROR(IFERROR(VLOOKUP(Main[[#This Row],[Article]],binmax,11,FALSE)*10,VLOOKUP($B84,binmax,11,FALSE)*10),"------")</f>
        <v>------</v>
      </c>
      <c r="L84" s="44" t="str">
        <f>IFERROR(IFERROR(VLOOKUP(Main[[#This Row],[Article]],binmax,12,FALSE)*10,VLOOKUP($B84,binmax,12,FALSE)*10),"------")</f>
        <v>------</v>
      </c>
      <c r="M84" s="42"/>
      <c r="N84" s="42" t="str">
        <f>IF(Main[[#This Row],[Current FXD]]=Main[[#This Row],[Bin]],CONCATENATE(AB84,"/",AC84,"/",AD84),"-----/-----/-----")</f>
        <v>-----/-----/-----</v>
      </c>
      <c r="O84" s="42" t="str">
        <f>IFERROR(VLOOKUP(Main[[#This Row],[Article]],binmax,4,FALSE),"------")</f>
        <v>------</v>
      </c>
      <c r="P84" s="42" t="str">
        <f>IFERROR(VLOOKUP(Main[[#This Row],[Article]],binmax,6,FALSE),"------")</f>
        <v>------</v>
      </c>
      <c r="Q8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4" s="45" t="str">
        <f>IFERROR(VLOOKUP(Main[[#This Row],[Article]],binmax,5,FALSE),"------")</f>
        <v>------</v>
      </c>
      <c r="S84" s="42"/>
      <c r="T84" s="42" t="str">
        <f>IFERROR(VLOOKUP(Main[[#This Row],[Article]],binmax,2,FALSE),"--------")</f>
        <v>--------</v>
      </c>
      <c r="U84" s="92" t="str">
        <f t="shared" si="5"/>
        <v>P</v>
      </c>
      <c r="V84" s="92" t="str">
        <f t="shared" si="6"/>
        <v>C</v>
      </c>
      <c r="W84" s="54"/>
      <c r="X84" s="55"/>
      <c r="Y84" s="56"/>
      <c r="Z84" s="57"/>
      <c r="AA84" s="47" t="str">
        <f>IF(Main[[#This Row],[total ea unf]]="Empty","Empty",IFERROR(INT(Main[[#This Row],[total ea unf]]/1)*1/VLOOKUP(Main[[#This Row],[Article]],binmax,3,FALSE),"-----"))</f>
        <v>-----</v>
      </c>
      <c r="AB84" s="47" t="str">
        <f>IFERROR(INT(Main[[#This Row],[avlvl ea unf]]/1)*1/VLOOKUP(Main[[#This Row],[Article]],binmax,3,FALSE),"-----")</f>
        <v>-----</v>
      </c>
      <c r="AC84" s="36" t="str">
        <f>IFERROR(INT(Main[[#This Row],[pick ea unf]]/1)*1/VLOOKUP(Main[[#This Row],[Article]],binmax,3,FALSE),"-----")</f>
        <v>-----</v>
      </c>
      <c r="AD84" s="36" t="str">
        <f>IFERROR(INT(Main[[#This Row],[putaway ea unf]]/1)*1/VLOOKUP(Main[[#This Row],[Article]],binmax,3,FALSE),"-----")</f>
        <v>-----</v>
      </c>
      <c r="AE84" s="48"/>
    </row>
    <row r="85" spans="1:31" x14ac:dyDescent="0.25">
      <c r="A85" s="42"/>
      <c r="B85" s="88" t="str">
        <f>IF(Main[[#This Row],[Search]]="","-----",IFERROR(VLOOKUP(Main[[#This Row],[Search]],FXD_in_use!A:B,2,FALSE),Main[[#This Row],[Search]]))</f>
        <v>-----</v>
      </c>
      <c r="C85" s="42" t="str">
        <f>IF(Main[[#This Row],[Search]]="","-----",IFERROR(VLOOKUP(Main[[#This Row],[Search]],FXD_in_use!B:C,2,FALSE),Main[[#This Row],[Search]]))</f>
        <v>-----</v>
      </c>
      <c r="D85" s="43" t="str">
        <f>IF(Main[[#This Row],[Current FXD]]="-----","-----",IF(Main[[#This Row],[Article]]=Main[[#This Row],[Current FXD]],"NO BIN",Main[[#This Row],[Current FXD]]))</f>
        <v>-----</v>
      </c>
      <c r="E85" s="42"/>
      <c r="F85" s="70"/>
      <c r="G85" s="71"/>
      <c r="H85" s="42"/>
      <c r="I85" s="42" t="str">
        <f>IF(Main[[#This Row],[Current FXD]]=Main[[#This Row],[Bin]],Main[[#This Row],[Total]],"------")</f>
        <v>------</v>
      </c>
      <c r="J85" s="44" t="str">
        <f>IFERROR(IFERROR(VLOOKUP(Main[[#This Row],[Article]],binmax,10,FALSE)*10,VLOOKUP($B85,binmax,10,FALSE)*10),"------")</f>
        <v>------</v>
      </c>
      <c r="K85" s="44" t="str">
        <f>IFERROR(IFERROR(VLOOKUP(Main[[#This Row],[Article]],binmax,11,FALSE)*10,VLOOKUP($B85,binmax,11,FALSE)*10),"------")</f>
        <v>------</v>
      </c>
      <c r="L85" s="44" t="str">
        <f>IFERROR(IFERROR(VLOOKUP(Main[[#This Row],[Article]],binmax,12,FALSE)*10,VLOOKUP($B85,binmax,12,FALSE)*10),"------")</f>
        <v>------</v>
      </c>
      <c r="M85" s="42"/>
      <c r="N85" s="42" t="str">
        <f>IF(Main[[#This Row],[Current FXD]]=Main[[#This Row],[Bin]],CONCATENATE(AB85,"/",AC85,"/",AD85),"-----/-----/-----")</f>
        <v>-----/-----/-----</v>
      </c>
      <c r="O85" s="42" t="str">
        <f>IFERROR(VLOOKUP(Main[[#This Row],[Article]],binmax,4,FALSE),"------")</f>
        <v>------</v>
      </c>
      <c r="P85" s="42" t="str">
        <f>IFERROR(VLOOKUP(Main[[#This Row],[Article]],binmax,6,FALSE),"------")</f>
        <v>------</v>
      </c>
      <c r="Q8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5" s="45" t="str">
        <f>IFERROR(VLOOKUP(Main[[#This Row],[Article]],binmax,5,FALSE),"------")</f>
        <v>------</v>
      </c>
      <c r="S85" s="42"/>
      <c r="T85" s="42" t="str">
        <f>IFERROR(VLOOKUP(Main[[#This Row],[Article]],binmax,2,FALSE),"--------")</f>
        <v>--------</v>
      </c>
      <c r="U85" s="92" t="str">
        <f t="shared" si="5"/>
        <v>P</v>
      </c>
      <c r="V85" s="92" t="str">
        <f t="shared" si="6"/>
        <v>C</v>
      </c>
      <c r="W85" s="54"/>
      <c r="X85" s="55"/>
      <c r="Y85" s="56"/>
      <c r="Z85" s="57"/>
      <c r="AA85" s="47" t="str">
        <f>IF(Main[[#This Row],[total ea unf]]="Empty","Empty",IFERROR(INT(Main[[#This Row],[total ea unf]]/1)*1/VLOOKUP(Main[[#This Row],[Article]],binmax,3,FALSE),"-----"))</f>
        <v>-----</v>
      </c>
      <c r="AB85" s="47" t="str">
        <f>IFERROR(INT(Main[[#This Row],[avlvl ea unf]]/1)*1/VLOOKUP(Main[[#This Row],[Article]],binmax,3,FALSE),"-----")</f>
        <v>-----</v>
      </c>
      <c r="AC85" s="36" t="str">
        <f>IFERROR(INT(Main[[#This Row],[pick ea unf]]/1)*1/VLOOKUP(Main[[#This Row],[Article]],binmax,3,FALSE),"-----")</f>
        <v>-----</v>
      </c>
      <c r="AD85" s="36" t="str">
        <f>IFERROR(INT(Main[[#This Row],[putaway ea unf]]/1)*1/VLOOKUP(Main[[#This Row],[Article]],binmax,3,FALSE),"-----")</f>
        <v>-----</v>
      </c>
      <c r="AE85" s="48"/>
    </row>
    <row r="86" spans="1:31" x14ac:dyDescent="0.25">
      <c r="A86" s="42"/>
      <c r="B86" s="88" t="str">
        <f>IF(Main[[#This Row],[Search]]="","-----",IFERROR(VLOOKUP(Main[[#This Row],[Search]],FXD_in_use!A:B,2,FALSE),Main[[#This Row],[Search]]))</f>
        <v>-----</v>
      </c>
      <c r="C86" s="42" t="str">
        <f>IF(Main[[#This Row],[Search]]="","-----",IFERROR(VLOOKUP(Main[[#This Row],[Search]],FXD_in_use!B:C,2,FALSE),Main[[#This Row],[Search]]))</f>
        <v>-----</v>
      </c>
      <c r="D86" s="43" t="str">
        <f>IF(Main[[#This Row],[Current FXD]]="-----","-----",IF(Main[[#This Row],[Article]]=Main[[#This Row],[Current FXD]],"NO BIN",Main[[#This Row],[Current FXD]]))</f>
        <v>-----</v>
      </c>
      <c r="E86" s="42"/>
      <c r="F86" s="70"/>
      <c r="G86" s="71"/>
      <c r="H86" s="42"/>
      <c r="I86" s="42" t="str">
        <f>IF(Main[[#This Row],[Current FXD]]=Main[[#This Row],[Bin]],Main[[#This Row],[Total]],"------")</f>
        <v>------</v>
      </c>
      <c r="J86" s="44" t="str">
        <f>IFERROR(IFERROR(VLOOKUP(Main[[#This Row],[Article]],binmax,10,FALSE)*10,VLOOKUP($B86,binmax,10,FALSE)*10),"------")</f>
        <v>------</v>
      </c>
      <c r="K86" s="44" t="str">
        <f>IFERROR(IFERROR(VLOOKUP(Main[[#This Row],[Article]],binmax,11,FALSE)*10,VLOOKUP($B86,binmax,11,FALSE)*10),"------")</f>
        <v>------</v>
      </c>
      <c r="L86" s="44" t="str">
        <f>IFERROR(IFERROR(VLOOKUP(Main[[#This Row],[Article]],binmax,12,FALSE)*10,VLOOKUP($B86,binmax,12,FALSE)*10),"------")</f>
        <v>------</v>
      </c>
      <c r="M86" s="42"/>
      <c r="N86" s="42" t="str">
        <f>IF(Main[[#This Row],[Current FXD]]=Main[[#This Row],[Bin]],CONCATENATE(AB86,"/",AC86,"/",AD86),"-----/-----/-----")</f>
        <v>-----/-----/-----</v>
      </c>
      <c r="O86" s="42" t="str">
        <f>IFERROR(VLOOKUP(Main[[#This Row],[Article]],binmax,4,FALSE),"------")</f>
        <v>------</v>
      </c>
      <c r="P86" s="42" t="str">
        <f>IFERROR(VLOOKUP(Main[[#This Row],[Article]],binmax,6,FALSE),"------")</f>
        <v>------</v>
      </c>
      <c r="Q8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6" s="45" t="str">
        <f>IFERROR(VLOOKUP(Main[[#This Row],[Article]],binmax,5,FALSE),"------")</f>
        <v>------</v>
      </c>
      <c r="S86" s="42"/>
      <c r="T86" s="42" t="str">
        <f>IFERROR(VLOOKUP(Main[[#This Row],[Article]],binmax,2,FALSE),"--------")</f>
        <v>--------</v>
      </c>
      <c r="U86" s="92" t="str">
        <f t="shared" si="5"/>
        <v>P</v>
      </c>
      <c r="V86" s="92" t="str">
        <f t="shared" si="6"/>
        <v>C</v>
      </c>
      <c r="W86" s="54"/>
      <c r="X86" s="55"/>
      <c r="Y86" s="56"/>
      <c r="Z86" s="57"/>
      <c r="AA86" s="47" t="str">
        <f>IF(Main[[#This Row],[total ea unf]]="Empty","Empty",IFERROR(INT(Main[[#This Row],[total ea unf]]/1)*1/VLOOKUP(Main[[#This Row],[Article]],binmax,3,FALSE),"-----"))</f>
        <v>-----</v>
      </c>
      <c r="AB86" s="47" t="str">
        <f>IFERROR(INT(Main[[#This Row],[avlvl ea unf]]/1)*1/VLOOKUP(Main[[#This Row],[Article]],binmax,3,FALSE),"-----")</f>
        <v>-----</v>
      </c>
      <c r="AC86" s="36" t="str">
        <f>IFERROR(INT(Main[[#This Row],[pick ea unf]]/1)*1/VLOOKUP(Main[[#This Row],[Article]],binmax,3,FALSE),"-----")</f>
        <v>-----</v>
      </c>
      <c r="AD86" s="36" t="str">
        <f>IFERROR(INT(Main[[#This Row],[putaway ea unf]]/1)*1/VLOOKUP(Main[[#This Row],[Article]],binmax,3,FALSE),"-----")</f>
        <v>-----</v>
      </c>
      <c r="AE86" s="48"/>
    </row>
    <row r="87" spans="1:31" x14ac:dyDescent="0.25">
      <c r="A87" s="42"/>
      <c r="B87" s="88" t="str">
        <f>IF(Main[[#This Row],[Search]]="","-----",IFERROR(VLOOKUP(Main[[#This Row],[Search]],FXD_in_use!A:B,2,FALSE),Main[[#This Row],[Search]]))</f>
        <v>-----</v>
      </c>
      <c r="C87" s="42" t="str">
        <f>IF(Main[[#This Row],[Search]]="","-----",IFERROR(VLOOKUP(Main[[#This Row],[Search]],FXD_in_use!B:C,2,FALSE),Main[[#This Row],[Search]]))</f>
        <v>-----</v>
      </c>
      <c r="D87" s="43" t="str">
        <f>IF(Main[[#This Row],[Current FXD]]="-----","-----",IF(Main[[#This Row],[Article]]=Main[[#This Row],[Current FXD]],"NO BIN",Main[[#This Row],[Current FXD]]))</f>
        <v>-----</v>
      </c>
      <c r="E87" s="42"/>
      <c r="F87" s="70"/>
      <c r="G87" s="71"/>
      <c r="H87" s="42"/>
      <c r="I87" s="42" t="str">
        <f>IF(Main[[#This Row],[Current FXD]]=Main[[#This Row],[Bin]],Main[[#This Row],[Total]],"------")</f>
        <v>------</v>
      </c>
      <c r="J87" s="44" t="str">
        <f>IFERROR(IFERROR(VLOOKUP(Main[[#This Row],[Article]],binmax,10,FALSE)*10,VLOOKUP($B87,binmax,10,FALSE)*10),"------")</f>
        <v>------</v>
      </c>
      <c r="K87" s="44" t="str">
        <f>IFERROR(IFERROR(VLOOKUP(Main[[#This Row],[Article]],binmax,11,FALSE)*10,VLOOKUP($B87,binmax,11,FALSE)*10),"------")</f>
        <v>------</v>
      </c>
      <c r="L87" s="44" t="str">
        <f>IFERROR(IFERROR(VLOOKUP(Main[[#This Row],[Article]],binmax,12,FALSE)*10,VLOOKUP($B87,binmax,12,FALSE)*10),"------")</f>
        <v>------</v>
      </c>
      <c r="M87" s="42"/>
      <c r="N87" s="42" t="str">
        <f>IF(Main[[#This Row],[Current FXD]]=Main[[#This Row],[Bin]],CONCATENATE(AB87,"/",AC87,"/",AD87),"-----/-----/-----")</f>
        <v>-----/-----/-----</v>
      </c>
      <c r="O87" s="42" t="str">
        <f>IFERROR(VLOOKUP(Main[[#This Row],[Article]],binmax,4,FALSE),"------")</f>
        <v>------</v>
      </c>
      <c r="P87" s="42" t="str">
        <f>IFERROR(VLOOKUP(Main[[#This Row],[Article]],binmax,6,FALSE),"------")</f>
        <v>------</v>
      </c>
      <c r="Q8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7" s="45" t="str">
        <f>IFERROR(VLOOKUP(Main[[#This Row],[Article]],binmax,5,FALSE),"------")</f>
        <v>------</v>
      </c>
      <c r="S87" s="42"/>
      <c r="T87" s="42" t="str">
        <f>IFERROR(VLOOKUP(Main[[#This Row],[Article]],binmax,2,FALSE),"--------")</f>
        <v>--------</v>
      </c>
      <c r="U87" s="92" t="str">
        <f t="shared" si="5"/>
        <v>P</v>
      </c>
      <c r="V87" s="92" t="str">
        <f t="shared" si="6"/>
        <v>C</v>
      </c>
      <c r="W87" s="54"/>
      <c r="X87" s="55"/>
      <c r="Y87" s="56"/>
      <c r="Z87" s="57"/>
      <c r="AA87" s="47" t="str">
        <f>IF(Main[[#This Row],[total ea unf]]="Empty","Empty",IFERROR(INT(Main[[#This Row],[total ea unf]]/1)*1/VLOOKUP(Main[[#This Row],[Article]],binmax,3,FALSE),"-----"))</f>
        <v>-----</v>
      </c>
      <c r="AB87" s="47" t="str">
        <f>IFERROR(INT(Main[[#This Row],[avlvl ea unf]]/1)*1/VLOOKUP(Main[[#This Row],[Article]],binmax,3,FALSE),"-----")</f>
        <v>-----</v>
      </c>
      <c r="AC87" s="36" t="str">
        <f>IFERROR(INT(Main[[#This Row],[pick ea unf]]/1)*1/VLOOKUP(Main[[#This Row],[Article]],binmax,3,FALSE),"-----")</f>
        <v>-----</v>
      </c>
      <c r="AD87" s="36" t="str">
        <f>IFERROR(INT(Main[[#This Row],[putaway ea unf]]/1)*1/VLOOKUP(Main[[#This Row],[Article]],binmax,3,FALSE),"-----")</f>
        <v>-----</v>
      </c>
      <c r="AE87" s="48"/>
    </row>
    <row r="88" spans="1:31" x14ac:dyDescent="0.25">
      <c r="A88" s="42"/>
      <c r="B88" s="88" t="str">
        <f>IF(Main[[#This Row],[Search]]="","-----",IFERROR(VLOOKUP(Main[[#This Row],[Search]],FXD_in_use!A:B,2,FALSE),Main[[#This Row],[Search]]))</f>
        <v>-----</v>
      </c>
      <c r="C88" s="42" t="str">
        <f>IF(Main[[#This Row],[Search]]="","-----",IFERROR(VLOOKUP(Main[[#This Row],[Search]],FXD_in_use!B:C,2,FALSE),Main[[#This Row],[Search]]))</f>
        <v>-----</v>
      </c>
      <c r="D88" s="43" t="str">
        <f>IF(Main[[#This Row],[Current FXD]]="-----","-----",IF(Main[[#This Row],[Article]]=Main[[#This Row],[Current FXD]],"NO BIN",Main[[#This Row],[Current FXD]]))</f>
        <v>-----</v>
      </c>
      <c r="E88" s="42"/>
      <c r="F88" s="70"/>
      <c r="G88" s="71"/>
      <c r="H88" s="42"/>
      <c r="I88" s="42" t="str">
        <f>IF(Main[[#This Row],[Current FXD]]=Main[[#This Row],[Bin]],Main[[#This Row],[Total]],"------")</f>
        <v>------</v>
      </c>
      <c r="J88" s="44" t="str">
        <f>IFERROR(IFERROR(VLOOKUP(Main[[#This Row],[Article]],binmax,10,FALSE)*10,VLOOKUP($B88,binmax,10,FALSE)*10),"------")</f>
        <v>------</v>
      </c>
      <c r="K88" s="44" t="str">
        <f>IFERROR(IFERROR(VLOOKUP(Main[[#This Row],[Article]],binmax,11,FALSE)*10,VLOOKUP($B88,binmax,11,FALSE)*10),"------")</f>
        <v>------</v>
      </c>
      <c r="L88" s="44" t="str">
        <f>IFERROR(IFERROR(VLOOKUP(Main[[#This Row],[Article]],binmax,12,FALSE)*10,VLOOKUP($B88,binmax,12,FALSE)*10),"------")</f>
        <v>------</v>
      </c>
      <c r="M88" s="42"/>
      <c r="N88" s="42" t="str">
        <f>IF(Main[[#This Row],[Current FXD]]=Main[[#This Row],[Bin]],CONCATENATE(AB88,"/",AC88,"/",AD88),"-----/-----/-----")</f>
        <v>-----/-----/-----</v>
      </c>
      <c r="O88" s="42" t="str">
        <f>IFERROR(VLOOKUP(Main[[#This Row],[Article]],binmax,4,FALSE),"------")</f>
        <v>------</v>
      </c>
      <c r="P88" s="42" t="str">
        <f>IFERROR(VLOOKUP(Main[[#This Row],[Article]],binmax,6,FALSE),"------")</f>
        <v>------</v>
      </c>
      <c r="Q8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8" s="45" t="str">
        <f>IFERROR(VLOOKUP(Main[[#This Row],[Article]],binmax,5,FALSE),"------")</f>
        <v>------</v>
      </c>
      <c r="S88" s="42"/>
      <c r="T88" s="42" t="str">
        <f>IFERROR(VLOOKUP(Main[[#This Row],[Article]],binmax,2,FALSE),"--------")</f>
        <v>--------</v>
      </c>
      <c r="U88" s="92" t="str">
        <f t="shared" si="5"/>
        <v>P</v>
      </c>
      <c r="V88" s="92" t="str">
        <f t="shared" si="6"/>
        <v>C</v>
      </c>
      <c r="W88" s="54"/>
      <c r="X88" s="55"/>
      <c r="Y88" s="56"/>
      <c r="Z88" s="57"/>
      <c r="AA88" s="47" t="str">
        <f>IF(Main[[#This Row],[total ea unf]]="Empty","Empty",IFERROR(INT(Main[[#This Row],[total ea unf]]/1)*1/VLOOKUP(Main[[#This Row],[Article]],binmax,3,FALSE),"-----"))</f>
        <v>-----</v>
      </c>
      <c r="AB88" s="47" t="str">
        <f>IFERROR(INT(Main[[#This Row],[avlvl ea unf]]/1)*1/VLOOKUP(Main[[#This Row],[Article]],binmax,3,FALSE),"-----")</f>
        <v>-----</v>
      </c>
      <c r="AC88" s="36" t="str">
        <f>IFERROR(INT(Main[[#This Row],[pick ea unf]]/1)*1/VLOOKUP(Main[[#This Row],[Article]],binmax,3,FALSE),"-----")</f>
        <v>-----</v>
      </c>
      <c r="AD88" s="36" t="str">
        <f>IFERROR(INT(Main[[#This Row],[putaway ea unf]]/1)*1/VLOOKUP(Main[[#This Row],[Article]],binmax,3,FALSE),"-----")</f>
        <v>-----</v>
      </c>
      <c r="AE88" s="48"/>
    </row>
    <row r="89" spans="1:31" x14ac:dyDescent="0.25">
      <c r="A89" s="42"/>
      <c r="B89" s="88" t="str">
        <f>IF(Main[[#This Row],[Search]]="","-----",IFERROR(VLOOKUP(Main[[#This Row],[Search]],FXD_in_use!A:B,2,FALSE),Main[[#This Row],[Search]]))</f>
        <v>-----</v>
      </c>
      <c r="C89" s="42" t="str">
        <f>IF(Main[[#This Row],[Search]]="","-----",IFERROR(VLOOKUP(Main[[#This Row],[Search]],FXD_in_use!B:C,2,FALSE),Main[[#This Row],[Search]]))</f>
        <v>-----</v>
      </c>
      <c r="D89" s="43" t="str">
        <f>IF(Main[[#This Row],[Current FXD]]="-----","-----",IF(Main[[#This Row],[Article]]=Main[[#This Row],[Current FXD]],"NO BIN",Main[[#This Row],[Current FXD]]))</f>
        <v>-----</v>
      </c>
      <c r="E89" s="42"/>
      <c r="F89" s="70"/>
      <c r="G89" s="71"/>
      <c r="H89" s="42"/>
      <c r="I89" s="42" t="str">
        <f>IF(Main[[#This Row],[Current FXD]]=Main[[#This Row],[Bin]],Main[[#This Row],[Total]],"------")</f>
        <v>------</v>
      </c>
      <c r="J89" s="44" t="str">
        <f>IFERROR(IFERROR(VLOOKUP(Main[[#This Row],[Article]],binmax,10,FALSE)*10,VLOOKUP($B89,binmax,10,FALSE)*10),"------")</f>
        <v>------</v>
      </c>
      <c r="K89" s="44" t="str">
        <f>IFERROR(IFERROR(VLOOKUP(Main[[#This Row],[Article]],binmax,11,FALSE)*10,VLOOKUP($B89,binmax,11,FALSE)*10),"------")</f>
        <v>------</v>
      </c>
      <c r="L89" s="44" t="str">
        <f>IFERROR(IFERROR(VLOOKUP(Main[[#This Row],[Article]],binmax,12,FALSE)*10,VLOOKUP($B89,binmax,12,FALSE)*10),"------")</f>
        <v>------</v>
      </c>
      <c r="M89" s="42"/>
      <c r="N89" s="42" t="str">
        <f>IF(Main[[#This Row],[Current FXD]]=Main[[#This Row],[Bin]],CONCATENATE(AB89,"/",AC89,"/",AD89),"-----/-----/-----")</f>
        <v>-----/-----/-----</v>
      </c>
      <c r="O89" s="42" t="str">
        <f>IFERROR(VLOOKUP(Main[[#This Row],[Article]],binmax,4,FALSE),"------")</f>
        <v>------</v>
      </c>
      <c r="P89" s="42" t="str">
        <f>IFERROR(VLOOKUP(Main[[#This Row],[Article]],binmax,6,FALSE),"------")</f>
        <v>------</v>
      </c>
      <c r="Q8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9" s="45" t="str">
        <f>IFERROR(VLOOKUP(Main[[#This Row],[Article]],binmax,5,FALSE),"------")</f>
        <v>------</v>
      </c>
      <c r="S89" s="42"/>
      <c r="T89" s="42" t="str">
        <f>IFERROR(VLOOKUP(Main[[#This Row],[Article]],binmax,2,FALSE),"--------")</f>
        <v>--------</v>
      </c>
      <c r="U89" s="92" t="str">
        <f t="shared" si="5"/>
        <v>P</v>
      </c>
      <c r="V89" s="92" t="str">
        <f t="shared" si="6"/>
        <v>C</v>
      </c>
      <c r="W89" s="54"/>
      <c r="X89" s="55"/>
      <c r="Y89" s="56"/>
      <c r="Z89" s="57"/>
      <c r="AA89" s="47" t="str">
        <f>IF(Main[[#This Row],[total ea unf]]="Empty","Empty",IFERROR(INT(Main[[#This Row],[total ea unf]]/1)*1/VLOOKUP(Main[[#This Row],[Article]],binmax,3,FALSE),"-----"))</f>
        <v>-----</v>
      </c>
      <c r="AB89" s="47" t="str">
        <f>IFERROR(INT(Main[[#This Row],[avlvl ea unf]]/1)*1/VLOOKUP(Main[[#This Row],[Article]],binmax,3,FALSE),"-----")</f>
        <v>-----</v>
      </c>
      <c r="AC89" s="36" t="str">
        <f>IFERROR(INT(Main[[#This Row],[pick ea unf]]/1)*1/VLOOKUP(Main[[#This Row],[Article]],binmax,3,FALSE),"-----")</f>
        <v>-----</v>
      </c>
      <c r="AD89" s="36" t="str">
        <f>IFERROR(INT(Main[[#This Row],[putaway ea unf]]/1)*1/VLOOKUP(Main[[#This Row],[Article]],binmax,3,FALSE),"-----")</f>
        <v>-----</v>
      </c>
      <c r="AE89" s="48"/>
    </row>
    <row r="90" spans="1:31" x14ac:dyDescent="0.25">
      <c r="A90" s="42"/>
      <c r="B90" s="88" t="str">
        <f>IF(Main[[#This Row],[Search]]="","-----",IFERROR(VLOOKUP(Main[[#This Row],[Search]],FXD_in_use!A:B,2,FALSE),Main[[#This Row],[Search]]))</f>
        <v>-----</v>
      </c>
      <c r="C90" s="42" t="str">
        <f>IF(Main[[#This Row],[Search]]="","-----",IFERROR(VLOOKUP(Main[[#This Row],[Search]],FXD_in_use!B:C,2,FALSE),Main[[#This Row],[Search]]))</f>
        <v>-----</v>
      </c>
      <c r="D90" s="43" t="str">
        <f>IF(Main[[#This Row],[Current FXD]]="-----","-----",IF(Main[[#This Row],[Article]]=Main[[#This Row],[Current FXD]],"NO BIN",Main[[#This Row],[Current FXD]]))</f>
        <v>-----</v>
      </c>
      <c r="E90" s="42"/>
      <c r="F90" s="70"/>
      <c r="G90" s="71"/>
      <c r="H90" s="42"/>
      <c r="I90" s="42" t="str">
        <f>IF(Main[[#This Row],[Current FXD]]=Main[[#This Row],[Bin]],Main[[#This Row],[Total]],"------")</f>
        <v>------</v>
      </c>
      <c r="J90" s="44" t="str">
        <f>IFERROR(IFERROR(VLOOKUP(Main[[#This Row],[Article]],binmax,10,FALSE)*10,VLOOKUP($B90,binmax,10,FALSE)*10),"------")</f>
        <v>------</v>
      </c>
      <c r="K90" s="44" t="str">
        <f>IFERROR(IFERROR(VLOOKUP(Main[[#This Row],[Article]],binmax,11,FALSE)*10,VLOOKUP($B90,binmax,11,FALSE)*10),"------")</f>
        <v>------</v>
      </c>
      <c r="L90" s="44" t="str">
        <f>IFERROR(IFERROR(VLOOKUP(Main[[#This Row],[Article]],binmax,12,FALSE)*10,VLOOKUP($B90,binmax,12,FALSE)*10),"------")</f>
        <v>------</v>
      </c>
      <c r="M90" s="42"/>
      <c r="N90" s="42" t="str">
        <f>IF(Main[[#This Row],[Current FXD]]=Main[[#This Row],[Bin]],CONCATENATE(AB90,"/",AC90,"/",AD90),"-----/-----/-----")</f>
        <v>-----/-----/-----</v>
      </c>
      <c r="O90" s="42" t="str">
        <f>IFERROR(VLOOKUP(Main[[#This Row],[Article]],binmax,4,FALSE),"------")</f>
        <v>------</v>
      </c>
      <c r="P90" s="42" t="str">
        <f>IFERROR(VLOOKUP(Main[[#This Row],[Article]],binmax,6,FALSE),"------")</f>
        <v>------</v>
      </c>
      <c r="Q9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0" s="45" t="str">
        <f>IFERROR(VLOOKUP(Main[[#This Row],[Article]],binmax,5,FALSE),"------")</f>
        <v>------</v>
      </c>
      <c r="S90" s="42"/>
      <c r="T90" s="42" t="str">
        <f>IFERROR(VLOOKUP(Main[[#This Row],[Article]],binmax,2,FALSE),"--------")</f>
        <v>--------</v>
      </c>
      <c r="U90" s="92" t="str">
        <f t="shared" si="5"/>
        <v>P</v>
      </c>
      <c r="V90" s="92" t="str">
        <f t="shared" si="6"/>
        <v>C</v>
      </c>
      <c r="W90" s="54"/>
      <c r="X90" s="55"/>
      <c r="Y90" s="56"/>
      <c r="Z90" s="57"/>
      <c r="AA90" s="47" t="str">
        <f>IF(Main[[#This Row],[total ea unf]]="Empty","Empty",IFERROR(INT(Main[[#This Row],[total ea unf]]/1)*1/VLOOKUP(Main[[#This Row],[Article]],binmax,3,FALSE),"-----"))</f>
        <v>-----</v>
      </c>
      <c r="AB90" s="47" t="str">
        <f>IFERROR(INT(Main[[#This Row],[avlvl ea unf]]/1)*1/VLOOKUP(Main[[#This Row],[Article]],binmax,3,FALSE),"-----")</f>
        <v>-----</v>
      </c>
      <c r="AC90" s="36" t="str">
        <f>IFERROR(INT(Main[[#This Row],[pick ea unf]]/1)*1/VLOOKUP(Main[[#This Row],[Article]],binmax,3,FALSE),"-----")</f>
        <v>-----</v>
      </c>
      <c r="AD90" s="36" t="str">
        <f>IFERROR(INT(Main[[#This Row],[putaway ea unf]]/1)*1/VLOOKUP(Main[[#This Row],[Article]],binmax,3,FALSE),"-----")</f>
        <v>-----</v>
      </c>
      <c r="AE90" s="48"/>
    </row>
    <row r="91" spans="1:31" x14ac:dyDescent="0.25">
      <c r="A91" s="42"/>
      <c r="B91" s="88" t="str">
        <f>IF(Main[[#This Row],[Search]]="","-----",IFERROR(VLOOKUP(Main[[#This Row],[Search]],FXD_in_use!A:B,2,FALSE),Main[[#This Row],[Search]]))</f>
        <v>-----</v>
      </c>
      <c r="C91" s="42" t="str">
        <f>IF(Main[[#This Row],[Search]]="","-----",IFERROR(VLOOKUP(Main[[#This Row],[Search]],FXD_in_use!B:C,2,FALSE),Main[[#This Row],[Search]]))</f>
        <v>-----</v>
      </c>
      <c r="D91" s="43" t="str">
        <f>IF(Main[[#This Row],[Current FXD]]="-----","-----",IF(Main[[#This Row],[Article]]=Main[[#This Row],[Current FXD]],"NO BIN",Main[[#This Row],[Current FXD]]))</f>
        <v>-----</v>
      </c>
      <c r="E91" s="42"/>
      <c r="F91" s="70"/>
      <c r="G91" s="71"/>
      <c r="H91" s="42"/>
      <c r="I91" s="42" t="str">
        <f>IF(Main[[#This Row],[Current FXD]]=Main[[#This Row],[Bin]],Main[[#This Row],[Total]],"------")</f>
        <v>------</v>
      </c>
      <c r="J91" s="44" t="str">
        <f>IFERROR(IFERROR(VLOOKUP(Main[[#This Row],[Article]],binmax,10,FALSE)*10,VLOOKUP($B91,binmax,10,FALSE)*10),"------")</f>
        <v>------</v>
      </c>
      <c r="K91" s="44" t="str">
        <f>IFERROR(IFERROR(VLOOKUP(Main[[#This Row],[Article]],binmax,11,FALSE)*10,VLOOKUP($B91,binmax,11,FALSE)*10),"------")</f>
        <v>------</v>
      </c>
      <c r="L91" s="44" t="str">
        <f>IFERROR(IFERROR(VLOOKUP(Main[[#This Row],[Article]],binmax,12,FALSE)*10,VLOOKUP($B91,binmax,12,FALSE)*10),"------")</f>
        <v>------</v>
      </c>
      <c r="M91" s="42"/>
      <c r="N91" s="42" t="str">
        <f>IF(Main[[#This Row],[Current FXD]]=Main[[#This Row],[Bin]],CONCATENATE(AB91,"/",AC91,"/",AD91),"-----/-----/-----")</f>
        <v>-----/-----/-----</v>
      </c>
      <c r="O91" s="42" t="str">
        <f>IFERROR(VLOOKUP(Main[[#This Row],[Article]],binmax,4,FALSE),"------")</f>
        <v>------</v>
      </c>
      <c r="P91" s="42" t="str">
        <f>IFERROR(VLOOKUP(Main[[#This Row],[Article]],binmax,6,FALSE),"------")</f>
        <v>------</v>
      </c>
      <c r="Q9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1" s="45" t="str">
        <f>IFERROR(VLOOKUP(Main[[#This Row],[Article]],binmax,5,FALSE),"------")</f>
        <v>------</v>
      </c>
      <c r="S91" s="42"/>
      <c r="T91" s="42" t="str">
        <f>IFERROR(VLOOKUP(Main[[#This Row],[Article]],binmax,2,FALSE),"--------")</f>
        <v>--------</v>
      </c>
      <c r="U91" s="92" t="str">
        <f t="shared" si="5"/>
        <v>P</v>
      </c>
      <c r="V91" s="92" t="str">
        <f t="shared" si="6"/>
        <v>C</v>
      </c>
      <c r="W91" s="54"/>
      <c r="X91" s="55"/>
      <c r="Y91" s="56"/>
      <c r="Z91" s="57"/>
      <c r="AA91" s="47" t="str">
        <f>IF(Main[[#This Row],[total ea unf]]="Empty","Empty",IFERROR(INT(Main[[#This Row],[total ea unf]]/1)*1/VLOOKUP(Main[[#This Row],[Article]],binmax,3,FALSE),"-----"))</f>
        <v>-----</v>
      </c>
      <c r="AB91" s="47" t="str">
        <f>IFERROR(INT(Main[[#This Row],[avlvl ea unf]]/1)*1/VLOOKUP(Main[[#This Row],[Article]],binmax,3,FALSE),"-----")</f>
        <v>-----</v>
      </c>
      <c r="AC91" s="36" t="str">
        <f>IFERROR(INT(Main[[#This Row],[pick ea unf]]/1)*1/VLOOKUP(Main[[#This Row],[Article]],binmax,3,FALSE),"-----")</f>
        <v>-----</v>
      </c>
      <c r="AD91" s="36" t="str">
        <f>IFERROR(INT(Main[[#This Row],[putaway ea unf]]/1)*1/VLOOKUP(Main[[#This Row],[Article]],binmax,3,FALSE),"-----")</f>
        <v>-----</v>
      </c>
      <c r="AE91" s="48"/>
    </row>
    <row r="92" spans="1:31" x14ac:dyDescent="0.25">
      <c r="A92" s="42"/>
      <c r="B92" s="88" t="str">
        <f>IF(Main[[#This Row],[Search]]="","-----",IFERROR(VLOOKUP(Main[[#This Row],[Search]],FXD_in_use!A:B,2,FALSE),Main[[#This Row],[Search]]))</f>
        <v>-----</v>
      </c>
      <c r="C92" s="42" t="str">
        <f>IF(Main[[#This Row],[Search]]="","-----",IFERROR(VLOOKUP(Main[[#This Row],[Search]],FXD_in_use!B:C,2,FALSE),Main[[#This Row],[Search]]))</f>
        <v>-----</v>
      </c>
      <c r="D92" s="43" t="str">
        <f>IF(Main[[#This Row],[Current FXD]]="-----","-----",IF(Main[[#This Row],[Article]]=Main[[#This Row],[Current FXD]],"NO BIN",Main[[#This Row],[Current FXD]]))</f>
        <v>-----</v>
      </c>
      <c r="E92" s="42"/>
      <c r="F92" s="70"/>
      <c r="G92" s="71"/>
      <c r="H92" s="42"/>
      <c r="I92" s="42" t="str">
        <f>IF(Main[[#This Row],[Current FXD]]=Main[[#This Row],[Bin]],Main[[#This Row],[Total]],"------")</f>
        <v>------</v>
      </c>
      <c r="J92" s="44" t="str">
        <f>IFERROR(IFERROR(VLOOKUP(Main[[#This Row],[Article]],binmax,10,FALSE)*10,VLOOKUP($B92,binmax,10,FALSE)*10),"------")</f>
        <v>------</v>
      </c>
      <c r="K92" s="44" t="str">
        <f>IFERROR(IFERROR(VLOOKUP(Main[[#This Row],[Article]],binmax,11,FALSE)*10,VLOOKUP($B92,binmax,11,FALSE)*10),"------")</f>
        <v>------</v>
      </c>
      <c r="L92" s="44" t="str">
        <f>IFERROR(IFERROR(VLOOKUP(Main[[#This Row],[Article]],binmax,12,FALSE)*10,VLOOKUP($B92,binmax,12,FALSE)*10),"------")</f>
        <v>------</v>
      </c>
      <c r="M92" s="42"/>
      <c r="N92" s="42" t="str">
        <f>IF(Main[[#This Row],[Current FXD]]=Main[[#This Row],[Bin]],CONCATENATE(AB92,"/",AC92,"/",AD92),"-----/-----/-----")</f>
        <v>-----/-----/-----</v>
      </c>
      <c r="O92" s="42" t="str">
        <f>IFERROR(VLOOKUP(Main[[#This Row],[Article]],binmax,4,FALSE),"------")</f>
        <v>------</v>
      </c>
      <c r="P92" s="42" t="str">
        <f>IFERROR(VLOOKUP(Main[[#This Row],[Article]],binmax,6,FALSE),"------")</f>
        <v>------</v>
      </c>
      <c r="Q9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2" s="45" t="str">
        <f>IFERROR(VLOOKUP(Main[[#This Row],[Article]],binmax,5,FALSE),"------")</f>
        <v>------</v>
      </c>
      <c r="S92" s="42"/>
      <c r="T92" s="42" t="str">
        <f>IFERROR(VLOOKUP(Main[[#This Row],[Article]],binmax,2,FALSE),"--------")</f>
        <v>--------</v>
      </c>
      <c r="U92" s="92" t="str">
        <f t="shared" si="5"/>
        <v>P</v>
      </c>
      <c r="V92" s="92" t="str">
        <f t="shared" si="6"/>
        <v>C</v>
      </c>
      <c r="W92" s="54"/>
      <c r="X92" s="55"/>
      <c r="Y92" s="56"/>
      <c r="Z92" s="57"/>
      <c r="AA92" s="47" t="str">
        <f>IF(Main[[#This Row],[total ea unf]]="Empty","Empty",IFERROR(INT(Main[[#This Row],[total ea unf]]/1)*1/VLOOKUP(Main[[#This Row],[Article]],binmax,3,FALSE),"-----"))</f>
        <v>-----</v>
      </c>
      <c r="AB92" s="47" t="str">
        <f>IFERROR(INT(Main[[#This Row],[avlvl ea unf]]/1)*1/VLOOKUP(Main[[#This Row],[Article]],binmax,3,FALSE),"-----")</f>
        <v>-----</v>
      </c>
      <c r="AC92" s="36" t="str">
        <f>IFERROR(INT(Main[[#This Row],[pick ea unf]]/1)*1/VLOOKUP(Main[[#This Row],[Article]],binmax,3,FALSE),"-----")</f>
        <v>-----</v>
      </c>
      <c r="AD92" s="36" t="str">
        <f>IFERROR(INT(Main[[#This Row],[putaway ea unf]]/1)*1/VLOOKUP(Main[[#This Row],[Article]],binmax,3,FALSE),"-----")</f>
        <v>-----</v>
      </c>
      <c r="AE92" s="48"/>
    </row>
    <row r="93" spans="1:31" x14ac:dyDescent="0.25">
      <c r="A93" s="42"/>
      <c r="B93" s="88" t="str">
        <f>IF(Main[[#This Row],[Search]]="","-----",IFERROR(VLOOKUP(Main[[#This Row],[Search]],FXD_in_use!A:B,2,FALSE),Main[[#This Row],[Search]]))</f>
        <v>-----</v>
      </c>
      <c r="C93" s="42" t="str">
        <f>IF(Main[[#This Row],[Search]]="","-----",IFERROR(VLOOKUP(Main[[#This Row],[Search]],FXD_in_use!B:C,2,FALSE),Main[[#This Row],[Search]]))</f>
        <v>-----</v>
      </c>
      <c r="D93" s="43" t="str">
        <f>IF(Main[[#This Row],[Current FXD]]="-----","-----",IF(Main[[#This Row],[Article]]=Main[[#This Row],[Current FXD]],"NO BIN",Main[[#This Row],[Current FXD]]))</f>
        <v>-----</v>
      </c>
      <c r="E93" s="42"/>
      <c r="F93" s="70"/>
      <c r="G93" s="71"/>
      <c r="H93" s="42"/>
      <c r="I93" s="42" t="str">
        <f>IF(Main[[#This Row],[Current FXD]]=Main[[#This Row],[Bin]],Main[[#This Row],[Total]],"------")</f>
        <v>------</v>
      </c>
      <c r="J93" s="44" t="str">
        <f>IFERROR(IFERROR(VLOOKUP(Main[[#This Row],[Article]],binmax,10,FALSE)*10,VLOOKUP($B93,binmax,10,FALSE)*10),"------")</f>
        <v>------</v>
      </c>
      <c r="K93" s="44" t="str">
        <f>IFERROR(IFERROR(VLOOKUP(Main[[#This Row],[Article]],binmax,11,FALSE)*10,VLOOKUP($B93,binmax,11,FALSE)*10),"------")</f>
        <v>------</v>
      </c>
      <c r="L93" s="44" t="str">
        <f>IFERROR(IFERROR(VLOOKUP(Main[[#This Row],[Article]],binmax,12,FALSE)*10,VLOOKUP($B93,binmax,12,FALSE)*10),"------")</f>
        <v>------</v>
      </c>
      <c r="M93" s="42"/>
      <c r="N93" s="42" t="str">
        <f>IF(Main[[#This Row],[Current FXD]]=Main[[#This Row],[Bin]],CONCATENATE(AB93,"/",AC93,"/",AD93),"-----/-----/-----")</f>
        <v>-----/-----/-----</v>
      </c>
      <c r="O93" s="42" t="str">
        <f>IFERROR(VLOOKUP(Main[[#This Row],[Article]],binmax,4,FALSE),"------")</f>
        <v>------</v>
      </c>
      <c r="P93" s="42" t="str">
        <f>IFERROR(VLOOKUP(Main[[#This Row],[Article]],binmax,6,FALSE),"------")</f>
        <v>------</v>
      </c>
      <c r="Q9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3" s="45" t="str">
        <f>IFERROR(VLOOKUP(Main[[#This Row],[Article]],binmax,5,FALSE),"------")</f>
        <v>------</v>
      </c>
      <c r="S93" s="42"/>
      <c r="T93" s="42" t="str">
        <f>IFERROR(VLOOKUP(Main[[#This Row],[Article]],binmax,2,FALSE),"--------")</f>
        <v>--------</v>
      </c>
      <c r="U93" s="92" t="str">
        <f t="shared" si="5"/>
        <v>P</v>
      </c>
      <c r="V93" s="92" t="str">
        <f t="shared" si="6"/>
        <v>C</v>
      </c>
      <c r="W93" s="54"/>
      <c r="X93" s="55"/>
      <c r="Y93" s="56"/>
      <c r="Z93" s="57"/>
      <c r="AA93" s="47" t="str">
        <f>IF(Main[[#This Row],[total ea unf]]="Empty","Empty",IFERROR(INT(Main[[#This Row],[total ea unf]]/1)*1/VLOOKUP(Main[[#This Row],[Article]],binmax,3,FALSE),"-----"))</f>
        <v>-----</v>
      </c>
      <c r="AB93" s="47" t="str">
        <f>IFERROR(INT(Main[[#This Row],[avlvl ea unf]]/1)*1/VLOOKUP(Main[[#This Row],[Article]],binmax,3,FALSE),"-----")</f>
        <v>-----</v>
      </c>
      <c r="AC93" s="36" t="str">
        <f>IFERROR(INT(Main[[#This Row],[pick ea unf]]/1)*1/VLOOKUP(Main[[#This Row],[Article]],binmax,3,FALSE),"-----")</f>
        <v>-----</v>
      </c>
      <c r="AD93" s="36" t="str">
        <f>IFERROR(INT(Main[[#This Row],[putaway ea unf]]/1)*1/VLOOKUP(Main[[#This Row],[Article]],binmax,3,FALSE),"-----")</f>
        <v>-----</v>
      </c>
      <c r="AE93" s="48"/>
    </row>
    <row r="94" spans="1:31" x14ac:dyDescent="0.25">
      <c r="A94" s="42"/>
      <c r="B94" s="88" t="str">
        <f>IF(Main[[#This Row],[Search]]="","-----",IFERROR(VLOOKUP(Main[[#This Row],[Search]],FXD_in_use!A:B,2,FALSE),Main[[#This Row],[Search]]))</f>
        <v>-----</v>
      </c>
      <c r="C94" s="42" t="str">
        <f>IF(Main[[#This Row],[Search]]="","-----",IFERROR(VLOOKUP(Main[[#This Row],[Search]],FXD_in_use!B:C,2,FALSE),Main[[#This Row],[Search]]))</f>
        <v>-----</v>
      </c>
      <c r="D94" s="43" t="str">
        <f>IF(Main[[#This Row],[Current FXD]]="-----","-----",IF(Main[[#This Row],[Article]]=Main[[#This Row],[Current FXD]],"NO BIN",Main[[#This Row],[Current FXD]]))</f>
        <v>-----</v>
      </c>
      <c r="E94" s="42"/>
      <c r="F94" s="70"/>
      <c r="G94" s="71"/>
      <c r="H94" s="42"/>
      <c r="I94" s="42" t="str">
        <f>IF(Main[[#This Row],[Current FXD]]=Main[[#This Row],[Bin]],Main[[#This Row],[Total]],"------")</f>
        <v>------</v>
      </c>
      <c r="J94" s="44" t="str">
        <f>IFERROR(IFERROR(VLOOKUP(Main[[#This Row],[Article]],binmax,10,FALSE)*10,VLOOKUP($B94,binmax,10,FALSE)*10),"------")</f>
        <v>------</v>
      </c>
      <c r="K94" s="44" t="str">
        <f>IFERROR(IFERROR(VLOOKUP(Main[[#This Row],[Article]],binmax,11,FALSE)*10,VLOOKUP($B94,binmax,11,FALSE)*10),"------")</f>
        <v>------</v>
      </c>
      <c r="L94" s="44" t="str">
        <f>IFERROR(IFERROR(VLOOKUP(Main[[#This Row],[Article]],binmax,12,FALSE)*10,VLOOKUP($B94,binmax,12,FALSE)*10),"------")</f>
        <v>------</v>
      </c>
      <c r="M94" s="42"/>
      <c r="N94" s="42" t="str">
        <f>IF(Main[[#This Row],[Current FXD]]=Main[[#This Row],[Bin]],CONCATENATE(AB94,"/",AC94,"/",AD94),"-----/-----/-----")</f>
        <v>-----/-----/-----</v>
      </c>
      <c r="O94" s="42" t="str">
        <f>IFERROR(VLOOKUP(Main[[#This Row],[Article]],binmax,4,FALSE),"------")</f>
        <v>------</v>
      </c>
      <c r="P94" s="42" t="str">
        <f>IFERROR(VLOOKUP(Main[[#This Row],[Article]],binmax,6,FALSE),"------")</f>
        <v>------</v>
      </c>
      <c r="Q9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4" s="45" t="str">
        <f>IFERROR(VLOOKUP(Main[[#This Row],[Article]],binmax,5,FALSE),"------")</f>
        <v>------</v>
      </c>
      <c r="S94" s="42"/>
      <c r="T94" s="42" t="str">
        <f>IFERROR(VLOOKUP(Main[[#This Row],[Article]],binmax,2,FALSE),"--------")</f>
        <v>--------</v>
      </c>
      <c r="U94" s="92" t="str">
        <f t="shared" si="5"/>
        <v>P</v>
      </c>
      <c r="V94" s="92" t="str">
        <f t="shared" si="6"/>
        <v>C</v>
      </c>
      <c r="W94" s="54"/>
      <c r="X94" s="55"/>
      <c r="Y94" s="56"/>
      <c r="Z94" s="57"/>
      <c r="AA94" s="47" t="str">
        <f>IF(Main[[#This Row],[total ea unf]]="Empty","Empty",IFERROR(INT(Main[[#This Row],[total ea unf]]/1)*1/VLOOKUP(Main[[#This Row],[Article]],binmax,3,FALSE),"-----"))</f>
        <v>-----</v>
      </c>
      <c r="AB94" s="47" t="str">
        <f>IFERROR(INT(Main[[#This Row],[avlvl ea unf]]/1)*1/VLOOKUP(Main[[#This Row],[Article]],binmax,3,FALSE),"-----")</f>
        <v>-----</v>
      </c>
      <c r="AC94" s="36" t="str">
        <f>IFERROR(INT(Main[[#This Row],[pick ea unf]]/1)*1/VLOOKUP(Main[[#This Row],[Article]],binmax,3,FALSE),"-----")</f>
        <v>-----</v>
      </c>
      <c r="AD94" s="36" t="str">
        <f>IFERROR(INT(Main[[#This Row],[putaway ea unf]]/1)*1/VLOOKUP(Main[[#This Row],[Article]],binmax,3,FALSE),"-----")</f>
        <v>-----</v>
      </c>
      <c r="AE94" s="48"/>
    </row>
    <row r="95" spans="1:31" x14ac:dyDescent="0.25">
      <c r="A95" s="42"/>
      <c r="B95" s="88" t="str">
        <f>IF(Main[[#This Row],[Search]]="","-----",IFERROR(VLOOKUP(Main[[#This Row],[Search]],FXD_in_use!A:B,2,FALSE),Main[[#This Row],[Search]]))</f>
        <v>-----</v>
      </c>
      <c r="C95" s="42" t="str">
        <f>IF(Main[[#This Row],[Search]]="","-----",IFERROR(VLOOKUP(Main[[#This Row],[Search]],FXD_in_use!B:C,2,FALSE),Main[[#This Row],[Search]]))</f>
        <v>-----</v>
      </c>
      <c r="D95" s="43" t="str">
        <f>IF(Main[[#This Row],[Current FXD]]="-----","-----",IF(Main[[#This Row],[Article]]=Main[[#This Row],[Current FXD]],"NO BIN",Main[[#This Row],[Current FXD]]))</f>
        <v>-----</v>
      </c>
      <c r="E95" s="42"/>
      <c r="F95" s="70"/>
      <c r="G95" s="71"/>
      <c r="H95" s="42"/>
      <c r="I95" s="42" t="str">
        <f>IF(Main[[#This Row],[Current FXD]]=Main[[#This Row],[Bin]],Main[[#This Row],[Total]],"------")</f>
        <v>------</v>
      </c>
      <c r="J95" s="44" t="str">
        <f>IFERROR(IFERROR(VLOOKUP(Main[[#This Row],[Article]],binmax,10,FALSE)*10,VLOOKUP($B95,binmax,10,FALSE)*10),"------")</f>
        <v>------</v>
      </c>
      <c r="K95" s="44" t="str">
        <f>IFERROR(IFERROR(VLOOKUP(Main[[#This Row],[Article]],binmax,11,FALSE)*10,VLOOKUP($B95,binmax,11,FALSE)*10),"------")</f>
        <v>------</v>
      </c>
      <c r="L95" s="44" t="str">
        <f>IFERROR(IFERROR(VLOOKUP(Main[[#This Row],[Article]],binmax,12,FALSE)*10,VLOOKUP($B95,binmax,12,FALSE)*10),"------")</f>
        <v>------</v>
      </c>
      <c r="M95" s="42"/>
      <c r="N95" s="42" t="str">
        <f>IF(Main[[#This Row],[Current FXD]]=Main[[#This Row],[Bin]],CONCATENATE(AB95,"/",AC95,"/",AD95),"-----/-----/-----")</f>
        <v>-----/-----/-----</v>
      </c>
      <c r="O95" s="42" t="str">
        <f>IFERROR(VLOOKUP(Main[[#This Row],[Article]],binmax,4,FALSE),"------")</f>
        <v>------</v>
      </c>
      <c r="P95" s="42" t="str">
        <f>IFERROR(VLOOKUP(Main[[#This Row],[Article]],binmax,6,FALSE),"------")</f>
        <v>------</v>
      </c>
      <c r="Q9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5" s="45" t="str">
        <f>IFERROR(VLOOKUP(Main[[#This Row],[Article]],binmax,5,FALSE),"------")</f>
        <v>------</v>
      </c>
      <c r="S95" s="42"/>
      <c r="T95" s="42" t="str">
        <f>IFERROR(VLOOKUP(Main[[#This Row],[Article]],binmax,2,FALSE),"--------")</f>
        <v>--------</v>
      </c>
      <c r="U95" s="92" t="str">
        <f t="shared" si="5"/>
        <v>P</v>
      </c>
      <c r="V95" s="92" t="str">
        <f t="shared" si="6"/>
        <v>C</v>
      </c>
      <c r="W95" s="54"/>
      <c r="X95" s="55"/>
      <c r="Y95" s="56"/>
      <c r="Z95" s="57"/>
      <c r="AA95" s="47" t="str">
        <f>IF(Main[[#This Row],[total ea unf]]="Empty","Empty",IFERROR(INT(Main[[#This Row],[total ea unf]]/1)*1/VLOOKUP(Main[[#This Row],[Article]],binmax,3,FALSE),"-----"))</f>
        <v>-----</v>
      </c>
      <c r="AB95" s="47" t="str">
        <f>IFERROR(INT(Main[[#This Row],[avlvl ea unf]]/1)*1/VLOOKUP(Main[[#This Row],[Article]],binmax,3,FALSE),"-----")</f>
        <v>-----</v>
      </c>
      <c r="AC95" s="36" t="str">
        <f>IFERROR(INT(Main[[#This Row],[pick ea unf]]/1)*1/VLOOKUP(Main[[#This Row],[Article]],binmax,3,FALSE),"-----")</f>
        <v>-----</v>
      </c>
      <c r="AD95" s="36" t="str">
        <f>IFERROR(INT(Main[[#This Row],[putaway ea unf]]/1)*1/VLOOKUP(Main[[#This Row],[Article]],binmax,3,FALSE),"-----")</f>
        <v>-----</v>
      </c>
      <c r="AE95" s="48"/>
    </row>
    <row r="96" spans="1:31" x14ac:dyDescent="0.25">
      <c r="A96" s="42"/>
      <c r="B96" s="88" t="str">
        <f>IF(Main[[#This Row],[Search]]="","-----",IFERROR(VLOOKUP(Main[[#This Row],[Search]],FXD_in_use!A:B,2,FALSE),Main[[#This Row],[Search]]))</f>
        <v>-----</v>
      </c>
      <c r="C96" s="42" t="str">
        <f>IF(Main[[#This Row],[Search]]="","-----",IFERROR(VLOOKUP(Main[[#This Row],[Search]],FXD_in_use!B:C,2,FALSE),Main[[#This Row],[Search]]))</f>
        <v>-----</v>
      </c>
      <c r="D96" s="43" t="str">
        <f>IF(Main[[#This Row],[Current FXD]]="-----","-----",IF(Main[[#This Row],[Article]]=Main[[#This Row],[Current FXD]],"NO BIN",Main[[#This Row],[Current FXD]]))</f>
        <v>-----</v>
      </c>
      <c r="E96" s="42"/>
      <c r="F96" s="70"/>
      <c r="G96" s="71"/>
      <c r="H96" s="42"/>
      <c r="I96" s="42" t="str">
        <f>IF(Main[[#This Row],[Current FXD]]=Main[[#This Row],[Bin]],Main[[#This Row],[Total]],"------")</f>
        <v>------</v>
      </c>
      <c r="J96" s="44" t="str">
        <f>IFERROR(IFERROR(VLOOKUP(Main[[#This Row],[Article]],binmax,10,FALSE)*10,VLOOKUP($B96,binmax,10,FALSE)*10),"------")</f>
        <v>------</v>
      </c>
      <c r="K96" s="44" t="str">
        <f>IFERROR(IFERROR(VLOOKUP(Main[[#This Row],[Article]],binmax,11,FALSE)*10,VLOOKUP($B96,binmax,11,FALSE)*10),"------")</f>
        <v>------</v>
      </c>
      <c r="L96" s="44" t="str">
        <f>IFERROR(IFERROR(VLOOKUP(Main[[#This Row],[Article]],binmax,12,FALSE)*10,VLOOKUP($B96,binmax,12,FALSE)*10),"------")</f>
        <v>------</v>
      </c>
      <c r="M96" s="42"/>
      <c r="N96" s="42" t="str">
        <f>IF(Main[[#This Row],[Current FXD]]=Main[[#This Row],[Bin]],CONCATENATE(AB96,"/",AC96,"/",AD96),"-----/-----/-----")</f>
        <v>-----/-----/-----</v>
      </c>
      <c r="O96" s="42" t="str">
        <f>IFERROR(VLOOKUP(Main[[#This Row],[Article]],binmax,4,FALSE),"------")</f>
        <v>------</v>
      </c>
      <c r="P96" s="42" t="str">
        <f>IFERROR(VLOOKUP(Main[[#This Row],[Article]],binmax,6,FALSE),"------")</f>
        <v>------</v>
      </c>
      <c r="Q9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6" s="45" t="str">
        <f>IFERROR(VLOOKUP(Main[[#This Row],[Article]],binmax,5,FALSE),"------")</f>
        <v>------</v>
      </c>
      <c r="S96" s="42"/>
      <c r="T96" s="42" t="str">
        <f>IFERROR(VLOOKUP(Main[[#This Row],[Article]],binmax,2,FALSE),"--------")</f>
        <v>--------</v>
      </c>
      <c r="U96" s="92" t="str">
        <f t="shared" si="5"/>
        <v>P</v>
      </c>
      <c r="V96" s="92" t="str">
        <f t="shared" si="6"/>
        <v>C</v>
      </c>
      <c r="W96" s="54"/>
      <c r="X96" s="55"/>
      <c r="Y96" s="56"/>
      <c r="Z96" s="57"/>
      <c r="AA96" s="47" t="str">
        <f>IF(Main[[#This Row],[total ea unf]]="Empty","Empty",IFERROR(INT(Main[[#This Row],[total ea unf]]/1)*1/VLOOKUP(Main[[#This Row],[Article]],binmax,3,FALSE),"-----"))</f>
        <v>-----</v>
      </c>
      <c r="AB96" s="47" t="str">
        <f>IFERROR(INT(Main[[#This Row],[avlvl ea unf]]/1)*1/VLOOKUP(Main[[#This Row],[Article]],binmax,3,FALSE),"-----")</f>
        <v>-----</v>
      </c>
      <c r="AC96" s="36" t="str">
        <f>IFERROR(INT(Main[[#This Row],[pick ea unf]]/1)*1/VLOOKUP(Main[[#This Row],[Article]],binmax,3,FALSE),"-----")</f>
        <v>-----</v>
      </c>
      <c r="AD96" s="36" t="str">
        <f>IFERROR(INT(Main[[#This Row],[putaway ea unf]]/1)*1/VLOOKUP(Main[[#This Row],[Article]],binmax,3,FALSE),"-----")</f>
        <v>-----</v>
      </c>
      <c r="AE96" s="48"/>
    </row>
    <row r="97" spans="1:31" x14ac:dyDescent="0.25">
      <c r="A97" s="42"/>
      <c r="B97" s="88" t="str">
        <f>IF(Main[[#This Row],[Search]]="","-----",IFERROR(VLOOKUP(Main[[#This Row],[Search]],FXD_in_use!A:B,2,FALSE),Main[[#This Row],[Search]]))</f>
        <v>-----</v>
      </c>
      <c r="C97" s="42" t="str">
        <f>IF(Main[[#This Row],[Search]]="","-----",IFERROR(VLOOKUP(Main[[#This Row],[Search]],FXD_in_use!B:C,2,FALSE),Main[[#This Row],[Search]]))</f>
        <v>-----</v>
      </c>
      <c r="D97" s="43" t="str">
        <f>IF(Main[[#This Row],[Current FXD]]="-----","-----",IF(Main[[#This Row],[Article]]=Main[[#This Row],[Current FXD]],"NO BIN",Main[[#This Row],[Current FXD]]))</f>
        <v>-----</v>
      </c>
      <c r="E97" s="42"/>
      <c r="F97" s="70"/>
      <c r="G97" s="71"/>
      <c r="H97" s="42"/>
      <c r="I97" s="42" t="str">
        <f>IF(Main[[#This Row],[Current FXD]]=Main[[#This Row],[Bin]],Main[[#This Row],[Total]],"------")</f>
        <v>------</v>
      </c>
      <c r="J97" s="44" t="str">
        <f>IFERROR(IFERROR(VLOOKUP(Main[[#This Row],[Article]],binmax,10,FALSE)*10,VLOOKUP($B97,binmax,10,FALSE)*10),"------")</f>
        <v>------</v>
      </c>
      <c r="K97" s="44" t="str">
        <f>IFERROR(IFERROR(VLOOKUP(Main[[#This Row],[Article]],binmax,11,FALSE)*10,VLOOKUP($B97,binmax,11,FALSE)*10),"------")</f>
        <v>------</v>
      </c>
      <c r="L97" s="44" t="str">
        <f>IFERROR(IFERROR(VLOOKUP(Main[[#This Row],[Article]],binmax,12,FALSE)*10,VLOOKUP($B97,binmax,12,FALSE)*10),"------")</f>
        <v>------</v>
      </c>
      <c r="M97" s="42"/>
      <c r="N97" s="42" t="str">
        <f>IF(Main[[#This Row],[Current FXD]]=Main[[#This Row],[Bin]],CONCATENATE(AB97,"/",AC97,"/",AD97),"-----/-----/-----")</f>
        <v>-----/-----/-----</v>
      </c>
      <c r="O97" s="42" t="str">
        <f>IFERROR(VLOOKUP(Main[[#This Row],[Article]],binmax,4,FALSE),"------")</f>
        <v>------</v>
      </c>
      <c r="P97" s="42" t="str">
        <f>IFERROR(VLOOKUP(Main[[#This Row],[Article]],binmax,6,FALSE),"------")</f>
        <v>------</v>
      </c>
      <c r="Q9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7" s="45" t="str">
        <f>IFERROR(VLOOKUP(Main[[#This Row],[Article]],binmax,5,FALSE),"------")</f>
        <v>------</v>
      </c>
      <c r="S97" s="42"/>
      <c r="T97" s="42" t="str">
        <f>IFERROR(VLOOKUP(Main[[#This Row],[Article]],binmax,2,FALSE),"--------")</f>
        <v>--------</v>
      </c>
      <c r="U97" s="92" t="str">
        <f t="shared" si="5"/>
        <v>P</v>
      </c>
      <c r="V97" s="92" t="str">
        <f t="shared" si="6"/>
        <v>C</v>
      </c>
      <c r="W97" s="54"/>
      <c r="X97" s="55"/>
      <c r="Y97" s="56"/>
      <c r="Z97" s="57"/>
      <c r="AA97" s="47" t="str">
        <f>IF(Main[[#This Row],[total ea unf]]="Empty","Empty",IFERROR(INT(Main[[#This Row],[total ea unf]]/1)*1/VLOOKUP(Main[[#This Row],[Article]],binmax,3,FALSE),"-----"))</f>
        <v>-----</v>
      </c>
      <c r="AB97" s="47" t="str">
        <f>IFERROR(INT(Main[[#This Row],[avlvl ea unf]]/1)*1/VLOOKUP(Main[[#This Row],[Article]],binmax,3,FALSE),"-----")</f>
        <v>-----</v>
      </c>
      <c r="AC97" s="36" t="str">
        <f>IFERROR(INT(Main[[#This Row],[pick ea unf]]/1)*1/VLOOKUP(Main[[#This Row],[Article]],binmax,3,FALSE),"-----")</f>
        <v>-----</v>
      </c>
      <c r="AD97" s="36" t="str">
        <f>IFERROR(INT(Main[[#This Row],[putaway ea unf]]/1)*1/VLOOKUP(Main[[#This Row],[Article]],binmax,3,FALSE),"-----")</f>
        <v>-----</v>
      </c>
      <c r="AE97" s="48"/>
    </row>
    <row r="98" spans="1:31" x14ac:dyDescent="0.25">
      <c r="A98" s="42"/>
      <c r="B98" s="88" t="str">
        <f>IF(Main[[#This Row],[Search]]="","-----",IFERROR(VLOOKUP(Main[[#This Row],[Search]],FXD_in_use!A:B,2,FALSE),Main[[#This Row],[Search]]))</f>
        <v>-----</v>
      </c>
      <c r="C98" s="42" t="str">
        <f>IF(Main[[#This Row],[Search]]="","-----",IFERROR(VLOOKUP(Main[[#This Row],[Search]],FXD_in_use!B:C,2,FALSE),Main[[#This Row],[Search]]))</f>
        <v>-----</v>
      </c>
      <c r="D98" s="43" t="str">
        <f>IF(Main[[#This Row],[Current FXD]]="-----","-----",IF(Main[[#This Row],[Article]]=Main[[#This Row],[Current FXD]],"NO BIN",Main[[#This Row],[Current FXD]]))</f>
        <v>-----</v>
      </c>
      <c r="E98" s="42"/>
      <c r="F98" s="70"/>
      <c r="G98" s="71"/>
      <c r="H98" s="42"/>
      <c r="I98" s="42" t="str">
        <f>IF(Main[[#This Row],[Current FXD]]=Main[[#This Row],[Bin]],Main[[#This Row],[Total]],"------")</f>
        <v>------</v>
      </c>
      <c r="J98" s="44" t="str">
        <f>IFERROR(IFERROR(VLOOKUP(Main[[#This Row],[Article]],binmax,10,FALSE)*10,VLOOKUP($B98,binmax,10,FALSE)*10),"------")</f>
        <v>------</v>
      </c>
      <c r="K98" s="44" t="str">
        <f>IFERROR(IFERROR(VLOOKUP(Main[[#This Row],[Article]],binmax,11,FALSE)*10,VLOOKUP($B98,binmax,11,FALSE)*10),"------")</f>
        <v>------</v>
      </c>
      <c r="L98" s="44" t="str">
        <f>IFERROR(IFERROR(VLOOKUP(Main[[#This Row],[Article]],binmax,12,FALSE)*10,VLOOKUP($B98,binmax,12,FALSE)*10),"------")</f>
        <v>------</v>
      </c>
      <c r="M98" s="42"/>
      <c r="N98" s="42" t="str">
        <f>IF(Main[[#This Row],[Current FXD]]=Main[[#This Row],[Bin]],CONCATENATE(AB98,"/",AC98,"/",AD98),"-----/-----/-----")</f>
        <v>-----/-----/-----</v>
      </c>
      <c r="O98" s="42" t="str">
        <f>IFERROR(VLOOKUP(Main[[#This Row],[Article]],binmax,4,FALSE),"------")</f>
        <v>------</v>
      </c>
      <c r="P98" s="42" t="str">
        <f>IFERROR(VLOOKUP(Main[[#This Row],[Article]],binmax,6,FALSE),"------")</f>
        <v>------</v>
      </c>
      <c r="Q9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8" s="45" t="str">
        <f>IFERROR(VLOOKUP(Main[[#This Row],[Article]],binmax,5,FALSE),"------")</f>
        <v>------</v>
      </c>
      <c r="S98" s="42"/>
      <c r="T98" s="42" t="str">
        <f>IFERROR(VLOOKUP(Main[[#This Row],[Article]],binmax,2,FALSE),"--------")</f>
        <v>--------</v>
      </c>
      <c r="U98" s="92" t="str">
        <f t="shared" si="5"/>
        <v>P</v>
      </c>
      <c r="V98" s="92" t="str">
        <f t="shared" si="6"/>
        <v>C</v>
      </c>
      <c r="W98" s="54"/>
      <c r="X98" s="55"/>
      <c r="Y98" s="56"/>
      <c r="Z98" s="57"/>
      <c r="AA98" s="47" t="str">
        <f>IF(Main[[#This Row],[total ea unf]]="Empty","Empty",IFERROR(INT(Main[[#This Row],[total ea unf]]/1)*1/VLOOKUP(Main[[#This Row],[Article]],binmax,3,FALSE),"-----"))</f>
        <v>-----</v>
      </c>
      <c r="AB98" s="47" t="str">
        <f>IFERROR(INT(Main[[#This Row],[avlvl ea unf]]/1)*1/VLOOKUP(Main[[#This Row],[Article]],binmax,3,FALSE),"-----")</f>
        <v>-----</v>
      </c>
      <c r="AC98" s="36" t="str">
        <f>IFERROR(INT(Main[[#This Row],[pick ea unf]]/1)*1/VLOOKUP(Main[[#This Row],[Article]],binmax,3,FALSE),"-----")</f>
        <v>-----</v>
      </c>
      <c r="AD98" s="36" t="str">
        <f>IFERROR(INT(Main[[#This Row],[putaway ea unf]]/1)*1/VLOOKUP(Main[[#This Row],[Article]],binmax,3,FALSE),"-----")</f>
        <v>-----</v>
      </c>
      <c r="AE98" s="48"/>
    </row>
    <row r="99" spans="1:31" x14ac:dyDescent="0.25">
      <c r="A99" s="42"/>
      <c r="B99" s="88" t="str">
        <f>IF(Main[[#This Row],[Search]]="","-----",IFERROR(VLOOKUP(Main[[#This Row],[Search]],FXD_in_use!A:B,2,FALSE),Main[[#This Row],[Search]]))</f>
        <v>-----</v>
      </c>
      <c r="C99" s="42" t="str">
        <f>IF(Main[[#This Row],[Search]]="","-----",IFERROR(VLOOKUP(Main[[#This Row],[Search]],FXD_in_use!B:C,2,FALSE),Main[[#This Row],[Search]]))</f>
        <v>-----</v>
      </c>
      <c r="D99" s="43" t="str">
        <f>IF(Main[[#This Row],[Current FXD]]="-----","-----",IF(Main[[#This Row],[Article]]=Main[[#This Row],[Current FXD]],"NO BIN",Main[[#This Row],[Current FXD]]))</f>
        <v>-----</v>
      </c>
      <c r="E99" s="42"/>
      <c r="F99" s="70"/>
      <c r="G99" s="71"/>
      <c r="H99" s="42"/>
      <c r="I99" s="42" t="str">
        <f>IF(Main[[#This Row],[Current FXD]]=Main[[#This Row],[Bin]],Main[[#This Row],[Total]],"------")</f>
        <v>------</v>
      </c>
      <c r="J99" s="44" t="str">
        <f>IFERROR(IFERROR(VLOOKUP(Main[[#This Row],[Article]],binmax,10,FALSE)*10,VLOOKUP($B99,binmax,10,FALSE)*10),"------")</f>
        <v>------</v>
      </c>
      <c r="K99" s="44" t="str">
        <f>IFERROR(IFERROR(VLOOKUP(Main[[#This Row],[Article]],binmax,11,FALSE)*10,VLOOKUP($B99,binmax,11,FALSE)*10),"------")</f>
        <v>------</v>
      </c>
      <c r="L99" s="44" t="str">
        <f>IFERROR(IFERROR(VLOOKUP(Main[[#This Row],[Article]],binmax,12,FALSE)*10,VLOOKUP($B99,binmax,12,FALSE)*10),"------")</f>
        <v>------</v>
      </c>
      <c r="M99" s="42"/>
      <c r="N99" s="42" t="str">
        <f>IF(Main[[#This Row],[Current FXD]]=Main[[#This Row],[Bin]],CONCATENATE(AB99,"/",AC99,"/",AD99),"-----/-----/-----")</f>
        <v>-----/-----/-----</v>
      </c>
      <c r="O99" s="42" t="str">
        <f>IFERROR(VLOOKUP(Main[[#This Row],[Article]],binmax,4,FALSE),"------")</f>
        <v>------</v>
      </c>
      <c r="P99" s="42" t="str">
        <f>IFERROR(VLOOKUP(Main[[#This Row],[Article]],binmax,6,FALSE),"------")</f>
        <v>------</v>
      </c>
      <c r="Q9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9" s="45" t="str">
        <f>IFERROR(VLOOKUP(Main[[#This Row],[Article]],binmax,5,FALSE),"------")</f>
        <v>------</v>
      </c>
      <c r="S99" s="42"/>
      <c r="T99" s="42" t="str">
        <f>IFERROR(VLOOKUP(Main[[#This Row],[Article]],binmax,2,FALSE),"--------")</f>
        <v>--------</v>
      </c>
      <c r="U99" s="92" t="str">
        <f t="shared" si="5"/>
        <v>P</v>
      </c>
      <c r="V99" s="92" t="str">
        <f t="shared" si="6"/>
        <v>C</v>
      </c>
      <c r="W99" s="54"/>
      <c r="X99" s="55"/>
      <c r="Y99" s="56"/>
      <c r="Z99" s="57"/>
      <c r="AA99" s="47" t="str">
        <f>IF(Main[[#This Row],[total ea unf]]="Empty","Empty",IFERROR(INT(Main[[#This Row],[total ea unf]]/1)*1/VLOOKUP(Main[[#This Row],[Article]],binmax,3,FALSE),"-----"))</f>
        <v>-----</v>
      </c>
      <c r="AB99" s="47" t="str">
        <f>IFERROR(INT(Main[[#This Row],[avlvl ea unf]]/1)*1/VLOOKUP(Main[[#This Row],[Article]],binmax,3,FALSE),"-----")</f>
        <v>-----</v>
      </c>
      <c r="AC99" s="36" t="str">
        <f>IFERROR(INT(Main[[#This Row],[pick ea unf]]/1)*1/VLOOKUP(Main[[#This Row],[Article]],binmax,3,FALSE),"-----")</f>
        <v>-----</v>
      </c>
      <c r="AD99" s="36" t="str">
        <f>IFERROR(INT(Main[[#This Row],[putaway ea unf]]/1)*1/VLOOKUP(Main[[#This Row],[Article]],binmax,3,FALSE),"-----")</f>
        <v>-----</v>
      </c>
      <c r="AE99" s="48"/>
    </row>
    <row r="100" spans="1:31" x14ac:dyDescent="0.25">
      <c r="A100" s="42"/>
      <c r="B100" s="88" t="str">
        <f>IF(Main[[#This Row],[Search]]="","-----",IFERROR(VLOOKUP(Main[[#This Row],[Search]],FXD_in_use!A:B,2,FALSE),Main[[#This Row],[Search]]))</f>
        <v>-----</v>
      </c>
      <c r="C100" s="42" t="str">
        <f>IF(Main[[#This Row],[Search]]="","-----",IFERROR(VLOOKUP(Main[[#This Row],[Search]],FXD_in_use!B:C,2,FALSE),Main[[#This Row],[Search]]))</f>
        <v>-----</v>
      </c>
      <c r="D100" s="43" t="str">
        <f>IF(Main[[#This Row],[Current FXD]]="-----","-----",IF(Main[[#This Row],[Article]]=Main[[#This Row],[Current FXD]],"NO BIN",Main[[#This Row],[Current FXD]]))</f>
        <v>-----</v>
      </c>
      <c r="E100" s="42"/>
      <c r="F100" s="70"/>
      <c r="G100" s="71"/>
      <c r="H100" s="42"/>
      <c r="I100" s="42" t="str">
        <f>IF(Main[[#This Row],[Current FXD]]=Main[[#This Row],[Bin]],Main[[#This Row],[Total]],"------")</f>
        <v>------</v>
      </c>
      <c r="J100" s="44" t="str">
        <f>IFERROR(IFERROR(VLOOKUP(Main[[#This Row],[Article]],binmax,10,FALSE)*10,VLOOKUP($B100,binmax,10,FALSE)*10),"------")</f>
        <v>------</v>
      </c>
      <c r="K100" s="44" t="str">
        <f>IFERROR(IFERROR(VLOOKUP(Main[[#This Row],[Article]],binmax,11,FALSE)*10,VLOOKUP($B100,binmax,11,FALSE)*10),"------")</f>
        <v>------</v>
      </c>
      <c r="L100" s="44" t="str">
        <f>IFERROR(IFERROR(VLOOKUP(Main[[#This Row],[Article]],binmax,12,FALSE)*10,VLOOKUP($B100,binmax,12,FALSE)*10),"------")</f>
        <v>------</v>
      </c>
      <c r="M100" s="42"/>
      <c r="N100" s="42" t="str">
        <f>IF(Main[[#This Row],[Current FXD]]=Main[[#This Row],[Bin]],CONCATENATE(AB100,"/",AC100,"/",AD100),"-----/-----/-----")</f>
        <v>-----/-----/-----</v>
      </c>
      <c r="O100" s="42" t="str">
        <f>IFERROR(VLOOKUP(Main[[#This Row],[Article]],binmax,4,FALSE),"------")</f>
        <v>------</v>
      </c>
      <c r="P100" s="42" t="str">
        <f>IFERROR(VLOOKUP(Main[[#This Row],[Article]],binmax,6,FALSE),"------")</f>
        <v>------</v>
      </c>
      <c r="Q10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0" s="45" t="str">
        <f>IFERROR(VLOOKUP(Main[[#This Row],[Article]],binmax,5,FALSE),"------")</f>
        <v>------</v>
      </c>
      <c r="S100" s="42"/>
      <c r="T100" s="42" t="str">
        <f>IFERROR(VLOOKUP(Main[[#This Row],[Article]],binmax,2,FALSE),"--------")</f>
        <v>--------</v>
      </c>
      <c r="U100" s="92" t="str">
        <f t="shared" si="5"/>
        <v>P</v>
      </c>
      <c r="V100" s="92" t="str">
        <f t="shared" si="6"/>
        <v>C</v>
      </c>
      <c r="W100" s="54"/>
      <c r="X100" s="55"/>
      <c r="Y100" s="56"/>
      <c r="Z100" s="57"/>
      <c r="AA100" s="47" t="str">
        <f>IF(Main[[#This Row],[total ea unf]]="Empty","Empty",IFERROR(INT(Main[[#This Row],[total ea unf]]/1)*1/VLOOKUP(Main[[#This Row],[Article]],binmax,3,FALSE),"-----"))</f>
        <v>-----</v>
      </c>
      <c r="AB100" s="47" t="str">
        <f>IFERROR(INT(Main[[#This Row],[avlvl ea unf]]/1)*1/VLOOKUP(Main[[#This Row],[Article]],binmax,3,FALSE),"-----")</f>
        <v>-----</v>
      </c>
      <c r="AC100" s="36" t="str">
        <f>IFERROR(INT(Main[[#This Row],[pick ea unf]]/1)*1/VLOOKUP(Main[[#This Row],[Article]],binmax,3,FALSE),"-----")</f>
        <v>-----</v>
      </c>
      <c r="AD100" s="36" t="str">
        <f>IFERROR(INT(Main[[#This Row],[putaway ea unf]]/1)*1/VLOOKUP(Main[[#This Row],[Article]],binmax,3,FALSE),"-----")</f>
        <v>-----</v>
      </c>
      <c r="AE100" s="48"/>
    </row>
    <row r="101" spans="1:31" x14ac:dyDescent="0.25">
      <c r="A101" s="42"/>
      <c r="B101" s="88" t="str">
        <f>IF(Main[[#This Row],[Search]]="","-----",IFERROR(VLOOKUP(Main[[#This Row],[Search]],FXD_in_use!A:B,2,FALSE),Main[[#This Row],[Search]]))</f>
        <v>-----</v>
      </c>
      <c r="C101" s="42" t="str">
        <f>IF(Main[[#This Row],[Search]]="","-----",IFERROR(VLOOKUP(Main[[#This Row],[Search]],FXD_in_use!B:C,2,FALSE),Main[[#This Row],[Search]]))</f>
        <v>-----</v>
      </c>
      <c r="D101" s="43" t="str">
        <f>IF(Main[[#This Row],[Current FXD]]="-----","-----",IF(Main[[#This Row],[Article]]=Main[[#This Row],[Current FXD]],"NO BIN",Main[[#This Row],[Current FXD]]))</f>
        <v>-----</v>
      </c>
      <c r="E101" s="42"/>
      <c r="F101" s="70"/>
      <c r="G101" s="71"/>
      <c r="H101" s="42"/>
      <c r="I101" s="42" t="str">
        <f>IF(Main[[#This Row],[Current FXD]]=Main[[#This Row],[Bin]],Main[[#This Row],[Total]],"------")</f>
        <v>------</v>
      </c>
      <c r="J101" s="44" t="str">
        <f>IFERROR(IFERROR(VLOOKUP(Main[[#This Row],[Article]],binmax,10,FALSE)*10,VLOOKUP($B101,binmax,10,FALSE)*10),"------")</f>
        <v>------</v>
      </c>
      <c r="K101" s="44" t="str">
        <f>IFERROR(IFERROR(VLOOKUP(Main[[#This Row],[Article]],binmax,11,FALSE)*10,VLOOKUP($B101,binmax,11,FALSE)*10),"------")</f>
        <v>------</v>
      </c>
      <c r="L101" s="44" t="str">
        <f>IFERROR(IFERROR(VLOOKUP(Main[[#This Row],[Article]],binmax,12,FALSE)*10,VLOOKUP($B101,binmax,12,FALSE)*10),"------")</f>
        <v>------</v>
      </c>
      <c r="M101" s="42"/>
      <c r="N101" s="42" t="str">
        <f>IF(Main[[#This Row],[Current FXD]]=Main[[#This Row],[Bin]],CONCATENATE(AB101,"/",AC101,"/",AD101),"-----/-----/-----")</f>
        <v>-----/-----/-----</v>
      </c>
      <c r="O101" s="42" t="str">
        <f>IFERROR(VLOOKUP(Main[[#This Row],[Article]],binmax,4,FALSE),"------")</f>
        <v>------</v>
      </c>
      <c r="P101" s="42" t="str">
        <f>IFERROR(VLOOKUP(Main[[#This Row],[Article]],binmax,6,FALSE),"------")</f>
        <v>------</v>
      </c>
      <c r="Q10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1" s="45" t="str">
        <f>IFERROR(VLOOKUP(Main[[#This Row],[Article]],binmax,5,FALSE),"------")</f>
        <v>------</v>
      </c>
      <c r="S101" s="42"/>
      <c r="T101" s="42" t="str">
        <f>IFERROR(VLOOKUP(Main[[#This Row],[Article]],binmax,2,FALSE),"--------")</f>
        <v>--------</v>
      </c>
      <c r="U101" s="92" t="str">
        <f t="shared" si="5"/>
        <v>P</v>
      </c>
      <c r="V101" s="92" t="str">
        <f t="shared" si="6"/>
        <v>C</v>
      </c>
      <c r="W101" s="54"/>
      <c r="X101" s="55"/>
      <c r="Y101" s="56"/>
      <c r="Z101" s="57"/>
      <c r="AA101" s="47" t="str">
        <f>IF(Main[[#This Row],[total ea unf]]="Empty","Empty",IFERROR(INT(Main[[#This Row],[total ea unf]]/1)*1/VLOOKUP(Main[[#This Row],[Article]],binmax,3,FALSE),"-----"))</f>
        <v>-----</v>
      </c>
      <c r="AB101" s="47" t="str">
        <f>IFERROR(INT(Main[[#This Row],[avlvl ea unf]]/1)*1/VLOOKUP(Main[[#This Row],[Article]],binmax,3,FALSE),"-----")</f>
        <v>-----</v>
      </c>
      <c r="AC101" s="36" t="str">
        <f>IFERROR(INT(Main[[#This Row],[pick ea unf]]/1)*1/VLOOKUP(Main[[#This Row],[Article]],binmax,3,FALSE),"-----")</f>
        <v>-----</v>
      </c>
      <c r="AD101" s="36" t="str">
        <f>IFERROR(INT(Main[[#This Row],[putaway ea unf]]/1)*1/VLOOKUP(Main[[#This Row],[Article]],binmax,3,FALSE),"-----")</f>
        <v>-----</v>
      </c>
      <c r="AE101" s="48"/>
    </row>
    <row r="102" spans="1:31" x14ac:dyDescent="0.25">
      <c r="A102" s="42"/>
      <c r="B102" s="88" t="str">
        <f>IF(Main[[#This Row],[Search]]="","-----",IFERROR(VLOOKUP(Main[[#This Row],[Search]],FXD_in_use!A:B,2,FALSE),Main[[#This Row],[Search]]))</f>
        <v>-----</v>
      </c>
      <c r="C102" s="42" t="str">
        <f>IF(Main[[#This Row],[Search]]="","-----",IFERROR(VLOOKUP(Main[[#This Row],[Search]],FXD_in_use!B:C,2,FALSE),Main[[#This Row],[Search]]))</f>
        <v>-----</v>
      </c>
      <c r="D102" s="43" t="str">
        <f>IF(Main[[#This Row],[Current FXD]]="-----","-----",IF(Main[[#This Row],[Article]]=Main[[#This Row],[Current FXD]],"NO BIN",Main[[#This Row],[Current FXD]]))</f>
        <v>-----</v>
      </c>
      <c r="E102" s="42"/>
      <c r="F102" s="70"/>
      <c r="G102" s="71"/>
      <c r="H102" s="42"/>
      <c r="I102" s="42" t="str">
        <f>IF(Main[[#This Row],[Current FXD]]=Main[[#This Row],[Bin]],Main[[#This Row],[Total]],"------")</f>
        <v>------</v>
      </c>
      <c r="J102" s="44" t="str">
        <f>IFERROR(IFERROR(VLOOKUP(Main[[#This Row],[Article]],binmax,10,FALSE)*10,VLOOKUP($B102,binmax,10,FALSE)*10),"------")</f>
        <v>------</v>
      </c>
      <c r="K102" s="44" t="str">
        <f>IFERROR(IFERROR(VLOOKUP(Main[[#This Row],[Article]],binmax,11,FALSE)*10,VLOOKUP($B102,binmax,11,FALSE)*10),"------")</f>
        <v>------</v>
      </c>
      <c r="L102" s="44" t="str">
        <f>IFERROR(IFERROR(VLOOKUP(Main[[#This Row],[Article]],binmax,12,FALSE)*10,VLOOKUP($B102,binmax,12,FALSE)*10),"------")</f>
        <v>------</v>
      </c>
      <c r="M102" s="42"/>
      <c r="N102" s="42" t="str">
        <f>IF(Main[[#This Row],[Current FXD]]=Main[[#This Row],[Bin]],CONCATENATE(AB102,"/",AC102,"/",AD102),"-----/-----/-----")</f>
        <v>-----/-----/-----</v>
      </c>
      <c r="O102" s="42" t="str">
        <f>IFERROR(VLOOKUP(Main[[#This Row],[Article]],binmax,4,FALSE),"------")</f>
        <v>------</v>
      </c>
      <c r="P102" s="42" t="str">
        <f>IFERROR(VLOOKUP(Main[[#This Row],[Article]],binmax,6,FALSE),"------")</f>
        <v>------</v>
      </c>
      <c r="Q10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2" s="45" t="str">
        <f>IFERROR(VLOOKUP(Main[[#This Row],[Article]],binmax,5,FALSE),"------")</f>
        <v>------</v>
      </c>
      <c r="S102" s="42"/>
      <c r="T102" s="42" t="str">
        <f>IFERROR(VLOOKUP(Main[[#This Row],[Article]],binmax,2,FALSE),"--------")</f>
        <v>--------</v>
      </c>
      <c r="U102" s="92" t="str">
        <f t="shared" ref="U102:U138" si="7">HYPERLINK(CONCATENATE("T:\Distribution Centre\RDC Department Shared\Cubiscan photos",,"\",A102,"-pac.jpg"),"P")</f>
        <v>P</v>
      </c>
      <c r="V102" s="92" t="str">
        <f t="shared" ref="V102:V138" si="8">HYPERLINK(CONCATENATE("T:\Distribution Centre\RDC Department Shared\Cubiscan photos",,"\",A102,"-car.jpg"),"C")</f>
        <v>C</v>
      </c>
      <c r="W102" s="155"/>
      <c r="X102" s="155"/>
      <c r="Y102" s="154"/>
      <c r="Z102" s="36"/>
      <c r="AA102" s="36" t="str">
        <f>IF(Main[[#This Row],[total ea unf]]="Empty","Empty",IFERROR(INT(Main[[#This Row],[total ea unf]]/1)*1/VLOOKUP(Main[[#This Row],[Article]],binmax,3,FALSE),"-----"))</f>
        <v>-----</v>
      </c>
      <c r="AB102" s="36" t="str">
        <f>IFERROR(INT(Main[[#This Row],[avlvl ea unf]]/1)*1/VLOOKUP(Main[[#This Row],[Article]],binmax,3,FALSE),"-----")</f>
        <v>-----</v>
      </c>
      <c r="AC102" s="36" t="str">
        <f>IFERROR(INT(Main[[#This Row],[pick ea unf]]/1)*1/VLOOKUP(Main[[#This Row],[Article]],binmax,3,FALSE),"-----")</f>
        <v>-----</v>
      </c>
      <c r="AD102" s="36" t="str">
        <f>IFERROR(INT(Main[[#This Row],[putaway ea unf]]/1)*1/VLOOKUP(Main[[#This Row],[Article]],binmax,3,FALSE),"-----")</f>
        <v>-----</v>
      </c>
      <c r="AE102" s="48"/>
    </row>
    <row r="103" spans="1:31" x14ac:dyDescent="0.25">
      <c r="A103" s="42"/>
      <c r="B103" s="88" t="str">
        <f>IF(Main[[#This Row],[Search]]="","-----",IFERROR(VLOOKUP(Main[[#This Row],[Search]],FXD_in_use!A:B,2,FALSE),Main[[#This Row],[Search]]))</f>
        <v>-----</v>
      </c>
      <c r="C103" s="42" t="str">
        <f>IF(Main[[#This Row],[Search]]="","-----",IFERROR(VLOOKUP(Main[[#This Row],[Search]],FXD_in_use!B:C,2,FALSE),Main[[#This Row],[Search]]))</f>
        <v>-----</v>
      </c>
      <c r="D103" s="43" t="str">
        <f>IF(Main[[#This Row],[Current FXD]]="-----","-----",IF(Main[[#This Row],[Article]]=Main[[#This Row],[Current FXD]],"NO BIN",Main[[#This Row],[Current FXD]]))</f>
        <v>-----</v>
      </c>
      <c r="E103" s="42"/>
      <c r="F103" s="70"/>
      <c r="G103" s="71"/>
      <c r="H103" s="42"/>
      <c r="I103" s="42" t="str">
        <f>IF(Main[[#This Row],[Current FXD]]=Main[[#This Row],[Bin]],Main[[#This Row],[Total]],"------")</f>
        <v>------</v>
      </c>
      <c r="J103" s="44" t="str">
        <f>IFERROR(IFERROR(VLOOKUP(Main[[#This Row],[Article]],binmax,10,FALSE)*10,VLOOKUP($B103,binmax,10,FALSE)*10),"------")</f>
        <v>------</v>
      </c>
      <c r="K103" s="44" t="str">
        <f>IFERROR(IFERROR(VLOOKUP(Main[[#This Row],[Article]],binmax,11,FALSE)*10,VLOOKUP($B103,binmax,11,FALSE)*10),"------")</f>
        <v>------</v>
      </c>
      <c r="L103" s="44" t="str">
        <f>IFERROR(IFERROR(VLOOKUP(Main[[#This Row],[Article]],binmax,12,FALSE)*10,VLOOKUP($B103,binmax,12,FALSE)*10),"------")</f>
        <v>------</v>
      </c>
      <c r="M103" s="42"/>
      <c r="N103" s="42" t="str">
        <f>IF(Main[[#This Row],[Current FXD]]=Main[[#This Row],[Bin]],CONCATENATE(AB103,"/",AC103,"/",AD103),"-----/-----/-----")</f>
        <v>-----/-----/-----</v>
      </c>
      <c r="O103" s="42" t="str">
        <f>IFERROR(VLOOKUP(Main[[#This Row],[Article]],binmax,4,FALSE),"------")</f>
        <v>------</v>
      </c>
      <c r="P103" s="42" t="str">
        <f>IFERROR(VLOOKUP(Main[[#This Row],[Article]],binmax,6,FALSE),"------")</f>
        <v>------</v>
      </c>
      <c r="Q10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3" s="45" t="str">
        <f>IFERROR(VLOOKUP(Main[[#This Row],[Article]],binmax,5,FALSE),"------")</f>
        <v>------</v>
      </c>
      <c r="S103" s="42"/>
      <c r="T103" s="42" t="str">
        <f>IFERROR(VLOOKUP(Main[[#This Row],[Article]],binmax,2,FALSE),"--------")</f>
        <v>--------</v>
      </c>
      <c r="U103" s="92" t="str">
        <f t="shared" si="7"/>
        <v>P</v>
      </c>
      <c r="V103" s="92" t="str">
        <f t="shared" si="8"/>
        <v>C</v>
      </c>
      <c r="W103" s="155"/>
      <c r="X103" s="155"/>
      <c r="Y103" s="154"/>
      <c r="Z103" s="36"/>
      <c r="AA103" s="36" t="str">
        <f>IF(Main[[#This Row],[total ea unf]]="Empty","Empty",IFERROR(INT(Main[[#This Row],[total ea unf]]/1)*1/VLOOKUP(Main[[#This Row],[Article]],binmax,3,FALSE),"-----"))</f>
        <v>-----</v>
      </c>
      <c r="AB103" s="36" t="str">
        <f>IFERROR(INT(Main[[#This Row],[avlvl ea unf]]/1)*1/VLOOKUP(Main[[#This Row],[Article]],binmax,3,FALSE),"-----")</f>
        <v>-----</v>
      </c>
      <c r="AC103" s="36" t="str">
        <f>IFERROR(INT(Main[[#This Row],[pick ea unf]]/1)*1/VLOOKUP(Main[[#This Row],[Article]],binmax,3,FALSE),"-----")</f>
        <v>-----</v>
      </c>
      <c r="AD103" s="36" t="str">
        <f>IFERROR(INT(Main[[#This Row],[putaway ea unf]]/1)*1/VLOOKUP(Main[[#This Row],[Article]],binmax,3,FALSE),"-----")</f>
        <v>-----</v>
      </c>
      <c r="AE103" s="48"/>
    </row>
    <row r="104" spans="1:31" x14ac:dyDescent="0.25">
      <c r="A104" s="42"/>
      <c r="B104" s="88" t="str">
        <f>IF(Main[[#This Row],[Search]]="","-----",IFERROR(VLOOKUP(Main[[#This Row],[Search]],FXD_in_use!A:B,2,FALSE),Main[[#This Row],[Search]]))</f>
        <v>-----</v>
      </c>
      <c r="C104" s="42" t="str">
        <f>IF(Main[[#This Row],[Search]]="","-----",IFERROR(VLOOKUP(Main[[#This Row],[Search]],FXD_in_use!B:C,2,FALSE),Main[[#This Row],[Search]]))</f>
        <v>-----</v>
      </c>
      <c r="D104" s="43" t="str">
        <f>IF(Main[[#This Row],[Current FXD]]="-----","-----",IF(Main[[#This Row],[Article]]=Main[[#This Row],[Current FXD]],"NO BIN",Main[[#This Row],[Current FXD]]))</f>
        <v>-----</v>
      </c>
      <c r="E104" s="42"/>
      <c r="F104" s="70"/>
      <c r="G104" s="71"/>
      <c r="H104" s="42"/>
      <c r="I104" s="42" t="str">
        <f>IF(Main[[#This Row],[Current FXD]]=Main[[#This Row],[Bin]],Main[[#This Row],[Total]],"------")</f>
        <v>------</v>
      </c>
      <c r="J104" s="44" t="str">
        <f>IFERROR(IFERROR(VLOOKUP(Main[[#This Row],[Article]],binmax,10,FALSE)*10,VLOOKUP($B104,binmax,10,FALSE)*10),"------")</f>
        <v>------</v>
      </c>
      <c r="K104" s="44" t="str">
        <f>IFERROR(IFERROR(VLOOKUP(Main[[#This Row],[Article]],binmax,11,FALSE)*10,VLOOKUP($B104,binmax,11,FALSE)*10),"------")</f>
        <v>------</v>
      </c>
      <c r="L104" s="44" t="str">
        <f>IFERROR(IFERROR(VLOOKUP(Main[[#This Row],[Article]],binmax,12,FALSE)*10,VLOOKUP($B104,binmax,12,FALSE)*10),"------")</f>
        <v>------</v>
      </c>
      <c r="M104" s="42"/>
      <c r="N104" s="42" t="str">
        <f>IF(Main[[#This Row],[Current FXD]]=Main[[#This Row],[Bin]],CONCATENATE(AB104,"/",AC104,"/",AD104),"-----/-----/-----")</f>
        <v>-----/-----/-----</v>
      </c>
      <c r="O104" s="42" t="str">
        <f>IFERROR(VLOOKUP(Main[[#This Row],[Article]],binmax,4,FALSE),"------")</f>
        <v>------</v>
      </c>
      <c r="P104" s="42" t="str">
        <f>IFERROR(VLOOKUP(Main[[#This Row],[Article]],binmax,6,FALSE),"------")</f>
        <v>------</v>
      </c>
      <c r="Q10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4" s="45" t="str">
        <f>IFERROR(VLOOKUP(Main[[#This Row],[Article]],binmax,5,FALSE),"------")</f>
        <v>------</v>
      </c>
      <c r="S104" s="42"/>
      <c r="T104" s="42" t="str">
        <f>IFERROR(VLOOKUP(Main[[#This Row],[Article]],binmax,2,FALSE),"--------")</f>
        <v>--------</v>
      </c>
      <c r="U104" s="92" t="str">
        <f t="shared" si="7"/>
        <v>P</v>
      </c>
      <c r="V104" s="92" t="str">
        <f t="shared" si="8"/>
        <v>C</v>
      </c>
      <c r="W104" s="155"/>
      <c r="X104" s="155"/>
      <c r="Y104" s="154"/>
      <c r="Z104" s="36"/>
      <c r="AA104" s="36" t="str">
        <f>IF(Main[[#This Row],[total ea unf]]="Empty","Empty",IFERROR(INT(Main[[#This Row],[total ea unf]]/1)*1/VLOOKUP(Main[[#This Row],[Article]],binmax,3,FALSE),"-----"))</f>
        <v>-----</v>
      </c>
      <c r="AB104" s="36" t="str">
        <f>IFERROR(INT(Main[[#This Row],[avlvl ea unf]]/1)*1/VLOOKUP(Main[[#This Row],[Article]],binmax,3,FALSE),"-----")</f>
        <v>-----</v>
      </c>
      <c r="AC104" s="36" t="str">
        <f>IFERROR(INT(Main[[#This Row],[pick ea unf]]/1)*1/VLOOKUP(Main[[#This Row],[Article]],binmax,3,FALSE),"-----")</f>
        <v>-----</v>
      </c>
      <c r="AD104" s="36" t="str">
        <f>IFERROR(INT(Main[[#This Row],[putaway ea unf]]/1)*1/VLOOKUP(Main[[#This Row],[Article]],binmax,3,FALSE),"-----")</f>
        <v>-----</v>
      </c>
      <c r="AE104" s="48"/>
    </row>
    <row r="105" spans="1:31" x14ac:dyDescent="0.25">
      <c r="A105" s="42"/>
      <c r="B105" s="88" t="str">
        <f>IF(Main[[#This Row],[Search]]="","-----",IFERROR(VLOOKUP(Main[[#This Row],[Search]],FXD_in_use!A:B,2,FALSE),Main[[#This Row],[Search]]))</f>
        <v>-----</v>
      </c>
      <c r="C105" s="42" t="str">
        <f>IF(Main[[#This Row],[Search]]="","-----",IFERROR(VLOOKUP(Main[[#This Row],[Search]],FXD_in_use!B:C,2,FALSE),Main[[#This Row],[Search]]))</f>
        <v>-----</v>
      </c>
      <c r="D105" s="43" t="str">
        <f>IF(Main[[#This Row],[Current FXD]]="-----","-----",IF(Main[[#This Row],[Article]]=Main[[#This Row],[Current FXD]],"NO BIN",Main[[#This Row],[Current FXD]]))</f>
        <v>-----</v>
      </c>
      <c r="E105" s="42"/>
      <c r="F105" s="70"/>
      <c r="G105" s="71"/>
      <c r="H105" s="42"/>
      <c r="I105" s="42" t="str">
        <f>IF(Main[[#This Row],[Current FXD]]=Main[[#This Row],[Bin]],Main[[#This Row],[Total]],"------")</f>
        <v>------</v>
      </c>
      <c r="J105" s="44" t="str">
        <f>IFERROR(IFERROR(VLOOKUP(Main[[#This Row],[Article]],binmax,10,FALSE)*10,VLOOKUP($B105,binmax,10,FALSE)*10),"------")</f>
        <v>------</v>
      </c>
      <c r="K105" s="44" t="str">
        <f>IFERROR(IFERROR(VLOOKUP(Main[[#This Row],[Article]],binmax,11,FALSE)*10,VLOOKUP($B105,binmax,11,FALSE)*10),"------")</f>
        <v>------</v>
      </c>
      <c r="L105" s="44" t="str">
        <f>IFERROR(IFERROR(VLOOKUP(Main[[#This Row],[Article]],binmax,12,FALSE)*10,VLOOKUP($B105,binmax,12,FALSE)*10),"------")</f>
        <v>------</v>
      </c>
      <c r="M105" s="42"/>
      <c r="N105" s="42" t="str">
        <f>IF(Main[[#This Row],[Current FXD]]=Main[[#This Row],[Bin]],CONCATENATE(AB105,"/",AC105,"/",AD105),"-----/-----/-----")</f>
        <v>-----/-----/-----</v>
      </c>
      <c r="O105" s="42" t="str">
        <f>IFERROR(VLOOKUP(Main[[#This Row],[Article]],binmax,4,FALSE),"------")</f>
        <v>------</v>
      </c>
      <c r="P105" s="42" t="str">
        <f>IFERROR(VLOOKUP(Main[[#This Row],[Article]],binmax,6,FALSE),"------")</f>
        <v>------</v>
      </c>
      <c r="Q10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5" s="45" t="str">
        <f>IFERROR(VLOOKUP(Main[[#This Row],[Article]],binmax,5,FALSE),"------")</f>
        <v>------</v>
      </c>
      <c r="S105" s="42"/>
      <c r="T105" s="42" t="str">
        <f>IFERROR(VLOOKUP(Main[[#This Row],[Article]],binmax,2,FALSE),"--------")</f>
        <v>--------</v>
      </c>
      <c r="U105" s="92" t="str">
        <f t="shared" si="7"/>
        <v>P</v>
      </c>
      <c r="V105" s="92" t="str">
        <f t="shared" si="8"/>
        <v>C</v>
      </c>
      <c r="W105" s="155"/>
      <c r="X105" s="155"/>
      <c r="Y105" s="154"/>
      <c r="Z105" s="36"/>
      <c r="AA105" s="36" t="str">
        <f>IF(Main[[#This Row],[total ea unf]]="Empty","Empty",IFERROR(INT(Main[[#This Row],[total ea unf]]/1)*1/VLOOKUP(Main[[#This Row],[Article]],binmax,3,FALSE),"-----"))</f>
        <v>-----</v>
      </c>
      <c r="AB105" s="36" t="str">
        <f>IFERROR(INT(Main[[#This Row],[avlvl ea unf]]/1)*1/VLOOKUP(Main[[#This Row],[Article]],binmax,3,FALSE),"-----")</f>
        <v>-----</v>
      </c>
      <c r="AC105" s="36" t="str">
        <f>IFERROR(INT(Main[[#This Row],[pick ea unf]]/1)*1/VLOOKUP(Main[[#This Row],[Article]],binmax,3,FALSE),"-----")</f>
        <v>-----</v>
      </c>
      <c r="AD105" s="36" t="str">
        <f>IFERROR(INT(Main[[#This Row],[putaway ea unf]]/1)*1/VLOOKUP(Main[[#This Row],[Article]],binmax,3,FALSE),"-----")</f>
        <v>-----</v>
      </c>
      <c r="AE105" s="48"/>
    </row>
    <row r="106" spans="1:31" x14ac:dyDescent="0.25">
      <c r="A106" s="42"/>
      <c r="B106" s="88" t="str">
        <f>IF(Main[[#This Row],[Search]]="","-----",IFERROR(VLOOKUP(Main[[#This Row],[Search]],FXD_in_use!A:B,2,FALSE),Main[[#This Row],[Search]]))</f>
        <v>-----</v>
      </c>
      <c r="C106" s="42" t="str">
        <f>IF(Main[[#This Row],[Search]]="","-----",IFERROR(VLOOKUP(Main[[#This Row],[Search]],FXD_in_use!B:C,2,FALSE),Main[[#This Row],[Search]]))</f>
        <v>-----</v>
      </c>
      <c r="D106" s="43" t="str">
        <f>IF(Main[[#This Row],[Current FXD]]="-----","-----",IF(Main[[#This Row],[Article]]=Main[[#This Row],[Current FXD]],"NO BIN",Main[[#This Row],[Current FXD]]))</f>
        <v>-----</v>
      </c>
      <c r="E106" s="42"/>
      <c r="F106" s="70"/>
      <c r="G106" s="71"/>
      <c r="H106" s="42"/>
      <c r="I106" s="42" t="str">
        <f>IF(Main[[#This Row],[Current FXD]]=Main[[#This Row],[Bin]],Main[[#This Row],[Total]],"------")</f>
        <v>------</v>
      </c>
      <c r="J106" s="44" t="str">
        <f>IFERROR(IFERROR(VLOOKUP(Main[[#This Row],[Article]],binmax,10,FALSE)*10,VLOOKUP($B106,binmax,10,FALSE)*10),"------")</f>
        <v>------</v>
      </c>
      <c r="K106" s="44" t="str">
        <f>IFERROR(IFERROR(VLOOKUP(Main[[#This Row],[Article]],binmax,11,FALSE)*10,VLOOKUP($B106,binmax,11,FALSE)*10),"------")</f>
        <v>------</v>
      </c>
      <c r="L106" s="44" t="str">
        <f>IFERROR(IFERROR(VLOOKUP(Main[[#This Row],[Article]],binmax,12,FALSE)*10,VLOOKUP($B106,binmax,12,FALSE)*10),"------")</f>
        <v>------</v>
      </c>
      <c r="M106" s="42"/>
      <c r="N106" s="42" t="str">
        <f>IF(Main[[#This Row],[Current FXD]]=Main[[#This Row],[Bin]],CONCATENATE(AB106,"/",AC106,"/",AD106),"-----/-----/-----")</f>
        <v>-----/-----/-----</v>
      </c>
      <c r="O106" s="42" t="str">
        <f>IFERROR(VLOOKUP(Main[[#This Row],[Article]],binmax,4,FALSE),"------")</f>
        <v>------</v>
      </c>
      <c r="P106" s="42" t="str">
        <f>IFERROR(VLOOKUP(Main[[#This Row],[Article]],binmax,6,FALSE),"------")</f>
        <v>------</v>
      </c>
      <c r="Q10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6" s="45" t="str">
        <f>IFERROR(VLOOKUP(Main[[#This Row],[Article]],binmax,5,FALSE),"------")</f>
        <v>------</v>
      </c>
      <c r="S106" s="42"/>
      <c r="T106" s="42" t="str">
        <f>IFERROR(VLOOKUP(Main[[#This Row],[Article]],binmax,2,FALSE),"--------")</f>
        <v>--------</v>
      </c>
      <c r="U106" s="92" t="str">
        <f t="shared" si="7"/>
        <v>P</v>
      </c>
      <c r="V106" s="92" t="str">
        <f t="shared" si="8"/>
        <v>C</v>
      </c>
      <c r="W106" s="155"/>
      <c r="X106" s="155"/>
      <c r="Y106" s="154"/>
      <c r="Z106" s="36"/>
      <c r="AA106" s="36" t="str">
        <f>IF(Main[[#This Row],[total ea unf]]="Empty","Empty",IFERROR(INT(Main[[#This Row],[total ea unf]]/1)*1/VLOOKUP(Main[[#This Row],[Article]],binmax,3,FALSE),"-----"))</f>
        <v>-----</v>
      </c>
      <c r="AB106" s="36" t="str">
        <f>IFERROR(INT(Main[[#This Row],[avlvl ea unf]]/1)*1/VLOOKUP(Main[[#This Row],[Article]],binmax,3,FALSE),"-----")</f>
        <v>-----</v>
      </c>
      <c r="AC106" s="36" t="str">
        <f>IFERROR(INT(Main[[#This Row],[pick ea unf]]/1)*1/VLOOKUP(Main[[#This Row],[Article]],binmax,3,FALSE),"-----")</f>
        <v>-----</v>
      </c>
      <c r="AD106" s="36" t="str">
        <f>IFERROR(INT(Main[[#This Row],[putaway ea unf]]/1)*1/VLOOKUP(Main[[#This Row],[Article]],binmax,3,FALSE),"-----")</f>
        <v>-----</v>
      </c>
      <c r="AE106" s="48"/>
    </row>
    <row r="107" spans="1:31" x14ac:dyDescent="0.25">
      <c r="A107" s="42"/>
      <c r="B107" s="88" t="str">
        <f>IF(Main[[#This Row],[Search]]="","-----",IFERROR(VLOOKUP(Main[[#This Row],[Search]],FXD_in_use!A:B,2,FALSE),Main[[#This Row],[Search]]))</f>
        <v>-----</v>
      </c>
      <c r="C107" s="42" t="str">
        <f>IF(Main[[#This Row],[Search]]="","-----",IFERROR(VLOOKUP(Main[[#This Row],[Search]],FXD_in_use!B:C,2,FALSE),Main[[#This Row],[Search]]))</f>
        <v>-----</v>
      </c>
      <c r="D107" s="43" t="str">
        <f>IF(Main[[#This Row],[Current FXD]]="-----","-----",IF(Main[[#This Row],[Article]]=Main[[#This Row],[Current FXD]],"NO BIN",Main[[#This Row],[Current FXD]]))</f>
        <v>-----</v>
      </c>
      <c r="E107" s="42"/>
      <c r="F107" s="70"/>
      <c r="G107" s="71"/>
      <c r="H107" s="42"/>
      <c r="I107" s="42" t="str">
        <f>IF(Main[[#This Row],[Current FXD]]=Main[[#This Row],[Bin]],Main[[#This Row],[Total]],"------")</f>
        <v>------</v>
      </c>
      <c r="J107" s="44" t="str">
        <f>IFERROR(IFERROR(VLOOKUP(Main[[#This Row],[Article]],binmax,10,FALSE)*10,VLOOKUP($B107,binmax,10,FALSE)*10),"------")</f>
        <v>------</v>
      </c>
      <c r="K107" s="44" t="str">
        <f>IFERROR(IFERROR(VLOOKUP(Main[[#This Row],[Article]],binmax,11,FALSE)*10,VLOOKUP($B107,binmax,11,FALSE)*10),"------")</f>
        <v>------</v>
      </c>
      <c r="L107" s="44" t="str">
        <f>IFERROR(IFERROR(VLOOKUP(Main[[#This Row],[Article]],binmax,12,FALSE)*10,VLOOKUP($B107,binmax,12,FALSE)*10),"------")</f>
        <v>------</v>
      </c>
      <c r="M107" s="42"/>
      <c r="N107" s="42" t="str">
        <f>IF(Main[[#This Row],[Current FXD]]=Main[[#This Row],[Bin]],CONCATENATE(AB107,"/",AC107,"/",AD107),"-----/-----/-----")</f>
        <v>-----/-----/-----</v>
      </c>
      <c r="O107" s="42" t="str">
        <f>IFERROR(VLOOKUP(Main[[#This Row],[Article]],binmax,4,FALSE),"------")</f>
        <v>------</v>
      </c>
      <c r="P107" s="42" t="str">
        <f>IFERROR(VLOOKUP(Main[[#This Row],[Article]],binmax,6,FALSE),"------")</f>
        <v>------</v>
      </c>
      <c r="Q10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7" s="45" t="str">
        <f>IFERROR(VLOOKUP(Main[[#This Row],[Article]],binmax,5,FALSE),"------")</f>
        <v>------</v>
      </c>
      <c r="S107" s="42"/>
      <c r="T107" s="42" t="str">
        <f>IFERROR(VLOOKUP(Main[[#This Row],[Article]],binmax,2,FALSE),"--------")</f>
        <v>--------</v>
      </c>
      <c r="U107" s="92" t="str">
        <f t="shared" si="7"/>
        <v>P</v>
      </c>
      <c r="V107" s="92" t="str">
        <f t="shared" si="8"/>
        <v>C</v>
      </c>
      <c r="W107" s="155"/>
      <c r="X107" s="155"/>
      <c r="Y107" s="154"/>
      <c r="Z107" s="36"/>
      <c r="AA107" s="36" t="str">
        <f>IF(Main[[#This Row],[total ea unf]]="Empty","Empty",IFERROR(INT(Main[[#This Row],[total ea unf]]/1)*1/VLOOKUP(Main[[#This Row],[Article]],binmax,3,FALSE),"-----"))</f>
        <v>-----</v>
      </c>
      <c r="AB107" s="36" t="str">
        <f>IFERROR(INT(Main[[#This Row],[avlvl ea unf]]/1)*1/VLOOKUP(Main[[#This Row],[Article]],binmax,3,FALSE),"-----")</f>
        <v>-----</v>
      </c>
      <c r="AC107" s="36" t="str">
        <f>IFERROR(INT(Main[[#This Row],[pick ea unf]]/1)*1/VLOOKUP(Main[[#This Row],[Article]],binmax,3,FALSE),"-----")</f>
        <v>-----</v>
      </c>
      <c r="AD107" s="36" t="str">
        <f>IFERROR(INT(Main[[#This Row],[putaway ea unf]]/1)*1/VLOOKUP(Main[[#This Row],[Article]],binmax,3,FALSE),"-----")</f>
        <v>-----</v>
      </c>
      <c r="AE107" s="48"/>
    </row>
    <row r="108" spans="1:31" x14ac:dyDescent="0.25">
      <c r="A108" s="42"/>
      <c r="B108" s="88" t="str">
        <f>IF(Main[[#This Row],[Search]]="","-----",IFERROR(VLOOKUP(Main[[#This Row],[Search]],FXD_in_use!A:B,2,FALSE),Main[[#This Row],[Search]]))</f>
        <v>-----</v>
      </c>
      <c r="C108" s="42" t="str">
        <f>IF(Main[[#This Row],[Search]]="","-----",IFERROR(VLOOKUP(Main[[#This Row],[Search]],FXD_in_use!B:C,2,FALSE),Main[[#This Row],[Search]]))</f>
        <v>-----</v>
      </c>
      <c r="D108" s="43" t="str">
        <f>IF(Main[[#This Row],[Current FXD]]="-----","-----",IF(Main[[#This Row],[Article]]=Main[[#This Row],[Current FXD]],"NO BIN",Main[[#This Row],[Current FXD]]))</f>
        <v>-----</v>
      </c>
      <c r="E108" s="42"/>
      <c r="F108" s="70"/>
      <c r="G108" s="71"/>
      <c r="H108" s="42"/>
      <c r="I108" s="42" t="str">
        <f>IF(Main[[#This Row],[Current FXD]]=Main[[#This Row],[Bin]],Main[[#This Row],[Total]],"------")</f>
        <v>------</v>
      </c>
      <c r="J108" s="44" t="str">
        <f>IFERROR(IFERROR(VLOOKUP(Main[[#This Row],[Article]],binmax,10,FALSE)*10,VLOOKUP($B108,binmax,10,FALSE)*10),"------")</f>
        <v>------</v>
      </c>
      <c r="K108" s="44" t="str">
        <f>IFERROR(IFERROR(VLOOKUP(Main[[#This Row],[Article]],binmax,11,FALSE)*10,VLOOKUP($B108,binmax,11,FALSE)*10),"------")</f>
        <v>------</v>
      </c>
      <c r="L108" s="44" t="str">
        <f>IFERROR(IFERROR(VLOOKUP(Main[[#This Row],[Article]],binmax,12,FALSE)*10,VLOOKUP($B108,binmax,12,FALSE)*10),"------")</f>
        <v>------</v>
      </c>
      <c r="M108" s="42"/>
      <c r="N108" s="42" t="str">
        <f>IF(Main[[#This Row],[Current FXD]]=Main[[#This Row],[Bin]],CONCATENATE(AB108,"/",AC108,"/",AD108),"-----/-----/-----")</f>
        <v>-----/-----/-----</v>
      </c>
      <c r="O108" s="42" t="str">
        <f>IFERROR(VLOOKUP(Main[[#This Row],[Article]],binmax,4,FALSE),"------")</f>
        <v>------</v>
      </c>
      <c r="P108" s="42" t="str">
        <f>IFERROR(VLOOKUP(Main[[#This Row],[Article]],binmax,6,FALSE),"------")</f>
        <v>------</v>
      </c>
      <c r="Q10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8" s="45" t="str">
        <f>IFERROR(VLOOKUP(Main[[#This Row],[Article]],binmax,5,FALSE),"------")</f>
        <v>------</v>
      </c>
      <c r="S108" s="42"/>
      <c r="T108" s="42" t="str">
        <f>IFERROR(VLOOKUP(Main[[#This Row],[Article]],binmax,2,FALSE),"--------")</f>
        <v>--------</v>
      </c>
      <c r="U108" s="92" t="str">
        <f t="shared" si="7"/>
        <v>P</v>
      </c>
      <c r="V108" s="92" t="str">
        <f t="shared" si="8"/>
        <v>C</v>
      </c>
      <c r="W108" s="155"/>
      <c r="X108" s="155"/>
      <c r="Y108" s="154"/>
      <c r="Z108" s="36"/>
      <c r="AA108" s="36" t="str">
        <f>IF(Main[[#This Row],[total ea unf]]="Empty","Empty",IFERROR(INT(Main[[#This Row],[total ea unf]]/1)*1/VLOOKUP(Main[[#This Row],[Article]],binmax,3,FALSE),"-----"))</f>
        <v>-----</v>
      </c>
      <c r="AB108" s="36" t="str">
        <f>IFERROR(INT(Main[[#This Row],[avlvl ea unf]]/1)*1/VLOOKUP(Main[[#This Row],[Article]],binmax,3,FALSE),"-----")</f>
        <v>-----</v>
      </c>
      <c r="AC108" s="36" t="str">
        <f>IFERROR(INT(Main[[#This Row],[pick ea unf]]/1)*1/VLOOKUP(Main[[#This Row],[Article]],binmax,3,FALSE),"-----")</f>
        <v>-----</v>
      </c>
      <c r="AD108" s="36" t="str">
        <f>IFERROR(INT(Main[[#This Row],[putaway ea unf]]/1)*1/VLOOKUP(Main[[#This Row],[Article]],binmax,3,FALSE),"-----")</f>
        <v>-----</v>
      </c>
      <c r="AE108" s="48"/>
    </row>
    <row r="109" spans="1:31" x14ac:dyDescent="0.25">
      <c r="A109" s="42"/>
      <c r="B109" s="88" t="str">
        <f>IF(Main[[#This Row],[Search]]="","-----",IFERROR(VLOOKUP(Main[[#This Row],[Search]],FXD_in_use!A:B,2,FALSE),Main[[#This Row],[Search]]))</f>
        <v>-----</v>
      </c>
      <c r="C109" s="42" t="str">
        <f>IF(Main[[#This Row],[Search]]="","-----",IFERROR(VLOOKUP(Main[[#This Row],[Search]],FXD_in_use!B:C,2,FALSE),Main[[#This Row],[Search]]))</f>
        <v>-----</v>
      </c>
      <c r="D109" s="43" t="str">
        <f>IF(Main[[#This Row],[Current FXD]]="-----","-----",IF(Main[[#This Row],[Article]]=Main[[#This Row],[Current FXD]],"NO BIN",Main[[#This Row],[Current FXD]]))</f>
        <v>-----</v>
      </c>
      <c r="E109" s="42"/>
      <c r="F109" s="70"/>
      <c r="G109" s="71"/>
      <c r="H109" s="42"/>
      <c r="I109" s="42" t="str">
        <f>IF(Main[[#This Row],[Current FXD]]=Main[[#This Row],[Bin]],Main[[#This Row],[Total]],"------")</f>
        <v>------</v>
      </c>
      <c r="J109" s="44" t="str">
        <f>IFERROR(IFERROR(VLOOKUP(Main[[#This Row],[Article]],binmax,10,FALSE)*10,VLOOKUP($B109,binmax,10,FALSE)*10),"------")</f>
        <v>------</v>
      </c>
      <c r="K109" s="44" t="str">
        <f>IFERROR(IFERROR(VLOOKUP(Main[[#This Row],[Article]],binmax,11,FALSE)*10,VLOOKUP($B109,binmax,11,FALSE)*10),"------")</f>
        <v>------</v>
      </c>
      <c r="L109" s="44" t="str">
        <f>IFERROR(IFERROR(VLOOKUP(Main[[#This Row],[Article]],binmax,12,FALSE)*10,VLOOKUP($B109,binmax,12,FALSE)*10),"------")</f>
        <v>------</v>
      </c>
      <c r="M109" s="42"/>
      <c r="N109" s="42" t="str">
        <f>IF(Main[[#This Row],[Current FXD]]=Main[[#This Row],[Bin]],CONCATENATE(AB109,"/",AC109,"/",AD109),"-----/-----/-----")</f>
        <v>-----/-----/-----</v>
      </c>
      <c r="O109" s="42" t="str">
        <f>IFERROR(VLOOKUP(Main[[#This Row],[Article]],binmax,4,FALSE),"------")</f>
        <v>------</v>
      </c>
      <c r="P109" s="42" t="str">
        <f>IFERROR(VLOOKUP(Main[[#This Row],[Article]],binmax,6,FALSE),"------")</f>
        <v>------</v>
      </c>
      <c r="Q10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9" s="45" t="str">
        <f>IFERROR(VLOOKUP(Main[[#This Row],[Article]],binmax,5,FALSE),"------")</f>
        <v>------</v>
      </c>
      <c r="S109" s="42"/>
      <c r="T109" s="42" t="str">
        <f>IFERROR(VLOOKUP(Main[[#This Row],[Article]],binmax,2,FALSE),"--------")</f>
        <v>--------</v>
      </c>
      <c r="U109" s="92" t="str">
        <f t="shared" si="7"/>
        <v>P</v>
      </c>
      <c r="V109" s="92" t="str">
        <f t="shared" si="8"/>
        <v>C</v>
      </c>
      <c r="W109" s="155"/>
      <c r="X109" s="155"/>
      <c r="Y109" s="154"/>
      <c r="Z109" s="36"/>
      <c r="AA109" s="36" t="str">
        <f>IF(Main[[#This Row],[total ea unf]]="Empty","Empty",IFERROR(INT(Main[[#This Row],[total ea unf]]/1)*1/VLOOKUP(Main[[#This Row],[Article]],binmax,3,FALSE),"-----"))</f>
        <v>-----</v>
      </c>
      <c r="AB109" s="36" t="str">
        <f>IFERROR(INT(Main[[#This Row],[avlvl ea unf]]/1)*1/VLOOKUP(Main[[#This Row],[Article]],binmax,3,FALSE),"-----")</f>
        <v>-----</v>
      </c>
      <c r="AC109" s="36" t="str">
        <f>IFERROR(INT(Main[[#This Row],[pick ea unf]]/1)*1/VLOOKUP(Main[[#This Row],[Article]],binmax,3,FALSE),"-----")</f>
        <v>-----</v>
      </c>
      <c r="AD109" s="36" t="str">
        <f>IFERROR(INT(Main[[#This Row],[putaway ea unf]]/1)*1/VLOOKUP(Main[[#This Row],[Article]],binmax,3,FALSE),"-----")</f>
        <v>-----</v>
      </c>
      <c r="AE109" s="48"/>
    </row>
    <row r="110" spans="1:31" x14ac:dyDescent="0.25">
      <c r="A110" s="42"/>
      <c r="B110" s="88" t="str">
        <f>IF(Main[[#This Row],[Search]]="","-----",IFERROR(VLOOKUP(Main[[#This Row],[Search]],FXD_in_use!A:B,2,FALSE),Main[[#This Row],[Search]]))</f>
        <v>-----</v>
      </c>
      <c r="C110" s="42" t="str">
        <f>IF(Main[[#This Row],[Search]]="","-----",IFERROR(VLOOKUP(Main[[#This Row],[Search]],FXD_in_use!B:C,2,FALSE),Main[[#This Row],[Search]]))</f>
        <v>-----</v>
      </c>
      <c r="D110" s="43" t="str">
        <f>IF(Main[[#This Row],[Current FXD]]="-----","-----",IF(Main[[#This Row],[Article]]=Main[[#This Row],[Current FXD]],"NO BIN",Main[[#This Row],[Current FXD]]))</f>
        <v>-----</v>
      </c>
      <c r="E110" s="42"/>
      <c r="F110" s="70"/>
      <c r="G110" s="71"/>
      <c r="H110" s="42"/>
      <c r="I110" s="42" t="str">
        <f>IF(Main[[#This Row],[Current FXD]]=Main[[#This Row],[Bin]],Main[[#This Row],[Total]],"------")</f>
        <v>------</v>
      </c>
      <c r="J110" s="44" t="str">
        <f>IFERROR(IFERROR(VLOOKUP(Main[[#This Row],[Article]],binmax,10,FALSE)*10,VLOOKUP($B110,binmax,10,FALSE)*10),"------")</f>
        <v>------</v>
      </c>
      <c r="K110" s="44" t="str">
        <f>IFERROR(IFERROR(VLOOKUP(Main[[#This Row],[Article]],binmax,11,FALSE)*10,VLOOKUP($B110,binmax,11,FALSE)*10),"------")</f>
        <v>------</v>
      </c>
      <c r="L110" s="44" t="str">
        <f>IFERROR(IFERROR(VLOOKUP(Main[[#This Row],[Article]],binmax,12,FALSE)*10,VLOOKUP($B110,binmax,12,FALSE)*10),"------")</f>
        <v>------</v>
      </c>
      <c r="M110" s="42"/>
      <c r="N110" s="42" t="str">
        <f>IF(Main[[#This Row],[Current FXD]]=Main[[#This Row],[Bin]],CONCATENATE(AB110,"/",AC110,"/",AD110),"-----/-----/-----")</f>
        <v>-----/-----/-----</v>
      </c>
      <c r="O110" s="42" t="str">
        <f>IFERROR(VLOOKUP(Main[[#This Row],[Article]],binmax,4,FALSE),"------")</f>
        <v>------</v>
      </c>
      <c r="P110" s="42" t="str">
        <f>IFERROR(VLOOKUP(Main[[#This Row],[Article]],binmax,6,FALSE),"------")</f>
        <v>------</v>
      </c>
      <c r="Q11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0" s="45" t="str">
        <f>IFERROR(VLOOKUP(Main[[#This Row],[Article]],binmax,5,FALSE),"------")</f>
        <v>------</v>
      </c>
      <c r="S110" s="42"/>
      <c r="T110" s="42" t="str">
        <f>IFERROR(VLOOKUP(Main[[#This Row],[Article]],binmax,2,FALSE),"--------")</f>
        <v>--------</v>
      </c>
      <c r="U110" s="92" t="str">
        <f t="shared" si="7"/>
        <v>P</v>
      </c>
      <c r="V110" s="92" t="str">
        <f t="shared" si="8"/>
        <v>C</v>
      </c>
      <c r="W110" s="155"/>
      <c r="X110" s="155"/>
      <c r="Y110" s="154"/>
      <c r="Z110" s="36"/>
      <c r="AA110" s="36" t="str">
        <f>IF(Main[[#This Row],[total ea unf]]="Empty","Empty",IFERROR(INT(Main[[#This Row],[total ea unf]]/1)*1/VLOOKUP(Main[[#This Row],[Article]],binmax,3,FALSE),"-----"))</f>
        <v>-----</v>
      </c>
      <c r="AB110" s="36" t="str">
        <f>IFERROR(INT(Main[[#This Row],[avlvl ea unf]]/1)*1/VLOOKUP(Main[[#This Row],[Article]],binmax,3,FALSE),"-----")</f>
        <v>-----</v>
      </c>
      <c r="AC110" s="36" t="str">
        <f>IFERROR(INT(Main[[#This Row],[pick ea unf]]/1)*1/VLOOKUP(Main[[#This Row],[Article]],binmax,3,FALSE),"-----")</f>
        <v>-----</v>
      </c>
      <c r="AD110" s="36" t="str">
        <f>IFERROR(INT(Main[[#This Row],[putaway ea unf]]/1)*1/VLOOKUP(Main[[#This Row],[Article]],binmax,3,FALSE),"-----")</f>
        <v>-----</v>
      </c>
      <c r="AE110" s="48"/>
    </row>
    <row r="111" spans="1:31" x14ac:dyDescent="0.25">
      <c r="A111" s="42"/>
      <c r="B111" s="88" t="str">
        <f>IF(Main[[#This Row],[Search]]="","-----",IFERROR(VLOOKUP(Main[[#This Row],[Search]],FXD_in_use!A:B,2,FALSE),Main[[#This Row],[Search]]))</f>
        <v>-----</v>
      </c>
      <c r="C111" s="42" t="str">
        <f>IF(Main[[#This Row],[Search]]="","-----",IFERROR(VLOOKUP(Main[[#This Row],[Search]],FXD_in_use!B:C,2,FALSE),Main[[#This Row],[Search]]))</f>
        <v>-----</v>
      </c>
      <c r="D111" s="43" t="str">
        <f>IF(Main[[#This Row],[Current FXD]]="-----","-----",IF(Main[[#This Row],[Article]]=Main[[#This Row],[Current FXD]],"NO BIN",Main[[#This Row],[Current FXD]]))</f>
        <v>-----</v>
      </c>
      <c r="E111" s="42"/>
      <c r="F111" s="70"/>
      <c r="G111" s="71"/>
      <c r="H111" s="42"/>
      <c r="I111" s="42" t="str">
        <f>IF(Main[[#This Row],[Current FXD]]=Main[[#This Row],[Bin]],Main[[#This Row],[Total]],"------")</f>
        <v>------</v>
      </c>
      <c r="J111" s="44" t="str">
        <f>IFERROR(IFERROR(VLOOKUP(Main[[#This Row],[Article]],binmax,10,FALSE)*10,VLOOKUP($B111,binmax,10,FALSE)*10),"------")</f>
        <v>------</v>
      </c>
      <c r="K111" s="44" t="str">
        <f>IFERROR(IFERROR(VLOOKUP(Main[[#This Row],[Article]],binmax,11,FALSE)*10,VLOOKUP($B111,binmax,11,FALSE)*10),"------")</f>
        <v>------</v>
      </c>
      <c r="L111" s="44" t="str">
        <f>IFERROR(IFERROR(VLOOKUP(Main[[#This Row],[Article]],binmax,12,FALSE)*10,VLOOKUP($B111,binmax,12,FALSE)*10),"------")</f>
        <v>------</v>
      </c>
      <c r="M111" s="42"/>
      <c r="N111" s="42" t="str">
        <f>IF(Main[[#This Row],[Current FXD]]=Main[[#This Row],[Bin]],CONCATENATE(AB111,"/",AC111,"/",AD111),"-----/-----/-----")</f>
        <v>-----/-----/-----</v>
      </c>
      <c r="O111" s="42" t="str">
        <f>IFERROR(VLOOKUP(Main[[#This Row],[Article]],binmax,4,FALSE),"------")</f>
        <v>------</v>
      </c>
      <c r="P111" s="42" t="str">
        <f>IFERROR(VLOOKUP(Main[[#This Row],[Article]],binmax,6,FALSE),"------")</f>
        <v>------</v>
      </c>
      <c r="Q11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1" s="45" t="str">
        <f>IFERROR(VLOOKUP(Main[[#This Row],[Article]],binmax,5,FALSE),"------")</f>
        <v>------</v>
      </c>
      <c r="S111" s="42"/>
      <c r="T111" s="42" t="str">
        <f>IFERROR(VLOOKUP(Main[[#This Row],[Article]],binmax,2,FALSE),"--------")</f>
        <v>--------</v>
      </c>
      <c r="U111" s="92" t="str">
        <f t="shared" si="7"/>
        <v>P</v>
      </c>
      <c r="V111" s="92" t="str">
        <f t="shared" si="8"/>
        <v>C</v>
      </c>
      <c r="W111" s="155"/>
      <c r="X111" s="155"/>
      <c r="Y111" s="154"/>
      <c r="Z111" s="36"/>
      <c r="AA111" s="36" t="str">
        <f>IF(Main[[#This Row],[total ea unf]]="Empty","Empty",IFERROR(INT(Main[[#This Row],[total ea unf]]/1)*1/VLOOKUP(Main[[#This Row],[Article]],binmax,3,FALSE),"-----"))</f>
        <v>-----</v>
      </c>
      <c r="AB111" s="36" t="str">
        <f>IFERROR(INT(Main[[#This Row],[avlvl ea unf]]/1)*1/VLOOKUP(Main[[#This Row],[Article]],binmax,3,FALSE),"-----")</f>
        <v>-----</v>
      </c>
      <c r="AC111" s="36" t="str">
        <f>IFERROR(INT(Main[[#This Row],[pick ea unf]]/1)*1/VLOOKUP(Main[[#This Row],[Article]],binmax,3,FALSE),"-----")</f>
        <v>-----</v>
      </c>
      <c r="AD111" s="36" t="str">
        <f>IFERROR(INT(Main[[#This Row],[putaway ea unf]]/1)*1/VLOOKUP(Main[[#This Row],[Article]],binmax,3,FALSE),"-----")</f>
        <v>-----</v>
      </c>
      <c r="AE111" s="48"/>
    </row>
    <row r="112" spans="1:31" x14ac:dyDescent="0.25">
      <c r="A112" s="42"/>
      <c r="B112" s="88" t="str">
        <f>IF(Main[[#This Row],[Search]]="","-----",IFERROR(VLOOKUP(Main[[#This Row],[Search]],FXD_in_use!A:B,2,FALSE),Main[[#This Row],[Search]]))</f>
        <v>-----</v>
      </c>
      <c r="C112" s="42" t="str">
        <f>IF(Main[[#This Row],[Search]]="","-----",IFERROR(VLOOKUP(Main[[#This Row],[Search]],FXD_in_use!B:C,2,FALSE),Main[[#This Row],[Search]]))</f>
        <v>-----</v>
      </c>
      <c r="D112" s="43" t="str">
        <f>IF(Main[[#This Row],[Current FXD]]="-----","-----",IF(Main[[#This Row],[Article]]=Main[[#This Row],[Current FXD]],"NO BIN",Main[[#This Row],[Current FXD]]))</f>
        <v>-----</v>
      </c>
      <c r="E112" s="42"/>
      <c r="F112" s="70"/>
      <c r="G112" s="71"/>
      <c r="H112" s="42"/>
      <c r="I112" s="42" t="str">
        <f>IF(Main[[#This Row],[Current FXD]]=Main[[#This Row],[Bin]],Main[[#This Row],[Total]],"------")</f>
        <v>------</v>
      </c>
      <c r="J112" s="44" t="str">
        <f>IFERROR(IFERROR(VLOOKUP(Main[[#This Row],[Article]],binmax,10,FALSE)*10,VLOOKUP($B112,binmax,10,FALSE)*10),"------")</f>
        <v>------</v>
      </c>
      <c r="K112" s="44" t="str">
        <f>IFERROR(IFERROR(VLOOKUP(Main[[#This Row],[Article]],binmax,11,FALSE)*10,VLOOKUP($B112,binmax,11,FALSE)*10),"------")</f>
        <v>------</v>
      </c>
      <c r="L112" s="44" t="str">
        <f>IFERROR(IFERROR(VLOOKUP(Main[[#This Row],[Article]],binmax,12,FALSE)*10,VLOOKUP($B112,binmax,12,FALSE)*10),"------")</f>
        <v>------</v>
      </c>
      <c r="M112" s="42"/>
      <c r="N112" s="42" t="str">
        <f>IF(Main[[#This Row],[Current FXD]]=Main[[#This Row],[Bin]],CONCATENATE(AB112,"/",AC112,"/",AD112),"-----/-----/-----")</f>
        <v>-----/-----/-----</v>
      </c>
      <c r="O112" s="42" t="str">
        <f>IFERROR(VLOOKUP(Main[[#This Row],[Article]],binmax,4,FALSE),"------")</f>
        <v>------</v>
      </c>
      <c r="P112" s="42" t="str">
        <f>IFERROR(VLOOKUP(Main[[#This Row],[Article]],binmax,6,FALSE),"------")</f>
        <v>------</v>
      </c>
      <c r="Q11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2" s="45" t="str">
        <f>IFERROR(VLOOKUP(Main[[#This Row],[Article]],binmax,5,FALSE),"------")</f>
        <v>------</v>
      </c>
      <c r="S112" s="42"/>
      <c r="T112" s="42" t="str">
        <f>IFERROR(VLOOKUP(Main[[#This Row],[Article]],binmax,2,FALSE),"--------")</f>
        <v>--------</v>
      </c>
      <c r="U112" s="92" t="str">
        <f t="shared" si="7"/>
        <v>P</v>
      </c>
      <c r="V112" s="92" t="str">
        <f t="shared" si="8"/>
        <v>C</v>
      </c>
      <c r="W112" s="155"/>
      <c r="X112" s="155"/>
      <c r="Y112" s="154"/>
      <c r="Z112" s="36"/>
      <c r="AA112" s="36" t="str">
        <f>IF(Main[[#This Row],[total ea unf]]="Empty","Empty",IFERROR(INT(Main[[#This Row],[total ea unf]]/1)*1/VLOOKUP(Main[[#This Row],[Article]],binmax,3,FALSE),"-----"))</f>
        <v>-----</v>
      </c>
      <c r="AB112" s="36" t="str">
        <f>IFERROR(INT(Main[[#This Row],[avlvl ea unf]]/1)*1/VLOOKUP(Main[[#This Row],[Article]],binmax,3,FALSE),"-----")</f>
        <v>-----</v>
      </c>
      <c r="AC112" s="36" t="str">
        <f>IFERROR(INT(Main[[#This Row],[pick ea unf]]/1)*1/VLOOKUP(Main[[#This Row],[Article]],binmax,3,FALSE),"-----")</f>
        <v>-----</v>
      </c>
      <c r="AD112" s="36" t="str">
        <f>IFERROR(INT(Main[[#This Row],[putaway ea unf]]/1)*1/VLOOKUP(Main[[#This Row],[Article]],binmax,3,FALSE),"-----")</f>
        <v>-----</v>
      </c>
      <c r="AE112" s="48"/>
    </row>
    <row r="113" spans="1:31" x14ac:dyDescent="0.25">
      <c r="A113" s="42"/>
      <c r="B113" s="88" t="str">
        <f>IF(Main[[#This Row],[Search]]="","-----",IFERROR(VLOOKUP(Main[[#This Row],[Search]],FXD_in_use!A:B,2,FALSE),Main[[#This Row],[Search]]))</f>
        <v>-----</v>
      </c>
      <c r="C113" s="42" t="str">
        <f>IF(Main[[#This Row],[Search]]="","-----",IFERROR(VLOOKUP(Main[[#This Row],[Search]],FXD_in_use!B:C,2,FALSE),Main[[#This Row],[Search]]))</f>
        <v>-----</v>
      </c>
      <c r="D113" s="43" t="str">
        <f>IF(Main[[#This Row],[Current FXD]]="-----","-----",IF(Main[[#This Row],[Article]]=Main[[#This Row],[Current FXD]],"NO BIN",Main[[#This Row],[Current FXD]]))</f>
        <v>-----</v>
      </c>
      <c r="E113" s="42"/>
      <c r="F113" s="70"/>
      <c r="G113" s="71"/>
      <c r="H113" s="42"/>
      <c r="I113" s="42" t="str">
        <f>IF(Main[[#This Row],[Current FXD]]=Main[[#This Row],[Bin]],Main[[#This Row],[Total]],"------")</f>
        <v>------</v>
      </c>
      <c r="J113" s="44" t="str">
        <f>IFERROR(IFERROR(VLOOKUP(Main[[#This Row],[Article]],binmax,10,FALSE)*10,VLOOKUP($B113,binmax,10,FALSE)*10),"------")</f>
        <v>------</v>
      </c>
      <c r="K113" s="44" t="str">
        <f>IFERROR(IFERROR(VLOOKUP(Main[[#This Row],[Article]],binmax,11,FALSE)*10,VLOOKUP($B113,binmax,11,FALSE)*10),"------")</f>
        <v>------</v>
      </c>
      <c r="L113" s="44" t="str">
        <f>IFERROR(IFERROR(VLOOKUP(Main[[#This Row],[Article]],binmax,12,FALSE)*10,VLOOKUP($B113,binmax,12,FALSE)*10),"------")</f>
        <v>------</v>
      </c>
      <c r="M113" s="42"/>
      <c r="N113" s="42" t="str">
        <f>IF(Main[[#This Row],[Current FXD]]=Main[[#This Row],[Bin]],CONCATENATE(AB113,"/",AC113,"/",AD113),"-----/-----/-----")</f>
        <v>-----/-----/-----</v>
      </c>
      <c r="O113" s="42" t="str">
        <f>IFERROR(VLOOKUP(Main[[#This Row],[Article]],binmax,4,FALSE),"------")</f>
        <v>------</v>
      </c>
      <c r="P113" s="42" t="str">
        <f>IFERROR(VLOOKUP(Main[[#This Row],[Article]],binmax,6,FALSE),"------")</f>
        <v>------</v>
      </c>
      <c r="Q11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3" s="45" t="str">
        <f>IFERROR(VLOOKUP(Main[[#This Row],[Article]],binmax,5,FALSE),"------")</f>
        <v>------</v>
      </c>
      <c r="S113" s="42"/>
      <c r="T113" s="42" t="str">
        <f>IFERROR(VLOOKUP(Main[[#This Row],[Article]],binmax,2,FALSE),"--------")</f>
        <v>--------</v>
      </c>
      <c r="U113" s="92" t="str">
        <f t="shared" si="7"/>
        <v>P</v>
      </c>
      <c r="V113" s="92" t="str">
        <f t="shared" si="8"/>
        <v>C</v>
      </c>
      <c r="W113" s="155"/>
      <c r="X113" s="155"/>
      <c r="Y113" s="154"/>
      <c r="Z113" s="36"/>
      <c r="AA113" s="36" t="str">
        <f>IF(Main[[#This Row],[total ea unf]]="Empty","Empty",IFERROR(INT(Main[[#This Row],[total ea unf]]/1)*1/VLOOKUP(Main[[#This Row],[Article]],binmax,3,FALSE),"-----"))</f>
        <v>-----</v>
      </c>
      <c r="AB113" s="36" t="str">
        <f>IFERROR(INT(Main[[#This Row],[avlvl ea unf]]/1)*1/VLOOKUP(Main[[#This Row],[Article]],binmax,3,FALSE),"-----")</f>
        <v>-----</v>
      </c>
      <c r="AC113" s="36" t="str">
        <f>IFERROR(INT(Main[[#This Row],[pick ea unf]]/1)*1/VLOOKUP(Main[[#This Row],[Article]],binmax,3,FALSE),"-----")</f>
        <v>-----</v>
      </c>
      <c r="AD113" s="36" t="str">
        <f>IFERROR(INT(Main[[#This Row],[putaway ea unf]]/1)*1/VLOOKUP(Main[[#This Row],[Article]],binmax,3,FALSE),"-----")</f>
        <v>-----</v>
      </c>
      <c r="AE113" s="48"/>
    </row>
    <row r="114" spans="1:31" x14ac:dyDescent="0.25">
      <c r="A114" s="42"/>
      <c r="B114" s="88" t="str">
        <f>IF(Main[[#This Row],[Search]]="","-----",IFERROR(VLOOKUP(Main[[#This Row],[Search]],FXD_in_use!A:B,2,FALSE),Main[[#This Row],[Search]]))</f>
        <v>-----</v>
      </c>
      <c r="C114" s="42" t="str">
        <f>IF(Main[[#This Row],[Search]]="","-----",IFERROR(VLOOKUP(Main[[#This Row],[Search]],FXD_in_use!B:C,2,FALSE),Main[[#This Row],[Search]]))</f>
        <v>-----</v>
      </c>
      <c r="D114" s="43" t="str">
        <f>IF(Main[[#This Row],[Current FXD]]="-----","-----",IF(Main[[#This Row],[Article]]=Main[[#This Row],[Current FXD]],"NO BIN",Main[[#This Row],[Current FXD]]))</f>
        <v>-----</v>
      </c>
      <c r="E114" s="42"/>
      <c r="F114" s="70"/>
      <c r="G114" s="71"/>
      <c r="H114" s="42"/>
      <c r="I114" s="42" t="str">
        <f>IF(Main[[#This Row],[Current FXD]]=Main[[#This Row],[Bin]],Main[[#This Row],[Total]],"------")</f>
        <v>------</v>
      </c>
      <c r="J114" s="44" t="str">
        <f>IFERROR(IFERROR(VLOOKUP(Main[[#This Row],[Article]],binmax,10,FALSE)*10,VLOOKUP($B114,binmax,10,FALSE)*10),"------")</f>
        <v>------</v>
      </c>
      <c r="K114" s="44" t="str">
        <f>IFERROR(IFERROR(VLOOKUP(Main[[#This Row],[Article]],binmax,11,FALSE)*10,VLOOKUP($B114,binmax,11,FALSE)*10),"------")</f>
        <v>------</v>
      </c>
      <c r="L114" s="44" t="str">
        <f>IFERROR(IFERROR(VLOOKUP(Main[[#This Row],[Article]],binmax,12,FALSE)*10,VLOOKUP($B114,binmax,12,FALSE)*10),"------")</f>
        <v>------</v>
      </c>
      <c r="M114" s="42"/>
      <c r="N114" s="42" t="str">
        <f>IF(Main[[#This Row],[Current FXD]]=Main[[#This Row],[Bin]],CONCATENATE(AB114,"/",AC114,"/",AD114),"-----/-----/-----")</f>
        <v>-----/-----/-----</v>
      </c>
      <c r="O114" s="42" t="str">
        <f>IFERROR(VLOOKUP(Main[[#This Row],[Article]],binmax,4,FALSE),"------")</f>
        <v>------</v>
      </c>
      <c r="P114" s="42" t="str">
        <f>IFERROR(VLOOKUP(Main[[#This Row],[Article]],binmax,6,FALSE),"------")</f>
        <v>------</v>
      </c>
      <c r="Q11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4" s="45" t="str">
        <f>IFERROR(VLOOKUP(Main[[#This Row],[Article]],binmax,5,FALSE),"------")</f>
        <v>------</v>
      </c>
      <c r="S114" s="42"/>
      <c r="T114" s="42" t="str">
        <f>IFERROR(VLOOKUP(Main[[#This Row],[Article]],binmax,2,FALSE),"--------")</f>
        <v>--------</v>
      </c>
      <c r="U114" s="92" t="str">
        <f t="shared" si="7"/>
        <v>P</v>
      </c>
      <c r="V114" s="92" t="str">
        <f t="shared" si="8"/>
        <v>C</v>
      </c>
      <c r="W114" s="155"/>
      <c r="X114" s="155"/>
      <c r="Y114" s="154"/>
      <c r="Z114" s="36"/>
      <c r="AA114" s="36" t="str">
        <f>IF(Main[[#This Row],[total ea unf]]="Empty","Empty",IFERROR(INT(Main[[#This Row],[total ea unf]]/1)*1/VLOOKUP(Main[[#This Row],[Article]],binmax,3,FALSE),"-----"))</f>
        <v>-----</v>
      </c>
      <c r="AB114" s="36" t="str">
        <f>IFERROR(INT(Main[[#This Row],[avlvl ea unf]]/1)*1/VLOOKUP(Main[[#This Row],[Article]],binmax,3,FALSE),"-----")</f>
        <v>-----</v>
      </c>
      <c r="AC114" s="36" t="str">
        <f>IFERROR(INT(Main[[#This Row],[pick ea unf]]/1)*1/VLOOKUP(Main[[#This Row],[Article]],binmax,3,FALSE),"-----")</f>
        <v>-----</v>
      </c>
      <c r="AD114" s="36" t="str">
        <f>IFERROR(INT(Main[[#This Row],[putaway ea unf]]/1)*1/VLOOKUP(Main[[#This Row],[Article]],binmax,3,FALSE),"-----")</f>
        <v>-----</v>
      </c>
      <c r="AE114" s="48"/>
    </row>
    <row r="115" spans="1:31" x14ac:dyDescent="0.25">
      <c r="A115" s="42"/>
      <c r="B115" s="88" t="str">
        <f>IF(Main[[#This Row],[Search]]="","-----",IFERROR(VLOOKUP(Main[[#This Row],[Search]],FXD_in_use!A:B,2,FALSE),Main[[#This Row],[Search]]))</f>
        <v>-----</v>
      </c>
      <c r="C115" s="42" t="str">
        <f>IF(Main[[#This Row],[Search]]="","-----",IFERROR(VLOOKUP(Main[[#This Row],[Search]],FXD_in_use!B:C,2,FALSE),Main[[#This Row],[Search]]))</f>
        <v>-----</v>
      </c>
      <c r="D115" s="43" t="str">
        <f>IF(Main[[#This Row],[Current FXD]]="-----","-----",IF(Main[[#This Row],[Article]]=Main[[#This Row],[Current FXD]],"NO BIN",Main[[#This Row],[Current FXD]]))</f>
        <v>-----</v>
      </c>
      <c r="E115" s="42"/>
      <c r="F115" s="70"/>
      <c r="G115" s="71"/>
      <c r="H115" s="42"/>
      <c r="I115" s="42" t="str">
        <f>IF(Main[[#This Row],[Current FXD]]=Main[[#This Row],[Bin]],Main[[#This Row],[Total]],"------")</f>
        <v>------</v>
      </c>
      <c r="J115" s="44" t="str">
        <f>IFERROR(IFERROR(VLOOKUP(Main[[#This Row],[Article]],binmax,10,FALSE)*10,VLOOKUP($B115,binmax,10,FALSE)*10),"------")</f>
        <v>------</v>
      </c>
      <c r="K115" s="44" t="str">
        <f>IFERROR(IFERROR(VLOOKUP(Main[[#This Row],[Article]],binmax,11,FALSE)*10,VLOOKUP($B115,binmax,11,FALSE)*10),"------")</f>
        <v>------</v>
      </c>
      <c r="L115" s="44" t="str">
        <f>IFERROR(IFERROR(VLOOKUP(Main[[#This Row],[Article]],binmax,12,FALSE)*10,VLOOKUP($B115,binmax,12,FALSE)*10),"------")</f>
        <v>------</v>
      </c>
      <c r="M115" s="42"/>
      <c r="N115" s="42" t="str">
        <f>IF(Main[[#This Row],[Current FXD]]=Main[[#This Row],[Bin]],CONCATENATE(AB115,"/",AC115,"/",AD115),"-----/-----/-----")</f>
        <v>-----/-----/-----</v>
      </c>
      <c r="O115" s="42" t="str">
        <f>IFERROR(VLOOKUP(Main[[#This Row],[Article]],binmax,4,FALSE),"------")</f>
        <v>------</v>
      </c>
      <c r="P115" s="42" t="str">
        <f>IFERROR(VLOOKUP(Main[[#This Row],[Article]],binmax,6,FALSE),"------")</f>
        <v>------</v>
      </c>
      <c r="Q11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5" s="45" t="str">
        <f>IFERROR(VLOOKUP(Main[[#This Row],[Article]],binmax,5,FALSE),"------")</f>
        <v>------</v>
      </c>
      <c r="S115" s="42"/>
      <c r="T115" s="42" t="str">
        <f>IFERROR(VLOOKUP(Main[[#This Row],[Article]],binmax,2,FALSE),"--------")</f>
        <v>--------</v>
      </c>
      <c r="U115" s="92" t="str">
        <f t="shared" si="7"/>
        <v>P</v>
      </c>
      <c r="V115" s="92" t="str">
        <f t="shared" si="8"/>
        <v>C</v>
      </c>
      <c r="W115" s="155"/>
      <c r="X115" s="155"/>
      <c r="Y115" s="154"/>
      <c r="Z115" s="36"/>
      <c r="AA115" s="36" t="str">
        <f>IF(Main[[#This Row],[total ea unf]]="Empty","Empty",IFERROR(INT(Main[[#This Row],[total ea unf]]/1)*1/VLOOKUP(Main[[#This Row],[Article]],binmax,3,FALSE),"-----"))</f>
        <v>-----</v>
      </c>
      <c r="AB115" s="36" t="str">
        <f>IFERROR(INT(Main[[#This Row],[avlvl ea unf]]/1)*1/VLOOKUP(Main[[#This Row],[Article]],binmax,3,FALSE),"-----")</f>
        <v>-----</v>
      </c>
      <c r="AC115" s="36" t="str">
        <f>IFERROR(INT(Main[[#This Row],[pick ea unf]]/1)*1/VLOOKUP(Main[[#This Row],[Article]],binmax,3,FALSE),"-----")</f>
        <v>-----</v>
      </c>
      <c r="AD115" s="36" t="str">
        <f>IFERROR(INT(Main[[#This Row],[putaway ea unf]]/1)*1/VLOOKUP(Main[[#This Row],[Article]],binmax,3,FALSE),"-----")</f>
        <v>-----</v>
      </c>
      <c r="AE115" s="48"/>
    </row>
    <row r="116" spans="1:31" x14ac:dyDescent="0.25">
      <c r="A116" s="42"/>
      <c r="B116" s="88" t="str">
        <f>IF(Main[[#This Row],[Search]]="","-----",IFERROR(VLOOKUP(Main[[#This Row],[Search]],FXD_in_use!A:B,2,FALSE),Main[[#This Row],[Search]]))</f>
        <v>-----</v>
      </c>
      <c r="C116" s="42" t="str">
        <f>IF(Main[[#This Row],[Search]]="","-----",IFERROR(VLOOKUP(Main[[#This Row],[Search]],FXD_in_use!B:C,2,FALSE),Main[[#This Row],[Search]]))</f>
        <v>-----</v>
      </c>
      <c r="D116" s="43" t="str">
        <f>IF(Main[[#This Row],[Current FXD]]="-----","-----",IF(Main[[#This Row],[Article]]=Main[[#This Row],[Current FXD]],"NO BIN",Main[[#This Row],[Current FXD]]))</f>
        <v>-----</v>
      </c>
      <c r="E116" s="42"/>
      <c r="F116" s="70"/>
      <c r="G116" s="71"/>
      <c r="H116" s="42"/>
      <c r="I116" s="42" t="str">
        <f>IF(Main[[#This Row],[Current FXD]]=Main[[#This Row],[Bin]],Main[[#This Row],[Total]],"------")</f>
        <v>------</v>
      </c>
      <c r="J116" s="44" t="str">
        <f>IFERROR(IFERROR(VLOOKUP(Main[[#This Row],[Article]],binmax,10,FALSE)*10,VLOOKUP($B116,binmax,10,FALSE)*10),"------")</f>
        <v>------</v>
      </c>
      <c r="K116" s="44" t="str">
        <f>IFERROR(IFERROR(VLOOKUP(Main[[#This Row],[Article]],binmax,11,FALSE)*10,VLOOKUP($B116,binmax,11,FALSE)*10),"------")</f>
        <v>------</v>
      </c>
      <c r="L116" s="44" t="str">
        <f>IFERROR(IFERROR(VLOOKUP(Main[[#This Row],[Article]],binmax,12,FALSE)*10,VLOOKUP($B116,binmax,12,FALSE)*10),"------")</f>
        <v>------</v>
      </c>
      <c r="M116" s="42"/>
      <c r="N116" s="42" t="str">
        <f>IF(Main[[#This Row],[Current FXD]]=Main[[#This Row],[Bin]],CONCATENATE(AB116,"/",AC116,"/",AD116),"-----/-----/-----")</f>
        <v>-----/-----/-----</v>
      </c>
      <c r="O116" s="42" t="str">
        <f>IFERROR(VLOOKUP(Main[[#This Row],[Article]],binmax,4,FALSE),"------")</f>
        <v>------</v>
      </c>
      <c r="P116" s="42" t="str">
        <f>IFERROR(VLOOKUP(Main[[#This Row],[Article]],binmax,6,FALSE),"------")</f>
        <v>------</v>
      </c>
      <c r="Q11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6" s="45" t="str">
        <f>IFERROR(VLOOKUP(Main[[#This Row],[Article]],binmax,5,FALSE),"------")</f>
        <v>------</v>
      </c>
      <c r="S116" s="42"/>
      <c r="T116" s="42" t="str">
        <f>IFERROR(VLOOKUP(Main[[#This Row],[Article]],binmax,2,FALSE),"--------")</f>
        <v>--------</v>
      </c>
      <c r="U116" s="92" t="str">
        <f t="shared" si="7"/>
        <v>P</v>
      </c>
      <c r="V116" s="92" t="str">
        <f t="shared" si="8"/>
        <v>C</v>
      </c>
      <c r="W116" s="155"/>
      <c r="X116" s="155"/>
      <c r="Y116" s="154"/>
      <c r="Z116" s="36"/>
      <c r="AA116" s="36" t="str">
        <f>IF(Main[[#This Row],[total ea unf]]="Empty","Empty",IFERROR(INT(Main[[#This Row],[total ea unf]]/1)*1/VLOOKUP(Main[[#This Row],[Article]],binmax,3,FALSE),"-----"))</f>
        <v>-----</v>
      </c>
      <c r="AB116" s="36" t="str">
        <f>IFERROR(INT(Main[[#This Row],[avlvl ea unf]]/1)*1/VLOOKUP(Main[[#This Row],[Article]],binmax,3,FALSE),"-----")</f>
        <v>-----</v>
      </c>
      <c r="AC116" s="36" t="str">
        <f>IFERROR(INT(Main[[#This Row],[pick ea unf]]/1)*1/VLOOKUP(Main[[#This Row],[Article]],binmax,3,FALSE),"-----")</f>
        <v>-----</v>
      </c>
      <c r="AD116" s="36" t="str">
        <f>IFERROR(INT(Main[[#This Row],[putaway ea unf]]/1)*1/VLOOKUP(Main[[#This Row],[Article]],binmax,3,FALSE),"-----")</f>
        <v>-----</v>
      </c>
      <c r="AE116" s="48"/>
    </row>
    <row r="117" spans="1:31" x14ac:dyDescent="0.25">
      <c r="A117" s="42"/>
      <c r="B117" s="88" t="str">
        <f>IF(Main[[#This Row],[Search]]="","-----",IFERROR(VLOOKUP(Main[[#This Row],[Search]],FXD_in_use!A:B,2,FALSE),Main[[#This Row],[Search]]))</f>
        <v>-----</v>
      </c>
      <c r="C117" s="42" t="str">
        <f>IF(Main[[#This Row],[Search]]="","-----",IFERROR(VLOOKUP(Main[[#This Row],[Search]],FXD_in_use!B:C,2,FALSE),Main[[#This Row],[Search]]))</f>
        <v>-----</v>
      </c>
      <c r="D117" s="43" t="str">
        <f>IF(Main[[#This Row],[Current FXD]]="-----","-----",IF(Main[[#This Row],[Article]]=Main[[#This Row],[Current FXD]],"NO BIN",Main[[#This Row],[Current FXD]]))</f>
        <v>-----</v>
      </c>
      <c r="E117" s="42"/>
      <c r="F117" s="70"/>
      <c r="G117" s="71"/>
      <c r="H117" s="42"/>
      <c r="I117" s="42" t="str">
        <f>IF(Main[[#This Row],[Current FXD]]=Main[[#This Row],[Bin]],Main[[#This Row],[Total]],"------")</f>
        <v>------</v>
      </c>
      <c r="J117" s="44" t="str">
        <f>IFERROR(IFERROR(VLOOKUP(Main[[#This Row],[Article]],binmax,10,FALSE)*10,VLOOKUP($B117,binmax,10,FALSE)*10),"------")</f>
        <v>------</v>
      </c>
      <c r="K117" s="44" t="str">
        <f>IFERROR(IFERROR(VLOOKUP(Main[[#This Row],[Article]],binmax,11,FALSE)*10,VLOOKUP($B117,binmax,11,FALSE)*10),"------")</f>
        <v>------</v>
      </c>
      <c r="L117" s="44" t="str">
        <f>IFERROR(IFERROR(VLOOKUP(Main[[#This Row],[Article]],binmax,12,FALSE)*10,VLOOKUP($B117,binmax,12,FALSE)*10),"------")</f>
        <v>------</v>
      </c>
      <c r="M117" s="42"/>
      <c r="N117" s="42" t="str">
        <f>IF(Main[[#This Row],[Current FXD]]=Main[[#This Row],[Bin]],CONCATENATE(AB117,"/",AC117,"/",AD117),"-----/-----/-----")</f>
        <v>-----/-----/-----</v>
      </c>
      <c r="O117" s="42" t="str">
        <f>IFERROR(VLOOKUP(Main[[#This Row],[Article]],binmax,4,FALSE),"------")</f>
        <v>------</v>
      </c>
      <c r="P117" s="42" t="str">
        <f>IFERROR(VLOOKUP(Main[[#This Row],[Article]],binmax,6,FALSE),"------")</f>
        <v>------</v>
      </c>
      <c r="Q11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7" s="45" t="str">
        <f>IFERROR(VLOOKUP(Main[[#This Row],[Article]],binmax,5,FALSE),"------")</f>
        <v>------</v>
      </c>
      <c r="S117" s="42"/>
      <c r="T117" s="42" t="str">
        <f>IFERROR(VLOOKUP(Main[[#This Row],[Article]],binmax,2,FALSE),"--------")</f>
        <v>--------</v>
      </c>
      <c r="U117" s="92" t="str">
        <f t="shared" si="7"/>
        <v>P</v>
      </c>
      <c r="V117" s="92" t="str">
        <f t="shared" si="8"/>
        <v>C</v>
      </c>
      <c r="W117" s="155"/>
      <c r="X117" s="155"/>
      <c r="Y117" s="154"/>
      <c r="Z117" s="36"/>
      <c r="AA117" s="36" t="str">
        <f>IF(Main[[#This Row],[total ea unf]]="Empty","Empty",IFERROR(INT(Main[[#This Row],[total ea unf]]/1)*1/VLOOKUP(Main[[#This Row],[Article]],binmax,3,FALSE),"-----"))</f>
        <v>-----</v>
      </c>
      <c r="AB117" s="36" t="str">
        <f>IFERROR(INT(Main[[#This Row],[avlvl ea unf]]/1)*1/VLOOKUP(Main[[#This Row],[Article]],binmax,3,FALSE),"-----")</f>
        <v>-----</v>
      </c>
      <c r="AC117" s="36" t="str">
        <f>IFERROR(INT(Main[[#This Row],[pick ea unf]]/1)*1/VLOOKUP(Main[[#This Row],[Article]],binmax,3,FALSE),"-----")</f>
        <v>-----</v>
      </c>
      <c r="AD117" s="36" t="str">
        <f>IFERROR(INT(Main[[#This Row],[putaway ea unf]]/1)*1/VLOOKUP(Main[[#This Row],[Article]],binmax,3,FALSE),"-----")</f>
        <v>-----</v>
      </c>
      <c r="AE117" s="48"/>
    </row>
    <row r="118" spans="1:31" x14ac:dyDescent="0.25">
      <c r="A118" s="42"/>
      <c r="B118" s="88" t="str">
        <f>IF(Main[[#This Row],[Search]]="","-----",IFERROR(VLOOKUP(Main[[#This Row],[Search]],FXD_in_use!A:B,2,FALSE),Main[[#This Row],[Search]]))</f>
        <v>-----</v>
      </c>
      <c r="C118" s="42" t="str">
        <f>IF(Main[[#This Row],[Search]]="","-----",IFERROR(VLOOKUP(Main[[#This Row],[Search]],FXD_in_use!B:C,2,FALSE),Main[[#This Row],[Search]]))</f>
        <v>-----</v>
      </c>
      <c r="D118" s="43" t="str">
        <f>IF(Main[[#This Row],[Current FXD]]="-----","-----",IF(Main[[#This Row],[Article]]=Main[[#This Row],[Current FXD]],"NO BIN",Main[[#This Row],[Current FXD]]))</f>
        <v>-----</v>
      </c>
      <c r="E118" s="42"/>
      <c r="F118" s="70"/>
      <c r="G118" s="71"/>
      <c r="H118" s="42"/>
      <c r="I118" s="42" t="str">
        <f>IF(Main[[#This Row],[Current FXD]]=Main[[#This Row],[Bin]],Main[[#This Row],[Total]],"------")</f>
        <v>------</v>
      </c>
      <c r="J118" s="44" t="str">
        <f>IFERROR(IFERROR(VLOOKUP(Main[[#This Row],[Article]],binmax,10,FALSE)*10,VLOOKUP($B118,binmax,10,FALSE)*10),"------")</f>
        <v>------</v>
      </c>
      <c r="K118" s="44" t="str">
        <f>IFERROR(IFERROR(VLOOKUP(Main[[#This Row],[Article]],binmax,11,FALSE)*10,VLOOKUP($B118,binmax,11,FALSE)*10),"------")</f>
        <v>------</v>
      </c>
      <c r="L118" s="44" t="str">
        <f>IFERROR(IFERROR(VLOOKUP(Main[[#This Row],[Article]],binmax,12,FALSE)*10,VLOOKUP($B118,binmax,12,FALSE)*10),"------")</f>
        <v>------</v>
      </c>
      <c r="M118" s="42"/>
      <c r="N118" s="42" t="str">
        <f>IF(Main[[#This Row],[Current FXD]]=Main[[#This Row],[Bin]],CONCATENATE(AB118,"/",AC118,"/",AD118),"-----/-----/-----")</f>
        <v>-----/-----/-----</v>
      </c>
      <c r="O118" s="42" t="str">
        <f>IFERROR(VLOOKUP(Main[[#This Row],[Article]],binmax,4,FALSE),"------")</f>
        <v>------</v>
      </c>
      <c r="P118" s="42" t="str">
        <f>IFERROR(VLOOKUP(Main[[#This Row],[Article]],binmax,6,FALSE),"------")</f>
        <v>------</v>
      </c>
      <c r="Q11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8" s="45" t="str">
        <f>IFERROR(VLOOKUP(Main[[#This Row],[Article]],binmax,5,FALSE),"------")</f>
        <v>------</v>
      </c>
      <c r="S118" s="42"/>
      <c r="T118" s="42" t="str">
        <f>IFERROR(VLOOKUP(Main[[#This Row],[Article]],binmax,2,FALSE),"--------")</f>
        <v>--------</v>
      </c>
      <c r="U118" s="92" t="str">
        <f t="shared" si="7"/>
        <v>P</v>
      </c>
      <c r="V118" s="92" t="str">
        <f t="shared" si="8"/>
        <v>C</v>
      </c>
      <c r="W118" s="155"/>
      <c r="X118" s="155"/>
      <c r="Y118" s="154"/>
      <c r="Z118" s="36"/>
      <c r="AA118" s="36" t="str">
        <f>IF(Main[[#This Row],[total ea unf]]="Empty","Empty",IFERROR(INT(Main[[#This Row],[total ea unf]]/1)*1/VLOOKUP(Main[[#This Row],[Article]],binmax,3,FALSE),"-----"))</f>
        <v>-----</v>
      </c>
      <c r="AB118" s="36" t="str">
        <f>IFERROR(INT(Main[[#This Row],[avlvl ea unf]]/1)*1/VLOOKUP(Main[[#This Row],[Article]],binmax,3,FALSE),"-----")</f>
        <v>-----</v>
      </c>
      <c r="AC118" s="36" t="str">
        <f>IFERROR(INT(Main[[#This Row],[pick ea unf]]/1)*1/VLOOKUP(Main[[#This Row],[Article]],binmax,3,FALSE),"-----")</f>
        <v>-----</v>
      </c>
      <c r="AD118" s="36" t="str">
        <f>IFERROR(INT(Main[[#This Row],[putaway ea unf]]/1)*1/VLOOKUP(Main[[#This Row],[Article]],binmax,3,FALSE),"-----")</f>
        <v>-----</v>
      </c>
      <c r="AE118" s="48"/>
    </row>
    <row r="119" spans="1:31" x14ac:dyDescent="0.25">
      <c r="A119" s="42"/>
      <c r="B119" s="88" t="str">
        <f>IF(Main[[#This Row],[Search]]="","-----",IFERROR(VLOOKUP(Main[[#This Row],[Search]],FXD_in_use!A:B,2,FALSE),Main[[#This Row],[Search]]))</f>
        <v>-----</v>
      </c>
      <c r="C119" s="42" t="str">
        <f>IF(Main[[#This Row],[Search]]="","-----",IFERROR(VLOOKUP(Main[[#This Row],[Search]],FXD_in_use!B:C,2,FALSE),Main[[#This Row],[Search]]))</f>
        <v>-----</v>
      </c>
      <c r="D119" s="43" t="str">
        <f>IF(Main[[#This Row],[Current FXD]]="-----","-----",IF(Main[[#This Row],[Article]]=Main[[#This Row],[Current FXD]],"NO BIN",Main[[#This Row],[Current FXD]]))</f>
        <v>-----</v>
      </c>
      <c r="E119" s="42"/>
      <c r="F119" s="70"/>
      <c r="G119" s="71"/>
      <c r="H119" s="42"/>
      <c r="I119" s="42" t="str">
        <f>IF(Main[[#This Row],[Current FXD]]=Main[[#This Row],[Bin]],Main[[#This Row],[Total]],"------")</f>
        <v>------</v>
      </c>
      <c r="J119" s="44" t="str">
        <f>IFERROR(IFERROR(VLOOKUP(Main[[#This Row],[Article]],binmax,10,FALSE)*10,VLOOKUP($B119,binmax,10,FALSE)*10),"------")</f>
        <v>------</v>
      </c>
      <c r="K119" s="44" t="str">
        <f>IFERROR(IFERROR(VLOOKUP(Main[[#This Row],[Article]],binmax,11,FALSE)*10,VLOOKUP($B119,binmax,11,FALSE)*10),"------")</f>
        <v>------</v>
      </c>
      <c r="L119" s="44" t="str">
        <f>IFERROR(IFERROR(VLOOKUP(Main[[#This Row],[Article]],binmax,12,FALSE)*10,VLOOKUP($B119,binmax,12,FALSE)*10),"------")</f>
        <v>------</v>
      </c>
      <c r="M119" s="42"/>
      <c r="N119" s="42" t="str">
        <f>IF(Main[[#This Row],[Current FXD]]=Main[[#This Row],[Bin]],CONCATENATE(AB119,"/",AC119,"/",AD119),"-----/-----/-----")</f>
        <v>-----/-----/-----</v>
      </c>
      <c r="O119" s="42" t="str">
        <f>IFERROR(VLOOKUP(Main[[#This Row],[Article]],binmax,4,FALSE),"------")</f>
        <v>------</v>
      </c>
      <c r="P119" s="42" t="str">
        <f>IFERROR(VLOOKUP(Main[[#This Row],[Article]],binmax,6,FALSE),"------")</f>
        <v>------</v>
      </c>
      <c r="Q11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9" s="45" t="str">
        <f>IFERROR(VLOOKUP(Main[[#This Row],[Article]],binmax,5,FALSE),"------")</f>
        <v>------</v>
      </c>
      <c r="S119" s="42"/>
      <c r="T119" s="42" t="str">
        <f>IFERROR(VLOOKUP(Main[[#This Row],[Article]],binmax,2,FALSE),"--------")</f>
        <v>--------</v>
      </c>
      <c r="U119" s="92" t="str">
        <f t="shared" si="7"/>
        <v>P</v>
      </c>
      <c r="V119" s="92" t="str">
        <f t="shared" si="8"/>
        <v>C</v>
      </c>
      <c r="W119" s="155"/>
      <c r="X119" s="155"/>
      <c r="Y119" s="154"/>
      <c r="Z119" s="36"/>
      <c r="AA119" s="36" t="str">
        <f>IF(Main[[#This Row],[total ea unf]]="Empty","Empty",IFERROR(INT(Main[[#This Row],[total ea unf]]/1)*1/VLOOKUP(Main[[#This Row],[Article]],binmax,3,FALSE),"-----"))</f>
        <v>-----</v>
      </c>
      <c r="AB119" s="36" t="str">
        <f>IFERROR(INT(Main[[#This Row],[avlvl ea unf]]/1)*1/VLOOKUP(Main[[#This Row],[Article]],binmax,3,FALSE),"-----")</f>
        <v>-----</v>
      </c>
      <c r="AC119" s="36" t="str">
        <f>IFERROR(INT(Main[[#This Row],[pick ea unf]]/1)*1/VLOOKUP(Main[[#This Row],[Article]],binmax,3,FALSE),"-----")</f>
        <v>-----</v>
      </c>
      <c r="AD119" s="36" t="str">
        <f>IFERROR(INT(Main[[#This Row],[putaway ea unf]]/1)*1/VLOOKUP(Main[[#This Row],[Article]],binmax,3,FALSE),"-----")</f>
        <v>-----</v>
      </c>
      <c r="AE119" s="48"/>
    </row>
    <row r="120" spans="1:31" x14ac:dyDescent="0.25">
      <c r="A120" s="42"/>
      <c r="B120" s="88" t="str">
        <f>IF(Main[[#This Row],[Search]]="","-----",IFERROR(VLOOKUP(Main[[#This Row],[Search]],FXD_in_use!A:B,2,FALSE),Main[[#This Row],[Search]]))</f>
        <v>-----</v>
      </c>
      <c r="C120" s="42" t="str">
        <f>IF(Main[[#This Row],[Search]]="","-----",IFERROR(VLOOKUP(Main[[#This Row],[Search]],FXD_in_use!B:C,2,FALSE),Main[[#This Row],[Search]]))</f>
        <v>-----</v>
      </c>
      <c r="D120" s="43" t="str">
        <f>IF(Main[[#This Row],[Current FXD]]="-----","-----",IF(Main[[#This Row],[Article]]=Main[[#This Row],[Current FXD]],"NO BIN",Main[[#This Row],[Current FXD]]))</f>
        <v>-----</v>
      </c>
      <c r="E120" s="42"/>
      <c r="F120" s="70"/>
      <c r="G120" s="71"/>
      <c r="H120" s="42"/>
      <c r="I120" s="42" t="str">
        <f>IF(Main[[#This Row],[Current FXD]]=Main[[#This Row],[Bin]],Main[[#This Row],[Total]],"------")</f>
        <v>------</v>
      </c>
      <c r="J120" s="44" t="str">
        <f>IFERROR(IFERROR(VLOOKUP(Main[[#This Row],[Article]],binmax,10,FALSE)*10,VLOOKUP($B120,binmax,10,FALSE)*10),"------")</f>
        <v>------</v>
      </c>
      <c r="K120" s="44" t="str">
        <f>IFERROR(IFERROR(VLOOKUP(Main[[#This Row],[Article]],binmax,11,FALSE)*10,VLOOKUP($B120,binmax,11,FALSE)*10),"------")</f>
        <v>------</v>
      </c>
      <c r="L120" s="44" t="str">
        <f>IFERROR(IFERROR(VLOOKUP(Main[[#This Row],[Article]],binmax,12,FALSE)*10,VLOOKUP($B120,binmax,12,FALSE)*10),"------")</f>
        <v>------</v>
      </c>
      <c r="M120" s="42"/>
      <c r="N120" s="42" t="str">
        <f>IF(Main[[#This Row],[Current FXD]]=Main[[#This Row],[Bin]],CONCATENATE(AB120,"/",AC120,"/",AD120),"-----/-----/-----")</f>
        <v>-----/-----/-----</v>
      </c>
      <c r="O120" s="42" t="str">
        <f>IFERROR(VLOOKUP(Main[[#This Row],[Article]],binmax,4,FALSE),"------")</f>
        <v>------</v>
      </c>
      <c r="P120" s="42" t="str">
        <f>IFERROR(VLOOKUP(Main[[#This Row],[Article]],binmax,6,FALSE),"------")</f>
        <v>------</v>
      </c>
      <c r="Q12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0" s="45" t="str">
        <f>IFERROR(VLOOKUP(Main[[#This Row],[Article]],binmax,5,FALSE),"------")</f>
        <v>------</v>
      </c>
      <c r="S120" s="42"/>
      <c r="T120" s="42" t="str">
        <f>IFERROR(VLOOKUP(Main[[#This Row],[Article]],binmax,2,FALSE),"--------")</f>
        <v>--------</v>
      </c>
      <c r="U120" s="92" t="str">
        <f t="shared" si="7"/>
        <v>P</v>
      </c>
      <c r="V120" s="92" t="str">
        <f t="shared" si="8"/>
        <v>C</v>
      </c>
      <c r="W120" s="155"/>
      <c r="X120" s="155"/>
      <c r="Y120" s="154"/>
      <c r="Z120" s="36"/>
      <c r="AA120" s="36" t="str">
        <f>IF(Main[[#This Row],[total ea unf]]="Empty","Empty",IFERROR(INT(Main[[#This Row],[total ea unf]]/1)*1/VLOOKUP(Main[[#This Row],[Article]],binmax,3,FALSE),"-----"))</f>
        <v>-----</v>
      </c>
      <c r="AB120" s="36" t="str">
        <f>IFERROR(INT(Main[[#This Row],[avlvl ea unf]]/1)*1/VLOOKUP(Main[[#This Row],[Article]],binmax,3,FALSE),"-----")</f>
        <v>-----</v>
      </c>
      <c r="AC120" s="36" t="str">
        <f>IFERROR(INT(Main[[#This Row],[pick ea unf]]/1)*1/VLOOKUP(Main[[#This Row],[Article]],binmax,3,FALSE),"-----")</f>
        <v>-----</v>
      </c>
      <c r="AD120" s="36" t="str">
        <f>IFERROR(INT(Main[[#This Row],[putaway ea unf]]/1)*1/VLOOKUP(Main[[#This Row],[Article]],binmax,3,FALSE),"-----")</f>
        <v>-----</v>
      </c>
      <c r="AE120" s="48"/>
    </row>
    <row r="121" spans="1:31" x14ac:dyDescent="0.25">
      <c r="A121" s="42"/>
      <c r="B121" s="88" t="str">
        <f>IF(Main[[#This Row],[Search]]="","-----",IFERROR(VLOOKUP(Main[[#This Row],[Search]],FXD_in_use!A:B,2,FALSE),Main[[#This Row],[Search]]))</f>
        <v>-----</v>
      </c>
      <c r="C121" s="42" t="str">
        <f>IF(Main[[#This Row],[Search]]="","-----",IFERROR(VLOOKUP(Main[[#This Row],[Search]],FXD_in_use!B:C,2,FALSE),Main[[#This Row],[Search]]))</f>
        <v>-----</v>
      </c>
      <c r="D121" s="43" t="str">
        <f>IF(Main[[#This Row],[Current FXD]]="-----","-----",IF(Main[[#This Row],[Article]]=Main[[#This Row],[Current FXD]],"NO BIN",Main[[#This Row],[Current FXD]]))</f>
        <v>-----</v>
      </c>
      <c r="E121" s="42"/>
      <c r="F121" s="70"/>
      <c r="G121" s="71"/>
      <c r="H121" s="42"/>
      <c r="I121" s="42" t="str">
        <f>IF(Main[[#This Row],[Current FXD]]=Main[[#This Row],[Bin]],Main[[#This Row],[Total]],"------")</f>
        <v>------</v>
      </c>
      <c r="J121" s="44" t="str">
        <f>IFERROR(IFERROR(VLOOKUP(Main[[#This Row],[Article]],binmax,10,FALSE)*10,VLOOKUP($B121,binmax,10,FALSE)*10),"------")</f>
        <v>------</v>
      </c>
      <c r="K121" s="44" t="str">
        <f>IFERROR(IFERROR(VLOOKUP(Main[[#This Row],[Article]],binmax,11,FALSE)*10,VLOOKUP($B121,binmax,11,FALSE)*10),"------")</f>
        <v>------</v>
      </c>
      <c r="L121" s="44" t="str">
        <f>IFERROR(IFERROR(VLOOKUP(Main[[#This Row],[Article]],binmax,12,FALSE)*10,VLOOKUP($B121,binmax,12,FALSE)*10),"------")</f>
        <v>------</v>
      </c>
      <c r="M121" s="42"/>
      <c r="N121" s="42" t="str">
        <f>IF(Main[[#This Row],[Current FXD]]=Main[[#This Row],[Bin]],CONCATENATE(AB121,"/",AC121,"/",AD121),"-----/-----/-----")</f>
        <v>-----/-----/-----</v>
      </c>
      <c r="O121" s="42" t="str">
        <f>IFERROR(VLOOKUP(Main[[#This Row],[Article]],binmax,4,FALSE),"------")</f>
        <v>------</v>
      </c>
      <c r="P121" s="42" t="str">
        <f>IFERROR(VLOOKUP(Main[[#This Row],[Article]],binmax,6,FALSE),"------")</f>
        <v>------</v>
      </c>
      <c r="Q12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1" s="45" t="str">
        <f>IFERROR(VLOOKUP(Main[[#This Row],[Article]],binmax,5,FALSE),"------")</f>
        <v>------</v>
      </c>
      <c r="S121" s="42"/>
      <c r="T121" s="42" t="str">
        <f>IFERROR(VLOOKUP(Main[[#This Row],[Article]],binmax,2,FALSE),"--------")</f>
        <v>--------</v>
      </c>
      <c r="U121" s="92" t="str">
        <f t="shared" si="7"/>
        <v>P</v>
      </c>
      <c r="V121" s="92" t="str">
        <f t="shared" si="8"/>
        <v>C</v>
      </c>
      <c r="W121" s="155"/>
      <c r="X121" s="155"/>
      <c r="Y121" s="154"/>
      <c r="Z121" s="36"/>
      <c r="AA121" s="36" t="str">
        <f>IF(Main[[#This Row],[total ea unf]]="Empty","Empty",IFERROR(INT(Main[[#This Row],[total ea unf]]/1)*1/VLOOKUP(Main[[#This Row],[Article]],binmax,3,FALSE),"-----"))</f>
        <v>-----</v>
      </c>
      <c r="AB121" s="36" t="str">
        <f>IFERROR(INT(Main[[#This Row],[avlvl ea unf]]/1)*1/VLOOKUP(Main[[#This Row],[Article]],binmax,3,FALSE),"-----")</f>
        <v>-----</v>
      </c>
      <c r="AC121" s="36" t="str">
        <f>IFERROR(INT(Main[[#This Row],[pick ea unf]]/1)*1/VLOOKUP(Main[[#This Row],[Article]],binmax,3,FALSE),"-----")</f>
        <v>-----</v>
      </c>
      <c r="AD121" s="36" t="str">
        <f>IFERROR(INT(Main[[#This Row],[putaway ea unf]]/1)*1/VLOOKUP(Main[[#This Row],[Article]],binmax,3,FALSE),"-----")</f>
        <v>-----</v>
      </c>
      <c r="AE121" s="48"/>
    </row>
    <row r="122" spans="1:31" x14ac:dyDescent="0.25">
      <c r="A122" s="42"/>
      <c r="B122" s="88" t="str">
        <f>IF(Main[[#This Row],[Search]]="","-----",IFERROR(VLOOKUP(Main[[#This Row],[Search]],FXD_in_use!A:B,2,FALSE),Main[[#This Row],[Search]]))</f>
        <v>-----</v>
      </c>
      <c r="C122" s="42" t="str">
        <f>IF(Main[[#This Row],[Search]]="","-----",IFERROR(VLOOKUP(Main[[#This Row],[Search]],FXD_in_use!B:C,2,FALSE),Main[[#This Row],[Search]]))</f>
        <v>-----</v>
      </c>
      <c r="D122" s="43" t="str">
        <f>IF(Main[[#This Row],[Current FXD]]="-----","-----",IF(Main[[#This Row],[Article]]=Main[[#This Row],[Current FXD]],"NO BIN",Main[[#This Row],[Current FXD]]))</f>
        <v>-----</v>
      </c>
      <c r="E122" s="42"/>
      <c r="F122" s="70"/>
      <c r="G122" s="71"/>
      <c r="H122" s="42"/>
      <c r="I122" s="42" t="str">
        <f>IF(Main[[#This Row],[Current FXD]]=Main[[#This Row],[Bin]],Main[[#This Row],[Total]],"------")</f>
        <v>------</v>
      </c>
      <c r="J122" s="44" t="str">
        <f>IFERROR(IFERROR(VLOOKUP(Main[[#This Row],[Article]],binmax,10,FALSE)*10,VLOOKUP($B122,binmax,10,FALSE)*10),"------")</f>
        <v>------</v>
      </c>
      <c r="K122" s="44" t="str">
        <f>IFERROR(IFERROR(VLOOKUP(Main[[#This Row],[Article]],binmax,11,FALSE)*10,VLOOKUP($B122,binmax,11,FALSE)*10),"------")</f>
        <v>------</v>
      </c>
      <c r="L122" s="44" t="str">
        <f>IFERROR(IFERROR(VLOOKUP(Main[[#This Row],[Article]],binmax,12,FALSE)*10,VLOOKUP($B122,binmax,12,FALSE)*10),"------")</f>
        <v>------</v>
      </c>
      <c r="M122" s="42"/>
      <c r="N122" s="42" t="str">
        <f>IF(Main[[#This Row],[Current FXD]]=Main[[#This Row],[Bin]],CONCATENATE(AB122,"/",AC122,"/",AD122),"-----/-----/-----")</f>
        <v>-----/-----/-----</v>
      </c>
      <c r="O122" s="42" t="str">
        <f>IFERROR(VLOOKUP(Main[[#This Row],[Article]],binmax,4,FALSE),"------")</f>
        <v>------</v>
      </c>
      <c r="P122" s="42" t="str">
        <f>IFERROR(VLOOKUP(Main[[#This Row],[Article]],binmax,6,FALSE),"------")</f>
        <v>------</v>
      </c>
      <c r="Q12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2" s="45" t="str">
        <f>IFERROR(VLOOKUP(Main[[#This Row],[Article]],binmax,5,FALSE),"------")</f>
        <v>------</v>
      </c>
      <c r="S122" s="42"/>
      <c r="T122" s="42" t="str">
        <f>IFERROR(VLOOKUP(Main[[#This Row],[Article]],binmax,2,FALSE),"--------")</f>
        <v>--------</v>
      </c>
      <c r="U122" s="92" t="str">
        <f t="shared" si="7"/>
        <v>P</v>
      </c>
      <c r="V122" s="92" t="str">
        <f t="shared" si="8"/>
        <v>C</v>
      </c>
      <c r="W122" s="155"/>
      <c r="X122" s="155"/>
      <c r="Y122" s="154"/>
      <c r="Z122" s="36"/>
      <c r="AA122" s="36" t="str">
        <f>IF(Main[[#This Row],[total ea unf]]="Empty","Empty",IFERROR(INT(Main[[#This Row],[total ea unf]]/1)*1/VLOOKUP(Main[[#This Row],[Article]],binmax,3,FALSE),"-----"))</f>
        <v>-----</v>
      </c>
      <c r="AB122" s="36" t="str">
        <f>IFERROR(INT(Main[[#This Row],[avlvl ea unf]]/1)*1/VLOOKUP(Main[[#This Row],[Article]],binmax,3,FALSE),"-----")</f>
        <v>-----</v>
      </c>
      <c r="AC122" s="36" t="str">
        <f>IFERROR(INT(Main[[#This Row],[pick ea unf]]/1)*1/VLOOKUP(Main[[#This Row],[Article]],binmax,3,FALSE),"-----")</f>
        <v>-----</v>
      </c>
      <c r="AD122" s="36" t="str">
        <f>IFERROR(INT(Main[[#This Row],[putaway ea unf]]/1)*1/VLOOKUP(Main[[#This Row],[Article]],binmax,3,FALSE),"-----")</f>
        <v>-----</v>
      </c>
      <c r="AE122" s="48"/>
    </row>
    <row r="123" spans="1:31" x14ac:dyDescent="0.25">
      <c r="A123" s="42"/>
      <c r="B123" s="88" t="str">
        <f>IF(Main[[#This Row],[Search]]="","-----",IFERROR(VLOOKUP(Main[[#This Row],[Search]],FXD_in_use!A:B,2,FALSE),Main[[#This Row],[Search]]))</f>
        <v>-----</v>
      </c>
      <c r="C123" s="42" t="str">
        <f>IF(Main[[#This Row],[Search]]="","-----",IFERROR(VLOOKUP(Main[[#This Row],[Search]],FXD_in_use!B:C,2,FALSE),Main[[#This Row],[Search]]))</f>
        <v>-----</v>
      </c>
      <c r="D123" s="43" t="str">
        <f>IF(Main[[#This Row],[Current FXD]]="-----","-----",IF(Main[[#This Row],[Article]]=Main[[#This Row],[Current FXD]],"NO BIN",Main[[#This Row],[Current FXD]]))</f>
        <v>-----</v>
      </c>
      <c r="E123" s="42"/>
      <c r="F123" s="70"/>
      <c r="G123" s="71"/>
      <c r="H123" s="42"/>
      <c r="I123" s="42" t="str">
        <f>IF(Main[[#This Row],[Current FXD]]=Main[[#This Row],[Bin]],Main[[#This Row],[Total]],"------")</f>
        <v>------</v>
      </c>
      <c r="J123" s="44" t="str">
        <f>IFERROR(IFERROR(VLOOKUP(Main[[#This Row],[Article]],binmax,10,FALSE)*10,VLOOKUP($B123,binmax,10,FALSE)*10),"------")</f>
        <v>------</v>
      </c>
      <c r="K123" s="44" t="str">
        <f>IFERROR(IFERROR(VLOOKUP(Main[[#This Row],[Article]],binmax,11,FALSE)*10,VLOOKUP($B123,binmax,11,FALSE)*10),"------")</f>
        <v>------</v>
      </c>
      <c r="L123" s="44" t="str">
        <f>IFERROR(IFERROR(VLOOKUP(Main[[#This Row],[Article]],binmax,12,FALSE)*10,VLOOKUP($B123,binmax,12,FALSE)*10),"------")</f>
        <v>------</v>
      </c>
      <c r="M123" s="42"/>
      <c r="N123" s="42" t="str">
        <f>IF(Main[[#This Row],[Current FXD]]=Main[[#This Row],[Bin]],CONCATENATE(AB123,"/",AC123,"/",AD123),"-----/-----/-----")</f>
        <v>-----/-----/-----</v>
      </c>
      <c r="O123" s="42" t="str">
        <f>IFERROR(VLOOKUP(Main[[#This Row],[Article]],binmax,4,FALSE),"------")</f>
        <v>------</v>
      </c>
      <c r="P123" s="42" t="str">
        <f>IFERROR(VLOOKUP(Main[[#This Row],[Article]],binmax,6,FALSE),"------")</f>
        <v>------</v>
      </c>
      <c r="Q12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3" s="45" t="str">
        <f>IFERROR(VLOOKUP(Main[[#This Row],[Article]],binmax,5,FALSE),"------")</f>
        <v>------</v>
      </c>
      <c r="S123" s="42"/>
      <c r="T123" s="42" t="str">
        <f>IFERROR(VLOOKUP(Main[[#This Row],[Article]],binmax,2,FALSE),"--------")</f>
        <v>--------</v>
      </c>
      <c r="U123" s="92" t="str">
        <f t="shared" si="7"/>
        <v>P</v>
      </c>
      <c r="V123" s="92" t="str">
        <f t="shared" si="8"/>
        <v>C</v>
      </c>
      <c r="W123" s="155"/>
      <c r="X123" s="155"/>
      <c r="Y123" s="154"/>
      <c r="Z123" s="36"/>
      <c r="AA123" s="36" t="str">
        <f>IF(Main[[#This Row],[total ea unf]]="Empty","Empty",IFERROR(INT(Main[[#This Row],[total ea unf]]/1)*1/VLOOKUP(Main[[#This Row],[Article]],binmax,3,FALSE),"-----"))</f>
        <v>-----</v>
      </c>
      <c r="AB123" s="36" t="str">
        <f>IFERROR(INT(Main[[#This Row],[avlvl ea unf]]/1)*1/VLOOKUP(Main[[#This Row],[Article]],binmax,3,FALSE),"-----")</f>
        <v>-----</v>
      </c>
      <c r="AC123" s="36" t="str">
        <f>IFERROR(INT(Main[[#This Row],[pick ea unf]]/1)*1/VLOOKUP(Main[[#This Row],[Article]],binmax,3,FALSE),"-----")</f>
        <v>-----</v>
      </c>
      <c r="AD123" s="36" t="str">
        <f>IFERROR(INT(Main[[#This Row],[putaway ea unf]]/1)*1/VLOOKUP(Main[[#This Row],[Article]],binmax,3,FALSE),"-----")</f>
        <v>-----</v>
      </c>
      <c r="AE123" s="48"/>
    </row>
    <row r="124" spans="1:31" x14ac:dyDescent="0.25">
      <c r="A124" s="42"/>
      <c r="B124" s="88" t="str">
        <f>IF(Main[[#This Row],[Search]]="","-----",IFERROR(VLOOKUP(Main[[#This Row],[Search]],FXD_in_use!A:B,2,FALSE),Main[[#This Row],[Search]]))</f>
        <v>-----</v>
      </c>
      <c r="C124" s="42" t="str">
        <f>IF(Main[[#This Row],[Search]]="","-----",IFERROR(VLOOKUP(Main[[#This Row],[Search]],FXD_in_use!B:C,2,FALSE),Main[[#This Row],[Search]]))</f>
        <v>-----</v>
      </c>
      <c r="D124" s="43" t="str">
        <f>IF(Main[[#This Row],[Current FXD]]="-----","-----",IF(Main[[#This Row],[Article]]=Main[[#This Row],[Current FXD]],"NO BIN",Main[[#This Row],[Current FXD]]))</f>
        <v>-----</v>
      </c>
      <c r="E124" s="42"/>
      <c r="F124" s="70"/>
      <c r="G124" s="71"/>
      <c r="H124" s="42"/>
      <c r="I124" s="42" t="str">
        <f>IF(Main[[#This Row],[Current FXD]]=Main[[#This Row],[Bin]],Main[[#This Row],[Total]],"------")</f>
        <v>------</v>
      </c>
      <c r="J124" s="44" t="str">
        <f>IFERROR(IFERROR(VLOOKUP(Main[[#This Row],[Article]],binmax,10,FALSE)*10,VLOOKUP($B124,binmax,10,FALSE)*10),"------")</f>
        <v>------</v>
      </c>
      <c r="K124" s="44" t="str">
        <f>IFERROR(IFERROR(VLOOKUP(Main[[#This Row],[Article]],binmax,11,FALSE)*10,VLOOKUP($B124,binmax,11,FALSE)*10),"------")</f>
        <v>------</v>
      </c>
      <c r="L124" s="44" t="str">
        <f>IFERROR(IFERROR(VLOOKUP(Main[[#This Row],[Article]],binmax,12,FALSE)*10,VLOOKUP($B124,binmax,12,FALSE)*10),"------")</f>
        <v>------</v>
      </c>
      <c r="M124" s="42"/>
      <c r="N124" s="42" t="str">
        <f>IF(Main[[#This Row],[Current FXD]]=Main[[#This Row],[Bin]],CONCATENATE(AB124,"/",AC124,"/",AD124),"-----/-----/-----")</f>
        <v>-----/-----/-----</v>
      </c>
      <c r="O124" s="42" t="str">
        <f>IFERROR(VLOOKUP(Main[[#This Row],[Article]],binmax,4,FALSE),"------")</f>
        <v>------</v>
      </c>
      <c r="P124" s="42" t="str">
        <f>IFERROR(VLOOKUP(Main[[#This Row],[Article]],binmax,6,FALSE),"------")</f>
        <v>------</v>
      </c>
      <c r="Q12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4" s="45" t="str">
        <f>IFERROR(VLOOKUP(Main[[#This Row],[Article]],binmax,5,FALSE),"------")</f>
        <v>------</v>
      </c>
      <c r="S124" s="42"/>
      <c r="T124" s="42" t="str">
        <f>IFERROR(VLOOKUP(Main[[#This Row],[Article]],binmax,2,FALSE),"--------")</f>
        <v>--------</v>
      </c>
      <c r="U124" s="92" t="str">
        <f t="shared" si="7"/>
        <v>P</v>
      </c>
      <c r="V124" s="92" t="str">
        <f t="shared" si="8"/>
        <v>C</v>
      </c>
      <c r="W124" s="155"/>
      <c r="X124" s="155"/>
      <c r="Y124" s="154"/>
      <c r="Z124" s="36"/>
      <c r="AA124" s="36" t="str">
        <f>IF(Main[[#This Row],[total ea unf]]="Empty","Empty",IFERROR(INT(Main[[#This Row],[total ea unf]]/1)*1/VLOOKUP(Main[[#This Row],[Article]],binmax,3,FALSE),"-----"))</f>
        <v>-----</v>
      </c>
      <c r="AB124" s="36" t="str">
        <f>IFERROR(INT(Main[[#This Row],[avlvl ea unf]]/1)*1/VLOOKUP(Main[[#This Row],[Article]],binmax,3,FALSE),"-----")</f>
        <v>-----</v>
      </c>
      <c r="AC124" s="36" t="str">
        <f>IFERROR(INT(Main[[#This Row],[pick ea unf]]/1)*1/VLOOKUP(Main[[#This Row],[Article]],binmax,3,FALSE),"-----")</f>
        <v>-----</v>
      </c>
      <c r="AD124" s="36" t="str">
        <f>IFERROR(INT(Main[[#This Row],[putaway ea unf]]/1)*1/VLOOKUP(Main[[#This Row],[Article]],binmax,3,FALSE),"-----")</f>
        <v>-----</v>
      </c>
      <c r="AE124" s="48"/>
    </row>
    <row r="125" spans="1:31" x14ac:dyDescent="0.25">
      <c r="A125" s="42"/>
      <c r="B125" s="88" t="str">
        <f>IF(Main[[#This Row],[Search]]="","-----",IFERROR(VLOOKUP(Main[[#This Row],[Search]],FXD_in_use!A:B,2,FALSE),Main[[#This Row],[Search]]))</f>
        <v>-----</v>
      </c>
      <c r="C125" s="42" t="str">
        <f>IF(Main[[#This Row],[Search]]="","-----",IFERROR(VLOOKUP(Main[[#This Row],[Search]],FXD_in_use!B:C,2,FALSE),Main[[#This Row],[Search]]))</f>
        <v>-----</v>
      </c>
      <c r="D125" s="43" t="str">
        <f>IF(Main[[#This Row],[Current FXD]]="-----","-----",IF(Main[[#This Row],[Article]]=Main[[#This Row],[Current FXD]],"NO BIN",Main[[#This Row],[Current FXD]]))</f>
        <v>-----</v>
      </c>
      <c r="E125" s="42"/>
      <c r="F125" s="70"/>
      <c r="G125" s="71"/>
      <c r="H125" s="42"/>
      <c r="I125" s="42" t="str">
        <f>IF(Main[[#This Row],[Current FXD]]=Main[[#This Row],[Bin]],Main[[#This Row],[Total]],"------")</f>
        <v>------</v>
      </c>
      <c r="J125" s="44" t="str">
        <f>IFERROR(IFERROR(VLOOKUP(Main[[#This Row],[Article]],binmax,10,FALSE)*10,VLOOKUP($B125,binmax,10,FALSE)*10),"------")</f>
        <v>------</v>
      </c>
      <c r="K125" s="44" t="str">
        <f>IFERROR(IFERROR(VLOOKUP(Main[[#This Row],[Article]],binmax,11,FALSE)*10,VLOOKUP($B125,binmax,11,FALSE)*10),"------")</f>
        <v>------</v>
      </c>
      <c r="L125" s="44" t="str">
        <f>IFERROR(IFERROR(VLOOKUP(Main[[#This Row],[Article]],binmax,12,FALSE)*10,VLOOKUP($B125,binmax,12,FALSE)*10),"------")</f>
        <v>------</v>
      </c>
      <c r="M125" s="42"/>
      <c r="N125" s="42" t="str">
        <f>IF(Main[[#This Row],[Current FXD]]=Main[[#This Row],[Bin]],CONCATENATE(AB125,"/",AC125,"/",AD125),"-----/-----/-----")</f>
        <v>-----/-----/-----</v>
      </c>
      <c r="O125" s="42" t="str">
        <f>IFERROR(VLOOKUP(Main[[#This Row],[Article]],binmax,4,FALSE),"------")</f>
        <v>------</v>
      </c>
      <c r="P125" s="42" t="str">
        <f>IFERROR(VLOOKUP(Main[[#This Row],[Article]],binmax,6,FALSE),"------")</f>
        <v>------</v>
      </c>
      <c r="Q12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5" s="45" t="str">
        <f>IFERROR(VLOOKUP(Main[[#This Row],[Article]],binmax,5,FALSE),"------")</f>
        <v>------</v>
      </c>
      <c r="S125" s="42"/>
      <c r="T125" s="42" t="str">
        <f>IFERROR(VLOOKUP(Main[[#This Row],[Article]],binmax,2,FALSE),"--------")</f>
        <v>--------</v>
      </c>
      <c r="U125" s="92" t="str">
        <f t="shared" si="7"/>
        <v>P</v>
      </c>
      <c r="V125" s="92" t="str">
        <f t="shared" si="8"/>
        <v>C</v>
      </c>
      <c r="W125" s="155"/>
      <c r="X125" s="155"/>
      <c r="Y125" s="154"/>
      <c r="Z125" s="36"/>
      <c r="AA125" s="36" t="str">
        <f>IF(Main[[#This Row],[total ea unf]]="Empty","Empty",IFERROR(INT(Main[[#This Row],[total ea unf]]/1)*1/VLOOKUP(Main[[#This Row],[Article]],binmax,3,FALSE),"-----"))</f>
        <v>-----</v>
      </c>
      <c r="AB125" s="36" t="str">
        <f>IFERROR(INT(Main[[#This Row],[avlvl ea unf]]/1)*1/VLOOKUP(Main[[#This Row],[Article]],binmax,3,FALSE),"-----")</f>
        <v>-----</v>
      </c>
      <c r="AC125" s="36" t="str">
        <f>IFERROR(INT(Main[[#This Row],[pick ea unf]]/1)*1/VLOOKUP(Main[[#This Row],[Article]],binmax,3,FALSE),"-----")</f>
        <v>-----</v>
      </c>
      <c r="AD125" s="36" t="str">
        <f>IFERROR(INT(Main[[#This Row],[putaway ea unf]]/1)*1/VLOOKUP(Main[[#This Row],[Article]],binmax,3,FALSE),"-----")</f>
        <v>-----</v>
      </c>
      <c r="AE125" s="48"/>
    </row>
    <row r="126" spans="1:31" x14ac:dyDescent="0.25">
      <c r="A126" s="42"/>
      <c r="B126" s="88" t="str">
        <f>IF(Main[[#This Row],[Search]]="","-----",IFERROR(VLOOKUP(Main[[#This Row],[Search]],FXD_in_use!A:B,2,FALSE),Main[[#This Row],[Search]]))</f>
        <v>-----</v>
      </c>
      <c r="C126" s="42" t="str">
        <f>IF(Main[[#This Row],[Search]]="","-----",IFERROR(VLOOKUP(Main[[#This Row],[Search]],FXD_in_use!B:C,2,FALSE),Main[[#This Row],[Search]]))</f>
        <v>-----</v>
      </c>
      <c r="D126" s="43" t="str">
        <f>IF(Main[[#This Row],[Current FXD]]="-----","-----",IF(Main[[#This Row],[Article]]=Main[[#This Row],[Current FXD]],"NO BIN",Main[[#This Row],[Current FXD]]))</f>
        <v>-----</v>
      </c>
      <c r="E126" s="42"/>
      <c r="F126" s="70"/>
      <c r="G126" s="71"/>
      <c r="H126" s="42"/>
      <c r="I126" s="42" t="str">
        <f>IF(Main[[#This Row],[Current FXD]]=Main[[#This Row],[Bin]],Main[[#This Row],[Total]],"------")</f>
        <v>------</v>
      </c>
      <c r="J126" s="44" t="str">
        <f>IFERROR(IFERROR(VLOOKUP(Main[[#This Row],[Article]],binmax,10,FALSE)*10,VLOOKUP($B126,binmax,10,FALSE)*10),"------")</f>
        <v>------</v>
      </c>
      <c r="K126" s="44" t="str">
        <f>IFERROR(IFERROR(VLOOKUP(Main[[#This Row],[Article]],binmax,11,FALSE)*10,VLOOKUP($B126,binmax,11,FALSE)*10),"------")</f>
        <v>------</v>
      </c>
      <c r="L126" s="44" t="str">
        <f>IFERROR(IFERROR(VLOOKUP(Main[[#This Row],[Article]],binmax,12,FALSE)*10,VLOOKUP($B126,binmax,12,FALSE)*10),"------")</f>
        <v>------</v>
      </c>
      <c r="M126" s="42"/>
      <c r="N126" s="42" t="str">
        <f>IF(Main[[#This Row],[Current FXD]]=Main[[#This Row],[Bin]],CONCATENATE(AB126,"/",AC126,"/",AD126),"-----/-----/-----")</f>
        <v>-----/-----/-----</v>
      </c>
      <c r="O126" s="42" t="str">
        <f>IFERROR(VLOOKUP(Main[[#This Row],[Article]],binmax,4,FALSE),"------")</f>
        <v>------</v>
      </c>
      <c r="P126" s="42" t="str">
        <f>IFERROR(VLOOKUP(Main[[#This Row],[Article]],binmax,6,FALSE),"------")</f>
        <v>------</v>
      </c>
      <c r="Q12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6" s="45" t="str">
        <f>IFERROR(VLOOKUP(Main[[#This Row],[Article]],binmax,5,FALSE),"------")</f>
        <v>------</v>
      </c>
      <c r="S126" s="42"/>
      <c r="T126" s="42" t="str">
        <f>IFERROR(VLOOKUP(Main[[#This Row],[Article]],binmax,2,FALSE),"--------")</f>
        <v>--------</v>
      </c>
      <c r="U126" s="92" t="str">
        <f t="shared" si="7"/>
        <v>P</v>
      </c>
      <c r="V126" s="92" t="str">
        <f t="shared" si="8"/>
        <v>C</v>
      </c>
      <c r="W126" s="155"/>
      <c r="X126" s="155"/>
      <c r="Y126" s="154"/>
      <c r="Z126" s="36"/>
      <c r="AA126" s="36" t="str">
        <f>IF(Main[[#This Row],[total ea unf]]="Empty","Empty",IFERROR(INT(Main[[#This Row],[total ea unf]]/1)*1/VLOOKUP(Main[[#This Row],[Article]],binmax,3,FALSE),"-----"))</f>
        <v>-----</v>
      </c>
      <c r="AB126" s="36" t="str">
        <f>IFERROR(INT(Main[[#This Row],[avlvl ea unf]]/1)*1/VLOOKUP(Main[[#This Row],[Article]],binmax,3,FALSE),"-----")</f>
        <v>-----</v>
      </c>
      <c r="AC126" s="36" t="str">
        <f>IFERROR(INT(Main[[#This Row],[pick ea unf]]/1)*1/VLOOKUP(Main[[#This Row],[Article]],binmax,3,FALSE),"-----")</f>
        <v>-----</v>
      </c>
      <c r="AD126" s="36" t="str">
        <f>IFERROR(INT(Main[[#This Row],[putaway ea unf]]/1)*1/VLOOKUP(Main[[#This Row],[Article]],binmax,3,FALSE),"-----")</f>
        <v>-----</v>
      </c>
      <c r="AE126" s="48"/>
    </row>
    <row r="127" spans="1:31" x14ac:dyDescent="0.25">
      <c r="A127" s="42"/>
      <c r="B127" s="88" t="str">
        <f>IF(Main[[#This Row],[Search]]="","-----",IFERROR(VLOOKUP(Main[[#This Row],[Search]],FXD_in_use!A:B,2,FALSE),Main[[#This Row],[Search]]))</f>
        <v>-----</v>
      </c>
      <c r="C127" s="42" t="str">
        <f>IF(Main[[#This Row],[Search]]="","-----",IFERROR(VLOOKUP(Main[[#This Row],[Search]],FXD_in_use!B:C,2,FALSE),Main[[#This Row],[Search]]))</f>
        <v>-----</v>
      </c>
      <c r="D127" s="43" t="str">
        <f>IF(Main[[#This Row],[Current FXD]]="-----","-----",IF(Main[[#This Row],[Article]]=Main[[#This Row],[Current FXD]],"NO BIN",Main[[#This Row],[Current FXD]]))</f>
        <v>-----</v>
      </c>
      <c r="E127" s="42"/>
      <c r="F127" s="70"/>
      <c r="G127" s="71"/>
      <c r="H127" s="42"/>
      <c r="I127" s="42" t="str">
        <f>IF(Main[[#This Row],[Current FXD]]=Main[[#This Row],[Bin]],Main[[#This Row],[Total]],"------")</f>
        <v>------</v>
      </c>
      <c r="J127" s="44" t="str">
        <f>IFERROR(IFERROR(VLOOKUP(Main[[#This Row],[Article]],binmax,10,FALSE)*10,VLOOKUP($B127,binmax,10,FALSE)*10),"------")</f>
        <v>------</v>
      </c>
      <c r="K127" s="44" t="str">
        <f>IFERROR(IFERROR(VLOOKUP(Main[[#This Row],[Article]],binmax,11,FALSE)*10,VLOOKUP($B127,binmax,11,FALSE)*10),"------")</f>
        <v>------</v>
      </c>
      <c r="L127" s="44" t="str">
        <f>IFERROR(IFERROR(VLOOKUP(Main[[#This Row],[Article]],binmax,12,FALSE)*10,VLOOKUP($B127,binmax,12,FALSE)*10),"------")</f>
        <v>------</v>
      </c>
      <c r="M127" s="42"/>
      <c r="N127" s="42" t="str">
        <f>IF(Main[[#This Row],[Current FXD]]=Main[[#This Row],[Bin]],CONCATENATE(AB127,"/",AC127,"/",AD127),"-----/-----/-----")</f>
        <v>-----/-----/-----</v>
      </c>
      <c r="O127" s="42" t="str">
        <f>IFERROR(VLOOKUP(Main[[#This Row],[Article]],binmax,4,FALSE),"------")</f>
        <v>------</v>
      </c>
      <c r="P127" s="42" t="str">
        <f>IFERROR(VLOOKUP(Main[[#This Row],[Article]],binmax,6,FALSE),"------")</f>
        <v>------</v>
      </c>
      <c r="Q12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7" s="45" t="str">
        <f>IFERROR(VLOOKUP(Main[[#This Row],[Article]],binmax,5,FALSE),"------")</f>
        <v>------</v>
      </c>
      <c r="S127" s="42"/>
      <c r="T127" s="42" t="str">
        <f>IFERROR(VLOOKUP(Main[[#This Row],[Article]],binmax,2,FALSE),"--------")</f>
        <v>--------</v>
      </c>
      <c r="U127" s="92" t="str">
        <f t="shared" si="7"/>
        <v>P</v>
      </c>
      <c r="V127" s="92" t="str">
        <f t="shared" si="8"/>
        <v>C</v>
      </c>
      <c r="W127" s="155"/>
      <c r="X127" s="155"/>
      <c r="Y127" s="154"/>
      <c r="Z127" s="36"/>
      <c r="AA127" s="36" t="str">
        <f>IF(Main[[#This Row],[total ea unf]]="Empty","Empty",IFERROR(INT(Main[[#This Row],[total ea unf]]/1)*1/VLOOKUP(Main[[#This Row],[Article]],binmax,3,FALSE),"-----"))</f>
        <v>-----</v>
      </c>
      <c r="AB127" s="36" t="str">
        <f>IFERROR(INT(Main[[#This Row],[avlvl ea unf]]/1)*1/VLOOKUP(Main[[#This Row],[Article]],binmax,3,FALSE),"-----")</f>
        <v>-----</v>
      </c>
      <c r="AC127" s="36" t="str">
        <f>IFERROR(INT(Main[[#This Row],[pick ea unf]]/1)*1/VLOOKUP(Main[[#This Row],[Article]],binmax,3,FALSE),"-----")</f>
        <v>-----</v>
      </c>
      <c r="AD127" s="36" t="str">
        <f>IFERROR(INT(Main[[#This Row],[putaway ea unf]]/1)*1/VLOOKUP(Main[[#This Row],[Article]],binmax,3,FALSE),"-----")</f>
        <v>-----</v>
      </c>
      <c r="AE127" s="48"/>
    </row>
    <row r="128" spans="1:31" x14ac:dyDescent="0.25">
      <c r="A128" s="42"/>
      <c r="B128" s="88" t="str">
        <f>IF(Main[[#This Row],[Search]]="","-----",IFERROR(VLOOKUP(Main[[#This Row],[Search]],FXD_in_use!A:B,2,FALSE),Main[[#This Row],[Search]]))</f>
        <v>-----</v>
      </c>
      <c r="C128" s="42" t="str">
        <f>IF(Main[[#This Row],[Search]]="","-----",IFERROR(VLOOKUP(Main[[#This Row],[Search]],FXD_in_use!B:C,2,FALSE),Main[[#This Row],[Search]]))</f>
        <v>-----</v>
      </c>
      <c r="D128" s="43" t="str">
        <f>IF(Main[[#This Row],[Current FXD]]="-----","-----",IF(Main[[#This Row],[Article]]=Main[[#This Row],[Current FXD]],"NO BIN",Main[[#This Row],[Current FXD]]))</f>
        <v>-----</v>
      </c>
      <c r="E128" s="42"/>
      <c r="F128" s="70"/>
      <c r="G128" s="71"/>
      <c r="H128" s="42"/>
      <c r="I128" s="42" t="str">
        <f>IF(Main[[#This Row],[Current FXD]]=Main[[#This Row],[Bin]],Main[[#This Row],[Total]],"------")</f>
        <v>------</v>
      </c>
      <c r="J128" s="44" t="str">
        <f>IFERROR(IFERROR(VLOOKUP(Main[[#This Row],[Article]],binmax,10,FALSE)*10,VLOOKUP($B128,binmax,10,FALSE)*10),"------")</f>
        <v>------</v>
      </c>
      <c r="K128" s="44" t="str">
        <f>IFERROR(IFERROR(VLOOKUP(Main[[#This Row],[Article]],binmax,11,FALSE)*10,VLOOKUP($B128,binmax,11,FALSE)*10),"------")</f>
        <v>------</v>
      </c>
      <c r="L128" s="44" t="str">
        <f>IFERROR(IFERROR(VLOOKUP(Main[[#This Row],[Article]],binmax,12,FALSE)*10,VLOOKUP($B128,binmax,12,FALSE)*10),"------")</f>
        <v>------</v>
      </c>
      <c r="M128" s="42"/>
      <c r="N128" s="42" t="str">
        <f>IF(Main[[#This Row],[Current FXD]]=Main[[#This Row],[Bin]],CONCATENATE(AB128,"/",AC128,"/",AD128),"-----/-----/-----")</f>
        <v>-----/-----/-----</v>
      </c>
      <c r="O128" s="42" t="str">
        <f>IFERROR(VLOOKUP(Main[[#This Row],[Article]],binmax,4,FALSE),"------")</f>
        <v>------</v>
      </c>
      <c r="P128" s="42" t="str">
        <f>IFERROR(VLOOKUP(Main[[#This Row],[Article]],binmax,6,FALSE),"------")</f>
        <v>------</v>
      </c>
      <c r="Q12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8" s="45" t="str">
        <f>IFERROR(VLOOKUP(Main[[#This Row],[Article]],binmax,5,FALSE),"------")</f>
        <v>------</v>
      </c>
      <c r="S128" s="42"/>
      <c r="T128" s="42" t="str">
        <f>IFERROR(VLOOKUP(Main[[#This Row],[Article]],binmax,2,FALSE),"--------")</f>
        <v>--------</v>
      </c>
      <c r="U128" s="92" t="str">
        <f t="shared" si="7"/>
        <v>P</v>
      </c>
      <c r="V128" s="92" t="str">
        <f t="shared" si="8"/>
        <v>C</v>
      </c>
      <c r="W128" s="155"/>
      <c r="X128" s="155"/>
      <c r="Y128" s="154"/>
      <c r="Z128" s="36"/>
      <c r="AA128" s="36" t="str">
        <f>IF(Main[[#This Row],[total ea unf]]="Empty","Empty",IFERROR(INT(Main[[#This Row],[total ea unf]]/1)*1/VLOOKUP(Main[[#This Row],[Article]],binmax,3,FALSE),"-----"))</f>
        <v>-----</v>
      </c>
      <c r="AB128" s="36" t="str">
        <f>IFERROR(INT(Main[[#This Row],[avlvl ea unf]]/1)*1/VLOOKUP(Main[[#This Row],[Article]],binmax,3,FALSE),"-----")</f>
        <v>-----</v>
      </c>
      <c r="AC128" s="36" t="str">
        <f>IFERROR(INT(Main[[#This Row],[pick ea unf]]/1)*1/VLOOKUP(Main[[#This Row],[Article]],binmax,3,FALSE),"-----")</f>
        <v>-----</v>
      </c>
      <c r="AD128" s="36" t="str">
        <f>IFERROR(INT(Main[[#This Row],[putaway ea unf]]/1)*1/VLOOKUP(Main[[#This Row],[Article]],binmax,3,FALSE),"-----")</f>
        <v>-----</v>
      </c>
      <c r="AE128" s="48"/>
    </row>
    <row r="129" spans="1:31" x14ac:dyDescent="0.25">
      <c r="A129" s="42"/>
      <c r="B129" s="88" t="str">
        <f>IF(Main[[#This Row],[Search]]="","-----",IFERROR(VLOOKUP(Main[[#This Row],[Search]],FXD_in_use!A:B,2,FALSE),Main[[#This Row],[Search]]))</f>
        <v>-----</v>
      </c>
      <c r="C129" s="42" t="str">
        <f>IF(Main[[#This Row],[Search]]="","-----",IFERROR(VLOOKUP(Main[[#This Row],[Search]],FXD_in_use!B:C,2,FALSE),Main[[#This Row],[Search]]))</f>
        <v>-----</v>
      </c>
      <c r="D129" s="43" t="str">
        <f>IF(Main[[#This Row],[Current FXD]]="-----","-----",IF(Main[[#This Row],[Article]]=Main[[#This Row],[Current FXD]],"NO BIN",Main[[#This Row],[Current FXD]]))</f>
        <v>-----</v>
      </c>
      <c r="E129" s="42"/>
      <c r="F129" s="70"/>
      <c r="G129" s="71"/>
      <c r="H129" s="42"/>
      <c r="I129" s="42" t="str">
        <f>IF(Main[[#This Row],[Current FXD]]=Main[[#This Row],[Bin]],Main[[#This Row],[Total]],"------")</f>
        <v>------</v>
      </c>
      <c r="J129" s="44" t="str">
        <f>IFERROR(IFERROR(VLOOKUP(Main[[#This Row],[Article]],binmax,10,FALSE)*10,VLOOKUP($B129,binmax,10,FALSE)*10),"------")</f>
        <v>------</v>
      </c>
      <c r="K129" s="44" t="str">
        <f>IFERROR(IFERROR(VLOOKUP(Main[[#This Row],[Article]],binmax,11,FALSE)*10,VLOOKUP($B129,binmax,11,FALSE)*10),"------")</f>
        <v>------</v>
      </c>
      <c r="L129" s="44" t="str">
        <f>IFERROR(IFERROR(VLOOKUP(Main[[#This Row],[Article]],binmax,12,FALSE)*10,VLOOKUP($B129,binmax,12,FALSE)*10),"------")</f>
        <v>------</v>
      </c>
      <c r="M129" s="42"/>
      <c r="N129" s="42" t="str">
        <f>IF(Main[[#This Row],[Current FXD]]=Main[[#This Row],[Bin]],CONCATENATE(AB129,"/",AC129,"/",AD129),"-----/-----/-----")</f>
        <v>-----/-----/-----</v>
      </c>
      <c r="O129" s="42" t="str">
        <f>IFERROR(VLOOKUP(Main[[#This Row],[Article]],binmax,4,FALSE),"------")</f>
        <v>------</v>
      </c>
      <c r="P129" s="42" t="str">
        <f>IFERROR(VLOOKUP(Main[[#This Row],[Article]],binmax,6,FALSE),"------")</f>
        <v>------</v>
      </c>
      <c r="Q12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9" s="45" t="str">
        <f>IFERROR(VLOOKUP(Main[[#This Row],[Article]],binmax,5,FALSE),"------")</f>
        <v>------</v>
      </c>
      <c r="S129" s="42"/>
      <c r="T129" s="42" t="str">
        <f>IFERROR(VLOOKUP(Main[[#This Row],[Article]],binmax,2,FALSE),"--------")</f>
        <v>--------</v>
      </c>
      <c r="U129" s="92" t="str">
        <f t="shared" si="7"/>
        <v>P</v>
      </c>
      <c r="V129" s="92" t="str">
        <f t="shared" si="8"/>
        <v>C</v>
      </c>
      <c r="W129" s="155"/>
      <c r="X129" s="155"/>
      <c r="Y129" s="154"/>
      <c r="Z129" s="36"/>
      <c r="AA129" s="36" t="str">
        <f>IF(Main[[#This Row],[total ea unf]]="Empty","Empty",IFERROR(INT(Main[[#This Row],[total ea unf]]/1)*1/VLOOKUP(Main[[#This Row],[Article]],binmax,3,FALSE),"-----"))</f>
        <v>-----</v>
      </c>
      <c r="AB129" s="36" t="str">
        <f>IFERROR(INT(Main[[#This Row],[avlvl ea unf]]/1)*1/VLOOKUP(Main[[#This Row],[Article]],binmax,3,FALSE),"-----")</f>
        <v>-----</v>
      </c>
      <c r="AC129" s="36" t="str">
        <f>IFERROR(INT(Main[[#This Row],[pick ea unf]]/1)*1/VLOOKUP(Main[[#This Row],[Article]],binmax,3,FALSE),"-----")</f>
        <v>-----</v>
      </c>
      <c r="AD129" s="36" t="str">
        <f>IFERROR(INT(Main[[#This Row],[putaway ea unf]]/1)*1/VLOOKUP(Main[[#This Row],[Article]],binmax,3,FALSE),"-----")</f>
        <v>-----</v>
      </c>
      <c r="AE129" s="48"/>
    </row>
    <row r="130" spans="1:31" x14ac:dyDescent="0.25">
      <c r="A130" s="42"/>
      <c r="B130" s="88" t="str">
        <f>IF(Main[[#This Row],[Search]]="","-----",IFERROR(VLOOKUP(Main[[#This Row],[Search]],FXD_in_use!A:B,2,FALSE),Main[[#This Row],[Search]]))</f>
        <v>-----</v>
      </c>
      <c r="C130" s="42" t="str">
        <f>IF(Main[[#This Row],[Search]]="","-----",IFERROR(VLOOKUP(Main[[#This Row],[Search]],FXD_in_use!B:C,2,FALSE),Main[[#This Row],[Search]]))</f>
        <v>-----</v>
      </c>
      <c r="D130" s="43" t="str">
        <f>IF(Main[[#This Row],[Current FXD]]="-----","-----",IF(Main[[#This Row],[Article]]=Main[[#This Row],[Current FXD]],"NO BIN",Main[[#This Row],[Current FXD]]))</f>
        <v>-----</v>
      </c>
      <c r="E130" s="42"/>
      <c r="F130" s="70"/>
      <c r="G130" s="71"/>
      <c r="H130" s="42"/>
      <c r="I130" s="42" t="str">
        <f>IF(Main[[#This Row],[Current FXD]]=Main[[#This Row],[Bin]],Main[[#This Row],[Total]],"------")</f>
        <v>------</v>
      </c>
      <c r="J130" s="44" t="str">
        <f>IFERROR(IFERROR(VLOOKUP(Main[[#This Row],[Article]],binmax,10,FALSE)*10,VLOOKUP($B130,binmax,10,FALSE)*10),"------")</f>
        <v>------</v>
      </c>
      <c r="K130" s="44" t="str">
        <f>IFERROR(IFERROR(VLOOKUP(Main[[#This Row],[Article]],binmax,11,FALSE)*10,VLOOKUP($B130,binmax,11,FALSE)*10),"------")</f>
        <v>------</v>
      </c>
      <c r="L130" s="44" t="str">
        <f>IFERROR(IFERROR(VLOOKUP(Main[[#This Row],[Article]],binmax,12,FALSE)*10,VLOOKUP($B130,binmax,12,FALSE)*10),"------")</f>
        <v>------</v>
      </c>
      <c r="M130" s="42"/>
      <c r="N130" s="42" t="str">
        <f>IF(Main[[#This Row],[Current FXD]]=Main[[#This Row],[Bin]],CONCATENATE(AB130,"/",AC130,"/",AD130),"-----/-----/-----")</f>
        <v>-----/-----/-----</v>
      </c>
      <c r="O130" s="42" t="str">
        <f>IFERROR(VLOOKUP(Main[[#This Row],[Article]],binmax,4,FALSE),"------")</f>
        <v>------</v>
      </c>
      <c r="P130" s="42" t="str">
        <f>IFERROR(VLOOKUP(Main[[#This Row],[Article]],binmax,6,FALSE),"------")</f>
        <v>------</v>
      </c>
      <c r="Q13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0" s="45" t="str">
        <f>IFERROR(VLOOKUP(Main[[#This Row],[Article]],binmax,5,FALSE),"------")</f>
        <v>------</v>
      </c>
      <c r="S130" s="42"/>
      <c r="T130" s="42" t="str">
        <f>IFERROR(VLOOKUP(Main[[#This Row],[Article]],binmax,2,FALSE),"--------")</f>
        <v>--------</v>
      </c>
      <c r="U130" s="92" t="str">
        <f t="shared" si="7"/>
        <v>P</v>
      </c>
      <c r="V130" s="92" t="str">
        <f t="shared" si="8"/>
        <v>C</v>
      </c>
      <c r="W130" s="155"/>
      <c r="X130" s="155"/>
      <c r="Y130" s="154"/>
      <c r="Z130" s="36"/>
      <c r="AA130" s="36" t="str">
        <f>IF(Main[[#This Row],[total ea unf]]="Empty","Empty",IFERROR(INT(Main[[#This Row],[total ea unf]]/1)*1/VLOOKUP(Main[[#This Row],[Article]],binmax,3,FALSE),"-----"))</f>
        <v>-----</v>
      </c>
      <c r="AB130" s="36" t="str">
        <f>IFERROR(INT(Main[[#This Row],[avlvl ea unf]]/1)*1/VLOOKUP(Main[[#This Row],[Article]],binmax,3,FALSE),"-----")</f>
        <v>-----</v>
      </c>
      <c r="AC130" s="36" t="str">
        <f>IFERROR(INT(Main[[#This Row],[pick ea unf]]/1)*1/VLOOKUP(Main[[#This Row],[Article]],binmax,3,FALSE),"-----")</f>
        <v>-----</v>
      </c>
      <c r="AD130" s="36" t="str">
        <f>IFERROR(INT(Main[[#This Row],[putaway ea unf]]/1)*1/VLOOKUP(Main[[#This Row],[Article]],binmax,3,FALSE),"-----")</f>
        <v>-----</v>
      </c>
      <c r="AE130" s="48"/>
    </row>
    <row r="131" spans="1:31" x14ac:dyDescent="0.25">
      <c r="A131" s="42"/>
      <c r="B131" s="88" t="str">
        <f>IF(Main[[#This Row],[Search]]="","-----",IFERROR(VLOOKUP(Main[[#This Row],[Search]],FXD_in_use!A:B,2,FALSE),Main[[#This Row],[Search]]))</f>
        <v>-----</v>
      </c>
      <c r="C131" s="42" t="str">
        <f>IF(Main[[#This Row],[Search]]="","-----",IFERROR(VLOOKUP(Main[[#This Row],[Search]],FXD_in_use!B:C,2,FALSE),Main[[#This Row],[Search]]))</f>
        <v>-----</v>
      </c>
      <c r="D131" s="43" t="str">
        <f>IF(Main[[#This Row],[Current FXD]]="-----","-----",IF(Main[[#This Row],[Article]]=Main[[#This Row],[Current FXD]],"NO BIN",Main[[#This Row],[Current FXD]]))</f>
        <v>-----</v>
      </c>
      <c r="E131" s="42"/>
      <c r="F131" s="70"/>
      <c r="G131" s="71"/>
      <c r="H131" s="42"/>
      <c r="I131" s="42" t="str">
        <f>IF(Main[[#This Row],[Current FXD]]=Main[[#This Row],[Bin]],Main[[#This Row],[Total]],"------")</f>
        <v>------</v>
      </c>
      <c r="J131" s="44" t="str">
        <f>IFERROR(IFERROR(VLOOKUP(Main[[#This Row],[Article]],binmax,10,FALSE)*10,VLOOKUP($B131,binmax,10,FALSE)*10),"------")</f>
        <v>------</v>
      </c>
      <c r="K131" s="44" t="str">
        <f>IFERROR(IFERROR(VLOOKUP(Main[[#This Row],[Article]],binmax,11,FALSE)*10,VLOOKUP($B131,binmax,11,FALSE)*10),"------")</f>
        <v>------</v>
      </c>
      <c r="L131" s="44" t="str">
        <f>IFERROR(IFERROR(VLOOKUP(Main[[#This Row],[Article]],binmax,12,FALSE)*10,VLOOKUP($B131,binmax,12,FALSE)*10),"------")</f>
        <v>------</v>
      </c>
      <c r="M131" s="42"/>
      <c r="N131" s="42" t="str">
        <f>IF(Main[[#This Row],[Current FXD]]=Main[[#This Row],[Bin]],CONCATENATE(AB131,"/",AC131,"/",AD131),"-----/-----/-----")</f>
        <v>-----/-----/-----</v>
      </c>
      <c r="O131" s="42" t="str">
        <f>IFERROR(VLOOKUP(Main[[#This Row],[Article]],binmax,4,FALSE),"------")</f>
        <v>------</v>
      </c>
      <c r="P131" s="42" t="str">
        <f>IFERROR(VLOOKUP(Main[[#This Row],[Article]],binmax,6,FALSE),"------")</f>
        <v>------</v>
      </c>
      <c r="Q13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1" s="45" t="str">
        <f>IFERROR(VLOOKUP(Main[[#This Row],[Article]],binmax,5,FALSE),"------")</f>
        <v>------</v>
      </c>
      <c r="S131" s="42"/>
      <c r="T131" s="42" t="str">
        <f>IFERROR(VLOOKUP(Main[[#This Row],[Article]],binmax,2,FALSE),"--------")</f>
        <v>--------</v>
      </c>
      <c r="U131" s="92" t="str">
        <f t="shared" si="7"/>
        <v>P</v>
      </c>
      <c r="V131" s="92" t="str">
        <f t="shared" si="8"/>
        <v>C</v>
      </c>
      <c r="W131" s="155"/>
      <c r="X131" s="155"/>
      <c r="Y131" s="154"/>
      <c r="Z131" s="36"/>
      <c r="AA131" s="36" t="str">
        <f>IF(Main[[#This Row],[total ea unf]]="Empty","Empty",IFERROR(INT(Main[[#This Row],[total ea unf]]/1)*1/VLOOKUP(Main[[#This Row],[Article]],binmax,3,FALSE),"-----"))</f>
        <v>-----</v>
      </c>
      <c r="AB131" s="36" t="str">
        <f>IFERROR(INT(Main[[#This Row],[avlvl ea unf]]/1)*1/VLOOKUP(Main[[#This Row],[Article]],binmax,3,FALSE),"-----")</f>
        <v>-----</v>
      </c>
      <c r="AC131" s="36" t="str">
        <f>IFERROR(INT(Main[[#This Row],[pick ea unf]]/1)*1/VLOOKUP(Main[[#This Row],[Article]],binmax,3,FALSE),"-----")</f>
        <v>-----</v>
      </c>
      <c r="AD131" s="36" t="str">
        <f>IFERROR(INT(Main[[#This Row],[putaway ea unf]]/1)*1/VLOOKUP(Main[[#This Row],[Article]],binmax,3,FALSE),"-----")</f>
        <v>-----</v>
      </c>
      <c r="AE131" s="48"/>
    </row>
    <row r="132" spans="1:31" x14ac:dyDescent="0.25">
      <c r="A132" s="42"/>
      <c r="B132" s="88" t="str">
        <f>IF(Main[[#This Row],[Search]]="","-----",IFERROR(VLOOKUP(Main[[#This Row],[Search]],FXD_in_use!A:B,2,FALSE),Main[[#This Row],[Search]]))</f>
        <v>-----</v>
      </c>
      <c r="C132" s="42" t="str">
        <f>IF(Main[[#This Row],[Search]]="","-----",IFERROR(VLOOKUP(Main[[#This Row],[Search]],FXD_in_use!B:C,2,FALSE),Main[[#This Row],[Search]]))</f>
        <v>-----</v>
      </c>
      <c r="D132" s="43" t="str">
        <f>IF(Main[[#This Row],[Current FXD]]="-----","-----",IF(Main[[#This Row],[Article]]=Main[[#This Row],[Current FXD]],"NO BIN",Main[[#This Row],[Current FXD]]))</f>
        <v>-----</v>
      </c>
      <c r="E132" s="42"/>
      <c r="F132" s="70"/>
      <c r="G132" s="71"/>
      <c r="H132" s="42"/>
      <c r="I132" s="42" t="str">
        <f>IF(Main[[#This Row],[Current FXD]]=Main[[#This Row],[Bin]],Main[[#This Row],[Total]],"------")</f>
        <v>------</v>
      </c>
      <c r="J132" s="44" t="str">
        <f>IFERROR(IFERROR(VLOOKUP(Main[[#This Row],[Article]],binmax,10,FALSE)*10,VLOOKUP($B132,binmax,10,FALSE)*10),"------")</f>
        <v>------</v>
      </c>
      <c r="K132" s="44" t="str">
        <f>IFERROR(IFERROR(VLOOKUP(Main[[#This Row],[Article]],binmax,11,FALSE)*10,VLOOKUP($B132,binmax,11,FALSE)*10),"------")</f>
        <v>------</v>
      </c>
      <c r="L132" s="44" t="str">
        <f>IFERROR(IFERROR(VLOOKUP(Main[[#This Row],[Article]],binmax,12,FALSE)*10,VLOOKUP($B132,binmax,12,FALSE)*10),"------")</f>
        <v>------</v>
      </c>
      <c r="M132" s="42"/>
      <c r="N132" s="42" t="str">
        <f>IF(Main[[#This Row],[Current FXD]]=Main[[#This Row],[Bin]],CONCATENATE(AB132,"/",AC132,"/",AD132),"-----/-----/-----")</f>
        <v>-----/-----/-----</v>
      </c>
      <c r="O132" s="42" t="str">
        <f>IFERROR(VLOOKUP(Main[[#This Row],[Article]],binmax,4,FALSE),"------")</f>
        <v>------</v>
      </c>
      <c r="P132" s="42" t="str">
        <f>IFERROR(VLOOKUP(Main[[#This Row],[Article]],binmax,6,FALSE),"------")</f>
        <v>------</v>
      </c>
      <c r="Q13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2" s="45" t="str">
        <f>IFERROR(VLOOKUP(Main[[#This Row],[Article]],binmax,5,FALSE),"------")</f>
        <v>------</v>
      </c>
      <c r="S132" s="42"/>
      <c r="T132" s="42" t="str">
        <f>IFERROR(VLOOKUP(Main[[#This Row],[Article]],binmax,2,FALSE),"--------")</f>
        <v>--------</v>
      </c>
      <c r="U132" s="92" t="str">
        <f t="shared" si="7"/>
        <v>P</v>
      </c>
      <c r="V132" s="92" t="str">
        <f t="shared" si="8"/>
        <v>C</v>
      </c>
      <c r="W132" s="155"/>
      <c r="X132" s="155"/>
      <c r="Y132" s="154"/>
      <c r="Z132" s="36"/>
      <c r="AA132" s="36" t="str">
        <f>IF(Main[[#This Row],[total ea unf]]="Empty","Empty",IFERROR(INT(Main[[#This Row],[total ea unf]]/1)*1/VLOOKUP(Main[[#This Row],[Article]],binmax,3,FALSE),"-----"))</f>
        <v>-----</v>
      </c>
      <c r="AB132" s="36" t="str">
        <f>IFERROR(INT(Main[[#This Row],[avlvl ea unf]]/1)*1/VLOOKUP(Main[[#This Row],[Article]],binmax,3,FALSE),"-----")</f>
        <v>-----</v>
      </c>
      <c r="AC132" s="36" t="str">
        <f>IFERROR(INT(Main[[#This Row],[pick ea unf]]/1)*1/VLOOKUP(Main[[#This Row],[Article]],binmax,3,FALSE),"-----")</f>
        <v>-----</v>
      </c>
      <c r="AD132" s="36" t="str">
        <f>IFERROR(INT(Main[[#This Row],[putaway ea unf]]/1)*1/VLOOKUP(Main[[#This Row],[Article]],binmax,3,FALSE),"-----")</f>
        <v>-----</v>
      </c>
      <c r="AE132" s="48"/>
    </row>
    <row r="133" spans="1:31" x14ac:dyDescent="0.25">
      <c r="A133" s="42"/>
      <c r="B133" s="88" t="str">
        <f>IF(Main[[#This Row],[Search]]="","-----",IFERROR(VLOOKUP(Main[[#This Row],[Search]],FXD_in_use!A:B,2,FALSE),Main[[#This Row],[Search]]))</f>
        <v>-----</v>
      </c>
      <c r="C133" s="42" t="str">
        <f>IF(Main[[#This Row],[Search]]="","-----",IFERROR(VLOOKUP(Main[[#This Row],[Search]],FXD_in_use!B:C,2,FALSE),Main[[#This Row],[Search]]))</f>
        <v>-----</v>
      </c>
      <c r="D133" s="43" t="str">
        <f>IF(Main[[#This Row],[Current FXD]]="-----","-----",IF(Main[[#This Row],[Article]]=Main[[#This Row],[Current FXD]],"NO BIN",Main[[#This Row],[Current FXD]]))</f>
        <v>-----</v>
      </c>
      <c r="E133" s="42"/>
      <c r="F133" s="70"/>
      <c r="G133" s="71"/>
      <c r="H133" s="42"/>
      <c r="I133" s="42" t="str">
        <f>IF(Main[[#This Row],[Current FXD]]=Main[[#This Row],[Bin]],Main[[#This Row],[Total]],"------")</f>
        <v>------</v>
      </c>
      <c r="J133" s="44" t="str">
        <f>IFERROR(IFERROR(VLOOKUP(Main[[#This Row],[Article]],binmax,10,FALSE)*10,VLOOKUP($B133,binmax,10,FALSE)*10),"------")</f>
        <v>------</v>
      </c>
      <c r="K133" s="44" t="str">
        <f>IFERROR(IFERROR(VLOOKUP(Main[[#This Row],[Article]],binmax,11,FALSE)*10,VLOOKUP($B133,binmax,11,FALSE)*10),"------")</f>
        <v>------</v>
      </c>
      <c r="L133" s="44" t="str">
        <f>IFERROR(IFERROR(VLOOKUP(Main[[#This Row],[Article]],binmax,12,FALSE)*10,VLOOKUP($B133,binmax,12,FALSE)*10),"------")</f>
        <v>------</v>
      </c>
      <c r="M133" s="42"/>
      <c r="N133" s="42" t="str">
        <f>IF(Main[[#This Row],[Current FXD]]=Main[[#This Row],[Bin]],CONCATENATE(AB133,"/",AC133,"/",AD133),"-----/-----/-----")</f>
        <v>-----/-----/-----</v>
      </c>
      <c r="O133" s="42" t="str">
        <f>IFERROR(VLOOKUP(Main[[#This Row],[Article]],binmax,4,FALSE),"------")</f>
        <v>------</v>
      </c>
      <c r="P133" s="42" t="str">
        <f>IFERROR(VLOOKUP(Main[[#This Row],[Article]],binmax,6,FALSE),"------")</f>
        <v>------</v>
      </c>
      <c r="Q13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3" s="45" t="str">
        <f>IFERROR(VLOOKUP(Main[[#This Row],[Article]],binmax,5,FALSE),"------")</f>
        <v>------</v>
      </c>
      <c r="S133" s="42"/>
      <c r="T133" s="42" t="str">
        <f>IFERROR(VLOOKUP(Main[[#This Row],[Article]],binmax,2,FALSE),"--------")</f>
        <v>--------</v>
      </c>
      <c r="U133" s="92" t="str">
        <f t="shared" si="7"/>
        <v>P</v>
      </c>
      <c r="V133" s="92" t="str">
        <f t="shared" si="8"/>
        <v>C</v>
      </c>
      <c r="W133" s="155"/>
      <c r="X133" s="155"/>
      <c r="Y133" s="154"/>
      <c r="Z133" s="36"/>
      <c r="AA133" s="36" t="str">
        <f>IF(Main[[#This Row],[total ea unf]]="Empty","Empty",IFERROR(INT(Main[[#This Row],[total ea unf]]/1)*1/VLOOKUP(Main[[#This Row],[Article]],binmax,3,FALSE),"-----"))</f>
        <v>-----</v>
      </c>
      <c r="AB133" s="36" t="str">
        <f>IFERROR(INT(Main[[#This Row],[avlvl ea unf]]/1)*1/VLOOKUP(Main[[#This Row],[Article]],binmax,3,FALSE),"-----")</f>
        <v>-----</v>
      </c>
      <c r="AC133" s="36" t="str">
        <f>IFERROR(INT(Main[[#This Row],[pick ea unf]]/1)*1/VLOOKUP(Main[[#This Row],[Article]],binmax,3,FALSE),"-----")</f>
        <v>-----</v>
      </c>
      <c r="AD133" s="36" t="str">
        <f>IFERROR(INT(Main[[#This Row],[putaway ea unf]]/1)*1/VLOOKUP(Main[[#This Row],[Article]],binmax,3,FALSE),"-----")</f>
        <v>-----</v>
      </c>
      <c r="AE133" s="48"/>
    </row>
    <row r="134" spans="1:31" x14ac:dyDescent="0.25">
      <c r="A134" s="42"/>
      <c r="B134" s="88" t="str">
        <f>IF(Main[[#This Row],[Search]]="","-----",IFERROR(VLOOKUP(Main[[#This Row],[Search]],FXD_in_use!A:B,2,FALSE),Main[[#This Row],[Search]]))</f>
        <v>-----</v>
      </c>
      <c r="C134" s="42" t="str">
        <f>IF(Main[[#This Row],[Search]]="","-----",IFERROR(VLOOKUP(Main[[#This Row],[Search]],FXD_in_use!B:C,2,FALSE),Main[[#This Row],[Search]]))</f>
        <v>-----</v>
      </c>
      <c r="D134" s="43" t="str">
        <f>IF(Main[[#This Row],[Current FXD]]="-----","-----",IF(Main[[#This Row],[Article]]=Main[[#This Row],[Current FXD]],"NO BIN",Main[[#This Row],[Current FXD]]))</f>
        <v>-----</v>
      </c>
      <c r="E134" s="42"/>
      <c r="F134" s="70"/>
      <c r="G134" s="71"/>
      <c r="H134" s="42"/>
      <c r="I134" s="42" t="str">
        <f>IF(Main[[#This Row],[Current FXD]]=Main[[#This Row],[Bin]],Main[[#This Row],[Total]],"------")</f>
        <v>------</v>
      </c>
      <c r="J134" s="44" t="str">
        <f>IFERROR(IFERROR(VLOOKUP(Main[[#This Row],[Article]],binmax,10,FALSE)*10,VLOOKUP($B134,binmax,10,FALSE)*10),"------")</f>
        <v>------</v>
      </c>
      <c r="K134" s="44" t="str">
        <f>IFERROR(IFERROR(VLOOKUP(Main[[#This Row],[Article]],binmax,11,FALSE)*10,VLOOKUP($B134,binmax,11,FALSE)*10),"------")</f>
        <v>------</v>
      </c>
      <c r="L134" s="44" t="str">
        <f>IFERROR(IFERROR(VLOOKUP(Main[[#This Row],[Article]],binmax,12,FALSE)*10,VLOOKUP($B134,binmax,12,FALSE)*10),"------")</f>
        <v>------</v>
      </c>
      <c r="M134" s="42"/>
      <c r="N134" s="42" t="str">
        <f>IF(Main[[#This Row],[Current FXD]]=Main[[#This Row],[Bin]],CONCATENATE(AB134,"/",AC134,"/",AD134),"-----/-----/-----")</f>
        <v>-----/-----/-----</v>
      </c>
      <c r="O134" s="42" t="str">
        <f>IFERROR(VLOOKUP(Main[[#This Row],[Article]],binmax,4,FALSE),"------")</f>
        <v>------</v>
      </c>
      <c r="P134" s="42" t="str">
        <f>IFERROR(VLOOKUP(Main[[#This Row],[Article]],binmax,6,FALSE),"------")</f>
        <v>------</v>
      </c>
      <c r="Q13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4" s="45" t="str">
        <f>IFERROR(VLOOKUP(Main[[#This Row],[Article]],binmax,5,FALSE),"------")</f>
        <v>------</v>
      </c>
      <c r="S134" s="42"/>
      <c r="T134" s="42" t="str">
        <f>IFERROR(VLOOKUP(Main[[#This Row],[Article]],binmax,2,FALSE),"--------")</f>
        <v>--------</v>
      </c>
      <c r="U134" s="92" t="str">
        <f t="shared" si="7"/>
        <v>P</v>
      </c>
      <c r="V134" s="92" t="str">
        <f t="shared" si="8"/>
        <v>C</v>
      </c>
      <c r="W134" s="155"/>
      <c r="X134" s="155"/>
      <c r="Y134" s="154"/>
      <c r="Z134" s="36"/>
      <c r="AA134" s="36" t="str">
        <f>IF(Main[[#This Row],[total ea unf]]="Empty","Empty",IFERROR(INT(Main[[#This Row],[total ea unf]]/1)*1/VLOOKUP(Main[[#This Row],[Article]],binmax,3,FALSE),"-----"))</f>
        <v>-----</v>
      </c>
      <c r="AB134" s="36" t="str">
        <f>IFERROR(INT(Main[[#This Row],[avlvl ea unf]]/1)*1/VLOOKUP(Main[[#This Row],[Article]],binmax,3,FALSE),"-----")</f>
        <v>-----</v>
      </c>
      <c r="AC134" s="36" t="str">
        <f>IFERROR(INT(Main[[#This Row],[pick ea unf]]/1)*1/VLOOKUP(Main[[#This Row],[Article]],binmax,3,FALSE),"-----")</f>
        <v>-----</v>
      </c>
      <c r="AD134" s="36" t="str">
        <f>IFERROR(INT(Main[[#This Row],[putaway ea unf]]/1)*1/VLOOKUP(Main[[#This Row],[Article]],binmax,3,FALSE),"-----")</f>
        <v>-----</v>
      </c>
      <c r="AE134" s="48"/>
    </row>
    <row r="135" spans="1:31" x14ac:dyDescent="0.25">
      <c r="A135" s="42"/>
      <c r="B135" s="88" t="str">
        <f>IF(Main[[#This Row],[Search]]="","-----",IFERROR(VLOOKUP(Main[[#This Row],[Search]],FXD_in_use!A:B,2,FALSE),Main[[#This Row],[Search]]))</f>
        <v>-----</v>
      </c>
      <c r="C135" s="42" t="str">
        <f>IF(Main[[#This Row],[Search]]="","-----",IFERROR(VLOOKUP(Main[[#This Row],[Search]],FXD_in_use!B:C,2,FALSE),Main[[#This Row],[Search]]))</f>
        <v>-----</v>
      </c>
      <c r="D135" s="43" t="str">
        <f>IF(Main[[#This Row],[Current FXD]]="-----","-----",IF(Main[[#This Row],[Article]]=Main[[#This Row],[Current FXD]],"NO BIN",Main[[#This Row],[Current FXD]]))</f>
        <v>-----</v>
      </c>
      <c r="E135" s="42"/>
      <c r="F135" s="70"/>
      <c r="G135" s="71"/>
      <c r="H135" s="42"/>
      <c r="I135" s="42" t="str">
        <f>IF(Main[[#This Row],[Current FXD]]=Main[[#This Row],[Bin]],Main[[#This Row],[Total]],"------")</f>
        <v>------</v>
      </c>
      <c r="J135" s="44" t="str">
        <f>IFERROR(IFERROR(VLOOKUP(Main[[#This Row],[Article]],binmax,10,FALSE)*10,VLOOKUP($B135,binmax,10,FALSE)*10),"------")</f>
        <v>------</v>
      </c>
      <c r="K135" s="44" t="str">
        <f>IFERROR(IFERROR(VLOOKUP(Main[[#This Row],[Article]],binmax,11,FALSE)*10,VLOOKUP($B135,binmax,11,FALSE)*10),"------")</f>
        <v>------</v>
      </c>
      <c r="L135" s="44" t="str">
        <f>IFERROR(IFERROR(VLOOKUP(Main[[#This Row],[Article]],binmax,12,FALSE)*10,VLOOKUP($B135,binmax,12,FALSE)*10),"------")</f>
        <v>------</v>
      </c>
      <c r="M135" s="42"/>
      <c r="N135" s="42" t="str">
        <f>IF(Main[[#This Row],[Current FXD]]=Main[[#This Row],[Bin]],CONCATENATE(AB135,"/",AC135,"/",AD135),"-----/-----/-----")</f>
        <v>-----/-----/-----</v>
      </c>
      <c r="O135" s="42" t="str">
        <f>IFERROR(VLOOKUP(Main[[#This Row],[Article]],binmax,4,FALSE),"------")</f>
        <v>------</v>
      </c>
      <c r="P135" s="42" t="str">
        <f>IFERROR(VLOOKUP(Main[[#This Row],[Article]],binmax,6,FALSE),"------")</f>
        <v>------</v>
      </c>
      <c r="Q13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5" s="45" t="str">
        <f>IFERROR(VLOOKUP(Main[[#This Row],[Article]],binmax,5,FALSE),"------")</f>
        <v>------</v>
      </c>
      <c r="S135" s="42"/>
      <c r="T135" s="42" t="str">
        <f>IFERROR(VLOOKUP(Main[[#This Row],[Article]],binmax,2,FALSE),"--------")</f>
        <v>--------</v>
      </c>
      <c r="U135" s="92" t="str">
        <f t="shared" si="7"/>
        <v>P</v>
      </c>
      <c r="V135" s="92" t="str">
        <f t="shared" si="8"/>
        <v>C</v>
      </c>
      <c r="W135" s="155"/>
      <c r="X135" s="155"/>
      <c r="Y135" s="154"/>
      <c r="Z135" s="36"/>
      <c r="AA135" s="36" t="str">
        <f>IF(Main[[#This Row],[total ea unf]]="Empty","Empty",IFERROR(INT(Main[[#This Row],[total ea unf]]/1)*1/VLOOKUP(Main[[#This Row],[Article]],binmax,3,FALSE),"-----"))</f>
        <v>-----</v>
      </c>
      <c r="AB135" s="36" t="str">
        <f>IFERROR(INT(Main[[#This Row],[avlvl ea unf]]/1)*1/VLOOKUP(Main[[#This Row],[Article]],binmax,3,FALSE),"-----")</f>
        <v>-----</v>
      </c>
      <c r="AC135" s="36" t="str">
        <f>IFERROR(INT(Main[[#This Row],[pick ea unf]]/1)*1/VLOOKUP(Main[[#This Row],[Article]],binmax,3,FALSE),"-----")</f>
        <v>-----</v>
      </c>
      <c r="AD135" s="36" t="str">
        <f>IFERROR(INT(Main[[#This Row],[putaway ea unf]]/1)*1/VLOOKUP(Main[[#This Row],[Article]],binmax,3,FALSE),"-----")</f>
        <v>-----</v>
      </c>
      <c r="AE135" s="48"/>
    </row>
    <row r="136" spans="1:31" x14ac:dyDescent="0.25">
      <c r="A136" s="42"/>
      <c r="B136" s="88" t="str">
        <f>IF(Main[[#This Row],[Search]]="","-----",IFERROR(VLOOKUP(Main[[#This Row],[Search]],FXD_in_use!A:B,2,FALSE),Main[[#This Row],[Search]]))</f>
        <v>-----</v>
      </c>
      <c r="C136" s="42" t="str">
        <f>IF(Main[[#This Row],[Search]]="","-----",IFERROR(VLOOKUP(Main[[#This Row],[Search]],FXD_in_use!B:C,2,FALSE),Main[[#This Row],[Search]]))</f>
        <v>-----</v>
      </c>
      <c r="D136" s="43" t="str">
        <f>IF(Main[[#This Row],[Current FXD]]="-----","-----",IF(Main[[#This Row],[Article]]=Main[[#This Row],[Current FXD]],"NO BIN",Main[[#This Row],[Current FXD]]))</f>
        <v>-----</v>
      </c>
      <c r="E136" s="42"/>
      <c r="F136" s="70"/>
      <c r="G136" s="71"/>
      <c r="H136" s="42"/>
      <c r="I136" s="42" t="str">
        <f>IF(Main[[#This Row],[Current FXD]]=Main[[#This Row],[Bin]],Main[[#This Row],[Total]],"------")</f>
        <v>------</v>
      </c>
      <c r="J136" s="44" t="str">
        <f>IFERROR(IFERROR(VLOOKUP(Main[[#This Row],[Article]],binmax,10,FALSE)*10,VLOOKUP($B136,binmax,10,FALSE)*10),"------")</f>
        <v>------</v>
      </c>
      <c r="K136" s="44" t="str">
        <f>IFERROR(IFERROR(VLOOKUP(Main[[#This Row],[Article]],binmax,11,FALSE)*10,VLOOKUP($B136,binmax,11,FALSE)*10),"------")</f>
        <v>------</v>
      </c>
      <c r="L136" s="44" t="str">
        <f>IFERROR(IFERROR(VLOOKUP(Main[[#This Row],[Article]],binmax,12,FALSE)*10,VLOOKUP($B136,binmax,12,FALSE)*10),"------")</f>
        <v>------</v>
      </c>
      <c r="M136" s="42"/>
      <c r="N136" s="42" t="str">
        <f>IF(Main[[#This Row],[Current FXD]]=Main[[#This Row],[Bin]],CONCATENATE(AB136,"/",AC136,"/",AD136),"-----/-----/-----")</f>
        <v>-----/-----/-----</v>
      </c>
      <c r="O136" s="42" t="str">
        <f>IFERROR(VLOOKUP(Main[[#This Row],[Article]],binmax,4,FALSE),"------")</f>
        <v>------</v>
      </c>
      <c r="P136" s="42" t="str">
        <f>IFERROR(VLOOKUP(Main[[#This Row],[Article]],binmax,6,FALSE),"------")</f>
        <v>------</v>
      </c>
      <c r="Q13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6" s="45" t="str">
        <f>IFERROR(VLOOKUP(Main[[#This Row],[Article]],binmax,5,FALSE),"------")</f>
        <v>------</v>
      </c>
      <c r="S136" s="42"/>
      <c r="T136" s="42" t="str">
        <f>IFERROR(VLOOKUP(Main[[#This Row],[Article]],binmax,2,FALSE),"--------")</f>
        <v>--------</v>
      </c>
      <c r="U136" s="92" t="str">
        <f t="shared" si="7"/>
        <v>P</v>
      </c>
      <c r="V136" s="92" t="str">
        <f t="shared" si="8"/>
        <v>C</v>
      </c>
      <c r="W136" s="155"/>
      <c r="X136" s="155"/>
      <c r="Y136" s="154"/>
      <c r="Z136" s="36"/>
      <c r="AA136" s="36" t="str">
        <f>IF(Main[[#This Row],[total ea unf]]="Empty","Empty",IFERROR(INT(Main[[#This Row],[total ea unf]]/1)*1/VLOOKUP(Main[[#This Row],[Article]],binmax,3,FALSE),"-----"))</f>
        <v>-----</v>
      </c>
      <c r="AB136" s="36" t="str">
        <f>IFERROR(INT(Main[[#This Row],[avlvl ea unf]]/1)*1/VLOOKUP(Main[[#This Row],[Article]],binmax,3,FALSE),"-----")</f>
        <v>-----</v>
      </c>
      <c r="AC136" s="36" t="str">
        <f>IFERROR(INT(Main[[#This Row],[pick ea unf]]/1)*1/VLOOKUP(Main[[#This Row],[Article]],binmax,3,FALSE),"-----")</f>
        <v>-----</v>
      </c>
      <c r="AD136" s="36" t="str">
        <f>IFERROR(INT(Main[[#This Row],[putaway ea unf]]/1)*1/VLOOKUP(Main[[#This Row],[Article]],binmax,3,FALSE),"-----")</f>
        <v>-----</v>
      </c>
      <c r="AE136" s="48"/>
    </row>
    <row r="137" spans="1:31" x14ac:dyDescent="0.25">
      <c r="A137" s="42"/>
      <c r="B137" s="88" t="str">
        <f>IF(Main[[#This Row],[Search]]="","-----",IFERROR(VLOOKUP(Main[[#This Row],[Search]],FXD_in_use!A:B,2,FALSE),Main[[#This Row],[Search]]))</f>
        <v>-----</v>
      </c>
      <c r="C137" s="42" t="str">
        <f>IF(Main[[#This Row],[Search]]="","-----",IFERROR(VLOOKUP(Main[[#This Row],[Search]],FXD_in_use!B:C,2,FALSE),Main[[#This Row],[Search]]))</f>
        <v>-----</v>
      </c>
      <c r="D137" s="43" t="str">
        <f>IF(Main[[#This Row],[Current FXD]]="-----","-----",IF(Main[[#This Row],[Article]]=Main[[#This Row],[Current FXD]],"NO BIN",Main[[#This Row],[Current FXD]]))</f>
        <v>-----</v>
      </c>
      <c r="E137" s="42"/>
      <c r="F137" s="70"/>
      <c r="G137" s="71"/>
      <c r="H137" s="42"/>
      <c r="I137" s="42" t="str">
        <f>IF(Main[[#This Row],[Current FXD]]=Main[[#This Row],[Bin]],Main[[#This Row],[Total]],"------")</f>
        <v>------</v>
      </c>
      <c r="J137" s="44" t="str">
        <f>IFERROR(IFERROR(VLOOKUP(Main[[#This Row],[Article]],binmax,10,FALSE)*10,VLOOKUP($B137,binmax,10,FALSE)*10),"------")</f>
        <v>------</v>
      </c>
      <c r="K137" s="44" t="str">
        <f>IFERROR(IFERROR(VLOOKUP(Main[[#This Row],[Article]],binmax,11,FALSE)*10,VLOOKUP($B137,binmax,11,FALSE)*10),"------")</f>
        <v>------</v>
      </c>
      <c r="L137" s="44" t="str">
        <f>IFERROR(IFERROR(VLOOKUP(Main[[#This Row],[Article]],binmax,12,FALSE)*10,VLOOKUP($B137,binmax,12,FALSE)*10),"------")</f>
        <v>------</v>
      </c>
      <c r="M137" s="42"/>
      <c r="N137" s="42" t="str">
        <f>IF(Main[[#This Row],[Current FXD]]=Main[[#This Row],[Bin]],CONCATENATE(AB137,"/",AC137,"/",AD137),"-----/-----/-----")</f>
        <v>-----/-----/-----</v>
      </c>
      <c r="O137" s="42" t="str">
        <f>IFERROR(VLOOKUP(Main[[#This Row],[Article]],binmax,4,FALSE),"------")</f>
        <v>------</v>
      </c>
      <c r="P137" s="42" t="str">
        <f>IFERROR(VLOOKUP(Main[[#This Row],[Article]],binmax,6,FALSE),"------")</f>
        <v>------</v>
      </c>
      <c r="Q13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7" s="45" t="str">
        <f>IFERROR(VLOOKUP(Main[[#This Row],[Article]],binmax,5,FALSE),"------")</f>
        <v>------</v>
      </c>
      <c r="S137" s="42"/>
      <c r="T137" s="42" t="str">
        <f>IFERROR(VLOOKUP(Main[[#This Row],[Article]],binmax,2,FALSE),"--------")</f>
        <v>--------</v>
      </c>
      <c r="U137" s="92" t="str">
        <f t="shared" si="7"/>
        <v>P</v>
      </c>
      <c r="V137" s="92" t="str">
        <f t="shared" si="8"/>
        <v>C</v>
      </c>
      <c r="W137" s="155"/>
      <c r="X137" s="155"/>
      <c r="Y137" s="154"/>
      <c r="Z137" s="36"/>
      <c r="AA137" s="36" t="str">
        <f>IF(Main[[#This Row],[total ea unf]]="Empty","Empty",IFERROR(INT(Main[[#This Row],[total ea unf]]/1)*1/VLOOKUP(Main[[#This Row],[Article]],binmax,3,FALSE),"-----"))</f>
        <v>-----</v>
      </c>
      <c r="AB137" s="36" t="str">
        <f>IFERROR(INT(Main[[#This Row],[avlvl ea unf]]/1)*1/VLOOKUP(Main[[#This Row],[Article]],binmax,3,FALSE),"-----")</f>
        <v>-----</v>
      </c>
      <c r="AC137" s="36" t="str">
        <f>IFERROR(INT(Main[[#This Row],[pick ea unf]]/1)*1/VLOOKUP(Main[[#This Row],[Article]],binmax,3,FALSE),"-----")</f>
        <v>-----</v>
      </c>
      <c r="AD137" s="36" t="str">
        <f>IFERROR(INT(Main[[#This Row],[putaway ea unf]]/1)*1/VLOOKUP(Main[[#This Row],[Article]],binmax,3,FALSE),"-----")</f>
        <v>-----</v>
      </c>
      <c r="AE137" s="48"/>
    </row>
    <row r="138" spans="1:31" x14ac:dyDescent="0.25">
      <c r="A138" s="42"/>
      <c r="B138" s="88" t="str">
        <f>IF(Main[[#This Row],[Search]]="","-----",IFERROR(VLOOKUP(Main[[#This Row],[Search]],FXD_in_use!A:B,2,FALSE),Main[[#This Row],[Search]]))</f>
        <v>-----</v>
      </c>
      <c r="C138" s="42" t="str">
        <f>IF(Main[[#This Row],[Search]]="","-----",IFERROR(VLOOKUP(Main[[#This Row],[Search]],FXD_in_use!B:C,2,FALSE),Main[[#This Row],[Search]]))</f>
        <v>-----</v>
      </c>
      <c r="D138" s="43" t="str">
        <f>IF(Main[[#This Row],[Current FXD]]="-----","-----",IF(Main[[#This Row],[Article]]=Main[[#This Row],[Current FXD]],"NO BIN",Main[[#This Row],[Current FXD]]))</f>
        <v>-----</v>
      </c>
      <c r="E138" s="42"/>
      <c r="F138" s="70"/>
      <c r="G138" s="71"/>
      <c r="H138" s="42"/>
      <c r="I138" s="42" t="str">
        <f>IF(Main[[#This Row],[Current FXD]]=Main[[#This Row],[Bin]],Main[[#This Row],[Total]],"------")</f>
        <v>------</v>
      </c>
      <c r="J138" s="44" t="str">
        <f>IFERROR(IFERROR(VLOOKUP(Main[[#This Row],[Article]],binmax,10,FALSE)*10,VLOOKUP($B138,binmax,10,FALSE)*10),"------")</f>
        <v>------</v>
      </c>
      <c r="K138" s="44" t="str">
        <f>IFERROR(IFERROR(VLOOKUP(Main[[#This Row],[Article]],binmax,11,FALSE)*10,VLOOKUP($B138,binmax,11,FALSE)*10),"------")</f>
        <v>------</v>
      </c>
      <c r="L138" s="44" t="str">
        <f>IFERROR(IFERROR(VLOOKUP(Main[[#This Row],[Article]],binmax,12,FALSE)*10,VLOOKUP($B138,binmax,12,FALSE)*10),"------")</f>
        <v>------</v>
      </c>
      <c r="M138" s="42"/>
      <c r="N138" s="42" t="str">
        <f>IF(Main[[#This Row],[Current FXD]]=Main[[#This Row],[Bin]],CONCATENATE(AB138,"/",AC138,"/",AD138),"-----/-----/-----")</f>
        <v>-----/-----/-----</v>
      </c>
      <c r="O138" s="42" t="str">
        <f>IFERROR(VLOOKUP(Main[[#This Row],[Article]],binmax,4,FALSE),"------")</f>
        <v>------</v>
      </c>
      <c r="P138" s="42" t="str">
        <f>IFERROR(VLOOKUP(Main[[#This Row],[Article]],binmax,6,FALSE),"------")</f>
        <v>------</v>
      </c>
      <c r="Q13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8" s="45" t="str">
        <f>IFERROR(VLOOKUP(Main[[#This Row],[Article]],binmax,5,FALSE),"------")</f>
        <v>------</v>
      </c>
      <c r="S138" s="42"/>
      <c r="T138" s="42" t="str">
        <f>IFERROR(VLOOKUP(Main[[#This Row],[Article]],binmax,2,FALSE),"--------")</f>
        <v>--------</v>
      </c>
      <c r="U138" s="92" t="str">
        <f t="shared" si="7"/>
        <v>P</v>
      </c>
      <c r="V138" s="92" t="str">
        <f t="shared" si="8"/>
        <v>C</v>
      </c>
      <c r="W138" s="155"/>
      <c r="X138" s="155"/>
      <c r="Y138" s="154"/>
      <c r="Z138" s="36"/>
      <c r="AA138" s="36" t="str">
        <f>IF(Main[[#This Row],[total ea unf]]="Empty","Empty",IFERROR(INT(Main[[#This Row],[total ea unf]]/1)*1/VLOOKUP(Main[[#This Row],[Article]],binmax,3,FALSE),"-----"))</f>
        <v>-----</v>
      </c>
      <c r="AB138" s="36" t="str">
        <f>IFERROR(INT(Main[[#This Row],[avlvl ea unf]]/1)*1/VLOOKUP(Main[[#This Row],[Article]],binmax,3,FALSE),"-----")</f>
        <v>-----</v>
      </c>
      <c r="AC138" s="36" t="str">
        <f>IFERROR(INT(Main[[#This Row],[pick ea unf]]/1)*1/VLOOKUP(Main[[#This Row],[Article]],binmax,3,FALSE),"-----")</f>
        <v>-----</v>
      </c>
      <c r="AD138" s="36" t="str">
        <f>IFERROR(INT(Main[[#This Row],[putaway ea unf]]/1)*1/VLOOKUP(Main[[#This Row],[Article]],binmax,3,FALSE),"-----")</f>
        <v>-----</v>
      </c>
      <c r="AE138" s="48"/>
    </row>
  </sheetData>
  <conditionalFormatting sqref="E3 E4:F6 I3:AE6 G3:G6 A68:D138 E7:AE100 E101 G101:AE101 E102:AE138">
    <cfRule type="cellIs" dxfId="23" priority="170" operator="equal">
      <formula>"NA"</formula>
    </cfRule>
  </conditionalFormatting>
  <conditionalFormatting sqref="B8:C67">
    <cfRule type="cellIs" dxfId="22" priority="18" operator="equal">
      <formula>"NA"</formula>
    </cfRule>
  </conditionalFormatting>
  <conditionalFormatting sqref="D18:D67">
    <cfRule type="cellIs" dxfId="21" priority="17" operator="equal">
      <formula>"NA"</formula>
    </cfRule>
  </conditionalFormatting>
  <conditionalFormatting sqref="A22:A67">
    <cfRule type="cellIs" dxfId="20" priority="16" operator="equal">
      <formula>"NA"</formula>
    </cfRule>
  </conditionalFormatting>
  <conditionalFormatting sqref="A2">
    <cfRule type="cellIs" dxfId="19" priority="12" operator="equal">
      <formula>"NA"</formula>
    </cfRule>
  </conditionalFormatting>
  <conditionalFormatting sqref="B3:C3 B5:C7">
    <cfRule type="cellIs" dxfId="17" priority="9" operator="equal">
      <formula>"NA"</formula>
    </cfRule>
  </conditionalFormatting>
  <conditionalFormatting sqref="D3:D17">
    <cfRule type="cellIs" dxfId="16" priority="6" operator="equal">
      <formula>"NA"</formula>
    </cfRule>
  </conditionalFormatting>
  <conditionalFormatting sqref="A3 A5:A8 A10:A21">
    <cfRule type="cellIs" dxfId="15" priority="5" operator="equal">
      <formula>"NA"</formula>
    </cfRule>
  </conditionalFormatting>
  <conditionalFormatting sqref="B4:C4">
    <cfRule type="cellIs" dxfId="14" priority="4" operator="equal">
      <formula>"NA"</formula>
    </cfRule>
  </conditionalFormatting>
  <conditionalFormatting sqref="A4">
    <cfRule type="cellIs" dxfId="12" priority="2" operator="equal">
      <formula>"NA"</formula>
    </cfRule>
  </conditionalFormatting>
  <conditionalFormatting sqref="A9">
    <cfRule type="cellIs" dxfId="11" priority="1" operator="equal">
      <formula>"NA"</formula>
    </cfRule>
  </conditionalFormatting>
  <dataValidations count="2">
    <dataValidation type="list" allowBlank="1" showInputMessage="1" showErrorMessage="1" sqref="D3:D138">
      <formula1>OFFSET(type,MATCH(E3,bins,0)-1,1,COUNTIF(bins,E3),1)</formula1>
    </dataValidation>
    <dataValidation type="list" allowBlank="1" showInputMessage="1" showErrorMessage="1" sqref="C3:C138">
      <formula1>OFFSET(locUSE,MATCH(B3,articlesINuse,0)-1,1,COUNTIF(articlesINuse,B3),1)</formula1>
    </dataValidation>
  </dataValidations>
  <hyperlinks>
    <hyperlink ref="O1" r:id="rId1"/>
  </hyperlinks>
  <pageMargins left="0.7" right="0.7" top="0.75" bottom="0.75" header="0.3" footer="0.3"/>
  <pageSetup paperSize="9" scale="86" orientation="landscape" copies="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BinMax.binMAX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333375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6" name="Button 15">
              <controlPr defaultSize="0" print="0" autoFill="0" autoPict="0" macro="[0]!show_mainForm">
                <anchor moveWithCells="1" sizeWithCells="1">
                  <from>
                    <xdr:col>0</xdr:col>
                    <xdr:colOff>19050</xdr:colOff>
                    <xdr:row>0</xdr:row>
                    <xdr:rowOff>209550</xdr:rowOff>
                  </from>
                  <to>
                    <xdr:col>1</xdr:col>
                    <xdr:colOff>314325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7" name="Button 19">
              <controlPr defaultSize="0" print="0" autoFill="0" autoPict="0" macro="[0]!YARTWH_delete_loc">
                <anchor moveWithCells="1" sizeWithCells="1">
                  <from>
                    <xdr:col>2</xdr:col>
                    <xdr:colOff>781050</xdr:colOff>
                    <xdr:row>0</xdr:row>
                    <xdr:rowOff>19050</xdr:rowOff>
                  </from>
                  <to>
                    <xdr:col>4</xdr:col>
                    <xdr:colOff>76200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8" name="Button 24">
              <controlPr defaultSize="0" print="0" autoFill="0" autoPict="0" macro="[0]!create_replen">
                <anchor moveWithCells="1" sizeWithCells="1">
                  <from>
                    <xdr:col>1</xdr:col>
                    <xdr:colOff>342900</xdr:colOff>
                    <xdr:row>0</xdr:row>
                    <xdr:rowOff>19050</xdr:rowOff>
                  </from>
                  <to>
                    <xdr:col>2</xdr:col>
                    <xdr:colOff>771525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9" name="Button 26">
              <controlPr defaultSize="0" print="0" autoFill="0" autoPict="0" macro="[0]!ELR_RES_WA">
                <anchor moveWithCells="1" sizeWithCells="1">
                  <from>
                    <xdr:col>4</xdr:col>
                    <xdr:colOff>95250</xdr:colOff>
                    <xdr:row>0</xdr:row>
                    <xdr:rowOff>19050</xdr:rowOff>
                  </from>
                  <to>
                    <xdr:col>6</xdr:col>
                    <xdr:colOff>161925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0" name="Button 27">
              <controlPr defaultSize="0" print="0" autoFill="0" autoPict="0" macro="[0]!ELR_FXD">
                <anchor moveWithCells="1" sizeWithCells="1">
                  <from>
                    <xdr:col>6</xdr:col>
                    <xdr:colOff>171450</xdr:colOff>
                    <xdr:row>0</xdr:row>
                    <xdr:rowOff>28575</xdr:rowOff>
                  </from>
                  <to>
                    <xdr:col>7</xdr:col>
                    <xdr:colOff>266700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1" name="Button 29">
              <controlPr defaultSize="0" print="0" autoFill="0" autoPict="0" macro="[0]!BookToSAP">
                <anchor moveWithCells="1" sizeWithCells="1">
                  <from>
                    <xdr:col>1</xdr:col>
                    <xdr:colOff>323850</xdr:colOff>
                    <xdr:row>0</xdr:row>
                    <xdr:rowOff>209550</xdr:rowOff>
                  </from>
                  <to>
                    <xdr:col>2</xdr:col>
                    <xdr:colOff>428625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12" name="Button 38">
              <controlPr defaultSize="0" print="0" autoFill="0" autoPict="0" macro="[0]!MoveArticleToBIN">
                <anchor moveWithCells="1" sizeWithCells="1">
                  <from>
                    <xdr:col>7</xdr:col>
                    <xdr:colOff>285750</xdr:colOff>
                    <xdr:row>0</xdr:row>
                    <xdr:rowOff>9525</xdr:rowOff>
                  </from>
                  <to>
                    <xdr:col>13</xdr:col>
                    <xdr:colOff>266700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13" name="Button 44">
              <controlPr defaultSize="0" print="0" autoFill="0" autoPict="0" macro="[0]!DeleteOutOfStock">
                <anchor moveWithCells="1" sizeWithCells="1">
                  <from>
                    <xdr:col>13</xdr:col>
                    <xdr:colOff>304800</xdr:colOff>
                    <xdr:row>0</xdr:row>
                    <xdr:rowOff>19050</xdr:rowOff>
                  </from>
                  <to>
                    <xdr:col>14</xdr:col>
                    <xdr:colOff>476250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promptTitle="Bin Type" prompt="Choose Bin Type">
          <x14:formula1>
            <xm:f>'Order Check &amp; ELR'!$E$1:$E$3</xm:f>
          </x14:formula1>
          <xm:sqref>E3:E138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"/>
  <sheetViews>
    <sheetView workbookViewId="0">
      <selection activeCell="B8" sqref="B8"/>
    </sheetView>
  </sheetViews>
  <sheetFormatPr defaultRowHeight="15" x14ac:dyDescent="0.25"/>
  <cols>
    <col min="2" max="2" width="43.85546875" bestFit="1" customWidth="1"/>
    <col min="3" max="3" width="13.7109375" bestFit="1" customWidth="1"/>
    <col min="7" max="7" width="19.28515625" bestFit="1" customWidth="1"/>
  </cols>
  <sheetData>
    <row r="1" spans="1:7" x14ac:dyDescent="0.25">
      <c r="A1">
        <f>COUNTA(_Main_!A:A)-2</f>
        <v>2</v>
      </c>
      <c r="B1" t="s">
        <v>9300</v>
      </c>
      <c r="C1" t="s">
        <v>9556</v>
      </c>
      <c r="D1" t="s">
        <v>10711</v>
      </c>
      <c r="G1" s="83"/>
    </row>
    <row r="2" spans="1:7" x14ac:dyDescent="0.25">
      <c r="C2">
        <v>551</v>
      </c>
      <c r="D2" t="s">
        <v>10712</v>
      </c>
    </row>
    <row r="3" spans="1:7" x14ac:dyDescent="0.25">
      <c r="C3">
        <v>552</v>
      </c>
      <c r="D3" t="s">
        <v>10713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B185"/>
  <sheetViews>
    <sheetView showGridLines="0" workbookViewId="0">
      <selection sqref="A1:B185"/>
    </sheetView>
  </sheetViews>
  <sheetFormatPr defaultColWidth="9.140625" defaultRowHeight="15" x14ac:dyDescent="0.25"/>
  <cols>
    <col min="1" max="1" width="3.28515625" style="9" customWidth="1"/>
    <col min="2" max="2" width="10.5703125" style="9" bestFit="1" customWidth="1"/>
    <col min="3" max="16384" width="9.140625" style="9"/>
  </cols>
  <sheetData>
    <row r="1" spans="1:2" x14ac:dyDescent="0.25">
      <c r="A1" s="74" t="s">
        <v>17</v>
      </c>
      <c r="B1" s="74" t="s">
        <v>1446</v>
      </c>
    </row>
    <row r="2" spans="1:2" x14ac:dyDescent="0.25">
      <c r="A2" s="74" t="s">
        <v>9308</v>
      </c>
      <c r="B2" s="74" t="s">
        <v>10755</v>
      </c>
    </row>
    <row r="3" spans="1:2" x14ac:dyDescent="0.25">
      <c r="A3" s="74" t="s">
        <v>9308</v>
      </c>
      <c r="B3" s="74" t="s">
        <v>10732</v>
      </c>
    </row>
    <row r="4" spans="1:2" x14ac:dyDescent="0.25">
      <c r="A4" s="74" t="s">
        <v>9308</v>
      </c>
      <c r="B4" s="74" t="s">
        <v>10733</v>
      </c>
    </row>
    <row r="5" spans="1:2" x14ac:dyDescent="0.25">
      <c r="A5" s="74" t="s">
        <v>9308</v>
      </c>
      <c r="B5" s="74" t="s">
        <v>10738</v>
      </c>
    </row>
    <row r="6" spans="1:2" x14ac:dyDescent="0.25">
      <c r="A6" s="74" t="s">
        <v>9308</v>
      </c>
      <c r="B6" s="74" t="s">
        <v>10749</v>
      </c>
    </row>
    <row r="7" spans="1:2" x14ac:dyDescent="0.25">
      <c r="A7" s="74" t="s">
        <v>9308</v>
      </c>
      <c r="B7" s="74" t="s">
        <v>10705</v>
      </c>
    </row>
    <row r="8" spans="1:2" x14ac:dyDescent="0.25">
      <c r="A8" s="74" t="s">
        <v>9308</v>
      </c>
      <c r="B8" s="74" t="s">
        <v>10637</v>
      </c>
    </row>
    <row r="9" spans="1:2" x14ac:dyDescent="0.25">
      <c r="A9" s="74" t="s">
        <v>9308</v>
      </c>
      <c r="B9" s="74" t="s">
        <v>10610</v>
      </c>
    </row>
    <row r="10" spans="1:2" x14ac:dyDescent="0.25">
      <c r="A10" s="74" t="s">
        <v>9308</v>
      </c>
      <c r="B10" s="74" t="s">
        <v>10707</v>
      </c>
    </row>
    <row r="11" spans="1:2" x14ac:dyDescent="0.25">
      <c r="A11" s="74" t="s">
        <v>9308</v>
      </c>
      <c r="B11" s="74" t="s">
        <v>10708</v>
      </c>
    </row>
    <row r="12" spans="1:2" x14ac:dyDescent="0.25">
      <c r="A12" s="74" t="s">
        <v>18</v>
      </c>
      <c r="B12" s="74" t="s">
        <v>10620</v>
      </c>
    </row>
    <row r="13" spans="1:2" x14ac:dyDescent="0.25">
      <c r="A13" s="74" t="s">
        <v>18</v>
      </c>
      <c r="B13" s="74" t="s">
        <v>10603</v>
      </c>
    </row>
    <row r="14" spans="1:2" x14ac:dyDescent="0.25">
      <c r="A14" s="74" t="s">
        <v>18</v>
      </c>
      <c r="B14" s="74" t="s">
        <v>10634</v>
      </c>
    </row>
    <row r="15" spans="1:2" x14ac:dyDescent="0.25">
      <c r="A15" s="74" t="s">
        <v>18</v>
      </c>
      <c r="B15" s="74" t="s">
        <v>10716</v>
      </c>
    </row>
    <row r="16" spans="1:2" x14ac:dyDescent="0.25">
      <c r="A16" s="74" t="s">
        <v>18</v>
      </c>
      <c r="B16" s="74" t="s">
        <v>10621</v>
      </c>
    </row>
    <row r="17" spans="1:2" x14ac:dyDescent="0.25">
      <c r="A17" s="74" t="s">
        <v>18</v>
      </c>
      <c r="B17" s="74" t="s">
        <v>10650</v>
      </c>
    </row>
    <row r="18" spans="1:2" x14ac:dyDescent="0.25">
      <c r="A18" s="74" t="s">
        <v>18</v>
      </c>
      <c r="B18" s="74" t="s">
        <v>10696</v>
      </c>
    </row>
    <row r="19" spans="1:2" x14ac:dyDescent="0.25">
      <c r="A19" s="74" t="s">
        <v>18</v>
      </c>
      <c r="B19" s="74" t="s">
        <v>10717</v>
      </c>
    </row>
    <row r="20" spans="1:2" x14ac:dyDescent="0.25">
      <c r="A20" s="74" t="s">
        <v>18</v>
      </c>
      <c r="B20" s="74" t="s">
        <v>10535</v>
      </c>
    </row>
    <row r="21" spans="1:2" x14ac:dyDescent="0.25">
      <c r="A21" s="74" t="s">
        <v>18</v>
      </c>
      <c r="B21" s="74" t="s">
        <v>10518</v>
      </c>
    </row>
    <row r="22" spans="1:2" x14ac:dyDescent="0.25">
      <c r="A22" s="74" t="s">
        <v>18</v>
      </c>
      <c r="B22" s="74" t="s">
        <v>10718</v>
      </c>
    </row>
    <row r="23" spans="1:2" x14ac:dyDescent="0.25">
      <c r="A23" s="74" t="s">
        <v>18</v>
      </c>
      <c r="B23" s="74" t="s">
        <v>10423</v>
      </c>
    </row>
    <row r="24" spans="1:2" x14ac:dyDescent="0.25">
      <c r="A24" s="74" t="s">
        <v>18</v>
      </c>
      <c r="B24" s="74" t="s">
        <v>10746</v>
      </c>
    </row>
    <row r="25" spans="1:2" x14ac:dyDescent="0.25">
      <c r="A25" s="74" t="s">
        <v>18</v>
      </c>
      <c r="B25" s="74" t="s">
        <v>10424</v>
      </c>
    </row>
    <row r="26" spans="1:2" x14ac:dyDescent="0.25">
      <c r="A26" s="74" t="s">
        <v>18</v>
      </c>
      <c r="B26" s="74" t="s">
        <v>10425</v>
      </c>
    </row>
    <row r="27" spans="1:2" x14ac:dyDescent="0.25">
      <c r="A27" s="74" t="s">
        <v>18</v>
      </c>
      <c r="B27" s="74" t="s">
        <v>10622</v>
      </c>
    </row>
    <row r="28" spans="1:2" x14ac:dyDescent="0.25">
      <c r="A28" s="74" t="s">
        <v>18</v>
      </c>
      <c r="B28" s="74" t="s">
        <v>10426</v>
      </c>
    </row>
    <row r="29" spans="1:2" x14ac:dyDescent="0.25">
      <c r="A29" s="74" t="s">
        <v>18</v>
      </c>
      <c r="B29" s="74" t="s">
        <v>10427</v>
      </c>
    </row>
    <row r="30" spans="1:2" x14ac:dyDescent="0.25">
      <c r="A30" s="74" t="s">
        <v>18</v>
      </c>
      <c r="B30" s="74" t="s">
        <v>10719</v>
      </c>
    </row>
    <row r="31" spans="1:2" x14ac:dyDescent="0.25">
      <c r="A31" s="74" t="s">
        <v>18</v>
      </c>
      <c r="B31" s="74" t="s">
        <v>10720</v>
      </c>
    </row>
    <row r="32" spans="1:2" x14ac:dyDescent="0.25">
      <c r="A32" s="74" t="s">
        <v>18</v>
      </c>
      <c r="B32" s="74" t="s">
        <v>10428</v>
      </c>
    </row>
    <row r="33" spans="1:2" x14ac:dyDescent="0.25">
      <c r="A33" s="74" t="s">
        <v>18</v>
      </c>
      <c r="B33" s="74" t="s">
        <v>10460</v>
      </c>
    </row>
    <row r="34" spans="1:2" x14ac:dyDescent="0.25">
      <c r="A34" s="74" t="s">
        <v>18</v>
      </c>
      <c r="B34" s="74" t="s">
        <v>10538</v>
      </c>
    </row>
    <row r="35" spans="1:2" x14ac:dyDescent="0.25">
      <c r="A35" s="74" t="s">
        <v>18</v>
      </c>
      <c r="B35" s="74" t="s">
        <v>10651</v>
      </c>
    </row>
    <row r="36" spans="1:2" x14ac:dyDescent="0.25">
      <c r="A36" s="74" t="s">
        <v>18</v>
      </c>
      <c r="B36" s="74" t="s">
        <v>10500</v>
      </c>
    </row>
    <row r="37" spans="1:2" x14ac:dyDescent="0.25">
      <c r="A37" s="74" t="s">
        <v>18</v>
      </c>
      <c r="B37" s="74" t="s">
        <v>10606</v>
      </c>
    </row>
    <row r="38" spans="1:2" x14ac:dyDescent="0.25">
      <c r="A38" s="74" t="s">
        <v>18</v>
      </c>
      <c r="B38" s="74" t="s">
        <v>10429</v>
      </c>
    </row>
    <row r="39" spans="1:2" x14ac:dyDescent="0.25">
      <c r="A39" s="74" t="s">
        <v>18</v>
      </c>
      <c r="B39" s="74" t="s">
        <v>10430</v>
      </c>
    </row>
    <row r="40" spans="1:2" x14ac:dyDescent="0.25">
      <c r="A40" s="74" t="s">
        <v>18</v>
      </c>
      <c r="B40" s="74" t="s">
        <v>10723</v>
      </c>
    </row>
    <row r="41" spans="1:2" x14ac:dyDescent="0.25">
      <c r="A41" s="74" t="s">
        <v>18</v>
      </c>
      <c r="B41" s="74" t="s">
        <v>10431</v>
      </c>
    </row>
    <row r="42" spans="1:2" x14ac:dyDescent="0.25">
      <c r="A42" s="74" t="s">
        <v>18</v>
      </c>
      <c r="B42" s="74" t="s">
        <v>10652</v>
      </c>
    </row>
    <row r="43" spans="1:2" x14ac:dyDescent="0.25">
      <c r="A43" s="74" t="s">
        <v>18</v>
      </c>
      <c r="B43" s="74" t="s">
        <v>10432</v>
      </c>
    </row>
    <row r="44" spans="1:2" x14ac:dyDescent="0.25">
      <c r="A44" s="74" t="s">
        <v>18</v>
      </c>
      <c r="B44" s="74" t="s">
        <v>10724</v>
      </c>
    </row>
    <row r="45" spans="1:2" x14ac:dyDescent="0.25">
      <c r="A45" s="74" t="s">
        <v>18</v>
      </c>
      <c r="B45" s="74" t="s">
        <v>10433</v>
      </c>
    </row>
    <row r="46" spans="1:2" x14ac:dyDescent="0.25">
      <c r="A46" s="74" t="s">
        <v>18</v>
      </c>
      <c r="B46" s="74" t="s">
        <v>10653</v>
      </c>
    </row>
    <row r="47" spans="1:2" x14ac:dyDescent="0.25">
      <c r="A47" s="74" t="s">
        <v>18</v>
      </c>
      <c r="B47" s="74" t="s">
        <v>10434</v>
      </c>
    </row>
    <row r="48" spans="1:2" x14ac:dyDescent="0.25">
      <c r="A48" s="74" t="s">
        <v>18</v>
      </c>
      <c r="B48" s="74" t="s">
        <v>10654</v>
      </c>
    </row>
    <row r="49" spans="1:2" x14ac:dyDescent="0.25">
      <c r="A49" s="74" t="s">
        <v>18</v>
      </c>
      <c r="B49" s="74" t="s">
        <v>10435</v>
      </c>
    </row>
    <row r="50" spans="1:2" x14ac:dyDescent="0.25">
      <c r="A50" s="74" t="s">
        <v>18</v>
      </c>
      <c r="B50" s="74" t="s">
        <v>10436</v>
      </c>
    </row>
    <row r="51" spans="1:2" x14ac:dyDescent="0.25">
      <c r="A51" s="74" t="s">
        <v>18</v>
      </c>
      <c r="B51" s="74" t="s">
        <v>10461</v>
      </c>
    </row>
    <row r="52" spans="1:2" x14ac:dyDescent="0.25">
      <c r="A52" s="74" t="s">
        <v>18</v>
      </c>
      <c r="B52" s="74" t="s">
        <v>10725</v>
      </c>
    </row>
    <row r="53" spans="1:2" x14ac:dyDescent="0.25">
      <c r="A53" s="74" t="s">
        <v>18</v>
      </c>
      <c r="B53" s="74" t="s">
        <v>10437</v>
      </c>
    </row>
    <row r="54" spans="1:2" x14ac:dyDescent="0.25">
      <c r="A54" s="74" t="s">
        <v>18</v>
      </c>
      <c r="B54" s="74" t="s">
        <v>10536</v>
      </c>
    </row>
    <row r="55" spans="1:2" x14ac:dyDescent="0.25">
      <c r="A55" s="74" t="s">
        <v>18</v>
      </c>
      <c r="B55" s="74" t="s">
        <v>10459</v>
      </c>
    </row>
    <row r="56" spans="1:2" x14ac:dyDescent="0.25">
      <c r="A56" s="74" t="s">
        <v>18</v>
      </c>
      <c r="B56" s="74" t="s">
        <v>10462</v>
      </c>
    </row>
    <row r="57" spans="1:2" x14ac:dyDescent="0.25">
      <c r="A57" s="74" t="s">
        <v>18</v>
      </c>
      <c r="B57" s="74" t="s">
        <v>10526</v>
      </c>
    </row>
    <row r="58" spans="1:2" x14ac:dyDescent="0.25">
      <c r="A58" s="74" t="s">
        <v>18</v>
      </c>
      <c r="B58" s="74" t="s">
        <v>10465</v>
      </c>
    </row>
    <row r="59" spans="1:2" x14ac:dyDescent="0.25">
      <c r="A59" s="74" t="s">
        <v>18</v>
      </c>
      <c r="B59" s="74" t="s">
        <v>10503</v>
      </c>
    </row>
    <row r="60" spans="1:2" x14ac:dyDescent="0.25">
      <c r="A60" s="74" t="s">
        <v>18</v>
      </c>
      <c r="B60" s="74" t="s">
        <v>10501</v>
      </c>
    </row>
    <row r="61" spans="1:2" x14ac:dyDescent="0.25">
      <c r="A61" s="74" t="s">
        <v>18</v>
      </c>
      <c r="B61" s="74" t="s">
        <v>10678</v>
      </c>
    </row>
    <row r="62" spans="1:2" x14ac:dyDescent="0.25">
      <c r="A62" s="74" t="s">
        <v>18</v>
      </c>
      <c r="B62" s="74" t="s">
        <v>10502</v>
      </c>
    </row>
    <row r="63" spans="1:2" x14ac:dyDescent="0.25">
      <c r="A63" s="74" t="s">
        <v>18</v>
      </c>
      <c r="B63" s="74" t="s">
        <v>10499</v>
      </c>
    </row>
    <row r="64" spans="1:2" x14ac:dyDescent="0.25">
      <c r="A64" s="74" t="s">
        <v>18</v>
      </c>
      <c r="B64" s="74" t="s">
        <v>10504</v>
      </c>
    </row>
    <row r="65" spans="1:2" x14ac:dyDescent="0.25">
      <c r="A65" s="74" t="s">
        <v>18</v>
      </c>
      <c r="B65" s="74" t="s">
        <v>10466</v>
      </c>
    </row>
    <row r="66" spans="1:2" x14ac:dyDescent="0.25">
      <c r="A66" s="74" t="s">
        <v>18</v>
      </c>
      <c r="B66" s="74" t="s">
        <v>10463</v>
      </c>
    </row>
    <row r="67" spans="1:2" x14ac:dyDescent="0.25">
      <c r="A67" s="74" t="s">
        <v>18</v>
      </c>
      <c r="B67" s="74" t="s">
        <v>10543</v>
      </c>
    </row>
    <row r="68" spans="1:2" x14ac:dyDescent="0.25">
      <c r="A68" s="74" t="s">
        <v>18</v>
      </c>
      <c r="B68" s="74" t="s">
        <v>10559</v>
      </c>
    </row>
    <row r="69" spans="1:2" x14ac:dyDescent="0.25">
      <c r="A69" s="74" t="s">
        <v>18</v>
      </c>
      <c r="B69" s="74" t="s">
        <v>10560</v>
      </c>
    </row>
    <row r="70" spans="1:2" x14ac:dyDescent="0.25">
      <c r="A70" s="74" t="s">
        <v>18</v>
      </c>
      <c r="B70" s="74" t="s">
        <v>10608</v>
      </c>
    </row>
    <row r="71" spans="1:2" x14ac:dyDescent="0.25">
      <c r="A71" s="74" t="s">
        <v>18</v>
      </c>
      <c r="B71" s="74" t="s">
        <v>10625</v>
      </c>
    </row>
    <row r="72" spans="1:2" x14ac:dyDescent="0.25">
      <c r="A72" s="74" t="s">
        <v>18</v>
      </c>
      <c r="B72" s="74" t="s">
        <v>10754</v>
      </c>
    </row>
    <row r="73" spans="1:2" x14ac:dyDescent="0.25">
      <c r="A73" s="74" t="s">
        <v>18</v>
      </c>
      <c r="B73" s="74" t="s">
        <v>10545</v>
      </c>
    </row>
    <row r="74" spans="1:2" x14ac:dyDescent="0.25">
      <c r="A74" s="74" t="s">
        <v>18</v>
      </c>
      <c r="B74" s="74" t="s">
        <v>10684</v>
      </c>
    </row>
    <row r="75" spans="1:2" x14ac:dyDescent="0.25">
      <c r="A75" s="74" t="s">
        <v>18</v>
      </c>
      <c r="B75" s="74" t="s">
        <v>10626</v>
      </c>
    </row>
    <row r="76" spans="1:2" x14ac:dyDescent="0.25">
      <c r="A76" s="74" t="s">
        <v>18</v>
      </c>
      <c r="B76" s="74" t="s">
        <v>10609</v>
      </c>
    </row>
    <row r="77" spans="1:2" x14ac:dyDescent="0.25">
      <c r="A77" s="74" t="s">
        <v>18</v>
      </c>
      <c r="B77" s="74" t="s">
        <v>10699</v>
      </c>
    </row>
    <row r="78" spans="1:2" x14ac:dyDescent="0.25">
      <c r="A78" s="74" t="s">
        <v>18</v>
      </c>
      <c r="B78" s="74" t="s">
        <v>10544</v>
      </c>
    </row>
    <row r="79" spans="1:2" x14ac:dyDescent="0.25">
      <c r="A79" s="74" t="s">
        <v>18</v>
      </c>
      <c r="B79" s="74" t="s">
        <v>10464</v>
      </c>
    </row>
    <row r="80" spans="1:2" x14ac:dyDescent="0.25">
      <c r="A80" s="74" t="s">
        <v>18</v>
      </c>
      <c r="B80" s="74" t="s">
        <v>10546</v>
      </c>
    </row>
    <row r="81" spans="1:2" x14ac:dyDescent="0.25">
      <c r="A81" s="74" t="s">
        <v>18</v>
      </c>
      <c r="B81" s="74" t="s">
        <v>10685</v>
      </c>
    </row>
    <row r="82" spans="1:2" x14ac:dyDescent="0.25">
      <c r="A82" s="74" t="s">
        <v>18</v>
      </c>
      <c r="B82" s="74" t="s">
        <v>10525</v>
      </c>
    </row>
    <row r="83" spans="1:2" x14ac:dyDescent="0.25">
      <c r="A83" s="74" t="s">
        <v>18</v>
      </c>
      <c r="B83" s="74" t="s">
        <v>10730</v>
      </c>
    </row>
    <row r="84" spans="1:2" x14ac:dyDescent="0.25">
      <c r="A84" s="74" t="s">
        <v>18</v>
      </c>
      <c r="B84" s="74" t="s">
        <v>10700</v>
      </c>
    </row>
    <row r="85" spans="1:2" x14ac:dyDescent="0.25">
      <c r="A85" s="74" t="s">
        <v>18</v>
      </c>
      <c r="B85" s="74" t="s">
        <v>10627</v>
      </c>
    </row>
    <row r="86" spans="1:2" x14ac:dyDescent="0.25">
      <c r="A86" s="74" t="s">
        <v>18</v>
      </c>
      <c r="B86" s="74" t="s">
        <v>10731</v>
      </c>
    </row>
    <row r="87" spans="1:2" x14ac:dyDescent="0.25">
      <c r="A87" s="74" t="s">
        <v>18</v>
      </c>
      <c r="B87" s="74" t="s">
        <v>10701</v>
      </c>
    </row>
    <row r="88" spans="1:2" x14ac:dyDescent="0.25">
      <c r="A88" s="74" t="s">
        <v>18</v>
      </c>
      <c r="B88" s="74" t="s">
        <v>10686</v>
      </c>
    </row>
    <row r="89" spans="1:2" x14ac:dyDescent="0.25">
      <c r="A89" s="74" t="s">
        <v>18</v>
      </c>
      <c r="B89" s="74" t="s">
        <v>10702</v>
      </c>
    </row>
    <row r="90" spans="1:2" x14ac:dyDescent="0.25">
      <c r="A90" s="74" t="s">
        <v>18</v>
      </c>
      <c r="B90" s="74" t="s">
        <v>10734</v>
      </c>
    </row>
    <row r="91" spans="1:2" x14ac:dyDescent="0.25">
      <c r="A91" s="74" t="s">
        <v>18</v>
      </c>
      <c r="B91" s="74" t="s">
        <v>10735</v>
      </c>
    </row>
    <row r="92" spans="1:2" x14ac:dyDescent="0.25">
      <c r="A92" s="74" t="s">
        <v>18</v>
      </c>
      <c r="B92" s="74" t="s">
        <v>10688</v>
      </c>
    </row>
    <row r="93" spans="1:2" x14ac:dyDescent="0.25">
      <c r="A93" s="74" t="s">
        <v>18</v>
      </c>
      <c r="B93" s="74" t="s">
        <v>10704</v>
      </c>
    </row>
    <row r="94" spans="1:2" x14ac:dyDescent="0.25">
      <c r="A94" s="74" t="s">
        <v>18</v>
      </c>
      <c r="B94" s="74" t="s">
        <v>10757</v>
      </c>
    </row>
    <row r="95" spans="1:2" x14ac:dyDescent="0.25">
      <c r="A95" s="74" t="s">
        <v>18</v>
      </c>
      <c r="B95" s="74" t="s">
        <v>10628</v>
      </c>
    </row>
    <row r="96" spans="1:2" x14ac:dyDescent="0.25">
      <c r="A96" s="74" t="s">
        <v>18</v>
      </c>
      <c r="B96" s="74" t="s">
        <v>9329</v>
      </c>
    </row>
    <row r="97" spans="1:2" x14ac:dyDescent="0.25">
      <c r="A97" s="74" t="s">
        <v>18</v>
      </c>
      <c r="B97" s="74" t="s">
        <v>10611</v>
      </c>
    </row>
    <row r="98" spans="1:2" x14ac:dyDescent="0.25">
      <c r="A98" s="74" t="s">
        <v>18</v>
      </c>
      <c r="B98" s="74" t="s">
        <v>9311</v>
      </c>
    </row>
    <row r="99" spans="1:2" x14ac:dyDescent="0.25">
      <c r="A99" s="74" t="s">
        <v>18</v>
      </c>
      <c r="B99" s="74" t="s">
        <v>9313</v>
      </c>
    </row>
    <row r="100" spans="1:2" x14ac:dyDescent="0.25">
      <c r="A100" s="74" t="s">
        <v>18</v>
      </c>
      <c r="B100" s="74" t="s">
        <v>10557</v>
      </c>
    </row>
    <row r="101" spans="1:2" x14ac:dyDescent="0.25">
      <c r="A101" s="74" t="s">
        <v>18</v>
      </c>
      <c r="B101" s="74" t="s">
        <v>10612</v>
      </c>
    </row>
    <row r="102" spans="1:2" x14ac:dyDescent="0.25">
      <c r="A102" s="74" t="s">
        <v>18</v>
      </c>
      <c r="B102" s="74" t="s">
        <v>10613</v>
      </c>
    </row>
    <row r="103" spans="1:2" x14ac:dyDescent="0.25">
      <c r="A103" s="74" t="s">
        <v>18</v>
      </c>
      <c r="B103" s="74" t="s">
        <v>10556</v>
      </c>
    </row>
    <row r="104" spans="1:2" x14ac:dyDescent="0.25">
      <c r="A104" s="74" t="s">
        <v>18</v>
      </c>
      <c r="B104" s="74" t="s">
        <v>10614</v>
      </c>
    </row>
    <row r="105" spans="1:2" x14ac:dyDescent="0.25">
      <c r="A105" s="74" t="s">
        <v>18</v>
      </c>
      <c r="B105" s="74" t="s">
        <v>9314</v>
      </c>
    </row>
    <row r="106" spans="1:2" x14ac:dyDescent="0.25">
      <c r="A106" s="74" t="s">
        <v>18</v>
      </c>
      <c r="B106" s="74" t="s">
        <v>10558</v>
      </c>
    </row>
    <row r="107" spans="1:2" x14ac:dyDescent="0.25">
      <c r="A107" s="74" t="s">
        <v>18</v>
      </c>
      <c r="B107" s="74" t="s">
        <v>10679</v>
      </c>
    </row>
    <row r="108" spans="1:2" x14ac:dyDescent="0.25">
      <c r="A108" s="74" t="s">
        <v>18</v>
      </c>
      <c r="B108" s="74" t="s">
        <v>10629</v>
      </c>
    </row>
    <row r="109" spans="1:2" x14ac:dyDescent="0.25">
      <c r="A109" s="74" t="s">
        <v>18</v>
      </c>
      <c r="B109" s="74" t="s">
        <v>10758</v>
      </c>
    </row>
    <row r="110" spans="1:2" x14ac:dyDescent="0.25">
      <c r="A110" s="74" t="s">
        <v>18</v>
      </c>
      <c r="B110" s="74" t="s">
        <v>10517</v>
      </c>
    </row>
    <row r="111" spans="1:2" x14ac:dyDescent="0.25">
      <c r="A111" s="74" t="s">
        <v>18</v>
      </c>
      <c r="B111" s="74" t="s">
        <v>10537</v>
      </c>
    </row>
    <row r="112" spans="1:2" x14ac:dyDescent="0.25">
      <c r="A112" s="74" t="s">
        <v>18</v>
      </c>
      <c r="B112" s="74" t="s">
        <v>10615</v>
      </c>
    </row>
    <row r="113" spans="1:2" x14ac:dyDescent="0.25">
      <c r="A113" s="74" t="s">
        <v>18</v>
      </c>
      <c r="B113" s="74" t="s">
        <v>10751</v>
      </c>
    </row>
    <row r="114" spans="1:2" x14ac:dyDescent="0.25">
      <c r="A114" s="74" t="s">
        <v>18</v>
      </c>
      <c r="B114" s="74" t="s">
        <v>10616</v>
      </c>
    </row>
    <row r="115" spans="1:2" x14ac:dyDescent="0.25">
      <c r="A115" s="74" t="s">
        <v>18</v>
      </c>
      <c r="B115" s="74" t="s">
        <v>10630</v>
      </c>
    </row>
    <row r="116" spans="1:2" x14ac:dyDescent="0.25">
      <c r="A116" s="74" t="s">
        <v>18</v>
      </c>
      <c r="B116" s="74" t="s">
        <v>10680</v>
      </c>
    </row>
    <row r="117" spans="1:2" x14ac:dyDescent="0.25">
      <c r="A117" s="74" t="s">
        <v>18</v>
      </c>
      <c r="B117" s="74" t="s">
        <v>10617</v>
      </c>
    </row>
    <row r="118" spans="1:2" x14ac:dyDescent="0.25">
      <c r="A118" s="74" t="s">
        <v>18</v>
      </c>
      <c r="B118" s="74" t="s">
        <v>10657</v>
      </c>
    </row>
    <row r="119" spans="1:2" x14ac:dyDescent="0.25">
      <c r="A119" s="74" t="s">
        <v>18</v>
      </c>
      <c r="B119" s="74" t="s">
        <v>10742</v>
      </c>
    </row>
    <row r="120" spans="1:2" x14ac:dyDescent="0.25">
      <c r="A120" s="74" t="s">
        <v>18</v>
      </c>
      <c r="B120" s="74" t="s">
        <v>10709</v>
      </c>
    </row>
    <row r="121" spans="1:2" x14ac:dyDescent="0.25">
      <c r="A121" s="74" t="s">
        <v>18</v>
      </c>
      <c r="B121" s="74" t="s">
        <v>10743</v>
      </c>
    </row>
    <row r="122" spans="1:2" x14ac:dyDescent="0.25">
      <c r="A122" s="74" t="s">
        <v>18</v>
      </c>
      <c r="B122" s="74" t="s">
        <v>10752</v>
      </c>
    </row>
    <row r="123" spans="1:2" x14ac:dyDescent="0.25">
      <c r="A123" s="74" t="s">
        <v>18</v>
      </c>
      <c r="B123" s="74" t="s">
        <v>10744</v>
      </c>
    </row>
    <row r="124" spans="1:2" x14ac:dyDescent="0.25">
      <c r="A124" s="74" t="s">
        <v>18</v>
      </c>
      <c r="B124" s="74" t="s">
        <v>10689</v>
      </c>
    </row>
    <row r="125" spans="1:2" x14ac:dyDescent="0.25">
      <c r="A125" s="74" t="s">
        <v>18</v>
      </c>
      <c r="B125" s="74" t="s">
        <v>10759</v>
      </c>
    </row>
    <row r="126" spans="1:2" x14ac:dyDescent="0.25">
      <c r="A126" s="74" t="s">
        <v>1</v>
      </c>
      <c r="B126" s="74" t="s">
        <v>10714</v>
      </c>
    </row>
    <row r="127" spans="1:2" x14ac:dyDescent="0.25">
      <c r="A127" s="74" t="s">
        <v>1</v>
      </c>
      <c r="B127" s="74" t="s">
        <v>10745</v>
      </c>
    </row>
    <row r="128" spans="1:2" x14ac:dyDescent="0.25">
      <c r="A128" s="74" t="s">
        <v>1</v>
      </c>
      <c r="B128" s="74" t="s">
        <v>10561</v>
      </c>
    </row>
    <row r="129" spans="1:2" x14ac:dyDescent="0.25">
      <c r="A129" s="74" t="s">
        <v>1</v>
      </c>
      <c r="B129" s="74" t="s">
        <v>10683</v>
      </c>
    </row>
    <row r="130" spans="1:2" x14ac:dyDescent="0.25">
      <c r="A130" s="74" t="s">
        <v>1</v>
      </c>
      <c r="B130" s="74" t="s">
        <v>10562</v>
      </c>
    </row>
    <row r="131" spans="1:2" x14ac:dyDescent="0.25">
      <c r="A131" s="74" t="s">
        <v>1</v>
      </c>
      <c r="B131" s="74" t="s">
        <v>10715</v>
      </c>
    </row>
    <row r="132" spans="1:2" x14ac:dyDescent="0.25">
      <c r="A132" s="74" t="s">
        <v>1</v>
      </c>
      <c r="B132" s="74" t="s">
        <v>10631</v>
      </c>
    </row>
    <row r="133" spans="1:2" x14ac:dyDescent="0.25">
      <c r="A133" s="74" t="s">
        <v>1</v>
      </c>
      <c r="B133" s="74" t="s">
        <v>10632</v>
      </c>
    </row>
    <row r="134" spans="1:2" x14ac:dyDescent="0.25">
      <c r="A134" s="74" t="s">
        <v>1</v>
      </c>
      <c r="B134" s="74" t="s">
        <v>10633</v>
      </c>
    </row>
    <row r="135" spans="1:2" x14ac:dyDescent="0.25">
      <c r="A135" s="74" t="s">
        <v>1</v>
      </c>
      <c r="B135" s="74" t="s">
        <v>10618</v>
      </c>
    </row>
    <row r="136" spans="1:2" x14ac:dyDescent="0.25">
      <c r="A136" s="74" t="s">
        <v>1</v>
      </c>
      <c r="B136" s="74" t="s">
        <v>10619</v>
      </c>
    </row>
    <row r="137" spans="1:2" x14ac:dyDescent="0.25">
      <c r="A137" s="74" t="s">
        <v>1</v>
      </c>
      <c r="B137" s="74" t="s">
        <v>10753</v>
      </c>
    </row>
    <row r="138" spans="1:2" x14ac:dyDescent="0.25">
      <c r="A138" s="74" t="s">
        <v>1</v>
      </c>
      <c r="B138" s="74" t="s">
        <v>10649</v>
      </c>
    </row>
    <row r="139" spans="1:2" x14ac:dyDescent="0.25">
      <c r="A139" s="74" t="s">
        <v>1</v>
      </c>
      <c r="B139" s="74" t="s">
        <v>10604</v>
      </c>
    </row>
    <row r="140" spans="1:2" x14ac:dyDescent="0.25">
      <c r="A140" s="74" t="s">
        <v>1</v>
      </c>
      <c r="B140" s="74" t="s">
        <v>10605</v>
      </c>
    </row>
    <row r="141" spans="1:2" x14ac:dyDescent="0.25">
      <c r="A141" s="74" t="s">
        <v>1</v>
      </c>
      <c r="B141" s="74" t="s">
        <v>10563</v>
      </c>
    </row>
    <row r="142" spans="1:2" x14ac:dyDescent="0.25">
      <c r="A142" s="74" t="s">
        <v>1</v>
      </c>
      <c r="B142" s="74" t="s">
        <v>10564</v>
      </c>
    </row>
    <row r="143" spans="1:2" x14ac:dyDescent="0.25">
      <c r="A143" s="74" t="s">
        <v>1</v>
      </c>
      <c r="B143" s="74" t="s">
        <v>10677</v>
      </c>
    </row>
    <row r="144" spans="1:2" x14ac:dyDescent="0.25">
      <c r="A144" s="74" t="s">
        <v>1</v>
      </c>
      <c r="B144" s="74" t="s">
        <v>10565</v>
      </c>
    </row>
    <row r="145" spans="1:2" x14ac:dyDescent="0.25">
      <c r="A145" s="74" t="s">
        <v>1</v>
      </c>
      <c r="B145" s="74" t="s">
        <v>10566</v>
      </c>
    </row>
    <row r="146" spans="1:2" x14ac:dyDescent="0.25">
      <c r="A146" s="74" t="s">
        <v>1</v>
      </c>
      <c r="B146" s="74" t="s">
        <v>10721</v>
      </c>
    </row>
    <row r="147" spans="1:2" x14ac:dyDescent="0.25">
      <c r="A147" s="74" t="s">
        <v>1</v>
      </c>
      <c r="B147" s="74" t="s">
        <v>10722</v>
      </c>
    </row>
    <row r="148" spans="1:2" x14ac:dyDescent="0.25">
      <c r="A148" s="74" t="s">
        <v>1</v>
      </c>
      <c r="B148" s="74" t="s">
        <v>10726</v>
      </c>
    </row>
    <row r="149" spans="1:2" x14ac:dyDescent="0.25">
      <c r="A149" s="74" t="s">
        <v>1</v>
      </c>
      <c r="B149" s="74" t="s">
        <v>10567</v>
      </c>
    </row>
    <row r="150" spans="1:2" x14ac:dyDescent="0.25">
      <c r="A150" s="74" t="s">
        <v>1</v>
      </c>
      <c r="B150" s="74" t="s">
        <v>10568</v>
      </c>
    </row>
    <row r="151" spans="1:2" x14ac:dyDescent="0.25">
      <c r="A151" s="74" t="s">
        <v>1</v>
      </c>
      <c r="B151" s="74" t="s">
        <v>10569</v>
      </c>
    </row>
    <row r="152" spans="1:2" x14ac:dyDescent="0.25">
      <c r="A152" s="74" t="s">
        <v>1</v>
      </c>
      <c r="B152" s="74" t="s">
        <v>10635</v>
      </c>
    </row>
    <row r="153" spans="1:2" x14ac:dyDescent="0.25">
      <c r="A153" s="74" t="s">
        <v>1</v>
      </c>
      <c r="B153" s="74" t="s">
        <v>10570</v>
      </c>
    </row>
    <row r="154" spans="1:2" x14ac:dyDescent="0.25">
      <c r="A154" s="74" t="s">
        <v>1</v>
      </c>
      <c r="B154" s="74" t="s">
        <v>10727</v>
      </c>
    </row>
    <row r="155" spans="1:2" x14ac:dyDescent="0.25">
      <c r="A155" s="74" t="s">
        <v>1</v>
      </c>
      <c r="B155" s="74" t="s">
        <v>10571</v>
      </c>
    </row>
    <row r="156" spans="1:2" x14ac:dyDescent="0.25">
      <c r="A156" s="74" t="s">
        <v>1</v>
      </c>
      <c r="B156" s="74" t="s">
        <v>10747</v>
      </c>
    </row>
    <row r="157" spans="1:2" x14ac:dyDescent="0.25">
      <c r="A157" s="74" t="s">
        <v>1</v>
      </c>
      <c r="B157" s="74" t="s">
        <v>10697</v>
      </c>
    </row>
    <row r="158" spans="1:2" x14ac:dyDescent="0.25">
      <c r="A158" s="74" t="s">
        <v>1</v>
      </c>
      <c r="B158" s="74" t="s">
        <v>10748</v>
      </c>
    </row>
    <row r="159" spans="1:2" x14ac:dyDescent="0.25">
      <c r="A159" s="74" t="s">
        <v>1</v>
      </c>
      <c r="B159" s="74" t="s">
        <v>10572</v>
      </c>
    </row>
    <row r="160" spans="1:2" x14ac:dyDescent="0.25">
      <c r="A160" s="74" t="s">
        <v>1</v>
      </c>
      <c r="B160" s="74" t="s">
        <v>10728</v>
      </c>
    </row>
    <row r="161" spans="1:2" x14ac:dyDescent="0.25">
      <c r="A161" s="74" t="s">
        <v>1</v>
      </c>
      <c r="B161" s="74" t="s">
        <v>10636</v>
      </c>
    </row>
    <row r="162" spans="1:2" x14ac:dyDescent="0.25">
      <c r="A162" s="74" t="s">
        <v>1</v>
      </c>
      <c r="B162" s="74" t="s">
        <v>10573</v>
      </c>
    </row>
    <row r="163" spans="1:2" x14ac:dyDescent="0.25">
      <c r="A163" s="74" t="s">
        <v>1</v>
      </c>
      <c r="B163" s="74" t="s">
        <v>10574</v>
      </c>
    </row>
    <row r="164" spans="1:2" x14ac:dyDescent="0.25">
      <c r="A164" s="74" t="s">
        <v>1</v>
      </c>
      <c r="B164" s="74" t="s">
        <v>10575</v>
      </c>
    </row>
    <row r="165" spans="1:2" x14ac:dyDescent="0.25">
      <c r="A165" s="74" t="s">
        <v>1</v>
      </c>
      <c r="B165" s="74" t="s">
        <v>10576</v>
      </c>
    </row>
    <row r="166" spans="1:2" x14ac:dyDescent="0.25">
      <c r="A166" s="74" t="s">
        <v>1</v>
      </c>
      <c r="B166" s="74" t="s">
        <v>10577</v>
      </c>
    </row>
    <row r="167" spans="1:2" x14ac:dyDescent="0.25">
      <c r="A167" s="74" t="s">
        <v>1</v>
      </c>
      <c r="B167" s="74" t="s">
        <v>10698</v>
      </c>
    </row>
    <row r="168" spans="1:2" x14ac:dyDescent="0.25">
      <c r="A168" s="74" t="s">
        <v>1</v>
      </c>
      <c r="B168" s="74" t="s">
        <v>10623</v>
      </c>
    </row>
    <row r="169" spans="1:2" x14ac:dyDescent="0.25">
      <c r="A169" s="74" t="s">
        <v>1</v>
      </c>
      <c r="B169" s="74" t="s">
        <v>10655</v>
      </c>
    </row>
    <row r="170" spans="1:2" x14ac:dyDescent="0.25">
      <c r="A170" s="74" t="s">
        <v>1</v>
      </c>
      <c r="B170" s="74" t="s">
        <v>10607</v>
      </c>
    </row>
    <row r="171" spans="1:2" x14ac:dyDescent="0.25">
      <c r="A171" s="74" t="s">
        <v>1</v>
      </c>
      <c r="B171" s="74" t="s">
        <v>10624</v>
      </c>
    </row>
    <row r="172" spans="1:2" x14ac:dyDescent="0.25">
      <c r="A172" s="74" t="s">
        <v>1</v>
      </c>
      <c r="B172" s="74" t="s">
        <v>10729</v>
      </c>
    </row>
    <row r="173" spans="1:2" x14ac:dyDescent="0.25">
      <c r="A173" s="74" t="s">
        <v>1</v>
      </c>
      <c r="B173" s="74" t="s">
        <v>10578</v>
      </c>
    </row>
    <row r="174" spans="1:2" x14ac:dyDescent="0.25">
      <c r="A174" s="74" t="s">
        <v>1</v>
      </c>
      <c r="B174" s="74" t="s">
        <v>10687</v>
      </c>
    </row>
    <row r="175" spans="1:2" x14ac:dyDescent="0.25">
      <c r="A175" s="74" t="s">
        <v>1</v>
      </c>
      <c r="B175" s="74" t="s">
        <v>10756</v>
      </c>
    </row>
    <row r="176" spans="1:2" x14ac:dyDescent="0.25">
      <c r="A176" s="74" t="s">
        <v>1</v>
      </c>
      <c r="B176" s="74" t="s">
        <v>10656</v>
      </c>
    </row>
    <row r="177" spans="1:2" x14ac:dyDescent="0.25">
      <c r="A177" s="74" t="s">
        <v>1</v>
      </c>
      <c r="B177" s="74" t="s">
        <v>10703</v>
      </c>
    </row>
    <row r="178" spans="1:2" x14ac:dyDescent="0.25">
      <c r="A178" s="74" t="s">
        <v>1</v>
      </c>
      <c r="B178" s="74" t="s">
        <v>10736</v>
      </c>
    </row>
    <row r="179" spans="1:2" x14ac:dyDescent="0.25">
      <c r="A179" s="74" t="s">
        <v>1</v>
      </c>
      <c r="B179" s="74" t="s">
        <v>10737</v>
      </c>
    </row>
    <row r="180" spans="1:2" x14ac:dyDescent="0.25">
      <c r="A180" s="74" t="s">
        <v>1</v>
      </c>
      <c r="B180" s="74" t="s">
        <v>10739</v>
      </c>
    </row>
    <row r="181" spans="1:2" x14ac:dyDescent="0.25">
      <c r="A181" s="74" t="s">
        <v>1</v>
      </c>
      <c r="B181" s="74" t="s">
        <v>10740</v>
      </c>
    </row>
    <row r="182" spans="1:2" x14ac:dyDescent="0.25">
      <c r="A182" s="74" t="s">
        <v>1</v>
      </c>
      <c r="B182" s="74" t="s">
        <v>10750</v>
      </c>
    </row>
    <row r="183" spans="1:2" x14ac:dyDescent="0.25">
      <c r="A183" s="74" t="s">
        <v>1</v>
      </c>
      <c r="B183" s="74" t="s">
        <v>10706</v>
      </c>
    </row>
    <row r="184" spans="1:2" x14ac:dyDescent="0.25">
      <c r="A184" s="74" t="s">
        <v>1</v>
      </c>
      <c r="B184" s="74" t="s">
        <v>10741</v>
      </c>
    </row>
    <row r="185" spans="1:2" x14ac:dyDescent="0.25">
      <c r="A185" s="74" t="s">
        <v>1</v>
      </c>
      <c r="B185" s="74" t="s">
        <v>10710</v>
      </c>
    </row>
  </sheetData>
  <sortState ref="A2:B185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7030A0"/>
    <pageSetUpPr fitToPage="1"/>
  </sheetPr>
  <dimension ref="A1:F18"/>
  <sheetViews>
    <sheetView showGridLines="0" zoomScale="180" zoomScaleNormal="180" workbookViewId="0">
      <selection activeCell="G12" sqref="G12"/>
    </sheetView>
  </sheetViews>
  <sheetFormatPr defaultColWidth="9.140625" defaultRowHeight="15" x14ac:dyDescent="0.25"/>
  <cols>
    <col min="1" max="1" width="20.5703125" style="11" customWidth="1"/>
    <col min="2" max="10" width="9.140625" style="11" customWidth="1"/>
    <col min="11" max="16384" width="9.140625" style="11"/>
  </cols>
  <sheetData>
    <row r="1" spans="1:6" x14ac:dyDescent="0.25">
      <c r="A1" s="33">
        <v>811555331</v>
      </c>
      <c r="B1" s="32"/>
      <c r="E1" s="37" t="s">
        <v>1</v>
      </c>
      <c r="F1" s="11">
        <v>1</v>
      </c>
    </row>
    <row r="2" spans="1:6" x14ac:dyDescent="0.25">
      <c r="A2" s="33">
        <v>811555334</v>
      </c>
      <c r="B2" s="34"/>
      <c r="E2" s="37" t="s">
        <v>18</v>
      </c>
      <c r="F2" s="11">
        <v>2</v>
      </c>
    </row>
    <row r="3" spans="1:6" x14ac:dyDescent="0.25">
      <c r="A3" s="33"/>
      <c r="E3" s="37" t="s">
        <v>19</v>
      </c>
      <c r="F3" s="11">
        <v>3</v>
      </c>
    </row>
    <row r="4" spans="1:6" x14ac:dyDescent="0.25">
      <c r="A4" s="33"/>
      <c r="F4" s="11">
        <v>4</v>
      </c>
    </row>
    <row r="5" spans="1:6" x14ac:dyDescent="0.25">
      <c r="A5" s="10"/>
    </row>
    <row r="6" spans="1:6" x14ac:dyDescent="0.25">
      <c r="A6" s="3"/>
    </row>
    <row r="8" spans="1:6" ht="15.75" customHeight="1" x14ac:dyDescent="0.25">
      <c r="A8" s="14"/>
      <c r="B8" s="10" t="s">
        <v>1430</v>
      </c>
      <c r="C8" s="10" t="s">
        <v>1431</v>
      </c>
      <c r="D8" s="25" t="s">
        <v>1432</v>
      </c>
    </row>
    <row r="9" spans="1:6" ht="15.75" customHeight="1" x14ac:dyDescent="0.25">
      <c r="A9" s="14"/>
      <c r="B9" s="22">
        <v>23011</v>
      </c>
      <c r="C9" s="10">
        <v>38481</v>
      </c>
    </row>
    <row r="10" spans="1:6" ht="3.75" customHeight="1" x14ac:dyDescent="0.25"/>
    <row r="11" spans="1:6" ht="15.75" customHeight="1" x14ac:dyDescent="0.25">
      <c r="A11" s="14"/>
      <c r="B11" s="23" t="s">
        <v>1430</v>
      </c>
      <c r="C11" s="23" t="s">
        <v>1431</v>
      </c>
      <c r="D11" s="25" t="s">
        <v>1432</v>
      </c>
    </row>
    <row r="12" spans="1:6" ht="15.75" customHeight="1" x14ac:dyDescent="0.25">
      <c r="B12" s="24" t="s">
        <v>1433</v>
      </c>
      <c r="C12" s="23">
        <v>38487</v>
      </c>
    </row>
    <row r="13" spans="1:6" ht="3.75" customHeight="1" x14ac:dyDescent="0.25">
      <c r="B13" s="15"/>
      <c r="C13" s="14"/>
    </row>
    <row r="14" spans="1:6" ht="15.75" customHeight="1" x14ac:dyDescent="0.25">
      <c r="B14" s="10" t="s">
        <v>1430</v>
      </c>
      <c r="C14" s="10" t="s">
        <v>1431</v>
      </c>
      <c r="D14" s="25" t="s">
        <v>1432</v>
      </c>
    </row>
    <row r="15" spans="1:6" ht="15.75" customHeight="1" x14ac:dyDescent="0.25">
      <c r="B15" s="10">
        <v>51011</v>
      </c>
      <c r="C15" s="10">
        <v>68461</v>
      </c>
    </row>
    <row r="16" spans="1:6" x14ac:dyDescent="0.25">
      <c r="A16" s="84" t="s">
        <v>9297</v>
      </c>
      <c r="B16" s="85">
        <v>18011</v>
      </c>
      <c r="C16" s="85">
        <v>38481</v>
      </c>
    </row>
    <row r="17" spans="1:3" x14ac:dyDescent="0.25">
      <c r="A17" s="84" t="s">
        <v>9298</v>
      </c>
      <c r="B17" s="84" t="s">
        <v>1433</v>
      </c>
      <c r="C17" s="84">
        <v>38487</v>
      </c>
    </row>
    <row r="18" spans="1:3" x14ac:dyDescent="0.25">
      <c r="A18" s="84" t="s">
        <v>9299</v>
      </c>
      <c r="B18" s="84">
        <v>39011</v>
      </c>
      <c r="C18" s="84">
        <v>68461</v>
      </c>
    </row>
  </sheetData>
  <dataValidations disablePrompts="1" count="1">
    <dataValidation allowBlank="1" showInputMessage="1" sqref="B2"/>
  </dataValidations>
  <pageMargins left="0.70866141732283472" right="0.70866141732283472" top="0.74803149606299213" bottom="0.74803149606299213" header="0.31496062992125984" footer="0.31496062992125984"/>
  <pageSetup paperSize="9" fitToHeight="0" orientation="landscape" copies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4" name="Button 14">
              <controlPr defaultSize="0" print="0" autoFill="0" autoPict="0" macro="[0]!Potential_Batches_new">
                <anchor moveWithCells="1" sizeWithCells="1">
                  <from>
                    <xdr:col>1</xdr:col>
                    <xdr:colOff>9525</xdr:colOff>
                    <xdr:row>0</xdr:row>
                    <xdr:rowOff>104775</xdr:rowOff>
                  </from>
                  <to>
                    <xdr:col>3</xdr:col>
                    <xdr:colOff>190500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Button 15">
              <controlPr defaultSize="0" print="0" autoFill="0" autoPict="0" macro="[0]!Potential_Batches_new_prep">
                <anchor moveWithCells="1" sizeWithCells="1">
                  <from>
                    <xdr:col>1</xdr:col>
                    <xdr:colOff>9525</xdr:colOff>
                    <xdr:row>3</xdr:row>
                    <xdr:rowOff>28575</xdr:rowOff>
                  </from>
                  <to>
                    <xdr:col>3</xdr:col>
                    <xdr:colOff>190500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6" name="Button 16">
              <controlPr defaultSize="0" print="0" autoFill="0" autoPict="0" macro="[0]!Potential_Batches_new_Mike">
                <anchor moveWithCells="1" sizeWithCells="1">
                  <from>
                    <xdr:col>3</xdr:col>
                    <xdr:colOff>200025</xdr:colOff>
                    <xdr:row>0</xdr:row>
                    <xdr:rowOff>104775</xdr:rowOff>
                  </from>
                  <to>
                    <xdr:col>4</xdr:col>
                    <xdr:colOff>152400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7" name="Button 17">
              <controlPr defaultSize="0" print="0" autoFill="0" autoPict="0" macro="[0]!Potential_Batches_new_Mike_prep">
                <anchor moveWithCells="1" sizeWithCells="1">
                  <from>
                    <xdr:col>3</xdr:col>
                    <xdr:colOff>200025</xdr:colOff>
                    <xdr:row>3</xdr:row>
                    <xdr:rowOff>28575</xdr:rowOff>
                  </from>
                  <to>
                    <xdr:col>4</xdr:col>
                    <xdr:colOff>152400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8" name="Button 18">
              <controlPr defaultSize="0" print="0" autoFill="0" autoPict="0" macro="[0]!ELR_FXD">
                <anchor moveWithCells="1">
                  <from>
                    <xdr:col>0</xdr:col>
                    <xdr:colOff>0</xdr:colOff>
                    <xdr:row>7</xdr:row>
                    <xdr:rowOff>9525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9" name="Button 19">
              <controlPr defaultSize="0" print="0" autoFill="0" autoPict="0" macro="[0]!ELR_RES_WA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0" name="Button 20">
              <controlPr defaultSize="0" print="0" autoFill="0" autoPict="0" macro="[0]!ELR_RES_NA">
                <anchor moveWithCells="1">
                  <from>
                    <xdr:col>0</xdr:col>
                    <xdr:colOff>0</xdr:colOff>
                    <xdr:row>12</xdr:row>
                    <xdr:rowOff>47625</xdr:rowOff>
                  </from>
                  <to>
                    <xdr:col>1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1" name="Button 21">
              <controlPr defaultSize="0" print="0" autoFill="0" autoPict="0" macro="[0]!Order_Check_Batches_Mike">
                <anchor moveWithCells="1" sizeWithCells="1">
                  <from>
                    <xdr:col>4</xdr:col>
                    <xdr:colOff>609600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R11658"/>
  <sheetViews>
    <sheetView zoomScale="80" zoomScaleNormal="80" workbookViewId="0">
      <pane ySplit="1" topLeftCell="A10904" activePane="bottomLeft" state="frozen"/>
      <selection pane="bottomLeft" activeCell="A2" sqref="A2"/>
    </sheetView>
  </sheetViews>
  <sheetFormatPr defaultRowHeight="15" x14ac:dyDescent="0.25"/>
  <cols>
    <col min="1" max="1" width="8.7109375" style="139" bestFit="1" customWidth="1"/>
    <col min="2" max="2" width="42.85546875" style="151" bestFit="1" customWidth="1"/>
    <col min="3" max="3" width="5.5703125" style="139" bestFit="1" customWidth="1"/>
    <col min="4" max="4" width="6.5703125" style="139" bestFit="1" customWidth="1"/>
    <col min="5" max="5" width="9.85546875" style="194" bestFit="1" customWidth="1"/>
    <col min="6" max="6" width="6.5703125" style="139" bestFit="1" customWidth="1"/>
    <col min="7" max="7" width="8" style="139" bestFit="1" customWidth="1"/>
    <col min="8" max="8" width="7" style="139" bestFit="1" customWidth="1"/>
    <col min="9" max="9" width="8.7109375" style="139" bestFit="1" customWidth="1"/>
    <col min="10" max="12" width="7.140625" style="138" bestFit="1" customWidth="1"/>
    <col min="13" max="13" width="2.28515625" style="138" bestFit="1" customWidth="1"/>
    <col min="14" max="14" width="5.85546875" style="138" bestFit="1" customWidth="1"/>
    <col min="15" max="15" width="14.85546875" style="152" bestFit="1" customWidth="1"/>
    <col min="16" max="16" width="35" style="152" bestFit="1" customWidth="1"/>
    <col min="17" max="17" width="8.140625" style="152" bestFit="1" customWidth="1"/>
    <col min="18" max="18" width="9.85546875" style="153" bestFit="1" customWidth="1"/>
    <col min="19" max="16384" width="9.140625" style="138"/>
  </cols>
  <sheetData>
    <row r="1" spans="1:18" ht="30" customHeight="1" x14ac:dyDescent="0.25">
      <c r="A1" s="129" t="s">
        <v>0</v>
      </c>
      <c r="B1" s="129" t="s">
        <v>2</v>
      </c>
      <c r="C1" s="130" t="s">
        <v>1492</v>
      </c>
      <c r="D1" s="131" t="s">
        <v>3</v>
      </c>
      <c r="E1" s="156" t="s">
        <v>7</v>
      </c>
      <c r="F1" s="131" t="s">
        <v>1</v>
      </c>
      <c r="G1" s="130" t="s">
        <v>11</v>
      </c>
      <c r="H1" s="130" t="s">
        <v>12</v>
      </c>
      <c r="I1" s="131" t="s">
        <v>13</v>
      </c>
      <c r="J1" s="130" t="s">
        <v>1493</v>
      </c>
      <c r="K1" s="130" t="s">
        <v>1494</v>
      </c>
      <c r="L1" s="130" t="s">
        <v>1495</v>
      </c>
      <c r="M1" s="131" t="s">
        <v>10104</v>
      </c>
      <c r="N1" s="131" t="s">
        <v>10681</v>
      </c>
      <c r="O1" s="131" t="s">
        <v>10105</v>
      </c>
      <c r="P1" s="131" t="s">
        <v>9397</v>
      </c>
      <c r="Q1" s="131" t="s">
        <v>10099</v>
      </c>
      <c r="R1" s="144" t="s">
        <v>10100</v>
      </c>
    </row>
    <row r="2" spans="1:18" x14ac:dyDescent="0.25">
      <c r="A2" s="132">
        <v>1000168</v>
      </c>
      <c r="B2" s="145" t="s">
        <v>1496</v>
      </c>
      <c r="C2" s="132">
        <v>200</v>
      </c>
      <c r="D2" s="132" t="s">
        <v>20</v>
      </c>
      <c r="E2" s="186" t="s">
        <v>20</v>
      </c>
      <c r="F2" s="132" t="s">
        <v>20</v>
      </c>
      <c r="G2" s="132" t="s">
        <v>20</v>
      </c>
      <c r="H2" s="132" t="s">
        <v>20</v>
      </c>
      <c r="I2" s="132" t="s">
        <v>20</v>
      </c>
      <c r="J2" s="133">
        <v>1.86</v>
      </c>
      <c r="K2" s="133">
        <v>0.98</v>
      </c>
      <c r="L2" s="133">
        <v>0.61</v>
      </c>
      <c r="M2" s="134" t="str">
        <f t="shared" ref="M2:M65" si="0">HYPERLINK(CONCATENATE("T:\Distribution Centre\RDC Department Shared\Cubiscan photos","\",A2,"-pac.jpg"),"P")</f>
        <v>P</v>
      </c>
      <c r="N2" s="171" t="s">
        <v>10682</v>
      </c>
      <c r="O2" s="146" t="s">
        <v>1562</v>
      </c>
      <c r="P2" s="146" t="s">
        <v>9557</v>
      </c>
      <c r="Q2" s="147" t="s">
        <v>10519</v>
      </c>
      <c r="R2" s="187">
        <v>22</v>
      </c>
    </row>
    <row r="3" spans="1:18" x14ac:dyDescent="0.25">
      <c r="A3" s="135">
        <v>1000171</v>
      </c>
      <c r="B3" s="148" t="s">
        <v>1498</v>
      </c>
      <c r="C3" s="135">
        <v>200</v>
      </c>
      <c r="D3" s="135" t="s">
        <v>20</v>
      </c>
      <c r="E3" s="188" t="s">
        <v>20</v>
      </c>
      <c r="F3" s="135" t="s">
        <v>20</v>
      </c>
      <c r="G3" s="135" t="s">
        <v>20</v>
      </c>
      <c r="H3" s="135" t="s">
        <v>20</v>
      </c>
      <c r="I3" s="135" t="s">
        <v>20</v>
      </c>
      <c r="J3" s="136">
        <v>1.86</v>
      </c>
      <c r="K3" s="136">
        <v>0.98</v>
      </c>
      <c r="L3" s="136">
        <v>0.61</v>
      </c>
      <c r="M3" s="137" t="str">
        <f t="shared" si="0"/>
        <v>P</v>
      </c>
      <c r="N3" s="172" t="s">
        <v>10682</v>
      </c>
      <c r="O3" s="149" t="s">
        <v>1562</v>
      </c>
      <c r="P3" s="149" t="s">
        <v>9557</v>
      </c>
      <c r="Q3" s="150" t="s">
        <v>10519</v>
      </c>
      <c r="R3" s="189">
        <v>20.5</v>
      </c>
    </row>
    <row r="4" spans="1:18" x14ac:dyDescent="0.25">
      <c r="A4" s="132">
        <v>1000212</v>
      </c>
      <c r="B4" s="145" t="s">
        <v>1499</v>
      </c>
      <c r="C4" s="132">
        <v>50</v>
      </c>
      <c r="D4" s="132" t="s">
        <v>20</v>
      </c>
      <c r="E4" s="186" t="s">
        <v>20</v>
      </c>
      <c r="F4" s="132" t="s">
        <v>20</v>
      </c>
      <c r="G4" s="132" t="s">
        <v>20</v>
      </c>
      <c r="H4" s="132" t="s">
        <v>20</v>
      </c>
      <c r="I4" s="132" t="s">
        <v>20</v>
      </c>
      <c r="J4" s="133">
        <v>1.57</v>
      </c>
      <c r="K4" s="133">
        <v>1.62</v>
      </c>
      <c r="L4" s="133">
        <v>1.1499999999999999</v>
      </c>
      <c r="M4" s="134" t="str">
        <f t="shared" si="0"/>
        <v>P</v>
      </c>
      <c r="N4" s="171" t="s">
        <v>10682</v>
      </c>
      <c r="O4" s="146" t="s">
        <v>1562</v>
      </c>
      <c r="P4" s="146" t="s">
        <v>9557</v>
      </c>
      <c r="Q4" s="147" t="s">
        <v>10519</v>
      </c>
      <c r="R4" s="187">
        <v>22.499999999999996</v>
      </c>
    </row>
    <row r="5" spans="1:18" x14ac:dyDescent="0.25">
      <c r="A5" s="135">
        <v>1000225</v>
      </c>
      <c r="B5" s="148" t="s">
        <v>1501</v>
      </c>
      <c r="C5" s="135">
        <v>50</v>
      </c>
      <c r="D5" s="135" t="s">
        <v>20</v>
      </c>
      <c r="E5" s="188" t="s">
        <v>20</v>
      </c>
      <c r="F5" s="135" t="s">
        <v>20</v>
      </c>
      <c r="G5" s="135" t="s">
        <v>20</v>
      </c>
      <c r="H5" s="135" t="s">
        <v>20</v>
      </c>
      <c r="I5" s="135" t="s">
        <v>20</v>
      </c>
      <c r="J5" s="136">
        <v>1.143</v>
      </c>
      <c r="K5" s="136">
        <v>1.524</v>
      </c>
      <c r="L5" s="136">
        <v>0.38100000000000001</v>
      </c>
      <c r="M5" s="137" t="str">
        <f t="shared" si="0"/>
        <v>P</v>
      </c>
      <c r="N5" s="172" t="s">
        <v>10682</v>
      </c>
      <c r="O5" s="149" t="s">
        <v>1562</v>
      </c>
      <c r="P5" s="149" t="s">
        <v>9557</v>
      </c>
      <c r="Q5" s="150" t="s">
        <v>10519</v>
      </c>
      <c r="R5" s="189">
        <v>23.134328358208954</v>
      </c>
    </row>
    <row r="6" spans="1:18" x14ac:dyDescent="0.25">
      <c r="A6" s="132">
        <v>1000228</v>
      </c>
      <c r="B6" s="145" t="s">
        <v>1502</v>
      </c>
      <c r="C6" s="132">
        <v>50</v>
      </c>
      <c r="D6" s="132" t="s">
        <v>20</v>
      </c>
      <c r="E6" s="186" t="s">
        <v>20</v>
      </c>
      <c r="F6" s="132" t="s">
        <v>20</v>
      </c>
      <c r="G6" s="132" t="s">
        <v>20</v>
      </c>
      <c r="H6" s="132" t="s">
        <v>20</v>
      </c>
      <c r="I6" s="132" t="s">
        <v>20</v>
      </c>
      <c r="J6" s="133">
        <v>1.143</v>
      </c>
      <c r="K6" s="133">
        <v>1.524</v>
      </c>
      <c r="L6" s="133">
        <v>0.38100000000000001</v>
      </c>
      <c r="M6" s="134" t="str">
        <f t="shared" si="0"/>
        <v>P</v>
      </c>
      <c r="N6" s="171" t="s">
        <v>10682</v>
      </c>
      <c r="O6" s="146" t="s">
        <v>1562</v>
      </c>
      <c r="P6" s="146" t="s">
        <v>9557</v>
      </c>
      <c r="Q6" s="147" t="s">
        <v>10519</v>
      </c>
      <c r="R6" s="187">
        <v>23.134328358208954</v>
      </c>
    </row>
    <row r="7" spans="1:18" x14ac:dyDescent="0.25">
      <c r="A7" s="135">
        <v>1000230</v>
      </c>
      <c r="B7" s="148" t="s">
        <v>1503</v>
      </c>
      <c r="C7" s="135">
        <v>50</v>
      </c>
      <c r="D7" s="135" t="s">
        <v>20</v>
      </c>
      <c r="E7" s="188" t="s">
        <v>20</v>
      </c>
      <c r="F7" s="135" t="s">
        <v>20</v>
      </c>
      <c r="G7" s="135" t="s">
        <v>20</v>
      </c>
      <c r="H7" s="135" t="s">
        <v>20</v>
      </c>
      <c r="I7" s="135" t="s">
        <v>20</v>
      </c>
      <c r="J7" s="136">
        <v>1.143</v>
      </c>
      <c r="K7" s="136">
        <v>1.524</v>
      </c>
      <c r="L7" s="136">
        <v>0.38100000000000001</v>
      </c>
      <c r="M7" s="137" t="str">
        <f t="shared" si="0"/>
        <v>P</v>
      </c>
      <c r="N7" s="172" t="s">
        <v>10682</v>
      </c>
      <c r="O7" s="149" t="s">
        <v>1562</v>
      </c>
      <c r="P7" s="149" t="s">
        <v>9557</v>
      </c>
      <c r="Q7" s="150" t="s">
        <v>10519</v>
      </c>
      <c r="R7" s="189">
        <v>23.134328358208954</v>
      </c>
    </row>
    <row r="8" spans="1:18" x14ac:dyDescent="0.25">
      <c r="A8" s="132">
        <v>1000242</v>
      </c>
      <c r="B8" s="145" t="s">
        <v>1504</v>
      </c>
      <c r="C8" s="132">
        <v>50</v>
      </c>
      <c r="D8" s="132" t="s">
        <v>20</v>
      </c>
      <c r="E8" s="186" t="s">
        <v>20</v>
      </c>
      <c r="F8" s="132" t="s">
        <v>20</v>
      </c>
      <c r="G8" s="132" t="s">
        <v>20</v>
      </c>
      <c r="H8" s="132" t="s">
        <v>20</v>
      </c>
      <c r="I8" s="132" t="s">
        <v>20</v>
      </c>
      <c r="J8" s="133">
        <v>0.86</v>
      </c>
      <c r="K8" s="133">
        <v>0.4</v>
      </c>
      <c r="L8" s="133">
        <v>0.54</v>
      </c>
      <c r="M8" s="134" t="str">
        <f t="shared" si="0"/>
        <v>P</v>
      </c>
      <c r="N8" s="171" t="s">
        <v>10682</v>
      </c>
      <c r="O8" s="146" t="s">
        <v>1506</v>
      </c>
      <c r="P8" s="146" t="s">
        <v>10690</v>
      </c>
      <c r="Q8" s="147" t="s">
        <v>10519</v>
      </c>
      <c r="R8" s="187">
        <v>12.5</v>
      </c>
    </row>
    <row r="9" spans="1:18" x14ac:dyDescent="0.25">
      <c r="A9" s="135">
        <v>1000248</v>
      </c>
      <c r="B9" s="148" t="s">
        <v>1505</v>
      </c>
      <c r="C9" s="135">
        <v>50</v>
      </c>
      <c r="D9" s="135">
        <v>99</v>
      </c>
      <c r="E9" s="188" t="s">
        <v>21</v>
      </c>
      <c r="F9" s="135" t="s">
        <v>20</v>
      </c>
      <c r="G9" s="135" t="s">
        <v>20</v>
      </c>
      <c r="H9" s="135">
        <v>170</v>
      </c>
      <c r="I9" s="135">
        <v>2</v>
      </c>
      <c r="J9" s="136">
        <v>0.86</v>
      </c>
      <c r="K9" s="136">
        <v>0.4</v>
      </c>
      <c r="L9" s="136">
        <v>0.54</v>
      </c>
      <c r="M9" s="137" t="str">
        <f t="shared" si="0"/>
        <v>P</v>
      </c>
      <c r="N9" s="172" t="s">
        <v>10682</v>
      </c>
      <c r="O9" s="149" t="s">
        <v>1506</v>
      </c>
      <c r="P9" s="149" t="s">
        <v>10690</v>
      </c>
      <c r="Q9" s="150" t="s">
        <v>10519</v>
      </c>
      <c r="R9" s="189">
        <v>12.5</v>
      </c>
    </row>
    <row r="10" spans="1:18" x14ac:dyDescent="0.25">
      <c r="A10" s="132">
        <v>1000251</v>
      </c>
      <c r="B10" s="145" t="s">
        <v>1507</v>
      </c>
      <c r="C10" s="132">
        <v>50</v>
      </c>
      <c r="D10" s="132" t="s">
        <v>20</v>
      </c>
      <c r="E10" s="186" t="s">
        <v>20</v>
      </c>
      <c r="F10" s="132" t="s">
        <v>20</v>
      </c>
      <c r="G10" s="132" t="s">
        <v>20</v>
      </c>
      <c r="H10" s="132" t="s">
        <v>20</v>
      </c>
      <c r="I10" s="132" t="s">
        <v>20</v>
      </c>
      <c r="J10" s="133">
        <v>0.86</v>
      </c>
      <c r="K10" s="133">
        <v>0.4</v>
      </c>
      <c r="L10" s="133">
        <v>0.54</v>
      </c>
      <c r="M10" s="134" t="str">
        <f t="shared" si="0"/>
        <v>P</v>
      </c>
      <c r="N10" s="171" t="s">
        <v>10682</v>
      </c>
      <c r="O10" s="146" t="s">
        <v>1506</v>
      </c>
      <c r="P10" s="146" t="s">
        <v>10690</v>
      </c>
      <c r="Q10" s="147" t="s">
        <v>10519</v>
      </c>
      <c r="R10" s="187">
        <v>12.5</v>
      </c>
    </row>
    <row r="11" spans="1:18" x14ac:dyDescent="0.25">
      <c r="A11" s="135">
        <v>1000271</v>
      </c>
      <c r="B11" s="148" t="s">
        <v>1496</v>
      </c>
      <c r="C11" s="135">
        <v>50</v>
      </c>
      <c r="D11" s="135" t="s">
        <v>20</v>
      </c>
      <c r="E11" s="188" t="s">
        <v>20</v>
      </c>
      <c r="F11" s="135" t="s">
        <v>20</v>
      </c>
      <c r="G11" s="135" t="s">
        <v>20</v>
      </c>
      <c r="H11" s="135" t="s">
        <v>20</v>
      </c>
      <c r="I11" s="135" t="s">
        <v>20</v>
      </c>
      <c r="J11" s="136">
        <v>1.06</v>
      </c>
      <c r="K11" s="136">
        <v>0.53</v>
      </c>
      <c r="L11" s="136">
        <v>0.69</v>
      </c>
      <c r="M11" s="137" t="str">
        <f t="shared" si="0"/>
        <v>P</v>
      </c>
      <c r="N11" s="172" t="s">
        <v>10682</v>
      </c>
      <c r="O11" s="149" t="s">
        <v>1506</v>
      </c>
      <c r="P11" s="149" t="s">
        <v>10690</v>
      </c>
      <c r="Q11" s="150" t="s">
        <v>10519</v>
      </c>
      <c r="R11" s="189">
        <v>7.5</v>
      </c>
    </row>
    <row r="12" spans="1:18" x14ac:dyDescent="0.25">
      <c r="A12" s="132">
        <v>1000281</v>
      </c>
      <c r="B12" s="145" t="s">
        <v>1508</v>
      </c>
      <c r="C12" s="132">
        <v>50</v>
      </c>
      <c r="D12" s="132" t="s">
        <v>20</v>
      </c>
      <c r="E12" s="186" t="s">
        <v>20</v>
      </c>
      <c r="F12" s="132" t="s">
        <v>20</v>
      </c>
      <c r="G12" s="132" t="s">
        <v>20</v>
      </c>
      <c r="H12" s="132" t="s">
        <v>20</v>
      </c>
      <c r="I12" s="132" t="s">
        <v>20</v>
      </c>
      <c r="J12" s="133">
        <v>0.57099999999999995</v>
      </c>
      <c r="K12" s="133">
        <v>0.88900000000000001</v>
      </c>
      <c r="L12" s="133">
        <v>0.6</v>
      </c>
      <c r="M12" s="134" t="str">
        <f t="shared" si="0"/>
        <v>P</v>
      </c>
      <c r="N12" s="171" t="s">
        <v>10682</v>
      </c>
      <c r="O12" s="146" t="s">
        <v>1562</v>
      </c>
      <c r="P12" s="146" t="s">
        <v>9557</v>
      </c>
      <c r="Q12" s="147" t="s">
        <v>10519</v>
      </c>
      <c r="R12" s="187">
        <v>37.31343283582089</v>
      </c>
    </row>
    <row r="13" spans="1:18" x14ac:dyDescent="0.25">
      <c r="A13" s="135">
        <v>1000292</v>
      </c>
      <c r="B13" s="148" t="s">
        <v>1509</v>
      </c>
      <c r="C13" s="135">
        <v>50</v>
      </c>
      <c r="D13" s="135" t="s">
        <v>20</v>
      </c>
      <c r="E13" s="188" t="s">
        <v>20</v>
      </c>
      <c r="F13" s="135" t="s">
        <v>20</v>
      </c>
      <c r="G13" s="135" t="s">
        <v>20</v>
      </c>
      <c r="H13" s="135" t="s">
        <v>20</v>
      </c>
      <c r="I13" s="135" t="s">
        <v>20</v>
      </c>
      <c r="J13" s="136">
        <v>0.57099999999999995</v>
      </c>
      <c r="K13" s="136">
        <v>0.88900000000000001</v>
      </c>
      <c r="L13" s="136">
        <v>0.6</v>
      </c>
      <c r="M13" s="137" t="str">
        <f t="shared" si="0"/>
        <v>P</v>
      </c>
      <c r="N13" s="172" t="s">
        <v>10682</v>
      </c>
      <c r="O13" s="149" t="s">
        <v>1562</v>
      </c>
      <c r="P13" s="149" t="s">
        <v>9557</v>
      </c>
      <c r="Q13" s="150" t="s">
        <v>10519</v>
      </c>
      <c r="R13" s="189">
        <v>37.31343283582089</v>
      </c>
    </row>
    <row r="14" spans="1:18" x14ac:dyDescent="0.25">
      <c r="A14" s="132">
        <v>1000304</v>
      </c>
      <c r="B14" s="145" t="s">
        <v>1496</v>
      </c>
      <c r="C14" s="132">
        <v>50</v>
      </c>
      <c r="D14" s="132" t="s">
        <v>20</v>
      </c>
      <c r="E14" s="186" t="s">
        <v>20</v>
      </c>
      <c r="F14" s="132" t="s">
        <v>20</v>
      </c>
      <c r="G14" s="132" t="s">
        <v>20</v>
      </c>
      <c r="H14" s="132" t="s">
        <v>20</v>
      </c>
      <c r="I14" s="132" t="s">
        <v>20</v>
      </c>
      <c r="J14" s="133">
        <v>0.92</v>
      </c>
      <c r="K14" s="133">
        <v>0.53</v>
      </c>
      <c r="L14" s="133">
        <v>1.3</v>
      </c>
      <c r="M14" s="134" t="str">
        <f t="shared" si="0"/>
        <v>P</v>
      </c>
      <c r="N14" s="171" t="s">
        <v>10682</v>
      </c>
      <c r="O14" s="146" t="s">
        <v>1506</v>
      </c>
      <c r="P14" s="146" t="s">
        <v>10690</v>
      </c>
      <c r="Q14" s="147" t="s">
        <v>10519</v>
      </c>
      <c r="R14" s="187">
        <v>7.0000000000000009</v>
      </c>
    </row>
    <row r="15" spans="1:18" x14ac:dyDescent="0.25">
      <c r="A15" s="135">
        <v>1000305</v>
      </c>
      <c r="B15" s="148" t="s">
        <v>1510</v>
      </c>
      <c r="C15" s="135">
        <v>200</v>
      </c>
      <c r="D15" s="135">
        <v>500</v>
      </c>
      <c r="E15" s="188" t="s">
        <v>21</v>
      </c>
      <c r="F15" s="135" t="s">
        <v>20</v>
      </c>
      <c r="G15" s="135" t="s">
        <v>20</v>
      </c>
      <c r="H15" s="135">
        <v>40</v>
      </c>
      <c r="I15" s="135">
        <v>3</v>
      </c>
      <c r="J15" s="136">
        <v>1.85</v>
      </c>
      <c r="K15" s="136">
        <v>0.98</v>
      </c>
      <c r="L15" s="136">
        <v>0.57999999999999996</v>
      </c>
      <c r="M15" s="137" t="str">
        <f t="shared" si="0"/>
        <v>P</v>
      </c>
      <c r="N15" s="172" t="s">
        <v>10682</v>
      </c>
      <c r="O15" s="149" t="s">
        <v>1506</v>
      </c>
      <c r="P15" s="149" t="s">
        <v>10690</v>
      </c>
      <c r="Q15" s="150" t="s">
        <v>10519</v>
      </c>
      <c r="R15" s="189">
        <v>28.000000000000004</v>
      </c>
    </row>
    <row r="16" spans="1:18" x14ac:dyDescent="0.25">
      <c r="A16" s="132">
        <v>1000319</v>
      </c>
      <c r="B16" s="145" t="s">
        <v>1511</v>
      </c>
      <c r="C16" s="132">
        <v>50</v>
      </c>
      <c r="D16" s="132" t="s">
        <v>20</v>
      </c>
      <c r="E16" s="186" t="s">
        <v>20</v>
      </c>
      <c r="F16" s="132" t="s">
        <v>20</v>
      </c>
      <c r="G16" s="132" t="s">
        <v>20</v>
      </c>
      <c r="H16" s="132" t="s">
        <v>20</v>
      </c>
      <c r="I16" s="132" t="s">
        <v>20</v>
      </c>
      <c r="J16" s="133">
        <v>1E-3</v>
      </c>
      <c r="K16" s="133">
        <v>1E-3</v>
      </c>
      <c r="L16" s="133">
        <v>1E-3</v>
      </c>
      <c r="M16" s="134" t="str">
        <f t="shared" si="0"/>
        <v>P</v>
      </c>
      <c r="N16" s="171" t="s">
        <v>10682</v>
      </c>
      <c r="O16" s="146" t="s">
        <v>1506</v>
      </c>
      <c r="P16" s="146" t="s">
        <v>10690</v>
      </c>
      <c r="Q16" s="147" t="s">
        <v>10519</v>
      </c>
      <c r="R16" s="187">
        <v>15</v>
      </c>
    </row>
    <row r="17" spans="1:18" x14ac:dyDescent="0.25">
      <c r="A17" s="135">
        <v>1000325</v>
      </c>
      <c r="B17" s="148" t="s">
        <v>1512</v>
      </c>
      <c r="C17" s="135">
        <v>50</v>
      </c>
      <c r="D17" s="135" t="s">
        <v>20</v>
      </c>
      <c r="E17" s="188" t="s">
        <v>20</v>
      </c>
      <c r="F17" s="135" t="s">
        <v>20</v>
      </c>
      <c r="G17" s="135">
        <v>112</v>
      </c>
      <c r="H17" s="135" t="s">
        <v>20</v>
      </c>
      <c r="I17" s="135" t="s">
        <v>20</v>
      </c>
      <c r="J17" s="136">
        <v>1.05</v>
      </c>
      <c r="K17" s="136">
        <v>0.65</v>
      </c>
      <c r="L17" s="136">
        <v>0.54</v>
      </c>
      <c r="M17" s="137" t="str">
        <f t="shared" si="0"/>
        <v>P</v>
      </c>
      <c r="N17" s="172" t="s">
        <v>10682</v>
      </c>
      <c r="O17" s="149" t="s">
        <v>1506</v>
      </c>
      <c r="P17" s="149" t="s">
        <v>10690</v>
      </c>
      <c r="Q17" s="150" t="s">
        <v>10519</v>
      </c>
      <c r="R17" s="189">
        <v>38</v>
      </c>
    </row>
    <row r="18" spans="1:18" x14ac:dyDescent="0.25">
      <c r="A18" s="132">
        <v>1000334</v>
      </c>
      <c r="B18" s="145" t="s">
        <v>1513</v>
      </c>
      <c r="C18" s="132">
        <v>250</v>
      </c>
      <c r="D18" s="132" t="s">
        <v>20</v>
      </c>
      <c r="E18" s="186" t="s">
        <v>20</v>
      </c>
      <c r="F18" s="132" t="s">
        <v>20</v>
      </c>
      <c r="G18" s="132" t="s">
        <v>20</v>
      </c>
      <c r="H18" s="132" t="s">
        <v>20</v>
      </c>
      <c r="I18" s="132" t="s">
        <v>20</v>
      </c>
      <c r="J18" s="133">
        <v>1E-3</v>
      </c>
      <c r="K18" s="133">
        <v>1E-3</v>
      </c>
      <c r="L18" s="133">
        <v>1E-3</v>
      </c>
      <c r="M18" s="134" t="str">
        <f t="shared" si="0"/>
        <v>P</v>
      </c>
      <c r="N18" s="171" t="s">
        <v>10682</v>
      </c>
      <c r="O18" s="146" t="s">
        <v>1506</v>
      </c>
      <c r="P18" s="146" t="s">
        <v>10690</v>
      </c>
      <c r="Q18" s="147" t="s">
        <v>10519</v>
      </c>
      <c r="R18" s="187">
        <v>0.01</v>
      </c>
    </row>
    <row r="19" spans="1:18" x14ac:dyDescent="0.25">
      <c r="A19" s="135">
        <v>1000341</v>
      </c>
      <c r="B19" s="148" t="s">
        <v>1514</v>
      </c>
      <c r="C19" s="135">
        <v>50</v>
      </c>
      <c r="D19" s="135" t="s">
        <v>20</v>
      </c>
      <c r="E19" s="188" t="s">
        <v>20</v>
      </c>
      <c r="F19" s="135" t="s">
        <v>20</v>
      </c>
      <c r="G19" s="135" t="s">
        <v>20</v>
      </c>
      <c r="H19" s="135" t="s">
        <v>20</v>
      </c>
      <c r="I19" s="135" t="s">
        <v>20</v>
      </c>
      <c r="J19" s="136">
        <v>0.57099999999999995</v>
      </c>
      <c r="K19" s="136">
        <v>0.88900000000000001</v>
      </c>
      <c r="L19" s="136">
        <v>0.6</v>
      </c>
      <c r="M19" s="137" t="str">
        <f t="shared" si="0"/>
        <v>P</v>
      </c>
      <c r="N19" s="172" t="s">
        <v>10682</v>
      </c>
      <c r="O19" s="149" t="s">
        <v>1562</v>
      </c>
      <c r="P19" s="149" t="s">
        <v>9557</v>
      </c>
      <c r="Q19" s="150" t="s">
        <v>10519</v>
      </c>
      <c r="R19" s="189">
        <v>37.31343283582089</v>
      </c>
    </row>
    <row r="20" spans="1:18" x14ac:dyDescent="0.25">
      <c r="A20" s="132">
        <v>1000352</v>
      </c>
      <c r="B20" s="145" t="s">
        <v>1515</v>
      </c>
      <c r="C20" s="132">
        <v>50</v>
      </c>
      <c r="D20" s="132" t="s">
        <v>20</v>
      </c>
      <c r="E20" s="186" t="s">
        <v>20</v>
      </c>
      <c r="F20" s="132" t="s">
        <v>20</v>
      </c>
      <c r="G20" s="132" t="s">
        <v>20</v>
      </c>
      <c r="H20" s="132" t="s">
        <v>20</v>
      </c>
      <c r="I20" s="132" t="s">
        <v>20</v>
      </c>
      <c r="J20" s="133">
        <v>0.57099999999999995</v>
      </c>
      <c r="K20" s="133">
        <v>0.88900000000000001</v>
      </c>
      <c r="L20" s="133">
        <v>0.6</v>
      </c>
      <c r="M20" s="134" t="str">
        <f t="shared" si="0"/>
        <v>P</v>
      </c>
      <c r="N20" s="171" t="s">
        <v>10682</v>
      </c>
      <c r="O20" s="146" t="s">
        <v>1562</v>
      </c>
      <c r="P20" s="146" t="s">
        <v>9557</v>
      </c>
      <c r="Q20" s="147" t="s">
        <v>10519</v>
      </c>
      <c r="R20" s="187">
        <v>37.31343283582089</v>
      </c>
    </row>
    <row r="21" spans="1:18" x14ac:dyDescent="0.25">
      <c r="A21" s="135">
        <v>1000353</v>
      </c>
      <c r="B21" s="148" t="s">
        <v>1516</v>
      </c>
      <c r="C21" s="135">
        <v>50</v>
      </c>
      <c r="D21" s="135" t="s">
        <v>20</v>
      </c>
      <c r="E21" s="188" t="s">
        <v>20</v>
      </c>
      <c r="F21" s="135" t="s">
        <v>20</v>
      </c>
      <c r="G21" s="135" t="s">
        <v>20</v>
      </c>
      <c r="H21" s="135" t="s">
        <v>20</v>
      </c>
      <c r="I21" s="135" t="s">
        <v>20</v>
      </c>
      <c r="J21" s="136">
        <v>0.57099999999999995</v>
      </c>
      <c r="K21" s="136">
        <v>0.88900000000000001</v>
      </c>
      <c r="L21" s="136">
        <v>0.6</v>
      </c>
      <c r="M21" s="137" t="str">
        <f t="shared" si="0"/>
        <v>P</v>
      </c>
      <c r="N21" s="172" t="s">
        <v>10682</v>
      </c>
      <c r="O21" s="149" t="s">
        <v>1562</v>
      </c>
      <c r="P21" s="149" t="s">
        <v>9557</v>
      </c>
      <c r="Q21" s="150" t="s">
        <v>10519</v>
      </c>
      <c r="R21" s="189">
        <v>37.31343283582089</v>
      </c>
    </row>
    <row r="22" spans="1:18" x14ac:dyDescent="0.25">
      <c r="A22" s="132">
        <v>1000354</v>
      </c>
      <c r="B22" s="145" t="s">
        <v>1517</v>
      </c>
      <c r="C22" s="132">
        <v>50</v>
      </c>
      <c r="D22" s="132" t="s">
        <v>20</v>
      </c>
      <c r="E22" s="186" t="s">
        <v>20</v>
      </c>
      <c r="F22" s="132" t="s">
        <v>20</v>
      </c>
      <c r="G22" s="132" t="s">
        <v>20</v>
      </c>
      <c r="H22" s="132" t="s">
        <v>20</v>
      </c>
      <c r="I22" s="132" t="s">
        <v>20</v>
      </c>
      <c r="J22" s="133">
        <v>0.57099999999999995</v>
      </c>
      <c r="K22" s="133">
        <v>0.88900000000000001</v>
      </c>
      <c r="L22" s="133">
        <v>0.6</v>
      </c>
      <c r="M22" s="134" t="str">
        <f t="shared" si="0"/>
        <v>P</v>
      </c>
      <c r="N22" s="171" t="s">
        <v>10682</v>
      </c>
      <c r="O22" s="146" t="s">
        <v>1562</v>
      </c>
      <c r="P22" s="146" t="s">
        <v>9557</v>
      </c>
      <c r="Q22" s="147" t="s">
        <v>10519</v>
      </c>
      <c r="R22" s="187">
        <v>37.31343283582089</v>
      </c>
    </row>
    <row r="23" spans="1:18" x14ac:dyDescent="0.25">
      <c r="A23" s="135">
        <v>1000358</v>
      </c>
      <c r="B23" s="148" t="s">
        <v>1518</v>
      </c>
      <c r="C23" s="135">
        <v>50</v>
      </c>
      <c r="D23" s="135" t="s">
        <v>20</v>
      </c>
      <c r="E23" s="188" t="s">
        <v>20</v>
      </c>
      <c r="F23" s="135" t="s">
        <v>20</v>
      </c>
      <c r="G23" s="135" t="s">
        <v>20</v>
      </c>
      <c r="H23" s="135" t="s">
        <v>20</v>
      </c>
      <c r="I23" s="135" t="s">
        <v>20</v>
      </c>
      <c r="J23" s="136">
        <v>0.57099999999999995</v>
      </c>
      <c r="K23" s="136">
        <v>0.88900000000000001</v>
      </c>
      <c r="L23" s="136">
        <v>0.6</v>
      </c>
      <c r="M23" s="137" t="str">
        <f t="shared" si="0"/>
        <v>P</v>
      </c>
      <c r="N23" s="172" t="s">
        <v>10682</v>
      </c>
      <c r="O23" s="149" t="s">
        <v>1562</v>
      </c>
      <c r="P23" s="149" t="s">
        <v>9557</v>
      </c>
      <c r="Q23" s="150" t="s">
        <v>10519</v>
      </c>
      <c r="R23" s="189">
        <v>37.31343283582089</v>
      </c>
    </row>
    <row r="24" spans="1:18" x14ac:dyDescent="0.25">
      <c r="A24" s="132">
        <v>1000360</v>
      </c>
      <c r="B24" s="145" t="s">
        <v>1519</v>
      </c>
      <c r="C24" s="132">
        <v>50</v>
      </c>
      <c r="D24" s="132" t="s">
        <v>20</v>
      </c>
      <c r="E24" s="186" t="s">
        <v>20</v>
      </c>
      <c r="F24" s="132" t="s">
        <v>20</v>
      </c>
      <c r="G24" s="132" t="s">
        <v>20</v>
      </c>
      <c r="H24" s="132" t="s">
        <v>20</v>
      </c>
      <c r="I24" s="132" t="s">
        <v>20</v>
      </c>
      <c r="J24" s="133">
        <v>0.57099999999999995</v>
      </c>
      <c r="K24" s="133">
        <v>0.88900000000000001</v>
      </c>
      <c r="L24" s="133">
        <v>0.6</v>
      </c>
      <c r="M24" s="134" t="str">
        <f t="shared" si="0"/>
        <v>P</v>
      </c>
      <c r="N24" s="171" t="s">
        <v>10682</v>
      </c>
      <c r="O24" s="146" t="s">
        <v>1562</v>
      </c>
      <c r="P24" s="146" t="s">
        <v>9557</v>
      </c>
      <c r="Q24" s="147" t="s">
        <v>10519</v>
      </c>
      <c r="R24" s="187">
        <v>37.31343283582089</v>
      </c>
    </row>
    <row r="25" spans="1:18" x14ac:dyDescent="0.25">
      <c r="A25" s="135">
        <v>1000364</v>
      </c>
      <c r="B25" s="148" t="s">
        <v>1520</v>
      </c>
      <c r="C25" s="135">
        <v>50</v>
      </c>
      <c r="D25" s="135" t="s">
        <v>20</v>
      </c>
      <c r="E25" s="188" t="s">
        <v>20</v>
      </c>
      <c r="F25" s="135" t="s">
        <v>20</v>
      </c>
      <c r="G25" s="135" t="s">
        <v>20</v>
      </c>
      <c r="H25" s="135" t="s">
        <v>20</v>
      </c>
      <c r="I25" s="135" t="s">
        <v>20</v>
      </c>
      <c r="J25" s="136">
        <v>0.57099999999999995</v>
      </c>
      <c r="K25" s="136">
        <v>0.88900000000000001</v>
      </c>
      <c r="L25" s="136">
        <v>0.6</v>
      </c>
      <c r="M25" s="137" t="str">
        <f t="shared" si="0"/>
        <v>P</v>
      </c>
      <c r="N25" s="172" t="s">
        <v>10682</v>
      </c>
      <c r="O25" s="149" t="s">
        <v>1562</v>
      </c>
      <c r="P25" s="149" t="s">
        <v>9557</v>
      </c>
      <c r="Q25" s="150" t="s">
        <v>10519</v>
      </c>
      <c r="R25" s="189">
        <v>37.31343283582089</v>
      </c>
    </row>
    <row r="26" spans="1:18" x14ac:dyDescent="0.25">
      <c r="A26" s="132">
        <v>1000377</v>
      </c>
      <c r="B26" s="145" t="s">
        <v>1521</v>
      </c>
      <c r="C26" s="132">
        <v>50</v>
      </c>
      <c r="D26" s="132">
        <v>500</v>
      </c>
      <c r="E26" s="186" t="s">
        <v>21</v>
      </c>
      <c r="F26" s="132" t="s">
        <v>20</v>
      </c>
      <c r="G26" s="132" t="s">
        <v>20</v>
      </c>
      <c r="H26" s="132">
        <v>170</v>
      </c>
      <c r="I26" s="132">
        <v>2</v>
      </c>
      <c r="J26" s="133">
        <v>1.05</v>
      </c>
      <c r="K26" s="133">
        <v>0.51</v>
      </c>
      <c r="L26" s="133">
        <v>0.65</v>
      </c>
      <c r="M26" s="134" t="str">
        <f t="shared" si="0"/>
        <v>P</v>
      </c>
      <c r="N26" s="171" t="s">
        <v>10682</v>
      </c>
      <c r="O26" s="146" t="s">
        <v>1506</v>
      </c>
      <c r="P26" s="146" t="s">
        <v>10690</v>
      </c>
      <c r="Q26" s="147" t="s">
        <v>10519</v>
      </c>
      <c r="R26" s="187">
        <v>11.5</v>
      </c>
    </row>
    <row r="27" spans="1:18" x14ac:dyDescent="0.25">
      <c r="A27" s="135">
        <v>1000378</v>
      </c>
      <c r="B27" s="148" t="s">
        <v>1522</v>
      </c>
      <c r="C27" s="135">
        <v>50</v>
      </c>
      <c r="D27" s="135">
        <v>500</v>
      </c>
      <c r="E27" s="188" t="s">
        <v>21</v>
      </c>
      <c r="F27" s="135" t="s">
        <v>20</v>
      </c>
      <c r="G27" s="135" t="s">
        <v>20</v>
      </c>
      <c r="H27" s="135">
        <v>170</v>
      </c>
      <c r="I27" s="135">
        <v>2</v>
      </c>
      <c r="J27" s="136">
        <v>1.05</v>
      </c>
      <c r="K27" s="136">
        <v>0.51</v>
      </c>
      <c r="L27" s="136">
        <v>0.65</v>
      </c>
      <c r="M27" s="137" t="str">
        <f t="shared" si="0"/>
        <v>P</v>
      </c>
      <c r="N27" s="172" t="s">
        <v>10682</v>
      </c>
      <c r="O27" s="149" t="s">
        <v>1506</v>
      </c>
      <c r="P27" s="149" t="s">
        <v>10690</v>
      </c>
      <c r="Q27" s="150" t="s">
        <v>10519</v>
      </c>
      <c r="R27" s="189">
        <v>11.5</v>
      </c>
    </row>
    <row r="28" spans="1:18" x14ac:dyDescent="0.25">
      <c r="A28" s="132">
        <v>1000381</v>
      </c>
      <c r="B28" s="145" t="s">
        <v>1523</v>
      </c>
      <c r="C28" s="132">
        <v>50</v>
      </c>
      <c r="D28" s="132" t="s">
        <v>20</v>
      </c>
      <c r="E28" s="186" t="s">
        <v>21</v>
      </c>
      <c r="F28" s="132" t="s">
        <v>20</v>
      </c>
      <c r="G28" s="132">
        <v>115</v>
      </c>
      <c r="H28" s="132">
        <v>150</v>
      </c>
      <c r="I28" s="132">
        <v>2</v>
      </c>
      <c r="J28" s="133">
        <v>1.04</v>
      </c>
      <c r="K28" s="133">
        <v>0.53</v>
      </c>
      <c r="L28" s="133">
        <v>0.69</v>
      </c>
      <c r="M28" s="134" t="str">
        <f t="shared" si="0"/>
        <v>P</v>
      </c>
      <c r="N28" s="171" t="s">
        <v>10682</v>
      </c>
      <c r="O28" s="146" t="s">
        <v>1506</v>
      </c>
      <c r="P28" s="146" t="s">
        <v>10690</v>
      </c>
      <c r="Q28" s="147" t="s">
        <v>10519</v>
      </c>
      <c r="R28" s="187">
        <v>12</v>
      </c>
    </row>
    <row r="29" spans="1:18" x14ac:dyDescent="0.25">
      <c r="A29" s="135">
        <v>1000382</v>
      </c>
      <c r="B29" s="148" t="s">
        <v>1524</v>
      </c>
      <c r="C29" s="135">
        <v>200</v>
      </c>
      <c r="D29" s="135">
        <v>100</v>
      </c>
      <c r="E29" s="188" t="s">
        <v>21</v>
      </c>
      <c r="F29" s="135" t="s">
        <v>20</v>
      </c>
      <c r="G29" s="135">
        <v>32</v>
      </c>
      <c r="H29" s="135">
        <v>40</v>
      </c>
      <c r="I29" s="135">
        <v>3</v>
      </c>
      <c r="J29" s="136">
        <v>1.85</v>
      </c>
      <c r="K29" s="136">
        <v>0.98</v>
      </c>
      <c r="L29" s="136">
        <v>0.57999999999999996</v>
      </c>
      <c r="M29" s="137" t="str">
        <f t="shared" si="0"/>
        <v>P</v>
      </c>
      <c r="N29" s="172" t="s">
        <v>10682</v>
      </c>
      <c r="O29" s="149" t="s">
        <v>1506</v>
      </c>
      <c r="P29" s="149" t="s">
        <v>10690</v>
      </c>
      <c r="Q29" s="150" t="s">
        <v>10519</v>
      </c>
      <c r="R29" s="189">
        <v>118</v>
      </c>
    </row>
    <row r="30" spans="1:18" x14ac:dyDescent="0.25">
      <c r="A30" s="132">
        <v>1000384</v>
      </c>
      <c r="B30" s="145" t="s">
        <v>1525</v>
      </c>
      <c r="C30" s="132">
        <v>200</v>
      </c>
      <c r="D30" s="132" t="s">
        <v>20</v>
      </c>
      <c r="E30" s="186" t="s">
        <v>21</v>
      </c>
      <c r="F30" s="132" t="s">
        <v>20</v>
      </c>
      <c r="G30" s="132" t="s">
        <v>20</v>
      </c>
      <c r="H30" s="132">
        <v>40</v>
      </c>
      <c r="I30" s="132">
        <v>2</v>
      </c>
      <c r="J30" s="133">
        <v>1.85</v>
      </c>
      <c r="K30" s="133">
        <v>0.98</v>
      </c>
      <c r="L30" s="133">
        <v>0.57999999999999996</v>
      </c>
      <c r="M30" s="134" t="str">
        <f t="shared" si="0"/>
        <v>P</v>
      </c>
      <c r="N30" s="171" t="s">
        <v>10682</v>
      </c>
      <c r="O30" s="146" t="s">
        <v>1506</v>
      </c>
      <c r="P30" s="146" t="s">
        <v>10690</v>
      </c>
      <c r="Q30" s="147" t="s">
        <v>10519</v>
      </c>
      <c r="R30" s="187">
        <v>30</v>
      </c>
    </row>
    <row r="31" spans="1:18" x14ac:dyDescent="0.25">
      <c r="A31" s="135">
        <v>1000401</v>
      </c>
      <c r="B31" s="148" t="s">
        <v>1526</v>
      </c>
      <c r="C31" s="135">
        <v>200</v>
      </c>
      <c r="D31" s="135" t="s">
        <v>20</v>
      </c>
      <c r="E31" s="188" t="s">
        <v>20</v>
      </c>
      <c r="F31" s="135" t="s">
        <v>20</v>
      </c>
      <c r="G31" s="135" t="s">
        <v>20</v>
      </c>
      <c r="H31" s="135" t="s">
        <v>20</v>
      </c>
      <c r="I31" s="135" t="s">
        <v>20</v>
      </c>
      <c r="J31" s="136">
        <v>1.85</v>
      </c>
      <c r="K31" s="136">
        <v>0.98</v>
      </c>
      <c r="L31" s="136">
        <v>0.57999999999999996</v>
      </c>
      <c r="M31" s="137" t="str">
        <f t="shared" si="0"/>
        <v>P</v>
      </c>
      <c r="N31" s="172" t="s">
        <v>10682</v>
      </c>
      <c r="O31" s="149" t="s">
        <v>1506</v>
      </c>
      <c r="P31" s="149" t="s">
        <v>10690</v>
      </c>
      <c r="Q31" s="150" t="s">
        <v>10519</v>
      </c>
      <c r="R31" s="189">
        <v>34</v>
      </c>
    </row>
    <row r="32" spans="1:18" x14ac:dyDescent="0.25">
      <c r="A32" s="132">
        <v>1000403</v>
      </c>
      <c r="B32" s="145" t="s">
        <v>1527</v>
      </c>
      <c r="C32" s="132">
        <v>200</v>
      </c>
      <c r="D32" s="132">
        <v>100</v>
      </c>
      <c r="E32" s="186" t="s">
        <v>21</v>
      </c>
      <c r="F32" s="132" t="s">
        <v>20</v>
      </c>
      <c r="G32" s="132">
        <v>32</v>
      </c>
      <c r="H32" s="132">
        <v>40</v>
      </c>
      <c r="I32" s="132">
        <v>2</v>
      </c>
      <c r="J32" s="133">
        <v>1.04</v>
      </c>
      <c r="K32" s="133">
        <v>0.66</v>
      </c>
      <c r="L32" s="133">
        <v>0.55000000000000004</v>
      </c>
      <c r="M32" s="134" t="str">
        <f t="shared" si="0"/>
        <v>P</v>
      </c>
      <c r="N32" s="171" t="s">
        <v>10682</v>
      </c>
      <c r="O32" s="146" t="s">
        <v>1506</v>
      </c>
      <c r="P32" s="146" t="s">
        <v>10690</v>
      </c>
      <c r="Q32" s="147" t="s">
        <v>10519</v>
      </c>
      <c r="R32" s="187">
        <v>42</v>
      </c>
    </row>
    <row r="33" spans="1:18" x14ac:dyDescent="0.25">
      <c r="A33" s="135">
        <v>1000414</v>
      </c>
      <c r="B33" s="148" t="s">
        <v>1528</v>
      </c>
      <c r="C33" s="135">
        <v>200</v>
      </c>
      <c r="D33" s="135" t="s">
        <v>20</v>
      </c>
      <c r="E33" s="188" t="s">
        <v>20</v>
      </c>
      <c r="F33" s="135" t="s">
        <v>20</v>
      </c>
      <c r="G33" s="135" t="s">
        <v>20</v>
      </c>
      <c r="H33" s="135" t="s">
        <v>20</v>
      </c>
      <c r="I33" s="135" t="s">
        <v>20</v>
      </c>
      <c r="J33" s="136">
        <v>1.85</v>
      </c>
      <c r="K33" s="136">
        <v>0.98</v>
      </c>
      <c r="L33" s="136">
        <v>0.57999999999999996</v>
      </c>
      <c r="M33" s="137" t="str">
        <f t="shared" si="0"/>
        <v>P</v>
      </c>
      <c r="N33" s="172" t="s">
        <v>10682</v>
      </c>
      <c r="O33" s="149" t="s">
        <v>1506</v>
      </c>
      <c r="P33" s="149" t="s">
        <v>10690</v>
      </c>
      <c r="Q33" s="150" t="s">
        <v>10519</v>
      </c>
      <c r="R33" s="189">
        <v>40</v>
      </c>
    </row>
    <row r="34" spans="1:18" x14ac:dyDescent="0.25">
      <c r="A34" s="132">
        <v>1000477</v>
      </c>
      <c r="B34" s="145" t="s">
        <v>1529</v>
      </c>
      <c r="C34" s="132">
        <v>50</v>
      </c>
      <c r="D34" s="132">
        <v>360</v>
      </c>
      <c r="E34" s="186" t="s">
        <v>21</v>
      </c>
      <c r="F34" s="132" t="s">
        <v>20</v>
      </c>
      <c r="G34" s="132" t="s">
        <v>20</v>
      </c>
      <c r="H34" s="132">
        <v>170</v>
      </c>
      <c r="I34" s="132">
        <v>2</v>
      </c>
      <c r="J34" s="133">
        <v>1.05</v>
      </c>
      <c r="K34" s="133">
        <v>0.54</v>
      </c>
      <c r="L34" s="133">
        <v>0.63</v>
      </c>
      <c r="M34" s="134" t="str">
        <f t="shared" si="0"/>
        <v>P</v>
      </c>
      <c r="N34" s="171" t="s">
        <v>10682</v>
      </c>
      <c r="O34" s="146" t="s">
        <v>1506</v>
      </c>
      <c r="P34" s="146" t="s">
        <v>10690</v>
      </c>
      <c r="Q34" s="147" t="s">
        <v>10519</v>
      </c>
      <c r="R34" s="187">
        <v>14.499999999999998</v>
      </c>
    </row>
    <row r="35" spans="1:18" x14ac:dyDescent="0.25">
      <c r="A35" s="135">
        <v>1000494</v>
      </c>
      <c r="B35" s="148" t="s">
        <v>1530</v>
      </c>
      <c r="C35" s="135">
        <v>50</v>
      </c>
      <c r="D35" s="135" t="s">
        <v>20</v>
      </c>
      <c r="E35" s="188" t="s">
        <v>20</v>
      </c>
      <c r="F35" s="135" t="s">
        <v>20</v>
      </c>
      <c r="G35" s="135" t="s">
        <v>20</v>
      </c>
      <c r="H35" s="135" t="s">
        <v>20</v>
      </c>
      <c r="I35" s="135" t="s">
        <v>20</v>
      </c>
      <c r="J35" s="136">
        <v>0.57099999999999995</v>
      </c>
      <c r="K35" s="136">
        <v>0.88900000000000001</v>
      </c>
      <c r="L35" s="136">
        <v>0.6</v>
      </c>
      <c r="M35" s="137" t="str">
        <f t="shared" si="0"/>
        <v>P</v>
      </c>
      <c r="N35" s="172" t="s">
        <v>10682</v>
      </c>
      <c r="O35" s="149" t="s">
        <v>1562</v>
      </c>
      <c r="P35" s="149" t="s">
        <v>9557</v>
      </c>
      <c r="Q35" s="150" t="s">
        <v>10519</v>
      </c>
      <c r="R35" s="189">
        <v>9.3283582089552226</v>
      </c>
    </row>
    <row r="36" spans="1:18" x14ac:dyDescent="0.25">
      <c r="A36" s="132">
        <v>1000495</v>
      </c>
      <c r="B36" s="145" t="s">
        <v>1531</v>
      </c>
      <c r="C36" s="132">
        <v>50</v>
      </c>
      <c r="D36" s="132" t="s">
        <v>20</v>
      </c>
      <c r="E36" s="186" t="s">
        <v>20</v>
      </c>
      <c r="F36" s="132" t="s">
        <v>20</v>
      </c>
      <c r="G36" s="132" t="s">
        <v>20</v>
      </c>
      <c r="H36" s="132" t="s">
        <v>20</v>
      </c>
      <c r="I36" s="132" t="s">
        <v>20</v>
      </c>
      <c r="J36" s="133">
        <v>0.57099999999999995</v>
      </c>
      <c r="K36" s="133">
        <v>0.88900000000000001</v>
      </c>
      <c r="L36" s="133">
        <v>0.6</v>
      </c>
      <c r="M36" s="134" t="str">
        <f t="shared" si="0"/>
        <v>P</v>
      </c>
      <c r="N36" s="171" t="s">
        <v>10682</v>
      </c>
      <c r="O36" s="146" t="s">
        <v>1562</v>
      </c>
      <c r="P36" s="146" t="s">
        <v>9557</v>
      </c>
      <c r="Q36" s="147" t="s">
        <v>10519</v>
      </c>
      <c r="R36" s="187">
        <v>9.3283582089552226</v>
      </c>
    </row>
    <row r="37" spans="1:18" x14ac:dyDescent="0.25">
      <c r="A37" s="135">
        <v>1000496</v>
      </c>
      <c r="B37" s="148" t="s">
        <v>1516</v>
      </c>
      <c r="C37" s="135">
        <v>50</v>
      </c>
      <c r="D37" s="135" t="s">
        <v>20</v>
      </c>
      <c r="E37" s="188" t="s">
        <v>20</v>
      </c>
      <c r="F37" s="135" t="s">
        <v>20</v>
      </c>
      <c r="G37" s="135" t="s">
        <v>20</v>
      </c>
      <c r="H37" s="135" t="s">
        <v>20</v>
      </c>
      <c r="I37" s="135" t="s">
        <v>20</v>
      </c>
      <c r="J37" s="136">
        <v>0.57099999999999995</v>
      </c>
      <c r="K37" s="136">
        <v>0.88900000000000001</v>
      </c>
      <c r="L37" s="136">
        <v>0.6</v>
      </c>
      <c r="M37" s="137" t="str">
        <f t="shared" si="0"/>
        <v>P</v>
      </c>
      <c r="N37" s="172" t="s">
        <v>10682</v>
      </c>
      <c r="O37" s="149" t="s">
        <v>1562</v>
      </c>
      <c r="P37" s="149" t="s">
        <v>9557</v>
      </c>
      <c r="Q37" s="150" t="s">
        <v>10519</v>
      </c>
      <c r="R37" s="189">
        <v>9.3283582089552226</v>
      </c>
    </row>
    <row r="38" spans="1:18" x14ac:dyDescent="0.25">
      <c r="A38" s="132">
        <v>1000499</v>
      </c>
      <c r="B38" s="145" t="s">
        <v>1517</v>
      </c>
      <c r="C38" s="132">
        <v>50</v>
      </c>
      <c r="D38" s="132" t="s">
        <v>20</v>
      </c>
      <c r="E38" s="186" t="s">
        <v>20</v>
      </c>
      <c r="F38" s="132" t="s">
        <v>20</v>
      </c>
      <c r="G38" s="132" t="s">
        <v>20</v>
      </c>
      <c r="H38" s="132" t="s">
        <v>20</v>
      </c>
      <c r="I38" s="132" t="s">
        <v>20</v>
      </c>
      <c r="J38" s="133">
        <v>0.57099999999999995</v>
      </c>
      <c r="K38" s="133">
        <v>0.88900000000000001</v>
      </c>
      <c r="L38" s="133">
        <v>0.88900000000000001</v>
      </c>
      <c r="M38" s="134" t="str">
        <f t="shared" si="0"/>
        <v>P</v>
      </c>
      <c r="N38" s="171" t="s">
        <v>10682</v>
      </c>
      <c r="O38" s="146" t="s">
        <v>1562</v>
      </c>
      <c r="P38" s="146" t="s">
        <v>9557</v>
      </c>
      <c r="Q38" s="147" t="s">
        <v>10519</v>
      </c>
      <c r="R38" s="187">
        <v>9.3283582089552226</v>
      </c>
    </row>
    <row r="39" spans="1:18" x14ac:dyDescent="0.25">
      <c r="A39" s="135">
        <v>1000500</v>
      </c>
      <c r="B39" s="148" t="s">
        <v>1518</v>
      </c>
      <c r="C39" s="135">
        <v>50</v>
      </c>
      <c r="D39" s="135" t="s">
        <v>20</v>
      </c>
      <c r="E39" s="188" t="s">
        <v>20</v>
      </c>
      <c r="F39" s="135" t="s">
        <v>20</v>
      </c>
      <c r="G39" s="135" t="s">
        <v>20</v>
      </c>
      <c r="H39" s="135" t="s">
        <v>20</v>
      </c>
      <c r="I39" s="135" t="s">
        <v>20</v>
      </c>
      <c r="J39" s="136">
        <v>0.57099999999999995</v>
      </c>
      <c r="K39" s="136">
        <v>0.88900000000000001</v>
      </c>
      <c r="L39" s="136">
        <v>0.6</v>
      </c>
      <c r="M39" s="137" t="str">
        <f t="shared" si="0"/>
        <v>P</v>
      </c>
      <c r="N39" s="172" t="s">
        <v>10682</v>
      </c>
      <c r="O39" s="149" t="s">
        <v>1562</v>
      </c>
      <c r="P39" s="149" t="s">
        <v>9557</v>
      </c>
      <c r="Q39" s="150" t="s">
        <v>10519</v>
      </c>
      <c r="R39" s="189">
        <v>9.3283582089552226</v>
      </c>
    </row>
    <row r="40" spans="1:18" x14ac:dyDescent="0.25">
      <c r="A40" s="132">
        <v>1000512</v>
      </c>
      <c r="B40" s="145" t="s">
        <v>1533</v>
      </c>
      <c r="C40" s="132">
        <v>50</v>
      </c>
      <c r="D40" s="132" t="s">
        <v>20</v>
      </c>
      <c r="E40" s="186" t="s">
        <v>20</v>
      </c>
      <c r="F40" s="132" t="s">
        <v>20</v>
      </c>
      <c r="G40" s="132" t="s">
        <v>20</v>
      </c>
      <c r="H40" s="132" t="s">
        <v>20</v>
      </c>
      <c r="I40" s="132" t="s">
        <v>20</v>
      </c>
      <c r="J40" s="133">
        <v>0.57099999999999995</v>
      </c>
      <c r="K40" s="133">
        <v>0.88900000000000001</v>
      </c>
      <c r="L40" s="133">
        <v>0.6</v>
      </c>
      <c r="M40" s="134" t="str">
        <f t="shared" si="0"/>
        <v>P</v>
      </c>
      <c r="N40" s="171" t="s">
        <v>10682</v>
      </c>
      <c r="O40" s="146" t="s">
        <v>1562</v>
      </c>
      <c r="P40" s="146" t="s">
        <v>9557</v>
      </c>
      <c r="Q40" s="147" t="s">
        <v>10519</v>
      </c>
      <c r="R40" s="187">
        <v>0.18656716417910446</v>
      </c>
    </row>
    <row r="41" spans="1:18" x14ac:dyDescent="0.25">
      <c r="A41" s="135">
        <v>1000513</v>
      </c>
      <c r="B41" s="148" t="s">
        <v>1534</v>
      </c>
      <c r="C41" s="135">
        <v>50</v>
      </c>
      <c r="D41" s="135" t="s">
        <v>20</v>
      </c>
      <c r="E41" s="188" t="s">
        <v>20</v>
      </c>
      <c r="F41" s="135" t="s">
        <v>20</v>
      </c>
      <c r="G41" s="135" t="s">
        <v>20</v>
      </c>
      <c r="H41" s="135" t="s">
        <v>20</v>
      </c>
      <c r="I41" s="135" t="s">
        <v>20</v>
      </c>
      <c r="J41" s="136">
        <v>0.57099999999999995</v>
      </c>
      <c r="K41" s="136">
        <v>0.88900000000000001</v>
      </c>
      <c r="L41" s="136">
        <v>0.6</v>
      </c>
      <c r="M41" s="137" t="str">
        <f t="shared" si="0"/>
        <v>P</v>
      </c>
      <c r="N41" s="172" t="s">
        <v>10682</v>
      </c>
      <c r="O41" s="149" t="s">
        <v>1562</v>
      </c>
      <c r="P41" s="149" t="s">
        <v>9558</v>
      </c>
      <c r="Q41" s="150" t="s">
        <v>10519</v>
      </c>
      <c r="R41" s="189">
        <v>9.3283582089552226</v>
      </c>
    </row>
    <row r="42" spans="1:18" x14ac:dyDescent="0.25">
      <c r="A42" s="132">
        <v>1000514</v>
      </c>
      <c r="B42" s="145" t="s">
        <v>1535</v>
      </c>
      <c r="C42" s="132">
        <v>50</v>
      </c>
      <c r="D42" s="132" t="s">
        <v>20</v>
      </c>
      <c r="E42" s="186" t="s">
        <v>20</v>
      </c>
      <c r="F42" s="132" t="s">
        <v>20</v>
      </c>
      <c r="G42" s="132" t="s">
        <v>20</v>
      </c>
      <c r="H42" s="132" t="s">
        <v>20</v>
      </c>
      <c r="I42" s="132" t="s">
        <v>20</v>
      </c>
      <c r="J42" s="133">
        <v>0.57099999999999995</v>
      </c>
      <c r="K42" s="133">
        <v>0.88900000000000001</v>
      </c>
      <c r="L42" s="133">
        <v>0.6</v>
      </c>
      <c r="M42" s="134" t="str">
        <f t="shared" si="0"/>
        <v>P</v>
      </c>
      <c r="N42" s="171" t="s">
        <v>10682</v>
      </c>
      <c r="O42" s="146" t="s">
        <v>1562</v>
      </c>
      <c r="P42" s="146" t="s">
        <v>9557</v>
      </c>
      <c r="Q42" s="147" t="s">
        <v>10519</v>
      </c>
      <c r="R42" s="187">
        <v>0.18656716417910446</v>
      </c>
    </row>
    <row r="43" spans="1:18" x14ac:dyDescent="0.25">
      <c r="A43" s="135">
        <v>1000515</v>
      </c>
      <c r="B43" s="148" t="s">
        <v>1535</v>
      </c>
      <c r="C43" s="135">
        <v>50</v>
      </c>
      <c r="D43" s="135" t="s">
        <v>20</v>
      </c>
      <c r="E43" s="188" t="s">
        <v>20</v>
      </c>
      <c r="F43" s="135" t="s">
        <v>20</v>
      </c>
      <c r="G43" s="135" t="s">
        <v>20</v>
      </c>
      <c r="H43" s="135" t="s">
        <v>20</v>
      </c>
      <c r="I43" s="135" t="s">
        <v>20</v>
      </c>
      <c r="J43" s="136">
        <v>0.57099999999999995</v>
      </c>
      <c r="K43" s="136">
        <v>0.88900000000000001</v>
      </c>
      <c r="L43" s="136">
        <v>0.6</v>
      </c>
      <c r="M43" s="137" t="str">
        <f t="shared" si="0"/>
        <v>P</v>
      </c>
      <c r="N43" s="172" t="s">
        <v>10682</v>
      </c>
      <c r="O43" s="149" t="s">
        <v>1562</v>
      </c>
      <c r="P43" s="149" t="s">
        <v>9557</v>
      </c>
      <c r="Q43" s="150" t="s">
        <v>10519</v>
      </c>
      <c r="R43" s="189">
        <v>0.18656716417910446</v>
      </c>
    </row>
    <row r="44" spans="1:18" x14ac:dyDescent="0.25">
      <c r="A44" s="132">
        <v>1000518</v>
      </c>
      <c r="B44" s="145" t="s">
        <v>1536</v>
      </c>
      <c r="C44" s="132">
        <v>50</v>
      </c>
      <c r="D44" s="132" t="s">
        <v>20</v>
      </c>
      <c r="E44" s="186" t="s">
        <v>20</v>
      </c>
      <c r="F44" s="132" t="s">
        <v>20</v>
      </c>
      <c r="G44" s="132" t="s">
        <v>20</v>
      </c>
      <c r="H44" s="132" t="s">
        <v>20</v>
      </c>
      <c r="I44" s="132" t="s">
        <v>20</v>
      </c>
      <c r="J44" s="133">
        <v>0.57099999999999995</v>
      </c>
      <c r="K44" s="133">
        <v>0.88900000000000001</v>
      </c>
      <c r="L44" s="133">
        <v>0.6</v>
      </c>
      <c r="M44" s="134" t="str">
        <f t="shared" si="0"/>
        <v>P</v>
      </c>
      <c r="N44" s="171" t="s">
        <v>10682</v>
      </c>
      <c r="O44" s="146" t="s">
        <v>1562</v>
      </c>
      <c r="P44" s="146" t="s">
        <v>9557</v>
      </c>
      <c r="Q44" s="147" t="s">
        <v>10519</v>
      </c>
      <c r="R44" s="187">
        <v>0.18656716417910446</v>
      </c>
    </row>
    <row r="45" spans="1:18" x14ac:dyDescent="0.25">
      <c r="A45" s="135">
        <v>1000519</v>
      </c>
      <c r="B45" s="148" t="s">
        <v>1537</v>
      </c>
      <c r="C45" s="135">
        <v>50</v>
      </c>
      <c r="D45" s="135" t="s">
        <v>20</v>
      </c>
      <c r="E45" s="188" t="s">
        <v>20</v>
      </c>
      <c r="F45" s="135" t="s">
        <v>20</v>
      </c>
      <c r="G45" s="135" t="s">
        <v>20</v>
      </c>
      <c r="H45" s="135" t="s">
        <v>20</v>
      </c>
      <c r="I45" s="135" t="s">
        <v>20</v>
      </c>
      <c r="J45" s="136">
        <v>0.57099999999999995</v>
      </c>
      <c r="K45" s="136">
        <v>0.88900000000000001</v>
      </c>
      <c r="L45" s="136">
        <v>0.6</v>
      </c>
      <c r="M45" s="137" t="str">
        <f t="shared" si="0"/>
        <v>P</v>
      </c>
      <c r="N45" s="172" t="s">
        <v>10682</v>
      </c>
      <c r="O45" s="149" t="s">
        <v>1562</v>
      </c>
      <c r="P45" s="149" t="s">
        <v>9557</v>
      </c>
      <c r="Q45" s="150" t="s">
        <v>10519</v>
      </c>
      <c r="R45" s="189">
        <v>0.18656716417910446</v>
      </c>
    </row>
    <row r="46" spans="1:18" x14ac:dyDescent="0.25">
      <c r="A46" s="132">
        <v>1000520</v>
      </c>
      <c r="B46" s="145" t="s">
        <v>1538</v>
      </c>
      <c r="C46" s="132">
        <v>50</v>
      </c>
      <c r="D46" s="132" t="s">
        <v>20</v>
      </c>
      <c r="E46" s="186" t="s">
        <v>20</v>
      </c>
      <c r="F46" s="132" t="s">
        <v>20</v>
      </c>
      <c r="G46" s="132" t="s">
        <v>20</v>
      </c>
      <c r="H46" s="132" t="s">
        <v>20</v>
      </c>
      <c r="I46" s="132" t="s">
        <v>20</v>
      </c>
      <c r="J46" s="133">
        <v>0.57099999999999995</v>
      </c>
      <c r="K46" s="133">
        <v>0.88900000000000001</v>
      </c>
      <c r="L46" s="133">
        <v>0.6</v>
      </c>
      <c r="M46" s="134" t="str">
        <f t="shared" si="0"/>
        <v>P</v>
      </c>
      <c r="N46" s="171" t="s">
        <v>10682</v>
      </c>
      <c r="O46" s="146" t="s">
        <v>1562</v>
      </c>
      <c r="P46" s="146" t="s">
        <v>9557</v>
      </c>
      <c r="Q46" s="147" t="s">
        <v>10519</v>
      </c>
      <c r="R46" s="187">
        <v>0.18656716417910446</v>
      </c>
    </row>
    <row r="47" spans="1:18" x14ac:dyDescent="0.25">
      <c r="A47" s="135">
        <v>1000524</v>
      </c>
      <c r="B47" s="148" t="s">
        <v>1539</v>
      </c>
      <c r="C47" s="135">
        <v>50</v>
      </c>
      <c r="D47" s="135">
        <v>40</v>
      </c>
      <c r="E47" s="188" t="s">
        <v>21</v>
      </c>
      <c r="F47" s="135" t="s">
        <v>20</v>
      </c>
      <c r="G47" s="135">
        <v>64</v>
      </c>
      <c r="H47" s="135">
        <v>65</v>
      </c>
      <c r="I47" s="135">
        <v>2</v>
      </c>
      <c r="J47" s="136">
        <v>1.05</v>
      </c>
      <c r="K47" s="136">
        <v>0.55000000000000004</v>
      </c>
      <c r="L47" s="136">
        <v>0.65</v>
      </c>
      <c r="M47" s="137" t="str">
        <f t="shared" si="0"/>
        <v>P</v>
      </c>
      <c r="N47" s="172" t="s">
        <v>10682</v>
      </c>
      <c r="O47" s="149" t="s">
        <v>1506</v>
      </c>
      <c r="P47" s="149" t="s">
        <v>10690</v>
      </c>
      <c r="Q47" s="150" t="s">
        <v>10519</v>
      </c>
      <c r="R47" s="189">
        <v>14.499999999999998</v>
      </c>
    </row>
    <row r="48" spans="1:18" x14ac:dyDescent="0.25">
      <c r="A48" s="132">
        <v>1000531</v>
      </c>
      <c r="B48" s="145" t="s">
        <v>1540</v>
      </c>
      <c r="C48" s="132">
        <v>50</v>
      </c>
      <c r="D48" s="132" t="s">
        <v>20</v>
      </c>
      <c r="E48" s="186" t="s">
        <v>20</v>
      </c>
      <c r="F48" s="132" t="s">
        <v>20</v>
      </c>
      <c r="G48" s="132" t="s">
        <v>20</v>
      </c>
      <c r="H48" s="132" t="s">
        <v>20</v>
      </c>
      <c r="I48" s="132" t="s">
        <v>20</v>
      </c>
      <c r="J48" s="133">
        <v>0.01</v>
      </c>
      <c r="K48" s="133">
        <v>0.01</v>
      </c>
      <c r="L48" s="133">
        <v>0.01</v>
      </c>
      <c r="M48" s="134" t="str">
        <f t="shared" si="0"/>
        <v>P</v>
      </c>
      <c r="N48" s="171" t="s">
        <v>10682</v>
      </c>
      <c r="O48" s="146" t="s">
        <v>1506</v>
      </c>
      <c r="P48" s="146" t="s">
        <v>10690</v>
      </c>
      <c r="Q48" s="147" t="s">
        <v>10519</v>
      </c>
      <c r="R48" s="187">
        <v>0.01</v>
      </c>
    </row>
    <row r="49" spans="1:18" x14ac:dyDescent="0.25">
      <c r="A49" s="135">
        <v>1000532</v>
      </c>
      <c r="B49" s="148" t="s">
        <v>1541</v>
      </c>
      <c r="C49" s="135">
        <v>50</v>
      </c>
      <c r="D49" s="135" t="s">
        <v>20</v>
      </c>
      <c r="E49" s="188" t="s">
        <v>21</v>
      </c>
      <c r="F49" s="135" t="s">
        <v>20</v>
      </c>
      <c r="G49" s="135">
        <v>116</v>
      </c>
      <c r="H49" s="135">
        <v>170</v>
      </c>
      <c r="I49" s="135">
        <v>2</v>
      </c>
      <c r="J49" s="136">
        <v>1.04</v>
      </c>
      <c r="K49" s="136">
        <v>0.64</v>
      </c>
      <c r="L49" s="136">
        <v>0.52</v>
      </c>
      <c r="M49" s="137" t="str">
        <f t="shared" si="0"/>
        <v>P</v>
      </c>
      <c r="N49" s="172" t="s">
        <v>10682</v>
      </c>
      <c r="O49" s="149" t="s">
        <v>1506</v>
      </c>
      <c r="P49" s="149" t="s">
        <v>10690</v>
      </c>
      <c r="Q49" s="150" t="s">
        <v>10519</v>
      </c>
      <c r="R49" s="189">
        <v>10</v>
      </c>
    </row>
    <row r="50" spans="1:18" x14ac:dyDescent="0.25">
      <c r="A50" s="132">
        <v>1000534</v>
      </c>
      <c r="B50" s="145" t="s">
        <v>1542</v>
      </c>
      <c r="C50" s="132">
        <v>50</v>
      </c>
      <c r="D50" s="132" t="s">
        <v>20</v>
      </c>
      <c r="E50" s="186" t="s">
        <v>21</v>
      </c>
      <c r="F50" s="132" t="s">
        <v>20</v>
      </c>
      <c r="G50" s="132">
        <v>112</v>
      </c>
      <c r="H50" s="132">
        <v>170</v>
      </c>
      <c r="I50" s="132">
        <v>2</v>
      </c>
      <c r="J50" s="133">
        <v>1.04</v>
      </c>
      <c r="K50" s="133">
        <v>0.66</v>
      </c>
      <c r="L50" s="133">
        <v>0.54</v>
      </c>
      <c r="M50" s="134" t="str">
        <f t="shared" si="0"/>
        <v>P</v>
      </c>
      <c r="N50" s="171" t="s">
        <v>10682</v>
      </c>
      <c r="O50" s="146" t="s">
        <v>1506</v>
      </c>
      <c r="P50" s="146" t="s">
        <v>10690</v>
      </c>
      <c r="Q50" s="147" t="s">
        <v>10519</v>
      </c>
      <c r="R50" s="187">
        <v>10.5</v>
      </c>
    </row>
    <row r="51" spans="1:18" x14ac:dyDescent="0.25">
      <c r="A51" s="135">
        <v>1000541</v>
      </c>
      <c r="B51" s="148" t="s">
        <v>1543</v>
      </c>
      <c r="C51" s="135">
        <v>50</v>
      </c>
      <c r="D51" s="135" t="s">
        <v>20</v>
      </c>
      <c r="E51" s="188" t="s">
        <v>21</v>
      </c>
      <c r="F51" s="135" t="s">
        <v>20</v>
      </c>
      <c r="G51" s="135">
        <v>112</v>
      </c>
      <c r="H51" s="135">
        <v>170</v>
      </c>
      <c r="I51" s="135">
        <v>2</v>
      </c>
      <c r="J51" s="136">
        <v>1.05</v>
      </c>
      <c r="K51" s="136">
        <v>0.54</v>
      </c>
      <c r="L51" s="136">
        <v>0.68</v>
      </c>
      <c r="M51" s="137" t="str">
        <f t="shared" si="0"/>
        <v>P</v>
      </c>
      <c r="N51" s="172" t="s">
        <v>10682</v>
      </c>
      <c r="O51" s="149" t="s">
        <v>1506</v>
      </c>
      <c r="P51" s="149" t="s">
        <v>10690</v>
      </c>
      <c r="Q51" s="150" t="s">
        <v>10519</v>
      </c>
      <c r="R51" s="189">
        <v>14.499999999999998</v>
      </c>
    </row>
    <row r="52" spans="1:18" x14ac:dyDescent="0.25">
      <c r="A52" s="132">
        <v>1000554</v>
      </c>
      <c r="B52" s="145" t="s">
        <v>1544</v>
      </c>
      <c r="C52" s="132">
        <v>60</v>
      </c>
      <c r="D52" s="132">
        <v>1600</v>
      </c>
      <c r="E52" s="186" t="s">
        <v>20</v>
      </c>
      <c r="F52" s="132" t="s">
        <v>20</v>
      </c>
      <c r="G52" s="132" t="s">
        <v>20</v>
      </c>
      <c r="H52" s="132" t="s">
        <v>20</v>
      </c>
      <c r="I52" s="132" t="s">
        <v>20</v>
      </c>
      <c r="J52" s="133">
        <v>1.06</v>
      </c>
      <c r="K52" s="133">
        <v>0.63</v>
      </c>
      <c r="L52" s="133">
        <v>0.68</v>
      </c>
      <c r="M52" s="134" t="str">
        <f t="shared" si="0"/>
        <v>P</v>
      </c>
      <c r="N52" s="171" t="s">
        <v>10682</v>
      </c>
      <c r="O52" s="146" t="s">
        <v>1506</v>
      </c>
      <c r="P52" s="146" t="s">
        <v>10690</v>
      </c>
      <c r="Q52" s="147" t="s">
        <v>10519</v>
      </c>
      <c r="R52" s="187">
        <v>9.6</v>
      </c>
    </row>
    <row r="53" spans="1:18" x14ac:dyDescent="0.25">
      <c r="A53" s="135">
        <v>1000556</v>
      </c>
      <c r="B53" s="148" t="s">
        <v>1545</v>
      </c>
      <c r="C53" s="135">
        <v>60</v>
      </c>
      <c r="D53" s="135" t="s">
        <v>20</v>
      </c>
      <c r="E53" s="188" t="s">
        <v>20</v>
      </c>
      <c r="F53" s="135" t="s">
        <v>20</v>
      </c>
      <c r="G53" s="135" t="s">
        <v>20</v>
      </c>
      <c r="H53" s="135" t="s">
        <v>20</v>
      </c>
      <c r="I53" s="135" t="s">
        <v>20</v>
      </c>
      <c r="J53" s="136">
        <v>1</v>
      </c>
      <c r="K53" s="136">
        <v>0.64</v>
      </c>
      <c r="L53" s="136">
        <v>0.55000000000000004</v>
      </c>
      <c r="M53" s="137" t="str">
        <f t="shared" si="0"/>
        <v>P</v>
      </c>
      <c r="N53" s="172" t="s">
        <v>10682</v>
      </c>
      <c r="O53" s="149" t="s">
        <v>1506</v>
      </c>
      <c r="P53" s="149" t="s">
        <v>10690</v>
      </c>
      <c r="Q53" s="150" t="s">
        <v>10519</v>
      </c>
      <c r="R53" s="189">
        <v>14.399999999999999</v>
      </c>
    </row>
    <row r="54" spans="1:18" x14ac:dyDescent="0.25">
      <c r="A54" s="132">
        <v>1000560</v>
      </c>
      <c r="B54" s="145" t="s">
        <v>1546</v>
      </c>
      <c r="C54" s="132">
        <v>60</v>
      </c>
      <c r="D54" s="132" t="s">
        <v>20</v>
      </c>
      <c r="E54" s="186" t="s">
        <v>20</v>
      </c>
      <c r="F54" s="132" t="s">
        <v>20</v>
      </c>
      <c r="G54" s="132" t="s">
        <v>20</v>
      </c>
      <c r="H54" s="132" t="s">
        <v>20</v>
      </c>
      <c r="I54" s="132" t="s">
        <v>20</v>
      </c>
      <c r="J54" s="133">
        <v>1.07</v>
      </c>
      <c r="K54" s="133">
        <v>0.65</v>
      </c>
      <c r="L54" s="133">
        <v>0.66</v>
      </c>
      <c r="M54" s="134" t="str">
        <f t="shared" si="0"/>
        <v>P</v>
      </c>
      <c r="N54" s="171" t="s">
        <v>10682</v>
      </c>
      <c r="O54" s="146" t="s">
        <v>1506</v>
      </c>
      <c r="P54" s="146" t="s">
        <v>10690</v>
      </c>
      <c r="Q54" s="147" t="s">
        <v>10519</v>
      </c>
      <c r="R54" s="187">
        <v>9</v>
      </c>
    </row>
    <row r="55" spans="1:18" x14ac:dyDescent="0.25">
      <c r="A55" s="135">
        <v>1000562</v>
      </c>
      <c r="B55" s="148" t="s">
        <v>1547</v>
      </c>
      <c r="C55" s="135">
        <v>60</v>
      </c>
      <c r="D55" s="135" t="s">
        <v>20</v>
      </c>
      <c r="E55" s="188" t="s">
        <v>20</v>
      </c>
      <c r="F55" s="135" t="s">
        <v>20</v>
      </c>
      <c r="G55" s="135" t="s">
        <v>20</v>
      </c>
      <c r="H55" s="135" t="s">
        <v>20</v>
      </c>
      <c r="I55" s="135" t="s">
        <v>20</v>
      </c>
      <c r="J55" s="136">
        <v>1.01</v>
      </c>
      <c r="K55" s="136">
        <v>0.64</v>
      </c>
      <c r="L55" s="136">
        <v>0.55000000000000004</v>
      </c>
      <c r="M55" s="137" t="str">
        <f t="shared" si="0"/>
        <v>P</v>
      </c>
      <c r="N55" s="172" t="s">
        <v>10682</v>
      </c>
      <c r="O55" s="149" t="s">
        <v>1506</v>
      </c>
      <c r="P55" s="149" t="s">
        <v>10690</v>
      </c>
      <c r="Q55" s="150" t="s">
        <v>10519</v>
      </c>
      <c r="R55" s="189">
        <v>14.399999999999999</v>
      </c>
    </row>
    <row r="56" spans="1:18" x14ac:dyDescent="0.25">
      <c r="A56" s="132">
        <v>1000571</v>
      </c>
      <c r="B56" s="145" t="s">
        <v>1548</v>
      </c>
      <c r="C56" s="132">
        <v>60</v>
      </c>
      <c r="D56" s="132" t="s">
        <v>20</v>
      </c>
      <c r="E56" s="186" t="s">
        <v>20</v>
      </c>
      <c r="F56" s="132" t="s">
        <v>20</v>
      </c>
      <c r="G56" s="132" t="s">
        <v>20</v>
      </c>
      <c r="H56" s="132" t="s">
        <v>20</v>
      </c>
      <c r="I56" s="132" t="s">
        <v>20</v>
      </c>
      <c r="J56" s="133">
        <v>1</v>
      </c>
      <c r="K56" s="133">
        <v>0.63</v>
      </c>
      <c r="L56" s="133">
        <v>0.54</v>
      </c>
      <c r="M56" s="134" t="str">
        <f t="shared" si="0"/>
        <v>P</v>
      </c>
      <c r="N56" s="171" t="s">
        <v>10682</v>
      </c>
      <c r="O56" s="146" t="s">
        <v>1506</v>
      </c>
      <c r="P56" s="146" t="s">
        <v>10690</v>
      </c>
      <c r="Q56" s="147" t="s">
        <v>10519</v>
      </c>
      <c r="R56" s="187">
        <v>14.399999999999999</v>
      </c>
    </row>
    <row r="57" spans="1:18" x14ac:dyDescent="0.25">
      <c r="A57" s="135">
        <v>1000574</v>
      </c>
      <c r="B57" s="148" t="s">
        <v>1549</v>
      </c>
      <c r="C57" s="135">
        <v>60</v>
      </c>
      <c r="D57" s="135" t="s">
        <v>20</v>
      </c>
      <c r="E57" s="188" t="s">
        <v>21</v>
      </c>
      <c r="F57" s="135" t="s">
        <v>20</v>
      </c>
      <c r="G57" s="135">
        <v>120</v>
      </c>
      <c r="H57" s="135" t="s">
        <v>20</v>
      </c>
      <c r="I57" s="135">
        <v>2</v>
      </c>
      <c r="J57" s="136">
        <v>1.1000000000000001</v>
      </c>
      <c r="K57" s="136">
        <v>0.62</v>
      </c>
      <c r="L57" s="136">
        <v>0.67</v>
      </c>
      <c r="M57" s="137" t="str">
        <f t="shared" si="0"/>
        <v>P</v>
      </c>
      <c r="N57" s="172" t="s">
        <v>10682</v>
      </c>
      <c r="O57" s="149" t="s">
        <v>1506</v>
      </c>
      <c r="P57" s="149" t="s">
        <v>10690</v>
      </c>
      <c r="Q57" s="150" t="s">
        <v>10519</v>
      </c>
      <c r="R57" s="189">
        <v>9.6</v>
      </c>
    </row>
    <row r="58" spans="1:18" x14ac:dyDescent="0.25">
      <c r="A58" s="132">
        <v>1000580</v>
      </c>
      <c r="B58" s="145" t="s">
        <v>783</v>
      </c>
      <c r="C58" s="132">
        <v>60</v>
      </c>
      <c r="D58" s="132" t="s">
        <v>20</v>
      </c>
      <c r="E58" s="186" t="s">
        <v>21</v>
      </c>
      <c r="F58" s="132" t="s">
        <v>20</v>
      </c>
      <c r="G58" s="132">
        <v>120</v>
      </c>
      <c r="H58" s="132">
        <v>120</v>
      </c>
      <c r="I58" s="132">
        <v>1</v>
      </c>
      <c r="J58" s="133">
        <v>1.07</v>
      </c>
      <c r="K58" s="133">
        <v>0.61</v>
      </c>
      <c r="L58" s="133">
        <v>0.64</v>
      </c>
      <c r="M58" s="134" t="str">
        <f t="shared" si="0"/>
        <v>P</v>
      </c>
      <c r="N58" s="171" t="s">
        <v>10682</v>
      </c>
      <c r="O58" s="146" t="s">
        <v>1506</v>
      </c>
      <c r="P58" s="146" t="s">
        <v>10690</v>
      </c>
      <c r="Q58" s="147" t="s">
        <v>10519</v>
      </c>
      <c r="R58" s="187">
        <v>9.6</v>
      </c>
    </row>
    <row r="59" spans="1:18" x14ac:dyDescent="0.25">
      <c r="A59" s="135">
        <v>1000581</v>
      </c>
      <c r="B59" s="148" t="s">
        <v>1550</v>
      </c>
      <c r="C59" s="135">
        <v>60</v>
      </c>
      <c r="D59" s="135">
        <v>1600</v>
      </c>
      <c r="E59" s="188" t="s">
        <v>21</v>
      </c>
      <c r="F59" s="135" t="s">
        <v>20</v>
      </c>
      <c r="G59" s="135">
        <v>60</v>
      </c>
      <c r="H59" s="135" t="s">
        <v>20</v>
      </c>
      <c r="I59" s="135">
        <v>1</v>
      </c>
      <c r="J59" s="136">
        <v>1.07</v>
      </c>
      <c r="K59" s="136">
        <v>0.65</v>
      </c>
      <c r="L59" s="136">
        <v>0.65</v>
      </c>
      <c r="M59" s="137" t="str">
        <f t="shared" si="0"/>
        <v>P</v>
      </c>
      <c r="N59" s="172" t="s">
        <v>10682</v>
      </c>
      <c r="O59" s="149" t="s">
        <v>1506</v>
      </c>
      <c r="P59" s="149" t="s">
        <v>10690</v>
      </c>
      <c r="Q59" s="150" t="s">
        <v>10519</v>
      </c>
      <c r="R59" s="189">
        <v>9.6</v>
      </c>
    </row>
    <row r="60" spans="1:18" x14ac:dyDescent="0.25">
      <c r="A60" s="132">
        <v>1000606</v>
      </c>
      <c r="B60" s="145" t="s">
        <v>1551</v>
      </c>
      <c r="C60" s="132">
        <v>60</v>
      </c>
      <c r="D60" s="132">
        <v>1600</v>
      </c>
      <c r="E60" s="186">
        <v>40</v>
      </c>
      <c r="F60" s="132">
        <v>3864</v>
      </c>
      <c r="G60" s="132">
        <v>320</v>
      </c>
      <c r="H60" s="132">
        <v>320</v>
      </c>
      <c r="I60" s="132">
        <v>2</v>
      </c>
      <c r="J60" s="133">
        <v>1.08</v>
      </c>
      <c r="K60" s="133">
        <v>0.63</v>
      </c>
      <c r="L60" s="133">
        <v>0.68</v>
      </c>
      <c r="M60" s="134" t="str">
        <f t="shared" si="0"/>
        <v>P</v>
      </c>
      <c r="N60" s="171" t="s">
        <v>10682</v>
      </c>
      <c r="O60" s="146" t="s">
        <v>1506</v>
      </c>
      <c r="P60" s="146" t="s">
        <v>10690</v>
      </c>
      <c r="Q60" s="147" t="s">
        <v>10519</v>
      </c>
      <c r="R60" s="187">
        <v>14.399999999999999</v>
      </c>
    </row>
    <row r="61" spans="1:18" x14ac:dyDescent="0.25">
      <c r="A61" s="135">
        <v>1000623</v>
      </c>
      <c r="B61" s="148" t="s">
        <v>1552</v>
      </c>
      <c r="C61" s="135">
        <v>60</v>
      </c>
      <c r="D61" s="135" t="s">
        <v>20</v>
      </c>
      <c r="E61" s="188" t="s">
        <v>20</v>
      </c>
      <c r="F61" s="135" t="s">
        <v>20</v>
      </c>
      <c r="G61" s="135" t="s">
        <v>20</v>
      </c>
      <c r="H61" s="135" t="s">
        <v>20</v>
      </c>
      <c r="I61" s="135" t="s">
        <v>20</v>
      </c>
      <c r="J61" s="136">
        <v>1.07</v>
      </c>
      <c r="K61" s="136">
        <v>0.65</v>
      </c>
      <c r="L61" s="136">
        <v>0.66</v>
      </c>
      <c r="M61" s="137" t="str">
        <f t="shared" si="0"/>
        <v>P</v>
      </c>
      <c r="N61" s="172" t="s">
        <v>10682</v>
      </c>
      <c r="O61" s="149" t="s">
        <v>1506</v>
      </c>
      <c r="P61" s="149" t="s">
        <v>10690</v>
      </c>
      <c r="Q61" s="150" t="s">
        <v>10519</v>
      </c>
      <c r="R61" s="189">
        <v>9.51</v>
      </c>
    </row>
    <row r="62" spans="1:18" x14ac:dyDescent="0.25">
      <c r="A62" s="132">
        <v>1000632</v>
      </c>
      <c r="B62" s="145" t="s">
        <v>1553</v>
      </c>
      <c r="C62" s="132">
        <v>60</v>
      </c>
      <c r="D62" s="132" t="s">
        <v>20</v>
      </c>
      <c r="E62" s="186" t="s">
        <v>20</v>
      </c>
      <c r="F62" s="132" t="s">
        <v>20</v>
      </c>
      <c r="G62" s="132" t="s">
        <v>20</v>
      </c>
      <c r="H62" s="132" t="s">
        <v>20</v>
      </c>
      <c r="I62" s="132" t="s">
        <v>20</v>
      </c>
      <c r="J62" s="133">
        <v>1.07</v>
      </c>
      <c r="K62" s="133">
        <v>0.65</v>
      </c>
      <c r="L62" s="133">
        <v>0.66</v>
      </c>
      <c r="M62" s="134" t="str">
        <f t="shared" si="0"/>
        <v>P</v>
      </c>
      <c r="N62" s="173" t="s">
        <v>10682</v>
      </c>
      <c r="O62" s="146" t="s">
        <v>1506</v>
      </c>
      <c r="P62" s="146" t="s">
        <v>10690</v>
      </c>
      <c r="Q62" s="147" t="s">
        <v>10519</v>
      </c>
      <c r="R62" s="187">
        <v>9.6</v>
      </c>
    </row>
    <row r="63" spans="1:18" x14ac:dyDescent="0.25">
      <c r="A63" s="135">
        <v>1000636</v>
      </c>
      <c r="B63" s="148" t="s">
        <v>1554</v>
      </c>
      <c r="C63" s="135">
        <v>60</v>
      </c>
      <c r="D63" s="135" t="s">
        <v>20</v>
      </c>
      <c r="E63" s="188" t="s">
        <v>20</v>
      </c>
      <c r="F63" s="135" t="s">
        <v>20</v>
      </c>
      <c r="G63" s="135" t="s">
        <v>20</v>
      </c>
      <c r="H63" s="135" t="s">
        <v>20</v>
      </c>
      <c r="I63" s="135" t="s">
        <v>20</v>
      </c>
      <c r="J63" s="136">
        <v>1.07</v>
      </c>
      <c r="K63" s="136">
        <v>0.65</v>
      </c>
      <c r="L63" s="136">
        <v>0.66</v>
      </c>
      <c r="M63" s="137" t="str">
        <f t="shared" si="0"/>
        <v>P</v>
      </c>
      <c r="N63" s="174" t="s">
        <v>10682</v>
      </c>
      <c r="O63" s="149" t="s">
        <v>1506</v>
      </c>
      <c r="P63" s="149" t="s">
        <v>10690</v>
      </c>
      <c r="Q63" s="150" t="s">
        <v>10519</v>
      </c>
      <c r="R63" s="189">
        <v>9.6</v>
      </c>
    </row>
    <row r="64" spans="1:18" x14ac:dyDescent="0.25">
      <c r="A64" s="132">
        <v>1000639</v>
      </c>
      <c r="B64" s="145" t="s">
        <v>1078</v>
      </c>
      <c r="C64" s="132">
        <v>3</v>
      </c>
      <c r="D64" s="132">
        <v>2160</v>
      </c>
      <c r="E64" s="186">
        <v>18</v>
      </c>
      <c r="F64" s="132">
        <v>2881</v>
      </c>
      <c r="G64" s="132">
        <v>162</v>
      </c>
      <c r="H64" s="132">
        <v>162</v>
      </c>
      <c r="I64" s="132">
        <v>1</v>
      </c>
      <c r="J64" s="133">
        <v>0.79</v>
      </c>
      <c r="K64" s="133">
        <v>0.87</v>
      </c>
      <c r="L64" s="133">
        <v>0.49</v>
      </c>
      <c r="M64" s="134" t="str">
        <f t="shared" si="0"/>
        <v>P</v>
      </c>
      <c r="N64" s="173" t="s">
        <v>10681</v>
      </c>
      <c r="O64" s="146" t="s">
        <v>1607</v>
      </c>
      <c r="P64" s="146" t="s">
        <v>9559</v>
      </c>
      <c r="Q64" s="147" t="s">
        <v>10519</v>
      </c>
      <c r="R64" s="187">
        <v>7.5600000000000005</v>
      </c>
    </row>
    <row r="65" spans="1:18" x14ac:dyDescent="0.25">
      <c r="A65" s="135">
        <v>1000691</v>
      </c>
      <c r="B65" s="148" t="s">
        <v>454</v>
      </c>
      <c r="C65" s="135">
        <v>6</v>
      </c>
      <c r="D65" s="135">
        <v>270</v>
      </c>
      <c r="E65" s="188" t="s">
        <v>21</v>
      </c>
      <c r="F65" s="135">
        <v>420</v>
      </c>
      <c r="G65" s="135" t="s">
        <v>20</v>
      </c>
      <c r="H65" s="135" t="s">
        <v>20</v>
      </c>
      <c r="I65" s="135" t="s">
        <v>20</v>
      </c>
      <c r="J65" s="136">
        <v>2.31</v>
      </c>
      <c r="K65" s="136">
        <v>1.55</v>
      </c>
      <c r="L65" s="136">
        <v>1.02</v>
      </c>
      <c r="M65" s="137" t="str">
        <f t="shared" si="0"/>
        <v>P</v>
      </c>
      <c r="N65" s="174" t="s">
        <v>10681</v>
      </c>
      <c r="O65" s="149" t="s">
        <v>1578</v>
      </c>
      <c r="P65" s="149" t="s">
        <v>10579</v>
      </c>
      <c r="Q65" s="150" t="s">
        <v>10106</v>
      </c>
      <c r="R65" s="189">
        <v>11.399999999999999</v>
      </c>
    </row>
    <row r="66" spans="1:18" x14ac:dyDescent="0.25">
      <c r="A66" s="132">
        <v>1000692</v>
      </c>
      <c r="B66" s="145" t="s">
        <v>173</v>
      </c>
      <c r="C66" s="132">
        <v>12</v>
      </c>
      <c r="D66" s="132" t="s">
        <v>20</v>
      </c>
      <c r="E66" s="186" t="s">
        <v>20</v>
      </c>
      <c r="F66" s="132" t="s">
        <v>20</v>
      </c>
      <c r="G66" s="132" t="s">
        <v>20</v>
      </c>
      <c r="H66" s="132" t="s">
        <v>20</v>
      </c>
      <c r="I66" s="132" t="s">
        <v>20</v>
      </c>
      <c r="J66" s="133">
        <v>1.7</v>
      </c>
      <c r="K66" s="133">
        <v>1.19</v>
      </c>
      <c r="L66" s="133">
        <v>0.94</v>
      </c>
      <c r="M66" s="134" t="str">
        <f t="shared" ref="M66:M129" si="1">HYPERLINK(CONCATENATE("T:\Distribution Centre\RDC Department Shared\Cubiscan photos","\",A66,"-pac.jpg"),"P")</f>
        <v>P</v>
      </c>
      <c r="N66" s="171" t="s">
        <v>10681</v>
      </c>
      <c r="O66" s="146" t="s">
        <v>1506</v>
      </c>
      <c r="P66" s="146" t="s">
        <v>9427</v>
      </c>
      <c r="Q66" s="147" t="s">
        <v>10519</v>
      </c>
      <c r="R66" s="187">
        <v>4.53</v>
      </c>
    </row>
    <row r="67" spans="1:18" x14ac:dyDescent="0.25">
      <c r="A67" s="135">
        <v>1000701</v>
      </c>
      <c r="B67" s="148" t="s">
        <v>164</v>
      </c>
      <c r="C67" s="135">
        <v>6</v>
      </c>
      <c r="D67" s="135">
        <v>1176</v>
      </c>
      <c r="E67" s="188" t="s">
        <v>21</v>
      </c>
      <c r="F67" s="135">
        <v>1911</v>
      </c>
      <c r="G67" s="135">
        <v>20</v>
      </c>
      <c r="H67" s="135" t="s">
        <v>20</v>
      </c>
      <c r="I67" s="135">
        <v>3</v>
      </c>
      <c r="J67" s="136">
        <v>1.81</v>
      </c>
      <c r="K67" s="136">
        <v>1.21</v>
      </c>
      <c r="L67" s="136">
        <v>0.36</v>
      </c>
      <c r="M67" s="137" t="str">
        <f t="shared" si="1"/>
        <v>P</v>
      </c>
      <c r="N67" s="172" t="s">
        <v>10681</v>
      </c>
      <c r="O67" s="149" t="s">
        <v>1506</v>
      </c>
      <c r="P67" s="149" t="s">
        <v>9398</v>
      </c>
      <c r="Q67" s="150" t="s">
        <v>10519</v>
      </c>
      <c r="R67" s="189">
        <v>3.9000000000000004</v>
      </c>
    </row>
    <row r="68" spans="1:18" x14ac:dyDescent="0.25">
      <c r="A68" s="132">
        <v>1000702</v>
      </c>
      <c r="B68" s="145" t="s">
        <v>1549</v>
      </c>
      <c r="C68" s="132">
        <v>60</v>
      </c>
      <c r="D68" s="132" t="s">
        <v>20</v>
      </c>
      <c r="E68" s="186" t="s">
        <v>20</v>
      </c>
      <c r="F68" s="132" t="s">
        <v>20</v>
      </c>
      <c r="G68" s="132" t="s">
        <v>20</v>
      </c>
      <c r="H68" s="132" t="s">
        <v>20</v>
      </c>
      <c r="I68" s="132" t="s">
        <v>20</v>
      </c>
      <c r="J68" s="133">
        <v>1.1000000000000001</v>
      </c>
      <c r="K68" s="133">
        <v>0.62</v>
      </c>
      <c r="L68" s="133">
        <v>0.67</v>
      </c>
      <c r="M68" s="134" t="str">
        <f t="shared" si="1"/>
        <v>P</v>
      </c>
      <c r="N68" s="171" t="s">
        <v>10682</v>
      </c>
      <c r="O68" s="146" t="s">
        <v>1506</v>
      </c>
      <c r="P68" s="146" t="s">
        <v>10690</v>
      </c>
      <c r="Q68" s="147" t="s">
        <v>10519</v>
      </c>
      <c r="R68" s="187">
        <v>9.51</v>
      </c>
    </row>
    <row r="69" spans="1:18" x14ac:dyDescent="0.25">
      <c r="A69" s="135">
        <v>1000704</v>
      </c>
      <c r="B69" s="148" t="s">
        <v>1544</v>
      </c>
      <c r="C69" s="135">
        <v>60</v>
      </c>
      <c r="D69" s="135" t="s">
        <v>20</v>
      </c>
      <c r="E69" s="188" t="s">
        <v>20</v>
      </c>
      <c r="F69" s="135" t="s">
        <v>20</v>
      </c>
      <c r="G69" s="135" t="s">
        <v>20</v>
      </c>
      <c r="H69" s="135" t="s">
        <v>20</v>
      </c>
      <c r="I69" s="135" t="s">
        <v>20</v>
      </c>
      <c r="J69" s="136">
        <v>1.06</v>
      </c>
      <c r="K69" s="136">
        <v>0.63</v>
      </c>
      <c r="L69" s="136">
        <v>0.68</v>
      </c>
      <c r="M69" s="137" t="str">
        <f t="shared" si="1"/>
        <v>P</v>
      </c>
      <c r="N69" s="172" t="s">
        <v>10682</v>
      </c>
      <c r="O69" s="149" t="s">
        <v>1506</v>
      </c>
      <c r="P69" s="149" t="s">
        <v>10690</v>
      </c>
      <c r="Q69" s="150" t="s">
        <v>10519</v>
      </c>
      <c r="R69" s="189">
        <v>9.51</v>
      </c>
    </row>
    <row r="70" spans="1:18" x14ac:dyDescent="0.25">
      <c r="A70" s="132">
        <v>1000705</v>
      </c>
      <c r="B70" s="145" t="s">
        <v>783</v>
      </c>
      <c r="C70" s="132">
        <v>60</v>
      </c>
      <c r="D70" s="132" t="s">
        <v>20</v>
      </c>
      <c r="E70" s="186" t="s">
        <v>20</v>
      </c>
      <c r="F70" s="132" t="s">
        <v>20</v>
      </c>
      <c r="G70" s="132" t="s">
        <v>20</v>
      </c>
      <c r="H70" s="132" t="s">
        <v>20</v>
      </c>
      <c r="I70" s="132" t="s">
        <v>20</v>
      </c>
      <c r="J70" s="133">
        <v>1.07</v>
      </c>
      <c r="K70" s="133">
        <v>0.61</v>
      </c>
      <c r="L70" s="133">
        <v>0.64</v>
      </c>
      <c r="M70" s="134" t="str">
        <f t="shared" si="1"/>
        <v>P</v>
      </c>
      <c r="N70" s="171" t="s">
        <v>10682</v>
      </c>
      <c r="O70" s="146" t="s">
        <v>1506</v>
      </c>
      <c r="P70" s="146" t="s">
        <v>10690</v>
      </c>
      <c r="Q70" s="147" t="s">
        <v>10519</v>
      </c>
      <c r="R70" s="187">
        <v>9.51</v>
      </c>
    </row>
    <row r="71" spans="1:18" x14ac:dyDescent="0.25">
      <c r="A71" s="135">
        <v>1000712</v>
      </c>
      <c r="B71" s="148" t="s">
        <v>1550</v>
      </c>
      <c r="C71" s="135">
        <v>60</v>
      </c>
      <c r="D71" s="135" t="s">
        <v>20</v>
      </c>
      <c r="E71" s="188" t="s">
        <v>20</v>
      </c>
      <c r="F71" s="135" t="s">
        <v>20</v>
      </c>
      <c r="G71" s="135" t="s">
        <v>20</v>
      </c>
      <c r="H71" s="135" t="s">
        <v>20</v>
      </c>
      <c r="I71" s="135" t="s">
        <v>20</v>
      </c>
      <c r="J71" s="136">
        <v>1.07</v>
      </c>
      <c r="K71" s="136">
        <v>0.65</v>
      </c>
      <c r="L71" s="136">
        <v>0.65</v>
      </c>
      <c r="M71" s="137" t="str">
        <f t="shared" si="1"/>
        <v>P</v>
      </c>
      <c r="N71" s="172" t="s">
        <v>10682</v>
      </c>
      <c r="O71" s="149" t="s">
        <v>1506</v>
      </c>
      <c r="P71" s="149" t="s">
        <v>10690</v>
      </c>
      <c r="Q71" s="150" t="s">
        <v>10519</v>
      </c>
      <c r="R71" s="189">
        <v>9.51</v>
      </c>
    </row>
    <row r="72" spans="1:18" x14ac:dyDescent="0.25">
      <c r="A72" s="132">
        <v>1000715</v>
      </c>
      <c r="B72" s="145" t="s">
        <v>1551</v>
      </c>
      <c r="C72" s="132">
        <v>60</v>
      </c>
      <c r="D72" s="132" t="s">
        <v>20</v>
      </c>
      <c r="E72" s="186" t="s">
        <v>20</v>
      </c>
      <c r="F72" s="132" t="s">
        <v>20</v>
      </c>
      <c r="G72" s="132" t="s">
        <v>20</v>
      </c>
      <c r="H72" s="132" t="s">
        <v>20</v>
      </c>
      <c r="I72" s="132" t="s">
        <v>20</v>
      </c>
      <c r="J72" s="133">
        <v>1.08</v>
      </c>
      <c r="K72" s="133">
        <v>0.63</v>
      </c>
      <c r="L72" s="133">
        <v>0.68</v>
      </c>
      <c r="M72" s="134" t="str">
        <f t="shared" si="1"/>
        <v>P</v>
      </c>
      <c r="N72" s="171" t="s">
        <v>10682</v>
      </c>
      <c r="O72" s="146" t="s">
        <v>1506</v>
      </c>
      <c r="P72" s="146" t="s">
        <v>10690</v>
      </c>
      <c r="Q72" s="147" t="s">
        <v>10519</v>
      </c>
      <c r="R72" s="187">
        <v>9.51</v>
      </c>
    </row>
    <row r="73" spans="1:18" x14ac:dyDescent="0.25">
      <c r="A73" s="135">
        <v>1000716</v>
      </c>
      <c r="B73" s="148" t="s">
        <v>1552</v>
      </c>
      <c r="C73" s="135">
        <v>60</v>
      </c>
      <c r="D73" s="135" t="s">
        <v>20</v>
      </c>
      <c r="E73" s="188" t="s">
        <v>20</v>
      </c>
      <c r="F73" s="135" t="s">
        <v>20</v>
      </c>
      <c r="G73" s="135" t="s">
        <v>20</v>
      </c>
      <c r="H73" s="135" t="s">
        <v>20</v>
      </c>
      <c r="I73" s="135" t="s">
        <v>20</v>
      </c>
      <c r="J73" s="136">
        <v>1.07</v>
      </c>
      <c r="K73" s="136">
        <v>0.65</v>
      </c>
      <c r="L73" s="136">
        <v>0.66</v>
      </c>
      <c r="M73" s="137" t="str">
        <f t="shared" si="1"/>
        <v>P</v>
      </c>
      <c r="N73" s="172" t="s">
        <v>10682</v>
      </c>
      <c r="O73" s="149" t="s">
        <v>1506</v>
      </c>
      <c r="P73" s="149" t="s">
        <v>10690</v>
      </c>
      <c r="Q73" s="150" t="s">
        <v>10519</v>
      </c>
      <c r="R73" s="189">
        <v>9.51</v>
      </c>
    </row>
    <row r="74" spans="1:18" x14ac:dyDescent="0.25">
      <c r="A74" s="132">
        <v>1000717</v>
      </c>
      <c r="B74" s="145" t="s">
        <v>1553</v>
      </c>
      <c r="C74" s="132">
        <v>60</v>
      </c>
      <c r="D74" s="132" t="s">
        <v>20</v>
      </c>
      <c r="E74" s="186" t="s">
        <v>20</v>
      </c>
      <c r="F74" s="132" t="s">
        <v>20</v>
      </c>
      <c r="G74" s="132" t="s">
        <v>20</v>
      </c>
      <c r="H74" s="132" t="s">
        <v>20</v>
      </c>
      <c r="I74" s="132" t="s">
        <v>20</v>
      </c>
      <c r="J74" s="133">
        <v>1.07</v>
      </c>
      <c r="K74" s="133">
        <v>0.65</v>
      </c>
      <c r="L74" s="133">
        <v>0.66</v>
      </c>
      <c r="M74" s="134" t="str">
        <f t="shared" si="1"/>
        <v>P</v>
      </c>
      <c r="N74" s="171" t="s">
        <v>10682</v>
      </c>
      <c r="O74" s="146" t="s">
        <v>1506</v>
      </c>
      <c r="P74" s="146" t="s">
        <v>10690</v>
      </c>
      <c r="Q74" s="147" t="s">
        <v>10519</v>
      </c>
      <c r="R74" s="187">
        <v>9.51</v>
      </c>
    </row>
    <row r="75" spans="1:18" x14ac:dyDescent="0.25">
      <c r="A75" s="135">
        <v>1000734</v>
      </c>
      <c r="B75" s="148" t="s">
        <v>10107</v>
      </c>
      <c r="C75" s="135">
        <v>60</v>
      </c>
      <c r="D75" s="135" t="s">
        <v>20</v>
      </c>
      <c r="E75" s="188" t="s">
        <v>20</v>
      </c>
      <c r="F75" s="135" t="s">
        <v>20</v>
      </c>
      <c r="G75" s="135" t="s">
        <v>20</v>
      </c>
      <c r="H75" s="135" t="s">
        <v>20</v>
      </c>
      <c r="I75" s="135" t="s">
        <v>20</v>
      </c>
      <c r="J75" s="136">
        <v>1</v>
      </c>
      <c r="K75" s="136">
        <v>0.6</v>
      </c>
      <c r="L75" s="136">
        <v>0.65</v>
      </c>
      <c r="M75" s="137" t="str">
        <f t="shared" si="1"/>
        <v>P</v>
      </c>
      <c r="N75" s="172" t="s">
        <v>10682</v>
      </c>
      <c r="O75" s="149" t="s">
        <v>1506</v>
      </c>
      <c r="P75" s="149" t="s">
        <v>10690</v>
      </c>
      <c r="Q75" s="150" t="s">
        <v>10519</v>
      </c>
      <c r="R75" s="189">
        <v>11.44</v>
      </c>
    </row>
    <row r="76" spans="1:18" x14ac:dyDescent="0.25">
      <c r="A76" s="132">
        <v>1000736</v>
      </c>
      <c r="B76" s="145" t="s">
        <v>10108</v>
      </c>
      <c r="C76" s="132">
        <v>60</v>
      </c>
      <c r="D76" s="132" t="s">
        <v>20</v>
      </c>
      <c r="E76" s="186" t="s">
        <v>20</v>
      </c>
      <c r="F76" s="132" t="s">
        <v>20</v>
      </c>
      <c r="G76" s="132" t="s">
        <v>20</v>
      </c>
      <c r="H76" s="132" t="s">
        <v>20</v>
      </c>
      <c r="I76" s="132" t="s">
        <v>20</v>
      </c>
      <c r="J76" s="133">
        <v>1</v>
      </c>
      <c r="K76" s="133">
        <v>0.6</v>
      </c>
      <c r="L76" s="133">
        <v>0.65</v>
      </c>
      <c r="M76" s="134" t="str">
        <f t="shared" si="1"/>
        <v>P</v>
      </c>
      <c r="N76" s="171" t="s">
        <v>10682</v>
      </c>
      <c r="O76" s="146" t="s">
        <v>1506</v>
      </c>
      <c r="P76" s="146" t="s">
        <v>10690</v>
      </c>
      <c r="Q76" s="147" t="s">
        <v>10519</v>
      </c>
      <c r="R76" s="187">
        <v>9.6</v>
      </c>
    </row>
    <row r="77" spans="1:18" x14ac:dyDescent="0.25">
      <c r="A77" s="135">
        <v>1000741</v>
      </c>
      <c r="B77" s="148" t="s">
        <v>10109</v>
      </c>
      <c r="C77" s="135">
        <v>60</v>
      </c>
      <c r="D77" s="135" t="s">
        <v>20</v>
      </c>
      <c r="E77" s="188" t="s">
        <v>20</v>
      </c>
      <c r="F77" s="135" t="s">
        <v>20</v>
      </c>
      <c r="G77" s="135" t="s">
        <v>20</v>
      </c>
      <c r="H77" s="135" t="s">
        <v>20</v>
      </c>
      <c r="I77" s="135" t="s">
        <v>20</v>
      </c>
      <c r="J77" s="136">
        <v>1</v>
      </c>
      <c r="K77" s="136">
        <v>0.6</v>
      </c>
      <c r="L77" s="136">
        <v>0.65</v>
      </c>
      <c r="M77" s="137" t="str">
        <f t="shared" si="1"/>
        <v>P</v>
      </c>
      <c r="N77" s="172" t="s">
        <v>10682</v>
      </c>
      <c r="O77" s="149" t="s">
        <v>1506</v>
      </c>
      <c r="P77" s="149" t="s">
        <v>10690</v>
      </c>
      <c r="Q77" s="150" t="s">
        <v>10519</v>
      </c>
      <c r="R77" s="189">
        <v>9.6</v>
      </c>
    </row>
    <row r="78" spans="1:18" x14ac:dyDescent="0.25">
      <c r="A78" s="132">
        <v>1000743</v>
      </c>
      <c r="B78" s="145" t="s">
        <v>10110</v>
      </c>
      <c r="C78" s="132">
        <v>60</v>
      </c>
      <c r="D78" s="132" t="s">
        <v>20</v>
      </c>
      <c r="E78" s="186" t="s">
        <v>20</v>
      </c>
      <c r="F78" s="132" t="s">
        <v>20</v>
      </c>
      <c r="G78" s="132" t="s">
        <v>20</v>
      </c>
      <c r="H78" s="132" t="s">
        <v>20</v>
      </c>
      <c r="I78" s="132" t="s">
        <v>20</v>
      </c>
      <c r="J78" s="133">
        <v>1</v>
      </c>
      <c r="K78" s="133">
        <v>0.6</v>
      </c>
      <c r="L78" s="133">
        <v>0.65</v>
      </c>
      <c r="M78" s="134" t="str">
        <f t="shared" si="1"/>
        <v>P</v>
      </c>
      <c r="N78" s="171" t="s">
        <v>10682</v>
      </c>
      <c r="O78" s="146" t="s">
        <v>1506</v>
      </c>
      <c r="P78" s="146" t="s">
        <v>10690</v>
      </c>
      <c r="Q78" s="147" t="s">
        <v>10519</v>
      </c>
      <c r="R78" s="187">
        <v>9.6</v>
      </c>
    </row>
    <row r="79" spans="1:18" x14ac:dyDescent="0.25">
      <c r="A79" s="135">
        <v>1000746</v>
      </c>
      <c r="B79" s="148" t="s">
        <v>10111</v>
      </c>
      <c r="C79" s="135">
        <v>60</v>
      </c>
      <c r="D79" s="135" t="s">
        <v>20</v>
      </c>
      <c r="E79" s="188" t="s">
        <v>20</v>
      </c>
      <c r="F79" s="135" t="s">
        <v>20</v>
      </c>
      <c r="G79" s="135" t="s">
        <v>20</v>
      </c>
      <c r="H79" s="135" t="s">
        <v>20</v>
      </c>
      <c r="I79" s="135" t="s">
        <v>20</v>
      </c>
      <c r="J79" s="136">
        <v>1</v>
      </c>
      <c r="K79" s="136">
        <v>0.6</v>
      </c>
      <c r="L79" s="136">
        <v>0.65</v>
      </c>
      <c r="M79" s="137" t="str">
        <f t="shared" si="1"/>
        <v>P</v>
      </c>
      <c r="N79" s="172" t="s">
        <v>10682</v>
      </c>
      <c r="O79" s="149" t="s">
        <v>1506</v>
      </c>
      <c r="P79" s="149" t="s">
        <v>10690</v>
      </c>
      <c r="Q79" s="150" t="s">
        <v>10519</v>
      </c>
      <c r="R79" s="189">
        <v>9.11</v>
      </c>
    </row>
    <row r="80" spans="1:18" x14ac:dyDescent="0.25">
      <c r="A80" s="132">
        <v>1000751</v>
      </c>
      <c r="B80" s="145" t="s">
        <v>10112</v>
      </c>
      <c r="C80" s="132">
        <v>60</v>
      </c>
      <c r="D80" s="132" t="s">
        <v>20</v>
      </c>
      <c r="E80" s="186" t="s">
        <v>20</v>
      </c>
      <c r="F80" s="132" t="s">
        <v>20</v>
      </c>
      <c r="G80" s="132" t="s">
        <v>20</v>
      </c>
      <c r="H80" s="132" t="s">
        <v>20</v>
      </c>
      <c r="I80" s="132" t="s">
        <v>20</v>
      </c>
      <c r="J80" s="133">
        <v>1</v>
      </c>
      <c r="K80" s="133">
        <v>0.6</v>
      </c>
      <c r="L80" s="133">
        <v>0.65</v>
      </c>
      <c r="M80" s="134" t="str">
        <f t="shared" si="1"/>
        <v>P</v>
      </c>
      <c r="N80" s="171" t="s">
        <v>10682</v>
      </c>
      <c r="O80" s="146" t="s">
        <v>1506</v>
      </c>
      <c r="P80" s="146" t="s">
        <v>10690</v>
      </c>
      <c r="Q80" s="147" t="s">
        <v>10519</v>
      </c>
      <c r="R80" s="187">
        <v>9.6</v>
      </c>
    </row>
    <row r="81" spans="1:18" x14ac:dyDescent="0.25">
      <c r="A81" s="135">
        <v>1000752</v>
      </c>
      <c r="B81" s="148" t="s">
        <v>10113</v>
      </c>
      <c r="C81" s="135">
        <v>60</v>
      </c>
      <c r="D81" s="135" t="s">
        <v>20</v>
      </c>
      <c r="E81" s="188" t="s">
        <v>20</v>
      </c>
      <c r="F81" s="135" t="s">
        <v>20</v>
      </c>
      <c r="G81" s="135" t="s">
        <v>20</v>
      </c>
      <c r="H81" s="135" t="s">
        <v>20</v>
      </c>
      <c r="I81" s="135" t="s">
        <v>20</v>
      </c>
      <c r="J81" s="136">
        <v>1</v>
      </c>
      <c r="K81" s="136">
        <v>0.6</v>
      </c>
      <c r="L81" s="136">
        <v>0.65</v>
      </c>
      <c r="M81" s="137" t="str">
        <f t="shared" si="1"/>
        <v>P</v>
      </c>
      <c r="N81" s="172" t="s">
        <v>10682</v>
      </c>
      <c r="O81" s="149" t="s">
        <v>1506</v>
      </c>
      <c r="P81" s="149" t="s">
        <v>10690</v>
      </c>
      <c r="Q81" s="150" t="s">
        <v>10519</v>
      </c>
      <c r="R81" s="189">
        <v>11.44</v>
      </c>
    </row>
    <row r="82" spans="1:18" x14ac:dyDescent="0.25">
      <c r="A82" s="132">
        <v>1000762</v>
      </c>
      <c r="B82" s="145" t="s">
        <v>10114</v>
      </c>
      <c r="C82" s="132">
        <v>60</v>
      </c>
      <c r="D82" s="132" t="s">
        <v>20</v>
      </c>
      <c r="E82" s="186" t="s">
        <v>20</v>
      </c>
      <c r="F82" s="132" t="s">
        <v>20</v>
      </c>
      <c r="G82" s="132" t="s">
        <v>20</v>
      </c>
      <c r="H82" s="132" t="s">
        <v>20</v>
      </c>
      <c r="I82" s="132" t="s">
        <v>20</v>
      </c>
      <c r="J82" s="133">
        <v>1</v>
      </c>
      <c r="K82" s="133">
        <v>0.6</v>
      </c>
      <c r="L82" s="133">
        <v>0.65</v>
      </c>
      <c r="M82" s="134" t="str">
        <f t="shared" si="1"/>
        <v>P</v>
      </c>
      <c r="N82" s="171" t="s">
        <v>10682</v>
      </c>
      <c r="O82" s="146" t="s">
        <v>1506</v>
      </c>
      <c r="P82" s="146" t="s">
        <v>10690</v>
      </c>
      <c r="Q82" s="147" t="s">
        <v>10519</v>
      </c>
      <c r="R82" s="187">
        <v>9.6</v>
      </c>
    </row>
    <row r="83" spans="1:18" x14ac:dyDescent="0.25">
      <c r="A83" s="135">
        <v>1005224</v>
      </c>
      <c r="B83" s="148" t="s">
        <v>1556</v>
      </c>
      <c r="C83" s="135">
        <v>1</v>
      </c>
      <c r="D83" s="135">
        <v>34526</v>
      </c>
      <c r="E83" s="188">
        <v>1000</v>
      </c>
      <c r="F83" s="135" t="s">
        <v>20</v>
      </c>
      <c r="G83" s="135" t="s">
        <v>21</v>
      </c>
      <c r="H83" s="135" t="s">
        <v>21</v>
      </c>
      <c r="I83" s="135">
        <v>1</v>
      </c>
      <c r="J83" s="136">
        <v>1.65</v>
      </c>
      <c r="K83" s="136">
        <v>0.35</v>
      </c>
      <c r="L83" s="136">
        <v>0.04</v>
      </c>
      <c r="M83" s="137" t="str">
        <f t="shared" si="1"/>
        <v>P</v>
      </c>
      <c r="N83" s="172" t="s">
        <v>10682</v>
      </c>
      <c r="O83" s="149" t="s">
        <v>1506</v>
      </c>
      <c r="P83" s="149" t="s">
        <v>9444</v>
      </c>
      <c r="Q83" s="150" t="s">
        <v>10519</v>
      </c>
      <c r="R83" s="189">
        <v>0.28000000000000003</v>
      </c>
    </row>
    <row r="84" spans="1:18" x14ac:dyDescent="0.25">
      <c r="A84" s="132">
        <v>1005369</v>
      </c>
      <c r="B84" s="145" t="s">
        <v>1557</v>
      </c>
      <c r="C84" s="132">
        <v>3</v>
      </c>
      <c r="D84" s="132" t="s">
        <v>20</v>
      </c>
      <c r="E84" s="186" t="s">
        <v>20</v>
      </c>
      <c r="F84" s="132" t="s">
        <v>20</v>
      </c>
      <c r="G84" s="132" t="s">
        <v>20</v>
      </c>
      <c r="H84" s="132" t="s">
        <v>20</v>
      </c>
      <c r="I84" s="132" t="s">
        <v>20</v>
      </c>
      <c r="J84" s="133">
        <v>3.2</v>
      </c>
      <c r="K84" s="133">
        <v>2.77</v>
      </c>
      <c r="L84" s="133">
        <v>0.45</v>
      </c>
      <c r="M84" s="134" t="str">
        <f t="shared" si="1"/>
        <v>P</v>
      </c>
      <c r="N84" s="173" t="s">
        <v>10682</v>
      </c>
      <c r="O84" s="146" t="s">
        <v>1506</v>
      </c>
      <c r="P84" s="146" t="s">
        <v>9560</v>
      </c>
      <c r="Q84" s="147" t="s">
        <v>10519</v>
      </c>
      <c r="R84" s="187">
        <v>2.2200000000000002</v>
      </c>
    </row>
    <row r="85" spans="1:18" x14ac:dyDescent="0.25">
      <c r="A85" s="135">
        <v>1006510</v>
      </c>
      <c r="B85" s="148" t="s">
        <v>1558</v>
      </c>
      <c r="C85" s="135">
        <v>1</v>
      </c>
      <c r="D85" s="135">
        <v>110</v>
      </c>
      <c r="E85" s="188" t="s">
        <v>20</v>
      </c>
      <c r="F85" s="135" t="s">
        <v>20</v>
      </c>
      <c r="G85" s="135" t="s">
        <v>20</v>
      </c>
      <c r="H85" s="135" t="s">
        <v>20</v>
      </c>
      <c r="I85" s="135" t="s">
        <v>20</v>
      </c>
      <c r="J85" s="136">
        <v>4.4000000000000004</v>
      </c>
      <c r="K85" s="136">
        <v>2.8</v>
      </c>
      <c r="L85" s="136">
        <v>0.88</v>
      </c>
      <c r="M85" s="137" t="str">
        <f t="shared" si="1"/>
        <v>P</v>
      </c>
      <c r="N85" s="174" t="s">
        <v>10682</v>
      </c>
      <c r="O85" s="149" t="s">
        <v>1506</v>
      </c>
      <c r="P85" s="149" t="s">
        <v>9442</v>
      </c>
      <c r="Q85" s="150" t="s">
        <v>10519</v>
      </c>
      <c r="R85" s="189">
        <v>3.07</v>
      </c>
    </row>
    <row r="86" spans="1:18" x14ac:dyDescent="0.25">
      <c r="A86" s="132">
        <v>1006973</v>
      </c>
      <c r="B86" s="145" t="s">
        <v>1559</v>
      </c>
      <c r="C86" s="132">
        <v>6</v>
      </c>
      <c r="D86" s="132">
        <v>440</v>
      </c>
      <c r="E86" s="186" t="s">
        <v>21</v>
      </c>
      <c r="F86" s="132">
        <v>580</v>
      </c>
      <c r="G86" s="132">
        <v>9</v>
      </c>
      <c r="H86" s="132">
        <v>11</v>
      </c>
      <c r="I86" s="132">
        <v>5</v>
      </c>
      <c r="J86" s="133">
        <v>2.73</v>
      </c>
      <c r="K86" s="133">
        <v>1.82</v>
      </c>
      <c r="L86" s="133">
        <v>0.48</v>
      </c>
      <c r="M86" s="134" t="str">
        <f t="shared" si="1"/>
        <v>P</v>
      </c>
      <c r="N86" s="171" t="s">
        <v>10681</v>
      </c>
      <c r="O86" s="146" t="s">
        <v>1506</v>
      </c>
      <c r="P86" s="146" t="s">
        <v>9403</v>
      </c>
      <c r="Q86" s="147" t="s">
        <v>10519</v>
      </c>
      <c r="R86" s="187">
        <v>6.36</v>
      </c>
    </row>
    <row r="87" spans="1:18" x14ac:dyDescent="0.25">
      <c r="A87" s="135">
        <v>1007295</v>
      </c>
      <c r="B87" s="148" t="s">
        <v>324</v>
      </c>
      <c r="C87" s="135">
        <v>3</v>
      </c>
      <c r="D87" s="135">
        <v>1800</v>
      </c>
      <c r="E87" s="188">
        <v>60</v>
      </c>
      <c r="F87" s="135">
        <v>2520</v>
      </c>
      <c r="G87" s="135">
        <v>180</v>
      </c>
      <c r="H87" s="135" t="s">
        <v>21</v>
      </c>
      <c r="I87" s="135">
        <v>1</v>
      </c>
      <c r="J87" s="136">
        <v>0.97</v>
      </c>
      <c r="K87" s="136">
        <v>0.68</v>
      </c>
      <c r="L87" s="136">
        <v>0.7</v>
      </c>
      <c r="M87" s="137" t="str">
        <f t="shared" si="1"/>
        <v>P</v>
      </c>
      <c r="N87" s="174" t="s">
        <v>10681</v>
      </c>
      <c r="O87" s="149" t="s">
        <v>1607</v>
      </c>
      <c r="P87" s="149" t="s">
        <v>9559</v>
      </c>
      <c r="Q87" s="150" t="s">
        <v>10519</v>
      </c>
      <c r="R87" s="189">
        <v>6</v>
      </c>
    </row>
    <row r="88" spans="1:18" x14ac:dyDescent="0.25">
      <c r="A88" s="132">
        <v>1009280</v>
      </c>
      <c r="B88" s="145" t="s">
        <v>1560</v>
      </c>
      <c r="C88" s="132">
        <v>50</v>
      </c>
      <c r="D88" s="132" t="s">
        <v>20</v>
      </c>
      <c r="E88" s="186" t="s">
        <v>20</v>
      </c>
      <c r="F88" s="132" t="s">
        <v>20</v>
      </c>
      <c r="G88" s="132" t="s">
        <v>20</v>
      </c>
      <c r="H88" s="132" t="s">
        <v>20</v>
      </c>
      <c r="I88" s="132" t="s">
        <v>20</v>
      </c>
      <c r="J88" s="133">
        <v>2.1</v>
      </c>
      <c r="K88" s="133">
        <v>1.48</v>
      </c>
      <c r="L88" s="133">
        <v>0.36</v>
      </c>
      <c r="M88" s="134" t="str">
        <f t="shared" si="1"/>
        <v>P</v>
      </c>
      <c r="N88" s="171" t="s">
        <v>10682</v>
      </c>
      <c r="O88" s="146" t="s">
        <v>1506</v>
      </c>
      <c r="P88" s="146" t="s">
        <v>9433</v>
      </c>
      <c r="Q88" s="147" t="s">
        <v>10519</v>
      </c>
      <c r="R88" s="187">
        <v>8</v>
      </c>
    </row>
    <row r="89" spans="1:18" x14ac:dyDescent="0.25">
      <c r="A89" s="135">
        <v>1009288</v>
      </c>
      <c r="B89" s="148" t="s">
        <v>1561</v>
      </c>
      <c r="C89" s="135">
        <v>3</v>
      </c>
      <c r="D89" s="135" t="s">
        <v>20</v>
      </c>
      <c r="E89" s="188">
        <v>660</v>
      </c>
      <c r="F89" s="135" t="s">
        <v>20</v>
      </c>
      <c r="G89" s="135" t="s">
        <v>20</v>
      </c>
      <c r="H89" s="135">
        <v>2640</v>
      </c>
      <c r="I89" s="135">
        <v>1</v>
      </c>
      <c r="J89" s="136">
        <v>1.6</v>
      </c>
      <c r="K89" s="136">
        <v>0.4</v>
      </c>
      <c r="L89" s="136">
        <v>0.06</v>
      </c>
      <c r="M89" s="137" t="str">
        <f t="shared" si="1"/>
        <v>P</v>
      </c>
      <c r="N89" s="174" t="s">
        <v>10681</v>
      </c>
      <c r="O89" s="149" t="s">
        <v>1581</v>
      </c>
      <c r="P89" s="149" t="s">
        <v>9561</v>
      </c>
      <c r="Q89" s="150" t="s">
        <v>10519</v>
      </c>
      <c r="R89" s="189">
        <v>1.8900000000000001</v>
      </c>
    </row>
    <row r="90" spans="1:18" x14ac:dyDescent="0.25">
      <c r="A90" s="132">
        <v>1009381</v>
      </c>
      <c r="B90" s="145" t="s">
        <v>1563</v>
      </c>
      <c r="C90" s="132">
        <v>50</v>
      </c>
      <c r="D90" s="132" t="s">
        <v>20</v>
      </c>
      <c r="E90" s="186" t="s">
        <v>20</v>
      </c>
      <c r="F90" s="132" t="s">
        <v>20</v>
      </c>
      <c r="G90" s="132" t="s">
        <v>20</v>
      </c>
      <c r="H90" s="132" t="s">
        <v>20</v>
      </c>
      <c r="I90" s="132" t="s">
        <v>20</v>
      </c>
      <c r="J90" s="133">
        <v>3.1</v>
      </c>
      <c r="K90" s="133">
        <v>2.1800000000000002</v>
      </c>
      <c r="L90" s="133">
        <v>0.56000000000000005</v>
      </c>
      <c r="M90" s="134" t="str">
        <f t="shared" si="1"/>
        <v>P</v>
      </c>
      <c r="N90" s="173" t="s">
        <v>10682</v>
      </c>
      <c r="O90" s="146" t="s">
        <v>1506</v>
      </c>
      <c r="P90" s="146" t="s">
        <v>9562</v>
      </c>
      <c r="Q90" s="147" t="s">
        <v>10519</v>
      </c>
      <c r="R90" s="187">
        <v>9</v>
      </c>
    </row>
    <row r="91" spans="1:18" x14ac:dyDescent="0.25">
      <c r="A91" s="135">
        <v>1009907</v>
      </c>
      <c r="B91" s="148" t="s">
        <v>591</v>
      </c>
      <c r="C91" s="135">
        <v>3</v>
      </c>
      <c r="D91" s="135">
        <v>1800</v>
      </c>
      <c r="E91" s="188">
        <v>60</v>
      </c>
      <c r="F91" s="135">
        <v>2160</v>
      </c>
      <c r="G91" s="135">
        <v>180</v>
      </c>
      <c r="H91" s="135" t="s">
        <v>21</v>
      </c>
      <c r="I91" s="135">
        <v>1</v>
      </c>
      <c r="J91" s="136">
        <v>0.99</v>
      </c>
      <c r="K91" s="136">
        <v>0.7</v>
      </c>
      <c r="L91" s="136">
        <v>0.7</v>
      </c>
      <c r="M91" s="137" t="str">
        <f t="shared" si="1"/>
        <v>P</v>
      </c>
      <c r="N91" s="174" t="s">
        <v>10681</v>
      </c>
      <c r="O91" s="149" t="s">
        <v>1607</v>
      </c>
      <c r="P91" s="149" t="s">
        <v>9559</v>
      </c>
      <c r="Q91" s="150" t="s">
        <v>10519</v>
      </c>
      <c r="R91" s="189">
        <v>4.17</v>
      </c>
    </row>
    <row r="92" spans="1:18" x14ac:dyDescent="0.25">
      <c r="A92" s="132">
        <v>1009908</v>
      </c>
      <c r="B92" s="145" t="s">
        <v>592</v>
      </c>
      <c r="C92" s="132">
        <v>3</v>
      </c>
      <c r="D92" s="132">
        <v>1800</v>
      </c>
      <c r="E92" s="186">
        <v>60</v>
      </c>
      <c r="F92" s="132">
        <v>2160</v>
      </c>
      <c r="G92" s="132">
        <v>240</v>
      </c>
      <c r="H92" s="132" t="s">
        <v>21</v>
      </c>
      <c r="I92" s="132">
        <v>1</v>
      </c>
      <c r="J92" s="133">
        <v>0.99</v>
      </c>
      <c r="K92" s="133">
        <v>0.69</v>
      </c>
      <c r="L92" s="133">
        <v>0.7</v>
      </c>
      <c r="M92" s="134" t="str">
        <f t="shared" si="1"/>
        <v>P</v>
      </c>
      <c r="N92" s="173" t="s">
        <v>10681</v>
      </c>
      <c r="O92" s="146" t="s">
        <v>1607</v>
      </c>
      <c r="P92" s="146" t="s">
        <v>9559</v>
      </c>
      <c r="Q92" s="147" t="s">
        <v>10519</v>
      </c>
      <c r="R92" s="187">
        <v>4.1999999999999993</v>
      </c>
    </row>
    <row r="93" spans="1:18" x14ac:dyDescent="0.25">
      <c r="A93" s="135">
        <v>1009909</v>
      </c>
      <c r="B93" s="148" t="s">
        <v>1564</v>
      </c>
      <c r="C93" s="135">
        <v>3</v>
      </c>
      <c r="D93" s="135">
        <v>1800</v>
      </c>
      <c r="E93" s="188">
        <v>60</v>
      </c>
      <c r="F93" s="135">
        <v>2160</v>
      </c>
      <c r="G93" s="135" t="s">
        <v>21</v>
      </c>
      <c r="H93" s="135" t="s">
        <v>21</v>
      </c>
      <c r="I93" s="135">
        <v>1</v>
      </c>
      <c r="J93" s="136">
        <v>0.67</v>
      </c>
      <c r="K93" s="136">
        <v>0.67</v>
      </c>
      <c r="L93" s="136">
        <v>0.95</v>
      </c>
      <c r="M93" s="137" t="str">
        <f t="shared" si="1"/>
        <v>P</v>
      </c>
      <c r="N93" s="174" t="s">
        <v>10681</v>
      </c>
      <c r="O93" s="149" t="s">
        <v>1607</v>
      </c>
      <c r="P93" s="149" t="s">
        <v>9559</v>
      </c>
      <c r="Q93" s="150" t="s">
        <v>10519</v>
      </c>
      <c r="R93" s="189">
        <v>4.17</v>
      </c>
    </row>
    <row r="94" spans="1:18" x14ac:dyDescent="0.25">
      <c r="A94" s="132">
        <v>1009911</v>
      </c>
      <c r="B94" s="145" t="s">
        <v>1565</v>
      </c>
      <c r="C94" s="132">
        <v>3</v>
      </c>
      <c r="D94" s="132">
        <v>1440</v>
      </c>
      <c r="E94" s="186">
        <v>24</v>
      </c>
      <c r="F94" s="132">
        <v>1680</v>
      </c>
      <c r="G94" s="132" t="s">
        <v>20</v>
      </c>
      <c r="H94" s="132">
        <v>120</v>
      </c>
      <c r="I94" s="132">
        <v>1</v>
      </c>
      <c r="J94" s="133">
        <v>0.79</v>
      </c>
      <c r="K94" s="133">
        <v>0.78</v>
      </c>
      <c r="L94" s="133">
        <v>0.66</v>
      </c>
      <c r="M94" s="134" t="str">
        <f t="shared" si="1"/>
        <v>P</v>
      </c>
      <c r="N94" s="173" t="s">
        <v>10681</v>
      </c>
      <c r="O94" s="146" t="s">
        <v>1607</v>
      </c>
      <c r="P94" s="146" t="s">
        <v>9559</v>
      </c>
      <c r="Q94" s="147" t="s">
        <v>10519</v>
      </c>
      <c r="R94" s="187">
        <v>4.2299999999999995</v>
      </c>
    </row>
    <row r="95" spans="1:18" x14ac:dyDescent="0.25">
      <c r="A95" s="135">
        <v>1009918</v>
      </c>
      <c r="B95" s="148" t="s">
        <v>1566</v>
      </c>
      <c r="C95" s="135">
        <v>3</v>
      </c>
      <c r="D95" s="135">
        <v>1440</v>
      </c>
      <c r="E95" s="188">
        <v>24</v>
      </c>
      <c r="F95" s="135">
        <v>1680</v>
      </c>
      <c r="G95" s="135" t="s">
        <v>20</v>
      </c>
      <c r="H95" s="135">
        <v>120</v>
      </c>
      <c r="I95" s="135">
        <v>1</v>
      </c>
      <c r="J95" s="136">
        <v>0.78</v>
      </c>
      <c r="K95" s="136">
        <v>0.78</v>
      </c>
      <c r="L95" s="136">
        <v>0.65</v>
      </c>
      <c r="M95" s="137" t="str">
        <f t="shared" si="1"/>
        <v>P</v>
      </c>
      <c r="N95" s="174" t="s">
        <v>10681</v>
      </c>
      <c r="O95" s="149" t="s">
        <v>1607</v>
      </c>
      <c r="P95" s="149" t="s">
        <v>9559</v>
      </c>
      <c r="Q95" s="150" t="s">
        <v>10519</v>
      </c>
      <c r="R95" s="189">
        <v>4.5600000000000005</v>
      </c>
    </row>
    <row r="96" spans="1:18" x14ac:dyDescent="0.25">
      <c r="A96" s="132">
        <v>1009920</v>
      </c>
      <c r="B96" s="145" t="s">
        <v>1172</v>
      </c>
      <c r="C96" s="132">
        <v>3</v>
      </c>
      <c r="D96" s="132">
        <v>3600</v>
      </c>
      <c r="E96" s="186">
        <v>60</v>
      </c>
      <c r="F96" s="132">
        <v>4200</v>
      </c>
      <c r="G96" s="132">
        <v>240</v>
      </c>
      <c r="H96" s="132">
        <v>300</v>
      </c>
      <c r="I96" s="132">
        <v>1</v>
      </c>
      <c r="J96" s="133">
        <v>0.72</v>
      </c>
      <c r="K96" s="133">
        <v>0.72</v>
      </c>
      <c r="L96" s="133">
        <v>0.53</v>
      </c>
      <c r="M96" s="134" t="str">
        <f t="shared" si="1"/>
        <v>P</v>
      </c>
      <c r="N96" s="173" t="s">
        <v>10681</v>
      </c>
      <c r="O96" s="146" t="s">
        <v>1607</v>
      </c>
      <c r="P96" s="146" t="s">
        <v>9559</v>
      </c>
      <c r="Q96" s="147" t="s">
        <v>10519</v>
      </c>
      <c r="R96" s="187">
        <v>6.51</v>
      </c>
    </row>
    <row r="97" spans="1:18" x14ac:dyDescent="0.25">
      <c r="A97" s="135">
        <v>1009921</v>
      </c>
      <c r="B97" s="148" t="s">
        <v>1173</v>
      </c>
      <c r="C97" s="135">
        <v>3</v>
      </c>
      <c r="D97" s="135">
        <v>3600</v>
      </c>
      <c r="E97" s="188">
        <v>60</v>
      </c>
      <c r="F97" s="135">
        <v>4200</v>
      </c>
      <c r="G97" s="135">
        <v>240</v>
      </c>
      <c r="H97" s="135">
        <v>300</v>
      </c>
      <c r="I97" s="135">
        <v>1</v>
      </c>
      <c r="J97" s="136">
        <v>0.72</v>
      </c>
      <c r="K97" s="136">
        <v>0.72</v>
      </c>
      <c r="L97" s="136">
        <v>0.53</v>
      </c>
      <c r="M97" s="137" t="str">
        <f t="shared" si="1"/>
        <v>P</v>
      </c>
      <c r="N97" s="174" t="s">
        <v>10681</v>
      </c>
      <c r="O97" s="149" t="s">
        <v>1607</v>
      </c>
      <c r="P97" s="149" t="s">
        <v>9559</v>
      </c>
      <c r="Q97" s="150" t="s">
        <v>10519</v>
      </c>
      <c r="R97" s="189">
        <v>7.23</v>
      </c>
    </row>
    <row r="98" spans="1:18" x14ac:dyDescent="0.25">
      <c r="A98" s="132">
        <v>1010018</v>
      </c>
      <c r="B98" s="145" t="s">
        <v>3419</v>
      </c>
      <c r="C98" s="132">
        <v>6</v>
      </c>
      <c r="D98" s="132" t="s">
        <v>20</v>
      </c>
      <c r="E98" s="186" t="s">
        <v>20</v>
      </c>
      <c r="F98" s="132" t="s">
        <v>20</v>
      </c>
      <c r="G98" s="132" t="s">
        <v>20</v>
      </c>
      <c r="H98" s="132" t="s">
        <v>20</v>
      </c>
      <c r="I98" s="132" t="s">
        <v>20</v>
      </c>
      <c r="J98" s="133">
        <v>1.66</v>
      </c>
      <c r="K98" s="133">
        <v>1.1200000000000001</v>
      </c>
      <c r="L98" s="133">
        <v>1.24</v>
      </c>
      <c r="M98" s="134" t="str">
        <f t="shared" si="1"/>
        <v>P</v>
      </c>
      <c r="N98" s="173" t="s">
        <v>10681</v>
      </c>
      <c r="O98" s="146" t="s">
        <v>1578</v>
      </c>
      <c r="P98" s="146" t="s">
        <v>10579</v>
      </c>
      <c r="Q98" s="147" t="s">
        <v>10106</v>
      </c>
      <c r="R98" s="187">
        <v>9.6272727272727252</v>
      </c>
    </row>
    <row r="99" spans="1:18" x14ac:dyDescent="0.25">
      <c r="A99" s="135">
        <v>1010021</v>
      </c>
      <c r="B99" s="148" t="s">
        <v>1568</v>
      </c>
      <c r="C99" s="135">
        <v>6</v>
      </c>
      <c r="D99" s="135">
        <v>528</v>
      </c>
      <c r="E99" s="188" t="s">
        <v>21</v>
      </c>
      <c r="F99" s="135">
        <v>682</v>
      </c>
      <c r="G99" s="135">
        <v>9</v>
      </c>
      <c r="H99" s="135">
        <v>11</v>
      </c>
      <c r="I99" s="135">
        <v>5</v>
      </c>
      <c r="J99" s="136">
        <v>2.72</v>
      </c>
      <c r="K99" s="136">
        <v>1.81</v>
      </c>
      <c r="L99" s="136">
        <v>0.48</v>
      </c>
      <c r="M99" s="137" t="str">
        <f t="shared" si="1"/>
        <v>P</v>
      </c>
      <c r="N99" s="174" t="s">
        <v>10681</v>
      </c>
      <c r="O99" s="149" t="s">
        <v>1506</v>
      </c>
      <c r="P99" s="149" t="s">
        <v>9398</v>
      </c>
      <c r="Q99" s="150" t="s">
        <v>10519</v>
      </c>
      <c r="R99" s="189">
        <v>8.3999999999999986</v>
      </c>
    </row>
    <row r="100" spans="1:18" x14ac:dyDescent="0.25">
      <c r="A100" s="132">
        <v>1010025</v>
      </c>
      <c r="B100" s="145" t="s">
        <v>1569</v>
      </c>
      <c r="C100" s="132">
        <v>6</v>
      </c>
      <c r="D100" s="132" t="s">
        <v>20</v>
      </c>
      <c r="E100" s="186" t="s">
        <v>20</v>
      </c>
      <c r="F100" s="132" t="s">
        <v>20</v>
      </c>
      <c r="G100" s="132" t="s">
        <v>20</v>
      </c>
      <c r="H100" s="132" t="s">
        <v>20</v>
      </c>
      <c r="I100" s="132" t="s">
        <v>20</v>
      </c>
      <c r="J100" s="133">
        <v>1.143</v>
      </c>
      <c r="K100" s="133">
        <v>0.77800000000000002</v>
      </c>
      <c r="L100" s="133">
        <v>1.175</v>
      </c>
      <c r="M100" s="134" t="str">
        <f t="shared" si="1"/>
        <v>P</v>
      </c>
      <c r="N100" s="173" t="s">
        <v>10681</v>
      </c>
      <c r="O100" s="146" t="s">
        <v>1562</v>
      </c>
      <c r="P100" s="146" t="s">
        <v>9399</v>
      </c>
      <c r="Q100" s="147" t="s">
        <v>10519</v>
      </c>
      <c r="R100" s="187">
        <v>10.343283582089551</v>
      </c>
    </row>
    <row r="101" spans="1:18" x14ac:dyDescent="0.25">
      <c r="A101" s="135">
        <v>1010029</v>
      </c>
      <c r="B101" s="148" t="s">
        <v>424</v>
      </c>
      <c r="C101" s="135">
        <v>6</v>
      </c>
      <c r="D101" s="135">
        <v>735</v>
      </c>
      <c r="E101" s="188" t="s">
        <v>21</v>
      </c>
      <c r="F101" s="135">
        <v>1155</v>
      </c>
      <c r="G101" s="135" t="s">
        <v>20</v>
      </c>
      <c r="H101" s="135">
        <v>50</v>
      </c>
      <c r="I101" s="135">
        <v>2</v>
      </c>
      <c r="J101" s="136">
        <v>1.22</v>
      </c>
      <c r="K101" s="136">
        <v>0.82</v>
      </c>
      <c r="L101" s="136">
        <v>1.32</v>
      </c>
      <c r="M101" s="137" t="str">
        <f t="shared" si="1"/>
        <v>P</v>
      </c>
      <c r="N101" s="172" t="s">
        <v>10681</v>
      </c>
      <c r="O101" s="149" t="s">
        <v>1562</v>
      </c>
      <c r="P101" s="149" t="s">
        <v>9399</v>
      </c>
      <c r="Q101" s="150" t="s">
        <v>10519</v>
      </c>
      <c r="R101" s="189">
        <v>11.100000000000001</v>
      </c>
    </row>
    <row r="102" spans="1:18" x14ac:dyDescent="0.25">
      <c r="A102" s="132">
        <v>1010032</v>
      </c>
      <c r="B102" s="145" t="s">
        <v>425</v>
      </c>
      <c r="C102" s="132">
        <v>6</v>
      </c>
      <c r="D102" s="132">
        <v>735</v>
      </c>
      <c r="E102" s="186" t="s">
        <v>21</v>
      </c>
      <c r="F102" s="132">
        <v>1155</v>
      </c>
      <c r="G102" s="132">
        <v>40</v>
      </c>
      <c r="H102" s="132">
        <v>40</v>
      </c>
      <c r="I102" s="132">
        <v>2</v>
      </c>
      <c r="J102" s="133">
        <v>1.21</v>
      </c>
      <c r="K102" s="133">
        <v>0.81</v>
      </c>
      <c r="L102" s="133">
        <v>1.29</v>
      </c>
      <c r="M102" s="134" t="str">
        <f t="shared" si="1"/>
        <v>P</v>
      </c>
      <c r="N102" s="171" t="s">
        <v>10681</v>
      </c>
      <c r="O102" s="146" t="s">
        <v>1562</v>
      </c>
      <c r="P102" s="146" t="s">
        <v>9399</v>
      </c>
      <c r="Q102" s="147" t="s">
        <v>10519</v>
      </c>
      <c r="R102" s="187">
        <v>11.28</v>
      </c>
    </row>
    <row r="103" spans="1:18" x14ac:dyDescent="0.25">
      <c r="A103" s="135">
        <v>1010037</v>
      </c>
      <c r="B103" s="148" t="s">
        <v>1570</v>
      </c>
      <c r="C103" s="135">
        <v>192</v>
      </c>
      <c r="D103" s="135" t="s">
        <v>20</v>
      </c>
      <c r="E103" s="188" t="s">
        <v>20</v>
      </c>
      <c r="F103" s="135" t="s">
        <v>20</v>
      </c>
      <c r="G103" s="135" t="s">
        <v>20</v>
      </c>
      <c r="H103" s="135" t="s">
        <v>20</v>
      </c>
      <c r="I103" s="135" t="s">
        <v>20</v>
      </c>
      <c r="J103" s="136">
        <v>2.4500000000000002</v>
      </c>
      <c r="K103" s="136">
        <v>1.49</v>
      </c>
      <c r="L103" s="136">
        <v>3.68</v>
      </c>
      <c r="M103" s="137" t="str">
        <f t="shared" si="1"/>
        <v>P</v>
      </c>
      <c r="N103" s="172" t="s">
        <v>10682</v>
      </c>
      <c r="O103" s="149" t="s">
        <v>1506</v>
      </c>
      <c r="P103" s="149" t="s">
        <v>10455</v>
      </c>
      <c r="Q103" s="150" t="s">
        <v>10519</v>
      </c>
      <c r="R103" s="189">
        <v>48</v>
      </c>
    </row>
    <row r="104" spans="1:18" x14ac:dyDescent="0.25">
      <c r="A104" s="132">
        <v>1010051</v>
      </c>
      <c r="B104" s="145" t="s">
        <v>1571</v>
      </c>
      <c r="C104" s="132">
        <v>192</v>
      </c>
      <c r="D104" s="132" t="s">
        <v>20</v>
      </c>
      <c r="E104" s="186" t="s">
        <v>20</v>
      </c>
      <c r="F104" s="132" t="s">
        <v>20</v>
      </c>
      <c r="G104" s="132" t="s">
        <v>20</v>
      </c>
      <c r="H104" s="132" t="s">
        <v>20</v>
      </c>
      <c r="I104" s="132" t="s">
        <v>20</v>
      </c>
      <c r="J104" s="133">
        <v>2.4500000000000002</v>
      </c>
      <c r="K104" s="133">
        <v>1.49</v>
      </c>
      <c r="L104" s="133">
        <v>3.68</v>
      </c>
      <c r="M104" s="134" t="str">
        <f t="shared" si="1"/>
        <v>P</v>
      </c>
      <c r="N104" s="173" t="s">
        <v>10682</v>
      </c>
      <c r="O104" s="146" t="s">
        <v>1506</v>
      </c>
      <c r="P104" s="146" t="s">
        <v>10455</v>
      </c>
      <c r="Q104" s="147" t="s">
        <v>10519</v>
      </c>
      <c r="R104" s="187">
        <v>40.32</v>
      </c>
    </row>
    <row r="105" spans="1:18" x14ac:dyDescent="0.25">
      <c r="A105" s="135">
        <v>1010061</v>
      </c>
      <c r="B105" s="148" t="s">
        <v>1572</v>
      </c>
      <c r="C105" s="135">
        <v>1000</v>
      </c>
      <c r="D105" s="135">
        <v>158</v>
      </c>
      <c r="E105" s="188" t="s">
        <v>20</v>
      </c>
      <c r="F105" s="135" t="s">
        <v>20</v>
      </c>
      <c r="G105" s="135" t="s">
        <v>20</v>
      </c>
      <c r="H105" s="135" t="s">
        <v>20</v>
      </c>
      <c r="I105" s="135" t="s">
        <v>20</v>
      </c>
      <c r="J105" s="136">
        <v>2.9</v>
      </c>
      <c r="K105" s="136">
        <v>1.24</v>
      </c>
      <c r="L105" s="136">
        <v>0.62</v>
      </c>
      <c r="M105" s="137" t="str">
        <f t="shared" si="1"/>
        <v>P</v>
      </c>
      <c r="N105" s="174" t="s">
        <v>10682</v>
      </c>
      <c r="O105" s="149" t="s">
        <v>1506</v>
      </c>
      <c r="P105" s="149" t="s">
        <v>9563</v>
      </c>
      <c r="Q105" s="150" t="s">
        <v>10519</v>
      </c>
      <c r="R105" s="189">
        <v>10</v>
      </c>
    </row>
    <row r="106" spans="1:18" x14ac:dyDescent="0.25">
      <c r="A106" s="132">
        <v>1010098</v>
      </c>
      <c r="B106" s="145" t="s">
        <v>1573</v>
      </c>
      <c r="C106" s="132">
        <v>6</v>
      </c>
      <c r="D106" s="132">
        <v>432</v>
      </c>
      <c r="E106" s="186" t="s">
        <v>21</v>
      </c>
      <c r="F106" s="132">
        <v>560</v>
      </c>
      <c r="G106" s="132">
        <v>5</v>
      </c>
      <c r="H106" s="132">
        <v>6</v>
      </c>
      <c r="I106" s="132">
        <v>5</v>
      </c>
      <c r="J106" s="133">
        <v>3.12</v>
      </c>
      <c r="K106" s="133">
        <v>2.08</v>
      </c>
      <c r="L106" s="133">
        <v>0.46</v>
      </c>
      <c r="M106" s="134" t="str">
        <f t="shared" si="1"/>
        <v>P</v>
      </c>
      <c r="N106" s="173" t="s">
        <v>10681</v>
      </c>
      <c r="O106" s="146" t="s">
        <v>1506</v>
      </c>
      <c r="P106" s="146" t="s">
        <v>9398</v>
      </c>
      <c r="Q106" s="147" t="s">
        <v>10519</v>
      </c>
      <c r="R106" s="187">
        <v>4.8000000000000007</v>
      </c>
    </row>
    <row r="107" spans="1:18" x14ac:dyDescent="0.25">
      <c r="A107" s="135">
        <v>1010105</v>
      </c>
      <c r="B107" s="148" t="s">
        <v>1574</v>
      </c>
      <c r="C107" s="135">
        <v>6</v>
      </c>
      <c r="D107" s="135">
        <v>432</v>
      </c>
      <c r="E107" s="188" t="s">
        <v>21</v>
      </c>
      <c r="F107" s="135">
        <v>560</v>
      </c>
      <c r="G107" s="135">
        <v>5</v>
      </c>
      <c r="H107" s="135">
        <v>6</v>
      </c>
      <c r="I107" s="135">
        <v>5</v>
      </c>
      <c r="J107" s="136">
        <v>3.15</v>
      </c>
      <c r="K107" s="136">
        <v>2.1</v>
      </c>
      <c r="L107" s="136">
        <v>0.44</v>
      </c>
      <c r="M107" s="137" t="str">
        <f t="shared" si="1"/>
        <v>P</v>
      </c>
      <c r="N107" s="174" t="s">
        <v>10681</v>
      </c>
      <c r="O107" s="149" t="s">
        <v>1506</v>
      </c>
      <c r="P107" s="149" t="s">
        <v>9398</v>
      </c>
      <c r="Q107" s="150" t="s">
        <v>10519</v>
      </c>
      <c r="R107" s="189">
        <v>4.5600000000000005</v>
      </c>
    </row>
    <row r="108" spans="1:18" x14ac:dyDescent="0.25">
      <c r="A108" s="132">
        <v>1010114</v>
      </c>
      <c r="B108" s="145" t="s">
        <v>1575</v>
      </c>
      <c r="C108" s="132">
        <v>6</v>
      </c>
      <c r="D108" s="132">
        <v>432</v>
      </c>
      <c r="E108" s="186" t="s">
        <v>21</v>
      </c>
      <c r="F108" s="132">
        <v>560</v>
      </c>
      <c r="G108" s="132">
        <v>5</v>
      </c>
      <c r="H108" s="132">
        <v>6</v>
      </c>
      <c r="I108" s="132">
        <v>5</v>
      </c>
      <c r="J108" s="133">
        <v>3.15</v>
      </c>
      <c r="K108" s="133">
        <v>2.1</v>
      </c>
      <c r="L108" s="133">
        <v>0.43</v>
      </c>
      <c r="M108" s="134" t="str">
        <f t="shared" si="1"/>
        <v>P</v>
      </c>
      <c r="N108" s="173" t="s">
        <v>10681</v>
      </c>
      <c r="O108" s="146" t="s">
        <v>1506</v>
      </c>
      <c r="P108" s="146" t="s">
        <v>9398</v>
      </c>
      <c r="Q108" s="147" t="s">
        <v>10519</v>
      </c>
      <c r="R108" s="187">
        <v>4.5</v>
      </c>
    </row>
    <row r="109" spans="1:18" x14ac:dyDescent="0.25">
      <c r="A109" s="135">
        <v>1010130</v>
      </c>
      <c r="B109" s="148" t="s">
        <v>1576</v>
      </c>
      <c r="C109" s="135">
        <v>6</v>
      </c>
      <c r="D109" s="135">
        <v>462</v>
      </c>
      <c r="E109" s="188" t="s">
        <v>21</v>
      </c>
      <c r="F109" s="135">
        <v>630</v>
      </c>
      <c r="G109" s="135">
        <v>9</v>
      </c>
      <c r="H109" s="135">
        <v>11</v>
      </c>
      <c r="I109" s="135">
        <v>5</v>
      </c>
      <c r="J109" s="136">
        <v>2.75</v>
      </c>
      <c r="K109" s="136">
        <v>1.82</v>
      </c>
      <c r="L109" s="136">
        <v>0.49</v>
      </c>
      <c r="M109" s="137" t="str">
        <f t="shared" si="1"/>
        <v>P</v>
      </c>
      <c r="N109" s="174" t="s">
        <v>10681</v>
      </c>
      <c r="O109" s="149" t="s">
        <v>1555</v>
      </c>
      <c r="P109" s="149" t="s">
        <v>9400</v>
      </c>
      <c r="Q109" s="150" t="s">
        <v>10519</v>
      </c>
      <c r="R109" s="189">
        <v>6.6000000000000005</v>
      </c>
    </row>
    <row r="110" spans="1:18" x14ac:dyDescent="0.25">
      <c r="A110" s="132">
        <v>1010135</v>
      </c>
      <c r="B110" s="145" t="s">
        <v>244</v>
      </c>
      <c r="C110" s="132">
        <v>6</v>
      </c>
      <c r="D110" s="132">
        <v>1450</v>
      </c>
      <c r="E110" s="186" t="s">
        <v>21</v>
      </c>
      <c r="F110" s="132">
        <v>1850</v>
      </c>
      <c r="G110" s="132">
        <v>16</v>
      </c>
      <c r="H110" s="132">
        <v>20</v>
      </c>
      <c r="I110" s="132">
        <v>5</v>
      </c>
      <c r="J110" s="133">
        <v>1.82</v>
      </c>
      <c r="K110" s="133">
        <v>1.18</v>
      </c>
      <c r="L110" s="133">
        <v>0.39</v>
      </c>
      <c r="M110" s="134" t="str">
        <f t="shared" si="1"/>
        <v>P</v>
      </c>
      <c r="N110" s="173" t="s">
        <v>10681</v>
      </c>
      <c r="O110" s="146" t="s">
        <v>1555</v>
      </c>
      <c r="P110" s="146" t="s">
        <v>9400</v>
      </c>
      <c r="Q110" s="147" t="s">
        <v>10519</v>
      </c>
      <c r="R110" s="187">
        <v>3</v>
      </c>
    </row>
    <row r="111" spans="1:18" x14ac:dyDescent="0.25">
      <c r="A111" s="135">
        <v>1010136</v>
      </c>
      <c r="B111" s="148" t="s">
        <v>254</v>
      </c>
      <c r="C111" s="135">
        <v>6</v>
      </c>
      <c r="D111" s="135">
        <v>1450</v>
      </c>
      <c r="E111" s="188" t="s">
        <v>21</v>
      </c>
      <c r="F111" s="135">
        <v>1850</v>
      </c>
      <c r="G111" s="135">
        <v>16</v>
      </c>
      <c r="H111" s="135">
        <v>20</v>
      </c>
      <c r="I111" s="135">
        <v>5</v>
      </c>
      <c r="J111" s="136">
        <v>1.8</v>
      </c>
      <c r="K111" s="136">
        <v>1.2</v>
      </c>
      <c r="L111" s="136">
        <v>0.37</v>
      </c>
      <c r="M111" s="137" t="str">
        <f t="shared" si="1"/>
        <v>P</v>
      </c>
      <c r="N111" s="174" t="s">
        <v>10681</v>
      </c>
      <c r="O111" s="149" t="s">
        <v>1555</v>
      </c>
      <c r="P111" s="149" t="s">
        <v>9400</v>
      </c>
      <c r="Q111" s="150" t="s">
        <v>10519</v>
      </c>
      <c r="R111" s="189">
        <v>3.5999999999999996</v>
      </c>
    </row>
    <row r="112" spans="1:18" x14ac:dyDescent="0.25">
      <c r="A112" s="132">
        <v>1010143</v>
      </c>
      <c r="B112" s="145" t="s">
        <v>1577</v>
      </c>
      <c r="C112" s="132">
        <v>6</v>
      </c>
      <c r="D112" s="132">
        <v>462</v>
      </c>
      <c r="E112" s="186" t="s">
        <v>21</v>
      </c>
      <c r="F112" s="132">
        <v>630</v>
      </c>
      <c r="G112" s="132">
        <v>9</v>
      </c>
      <c r="H112" s="132">
        <v>11</v>
      </c>
      <c r="I112" s="132">
        <v>5</v>
      </c>
      <c r="J112" s="133">
        <v>2.75</v>
      </c>
      <c r="K112" s="133">
        <v>1.82</v>
      </c>
      <c r="L112" s="133">
        <v>0.49</v>
      </c>
      <c r="M112" s="134" t="str">
        <f t="shared" si="1"/>
        <v>P</v>
      </c>
      <c r="N112" s="173" t="s">
        <v>10681</v>
      </c>
      <c r="O112" s="146" t="s">
        <v>1555</v>
      </c>
      <c r="P112" s="146" t="s">
        <v>9400</v>
      </c>
      <c r="Q112" s="147" t="s">
        <v>10519</v>
      </c>
      <c r="R112" s="187">
        <v>6.5400000000000009</v>
      </c>
    </row>
    <row r="113" spans="1:18" x14ac:dyDescent="0.25">
      <c r="A113" s="135">
        <v>1010147</v>
      </c>
      <c r="B113" s="148" t="s">
        <v>1579</v>
      </c>
      <c r="C113" s="135">
        <v>6</v>
      </c>
      <c r="D113" s="135">
        <v>462</v>
      </c>
      <c r="E113" s="188" t="s">
        <v>21</v>
      </c>
      <c r="F113" s="135">
        <v>630</v>
      </c>
      <c r="G113" s="135">
        <v>9</v>
      </c>
      <c r="H113" s="135">
        <v>11</v>
      </c>
      <c r="I113" s="135">
        <v>5</v>
      </c>
      <c r="J113" s="136">
        <v>2.79</v>
      </c>
      <c r="K113" s="136">
        <v>1.8</v>
      </c>
      <c r="L113" s="136">
        <v>0.5</v>
      </c>
      <c r="M113" s="137" t="str">
        <f t="shared" si="1"/>
        <v>P</v>
      </c>
      <c r="N113" s="174" t="s">
        <v>10681</v>
      </c>
      <c r="O113" s="149" t="s">
        <v>1555</v>
      </c>
      <c r="P113" s="149" t="s">
        <v>9400</v>
      </c>
      <c r="Q113" s="150" t="s">
        <v>10519</v>
      </c>
      <c r="R113" s="189">
        <v>5.5200000000000005</v>
      </c>
    </row>
    <row r="114" spans="1:18" x14ac:dyDescent="0.25">
      <c r="A114" s="132">
        <v>1010162</v>
      </c>
      <c r="B114" s="145" t="s">
        <v>260</v>
      </c>
      <c r="C114" s="132">
        <v>6</v>
      </c>
      <c r="D114" s="132">
        <v>1450</v>
      </c>
      <c r="E114" s="186" t="s">
        <v>21</v>
      </c>
      <c r="F114" s="132">
        <v>1850</v>
      </c>
      <c r="G114" s="132">
        <v>16</v>
      </c>
      <c r="H114" s="132">
        <v>20</v>
      </c>
      <c r="I114" s="132">
        <v>5</v>
      </c>
      <c r="J114" s="133">
        <v>1.8</v>
      </c>
      <c r="K114" s="133">
        <v>1.2</v>
      </c>
      <c r="L114" s="133">
        <v>0.37</v>
      </c>
      <c r="M114" s="134" t="str">
        <f t="shared" si="1"/>
        <v>P</v>
      </c>
      <c r="N114" s="173" t="s">
        <v>10681</v>
      </c>
      <c r="O114" s="146" t="s">
        <v>1555</v>
      </c>
      <c r="P114" s="146" t="s">
        <v>9400</v>
      </c>
      <c r="Q114" s="147" t="s">
        <v>10519</v>
      </c>
      <c r="R114" s="187">
        <v>6.24</v>
      </c>
    </row>
    <row r="115" spans="1:18" x14ac:dyDescent="0.25">
      <c r="A115" s="135">
        <v>1010163</v>
      </c>
      <c r="B115" s="148" t="s">
        <v>1580</v>
      </c>
      <c r="C115" s="135">
        <v>6</v>
      </c>
      <c r="D115" s="135">
        <v>462</v>
      </c>
      <c r="E115" s="188" t="s">
        <v>21</v>
      </c>
      <c r="F115" s="135">
        <v>630</v>
      </c>
      <c r="G115" s="135">
        <v>9</v>
      </c>
      <c r="H115" s="135">
        <v>11</v>
      </c>
      <c r="I115" s="135">
        <v>5</v>
      </c>
      <c r="J115" s="136">
        <v>2.75</v>
      </c>
      <c r="K115" s="136">
        <v>1.82</v>
      </c>
      <c r="L115" s="136">
        <v>0.49</v>
      </c>
      <c r="M115" s="137" t="str">
        <f t="shared" si="1"/>
        <v>P</v>
      </c>
      <c r="N115" s="174" t="s">
        <v>10681</v>
      </c>
      <c r="O115" s="149" t="s">
        <v>1555</v>
      </c>
      <c r="P115" s="149" t="s">
        <v>9400</v>
      </c>
      <c r="Q115" s="150" t="s">
        <v>10519</v>
      </c>
      <c r="R115" s="189">
        <v>6.7799999999999994</v>
      </c>
    </row>
    <row r="116" spans="1:18" x14ac:dyDescent="0.25">
      <c r="A116" s="132">
        <v>1010170</v>
      </c>
      <c r="B116" s="145" t="s">
        <v>262</v>
      </c>
      <c r="C116" s="132">
        <v>6</v>
      </c>
      <c r="D116" s="132">
        <v>1664</v>
      </c>
      <c r="E116" s="186" t="s">
        <v>21</v>
      </c>
      <c r="F116" s="132">
        <v>2028</v>
      </c>
      <c r="G116" s="132">
        <v>16</v>
      </c>
      <c r="H116" s="132">
        <v>20</v>
      </c>
      <c r="I116" s="132">
        <v>5</v>
      </c>
      <c r="J116" s="133">
        <v>1.8</v>
      </c>
      <c r="K116" s="133">
        <v>1.2</v>
      </c>
      <c r="L116" s="133">
        <v>0.37</v>
      </c>
      <c r="M116" s="134" t="str">
        <f t="shared" si="1"/>
        <v>P</v>
      </c>
      <c r="N116" s="173" t="s">
        <v>10681</v>
      </c>
      <c r="O116" s="146" t="s">
        <v>1555</v>
      </c>
      <c r="P116" s="146" t="s">
        <v>9400</v>
      </c>
      <c r="Q116" s="147" t="s">
        <v>10519</v>
      </c>
      <c r="R116" s="187">
        <v>2.88</v>
      </c>
    </row>
    <row r="117" spans="1:18" x14ac:dyDescent="0.25">
      <c r="A117" s="135">
        <v>1010172</v>
      </c>
      <c r="B117" s="148" t="s">
        <v>1582</v>
      </c>
      <c r="C117" s="135">
        <v>6</v>
      </c>
      <c r="D117" s="135">
        <v>462</v>
      </c>
      <c r="E117" s="188" t="s">
        <v>21</v>
      </c>
      <c r="F117" s="135">
        <v>630</v>
      </c>
      <c r="G117" s="135">
        <v>9</v>
      </c>
      <c r="H117" s="135">
        <v>11</v>
      </c>
      <c r="I117" s="135">
        <v>5</v>
      </c>
      <c r="J117" s="136">
        <v>2.75</v>
      </c>
      <c r="K117" s="136">
        <v>1.82</v>
      </c>
      <c r="L117" s="136">
        <v>0.49</v>
      </c>
      <c r="M117" s="137" t="str">
        <f t="shared" si="1"/>
        <v>P</v>
      </c>
      <c r="N117" s="174" t="s">
        <v>10681</v>
      </c>
      <c r="O117" s="149" t="s">
        <v>1555</v>
      </c>
      <c r="P117" s="149" t="s">
        <v>9400</v>
      </c>
      <c r="Q117" s="150" t="s">
        <v>10519</v>
      </c>
      <c r="R117" s="189">
        <v>7.38</v>
      </c>
    </row>
    <row r="118" spans="1:18" x14ac:dyDescent="0.25">
      <c r="A118" s="132">
        <v>1010174</v>
      </c>
      <c r="B118" s="145" t="s">
        <v>267</v>
      </c>
      <c r="C118" s="132">
        <v>6</v>
      </c>
      <c r="D118" s="132">
        <v>1470</v>
      </c>
      <c r="E118" s="186" t="s">
        <v>21</v>
      </c>
      <c r="F118" s="132">
        <v>2000</v>
      </c>
      <c r="G118" s="132">
        <v>16</v>
      </c>
      <c r="H118" s="132">
        <v>20</v>
      </c>
      <c r="I118" s="132">
        <v>5</v>
      </c>
      <c r="J118" s="133">
        <v>1.8</v>
      </c>
      <c r="K118" s="133">
        <v>1.19</v>
      </c>
      <c r="L118" s="133">
        <v>0.39</v>
      </c>
      <c r="M118" s="134" t="str">
        <f t="shared" si="1"/>
        <v>P</v>
      </c>
      <c r="N118" s="173" t="s">
        <v>10681</v>
      </c>
      <c r="O118" s="146" t="s">
        <v>1555</v>
      </c>
      <c r="P118" s="146" t="s">
        <v>9400</v>
      </c>
      <c r="Q118" s="147" t="s">
        <v>10519</v>
      </c>
      <c r="R118" s="187">
        <v>4.1999999999999993</v>
      </c>
    </row>
    <row r="119" spans="1:18" x14ac:dyDescent="0.25">
      <c r="A119" s="135">
        <v>1010180</v>
      </c>
      <c r="B119" s="148" t="s">
        <v>1583</v>
      </c>
      <c r="C119" s="135">
        <v>6</v>
      </c>
      <c r="D119" s="135">
        <v>432</v>
      </c>
      <c r="E119" s="188" t="s">
        <v>21</v>
      </c>
      <c r="F119" s="135">
        <v>560</v>
      </c>
      <c r="G119" s="135">
        <v>5</v>
      </c>
      <c r="H119" s="135">
        <v>6</v>
      </c>
      <c r="I119" s="135">
        <v>5</v>
      </c>
      <c r="J119" s="136">
        <v>3.12</v>
      </c>
      <c r="K119" s="136">
        <v>2.08</v>
      </c>
      <c r="L119" s="136">
        <v>0.44</v>
      </c>
      <c r="M119" s="137" t="str">
        <f t="shared" si="1"/>
        <v>P</v>
      </c>
      <c r="N119" s="174" t="s">
        <v>10681</v>
      </c>
      <c r="O119" s="149" t="s">
        <v>1506</v>
      </c>
      <c r="P119" s="149" t="s">
        <v>9398</v>
      </c>
      <c r="Q119" s="150" t="s">
        <v>10519</v>
      </c>
      <c r="R119" s="189">
        <v>4.9799999999999995</v>
      </c>
    </row>
    <row r="120" spans="1:18" x14ac:dyDescent="0.25">
      <c r="A120" s="132">
        <v>1010206</v>
      </c>
      <c r="B120" s="145" t="s">
        <v>1584</v>
      </c>
      <c r="C120" s="132">
        <v>6</v>
      </c>
      <c r="D120" s="132">
        <v>432</v>
      </c>
      <c r="E120" s="186" t="s">
        <v>21</v>
      </c>
      <c r="F120" s="132">
        <v>560</v>
      </c>
      <c r="G120" s="132">
        <v>5</v>
      </c>
      <c r="H120" s="132">
        <v>6</v>
      </c>
      <c r="I120" s="132">
        <v>5</v>
      </c>
      <c r="J120" s="133">
        <v>3.12</v>
      </c>
      <c r="K120" s="133">
        <v>2.08</v>
      </c>
      <c r="L120" s="133">
        <v>0.44</v>
      </c>
      <c r="M120" s="134" t="str">
        <f t="shared" si="1"/>
        <v>P</v>
      </c>
      <c r="N120" s="173" t="s">
        <v>10681</v>
      </c>
      <c r="O120" s="146" t="s">
        <v>1506</v>
      </c>
      <c r="P120" s="146" t="s">
        <v>9398</v>
      </c>
      <c r="Q120" s="147" t="s">
        <v>10519</v>
      </c>
      <c r="R120" s="187">
        <v>4.68</v>
      </c>
    </row>
    <row r="121" spans="1:18" x14ac:dyDescent="0.25">
      <c r="A121" s="135">
        <v>1010212</v>
      </c>
      <c r="B121" s="148" t="s">
        <v>1585</v>
      </c>
      <c r="C121" s="135">
        <v>6</v>
      </c>
      <c r="D121" s="135">
        <v>432</v>
      </c>
      <c r="E121" s="188" t="s">
        <v>21</v>
      </c>
      <c r="F121" s="135">
        <v>560</v>
      </c>
      <c r="G121" s="135">
        <v>5</v>
      </c>
      <c r="H121" s="135">
        <v>6</v>
      </c>
      <c r="I121" s="135">
        <v>5</v>
      </c>
      <c r="J121" s="136">
        <v>3.12</v>
      </c>
      <c r="K121" s="136">
        <v>2.08</v>
      </c>
      <c r="L121" s="136">
        <v>0.44</v>
      </c>
      <c r="M121" s="137" t="str">
        <f t="shared" si="1"/>
        <v>P</v>
      </c>
      <c r="N121" s="174" t="s">
        <v>10681</v>
      </c>
      <c r="O121" s="149" t="s">
        <v>1506</v>
      </c>
      <c r="P121" s="149" t="s">
        <v>9398</v>
      </c>
      <c r="Q121" s="150" t="s">
        <v>10519</v>
      </c>
      <c r="R121" s="189">
        <v>5.82</v>
      </c>
    </row>
    <row r="122" spans="1:18" x14ac:dyDescent="0.25">
      <c r="A122" s="132">
        <v>1010216</v>
      </c>
      <c r="B122" s="145" t="s">
        <v>1586</v>
      </c>
      <c r="C122" s="132">
        <v>6</v>
      </c>
      <c r="D122" s="132">
        <v>432</v>
      </c>
      <c r="E122" s="186" t="s">
        <v>21</v>
      </c>
      <c r="F122" s="132">
        <v>560</v>
      </c>
      <c r="G122" s="132">
        <v>5</v>
      </c>
      <c r="H122" s="132">
        <v>6</v>
      </c>
      <c r="I122" s="132">
        <v>5</v>
      </c>
      <c r="J122" s="133">
        <v>3.15</v>
      </c>
      <c r="K122" s="133">
        <v>2.1</v>
      </c>
      <c r="L122" s="133">
        <v>0.43</v>
      </c>
      <c r="M122" s="134" t="str">
        <f t="shared" si="1"/>
        <v>P</v>
      </c>
      <c r="N122" s="173" t="s">
        <v>10681</v>
      </c>
      <c r="O122" s="146" t="s">
        <v>1506</v>
      </c>
      <c r="P122" s="146" t="s">
        <v>9398</v>
      </c>
      <c r="Q122" s="147" t="s">
        <v>10519</v>
      </c>
      <c r="R122" s="187">
        <v>5.22</v>
      </c>
    </row>
    <row r="123" spans="1:18" x14ac:dyDescent="0.25">
      <c r="A123" s="135">
        <v>1010221</v>
      </c>
      <c r="B123" s="148" t="s">
        <v>1588</v>
      </c>
      <c r="C123" s="135">
        <v>6</v>
      </c>
      <c r="D123" s="135">
        <v>432</v>
      </c>
      <c r="E123" s="188" t="s">
        <v>21</v>
      </c>
      <c r="F123" s="135">
        <v>560</v>
      </c>
      <c r="G123" s="135">
        <v>5</v>
      </c>
      <c r="H123" s="135">
        <v>6</v>
      </c>
      <c r="I123" s="135">
        <v>5</v>
      </c>
      <c r="J123" s="136">
        <v>3.12</v>
      </c>
      <c r="K123" s="136">
        <v>2.08</v>
      </c>
      <c r="L123" s="136">
        <v>1.04</v>
      </c>
      <c r="M123" s="137" t="str">
        <f t="shared" si="1"/>
        <v>P</v>
      </c>
      <c r="N123" s="174" t="s">
        <v>10681</v>
      </c>
      <c r="O123" s="149" t="s">
        <v>1506</v>
      </c>
      <c r="P123" s="149" t="s">
        <v>9398</v>
      </c>
      <c r="Q123" s="150" t="s">
        <v>10519</v>
      </c>
      <c r="R123" s="189">
        <v>5.22</v>
      </c>
    </row>
    <row r="124" spans="1:18" x14ac:dyDescent="0.25">
      <c r="A124" s="132">
        <v>1010237</v>
      </c>
      <c r="B124" s="145" t="s">
        <v>1589</v>
      </c>
      <c r="C124" s="132">
        <v>6</v>
      </c>
      <c r="D124" s="132">
        <v>432</v>
      </c>
      <c r="E124" s="186" t="s">
        <v>21</v>
      </c>
      <c r="F124" s="132">
        <v>560</v>
      </c>
      <c r="G124" s="132">
        <v>5</v>
      </c>
      <c r="H124" s="132">
        <v>6</v>
      </c>
      <c r="I124" s="132">
        <v>5</v>
      </c>
      <c r="J124" s="133">
        <v>3.15</v>
      </c>
      <c r="K124" s="133">
        <v>2.1</v>
      </c>
      <c r="L124" s="133">
        <v>0.43</v>
      </c>
      <c r="M124" s="134" t="str">
        <f t="shared" si="1"/>
        <v>P</v>
      </c>
      <c r="N124" s="173" t="s">
        <v>10681</v>
      </c>
      <c r="O124" s="146" t="s">
        <v>1506</v>
      </c>
      <c r="P124" s="146" t="s">
        <v>9398</v>
      </c>
      <c r="Q124" s="147" t="s">
        <v>10519</v>
      </c>
      <c r="R124" s="187">
        <v>5.04</v>
      </c>
    </row>
    <row r="125" spans="1:18" x14ac:dyDescent="0.25">
      <c r="A125" s="135">
        <v>1010310</v>
      </c>
      <c r="B125" s="148" t="s">
        <v>1590</v>
      </c>
      <c r="C125" s="135">
        <v>6</v>
      </c>
      <c r="D125" s="135">
        <v>432</v>
      </c>
      <c r="E125" s="188" t="s">
        <v>21</v>
      </c>
      <c r="F125" s="135">
        <v>560</v>
      </c>
      <c r="G125" s="135">
        <v>5</v>
      </c>
      <c r="H125" s="135">
        <v>6</v>
      </c>
      <c r="I125" s="135">
        <v>5</v>
      </c>
      <c r="J125" s="136">
        <v>3.15</v>
      </c>
      <c r="K125" s="136">
        <v>2.1</v>
      </c>
      <c r="L125" s="136">
        <v>0.43</v>
      </c>
      <c r="M125" s="137" t="str">
        <f t="shared" si="1"/>
        <v>P</v>
      </c>
      <c r="N125" s="172" t="s">
        <v>10681</v>
      </c>
      <c r="O125" s="149" t="s">
        <v>1506</v>
      </c>
      <c r="P125" s="149" t="s">
        <v>9398</v>
      </c>
      <c r="Q125" s="150" t="s">
        <v>10519</v>
      </c>
      <c r="R125" s="189">
        <v>4.8600000000000003</v>
      </c>
    </row>
    <row r="126" spans="1:18" x14ac:dyDescent="0.25">
      <c r="A126" s="132">
        <v>1010327</v>
      </c>
      <c r="B126" s="145" t="s">
        <v>1591</v>
      </c>
      <c r="C126" s="132">
        <v>12</v>
      </c>
      <c r="D126" s="132">
        <v>448</v>
      </c>
      <c r="E126" s="186" t="s">
        <v>21</v>
      </c>
      <c r="F126" s="132">
        <v>512</v>
      </c>
      <c r="G126" s="132" t="s">
        <v>20</v>
      </c>
      <c r="H126" s="132">
        <v>13</v>
      </c>
      <c r="I126" s="132">
        <v>3</v>
      </c>
      <c r="J126" s="133">
        <v>2.13</v>
      </c>
      <c r="K126" s="133">
        <v>1.51</v>
      </c>
      <c r="L126" s="133">
        <v>0.83</v>
      </c>
      <c r="M126" s="134" t="str">
        <f t="shared" si="1"/>
        <v>P</v>
      </c>
      <c r="N126" s="171" t="s">
        <v>10681</v>
      </c>
      <c r="O126" s="146" t="s">
        <v>1506</v>
      </c>
      <c r="P126" s="146" t="s">
        <v>9409</v>
      </c>
      <c r="Q126" s="147" t="s">
        <v>10519</v>
      </c>
      <c r="R126" s="187">
        <v>5.76</v>
      </c>
    </row>
    <row r="127" spans="1:18" x14ac:dyDescent="0.25">
      <c r="A127" s="135">
        <v>1010332</v>
      </c>
      <c r="B127" s="148" t="s">
        <v>1592</v>
      </c>
      <c r="C127" s="135">
        <v>2</v>
      </c>
      <c r="D127" s="135">
        <v>2448</v>
      </c>
      <c r="E127" s="188">
        <v>120</v>
      </c>
      <c r="F127" s="135" t="s">
        <v>20</v>
      </c>
      <c r="G127" s="135">
        <v>480</v>
      </c>
      <c r="H127" s="135">
        <v>600</v>
      </c>
      <c r="I127" s="135">
        <v>1</v>
      </c>
      <c r="J127" s="136">
        <v>2.2799999999999998</v>
      </c>
      <c r="K127" s="136">
        <v>0.18</v>
      </c>
      <c r="L127" s="136">
        <v>0.05</v>
      </c>
      <c r="M127" s="137" t="str">
        <f t="shared" si="1"/>
        <v>P</v>
      </c>
      <c r="N127" s="172" t="s">
        <v>10682</v>
      </c>
      <c r="O127" s="149" t="s">
        <v>1506</v>
      </c>
      <c r="P127" s="149" t="s">
        <v>9401</v>
      </c>
      <c r="Q127" s="150" t="s">
        <v>10519</v>
      </c>
      <c r="R127" s="189">
        <v>1.72</v>
      </c>
    </row>
    <row r="128" spans="1:18" x14ac:dyDescent="0.25">
      <c r="A128" s="132">
        <v>1010381</v>
      </c>
      <c r="B128" s="145" t="s">
        <v>1593</v>
      </c>
      <c r="C128" s="132">
        <v>10</v>
      </c>
      <c r="D128" s="132" t="s">
        <v>20</v>
      </c>
      <c r="E128" s="186">
        <v>85</v>
      </c>
      <c r="F128" s="132" t="s">
        <v>20</v>
      </c>
      <c r="G128" s="132">
        <v>340</v>
      </c>
      <c r="H128" s="132">
        <v>425</v>
      </c>
      <c r="I128" s="132">
        <v>1</v>
      </c>
      <c r="J128" s="133">
        <v>1.21</v>
      </c>
      <c r="K128" s="133">
        <v>0.37</v>
      </c>
      <c r="L128" s="133">
        <v>0.27</v>
      </c>
      <c r="M128" s="134" t="str">
        <f t="shared" si="1"/>
        <v>P</v>
      </c>
      <c r="N128" s="173" t="s">
        <v>10682</v>
      </c>
      <c r="O128" s="146" t="s">
        <v>1506</v>
      </c>
      <c r="P128" s="146" t="s">
        <v>9401</v>
      </c>
      <c r="Q128" s="147" t="s">
        <v>10519</v>
      </c>
      <c r="R128" s="187">
        <v>6.3</v>
      </c>
    </row>
    <row r="129" spans="1:18" x14ac:dyDescent="0.25">
      <c r="A129" s="135">
        <v>1010388</v>
      </c>
      <c r="B129" s="148" t="s">
        <v>1594</v>
      </c>
      <c r="C129" s="135">
        <v>5</v>
      </c>
      <c r="D129" s="135" t="s">
        <v>20</v>
      </c>
      <c r="E129" s="188">
        <v>5</v>
      </c>
      <c r="F129" s="135">
        <v>2025</v>
      </c>
      <c r="G129" s="135" t="s">
        <v>20</v>
      </c>
      <c r="H129" s="135">
        <v>60</v>
      </c>
      <c r="I129" s="135">
        <v>3</v>
      </c>
      <c r="J129" s="136">
        <v>1.25</v>
      </c>
      <c r="K129" s="136">
        <v>0.88</v>
      </c>
      <c r="L129" s="136">
        <v>0.56999999999999995</v>
      </c>
      <c r="M129" s="137" t="str">
        <f t="shared" si="1"/>
        <v>P</v>
      </c>
      <c r="N129" s="174" t="s">
        <v>10682</v>
      </c>
      <c r="O129" s="149" t="s">
        <v>1506</v>
      </c>
      <c r="P129" s="149" t="s">
        <v>9401</v>
      </c>
      <c r="Q129" s="150" t="s">
        <v>10519</v>
      </c>
      <c r="R129" s="189">
        <v>6</v>
      </c>
    </row>
    <row r="130" spans="1:18" x14ac:dyDescent="0.25">
      <c r="A130" s="132">
        <v>1010389</v>
      </c>
      <c r="B130" s="145" t="s">
        <v>1595</v>
      </c>
      <c r="C130" s="132">
        <v>6</v>
      </c>
      <c r="D130" s="132">
        <v>570</v>
      </c>
      <c r="E130" s="186" t="s">
        <v>21</v>
      </c>
      <c r="F130" s="132">
        <v>760</v>
      </c>
      <c r="G130" s="132">
        <v>32</v>
      </c>
      <c r="H130" s="132">
        <v>40</v>
      </c>
      <c r="I130" s="132">
        <v>1</v>
      </c>
      <c r="J130" s="133">
        <v>1.39</v>
      </c>
      <c r="K130" s="133">
        <v>0.92</v>
      </c>
      <c r="L130" s="133">
        <v>1.79</v>
      </c>
      <c r="M130" s="134" t="str">
        <f t="shared" ref="M130:M193" si="2">HYPERLINK(CONCATENATE("T:\Distribution Centre\RDC Department Shared\Cubiscan photos","\",A130,"-pac.jpg"),"P")</f>
        <v>P</v>
      </c>
      <c r="N130" s="171" t="s">
        <v>10681</v>
      </c>
      <c r="O130" s="146" t="s">
        <v>1578</v>
      </c>
      <c r="P130" s="146" t="s">
        <v>9402</v>
      </c>
      <c r="Q130" s="147" t="s">
        <v>10519</v>
      </c>
      <c r="R130" s="187">
        <v>5.64</v>
      </c>
    </row>
    <row r="131" spans="1:18" x14ac:dyDescent="0.25">
      <c r="A131" s="135">
        <v>1010397</v>
      </c>
      <c r="B131" s="148" t="s">
        <v>1596</v>
      </c>
      <c r="C131" s="135">
        <v>6</v>
      </c>
      <c r="D131" s="135">
        <v>432</v>
      </c>
      <c r="E131" s="188" t="s">
        <v>21</v>
      </c>
      <c r="F131" s="135">
        <v>504</v>
      </c>
      <c r="G131" s="135" t="s">
        <v>20</v>
      </c>
      <c r="H131" s="135">
        <v>25</v>
      </c>
      <c r="I131" s="135">
        <v>1</v>
      </c>
      <c r="J131" s="136">
        <v>1.87</v>
      </c>
      <c r="K131" s="136">
        <v>1.4</v>
      </c>
      <c r="L131" s="136">
        <v>1.8</v>
      </c>
      <c r="M131" s="137" t="str">
        <f t="shared" si="2"/>
        <v>P</v>
      </c>
      <c r="N131" s="172" t="s">
        <v>10681</v>
      </c>
      <c r="O131" s="149" t="s">
        <v>1578</v>
      </c>
      <c r="P131" s="149" t="s">
        <v>9402</v>
      </c>
      <c r="Q131" s="150" t="s">
        <v>10519</v>
      </c>
      <c r="R131" s="189">
        <v>7.32</v>
      </c>
    </row>
    <row r="132" spans="1:18" x14ac:dyDescent="0.25">
      <c r="A132" s="132">
        <v>1010419</v>
      </c>
      <c r="B132" s="145" t="s">
        <v>1597</v>
      </c>
      <c r="C132" s="132">
        <v>500</v>
      </c>
      <c r="D132" s="132">
        <v>265</v>
      </c>
      <c r="E132" s="186" t="s">
        <v>20</v>
      </c>
      <c r="F132" s="132" t="s">
        <v>20</v>
      </c>
      <c r="G132" s="132" t="s">
        <v>21</v>
      </c>
      <c r="H132" s="132" t="s">
        <v>21</v>
      </c>
      <c r="I132" s="132" t="s">
        <v>21</v>
      </c>
      <c r="J132" s="133">
        <v>3.74</v>
      </c>
      <c r="K132" s="133">
        <v>5.08</v>
      </c>
      <c r="L132" s="133">
        <v>0.22</v>
      </c>
      <c r="M132" s="134" t="str">
        <f t="shared" si="2"/>
        <v>P</v>
      </c>
      <c r="N132" s="173" t="s">
        <v>10682</v>
      </c>
      <c r="O132" s="146" t="s">
        <v>1506</v>
      </c>
      <c r="P132" s="146" t="s">
        <v>9563</v>
      </c>
      <c r="Q132" s="147" t="s">
        <v>10519</v>
      </c>
      <c r="R132" s="187">
        <v>5</v>
      </c>
    </row>
    <row r="133" spans="1:18" x14ac:dyDescent="0.25">
      <c r="A133" s="135">
        <v>1010430</v>
      </c>
      <c r="B133" s="148" t="s">
        <v>1598</v>
      </c>
      <c r="C133" s="135">
        <v>30</v>
      </c>
      <c r="D133" s="135" t="s">
        <v>20</v>
      </c>
      <c r="E133" s="188" t="s">
        <v>20</v>
      </c>
      <c r="F133" s="135" t="s">
        <v>20</v>
      </c>
      <c r="G133" s="135" t="s">
        <v>21</v>
      </c>
      <c r="H133" s="135" t="s">
        <v>21</v>
      </c>
      <c r="I133" s="135" t="s">
        <v>21</v>
      </c>
      <c r="J133" s="136">
        <v>5.6</v>
      </c>
      <c r="K133" s="136">
        <v>3.8</v>
      </c>
      <c r="L133" s="136">
        <v>5.5</v>
      </c>
      <c r="M133" s="137" t="str">
        <f t="shared" si="2"/>
        <v>P</v>
      </c>
      <c r="N133" s="174" t="s">
        <v>10682</v>
      </c>
      <c r="O133" s="149" t="s">
        <v>1562</v>
      </c>
      <c r="P133" s="149" t="s">
        <v>9564</v>
      </c>
      <c r="Q133" s="150" t="s">
        <v>10519</v>
      </c>
      <c r="R133" s="189">
        <v>7.462686567164179E-3</v>
      </c>
    </row>
    <row r="134" spans="1:18" x14ac:dyDescent="0.25">
      <c r="A134" s="132">
        <v>1010434</v>
      </c>
      <c r="B134" s="145" t="s">
        <v>412</v>
      </c>
      <c r="C134" s="132">
        <v>6</v>
      </c>
      <c r="D134" s="132">
        <v>721</v>
      </c>
      <c r="E134" s="186" t="s">
        <v>21</v>
      </c>
      <c r="F134" s="132">
        <v>927</v>
      </c>
      <c r="G134" s="132" t="s">
        <v>20</v>
      </c>
      <c r="H134" s="132">
        <v>40</v>
      </c>
      <c r="I134" s="132">
        <v>1</v>
      </c>
      <c r="J134" s="133">
        <v>1.26</v>
      </c>
      <c r="K134" s="133">
        <v>0.85</v>
      </c>
      <c r="L134" s="133">
        <v>1.7</v>
      </c>
      <c r="M134" s="134" t="str">
        <f t="shared" si="2"/>
        <v>P</v>
      </c>
      <c r="N134" s="173" t="s">
        <v>10681</v>
      </c>
      <c r="O134" s="146" t="s">
        <v>1506</v>
      </c>
      <c r="P134" s="146" t="s">
        <v>10455</v>
      </c>
      <c r="Q134" s="147" t="s">
        <v>10519</v>
      </c>
      <c r="R134" s="187">
        <v>3.4799999999999995</v>
      </c>
    </row>
    <row r="135" spans="1:18" x14ac:dyDescent="0.25">
      <c r="A135" s="135">
        <v>1010436</v>
      </c>
      <c r="B135" s="148" t="s">
        <v>1599</v>
      </c>
      <c r="C135" s="135">
        <v>6</v>
      </c>
      <c r="D135" s="135">
        <v>721</v>
      </c>
      <c r="E135" s="188" t="s">
        <v>21</v>
      </c>
      <c r="F135" s="135">
        <v>927</v>
      </c>
      <c r="G135" s="135" t="s">
        <v>20</v>
      </c>
      <c r="H135" s="135">
        <v>40</v>
      </c>
      <c r="I135" s="135">
        <v>1</v>
      </c>
      <c r="J135" s="136">
        <v>1.29</v>
      </c>
      <c r="K135" s="136">
        <v>0.87</v>
      </c>
      <c r="L135" s="136">
        <v>1.71</v>
      </c>
      <c r="M135" s="137" t="str">
        <f t="shared" si="2"/>
        <v>P</v>
      </c>
      <c r="N135" s="174" t="s">
        <v>10681</v>
      </c>
      <c r="O135" s="149" t="s">
        <v>1506</v>
      </c>
      <c r="P135" s="149" t="s">
        <v>10455</v>
      </c>
      <c r="Q135" s="150" t="s">
        <v>10519</v>
      </c>
      <c r="R135" s="189">
        <v>3.24</v>
      </c>
    </row>
    <row r="136" spans="1:18" x14ac:dyDescent="0.25">
      <c r="A136" s="132">
        <v>1010437</v>
      </c>
      <c r="B136" s="145" t="s">
        <v>1600</v>
      </c>
      <c r="C136" s="132">
        <v>6</v>
      </c>
      <c r="D136" s="132">
        <v>1104</v>
      </c>
      <c r="E136" s="186" t="s">
        <v>21</v>
      </c>
      <c r="F136" s="132">
        <v>1518</v>
      </c>
      <c r="G136" s="132" t="s">
        <v>20</v>
      </c>
      <c r="H136" s="132">
        <v>55</v>
      </c>
      <c r="I136" s="132">
        <v>2</v>
      </c>
      <c r="J136" s="133">
        <v>1.1299999999999999</v>
      </c>
      <c r="K136" s="133">
        <v>0.75</v>
      </c>
      <c r="L136" s="133">
        <v>1.3</v>
      </c>
      <c r="M136" s="134" t="str">
        <f t="shared" si="2"/>
        <v>P</v>
      </c>
      <c r="N136" s="173" t="s">
        <v>10681</v>
      </c>
      <c r="O136" s="146" t="s">
        <v>1506</v>
      </c>
      <c r="P136" s="146" t="s">
        <v>10455</v>
      </c>
      <c r="Q136" s="147" t="s">
        <v>10519</v>
      </c>
      <c r="R136" s="187">
        <v>5.0999999999999996</v>
      </c>
    </row>
    <row r="137" spans="1:18" x14ac:dyDescent="0.25">
      <c r="A137" s="135">
        <v>1010455</v>
      </c>
      <c r="B137" s="148" t="s">
        <v>1601</v>
      </c>
      <c r="C137" s="135">
        <v>6</v>
      </c>
      <c r="D137" s="135">
        <v>672</v>
      </c>
      <c r="E137" s="188" t="s">
        <v>21</v>
      </c>
      <c r="F137" s="135" t="s">
        <v>20</v>
      </c>
      <c r="G137" s="135" t="s">
        <v>20</v>
      </c>
      <c r="H137" s="135">
        <v>30</v>
      </c>
      <c r="I137" s="135">
        <v>2</v>
      </c>
      <c r="J137" s="136">
        <v>1.28</v>
      </c>
      <c r="K137" s="136">
        <v>0.86</v>
      </c>
      <c r="L137" s="136">
        <v>1.32</v>
      </c>
      <c r="M137" s="137" t="str">
        <f t="shared" si="2"/>
        <v>P</v>
      </c>
      <c r="N137" s="172" t="s">
        <v>10681</v>
      </c>
      <c r="O137" s="149" t="s">
        <v>1506</v>
      </c>
      <c r="P137" s="149" t="s">
        <v>9403</v>
      </c>
      <c r="Q137" s="150" t="s">
        <v>10106</v>
      </c>
      <c r="R137" s="189">
        <v>5.22</v>
      </c>
    </row>
    <row r="138" spans="1:18" x14ac:dyDescent="0.25">
      <c r="A138" s="132">
        <v>1010459</v>
      </c>
      <c r="B138" s="145" t="s">
        <v>1602</v>
      </c>
      <c r="C138" s="132">
        <v>6</v>
      </c>
      <c r="D138" s="132">
        <v>634</v>
      </c>
      <c r="E138" s="186" t="s">
        <v>21</v>
      </c>
      <c r="F138" s="132" t="s">
        <v>20</v>
      </c>
      <c r="G138" s="132" t="s">
        <v>20</v>
      </c>
      <c r="H138" s="132">
        <v>40</v>
      </c>
      <c r="I138" s="132">
        <v>2</v>
      </c>
      <c r="J138" s="133">
        <v>1.28</v>
      </c>
      <c r="K138" s="133">
        <v>0.86</v>
      </c>
      <c r="L138" s="133">
        <v>1.32</v>
      </c>
      <c r="M138" s="134" t="str">
        <f t="shared" si="2"/>
        <v>P</v>
      </c>
      <c r="N138" s="173" t="s">
        <v>10681</v>
      </c>
      <c r="O138" s="146" t="s">
        <v>1506</v>
      </c>
      <c r="P138" s="146" t="s">
        <v>9403</v>
      </c>
      <c r="Q138" s="147" t="s">
        <v>10106</v>
      </c>
      <c r="R138" s="187">
        <v>6.3000000000000007</v>
      </c>
    </row>
    <row r="139" spans="1:18" x14ac:dyDescent="0.25">
      <c r="A139" s="135">
        <v>1010463</v>
      </c>
      <c r="B139" s="148" t="s">
        <v>8675</v>
      </c>
      <c r="C139" s="135">
        <v>10</v>
      </c>
      <c r="D139" s="135" t="s">
        <v>20</v>
      </c>
      <c r="E139" s="188" t="s">
        <v>20</v>
      </c>
      <c r="F139" s="135" t="s">
        <v>20</v>
      </c>
      <c r="G139" s="135" t="s">
        <v>20</v>
      </c>
      <c r="H139" s="135" t="s">
        <v>20</v>
      </c>
      <c r="I139" s="135" t="s">
        <v>20</v>
      </c>
      <c r="J139" s="136">
        <v>3.35</v>
      </c>
      <c r="K139" s="136">
        <v>2.0750000000000002</v>
      </c>
      <c r="L139" s="136">
        <v>2.5499999999999998</v>
      </c>
      <c r="M139" s="137" t="str">
        <f t="shared" si="2"/>
        <v>P</v>
      </c>
      <c r="N139" s="174" t="s">
        <v>10682</v>
      </c>
      <c r="O139" s="149" t="s">
        <v>1587</v>
      </c>
      <c r="P139" s="149" t="s">
        <v>9421</v>
      </c>
      <c r="Q139" s="150" t="s">
        <v>10106</v>
      </c>
      <c r="R139" s="189">
        <v>7.3880597014925362</v>
      </c>
    </row>
    <row r="140" spans="1:18" x14ac:dyDescent="0.25">
      <c r="A140" s="132">
        <v>1010509</v>
      </c>
      <c r="B140" s="145" t="s">
        <v>1603</v>
      </c>
      <c r="C140" s="132">
        <v>6</v>
      </c>
      <c r="D140" s="132">
        <v>270</v>
      </c>
      <c r="E140" s="186" t="s">
        <v>21</v>
      </c>
      <c r="F140" s="132">
        <v>378</v>
      </c>
      <c r="G140" s="132" t="s">
        <v>20</v>
      </c>
      <c r="H140" s="132">
        <v>25</v>
      </c>
      <c r="I140" s="132">
        <v>1</v>
      </c>
      <c r="J140" s="133">
        <v>1.74</v>
      </c>
      <c r="K140" s="133">
        <v>1.1379999999999999</v>
      </c>
      <c r="L140" s="133">
        <v>2.1120000000000001</v>
      </c>
      <c r="M140" s="134" t="str">
        <f t="shared" si="2"/>
        <v>P</v>
      </c>
      <c r="N140" s="173" t="s">
        <v>10681</v>
      </c>
      <c r="O140" s="146" t="s">
        <v>1506</v>
      </c>
      <c r="P140" s="146" t="s">
        <v>9427</v>
      </c>
      <c r="Q140" s="147" t="s">
        <v>10519</v>
      </c>
      <c r="R140" s="187">
        <v>10.44</v>
      </c>
    </row>
    <row r="141" spans="1:18" x14ac:dyDescent="0.25">
      <c r="A141" s="135">
        <v>1010518</v>
      </c>
      <c r="B141" s="148" t="s">
        <v>1604</v>
      </c>
      <c r="C141" s="135">
        <v>3</v>
      </c>
      <c r="D141" s="135">
        <v>4450</v>
      </c>
      <c r="E141" s="188">
        <v>160</v>
      </c>
      <c r="F141" s="135">
        <v>9600</v>
      </c>
      <c r="G141" s="135">
        <v>640</v>
      </c>
      <c r="H141" s="135">
        <v>800</v>
      </c>
      <c r="I141" s="135">
        <v>1</v>
      </c>
      <c r="J141" s="136">
        <v>0.7</v>
      </c>
      <c r="K141" s="136">
        <v>0.19</v>
      </c>
      <c r="L141" s="136">
        <v>0.95</v>
      </c>
      <c r="M141" s="137" t="str">
        <f t="shared" si="2"/>
        <v>P</v>
      </c>
      <c r="N141" s="172" t="s">
        <v>10681</v>
      </c>
      <c r="O141" s="149" t="s">
        <v>1555</v>
      </c>
      <c r="P141" s="149" t="s">
        <v>9400</v>
      </c>
      <c r="Q141" s="150" t="s">
        <v>10519</v>
      </c>
      <c r="R141" s="189">
        <v>2.34</v>
      </c>
    </row>
    <row r="142" spans="1:18" x14ac:dyDescent="0.25">
      <c r="A142" s="132">
        <v>1010519</v>
      </c>
      <c r="B142" s="145" t="s">
        <v>1605</v>
      </c>
      <c r="C142" s="132">
        <v>3</v>
      </c>
      <c r="D142" s="132">
        <v>4450</v>
      </c>
      <c r="E142" s="186">
        <v>160</v>
      </c>
      <c r="F142" s="132">
        <v>9600</v>
      </c>
      <c r="G142" s="132">
        <v>640</v>
      </c>
      <c r="H142" s="132">
        <v>800</v>
      </c>
      <c r="I142" s="132">
        <v>1</v>
      </c>
      <c r="J142" s="133">
        <v>0.7</v>
      </c>
      <c r="K142" s="133">
        <v>0.19</v>
      </c>
      <c r="L142" s="133">
        <v>0.95</v>
      </c>
      <c r="M142" s="134" t="str">
        <f t="shared" si="2"/>
        <v>P</v>
      </c>
      <c r="N142" s="171" t="s">
        <v>10681</v>
      </c>
      <c r="O142" s="146" t="s">
        <v>1555</v>
      </c>
      <c r="P142" s="146" t="s">
        <v>9400</v>
      </c>
      <c r="Q142" s="147" t="s">
        <v>10519</v>
      </c>
      <c r="R142" s="187">
        <v>2.37</v>
      </c>
    </row>
    <row r="143" spans="1:18" x14ac:dyDescent="0.25">
      <c r="A143" s="135">
        <v>1010567</v>
      </c>
      <c r="B143" s="148" t="s">
        <v>1606</v>
      </c>
      <c r="C143" s="135">
        <v>3</v>
      </c>
      <c r="D143" s="135">
        <v>4680</v>
      </c>
      <c r="E143" s="188">
        <v>260</v>
      </c>
      <c r="F143" s="135" t="s">
        <v>20</v>
      </c>
      <c r="G143" s="135" t="s">
        <v>21</v>
      </c>
      <c r="H143" s="135" t="s">
        <v>21</v>
      </c>
      <c r="I143" s="135">
        <v>1</v>
      </c>
      <c r="J143" s="136">
        <v>1.85</v>
      </c>
      <c r="K143" s="136">
        <v>1.1000000000000001</v>
      </c>
      <c r="L143" s="136">
        <v>0.2</v>
      </c>
      <c r="M143" s="137" t="str">
        <f t="shared" si="2"/>
        <v>P</v>
      </c>
      <c r="N143" s="172" t="s">
        <v>10682</v>
      </c>
      <c r="O143" s="149" t="s">
        <v>1567</v>
      </c>
      <c r="P143" s="149" t="s">
        <v>9405</v>
      </c>
      <c r="Q143" s="150" t="s">
        <v>10519</v>
      </c>
      <c r="R143" s="189">
        <v>0.60000000000000009</v>
      </c>
    </row>
    <row r="144" spans="1:18" x14ac:dyDescent="0.25">
      <c r="A144" s="132">
        <v>1010583</v>
      </c>
      <c r="B144" s="145" t="s">
        <v>319</v>
      </c>
      <c r="C144" s="132">
        <v>3</v>
      </c>
      <c r="D144" s="132">
        <v>4212</v>
      </c>
      <c r="E144" s="186">
        <v>156</v>
      </c>
      <c r="F144" s="132">
        <v>4212</v>
      </c>
      <c r="G144" s="132" t="s">
        <v>21</v>
      </c>
      <c r="H144" s="132" t="s">
        <v>21</v>
      </c>
      <c r="I144" s="132" t="s">
        <v>21</v>
      </c>
      <c r="J144" s="133">
        <v>1.95</v>
      </c>
      <c r="K144" s="133">
        <v>1</v>
      </c>
      <c r="L144" s="133">
        <v>0.19500000000000001</v>
      </c>
      <c r="M144" s="134" t="str">
        <f t="shared" si="2"/>
        <v>P</v>
      </c>
      <c r="N144" s="171" t="s">
        <v>10682</v>
      </c>
      <c r="O144" s="146" t="s">
        <v>1567</v>
      </c>
      <c r="P144" s="146" t="s">
        <v>9405</v>
      </c>
      <c r="Q144" s="147" t="s">
        <v>10519</v>
      </c>
      <c r="R144" s="187">
        <v>2.19</v>
      </c>
    </row>
    <row r="145" spans="1:18" x14ac:dyDescent="0.25">
      <c r="A145" s="135">
        <v>1010607</v>
      </c>
      <c r="B145" s="148" t="s">
        <v>316</v>
      </c>
      <c r="C145" s="135">
        <v>3</v>
      </c>
      <c r="D145" s="135">
        <v>1728</v>
      </c>
      <c r="E145" s="188">
        <v>72</v>
      </c>
      <c r="F145" s="135">
        <v>2304</v>
      </c>
      <c r="G145" s="135" t="s">
        <v>21</v>
      </c>
      <c r="H145" s="135" t="s">
        <v>21</v>
      </c>
      <c r="I145" s="135">
        <v>1</v>
      </c>
      <c r="J145" s="136">
        <v>2.1</v>
      </c>
      <c r="K145" s="136">
        <v>1.2</v>
      </c>
      <c r="L145" s="136">
        <v>0.28000000000000003</v>
      </c>
      <c r="M145" s="137" t="str">
        <f t="shared" si="2"/>
        <v>P</v>
      </c>
      <c r="N145" s="172" t="s">
        <v>10682</v>
      </c>
      <c r="O145" s="149" t="s">
        <v>1567</v>
      </c>
      <c r="P145" s="149" t="s">
        <v>9405</v>
      </c>
      <c r="Q145" s="150" t="s">
        <v>10519</v>
      </c>
      <c r="R145" s="189">
        <v>3.57</v>
      </c>
    </row>
    <row r="146" spans="1:18" x14ac:dyDescent="0.25">
      <c r="A146" s="132">
        <v>1010608</v>
      </c>
      <c r="B146" s="145" t="s">
        <v>323</v>
      </c>
      <c r="C146" s="132">
        <v>3</v>
      </c>
      <c r="D146" s="132">
        <v>6560</v>
      </c>
      <c r="E146" s="186">
        <v>205</v>
      </c>
      <c r="F146" s="132" t="s">
        <v>20</v>
      </c>
      <c r="G146" s="132">
        <v>820</v>
      </c>
      <c r="H146" s="132">
        <v>820</v>
      </c>
      <c r="I146" s="132">
        <v>1</v>
      </c>
      <c r="J146" s="133">
        <v>1.75</v>
      </c>
      <c r="K146" s="133">
        <v>0.6</v>
      </c>
      <c r="L146" s="133">
        <v>0.13</v>
      </c>
      <c r="M146" s="134" t="str">
        <f t="shared" si="2"/>
        <v>P</v>
      </c>
      <c r="N146" s="171" t="s">
        <v>10682</v>
      </c>
      <c r="O146" s="146" t="s">
        <v>1567</v>
      </c>
      <c r="P146" s="146" t="s">
        <v>9405</v>
      </c>
      <c r="Q146" s="147" t="s">
        <v>10519</v>
      </c>
      <c r="R146" s="187">
        <v>0.89999999999999991</v>
      </c>
    </row>
    <row r="147" spans="1:18" x14ac:dyDescent="0.25">
      <c r="A147" s="135">
        <v>1010609</v>
      </c>
      <c r="B147" s="148" t="s">
        <v>308</v>
      </c>
      <c r="C147" s="135">
        <v>3</v>
      </c>
      <c r="D147" s="135">
        <v>6086</v>
      </c>
      <c r="E147" s="188">
        <v>410</v>
      </c>
      <c r="F147" s="135" t="s">
        <v>20</v>
      </c>
      <c r="G147" s="135" t="s">
        <v>21</v>
      </c>
      <c r="H147" s="135" t="s">
        <v>21</v>
      </c>
      <c r="I147" s="135">
        <v>1</v>
      </c>
      <c r="J147" s="136">
        <v>1.7</v>
      </c>
      <c r="K147" s="136">
        <v>0.7</v>
      </c>
      <c r="L147" s="136">
        <v>0.13</v>
      </c>
      <c r="M147" s="137" t="str">
        <f t="shared" si="2"/>
        <v>P</v>
      </c>
      <c r="N147" s="172" t="s">
        <v>10682</v>
      </c>
      <c r="O147" s="149" t="s">
        <v>1567</v>
      </c>
      <c r="P147" s="149" t="s">
        <v>9405</v>
      </c>
      <c r="Q147" s="150" t="s">
        <v>10519</v>
      </c>
      <c r="R147" s="189">
        <v>1.08</v>
      </c>
    </row>
    <row r="148" spans="1:18" x14ac:dyDescent="0.25">
      <c r="A148" s="132">
        <v>1010611</v>
      </c>
      <c r="B148" s="145" t="s">
        <v>314</v>
      </c>
      <c r="C148" s="132">
        <v>3</v>
      </c>
      <c r="D148" s="132">
        <v>6684</v>
      </c>
      <c r="E148" s="186" t="s">
        <v>1608</v>
      </c>
      <c r="F148" s="132">
        <v>8200</v>
      </c>
      <c r="G148" s="132" t="s">
        <v>20</v>
      </c>
      <c r="H148" s="132">
        <v>820</v>
      </c>
      <c r="I148" s="132">
        <v>1</v>
      </c>
      <c r="J148" s="133">
        <v>1.53</v>
      </c>
      <c r="K148" s="133">
        <v>0.45</v>
      </c>
      <c r="L148" s="133">
        <v>0.1</v>
      </c>
      <c r="M148" s="134" t="str">
        <f t="shared" si="2"/>
        <v>P</v>
      </c>
      <c r="N148" s="173" t="s">
        <v>10682</v>
      </c>
      <c r="O148" s="146" t="s">
        <v>1567</v>
      </c>
      <c r="P148" s="146" t="s">
        <v>9405</v>
      </c>
      <c r="Q148" s="147" t="s">
        <v>10519</v>
      </c>
      <c r="R148" s="187">
        <v>0.86999999999999988</v>
      </c>
    </row>
    <row r="149" spans="1:18" x14ac:dyDescent="0.25">
      <c r="A149" s="135">
        <v>1010612</v>
      </c>
      <c r="B149" s="148" t="s">
        <v>1609</v>
      </c>
      <c r="C149" s="135">
        <v>70</v>
      </c>
      <c r="D149" s="135" t="s">
        <v>20</v>
      </c>
      <c r="E149" s="188" t="s">
        <v>20</v>
      </c>
      <c r="F149" s="135" t="s">
        <v>20</v>
      </c>
      <c r="G149" s="135" t="s">
        <v>20</v>
      </c>
      <c r="H149" s="135" t="s">
        <v>20</v>
      </c>
      <c r="I149" s="135" t="s">
        <v>20</v>
      </c>
      <c r="J149" s="136">
        <v>2.16</v>
      </c>
      <c r="K149" s="136">
        <v>3.18</v>
      </c>
      <c r="L149" s="136">
        <v>2.08</v>
      </c>
      <c r="M149" s="137" t="str">
        <f t="shared" si="2"/>
        <v>P</v>
      </c>
      <c r="N149" s="174" t="s">
        <v>10682</v>
      </c>
      <c r="O149" s="149" t="s">
        <v>1506</v>
      </c>
      <c r="P149" s="149" t="s">
        <v>9563</v>
      </c>
      <c r="Q149" s="150" t="s">
        <v>10519</v>
      </c>
      <c r="R149" s="189">
        <v>12.6</v>
      </c>
    </row>
    <row r="150" spans="1:18" x14ac:dyDescent="0.25">
      <c r="A150" s="132">
        <v>1010618</v>
      </c>
      <c r="B150" s="145" t="s">
        <v>1610</v>
      </c>
      <c r="C150" s="132">
        <v>6</v>
      </c>
      <c r="D150" s="132">
        <v>60</v>
      </c>
      <c r="E150" s="186" t="s">
        <v>21</v>
      </c>
      <c r="F150" s="132">
        <v>75</v>
      </c>
      <c r="G150" s="132" t="s">
        <v>20</v>
      </c>
      <c r="H150" s="132">
        <v>6</v>
      </c>
      <c r="I150" s="132">
        <v>1</v>
      </c>
      <c r="J150" s="133">
        <v>2.98</v>
      </c>
      <c r="K150" s="133">
        <v>2.19</v>
      </c>
      <c r="L150" s="133">
        <v>2.83</v>
      </c>
      <c r="M150" s="134" t="str">
        <f t="shared" si="2"/>
        <v>P</v>
      </c>
      <c r="N150" s="171" t="s">
        <v>10681</v>
      </c>
      <c r="O150" s="146" t="s">
        <v>1562</v>
      </c>
      <c r="P150" s="146" t="s">
        <v>9406</v>
      </c>
      <c r="Q150" s="147" t="s">
        <v>10519</v>
      </c>
      <c r="R150" s="187">
        <v>12.96</v>
      </c>
    </row>
    <row r="151" spans="1:18" x14ac:dyDescent="0.25">
      <c r="A151" s="135">
        <v>1010620</v>
      </c>
      <c r="B151" s="148" t="s">
        <v>1115</v>
      </c>
      <c r="C151" s="135">
        <v>6</v>
      </c>
      <c r="D151" s="135">
        <v>60</v>
      </c>
      <c r="E151" s="188" t="s">
        <v>21</v>
      </c>
      <c r="F151" s="135">
        <v>75</v>
      </c>
      <c r="G151" s="135" t="s">
        <v>20</v>
      </c>
      <c r="H151" s="135">
        <v>6</v>
      </c>
      <c r="I151" s="135">
        <v>1</v>
      </c>
      <c r="J151" s="136">
        <v>2.98</v>
      </c>
      <c r="K151" s="136">
        <v>2.19</v>
      </c>
      <c r="L151" s="136">
        <v>2.83</v>
      </c>
      <c r="M151" s="137" t="str">
        <f t="shared" si="2"/>
        <v>P</v>
      </c>
      <c r="N151" s="174" t="s">
        <v>10681</v>
      </c>
      <c r="O151" s="149" t="s">
        <v>1562</v>
      </c>
      <c r="P151" s="149" t="s">
        <v>9406</v>
      </c>
      <c r="Q151" s="150" t="s">
        <v>10519</v>
      </c>
      <c r="R151" s="189">
        <v>16.38</v>
      </c>
    </row>
    <row r="152" spans="1:18" x14ac:dyDescent="0.25">
      <c r="A152" s="132">
        <v>1010622</v>
      </c>
      <c r="B152" s="145" t="s">
        <v>1612</v>
      </c>
      <c r="C152" s="132">
        <v>50</v>
      </c>
      <c r="D152" s="132" t="s">
        <v>20</v>
      </c>
      <c r="E152" s="186" t="s">
        <v>20</v>
      </c>
      <c r="F152" s="132" t="s">
        <v>20</v>
      </c>
      <c r="G152" s="132" t="s">
        <v>21</v>
      </c>
      <c r="H152" s="132" t="s">
        <v>21</v>
      </c>
      <c r="I152" s="132" t="s">
        <v>21</v>
      </c>
      <c r="J152" s="133">
        <v>3.54</v>
      </c>
      <c r="K152" s="133">
        <v>3.56</v>
      </c>
      <c r="L152" s="133">
        <v>2.1</v>
      </c>
      <c r="M152" s="134" t="str">
        <f t="shared" si="2"/>
        <v>P</v>
      </c>
      <c r="N152" s="173" t="s">
        <v>10682</v>
      </c>
      <c r="O152" s="146" t="s">
        <v>1506</v>
      </c>
      <c r="P152" s="146" t="s">
        <v>9563</v>
      </c>
      <c r="Q152" s="147" t="s">
        <v>10519</v>
      </c>
      <c r="R152" s="187">
        <v>10</v>
      </c>
    </row>
    <row r="153" spans="1:18" x14ac:dyDescent="0.25">
      <c r="A153" s="135">
        <v>1010624</v>
      </c>
      <c r="B153" s="148" t="s">
        <v>1114</v>
      </c>
      <c r="C153" s="135">
        <v>6</v>
      </c>
      <c r="D153" s="135">
        <v>60</v>
      </c>
      <c r="E153" s="188" t="s">
        <v>21</v>
      </c>
      <c r="F153" s="135">
        <v>75</v>
      </c>
      <c r="G153" s="135" t="s">
        <v>20</v>
      </c>
      <c r="H153" s="135">
        <v>6</v>
      </c>
      <c r="I153" s="135">
        <v>1</v>
      </c>
      <c r="J153" s="136">
        <v>2.98</v>
      </c>
      <c r="K153" s="136">
        <v>2.19</v>
      </c>
      <c r="L153" s="136">
        <v>2.83</v>
      </c>
      <c r="M153" s="137" t="str">
        <f t="shared" si="2"/>
        <v>P</v>
      </c>
      <c r="N153" s="172" t="s">
        <v>10681</v>
      </c>
      <c r="O153" s="149" t="s">
        <v>1562</v>
      </c>
      <c r="P153" s="149" t="s">
        <v>9406</v>
      </c>
      <c r="Q153" s="150" t="s">
        <v>10519</v>
      </c>
      <c r="R153" s="189">
        <v>16.38</v>
      </c>
    </row>
    <row r="154" spans="1:18" x14ac:dyDescent="0.25">
      <c r="A154" s="132">
        <v>1010634</v>
      </c>
      <c r="B154" s="145" t="s">
        <v>1613</v>
      </c>
      <c r="C154" s="132">
        <v>6</v>
      </c>
      <c r="D154" s="132">
        <v>60</v>
      </c>
      <c r="E154" s="186" t="s">
        <v>21</v>
      </c>
      <c r="F154" s="132">
        <v>75</v>
      </c>
      <c r="G154" s="132" t="s">
        <v>20</v>
      </c>
      <c r="H154" s="132">
        <v>6</v>
      </c>
      <c r="I154" s="132">
        <v>1</v>
      </c>
      <c r="J154" s="133">
        <v>2.98</v>
      </c>
      <c r="K154" s="133">
        <v>2.19</v>
      </c>
      <c r="L154" s="133">
        <v>2.83</v>
      </c>
      <c r="M154" s="134" t="str">
        <f t="shared" si="2"/>
        <v>P</v>
      </c>
      <c r="N154" s="171" t="s">
        <v>10681</v>
      </c>
      <c r="O154" s="146" t="s">
        <v>1562</v>
      </c>
      <c r="P154" s="146" t="s">
        <v>9406</v>
      </c>
      <c r="Q154" s="147" t="s">
        <v>10519</v>
      </c>
      <c r="R154" s="187">
        <v>14.22</v>
      </c>
    </row>
    <row r="155" spans="1:18" x14ac:dyDescent="0.25">
      <c r="A155" s="135">
        <v>1010636</v>
      </c>
      <c r="B155" s="148" t="s">
        <v>1615</v>
      </c>
      <c r="C155" s="135">
        <v>750</v>
      </c>
      <c r="D155" s="135" t="s">
        <v>20</v>
      </c>
      <c r="E155" s="188" t="s">
        <v>20</v>
      </c>
      <c r="F155" s="135" t="s">
        <v>20</v>
      </c>
      <c r="G155" s="135" t="s">
        <v>21</v>
      </c>
      <c r="H155" s="135" t="s">
        <v>21</v>
      </c>
      <c r="I155" s="135" t="s">
        <v>21</v>
      </c>
      <c r="J155" s="136">
        <v>3.32</v>
      </c>
      <c r="K155" s="136">
        <v>4.0999999999999996</v>
      </c>
      <c r="L155" s="136">
        <v>2.56</v>
      </c>
      <c r="M155" s="137" t="str">
        <f t="shared" si="2"/>
        <v>P</v>
      </c>
      <c r="N155" s="172" t="s">
        <v>10682</v>
      </c>
      <c r="O155" s="149" t="s">
        <v>1506</v>
      </c>
      <c r="P155" s="149" t="s">
        <v>9563</v>
      </c>
      <c r="Q155" s="150" t="s">
        <v>10519</v>
      </c>
      <c r="R155" s="189">
        <v>7.5</v>
      </c>
    </row>
    <row r="156" spans="1:18" x14ac:dyDescent="0.25">
      <c r="A156" s="132">
        <v>1010637</v>
      </c>
      <c r="B156" s="145" t="s">
        <v>1616</v>
      </c>
      <c r="C156" s="132">
        <v>300</v>
      </c>
      <c r="D156" s="132" t="s">
        <v>20</v>
      </c>
      <c r="E156" s="186" t="s">
        <v>20</v>
      </c>
      <c r="F156" s="132" t="s">
        <v>20</v>
      </c>
      <c r="G156" s="132" t="s">
        <v>21</v>
      </c>
      <c r="H156" s="132" t="s">
        <v>21</v>
      </c>
      <c r="I156" s="132" t="s">
        <v>21</v>
      </c>
      <c r="J156" s="133">
        <v>3.38</v>
      </c>
      <c r="K156" s="133">
        <v>5.18</v>
      </c>
      <c r="L156" s="133">
        <v>1.96</v>
      </c>
      <c r="M156" s="134" t="str">
        <f t="shared" si="2"/>
        <v>P</v>
      </c>
      <c r="N156" s="171" t="s">
        <v>10682</v>
      </c>
      <c r="O156" s="146" t="s">
        <v>1506</v>
      </c>
      <c r="P156" s="146" t="s">
        <v>9563</v>
      </c>
      <c r="Q156" s="147" t="s">
        <v>10519</v>
      </c>
      <c r="R156" s="187">
        <v>9</v>
      </c>
    </row>
    <row r="157" spans="1:18" x14ac:dyDescent="0.25">
      <c r="A157" s="135">
        <v>1010640</v>
      </c>
      <c r="B157" s="148" t="s">
        <v>1617</v>
      </c>
      <c r="C157" s="135">
        <v>3</v>
      </c>
      <c r="D157" s="135">
        <v>4999</v>
      </c>
      <c r="E157" s="188">
        <v>200</v>
      </c>
      <c r="F157" s="135" t="s">
        <v>20</v>
      </c>
      <c r="G157" s="135" t="s">
        <v>20</v>
      </c>
      <c r="H157" s="135">
        <v>800</v>
      </c>
      <c r="I157" s="135">
        <v>1</v>
      </c>
      <c r="J157" s="136">
        <v>1.75</v>
      </c>
      <c r="K157" s="136">
        <v>0.74</v>
      </c>
      <c r="L157" s="136">
        <v>0.13</v>
      </c>
      <c r="M157" s="137" t="str">
        <f t="shared" si="2"/>
        <v>P</v>
      </c>
      <c r="N157" s="172" t="s">
        <v>10682</v>
      </c>
      <c r="O157" s="149" t="s">
        <v>1567</v>
      </c>
      <c r="P157" s="149" t="s">
        <v>9405</v>
      </c>
      <c r="Q157" s="150" t="s">
        <v>10519</v>
      </c>
      <c r="R157" s="189">
        <v>0.66</v>
      </c>
    </row>
    <row r="158" spans="1:18" x14ac:dyDescent="0.25">
      <c r="A158" s="132">
        <v>1010641</v>
      </c>
      <c r="B158" s="145" t="s">
        <v>333</v>
      </c>
      <c r="C158" s="132">
        <v>3</v>
      </c>
      <c r="D158" s="132">
        <v>4999</v>
      </c>
      <c r="E158" s="186">
        <v>205</v>
      </c>
      <c r="F158" s="132">
        <v>9840</v>
      </c>
      <c r="G158" s="132">
        <v>820</v>
      </c>
      <c r="H158" s="132">
        <v>820</v>
      </c>
      <c r="I158" s="132">
        <v>1</v>
      </c>
      <c r="J158" s="133">
        <v>1.75</v>
      </c>
      <c r="K158" s="133">
        <v>0.7</v>
      </c>
      <c r="L158" s="133">
        <v>0.13</v>
      </c>
      <c r="M158" s="134" t="str">
        <f t="shared" si="2"/>
        <v>P</v>
      </c>
      <c r="N158" s="173" t="s">
        <v>10682</v>
      </c>
      <c r="O158" s="146" t="s">
        <v>1567</v>
      </c>
      <c r="P158" s="146" t="s">
        <v>9405</v>
      </c>
      <c r="Q158" s="147" t="s">
        <v>10519</v>
      </c>
      <c r="R158" s="187">
        <v>0.89999999999999991</v>
      </c>
    </row>
    <row r="159" spans="1:18" x14ac:dyDescent="0.25">
      <c r="A159" s="135">
        <v>1010643</v>
      </c>
      <c r="B159" s="148" t="s">
        <v>309</v>
      </c>
      <c r="C159" s="135">
        <v>3</v>
      </c>
      <c r="D159" s="135">
        <v>3744</v>
      </c>
      <c r="E159" s="188">
        <v>156</v>
      </c>
      <c r="F159" s="135">
        <v>4212</v>
      </c>
      <c r="G159" s="135" t="s">
        <v>21</v>
      </c>
      <c r="H159" s="135" t="s">
        <v>21</v>
      </c>
      <c r="I159" s="135" t="s">
        <v>21</v>
      </c>
      <c r="J159" s="136">
        <v>2</v>
      </c>
      <c r="K159" s="136">
        <v>0.95</v>
      </c>
      <c r="L159" s="136">
        <v>0.19700000000000001</v>
      </c>
      <c r="M159" s="137" t="str">
        <f t="shared" si="2"/>
        <v>P</v>
      </c>
      <c r="N159" s="172" t="s">
        <v>10682</v>
      </c>
      <c r="O159" s="149" t="s">
        <v>1567</v>
      </c>
      <c r="P159" s="149" t="s">
        <v>9405</v>
      </c>
      <c r="Q159" s="150" t="s">
        <v>10519</v>
      </c>
      <c r="R159" s="189">
        <v>2.19</v>
      </c>
    </row>
    <row r="160" spans="1:18" x14ac:dyDescent="0.25">
      <c r="A160" s="132">
        <v>1010658</v>
      </c>
      <c r="B160" s="145" t="s">
        <v>1618</v>
      </c>
      <c r="C160" s="132">
        <v>6</v>
      </c>
      <c r="D160" s="132">
        <v>60</v>
      </c>
      <c r="E160" s="186" t="s">
        <v>21</v>
      </c>
      <c r="F160" s="132">
        <v>75</v>
      </c>
      <c r="G160" s="132" t="s">
        <v>20</v>
      </c>
      <c r="H160" s="132">
        <v>6</v>
      </c>
      <c r="I160" s="132">
        <v>1</v>
      </c>
      <c r="J160" s="133">
        <v>2.98</v>
      </c>
      <c r="K160" s="133">
        <v>2.19</v>
      </c>
      <c r="L160" s="133">
        <v>2.83</v>
      </c>
      <c r="M160" s="134" t="str">
        <f t="shared" si="2"/>
        <v>P</v>
      </c>
      <c r="N160" s="171" t="s">
        <v>10681</v>
      </c>
      <c r="O160" s="146" t="s">
        <v>1562</v>
      </c>
      <c r="P160" s="146" t="s">
        <v>9406</v>
      </c>
      <c r="Q160" s="147" t="s">
        <v>10106</v>
      </c>
      <c r="R160" s="187">
        <v>16.799999999999997</v>
      </c>
    </row>
    <row r="161" spans="1:18" x14ac:dyDescent="0.25">
      <c r="A161" s="135">
        <v>1010660</v>
      </c>
      <c r="B161" s="148" t="s">
        <v>1083</v>
      </c>
      <c r="C161" s="135">
        <v>3</v>
      </c>
      <c r="D161" s="135">
        <v>2567</v>
      </c>
      <c r="E161" s="188">
        <v>208</v>
      </c>
      <c r="F161" s="135">
        <v>4992</v>
      </c>
      <c r="G161" s="135">
        <v>832</v>
      </c>
      <c r="H161" s="135" t="s">
        <v>21</v>
      </c>
      <c r="I161" s="135">
        <v>1</v>
      </c>
      <c r="J161" s="136">
        <v>0.77</v>
      </c>
      <c r="K161" s="136">
        <v>0.73</v>
      </c>
      <c r="L161" s="136">
        <v>0.37</v>
      </c>
      <c r="M161" s="137" t="str">
        <f t="shared" si="2"/>
        <v>P</v>
      </c>
      <c r="N161" s="172" t="s">
        <v>10682</v>
      </c>
      <c r="O161" s="149" t="s">
        <v>1581</v>
      </c>
      <c r="P161" s="149" t="s">
        <v>9407</v>
      </c>
      <c r="Q161" s="150" t="s">
        <v>10519</v>
      </c>
      <c r="R161" s="189">
        <v>1.41</v>
      </c>
    </row>
    <row r="162" spans="1:18" x14ac:dyDescent="0.25">
      <c r="A162" s="132">
        <v>1010668</v>
      </c>
      <c r="B162" s="145" t="s">
        <v>1619</v>
      </c>
      <c r="C162" s="132">
        <v>50</v>
      </c>
      <c r="D162" s="132" t="s">
        <v>20</v>
      </c>
      <c r="E162" s="186" t="s">
        <v>20</v>
      </c>
      <c r="F162" s="132" t="s">
        <v>20</v>
      </c>
      <c r="G162" s="132" t="s">
        <v>20</v>
      </c>
      <c r="H162" s="132" t="s">
        <v>20</v>
      </c>
      <c r="I162" s="132" t="s">
        <v>20</v>
      </c>
      <c r="J162" s="133">
        <v>0.64</v>
      </c>
      <c r="K162" s="133">
        <v>1.02</v>
      </c>
      <c r="L162" s="133">
        <v>0.4</v>
      </c>
      <c r="M162" s="134" t="str">
        <f t="shared" si="2"/>
        <v>P</v>
      </c>
      <c r="N162" s="171" t="s">
        <v>10682</v>
      </c>
      <c r="O162" s="146" t="s">
        <v>1506</v>
      </c>
      <c r="P162" s="146" t="s">
        <v>9562</v>
      </c>
      <c r="Q162" s="147" t="s">
        <v>10519</v>
      </c>
      <c r="R162" s="187">
        <v>7.5</v>
      </c>
    </row>
    <row r="163" spans="1:18" x14ac:dyDescent="0.25">
      <c r="A163" s="135">
        <v>1010697</v>
      </c>
      <c r="B163" s="148" t="s">
        <v>1620</v>
      </c>
      <c r="C163" s="135">
        <v>6</v>
      </c>
      <c r="D163" s="135" t="s">
        <v>20</v>
      </c>
      <c r="E163" s="188" t="s">
        <v>20</v>
      </c>
      <c r="F163" s="135" t="s">
        <v>20</v>
      </c>
      <c r="G163" s="135" t="s">
        <v>20</v>
      </c>
      <c r="H163" s="135" t="s">
        <v>20</v>
      </c>
      <c r="I163" s="135" t="s">
        <v>20</v>
      </c>
      <c r="J163" s="136">
        <v>1.6</v>
      </c>
      <c r="K163" s="136">
        <v>1.18</v>
      </c>
      <c r="L163" s="136">
        <v>3.85</v>
      </c>
      <c r="M163" s="137" t="str">
        <f t="shared" si="2"/>
        <v>P</v>
      </c>
      <c r="N163" s="172" t="s">
        <v>10682</v>
      </c>
      <c r="O163" s="149" t="s">
        <v>1500</v>
      </c>
      <c r="P163" s="149" t="s">
        <v>9428</v>
      </c>
      <c r="Q163" s="150" t="s">
        <v>10519</v>
      </c>
      <c r="R163" s="189">
        <v>3.54</v>
      </c>
    </row>
    <row r="164" spans="1:18" x14ac:dyDescent="0.25">
      <c r="A164" s="132">
        <v>1010706</v>
      </c>
      <c r="B164" s="145" t="s">
        <v>1621</v>
      </c>
      <c r="C164" s="132">
        <v>3</v>
      </c>
      <c r="D164" s="132">
        <v>1400</v>
      </c>
      <c r="E164" s="186">
        <v>25</v>
      </c>
      <c r="F164" s="132">
        <v>1600</v>
      </c>
      <c r="G164" s="132" t="s">
        <v>20</v>
      </c>
      <c r="H164" s="132">
        <v>125</v>
      </c>
      <c r="I164" s="132">
        <v>2</v>
      </c>
      <c r="J164" s="133">
        <v>1.1000000000000001</v>
      </c>
      <c r="K164" s="133">
        <v>0.8</v>
      </c>
      <c r="L164" s="133">
        <v>0.6</v>
      </c>
      <c r="M164" s="134" t="str">
        <f t="shared" si="2"/>
        <v>P</v>
      </c>
      <c r="N164" s="171" t="s">
        <v>10682</v>
      </c>
      <c r="O164" s="146" t="s">
        <v>1567</v>
      </c>
      <c r="P164" s="146" t="s">
        <v>9405</v>
      </c>
      <c r="Q164" s="147" t="s">
        <v>10519</v>
      </c>
      <c r="R164" s="187">
        <v>5.97</v>
      </c>
    </row>
    <row r="165" spans="1:18" x14ac:dyDescent="0.25">
      <c r="A165" s="135">
        <v>1010790</v>
      </c>
      <c r="B165" s="148" t="s">
        <v>329</v>
      </c>
      <c r="C165" s="135">
        <v>3</v>
      </c>
      <c r="D165" s="135">
        <v>3200</v>
      </c>
      <c r="E165" s="188">
        <v>20</v>
      </c>
      <c r="F165" s="135">
        <v>3840</v>
      </c>
      <c r="G165" s="135">
        <v>160</v>
      </c>
      <c r="H165" s="135" t="s">
        <v>21</v>
      </c>
      <c r="I165" s="135">
        <v>1</v>
      </c>
      <c r="J165" s="136">
        <v>1.19</v>
      </c>
      <c r="K165" s="136">
        <v>0.64</v>
      </c>
      <c r="L165" s="136">
        <v>0.3</v>
      </c>
      <c r="M165" s="137" t="str">
        <f t="shared" si="2"/>
        <v>P</v>
      </c>
      <c r="N165" s="174" t="s">
        <v>10682</v>
      </c>
      <c r="O165" s="149" t="s">
        <v>1500</v>
      </c>
      <c r="P165" s="149" t="s">
        <v>9418</v>
      </c>
      <c r="Q165" s="150" t="s">
        <v>10519</v>
      </c>
      <c r="R165" s="189">
        <v>4.71</v>
      </c>
    </row>
    <row r="166" spans="1:18" x14ac:dyDescent="0.25">
      <c r="A166" s="132">
        <v>1010793</v>
      </c>
      <c r="B166" s="145" t="s">
        <v>335</v>
      </c>
      <c r="C166" s="132">
        <v>3</v>
      </c>
      <c r="D166" s="132">
        <v>4999</v>
      </c>
      <c r="E166" s="186">
        <v>205</v>
      </c>
      <c r="F166" s="132" t="s">
        <v>20</v>
      </c>
      <c r="G166" s="132">
        <v>820</v>
      </c>
      <c r="H166" s="132">
        <v>820</v>
      </c>
      <c r="I166" s="132">
        <v>1</v>
      </c>
      <c r="J166" s="133">
        <v>1.75</v>
      </c>
      <c r="K166" s="133">
        <v>0.74</v>
      </c>
      <c r="L166" s="133">
        <v>0.13</v>
      </c>
      <c r="M166" s="134" t="str">
        <f t="shared" si="2"/>
        <v>P</v>
      </c>
      <c r="N166" s="173" t="s">
        <v>10682</v>
      </c>
      <c r="O166" s="146" t="s">
        <v>1567</v>
      </c>
      <c r="P166" s="146" t="s">
        <v>9405</v>
      </c>
      <c r="Q166" s="147" t="s">
        <v>10519</v>
      </c>
      <c r="R166" s="187">
        <v>0.96</v>
      </c>
    </row>
    <row r="167" spans="1:18" x14ac:dyDescent="0.25">
      <c r="A167" s="135">
        <v>1010826</v>
      </c>
      <c r="B167" s="148" t="s">
        <v>1622</v>
      </c>
      <c r="C167" s="135">
        <v>6</v>
      </c>
      <c r="D167" s="135">
        <v>1032</v>
      </c>
      <c r="E167" s="188" t="s">
        <v>21</v>
      </c>
      <c r="F167" s="135">
        <v>1204</v>
      </c>
      <c r="G167" s="135" t="s">
        <v>20</v>
      </c>
      <c r="H167" s="135">
        <v>40</v>
      </c>
      <c r="I167" s="135">
        <v>3</v>
      </c>
      <c r="J167" s="136">
        <v>1.41</v>
      </c>
      <c r="K167" s="136">
        <v>0.95</v>
      </c>
      <c r="L167" s="136">
        <v>0.96</v>
      </c>
      <c r="M167" s="137" t="str">
        <f t="shared" si="2"/>
        <v>P</v>
      </c>
      <c r="N167" s="174" t="s">
        <v>10681</v>
      </c>
      <c r="O167" s="149" t="s">
        <v>1506</v>
      </c>
      <c r="P167" s="149" t="s">
        <v>9442</v>
      </c>
      <c r="Q167" s="150" t="s">
        <v>10106</v>
      </c>
      <c r="R167" s="189">
        <v>7.62</v>
      </c>
    </row>
    <row r="168" spans="1:18" x14ac:dyDescent="0.25">
      <c r="A168" s="132">
        <v>1010829</v>
      </c>
      <c r="B168" s="145" t="s">
        <v>1623</v>
      </c>
      <c r="C168" s="132">
        <v>6</v>
      </c>
      <c r="D168" s="132">
        <v>649</v>
      </c>
      <c r="E168" s="186" t="s">
        <v>21</v>
      </c>
      <c r="F168" s="132">
        <v>720</v>
      </c>
      <c r="G168" s="132" t="s">
        <v>20</v>
      </c>
      <c r="H168" s="132">
        <v>25</v>
      </c>
      <c r="I168" s="132">
        <v>2</v>
      </c>
      <c r="J168" s="133">
        <v>1.55</v>
      </c>
      <c r="K168" s="133">
        <v>1.02</v>
      </c>
      <c r="L168" s="133">
        <v>1.1000000000000001</v>
      </c>
      <c r="M168" s="134" t="str">
        <f t="shared" si="2"/>
        <v>P</v>
      </c>
      <c r="N168" s="173" t="s">
        <v>10681</v>
      </c>
      <c r="O168" s="146" t="s">
        <v>1506</v>
      </c>
      <c r="P168" s="146" t="s">
        <v>9442</v>
      </c>
      <c r="Q168" s="147" t="s">
        <v>10106</v>
      </c>
      <c r="R168" s="187">
        <v>9.5400000000000009</v>
      </c>
    </row>
    <row r="169" spans="1:18" x14ac:dyDescent="0.25">
      <c r="A169" s="135">
        <v>1010919</v>
      </c>
      <c r="B169" s="148" t="s">
        <v>1624</v>
      </c>
      <c r="C169" s="135">
        <v>6</v>
      </c>
      <c r="D169" s="135">
        <v>432</v>
      </c>
      <c r="E169" s="188" t="s">
        <v>21</v>
      </c>
      <c r="F169" s="135">
        <v>594</v>
      </c>
      <c r="G169" s="135" t="s">
        <v>20</v>
      </c>
      <c r="H169" s="135">
        <v>20</v>
      </c>
      <c r="I169" s="135">
        <v>2</v>
      </c>
      <c r="J169" s="136">
        <v>1.75</v>
      </c>
      <c r="K169" s="136">
        <v>1.1499999999999999</v>
      </c>
      <c r="L169" s="136">
        <v>1.36</v>
      </c>
      <c r="M169" s="137" t="str">
        <f t="shared" si="2"/>
        <v>P</v>
      </c>
      <c r="N169" s="174" t="s">
        <v>10681</v>
      </c>
      <c r="O169" s="149" t="s">
        <v>1506</v>
      </c>
      <c r="P169" s="149" t="s">
        <v>10455</v>
      </c>
      <c r="Q169" s="150" t="s">
        <v>10519</v>
      </c>
      <c r="R169" s="189">
        <v>3.96</v>
      </c>
    </row>
    <row r="170" spans="1:18" x14ac:dyDescent="0.25">
      <c r="A170" s="132">
        <v>1010921</v>
      </c>
      <c r="B170" s="145" t="s">
        <v>1625</v>
      </c>
      <c r="C170" s="132">
        <v>24</v>
      </c>
      <c r="D170" s="132">
        <v>390</v>
      </c>
      <c r="E170" s="186" t="s">
        <v>20</v>
      </c>
      <c r="F170" s="132" t="s">
        <v>20</v>
      </c>
      <c r="G170" s="132">
        <v>20</v>
      </c>
      <c r="H170" s="132" t="s">
        <v>20</v>
      </c>
      <c r="I170" s="132" t="s">
        <v>20</v>
      </c>
      <c r="J170" s="133">
        <v>2.2799999999999998</v>
      </c>
      <c r="K170" s="133">
        <v>1.5</v>
      </c>
      <c r="L170" s="133">
        <v>0.95</v>
      </c>
      <c r="M170" s="134" t="str">
        <f t="shared" si="2"/>
        <v>P</v>
      </c>
      <c r="N170" s="173" t="s">
        <v>10681</v>
      </c>
      <c r="O170" s="146" t="s">
        <v>1506</v>
      </c>
      <c r="P170" s="146" t="s">
        <v>10455</v>
      </c>
      <c r="Q170" s="147" t="s">
        <v>10519</v>
      </c>
      <c r="R170" s="187">
        <v>8.64</v>
      </c>
    </row>
    <row r="171" spans="1:18" x14ac:dyDescent="0.25">
      <c r="A171" s="135">
        <v>1010926</v>
      </c>
      <c r="B171" s="148" t="s">
        <v>1626</v>
      </c>
      <c r="C171" s="135">
        <v>6</v>
      </c>
      <c r="D171" s="135">
        <v>432</v>
      </c>
      <c r="E171" s="188" t="s">
        <v>21</v>
      </c>
      <c r="F171" s="135">
        <v>594</v>
      </c>
      <c r="G171" s="135" t="s">
        <v>20</v>
      </c>
      <c r="H171" s="135">
        <v>20</v>
      </c>
      <c r="I171" s="135">
        <v>2</v>
      </c>
      <c r="J171" s="136">
        <v>1.74</v>
      </c>
      <c r="K171" s="136">
        <v>1.1599999999999999</v>
      </c>
      <c r="L171" s="136">
        <v>1.32</v>
      </c>
      <c r="M171" s="137" t="str">
        <f t="shared" si="2"/>
        <v>P</v>
      </c>
      <c r="N171" s="172" t="s">
        <v>10681</v>
      </c>
      <c r="O171" s="149" t="s">
        <v>1506</v>
      </c>
      <c r="P171" s="149" t="s">
        <v>10455</v>
      </c>
      <c r="Q171" s="150" t="s">
        <v>10519</v>
      </c>
      <c r="R171" s="189">
        <v>4.0200000000000005</v>
      </c>
    </row>
    <row r="172" spans="1:18" x14ac:dyDescent="0.25">
      <c r="A172" s="132">
        <v>1010937</v>
      </c>
      <c r="B172" s="145" t="s">
        <v>1627</v>
      </c>
      <c r="C172" s="132">
        <v>24</v>
      </c>
      <c r="D172" s="132">
        <v>390</v>
      </c>
      <c r="E172" s="186" t="s">
        <v>21</v>
      </c>
      <c r="F172" s="132">
        <v>480</v>
      </c>
      <c r="G172" s="132">
        <v>10</v>
      </c>
      <c r="H172" s="132">
        <v>13</v>
      </c>
      <c r="I172" s="132">
        <v>3</v>
      </c>
      <c r="J172" s="133">
        <v>2.2999999999999998</v>
      </c>
      <c r="K172" s="133">
        <v>1.51</v>
      </c>
      <c r="L172" s="133">
        <v>0.90500000000000003</v>
      </c>
      <c r="M172" s="134" t="str">
        <f t="shared" si="2"/>
        <v>P</v>
      </c>
      <c r="N172" s="173" t="s">
        <v>10681</v>
      </c>
      <c r="O172" s="146" t="s">
        <v>1506</v>
      </c>
      <c r="P172" s="146" t="s">
        <v>10455</v>
      </c>
      <c r="Q172" s="147" t="s">
        <v>10519</v>
      </c>
      <c r="R172" s="187">
        <v>8.16</v>
      </c>
    </row>
    <row r="173" spans="1:18" x14ac:dyDescent="0.25">
      <c r="A173" s="135">
        <v>1010938</v>
      </c>
      <c r="B173" s="148" t="s">
        <v>1628</v>
      </c>
      <c r="C173" s="135">
        <v>1</v>
      </c>
      <c r="D173" s="135">
        <v>1800</v>
      </c>
      <c r="E173" s="188" t="s">
        <v>20</v>
      </c>
      <c r="F173" s="135" t="s">
        <v>20</v>
      </c>
      <c r="G173" s="135" t="s">
        <v>20</v>
      </c>
      <c r="H173" s="135" t="s">
        <v>20</v>
      </c>
      <c r="I173" s="135" t="s">
        <v>20</v>
      </c>
      <c r="J173" s="136">
        <v>1.5</v>
      </c>
      <c r="K173" s="136">
        <v>1.05</v>
      </c>
      <c r="L173" s="136">
        <v>0.25</v>
      </c>
      <c r="M173" s="137" t="str">
        <f t="shared" si="2"/>
        <v>P</v>
      </c>
      <c r="N173" s="172" t="s">
        <v>10682</v>
      </c>
      <c r="O173" s="149" t="s">
        <v>1506</v>
      </c>
      <c r="P173" s="149" t="s">
        <v>9408</v>
      </c>
      <c r="Q173" s="150" t="s">
        <v>10519</v>
      </c>
      <c r="R173" s="189">
        <v>0.97</v>
      </c>
    </row>
    <row r="174" spans="1:18" x14ac:dyDescent="0.25">
      <c r="A174" s="132">
        <v>1010952</v>
      </c>
      <c r="B174" s="145" t="s">
        <v>1629</v>
      </c>
      <c r="C174" s="132">
        <v>12</v>
      </c>
      <c r="D174" s="132">
        <v>360</v>
      </c>
      <c r="E174" s="186" t="s">
        <v>21</v>
      </c>
      <c r="F174" s="132">
        <v>468</v>
      </c>
      <c r="G174" s="132">
        <v>28</v>
      </c>
      <c r="H174" s="132">
        <v>32</v>
      </c>
      <c r="I174" s="132">
        <v>2</v>
      </c>
      <c r="J174" s="133">
        <v>2.4300000000000002</v>
      </c>
      <c r="K174" s="133">
        <v>1.24</v>
      </c>
      <c r="L174" s="133">
        <v>1.1359999999999999</v>
      </c>
      <c r="M174" s="134" t="str">
        <f t="shared" si="2"/>
        <v>P</v>
      </c>
      <c r="N174" s="173" t="s">
        <v>10681</v>
      </c>
      <c r="O174" s="146" t="s">
        <v>1506</v>
      </c>
      <c r="P174" s="146" t="s">
        <v>9409</v>
      </c>
      <c r="Q174" s="147" t="s">
        <v>10519</v>
      </c>
      <c r="R174" s="187">
        <v>3.24</v>
      </c>
    </row>
    <row r="175" spans="1:18" x14ac:dyDescent="0.25">
      <c r="A175" s="135">
        <v>1010954</v>
      </c>
      <c r="B175" s="148" t="s">
        <v>1630</v>
      </c>
      <c r="C175" s="135">
        <v>6</v>
      </c>
      <c r="D175" s="135" t="s">
        <v>20</v>
      </c>
      <c r="E175" s="188" t="s">
        <v>20</v>
      </c>
      <c r="F175" s="135" t="s">
        <v>20</v>
      </c>
      <c r="G175" s="135" t="s">
        <v>20</v>
      </c>
      <c r="H175" s="135" t="s">
        <v>20</v>
      </c>
      <c r="I175" s="135" t="s">
        <v>20</v>
      </c>
      <c r="J175" s="136">
        <v>4.5999999999999996</v>
      </c>
      <c r="K175" s="136">
        <v>2.8</v>
      </c>
      <c r="L175" s="136">
        <v>0.05</v>
      </c>
      <c r="M175" s="137" t="str">
        <f t="shared" si="2"/>
        <v>P</v>
      </c>
      <c r="N175" s="174" t="s">
        <v>10682</v>
      </c>
      <c r="O175" s="149" t="s">
        <v>1500</v>
      </c>
      <c r="P175" s="149" t="s">
        <v>9521</v>
      </c>
      <c r="Q175" s="150" t="s">
        <v>10519</v>
      </c>
      <c r="R175" s="189">
        <v>0.96</v>
      </c>
    </row>
    <row r="176" spans="1:18" x14ac:dyDescent="0.25">
      <c r="A176" s="132">
        <v>1010955</v>
      </c>
      <c r="B176" s="145" t="s">
        <v>914</v>
      </c>
      <c r="C176" s="132">
        <v>3</v>
      </c>
      <c r="D176" s="132">
        <v>10400</v>
      </c>
      <c r="E176" s="186">
        <v>208</v>
      </c>
      <c r="F176" s="132">
        <v>12480</v>
      </c>
      <c r="G176" s="132">
        <v>832</v>
      </c>
      <c r="H176" s="132">
        <v>1040</v>
      </c>
      <c r="I176" s="132">
        <v>1</v>
      </c>
      <c r="J176" s="133">
        <v>1.37</v>
      </c>
      <c r="K176" s="133">
        <v>0.49</v>
      </c>
      <c r="L176" s="133">
        <v>0.21</v>
      </c>
      <c r="M176" s="134" t="str">
        <f t="shared" si="2"/>
        <v>P</v>
      </c>
      <c r="N176" s="173" t="s">
        <v>10681</v>
      </c>
      <c r="O176" s="146" t="s">
        <v>1506</v>
      </c>
      <c r="P176" s="146" t="s">
        <v>9410</v>
      </c>
      <c r="Q176" s="147" t="s">
        <v>10519</v>
      </c>
      <c r="R176" s="187">
        <v>4.32</v>
      </c>
    </row>
    <row r="177" spans="1:18" x14ac:dyDescent="0.25">
      <c r="A177" s="135">
        <v>1010958</v>
      </c>
      <c r="B177" s="148" t="s">
        <v>915</v>
      </c>
      <c r="C177" s="135">
        <v>3</v>
      </c>
      <c r="D177" s="135">
        <v>10400</v>
      </c>
      <c r="E177" s="188">
        <v>208</v>
      </c>
      <c r="F177" s="135">
        <v>12480</v>
      </c>
      <c r="G177" s="135">
        <v>832</v>
      </c>
      <c r="H177" s="135">
        <v>1040</v>
      </c>
      <c r="I177" s="135">
        <v>1</v>
      </c>
      <c r="J177" s="136">
        <v>1.36</v>
      </c>
      <c r="K177" s="136">
        <v>0.48</v>
      </c>
      <c r="L177" s="136">
        <v>0.2</v>
      </c>
      <c r="M177" s="137" t="str">
        <f t="shared" si="2"/>
        <v>P</v>
      </c>
      <c r="N177" s="174" t="s">
        <v>10681</v>
      </c>
      <c r="O177" s="149" t="s">
        <v>1506</v>
      </c>
      <c r="P177" s="149" t="s">
        <v>9410</v>
      </c>
      <c r="Q177" s="150" t="s">
        <v>10519</v>
      </c>
      <c r="R177" s="189">
        <v>4.6500000000000004</v>
      </c>
    </row>
    <row r="178" spans="1:18" x14ac:dyDescent="0.25">
      <c r="A178" s="132">
        <v>1010963</v>
      </c>
      <c r="B178" s="145" t="s">
        <v>916</v>
      </c>
      <c r="C178" s="132">
        <v>3</v>
      </c>
      <c r="D178" s="132">
        <v>10400</v>
      </c>
      <c r="E178" s="186">
        <v>208</v>
      </c>
      <c r="F178" s="132">
        <v>12480</v>
      </c>
      <c r="G178" s="132">
        <v>832</v>
      </c>
      <c r="H178" s="132">
        <v>1040</v>
      </c>
      <c r="I178" s="132">
        <v>1</v>
      </c>
      <c r="J178" s="133">
        <v>1.41</v>
      </c>
      <c r="K178" s="133">
        <v>0.5</v>
      </c>
      <c r="L178" s="133">
        <v>0.21</v>
      </c>
      <c r="M178" s="134" t="str">
        <f t="shared" si="2"/>
        <v>P</v>
      </c>
      <c r="N178" s="173" t="s">
        <v>10681</v>
      </c>
      <c r="O178" s="146" t="s">
        <v>1506</v>
      </c>
      <c r="P178" s="146" t="s">
        <v>9410</v>
      </c>
      <c r="Q178" s="147" t="s">
        <v>10519</v>
      </c>
      <c r="R178" s="187">
        <v>4.29</v>
      </c>
    </row>
    <row r="179" spans="1:18" x14ac:dyDescent="0.25">
      <c r="A179" s="135">
        <v>1010965</v>
      </c>
      <c r="B179" s="148" t="s">
        <v>917</v>
      </c>
      <c r="C179" s="135">
        <v>3</v>
      </c>
      <c r="D179" s="135">
        <v>10400</v>
      </c>
      <c r="E179" s="188">
        <v>208</v>
      </c>
      <c r="F179" s="135">
        <v>12480</v>
      </c>
      <c r="G179" s="135">
        <v>832</v>
      </c>
      <c r="H179" s="135">
        <v>1040</v>
      </c>
      <c r="I179" s="135">
        <v>1</v>
      </c>
      <c r="J179" s="136">
        <v>1.31</v>
      </c>
      <c r="K179" s="136">
        <v>0.47</v>
      </c>
      <c r="L179" s="136">
        <v>0.16</v>
      </c>
      <c r="M179" s="137" t="str">
        <f t="shared" si="2"/>
        <v>P</v>
      </c>
      <c r="N179" s="174" t="s">
        <v>10681</v>
      </c>
      <c r="O179" s="149" t="s">
        <v>1506</v>
      </c>
      <c r="P179" s="149" t="s">
        <v>9410</v>
      </c>
      <c r="Q179" s="150" t="s">
        <v>10519</v>
      </c>
      <c r="R179" s="189">
        <v>3.96</v>
      </c>
    </row>
    <row r="180" spans="1:18" x14ac:dyDescent="0.25">
      <c r="A180" s="132">
        <v>1010967</v>
      </c>
      <c r="B180" s="145" t="s">
        <v>918</v>
      </c>
      <c r="C180" s="132">
        <v>3</v>
      </c>
      <c r="D180" s="132">
        <v>10400</v>
      </c>
      <c r="E180" s="186">
        <v>208</v>
      </c>
      <c r="F180" s="132">
        <v>12480</v>
      </c>
      <c r="G180" s="132">
        <v>832</v>
      </c>
      <c r="H180" s="132">
        <v>1040</v>
      </c>
      <c r="I180" s="132">
        <v>1</v>
      </c>
      <c r="J180" s="133">
        <v>1.37</v>
      </c>
      <c r="K180" s="133">
        <v>0.47</v>
      </c>
      <c r="L180" s="133">
        <v>0.19</v>
      </c>
      <c r="M180" s="134" t="str">
        <f t="shared" si="2"/>
        <v>P</v>
      </c>
      <c r="N180" s="173" t="s">
        <v>10681</v>
      </c>
      <c r="O180" s="146" t="s">
        <v>1506</v>
      </c>
      <c r="P180" s="146" t="s">
        <v>9410</v>
      </c>
      <c r="Q180" s="147" t="s">
        <v>10519</v>
      </c>
      <c r="R180" s="187">
        <v>4.62</v>
      </c>
    </row>
    <row r="181" spans="1:18" x14ac:dyDescent="0.25">
      <c r="A181" s="135">
        <v>1010972</v>
      </c>
      <c r="B181" s="148" t="s">
        <v>325</v>
      </c>
      <c r="C181" s="135">
        <v>3</v>
      </c>
      <c r="D181" s="135">
        <v>1800</v>
      </c>
      <c r="E181" s="188">
        <v>60</v>
      </c>
      <c r="F181" s="135">
        <v>2520</v>
      </c>
      <c r="G181" s="135" t="s">
        <v>21</v>
      </c>
      <c r="H181" s="135">
        <v>60</v>
      </c>
      <c r="I181" s="135">
        <v>4</v>
      </c>
      <c r="J181" s="136">
        <v>0.98</v>
      </c>
      <c r="K181" s="136">
        <v>0.68</v>
      </c>
      <c r="L181" s="136">
        <v>0.7</v>
      </c>
      <c r="M181" s="137" t="str">
        <f t="shared" si="2"/>
        <v>P</v>
      </c>
      <c r="N181" s="172" t="s">
        <v>10681</v>
      </c>
      <c r="O181" s="149" t="s">
        <v>1607</v>
      </c>
      <c r="P181" s="149" t="s">
        <v>9559</v>
      </c>
      <c r="Q181" s="150" t="s">
        <v>10519</v>
      </c>
      <c r="R181" s="189">
        <v>5.16</v>
      </c>
    </row>
    <row r="182" spans="1:18" x14ac:dyDescent="0.25">
      <c r="A182" s="132">
        <v>1010975</v>
      </c>
      <c r="B182" s="145" t="s">
        <v>1174</v>
      </c>
      <c r="C182" s="132">
        <v>3</v>
      </c>
      <c r="D182" s="132">
        <v>3600</v>
      </c>
      <c r="E182" s="186">
        <v>60</v>
      </c>
      <c r="F182" s="132">
        <v>4200</v>
      </c>
      <c r="G182" s="132">
        <v>240</v>
      </c>
      <c r="H182" s="132">
        <v>300</v>
      </c>
      <c r="I182" s="132">
        <v>1</v>
      </c>
      <c r="J182" s="133">
        <v>0.73</v>
      </c>
      <c r="K182" s="133">
        <v>0.72</v>
      </c>
      <c r="L182" s="133">
        <v>0.5</v>
      </c>
      <c r="M182" s="134" t="str">
        <f t="shared" si="2"/>
        <v>P</v>
      </c>
      <c r="N182" s="171" t="s">
        <v>10681</v>
      </c>
      <c r="O182" s="146" t="s">
        <v>1607</v>
      </c>
      <c r="P182" s="146" t="s">
        <v>9559</v>
      </c>
      <c r="Q182" s="147" t="s">
        <v>10519</v>
      </c>
      <c r="R182" s="187">
        <v>8.52</v>
      </c>
    </row>
    <row r="183" spans="1:18" x14ac:dyDescent="0.25">
      <c r="A183" s="135">
        <v>1011042</v>
      </c>
      <c r="B183" s="148" t="s">
        <v>1631</v>
      </c>
      <c r="C183" s="135">
        <v>6</v>
      </c>
      <c r="D183" s="135">
        <v>64</v>
      </c>
      <c r="E183" s="188">
        <v>4</v>
      </c>
      <c r="F183" s="135" t="s">
        <v>20</v>
      </c>
      <c r="G183" s="135" t="s">
        <v>20</v>
      </c>
      <c r="H183" s="135" t="s">
        <v>20</v>
      </c>
      <c r="I183" s="135" t="s">
        <v>20</v>
      </c>
      <c r="J183" s="136">
        <v>2.96</v>
      </c>
      <c r="K183" s="136">
        <v>1.97</v>
      </c>
      <c r="L183" s="136">
        <v>2.0699999999999998</v>
      </c>
      <c r="M183" s="137" t="str">
        <f t="shared" si="2"/>
        <v>P</v>
      </c>
      <c r="N183" s="172" t="s">
        <v>10682</v>
      </c>
      <c r="O183" s="149" t="s">
        <v>1500</v>
      </c>
      <c r="P183" s="149" t="s">
        <v>9440</v>
      </c>
      <c r="Q183" s="150" t="s">
        <v>10519</v>
      </c>
      <c r="R183" s="189">
        <v>4.32</v>
      </c>
    </row>
    <row r="184" spans="1:18" x14ac:dyDescent="0.25">
      <c r="A184" s="132">
        <v>1011049</v>
      </c>
      <c r="B184" s="145" t="s">
        <v>1632</v>
      </c>
      <c r="C184" s="132">
        <v>2</v>
      </c>
      <c r="D184" s="132" t="s">
        <v>20</v>
      </c>
      <c r="E184" s="186" t="s">
        <v>20</v>
      </c>
      <c r="F184" s="132" t="s">
        <v>20</v>
      </c>
      <c r="G184" s="132" t="s">
        <v>21</v>
      </c>
      <c r="H184" s="132" t="s">
        <v>21</v>
      </c>
      <c r="I184" s="132" t="s">
        <v>21</v>
      </c>
      <c r="J184" s="133">
        <v>4</v>
      </c>
      <c r="K184" s="133">
        <v>3.53</v>
      </c>
      <c r="L184" s="133">
        <v>2.5</v>
      </c>
      <c r="M184" s="134" t="str">
        <f t="shared" si="2"/>
        <v>P</v>
      </c>
      <c r="N184" s="171" t="s">
        <v>10682</v>
      </c>
      <c r="O184" s="146" t="s">
        <v>1500</v>
      </c>
      <c r="P184" s="146" t="s">
        <v>9428</v>
      </c>
      <c r="Q184" s="147" t="s">
        <v>10519</v>
      </c>
      <c r="R184" s="187">
        <v>6.72</v>
      </c>
    </row>
    <row r="185" spans="1:18" x14ac:dyDescent="0.25">
      <c r="A185" s="135">
        <v>1011050</v>
      </c>
      <c r="B185" s="148" t="s">
        <v>1633</v>
      </c>
      <c r="C185" s="135">
        <v>6</v>
      </c>
      <c r="D185" s="135" t="s">
        <v>20</v>
      </c>
      <c r="E185" s="188" t="s">
        <v>20</v>
      </c>
      <c r="F185" s="135" t="s">
        <v>20</v>
      </c>
      <c r="G185" s="135" t="s">
        <v>21</v>
      </c>
      <c r="H185" s="135" t="s">
        <v>21</v>
      </c>
      <c r="I185" s="135" t="s">
        <v>21</v>
      </c>
      <c r="J185" s="136">
        <v>5.12</v>
      </c>
      <c r="K185" s="136">
        <v>3.1</v>
      </c>
      <c r="L185" s="136">
        <v>2.74</v>
      </c>
      <c r="M185" s="137" t="str">
        <f t="shared" si="2"/>
        <v>P</v>
      </c>
      <c r="N185" s="174" t="s">
        <v>10682</v>
      </c>
      <c r="O185" s="149" t="s">
        <v>1500</v>
      </c>
      <c r="P185" s="149" t="s">
        <v>9428</v>
      </c>
      <c r="Q185" s="150" t="s">
        <v>10519</v>
      </c>
      <c r="R185" s="189">
        <v>10.98</v>
      </c>
    </row>
    <row r="186" spans="1:18" x14ac:dyDescent="0.25">
      <c r="A186" s="132">
        <v>1011079</v>
      </c>
      <c r="B186" s="145" t="s">
        <v>1634</v>
      </c>
      <c r="C186" s="132">
        <v>3</v>
      </c>
      <c r="D186" s="132" t="s">
        <v>20</v>
      </c>
      <c r="E186" s="186">
        <v>60</v>
      </c>
      <c r="F186" s="132">
        <v>3300</v>
      </c>
      <c r="G186" s="132" t="s">
        <v>20</v>
      </c>
      <c r="H186" s="132">
        <v>300</v>
      </c>
      <c r="I186" s="132">
        <v>1</v>
      </c>
      <c r="J186" s="133">
        <v>1.3</v>
      </c>
      <c r="K186" s="133">
        <v>1.1000000000000001</v>
      </c>
      <c r="L186" s="133">
        <v>0.3</v>
      </c>
      <c r="M186" s="134" t="str">
        <f t="shared" si="2"/>
        <v>P</v>
      </c>
      <c r="N186" s="171" t="s">
        <v>10682</v>
      </c>
      <c r="O186" s="146" t="s">
        <v>1567</v>
      </c>
      <c r="P186" s="146" t="s">
        <v>9405</v>
      </c>
      <c r="Q186" s="147" t="s">
        <v>10519</v>
      </c>
      <c r="R186" s="187">
        <v>6.33</v>
      </c>
    </row>
    <row r="187" spans="1:18" x14ac:dyDescent="0.25">
      <c r="A187" s="135">
        <v>1011080</v>
      </c>
      <c r="B187" s="148" t="s">
        <v>1635</v>
      </c>
      <c r="C187" s="135">
        <v>6</v>
      </c>
      <c r="D187" s="135">
        <v>1470</v>
      </c>
      <c r="E187" s="188" t="s">
        <v>21</v>
      </c>
      <c r="F187" s="135">
        <v>2058</v>
      </c>
      <c r="G187" s="135" t="s">
        <v>20</v>
      </c>
      <c r="H187" s="135">
        <v>70</v>
      </c>
      <c r="I187" s="135">
        <v>2</v>
      </c>
      <c r="J187" s="136">
        <v>1.08</v>
      </c>
      <c r="K187" s="136">
        <v>0.7</v>
      </c>
      <c r="L187" s="136">
        <v>1.2</v>
      </c>
      <c r="M187" s="137" t="str">
        <f t="shared" si="2"/>
        <v>P</v>
      </c>
      <c r="N187" s="174" t="s">
        <v>10681</v>
      </c>
      <c r="O187" s="149" t="s">
        <v>1506</v>
      </c>
      <c r="P187" s="149" t="s">
        <v>10455</v>
      </c>
      <c r="Q187" s="150" t="s">
        <v>10519</v>
      </c>
      <c r="R187" s="189">
        <v>5.0999999999999996</v>
      </c>
    </row>
    <row r="188" spans="1:18" x14ac:dyDescent="0.25">
      <c r="A188" s="132">
        <v>1011085</v>
      </c>
      <c r="B188" s="145" t="s">
        <v>1636</v>
      </c>
      <c r="C188" s="132">
        <v>1</v>
      </c>
      <c r="D188" s="132">
        <v>480</v>
      </c>
      <c r="E188" s="186" t="s">
        <v>21</v>
      </c>
      <c r="F188" s="132">
        <v>480</v>
      </c>
      <c r="G188" s="132" t="s">
        <v>21</v>
      </c>
      <c r="H188" s="132" t="s">
        <v>21</v>
      </c>
      <c r="I188" s="132" t="s">
        <v>20</v>
      </c>
      <c r="J188" s="133">
        <v>2.94</v>
      </c>
      <c r="K188" s="133">
        <v>1.64</v>
      </c>
      <c r="L188" s="133">
        <v>0.42</v>
      </c>
      <c r="M188" s="134" t="str">
        <f t="shared" si="2"/>
        <v>P</v>
      </c>
      <c r="N188" s="173" t="s">
        <v>10682</v>
      </c>
      <c r="O188" s="146" t="s">
        <v>1500</v>
      </c>
      <c r="P188" s="146" t="s">
        <v>9418</v>
      </c>
      <c r="Q188" s="147" t="s">
        <v>10519</v>
      </c>
      <c r="R188" s="187">
        <v>5.41</v>
      </c>
    </row>
    <row r="189" spans="1:18" x14ac:dyDescent="0.25">
      <c r="A189" s="135">
        <v>1011133</v>
      </c>
      <c r="B189" s="148" t="s">
        <v>1637</v>
      </c>
      <c r="C189" s="135">
        <v>50</v>
      </c>
      <c r="D189" s="135">
        <v>1080</v>
      </c>
      <c r="E189" s="188">
        <v>20</v>
      </c>
      <c r="F189" s="135" t="s">
        <v>20</v>
      </c>
      <c r="G189" s="135" t="s">
        <v>20</v>
      </c>
      <c r="H189" s="135" t="s">
        <v>20</v>
      </c>
      <c r="I189" s="135" t="s">
        <v>20</v>
      </c>
      <c r="J189" s="136">
        <v>3.5</v>
      </c>
      <c r="K189" s="136">
        <v>2</v>
      </c>
      <c r="L189" s="136">
        <v>1.4E-2</v>
      </c>
      <c r="M189" s="137" t="str">
        <f t="shared" si="2"/>
        <v>P</v>
      </c>
      <c r="N189" s="172" t="s">
        <v>10681</v>
      </c>
      <c r="O189" s="149" t="s">
        <v>1578</v>
      </c>
      <c r="P189" s="149" t="s">
        <v>9412</v>
      </c>
      <c r="Q189" s="150" t="s">
        <v>10519</v>
      </c>
      <c r="R189" s="189">
        <v>9.5</v>
      </c>
    </row>
    <row r="190" spans="1:18" x14ac:dyDescent="0.25">
      <c r="A190" s="132">
        <v>1011134</v>
      </c>
      <c r="B190" s="145" t="s">
        <v>1638</v>
      </c>
      <c r="C190" s="132">
        <v>100</v>
      </c>
      <c r="D190" s="132">
        <v>1400</v>
      </c>
      <c r="E190" s="186">
        <v>40</v>
      </c>
      <c r="F190" s="132" t="s">
        <v>20</v>
      </c>
      <c r="G190" s="132" t="s">
        <v>21</v>
      </c>
      <c r="H190" s="132" t="s">
        <v>21</v>
      </c>
      <c r="I190" s="132" t="s">
        <v>21</v>
      </c>
      <c r="J190" s="133">
        <v>2.2999999999999998</v>
      </c>
      <c r="K190" s="133">
        <v>0.8</v>
      </c>
      <c r="L190" s="133">
        <v>0.6</v>
      </c>
      <c r="M190" s="134" t="str">
        <f t="shared" si="2"/>
        <v>P</v>
      </c>
      <c r="N190" s="173" t="s">
        <v>10681</v>
      </c>
      <c r="O190" s="146" t="s">
        <v>2053</v>
      </c>
      <c r="P190" s="146" t="s">
        <v>9413</v>
      </c>
      <c r="Q190" s="147" t="s">
        <v>10519</v>
      </c>
      <c r="R190" s="187">
        <v>22</v>
      </c>
    </row>
    <row r="191" spans="1:18" x14ac:dyDescent="0.25">
      <c r="A191" s="135">
        <v>1011139</v>
      </c>
      <c r="B191" s="148" t="s">
        <v>1639</v>
      </c>
      <c r="C191" s="135">
        <v>6</v>
      </c>
      <c r="D191" s="135">
        <v>50</v>
      </c>
      <c r="E191" s="188" t="s">
        <v>20</v>
      </c>
      <c r="F191" s="135" t="s">
        <v>20</v>
      </c>
      <c r="G191" s="135" t="s">
        <v>20</v>
      </c>
      <c r="H191" s="135" t="s">
        <v>20</v>
      </c>
      <c r="I191" s="135" t="s">
        <v>20</v>
      </c>
      <c r="J191" s="136">
        <v>4.3899999999999997</v>
      </c>
      <c r="K191" s="136">
        <v>2.39</v>
      </c>
      <c r="L191" s="136">
        <v>1.81</v>
      </c>
      <c r="M191" s="137" t="str">
        <f t="shared" si="2"/>
        <v>P</v>
      </c>
      <c r="N191" s="172" t="s">
        <v>10682</v>
      </c>
      <c r="O191" s="149" t="s">
        <v>1500</v>
      </c>
      <c r="P191" s="149" t="s">
        <v>9440</v>
      </c>
      <c r="Q191" s="150" t="s">
        <v>10519</v>
      </c>
      <c r="R191" s="189">
        <v>8.34</v>
      </c>
    </row>
    <row r="192" spans="1:18" x14ac:dyDescent="0.25">
      <c r="A192" s="132">
        <v>1011158</v>
      </c>
      <c r="B192" s="145" t="s">
        <v>1640</v>
      </c>
      <c r="C192" s="132">
        <v>6</v>
      </c>
      <c r="D192" s="132">
        <v>704</v>
      </c>
      <c r="E192" s="186" t="s">
        <v>21</v>
      </c>
      <c r="F192" s="132">
        <v>968</v>
      </c>
      <c r="G192" s="132" t="s">
        <v>20</v>
      </c>
      <c r="H192" s="132">
        <v>40</v>
      </c>
      <c r="I192" s="132">
        <v>2</v>
      </c>
      <c r="J192" s="133">
        <v>1.33</v>
      </c>
      <c r="K192" s="133">
        <v>0.93</v>
      </c>
      <c r="L192" s="133">
        <v>1.34</v>
      </c>
      <c r="M192" s="134" t="str">
        <f t="shared" si="2"/>
        <v>P</v>
      </c>
      <c r="N192" s="171" t="s">
        <v>10681</v>
      </c>
      <c r="O192" s="146" t="s">
        <v>3711</v>
      </c>
      <c r="P192" s="146" t="s">
        <v>9414</v>
      </c>
      <c r="Q192" s="147" t="s">
        <v>10106</v>
      </c>
      <c r="R192" s="187">
        <v>4.32</v>
      </c>
    </row>
    <row r="193" spans="1:18" x14ac:dyDescent="0.25">
      <c r="A193" s="135">
        <v>1011205</v>
      </c>
      <c r="B193" s="148" t="s">
        <v>1641</v>
      </c>
      <c r="C193" s="135">
        <v>1</v>
      </c>
      <c r="D193" s="135">
        <v>7500</v>
      </c>
      <c r="E193" s="188" t="s">
        <v>20</v>
      </c>
      <c r="F193" s="135" t="s">
        <v>20</v>
      </c>
      <c r="G193" s="135" t="s">
        <v>20</v>
      </c>
      <c r="H193" s="135" t="s">
        <v>20</v>
      </c>
      <c r="I193" s="135" t="s">
        <v>20</v>
      </c>
      <c r="J193" s="136">
        <v>3.7</v>
      </c>
      <c r="K193" s="136">
        <v>2.1</v>
      </c>
      <c r="L193" s="136">
        <v>1.4999999999999999E-2</v>
      </c>
      <c r="M193" s="137" t="str">
        <f t="shared" si="2"/>
        <v>P</v>
      </c>
      <c r="N193" s="172" t="s">
        <v>10682</v>
      </c>
      <c r="O193" s="149" t="s">
        <v>1497</v>
      </c>
      <c r="P193" s="149" t="s">
        <v>9415</v>
      </c>
      <c r="Q193" s="150" t="s">
        <v>10519</v>
      </c>
      <c r="R193" s="189">
        <v>0.28000000000000003</v>
      </c>
    </row>
    <row r="194" spans="1:18" x14ac:dyDescent="0.25">
      <c r="A194" s="132">
        <v>1011206</v>
      </c>
      <c r="B194" s="145" t="s">
        <v>1642</v>
      </c>
      <c r="C194" s="132">
        <v>1</v>
      </c>
      <c r="D194" s="132">
        <v>14400</v>
      </c>
      <c r="E194" s="186" t="s">
        <v>20</v>
      </c>
      <c r="F194" s="132" t="s">
        <v>20</v>
      </c>
      <c r="G194" s="132" t="s">
        <v>20</v>
      </c>
      <c r="H194" s="132" t="s">
        <v>20</v>
      </c>
      <c r="I194" s="132" t="s">
        <v>20</v>
      </c>
      <c r="J194" s="133">
        <v>2.9</v>
      </c>
      <c r="K194" s="133">
        <v>1.5</v>
      </c>
      <c r="L194" s="133">
        <v>1.4999999999999999E-2</v>
      </c>
      <c r="M194" s="134" t="str">
        <f t="shared" ref="M194:M257" si="3">HYPERLINK(CONCATENATE("T:\Distribution Centre\RDC Department Shared\Cubiscan photos","\",A194,"-pac.jpg"),"P")</f>
        <v>P</v>
      </c>
      <c r="N194" s="171" t="s">
        <v>10682</v>
      </c>
      <c r="O194" s="146" t="s">
        <v>1497</v>
      </c>
      <c r="P194" s="146" t="s">
        <v>9415</v>
      </c>
      <c r="Q194" s="147" t="s">
        <v>10519</v>
      </c>
      <c r="R194" s="187">
        <v>0.22</v>
      </c>
    </row>
    <row r="195" spans="1:18" x14ac:dyDescent="0.25">
      <c r="A195" s="135">
        <v>1011208</v>
      </c>
      <c r="B195" s="148" t="s">
        <v>1643</v>
      </c>
      <c r="C195" s="135">
        <v>1</v>
      </c>
      <c r="D195" s="135">
        <v>12300</v>
      </c>
      <c r="E195" s="188" t="s">
        <v>20</v>
      </c>
      <c r="F195" s="135" t="s">
        <v>20</v>
      </c>
      <c r="G195" s="135" t="s">
        <v>20</v>
      </c>
      <c r="H195" s="135" t="s">
        <v>20</v>
      </c>
      <c r="I195" s="135" t="s">
        <v>20</v>
      </c>
      <c r="J195" s="136">
        <v>1.9</v>
      </c>
      <c r="K195" s="136">
        <v>1.55</v>
      </c>
      <c r="L195" s="136">
        <v>1.4999999999999999E-2</v>
      </c>
      <c r="M195" s="137" t="str">
        <f t="shared" si="3"/>
        <v>P</v>
      </c>
      <c r="N195" s="172" t="s">
        <v>10682</v>
      </c>
      <c r="O195" s="149" t="s">
        <v>1497</v>
      </c>
      <c r="P195" s="149" t="s">
        <v>9415</v>
      </c>
      <c r="Q195" s="150" t="s">
        <v>10519</v>
      </c>
      <c r="R195" s="189">
        <v>0.31</v>
      </c>
    </row>
    <row r="196" spans="1:18" x14ac:dyDescent="0.25">
      <c r="A196" s="132">
        <v>1011210</v>
      </c>
      <c r="B196" s="145" t="s">
        <v>1644</v>
      </c>
      <c r="C196" s="132">
        <v>1</v>
      </c>
      <c r="D196" s="132">
        <v>12300</v>
      </c>
      <c r="E196" s="186" t="s">
        <v>20</v>
      </c>
      <c r="F196" s="132" t="s">
        <v>20</v>
      </c>
      <c r="G196" s="132" t="s">
        <v>20</v>
      </c>
      <c r="H196" s="132" t="s">
        <v>20</v>
      </c>
      <c r="I196" s="132" t="s">
        <v>20</v>
      </c>
      <c r="J196" s="133">
        <v>3.05</v>
      </c>
      <c r="K196" s="133">
        <v>1.75</v>
      </c>
      <c r="L196" s="133">
        <v>1.4999999999999999E-2</v>
      </c>
      <c r="M196" s="134" t="str">
        <f t="shared" si="3"/>
        <v>P</v>
      </c>
      <c r="N196" s="173" t="s">
        <v>10682</v>
      </c>
      <c r="O196" s="146" t="s">
        <v>1497</v>
      </c>
      <c r="P196" s="146" t="s">
        <v>9415</v>
      </c>
      <c r="Q196" s="147" t="s">
        <v>10519</v>
      </c>
      <c r="R196" s="187">
        <v>0.28999999999999998</v>
      </c>
    </row>
    <row r="197" spans="1:18" x14ac:dyDescent="0.25">
      <c r="A197" s="135">
        <v>1011212</v>
      </c>
      <c r="B197" s="148" t="s">
        <v>1645</v>
      </c>
      <c r="C197" s="135">
        <v>1</v>
      </c>
      <c r="D197" s="135">
        <v>19200</v>
      </c>
      <c r="E197" s="188" t="s">
        <v>20</v>
      </c>
      <c r="F197" s="135" t="s">
        <v>20</v>
      </c>
      <c r="G197" s="135" t="s">
        <v>20</v>
      </c>
      <c r="H197" s="135" t="s">
        <v>20</v>
      </c>
      <c r="I197" s="135" t="s">
        <v>20</v>
      </c>
      <c r="J197" s="136">
        <v>2.2000000000000002</v>
      </c>
      <c r="K197" s="136">
        <v>1.55</v>
      </c>
      <c r="L197" s="136">
        <v>1.4999999999999999E-2</v>
      </c>
      <c r="M197" s="137" t="str">
        <f t="shared" si="3"/>
        <v>P</v>
      </c>
      <c r="N197" s="174" t="s">
        <v>10682</v>
      </c>
      <c r="O197" s="149" t="s">
        <v>1497</v>
      </c>
      <c r="P197" s="149" t="s">
        <v>9415</v>
      </c>
      <c r="Q197" s="150" t="s">
        <v>10519</v>
      </c>
      <c r="R197" s="189">
        <v>0.34</v>
      </c>
    </row>
    <row r="198" spans="1:18" x14ac:dyDescent="0.25">
      <c r="A198" s="132">
        <v>1011215</v>
      </c>
      <c r="B198" s="145" t="s">
        <v>1646</v>
      </c>
      <c r="C198" s="132">
        <v>12</v>
      </c>
      <c r="D198" s="132">
        <v>35</v>
      </c>
      <c r="E198" s="186" t="s">
        <v>21</v>
      </c>
      <c r="F198" s="132">
        <v>50</v>
      </c>
      <c r="G198" s="132" t="s">
        <v>21</v>
      </c>
      <c r="H198" s="132" t="s">
        <v>21</v>
      </c>
      <c r="I198" s="132" t="s">
        <v>21</v>
      </c>
      <c r="J198" s="133">
        <v>4.99</v>
      </c>
      <c r="K198" s="133">
        <v>3.88</v>
      </c>
      <c r="L198" s="133">
        <v>1.42</v>
      </c>
      <c r="M198" s="134" t="str">
        <f t="shared" si="3"/>
        <v>P</v>
      </c>
      <c r="N198" s="173" t="s">
        <v>10681</v>
      </c>
      <c r="O198" s="146" t="s">
        <v>1506</v>
      </c>
      <c r="P198" s="146" t="s">
        <v>9451</v>
      </c>
      <c r="Q198" s="147" t="s">
        <v>10519</v>
      </c>
      <c r="R198" s="187">
        <v>35.519999999999996</v>
      </c>
    </row>
    <row r="199" spans="1:18" x14ac:dyDescent="0.25">
      <c r="A199" s="135">
        <v>1011236</v>
      </c>
      <c r="B199" s="148" t="s">
        <v>1647</v>
      </c>
      <c r="C199" s="135">
        <v>12</v>
      </c>
      <c r="D199" s="135">
        <v>114</v>
      </c>
      <c r="E199" s="188" t="s">
        <v>21</v>
      </c>
      <c r="F199" s="135">
        <v>152</v>
      </c>
      <c r="G199" s="135" t="s">
        <v>20</v>
      </c>
      <c r="H199" s="135">
        <v>9</v>
      </c>
      <c r="I199" s="135">
        <v>1</v>
      </c>
      <c r="J199" s="136">
        <v>2.74</v>
      </c>
      <c r="K199" s="136">
        <v>2.1</v>
      </c>
      <c r="L199" s="136">
        <v>1.8</v>
      </c>
      <c r="M199" s="137" t="str">
        <f t="shared" si="3"/>
        <v>P</v>
      </c>
      <c r="N199" s="172" t="s">
        <v>10681</v>
      </c>
      <c r="O199" s="149" t="s">
        <v>1506</v>
      </c>
      <c r="P199" s="149" t="s">
        <v>9451</v>
      </c>
      <c r="Q199" s="150" t="s">
        <v>10519</v>
      </c>
      <c r="R199" s="189">
        <v>27.36</v>
      </c>
    </row>
    <row r="200" spans="1:18" x14ac:dyDescent="0.25">
      <c r="A200" s="132">
        <v>1011413</v>
      </c>
      <c r="B200" s="145" t="s">
        <v>3421</v>
      </c>
      <c r="C200" s="132">
        <v>12</v>
      </c>
      <c r="D200" s="132">
        <v>549</v>
      </c>
      <c r="E200" s="186" t="s">
        <v>21</v>
      </c>
      <c r="F200" s="132" t="s">
        <v>20</v>
      </c>
      <c r="G200" s="132" t="s">
        <v>20</v>
      </c>
      <c r="H200" s="132" t="s">
        <v>20</v>
      </c>
      <c r="I200" s="132" t="s">
        <v>20</v>
      </c>
      <c r="J200" s="133">
        <v>1.59</v>
      </c>
      <c r="K200" s="133">
        <v>1.1499999999999999</v>
      </c>
      <c r="L200" s="133">
        <v>0.93</v>
      </c>
      <c r="M200" s="134" t="str">
        <f t="shared" si="3"/>
        <v>P</v>
      </c>
      <c r="N200" s="173" t="s">
        <v>10681</v>
      </c>
      <c r="O200" s="146" t="s">
        <v>1506</v>
      </c>
      <c r="P200" s="146" t="s">
        <v>9427</v>
      </c>
      <c r="Q200" s="147" t="s">
        <v>10519</v>
      </c>
      <c r="R200" s="187">
        <v>4.8000000000000007</v>
      </c>
    </row>
    <row r="201" spans="1:18" x14ac:dyDescent="0.25">
      <c r="A201" s="135">
        <v>1011482</v>
      </c>
      <c r="B201" s="148" t="s">
        <v>1648</v>
      </c>
      <c r="C201" s="135">
        <v>4</v>
      </c>
      <c r="D201" s="135">
        <v>18</v>
      </c>
      <c r="E201" s="188" t="s">
        <v>20</v>
      </c>
      <c r="F201" s="135" t="s">
        <v>20</v>
      </c>
      <c r="G201" s="135" t="s">
        <v>20</v>
      </c>
      <c r="H201" s="135" t="s">
        <v>20</v>
      </c>
      <c r="I201" s="135" t="s">
        <v>20</v>
      </c>
      <c r="J201" s="136">
        <v>2.12</v>
      </c>
      <c r="K201" s="136">
        <v>2.02</v>
      </c>
      <c r="L201" s="136">
        <v>1.1000000000000001</v>
      </c>
      <c r="M201" s="137" t="str">
        <f t="shared" si="3"/>
        <v>P</v>
      </c>
      <c r="N201" s="174" t="s">
        <v>10682</v>
      </c>
      <c r="O201" s="149" t="s">
        <v>1506</v>
      </c>
      <c r="P201" s="149" t="s">
        <v>9565</v>
      </c>
      <c r="Q201" s="150" t="s">
        <v>10519</v>
      </c>
      <c r="R201" s="189">
        <v>1.56</v>
      </c>
    </row>
    <row r="202" spans="1:18" x14ac:dyDescent="0.25">
      <c r="A202" s="132">
        <v>1011517</v>
      </c>
      <c r="B202" s="145" t="s">
        <v>1649</v>
      </c>
      <c r="C202" s="132">
        <v>1</v>
      </c>
      <c r="D202" s="132" t="s">
        <v>9548</v>
      </c>
      <c r="E202" s="186" t="s">
        <v>9548</v>
      </c>
      <c r="F202" s="132" t="s">
        <v>9548</v>
      </c>
      <c r="G202" s="132" t="s">
        <v>9548</v>
      </c>
      <c r="H202" s="132" t="s">
        <v>9548</v>
      </c>
      <c r="I202" s="132" t="s">
        <v>9548</v>
      </c>
      <c r="J202" s="133">
        <v>0.39</v>
      </c>
      <c r="K202" s="133">
        <v>0.39</v>
      </c>
      <c r="L202" s="133">
        <v>0.23</v>
      </c>
      <c r="M202" s="134" t="str">
        <f t="shared" si="3"/>
        <v>P</v>
      </c>
      <c r="N202" s="171" t="s">
        <v>10681</v>
      </c>
      <c r="O202" s="146" t="s">
        <v>1506</v>
      </c>
      <c r="P202" s="146" t="s">
        <v>9442</v>
      </c>
      <c r="Q202" s="147" t="s">
        <v>10519</v>
      </c>
      <c r="R202" s="187">
        <v>1.36</v>
      </c>
    </row>
    <row r="203" spans="1:18" x14ac:dyDescent="0.25">
      <c r="A203" s="135">
        <v>1011519</v>
      </c>
      <c r="B203" s="148" t="s">
        <v>1650</v>
      </c>
      <c r="C203" s="135">
        <v>1</v>
      </c>
      <c r="D203" s="135" t="s">
        <v>9548</v>
      </c>
      <c r="E203" s="188" t="s">
        <v>9548</v>
      </c>
      <c r="F203" s="135" t="s">
        <v>9548</v>
      </c>
      <c r="G203" s="135" t="s">
        <v>9548</v>
      </c>
      <c r="H203" s="135" t="s">
        <v>9548</v>
      </c>
      <c r="I203" s="135" t="s">
        <v>9548</v>
      </c>
      <c r="J203" s="136">
        <v>0.39</v>
      </c>
      <c r="K203" s="136">
        <v>0.39</v>
      </c>
      <c r="L203" s="136">
        <v>0.23</v>
      </c>
      <c r="M203" s="137" t="str">
        <f t="shared" si="3"/>
        <v>P</v>
      </c>
      <c r="N203" s="172" t="s">
        <v>10681</v>
      </c>
      <c r="O203" s="149" t="s">
        <v>1506</v>
      </c>
      <c r="P203" s="149" t="s">
        <v>9442</v>
      </c>
      <c r="Q203" s="150" t="s">
        <v>10519</v>
      </c>
      <c r="R203" s="189">
        <v>0.69</v>
      </c>
    </row>
    <row r="204" spans="1:18" x14ac:dyDescent="0.25">
      <c r="A204" s="132">
        <v>1011653</v>
      </c>
      <c r="B204" s="145" t="s">
        <v>1651</v>
      </c>
      <c r="C204" s="132">
        <v>6</v>
      </c>
      <c r="D204" s="132" t="s">
        <v>20</v>
      </c>
      <c r="E204" s="186" t="s">
        <v>20</v>
      </c>
      <c r="F204" s="132" t="s">
        <v>20</v>
      </c>
      <c r="G204" s="132" t="s">
        <v>20</v>
      </c>
      <c r="H204" s="132" t="s">
        <v>20</v>
      </c>
      <c r="I204" s="132" t="s">
        <v>20</v>
      </c>
      <c r="J204" s="133">
        <v>2.14</v>
      </c>
      <c r="K204" s="133">
        <v>3.1</v>
      </c>
      <c r="L204" s="133">
        <v>1.9</v>
      </c>
      <c r="M204" s="134" t="str">
        <f t="shared" si="3"/>
        <v>P</v>
      </c>
      <c r="N204" s="173" t="s">
        <v>10682</v>
      </c>
      <c r="O204" s="146" t="s">
        <v>1506</v>
      </c>
      <c r="P204" s="146" t="s">
        <v>9403</v>
      </c>
      <c r="Q204" s="147" t="s">
        <v>10519</v>
      </c>
      <c r="R204" s="187">
        <v>15.299999999999999</v>
      </c>
    </row>
    <row r="205" spans="1:18" x14ac:dyDescent="0.25">
      <c r="A205" s="135">
        <v>1011669</v>
      </c>
      <c r="B205" s="148" t="s">
        <v>8676</v>
      </c>
      <c r="C205" s="135">
        <v>3</v>
      </c>
      <c r="D205" s="135" t="s">
        <v>20</v>
      </c>
      <c r="E205" s="188" t="s">
        <v>20</v>
      </c>
      <c r="F205" s="135" t="s">
        <v>20</v>
      </c>
      <c r="G205" s="135" t="s">
        <v>20</v>
      </c>
      <c r="H205" s="135" t="s">
        <v>20</v>
      </c>
      <c r="I205" s="135" t="s">
        <v>20</v>
      </c>
      <c r="J205" s="136">
        <v>0.56000000000000005</v>
      </c>
      <c r="K205" s="136">
        <v>1.6</v>
      </c>
      <c r="L205" s="136">
        <v>2.08</v>
      </c>
      <c r="M205" s="137" t="str">
        <f t="shared" si="3"/>
        <v>P</v>
      </c>
      <c r="N205" s="174" t="s">
        <v>10682</v>
      </c>
      <c r="O205" s="149" t="s">
        <v>1506</v>
      </c>
      <c r="P205" s="149" t="s">
        <v>9515</v>
      </c>
      <c r="Q205" s="150" t="s">
        <v>10519</v>
      </c>
      <c r="R205" s="189">
        <v>4.41</v>
      </c>
    </row>
    <row r="206" spans="1:18" x14ac:dyDescent="0.25">
      <c r="A206" s="132">
        <v>1011720</v>
      </c>
      <c r="B206" s="145" t="s">
        <v>1652</v>
      </c>
      <c r="C206" s="132">
        <v>3</v>
      </c>
      <c r="D206" s="132">
        <v>7183</v>
      </c>
      <c r="E206" s="186">
        <v>240</v>
      </c>
      <c r="F206" s="132" t="s">
        <v>20</v>
      </c>
      <c r="G206" s="132" t="s">
        <v>21</v>
      </c>
      <c r="H206" s="132" t="s">
        <v>21</v>
      </c>
      <c r="I206" s="132">
        <v>1</v>
      </c>
      <c r="J206" s="133">
        <v>0.95</v>
      </c>
      <c r="K206" s="133">
        <v>0.56000000000000005</v>
      </c>
      <c r="L206" s="133">
        <v>0.18</v>
      </c>
      <c r="M206" s="134" t="str">
        <f t="shared" si="3"/>
        <v>P</v>
      </c>
      <c r="N206" s="173" t="s">
        <v>10681</v>
      </c>
      <c r="O206" s="146" t="s">
        <v>1562</v>
      </c>
      <c r="P206" s="146" t="s">
        <v>9416</v>
      </c>
      <c r="Q206" s="147" t="s">
        <v>10519</v>
      </c>
      <c r="R206" s="187">
        <v>3.1500000000000004</v>
      </c>
    </row>
    <row r="207" spans="1:18" x14ac:dyDescent="0.25">
      <c r="A207" s="135">
        <v>1011882</v>
      </c>
      <c r="B207" s="148" t="s">
        <v>1653</v>
      </c>
      <c r="C207" s="135">
        <v>3</v>
      </c>
      <c r="D207" s="135">
        <v>6300</v>
      </c>
      <c r="E207" s="188">
        <v>105</v>
      </c>
      <c r="F207" s="135">
        <v>8400</v>
      </c>
      <c r="G207" s="135">
        <v>420</v>
      </c>
      <c r="H207" s="135">
        <v>525</v>
      </c>
      <c r="I207" s="135">
        <v>1</v>
      </c>
      <c r="J207" s="136">
        <v>1.1599999999999999</v>
      </c>
      <c r="K207" s="136">
        <v>0.57999999999999996</v>
      </c>
      <c r="L207" s="136">
        <v>1.1000000000000001</v>
      </c>
      <c r="M207" s="137" t="str">
        <f t="shared" si="3"/>
        <v>P</v>
      </c>
      <c r="N207" s="172" t="s">
        <v>10681</v>
      </c>
      <c r="O207" s="149" t="s">
        <v>1607</v>
      </c>
      <c r="P207" s="149" t="s">
        <v>9559</v>
      </c>
      <c r="Q207" s="150" t="s">
        <v>10519</v>
      </c>
      <c r="R207" s="189">
        <v>1.8900000000000001</v>
      </c>
    </row>
    <row r="208" spans="1:18" x14ac:dyDescent="0.25">
      <c r="A208" s="132">
        <v>1011894</v>
      </c>
      <c r="B208" s="145" t="s">
        <v>1654</v>
      </c>
      <c r="C208" s="132">
        <v>3</v>
      </c>
      <c r="D208" s="132">
        <v>4200</v>
      </c>
      <c r="E208" s="186">
        <v>70</v>
      </c>
      <c r="F208" s="132">
        <v>5600</v>
      </c>
      <c r="G208" s="132">
        <v>280</v>
      </c>
      <c r="H208" s="132">
        <v>350</v>
      </c>
      <c r="I208" s="132">
        <v>1</v>
      </c>
      <c r="J208" s="133">
        <v>0.52</v>
      </c>
      <c r="K208" s="133">
        <v>0.52</v>
      </c>
      <c r="L208" s="133">
        <v>0.75</v>
      </c>
      <c r="M208" s="134" t="str">
        <f t="shared" si="3"/>
        <v>P</v>
      </c>
      <c r="N208" s="171" t="s">
        <v>10681</v>
      </c>
      <c r="O208" s="146" t="s">
        <v>1607</v>
      </c>
      <c r="P208" s="146" t="s">
        <v>9559</v>
      </c>
      <c r="Q208" s="147" t="s">
        <v>10519</v>
      </c>
      <c r="R208" s="187">
        <v>7.17</v>
      </c>
    </row>
    <row r="209" spans="1:18" x14ac:dyDescent="0.25">
      <c r="A209" s="135">
        <v>1011956</v>
      </c>
      <c r="B209" s="148" t="s">
        <v>1655</v>
      </c>
      <c r="C209" s="135">
        <v>1</v>
      </c>
      <c r="D209" s="135">
        <v>14400</v>
      </c>
      <c r="E209" s="188" t="s">
        <v>20</v>
      </c>
      <c r="F209" s="135" t="s">
        <v>20</v>
      </c>
      <c r="G209" s="135" t="s">
        <v>20</v>
      </c>
      <c r="H209" s="135" t="s">
        <v>20</v>
      </c>
      <c r="I209" s="135" t="s">
        <v>20</v>
      </c>
      <c r="J209" s="136">
        <v>2.35</v>
      </c>
      <c r="K209" s="136">
        <v>1.75</v>
      </c>
      <c r="L209" s="136">
        <v>1.4999999999999999E-2</v>
      </c>
      <c r="M209" s="137" t="str">
        <f t="shared" si="3"/>
        <v>P</v>
      </c>
      <c r="N209" s="172" t="s">
        <v>10682</v>
      </c>
      <c r="O209" s="149" t="s">
        <v>1497</v>
      </c>
      <c r="P209" s="149" t="s">
        <v>9415</v>
      </c>
      <c r="Q209" s="150" t="s">
        <v>10519</v>
      </c>
      <c r="R209" s="189">
        <v>0.34</v>
      </c>
    </row>
    <row r="210" spans="1:18" x14ac:dyDescent="0.25">
      <c r="A210" s="132">
        <v>1011957</v>
      </c>
      <c r="B210" s="145" t="s">
        <v>1656</v>
      </c>
      <c r="C210" s="132">
        <v>10</v>
      </c>
      <c r="D210" s="132">
        <v>480</v>
      </c>
      <c r="E210" s="186">
        <v>20</v>
      </c>
      <c r="F210" s="132" t="s">
        <v>20</v>
      </c>
      <c r="G210" s="132">
        <v>24</v>
      </c>
      <c r="H210" s="132" t="s">
        <v>20</v>
      </c>
      <c r="I210" s="132">
        <v>2</v>
      </c>
      <c r="J210" s="133">
        <v>2.6</v>
      </c>
      <c r="K210" s="133">
        <v>1.6</v>
      </c>
      <c r="L210" s="133">
        <v>0.5</v>
      </c>
      <c r="M210" s="134" t="str">
        <f t="shared" si="3"/>
        <v>P</v>
      </c>
      <c r="N210" s="171" t="s">
        <v>10682</v>
      </c>
      <c r="O210" s="146" t="s">
        <v>1587</v>
      </c>
      <c r="P210" s="146" t="s">
        <v>9421</v>
      </c>
      <c r="Q210" s="147" t="s">
        <v>10519</v>
      </c>
      <c r="R210" s="187">
        <v>10.3</v>
      </c>
    </row>
    <row r="211" spans="1:18" x14ac:dyDescent="0.25">
      <c r="A211" s="135">
        <v>1011958</v>
      </c>
      <c r="B211" s="148" t="s">
        <v>1657</v>
      </c>
      <c r="C211" s="135">
        <v>1</v>
      </c>
      <c r="D211" s="135">
        <v>7200</v>
      </c>
      <c r="E211" s="188" t="s">
        <v>20</v>
      </c>
      <c r="F211" s="135" t="s">
        <v>20</v>
      </c>
      <c r="G211" s="135" t="s">
        <v>20</v>
      </c>
      <c r="H211" s="135" t="s">
        <v>20</v>
      </c>
      <c r="I211" s="135" t="s">
        <v>20</v>
      </c>
      <c r="J211" s="136">
        <v>3.05</v>
      </c>
      <c r="K211" s="136">
        <v>2.7</v>
      </c>
      <c r="L211" s="136">
        <v>1.4999999999999999E-2</v>
      </c>
      <c r="M211" s="137" t="str">
        <f t="shared" si="3"/>
        <v>P</v>
      </c>
      <c r="N211" s="174" t="s">
        <v>10682</v>
      </c>
      <c r="O211" s="149" t="s">
        <v>1497</v>
      </c>
      <c r="P211" s="149" t="s">
        <v>9415</v>
      </c>
      <c r="Q211" s="150" t="s">
        <v>10519</v>
      </c>
      <c r="R211" s="189">
        <v>0.37</v>
      </c>
    </row>
    <row r="212" spans="1:18" x14ac:dyDescent="0.25">
      <c r="A212" s="132">
        <v>1011981</v>
      </c>
      <c r="B212" s="145" t="s">
        <v>1658</v>
      </c>
      <c r="C212" s="132">
        <v>200</v>
      </c>
      <c r="D212" s="132" t="s">
        <v>20</v>
      </c>
      <c r="E212" s="186" t="s">
        <v>20</v>
      </c>
      <c r="F212" s="132" t="s">
        <v>20</v>
      </c>
      <c r="G212" s="132" t="s">
        <v>20</v>
      </c>
      <c r="H212" s="132" t="s">
        <v>20</v>
      </c>
      <c r="I212" s="132" t="s">
        <v>20</v>
      </c>
      <c r="J212" s="133">
        <v>2.2000000000000002</v>
      </c>
      <c r="K212" s="133">
        <v>0.9</v>
      </c>
      <c r="L212" s="133">
        <v>0.55000000000000004</v>
      </c>
      <c r="M212" s="134" t="str">
        <f t="shared" si="3"/>
        <v>P</v>
      </c>
      <c r="N212" s="173" t="s">
        <v>10682</v>
      </c>
      <c r="O212" s="146" t="s">
        <v>1500</v>
      </c>
      <c r="P212" s="146" t="s">
        <v>9566</v>
      </c>
      <c r="Q212" s="147" t="s">
        <v>10519</v>
      </c>
      <c r="R212" s="187">
        <v>14.734774066797643</v>
      </c>
    </row>
    <row r="213" spans="1:18" x14ac:dyDescent="0.25">
      <c r="A213" s="135">
        <v>1011999</v>
      </c>
      <c r="B213" s="148" t="s">
        <v>1659</v>
      </c>
      <c r="C213" s="135">
        <v>12</v>
      </c>
      <c r="D213" s="135">
        <v>108</v>
      </c>
      <c r="E213" s="188" t="s">
        <v>21</v>
      </c>
      <c r="F213" s="135">
        <v>144</v>
      </c>
      <c r="G213" s="135" t="s">
        <v>20</v>
      </c>
      <c r="H213" s="135">
        <v>6</v>
      </c>
      <c r="I213" s="135">
        <v>1</v>
      </c>
      <c r="J213" s="136">
        <v>3.1</v>
      </c>
      <c r="K213" s="136">
        <v>2</v>
      </c>
      <c r="L213" s="136">
        <v>1.98</v>
      </c>
      <c r="M213" s="137" t="str">
        <f t="shared" si="3"/>
        <v>P</v>
      </c>
      <c r="N213" s="174" t="s">
        <v>10681</v>
      </c>
      <c r="O213" s="149" t="s">
        <v>1506</v>
      </c>
      <c r="P213" s="149" t="s">
        <v>9451</v>
      </c>
      <c r="Q213" s="150" t="s">
        <v>10519</v>
      </c>
      <c r="R213" s="189">
        <v>29.759999999999998</v>
      </c>
    </row>
    <row r="214" spans="1:18" x14ac:dyDescent="0.25">
      <c r="A214" s="132">
        <v>1012000</v>
      </c>
      <c r="B214" s="145" t="s">
        <v>1660</v>
      </c>
      <c r="C214" s="132">
        <v>12</v>
      </c>
      <c r="D214" s="132">
        <v>108</v>
      </c>
      <c r="E214" s="186" t="s">
        <v>21</v>
      </c>
      <c r="F214" s="132">
        <v>144</v>
      </c>
      <c r="G214" s="132" t="s">
        <v>20</v>
      </c>
      <c r="H214" s="132">
        <v>6</v>
      </c>
      <c r="I214" s="132">
        <v>1</v>
      </c>
      <c r="J214" s="133">
        <v>3.1</v>
      </c>
      <c r="K214" s="133">
        <v>2</v>
      </c>
      <c r="L214" s="133">
        <v>1.98</v>
      </c>
      <c r="M214" s="134" t="str">
        <f t="shared" si="3"/>
        <v>P</v>
      </c>
      <c r="N214" s="173" t="s">
        <v>10681</v>
      </c>
      <c r="O214" s="146" t="s">
        <v>1506</v>
      </c>
      <c r="P214" s="146" t="s">
        <v>9451</v>
      </c>
      <c r="Q214" s="147" t="s">
        <v>10519</v>
      </c>
      <c r="R214" s="187">
        <v>30.839999999999996</v>
      </c>
    </row>
    <row r="215" spans="1:18" x14ac:dyDescent="0.25">
      <c r="A215" s="135">
        <v>1012001</v>
      </c>
      <c r="B215" s="148" t="s">
        <v>1661</v>
      </c>
      <c r="C215" s="135">
        <v>12</v>
      </c>
      <c r="D215" s="135">
        <v>28</v>
      </c>
      <c r="E215" s="188" t="s">
        <v>21</v>
      </c>
      <c r="F215" s="135">
        <v>36</v>
      </c>
      <c r="G215" s="135" t="s">
        <v>21</v>
      </c>
      <c r="H215" s="135" t="s">
        <v>21</v>
      </c>
      <c r="I215" s="135" t="s">
        <v>21</v>
      </c>
      <c r="J215" s="136">
        <v>4.2</v>
      </c>
      <c r="K215" s="136">
        <v>4.2</v>
      </c>
      <c r="L215" s="136">
        <v>1.5</v>
      </c>
      <c r="M215" s="137" t="str">
        <f t="shared" si="3"/>
        <v>P</v>
      </c>
      <c r="N215" s="174" t="s">
        <v>10681</v>
      </c>
      <c r="O215" s="149" t="s">
        <v>1506</v>
      </c>
      <c r="P215" s="149" t="s">
        <v>9451</v>
      </c>
      <c r="Q215" s="150" t="s">
        <v>10519</v>
      </c>
      <c r="R215" s="189">
        <v>63.36</v>
      </c>
    </row>
    <row r="216" spans="1:18" x14ac:dyDescent="0.25">
      <c r="A216" s="132">
        <v>1012002</v>
      </c>
      <c r="B216" s="145" t="s">
        <v>1662</v>
      </c>
      <c r="C216" s="132">
        <v>12</v>
      </c>
      <c r="D216" s="132">
        <v>28</v>
      </c>
      <c r="E216" s="186" t="s">
        <v>21</v>
      </c>
      <c r="F216" s="132">
        <v>36</v>
      </c>
      <c r="G216" s="132" t="s">
        <v>21</v>
      </c>
      <c r="H216" s="132" t="s">
        <v>21</v>
      </c>
      <c r="I216" s="132" t="s">
        <v>21</v>
      </c>
      <c r="J216" s="133">
        <v>4.18</v>
      </c>
      <c r="K216" s="133">
        <v>4.1399999999999997</v>
      </c>
      <c r="L216" s="133">
        <v>1.43</v>
      </c>
      <c r="M216" s="134" t="str">
        <f t="shared" si="3"/>
        <v>P</v>
      </c>
      <c r="N216" s="173" t="s">
        <v>10681</v>
      </c>
      <c r="O216" s="146" t="s">
        <v>1506</v>
      </c>
      <c r="P216" s="146" t="s">
        <v>9451</v>
      </c>
      <c r="Q216" s="147" t="s">
        <v>10106</v>
      </c>
      <c r="R216" s="187">
        <v>53.28</v>
      </c>
    </row>
    <row r="217" spans="1:18" x14ac:dyDescent="0.25">
      <c r="A217" s="135">
        <v>1012003</v>
      </c>
      <c r="B217" s="148" t="s">
        <v>1663</v>
      </c>
      <c r="C217" s="135">
        <v>12</v>
      </c>
      <c r="D217" s="135">
        <v>160</v>
      </c>
      <c r="E217" s="188" t="s">
        <v>21</v>
      </c>
      <c r="F217" s="135">
        <v>192</v>
      </c>
      <c r="G217" s="135" t="s">
        <v>20</v>
      </c>
      <c r="H217" s="135">
        <v>8</v>
      </c>
      <c r="I217" s="135">
        <v>2</v>
      </c>
      <c r="J217" s="136">
        <v>2.9</v>
      </c>
      <c r="K217" s="136">
        <v>2.4500000000000002</v>
      </c>
      <c r="L217" s="136">
        <v>1.1499999999999999</v>
      </c>
      <c r="M217" s="137" t="str">
        <f t="shared" si="3"/>
        <v>P</v>
      </c>
      <c r="N217" s="174" t="s">
        <v>10681</v>
      </c>
      <c r="O217" s="149" t="s">
        <v>1506</v>
      </c>
      <c r="P217" s="149" t="s">
        <v>9451</v>
      </c>
      <c r="Q217" s="150" t="s">
        <v>10519</v>
      </c>
      <c r="R217" s="189">
        <v>27.36</v>
      </c>
    </row>
    <row r="218" spans="1:18" x14ac:dyDescent="0.25">
      <c r="A218" s="132">
        <v>1012005</v>
      </c>
      <c r="B218" s="145" t="s">
        <v>1664</v>
      </c>
      <c r="C218" s="132">
        <v>12</v>
      </c>
      <c r="D218" s="132">
        <v>114</v>
      </c>
      <c r="E218" s="186" t="s">
        <v>21</v>
      </c>
      <c r="F218" s="132">
        <v>152</v>
      </c>
      <c r="G218" s="132" t="s">
        <v>20</v>
      </c>
      <c r="H218" s="132">
        <v>10</v>
      </c>
      <c r="I218" s="132">
        <v>1</v>
      </c>
      <c r="J218" s="133">
        <v>2.74</v>
      </c>
      <c r="K218" s="133">
        <v>2.1</v>
      </c>
      <c r="L218" s="133">
        <v>1.8</v>
      </c>
      <c r="M218" s="134" t="str">
        <f t="shared" si="3"/>
        <v>P</v>
      </c>
      <c r="N218" s="173" t="s">
        <v>10681</v>
      </c>
      <c r="O218" s="146" t="s">
        <v>1506</v>
      </c>
      <c r="P218" s="146" t="s">
        <v>9451</v>
      </c>
      <c r="Q218" s="147" t="s">
        <v>10519</v>
      </c>
      <c r="R218" s="187">
        <v>28.56</v>
      </c>
    </row>
    <row r="219" spans="1:18" x14ac:dyDescent="0.25">
      <c r="A219" s="135">
        <v>1012006</v>
      </c>
      <c r="B219" s="148" t="s">
        <v>1665</v>
      </c>
      <c r="C219" s="135">
        <v>12</v>
      </c>
      <c r="D219" s="135">
        <v>20</v>
      </c>
      <c r="E219" s="188" t="s">
        <v>21</v>
      </c>
      <c r="F219" s="135">
        <v>28</v>
      </c>
      <c r="G219" s="135" t="s">
        <v>21</v>
      </c>
      <c r="H219" s="135" t="s">
        <v>21</v>
      </c>
      <c r="I219" s="135" t="s">
        <v>21</v>
      </c>
      <c r="J219" s="136">
        <v>5.15</v>
      </c>
      <c r="K219" s="136">
        <v>4.0999999999999996</v>
      </c>
      <c r="L219" s="136">
        <v>2.1</v>
      </c>
      <c r="M219" s="137" t="str">
        <f t="shared" si="3"/>
        <v>P</v>
      </c>
      <c r="N219" s="174" t="s">
        <v>10681</v>
      </c>
      <c r="O219" s="149" t="s">
        <v>1506</v>
      </c>
      <c r="P219" s="149" t="s">
        <v>9451</v>
      </c>
      <c r="Q219" s="150" t="s">
        <v>10519</v>
      </c>
      <c r="R219" s="189">
        <v>42.24</v>
      </c>
    </row>
    <row r="220" spans="1:18" x14ac:dyDescent="0.25">
      <c r="A220" s="132">
        <v>1012007</v>
      </c>
      <c r="B220" s="145" t="s">
        <v>1666</v>
      </c>
      <c r="C220" s="132">
        <v>6</v>
      </c>
      <c r="D220" s="132">
        <v>1260</v>
      </c>
      <c r="E220" s="186" t="s">
        <v>21</v>
      </c>
      <c r="F220" s="132">
        <v>1572</v>
      </c>
      <c r="G220" s="132">
        <v>44</v>
      </c>
      <c r="H220" s="132">
        <v>55</v>
      </c>
      <c r="I220" s="132">
        <v>2</v>
      </c>
      <c r="J220" s="133">
        <v>1.29</v>
      </c>
      <c r="K220" s="133">
        <v>0.75</v>
      </c>
      <c r="L220" s="133">
        <v>1.1200000000000001</v>
      </c>
      <c r="M220" s="134" t="str">
        <f t="shared" si="3"/>
        <v>P</v>
      </c>
      <c r="N220" s="173" t="s">
        <v>10681</v>
      </c>
      <c r="O220" s="146" t="s">
        <v>1506</v>
      </c>
      <c r="P220" s="146" t="s">
        <v>9403</v>
      </c>
      <c r="Q220" s="147" t="s">
        <v>10106</v>
      </c>
      <c r="R220" s="187">
        <v>4.74</v>
      </c>
    </row>
    <row r="221" spans="1:18" x14ac:dyDescent="0.25">
      <c r="A221" s="135">
        <v>1012008</v>
      </c>
      <c r="B221" s="148" t="s">
        <v>1667</v>
      </c>
      <c r="C221" s="135">
        <v>12</v>
      </c>
      <c r="D221" s="135">
        <v>300</v>
      </c>
      <c r="E221" s="188" t="s">
        <v>20</v>
      </c>
      <c r="F221" s="135" t="s">
        <v>20</v>
      </c>
      <c r="G221" s="135" t="s">
        <v>20</v>
      </c>
      <c r="H221" s="135" t="s">
        <v>20</v>
      </c>
      <c r="I221" s="135" t="s">
        <v>20</v>
      </c>
      <c r="J221" s="136">
        <v>1.65</v>
      </c>
      <c r="K221" s="136">
        <v>1.25</v>
      </c>
      <c r="L221" s="136">
        <v>1.33</v>
      </c>
      <c r="M221" s="137" t="str">
        <f t="shared" si="3"/>
        <v>P</v>
      </c>
      <c r="N221" s="174" t="s">
        <v>10681</v>
      </c>
      <c r="O221" s="149" t="s">
        <v>1506</v>
      </c>
      <c r="P221" s="149" t="s">
        <v>9398</v>
      </c>
      <c r="Q221" s="150" t="s">
        <v>10519</v>
      </c>
      <c r="R221" s="189">
        <v>9.6000000000000014</v>
      </c>
    </row>
    <row r="222" spans="1:18" x14ac:dyDescent="0.25">
      <c r="A222" s="132">
        <v>1012010</v>
      </c>
      <c r="B222" s="145" t="s">
        <v>1668</v>
      </c>
      <c r="C222" s="132">
        <v>12</v>
      </c>
      <c r="D222" s="132">
        <v>400</v>
      </c>
      <c r="E222" s="186" t="s">
        <v>21</v>
      </c>
      <c r="F222" s="132">
        <v>500</v>
      </c>
      <c r="G222" s="132" t="s">
        <v>20</v>
      </c>
      <c r="H222" s="132">
        <v>20</v>
      </c>
      <c r="I222" s="132">
        <v>2</v>
      </c>
      <c r="J222" s="133">
        <v>1.65</v>
      </c>
      <c r="K222" s="133">
        <v>1.25</v>
      </c>
      <c r="L222" s="133">
        <v>1.33</v>
      </c>
      <c r="M222" s="134" t="str">
        <f t="shared" si="3"/>
        <v>P</v>
      </c>
      <c r="N222" s="173" t="s">
        <v>10681</v>
      </c>
      <c r="O222" s="146" t="s">
        <v>1506</v>
      </c>
      <c r="P222" s="146" t="s">
        <v>9398</v>
      </c>
      <c r="Q222" s="147" t="s">
        <v>10519</v>
      </c>
      <c r="R222" s="187">
        <v>9.7200000000000006</v>
      </c>
    </row>
    <row r="223" spans="1:18" x14ac:dyDescent="0.25">
      <c r="A223" s="135">
        <v>1012011</v>
      </c>
      <c r="B223" s="148" t="s">
        <v>1669</v>
      </c>
      <c r="C223" s="135">
        <v>6</v>
      </c>
      <c r="D223" s="135">
        <v>721</v>
      </c>
      <c r="E223" s="188" t="s">
        <v>21</v>
      </c>
      <c r="F223" s="135">
        <v>824</v>
      </c>
      <c r="G223" s="135">
        <v>36</v>
      </c>
      <c r="H223" s="135">
        <v>50</v>
      </c>
      <c r="I223" s="135">
        <v>1</v>
      </c>
      <c r="J223" s="136">
        <v>1.29</v>
      </c>
      <c r="K223" s="136">
        <v>0.87</v>
      </c>
      <c r="L223" s="136">
        <v>1.71</v>
      </c>
      <c r="M223" s="137" t="str">
        <f t="shared" si="3"/>
        <v>P</v>
      </c>
      <c r="N223" s="174" t="s">
        <v>10681</v>
      </c>
      <c r="O223" s="149" t="s">
        <v>1506</v>
      </c>
      <c r="P223" s="149" t="s">
        <v>10455</v>
      </c>
      <c r="Q223" s="150" t="s">
        <v>10519</v>
      </c>
      <c r="R223" s="189">
        <v>4.38</v>
      </c>
    </row>
    <row r="224" spans="1:18" x14ac:dyDescent="0.25">
      <c r="A224" s="132">
        <v>1012012</v>
      </c>
      <c r="B224" s="145" t="s">
        <v>1670</v>
      </c>
      <c r="C224" s="132">
        <v>6</v>
      </c>
      <c r="D224" s="132">
        <v>875</v>
      </c>
      <c r="E224" s="186" t="s">
        <v>21</v>
      </c>
      <c r="F224" s="132">
        <v>1125</v>
      </c>
      <c r="G224" s="132" t="s">
        <v>20</v>
      </c>
      <c r="H224" s="132">
        <v>50</v>
      </c>
      <c r="I224" s="132">
        <v>1</v>
      </c>
      <c r="J224" s="133">
        <v>1.1200000000000001</v>
      </c>
      <c r="K224" s="133">
        <v>0.8</v>
      </c>
      <c r="L224" s="133">
        <v>1.52</v>
      </c>
      <c r="M224" s="134" t="str">
        <f t="shared" si="3"/>
        <v>P</v>
      </c>
      <c r="N224" s="171" t="s">
        <v>10681</v>
      </c>
      <c r="O224" s="146" t="s">
        <v>1506</v>
      </c>
      <c r="P224" s="146" t="s">
        <v>10455</v>
      </c>
      <c r="Q224" s="147" t="s">
        <v>10519</v>
      </c>
      <c r="R224" s="187">
        <v>4.9799999999999995</v>
      </c>
    </row>
    <row r="225" spans="1:18" x14ac:dyDescent="0.25">
      <c r="A225" s="135">
        <v>1012075</v>
      </c>
      <c r="B225" s="148" t="s">
        <v>1671</v>
      </c>
      <c r="C225" s="135">
        <v>20</v>
      </c>
      <c r="D225" s="135">
        <v>1400</v>
      </c>
      <c r="E225" s="188">
        <v>50</v>
      </c>
      <c r="F225" s="135">
        <v>1750</v>
      </c>
      <c r="G225" s="135" t="s">
        <v>21</v>
      </c>
      <c r="H225" s="135" t="s">
        <v>21</v>
      </c>
      <c r="I225" s="135">
        <v>1</v>
      </c>
      <c r="J225" s="136">
        <v>1.5</v>
      </c>
      <c r="K225" s="136">
        <v>0.2</v>
      </c>
      <c r="L225" s="136">
        <v>1.1000000000000001</v>
      </c>
      <c r="M225" s="137" t="str">
        <f t="shared" si="3"/>
        <v>P</v>
      </c>
      <c r="N225" s="172" t="s">
        <v>10681</v>
      </c>
      <c r="O225" s="149" t="s">
        <v>1506</v>
      </c>
      <c r="P225" s="149" t="s">
        <v>9567</v>
      </c>
      <c r="Q225" s="150" t="s">
        <v>10519</v>
      </c>
      <c r="R225" s="189">
        <v>3</v>
      </c>
    </row>
    <row r="226" spans="1:18" x14ac:dyDescent="0.25">
      <c r="A226" s="132">
        <v>1012114</v>
      </c>
      <c r="B226" s="145" t="s">
        <v>1672</v>
      </c>
      <c r="C226" s="132">
        <v>2</v>
      </c>
      <c r="D226" s="132">
        <v>90</v>
      </c>
      <c r="E226" s="186" t="s">
        <v>21</v>
      </c>
      <c r="F226" s="132">
        <v>110</v>
      </c>
      <c r="G226" s="132" t="s">
        <v>20</v>
      </c>
      <c r="H226" s="132">
        <v>4</v>
      </c>
      <c r="I226" s="132">
        <v>2</v>
      </c>
      <c r="J226" s="133">
        <v>2.1800000000000002</v>
      </c>
      <c r="K226" s="133">
        <v>4.3499999999999996</v>
      </c>
      <c r="L226" s="133">
        <v>1.3</v>
      </c>
      <c r="M226" s="134" t="str">
        <f t="shared" si="3"/>
        <v>P</v>
      </c>
      <c r="N226" s="171" t="s">
        <v>10682</v>
      </c>
      <c r="O226" s="146" t="s">
        <v>1506</v>
      </c>
      <c r="P226" s="146" t="s">
        <v>9401</v>
      </c>
      <c r="Q226" s="147" t="s">
        <v>10519</v>
      </c>
      <c r="R226" s="187">
        <v>6.76</v>
      </c>
    </row>
    <row r="227" spans="1:18" x14ac:dyDescent="0.25">
      <c r="A227" s="135">
        <v>1012115</v>
      </c>
      <c r="B227" s="148" t="s">
        <v>1673</v>
      </c>
      <c r="C227" s="135">
        <v>1</v>
      </c>
      <c r="D227" s="135">
        <v>120</v>
      </c>
      <c r="E227" s="188" t="s">
        <v>21</v>
      </c>
      <c r="F227" s="135">
        <v>150</v>
      </c>
      <c r="G227" s="135" t="s">
        <v>20</v>
      </c>
      <c r="H227" s="135">
        <v>4</v>
      </c>
      <c r="I227" s="135">
        <v>2</v>
      </c>
      <c r="J227" s="136">
        <v>2.25</v>
      </c>
      <c r="K227" s="136">
        <v>4.32</v>
      </c>
      <c r="L227" s="136">
        <v>0.96</v>
      </c>
      <c r="M227" s="137" t="str">
        <f t="shared" si="3"/>
        <v>P</v>
      </c>
      <c r="N227" s="174" t="s">
        <v>10682</v>
      </c>
      <c r="O227" s="149" t="s">
        <v>1506</v>
      </c>
      <c r="P227" s="149" t="s">
        <v>9401</v>
      </c>
      <c r="Q227" s="150" t="s">
        <v>10519</v>
      </c>
      <c r="R227" s="189">
        <v>3.38</v>
      </c>
    </row>
    <row r="228" spans="1:18" x14ac:dyDescent="0.25">
      <c r="A228" s="132">
        <v>1012120</v>
      </c>
      <c r="B228" s="145" t="s">
        <v>622</v>
      </c>
      <c r="C228" s="132">
        <v>3</v>
      </c>
      <c r="D228" s="132">
        <v>1760</v>
      </c>
      <c r="E228" s="186">
        <v>8</v>
      </c>
      <c r="F228" s="132">
        <v>1920</v>
      </c>
      <c r="G228" s="132" t="s">
        <v>21</v>
      </c>
      <c r="H228" s="132">
        <v>48</v>
      </c>
      <c r="I228" s="132">
        <v>1</v>
      </c>
      <c r="J228" s="133">
        <v>2.15</v>
      </c>
      <c r="K228" s="133">
        <v>1.25</v>
      </c>
      <c r="L228" s="133">
        <v>0.35</v>
      </c>
      <c r="M228" s="134" t="str">
        <f t="shared" si="3"/>
        <v>P</v>
      </c>
      <c r="N228" s="171" t="s">
        <v>10682</v>
      </c>
      <c r="O228" s="146" t="s">
        <v>1500</v>
      </c>
      <c r="P228" s="146" t="s">
        <v>9418</v>
      </c>
      <c r="Q228" s="147" t="s">
        <v>10519</v>
      </c>
      <c r="R228" s="187">
        <v>2.2800000000000002</v>
      </c>
    </row>
    <row r="229" spans="1:18" x14ac:dyDescent="0.25">
      <c r="A229" s="135">
        <v>1012199</v>
      </c>
      <c r="B229" s="148" t="s">
        <v>1674</v>
      </c>
      <c r="C229" s="135">
        <v>6</v>
      </c>
      <c r="D229" s="135">
        <v>1125</v>
      </c>
      <c r="E229" s="188" t="s">
        <v>21</v>
      </c>
      <c r="F229" s="135">
        <v>1375</v>
      </c>
      <c r="G229" s="135" t="s">
        <v>20</v>
      </c>
      <c r="H229" s="135">
        <v>55</v>
      </c>
      <c r="I229" s="135">
        <v>2</v>
      </c>
      <c r="J229" s="136">
        <v>1.1200000000000001</v>
      </c>
      <c r="K229" s="136">
        <v>0.77</v>
      </c>
      <c r="L229" s="136">
        <v>1.23</v>
      </c>
      <c r="M229" s="137" t="str">
        <f t="shared" si="3"/>
        <v>P</v>
      </c>
      <c r="N229" s="172" t="s">
        <v>10681</v>
      </c>
      <c r="O229" s="149" t="s">
        <v>1506</v>
      </c>
      <c r="P229" s="149" t="s">
        <v>9398</v>
      </c>
      <c r="Q229" s="150" t="s">
        <v>10519</v>
      </c>
      <c r="R229" s="189">
        <v>2.88</v>
      </c>
    </row>
    <row r="230" spans="1:18" x14ac:dyDescent="0.25">
      <c r="A230" s="132">
        <v>1012252</v>
      </c>
      <c r="B230" s="145" t="s">
        <v>1675</v>
      </c>
      <c r="C230" s="132">
        <v>1</v>
      </c>
      <c r="D230" s="132">
        <v>1000</v>
      </c>
      <c r="E230" s="186">
        <v>25</v>
      </c>
      <c r="F230" s="132" t="s">
        <v>20</v>
      </c>
      <c r="G230" s="132" t="s">
        <v>21</v>
      </c>
      <c r="H230" s="132" t="s">
        <v>21</v>
      </c>
      <c r="I230" s="132" t="s">
        <v>20</v>
      </c>
      <c r="J230" s="133">
        <v>3.51</v>
      </c>
      <c r="K230" s="133">
        <v>2.5</v>
      </c>
      <c r="L230" s="133">
        <v>0.11</v>
      </c>
      <c r="M230" s="134" t="str">
        <f t="shared" si="3"/>
        <v>P</v>
      </c>
      <c r="N230" s="173" t="s">
        <v>10682</v>
      </c>
      <c r="O230" s="146" t="s">
        <v>1506</v>
      </c>
      <c r="P230" s="146" t="s">
        <v>10580</v>
      </c>
      <c r="Q230" s="147" t="s">
        <v>10519</v>
      </c>
      <c r="R230" s="187">
        <v>2.19</v>
      </c>
    </row>
    <row r="231" spans="1:18" x14ac:dyDescent="0.25">
      <c r="A231" s="135">
        <v>1012263</v>
      </c>
      <c r="B231" s="148" t="s">
        <v>1676</v>
      </c>
      <c r="C231" s="135">
        <v>1</v>
      </c>
      <c r="D231" s="135" t="s">
        <v>20</v>
      </c>
      <c r="E231" s="188" t="s">
        <v>20</v>
      </c>
      <c r="F231" s="135" t="s">
        <v>20</v>
      </c>
      <c r="G231" s="135" t="s">
        <v>20</v>
      </c>
      <c r="H231" s="135" t="s">
        <v>20</v>
      </c>
      <c r="I231" s="135" t="s">
        <v>20</v>
      </c>
      <c r="J231" s="136">
        <v>3.6</v>
      </c>
      <c r="K231" s="136">
        <v>1</v>
      </c>
      <c r="L231" s="136">
        <v>2</v>
      </c>
      <c r="M231" s="137" t="str">
        <f t="shared" si="3"/>
        <v>P</v>
      </c>
      <c r="N231" s="172" t="s">
        <v>10682</v>
      </c>
      <c r="O231" s="149" t="s">
        <v>1818</v>
      </c>
      <c r="P231" s="149" t="s">
        <v>9568</v>
      </c>
      <c r="Q231" s="150" t="s">
        <v>10519</v>
      </c>
      <c r="R231" s="189">
        <v>3.9830508474576272</v>
      </c>
    </row>
    <row r="232" spans="1:18" x14ac:dyDescent="0.25">
      <c r="A232" s="132">
        <v>1012276</v>
      </c>
      <c r="B232" s="145" t="s">
        <v>1677</v>
      </c>
      <c r="C232" s="132">
        <v>6</v>
      </c>
      <c r="D232" s="132" t="s">
        <v>20</v>
      </c>
      <c r="E232" s="186" t="s">
        <v>20</v>
      </c>
      <c r="F232" s="132" t="s">
        <v>20</v>
      </c>
      <c r="G232" s="132" t="s">
        <v>20</v>
      </c>
      <c r="H232" s="132" t="s">
        <v>20</v>
      </c>
      <c r="I232" s="132" t="s">
        <v>20</v>
      </c>
      <c r="J232" s="133">
        <v>1.41</v>
      </c>
      <c r="K232" s="133">
        <v>0.94</v>
      </c>
      <c r="L232" s="133">
        <v>1.52</v>
      </c>
      <c r="M232" s="134" t="str">
        <f t="shared" si="3"/>
        <v>P</v>
      </c>
      <c r="N232" s="171" t="s">
        <v>10681</v>
      </c>
      <c r="O232" s="146" t="s">
        <v>1506</v>
      </c>
      <c r="P232" s="146" t="s">
        <v>9569</v>
      </c>
      <c r="Q232" s="147" t="s">
        <v>10519</v>
      </c>
      <c r="R232" s="187">
        <v>3.12</v>
      </c>
    </row>
    <row r="233" spans="1:18" x14ac:dyDescent="0.25">
      <c r="A233" s="135">
        <v>1012643</v>
      </c>
      <c r="B233" s="148" t="s">
        <v>1678</v>
      </c>
      <c r="C233" s="135">
        <v>50</v>
      </c>
      <c r="D233" s="135" t="s">
        <v>20</v>
      </c>
      <c r="E233" s="188" t="s">
        <v>20</v>
      </c>
      <c r="F233" s="135" t="s">
        <v>20</v>
      </c>
      <c r="G233" s="135" t="s">
        <v>20</v>
      </c>
      <c r="H233" s="135" t="s">
        <v>20</v>
      </c>
      <c r="I233" s="135" t="s">
        <v>20</v>
      </c>
      <c r="J233" s="136">
        <v>2.1</v>
      </c>
      <c r="K233" s="136">
        <v>1.48</v>
      </c>
      <c r="L233" s="136">
        <v>0.36</v>
      </c>
      <c r="M233" s="137" t="str">
        <f t="shared" si="3"/>
        <v>P</v>
      </c>
      <c r="N233" s="174" t="s">
        <v>10682</v>
      </c>
      <c r="O233" s="149" t="s">
        <v>1506</v>
      </c>
      <c r="P233" s="149" t="s">
        <v>9433</v>
      </c>
      <c r="Q233" s="150" t="s">
        <v>10519</v>
      </c>
      <c r="R233" s="189">
        <v>4.5</v>
      </c>
    </row>
    <row r="234" spans="1:18" x14ac:dyDescent="0.25">
      <c r="A234" s="132">
        <v>1012644</v>
      </c>
      <c r="B234" s="145" t="s">
        <v>1678</v>
      </c>
      <c r="C234" s="132">
        <v>50</v>
      </c>
      <c r="D234" s="132" t="s">
        <v>20</v>
      </c>
      <c r="E234" s="186" t="s">
        <v>20</v>
      </c>
      <c r="F234" s="132" t="s">
        <v>20</v>
      </c>
      <c r="G234" s="132" t="s">
        <v>20</v>
      </c>
      <c r="H234" s="132" t="s">
        <v>20</v>
      </c>
      <c r="I234" s="132" t="s">
        <v>20</v>
      </c>
      <c r="J234" s="133">
        <v>2.1</v>
      </c>
      <c r="K234" s="133">
        <v>1.48</v>
      </c>
      <c r="L234" s="133">
        <v>0.36</v>
      </c>
      <c r="M234" s="134" t="str">
        <f t="shared" si="3"/>
        <v>P</v>
      </c>
      <c r="N234" s="173" t="s">
        <v>10682</v>
      </c>
      <c r="O234" s="146" t="s">
        <v>1506</v>
      </c>
      <c r="P234" s="146" t="s">
        <v>9433</v>
      </c>
      <c r="Q234" s="147" t="s">
        <v>10519</v>
      </c>
      <c r="R234" s="187">
        <v>2.5</v>
      </c>
    </row>
    <row r="235" spans="1:18" x14ac:dyDescent="0.25">
      <c r="A235" s="135">
        <v>1012652</v>
      </c>
      <c r="B235" s="148" t="s">
        <v>2312</v>
      </c>
      <c r="C235" s="135">
        <v>12</v>
      </c>
      <c r="D235" s="135">
        <v>549</v>
      </c>
      <c r="E235" s="188" t="s">
        <v>20</v>
      </c>
      <c r="F235" s="135" t="s">
        <v>20</v>
      </c>
      <c r="G235" s="135" t="s">
        <v>20</v>
      </c>
      <c r="H235" s="135" t="s">
        <v>20</v>
      </c>
      <c r="I235" s="135" t="s">
        <v>20</v>
      </c>
      <c r="J235" s="136">
        <v>1.55</v>
      </c>
      <c r="K235" s="136">
        <v>1.1499999999999999</v>
      </c>
      <c r="L235" s="136">
        <v>0.91</v>
      </c>
      <c r="M235" s="137" t="str">
        <f t="shared" si="3"/>
        <v>P</v>
      </c>
      <c r="N235" s="174" t="s">
        <v>10681</v>
      </c>
      <c r="O235" s="149" t="s">
        <v>1506</v>
      </c>
      <c r="P235" s="149" t="s">
        <v>9430</v>
      </c>
      <c r="Q235" s="150" t="s">
        <v>10519</v>
      </c>
      <c r="R235" s="189">
        <v>3.12</v>
      </c>
    </row>
    <row r="236" spans="1:18" x14ac:dyDescent="0.25">
      <c r="A236" s="132">
        <v>1012892</v>
      </c>
      <c r="B236" s="145" t="s">
        <v>5292</v>
      </c>
      <c r="C236" s="132">
        <v>24</v>
      </c>
      <c r="D236" s="132">
        <v>330</v>
      </c>
      <c r="E236" s="186" t="s">
        <v>20</v>
      </c>
      <c r="F236" s="132" t="s">
        <v>20</v>
      </c>
      <c r="G236" s="132" t="s">
        <v>20</v>
      </c>
      <c r="H236" s="132" t="s">
        <v>20</v>
      </c>
      <c r="I236" s="132" t="s">
        <v>20</v>
      </c>
      <c r="J236" s="133">
        <v>2.4</v>
      </c>
      <c r="K236" s="133">
        <v>1.46</v>
      </c>
      <c r="L236" s="133">
        <v>0.91</v>
      </c>
      <c r="M236" s="134" t="str">
        <f t="shared" si="3"/>
        <v>P</v>
      </c>
      <c r="N236" s="173" t="s">
        <v>10681</v>
      </c>
      <c r="O236" s="146" t="s">
        <v>1506</v>
      </c>
      <c r="P236" s="146" t="s">
        <v>10455</v>
      </c>
      <c r="Q236" s="147" t="s">
        <v>10519</v>
      </c>
      <c r="R236" s="187">
        <v>8.16</v>
      </c>
    </row>
    <row r="237" spans="1:18" x14ac:dyDescent="0.25">
      <c r="A237" s="135">
        <v>1012898</v>
      </c>
      <c r="B237" s="148" t="s">
        <v>6195</v>
      </c>
      <c r="C237" s="135">
        <v>12</v>
      </c>
      <c r="D237" s="135">
        <v>549</v>
      </c>
      <c r="E237" s="188" t="s">
        <v>20</v>
      </c>
      <c r="F237" s="135" t="s">
        <v>20</v>
      </c>
      <c r="G237" s="135" t="s">
        <v>20</v>
      </c>
      <c r="H237" s="135" t="s">
        <v>20</v>
      </c>
      <c r="I237" s="135" t="s">
        <v>20</v>
      </c>
      <c r="J237" s="136">
        <v>1.55</v>
      </c>
      <c r="K237" s="136">
        <v>1.1399999999999999</v>
      </c>
      <c r="L237" s="136">
        <v>0.92</v>
      </c>
      <c r="M237" s="137" t="str">
        <f t="shared" si="3"/>
        <v>P</v>
      </c>
      <c r="N237" s="174" t="s">
        <v>10681</v>
      </c>
      <c r="O237" s="149" t="s">
        <v>1506</v>
      </c>
      <c r="P237" s="149" t="s">
        <v>9427</v>
      </c>
      <c r="Q237" s="150" t="s">
        <v>10519</v>
      </c>
      <c r="R237" s="189">
        <v>5.4</v>
      </c>
    </row>
    <row r="238" spans="1:18" x14ac:dyDescent="0.25">
      <c r="A238" s="132">
        <v>1012904</v>
      </c>
      <c r="B238" s="145" t="s">
        <v>1679</v>
      </c>
      <c r="C238" s="132">
        <v>6</v>
      </c>
      <c r="D238" s="132">
        <v>432</v>
      </c>
      <c r="E238" s="186" t="s">
        <v>21</v>
      </c>
      <c r="F238" s="132">
        <v>560</v>
      </c>
      <c r="G238" s="132">
        <v>5</v>
      </c>
      <c r="H238" s="132">
        <v>6</v>
      </c>
      <c r="I238" s="132">
        <v>5</v>
      </c>
      <c r="J238" s="133">
        <v>3.12</v>
      </c>
      <c r="K238" s="133">
        <v>2.08</v>
      </c>
      <c r="L238" s="133">
        <v>0.44</v>
      </c>
      <c r="M238" s="134" t="str">
        <f t="shared" si="3"/>
        <v>P</v>
      </c>
      <c r="N238" s="171" t="s">
        <v>10681</v>
      </c>
      <c r="O238" s="146" t="s">
        <v>1506</v>
      </c>
      <c r="P238" s="146" t="s">
        <v>9398</v>
      </c>
      <c r="Q238" s="147" t="s">
        <v>10519</v>
      </c>
      <c r="R238" s="187">
        <v>5.88</v>
      </c>
    </row>
    <row r="239" spans="1:18" x14ac:dyDescent="0.25">
      <c r="A239" s="135">
        <v>1012906</v>
      </c>
      <c r="B239" s="148" t="s">
        <v>1680</v>
      </c>
      <c r="C239" s="135">
        <v>6</v>
      </c>
      <c r="D239" s="135">
        <v>432</v>
      </c>
      <c r="E239" s="188" t="s">
        <v>21</v>
      </c>
      <c r="F239" s="135">
        <v>560</v>
      </c>
      <c r="G239" s="135">
        <v>5</v>
      </c>
      <c r="H239" s="135">
        <v>6</v>
      </c>
      <c r="I239" s="135">
        <v>5</v>
      </c>
      <c r="J239" s="136">
        <v>3.12</v>
      </c>
      <c r="K239" s="136">
        <v>2.08</v>
      </c>
      <c r="L239" s="136">
        <v>0.44</v>
      </c>
      <c r="M239" s="137" t="str">
        <f t="shared" si="3"/>
        <v>P</v>
      </c>
      <c r="N239" s="172" t="s">
        <v>10681</v>
      </c>
      <c r="O239" s="149" t="s">
        <v>1506</v>
      </c>
      <c r="P239" s="149" t="s">
        <v>9398</v>
      </c>
      <c r="Q239" s="150" t="s">
        <v>10519</v>
      </c>
      <c r="R239" s="189">
        <v>7.14</v>
      </c>
    </row>
    <row r="240" spans="1:18" x14ac:dyDescent="0.25">
      <c r="A240" s="132">
        <v>1012907</v>
      </c>
      <c r="B240" s="145" t="s">
        <v>604</v>
      </c>
      <c r="C240" s="132">
        <v>3</v>
      </c>
      <c r="D240" s="132">
        <v>3360</v>
      </c>
      <c r="E240" s="186">
        <v>80</v>
      </c>
      <c r="F240" s="132">
        <v>4480</v>
      </c>
      <c r="G240" s="132" t="s">
        <v>21</v>
      </c>
      <c r="H240" s="132" t="s">
        <v>21</v>
      </c>
      <c r="I240" s="132">
        <v>1</v>
      </c>
      <c r="J240" s="133">
        <v>1.9</v>
      </c>
      <c r="K240" s="133">
        <v>1.3</v>
      </c>
      <c r="L240" s="133">
        <v>0.35</v>
      </c>
      <c r="M240" s="134" t="str">
        <f t="shared" si="3"/>
        <v>P</v>
      </c>
      <c r="N240" s="171" t="s">
        <v>10682</v>
      </c>
      <c r="O240" s="146" t="s">
        <v>1614</v>
      </c>
      <c r="P240" s="146" t="s">
        <v>9419</v>
      </c>
      <c r="Q240" s="147" t="s">
        <v>10519</v>
      </c>
      <c r="R240" s="187">
        <v>0.78</v>
      </c>
    </row>
    <row r="241" spans="1:18" x14ac:dyDescent="0.25">
      <c r="A241" s="135">
        <v>1012909</v>
      </c>
      <c r="B241" s="148" t="s">
        <v>1681</v>
      </c>
      <c r="C241" s="135">
        <v>3</v>
      </c>
      <c r="D241" s="135">
        <v>288</v>
      </c>
      <c r="E241" s="188">
        <v>12</v>
      </c>
      <c r="F241" s="135">
        <v>360</v>
      </c>
      <c r="G241" s="135" t="s">
        <v>21</v>
      </c>
      <c r="H241" s="135" t="s">
        <v>21</v>
      </c>
      <c r="I241" s="135">
        <v>1</v>
      </c>
      <c r="J241" s="136">
        <v>3.58</v>
      </c>
      <c r="K241" s="136">
        <v>1.1200000000000001</v>
      </c>
      <c r="L241" s="136">
        <v>0.88</v>
      </c>
      <c r="M241" s="137" t="str">
        <f t="shared" si="3"/>
        <v>P</v>
      </c>
      <c r="N241" s="172" t="s">
        <v>10682</v>
      </c>
      <c r="O241" s="149" t="s">
        <v>1614</v>
      </c>
      <c r="P241" s="149" t="s">
        <v>9419</v>
      </c>
      <c r="Q241" s="150" t="s">
        <v>10519</v>
      </c>
      <c r="R241" s="189">
        <v>7.9499999999999993</v>
      </c>
    </row>
    <row r="242" spans="1:18" x14ac:dyDescent="0.25">
      <c r="A242" s="132">
        <v>1012910</v>
      </c>
      <c r="B242" s="145" t="s">
        <v>1682</v>
      </c>
      <c r="C242" s="132">
        <v>3</v>
      </c>
      <c r="D242" s="132">
        <v>384</v>
      </c>
      <c r="E242" s="186" t="s">
        <v>21</v>
      </c>
      <c r="F242" s="132">
        <v>512</v>
      </c>
      <c r="G242" s="132">
        <v>32</v>
      </c>
      <c r="H242" s="132" t="s">
        <v>21</v>
      </c>
      <c r="I242" s="132">
        <v>1</v>
      </c>
      <c r="J242" s="133">
        <v>2.97</v>
      </c>
      <c r="K242" s="133">
        <v>1.05</v>
      </c>
      <c r="L242" s="133">
        <v>0.91</v>
      </c>
      <c r="M242" s="134" t="str">
        <f t="shared" si="3"/>
        <v>P</v>
      </c>
      <c r="N242" s="171" t="s">
        <v>10682</v>
      </c>
      <c r="O242" s="146" t="s">
        <v>1614</v>
      </c>
      <c r="P242" s="146" t="s">
        <v>9419</v>
      </c>
      <c r="Q242" s="147" t="s">
        <v>10519</v>
      </c>
      <c r="R242" s="187">
        <v>5.34</v>
      </c>
    </row>
    <row r="243" spans="1:18" x14ac:dyDescent="0.25">
      <c r="A243" s="135">
        <v>1012911</v>
      </c>
      <c r="B243" s="148" t="s">
        <v>662</v>
      </c>
      <c r="C243" s="135">
        <v>3</v>
      </c>
      <c r="D243" s="135">
        <v>2160</v>
      </c>
      <c r="E243" s="188">
        <v>60</v>
      </c>
      <c r="F243" s="135" t="s">
        <v>20</v>
      </c>
      <c r="G243" s="135">
        <v>240</v>
      </c>
      <c r="H243" s="135" t="s">
        <v>21</v>
      </c>
      <c r="I243" s="135">
        <v>1</v>
      </c>
      <c r="J243" s="136">
        <v>1.04</v>
      </c>
      <c r="K243" s="136">
        <v>0.82</v>
      </c>
      <c r="L243" s="136">
        <v>0.4</v>
      </c>
      <c r="M243" s="137" t="str">
        <f t="shared" si="3"/>
        <v>P</v>
      </c>
      <c r="N243" s="172" t="s">
        <v>10682</v>
      </c>
      <c r="O243" s="149" t="s">
        <v>1614</v>
      </c>
      <c r="P243" s="149" t="s">
        <v>9419</v>
      </c>
      <c r="Q243" s="150" t="s">
        <v>10519</v>
      </c>
      <c r="R243" s="189">
        <v>1.77</v>
      </c>
    </row>
    <row r="244" spans="1:18" x14ac:dyDescent="0.25">
      <c r="A244" s="132">
        <v>1012913</v>
      </c>
      <c r="B244" s="145" t="s">
        <v>1683</v>
      </c>
      <c r="C244" s="132">
        <v>6</v>
      </c>
      <c r="D244" s="132">
        <v>180</v>
      </c>
      <c r="E244" s="186" t="s">
        <v>21</v>
      </c>
      <c r="F244" s="132">
        <v>240</v>
      </c>
      <c r="G244" s="132" t="s">
        <v>20</v>
      </c>
      <c r="H244" s="132">
        <v>10</v>
      </c>
      <c r="I244" s="132" t="s">
        <v>20</v>
      </c>
      <c r="J244" s="133">
        <v>2.88</v>
      </c>
      <c r="K244" s="133">
        <v>1.8</v>
      </c>
      <c r="L244" s="133">
        <v>1.22</v>
      </c>
      <c r="M244" s="134" t="str">
        <f t="shared" si="3"/>
        <v>P</v>
      </c>
      <c r="N244" s="171" t="s">
        <v>10682</v>
      </c>
      <c r="O244" s="146" t="s">
        <v>1578</v>
      </c>
      <c r="P244" s="146" t="s">
        <v>9420</v>
      </c>
      <c r="Q244" s="147" t="s">
        <v>10519</v>
      </c>
      <c r="R244" s="187">
        <v>3.42</v>
      </c>
    </row>
    <row r="245" spans="1:18" x14ac:dyDescent="0.25">
      <c r="A245" s="135">
        <v>1012915</v>
      </c>
      <c r="B245" s="148" t="s">
        <v>1073</v>
      </c>
      <c r="C245" s="135">
        <v>6</v>
      </c>
      <c r="D245" s="135">
        <v>180</v>
      </c>
      <c r="E245" s="188" t="s">
        <v>21</v>
      </c>
      <c r="F245" s="135">
        <v>240</v>
      </c>
      <c r="G245" s="135" t="s">
        <v>20</v>
      </c>
      <c r="H245" s="135">
        <v>10</v>
      </c>
      <c r="I245" s="135">
        <v>2</v>
      </c>
      <c r="J245" s="136">
        <v>2.89</v>
      </c>
      <c r="K245" s="136">
        <v>1.84</v>
      </c>
      <c r="L245" s="136">
        <v>1.27</v>
      </c>
      <c r="M245" s="137" t="str">
        <f t="shared" si="3"/>
        <v>P</v>
      </c>
      <c r="N245" s="172" t="s">
        <v>10682</v>
      </c>
      <c r="O245" s="149" t="s">
        <v>1578</v>
      </c>
      <c r="P245" s="149" t="s">
        <v>9420</v>
      </c>
      <c r="Q245" s="150" t="s">
        <v>10519</v>
      </c>
      <c r="R245" s="189">
        <v>4.0200000000000005</v>
      </c>
    </row>
    <row r="246" spans="1:18" x14ac:dyDescent="0.25">
      <c r="A246" s="132">
        <v>1012916</v>
      </c>
      <c r="B246" s="145" t="s">
        <v>1074</v>
      </c>
      <c r="C246" s="132">
        <v>6</v>
      </c>
      <c r="D246" s="132">
        <v>240</v>
      </c>
      <c r="E246" s="186" t="s">
        <v>21</v>
      </c>
      <c r="F246" s="132">
        <v>300</v>
      </c>
      <c r="G246" s="132" t="s">
        <v>20</v>
      </c>
      <c r="H246" s="132">
        <v>12</v>
      </c>
      <c r="I246" s="132">
        <v>2</v>
      </c>
      <c r="J246" s="133">
        <v>2.44</v>
      </c>
      <c r="K246" s="133">
        <v>1.58</v>
      </c>
      <c r="L246" s="133">
        <v>1.48</v>
      </c>
      <c r="M246" s="134" t="str">
        <f t="shared" si="3"/>
        <v>P</v>
      </c>
      <c r="N246" s="171" t="s">
        <v>10682</v>
      </c>
      <c r="O246" s="146" t="s">
        <v>1578</v>
      </c>
      <c r="P246" s="146" t="s">
        <v>9420</v>
      </c>
      <c r="Q246" s="147" t="s">
        <v>10519</v>
      </c>
      <c r="R246" s="187">
        <v>3.7199999999999998</v>
      </c>
    </row>
    <row r="247" spans="1:18" x14ac:dyDescent="0.25">
      <c r="A247" s="135">
        <v>1012918</v>
      </c>
      <c r="B247" s="148" t="s">
        <v>1684</v>
      </c>
      <c r="C247" s="135">
        <v>6</v>
      </c>
      <c r="D247" s="135">
        <v>540</v>
      </c>
      <c r="E247" s="188" t="s">
        <v>21</v>
      </c>
      <c r="F247" s="135">
        <v>630</v>
      </c>
      <c r="G247" s="135">
        <v>16</v>
      </c>
      <c r="H247" s="135">
        <v>12</v>
      </c>
      <c r="I247" s="135">
        <v>3</v>
      </c>
      <c r="J247" s="136">
        <v>1.92</v>
      </c>
      <c r="K247" s="136">
        <v>1.34</v>
      </c>
      <c r="L247" s="136">
        <v>0.99</v>
      </c>
      <c r="M247" s="137" t="str">
        <f t="shared" si="3"/>
        <v>P</v>
      </c>
      <c r="N247" s="172" t="s">
        <v>10682</v>
      </c>
      <c r="O247" s="149" t="s">
        <v>1578</v>
      </c>
      <c r="P247" s="149" t="s">
        <v>9420</v>
      </c>
      <c r="Q247" s="150" t="s">
        <v>10519</v>
      </c>
      <c r="R247" s="189">
        <v>3.42</v>
      </c>
    </row>
    <row r="248" spans="1:18" x14ac:dyDescent="0.25">
      <c r="A248" s="132">
        <v>1012919</v>
      </c>
      <c r="B248" s="145" t="s">
        <v>65</v>
      </c>
      <c r="C248" s="132">
        <v>3</v>
      </c>
      <c r="D248" s="132">
        <v>576</v>
      </c>
      <c r="E248" s="186">
        <v>12</v>
      </c>
      <c r="F248" s="132">
        <v>768</v>
      </c>
      <c r="G248" s="132" t="s">
        <v>20</v>
      </c>
      <c r="H248" s="132">
        <v>60</v>
      </c>
      <c r="I248" s="132">
        <v>1</v>
      </c>
      <c r="J248" s="133">
        <v>2.36</v>
      </c>
      <c r="K248" s="133">
        <v>1.3</v>
      </c>
      <c r="L248" s="133">
        <v>0.54</v>
      </c>
      <c r="M248" s="134" t="str">
        <f t="shared" si="3"/>
        <v>P</v>
      </c>
      <c r="N248" s="171" t="s">
        <v>10682</v>
      </c>
      <c r="O248" s="146" t="s">
        <v>1614</v>
      </c>
      <c r="P248" s="146" t="s">
        <v>9419</v>
      </c>
      <c r="Q248" s="147" t="s">
        <v>10519</v>
      </c>
      <c r="R248" s="187">
        <v>4.08</v>
      </c>
    </row>
    <row r="249" spans="1:18" x14ac:dyDescent="0.25">
      <c r="A249" s="135">
        <v>1012934</v>
      </c>
      <c r="B249" s="148" t="s">
        <v>1685</v>
      </c>
      <c r="C249" s="135">
        <v>3</v>
      </c>
      <c r="D249" s="135">
        <v>1920</v>
      </c>
      <c r="E249" s="188">
        <v>48</v>
      </c>
      <c r="F249" s="135">
        <v>2160</v>
      </c>
      <c r="G249" s="135">
        <v>144</v>
      </c>
      <c r="H249" s="135">
        <v>192</v>
      </c>
      <c r="I249" s="135">
        <v>1</v>
      </c>
      <c r="J249" s="136">
        <v>1.23</v>
      </c>
      <c r="K249" s="136">
        <v>1.06</v>
      </c>
      <c r="L249" s="136">
        <v>0.4</v>
      </c>
      <c r="M249" s="137" t="str">
        <f t="shared" si="3"/>
        <v>P</v>
      </c>
      <c r="N249" s="172" t="s">
        <v>10682</v>
      </c>
      <c r="O249" s="149" t="s">
        <v>1614</v>
      </c>
      <c r="P249" s="149" t="s">
        <v>9419</v>
      </c>
      <c r="Q249" s="150" t="s">
        <v>10519</v>
      </c>
      <c r="R249" s="189">
        <v>2.16</v>
      </c>
    </row>
    <row r="250" spans="1:18" x14ac:dyDescent="0.25">
      <c r="A250" s="132">
        <v>1012942</v>
      </c>
      <c r="B250" s="145" t="s">
        <v>1686</v>
      </c>
      <c r="C250" s="132">
        <v>3</v>
      </c>
      <c r="D250" s="132">
        <v>384</v>
      </c>
      <c r="E250" s="186">
        <v>16</v>
      </c>
      <c r="F250" s="132">
        <v>480</v>
      </c>
      <c r="G250" s="132" t="s">
        <v>21</v>
      </c>
      <c r="H250" s="132" t="s">
        <v>21</v>
      </c>
      <c r="I250" s="132">
        <v>1</v>
      </c>
      <c r="J250" s="133">
        <v>2.4300000000000002</v>
      </c>
      <c r="K250" s="133">
        <v>2.0699999999999998</v>
      </c>
      <c r="L250" s="133">
        <v>0.47</v>
      </c>
      <c r="M250" s="134" t="str">
        <f t="shared" si="3"/>
        <v>P</v>
      </c>
      <c r="N250" s="171" t="s">
        <v>10682</v>
      </c>
      <c r="O250" s="146" t="s">
        <v>1614</v>
      </c>
      <c r="P250" s="146" t="s">
        <v>9419</v>
      </c>
      <c r="Q250" s="147" t="s">
        <v>10519</v>
      </c>
      <c r="R250" s="187">
        <v>4.7700000000000005</v>
      </c>
    </row>
    <row r="251" spans="1:18" x14ac:dyDescent="0.25">
      <c r="A251" s="135">
        <v>1012991</v>
      </c>
      <c r="B251" s="148" t="s">
        <v>66</v>
      </c>
      <c r="C251" s="135">
        <v>3</v>
      </c>
      <c r="D251" s="135">
        <v>504</v>
      </c>
      <c r="E251" s="188">
        <v>12</v>
      </c>
      <c r="F251" s="135">
        <v>576</v>
      </c>
      <c r="G251" s="135" t="s">
        <v>21</v>
      </c>
      <c r="H251" s="135" t="s">
        <v>21</v>
      </c>
      <c r="I251" s="135">
        <v>1</v>
      </c>
      <c r="J251" s="136">
        <v>2.29</v>
      </c>
      <c r="K251" s="136">
        <v>1.71</v>
      </c>
      <c r="L251" s="136">
        <v>0.54</v>
      </c>
      <c r="M251" s="137" t="str">
        <f t="shared" si="3"/>
        <v>P</v>
      </c>
      <c r="N251" s="172" t="s">
        <v>10682</v>
      </c>
      <c r="O251" s="149" t="s">
        <v>1614</v>
      </c>
      <c r="P251" s="149" t="s">
        <v>9419</v>
      </c>
      <c r="Q251" s="150" t="s">
        <v>10519</v>
      </c>
      <c r="R251" s="189">
        <v>4.1999999999999993</v>
      </c>
    </row>
    <row r="252" spans="1:18" x14ac:dyDescent="0.25">
      <c r="A252" s="132">
        <v>1013000</v>
      </c>
      <c r="B252" s="145" t="s">
        <v>341</v>
      </c>
      <c r="C252" s="132">
        <v>3</v>
      </c>
      <c r="D252" s="132">
        <v>5400</v>
      </c>
      <c r="E252" s="186">
        <v>200</v>
      </c>
      <c r="F252" s="132">
        <v>7200</v>
      </c>
      <c r="G252" s="132" t="s">
        <v>21</v>
      </c>
      <c r="H252" s="132" t="s">
        <v>21</v>
      </c>
      <c r="I252" s="132" t="s">
        <v>21</v>
      </c>
      <c r="J252" s="133">
        <v>1.3</v>
      </c>
      <c r="K252" s="133">
        <v>1.32</v>
      </c>
      <c r="L252" s="133">
        <v>0.21</v>
      </c>
      <c r="M252" s="134" t="str">
        <f t="shared" si="3"/>
        <v>P</v>
      </c>
      <c r="N252" s="171" t="s">
        <v>10682</v>
      </c>
      <c r="O252" s="146" t="s">
        <v>1587</v>
      </c>
      <c r="P252" s="146" t="s">
        <v>9421</v>
      </c>
      <c r="Q252" s="147" t="s">
        <v>10519</v>
      </c>
      <c r="R252" s="187">
        <v>1.53</v>
      </c>
    </row>
    <row r="253" spans="1:18" x14ac:dyDescent="0.25">
      <c r="A253" s="135">
        <v>1013015</v>
      </c>
      <c r="B253" s="148" t="s">
        <v>436</v>
      </c>
      <c r="C253" s="135">
        <v>3</v>
      </c>
      <c r="D253" s="135">
        <v>455</v>
      </c>
      <c r="E253" s="188">
        <v>35</v>
      </c>
      <c r="F253" s="135">
        <v>455</v>
      </c>
      <c r="G253" s="135" t="s">
        <v>21</v>
      </c>
      <c r="H253" s="135" t="s">
        <v>21</v>
      </c>
      <c r="I253" s="135" t="s">
        <v>21</v>
      </c>
      <c r="J253" s="136">
        <v>1.27</v>
      </c>
      <c r="K253" s="136">
        <v>3.5</v>
      </c>
      <c r="L253" s="136">
        <v>0.58099999999999996</v>
      </c>
      <c r="M253" s="137" t="str">
        <f t="shared" si="3"/>
        <v>P</v>
      </c>
      <c r="N253" s="174" t="s">
        <v>10682</v>
      </c>
      <c r="O253" s="149" t="s">
        <v>1614</v>
      </c>
      <c r="P253" s="149" t="s">
        <v>9419</v>
      </c>
      <c r="Q253" s="150" t="s">
        <v>10519</v>
      </c>
      <c r="R253" s="189">
        <v>3.99</v>
      </c>
    </row>
    <row r="254" spans="1:18" x14ac:dyDescent="0.25">
      <c r="A254" s="132">
        <v>1013041</v>
      </c>
      <c r="B254" s="145" t="s">
        <v>10115</v>
      </c>
      <c r="C254" s="132">
        <v>6</v>
      </c>
      <c r="D254" s="132" t="s">
        <v>20</v>
      </c>
      <c r="E254" s="186">
        <v>100</v>
      </c>
      <c r="F254" s="132">
        <v>3000</v>
      </c>
      <c r="G254" s="132" t="s">
        <v>20</v>
      </c>
      <c r="H254" s="132" t="s">
        <v>20</v>
      </c>
      <c r="I254" s="132" t="s">
        <v>20</v>
      </c>
      <c r="J254" s="133">
        <v>1.8</v>
      </c>
      <c r="K254" s="133">
        <v>1.25</v>
      </c>
      <c r="L254" s="133">
        <v>0.32</v>
      </c>
      <c r="M254" s="134" t="str">
        <f t="shared" si="3"/>
        <v>P</v>
      </c>
      <c r="N254" s="173" t="s">
        <v>10682</v>
      </c>
      <c r="O254" s="146" t="s">
        <v>1497</v>
      </c>
      <c r="P254" s="146" t="s">
        <v>9415</v>
      </c>
      <c r="Q254" s="147" t="s">
        <v>10519</v>
      </c>
      <c r="R254" s="187">
        <v>1.6800000000000002</v>
      </c>
    </row>
    <row r="255" spans="1:18" x14ac:dyDescent="0.25">
      <c r="A255" s="135">
        <v>1013048</v>
      </c>
      <c r="B255" s="148" t="s">
        <v>1687</v>
      </c>
      <c r="C255" s="135">
        <v>3</v>
      </c>
      <c r="D255" s="135">
        <v>10800</v>
      </c>
      <c r="E255" s="188">
        <v>180</v>
      </c>
      <c r="F255" s="135">
        <v>12600</v>
      </c>
      <c r="G255" s="135">
        <v>720</v>
      </c>
      <c r="H255" s="135">
        <v>900</v>
      </c>
      <c r="I255" s="135">
        <v>1</v>
      </c>
      <c r="J255" s="136">
        <v>0.77</v>
      </c>
      <c r="K255" s="136">
        <v>0.61</v>
      </c>
      <c r="L255" s="136">
        <v>0.21</v>
      </c>
      <c r="M255" s="137" t="str">
        <f t="shared" si="3"/>
        <v>P</v>
      </c>
      <c r="N255" s="174" t="s">
        <v>10681</v>
      </c>
      <c r="O255" s="149" t="s">
        <v>1607</v>
      </c>
      <c r="P255" s="149" t="s">
        <v>9559</v>
      </c>
      <c r="Q255" s="150" t="s">
        <v>10519</v>
      </c>
      <c r="R255" s="189">
        <v>2.5499999999999998</v>
      </c>
    </row>
    <row r="256" spans="1:18" x14ac:dyDescent="0.25">
      <c r="A256" s="132">
        <v>1013049</v>
      </c>
      <c r="B256" s="145" t="s">
        <v>1688</v>
      </c>
      <c r="C256" s="132">
        <v>3</v>
      </c>
      <c r="D256" s="132">
        <v>10800</v>
      </c>
      <c r="E256" s="186">
        <v>180</v>
      </c>
      <c r="F256" s="132">
        <v>12600</v>
      </c>
      <c r="G256" s="132">
        <v>720</v>
      </c>
      <c r="H256" s="132">
        <v>900</v>
      </c>
      <c r="I256" s="132">
        <v>1</v>
      </c>
      <c r="J256" s="133">
        <v>0.77</v>
      </c>
      <c r="K256" s="133">
        <v>0.65</v>
      </c>
      <c r="L256" s="133">
        <v>0.21</v>
      </c>
      <c r="M256" s="134" t="str">
        <f t="shared" si="3"/>
        <v>P</v>
      </c>
      <c r="N256" s="173" t="s">
        <v>10681</v>
      </c>
      <c r="O256" s="146" t="s">
        <v>1607</v>
      </c>
      <c r="P256" s="146" t="s">
        <v>9559</v>
      </c>
      <c r="Q256" s="147" t="s">
        <v>10519</v>
      </c>
      <c r="R256" s="187">
        <v>2.52</v>
      </c>
    </row>
    <row r="257" spans="1:18" x14ac:dyDescent="0.25">
      <c r="A257" s="135">
        <v>1013051</v>
      </c>
      <c r="B257" s="148" t="s">
        <v>1472</v>
      </c>
      <c r="C257" s="135">
        <v>3</v>
      </c>
      <c r="D257" s="135">
        <v>10800</v>
      </c>
      <c r="E257" s="188">
        <v>180</v>
      </c>
      <c r="F257" s="135">
        <v>12600</v>
      </c>
      <c r="G257" s="135">
        <v>720</v>
      </c>
      <c r="H257" s="135">
        <v>900</v>
      </c>
      <c r="I257" s="135">
        <v>1</v>
      </c>
      <c r="J257" s="136">
        <v>0.8</v>
      </c>
      <c r="K257" s="136">
        <v>0.61</v>
      </c>
      <c r="L257" s="136">
        <v>0.25</v>
      </c>
      <c r="M257" s="137" t="str">
        <f t="shared" si="3"/>
        <v>P</v>
      </c>
      <c r="N257" s="174" t="s">
        <v>10681</v>
      </c>
      <c r="O257" s="149" t="s">
        <v>1607</v>
      </c>
      <c r="P257" s="149" t="s">
        <v>9559</v>
      </c>
      <c r="Q257" s="150" t="s">
        <v>10519</v>
      </c>
      <c r="R257" s="189">
        <v>2.8499999999999996</v>
      </c>
    </row>
    <row r="258" spans="1:18" x14ac:dyDescent="0.25">
      <c r="A258" s="132">
        <v>1013057</v>
      </c>
      <c r="B258" s="145" t="s">
        <v>1689</v>
      </c>
      <c r="C258" s="132">
        <v>3</v>
      </c>
      <c r="D258" s="132">
        <v>10800</v>
      </c>
      <c r="E258" s="186">
        <v>180</v>
      </c>
      <c r="F258" s="132">
        <v>12600</v>
      </c>
      <c r="G258" s="132">
        <v>720</v>
      </c>
      <c r="H258" s="132">
        <v>900</v>
      </c>
      <c r="I258" s="132">
        <v>1</v>
      </c>
      <c r="J258" s="133">
        <v>0.8</v>
      </c>
      <c r="K258" s="133">
        <v>0.65</v>
      </c>
      <c r="L258" s="133">
        <v>0.74</v>
      </c>
      <c r="M258" s="134" t="str">
        <f t="shared" ref="M258:M321" si="4">HYPERLINK(CONCATENATE("T:\Distribution Centre\RDC Department Shared\Cubiscan photos","\",A258,"-pac.jpg"),"P")</f>
        <v>P</v>
      </c>
      <c r="N258" s="173" t="s">
        <v>10681</v>
      </c>
      <c r="O258" s="146" t="s">
        <v>1607</v>
      </c>
      <c r="P258" s="146" t="s">
        <v>9559</v>
      </c>
      <c r="Q258" s="147" t="s">
        <v>10519</v>
      </c>
      <c r="R258" s="187">
        <v>2.52</v>
      </c>
    </row>
    <row r="259" spans="1:18" x14ac:dyDescent="0.25">
      <c r="A259" s="135">
        <v>1013058</v>
      </c>
      <c r="B259" s="148" t="s">
        <v>356</v>
      </c>
      <c r="C259" s="135">
        <v>3</v>
      </c>
      <c r="D259" s="135">
        <v>10800</v>
      </c>
      <c r="E259" s="188">
        <v>180</v>
      </c>
      <c r="F259" s="135">
        <v>12600</v>
      </c>
      <c r="G259" s="135">
        <v>720</v>
      </c>
      <c r="H259" s="135">
        <v>900</v>
      </c>
      <c r="I259" s="135">
        <v>1</v>
      </c>
      <c r="J259" s="136">
        <v>0.83</v>
      </c>
      <c r="K259" s="136">
        <v>0.69</v>
      </c>
      <c r="L259" s="136">
        <v>0.25</v>
      </c>
      <c r="M259" s="137" t="str">
        <f t="shared" si="4"/>
        <v>P</v>
      </c>
      <c r="N259" s="174" t="s">
        <v>10681</v>
      </c>
      <c r="O259" s="149" t="s">
        <v>1607</v>
      </c>
      <c r="P259" s="149" t="s">
        <v>9559</v>
      </c>
      <c r="Q259" s="150" t="s">
        <v>10519</v>
      </c>
      <c r="R259" s="189">
        <v>2.64</v>
      </c>
    </row>
    <row r="260" spans="1:18" x14ac:dyDescent="0.25">
      <c r="A260" s="132">
        <v>1013061</v>
      </c>
      <c r="B260" s="145" t="s">
        <v>1473</v>
      </c>
      <c r="C260" s="132">
        <v>3</v>
      </c>
      <c r="D260" s="132">
        <v>10800</v>
      </c>
      <c r="E260" s="186">
        <v>180</v>
      </c>
      <c r="F260" s="132">
        <v>12600</v>
      </c>
      <c r="G260" s="132">
        <v>720</v>
      </c>
      <c r="H260" s="132">
        <v>900</v>
      </c>
      <c r="I260" s="132">
        <v>1</v>
      </c>
      <c r="J260" s="133">
        <v>0.81</v>
      </c>
      <c r="K260" s="133">
        <v>0.63</v>
      </c>
      <c r="L260" s="133">
        <v>0.25</v>
      </c>
      <c r="M260" s="134" t="str">
        <f t="shared" si="4"/>
        <v>P</v>
      </c>
      <c r="N260" s="173" t="s">
        <v>10681</v>
      </c>
      <c r="O260" s="146" t="s">
        <v>1607</v>
      </c>
      <c r="P260" s="146" t="s">
        <v>9559</v>
      </c>
      <c r="Q260" s="147" t="s">
        <v>10519</v>
      </c>
      <c r="R260" s="187">
        <v>2.73</v>
      </c>
    </row>
    <row r="261" spans="1:18" x14ac:dyDescent="0.25">
      <c r="A261" s="135">
        <v>1013062</v>
      </c>
      <c r="B261" s="148" t="s">
        <v>1474</v>
      </c>
      <c r="C261" s="135">
        <v>3</v>
      </c>
      <c r="D261" s="135">
        <v>10800</v>
      </c>
      <c r="E261" s="188">
        <v>180</v>
      </c>
      <c r="F261" s="135">
        <v>12600</v>
      </c>
      <c r="G261" s="135">
        <v>720</v>
      </c>
      <c r="H261" s="135">
        <v>900</v>
      </c>
      <c r="I261" s="135">
        <v>1</v>
      </c>
      <c r="J261" s="136">
        <v>0.81</v>
      </c>
      <c r="K261" s="136">
        <v>0.61</v>
      </c>
      <c r="L261" s="136">
        <v>0.25</v>
      </c>
      <c r="M261" s="137" t="str">
        <f t="shared" si="4"/>
        <v>P</v>
      </c>
      <c r="N261" s="174" t="s">
        <v>10681</v>
      </c>
      <c r="O261" s="149" t="s">
        <v>1607</v>
      </c>
      <c r="P261" s="149" t="s">
        <v>9559</v>
      </c>
      <c r="Q261" s="150" t="s">
        <v>10519</v>
      </c>
      <c r="R261" s="189">
        <v>2.67</v>
      </c>
    </row>
    <row r="262" spans="1:18" x14ac:dyDescent="0.25">
      <c r="A262" s="132">
        <v>1013068</v>
      </c>
      <c r="B262" s="145" t="s">
        <v>357</v>
      </c>
      <c r="C262" s="132">
        <v>3</v>
      </c>
      <c r="D262" s="132">
        <v>10800</v>
      </c>
      <c r="E262" s="186">
        <v>180</v>
      </c>
      <c r="F262" s="132">
        <v>12600</v>
      </c>
      <c r="G262" s="132">
        <v>720</v>
      </c>
      <c r="H262" s="132">
        <v>900</v>
      </c>
      <c r="I262" s="132">
        <v>1</v>
      </c>
      <c r="J262" s="133">
        <v>0.68</v>
      </c>
      <c r="K262" s="133">
        <v>1.05</v>
      </c>
      <c r="L262" s="133">
        <v>0.33</v>
      </c>
      <c r="M262" s="134" t="str">
        <f t="shared" si="4"/>
        <v>P</v>
      </c>
      <c r="N262" s="173" t="s">
        <v>10681</v>
      </c>
      <c r="O262" s="146" t="s">
        <v>1607</v>
      </c>
      <c r="P262" s="146" t="s">
        <v>9559</v>
      </c>
      <c r="Q262" s="147" t="s">
        <v>10519</v>
      </c>
      <c r="R262" s="187">
        <v>2.67</v>
      </c>
    </row>
    <row r="263" spans="1:18" x14ac:dyDescent="0.25">
      <c r="A263" s="135">
        <v>1013069</v>
      </c>
      <c r="B263" s="148" t="s">
        <v>1691</v>
      </c>
      <c r="C263" s="135">
        <v>3</v>
      </c>
      <c r="D263" s="135">
        <v>10800</v>
      </c>
      <c r="E263" s="188">
        <v>180</v>
      </c>
      <c r="F263" s="135">
        <v>12600</v>
      </c>
      <c r="G263" s="135">
        <v>720</v>
      </c>
      <c r="H263" s="135">
        <v>900</v>
      </c>
      <c r="I263" s="135">
        <v>1</v>
      </c>
      <c r="J263" s="136">
        <v>0.83</v>
      </c>
      <c r="K263" s="136">
        <v>0.63</v>
      </c>
      <c r="L263" s="136">
        <v>0.25</v>
      </c>
      <c r="M263" s="137" t="str">
        <f t="shared" si="4"/>
        <v>P</v>
      </c>
      <c r="N263" s="174" t="s">
        <v>10681</v>
      </c>
      <c r="O263" s="149" t="s">
        <v>1607</v>
      </c>
      <c r="P263" s="149" t="s">
        <v>9559</v>
      </c>
      <c r="Q263" s="150" t="s">
        <v>10519</v>
      </c>
      <c r="R263" s="189">
        <v>2.58</v>
      </c>
    </row>
    <row r="264" spans="1:18" x14ac:dyDescent="0.25">
      <c r="A264" s="132">
        <v>1013074</v>
      </c>
      <c r="B264" s="145" t="s">
        <v>361</v>
      </c>
      <c r="C264" s="132">
        <v>3</v>
      </c>
      <c r="D264" s="132">
        <v>10800</v>
      </c>
      <c r="E264" s="186">
        <v>180</v>
      </c>
      <c r="F264" s="132">
        <v>12600</v>
      </c>
      <c r="G264" s="132">
        <v>720</v>
      </c>
      <c r="H264" s="132">
        <v>900</v>
      </c>
      <c r="I264" s="132">
        <v>1</v>
      </c>
      <c r="J264" s="133">
        <v>0.83</v>
      </c>
      <c r="K264" s="133">
        <v>0.63</v>
      </c>
      <c r="L264" s="133">
        <v>0.25</v>
      </c>
      <c r="M264" s="134" t="str">
        <f t="shared" si="4"/>
        <v>P</v>
      </c>
      <c r="N264" s="173" t="s">
        <v>10681</v>
      </c>
      <c r="O264" s="146" t="s">
        <v>1607</v>
      </c>
      <c r="P264" s="146" t="s">
        <v>9559</v>
      </c>
      <c r="Q264" s="147" t="s">
        <v>10519</v>
      </c>
      <c r="R264" s="187">
        <v>2.61</v>
      </c>
    </row>
    <row r="265" spans="1:18" x14ac:dyDescent="0.25">
      <c r="A265" s="135">
        <v>1013096</v>
      </c>
      <c r="B265" s="148" t="s">
        <v>362</v>
      </c>
      <c r="C265" s="135">
        <v>3</v>
      </c>
      <c r="D265" s="135">
        <v>10800</v>
      </c>
      <c r="E265" s="188">
        <v>180</v>
      </c>
      <c r="F265" s="135">
        <v>12600</v>
      </c>
      <c r="G265" s="135">
        <v>720</v>
      </c>
      <c r="H265" s="135">
        <v>900</v>
      </c>
      <c r="I265" s="135">
        <v>1</v>
      </c>
      <c r="J265" s="136">
        <v>0.8</v>
      </c>
      <c r="K265" s="136">
        <v>0.67</v>
      </c>
      <c r="L265" s="136">
        <v>0.25</v>
      </c>
      <c r="M265" s="137" t="str">
        <f t="shared" si="4"/>
        <v>P</v>
      </c>
      <c r="N265" s="174" t="s">
        <v>10681</v>
      </c>
      <c r="O265" s="149" t="s">
        <v>1607</v>
      </c>
      <c r="P265" s="149" t="s">
        <v>9559</v>
      </c>
      <c r="Q265" s="150" t="s">
        <v>10519</v>
      </c>
      <c r="R265" s="189">
        <v>2.64</v>
      </c>
    </row>
    <row r="266" spans="1:18" x14ac:dyDescent="0.25">
      <c r="A266" s="132">
        <v>1013098</v>
      </c>
      <c r="B266" s="145" t="s">
        <v>1475</v>
      </c>
      <c r="C266" s="132">
        <v>3</v>
      </c>
      <c r="D266" s="132">
        <v>10800</v>
      </c>
      <c r="E266" s="186">
        <v>180</v>
      </c>
      <c r="F266" s="132">
        <v>12600</v>
      </c>
      <c r="G266" s="132">
        <v>720</v>
      </c>
      <c r="H266" s="132">
        <v>900</v>
      </c>
      <c r="I266" s="132">
        <v>1</v>
      </c>
      <c r="J266" s="133">
        <v>0.82</v>
      </c>
      <c r="K266" s="133">
        <v>0.66</v>
      </c>
      <c r="L266" s="133">
        <v>0.25</v>
      </c>
      <c r="M266" s="134" t="str">
        <f t="shared" si="4"/>
        <v>P</v>
      </c>
      <c r="N266" s="173" t="s">
        <v>10681</v>
      </c>
      <c r="O266" s="146" t="s">
        <v>1607</v>
      </c>
      <c r="P266" s="146" t="s">
        <v>9559</v>
      </c>
      <c r="Q266" s="147" t="s">
        <v>10519</v>
      </c>
      <c r="R266" s="187">
        <v>2.61</v>
      </c>
    </row>
    <row r="267" spans="1:18" x14ac:dyDescent="0.25">
      <c r="A267" s="135">
        <v>1013103</v>
      </c>
      <c r="B267" s="148" t="s">
        <v>1692</v>
      </c>
      <c r="C267" s="135">
        <v>3</v>
      </c>
      <c r="D267" s="135">
        <v>10800</v>
      </c>
      <c r="E267" s="188">
        <v>180</v>
      </c>
      <c r="F267" s="135">
        <v>12600</v>
      </c>
      <c r="G267" s="135">
        <v>720</v>
      </c>
      <c r="H267" s="135">
        <v>900</v>
      </c>
      <c r="I267" s="135">
        <v>1</v>
      </c>
      <c r="J267" s="136">
        <v>0.77</v>
      </c>
      <c r="K267" s="136">
        <v>0.65</v>
      </c>
      <c r="L267" s="136">
        <v>0.73</v>
      </c>
      <c r="M267" s="137" t="str">
        <f t="shared" si="4"/>
        <v>P</v>
      </c>
      <c r="N267" s="174" t="s">
        <v>10681</v>
      </c>
      <c r="O267" s="149" t="s">
        <v>1607</v>
      </c>
      <c r="P267" s="149" t="s">
        <v>9559</v>
      </c>
      <c r="Q267" s="150" t="s">
        <v>10519</v>
      </c>
      <c r="R267" s="189">
        <v>2.67</v>
      </c>
    </row>
    <row r="268" spans="1:18" x14ac:dyDescent="0.25">
      <c r="A268" s="132">
        <v>1013108</v>
      </c>
      <c r="B268" s="145" t="s">
        <v>1476</v>
      </c>
      <c r="C268" s="132">
        <v>3</v>
      </c>
      <c r="D268" s="132">
        <v>10800</v>
      </c>
      <c r="E268" s="186">
        <v>180</v>
      </c>
      <c r="F268" s="132">
        <v>12600</v>
      </c>
      <c r="G268" s="132">
        <v>720</v>
      </c>
      <c r="H268" s="132">
        <v>900</v>
      </c>
      <c r="I268" s="132">
        <v>1</v>
      </c>
      <c r="J268" s="133">
        <v>0.91</v>
      </c>
      <c r="K268" s="133">
        <v>0.63</v>
      </c>
      <c r="L268" s="133">
        <v>0.25</v>
      </c>
      <c r="M268" s="134" t="str">
        <f t="shared" si="4"/>
        <v>P</v>
      </c>
      <c r="N268" s="173" t="s">
        <v>10681</v>
      </c>
      <c r="O268" s="146" t="s">
        <v>1607</v>
      </c>
      <c r="P268" s="146" t="s">
        <v>9559</v>
      </c>
      <c r="Q268" s="147" t="s">
        <v>10519</v>
      </c>
      <c r="R268" s="187">
        <v>2.7</v>
      </c>
    </row>
    <row r="269" spans="1:18" x14ac:dyDescent="0.25">
      <c r="A269" s="135">
        <v>1013109</v>
      </c>
      <c r="B269" s="148" t="s">
        <v>360</v>
      </c>
      <c r="C269" s="135">
        <v>3</v>
      </c>
      <c r="D269" s="135">
        <v>10800</v>
      </c>
      <c r="E269" s="188">
        <v>180</v>
      </c>
      <c r="F269" s="135">
        <v>12600</v>
      </c>
      <c r="G269" s="135">
        <v>720</v>
      </c>
      <c r="H269" s="135">
        <v>900</v>
      </c>
      <c r="I269" s="135">
        <v>1</v>
      </c>
      <c r="J269" s="136">
        <v>0.83</v>
      </c>
      <c r="K269" s="136">
        <v>0.64</v>
      </c>
      <c r="L269" s="136">
        <v>0.25</v>
      </c>
      <c r="M269" s="137" t="str">
        <f t="shared" si="4"/>
        <v>P</v>
      </c>
      <c r="N269" s="174" t="s">
        <v>10681</v>
      </c>
      <c r="O269" s="149" t="s">
        <v>1607</v>
      </c>
      <c r="P269" s="149" t="s">
        <v>9559</v>
      </c>
      <c r="Q269" s="150" t="s">
        <v>10519</v>
      </c>
      <c r="R269" s="189">
        <v>2.4300000000000002</v>
      </c>
    </row>
    <row r="270" spans="1:18" x14ac:dyDescent="0.25">
      <c r="A270" s="132">
        <v>1013110</v>
      </c>
      <c r="B270" s="145" t="s">
        <v>363</v>
      </c>
      <c r="C270" s="132">
        <v>3</v>
      </c>
      <c r="D270" s="132">
        <v>10800</v>
      </c>
      <c r="E270" s="186">
        <v>180</v>
      </c>
      <c r="F270" s="132">
        <v>12600</v>
      </c>
      <c r="G270" s="132">
        <v>720</v>
      </c>
      <c r="H270" s="132">
        <v>900</v>
      </c>
      <c r="I270" s="132">
        <v>1</v>
      </c>
      <c r="J270" s="133">
        <v>0.78</v>
      </c>
      <c r="K270" s="133">
        <v>0.67</v>
      </c>
      <c r="L270" s="133">
        <v>0.25</v>
      </c>
      <c r="M270" s="134" t="str">
        <f t="shared" si="4"/>
        <v>P</v>
      </c>
      <c r="N270" s="173" t="s">
        <v>10681</v>
      </c>
      <c r="O270" s="146" t="s">
        <v>1607</v>
      </c>
      <c r="P270" s="146" t="s">
        <v>9559</v>
      </c>
      <c r="Q270" s="147" t="s">
        <v>10519</v>
      </c>
      <c r="R270" s="187">
        <v>2.82</v>
      </c>
    </row>
    <row r="271" spans="1:18" x14ac:dyDescent="0.25">
      <c r="A271" s="135">
        <v>1013113</v>
      </c>
      <c r="B271" s="148" t="s">
        <v>358</v>
      </c>
      <c r="C271" s="135">
        <v>3</v>
      </c>
      <c r="D271" s="135">
        <v>10800</v>
      </c>
      <c r="E271" s="188">
        <v>180</v>
      </c>
      <c r="F271" s="135">
        <v>12600</v>
      </c>
      <c r="G271" s="135">
        <v>720</v>
      </c>
      <c r="H271" s="135">
        <v>900</v>
      </c>
      <c r="I271" s="135">
        <v>1</v>
      </c>
      <c r="J271" s="136">
        <v>0.8</v>
      </c>
      <c r="K271" s="136">
        <v>0.61</v>
      </c>
      <c r="L271" s="136">
        <v>0.25</v>
      </c>
      <c r="M271" s="137" t="str">
        <f t="shared" si="4"/>
        <v>P</v>
      </c>
      <c r="N271" s="174" t="s">
        <v>10681</v>
      </c>
      <c r="O271" s="149" t="s">
        <v>1607</v>
      </c>
      <c r="P271" s="149" t="s">
        <v>9559</v>
      </c>
      <c r="Q271" s="150" t="s">
        <v>10519</v>
      </c>
      <c r="R271" s="189">
        <v>2.8499999999999996</v>
      </c>
    </row>
    <row r="272" spans="1:18" x14ac:dyDescent="0.25">
      <c r="A272" s="132">
        <v>1013115</v>
      </c>
      <c r="B272" s="145" t="s">
        <v>359</v>
      </c>
      <c r="C272" s="132">
        <v>3</v>
      </c>
      <c r="D272" s="132">
        <v>10800</v>
      </c>
      <c r="E272" s="186">
        <v>180</v>
      </c>
      <c r="F272" s="132">
        <v>12600</v>
      </c>
      <c r="G272" s="132">
        <v>720</v>
      </c>
      <c r="H272" s="132">
        <v>900</v>
      </c>
      <c r="I272" s="132">
        <v>1</v>
      </c>
      <c r="J272" s="133">
        <v>0.76</v>
      </c>
      <c r="K272" s="133">
        <v>0.62</v>
      </c>
      <c r="L272" s="133">
        <v>0.27</v>
      </c>
      <c r="M272" s="134" t="str">
        <f t="shared" si="4"/>
        <v>P</v>
      </c>
      <c r="N272" s="173" t="s">
        <v>10681</v>
      </c>
      <c r="O272" s="146" t="s">
        <v>1607</v>
      </c>
      <c r="P272" s="146" t="s">
        <v>9559</v>
      </c>
      <c r="Q272" s="147" t="s">
        <v>10519</v>
      </c>
      <c r="R272" s="187">
        <v>2.82</v>
      </c>
    </row>
    <row r="273" spans="1:18" x14ac:dyDescent="0.25">
      <c r="A273" s="135">
        <v>1013117</v>
      </c>
      <c r="B273" s="148" t="s">
        <v>1694</v>
      </c>
      <c r="C273" s="135">
        <v>3</v>
      </c>
      <c r="D273" s="135">
        <v>10800</v>
      </c>
      <c r="E273" s="188">
        <v>180</v>
      </c>
      <c r="F273" s="135">
        <v>12600</v>
      </c>
      <c r="G273" s="135">
        <v>720</v>
      </c>
      <c r="H273" s="135">
        <v>900</v>
      </c>
      <c r="I273" s="135">
        <v>1</v>
      </c>
      <c r="J273" s="136">
        <v>0.81</v>
      </c>
      <c r="K273" s="136">
        <v>0.63</v>
      </c>
      <c r="L273" s="136">
        <v>0.3</v>
      </c>
      <c r="M273" s="137" t="str">
        <f t="shared" si="4"/>
        <v>P</v>
      </c>
      <c r="N273" s="174" t="s">
        <v>10681</v>
      </c>
      <c r="O273" s="149" t="s">
        <v>1607</v>
      </c>
      <c r="P273" s="149" t="s">
        <v>9559</v>
      </c>
      <c r="Q273" s="150" t="s">
        <v>10519</v>
      </c>
      <c r="R273" s="189">
        <v>2.67</v>
      </c>
    </row>
    <row r="274" spans="1:18" x14ac:dyDescent="0.25">
      <c r="A274" s="132">
        <v>1013118</v>
      </c>
      <c r="B274" s="145" t="s">
        <v>1477</v>
      </c>
      <c r="C274" s="132">
        <v>3</v>
      </c>
      <c r="D274" s="132">
        <v>10800</v>
      </c>
      <c r="E274" s="186">
        <v>180</v>
      </c>
      <c r="F274" s="132">
        <v>12600</v>
      </c>
      <c r="G274" s="132">
        <v>720</v>
      </c>
      <c r="H274" s="132">
        <v>900</v>
      </c>
      <c r="I274" s="132">
        <v>1</v>
      </c>
      <c r="J274" s="133">
        <v>0.81</v>
      </c>
      <c r="K274" s="133">
        <v>0.63</v>
      </c>
      <c r="L274" s="133">
        <v>0.35</v>
      </c>
      <c r="M274" s="134" t="str">
        <f t="shared" si="4"/>
        <v>P</v>
      </c>
      <c r="N274" s="173" t="s">
        <v>10681</v>
      </c>
      <c r="O274" s="146" t="s">
        <v>1607</v>
      </c>
      <c r="P274" s="146" t="s">
        <v>9559</v>
      </c>
      <c r="Q274" s="147" t="s">
        <v>10519</v>
      </c>
      <c r="R274" s="187">
        <v>2.7</v>
      </c>
    </row>
    <row r="275" spans="1:18" x14ac:dyDescent="0.25">
      <c r="A275" s="135">
        <v>1013121</v>
      </c>
      <c r="B275" s="148" t="s">
        <v>1695</v>
      </c>
      <c r="C275" s="135">
        <v>3</v>
      </c>
      <c r="D275" s="135">
        <v>10800</v>
      </c>
      <c r="E275" s="188">
        <v>180</v>
      </c>
      <c r="F275" s="135">
        <v>12600</v>
      </c>
      <c r="G275" s="135">
        <v>720</v>
      </c>
      <c r="H275" s="135">
        <v>900</v>
      </c>
      <c r="I275" s="135">
        <v>1</v>
      </c>
      <c r="J275" s="136">
        <v>0.81</v>
      </c>
      <c r="K275" s="136">
        <v>0.69</v>
      </c>
      <c r="L275" s="136">
        <v>0.25</v>
      </c>
      <c r="M275" s="137" t="str">
        <f t="shared" si="4"/>
        <v>P</v>
      </c>
      <c r="N275" s="174" t="s">
        <v>10681</v>
      </c>
      <c r="O275" s="149" t="s">
        <v>1607</v>
      </c>
      <c r="P275" s="149" t="s">
        <v>9559</v>
      </c>
      <c r="Q275" s="150" t="s">
        <v>10519</v>
      </c>
      <c r="R275" s="189">
        <v>2.82</v>
      </c>
    </row>
    <row r="276" spans="1:18" x14ac:dyDescent="0.25">
      <c r="A276" s="132">
        <v>1013124</v>
      </c>
      <c r="B276" s="145" t="s">
        <v>354</v>
      </c>
      <c r="C276" s="132">
        <v>3</v>
      </c>
      <c r="D276" s="132">
        <v>10800</v>
      </c>
      <c r="E276" s="186">
        <v>180</v>
      </c>
      <c r="F276" s="132">
        <v>12600</v>
      </c>
      <c r="G276" s="132">
        <v>720</v>
      </c>
      <c r="H276" s="132">
        <v>900</v>
      </c>
      <c r="I276" s="132">
        <v>1</v>
      </c>
      <c r="J276" s="133">
        <v>0.84</v>
      </c>
      <c r="K276" s="133">
        <v>0.63</v>
      </c>
      <c r="L276" s="133">
        <v>0.25</v>
      </c>
      <c r="M276" s="134" t="str">
        <f t="shared" si="4"/>
        <v>P</v>
      </c>
      <c r="N276" s="173" t="s">
        <v>10681</v>
      </c>
      <c r="O276" s="146" t="s">
        <v>1607</v>
      </c>
      <c r="P276" s="146" t="s">
        <v>9559</v>
      </c>
      <c r="Q276" s="147" t="s">
        <v>10519</v>
      </c>
      <c r="R276" s="187">
        <v>2.8499999999999996</v>
      </c>
    </row>
    <row r="277" spans="1:18" x14ac:dyDescent="0.25">
      <c r="A277" s="135">
        <v>1013127</v>
      </c>
      <c r="B277" s="148" t="s">
        <v>1478</v>
      </c>
      <c r="C277" s="135">
        <v>3</v>
      </c>
      <c r="D277" s="135">
        <v>10800</v>
      </c>
      <c r="E277" s="188">
        <v>180</v>
      </c>
      <c r="F277" s="135">
        <v>12600</v>
      </c>
      <c r="G277" s="135">
        <v>720</v>
      </c>
      <c r="H277" s="135">
        <v>900</v>
      </c>
      <c r="I277" s="135">
        <v>1</v>
      </c>
      <c r="J277" s="136">
        <v>0.84</v>
      </c>
      <c r="K277" s="136">
        <v>0.63</v>
      </c>
      <c r="L277" s="136">
        <v>0.35</v>
      </c>
      <c r="M277" s="137" t="str">
        <f t="shared" si="4"/>
        <v>P</v>
      </c>
      <c r="N277" s="174" t="s">
        <v>10681</v>
      </c>
      <c r="O277" s="149" t="s">
        <v>1607</v>
      </c>
      <c r="P277" s="149" t="s">
        <v>9559</v>
      </c>
      <c r="Q277" s="150" t="s">
        <v>10519</v>
      </c>
      <c r="R277" s="189">
        <v>2.7</v>
      </c>
    </row>
    <row r="278" spans="1:18" x14ac:dyDescent="0.25">
      <c r="A278" s="132">
        <v>1013129</v>
      </c>
      <c r="B278" s="145" t="s">
        <v>1479</v>
      </c>
      <c r="C278" s="132">
        <v>3</v>
      </c>
      <c r="D278" s="132">
        <v>10800</v>
      </c>
      <c r="E278" s="186">
        <v>180</v>
      </c>
      <c r="F278" s="132">
        <v>12600</v>
      </c>
      <c r="G278" s="132">
        <v>720</v>
      </c>
      <c r="H278" s="132">
        <v>900</v>
      </c>
      <c r="I278" s="132">
        <v>1</v>
      </c>
      <c r="J278" s="133">
        <v>0.77</v>
      </c>
      <c r="K278" s="133">
        <v>0.63</v>
      </c>
      <c r="L278" s="133">
        <v>0.25</v>
      </c>
      <c r="M278" s="134" t="str">
        <f t="shared" si="4"/>
        <v>P</v>
      </c>
      <c r="N278" s="173" t="s">
        <v>10681</v>
      </c>
      <c r="O278" s="146" t="s">
        <v>1607</v>
      </c>
      <c r="P278" s="146" t="s">
        <v>9559</v>
      </c>
      <c r="Q278" s="147" t="s">
        <v>10519</v>
      </c>
      <c r="R278" s="187">
        <v>2.7</v>
      </c>
    </row>
    <row r="279" spans="1:18" x14ac:dyDescent="0.25">
      <c r="A279" s="135">
        <v>1013246</v>
      </c>
      <c r="B279" s="148" t="s">
        <v>1696</v>
      </c>
      <c r="C279" s="135">
        <v>6</v>
      </c>
      <c r="D279" s="135">
        <v>3360</v>
      </c>
      <c r="E279" s="188">
        <v>24</v>
      </c>
      <c r="F279" s="135">
        <v>4320</v>
      </c>
      <c r="G279" s="135">
        <v>192</v>
      </c>
      <c r="H279" s="135">
        <v>216</v>
      </c>
      <c r="I279" s="135">
        <v>1</v>
      </c>
      <c r="J279" s="136">
        <v>0.73</v>
      </c>
      <c r="K279" s="136">
        <v>0.47</v>
      </c>
      <c r="L279" s="136">
        <v>0.7</v>
      </c>
      <c r="M279" s="137" t="str">
        <f t="shared" si="4"/>
        <v>P</v>
      </c>
      <c r="N279" s="172" t="s">
        <v>10681</v>
      </c>
      <c r="O279" s="149" t="s">
        <v>1506</v>
      </c>
      <c r="P279" s="149" t="s">
        <v>9409</v>
      </c>
      <c r="Q279" s="150" t="s">
        <v>10106</v>
      </c>
      <c r="R279" s="189">
        <v>2.2800000000000002</v>
      </c>
    </row>
    <row r="280" spans="1:18" x14ac:dyDescent="0.25">
      <c r="A280" s="132">
        <v>1013262</v>
      </c>
      <c r="B280" s="145" t="s">
        <v>1697</v>
      </c>
      <c r="C280" s="132">
        <v>6</v>
      </c>
      <c r="D280" s="132">
        <v>3360</v>
      </c>
      <c r="E280" s="186">
        <v>24</v>
      </c>
      <c r="F280" s="132">
        <v>4320</v>
      </c>
      <c r="G280" s="132">
        <v>192</v>
      </c>
      <c r="H280" s="132">
        <v>216</v>
      </c>
      <c r="I280" s="132">
        <v>1</v>
      </c>
      <c r="J280" s="133">
        <v>0.74</v>
      </c>
      <c r="K280" s="133">
        <v>0.48</v>
      </c>
      <c r="L280" s="133">
        <v>0.7</v>
      </c>
      <c r="M280" s="134" t="str">
        <f t="shared" si="4"/>
        <v>P</v>
      </c>
      <c r="N280" s="173" t="s">
        <v>10681</v>
      </c>
      <c r="O280" s="146" t="s">
        <v>1506</v>
      </c>
      <c r="P280" s="146" t="s">
        <v>9409</v>
      </c>
      <c r="Q280" s="147" t="s">
        <v>10106</v>
      </c>
      <c r="R280" s="187">
        <v>2.2800000000000002</v>
      </c>
    </row>
    <row r="281" spans="1:18" x14ac:dyDescent="0.25">
      <c r="A281" s="135">
        <v>1013311</v>
      </c>
      <c r="B281" s="148" t="s">
        <v>1699</v>
      </c>
      <c r="C281" s="135">
        <v>6</v>
      </c>
      <c r="D281" s="135">
        <v>3360</v>
      </c>
      <c r="E281" s="188">
        <v>24</v>
      </c>
      <c r="F281" s="135">
        <v>4320</v>
      </c>
      <c r="G281" s="135">
        <v>192</v>
      </c>
      <c r="H281" s="135">
        <v>216</v>
      </c>
      <c r="I281" s="135">
        <v>1</v>
      </c>
      <c r="J281" s="136">
        <v>0.73</v>
      </c>
      <c r="K281" s="136">
        <v>0.47</v>
      </c>
      <c r="L281" s="136">
        <v>0.7</v>
      </c>
      <c r="M281" s="137" t="str">
        <f t="shared" si="4"/>
        <v>P</v>
      </c>
      <c r="N281" s="174" t="s">
        <v>10682</v>
      </c>
      <c r="O281" s="149" t="s">
        <v>1506</v>
      </c>
      <c r="P281" s="149" t="s">
        <v>9409</v>
      </c>
      <c r="Q281" s="150" t="s">
        <v>10106</v>
      </c>
      <c r="R281" s="189">
        <v>2.2800000000000002</v>
      </c>
    </row>
    <row r="282" spans="1:18" x14ac:dyDescent="0.25">
      <c r="A282" s="132">
        <v>1013341</v>
      </c>
      <c r="B282" s="145" t="s">
        <v>1700</v>
      </c>
      <c r="C282" s="132">
        <v>6</v>
      </c>
      <c r="D282" s="132">
        <v>3360</v>
      </c>
      <c r="E282" s="186">
        <v>24</v>
      </c>
      <c r="F282" s="132">
        <v>4320</v>
      </c>
      <c r="G282" s="132">
        <v>192</v>
      </c>
      <c r="H282" s="132">
        <v>216</v>
      </c>
      <c r="I282" s="132">
        <v>1</v>
      </c>
      <c r="J282" s="133">
        <v>0.73</v>
      </c>
      <c r="K282" s="133">
        <v>0.47</v>
      </c>
      <c r="L282" s="133">
        <v>0.7</v>
      </c>
      <c r="M282" s="134" t="str">
        <f t="shared" si="4"/>
        <v>P</v>
      </c>
      <c r="N282" s="173" t="s">
        <v>10681</v>
      </c>
      <c r="O282" s="146" t="s">
        <v>1506</v>
      </c>
      <c r="P282" s="146" t="s">
        <v>9409</v>
      </c>
      <c r="Q282" s="147" t="s">
        <v>10106</v>
      </c>
      <c r="R282" s="187">
        <v>1.98</v>
      </c>
    </row>
    <row r="283" spans="1:18" x14ac:dyDescent="0.25">
      <c r="A283" s="135">
        <v>1013355</v>
      </c>
      <c r="B283" s="148" t="s">
        <v>1701</v>
      </c>
      <c r="C283" s="135">
        <v>6</v>
      </c>
      <c r="D283" s="135">
        <v>3360</v>
      </c>
      <c r="E283" s="188">
        <v>24</v>
      </c>
      <c r="F283" s="135">
        <v>4320</v>
      </c>
      <c r="G283" s="135">
        <v>192</v>
      </c>
      <c r="H283" s="135">
        <v>216</v>
      </c>
      <c r="I283" s="135">
        <v>1</v>
      </c>
      <c r="J283" s="136">
        <v>0.72</v>
      </c>
      <c r="K283" s="136">
        <v>0.48</v>
      </c>
      <c r="L283" s="136">
        <v>0.71</v>
      </c>
      <c r="M283" s="137" t="str">
        <f t="shared" si="4"/>
        <v>P</v>
      </c>
      <c r="N283" s="172" t="s">
        <v>10681</v>
      </c>
      <c r="O283" s="149" t="s">
        <v>1506</v>
      </c>
      <c r="P283" s="149" t="s">
        <v>9409</v>
      </c>
      <c r="Q283" s="150" t="s">
        <v>10106</v>
      </c>
      <c r="R283" s="189">
        <v>1.98</v>
      </c>
    </row>
    <row r="284" spans="1:18" x14ac:dyDescent="0.25">
      <c r="A284" s="132">
        <v>1013356</v>
      </c>
      <c r="B284" s="145" t="s">
        <v>1702</v>
      </c>
      <c r="C284" s="132">
        <v>6</v>
      </c>
      <c r="D284" s="132">
        <v>3360</v>
      </c>
      <c r="E284" s="186">
        <v>24</v>
      </c>
      <c r="F284" s="132">
        <v>4320</v>
      </c>
      <c r="G284" s="132">
        <v>192</v>
      </c>
      <c r="H284" s="132">
        <v>216</v>
      </c>
      <c r="I284" s="132">
        <v>1</v>
      </c>
      <c r="J284" s="133">
        <v>0.73</v>
      </c>
      <c r="K284" s="133">
        <v>0.47</v>
      </c>
      <c r="L284" s="133">
        <v>0.7</v>
      </c>
      <c r="M284" s="134" t="str">
        <f t="shared" si="4"/>
        <v>P</v>
      </c>
      <c r="N284" s="173" t="s">
        <v>10681</v>
      </c>
      <c r="O284" s="146" t="s">
        <v>1506</v>
      </c>
      <c r="P284" s="146" t="s">
        <v>9409</v>
      </c>
      <c r="Q284" s="147" t="s">
        <v>10106</v>
      </c>
      <c r="R284" s="187">
        <v>1.98</v>
      </c>
    </row>
    <row r="285" spans="1:18" x14ac:dyDescent="0.25">
      <c r="A285" s="135">
        <v>1013371</v>
      </c>
      <c r="B285" s="148" t="s">
        <v>1703</v>
      </c>
      <c r="C285" s="135">
        <v>6</v>
      </c>
      <c r="D285" s="135">
        <v>3360</v>
      </c>
      <c r="E285" s="188">
        <v>24</v>
      </c>
      <c r="F285" s="135">
        <v>4320</v>
      </c>
      <c r="G285" s="135">
        <v>192</v>
      </c>
      <c r="H285" s="135">
        <v>216</v>
      </c>
      <c r="I285" s="135">
        <v>1</v>
      </c>
      <c r="J285" s="136">
        <v>0.73</v>
      </c>
      <c r="K285" s="136">
        <v>0.47</v>
      </c>
      <c r="L285" s="136">
        <v>0.7</v>
      </c>
      <c r="M285" s="137" t="str">
        <f t="shared" si="4"/>
        <v>P</v>
      </c>
      <c r="N285" s="172" t="s">
        <v>10682</v>
      </c>
      <c r="O285" s="149" t="s">
        <v>1506</v>
      </c>
      <c r="P285" s="149" t="s">
        <v>9409</v>
      </c>
      <c r="Q285" s="150" t="s">
        <v>10106</v>
      </c>
      <c r="R285" s="189">
        <v>1.98</v>
      </c>
    </row>
    <row r="286" spans="1:18" x14ac:dyDescent="0.25">
      <c r="A286" s="132">
        <v>1013390</v>
      </c>
      <c r="B286" s="145" t="s">
        <v>1704</v>
      </c>
      <c r="C286" s="132">
        <v>6</v>
      </c>
      <c r="D286" s="132">
        <v>3360</v>
      </c>
      <c r="E286" s="186">
        <v>24</v>
      </c>
      <c r="F286" s="132">
        <v>4320</v>
      </c>
      <c r="G286" s="132">
        <v>192</v>
      </c>
      <c r="H286" s="132">
        <v>216</v>
      </c>
      <c r="I286" s="132">
        <v>1</v>
      </c>
      <c r="J286" s="133">
        <v>0.74</v>
      </c>
      <c r="K286" s="133">
        <v>0.48</v>
      </c>
      <c r="L286" s="133">
        <v>0.7</v>
      </c>
      <c r="M286" s="134" t="str">
        <f t="shared" si="4"/>
        <v>P</v>
      </c>
      <c r="N286" s="171" t="s">
        <v>10681</v>
      </c>
      <c r="O286" s="146" t="s">
        <v>1506</v>
      </c>
      <c r="P286" s="146" t="s">
        <v>9409</v>
      </c>
      <c r="Q286" s="147" t="s">
        <v>10106</v>
      </c>
      <c r="R286" s="187">
        <v>1.98</v>
      </c>
    </row>
    <row r="287" spans="1:18" x14ac:dyDescent="0.25">
      <c r="A287" s="135">
        <v>1013442</v>
      </c>
      <c r="B287" s="148" t="s">
        <v>905</v>
      </c>
      <c r="C287" s="135">
        <v>2000</v>
      </c>
      <c r="D287" s="135">
        <v>157</v>
      </c>
      <c r="E287" s="188" t="s">
        <v>21</v>
      </c>
      <c r="F287" s="135" t="s">
        <v>20</v>
      </c>
      <c r="G287" s="135">
        <v>22</v>
      </c>
      <c r="H287" s="135">
        <v>40</v>
      </c>
      <c r="I287" s="135">
        <v>2</v>
      </c>
      <c r="J287" s="136">
        <v>1.66</v>
      </c>
      <c r="K287" s="136">
        <v>1.5</v>
      </c>
      <c r="L287" s="136">
        <v>1.01</v>
      </c>
      <c r="M287" s="137" t="str">
        <f t="shared" si="4"/>
        <v>P</v>
      </c>
      <c r="N287" s="172" t="s">
        <v>10682</v>
      </c>
      <c r="O287" s="149" t="s">
        <v>1506</v>
      </c>
      <c r="P287" s="149" t="s">
        <v>9422</v>
      </c>
      <c r="Q287" s="150" t="s">
        <v>10519</v>
      </c>
      <c r="R287" s="189">
        <v>40</v>
      </c>
    </row>
    <row r="288" spans="1:18" x14ac:dyDescent="0.25">
      <c r="A288" s="132">
        <v>1013474</v>
      </c>
      <c r="B288" s="145" t="s">
        <v>1705</v>
      </c>
      <c r="C288" s="132">
        <v>5</v>
      </c>
      <c r="D288" s="132">
        <v>200</v>
      </c>
      <c r="E288" s="186" t="s">
        <v>21</v>
      </c>
      <c r="F288" s="132" t="s">
        <v>20</v>
      </c>
      <c r="G288" s="132">
        <v>20</v>
      </c>
      <c r="H288" s="132" t="s">
        <v>20</v>
      </c>
      <c r="I288" s="132">
        <v>2</v>
      </c>
      <c r="J288" s="133">
        <v>1.68</v>
      </c>
      <c r="K288" s="133">
        <v>1.5</v>
      </c>
      <c r="L288" s="133">
        <v>1.02</v>
      </c>
      <c r="M288" s="134" t="str">
        <f t="shared" si="4"/>
        <v>P</v>
      </c>
      <c r="N288" s="173" t="s">
        <v>10682</v>
      </c>
      <c r="O288" s="146" t="s">
        <v>1506</v>
      </c>
      <c r="P288" s="146" t="s">
        <v>9422</v>
      </c>
      <c r="Q288" s="147" t="s">
        <v>10519</v>
      </c>
      <c r="R288" s="187">
        <v>7.8000000000000007</v>
      </c>
    </row>
    <row r="289" spans="1:18" x14ac:dyDescent="0.25">
      <c r="A289" s="135">
        <v>1013527</v>
      </c>
      <c r="B289" s="148" t="s">
        <v>1706</v>
      </c>
      <c r="C289" s="135">
        <v>100</v>
      </c>
      <c r="D289" s="135" t="s">
        <v>20</v>
      </c>
      <c r="E289" s="188" t="s">
        <v>20</v>
      </c>
      <c r="F289" s="135" t="s">
        <v>20</v>
      </c>
      <c r="G289" s="135" t="s">
        <v>20</v>
      </c>
      <c r="H289" s="135" t="s">
        <v>20</v>
      </c>
      <c r="I289" s="135" t="s">
        <v>20</v>
      </c>
      <c r="J289" s="136">
        <v>0.9</v>
      </c>
      <c r="K289" s="136">
        <v>3</v>
      </c>
      <c r="L289" s="136">
        <v>0.55000000000000004</v>
      </c>
      <c r="M289" s="137" t="str">
        <f t="shared" si="4"/>
        <v>P</v>
      </c>
      <c r="N289" s="174" t="s">
        <v>10682</v>
      </c>
      <c r="O289" s="149" t="s">
        <v>1818</v>
      </c>
      <c r="P289" s="149" t="s">
        <v>9570</v>
      </c>
      <c r="Q289" s="150" t="s">
        <v>10519</v>
      </c>
      <c r="R289" s="189">
        <v>0</v>
      </c>
    </row>
    <row r="290" spans="1:18" x14ac:dyDescent="0.25">
      <c r="A290" s="132">
        <v>1013552</v>
      </c>
      <c r="B290" s="145" t="s">
        <v>1707</v>
      </c>
      <c r="C290" s="132">
        <v>6</v>
      </c>
      <c r="D290" s="132">
        <v>3360</v>
      </c>
      <c r="E290" s="186">
        <v>24</v>
      </c>
      <c r="F290" s="132">
        <v>4320</v>
      </c>
      <c r="G290" s="132">
        <v>192</v>
      </c>
      <c r="H290" s="132">
        <v>216</v>
      </c>
      <c r="I290" s="132">
        <v>1</v>
      </c>
      <c r="J290" s="133">
        <v>0.73</v>
      </c>
      <c r="K290" s="133">
        <v>0.47</v>
      </c>
      <c r="L290" s="133">
        <v>0.7</v>
      </c>
      <c r="M290" s="134" t="str">
        <f t="shared" si="4"/>
        <v>P</v>
      </c>
      <c r="N290" s="173" t="s">
        <v>10681</v>
      </c>
      <c r="O290" s="146" t="s">
        <v>1506</v>
      </c>
      <c r="P290" s="146" t="s">
        <v>9409</v>
      </c>
      <c r="Q290" s="147" t="s">
        <v>10519</v>
      </c>
      <c r="R290" s="187">
        <v>2.04</v>
      </c>
    </row>
    <row r="291" spans="1:18" x14ac:dyDescent="0.25">
      <c r="A291" s="135">
        <v>1013553</v>
      </c>
      <c r="B291" s="148" t="s">
        <v>1708</v>
      </c>
      <c r="C291" s="135">
        <v>6</v>
      </c>
      <c r="D291" s="135">
        <v>3360</v>
      </c>
      <c r="E291" s="188">
        <v>24</v>
      </c>
      <c r="F291" s="135">
        <v>4320</v>
      </c>
      <c r="G291" s="135">
        <v>192</v>
      </c>
      <c r="H291" s="135">
        <v>216</v>
      </c>
      <c r="I291" s="135">
        <v>1</v>
      </c>
      <c r="J291" s="136">
        <v>0.73</v>
      </c>
      <c r="K291" s="136">
        <v>0.47</v>
      </c>
      <c r="L291" s="136">
        <v>0.7</v>
      </c>
      <c r="M291" s="137" t="str">
        <f t="shared" si="4"/>
        <v>P</v>
      </c>
      <c r="N291" s="172" t="s">
        <v>10681</v>
      </c>
      <c r="O291" s="149" t="s">
        <v>1506</v>
      </c>
      <c r="P291" s="149" t="s">
        <v>9409</v>
      </c>
      <c r="Q291" s="150" t="s">
        <v>10519</v>
      </c>
      <c r="R291" s="189">
        <v>2.04</v>
      </c>
    </row>
    <row r="292" spans="1:18" x14ac:dyDescent="0.25">
      <c r="A292" s="132">
        <v>1013632</v>
      </c>
      <c r="B292" s="145" t="s">
        <v>1709</v>
      </c>
      <c r="C292" s="132">
        <v>6</v>
      </c>
      <c r="D292" s="132">
        <v>3360</v>
      </c>
      <c r="E292" s="186">
        <v>24</v>
      </c>
      <c r="F292" s="132">
        <v>4320</v>
      </c>
      <c r="G292" s="132">
        <v>192</v>
      </c>
      <c r="H292" s="132">
        <v>216</v>
      </c>
      <c r="I292" s="132">
        <v>1</v>
      </c>
      <c r="J292" s="133">
        <v>0.72</v>
      </c>
      <c r="K292" s="133">
        <v>0.48</v>
      </c>
      <c r="L292" s="133">
        <v>0.69</v>
      </c>
      <c r="M292" s="134" t="str">
        <f t="shared" si="4"/>
        <v>P</v>
      </c>
      <c r="N292" s="173" t="s">
        <v>10681</v>
      </c>
      <c r="O292" s="146" t="s">
        <v>1506</v>
      </c>
      <c r="P292" s="146" t="s">
        <v>9409</v>
      </c>
      <c r="Q292" s="147" t="s">
        <v>10519</v>
      </c>
      <c r="R292" s="187">
        <v>2.04</v>
      </c>
    </row>
    <row r="293" spans="1:18" x14ac:dyDescent="0.25">
      <c r="A293" s="135">
        <v>1013635</v>
      </c>
      <c r="B293" s="148" t="s">
        <v>1710</v>
      </c>
      <c r="C293" s="135">
        <v>6</v>
      </c>
      <c r="D293" s="135">
        <v>3360</v>
      </c>
      <c r="E293" s="188">
        <v>24</v>
      </c>
      <c r="F293" s="135">
        <v>4320</v>
      </c>
      <c r="G293" s="135">
        <v>192</v>
      </c>
      <c r="H293" s="135">
        <v>216</v>
      </c>
      <c r="I293" s="135">
        <v>1</v>
      </c>
      <c r="J293" s="136">
        <v>0.73</v>
      </c>
      <c r="K293" s="136">
        <v>0.47</v>
      </c>
      <c r="L293" s="136">
        <v>0.7</v>
      </c>
      <c r="M293" s="137" t="str">
        <f t="shared" si="4"/>
        <v>P</v>
      </c>
      <c r="N293" s="174" t="s">
        <v>10682</v>
      </c>
      <c r="O293" s="149" t="s">
        <v>1506</v>
      </c>
      <c r="P293" s="149" t="s">
        <v>9409</v>
      </c>
      <c r="Q293" s="150" t="s">
        <v>10106</v>
      </c>
      <c r="R293" s="189">
        <v>1.98</v>
      </c>
    </row>
    <row r="294" spans="1:18" x14ac:dyDescent="0.25">
      <c r="A294" s="132">
        <v>1013638</v>
      </c>
      <c r="B294" s="145" t="s">
        <v>1711</v>
      </c>
      <c r="C294" s="132">
        <v>6</v>
      </c>
      <c r="D294" s="132">
        <v>3360</v>
      </c>
      <c r="E294" s="186">
        <v>24</v>
      </c>
      <c r="F294" s="132">
        <v>4320</v>
      </c>
      <c r="G294" s="132">
        <v>192</v>
      </c>
      <c r="H294" s="132">
        <v>216</v>
      </c>
      <c r="I294" s="132">
        <v>1</v>
      </c>
      <c r="J294" s="133">
        <v>0.73</v>
      </c>
      <c r="K294" s="133">
        <v>0.47</v>
      </c>
      <c r="L294" s="133">
        <v>0.7</v>
      </c>
      <c r="M294" s="134" t="str">
        <f t="shared" si="4"/>
        <v>P</v>
      </c>
      <c r="N294" s="173" t="s">
        <v>10681</v>
      </c>
      <c r="O294" s="146" t="s">
        <v>1506</v>
      </c>
      <c r="P294" s="146" t="s">
        <v>9409</v>
      </c>
      <c r="Q294" s="147" t="s">
        <v>10106</v>
      </c>
      <c r="R294" s="187">
        <v>2.04</v>
      </c>
    </row>
    <row r="295" spans="1:18" x14ac:dyDescent="0.25">
      <c r="A295" s="135">
        <v>1013639</v>
      </c>
      <c r="B295" s="148" t="s">
        <v>1712</v>
      </c>
      <c r="C295" s="135">
        <v>6</v>
      </c>
      <c r="D295" s="135">
        <v>3360</v>
      </c>
      <c r="E295" s="188">
        <v>24</v>
      </c>
      <c r="F295" s="135">
        <v>4320</v>
      </c>
      <c r="G295" s="135">
        <v>192</v>
      </c>
      <c r="H295" s="135">
        <v>216</v>
      </c>
      <c r="I295" s="135">
        <v>1</v>
      </c>
      <c r="J295" s="136">
        <v>0.74</v>
      </c>
      <c r="K295" s="136">
        <v>0.48</v>
      </c>
      <c r="L295" s="136">
        <v>0.7</v>
      </c>
      <c r="M295" s="137" t="str">
        <f t="shared" si="4"/>
        <v>P</v>
      </c>
      <c r="N295" s="172" t="s">
        <v>10681</v>
      </c>
      <c r="O295" s="149" t="s">
        <v>1506</v>
      </c>
      <c r="P295" s="149" t="s">
        <v>9409</v>
      </c>
      <c r="Q295" s="150" t="s">
        <v>10106</v>
      </c>
      <c r="R295" s="189">
        <v>2.04</v>
      </c>
    </row>
    <row r="296" spans="1:18" x14ac:dyDescent="0.25">
      <c r="A296" s="132">
        <v>1013644</v>
      </c>
      <c r="B296" s="145" t="s">
        <v>1713</v>
      </c>
      <c r="C296" s="132">
        <v>6</v>
      </c>
      <c r="D296" s="132">
        <v>3360</v>
      </c>
      <c r="E296" s="186">
        <v>24</v>
      </c>
      <c r="F296" s="132">
        <v>4320</v>
      </c>
      <c r="G296" s="132">
        <v>192</v>
      </c>
      <c r="H296" s="132">
        <v>216</v>
      </c>
      <c r="I296" s="132">
        <v>1</v>
      </c>
      <c r="J296" s="133">
        <v>0.73</v>
      </c>
      <c r="K296" s="133">
        <v>0.47</v>
      </c>
      <c r="L296" s="133">
        <v>0.7</v>
      </c>
      <c r="M296" s="134" t="str">
        <f t="shared" si="4"/>
        <v>P</v>
      </c>
      <c r="N296" s="173" t="s">
        <v>10681</v>
      </c>
      <c r="O296" s="146" t="s">
        <v>1506</v>
      </c>
      <c r="P296" s="146" t="s">
        <v>9409</v>
      </c>
      <c r="Q296" s="147" t="s">
        <v>10106</v>
      </c>
      <c r="R296" s="187">
        <v>2.4000000000000004</v>
      </c>
    </row>
    <row r="297" spans="1:18" x14ac:dyDescent="0.25">
      <c r="A297" s="135">
        <v>1013645</v>
      </c>
      <c r="B297" s="148" t="s">
        <v>1714</v>
      </c>
      <c r="C297" s="135">
        <v>6</v>
      </c>
      <c r="D297" s="135">
        <v>3360</v>
      </c>
      <c r="E297" s="188">
        <v>24</v>
      </c>
      <c r="F297" s="135">
        <v>4320</v>
      </c>
      <c r="G297" s="135">
        <v>192</v>
      </c>
      <c r="H297" s="135">
        <v>216</v>
      </c>
      <c r="I297" s="135">
        <v>1</v>
      </c>
      <c r="J297" s="136">
        <v>0.73</v>
      </c>
      <c r="K297" s="136">
        <v>0.47</v>
      </c>
      <c r="L297" s="136">
        <v>0.7</v>
      </c>
      <c r="M297" s="137" t="str">
        <f t="shared" si="4"/>
        <v>P</v>
      </c>
      <c r="N297" s="174" t="s">
        <v>10682</v>
      </c>
      <c r="O297" s="149" t="s">
        <v>1506</v>
      </c>
      <c r="P297" s="149" t="s">
        <v>9409</v>
      </c>
      <c r="Q297" s="150" t="s">
        <v>10106</v>
      </c>
      <c r="R297" s="189">
        <v>2.4000000000000004</v>
      </c>
    </row>
    <row r="298" spans="1:18" x14ac:dyDescent="0.25">
      <c r="A298" s="132">
        <v>1013646</v>
      </c>
      <c r="B298" s="145" t="s">
        <v>1715</v>
      </c>
      <c r="C298" s="132">
        <v>6</v>
      </c>
      <c r="D298" s="132">
        <v>3360</v>
      </c>
      <c r="E298" s="186">
        <v>24</v>
      </c>
      <c r="F298" s="132">
        <v>4320</v>
      </c>
      <c r="G298" s="132">
        <v>192</v>
      </c>
      <c r="H298" s="132">
        <v>216</v>
      </c>
      <c r="I298" s="132">
        <v>1</v>
      </c>
      <c r="J298" s="133">
        <v>0.74</v>
      </c>
      <c r="K298" s="133">
        <v>0.48</v>
      </c>
      <c r="L298" s="133">
        <v>0.7</v>
      </c>
      <c r="M298" s="134" t="str">
        <f t="shared" si="4"/>
        <v>P</v>
      </c>
      <c r="N298" s="173" t="s">
        <v>10681</v>
      </c>
      <c r="O298" s="146" t="s">
        <v>1506</v>
      </c>
      <c r="P298" s="146" t="s">
        <v>9409</v>
      </c>
      <c r="Q298" s="147" t="s">
        <v>10106</v>
      </c>
      <c r="R298" s="187">
        <v>2.4000000000000004</v>
      </c>
    </row>
    <row r="299" spans="1:18" x14ac:dyDescent="0.25">
      <c r="A299" s="135">
        <v>1013647</v>
      </c>
      <c r="B299" s="148" t="s">
        <v>1716</v>
      </c>
      <c r="C299" s="135">
        <v>6</v>
      </c>
      <c r="D299" s="135">
        <v>3360</v>
      </c>
      <c r="E299" s="188">
        <v>24</v>
      </c>
      <c r="F299" s="135">
        <v>4320</v>
      </c>
      <c r="G299" s="135">
        <v>192</v>
      </c>
      <c r="H299" s="135">
        <v>216</v>
      </c>
      <c r="I299" s="135">
        <v>1</v>
      </c>
      <c r="J299" s="136">
        <v>0.74</v>
      </c>
      <c r="K299" s="136">
        <v>0.48</v>
      </c>
      <c r="L299" s="136">
        <v>0.7</v>
      </c>
      <c r="M299" s="137" t="str">
        <f t="shared" si="4"/>
        <v>P</v>
      </c>
      <c r="N299" s="172" t="s">
        <v>10681</v>
      </c>
      <c r="O299" s="149" t="s">
        <v>1506</v>
      </c>
      <c r="P299" s="149" t="s">
        <v>9409</v>
      </c>
      <c r="Q299" s="150" t="s">
        <v>10519</v>
      </c>
      <c r="R299" s="189">
        <v>2.16</v>
      </c>
    </row>
    <row r="300" spans="1:18" x14ac:dyDescent="0.25">
      <c r="A300" s="132">
        <v>1013648</v>
      </c>
      <c r="B300" s="145" t="s">
        <v>1717</v>
      </c>
      <c r="C300" s="132">
        <v>6</v>
      </c>
      <c r="D300" s="132">
        <v>3360</v>
      </c>
      <c r="E300" s="186">
        <v>24</v>
      </c>
      <c r="F300" s="132">
        <v>4320</v>
      </c>
      <c r="G300" s="132">
        <v>192</v>
      </c>
      <c r="H300" s="132">
        <v>216</v>
      </c>
      <c r="I300" s="132">
        <v>1</v>
      </c>
      <c r="J300" s="133">
        <v>0.73</v>
      </c>
      <c r="K300" s="133">
        <v>0.47</v>
      </c>
      <c r="L300" s="133">
        <v>0.7</v>
      </c>
      <c r="M300" s="134" t="str">
        <f t="shared" si="4"/>
        <v>P</v>
      </c>
      <c r="N300" s="171" t="s">
        <v>10681</v>
      </c>
      <c r="O300" s="146" t="s">
        <v>1506</v>
      </c>
      <c r="P300" s="146" t="s">
        <v>9409</v>
      </c>
      <c r="Q300" s="147" t="s">
        <v>10519</v>
      </c>
      <c r="R300" s="187">
        <v>2.16</v>
      </c>
    </row>
    <row r="301" spans="1:18" x14ac:dyDescent="0.25">
      <c r="A301" s="135">
        <v>1013672</v>
      </c>
      <c r="B301" s="148" t="s">
        <v>1718</v>
      </c>
      <c r="C301" s="135">
        <v>6</v>
      </c>
      <c r="D301" s="135">
        <v>3360</v>
      </c>
      <c r="E301" s="188">
        <v>24</v>
      </c>
      <c r="F301" s="135">
        <v>4320</v>
      </c>
      <c r="G301" s="135">
        <v>192</v>
      </c>
      <c r="H301" s="135">
        <v>216</v>
      </c>
      <c r="I301" s="135">
        <v>1</v>
      </c>
      <c r="J301" s="136">
        <v>0.73</v>
      </c>
      <c r="K301" s="136">
        <v>0.47</v>
      </c>
      <c r="L301" s="136">
        <v>0.7</v>
      </c>
      <c r="M301" s="137" t="str">
        <f t="shared" si="4"/>
        <v>P</v>
      </c>
      <c r="N301" s="172" t="s">
        <v>10682</v>
      </c>
      <c r="O301" s="149" t="s">
        <v>1506</v>
      </c>
      <c r="P301" s="149" t="s">
        <v>9409</v>
      </c>
      <c r="Q301" s="150" t="s">
        <v>10519</v>
      </c>
      <c r="R301" s="189">
        <v>2.16</v>
      </c>
    </row>
    <row r="302" spans="1:18" x14ac:dyDescent="0.25">
      <c r="A302" s="132">
        <v>1013706</v>
      </c>
      <c r="B302" s="145" t="s">
        <v>1719</v>
      </c>
      <c r="C302" s="132">
        <v>6</v>
      </c>
      <c r="D302" s="132">
        <v>3360</v>
      </c>
      <c r="E302" s="186">
        <v>24</v>
      </c>
      <c r="F302" s="132">
        <v>4320</v>
      </c>
      <c r="G302" s="132">
        <v>192</v>
      </c>
      <c r="H302" s="132">
        <v>216</v>
      </c>
      <c r="I302" s="132">
        <v>1</v>
      </c>
      <c r="J302" s="133">
        <v>0.73</v>
      </c>
      <c r="K302" s="133">
        <v>0.47</v>
      </c>
      <c r="L302" s="133">
        <v>0.7</v>
      </c>
      <c r="M302" s="134" t="str">
        <f t="shared" si="4"/>
        <v>P</v>
      </c>
      <c r="N302" s="171" t="s">
        <v>10682</v>
      </c>
      <c r="O302" s="146" t="s">
        <v>1506</v>
      </c>
      <c r="P302" s="146" t="s">
        <v>9409</v>
      </c>
      <c r="Q302" s="147" t="s">
        <v>10519</v>
      </c>
      <c r="R302" s="187">
        <v>2.2199999999999998</v>
      </c>
    </row>
    <row r="303" spans="1:18" x14ac:dyDescent="0.25">
      <c r="A303" s="135">
        <v>1013714</v>
      </c>
      <c r="B303" s="148" t="s">
        <v>1720</v>
      </c>
      <c r="C303" s="135">
        <v>1</v>
      </c>
      <c r="D303" s="135" t="s">
        <v>20</v>
      </c>
      <c r="E303" s="188" t="s">
        <v>20</v>
      </c>
      <c r="F303" s="135" t="s">
        <v>20</v>
      </c>
      <c r="G303" s="135" t="s">
        <v>20</v>
      </c>
      <c r="H303" s="135" t="s">
        <v>20</v>
      </c>
      <c r="I303" s="135" t="s">
        <v>20</v>
      </c>
      <c r="J303" s="136">
        <v>1.9</v>
      </c>
      <c r="K303" s="136">
        <v>1.3</v>
      </c>
      <c r="L303" s="136">
        <v>0.3</v>
      </c>
      <c r="M303" s="137" t="str">
        <f t="shared" si="4"/>
        <v>P</v>
      </c>
      <c r="N303" s="174" t="s">
        <v>10682</v>
      </c>
      <c r="O303" s="149" t="s">
        <v>1500</v>
      </c>
      <c r="P303" s="149" t="s">
        <v>9512</v>
      </c>
      <c r="Q303" s="150" t="s">
        <v>10519</v>
      </c>
      <c r="R303" s="189">
        <v>1.04</v>
      </c>
    </row>
    <row r="304" spans="1:18" x14ac:dyDescent="0.25">
      <c r="A304" s="132">
        <v>1013769</v>
      </c>
      <c r="B304" s="145" t="s">
        <v>1721</v>
      </c>
      <c r="C304" s="132">
        <v>3</v>
      </c>
      <c r="D304" s="132" t="s">
        <v>20</v>
      </c>
      <c r="E304" s="186" t="s">
        <v>20</v>
      </c>
      <c r="F304" s="132" t="s">
        <v>20</v>
      </c>
      <c r="G304" s="132" t="s">
        <v>20</v>
      </c>
      <c r="H304" s="132" t="s">
        <v>20</v>
      </c>
      <c r="I304" s="132" t="s">
        <v>20</v>
      </c>
      <c r="J304" s="133">
        <v>2.1</v>
      </c>
      <c r="K304" s="133">
        <v>0.75</v>
      </c>
      <c r="L304" s="133">
        <v>0.2</v>
      </c>
      <c r="M304" s="134" t="str">
        <f t="shared" si="4"/>
        <v>P</v>
      </c>
      <c r="N304" s="173" t="s">
        <v>10682</v>
      </c>
      <c r="O304" s="146" t="s">
        <v>1567</v>
      </c>
      <c r="P304" s="146" t="s">
        <v>9405</v>
      </c>
      <c r="Q304" s="147" t="s">
        <v>10519</v>
      </c>
      <c r="R304" s="187">
        <v>0.48</v>
      </c>
    </row>
    <row r="305" spans="1:18" x14ac:dyDescent="0.25">
      <c r="A305" s="135">
        <v>1013812</v>
      </c>
      <c r="B305" s="148" t="s">
        <v>1722</v>
      </c>
      <c r="C305" s="135">
        <v>6</v>
      </c>
      <c r="D305" s="135">
        <v>3360</v>
      </c>
      <c r="E305" s="188">
        <v>24</v>
      </c>
      <c r="F305" s="135">
        <v>4320</v>
      </c>
      <c r="G305" s="135">
        <v>192</v>
      </c>
      <c r="H305" s="135">
        <v>216</v>
      </c>
      <c r="I305" s="135">
        <v>1</v>
      </c>
      <c r="J305" s="136">
        <v>0.73</v>
      </c>
      <c r="K305" s="136">
        <v>0.47</v>
      </c>
      <c r="L305" s="136">
        <v>0.7</v>
      </c>
      <c r="M305" s="137" t="str">
        <f t="shared" si="4"/>
        <v>P</v>
      </c>
      <c r="N305" s="174" t="s">
        <v>10681</v>
      </c>
      <c r="O305" s="149" t="s">
        <v>1506</v>
      </c>
      <c r="P305" s="149" t="s">
        <v>9409</v>
      </c>
      <c r="Q305" s="150" t="s">
        <v>10519</v>
      </c>
      <c r="R305" s="189">
        <v>2.16</v>
      </c>
    </row>
    <row r="306" spans="1:18" x14ac:dyDescent="0.25">
      <c r="A306" s="132">
        <v>1013813</v>
      </c>
      <c r="B306" s="145" t="s">
        <v>1723</v>
      </c>
      <c r="C306" s="132">
        <v>6</v>
      </c>
      <c r="D306" s="132">
        <v>3360</v>
      </c>
      <c r="E306" s="186">
        <v>24</v>
      </c>
      <c r="F306" s="132">
        <v>4320</v>
      </c>
      <c r="G306" s="132">
        <v>192</v>
      </c>
      <c r="H306" s="132">
        <v>216</v>
      </c>
      <c r="I306" s="132">
        <v>1</v>
      </c>
      <c r="J306" s="133">
        <v>0.74</v>
      </c>
      <c r="K306" s="133">
        <v>0.48</v>
      </c>
      <c r="L306" s="133">
        <v>0.7</v>
      </c>
      <c r="M306" s="134" t="str">
        <f t="shared" si="4"/>
        <v>P</v>
      </c>
      <c r="N306" s="173" t="s">
        <v>10681</v>
      </c>
      <c r="O306" s="146" t="s">
        <v>1506</v>
      </c>
      <c r="P306" s="146" t="s">
        <v>9409</v>
      </c>
      <c r="Q306" s="147" t="s">
        <v>10519</v>
      </c>
      <c r="R306" s="187">
        <v>2.2199999999999998</v>
      </c>
    </row>
    <row r="307" spans="1:18" x14ac:dyDescent="0.25">
      <c r="A307" s="135">
        <v>1013820</v>
      </c>
      <c r="B307" s="148" t="s">
        <v>1724</v>
      </c>
      <c r="C307" s="135">
        <v>6</v>
      </c>
      <c r="D307" s="135">
        <v>3360</v>
      </c>
      <c r="E307" s="188">
        <v>24</v>
      </c>
      <c r="F307" s="135">
        <v>4320</v>
      </c>
      <c r="G307" s="135">
        <v>192</v>
      </c>
      <c r="H307" s="135">
        <v>216</v>
      </c>
      <c r="I307" s="135">
        <v>1</v>
      </c>
      <c r="J307" s="136">
        <v>0.74</v>
      </c>
      <c r="K307" s="136">
        <v>0.49</v>
      </c>
      <c r="L307" s="136">
        <v>0.7</v>
      </c>
      <c r="M307" s="137" t="str">
        <f t="shared" si="4"/>
        <v>P</v>
      </c>
      <c r="N307" s="174" t="s">
        <v>10681</v>
      </c>
      <c r="O307" s="149" t="s">
        <v>1506</v>
      </c>
      <c r="P307" s="149" t="s">
        <v>9409</v>
      </c>
      <c r="Q307" s="150" t="s">
        <v>10106</v>
      </c>
      <c r="R307" s="189">
        <v>2.34</v>
      </c>
    </row>
    <row r="308" spans="1:18" x14ac:dyDescent="0.25">
      <c r="A308" s="132">
        <v>1013915</v>
      </c>
      <c r="B308" s="145" t="s">
        <v>1725</v>
      </c>
      <c r="C308" s="132">
        <v>6</v>
      </c>
      <c r="D308" s="132">
        <v>3360</v>
      </c>
      <c r="E308" s="186">
        <v>24</v>
      </c>
      <c r="F308" s="132">
        <v>4320</v>
      </c>
      <c r="G308" s="132">
        <v>192</v>
      </c>
      <c r="H308" s="132">
        <v>216</v>
      </c>
      <c r="I308" s="132">
        <v>1</v>
      </c>
      <c r="J308" s="133">
        <v>0.73</v>
      </c>
      <c r="K308" s="133">
        <v>0.47</v>
      </c>
      <c r="L308" s="133">
        <v>0.7</v>
      </c>
      <c r="M308" s="134" t="str">
        <f t="shared" si="4"/>
        <v>P</v>
      </c>
      <c r="N308" s="171" t="s">
        <v>10681</v>
      </c>
      <c r="O308" s="146" t="s">
        <v>1506</v>
      </c>
      <c r="P308" s="146" t="s">
        <v>9409</v>
      </c>
      <c r="Q308" s="147" t="s">
        <v>10106</v>
      </c>
      <c r="R308" s="187">
        <v>2.34</v>
      </c>
    </row>
    <row r="309" spans="1:18" x14ac:dyDescent="0.25">
      <c r="A309" s="135">
        <v>1013961</v>
      </c>
      <c r="B309" s="148" t="s">
        <v>1726</v>
      </c>
      <c r="C309" s="135">
        <v>6</v>
      </c>
      <c r="D309" s="135">
        <v>3360</v>
      </c>
      <c r="E309" s="188">
        <v>24</v>
      </c>
      <c r="F309" s="135">
        <v>4320</v>
      </c>
      <c r="G309" s="135">
        <v>192</v>
      </c>
      <c r="H309" s="135">
        <v>216</v>
      </c>
      <c r="I309" s="135">
        <v>1</v>
      </c>
      <c r="J309" s="136">
        <v>0.73</v>
      </c>
      <c r="K309" s="136">
        <v>0.47</v>
      </c>
      <c r="L309" s="136">
        <v>0.7</v>
      </c>
      <c r="M309" s="137" t="str">
        <f t="shared" si="4"/>
        <v>P</v>
      </c>
      <c r="N309" s="174" t="s">
        <v>10681</v>
      </c>
      <c r="O309" s="149" t="s">
        <v>1506</v>
      </c>
      <c r="P309" s="149" t="s">
        <v>9409</v>
      </c>
      <c r="Q309" s="150" t="s">
        <v>10519</v>
      </c>
      <c r="R309" s="189">
        <v>2.2199999999999998</v>
      </c>
    </row>
    <row r="310" spans="1:18" x14ac:dyDescent="0.25">
      <c r="A310" s="132">
        <v>1013967</v>
      </c>
      <c r="B310" s="145" t="s">
        <v>1727</v>
      </c>
      <c r="C310" s="132">
        <v>1</v>
      </c>
      <c r="D310" s="132">
        <v>100</v>
      </c>
      <c r="E310" s="186" t="s">
        <v>21</v>
      </c>
      <c r="F310" s="132" t="s">
        <v>20</v>
      </c>
      <c r="G310" s="132">
        <v>10</v>
      </c>
      <c r="H310" s="132">
        <v>10</v>
      </c>
      <c r="I310" s="132">
        <v>4</v>
      </c>
      <c r="J310" s="133">
        <v>2.7</v>
      </c>
      <c r="K310" s="133">
        <v>1.9</v>
      </c>
      <c r="L310" s="133">
        <v>0.6</v>
      </c>
      <c r="M310" s="134" t="str">
        <f t="shared" si="4"/>
        <v>P</v>
      </c>
      <c r="N310" s="171" t="s">
        <v>10682</v>
      </c>
      <c r="O310" s="146" t="s">
        <v>1506</v>
      </c>
      <c r="P310" s="146" t="s">
        <v>9422</v>
      </c>
      <c r="Q310" s="147" t="s">
        <v>10519</v>
      </c>
      <c r="R310" s="187">
        <v>45.8</v>
      </c>
    </row>
    <row r="311" spans="1:18" x14ac:dyDescent="0.25">
      <c r="A311" s="135">
        <v>1013981</v>
      </c>
      <c r="B311" s="148" t="s">
        <v>1728</v>
      </c>
      <c r="C311" s="135">
        <v>6</v>
      </c>
      <c r="D311" s="135">
        <v>3360</v>
      </c>
      <c r="E311" s="188">
        <v>24</v>
      </c>
      <c r="F311" s="135">
        <v>4320</v>
      </c>
      <c r="G311" s="135">
        <v>192</v>
      </c>
      <c r="H311" s="135">
        <v>216</v>
      </c>
      <c r="I311" s="135">
        <v>1</v>
      </c>
      <c r="J311" s="136">
        <v>0.74</v>
      </c>
      <c r="K311" s="136">
        <v>0.48</v>
      </c>
      <c r="L311" s="136">
        <v>0.7</v>
      </c>
      <c r="M311" s="137" t="str">
        <f t="shared" si="4"/>
        <v>P</v>
      </c>
      <c r="N311" s="174" t="s">
        <v>10681</v>
      </c>
      <c r="O311" s="149" t="s">
        <v>1506</v>
      </c>
      <c r="P311" s="149" t="s">
        <v>9409</v>
      </c>
      <c r="Q311" s="150" t="s">
        <v>10519</v>
      </c>
      <c r="R311" s="189">
        <v>2.2199999999999998</v>
      </c>
    </row>
    <row r="312" spans="1:18" x14ac:dyDescent="0.25">
      <c r="A312" s="132">
        <v>1013986</v>
      </c>
      <c r="B312" s="145" t="s">
        <v>1729</v>
      </c>
      <c r="C312" s="132">
        <v>30</v>
      </c>
      <c r="D312" s="132">
        <v>200</v>
      </c>
      <c r="E312" s="186" t="s">
        <v>21</v>
      </c>
      <c r="F312" s="132">
        <v>200</v>
      </c>
      <c r="G312" s="132">
        <v>9</v>
      </c>
      <c r="H312" s="132">
        <v>9</v>
      </c>
      <c r="I312" s="132">
        <v>2</v>
      </c>
      <c r="J312" s="133">
        <v>2.86</v>
      </c>
      <c r="K312" s="133">
        <v>1.96</v>
      </c>
      <c r="L312" s="133">
        <v>1.1599999999999999</v>
      </c>
      <c r="M312" s="134" t="str">
        <f t="shared" si="4"/>
        <v>P</v>
      </c>
      <c r="N312" s="173" t="s">
        <v>10682</v>
      </c>
      <c r="O312" s="146" t="s">
        <v>1506</v>
      </c>
      <c r="P312" s="146" t="s">
        <v>9422</v>
      </c>
      <c r="Q312" s="147" t="s">
        <v>10519</v>
      </c>
      <c r="R312" s="187">
        <v>24.9</v>
      </c>
    </row>
    <row r="313" spans="1:18" x14ac:dyDescent="0.25">
      <c r="A313" s="135">
        <v>1013995</v>
      </c>
      <c r="B313" s="148" t="s">
        <v>1730</v>
      </c>
      <c r="C313" s="135">
        <v>6</v>
      </c>
      <c r="D313" s="135">
        <v>3360</v>
      </c>
      <c r="E313" s="188">
        <v>24</v>
      </c>
      <c r="F313" s="135">
        <v>4320</v>
      </c>
      <c r="G313" s="135">
        <v>192</v>
      </c>
      <c r="H313" s="135">
        <v>216</v>
      </c>
      <c r="I313" s="135">
        <v>1</v>
      </c>
      <c r="J313" s="136">
        <v>0.72</v>
      </c>
      <c r="K313" s="136">
        <v>0.48</v>
      </c>
      <c r="L313" s="136">
        <v>0.69</v>
      </c>
      <c r="M313" s="137" t="str">
        <f t="shared" si="4"/>
        <v>P</v>
      </c>
      <c r="N313" s="172" t="s">
        <v>10681</v>
      </c>
      <c r="O313" s="149" t="s">
        <v>1506</v>
      </c>
      <c r="P313" s="149" t="s">
        <v>9409</v>
      </c>
      <c r="Q313" s="150" t="s">
        <v>10519</v>
      </c>
      <c r="R313" s="189">
        <v>2.2199999999999998</v>
      </c>
    </row>
    <row r="314" spans="1:18" x14ac:dyDescent="0.25">
      <c r="A314" s="132">
        <v>1014001</v>
      </c>
      <c r="B314" s="145" t="s">
        <v>1731</v>
      </c>
      <c r="C314" s="132">
        <v>6</v>
      </c>
      <c r="D314" s="132">
        <v>3360</v>
      </c>
      <c r="E314" s="186">
        <v>24</v>
      </c>
      <c r="F314" s="132">
        <v>4320</v>
      </c>
      <c r="G314" s="132">
        <v>192</v>
      </c>
      <c r="H314" s="132">
        <v>216</v>
      </c>
      <c r="I314" s="132">
        <v>1</v>
      </c>
      <c r="J314" s="133">
        <v>0.73</v>
      </c>
      <c r="K314" s="133">
        <v>0.48</v>
      </c>
      <c r="L314" s="133">
        <v>0.7</v>
      </c>
      <c r="M314" s="134" t="str">
        <f t="shared" si="4"/>
        <v>P</v>
      </c>
      <c r="N314" s="173" t="s">
        <v>10681</v>
      </c>
      <c r="O314" s="146" t="s">
        <v>1506</v>
      </c>
      <c r="P314" s="146" t="s">
        <v>9409</v>
      </c>
      <c r="Q314" s="147" t="s">
        <v>10519</v>
      </c>
      <c r="R314" s="187">
        <v>2.2199999999999998</v>
      </c>
    </row>
    <row r="315" spans="1:18" x14ac:dyDescent="0.25">
      <c r="A315" s="135">
        <v>1014002</v>
      </c>
      <c r="B315" s="148" t="s">
        <v>1732</v>
      </c>
      <c r="C315" s="135">
        <v>6</v>
      </c>
      <c r="D315" s="135">
        <v>3360</v>
      </c>
      <c r="E315" s="188">
        <v>24</v>
      </c>
      <c r="F315" s="135">
        <v>4320</v>
      </c>
      <c r="G315" s="135">
        <v>192</v>
      </c>
      <c r="H315" s="135">
        <v>216</v>
      </c>
      <c r="I315" s="135">
        <v>1</v>
      </c>
      <c r="J315" s="136">
        <v>0.73</v>
      </c>
      <c r="K315" s="136">
        <v>0.47</v>
      </c>
      <c r="L315" s="136">
        <v>0.7</v>
      </c>
      <c r="M315" s="137" t="str">
        <f t="shared" si="4"/>
        <v>P</v>
      </c>
      <c r="N315" s="174" t="s">
        <v>10682</v>
      </c>
      <c r="O315" s="149" t="s">
        <v>1506</v>
      </c>
      <c r="P315" s="149" t="s">
        <v>9409</v>
      </c>
      <c r="Q315" s="150" t="s">
        <v>10106</v>
      </c>
      <c r="R315" s="189">
        <v>2.0999999999999996</v>
      </c>
    </row>
    <row r="316" spans="1:18" x14ac:dyDescent="0.25">
      <c r="A316" s="132">
        <v>1014003</v>
      </c>
      <c r="B316" s="145" t="s">
        <v>1733</v>
      </c>
      <c r="C316" s="132">
        <v>6</v>
      </c>
      <c r="D316" s="132">
        <v>3360</v>
      </c>
      <c r="E316" s="186">
        <v>24</v>
      </c>
      <c r="F316" s="132">
        <v>4320</v>
      </c>
      <c r="G316" s="132">
        <v>192</v>
      </c>
      <c r="H316" s="132">
        <v>216</v>
      </c>
      <c r="I316" s="132">
        <v>1</v>
      </c>
      <c r="J316" s="133">
        <v>0.74</v>
      </c>
      <c r="K316" s="133">
        <v>0.48</v>
      </c>
      <c r="L316" s="133">
        <v>0.7</v>
      </c>
      <c r="M316" s="134" t="str">
        <f t="shared" si="4"/>
        <v>P</v>
      </c>
      <c r="N316" s="173" t="s">
        <v>10681</v>
      </c>
      <c r="O316" s="146" t="s">
        <v>1506</v>
      </c>
      <c r="P316" s="146" t="s">
        <v>9409</v>
      </c>
      <c r="Q316" s="147" t="s">
        <v>10106</v>
      </c>
      <c r="R316" s="187">
        <v>2.0999999999999996</v>
      </c>
    </row>
    <row r="317" spans="1:18" x14ac:dyDescent="0.25">
      <c r="A317" s="135">
        <v>1014046</v>
      </c>
      <c r="B317" s="148" t="s">
        <v>1734</v>
      </c>
      <c r="C317" s="135">
        <v>6</v>
      </c>
      <c r="D317" s="135">
        <v>3360</v>
      </c>
      <c r="E317" s="188">
        <v>24</v>
      </c>
      <c r="F317" s="135">
        <v>4320</v>
      </c>
      <c r="G317" s="135">
        <v>192</v>
      </c>
      <c r="H317" s="135">
        <v>216</v>
      </c>
      <c r="I317" s="135">
        <v>1</v>
      </c>
      <c r="J317" s="136">
        <v>0.73</v>
      </c>
      <c r="K317" s="136">
        <v>0.47</v>
      </c>
      <c r="L317" s="136">
        <v>0.7</v>
      </c>
      <c r="M317" s="137" t="str">
        <f t="shared" si="4"/>
        <v>P</v>
      </c>
      <c r="N317" s="174" t="s">
        <v>10681</v>
      </c>
      <c r="O317" s="149" t="s">
        <v>1506</v>
      </c>
      <c r="P317" s="149" t="s">
        <v>9409</v>
      </c>
      <c r="Q317" s="150" t="s">
        <v>10106</v>
      </c>
      <c r="R317" s="189">
        <v>2.04</v>
      </c>
    </row>
    <row r="318" spans="1:18" x14ac:dyDescent="0.25">
      <c r="A318" s="132">
        <v>1014052</v>
      </c>
      <c r="B318" s="145" t="s">
        <v>1735</v>
      </c>
      <c r="C318" s="132">
        <v>6</v>
      </c>
      <c r="D318" s="132">
        <v>3360</v>
      </c>
      <c r="E318" s="186">
        <v>24</v>
      </c>
      <c r="F318" s="132">
        <v>4320</v>
      </c>
      <c r="G318" s="132">
        <v>192</v>
      </c>
      <c r="H318" s="132">
        <v>216</v>
      </c>
      <c r="I318" s="132">
        <v>1</v>
      </c>
      <c r="J318" s="133">
        <v>0.74</v>
      </c>
      <c r="K318" s="133">
        <v>0.48</v>
      </c>
      <c r="L318" s="133">
        <v>0.7</v>
      </c>
      <c r="M318" s="134" t="str">
        <f t="shared" si="4"/>
        <v>P</v>
      </c>
      <c r="N318" s="173" t="s">
        <v>10681</v>
      </c>
      <c r="O318" s="146" t="s">
        <v>1506</v>
      </c>
      <c r="P318" s="146" t="s">
        <v>9409</v>
      </c>
      <c r="Q318" s="147" t="s">
        <v>10106</v>
      </c>
      <c r="R318" s="187">
        <v>2.04</v>
      </c>
    </row>
    <row r="319" spans="1:18" x14ac:dyDescent="0.25">
      <c r="A319" s="135">
        <v>1014056</v>
      </c>
      <c r="B319" s="148" t="s">
        <v>1736</v>
      </c>
      <c r="C319" s="135">
        <v>6</v>
      </c>
      <c r="D319" s="135">
        <v>3360</v>
      </c>
      <c r="E319" s="188">
        <v>24</v>
      </c>
      <c r="F319" s="135">
        <v>4320</v>
      </c>
      <c r="G319" s="135">
        <v>192</v>
      </c>
      <c r="H319" s="135">
        <v>216</v>
      </c>
      <c r="I319" s="135">
        <v>1</v>
      </c>
      <c r="J319" s="136">
        <v>0.74</v>
      </c>
      <c r="K319" s="136">
        <v>0.48</v>
      </c>
      <c r="L319" s="136">
        <v>0.7</v>
      </c>
      <c r="M319" s="137" t="str">
        <f t="shared" si="4"/>
        <v>P</v>
      </c>
      <c r="N319" s="172" t="s">
        <v>10681</v>
      </c>
      <c r="O319" s="149" t="s">
        <v>1506</v>
      </c>
      <c r="P319" s="149" t="s">
        <v>9409</v>
      </c>
      <c r="Q319" s="150" t="s">
        <v>10106</v>
      </c>
      <c r="R319" s="189">
        <v>2.04</v>
      </c>
    </row>
    <row r="320" spans="1:18" x14ac:dyDescent="0.25">
      <c r="A320" s="132">
        <v>1014057</v>
      </c>
      <c r="B320" s="145" t="s">
        <v>1737</v>
      </c>
      <c r="C320" s="132">
        <v>6</v>
      </c>
      <c r="D320" s="132">
        <v>3360</v>
      </c>
      <c r="E320" s="186">
        <v>24</v>
      </c>
      <c r="F320" s="132">
        <v>4320</v>
      </c>
      <c r="G320" s="132">
        <v>192</v>
      </c>
      <c r="H320" s="132">
        <v>216</v>
      </c>
      <c r="I320" s="132">
        <v>1</v>
      </c>
      <c r="J320" s="133">
        <v>0.74</v>
      </c>
      <c r="K320" s="133">
        <v>0.48</v>
      </c>
      <c r="L320" s="133">
        <v>0.7</v>
      </c>
      <c r="M320" s="134" t="str">
        <f t="shared" si="4"/>
        <v>P</v>
      </c>
      <c r="N320" s="173" t="s">
        <v>10681</v>
      </c>
      <c r="O320" s="146" t="s">
        <v>1506</v>
      </c>
      <c r="P320" s="146" t="s">
        <v>9409</v>
      </c>
      <c r="Q320" s="147" t="s">
        <v>10106</v>
      </c>
      <c r="R320" s="187">
        <v>1.98</v>
      </c>
    </row>
    <row r="321" spans="1:18" x14ac:dyDescent="0.25">
      <c r="A321" s="135">
        <v>1014103</v>
      </c>
      <c r="B321" s="148" t="s">
        <v>1738</v>
      </c>
      <c r="C321" s="135">
        <v>1</v>
      </c>
      <c r="D321" s="135">
        <v>36</v>
      </c>
      <c r="E321" s="188" t="s">
        <v>21</v>
      </c>
      <c r="F321" s="135">
        <v>48</v>
      </c>
      <c r="G321" s="135" t="s">
        <v>21</v>
      </c>
      <c r="H321" s="135" t="s">
        <v>21</v>
      </c>
      <c r="I321" s="135" t="s">
        <v>21</v>
      </c>
      <c r="J321" s="136">
        <v>4.8600000000000003</v>
      </c>
      <c r="K321" s="136">
        <v>1.96</v>
      </c>
      <c r="L321" s="136">
        <v>3.76</v>
      </c>
      <c r="M321" s="137" t="str">
        <f t="shared" si="4"/>
        <v>P</v>
      </c>
      <c r="N321" s="174" t="s">
        <v>10682</v>
      </c>
      <c r="O321" s="149" t="s">
        <v>1506</v>
      </c>
      <c r="P321" s="149" t="s">
        <v>9401</v>
      </c>
      <c r="Q321" s="150" t="s">
        <v>10519</v>
      </c>
      <c r="R321" s="189">
        <v>52.4</v>
      </c>
    </row>
    <row r="322" spans="1:18" x14ac:dyDescent="0.25">
      <c r="A322" s="132">
        <v>1014104</v>
      </c>
      <c r="B322" s="145" t="s">
        <v>625</v>
      </c>
      <c r="C322" s="132">
        <v>6</v>
      </c>
      <c r="D322" s="132">
        <v>646</v>
      </c>
      <c r="E322" s="186" t="s">
        <v>21</v>
      </c>
      <c r="F322" s="132">
        <v>1224</v>
      </c>
      <c r="G322" s="132" t="s">
        <v>20</v>
      </c>
      <c r="H322" s="132" t="s">
        <v>20</v>
      </c>
      <c r="I322" s="132" t="s">
        <v>20</v>
      </c>
      <c r="J322" s="133">
        <v>2.29</v>
      </c>
      <c r="K322" s="133">
        <v>1.41</v>
      </c>
      <c r="L322" s="133">
        <v>0.43</v>
      </c>
      <c r="M322" s="134" t="str">
        <f t="shared" ref="M322:M385" si="5">HYPERLINK(CONCATENATE("T:\Distribution Centre\RDC Department Shared\Cubiscan photos","\",A322,"-pac.jpg"),"P")</f>
        <v>P</v>
      </c>
      <c r="N322" s="173" t="s">
        <v>10681</v>
      </c>
      <c r="O322" s="146" t="s">
        <v>1506</v>
      </c>
      <c r="P322" s="146" t="s">
        <v>9410</v>
      </c>
      <c r="Q322" s="147" t="s">
        <v>10519</v>
      </c>
      <c r="R322" s="187">
        <v>3.9000000000000004</v>
      </c>
    </row>
    <row r="323" spans="1:18" x14ac:dyDescent="0.25">
      <c r="A323" s="135">
        <v>1014106</v>
      </c>
      <c r="B323" s="148" t="s">
        <v>6759</v>
      </c>
      <c r="C323" s="135">
        <v>24</v>
      </c>
      <c r="D323" s="135">
        <v>330</v>
      </c>
      <c r="E323" s="188" t="s">
        <v>21</v>
      </c>
      <c r="F323" s="135" t="s">
        <v>20</v>
      </c>
      <c r="G323" s="135">
        <v>8</v>
      </c>
      <c r="H323" s="135" t="s">
        <v>20</v>
      </c>
      <c r="I323" s="135">
        <v>3</v>
      </c>
      <c r="J323" s="136">
        <v>2.2799999999999998</v>
      </c>
      <c r="K323" s="136">
        <v>1.5</v>
      </c>
      <c r="L323" s="136">
        <v>0.9</v>
      </c>
      <c r="M323" s="137" t="str">
        <f t="shared" si="5"/>
        <v>P</v>
      </c>
      <c r="N323" s="174" t="s">
        <v>10681</v>
      </c>
      <c r="O323" s="149" t="s">
        <v>1506</v>
      </c>
      <c r="P323" s="149" t="s">
        <v>10455</v>
      </c>
      <c r="Q323" s="150" t="s">
        <v>10519</v>
      </c>
      <c r="R323" s="189">
        <v>8.16</v>
      </c>
    </row>
    <row r="324" spans="1:18" x14ac:dyDescent="0.25">
      <c r="A324" s="132">
        <v>1014107</v>
      </c>
      <c r="B324" s="145" t="s">
        <v>7751</v>
      </c>
      <c r="C324" s="132">
        <v>24</v>
      </c>
      <c r="D324" s="132">
        <v>330</v>
      </c>
      <c r="E324" s="186" t="s">
        <v>20</v>
      </c>
      <c r="F324" s="132" t="s">
        <v>20</v>
      </c>
      <c r="G324" s="132" t="s">
        <v>20</v>
      </c>
      <c r="H324" s="132" t="s">
        <v>20</v>
      </c>
      <c r="I324" s="132" t="s">
        <v>20</v>
      </c>
      <c r="J324" s="133">
        <v>2.2799999999999998</v>
      </c>
      <c r="K324" s="133">
        <v>1.5</v>
      </c>
      <c r="L324" s="133">
        <v>0.9</v>
      </c>
      <c r="M324" s="134" t="str">
        <f t="shared" si="5"/>
        <v>P</v>
      </c>
      <c r="N324" s="173" t="s">
        <v>10681</v>
      </c>
      <c r="O324" s="146" t="s">
        <v>1506</v>
      </c>
      <c r="P324" s="146" t="s">
        <v>10455</v>
      </c>
      <c r="Q324" s="147" t="s">
        <v>10519</v>
      </c>
      <c r="R324" s="187">
        <v>7.1999999999999993</v>
      </c>
    </row>
    <row r="325" spans="1:18" x14ac:dyDescent="0.25">
      <c r="A325" s="135">
        <v>1014108</v>
      </c>
      <c r="B325" s="148" t="s">
        <v>1739</v>
      </c>
      <c r="C325" s="135">
        <v>6</v>
      </c>
      <c r="D325" s="135">
        <v>560</v>
      </c>
      <c r="E325" s="188" t="s">
        <v>21</v>
      </c>
      <c r="F325" s="135">
        <v>720</v>
      </c>
      <c r="G325" s="135" t="s">
        <v>20</v>
      </c>
      <c r="H325" s="135">
        <v>40</v>
      </c>
      <c r="I325" s="135">
        <v>1</v>
      </c>
      <c r="J325" s="136">
        <v>1.45</v>
      </c>
      <c r="K325" s="136">
        <v>1</v>
      </c>
      <c r="L325" s="136">
        <v>1.64</v>
      </c>
      <c r="M325" s="137" t="str">
        <f t="shared" si="5"/>
        <v>P</v>
      </c>
      <c r="N325" s="174" t="s">
        <v>10681</v>
      </c>
      <c r="O325" s="149" t="s">
        <v>1506</v>
      </c>
      <c r="P325" s="149" t="s">
        <v>9423</v>
      </c>
      <c r="Q325" s="150" t="s">
        <v>10519</v>
      </c>
      <c r="R325" s="189">
        <v>4.1999999999999993</v>
      </c>
    </row>
    <row r="326" spans="1:18" x14ac:dyDescent="0.25">
      <c r="A326" s="132">
        <v>1014109</v>
      </c>
      <c r="B326" s="145" t="s">
        <v>1740</v>
      </c>
      <c r="C326" s="132">
        <v>6</v>
      </c>
      <c r="D326" s="132">
        <v>560</v>
      </c>
      <c r="E326" s="186" t="s">
        <v>21</v>
      </c>
      <c r="F326" s="132" t="s">
        <v>20</v>
      </c>
      <c r="G326" s="132" t="s">
        <v>20</v>
      </c>
      <c r="H326" s="132">
        <v>40</v>
      </c>
      <c r="I326" s="132">
        <v>1</v>
      </c>
      <c r="J326" s="133">
        <v>1.45</v>
      </c>
      <c r="K326" s="133">
        <v>1</v>
      </c>
      <c r="L326" s="133">
        <v>1.64</v>
      </c>
      <c r="M326" s="134" t="str">
        <f t="shared" si="5"/>
        <v>P</v>
      </c>
      <c r="N326" s="171" t="s">
        <v>10681</v>
      </c>
      <c r="O326" s="146" t="s">
        <v>1506</v>
      </c>
      <c r="P326" s="146" t="s">
        <v>9423</v>
      </c>
      <c r="Q326" s="147" t="s">
        <v>10519</v>
      </c>
      <c r="R326" s="187">
        <v>4.1999999999999993</v>
      </c>
    </row>
    <row r="327" spans="1:18" x14ac:dyDescent="0.25">
      <c r="A327" s="135">
        <v>1014111</v>
      </c>
      <c r="B327" s="148" t="s">
        <v>1741</v>
      </c>
      <c r="C327" s="135">
        <v>12</v>
      </c>
      <c r="D327" s="135">
        <v>800</v>
      </c>
      <c r="E327" s="188" t="s">
        <v>21</v>
      </c>
      <c r="F327" s="135">
        <v>1000</v>
      </c>
      <c r="G327" s="135" t="s">
        <v>20</v>
      </c>
      <c r="H327" s="135">
        <v>40</v>
      </c>
      <c r="I327" s="135">
        <v>2</v>
      </c>
      <c r="J327" s="136">
        <v>1.24</v>
      </c>
      <c r="K327" s="136">
        <v>0.93</v>
      </c>
      <c r="L327" s="136">
        <v>1.39</v>
      </c>
      <c r="M327" s="137" t="str">
        <f t="shared" si="5"/>
        <v>P</v>
      </c>
      <c r="N327" s="172" t="s">
        <v>10681</v>
      </c>
      <c r="O327" s="149" t="s">
        <v>1506</v>
      </c>
      <c r="P327" s="149" t="s">
        <v>9423</v>
      </c>
      <c r="Q327" s="150" t="s">
        <v>10519</v>
      </c>
      <c r="R327" s="189">
        <v>4.68</v>
      </c>
    </row>
    <row r="328" spans="1:18" x14ac:dyDescent="0.25">
      <c r="A328" s="132">
        <v>1014251</v>
      </c>
      <c r="B328" s="145" t="s">
        <v>1742</v>
      </c>
      <c r="C328" s="132">
        <v>250</v>
      </c>
      <c r="D328" s="132">
        <v>45</v>
      </c>
      <c r="E328" s="186" t="s">
        <v>21</v>
      </c>
      <c r="F328" s="132">
        <v>49</v>
      </c>
      <c r="G328" s="132" t="s">
        <v>21</v>
      </c>
      <c r="H328" s="132" t="s">
        <v>21</v>
      </c>
      <c r="I328" s="132">
        <v>1</v>
      </c>
      <c r="J328" s="133">
        <v>4.51</v>
      </c>
      <c r="K328" s="133">
        <v>2.86</v>
      </c>
      <c r="L328" s="133">
        <v>1.71</v>
      </c>
      <c r="M328" s="134" t="str">
        <f t="shared" si="5"/>
        <v>P</v>
      </c>
      <c r="N328" s="173" t="s">
        <v>10682</v>
      </c>
      <c r="O328" s="146" t="s">
        <v>1506</v>
      </c>
      <c r="P328" s="146" t="s">
        <v>9424</v>
      </c>
      <c r="Q328" s="147" t="s">
        <v>10519</v>
      </c>
      <c r="R328" s="187">
        <v>20</v>
      </c>
    </row>
    <row r="329" spans="1:18" x14ac:dyDescent="0.25">
      <c r="A329" s="135">
        <v>1014349</v>
      </c>
      <c r="B329" s="148" t="s">
        <v>1743</v>
      </c>
      <c r="C329" s="135">
        <v>1</v>
      </c>
      <c r="D329" s="135">
        <v>2336</v>
      </c>
      <c r="E329" s="188">
        <v>216</v>
      </c>
      <c r="F329" s="135">
        <v>8640</v>
      </c>
      <c r="G329" s="135" t="s">
        <v>21</v>
      </c>
      <c r="H329" s="135" t="s">
        <v>21</v>
      </c>
      <c r="I329" s="135">
        <v>3</v>
      </c>
      <c r="J329" s="136">
        <v>0.56999999999999995</v>
      </c>
      <c r="K329" s="136">
        <v>0.56000000000000005</v>
      </c>
      <c r="L329" s="136">
        <v>0.84</v>
      </c>
      <c r="M329" s="137" t="str">
        <f t="shared" si="5"/>
        <v>P</v>
      </c>
      <c r="N329" s="174" t="s">
        <v>10682</v>
      </c>
      <c r="O329" s="149" t="s">
        <v>1506</v>
      </c>
      <c r="P329" s="149" t="s">
        <v>9425</v>
      </c>
      <c r="Q329" s="150" t="s">
        <v>10519</v>
      </c>
      <c r="R329" s="189">
        <v>1.29</v>
      </c>
    </row>
    <row r="330" spans="1:18" x14ac:dyDescent="0.25">
      <c r="A330" s="132">
        <v>1014482</v>
      </c>
      <c r="B330" s="145" t="s">
        <v>1744</v>
      </c>
      <c r="C330" s="132">
        <v>12</v>
      </c>
      <c r="D330" s="132">
        <v>518</v>
      </c>
      <c r="E330" s="186" t="s">
        <v>21</v>
      </c>
      <c r="F330" s="132" t="s">
        <v>20</v>
      </c>
      <c r="G330" s="132" t="s">
        <v>20</v>
      </c>
      <c r="H330" s="132">
        <v>25</v>
      </c>
      <c r="I330" s="132">
        <v>1</v>
      </c>
      <c r="J330" s="133">
        <v>1.43</v>
      </c>
      <c r="K330" s="133">
        <v>1.08</v>
      </c>
      <c r="L330" s="133">
        <v>1.57</v>
      </c>
      <c r="M330" s="134" t="str">
        <f t="shared" si="5"/>
        <v>P</v>
      </c>
      <c r="N330" s="173" t="s">
        <v>10681</v>
      </c>
      <c r="O330" s="146" t="s">
        <v>1506</v>
      </c>
      <c r="P330" s="146" t="s">
        <v>9398</v>
      </c>
      <c r="Q330" s="147" t="s">
        <v>10519</v>
      </c>
      <c r="R330" s="187">
        <v>6.6000000000000005</v>
      </c>
    </row>
    <row r="331" spans="1:18" x14ac:dyDescent="0.25">
      <c r="A331" s="135">
        <v>1014489</v>
      </c>
      <c r="B331" s="148" t="s">
        <v>1745</v>
      </c>
      <c r="C331" s="135">
        <v>12</v>
      </c>
      <c r="D331" s="135">
        <v>518</v>
      </c>
      <c r="E331" s="188" t="s">
        <v>21</v>
      </c>
      <c r="F331" s="135">
        <v>740</v>
      </c>
      <c r="G331" s="135" t="s">
        <v>20</v>
      </c>
      <c r="H331" s="135">
        <v>25</v>
      </c>
      <c r="I331" s="135">
        <v>1</v>
      </c>
      <c r="J331" s="136">
        <v>1.4</v>
      </c>
      <c r="K331" s="136">
        <v>1.05</v>
      </c>
      <c r="L331" s="136">
        <v>1.45</v>
      </c>
      <c r="M331" s="137" t="str">
        <f t="shared" si="5"/>
        <v>P</v>
      </c>
      <c r="N331" s="172" t="s">
        <v>10681</v>
      </c>
      <c r="O331" s="149" t="s">
        <v>1506</v>
      </c>
      <c r="P331" s="149" t="s">
        <v>9398</v>
      </c>
      <c r="Q331" s="150" t="s">
        <v>10519</v>
      </c>
      <c r="R331" s="189">
        <v>6.6000000000000005</v>
      </c>
    </row>
    <row r="332" spans="1:18" x14ac:dyDescent="0.25">
      <c r="A332" s="132">
        <v>1014499</v>
      </c>
      <c r="B332" s="145" t="s">
        <v>1746</v>
      </c>
      <c r="C332" s="132">
        <v>12</v>
      </c>
      <c r="D332" s="132">
        <v>518</v>
      </c>
      <c r="E332" s="186" t="s">
        <v>21</v>
      </c>
      <c r="F332" s="132" t="s">
        <v>20</v>
      </c>
      <c r="G332" s="132" t="s">
        <v>20</v>
      </c>
      <c r="H332" s="132">
        <v>25</v>
      </c>
      <c r="I332" s="132">
        <v>1</v>
      </c>
      <c r="J332" s="133">
        <v>1.4</v>
      </c>
      <c r="K332" s="133">
        <v>1.05</v>
      </c>
      <c r="L332" s="133">
        <v>1.45</v>
      </c>
      <c r="M332" s="134" t="str">
        <f t="shared" si="5"/>
        <v>P</v>
      </c>
      <c r="N332" s="173" t="s">
        <v>10681</v>
      </c>
      <c r="O332" s="146" t="s">
        <v>1506</v>
      </c>
      <c r="P332" s="146" t="s">
        <v>9398</v>
      </c>
      <c r="Q332" s="147" t="s">
        <v>10519</v>
      </c>
      <c r="R332" s="187">
        <v>6.6000000000000005</v>
      </c>
    </row>
    <row r="333" spans="1:18" x14ac:dyDescent="0.25">
      <c r="A333" s="135">
        <v>1014514</v>
      </c>
      <c r="B333" s="148" t="s">
        <v>1747</v>
      </c>
      <c r="C333" s="135">
        <v>6</v>
      </c>
      <c r="D333" s="135">
        <v>960</v>
      </c>
      <c r="E333" s="188">
        <v>40</v>
      </c>
      <c r="F333" s="135" t="s">
        <v>20</v>
      </c>
      <c r="G333" s="135" t="s">
        <v>20</v>
      </c>
      <c r="H333" s="135" t="s">
        <v>20</v>
      </c>
      <c r="I333" s="135" t="s">
        <v>20</v>
      </c>
      <c r="J333" s="136">
        <v>2.7</v>
      </c>
      <c r="K333" s="136">
        <v>2</v>
      </c>
      <c r="L333" s="136">
        <v>0.1</v>
      </c>
      <c r="M333" s="137" t="str">
        <f t="shared" si="5"/>
        <v>P</v>
      </c>
      <c r="N333" s="172" t="s">
        <v>10682</v>
      </c>
      <c r="O333" s="149" t="s">
        <v>1506</v>
      </c>
      <c r="P333" s="149" t="s">
        <v>9443</v>
      </c>
      <c r="Q333" s="150" t="s">
        <v>10519</v>
      </c>
      <c r="R333" s="189">
        <v>1.3800000000000001</v>
      </c>
    </row>
    <row r="334" spans="1:18" x14ac:dyDescent="0.25">
      <c r="A334" s="132">
        <v>1014519</v>
      </c>
      <c r="B334" s="145" t="s">
        <v>1748</v>
      </c>
      <c r="C334" s="132">
        <v>6</v>
      </c>
      <c r="D334" s="132">
        <v>432</v>
      </c>
      <c r="E334" s="186" t="s">
        <v>21</v>
      </c>
      <c r="F334" s="132">
        <v>560</v>
      </c>
      <c r="G334" s="132">
        <v>5</v>
      </c>
      <c r="H334" s="132">
        <v>6</v>
      </c>
      <c r="I334" s="132">
        <v>5</v>
      </c>
      <c r="J334" s="133">
        <v>3.12</v>
      </c>
      <c r="K334" s="133">
        <v>2.08</v>
      </c>
      <c r="L334" s="133">
        <v>0.44</v>
      </c>
      <c r="M334" s="134" t="str">
        <f t="shared" si="5"/>
        <v>P</v>
      </c>
      <c r="N334" s="171" t="s">
        <v>10681</v>
      </c>
      <c r="O334" s="146" t="s">
        <v>1506</v>
      </c>
      <c r="P334" s="146" t="s">
        <v>9398</v>
      </c>
      <c r="Q334" s="147" t="s">
        <v>10519</v>
      </c>
      <c r="R334" s="187">
        <v>5.04</v>
      </c>
    </row>
    <row r="335" spans="1:18" x14ac:dyDescent="0.25">
      <c r="A335" s="135">
        <v>1014613</v>
      </c>
      <c r="B335" s="148" t="s">
        <v>1749</v>
      </c>
      <c r="C335" s="135">
        <v>5</v>
      </c>
      <c r="D335" s="135">
        <v>394</v>
      </c>
      <c r="E335" s="188" t="s">
        <v>21</v>
      </c>
      <c r="F335" s="135">
        <v>420</v>
      </c>
      <c r="G335" s="135">
        <v>28</v>
      </c>
      <c r="H335" s="135">
        <v>16</v>
      </c>
      <c r="I335" s="135">
        <v>2</v>
      </c>
      <c r="J335" s="136">
        <v>2.36</v>
      </c>
      <c r="K335" s="136">
        <v>1.18</v>
      </c>
      <c r="L335" s="136">
        <v>1.18</v>
      </c>
      <c r="M335" s="137" t="str">
        <f t="shared" si="5"/>
        <v>P</v>
      </c>
      <c r="N335" s="174" t="s">
        <v>10682</v>
      </c>
      <c r="O335" s="149" t="s">
        <v>1506</v>
      </c>
      <c r="P335" s="149" t="s">
        <v>9426</v>
      </c>
      <c r="Q335" s="150" t="s">
        <v>10519</v>
      </c>
      <c r="R335" s="189">
        <v>8.2999999999999989</v>
      </c>
    </row>
    <row r="336" spans="1:18" x14ac:dyDescent="0.25">
      <c r="A336" s="132">
        <v>1014737</v>
      </c>
      <c r="B336" s="145" t="s">
        <v>1750</v>
      </c>
      <c r="C336" s="132">
        <v>10</v>
      </c>
      <c r="D336" s="132" t="s">
        <v>20</v>
      </c>
      <c r="E336" s="186" t="s">
        <v>20</v>
      </c>
      <c r="F336" s="132" t="s">
        <v>20</v>
      </c>
      <c r="G336" s="132" t="s">
        <v>20</v>
      </c>
      <c r="H336" s="132" t="s">
        <v>20</v>
      </c>
      <c r="I336" s="132" t="s">
        <v>20</v>
      </c>
      <c r="J336" s="133">
        <v>2.2999999999999998</v>
      </c>
      <c r="K336" s="133">
        <v>1.5</v>
      </c>
      <c r="L336" s="133">
        <v>2.0499999999999998</v>
      </c>
      <c r="M336" s="134" t="str">
        <f t="shared" si="5"/>
        <v>P</v>
      </c>
      <c r="N336" s="173" t="s">
        <v>10682</v>
      </c>
      <c r="O336" s="146" t="s">
        <v>1614</v>
      </c>
      <c r="P336" s="146" t="s">
        <v>9438</v>
      </c>
      <c r="Q336" s="147" t="s">
        <v>10519</v>
      </c>
      <c r="R336" s="187">
        <v>19.253731343283583</v>
      </c>
    </row>
    <row r="337" spans="1:18" x14ac:dyDescent="0.25">
      <c r="A337" s="135">
        <v>1014761</v>
      </c>
      <c r="B337" s="148" t="s">
        <v>1751</v>
      </c>
      <c r="C337" s="135">
        <v>6</v>
      </c>
      <c r="D337" s="135">
        <v>721</v>
      </c>
      <c r="E337" s="188" t="s">
        <v>21</v>
      </c>
      <c r="F337" s="135">
        <v>927</v>
      </c>
      <c r="G337" s="135">
        <v>36</v>
      </c>
      <c r="H337" s="135">
        <v>45</v>
      </c>
      <c r="I337" s="135">
        <v>1</v>
      </c>
      <c r="J337" s="136">
        <v>1.28</v>
      </c>
      <c r="K337" s="136">
        <v>0.85</v>
      </c>
      <c r="L337" s="136">
        <v>1.7</v>
      </c>
      <c r="M337" s="137" t="str">
        <f t="shared" si="5"/>
        <v>P</v>
      </c>
      <c r="N337" s="174" t="s">
        <v>10681</v>
      </c>
      <c r="O337" s="149" t="s">
        <v>1506</v>
      </c>
      <c r="P337" s="149" t="s">
        <v>10455</v>
      </c>
      <c r="Q337" s="150" t="s">
        <v>10519</v>
      </c>
      <c r="R337" s="189">
        <v>2.46</v>
      </c>
    </row>
    <row r="338" spans="1:18" x14ac:dyDescent="0.25">
      <c r="A338" s="132">
        <v>1014766</v>
      </c>
      <c r="B338" s="145" t="s">
        <v>1752</v>
      </c>
      <c r="C338" s="132">
        <v>3</v>
      </c>
      <c r="D338" s="132">
        <v>4450</v>
      </c>
      <c r="E338" s="186">
        <v>160</v>
      </c>
      <c r="F338" s="132">
        <v>9600</v>
      </c>
      <c r="G338" s="132">
        <v>640</v>
      </c>
      <c r="H338" s="132">
        <v>800</v>
      </c>
      <c r="I338" s="132">
        <v>1</v>
      </c>
      <c r="J338" s="133">
        <v>0.75</v>
      </c>
      <c r="K338" s="133">
        <v>0.19</v>
      </c>
      <c r="L338" s="133">
        <v>0.95</v>
      </c>
      <c r="M338" s="134" t="str">
        <f t="shared" si="5"/>
        <v>P</v>
      </c>
      <c r="N338" s="173" t="s">
        <v>10681</v>
      </c>
      <c r="O338" s="146" t="s">
        <v>1555</v>
      </c>
      <c r="P338" s="146" t="s">
        <v>9400</v>
      </c>
      <c r="Q338" s="147" t="s">
        <v>10519</v>
      </c>
      <c r="R338" s="187">
        <v>2.13</v>
      </c>
    </row>
    <row r="339" spans="1:18" x14ac:dyDescent="0.25">
      <c r="A339" s="135">
        <v>1014768</v>
      </c>
      <c r="B339" s="148" t="s">
        <v>1753</v>
      </c>
      <c r="C339" s="135">
        <v>3</v>
      </c>
      <c r="D339" s="135" t="s">
        <v>20</v>
      </c>
      <c r="E339" s="188" t="s">
        <v>20</v>
      </c>
      <c r="F339" s="135" t="s">
        <v>20</v>
      </c>
      <c r="G339" s="135" t="s">
        <v>20</v>
      </c>
      <c r="H339" s="135" t="s">
        <v>20</v>
      </c>
      <c r="I339" s="135" t="s">
        <v>20</v>
      </c>
      <c r="J339" s="136">
        <v>0.66</v>
      </c>
      <c r="K339" s="136">
        <v>0.48</v>
      </c>
      <c r="L339" s="136">
        <v>0.16</v>
      </c>
      <c r="M339" s="137" t="str">
        <f t="shared" si="5"/>
        <v>P</v>
      </c>
      <c r="N339" s="174" t="s">
        <v>10681</v>
      </c>
      <c r="O339" s="149" t="s">
        <v>1562</v>
      </c>
      <c r="P339" s="149" t="s">
        <v>9416</v>
      </c>
      <c r="Q339" s="150" t="s">
        <v>10519</v>
      </c>
      <c r="R339" s="189">
        <v>1.4776119402985075</v>
      </c>
    </row>
    <row r="340" spans="1:18" x14ac:dyDescent="0.25">
      <c r="A340" s="132">
        <v>1014773</v>
      </c>
      <c r="B340" s="145" t="s">
        <v>1754</v>
      </c>
      <c r="C340" s="132">
        <v>6</v>
      </c>
      <c r="D340" s="132">
        <v>220</v>
      </c>
      <c r="E340" s="186">
        <v>4</v>
      </c>
      <c r="F340" s="132">
        <v>308</v>
      </c>
      <c r="G340" s="132" t="s">
        <v>20</v>
      </c>
      <c r="H340" s="132">
        <v>20</v>
      </c>
      <c r="I340" s="132">
        <v>1</v>
      </c>
      <c r="J340" s="133">
        <v>1.47</v>
      </c>
      <c r="K340" s="133">
        <v>1.24</v>
      </c>
      <c r="L340" s="133">
        <v>1.83</v>
      </c>
      <c r="M340" s="134" t="str">
        <f t="shared" si="5"/>
        <v>P</v>
      </c>
      <c r="N340" s="173" t="s">
        <v>10681</v>
      </c>
      <c r="O340" s="146" t="s">
        <v>1555</v>
      </c>
      <c r="P340" s="146" t="s">
        <v>9400</v>
      </c>
      <c r="Q340" s="147" t="s">
        <v>10519</v>
      </c>
      <c r="R340" s="187">
        <v>4.0200000000000005</v>
      </c>
    </row>
    <row r="341" spans="1:18" x14ac:dyDescent="0.25">
      <c r="A341" s="135">
        <v>1014775</v>
      </c>
      <c r="B341" s="148" t="s">
        <v>236</v>
      </c>
      <c r="C341" s="135">
        <v>6</v>
      </c>
      <c r="D341" s="135">
        <v>432</v>
      </c>
      <c r="E341" s="188">
        <v>6</v>
      </c>
      <c r="F341" s="135">
        <v>648</v>
      </c>
      <c r="G341" s="135">
        <v>36</v>
      </c>
      <c r="H341" s="135">
        <v>36</v>
      </c>
      <c r="I341" s="135">
        <v>1</v>
      </c>
      <c r="J341" s="136">
        <v>1.39</v>
      </c>
      <c r="K341" s="136">
        <v>0.97</v>
      </c>
      <c r="L341" s="136">
        <v>1.45</v>
      </c>
      <c r="M341" s="137" t="str">
        <f t="shared" si="5"/>
        <v>P</v>
      </c>
      <c r="N341" s="174" t="s">
        <v>10681</v>
      </c>
      <c r="O341" s="149" t="s">
        <v>1555</v>
      </c>
      <c r="P341" s="149" t="s">
        <v>9400</v>
      </c>
      <c r="Q341" s="150" t="s">
        <v>10519</v>
      </c>
      <c r="R341" s="189">
        <v>2.4000000000000004</v>
      </c>
    </row>
    <row r="342" spans="1:18" x14ac:dyDescent="0.25">
      <c r="A342" s="132">
        <v>1014879</v>
      </c>
      <c r="B342" s="145" t="s">
        <v>234</v>
      </c>
      <c r="C342" s="132">
        <v>6</v>
      </c>
      <c r="D342" s="132">
        <v>432</v>
      </c>
      <c r="E342" s="186">
        <v>6</v>
      </c>
      <c r="F342" s="132">
        <v>576</v>
      </c>
      <c r="G342" s="132">
        <v>36</v>
      </c>
      <c r="H342" s="132">
        <v>36</v>
      </c>
      <c r="I342" s="132">
        <v>1</v>
      </c>
      <c r="J342" s="133">
        <v>1.4</v>
      </c>
      <c r="K342" s="133">
        <v>0.97</v>
      </c>
      <c r="L342" s="133">
        <v>1.46</v>
      </c>
      <c r="M342" s="134" t="str">
        <f t="shared" si="5"/>
        <v>P</v>
      </c>
      <c r="N342" s="173" t="s">
        <v>10681</v>
      </c>
      <c r="O342" s="146" t="s">
        <v>1555</v>
      </c>
      <c r="P342" s="146" t="s">
        <v>9400</v>
      </c>
      <c r="Q342" s="147" t="s">
        <v>10519</v>
      </c>
      <c r="R342" s="187">
        <v>2.46</v>
      </c>
    </row>
    <row r="343" spans="1:18" x14ac:dyDescent="0.25">
      <c r="A343" s="135">
        <v>1014881</v>
      </c>
      <c r="B343" s="148" t="s">
        <v>1755</v>
      </c>
      <c r="C343" s="135">
        <v>6</v>
      </c>
      <c r="D343" s="135">
        <v>220</v>
      </c>
      <c r="E343" s="188">
        <v>4</v>
      </c>
      <c r="F343" s="135">
        <v>308</v>
      </c>
      <c r="G343" s="135">
        <v>16</v>
      </c>
      <c r="H343" s="135">
        <v>20</v>
      </c>
      <c r="I343" s="135">
        <v>1</v>
      </c>
      <c r="J343" s="136">
        <v>1.75</v>
      </c>
      <c r="K343" s="136">
        <v>1.24</v>
      </c>
      <c r="L343" s="136">
        <v>1.88</v>
      </c>
      <c r="M343" s="137" t="str">
        <f t="shared" si="5"/>
        <v>P</v>
      </c>
      <c r="N343" s="174" t="s">
        <v>10681</v>
      </c>
      <c r="O343" s="149" t="s">
        <v>1555</v>
      </c>
      <c r="P343" s="149" t="s">
        <v>9400</v>
      </c>
      <c r="Q343" s="150" t="s">
        <v>10519</v>
      </c>
      <c r="R343" s="189">
        <v>4.32</v>
      </c>
    </row>
    <row r="344" spans="1:18" x14ac:dyDescent="0.25">
      <c r="A344" s="132">
        <v>1014888</v>
      </c>
      <c r="B344" s="145" t="s">
        <v>1756</v>
      </c>
      <c r="C344" s="132">
        <v>3</v>
      </c>
      <c r="D344" s="132">
        <v>12960</v>
      </c>
      <c r="E344" s="186">
        <v>288</v>
      </c>
      <c r="F344" s="132">
        <v>15552</v>
      </c>
      <c r="G344" s="132" t="s">
        <v>21</v>
      </c>
      <c r="H344" s="132" t="s">
        <v>21</v>
      </c>
      <c r="I344" s="132">
        <v>1</v>
      </c>
      <c r="J344" s="133">
        <v>0.66</v>
      </c>
      <c r="K344" s="133">
        <v>0.48</v>
      </c>
      <c r="L344" s="133">
        <v>0.16</v>
      </c>
      <c r="M344" s="134" t="str">
        <f t="shared" si="5"/>
        <v>P</v>
      </c>
      <c r="N344" s="173" t="s">
        <v>10681</v>
      </c>
      <c r="O344" s="146" t="s">
        <v>1562</v>
      </c>
      <c r="P344" s="146" t="s">
        <v>9416</v>
      </c>
      <c r="Q344" s="147" t="s">
        <v>10519</v>
      </c>
      <c r="R344" s="187">
        <v>1.29</v>
      </c>
    </row>
    <row r="345" spans="1:18" x14ac:dyDescent="0.25">
      <c r="A345" s="135">
        <v>1015002</v>
      </c>
      <c r="B345" s="148" t="s">
        <v>1757</v>
      </c>
      <c r="C345" s="135">
        <v>6</v>
      </c>
      <c r="D345" s="135">
        <v>345</v>
      </c>
      <c r="E345" s="188" t="s">
        <v>21</v>
      </c>
      <c r="F345" s="135">
        <v>483</v>
      </c>
      <c r="G345" s="135" t="s">
        <v>20</v>
      </c>
      <c r="H345" s="135">
        <v>30</v>
      </c>
      <c r="I345" s="135">
        <v>1</v>
      </c>
      <c r="J345" s="136">
        <v>1.5</v>
      </c>
      <c r="K345" s="136">
        <v>1.01</v>
      </c>
      <c r="L345" s="136">
        <v>2.06</v>
      </c>
      <c r="M345" s="137" t="str">
        <f t="shared" si="5"/>
        <v>P</v>
      </c>
      <c r="N345" s="174" t="s">
        <v>10681</v>
      </c>
      <c r="O345" s="149" t="s">
        <v>1506</v>
      </c>
      <c r="P345" s="149" t="s">
        <v>9427</v>
      </c>
      <c r="Q345" s="150" t="s">
        <v>10519</v>
      </c>
      <c r="R345" s="189">
        <v>4.1999999999999993</v>
      </c>
    </row>
    <row r="346" spans="1:18" x14ac:dyDescent="0.25">
      <c r="A346" s="132">
        <v>1015003</v>
      </c>
      <c r="B346" s="145" t="s">
        <v>183</v>
      </c>
      <c r="C346" s="132">
        <v>6</v>
      </c>
      <c r="D346" s="132">
        <v>345</v>
      </c>
      <c r="E346" s="186" t="s">
        <v>21</v>
      </c>
      <c r="F346" s="132">
        <v>483</v>
      </c>
      <c r="G346" s="132" t="s">
        <v>20</v>
      </c>
      <c r="H346" s="132">
        <v>30</v>
      </c>
      <c r="I346" s="132">
        <v>1</v>
      </c>
      <c r="J346" s="133">
        <v>1.5</v>
      </c>
      <c r="K346" s="133">
        <v>1.01</v>
      </c>
      <c r="L346" s="133">
        <v>2.06</v>
      </c>
      <c r="M346" s="134" t="str">
        <f t="shared" si="5"/>
        <v>P</v>
      </c>
      <c r="N346" s="173" t="s">
        <v>10681</v>
      </c>
      <c r="O346" s="146" t="s">
        <v>1506</v>
      </c>
      <c r="P346" s="146" t="s">
        <v>9427</v>
      </c>
      <c r="Q346" s="147" t="s">
        <v>10519</v>
      </c>
      <c r="R346" s="187">
        <v>4.5</v>
      </c>
    </row>
    <row r="347" spans="1:18" x14ac:dyDescent="0.25">
      <c r="A347" s="135">
        <v>1015004</v>
      </c>
      <c r="B347" s="148" t="s">
        <v>1758</v>
      </c>
      <c r="C347" s="135">
        <v>6</v>
      </c>
      <c r="D347" s="135">
        <v>345</v>
      </c>
      <c r="E347" s="188" t="s">
        <v>21</v>
      </c>
      <c r="F347" s="135">
        <v>483</v>
      </c>
      <c r="G347" s="135" t="s">
        <v>20</v>
      </c>
      <c r="H347" s="135">
        <v>30</v>
      </c>
      <c r="I347" s="135">
        <v>1</v>
      </c>
      <c r="J347" s="136">
        <v>1</v>
      </c>
      <c r="K347" s="136">
        <v>1.5</v>
      </c>
      <c r="L347" s="136">
        <v>2</v>
      </c>
      <c r="M347" s="137" t="str">
        <f t="shared" si="5"/>
        <v>P</v>
      </c>
      <c r="N347" s="174" t="s">
        <v>10681</v>
      </c>
      <c r="O347" s="149" t="s">
        <v>1506</v>
      </c>
      <c r="P347" s="149" t="s">
        <v>9427</v>
      </c>
      <c r="Q347" s="150" t="s">
        <v>10519</v>
      </c>
      <c r="R347" s="189">
        <v>4.32</v>
      </c>
    </row>
    <row r="348" spans="1:18" x14ac:dyDescent="0.25">
      <c r="A348" s="132">
        <v>1015008</v>
      </c>
      <c r="B348" s="145" t="s">
        <v>1759</v>
      </c>
      <c r="C348" s="132">
        <v>6</v>
      </c>
      <c r="D348" s="132">
        <v>345</v>
      </c>
      <c r="E348" s="186" t="s">
        <v>21</v>
      </c>
      <c r="F348" s="132">
        <v>483</v>
      </c>
      <c r="G348" s="132" t="s">
        <v>20</v>
      </c>
      <c r="H348" s="132">
        <v>30</v>
      </c>
      <c r="I348" s="132">
        <v>1</v>
      </c>
      <c r="J348" s="133">
        <v>1.5</v>
      </c>
      <c r="K348" s="133">
        <v>1.01</v>
      </c>
      <c r="L348" s="133">
        <v>2.06</v>
      </c>
      <c r="M348" s="134" t="str">
        <f t="shared" si="5"/>
        <v>P</v>
      </c>
      <c r="N348" s="173" t="s">
        <v>10681</v>
      </c>
      <c r="O348" s="146" t="s">
        <v>1506</v>
      </c>
      <c r="P348" s="146" t="s">
        <v>9427</v>
      </c>
      <c r="Q348" s="147" t="s">
        <v>10519</v>
      </c>
      <c r="R348" s="187">
        <v>4.4399999999999995</v>
      </c>
    </row>
    <row r="349" spans="1:18" x14ac:dyDescent="0.25">
      <c r="A349" s="135">
        <v>1015010</v>
      </c>
      <c r="B349" s="148" t="s">
        <v>184</v>
      </c>
      <c r="C349" s="135">
        <v>6</v>
      </c>
      <c r="D349" s="135">
        <v>345</v>
      </c>
      <c r="E349" s="188" t="s">
        <v>21</v>
      </c>
      <c r="F349" s="135">
        <v>483</v>
      </c>
      <c r="G349" s="135" t="s">
        <v>20</v>
      </c>
      <c r="H349" s="135">
        <v>30</v>
      </c>
      <c r="I349" s="135">
        <v>1</v>
      </c>
      <c r="J349" s="136">
        <v>1.5</v>
      </c>
      <c r="K349" s="136">
        <v>1</v>
      </c>
      <c r="L349" s="136">
        <v>1.97</v>
      </c>
      <c r="M349" s="137" t="str">
        <f t="shared" si="5"/>
        <v>P</v>
      </c>
      <c r="N349" s="174" t="s">
        <v>10681</v>
      </c>
      <c r="O349" s="149" t="s">
        <v>1506</v>
      </c>
      <c r="P349" s="149" t="s">
        <v>9427</v>
      </c>
      <c r="Q349" s="150" t="s">
        <v>10519</v>
      </c>
      <c r="R349" s="189">
        <v>3.84</v>
      </c>
    </row>
    <row r="350" spans="1:18" x14ac:dyDescent="0.25">
      <c r="A350" s="132">
        <v>1015015</v>
      </c>
      <c r="B350" s="145" t="s">
        <v>1760</v>
      </c>
      <c r="C350" s="132">
        <v>6</v>
      </c>
      <c r="D350" s="132">
        <v>310</v>
      </c>
      <c r="E350" s="186" t="s">
        <v>21</v>
      </c>
      <c r="F350" s="132">
        <v>468</v>
      </c>
      <c r="G350" s="132">
        <v>20</v>
      </c>
      <c r="H350" s="132" t="s">
        <v>20</v>
      </c>
      <c r="I350" s="132">
        <v>1</v>
      </c>
      <c r="J350" s="133">
        <v>1.26</v>
      </c>
      <c r="K350" s="133">
        <v>1.74</v>
      </c>
      <c r="L350" s="133">
        <v>1.58</v>
      </c>
      <c r="M350" s="134" t="str">
        <f t="shared" si="5"/>
        <v>P</v>
      </c>
      <c r="N350" s="173" t="s">
        <v>10681</v>
      </c>
      <c r="O350" s="146" t="s">
        <v>1578</v>
      </c>
      <c r="P350" s="146" t="s">
        <v>10579</v>
      </c>
      <c r="Q350" s="147" t="s">
        <v>10106</v>
      </c>
      <c r="R350" s="187">
        <v>4.0200000000000005</v>
      </c>
    </row>
    <row r="351" spans="1:18" x14ac:dyDescent="0.25">
      <c r="A351" s="135">
        <v>1015016</v>
      </c>
      <c r="B351" s="148" t="s">
        <v>1761</v>
      </c>
      <c r="C351" s="135">
        <v>6</v>
      </c>
      <c r="D351" s="135">
        <v>310</v>
      </c>
      <c r="E351" s="188" t="s">
        <v>21</v>
      </c>
      <c r="F351" s="135">
        <v>530</v>
      </c>
      <c r="G351" s="135">
        <v>20</v>
      </c>
      <c r="H351" s="135" t="s">
        <v>20</v>
      </c>
      <c r="I351" s="135">
        <v>1</v>
      </c>
      <c r="J351" s="136">
        <v>1.66</v>
      </c>
      <c r="K351" s="136">
        <v>1.22</v>
      </c>
      <c r="L351" s="136">
        <v>1.56</v>
      </c>
      <c r="M351" s="137" t="str">
        <f t="shared" si="5"/>
        <v>P</v>
      </c>
      <c r="N351" s="174" t="s">
        <v>10681</v>
      </c>
      <c r="O351" s="149" t="s">
        <v>1578</v>
      </c>
      <c r="P351" s="149" t="s">
        <v>10579</v>
      </c>
      <c r="Q351" s="150" t="s">
        <v>10106</v>
      </c>
      <c r="R351" s="189">
        <v>4.1399999999999997</v>
      </c>
    </row>
    <row r="352" spans="1:18" x14ac:dyDescent="0.25">
      <c r="A352" s="132">
        <v>1015020</v>
      </c>
      <c r="B352" s="145" t="s">
        <v>1762</v>
      </c>
      <c r="C352" s="132">
        <v>6</v>
      </c>
      <c r="D352" s="132">
        <v>310</v>
      </c>
      <c r="E352" s="186" t="s">
        <v>21</v>
      </c>
      <c r="F352" s="132">
        <v>558</v>
      </c>
      <c r="G352" s="132">
        <v>20</v>
      </c>
      <c r="H352" s="132" t="s">
        <v>20</v>
      </c>
      <c r="I352" s="132">
        <v>1</v>
      </c>
      <c r="J352" s="133">
        <v>1.26</v>
      </c>
      <c r="K352" s="133">
        <v>1.74</v>
      </c>
      <c r="L352" s="133">
        <v>1.58</v>
      </c>
      <c r="M352" s="134" t="str">
        <f t="shared" si="5"/>
        <v>P</v>
      </c>
      <c r="N352" s="173" t="s">
        <v>10681</v>
      </c>
      <c r="O352" s="146" t="s">
        <v>1578</v>
      </c>
      <c r="P352" s="146" t="s">
        <v>10579</v>
      </c>
      <c r="Q352" s="147" t="s">
        <v>10106</v>
      </c>
      <c r="R352" s="187">
        <v>4.4399999999999995</v>
      </c>
    </row>
    <row r="353" spans="1:18" x14ac:dyDescent="0.25">
      <c r="A353" s="135">
        <v>1015022</v>
      </c>
      <c r="B353" s="148" t="s">
        <v>1763</v>
      </c>
      <c r="C353" s="135">
        <v>6</v>
      </c>
      <c r="D353" s="135">
        <v>310</v>
      </c>
      <c r="E353" s="188" t="s">
        <v>21</v>
      </c>
      <c r="F353" s="135">
        <v>496</v>
      </c>
      <c r="G353" s="135" t="s">
        <v>20</v>
      </c>
      <c r="H353" s="135">
        <v>25</v>
      </c>
      <c r="I353" s="135">
        <v>1</v>
      </c>
      <c r="J353" s="136">
        <v>1.69</v>
      </c>
      <c r="K353" s="136">
        <v>1.19</v>
      </c>
      <c r="L353" s="136">
        <v>1.55</v>
      </c>
      <c r="M353" s="137" t="str">
        <f t="shared" si="5"/>
        <v>P</v>
      </c>
      <c r="N353" s="174" t="s">
        <v>10681</v>
      </c>
      <c r="O353" s="149" t="s">
        <v>1578</v>
      </c>
      <c r="P353" s="149" t="s">
        <v>10579</v>
      </c>
      <c r="Q353" s="150" t="s">
        <v>10106</v>
      </c>
      <c r="R353" s="189">
        <v>4.0200000000000005</v>
      </c>
    </row>
    <row r="354" spans="1:18" x14ac:dyDescent="0.25">
      <c r="A354" s="132">
        <v>1015024</v>
      </c>
      <c r="B354" s="145" t="s">
        <v>216</v>
      </c>
      <c r="C354" s="132">
        <v>6</v>
      </c>
      <c r="D354" s="132">
        <v>310</v>
      </c>
      <c r="E354" s="186" t="s">
        <v>21</v>
      </c>
      <c r="F354" s="132">
        <v>496</v>
      </c>
      <c r="G354" s="132">
        <v>24</v>
      </c>
      <c r="H354" s="132">
        <v>25</v>
      </c>
      <c r="I354" s="132">
        <v>1</v>
      </c>
      <c r="J354" s="133">
        <v>1.71</v>
      </c>
      <c r="K354" s="133">
        <v>1.21</v>
      </c>
      <c r="L354" s="133">
        <v>1.55</v>
      </c>
      <c r="M354" s="134" t="str">
        <f t="shared" si="5"/>
        <v>P</v>
      </c>
      <c r="N354" s="173" t="s">
        <v>10681</v>
      </c>
      <c r="O354" s="146" t="s">
        <v>1578</v>
      </c>
      <c r="P354" s="146" t="s">
        <v>10579</v>
      </c>
      <c r="Q354" s="147" t="s">
        <v>10106</v>
      </c>
      <c r="R354" s="187">
        <v>3.9000000000000004</v>
      </c>
    </row>
    <row r="355" spans="1:18" x14ac:dyDescent="0.25">
      <c r="A355" s="135">
        <v>1015025</v>
      </c>
      <c r="B355" s="148" t="s">
        <v>1764</v>
      </c>
      <c r="C355" s="135">
        <v>6</v>
      </c>
      <c r="D355" s="135">
        <v>310</v>
      </c>
      <c r="E355" s="188" t="s">
        <v>21</v>
      </c>
      <c r="F355" s="135">
        <v>558</v>
      </c>
      <c r="G355" s="135">
        <v>20</v>
      </c>
      <c r="H355" s="135" t="s">
        <v>20</v>
      </c>
      <c r="I355" s="135">
        <v>1</v>
      </c>
      <c r="J355" s="136">
        <v>1.6040000000000001</v>
      </c>
      <c r="K355" s="136">
        <v>1.1160000000000001</v>
      </c>
      <c r="L355" s="136">
        <v>1.8149999999999999</v>
      </c>
      <c r="M355" s="137" t="str">
        <f t="shared" si="5"/>
        <v>P</v>
      </c>
      <c r="N355" s="174" t="s">
        <v>10681</v>
      </c>
      <c r="O355" s="149" t="s">
        <v>1578</v>
      </c>
      <c r="P355" s="149" t="s">
        <v>10579</v>
      </c>
      <c r="Q355" s="150" t="s">
        <v>10106</v>
      </c>
      <c r="R355" s="189">
        <v>3.84</v>
      </c>
    </row>
    <row r="356" spans="1:18" x14ac:dyDescent="0.25">
      <c r="A356" s="132">
        <v>1015028</v>
      </c>
      <c r="B356" s="145" t="s">
        <v>1765</v>
      </c>
      <c r="C356" s="132">
        <v>6</v>
      </c>
      <c r="D356" s="132">
        <v>310</v>
      </c>
      <c r="E356" s="186" t="s">
        <v>21</v>
      </c>
      <c r="F356" s="132">
        <v>558</v>
      </c>
      <c r="G356" s="132">
        <v>20</v>
      </c>
      <c r="H356" s="132" t="s">
        <v>20</v>
      </c>
      <c r="I356" s="132">
        <v>1</v>
      </c>
      <c r="J356" s="133">
        <v>1.69</v>
      </c>
      <c r="K356" s="133">
        <v>1.21</v>
      </c>
      <c r="L356" s="133">
        <v>1.56</v>
      </c>
      <c r="M356" s="134" t="str">
        <f t="shared" si="5"/>
        <v>P</v>
      </c>
      <c r="N356" s="171" t="s">
        <v>10681</v>
      </c>
      <c r="O356" s="146" t="s">
        <v>1578</v>
      </c>
      <c r="P356" s="146" t="s">
        <v>10579</v>
      </c>
      <c r="Q356" s="147" t="s">
        <v>10106</v>
      </c>
      <c r="R356" s="187">
        <v>4.0200000000000005</v>
      </c>
    </row>
    <row r="357" spans="1:18" x14ac:dyDescent="0.25">
      <c r="A357" s="135">
        <v>1015046</v>
      </c>
      <c r="B357" s="148" t="s">
        <v>1766</v>
      </c>
      <c r="C357" s="135">
        <v>6</v>
      </c>
      <c r="D357" s="135">
        <v>310</v>
      </c>
      <c r="E357" s="188" t="s">
        <v>21</v>
      </c>
      <c r="F357" s="135">
        <v>558</v>
      </c>
      <c r="G357" s="135">
        <v>20</v>
      </c>
      <c r="H357" s="135" t="s">
        <v>20</v>
      </c>
      <c r="I357" s="135">
        <v>1</v>
      </c>
      <c r="J357" s="136">
        <v>1.26</v>
      </c>
      <c r="K357" s="136">
        <v>1.74</v>
      </c>
      <c r="L357" s="136">
        <v>1.58</v>
      </c>
      <c r="M357" s="137" t="str">
        <f t="shared" si="5"/>
        <v>P</v>
      </c>
      <c r="N357" s="174" t="s">
        <v>10681</v>
      </c>
      <c r="O357" s="149" t="s">
        <v>1578</v>
      </c>
      <c r="P357" s="149" t="s">
        <v>10579</v>
      </c>
      <c r="Q357" s="150" t="s">
        <v>10106</v>
      </c>
      <c r="R357" s="189">
        <v>4.38</v>
      </c>
    </row>
    <row r="358" spans="1:18" x14ac:dyDescent="0.25">
      <c r="A358" s="132">
        <v>1015047</v>
      </c>
      <c r="B358" s="145" t="s">
        <v>1767</v>
      </c>
      <c r="C358" s="132">
        <v>1</v>
      </c>
      <c r="D358" s="132">
        <v>162</v>
      </c>
      <c r="E358" s="186" t="s">
        <v>21</v>
      </c>
      <c r="F358" s="132">
        <v>180</v>
      </c>
      <c r="G358" s="132" t="s">
        <v>21</v>
      </c>
      <c r="H358" s="132" t="s">
        <v>21</v>
      </c>
      <c r="I358" s="132">
        <v>2</v>
      </c>
      <c r="J358" s="133">
        <v>5.18</v>
      </c>
      <c r="K358" s="133">
        <v>1.3</v>
      </c>
      <c r="L358" s="133">
        <v>1.44</v>
      </c>
      <c r="M358" s="134" t="str">
        <f t="shared" si="5"/>
        <v>P</v>
      </c>
      <c r="N358" s="171" t="s">
        <v>10682</v>
      </c>
      <c r="O358" s="146" t="s">
        <v>1500</v>
      </c>
      <c r="P358" s="146" t="s">
        <v>9428</v>
      </c>
      <c r="Q358" s="147" t="s">
        <v>10519</v>
      </c>
      <c r="R358" s="187">
        <v>13.2</v>
      </c>
    </row>
    <row r="359" spans="1:18" x14ac:dyDescent="0.25">
      <c r="A359" s="135">
        <v>1015048</v>
      </c>
      <c r="B359" s="148" t="s">
        <v>1768</v>
      </c>
      <c r="C359" s="135">
        <v>6</v>
      </c>
      <c r="D359" s="135">
        <v>432</v>
      </c>
      <c r="E359" s="188" t="s">
        <v>21</v>
      </c>
      <c r="F359" s="135">
        <v>560</v>
      </c>
      <c r="G359" s="135">
        <v>5</v>
      </c>
      <c r="H359" s="135">
        <v>6</v>
      </c>
      <c r="I359" s="135">
        <v>5</v>
      </c>
      <c r="J359" s="136">
        <v>3.12</v>
      </c>
      <c r="K359" s="136">
        <v>2.08</v>
      </c>
      <c r="L359" s="136">
        <v>0.44</v>
      </c>
      <c r="M359" s="137" t="str">
        <f t="shared" si="5"/>
        <v>P</v>
      </c>
      <c r="N359" s="174" t="s">
        <v>10681</v>
      </c>
      <c r="O359" s="149" t="s">
        <v>1506</v>
      </c>
      <c r="P359" s="149" t="s">
        <v>9398</v>
      </c>
      <c r="Q359" s="150" t="s">
        <v>10519</v>
      </c>
      <c r="R359" s="189">
        <v>5.58</v>
      </c>
    </row>
    <row r="360" spans="1:18" x14ac:dyDescent="0.25">
      <c r="A360" s="132">
        <v>1015050</v>
      </c>
      <c r="B360" s="145" t="s">
        <v>1769</v>
      </c>
      <c r="C360" s="132">
        <v>1</v>
      </c>
      <c r="D360" s="132" t="s">
        <v>20</v>
      </c>
      <c r="E360" s="186" t="s">
        <v>20</v>
      </c>
      <c r="F360" s="132" t="s">
        <v>20</v>
      </c>
      <c r="G360" s="132" t="s">
        <v>20</v>
      </c>
      <c r="H360" s="132" t="s">
        <v>20</v>
      </c>
      <c r="I360" s="132" t="s">
        <v>20</v>
      </c>
      <c r="J360" s="133">
        <v>2.5</v>
      </c>
      <c r="K360" s="133">
        <v>0.5</v>
      </c>
      <c r="L360" s="133">
        <v>0.5</v>
      </c>
      <c r="M360" s="134" t="str">
        <f t="shared" si="5"/>
        <v>P</v>
      </c>
      <c r="N360" s="173" t="s">
        <v>10682</v>
      </c>
      <c r="O360" s="146" t="s">
        <v>1614</v>
      </c>
      <c r="P360" s="146" t="s">
        <v>9571</v>
      </c>
      <c r="Q360" s="147" t="s">
        <v>10519</v>
      </c>
      <c r="R360" s="187">
        <v>1.880597014925373</v>
      </c>
    </row>
    <row r="361" spans="1:18" x14ac:dyDescent="0.25">
      <c r="A361" s="135">
        <v>1015052</v>
      </c>
      <c r="B361" s="148" t="s">
        <v>1770</v>
      </c>
      <c r="C361" s="135">
        <v>6</v>
      </c>
      <c r="D361" s="135">
        <v>1920</v>
      </c>
      <c r="E361" s="188">
        <v>12</v>
      </c>
      <c r="F361" s="135">
        <v>2640</v>
      </c>
      <c r="G361" s="135" t="s">
        <v>21</v>
      </c>
      <c r="H361" s="135" t="s">
        <v>21</v>
      </c>
      <c r="I361" s="135">
        <v>2</v>
      </c>
      <c r="J361" s="136">
        <v>1.06</v>
      </c>
      <c r="K361" s="136">
        <v>0.53</v>
      </c>
      <c r="L361" s="136">
        <v>1.19</v>
      </c>
      <c r="M361" s="137" t="str">
        <f t="shared" si="5"/>
        <v>P</v>
      </c>
      <c r="N361" s="174" t="s">
        <v>10681</v>
      </c>
      <c r="O361" s="149" t="s">
        <v>1555</v>
      </c>
      <c r="P361" s="149" t="s">
        <v>9429</v>
      </c>
      <c r="Q361" s="150" t="s">
        <v>10519</v>
      </c>
      <c r="R361" s="189">
        <v>2.0999999999999996</v>
      </c>
    </row>
    <row r="362" spans="1:18" x14ac:dyDescent="0.25">
      <c r="A362" s="132">
        <v>1015053</v>
      </c>
      <c r="B362" s="145" t="s">
        <v>1771</v>
      </c>
      <c r="C362" s="132">
        <v>6</v>
      </c>
      <c r="D362" s="132">
        <v>1920</v>
      </c>
      <c r="E362" s="186">
        <v>12</v>
      </c>
      <c r="F362" s="132">
        <v>2640</v>
      </c>
      <c r="G362" s="132" t="s">
        <v>21</v>
      </c>
      <c r="H362" s="132" t="s">
        <v>21</v>
      </c>
      <c r="I362" s="132">
        <v>2</v>
      </c>
      <c r="J362" s="133">
        <v>1.07</v>
      </c>
      <c r="K362" s="133">
        <v>0.55000000000000004</v>
      </c>
      <c r="L362" s="133">
        <v>1.18</v>
      </c>
      <c r="M362" s="134" t="str">
        <f t="shared" si="5"/>
        <v>P</v>
      </c>
      <c r="N362" s="173" t="s">
        <v>10681</v>
      </c>
      <c r="O362" s="146" t="s">
        <v>1555</v>
      </c>
      <c r="P362" s="146" t="s">
        <v>9429</v>
      </c>
      <c r="Q362" s="147" t="s">
        <v>10519</v>
      </c>
      <c r="R362" s="187">
        <v>2.04</v>
      </c>
    </row>
    <row r="363" spans="1:18" x14ac:dyDescent="0.25">
      <c r="A363" s="135">
        <v>1015055</v>
      </c>
      <c r="B363" s="148" t="s">
        <v>1772</v>
      </c>
      <c r="C363" s="135">
        <v>6</v>
      </c>
      <c r="D363" s="135">
        <v>1920</v>
      </c>
      <c r="E363" s="188">
        <v>12</v>
      </c>
      <c r="F363" s="135">
        <v>2400</v>
      </c>
      <c r="G363" s="135" t="s">
        <v>21</v>
      </c>
      <c r="H363" s="135" t="s">
        <v>21</v>
      </c>
      <c r="I363" s="135">
        <v>2</v>
      </c>
      <c r="J363" s="136">
        <v>1.08</v>
      </c>
      <c r="K363" s="136">
        <v>0.53</v>
      </c>
      <c r="L363" s="136">
        <v>1.1200000000000001</v>
      </c>
      <c r="M363" s="137" t="str">
        <f t="shared" si="5"/>
        <v>P</v>
      </c>
      <c r="N363" s="174" t="s">
        <v>10681</v>
      </c>
      <c r="O363" s="149" t="s">
        <v>1555</v>
      </c>
      <c r="P363" s="149" t="s">
        <v>9429</v>
      </c>
      <c r="Q363" s="150" t="s">
        <v>10519</v>
      </c>
      <c r="R363" s="189">
        <v>2.0999999999999996</v>
      </c>
    </row>
    <row r="364" spans="1:18" x14ac:dyDescent="0.25">
      <c r="A364" s="132">
        <v>1015062</v>
      </c>
      <c r="B364" s="145" t="s">
        <v>1773</v>
      </c>
      <c r="C364" s="132">
        <v>6</v>
      </c>
      <c r="D364" s="132">
        <v>1920</v>
      </c>
      <c r="E364" s="186">
        <v>12</v>
      </c>
      <c r="F364" s="132">
        <v>2400</v>
      </c>
      <c r="G364" s="132">
        <v>204</v>
      </c>
      <c r="H364" s="132">
        <v>240</v>
      </c>
      <c r="I364" s="132">
        <v>1</v>
      </c>
      <c r="J364" s="133">
        <v>1.06</v>
      </c>
      <c r="K364" s="133">
        <v>0.56999999999999995</v>
      </c>
      <c r="L364" s="133">
        <v>1.18</v>
      </c>
      <c r="M364" s="134" t="str">
        <f t="shared" si="5"/>
        <v>P</v>
      </c>
      <c r="N364" s="173" t="s">
        <v>10681</v>
      </c>
      <c r="O364" s="146" t="s">
        <v>1555</v>
      </c>
      <c r="P364" s="146" t="s">
        <v>9429</v>
      </c>
      <c r="Q364" s="147" t="s">
        <v>10519</v>
      </c>
      <c r="R364" s="187">
        <v>1.92</v>
      </c>
    </row>
    <row r="365" spans="1:18" x14ac:dyDescent="0.25">
      <c r="A365" s="135">
        <v>1015069</v>
      </c>
      <c r="B365" s="148" t="s">
        <v>1774</v>
      </c>
      <c r="C365" s="135">
        <v>6</v>
      </c>
      <c r="D365" s="135">
        <v>1920</v>
      </c>
      <c r="E365" s="188">
        <v>12</v>
      </c>
      <c r="F365" s="135">
        <v>2400</v>
      </c>
      <c r="G365" s="135" t="s">
        <v>21</v>
      </c>
      <c r="H365" s="135" t="s">
        <v>21</v>
      </c>
      <c r="I365" s="135">
        <v>2</v>
      </c>
      <c r="J365" s="136">
        <v>0.75</v>
      </c>
      <c r="K365" s="136">
        <v>0.53</v>
      </c>
      <c r="L365" s="136">
        <v>1.1399999999999999</v>
      </c>
      <c r="M365" s="137" t="str">
        <f t="shared" si="5"/>
        <v>P</v>
      </c>
      <c r="N365" s="172" t="s">
        <v>10681</v>
      </c>
      <c r="O365" s="149" t="s">
        <v>1555</v>
      </c>
      <c r="P365" s="149" t="s">
        <v>9429</v>
      </c>
      <c r="Q365" s="150" t="s">
        <v>10519</v>
      </c>
      <c r="R365" s="189">
        <v>2.0999999999999996</v>
      </c>
    </row>
    <row r="366" spans="1:18" x14ac:dyDescent="0.25">
      <c r="A366" s="132">
        <v>1015079</v>
      </c>
      <c r="B366" s="145" t="s">
        <v>1775</v>
      </c>
      <c r="C366" s="132">
        <v>6</v>
      </c>
      <c r="D366" s="132">
        <v>1920</v>
      </c>
      <c r="E366" s="186">
        <v>12</v>
      </c>
      <c r="F366" s="132">
        <v>2400</v>
      </c>
      <c r="G366" s="132" t="s">
        <v>21</v>
      </c>
      <c r="H366" s="132" t="s">
        <v>21</v>
      </c>
      <c r="I366" s="132">
        <v>2</v>
      </c>
      <c r="J366" s="133">
        <v>1.08</v>
      </c>
      <c r="K366" s="133">
        <v>0.53</v>
      </c>
      <c r="L366" s="133">
        <v>1.18</v>
      </c>
      <c r="M366" s="134" t="str">
        <f t="shared" si="5"/>
        <v>P</v>
      </c>
      <c r="N366" s="173" t="s">
        <v>10681</v>
      </c>
      <c r="O366" s="146" t="s">
        <v>1555</v>
      </c>
      <c r="P366" s="146" t="s">
        <v>9429</v>
      </c>
      <c r="Q366" s="147" t="s">
        <v>10519</v>
      </c>
      <c r="R366" s="187">
        <v>2.04</v>
      </c>
    </row>
    <row r="367" spans="1:18" x14ac:dyDescent="0.25">
      <c r="A367" s="135">
        <v>1015104</v>
      </c>
      <c r="B367" s="148" t="s">
        <v>8685</v>
      </c>
      <c r="C367" s="135">
        <v>6</v>
      </c>
      <c r="D367" s="135" t="s">
        <v>20</v>
      </c>
      <c r="E367" s="188" t="s">
        <v>20</v>
      </c>
      <c r="F367" s="135" t="s">
        <v>20</v>
      </c>
      <c r="G367" s="135" t="s">
        <v>20</v>
      </c>
      <c r="H367" s="135" t="s">
        <v>20</v>
      </c>
      <c r="I367" s="135" t="s">
        <v>20</v>
      </c>
      <c r="J367" s="136">
        <v>3.7</v>
      </c>
      <c r="K367" s="136">
        <v>2.2000000000000002</v>
      </c>
      <c r="L367" s="136">
        <v>4.2000000000000003E-2</v>
      </c>
      <c r="M367" s="137" t="str">
        <f t="shared" si="5"/>
        <v>P</v>
      </c>
      <c r="N367" s="172" t="s">
        <v>10682</v>
      </c>
      <c r="O367" s="149" t="s">
        <v>1500</v>
      </c>
      <c r="P367" s="149" t="s">
        <v>9418</v>
      </c>
      <c r="Q367" s="150" t="s">
        <v>10519</v>
      </c>
      <c r="R367" s="189">
        <v>1.7014925373134324</v>
      </c>
    </row>
    <row r="368" spans="1:18" x14ac:dyDescent="0.25">
      <c r="A368" s="132">
        <v>1015105</v>
      </c>
      <c r="B368" s="145" t="s">
        <v>1776</v>
      </c>
      <c r="C368" s="132">
        <v>6</v>
      </c>
      <c r="D368" s="132">
        <v>672</v>
      </c>
      <c r="E368" s="186" t="s">
        <v>21</v>
      </c>
      <c r="F368" s="132">
        <v>924</v>
      </c>
      <c r="G368" s="132">
        <v>24</v>
      </c>
      <c r="H368" s="132">
        <v>30</v>
      </c>
      <c r="I368" s="132">
        <v>2</v>
      </c>
      <c r="J368" s="133">
        <v>1.3</v>
      </c>
      <c r="K368" s="133">
        <v>0.9</v>
      </c>
      <c r="L368" s="133">
        <v>1.26</v>
      </c>
      <c r="M368" s="134" t="str">
        <f t="shared" si="5"/>
        <v>P</v>
      </c>
      <c r="N368" s="173" t="s">
        <v>10681</v>
      </c>
      <c r="O368" s="146" t="s">
        <v>1506</v>
      </c>
      <c r="P368" s="146" t="s">
        <v>9403</v>
      </c>
      <c r="Q368" s="147" t="s">
        <v>10106</v>
      </c>
      <c r="R368" s="187">
        <v>5.16</v>
      </c>
    </row>
    <row r="369" spans="1:18" x14ac:dyDescent="0.25">
      <c r="A369" s="135">
        <v>1015106</v>
      </c>
      <c r="B369" s="148" t="s">
        <v>8686</v>
      </c>
      <c r="C369" s="135">
        <v>6</v>
      </c>
      <c r="D369" s="135" t="s">
        <v>20</v>
      </c>
      <c r="E369" s="188" t="s">
        <v>20</v>
      </c>
      <c r="F369" s="135" t="s">
        <v>20</v>
      </c>
      <c r="G369" s="135" t="s">
        <v>20</v>
      </c>
      <c r="H369" s="135" t="s">
        <v>20</v>
      </c>
      <c r="I369" s="135" t="s">
        <v>20</v>
      </c>
      <c r="J369" s="136">
        <v>3.7</v>
      </c>
      <c r="K369" s="136">
        <v>2.2000000000000002</v>
      </c>
      <c r="L369" s="136">
        <v>4.2000000000000003E-2</v>
      </c>
      <c r="M369" s="137" t="str">
        <f t="shared" si="5"/>
        <v>P</v>
      </c>
      <c r="N369" s="172" t="s">
        <v>10682</v>
      </c>
      <c r="O369" s="149" t="s">
        <v>1500</v>
      </c>
      <c r="P369" s="149" t="s">
        <v>9418</v>
      </c>
      <c r="Q369" s="150" t="s">
        <v>10519</v>
      </c>
      <c r="R369" s="189">
        <v>1.7014925373134324</v>
      </c>
    </row>
    <row r="370" spans="1:18" x14ac:dyDescent="0.25">
      <c r="A370" s="132">
        <v>1015107</v>
      </c>
      <c r="B370" s="145" t="s">
        <v>223</v>
      </c>
      <c r="C370" s="132">
        <v>6</v>
      </c>
      <c r="D370" s="132">
        <v>672</v>
      </c>
      <c r="E370" s="186" t="s">
        <v>21</v>
      </c>
      <c r="F370" s="132">
        <v>924</v>
      </c>
      <c r="G370" s="132">
        <v>30</v>
      </c>
      <c r="H370" s="132">
        <v>30</v>
      </c>
      <c r="I370" s="132">
        <v>2</v>
      </c>
      <c r="J370" s="133">
        <v>1.3</v>
      </c>
      <c r="K370" s="133">
        <v>0.9</v>
      </c>
      <c r="L370" s="133">
        <v>1.26</v>
      </c>
      <c r="M370" s="134" t="str">
        <f t="shared" si="5"/>
        <v>P</v>
      </c>
      <c r="N370" s="171" t="s">
        <v>10681</v>
      </c>
      <c r="O370" s="146" t="s">
        <v>1506</v>
      </c>
      <c r="P370" s="146" t="s">
        <v>9403</v>
      </c>
      <c r="Q370" s="147" t="s">
        <v>10106</v>
      </c>
      <c r="R370" s="187">
        <v>5.28</v>
      </c>
    </row>
    <row r="371" spans="1:18" x14ac:dyDescent="0.25">
      <c r="A371" s="135">
        <v>1015109</v>
      </c>
      <c r="B371" s="148" t="s">
        <v>8687</v>
      </c>
      <c r="C371" s="135">
        <v>6</v>
      </c>
      <c r="D371" s="135" t="s">
        <v>20</v>
      </c>
      <c r="E371" s="188" t="s">
        <v>20</v>
      </c>
      <c r="F371" s="135" t="s">
        <v>20</v>
      </c>
      <c r="G371" s="135" t="s">
        <v>20</v>
      </c>
      <c r="H371" s="135" t="s">
        <v>20</v>
      </c>
      <c r="I371" s="135" t="s">
        <v>20</v>
      </c>
      <c r="J371" s="136">
        <v>3.7</v>
      </c>
      <c r="K371" s="136">
        <v>2.2000000000000002</v>
      </c>
      <c r="L371" s="136">
        <v>4.2000000000000003E-2</v>
      </c>
      <c r="M371" s="137" t="str">
        <f t="shared" si="5"/>
        <v>P</v>
      </c>
      <c r="N371" s="172" t="s">
        <v>10682</v>
      </c>
      <c r="O371" s="149" t="s">
        <v>1500</v>
      </c>
      <c r="P371" s="149" t="s">
        <v>9418</v>
      </c>
      <c r="Q371" s="150" t="s">
        <v>10519</v>
      </c>
      <c r="R371" s="189">
        <v>1.7014925373134324</v>
      </c>
    </row>
    <row r="372" spans="1:18" x14ac:dyDescent="0.25">
      <c r="A372" s="132">
        <v>1015112</v>
      </c>
      <c r="B372" s="145" t="s">
        <v>8688</v>
      </c>
      <c r="C372" s="132">
        <v>1</v>
      </c>
      <c r="D372" s="132" t="s">
        <v>20</v>
      </c>
      <c r="E372" s="186" t="s">
        <v>20</v>
      </c>
      <c r="F372" s="132" t="s">
        <v>20</v>
      </c>
      <c r="G372" s="132" t="s">
        <v>20</v>
      </c>
      <c r="H372" s="132" t="s">
        <v>20</v>
      </c>
      <c r="I372" s="132" t="s">
        <v>20</v>
      </c>
      <c r="J372" s="133">
        <v>1</v>
      </c>
      <c r="K372" s="133">
        <v>2.58</v>
      </c>
      <c r="L372" s="133">
        <v>0.04</v>
      </c>
      <c r="M372" s="134" t="str">
        <f t="shared" si="5"/>
        <v>P</v>
      </c>
      <c r="N372" s="171" t="s">
        <v>10682</v>
      </c>
      <c r="O372" s="146" t="s">
        <v>1500</v>
      </c>
      <c r="P372" s="146" t="s">
        <v>9418</v>
      </c>
      <c r="Q372" s="147" t="s">
        <v>10519</v>
      </c>
      <c r="R372" s="187">
        <v>0.16</v>
      </c>
    </row>
    <row r="373" spans="1:18" x14ac:dyDescent="0.25">
      <c r="A373" s="135">
        <v>1015113</v>
      </c>
      <c r="B373" s="148" t="s">
        <v>8689</v>
      </c>
      <c r="C373" s="135">
        <v>1</v>
      </c>
      <c r="D373" s="135" t="s">
        <v>20</v>
      </c>
      <c r="E373" s="188" t="s">
        <v>20</v>
      </c>
      <c r="F373" s="135" t="s">
        <v>20</v>
      </c>
      <c r="G373" s="135" t="s">
        <v>20</v>
      </c>
      <c r="H373" s="135" t="s">
        <v>20</v>
      </c>
      <c r="I373" s="135" t="s">
        <v>20</v>
      </c>
      <c r="J373" s="136">
        <v>1</v>
      </c>
      <c r="K373" s="136">
        <v>2.58</v>
      </c>
      <c r="L373" s="136">
        <v>0.04</v>
      </c>
      <c r="M373" s="137" t="str">
        <f t="shared" si="5"/>
        <v>P</v>
      </c>
      <c r="N373" s="172" t="s">
        <v>10682</v>
      </c>
      <c r="O373" s="149" t="s">
        <v>1500</v>
      </c>
      <c r="P373" s="149" t="s">
        <v>9418</v>
      </c>
      <c r="Q373" s="150" t="s">
        <v>10519</v>
      </c>
      <c r="R373" s="189">
        <v>0.16</v>
      </c>
    </row>
    <row r="374" spans="1:18" x14ac:dyDescent="0.25">
      <c r="A374" s="132">
        <v>1015114</v>
      </c>
      <c r="B374" s="145" t="s">
        <v>1777</v>
      </c>
      <c r="C374" s="132">
        <v>1</v>
      </c>
      <c r="D374" s="132">
        <v>38400</v>
      </c>
      <c r="E374" s="186">
        <v>800</v>
      </c>
      <c r="F374" s="132" t="s">
        <v>20</v>
      </c>
      <c r="G374" s="132" t="s">
        <v>20</v>
      </c>
      <c r="H374" s="132" t="s">
        <v>20</v>
      </c>
      <c r="I374" s="132" t="s">
        <v>20</v>
      </c>
      <c r="J374" s="133">
        <v>3.7</v>
      </c>
      <c r="K374" s="133">
        <v>1.51</v>
      </c>
      <c r="L374" s="133">
        <v>4.0000000000000001E-3</v>
      </c>
      <c r="M374" s="134" t="str">
        <f t="shared" si="5"/>
        <v>P</v>
      </c>
      <c r="N374" s="171" t="s">
        <v>10682</v>
      </c>
      <c r="O374" s="146" t="s">
        <v>1506</v>
      </c>
      <c r="P374" s="146" t="s">
        <v>9443</v>
      </c>
      <c r="Q374" s="147" t="s">
        <v>10519</v>
      </c>
      <c r="R374" s="187">
        <v>0.14000000000000001</v>
      </c>
    </row>
    <row r="375" spans="1:18" x14ac:dyDescent="0.25">
      <c r="A375" s="135">
        <v>1015115</v>
      </c>
      <c r="B375" s="148" t="s">
        <v>1778</v>
      </c>
      <c r="C375" s="135">
        <v>1</v>
      </c>
      <c r="D375" s="135">
        <v>38400</v>
      </c>
      <c r="E375" s="188">
        <v>800</v>
      </c>
      <c r="F375" s="135" t="s">
        <v>20</v>
      </c>
      <c r="G375" s="135" t="s">
        <v>20</v>
      </c>
      <c r="H375" s="135" t="s">
        <v>20</v>
      </c>
      <c r="I375" s="135" t="s">
        <v>20</v>
      </c>
      <c r="J375" s="136">
        <v>3.7</v>
      </c>
      <c r="K375" s="136">
        <v>1.51</v>
      </c>
      <c r="L375" s="136">
        <v>4.0000000000000001E-3</v>
      </c>
      <c r="M375" s="137" t="str">
        <f t="shared" si="5"/>
        <v>P</v>
      </c>
      <c r="N375" s="172" t="s">
        <v>10682</v>
      </c>
      <c r="O375" s="149" t="s">
        <v>1506</v>
      </c>
      <c r="P375" s="149" t="s">
        <v>9443</v>
      </c>
      <c r="Q375" s="150" t="s">
        <v>10519</v>
      </c>
      <c r="R375" s="189">
        <v>0.14000000000000001</v>
      </c>
    </row>
    <row r="376" spans="1:18" x14ac:dyDescent="0.25">
      <c r="A376" s="132">
        <v>1015119</v>
      </c>
      <c r="B376" s="145" t="s">
        <v>8690</v>
      </c>
      <c r="C376" s="132">
        <v>1</v>
      </c>
      <c r="D376" s="132" t="s">
        <v>20</v>
      </c>
      <c r="E376" s="186" t="s">
        <v>20</v>
      </c>
      <c r="F376" s="132" t="s">
        <v>20</v>
      </c>
      <c r="G376" s="132" t="s">
        <v>20</v>
      </c>
      <c r="H376" s="132" t="s">
        <v>20</v>
      </c>
      <c r="I376" s="132" t="s">
        <v>20</v>
      </c>
      <c r="J376" s="133">
        <v>1</v>
      </c>
      <c r="K376" s="133">
        <v>2.58</v>
      </c>
      <c r="L376" s="133">
        <v>0.04</v>
      </c>
      <c r="M376" s="134" t="str">
        <f t="shared" si="5"/>
        <v>P</v>
      </c>
      <c r="N376" s="171" t="s">
        <v>10682</v>
      </c>
      <c r="O376" s="146" t="s">
        <v>1500</v>
      </c>
      <c r="P376" s="146" t="s">
        <v>9418</v>
      </c>
      <c r="Q376" s="147" t="s">
        <v>10519</v>
      </c>
      <c r="R376" s="187">
        <v>0.16</v>
      </c>
    </row>
    <row r="377" spans="1:18" x14ac:dyDescent="0.25">
      <c r="A377" s="135">
        <v>1015123</v>
      </c>
      <c r="B377" s="148" t="s">
        <v>8691</v>
      </c>
      <c r="C377" s="135">
        <v>1</v>
      </c>
      <c r="D377" s="135" t="s">
        <v>20</v>
      </c>
      <c r="E377" s="188" t="s">
        <v>20</v>
      </c>
      <c r="F377" s="135" t="s">
        <v>20</v>
      </c>
      <c r="G377" s="135" t="s">
        <v>20</v>
      </c>
      <c r="H377" s="135" t="s">
        <v>20</v>
      </c>
      <c r="I377" s="135" t="s">
        <v>20</v>
      </c>
      <c r="J377" s="136">
        <v>1</v>
      </c>
      <c r="K377" s="136">
        <v>2.58</v>
      </c>
      <c r="L377" s="136">
        <v>0.04</v>
      </c>
      <c r="M377" s="137" t="str">
        <f t="shared" si="5"/>
        <v>P</v>
      </c>
      <c r="N377" s="172" t="s">
        <v>10682</v>
      </c>
      <c r="O377" s="149" t="s">
        <v>1500</v>
      </c>
      <c r="P377" s="149" t="s">
        <v>9418</v>
      </c>
      <c r="Q377" s="150" t="s">
        <v>10519</v>
      </c>
      <c r="R377" s="189">
        <v>0.16</v>
      </c>
    </row>
    <row r="378" spans="1:18" x14ac:dyDescent="0.25">
      <c r="A378" s="132">
        <v>1015124</v>
      </c>
      <c r="B378" s="145" t="s">
        <v>8692</v>
      </c>
      <c r="C378" s="132">
        <v>6</v>
      </c>
      <c r="D378" s="132" t="s">
        <v>20</v>
      </c>
      <c r="E378" s="186" t="s">
        <v>20</v>
      </c>
      <c r="F378" s="132" t="s">
        <v>20</v>
      </c>
      <c r="G378" s="132" t="s">
        <v>20</v>
      </c>
      <c r="H378" s="132" t="s">
        <v>20</v>
      </c>
      <c r="I378" s="132" t="s">
        <v>20</v>
      </c>
      <c r="J378" s="133">
        <v>3.7</v>
      </c>
      <c r="K378" s="133">
        <v>2.2000000000000002</v>
      </c>
      <c r="L378" s="133">
        <v>4.2000000000000003E-2</v>
      </c>
      <c r="M378" s="134" t="str">
        <f t="shared" si="5"/>
        <v>P</v>
      </c>
      <c r="N378" s="171" t="s">
        <v>10682</v>
      </c>
      <c r="O378" s="146" t="s">
        <v>1500</v>
      </c>
      <c r="P378" s="146" t="s">
        <v>9418</v>
      </c>
      <c r="Q378" s="147" t="s">
        <v>10519</v>
      </c>
      <c r="R378" s="187">
        <v>1.8805970149253728</v>
      </c>
    </row>
    <row r="379" spans="1:18" x14ac:dyDescent="0.25">
      <c r="A379" s="135">
        <v>1015125</v>
      </c>
      <c r="B379" s="148" t="s">
        <v>8693</v>
      </c>
      <c r="C379" s="135">
        <v>6</v>
      </c>
      <c r="D379" s="135" t="s">
        <v>20</v>
      </c>
      <c r="E379" s="188" t="s">
        <v>20</v>
      </c>
      <c r="F379" s="135" t="s">
        <v>20</v>
      </c>
      <c r="G379" s="135" t="s">
        <v>20</v>
      </c>
      <c r="H379" s="135" t="s">
        <v>20</v>
      </c>
      <c r="I379" s="135" t="s">
        <v>20</v>
      </c>
      <c r="J379" s="136">
        <v>3.7</v>
      </c>
      <c r="K379" s="136">
        <v>2.2000000000000002</v>
      </c>
      <c r="L379" s="136">
        <v>4.2000000000000003E-2</v>
      </c>
      <c r="M379" s="137" t="str">
        <f t="shared" si="5"/>
        <v>P</v>
      </c>
      <c r="N379" s="172" t="s">
        <v>10682</v>
      </c>
      <c r="O379" s="149" t="s">
        <v>1500</v>
      </c>
      <c r="P379" s="149" t="s">
        <v>9418</v>
      </c>
      <c r="Q379" s="150" t="s">
        <v>10519</v>
      </c>
      <c r="R379" s="189">
        <v>1.8805970149253728</v>
      </c>
    </row>
    <row r="380" spans="1:18" x14ac:dyDescent="0.25">
      <c r="A380" s="132">
        <v>1015131</v>
      </c>
      <c r="B380" s="145" t="s">
        <v>8694</v>
      </c>
      <c r="C380" s="132">
        <v>6</v>
      </c>
      <c r="D380" s="132" t="s">
        <v>20</v>
      </c>
      <c r="E380" s="186" t="s">
        <v>20</v>
      </c>
      <c r="F380" s="132" t="s">
        <v>20</v>
      </c>
      <c r="G380" s="132" t="s">
        <v>20</v>
      </c>
      <c r="H380" s="132" t="s">
        <v>20</v>
      </c>
      <c r="I380" s="132" t="s">
        <v>20</v>
      </c>
      <c r="J380" s="133">
        <v>3.7</v>
      </c>
      <c r="K380" s="133">
        <v>2.2000000000000002</v>
      </c>
      <c r="L380" s="133">
        <v>4.2000000000000003E-2</v>
      </c>
      <c r="M380" s="134" t="str">
        <f t="shared" si="5"/>
        <v>P</v>
      </c>
      <c r="N380" s="171" t="s">
        <v>10682</v>
      </c>
      <c r="O380" s="146" t="s">
        <v>1500</v>
      </c>
      <c r="P380" s="146" t="s">
        <v>9418</v>
      </c>
      <c r="Q380" s="147" t="s">
        <v>10519</v>
      </c>
      <c r="R380" s="187">
        <v>1.8805970149253728</v>
      </c>
    </row>
    <row r="381" spans="1:18" x14ac:dyDescent="0.25">
      <c r="A381" s="135">
        <v>1015136</v>
      </c>
      <c r="B381" s="148" t="s">
        <v>1779</v>
      </c>
      <c r="C381" s="135">
        <v>2</v>
      </c>
      <c r="D381" s="135" t="s">
        <v>20</v>
      </c>
      <c r="E381" s="188" t="s">
        <v>20</v>
      </c>
      <c r="F381" s="135" t="s">
        <v>20</v>
      </c>
      <c r="G381" s="135" t="s">
        <v>20</v>
      </c>
      <c r="H381" s="135" t="s">
        <v>20</v>
      </c>
      <c r="I381" s="135" t="s">
        <v>20</v>
      </c>
      <c r="J381" s="136">
        <v>4.0999999999999996</v>
      </c>
      <c r="K381" s="136">
        <v>0.6</v>
      </c>
      <c r="L381" s="136">
        <v>0.02</v>
      </c>
      <c r="M381" s="137" t="str">
        <f t="shared" si="5"/>
        <v>P</v>
      </c>
      <c r="N381" s="172" t="s">
        <v>10682</v>
      </c>
      <c r="O381" s="149" t="s">
        <v>1500</v>
      </c>
      <c r="P381" s="149" t="s">
        <v>9521</v>
      </c>
      <c r="Q381" s="150" t="s">
        <v>10519</v>
      </c>
      <c r="R381" s="189">
        <v>0.28000000000000003</v>
      </c>
    </row>
    <row r="382" spans="1:18" x14ac:dyDescent="0.25">
      <c r="A382" s="132">
        <v>1015192</v>
      </c>
      <c r="B382" s="145" t="s">
        <v>8695</v>
      </c>
      <c r="C382" s="132">
        <v>6</v>
      </c>
      <c r="D382" s="132" t="s">
        <v>20</v>
      </c>
      <c r="E382" s="186" t="s">
        <v>20</v>
      </c>
      <c r="F382" s="132" t="s">
        <v>20</v>
      </c>
      <c r="G382" s="132" t="s">
        <v>20</v>
      </c>
      <c r="H382" s="132" t="s">
        <v>20</v>
      </c>
      <c r="I382" s="132" t="s">
        <v>20</v>
      </c>
      <c r="J382" s="133">
        <v>3.7</v>
      </c>
      <c r="K382" s="133">
        <v>2.2000000000000002</v>
      </c>
      <c r="L382" s="133">
        <v>4.2000000000000003E-2</v>
      </c>
      <c r="M382" s="134" t="str">
        <f t="shared" si="5"/>
        <v>P</v>
      </c>
      <c r="N382" s="171" t="s">
        <v>10682</v>
      </c>
      <c r="O382" s="146" t="s">
        <v>1500</v>
      </c>
      <c r="P382" s="146" t="s">
        <v>9418</v>
      </c>
      <c r="Q382" s="147" t="s">
        <v>10519</v>
      </c>
      <c r="R382" s="187">
        <v>1.8805970149253728</v>
      </c>
    </row>
    <row r="383" spans="1:18" x14ac:dyDescent="0.25">
      <c r="A383" s="135">
        <v>1015196</v>
      </c>
      <c r="B383" s="148" t="s">
        <v>1780</v>
      </c>
      <c r="C383" s="135">
        <v>25</v>
      </c>
      <c r="D383" s="135" t="s">
        <v>20</v>
      </c>
      <c r="E383" s="188">
        <v>6</v>
      </c>
      <c r="F383" s="135" t="s">
        <v>20</v>
      </c>
      <c r="G383" s="135" t="s">
        <v>21</v>
      </c>
      <c r="H383" s="135" t="s">
        <v>21</v>
      </c>
      <c r="I383" s="135">
        <v>4</v>
      </c>
      <c r="J383" s="136">
        <v>1.05</v>
      </c>
      <c r="K383" s="136">
        <v>0.63</v>
      </c>
      <c r="L383" s="136">
        <v>0.6</v>
      </c>
      <c r="M383" s="137" t="str">
        <f t="shared" si="5"/>
        <v>P</v>
      </c>
      <c r="N383" s="172" t="s">
        <v>10682</v>
      </c>
      <c r="O383" s="149" t="s">
        <v>1506</v>
      </c>
      <c r="P383" s="149" t="s">
        <v>9458</v>
      </c>
      <c r="Q383" s="150" t="s">
        <v>10519</v>
      </c>
      <c r="R383" s="189">
        <v>8</v>
      </c>
    </row>
    <row r="384" spans="1:18" x14ac:dyDescent="0.25">
      <c r="A384" s="132">
        <v>1015197</v>
      </c>
      <c r="B384" s="145" t="s">
        <v>1781</v>
      </c>
      <c r="C384" s="132">
        <v>50</v>
      </c>
      <c r="D384" s="132" t="s">
        <v>20</v>
      </c>
      <c r="E384" s="186">
        <v>90</v>
      </c>
      <c r="F384" s="132" t="s">
        <v>20</v>
      </c>
      <c r="G384" s="132" t="s">
        <v>20</v>
      </c>
      <c r="H384" s="132">
        <v>540</v>
      </c>
      <c r="I384" s="132">
        <v>1</v>
      </c>
      <c r="J384" s="133">
        <v>1.58</v>
      </c>
      <c r="K384" s="133">
        <v>1.1499999999999999</v>
      </c>
      <c r="L384" s="133">
        <v>0.5</v>
      </c>
      <c r="M384" s="134" t="str">
        <f t="shared" si="5"/>
        <v>P</v>
      </c>
      <c r="N384" s="173" t="s">
        <v>10682</v>
      </c>
      <c r="O384" s="146" t="s">
        <v>1506</v>
      </c>
      <c r="P384" s="146" t="s">
        <v>9458</v>
      </c>
      <c r="Q384" s="147" t="s">
        <v>10519</v>
      </c>
      <c r="R384" s="187">
        <v>2.5</v>
      </c>
    </row>
    <row r="385" spans="1:18" x14ac:dyDescent="0.25">
      <c r="A385" s="135">
        <v>1015199</v>
      </c>
      <c r="B385" s="148" t="s">
        <v>8696</v>
      </c>
      <c r="C385" s="135">
        <v>6</v>
      </c>
      <c r="D385" s="135" t="s">
        <v>20</v>
      </c>
      <c r="E385" s="188" t="s">
        <v>20</v>
      </c>
      <c r="F385" s="135" t="s">
        <v>20</v>
      </c>
      <c r="G385" s="135" t="s">
        <v>20</v>
      </c>
      <c r="H385" s="135" t="s">
        <v>20</v>
      </c>
      <c r="I385" s="135" t="s">
        <v>20</v>
      </c>
      <c r="J385" s="136">
        <v>2.7</v>
      </c>
      <c r="K385" s="136">
        <v>1.7</v>
      </c>
      <c r="L385" s="136">
        <v>0.5</v>
      </c>
      <c r="M385" s="137" t="str">
        <f t="shared" si="5"/>
        <v>P</v>
      </c>
      <c r="N385" s="172" t="s">
        <v>10682</v>
      </c>
      <c r="O385" s="149" t="s">
        <v>1587</v>
      </c>
      <c r="P385" s="149" t="s">
        <v>9421</v>
      </c>
      <c r="Q385" s="150" t="s">
        <v>10519</v>
      </c>
      <c r="R385" s="189">
        <v>3.4925373134328352</v>
      </c>
    </row>
    <row r="386" spans="1:18" x14ac:dyDescent="0.25">
      <c r="A386" s="132">
        <v>1015200</v>
      </c>
      <c r="B386" s="145" t="s">
        <v>1782</v>
      </c>
      <c r="C386" s="132">
        <v>12</v>
      </c>
      <c r="D386" s="132">
        <v>780</v>
      </c>
      <c r="E386" s="186" t="s">
        <v>21</v>
      </c>
      <c r="F386" s="132">
        <v>960</v>
      </c>
      <c r="G386" s="132">
        <v>40</v>
      </c>
      <c r="H386" s="132">
        <v>25</v>
      </c>
      <c r="I386" s="132">
        <v>3</v>
      </c>
      <c r="J386" s="133">
        <v>1.64</v>
      </c>
      <c r="K386" s="133">
        <v>1.1599999999999999</v>
      </c>
      <c r="L386" s="133">
        <v>0.94</v>
      </c>
      <c r="M386" s="134" t="str">
        <f t="shared" ref="M386:M449" si="6">HYPERLINK(CONCATENATE("T:\Distribution Centre\RDC Department Shared\Cubiscan photos","\",A386,"-pac.jpg"),"P")</f>
        <v>P</v>
      </c>
      <c r="N386" s="173" t="s">
        <v>10681</v>
      </c>
      <c r="O386" s="146" t="s">
        <v>1555</v>
      </c>
      <c r="P386" s="146" t="s">
        <v>9429</v>
      </c>
      <c r="Q386" s="147" t="s">
        <v>10519</v>
      </c>
      <c r="R386" s="187">
        <v>3.5999999999999996</v>
      </c>
    </row>
    <row r="387" spans="1:18" x14ac:dyDescent="0.25">
      <c r="A387" s="135">
        <v>1015201</v>
      </c>
      <c r="B387" s="148" t="s">
        <v>8697</v>
      </c>
      <c r="C387" s="135">
        <v>1</v>
      </c>
      <c r="D387" s="135" t="s">
        <v>20</v>
      </c>
      <c r="E387" s="188" t="s">
        <v>20</v>
      </c>
      <c r="F387" s="135" t="s">
        <v>20</v>
      </c>
      <c r="G387" s="135" t="s">
        <v>20</v>
      </c>
      <c r="H387" s="135" t="s">
        <v>20</v>
      </c>
      <c r="I387" s="135" t="s">
        <v>20</v>
      </c>
      <c r="J387" s="136">
        <v>6.3</v>
      </c>
      <c r="K387" s="136">
        <v>11.8</v>
      </c>
      <c r="L387" s="136">
        <v>1.2</v>
      </c>
      <c r="M387" s="137" t="str">
        <f t="shared" si="6"/>
        <v>P</v>
      </c>
      <c r="N387" s="174" t="s">
        <v>10682</v>
      </c>
      <c r="O387" s="149" t="s">
        <v>1506</v>
      </c>
      <c r="P387" s="149" t="s">
        <v>9401</v>
      </c>
      <c r="Q387" s="150" t="s">
        <v>10519</v>
      </c>
      <c r="R387" s="189">
        <v>448.31</v>
      </c>
    </row>
    <row r="388" spans="1:18" x14ac:dyDescent="0.25">
      <c r="A388" s="132">
        <v>1015202</v>
      </c>
      <c r="B388" s="145" t="s">
        <v>1783</v>
      </c>
      <c r="C388" s="132">
        <v>12</v>
      </c>
      <c r="D388" s="132">
        <v>780</v>
      </c>
      <c r="E388" s="186" t="s">
        <v>21</v>
      </c>
      <c r="F388" s="132">
        <v>960</v>
      </c>
      <c r="G388" s="132">
        <v>40</v>
      </c>
      <c r="H388" s="132">
        <v>25</v>
      </c>
      <c r="I388" s="132">
        <v>3</v>
      </c>
      <c r="J388" s="133">
        <v>1.64</v>
      </c>
      <c r="K388" s="133">
        <v>1.1599999999999999</v>
      </c>
      <c r="L388" s="133">
        <v>0.94</v>
      </c>
      <c r="M388" s="134" t="str">
        <f t="shared" si="6"/>
        <v>P</v>
      </c>
      <c r="N388" s="173" t="s">
        <v>10681</v>
      </c>
      <c r="O388" s="146" t="s">
        <v>1555</v>
      </c>
      <c r="P388" s="146" t="s">
        <v>9429</v>
      </c>
      <c r="Q388" s="147" t="s">
        <v>10519</v>
      </c>
      <c r="R388" s="187">
        <v>3.84</v>
      </c>
    </row>
    <row r="389" spans="1:18" x14ac:dyDescent="0.25">
      <c r="A389" s="135">
        <v>1015203</v>
      </c>
      <c r="B389" s="148" t="s">
        <v>1784</v>
      </c>
      <c r="C389" s="135">
        <v>12</v>
      </c>
      <c r="D389" s="135">
        <v>780</v>
      </c>
      <c r="E389" s="188" t="s">
        <v>21</v>
      </c>
      <c r="F389" s="135">
        <v>960</v>
      </c>
      <c r="G389" s="135">
        <v>20</v>
      </c>
      <c r="H389" s="135">
        <v>25</v>
      </c>
      <c r="I389" s="135">
        <v>2</v>
      </c>
      <c r="J389" s="136">
        <v>1.64</v>
      </c>
      <c r="K389" s="136">
        <v>1.1599999999999999</v>
      </c>
      <c r="L389" s="136">
        <v>0.94</v>
      </c>
      <c r="M389" s="137" t="str">
        <f t="shared" si="6"/>
        <v>P</v>
      </c>
      <c r="N389" s="172" t="s">
        <v>10681</v>
      </c>
      <c r="O389" s="149" t="s">
        <v>1555</v>
      </c>
      <c r="P389" s="149" t="s">
        <v>9429</v>
      </c>
      <c r="Q389" s="150" t="s">
        <v>10519</v>
      </c>
      <c r="R389" s="189">
        <v>3.12</v>
      </c>
    </row>
    <row r="390" spans="1:18" x14ac:dyDescent="0.25">
      <c r="A390" s="132">
        <v>1015204</v>
      </c>
      <c r="B390" s="145" t="s">
        <v>1785</v>
      </c>
      <c r="C390" s="132">
        <v>12</v>
      </c>
      <c r="D390" s="132">
        <v>780</v>
      </c>
      <c r="E390" s="186" t="s">
        <v>21</v>
      </c>
      <c r="F390" s="132">
        <v>960</v>
      </c>
      <c r="G390" s="132">
        <v>20</v>
      </c>
      <c r="H390" s="132">
        <v>25</v>
      </c>
      <c r="I390" s="132">
        <v>2</v>
      </c>
      <c r="J390" s="133">
        <v>1.64</v>
      </c>
      <c r="K390" s="133">
        <v>1.1599999999999999</v>
      </c>
      <c r="L390" s="133">
        <v>0.94</v>
      </c>
      <c r="M390" s="134" t="str">
        <f t="shared" si="6"/>
        <v>P</v>
      </c>
      <c r="N390" s="173" t="s">
        <v>10681</v>
      </c>
      <c r="O390" s="146" t="s">
        <v>1555</v>
      </c>
      <c r="P390" s="146" t="s">
        <v>9429</v>
      </c>
      <c r="Q390" s="147" t="s">
        <v>10519</v>
      </c>
      <c r="R390" s="187">
        <v>3.4799999999999995</v>
      </c>
    </row>
    <row r="391" spans="1:18" x14ac:dyDescent="0.25">
      <c r="A391" s="135">
        <v>1015205</v>
      </c>
      <c r="B391" s="148" t="s">
        <v>8698</v>
      </c>
      <c r="C391" s="135">
        <v>1</v>
      </c>
      <c r="D391" s="135">
        <v>5</v>
      </c>
      <c r="E391" s="188" t="s">
        <v>20</v>
      </c>
      <c r="F391" s="135" t="s">
        <v>20</v>
      </c>
      <c r="G391" s="135" t="s">
        <v>20</v>
      </c>
      <c r="H391" s="135" t="s">
        <v>20</v>
      </c>
      <c r="I391" s="135" t="s">
        <v>20</v>
      </c>
      <c r="J391" s="136">
        <v>6.3</v>
      </c>
      <c r="K391" s="136">
        <v>11.8</v>
      </c>
      <c r="L391" s="136">
        <v>1.2</v>
      </c>
      <c r="M391" s="137" t="str">
        <f t="shared" si="6"/>
        <v>P</v>
      </c>
      <c r="N391" s="174" t="s">
        <v>10682</v>
      </c>
      <c r="O391" s="149" t="s">
        <v>1506</v>
      </c>
      <c r="P391" s="149" t="s">
        <v>9401</v>
      </c>
      <c r="Q391" s="150" t="s">
        <v>10519</v>
      </c>
      <c r="R391" s="189">
        <v>290.13</v>
      </c>
    </row>
    <row r="392" spans="1:18" x14ac:dyDescent="0.25">
      <c r="A392" s="132">
        <v>1015206</v>
      </c>
      <c r="B392" s="145" t="s">
        <v>1786</v>
      </c>
      <c r="C392" s="132">
        <v>12</v>
      </c>
      <c r="D392" s="132">
        <v>780</v>
      </c>
      <c r="E392" s="186" t="s">
        <v>21</v>
      </c>
      <c r="F392" s="132">
        <v>960</v>
      </c>
      <c r="G392" s="132">
        <v>20</v>
      </c>
      <c r="H392" s="132">
        <v>25</v>
      </c>
      <c r="I392" s="132">
        <v>2</v>
      </c>
      <c r="J392" s="133">
        <v>1.64</v>
      </c>
      <c r="K392" s="133">
        <v>1.1599999999999999</v>
      </c>
      <c r="L392" s="133">
        <v>0.94</v>
      </c>
      <c r="M392" s="134" t="str">
        <f t="shared" si="6"/>
        <v>P</v>
      </c>
      <c r="N392" s="173" t="s">
        <v>10681</v>
      </c>
      <c r="O392" s="146" t="s">
        <v>1555</v>
      </c>
      <c r="P392" s="146" t="s">
        <v>9429</v>
      </c>
      <c r="Q392" s="147" t="s">
        <v>10519</v>
      </c>
      <c r="R392" s="187">
        <v>3.24</v>
      </c>
    </row>
    <row r="393" spans="1:18" x14ac:dyDescent="0.25">
      <c r="A393" s="135">
        <v>1015207</v>
      </c>
      <c r="B393" s="148" t="s">
        <v>1787</v>
      </c>
      <c r="C393" s="135">
        <v>12</v>
      </c>
      <c r="D393" s="135">
        <v>780</v>
      </c>
      <c r="E393" s="188" t="s">
        <v>21</v>
      </c>
      <c r="F393" s="135">
        <v>960</v>
      </c>
      <c r="G393" s="135">
        <v>20</v>
      </c>
      <c r="H393" s="135">
        <v>25</v>
      </c>
      <c r="I393" s="135">
        <v>2</v>
      </c>
      <c r="J393" s="136">
        <v>1.64</v>
      </c>
      <c r="K393" s="136">
        <v>1.1599999999999999</v>
      </c>
      <c r="L393" s="136">
        <v>0.94</v>
      </c>
      <c r="M393" s="137" t="str">
        <f t="shared" si="6"/>
        <v>P</v>
      </c>
      <c r="N393" s="174" t="s">
        <v>10681</v>
      </c>
      <c r="O393" s="149" t="s">
        <v>1555</v>
      </c>
      <c r="P393" s="149" t="s">
        <v>9429</v>
      </c>
      <c r="Q393" s="150" t="s">
        <v>10519</v>
      </c>
      <c r="R393" s="189">
        <v>3.4799999999999995</v>
      </c>
    </row>
    <row r="394" spans="1:18" x14ac:dyDescent="0.25">
      <c r="A394" s="132">
        <v>1015208</v>
      </c>
      <c r="B394" s="145" t="s">
        <v>1788</v>
      </c>
      <c r="C394" s="132">
        <v>12</v>
      </c>
      <c r="D394" s="132">
        <v>780</v>
      </c>
      <c r="E394" s="186" t="s">
        <v>21</v>
      </c>
      <c r="F394" s="132">
        <v>960</v>
      </c>
      <c r="G394" s="132">
        <v>20</v>
      </c>
      <c r="H394" s="132">
        <v>25</v>
      </c>
      <c r="I394" s="132">
        <v>2</v>
      </c>
      <c r="J394" s="133">
        <v>1.64</v>
      </c>
      <c r="K394" s="133">
        <v>1.1599999999999999</v>
      </c>
      <c r="L394" s="133">
        <v>0.94</v>
      </c>
      <c r="M394" s="134" t="str">
        <f t="shared" si="6"/>
        <v>P</v>
      </c>
      <c r="N394" s="173" t="s">
        <v>10681</v>
      </c>
      <c r="O394" s="146" t="s">
        <v>1555</v>
      </c>
      <c r="P394" s="146" t="s">
        <v>9429</v>
      </c>
      <c r="Q394" s="147" t="s">
        <v>10519</v>
      </c>
      <c r="R394" s="187">
        <v>3.24</v>
      </c>
    </row>
    <row r="395" spans="1:18" x14ac:dyDescent="0.25">
      <c r="A395" s="135">
        <v>1015209</v>
      </c>
      <c r="B395" s="148" t="s">
        <v>1789</v>
      </c>
      <c r="C395" s="135">
        <v>6</v>
      </c>
      <c r="D395" s="135">
        <v>448</v>
      </c>
      <c r="E395" s="188" t="s">
        <v>21</v>
      </c>
      <c r="F395" s="135">
        <v>616</v>
      </c>
      <c r="G395" s="135">
        <v>20</v>
      </c>
      <c r="H395" s="135">
        <v>25</v>
      </c>
      <c r="I395" s="135">
        <v>2</v>
      </c>
      <c r="J395" s="136">
        <v>1.77</v>
      </c>
      <c r="K395" s="136">
        <v>1.18</v>
      </c>
      <c r="L395" s="136">
        <v>1.36</v>
      </c>
      <c r="M395" s="137" t="str">
        <f t="shared" si="6"/>
        <v>P</v>
      </c>
      <c r="N395" s="174" t="s">
        <v>10681</v>
      </c>
      <c r="O395" s="149" t="s">
        <v>1506</v>
      </c>
      <c r="P395" s="149" t="s">
        <v>9430</v>
      </c>
      <c r="Q395" s="150" t="s">
        <v>10519</v>
      </c>
      <c r="R395" s="189">
        <v>3.18</v>
      </c>
    </row>
    <row r="396" spans="1:18" x14ac:dyDescent="0.25">
      <c r="A396" s="132">
        <v>1015210</v>
      </c>
      <c r="B396" s="145" t="s">
        <v>1790</v>
      </c>
      <c r="C396" s="132">
        <v>6</v>
      </c>
      <c r="D396" s="132">
        <v>448</v>
      </c>
      <c r="E396" s="186" t="s">
        <v>21</v>
      </c>
      <c r="F396" s="132">
        <v>560</v>
      </c>
      <c r="G396" s="132" t="s">
        <v>20</v>
      </c>
      <c r="H396" s="132">
        <v>25</v>
      </c>
      <c r="I396" s="132">
        <v>2</v>
      </c>
      <c r="J396" s="133">
        <v>1.77</v>
      </c>
      <c r="K396" s="133">
        <v>1.17</v>
      </c>
      <c r="L396" s="133">
        <v>1.35</v>
      </c>
      <c r="M396" s="134" t="str">
        <f t="shared" si="6"/>
        <v>P</v>
      </c>
      <c r="N396" s="173" t="s">
        <v>10681</v>
      </c>
      <c r="O396" s="146" t="s">
        <v>1506</v>
      </c>
      <c r="P396" s="146" t="s">
        <v>9430</v>
      </c>
      <c r="Q396" s="147" t="s">
        <v>10519</v>
      </c>
      <c r="R396" s="187">
        <v>2.7</v>
      </c>
    </row>
    <row r="397" spans="1:18" x14ac:dyDescent="0.25">
      <c r="A397" s="135">
        <v>1015213</v>
      </c>
      <c r="B397" s="148" t="s">
        <v>1160</v>
      </c>
      <c r="C397" s="135">
        <v>6</v>
      </c>
      <c r="D397" s="135">
        <v>448</v>
      </c>
      <c r="E397" s="188" t="s">
        <v>21</v>
      </c>
      <c r="F397" s="135">
        <v>616</v>
      </c>
      <c r="G397" s="135">
        <v>20</v>
      </c>
      <c r="H397" s="135">
        <v>25</v>
      </c>
      <c r="I397" s="135">
        <v>2</v>
      </c>
      <c r="J397" s="136">
        <v>1.8</v>
      </c>
      <c r="K397" s="136">
        <v>1.21</v>
      </c>
      <c r="L397" s="136">
        <v>1.36</v>
      </c>
      <c r="M397" s="137" t="str">
        <f t="shared" si="6"/>
        <v>P</v>
      </c>
      <c r="N397" s="174" t="s">
        <v>10681</v>
      </c>
      <c r="O397" s="149" t="s">
        <v>1506</v>
      </c>
      <c r="P397" s="149" t="s">
        <v>9430</v>
      </c>
      <c r="Q397" s="150" t="s">
        <v>10519</v>
      </c>
      <c r="R397" s="189">
        <v>4.38</v>
      </c>
    </row>
    <row r="398" spans="1:18" x14ac:dyDescent="0.25">
      <c r="A398" s="132">
        <v>1015214</v>
      </c>
      <c r="B398" s="145" t="s">
        <v>1791</v>
      </c>
      <c r="C398" s="132">
        <v>6</v>
      </c>
      <c r="D398" s="132">
        <v>448</v>
      </c>
      <c r="E398" s="186" t="s">
        <v>21</v>
      </c>
      <c r="F398" s="132">
        <v>616</v>
      </c>
      <c r="G398" s="132">
        <v>20</v>
      </c>
      <c r="H398" s="132">
        <v>25</v>
      </c>
      <c r="I398" s="132">
        <v>2</v>
      </c>
      <c r="J398" s="133">
        <v>1.78</v>
      </c>
      <c r="K398" s="133">
        <v>1.17</v>
      </c>
      <c r="L398" s="133">
        <v>1.36</v>
      </c>
      <c r="M398" s="134" t="str">
        <f t="shared" si="6"/>
        <v>P</v>
      </c>
      <c r="N398" s="173" t="s">
        <v>10681</v>
      </c>
      <c r="O398" s="146" t="s">
        <v>1506</v>
      </c>
      <c r="P398" s="146" t="s">
        <v>9430</v>
      </c>
      <c r="Q398" s="147" t="s">
        <v>10519</v>
      </c>
      <c r="R398" s="187">
        <v>4.4399999999999995</v>
      </c>
    </row>
    <row r="399" spans="1:18" x14ac:dyDescent="0.25">
      <c r="A399" s="135">
        <v>1015215</v>
      </c>
      <c r="B399" s="148" t="s">
        <v>1161</v>
      </c>
      <c r="C399" s="135">
        <v>6</v>
      </c>
      <c r="D399" s="135">
        <v>273</v>
      </c>
      <c r="E399" s="188" t="s">
        <v>21</v>
      </c>
      <c r="F399" s="135">
        <v>390</v>
      </c>
      <c r="G399" s="135" t="s">
        <v>20</v>
      </c>
      <c r="H399" s="135">
        <v>15</v>
      </c>
      <c r="I399" s="135">
        <v>1</v>
      </c>
      <c r="J399" s="136">
        <v>2.09</v>
      </c>
      <c r="K399" s="136">
        <v>1.39</v>
      </c>
      <c r="L399" s="136">
        <v>1.55</v>
      </c>
      <c r="M399" s="137" t="str">
        <f t="shared" si="6"/>
        <v>P</v>
      </c>
      <c r="N399" s="172" t="s">
        <v>10681</v>
      </c>
      <c r="O399" s="149" t="s">
        <v>1506</v>
      </c>
      <c r="P399" s="149" t="s">
        <v>9430</v>
      </c>
      <c r="Q399" s="150" t="s">
        <v>10519</v>
      </c>
      <c r="R399" s="189">
        <v>6.5400000000000009</v>
      </c>
    </row>
    <row r="400" spans="1:18" x14ac:dyDescent="0.25">
      <c r="A400" s="132">
        <v>1015216</v>
      </c>
      <c r="B400" s="145" t="s">
        <v>1792</v>
      </c>
      <c r="C400" s="132">
        <v>6</v>
      </c>
      <c r="D400" s="132">
        <v>273</v>
      </c>
      <c r="E400" s="186" t="s">
        <v>20</v>
      </c>
      <c r="F400" s="132">
        <v>351</v>
      </c>
      <c r="G400" s="132" t="s">
        <v>20</v>
      </c>
      <c r="H400" s="132" t="s">
        <v>20</v>
      </c>
      <c r="I400" s="132" t="s">
        <v>20</v>
      </c>
      <c r="J400" s="133">
        <v>2.13</v>
      </c>
      <c r="K400" s="133">
        <v>1.38</v>
      </c>
      <c r="L400" s="133">
        <v>1.54</v>
      </c>
      <c r="M400" s="134" t="str">
        <f t="shared" si="6"/>
        <v>P</v>
      </c>
      <c r="N400" s="171" t="s">
        <v>10681</v>
      </c>
      <c r="O400" s="146" t="s">
        <v>1506</v>
      </c>
      <c r="P400" s="146" t="s">
        <v>9430</v>
      </c>
      <c r="Q400" s="147" t="s">
        <v>10519</v>
      </c>
      <c r="R400" s="187">
        <v>6.6000000000000005</v>
      </c>
    </row>
    <row r="401" spans="1:18" x14ac:dyDescent="0.25">
      <c r="A401" s="135">
        <v>1015222</v>
      </c>
      <c r="B401" s="148" t="s">
        <v>1793</v>
      </c>
      <c r="C401" s="135">
        <v>1</v>
      </c>
      <c r="D401" s="135">
        <v>480</v>
      </c>
      <c r="E401" s="188">
        <v>40</v>
      </c>
      <c r="F401" s="135" t="s">
        <v>20</v>
      </c>
      <c r="G401" s="135">
        <v>60</v>
      </c>
      <c r="H401" s="135" t="s">
        <v>21</v>
      </c>
      <c r="I401" s="135" t="s">
        <v>21</v>
      </c>
      <c r="J401" s="136">
        <v>2.4</v>
      </c>
      <c r="K401" s="136">
        <v>2</v>
      </c>
      <c r="L401" s="136">
        <v>0.25</v>
      </c>
      <c r="M401" s="137" t="str">
        <f t="shared" si="6"/>
        <v>P</v>
      </c>
      <c r="N401" s="172" t="s">
        <v>10682</v>
      </c>
      <c r="O401" s="149" t="s">
        <v>1506</v>
      </c>
      <c r="P401" s="149" t="s">
        <v>9431</v>
      </c>
      <c r="Q401" s="150" t="s">
        <v>10519</v>
      </c>
      <c r="R401" s="189">
        <v>7.16</v>
      </c>
    </row>
    <row r="402" spans="1:18" x14ac:dyDescent="0.25">
      <c r="A402" s="132">
        <v>1015223</v>
      </c>
      <c r="B402" s="145" t="s">
        <v>1794</v>
      </c>
      <c r="C402" s="132">
        <v>1</v>
      </c>
      <c r="D402" s="132">
        <v>960</v>
      </c>
      <c r="E402" s="186">
        <v>40</v>
      </c>
      <c r="F402" s="132" t="s">
        <v>20</v>
      </c>
      <c r="G402" s="132" t="s">
        <v>21</v>
      </c>
      <c r="H402" s="132" t="s">
        <v>21</v>
      </c>
      <c r="I402" s="132" t="s">
        <v>21</v>
      </c>
      <c r="J402" s="133">
        <v>3.9</v>
      </c>
      <c r="K402" s="133">
        <v>2.2999999999999998</v>
      </c>
      <c r="L402" s="133">
        <v>0.05</v>
      </c>
      <c r="M402" s="134" t="str">
        <f t="shared" si="6"/>
        <v>P</v>
      </c>
      <c r="N402" s="171" t="s">
        <v>10682</v>
      </c>
      <c r="O402" s="146" t="s">
        <v>1506</v>
      </c>
      <c r="P402" s="146" t="s">
        <v>9431</v>
      </c>
      <c r="Q402" s="147" t="s">
        <v>10519</v>
      </c>
      <c r="R402" s="187">
        <v>7.13</v>
      </c>
    </row>
    <row r="403" spans="1:18" x14ac:dyDescent="0.25">
      <c r="A403" s="135">
        <v>1015232</v>
      </c>
      <c r="B403" s="148" t="s">
        <v>1795</v>
      </c>
      <c r="C403" s="135">
        <v>1</v>
      </c>
      <c r="D403" s="135">
        <v>780</v>
      </c>
      <c r="E403" s="188">
        <v>40</v>
      </c>
      <c r="F403" s="135" t="s">
        <v>20</v>
      </c>
      <c r="G403" s="135" t="s">
        <v>21</v>
      </c>
      <c r="H403" s="135" t="s">
        <v>21</v>
      </c>
      <c r="I403" s="135" t="s">
        <v>21</v>
      </c>
      <c r="J403" s="136">
        <v>3.95</v>
      </c>
      <c r="K403" s="136">
        <v>2.5099999999999998</v>
      </c>
      <c r="L403" s="136">
        <v>0.32</v>
      </c>
      <c r="M403" s="137" t="str">
        <f t="shared" si="6"/>
        <v>P</v>
      </c>
      <c r="N403" s="172" t="s">
        <v>10682</v>
      </c>
      <c r="O403" s="149" t="s">
        <v>1506</v>
      </c>
      <c r="P403" s="149" t="s">
        <v>9431</v>
      </c>
      <c r="Q403" s="150" t="s">
        <v>10519</v>
      </c>
      <c r="R403" s="189">
        <v>7.36</v>
      </c>
    </row>
    <row r="404" spans="1:18" x14ac:dyDescent="0.25">
      <c r="A404" s="132">
        <v>1015235</v>
      </c>
      <c r="B404" s="145" t="s">
        <v>1796</v>
      </c>
      <c r="C404" s="132">
        <v>1</v>
      </c>
      <c r="D404" s="132" t="s">
        <v>20</v>
      </c>
      <c r="E404" s="186">
        <v>32</v>
      </c>
      <c r="F404" s="132" t="s">
        <v>20</v>
      </c>
      <c r="G404" s="132" t="s">
        <v>21</v>
      </c>
      <c r="H404" s="132" t="s">
        <v>21</v>
      </c>
      <c r="I404" s="132" t="s">
        <v>21</v>
      </c>
      <c r="J404" s="133">
        <v>3.6</v>
      </c>
      <c r="K404" s="133">
        <v>2.2999999999999998</v>
      </c>
      <c r="L404" s="133">
        <v>0.08</v>
      </c>
      <c r="M404" s="134" t="str">
        <f t="shared" si="6"/>
        <v>P</v>
      </c>
      <c r="N404" s="171" t="s">
        <v>10682</v>
      </c>
      <c r="O404" s="146" t="s">
        <v>1506</v>
      </c>
      <c r="P404" s="146" t="s">
        <v>9431</v>
      </c>
      <c r="Q404" s="147" t="s">
        <v>10519</v>
      </c>
      <c r="R404" s="187">
        <v>7.39</v>
      </c>
    </row>
    <row r="405" spans="1:18" x14ac:dyDescent="0.25">
      <c r="A405" s="135">
        <v>1015243</v>
      </c>
      <c r="B405" s="148" t="s">
        <v>1797</v>
      </c>
      <c r="C405" s="135">
        <v>1</v>
      </c>
      <c r="D405" s="135" t="s">
        <v>20</v>
      </c>
      <c r="E405" s="188">
        <v>40</v>
      </c>
      <c r="F405" s="135" t="s">
        <v>20</v>
      </c>
      <c r="G405" s="135" t="s">
        <v>21</v>
      </c>
      <c r="H405" s="135" t="s">
        <v>21</v>
      </c>
      <c r="I405" s="135" t="s">
        <v>21</v>
      </c>
      <c r="J405" s="136">
        <v>3.65</v>
      </c>
      <c r="K405" s="136">
        <v>2.6</v>
      </c>
      <c r="L405" s="136">
        <v>0.5</v>
      </c>
      <c r="M405" s="137" t="str">
        <f t="shared" si="6"/>
        <v>P</v>
      </c>
      <c r="N405" s="172" t="s">
        <v>10682</v>
      </c>
      <c r="O405" s="149" t="s">
        <v>1506</v>
      </c>
      <c r="P405" s="149" t="s">
        <v>9431</v>
      </c>
      <c r="Q405" s="150" t="s">
        <v>10519</v>
      </c>
      <c r="R405" s="189">
        <v>13.95</v>
      </c>
    </row>
    <row r="406" spans="1:18" x14ac:dyDescent="0.25">
      <c r="A406" s="132">
        <v>1015256</v>
      </c>
      <c r="B406" s="145" t="s">
        <v>1798</v>
      </c>
      <c r="C406" s="132">
        <v>50</v>
      </c>
      <c r="D406" s="132">
        <v>360</v>
      </c>
      <c r="E406" s="186">
        <v>8</v>
      </c>
      <c r="F406" s="132">
        <v>432</v>
      </c>
      <c r="G406" s="132" t="s">
        <v>20</v>
      </c>
      <c r="H406" s="132">
        <v>40</v>
      </c>
      <c r="I406" s="132">
        <v>1</v>
      </c>
      <c r="J406" s="133">
        <v>3.1</v>
      </c>
      <c r="K406" s="133">
        <v>2.1800000000000002</v>
      </c>
      <c r="L406" s="133">
        <v>0.56000000000000005</v>
      </c>
      <c r="M406" s="134" t="str">
        <f t="shared" si="6"/>
        <v>P</v>
      </c>
      <c r="N406" s="171" t="s">
        <v>10682</v>
      </c>
      <c r="O406" s="146" t="s">
        <v>1506</v>
      </c>
      <c r="P406" s="146" t="s">
        <v>9433</v>
      </c>
      <c r="Q406" s="147" t="s">
        <v>10519</v>
      </c>
      <c r="R406" s="187">
        <v>6</v>
      </c>
    </row>
    <row r="407" spans="1:18" x14ac:dyDescent="0.25">
      <c r="A407" s="135">
        <v>1015257</v>
      </c>
      <c r="B407" s="148" t="s">
        <v>1799</v>
      </c>
      <c r="C407" s="135">
        <v>1</v>
      </c>
      <c r="D407" s="135" t="s">
        <v>20</v>
      </c>
      <c r="E407" s="188" t="s">
        <v>20</v>
      </c>
      <c r="F407" s="135" t="s">
        <v>20</v>
      </c>
      <c r="G407" s="135" t="s">
        <v>21</v>
      </c>
      <c r="H407" s="135" t="s">
        <v>21</v>
      </c>
      <c r="I407" s="135" t="s">
        <v>21</v>
      </c>
      <c r="J407" s="136">
        <v>3.2</v>
      </c>
      <c r="K407" s="136">
        <v>3.5</v>
      </c>
      <c r="L407" s="136">
        <v>1.8</v>
      </c>
      <c r="M407" s="137" t="str">
        <f t="shared" si="6"/>
        <v>P</v>
      </c>
      <c r="N407" s="172" t="s">
        <v>10682</v>
      </c>
      <c r="O407" s="149" t="s">
        <v>1562</v>
      </c>
      <c r="P407" s="149" t="s">
        <v>9558</v>
      </c>
      <c r="Q407" s="150" t="s">
        <v>10519</v>
      </c>
      <c r="R407" s="189">
        <v>1.6791044776119401</v>
      </c>
    </row>
    <row r="408" spans="1:18" x14ac:dyDescent="0.25">
      <c r="A408" s="132">
        <v>1015258</v>
      </c>
      <c r="B408" s="145" t="s">
        <v>1800</v>
      </c>
      <c r="C408" s="132">
        <v>1</v>
      </c>
      <c r="D408" s="132">
        <v>180</v>
      </c>
      <c r="E408" s="186">
        <v>10</v>
      </c>
      <c r="F408" s="132" t="s">
        <v>20</v>
      </c>
      <c r="G408" s="132">
        <v>8</v>
      </c>
      <c r="H408" s="132">
        <v>10</v>
      </c>
      <c r="I408" s="132">
        <v>2</v>
      </c>
      <c r="J408" s="133">
        <v>4</v>
      </c>
      <c r="K408" s="133">
        <v>3.24</v>
      </c>
      <c r="L408" s="133">
        <v>0.62</v>
      </c>
      <c r="M408" s="134" t="str">
        <f t="shared" si="6"/>
        <v>P</v>
      </c>
      <c r="N408" s="171" t="s">
        <v>10682</v>
      </c>
      <c r="O408" s="146" t="s">
        <v>1506</v>
      </c>
      <c r="P408" s="146" t="s">
        <v>9431</v>
      </c>
      <c r="Q408" s="147" t="s">
        <v>10519</v>
      </c>
      <c r="R408" s="187">
        <v>17.829999999999998</v>
      </c>
    </row>
    <row r="409" spans="1:18" x14ac:dyDescent="0.25">
      <c r="A409" s="135">
        <v>1015259</v>
      </c>
      <c r="B409" s="148" t="s">
        <v>1801</v>
      </c>
      <c r="C409" s="135">
        <v>1</v>
      </c>
      <c r="D409" s="135">
        <v>216</v>
      </c>
      <c r="E409" s="188">
        <v>12</v>
      </c>
      <c r="F409" s="135" t="s">
        <v>20</v>
      </c>
      <c r="G409" s="135" t="s">
        <v>21</v>
      </c>
      <c r="H409" s="135" t="s">
        <v>21</v>
      </c>
      <c r="I409" s="135" t="s">
        <v>21</v>
      </c>
      <c r="J409" s="136">
        <v>3.56</v>
      </c>
      <c r="K409" s="136">
        <v>2</v>
      </c>
      <c r="L409" s="136">
        <v>0.95</v>
      </c>
      <c r="M409" s="137" t="str">
        <f t="shared" si="6"/>
        <v>P</v>
      </c>
      <c r="N409" s="172" t="s">
        <v>10682</v>
      </c>
      <c r="O409" s="149" t="s">
        <v>1506</v>
      </c>
      <c r="P409" s="149" t="s">
        <v>9431</v>
      </c>
      <c r="Q409" s="150" t="s">
        <v>10519</v>
      </c>
      <c r="R409" s="189">
        <v>17.989999999999998</v>
      </c>
    </row>
    <row r="410" spans="1:18" x14ac:dyDescent="0.25">
      <c r="A410" s="132">
        <v>1015260</v>
      </c>
      <c r="B410" s="145" t="s">
        <v>1802</v>
      </c>
      <c r="C410" s="132">
        <v>1</v>
      </c>
      <c r="D410" s="132">
        <v>180</v>
      </c>
      <c r="E410" s="186">
        <v>10</v>
      </c>
      <c r="F410" s="132" t="s">
        <v>20</v>
      </c>
      <c r="G410" s="132">
        <v>8</v>
      </c>
      <c r="H410" s="132">
        <v>10</v>
      </c>
      <c r="I410" s="132">
        <v>2</v>
      </c>
      <c r="J410" s="133">
        <v>3.8</v>
      </c>
      <c r="K410" s="133">
        <v>3.3</v>
      </c>
      <c r="L410" s="133">
        <v>0.3</v>
      </c>
      <c r="M410" s="134" t="str">
        <f t="shared" si="6"/>
        <v>P</v>
      </c>
      <c r="N410" s="171" t="s">
        <v>10682</v>
      </c>
      <c r="O410" s="146" t="s">
        <v>1506</v>
      </c>
      <c r="P410" s="146" t="s">
        <v>9431</v>
      </c>
      <c r="Q410" s="147" t="s">
        <v>10519</v>
      </c>
      <c r="R410" s="187">
        <v>18.29</v>
      </c>
    </row>
    <row r="411" spans="1:18" x14ac:dyDescent="0.25">
      <c r="A411" s="135">
        <v>1015261</v>
      </c>
      <c r="B411" s="148" t="s">
        <v>1803</v>
      </c>
      <c r="C411" s="135">
        <v>1</v>
      </c>
      <c r="D411" s="135">
        <v>180</v>
      </c>
      <c r="E411" s="188">
        <v>10</v>
      </c>
      <c r="F411" s="135" t="s">
        <v>20</v>
      </c>
      <c r="G411" s="135">
        <v>8</v>
      </c>
      <c r="H411" s="135">
        <v>10</v>
      </c>
      <c r="I411" s="135">
        <v>2</v>
      </c>
      <c r="J411" s="136">
        <v>3.8</v>
      </c>
      <c r="K411" s="136">
        <v>3.3</v>
      </c>
      <c r="L411" s="136">
        <v>0.3</v>
      </c>
      <c r="M411" s="137" t="str">
        <f t="shared" si="6"/>
        <v>P</v>
      </c>
      <c r="N411" s="172" t="s">
        <v>10682</v>
      </c>
      <c r="O411" s="149" t="s">
        <v>1506</v>
      </c>
      <c r="P411" s="149" t="s">
        <v>9431</v>
      </c>
      <c r="Q411" s="150" t="s">
        <v>10519</v>
      </c>
      <c r="R411" s="189">
        <v>18.52</v>
      </c>
    </row>
    <row r="412" spans="1:18" x14ac:dyDescent="0.25">
      <c r="A412" s="132">
        <v>1015262</v>
      </c>
      <c r="B412" s="145" t="s">
        <v>1804</v>
      </c>
      <c r="C412" s="132">
        <v>1</v>
      </c>
      <c r="D412" s="132" t="s">
        <v>20</v>
      </c>
      <c r="E412" s="186" t="s">
        <v>20</v>
      </c>
      <c r="F412" s="132" t="s">
        <v>20</v>
      </c>
      <c r="G412" s="132" t="s">
        <v>21</v>
      </c>
      <c r="H412" s="132" t="s">
        <v>21</v>
      </c>
      <c r="I412" s="132" t="s">
        <v>21</v>
      </c>
      <c r="J412" s="133">
        <v>4.05</v>
      </c>
      <c r="K412" s="133">
        <v>3.2</v>
      </c>
      <c r="L412" s="133">
        <v>0.5</v>
      </c>
      <c r="M412" s="134" t="str">
        <f t="shared" si="6"/>
        <v>P</v>
      </c>
      <c r="N412" s="171" t="s">
        <v>10682</v>
      </c>
      <c r="O412" s="146" t="s">
        <v>1506</v>
      </c>
      <c r="P412" s="146" t="s">
        <v>9431</v>
      </c>
      <c r="Q412" s="147" t="s">
        <v>10519</v>
      </c>
      <c r="R412" s="187">
        <v>17.55</v>
      </c>
    </row>
    <row r="413" spans="1:18" x14ac:dyDescent="0.25">
      <c r="A413" s="135">
        <v>1015263</v>
      </c>
      <c r="B413" s="148" t="s">
        <v>1805</v>
      </c>
      <c r="C413" s="135">
        <v>1</v>
      </c>
      <c r="D413" s="135" t="s">
        <v>20</v>
      </c>
      <c r="E413" s="188">
        <v>8</v>
      </c>
      <c r="F413" s="135" t="s">
        <v>20</v>
      </c>
      <c r="G413" s="135" t="s">
        <v>21</v>
      </c>
      <c r="H413" s="135" t="s">
        <v>21</v>
      </c>
      <c r="I413" s="135" t="s">
        <v>21</v>
      </c>
      <c r="J413" s="136">
        <v>4.25</v>
      </c>
      <c r="K413" s="136">
        <v>3.65</v>
      </c>
      <c r="L413" s="136">
        <v>0.8</v>
      </c>
      <c r="M413" s="137" t="str">
        <f t="shared" si="6"/>
        <v>P</v>
      </c>
      <c r="N413" s="172" t="s">
        <v>10682</v>
      </c>
      <c r="O413" s="149" t="s">
        <v>1506</v>
      </c>
      <c r="P413" s="149" t="s">
        <v>9431</v>
      </c>
      <c r="Q413" s="150" t="s">
        <v>10519</v>
      </c>
      <c r="R413" s="189">
        <v>17.55</v>
      </c>
    </row>
    <row r="414" spans="1:18" x14ac:dyDescent="0.25">
      <c r="A414" s="132">
        <v>1015264</v>
      </c>
      <c r="B414" s="145" t="s">
        <v>1806</v>
      </c>
      <c r="C414" s="132">
        <v>1</v>
      </c>
      <c r="D414" s="132">
        <v>600</v>
      </c>
      <c r="E414" s="186">
        <v>75</v>
      </c>
      <c r="F414" s="132" t="s">
        <v>20</v>
      </c>
      <c r="G414" s="132" t="s">
        <v>21</v>
      </c>
      <c r="H414" s="132" t="s">
        <v>21</v>
      </c>
      <c r="I414" s="132">
        <v>1</v>
      </c>
      <c r="J414" s="133">
        <v>2.87</v>
      </c>
      <c r="K414" s="133">
        <v>2.2999999999999998</v>
      </c>
      <c r="L414" s="133">
        <v>0.3</v>
      </c>
      <c r="M414" s="134" t="str">
        <f t="shared" si="6"/>
        <v>P</v>
      </c>
      <c r="N414" s="171" t="s">
        <v>10682</v>
      </c>
      <c r="O414" s="146" t="s">
        <v>1698</v>
      </c>
      <c r="P414" s="146" t="s">
        <v>9434</v>
      </c>
      <c r="Q414" s="147" t="s">
        <v>10519</v>
      </c>
      <c r="R414" s="187">
        <v>5</v>
      </c>
    </row>
    <row r="415" spans="1:18" x14ac:dyDescent="0.25">
      <c r="A415" s="135">
        <v>1015265</v>
      </c>
      <c r="B415" s="148" t="s">
        <v>1807</v>
      </c>
      <c r="C415" s="135">
        <v>1</v>
      </c>
      <c r="D415" s="135">
        <v>600</v>
      </c>
      <c r="E415" s="188">
        <v>75</v>
      </c>
      <c r="F415" s="135" t="s">
        <v>20</v>
      </c>
      <c r="G415" s="135" t="s">
        <v>21</v>
      </c>
      <c r="H415" s="135" t="s">
        <v>21</v>
      </c>
      <c r="I415" s="135">
        <v>1</v>
      </c>
      <c r="J415" s="136">
        <v>6</v>
      </c>
      <c r="K415" s="136">
        <v>3</v>
      </c>
      <c r="L415" s="136">
        <v>0.04</v>
      </c>
      <c r="M415" s="137" t="str">
        <f t="shared" si="6"/>
        <v>P</v>
      </c>
      <c r="N415" s="172" t="s">
        <v>10682</v>
      </c>
      <c r="O415" s="149" t="s">
        <v>1698</v>
      </c>
      <c r="P415" s="149" t="s">
        <v>9434</v>
      </c>
      <c r="Q415" s="150" t="s">
        <v>10519</v>
      </c>
      <c r="R415" s="189">
        <v>5.01</v>
      </c>
    </row>
    <row r="416" spans="1:18" x14ac:dyDescent="0.25">
      <c r="A416" s="132">
        <v>1015266</v>
      </c>
      <c r="B416" s="145" t="s">
        <v>1808</v>
      </c>
      <c r="C416" s="132">
        <v>1</v>
      </c>
      <c r="D416" s="132">
        <v>600</v>
      </c>
      <c r="E416" s="186">
        <v>75</v>
      </c>
      <c r="F416" s="132" t="s">
        <v>20</v>
      </c>
      <c r="G416" s="132" t="s">
        <v>21</v>
      </c>
      <c r="H416" s="132" t="s">
        <v>21</v>
      </c>
      <c r="I416" s="132">
        <v>1</v>
      </c>
      <c r="J416" s="133">
        <v>6</v>
      </c>
      <c r="K416" s="133">
        <v>3</v>
      </c>
      <c r="L416" s="133">
        <v>0.04</v>
      </c>
      <c r="M416" s="134" t="str">
        <f t="shared" si="6"/>
        <v>P</v>
      </c>
      <c r="N416" s="171" t="s">
        <v>10682</v>
      </c>
      <c r="O416" s="146" t="s">
        <v>1698</v>
      </c>
      <c r="P416" s="146" t="s">
        <v>9434</v>
      </c>
      <c r="Q416" s="147" t="s">
        <v>10519</v>
      </c>
      <c r="R416" s="187">
        <v>5.01</v>
      </c>
    </row>
    <row r="417" spans="1:18" x14ac:dyDescent="0.25">
      <c r="A417" s="135">
        <v>1015268</v>
      </c>
      <c r="B417" s="148" t="s">
        <v>1809</v>
      </c>
      <c r="C417" s="135">
        <v>1</v>
      </c>
      <c r="D417" s="135">
        <v>600</v>
      </c>
      <c r="E417" s="188">
        <v>75</v>
      </c>
      <c r="F417" s="135" t="s">
        <v>20</v>
      </c>
      <c r="G417" s="135" t="s">
        <v>21</v>
      </c>
      <c r="H417" s="135" t="s">
        <v>21</v>
      </c>
      <c r="I417" s="135">
        <v>1</v>
      </c>
      <c r="J417" s="136">
        <v>6</v>
      </c>
      <c r="K417" s="136">
        <v>3</v>
      </c>
      <c r="L417" s="136">
        <v>0.04</v>
      </c>
      <c r="M417" s="137" t="str">
        <f t="shared" si="6"/>
        <v>P</v>
      </c>
      <c r="N417" s="172" t="s">
        <v>10682</v>
      </c>
      <c r="O417" s="149" t="s">
        <v>1698</v>
      </c>
      <c r="P417" s="149" t="s">
        <v>9434</v>
      </c>
      <c r="Q417" s="150" t="s">
        <v>10519</v>
      </c>
      <c r="R417" s="189">
        <v>5.01</v>
      </c>
    </row>
    <row r="418" spans="1:18" x14ac:dyDescent="0.25">
      <c r="A418" s="132">
        <v>1015269</v>
      </c>
      <c r="B418" s="145" t="s">
        <v>1810</v>
      </c>
      <c r="C418" s="132">
        <v>1</v>
      </c>
      <c r="D418" s="132">
        <v>600</v>
      </c>
      <c r="E418" s="186">
        <v>75</v>
      </c>
      <c r="F418" s="132" t="s">
        <v>20</v>
      </c>
      <c r="G418" s="132" t="s">
        <v>21</v>
      </c>
      <c r="H418" s="132" t="s">
        <v>21</v>
      </c>
      <c r="I418" s="132">
        <v>1</v>
      </c>
      <c r="J418" s="133">
        <v>6</v>
      </c>
      <c r="K418" s="133">
        <v>3</v>
      </c>
      <c r="L418" s="133">
        <v>0.04</v>
      </c>
      <c r="M418" s="134" t="str">
        <f t="shared" si="6"/>
        <v>P</v>
      </c>
      <c r="N418" s="171" t="s">
        <v>10682</v>
      </c>
      <c r="O418" s="146" t="s">
        <v>1698</v>
      </c>
      <c r="P418" s="146" t="s">
        <v>9434</v>
      </c>
      <c r="Q418" s="147" t="s">
        <v>10519</v>
      </c>
      <c r="R418" s="187">
        <v>5.01</v>
      </c>
    </row>
    <row r="419" spans="1:18" x14ac:dyDescent="0.25">
      <c r="A419" s="135">
        <v>1015270</v>
      </c>
      <c r="B419" s="148" t="s">
        <v>1811</v>
      </c>
      <c r="C419" s="135">
        <v>1</v>
      </c>
      <c r="D419" s="135">
        <v>196</v>
      </c>
      <c r="E419" s="188" t="s">
        <v>20</v>
      </c>
      <c r="F419" s="135" t="s">
        <v>20</v>
      </c>
      <c r="G419" s="135" t="s">
        <v>20</v>
      </c>
      <c r="H419" s="135" t="s">
        <v>20</v>
      </c>
      <c r="I419" s="135" t="s">
        <v>20</v>
      </c>
      <c r="J419" s="136">
        <v>0.16</v>
      </c>
      <c r="K419" s="136">
        <v>1.95</v>
      </c>
      <c r="L419" s="136">
        <v>2.9</v>
      </c>
      <c r="M419" s="137" t="str">
        <f t="shared" si="6"/>
        <v>P</v>
      </c>
      <c r="N419" s="174" t="s">
        <v>10682</v>
      </c>
      <c r="O419" s="149" t="s">
        <v>1506</v>
      </c>
      <c r="P419" s="149" t="s">
        <v>9572</v>
      </c>
      <c r="Q419" s="150" t="s">
        <v>10519</v>
      </c>
      <c r="R419" s="189">
        <v>0.73</v>
      </c>
    </row>
    <row r="420" spans="1:18" x14ac:dyDescent="0.25">
      <c r="A420" s="132">
        <v>1015278</v>
      </c>
      <c r="B420" s="145" t="s">
        <v>1812</v>
      </c>
      <c r="C420" s="132">
        <v>1</v>
      </c>
      <c r="D420" s="132">
        <v>960</v>
      </c>
      <c r="E420" s="186">
        <v>40</v>
      </c>
      <c r="F420" s="132" t="s">
        <v>20</v>
      </c>
      <c r="G420" s="132" t="s">
        <v>21</v>
      </c>
      <c r="H420" s="132" t="s">
        <v>21</v>
      </c>
      <c r="I420" s="132" t="s">
        <v>21</v>
      </c>
      <c r="J420" s="133">
        <v>3.81</v>
      </c>
      <c r="K420" s="133">
        <v>2.4300000000000002</v>
      </c>
      <c r="L420" s="133">
        <v>0.4</v>
      </c>
      <c r="M420" s="134" t="str">
        <f t="shared" si="6"/>
        <v>P</v>
      </c>
      <c r="N420" s="173" t="s">
        <v>10682</v>
      </c>
      <c r="O420" s="146" t="s">
        <v>1506</v>
      </c>
      <c r="P420" s="146" t="s">
        <v>9431</v>
      </c>
      <c r="Q420" s="147" t="s">
        <v>10519</v>
      </c>
      <c r="R420" s="187">
        <v>7.13</v>
      </c>
    </row>
    <row r="421" spans="1:18" x14ac:dyDescent="0.25">
      <c r="A421" s="135">
        <v>1015279</v>
      </c>
      <c r="B421" s="148" t="s">
        <v>1813</v>
      </c>
      <c r="C421" s="135">
        <v>6</v>
      </c>
      <c r="D421" s="135">
        <v>280</v>
      </c>
      <c r="E421" s="188" t="s">
        <v>21</v>
      </c>
      <c r="F421" s="135">
        <v>336</v>
      </c>
      <c r="G421" s="135">
        <v>20</v>
      </c>
      <c r="H421" s="135">
        <v>25</v>
      </c>
      <c r="I421" s="135">
        <v>1</v>
      </c>
      <c r="J421" s="136">
        <v>1.53</v>
      </c>
      <c r="K421" s="136">
        <v>1.53</v>
      </c>
      <c r="L421" s="136">
        <v>1.9</v>
      </c>
      <c r="M421" s="137" t="str">
        <f t="shared" si="6"/>
        <v>P</v>
      </c>
      <c r="N421" s="174" t="s">
        <v>10681</v>
      </c>
      <c r="O421" s="149" t="s">
        <v>1506</v>
      </c>
      <c r="P421" s="149" t="s">
        <v>9430</v>
      </c>
      <c r="Q421" s="150" t="s">
        <v>10519</v>
      </c>
      <c r="R421" s="189">
        <v>4.92</v>
      </c>
    </row>
    <row r="422" spans="1:18" x14ac:dyDescent="0.25">
      <c r="A422" s="132">
        <v>1015280</v>
      </c>
      <c r="B422" s="145" t="s">
        <v>1814</v>
      </c>
      <c r="C422" s="132">
        <v>6</v>
      </c>
      <c r="D422" s="132">
        <v>400</v>
      </c>
      <c r="E422" s="186" t="s">
        <v>21</v>
      </c>
      <c r="F422" s="132">
        <v>560</v>
      </c>
      <c r="G422" s="132">
        <v>20</v>
      </c>
      <c r="H422" s="132">
        <v>25</v>
      </c>
      <c r="I422" s="132">
        <v>1</v>
      </c>
      <c r="J422" s="133">
        <v>0.95</v>
      </c>
      <c r="K422" s="133">
        <v>1.43</v>
      </c>
      <c r="L422" s="133">
        <v>1.93</v>
      </c>
      <c r="M422" s="134" t="str">
        <f t="shared" si="6"/>
        <v>P</v>
      </c>
      <c r="N422" s="173" t="s">
        <v>10681</v>
      </c>
      <c r="O422" s="146" t="s">
        <v>1506</v>
      </c>
      <c r="P422" s="146" t="s">
        <v>9430</v>
      </c>
      <c r="Q422" s="147" t="s">
        <v>10519</v>
      </c>
      <c r="R422" s="187">
        <v>3.24</v>
      </c>
    </row>
    <row r="423" spans="1:18" x14ac:dyDescent="0.25">
      <c r="A423" s="135">
        <v>1015281</v>
      </c>
      <c r="B423" s="148" t="s">
        <v>1815</v>
      </c>
      <c r="C423" s="135">
        <v>6</v>
      </c>
      <c r="D423" s="135">
        <v>432</v>
      </c>
      <c r="E423" s="188" t="s">
        <v>21</v>
      </c>
      <c r="F423" s="135">
        <v>640</v>
      </c>
      <c r="G423" s="135">
        <v>30</v>
      </c>
      <c r="H423" s="135">
        <v>30</v>
      </c>
      <c r="I423" s="135">
        <v>1</v>
      </c>
      <c r="J423" s="136">
        <v>1.51</v>
      </c>
      <c r="K423" s="136">
        <v>1.01</v>
      </c>
      <c r="L423" s="136">
        <v>1.83</v>
      </c>
      <c r="M423" s="137" t="str">
        <f t="shared" si="6"/>
        <v>P</v>
      </c>
      <c r="N423" s="174" t="s">
        <v>10681</v>
      </c>
      <c r="O423" s="149" t="s">
        <v>1506</v>
      </c>
      <c r="P423" s="149" t="s">
        <v>9430</v>
      </c>
      <c r="Q423" s="150" t="s">
        <v>10519</v>
      </c>
      <c r="R423" s="189">
        <v>4.08</v>
      </c>
    </row>
    <row r="424" spans="1:18" x14ac:dyDescent="0.25">
      <c r="A424" s="132">
        <v>1015282</v>
      </c>
      <c r="B424" s="145" t="s">
        <v>1817</v>
      </c>
      <c r="C424" s="132">
        <v>6</v>
      </c>
      <c r="D424" s="132">
        <v>1375</v>
      </c>
      <c r="E424" s="186" t="s">
        <v>21</v>
      </c>
      <c r="F424" s="132">
        <v>1875</v>
      </c>
      <c r="G424" s="132">
        <v>44</v>
      </c>
      <c r="H424" s="132">
        <v>55</v>
      </c>
      <c r="I424" s="132">
        <v>3</v>
      </c>
      <c r="J424" s="133">
        <v>1.1299999999999999</v>
      </c>
      <c r="K424" s="133">
        <v>0.75</v>
      </c>
      <c r="L424" s="133">
        <v>0.93</v>
      </c>
      <c r="M424" s="134" t="str">
        <f t="shared" si="6"/>
        <v>P</v>
      </c>
      <c r="N424" s="173" t="s">
        <v>10681</v>
      </c>
      <c r="O424" s="146" t="s">
        <v>1506</v>
      </c>
      <c r="P424" s="146" t="s">
        <v>9430</v>
      </c>
      <c r="Q424" s="147" t="s">
        <v>10519</v>
      </c>
      <c r="R424" s="187">
        <v>2.16</v>
      </c>
    </row>
    <row r="425" spans="1:18" x14ac:dyDescent="0.25">
      <c r="A425" s="135">
        <v>1015283</v>
      </c>
      <c r="B425" s="148" t="s">
        <v>93</v>
      </c>
      <c r="C425" s="135">
        <v>6</v>
      </c>
      <c r="D425" s="135">
        <v>396</v>
      </c>
      <c r="E425" s="188" t="s">
        <v>21</v>
      </c>
      <c r="F425" s="135">
        <v>528</v>
      </c>
      <c r="G425" s="135">
        <v>20</v>
      </c>
      <c r="H425" s="135">
        <v>25</v>
      </c>
      <c r="I425" s="135">
        <v>1</v>
      </c>
      <c r="J425" s="136">
        <v>1.75</v>
      </c>
      <c r="K425" s="136">
        <v>0.97</v>
      </c>
      <c r="L425" s="136">
        <v>0.17699999999999999</v>
      </c>
      <c r="M425" s="137" t="str">
        <f t="shared" si="6"/>
        <v>P</v>
      </c>
      <c r="N425" s="174" t="s">
        <v>10681</v>
      </c>
      <c r="O425" s="149" t="s">
        <v>1506</v>
      </c>
      <c r="P425" s="149" t="s">
        <v>9430</v>
      </c>
      <c r="Q425" s="150" t="s">
        <v>10519</v>
      </c>
      <c r="R425" s="189">
        <v>4.5</v>
      </c>
    </row>
    <row r="426" spans="1:18" x14ac:dyDescent="0.25">
      <c r="A426" s="132">
        <v>1015284</v>
      </c>
      <c r="B426" s="145" t="s">
        <v>1819</v>
      </c>
      <c r="C426" s="132">
        <v>6</v>
      </c>
      <c r="D426" s="132">
        <v>396</v>
      </c>
      <c r="E426" s="186" t="s">
        <v>21</v>
      </c>
      <c r="F426" s="132">
        <v>528</v>
      </c>
      <c r="G426" s="132" t="s">
        <v>20</v>
      </c>
      <c r="H426" s="132">
        <v>25</v>
      </c>
      <c r="I426" s="132">
        <v>1</v>
      </c>
      <c r="J426" s="133">
        <v>1.72</v>
      </c>
      <c r="K426" s="133">
        <v>1.1000000000000001</v>
      </c>
      <c r="L426" s="133">
        <v>1.83</v>
      </c>
      <c r="M426" s="134" t="str">
        <f t="shared" si="6"/>
        <v>P</v>
      </c>
      <c r="N426" s="173" t="s">
        <v>10681</v>
      </c>
      <c r="O426" s="146" t="s">
        <v>1506</v>
      </c>
      <c r="P426" s="146" t="s">
        <v>9430</v>
      </c>
      <c r="Q426" s="147" t="s">
        <v>10519</v>
      </c>
      <c r="R426" s="187">
        <v>4.08</v>
      </c>
    </row>
    <row r="427" spans="1:18" x14ac:dyDescent="0.25">
      <c r="A427" s="135">
        <v>1015288</v>
      </c>
      <c r="B427" s="148" t="s">
        <v>1820</v>
      </c>
      <c r="C427" s="135">
        <v>6</v>
      </c>
      <c r="D427" s="135">
        <v>516</v>
      </c>
      <c r="E427" s="188" t="s">
        <v>21</v>
      </c>
      <c r="F427" s="135">
        <v>774</v>
      </c>
      <c r="G427" s="135" t="s">
        <v>20</v>
      </c>
      <c r="H427" s="135">
        <v>40</v>
      </c>
      <c r="I427" s="135">
        <v>1</v>
      </c>
      <c r="J427" s="136">
        <v>1.26</v>
      </c>
      <c r="K427" s="136">
        <v>0.98</v>
      </c>
      <c r="L427" s="136">
        <v>1.55</v>
      </c>
      <c r="M427" s="137" t="str">
        <f t="shared" si="6"/>
        <v>P</v>
      </c>
      <c r="N427" s="172" t="s">
        <v>10681</v>
      </c>
      <c r="O427" s="149" t="s">
        <v>1506</v>
      </c>
      <c r="P427" s="149" t="s">
        <v>9403</v>
      </c>
      <c r="Q427" s="150" t="s">
        <v>10106</v>
      </c>
      <c r="R427" s="189">
        <v>9.48</v>
      </c>
    </row>
    <row r="428" spans="1:18" x14ac:dyDescent="0.25">
      <c r="A428" s="132">
        <v>1015289</v>
      </c>
      <c r="B428" s="145" t="s">
        <v>1821</v>
      </c>
      <c r="C428" s="132">
        <v>12</v>
      </c>
      <c r="D428" s="132">
        <v>780</v>
      </c>
      <c r="E428" s="186" t="s">
        <v>21</v>
      </c>
      <c r="F428" s="132">
        <v>960</v>
      </c>
      <c r="G428" s="132">
        <v>20</v>
      </c>
      <c r="H428" s="132">
        <v>25</v>
      </c>
      <c r="I428" s="132">
        <v>2</v>
      </c>
      <c r="J428" s="133">
        <v>1.64</v>
      </c>
      <c r="K428" s="133">
        <v>1.1599999999999999</v>
      </c>
      <c r="L428" s="133">
        <v>0.94</v>
      </c>
      <c r="M428" s="134" t="str">
        <f t="shared" si="6"/>
        <v>P</v>
      </c>
      <c r="N428" s="173" t="s">
        <v>10681</v>
      </c>
      <c r="O428" s="146" t="s">
        <v>1555</v>
      </c>
      <c r="P428" s="146" t="s">
        <v>9429</v>
      </c>
      <c r="Q428" s="147" t="s">
        <v>10519</v>
      </c>
      <c r="R428" s="187">
        <v>3.3600000000000003</v>
      </c>
    </row>
    <row r="429" spans="1:18" x14ac:dyDescent="0.25">
      <c r="A429" s="135">
        <v>1015291</v>
      </c>
      <c r="B429" s="148" t="s">
        <v>1822</v>
      </c>
      <c r="C429" s="135">
        <v>1</v>
      </c>
      <c r="D429" s="135">
        <v>80</v>
      </c>
      <c r="E429" s="188" t="s">
        <v>21</v>
      </c>
      <c r="F429" s="135">
        <v>110</v>
      </c>
      <c r="G429" s="135">
        <v>4</v>
      </c>
      <c r="H429" s="135">
        <v>4</v>
      </c>
      <c r="I429" s="135">
        <v>2</v>
      </c>
      <c r="J429" s="136">
        <v>4.3499999999999996</v>
      </c>
      <c r="K429" s="136">
        <v>2.25</v>
      </c>
      <c r="L429" s="136">
        <v>1.4</v>
      </c>
      <c r="M429" s="137" t="str">
        <f t="shared" si="6"/>
        <v>P</v>
      </c>
      <c r="N429" s="174" t="s">
        <v>10682</v>
      </c>
      <c r="O429" s="149" t="s">
        <v>1506</v>
      </c>
      <c r="P429" s="149" t="s">
        <v>9401</v>
      </c>
      <c r="Q429" s="150" t="s">
        <v>10519</v>
      </c>
      <c r="R429" s="189">
        <v>3.15</v>
      </c>
    </row>
    <row r="430" spans="1:18" x14ac:dyDescent="0.25">
      <c r="A430" s="132">
        <v>1015292</v>
      </c>
      <c r="B430" s="145" t="s">
        <v>1823</v>
      </c>
      <c r="C430" s="132">
        <v>6</v>
      </c>
      <c r="D430" s="132">
        <v>448</v>
      </c>
      <c r="E430" s="186" t="s">
        <v>21</v>
      </c>
      <c r="F430" s="132">
        <v>616</v>
      </c>
      <c r="G430" s="132">
        <v>20</v>
      </c>
      <c r="H430" s="132">
        <v>25</v>
      </c>
      <c r="I430" s="132">
        <v>2</v>
      </c>
      <c r="J430" s="133">
        <v>1.8</v>
      </c>
      <c r="K430" s="133">
        <v>1.1200000000000001</v>
      </c>
      <c r="L430" s="133">
        <v>1.36</v>
      </c>
      <c r="M430" s="134" t="str">
        <f t="shared" si="6"/>
        <v>P</v>
      </c>
      <c r="N430" s="173" t="s">
        <v>10681</v>
      </c>
      <c r="O430" s="146" t="s">
        <v>1506</v>
      </c>
      <c r="P430" s="146" t="s">
        <v>9430</v>
      </c>
      <c r="Q430" s="147" t="s">
        <v>10519</v>
      </c>
      <c r="R430" s="187">
        <v>3.06</v>
      </c>
    </row>
    <row r="431" spans="1:18" x14ac:dyDescent="0.25">
      <c r="A431" s="135">
        <v>1015293</v>
      </c>
      <c r="B431" s="148" t="s">
        <v>1824</v>
      </c>
      <c r="C431" s="135">
        <v>6</v>
      </c>
      <c r="D431" s="135">
        <v>1664</v>
      </c>
      <c r="E431" s="188" t="s">
        <v>21</v>
      </c>
      <c r="F431" s="135">
        <v>2028</v>
      </c>
      <c r="G431" s="135">
        <v>16</v>
      </c>
      <c r="H431" s="135">
        <v>20</v>
      </c>
      <c r="I431" s="135">
        <v>5</v>
      </c>
      <c r="J431" s="136">
        <v>1.8</v>
      </c>
      <c r="K431" s="136">
        <v>1.2</v>
      </c>
      <c r="L431" s="136">
        <v>0.37</v>
      </c>
      <c r="M431" s="137" t="str">
        <f t="shared" si="6"/>
        <v>P</v>
      </c>
      <c r="N431" s="174" t="s">
        <v>10681</v>
      </c>
      <c r="O431" s="149" t="s">
        <v>1506</v>
      </c>
      <c r="P431" s="149" t="s">
        <v>9398</v>
      </c>
      <c r="Q431" s="150" t="s">
        <v>10519</v>
      </c>
      <c r="R431" s="189">
        <v>3</v>
      </c>
    </row>
    <row r="432" spans="1:18" x14ac:dyDescent="0.25">
      <c r="A432" s="132">
        <v>1015296</v>
      </c>
      <c r="B432" s="145" t="s">
        <v>1825</v>
      </c>
      <c r="C432" s="132">
        <v>6</v>
      </c>
      <c r="D432" s="132">
        <v>642</v>
      </c>
      <c r="E432" s="186">
        <v>6</v>
      </c>
      <c r="F432" s="132" t="s">
        <v>20</v>
      </c>
      <c r="G432" s="132" t="s">
        <v>20</v>
      </c>
      <c r="H432" s="132" t="s">
        <v>20</v>
      </c>
      <c r="I432" s="132" t="s">
        <v>20</v>
      </c>
      <c r="J432" s="133">
        <v>1.29</v>
      </c>
      <c r="K432" s="133">
        <v>0.86</v>
      </c>
      <c r="L432" s="133">
        <v>1.71</v>
      </c>
      <c r="M432" s="134" t="str">
        <f t="shared" si="6"/>
        <v>P</v>
      </c>
      <c r="N432" s="173" t="s">
        <v>10681</v>
      </c>
      <c r="O432" s="146" t="s">
        <v>1506</v>
      </c>
      <c r="P432" s="146" t="s">
        <v>10455</v>
      </c>
      <c r="Q432" s="147" t="s">
        <v>10519</v>
      </c>
      <c r="R432" s="187">
        <v>10.8</v>
      </c>
    </row>
    <row r="433" spans="1:18" x14ac:dyDescent="0.25">
      <c r="A433" s="135">
        <v>1015297</v>
      </c>
      <c r="B433" s="148" t="s">
        <v>1019</v>
      </c>
      <c r="C433" s="135">
        <v>6</v>
      </c>
      <c r="D433" s="135">
        <v>720</v>
      </c>
      <c r="E433" s="188">
        <v>9</v>
      </c>
      <c r="F433" s="135">
        <v>936</v>
      </c>
      <c r="G433" s="135">
        <v>36</v>
      </c>
      <c r="H433" s="135">
        <v>54</v>
      </c>
      <c r="I433" s="135">
        <v>1</v>
      </c>
      <c r="J433" s="136">
        <v>2.7</v>
      </c>
      <c r="K433" s="136">
        <v>1.45</v>
      </c>
      <c r="L433" s="136">
        <v>0.42</v>
      </c>
      <c r="M433" s="137" t="str">
        <f t="shared" si="6"/>
        <v>P</v>
      </c>
      <c r="N433" s="172" t="s">
        <v>10681</v>
      </c>
      <c r="O433" s="149" t="s">
        <v>1506</v>
      </c>
      <c r="P433" s="149" t="s">
        <v>10455</v>
      </c>
      <c r="Q433" s="150" t="s">
        <v>10519</v>
      </c>
      <c r="R433" s="189">
        <v>7.32</v>
      </c>
    </row>
    <row r="434" spans="1:18" x14ac:dyDescent="0.25">
      <c r="A434" s="132">
        <v>1015298</v>
      </c>
      <c r="B434" s="145" t="s">
        <v>1826</v>
      </c>
      <c r="C434" s="132">
        <v>6</v>
      </c>
      <c r="D434" s="132">
        <v>642</v>
      </c>
      <c r="E434" s="186">
        <v>6</v>
      </c>
      <c r="F434" s="132" t="s">
        <v>20</v>
      </c>
      <c r="G434" s="132" t="s">
        <v>20</v>
      </c>
      <c r="H434" s="132" t="s">
        <v>20</v>
      </c>
      <c r="I434" s="132" t="s">
        <v>20</v>
      </c>
      <c r="J434" s="133">
        <v>1.3</v>
      </c>
      <c r="K434" s="133">
        <v>0.86</v>
      </c>
      <c r="L434" s="133">
        <v>1.56</v>
      </c>
      <c r="M434" s="134" t="str">
        <f t="shared" si="6"/>
        <v>P</v>
      </c>
      <c r="N434" s="171" t="s">
        <v>10681</v>
      </c>
      <c r="O434" s="146" t="s">
        <v>1506</v>
      </c>
      <c r="P434" s="146" t="s">
        <v>10455</v>
      </c>
      <c r="Q434" s="147" t="s">
        <v>10519</v>
      </c>
      <c r="R434" s="187">
        <v>9.120000000000001</v>
      </c>
    </row>
    <row r="435" spans="1:18" x14ac:dyDescent="0.25">
      <c r="A435" s="135">
        <v>1015427</v>
      </c>
      <c r="B435" s="148" t="s">
        <v>1827</v>
      </c>
      <c r="C435" s="135">
        <v>1000</v>
      </c>
      <c r="D435" s="135" t="s">
        <v>20</v>
      </c>
      <c r="E435" s="188" t="s">
        <v>21</v>
      </c>
      <c r="F435" s="135" t="s">
        <v>20</v>
      </c>
      <c r="G435" s="135" t="s">
        <v>20</v>
      </c>
      <c r="H435" s="135" t="s">
        <v>20</v>
      </c>
      <c r="I435" s="135" t="s">
        <v>20</v>
      </c>
      <c r="J435" s="136">
        <v>1.4</v>
      </c>
      <c r="K435" s="136">
        <v>1.4</v>
      </c>
      <c r="L435" s="136">
        <v>1</v>
      </c>
      <c r="M435" s="137" t="str">
        <f t="shared" si="6"/>
        <v>P</v>
      </c>
      <c r="N435" s="172" t="s">
        <v>10682</v>
      </c>
      <c r="O435" s="149" t="s">
        <v>1506</v>
      </c>
      <c r="P435" s="149" t="s">
        <v>9492</v>
      </c>
      <c r="Q435" s="150" t="s">
        <v>10519</v>
      </c>
      <c r="R435" s="189">
        <v>20</v>
      </c>
    </row>
    <row r="436" spans="1:18" x14ac:dyDescent="0.25">
      <c r="A436" s="132">
        <v>1015429</v>
      </c>
      <c r="B436" s="145" t="s">
        <v>1828</v>
      </c>
      <c r="C436" s="132">
        <v>1000</v>
      </c>
      <c r="D436" s="132" t="s">
        <v>20</v>
      </c>
      <c r="E436" s="186" t="s">
        <v>20</v>
      </c>
      <c r="F436" s="132" t="s">
        <v>20</v>
      </c>
      <c r="G436" s="132" t="s">
        <v>20</v>
      </c>
      <c r="H436" s="132" t="s">
        <v>20</v>
      </c>
      <c r="I436" s="132" t="s">
        <v>20</v>
      </c>
      <c r="J436" s="133">
        <v>1.75</v>
      </c>
      <c r="K436" s="133">
        <v>1.75</v>
      </c>
      <c r="L436" s="133">
        <v>1</v>
      </c>
      <c r="M436" s="134" t="str">
        <f t="shared" si="6"/>
        <v>P</v>
      </c>
      <c r="N436" s="173" t="s">
        <v>10682</v>
      </c>
      <c r="O436" s="146" t="s">
        <v>1506</v>
      </c>
      <c r="P436" s="146" t="s">
        <v>9492</v>
      </c>
      <c r="Q436" s="147" t="s">
        <v>10519</v>
      </c>
      <c r="R436" s="187">
        <v>40</v>
      </c>
    </row>
    <row r="437" spans="1:18" x14ac:dyDescent="0.25">
      <c r="A437" s="135">
        <v>1015431</v>
      </c>
      <c r="B437" s="148" t="s">
        <v>1829</v>
      </c>
      <c r="C437" s="135">
        <v>1000</v>
      </c>
      <c r="D437" s="135" t="s">
        <v>20</v>
      </c>
      <c r="E437" s="188" t="s">
        <v>20</v>
      </c>
      <c r="F437" s="135" t="s">
        <v>20</v>
      </c>
      <c r="G437" s="135" t="s">
        <v>20</v>
      </c>
      <c r="H437" s="135" t="s">
        <v>20</v>
      </c>
      <c r="I437" s="135" t="s">
        <v>20</v>
      </c>
      <c r="J437" s="136">
        <v>1.3</v>
      </c>
      <c r="K437" s="136">
        <v>1.3</v>
      </c>
      <c r="L437" s="136">
        <v>1</v>
      </c>
      <c r="M437" s="137" t="str">
        <f t="shared" si="6"/>
        <v>P</v>
      </c>
      <c r="N437" s="174" t="s">
        <v>10682</v>
      </c>
      <c r="O437" s="149" t="s">
        <v>1506</v>
      </c>
      <c r="P437" s="149" t="s">
        <v>9492</v>
      </c>
      <c r="Q437" s="150" t="s">
        <v>10519</v>
      </c>
      <c r="R437" s="189">
        <v>120</v>
      </c>
    </row>
    <row r="438" spans="1:18" x14ac:dyDescent="0.25">
      <c r="A438" s="132">
        <v>1015442</v>
      </c>
      <c r="B438" s="145" t="s">
        <v>1830</v>
      </c>
      <c r="C438" s="132">
        <v>6</v>
      </c>
      <c r="D438" s="132">
        <v>432</v>
      </c>
      <c r="E438" s="186" t="s">
        <v>21</v>
      </c>
      <c r="F438" s="132">
        <v>560</v>
      </c>
      <c r="G438" s="132">
        <v>5</v>
      </c>
      <c r="H438" s="132">
        <v>6</v>
      </c>
      <c r="I438" s="132">
        <v>5</v>
      </c>
      <c r="J438" s="133">
        <v>3.15</v>
      </c>
      <c r="K438" s="133">
        <v>2.1</v>
      </c>
      <c r="L438" s="133">
        <v>0.43</v>
      </c>
      <c r="M438" s="134" t="str">
        <f t="shared" si="6"/>
        <v>P</v>
      </c>
      <c r="N438" s="173" t="s">
        <v>10681</v>
      </c>
      <c r="O438" s="146" t="s">
        <v>1506</v>
      </c>
      <c r="P438" s="146" t="s">
        <v>9398</v>
      </c>
      <c r="Q438" s="147" t="s">
        <v>10519</v>
      </c>
      <c r="R438" s="187">
        <v>4.74</v>
      </c>
    </row>
    <row r="439" spans="1:18" x14ac:dyDescent="0.25">
      <c r="A439" s="135">
        <v>1015443</v>
      </c>
      <c r="B439" s="148" t="s">
        <v>1831</v>
      </c>
      <c r="C439" s="135">
        <v>6</v>
      </c>
      <c r="D439" s="135">
        <v>1428</v>
      </c>
      <c r="E439" s="188" t="s">
        <v>21</v>
      </c>
      <c r="F439" s="135">
        <v>1768</v>
      </c>
      <c r="G439" s="135">
        <v>12</v>
      </c>
      <c r="H439" s="135">
        <v>15</v>
      </c>
      <c r="I439" s="135">
        <v>6</v>
      </c>
      <c r="J439" s="136">
        <v>2.2200000000000002</v>
      </c>
      <c r="K439" s="136">
        <v>1.44</v>
      </c>
      <c r="L439" s="136">
        <v>0.34</v>
      </c>
      <c r="M439" s="137" t="str">
        <f t="shared" si="6"/>
        <v>P</v>
      </c>
      <c r="N439" s="174" t="s">
        <v>10681</v>
      </c>
      <c r="O439" s="149" t="s">
        <v>1506</v>
      </c>
      <c r="P439" s="149" t="s">
        <v>9398</v>
      </c>
      <c r="Q439" s="150" t="s">
        <v>10519</v>
      </c>
      <c r="R439" s="189">
        <v>2.88</v>
      </c>
    </row>
    <row r="440" spans="1:18" x14ac:dyDescent="0.25">
      <c r="A440" s="132">
        <v>1015449</v>
      </c>
      <c r="B440" s="145" t="s">
        <v>1832</v>
      </c>
      <c r="C440" s="132">
        <v>6</v>
      </c>
      <c r="D440" s="132">
        <v>528</v>
      </c>
      <c r="E440" s="186" t="s">
        <v>21</v>
      </c>
      <c r="F440" s="132">
        <v>682</v>
      </c>
      <c r="G440" s="132">
        <v>9</v>
      </c>
      <c r="H440" s="132">
        <v>11</v>
      </c>
      <c r="I440" s="132">
        <v>5</v>
      </c>
      <c r="J440" s="133">
        <v>2.72</v>
      </c>
      <c r="K440" s="133">
        <v>1.8</v>
      </c>
      <c r="L440" s="133">
        <v>0.49</v>
      </c>
      <c r="M440" s="134" t="str">
        <f t="shared" si="6"/>
        <v>P</v>
      </c>
      <c r="N440" s="173" t="s">
        <v>10681</v>
      </c>
      <c r="O440" s="146" t="s">
        <v>1506</v>
      </c>
      <c r="P440" s="146" t="s">
        <v>9398</v>
      </c>
      <c r="Q440" s="147" t="s">
        <v>10519</v>
      </c>
      <c r="R440" s="187">
        <v>6.5400000000000009</v>
      </c>
    </row>
    <row r="441" spans="1:18" x14ac:dyDescent="0.25">
      <c r="A441" s="135">
        <v>1015450</v>
      </c>
      <c r="B441" s="148" t="s">
        <v>1833</v>
      </c>
      <c r="C441" s="135">
        <v>6</v>
      </c>
      <c r="D441" s="135">
        <v>1662</v>
      </c>
      <c r="E441" s="188" t="s">
        <v>21</v>
      </c>
      <c r="F441" s="135">
        <v>2132</v>
      </c>
      <c r="G441" s="135">
        <v>16</v>
      </c>
      <c r="H441" s="135">
        <v>20</v>
      </c>
      <c r="I441" s="135">
        <v>5</v>
      </c>
      <c r="J441" s="136">
        <v>1.83</v>
      </c>
      <c r="K441" s="136">
        <v>1.21</v>
      </c>
      <c r="L441" s="136">
        <v>0.36</v>
      </c>
      <c r="M441" s="137" t="str">
        <f t="shared" si="6"/>
        <v>P</v>
      </c>
      <c r="N441" s="174" t="s">
        <v>10681</v>
      </c>
      <c r="O441" s="149" t="s">
        <v>1506</v>
      </c>
      <c r="P441" s="149" t="s">
        <v>9398</v>
      </c>
      <c r="Q441" s="150" t="s">
        <v>10519</v>
      </c>
      <c r="R441" s="189">
        <v>3.12</v>
      </c>
    </row>
    <row r="442" spans="1:18" x14ac:dyDescent="0.25">
      <c r="A442" s="132">
        <v>1015454</v>
      </c>
      <c r="B442" s="145" t="s">
        <v>1834</v>
      </c>
      <c r="C442" s="132">
        <v>6</v>
      </c>
      <c r="D442" s="132">
        <v>448</v>
      </c>
      <c r="E442" s="186" t="s">
        <v>21</v>
      </c>
      <c r="F442" s="132">
        <v>616</v>
      </c>
      <c r="G442" s="132">
        <v>20</v>
      </c>
      <c r="H442" s="132">
        <v>25</v>
      </c>
      <c r="I442" s="132">
        <v>1</v>
      </c>
      <c r="J442" s="133">
        <v>1.72</v>
      </c>
      <c r="K442" s="133">
        <v>1.1399999999999999</v>
      </c>
      <c r="L442" s="133">
        <v>1.31</v>
      </c>
      <c r="M442" s="134" t="str">
        <f t="shared" si="6"/>
        <v>P</v>
      </c>
      <c r="N442" s="173" t="s">
        <v>10681</v>
      </c>
      <c r="O442" s="146" t="s">
        <v>1506</v>
      </c>
      <c r="P442" s="146" t="s">
        <v>9430</v>
      </c>
      <c r="Q442" s="147" t="s">
        <v>10519</v>
      </c>
      <c r="R442" s="187">
        <v>3.54</v>
      </c>
    </row>
    <row r="443" spans="1:18" x14ac:dyDescent="0.25">
      <c r="A443" s="135">
        <v>1015455</v>
      </c>
      <c r="B443" s="148" t="s">
        <v>1835</v>
      </c>
      <c r="C443" s="135">
        <v>6</v>
      </c>
      <c r="D443" s="135">
        <v>1375</v>
      </c>
      <c r="E443" s="188" t="s">
        <v>21</v>
      </c>
      <c r="F443" s="135">
        <v>1875</v>
      </c>
      <c r="G443" s="135">
        <v>44</v>
      </c>
      <c r="H443" s="135">
        <v>55</v>
      </c>
      <c r="I443" s="135">
        <v>3</v>
      </c>
      <c r="J443" s="136">
        <v>1.1299999999999999</v>
      </c>
      <c r="K443" s="136">
        <v>0.75</v>
      </c>
      <c r="L443" s="136">
        <v>0.93</v>
      </c>
      <c r="M443" s="137" t="str">
        <f t="shared" si="6"/>
        <v>P</v>
      </c>
      <c r="N443" s="174" t="s">
        <v>10681</v>
      </c>
      <c r="O443" s="149" t="s">
        <v>1506</v>
      </c>
      <c r="P443" s="149" t="s">
        <v>9430</v>
      </c>
      <c r="Q443" s="150" t="s">
        <v>10519</v>
      </c>
      <c r="R443" s="189">
        <v>1.8599999999999999</v>
      </c>
    </row>
    <row r="444" spans="1:18" x14ac:dyDescent="0.25">
      <c r="A444" s="132">
        <v>1015456</v>
      </c>
      <c r="B444" s="145" t="s">
        <v>1836</v>
      </c>
      <c r="C444" s="132">
        <v>6</v>
      </c>
      <c r="D444" s="132">
        <v>1210</v>
      </c>
      <c r="E444" s="186" t="s">
        <v>21</v>
      </c>
      <c r="F444" s="132">
        <v>1760</v>
      </c>
      <c r="G444" s="132" t="s">
        <v>20</v>
      </c>
      <c r="H444" s="132">
        <v>45</v>
      </c>
      <c r="I444" s="132">
        <v>3</v>
      </c>
      <c r="J444" s="133">
        <v>1.23</v>
      </c>
      <c r="K444" s="133">
        <v>0.84</v>
      </c>
      <c r="L444" s="133">
        <v>0.94</v>
      </c>
      <c r="M444" s="134" t="str">
        <f t="shared" si="6"/>
        <v>P</v>
      </c>
      <c r="N444" s="173" t="s">
        <v>10681</v>
      </c>
      <c r="O444" s="146" t="s">
        <v>1506</v>
      </c>
      <c r="P444" s="146" t="s">
        <v>10455</v>
      </c>
      <c r="Q444" s="147" t="s">
        <v>10106</v>
      </c>
      <c r="R444" s="187">
        <v>6.0600000000000005</v>
      </c>
    </row>
    <row r="445" spans="1:18" x14ac:dyDescent="0.25">
      <c r="A445" s="135">
        <v>1015458</v>
      </c>
      <c r="B445" s="148" t="s">
        <v>1837</v>
      </c>
      <c r="C445" s="135">
        <v>12</v>
      </c>
      <c r="D445" s="135">
        <v>504</v>
      </c>
      <c r="E445" s="188" t="s">
        <v>21</v>
      </c>
      <c r="F445" s="135">
        <v>672</v>
      </c>
      <c r="G445" s="135" t="s">
        <v>20</v>
      </c>
      <c r="H445" s="135">
        <v>14</v>
      </c>
      <c r="I445" s="135">
        <v>4</v>
      </c>
      <c r="J445" s="136">
        <v>2.56</v>
      </c>
      <c r="K445" s="136">
        <v>1.55</v>
      </c>
      <c r="L445" s="136">
        <v>0.65</v>
      </c>
      <c r="M445" s="137" t="str">
        <f t="shared" si="6"/>
        <v>P</v>
      </c>
      <c r="N445" s="174" t="s">
        <v>10681</v>
      </c>
      <c r="O445" s="149" t="s">
        <v>1506</v>
      </c>
      <c r="P445" s="149" t="s">
        <v>9409</v>
      </c>
      <c r="Q445" s="150" t="s">
        <v>10519</v>
      </c>
      <c r="R445" s="189">
        <v>5.28</v>
      </c>
    </row>
    <row r="446" spans="1:18" x14ac:dyDescent="0.25">
      <c r="A446" s="132">
        <v>1015459</v>
      </c>
      <c r="B446" s="145" t="s">
        <v>1838</v>
      </c>
      <c r="C446" s="132">
        <v>6</v>
      </c>
      <c r="D446" s="132">
        <v>264</v>
      </c>
      <c r="E446" s="186" t="s">
        <v>21</v>
      </c>
      <c r="F446" s="132">
        <v>462</v>
      </c>
      <c r="G446" s="132" t="s">
        <v>20</v>
      </c>
      <c r="H446" s="132">
        <v>11</v>
      </c>
      <c r="I446" s="132">
        <v>4</v>
      </c>
      <c r="J446" s="133">
        <v>2.77</v>
      </c>
      <c r="K446" s="133">
        <v>1.82</v>
      </c>
      <c r="L446" s="133">
        <v>0.55000000000000004</v>
      </c>
      <c r="M446" s="134" t="str">
        <f t="shared" si="6"/>
        <v>P</v>
      </c>
      <c r="N446" s="173" t="s">
        <v>10681</v>
      </c>
      <c r="O446" s="146" t="s">
        <v>1506</v>
      </c>
      <c r="P446" s="146" t="s">
        <v>9430</v>
      </c>
      <c r="Q446" s="147" t="s">
        <v>10519</v>
      </c>
      <c r="R446" s="187">
        <v>4.1999999999999993</v>
      </c>
    </row>
    <row r="447" spans="1:18" x14ac:dyDescent="0.25">
      <c r="A447" s="135">
        <v>1015460</v>
      </c>
      <c r="B447" s="148" t="s">
        <v>1839</v>
      </c>
      <c r="C447" s="135">
        <v>6</v>
      </c>
      <c r="D447" s="135">
        <v>3500</v>
      </c>
      <c r="E447" s="188">
        <v>70</v>
      </c>
      <c r="F447" s="135">
        <v>4200</v>
      </c>
      <c r="G447" s="135">
        <v>280</v>
      </c>
      <c r="H447" s="135">
        <v>350</v>
      </c>
      <c r="I447" s="135">
        <v>1</v>
      </c>
      <c r="J447" s="136">
        <v>1.25</v>
      </c>
      <c r="K447" s="136">
        <v>0.79</v>
      </c>
      <c r="L447" s="136">
        <v>0.28000000000000003</v>
      </c>
      <c r="M447" s="137" t="str">
        <f t="shared" si="6"/>
        <v>P</v>
      </c>
      <c r="N447" s="172" t="s">
        <v>10681</v>
      </c>
      <c r="O447" s="149" t="s">
        <v>1506</v>
      </c>
      <c r="P447" s="149" t="s">
        <v>9410</v>
      </c>
      <c r="Q447" s="150" t="s">
        <v>10519</v>
      </c>
      <c r="R447" s="189">
        <v>1.5</v>
      </c>
    </row>
    <row r="448" spans="1:18" x14ac:dyDescent="0.25">
      <c r="A448" s="132">
        <v>1015467</v>
      </c>
      <c r="B448" s="145" t="s">
        <v>1840</v>
      </c>
      <c r="C448" s="132">
        <v>1</v>
      </c>
      <c r="D448" s="132" t="s">
        <v>20</v>
      </c>
      <c r="E448" s="186" t="s">
        <v>20</v>
      </c>
      <c r="F448" s="132" t="s">
        <v>20</v>
      </c>
      <c r="G448" s="132" t="s">
        <v>20</v>
      </c>
      <c r="H448" s="132" t="s">
        <v>20</v>
      </c>
      <c r="I448" s="132" t="s">
        <v>20</v>
      </c>
      <c r="J448" s="133">
        <v>2.5499999999999998</v>
      </c>
      <c r="K448" s="133">
        <v>1.2</v>
      </c>
      <c r="L448" s="133">
        <v>0.9</v>
      </c>
      <c r="M448" s="134" t="str">
        <f t="shared" si="6"/>
        <v>P</v>
      </c>
      <c r="N448" s="171" t="s">
        <v>10681</v>
      </c>
      <c r="O448" s="146" t="s">
        <v>1506</v>
      </c>
      <c r="P448" s="146" t="s">
        <v>9442</v>
      </c>
      <c r="Q448" s="147" t="s">
        <v>10519</v>
      </c>
      <c r="R448" s="187">
        <v>10.27</v>
      </c>
    </row>
    <row r="449" spans="1:18" x14ac:dyDescent="0.25">
      <c r="A449" s="135">
        <v>1015499</v>
      </c>
      <c r="B449" s="148" t="s">
        <v>9573</v>
      </c>
      <c r="C449" s="135">
        <v>1</v>
      </c>
      <c r="D449" s="135">
        <v>92</v>
      </c>
      <c r="E449" s="188">
        <v>2</v>
      </c>
      <c r="F449" s="135">
        <v>92</v>
      </c>
      <c r="G449" s="135" t="s">
        <v>20</v>
      </c>
      <c r="H449" s="135" t="s">
        <v>20</v>
      </c>
      <c r="I449" s="135" t="s">
        <v>20</v>
      </c>
      <c r="J449" s="136">
        <v>7.3</v>
      </c>
      <c r="K449" s="136">
        <v>5</v>
      </c>
      <c r="L449" s="136">
        <v>0.26</v>
      </c>
      <c r="M449" s="137" t="str">
        <f t="shared" si="6"/>
        <v>P</v>
      </c>
      <c r="N449" s="172" t="s">
        <v>10682</v>
      </c>
      <c r="O449" s="149" t="s">
        <v>1500</v>
      </c>
      <c r="P449" s="149" t="s">
        <v>9456</v>
      </c>
      <c r="Q449" s="150" t="s">
        <v>10519</v>
      </c>
      <c r="R449" s="189">
        <v>17.91</v>
      </c>
    </row>
    <row r="450" spans="1:18" x14ac:dyDescent="0.25">
      <c r="A450" s="132">
        <v>1015502</v>
      </c>
      <c r="B450" s="145" t="s">
        <v>10116</v>
      </c>
      <c r="C450" s="132">
        <v>1</v>
      </c>
      <c r="D450" s="132">
        <v>60</v>
      </c>
      <c r="E450" s="186" t="s">
        <v>21</v>
      </c>
      <c r="F450" s="132">
        <v>70</v>
      </c>
      <c r="G450" s="132" t="s">
        <v>20</v>
      </c>
      <c r="H450" s="132" t="s">
        <v>20</v>
      </c>
      <c r="I450" s="132" t="s">
        <v>20</v>
      </c>
      <c r="J450" s="133">
        <v>4.55</v>
      </c>
      <c r="K450" s="133">
        <v>2.2999999999999998</v>
      </c>
      <c r="L450" s="133">
        <v>2</v>
      </c>
      <c r="M450" s="134" t="str">
        <f t="shared" ref="M450:M513" si="7">HYPERLINK(CONCATENATE("T:\Distribution Centre\RDC Department Shared\Cubiscan photos","\",A450,"-pac.jpg"),"P")</f>
        <v>P</v>
      </c>
      <c r="N450" s="171" t="s">
        <v>10682</v>
      </c>
      <c r="O450" s="146" t="s">
        <v>1506</v>
      </c>
      <c r="P450" s="146" t="s">
        <v>10580</v>
      </c>
      <c r="Q450" s="147" t="s">
        <v>10519</v>
      </c>
      <c r="R450" s="187">
        <v>8.9499999999999993</v>
      </c>
    </row>
    <row r="451" spans="1:18" x14ac:dyDescent="0.25">
      <c r="A451" s="135">
        <v>1015503</v>
      </c>
      <c r="B451" s="148" t="s">
        <v>8699</v>
      </c>
      <c r="C451" s="135">
        <v>1</v>
      </c>
      <c r="D451" s="135">
        <v>82</v>
      </c>
      <c r="E451" s="188" t="s">
        <v>21</v>
      </c>
      <c r="F451" s="135">
        <v>110</v>
      </c>
      <c r="G451" s="135" t="s">
        <v>20</v>
      </c>
      <c r="H451" s="135" t="s">
        <v>20</v>
      </c>
      <c r="I451" s="135" t="s">
        <v>20</v>
      </c>
      <c r="J451" s="136">
        <v>4.5999999999999996</v>
      </c>
      <c r="K451" s="136">
        <v>2.5499999999999998</v>
      </c>
      <c r="L451" s="136">
        <v>1.3</v>
      </c>
      <c r="M451" s="137" t="str">
        <f t="shared" si="7"/>
        <v>P</v>
      </c>
      <c r="N451" s="172" t="s">
        <v>10682</v>
      </c>
      <c r="O451" s="149" t="s">
        <v>1506</v>
      </c>
      <c r="P451" s="149" t="s">
        <v>10580</v>
      </c>
      <c r="Q451" s="150" t="s">
        <v>10519</v>
      </c>
      <c r="R451" s="189">
        <v>16.399999999999999</v>
      </c>
    </row>
    <row r="452" spans="1:18" x14ac:dyDescent="0.25">
      <c r="A452" s="132">
        <v>1015506</v>
      </c>
      <c r="B452" s="145" t="s">
        <v>8700</v>
      </c>
      <c r="C452" s="132">
        <v>1</v>
      </c>
      <c r="D452" s="132" t="s">
        <v>20</v>
      </c>
      <c r="E452" s="186" t="s">
        <v>20</v>
      </c>
      <c r="F452" s="132" t="s">
        <v>20</v>
      </c>
      <c r="G452" s="132" t="s">
        <v>20</v>
      </c>
      <c r="H452" s="132" t="s">
        <v>20</v>
      </c>
      <c r="I452" s="132" t="s">
        <v>20</v>
      </c>
      <c r="J452" s="133">
        <v>8.4499999999999993</v>
      </c>
      <c r="K452" s="133">
        <v>5.85</v>
      </c>
      <c r="L452" s="133">
        <v>3</v>
      </c>
      <c r="M452" s="134" t="str">
        <f t="shared" si="7"/>
        <v>P</v>
      </c>
      <c r="N452" s="171" t="s">
        <v>10682</v>
      </c>
      <c r="O452" s="146" t="s">
        <v>1506</v>
      </c>
      <c r="P452" s="146" t="s">
        <v>10580</v>
      </c>
      <c r="Q452" s="147" t="s">
        <v>10519</v>
      </c>
      <c r="R452" s="187">
        <v>26.46</v>
      </c>
    </row>
    <row r="453" spans="1:18" x14ac:dyDescent="0.25">
      <c r="A453" s="135">
        <v>1015512</v>
      </c>
      <c r="B453" s="148" t="s">
        <v>8701</v>
      </c>
      <c r="C453" s="135">
        <v>1</v>
      </c>
      <c r="D453" s="135" t="s">
        <v>20</v>
      </c>
      <c r="E453" s="188" t="s">
        <v>20</v>
      </c>
      <c r="F453" s="135" t="s">
        <v>20</v>
      </c>
      <c r="G453" s="135" t="s">
        <v>20</v>
      </c>
      <c r="H453" s="135" t="s">
        <v>20</v>
      </c>
      <c r="I453" s="135" t="s">
        <v>20</v>
      </c>
      <c r="J453" s="136">
        <v>8.5</v>
      </c>
      <c r="K453" s="136">
        <v>6.75</v>
      </c>
      <c r="L453" s="136">
        <v>0.2</v>
      </c>
      <c r="M453" s="137" t="str">
        <f t="shared" si="7"/>
        <v>P</v>
      </c>
      <c r="N453" s="172" t="s">
        <v>10682</v>
      </c>
      <c r="O453" s="149" t="s">
        <v>1506</v>
      </c>
      <c r="P453" s="149" t="s">
        <v>10580</v>
      </c>
      <c r="Q453" s="150" t="s">
        <v>10519</v>
      </c>
      <c r="R453" s="189">
        <v>28.53</v>
      </c>
    </row>
    <row r="454" spans="1:18" x14ac:dyDescent="0.25">
      <c r="A454" s="132">
        <v>1015513</v>
      </c>
      <c r="B454" s="145" t="s">
        <v>8702</v>
      </c>
      <c r="C454" s="132">
        <v>1</v>
      </c>
      <c r="D454" s="132" t="s">
        <v>20</v>
      </c>
      <c r="E454" s="186" t="s">
        <v>21</v>
      </c>
      <c r="F454" s="132" t="s">
        <v>20</v>
      </c>
      <c r="G454" s="132" t="s">
        <v>21</v>
      </c>
      <c r="H454" s="132" t="s">
        <v>21</v>
      </c>
      <c r="I454" s="132" t="s">
        <v>21</v>
      </c>
      <c r="J454" s="133">
        <v>4.5</v>
      </c>
      <c r="K454" s="133">
        <v>3.2</v>
      </c>
      <c r="L454" s="133">
        <v>0.08</v>
      </c>
      <c r="M454" s="134" t="str">
        <f t="shared" si="7"/>
        <v>P</v>
      </c>
      <c r="N454" s="171" t="s">
        <v>10682</v>
      </c>
      <c r="O454" s="146" t="s">
        <v>1506</v>
      </c>
      <c r="P454" s="146" t="s">
        <v>10580</v>
      </c>
      <c r="Q454" s="147" t="s">
        <v>10519</v>
      </c>
      <c r="R454" s="187">
        <v>13.71</v>
      </c>
    </row>
    <row r="455" spans="1:18" x14ac:dyDescent="0.25">
      <c r="A455" s="135">
        <v>1015514</v>
      </c>
      <c r="B455" s="148" t="s">
        <v>8703</v>
      </c>
      <c r="C455" s="135">
        <v>1</v>
      </c>
      <c r="D455" s="135" t="s">
        <v>20</v>
      </c>
      <c r="E455" s="188" t="s">
        <v>21</v>
      </c>
      <c r="F455" s="135">
        <v>600</v>
      </c>
      <c r="G455" s="135" t="s">
        <v>20</v>
      </c>
      <c r="H455" s="135" t="s">
        <v>20</v>
      </c>
      <c r="I455" s="135" t="s">
        <v>20</v>
      </c>
      <c r="J455" s="136">
        <v>2.35</v>
      </c>
      <c r="K455" s="136">
        <v>2.35</v>
      </c>
      <c r="L455" s="136">
        <v>0.5</v>
      </c>
      <c r="M455" s="137" t="str">
        <f t="shared" si="7"/>
        <v>P</v>
      </c>
      <c r="N455" s="172" t="s">
        <v>10682</v>
      </c>
      <c r="O455" s="149" t="s">
        <v>1506</v>
      </c>
      <c r="P455" s="149" t="s">
        <v>10580</v>
      </c>
      <c r="Q455" s="150" t="s">
        <v>10519</v>
      </c>
      <c r="R455" s="189">
        <v>20.52</v>
      </c>
    </row>
    <row r="456" spans="1:18" x14ac:dyDescent="0.25">
      <c r="A456" s="132">
        <v>1015515</v>
      </c>
      <c r="B456" s="145" t="s">
        <v>8704</v>
      </c>
      <c r="C456" s="132">
        <v>1</v>
      </c>
      <c r="D456" s="132" t="s">
        <v>20</v>
      </c>
      <c r="E456" s="186" t="s">
        <v>20</v>
      </c>
      <c r="F456" s="132" t="s">
        <v>20</v>
      </c>
      <c r="G456" s="132" t="s">
        <v>20</v>
      </c>
      <c r="H456" s="132" t="s">
        <v>20</v>
      </c>
      <c r="I456" s="132" t="s">
        <v>20</v>
      </c>
      <c r="J456" s="133">
        <v>8.9</v>
      </c>
      <c r="K456" s="133">
        <v>6.85</v>
      </c>
      <c r="L456" s="133">
        <v>0.25</v>
      </c>
      <c r="M456" s="134" t="str">
        <f t="shared" si="7"/>
        <v>P</v>
      </c>
      <c r="N456" s="173" t="s">
        <v>10682</v>
      </c>
      <c r="O456" s="146" t="s">
        <v>1506</v>
      </c>
      <c r="P456" s="146" t="s">
        <v>10580</v>
      </c>
      <c r="Q456" s="147" t="s">
        <v>10519</v>
      </c>
      <c r="R456" s="187">
        <v>14.42</v>
      </c>
    </row>
    <row r="457" spans="1:18" x14ac:dyDescent="0.25">
      <c r="A457" s="135">
        <v>1015518</v>
      </c>
      <c r="B457" s="148" t="s">
        <v>8705</v>
      </c>
      <c r="C457" s="135">
        <v>6</v>
      </c>
      <c r="D457" s="135">
        <v>576</v>
      </c>
      <c r="E457" s="188">
        <v>48</v>
      </c>
      <c r="F457" s="135">
        <v>576</v>
      </c>
      <c r="G457" s="135" t="s">
        <v>20</v>
      </c>
      <c r="H457" s="135" t="s">
        <v>20</v>
      </c>
      <c r="I457" s="135" t="s">
        <v>20</v>
      </c>
      <c r="J457" s="136">
        <v>1.95</v>
      </c>
      <c r="K457" s="136">
        <v>1.3</v>
      </c>
      <c r="L457" s="136">
        <v>0.55000000000000004</v>
      </c>
      <c r="M457" s="137" t="str">
        <f t="shared" si="7"/>
        <v>P</v>
      </c>
      <c r="N457" s="174" t="s">
        <v>10682</v>
      </c>
      <c r="O457" s="149" t="s">
        <v>1500</v>
      </c>
      <c r="P457" s="149" t="s">
        <v>9418</v>
      </c>
      <c r="Q457" s="150" t="s">
        <v>10519</v>
      </c>
      <c r="R457" s="189">
        <v>5.6999999999999993</v>
      </c>
    </row>
    <row r="458" spans="1:18" x14ac:dyDescent="0.25">
      <c r="A458" s="132">
        <v>1015522</v>
      </c>
      <c r="B458" s="145" t="s">
        <v>1841</v>
      </c>
      <c r="C458" s="132">
        <v>6</v>
      </c>
      <c r="D458" s="132">
        <v>432</v>
      </c>
      <c r="E458" s="186" t="s">
        <v>21</v>
      </c>
      <c r="F458" s="132">
        <v>598</v>
      </c>
      <c r="G458" s="132">
        <v>20</v>
      </c>
      <c r="H458" s="132">
        <v>25</v>
      </c>
      <c r="I458" s="132">
        <v>1</v>
      </c>
      <c r="J458" s="133">
        <v>1.45</v>
      </c>
      <c r="K458" s="133">
        <v>0.97</v>
      </c>
      <c r="L458" s="133">
        <v>1.83</v>
      </c>
      <c r="M458" s="134" t="str">
        <f t="shared" si="7"/>
        <v>P</v>
      </c>
      <c r="N458" s="173" t="s">
        <v>10681</v>
      </c>
      <c r="O458" s="146" t="s">
        <v>1506</v>
      </c>
      <c r="P458" s="146" t="s">
        <v>9430</v>
      </c>
      <c r="Q458" s="147" t="s">
        <v>10519</v>
      </c>
      <c r="R458" s="187">
        <v>3.3600000000000003</v>
      </c>
    </row>
    <row r="459" spans="1:18" x14ac:dyDescent="0.25">
      <c r="A459" s="135">
        <v>1015523</v>
      </c>
      <c r="B459" s="148" t="s">
        <v>1842</v>
      </c>
      <c r="C459" s="135">
        <v>6</v>
      </c>
      <c r="D459" s="135">
        <v>1375</v>
      </c>
      <c r="E459" s="188" t="s">
        <v>21</v>
      </c>
      <c r="F459" s="135">
        <v>1875</v>
      </c>
      <c r="G459" s="135">
        <v>44</v>
      </c>
      <c r="H459" s="135">
        <v>55</v>
      </c>
      <c r="I459" s="135">
        <v>3</v>
      </c>
      <c r="J459" s="136">
        <v>1.1399999999999999</v>
      </c>
      <c r="K459" s="136">
        <v>0.76</v>
      </c>
      <c r="L459" s="136">
        <v>0.9</v>
      </c>
      <c r="M459" s="137" t="str">
        <f t="shared" si="7"/>
        <v>P</v>
      </c>
      <c r="N459" s="174" t="s">
        <v>10681</v>
      </c>
      <c r="O459" s="149" t="s">
        <v>1506</v>
      </c>
      <c r="P459" s="149" t="s">
        <v>9430</v>
      </c>
      <c r="Q459" s="150" t="s">
        <v>10519</v>
      </c>
      <c r="R459" s="189">
        <v>1.8599999999999999</v>
      </c>
    </row>
    <row r="460" spans="1:18" x14ac:dyDescent="0.25">
      <c r="A460" s="132">
        <v>1015525</v>
      </c>
      <c r="B460" s="145" t="s">
        <v>1843</v>
      </c>
      <c r="C460" s="132">
        <v>6</v>
      </c>
      <c r="D460" s="132">
        <v>1375</v>
      </c>
      <c r="E460" s="186" t="s">
        <v>21</v>
      </c>
      <c r="F460" s="132">
        <v>1875</v>
      </c>
      <c r="G460" s="132">
        <v>44</v>
      </c>
      <c r="H460" s="132">
        <v>55</v>
      </c>
      <c r="I460" s="132">
        <v>3</v>
      </c>
      <c r="J460" s="133">
        <v>1.1399999999999999</v>
      </c>
      <c r="K460" s="133">
        <v>0.76</v>
      </c>
      <c r="L460" s="133">
        <v>0.9</v>
      </c>
      <c r="M460" s="134" t="str">
        <f t="shared" si="7"/>
        <v>P</v>
      </c>
      <c r="N460" s="173" t="s">
        <v>10681</v>
      </c>
      <c r="O460" s="146" t="s">
        <v>1506</v>
      </c>
      <c r="P460" s="146" t="s">
        <v>9430</v>
      </c>
      <c r="Q460" s="147" t="s">
        <v>10519</v>
      </c>
      <c r="R460" s="187">
        <v>1.7999999999999998</v>
      </c>
    </row>
    <row r="461" spans="1:18" x14ac:dyDescent="0.25">
      <c r="A461" s="135">
        <v>1015529</v>
      </c>
      <c r="B461" s="148" t="s">
        <v>1844</v>
      </c>
      <c r="C461" s="135">
        <v>3</v>
      </c>
      <c r="D461" s="135">
        <v>2304</v>
      </c>
      <c r="E461" s="188">
        <v>64</v>
      </c>
      <c r="F461" s="135">
        <v>5184</v>
      </c>
      <c r="G461" s="135">
        <v>256</v>
      </c>
      <c r="H461" s="135" t="s">
        <v>21</v>
      </c>
      <c r="I461" s="135">
        <v>1</v>
      </c>
      <c r="J461" s="136">
        <v>1.4</v>
      </c>
      <c r="K461" s="136">
        <v>0.96</v>
      </c>
      <c r="L461" s="136">
        <v>0.24</v>
      </c>
      <c r="M461" s="137" t="str">
        <f t="shared" si="7"/>
        <v>P</v>
      </c>
      <c r="N461" s="174" t="s">
        <v>10681</v>
      </c>
      <c r="O461" s="149" t="s">
        <v>1562</v>
      </c>
      <c r="P461" s="149" t="s">
        <v>9416</v>
      </c>
      <c r="Q461" s="150" t="s">
        <v>10519</v>
      </c>
      <c r="R461" s="189">
        <v>4.5600000000000005</v>
      </c>
    </row>
    <row r="462" spans="1:18" x14ac:dyDescent="0.25">
      <c r="A462" s="132">
        <v>1015557</v>
      </c>
      <c r="B462" s="145" t="s">
        <v>1845</v>
      </c>
      <c r="C462" s="132">
        <v>6</v>
      </c>
      <c r="D462" s="132">
        <v>392</v>
      </c>
      <c r="E462" s="186" t="s">
        <v>21</v>
      </c>
      <c r="F462" s="132">
        <v>616</v>
      </c>
      <c r="G462" s="132" t="s">
        <v>20</v>
      </c>
      <c r="H462" s="132" t="s">
        <v>20</v>
      </c>
      <c r="I462" s="132" t="s">
        <v>20</v>
      </c>
      <c r="J462" s="133">
        <v>1.18</v>
      </c>
      <c r="K462" s="133">
        <v>1.76</v>
      </c>
      <c r="L462" s="133">
        <v>1.4</v>
      </c>
      <c r="M462" s="134" t="str">
        <f t="shared" si="7"/>
        <v>P</v>
      </c>
      <c r="N462" s="173" t="s">
        <v>10681</v>
      </c>
      <c r="O462" s="146" t="s">
        <v>1555</v>
      </c>
      <c r="P462" s="146" t="s">
        <v>9429</v>
      </c>
      <c r="Q462" s="147" t="s">
        <v>10519</v>
      </c>
      <c r="R462" s="187">
        <v>6.7200000000000006</v>
      </c>
    </row>
    <row r="463" spans="1:18" x14ac:dyDescent="0.25">
      <c r="A463" s="135">
        <v>1015558</v>
      </c>
      <c r="B463" s="148" t="s">
        <v>1188</v>
      </c>
      <c r="C463" s="135">
        <v>6</v>
      </c>
      <c r="D463" s="135">
        <v>392</v>
      </c>
      <c r="E463" s="188" t="s">
        <v>21</v>
      </c>
      <c r="F463" s="135">
        <v>616</v>
      </c>
      <c r="G463" s="135" t="s">
        <v>20</v>
      </c>
      <c r="H463" s="135" t="s">
        <v>20</v>
      </c>
      <c r="I463" s="135" t="s">
        <v>20</v>
      </c>
      <c r="J463" s="136">
        <v>1.18</v>
      </c>
      <c r="K463" s="136">
        <v>1.76</v>
      </c>
      <c r="L463" s="136">
        <v>1.4</v>
      </c>
      <c r="M463" s="137" t="str">
        <f t="shared" si="7"/>
        <v>P</v>
      </c>
      <c r="N463" s="174" t="s">
        <v>10681</v>
      </c>
      <c r="O463" s="149" t="s">
        <v>1555</v>
      </c>
      <c r="P463" s="149" t="s">
        <v>9429</v>
      </c>
      <c r="Q463" s="150" t="s">
        <v>10519</v>
      </c>
      <c r="R463" s="189">
        <v>5.28</v>
      </c>
    </row>
    <row r="464" spans="1:18" x14ac:dyDescent="0.25">
      <c r="A464" s="132">
        <v>1015565</v>
      </c>
      <c r="B464" s="145" t="s">
        <v>1846</v>
      </c>
      <c r="C464" s="132">
        <v>6</v>
      </c>
      <c r="D464" s="132">
        <v>335</v>
      </c>
      <c r="E464" s="186" t="s">
        <v>21</v>
      </c>
      <c r="F464" s="132" t="s">
        <v>20</v>
      </c>
      <c r="G464" s="132">
        <v>20</v>
      </c>
      <c r="H464" s="132">
        <v>25</v>
      </c>
      <c r="I464" s="132">
        <v>1</v>
      </c>
      <c r="J464" s="133">
        <v>1.18</v>
      </c>
      <c r="K464" s="133">
        <v>1.76</v>
      </c>
      <c r="L464" s="133">
        <v>1.4</v>
      </c>
      <c r="M464" s="134" t="str">
        <f t="shared" si="7"/>
        <v>P</v>
      </c>
      <c r="N464" s="173" t="s">
        <v>10681</v>
      </c>
      <c r="O464" s="146" t="s">
        <v>1555</v>
      </c>
      <c r="P464" s="146" t="s">
        <v>9429</v>
      </c>
      <c r="Q464" s="147" t="s">
        <v>10519</v>
      </c>
      <c r="R464" s="187">
        <v>4.4399999999999995</v>
      </c>
    </row>
    <row r="465" spans="1:18" x14ac:dyDescent="0.25">
      <c r="A465" s="135">
        <v>1015571</v>
      </c>
      <c r="B465" s="148" t="s">
        <v>1847</v>
      </c>
      <c r="C465" s="135">
        <v>6</v>
      </c>
      <c r="D465" s="135">
        <v>448</v>
      </c>
      <c r="E465" s="188" t="s">
        <v>21</v>
      </c>
      <c r="F465" s="135">
        <v>616</v>
      </c>
      <c r="G465" s="135">
        <v>20</v>
      </c>
      <c r="H465" s="135">
        <v>25</v>
      </c>
      <c r="I465" s="135">
        <v>1</v>
      </c>
      <c r="J465" s="136">
        <v>1.18</v>
      </c>
      <c r="K465" s="136">
        <v>1.76</v>
      </c>
      <c r="L465" s="136">
        <v>1.4</v>
      </c>
      <c r="M465" s="137" t="str">
        <f t="shared" si="7"/>
        <v>P</v>
      </c>
      <c r="N465" s="174" t="s">
        <v>10681</v>
      </c>
      <c r="O465" s="149" t="s">
        <v>1555</v>
      </c>
      <c r="P465" s="149" t="s">
        <v>9429</v>
      </c>
      <c r="Q465" s="150" t="s">
        <v>10519</v>
      </c>
      <c r="R465" s="189">
        <v>4.74</v>
      </c>
    </row>
    <row r="466" spans="1:18" x14ac:dyDescent="0.25">
      <c r="A466" s="132">
        <v>1015572</v>
      </c>
      <c r="B466" s="145" t="s">
        <v>1848</v>
      </c>
      <c r="C466" s="132">
        <v>6</v>
      </c>
      <c r="D466" s="132">
        <v>392</v>
      </c>
      <c r="E466" s="186" t="s">
        <v>21</v>
      </c>
      <c r="F466" s="132">
        <v>560</v>
      </c>
      <c r="G466" s="132">
        <v>20</v>
      </c>
      <c r="H466" s="132">
        <v>25</v>
      </c>
      <c r="I466" s="132">
        <v>1</v>
      </c>
      <c r="J466" s="133">
        <v>1.18</v>
      </c>
      <c r="K466" s="133">
        <v>1.76</v>
      </c>
      <c r="L466" s="133">
        <v>1.4</v>
      </c>
      <c r="M466" s="134" t="str">
        <f t="shared" si="7"/>
        <v>P</v>
      </c>
      <c r="N466" s="173" t="s">
        <v>10681</v>
      </c>
      <c r="O466" s="146" t="s">
        <v>1555</v>
      </c>
      <c r="P466" s="146" t="s">
        <v>9429</v>
      </c>
      <c r="Q466" s="147" t="s">
        <v>10519</v>
      </c>
      <c r="R466" s="187">
        <v>4.26</v>
      </c>
    </row>
    <row r="467" spans="1:18" x14ac:dyDescent="0.25">
      <c r="A467" s="135">
        <v>1015579</v>
      </c>
      <c r="B467" s="148" t="s">
        <v>1849</v>
      </c>
      <c r="C467" s="135">
        <v>6</v>
      </c>
      <c r="D467" s="135">
        <v>335</v>
      </c>
      <c r="E467" s="188" t="s">
        <v>21</v>
      </c>
      <c r="F467" s="135" t="s">
        <v>20</v>
      </c>
      <c r="G467" s="135">
        <v>20</v>
      </c>
      <c r="H467" s="135">
        <v>25</v>
      </c>
      <c r="I467" s="135">
        <v>1</v>
      </c>
      <c r="J467" s="136">
        <v>1.18</v>
      </c>
      <c r="K467" s="136">
        <v>1.76</v>
      </c>
      <c r="L467" s="136">
        <v>1.4</v>
      </c>
      <c r="M467" s="137" t="str">
        <f t="shared" si="7"/>
        <v>P</v>
      </c>
      <c r="N467" s="174" t="s">
        <v>10681</v>
      </c>
      <c r="O467" s="149" t="s">
        <v>1555</v>
      </c>
      <c r="P467" s="149" t="s">
        <v>9429</v>
      </c>
      <c r="Q467" s="150" t="s">
        <v>10519</v>
      </c>
      <c r="R467" s="189">
        <v>4.1399999999999997</v>
      </c>
    </row>
    <row r="468" spans="1:18" x14ac:dyDescent="0.25">
      <c r="A468" s="132">
        <v>1015585</v>
      </c>
      <c r="B468" s="145" t="s">
        <v>1850</v>
      </c>
      <c r="C468" s="132">
        <v>6</v>
      </c>
      <c r="D468" s="132">
        <v>448</v>
      </c>
      <c r="E468" s="186" t="s">
        <v>21</v>
      </c>
      <c r="F468" s="132">
        <v>616</v>
      </c>
      <c r="G468" s="132">
        <v>20</v>
      </c>
      <c r="H468" s="132">
        <v>25</v>
      </c>
      <c r="I468" s="132">
        <v>1</v>
      </c>
      <c r="J468" s="133">
        <v>1.18</v>
      </c>
      <c r="K468" s="133">
        <v>1.76</v>
      </c>
      <c r="L468" s="133">
        <v>1.4</v>
      </c>
      <c r="M468" s="134" t="str">
        <f t="shared" si="7"/>
        <v>P</v>
      </c>
      <c r="N468" s="171" t="s">
        <v>10681</v>
      </c>
      <c r="O468" s="146" t="s">
        <v>1555</v>
      </c>
      <c r="P468" s="146" t="s">
        <v>9429</v>
      </c>
      <c r="Q468" s="147" t="s">
        <v>10519</v>
      </c>
      <c r="R468" s="187">
        <v>4.5600000000000005</v>
      </c>
    </row>
    <row r="469" spans="1:18" x14ac:dyDescent="0.25">
      <c r="A469" s="135">
        <v>1015588</v>
      </c>
      <c r="B469" s="148" t="s">
        <v>1851</v>
      </c>
      <c r="C469" s="135">
        <v>6</v>
      </c>
      <c r="D469" s="135">
        <v>392</v>
      </c>
      <c r="E469" s="188" t="s">
        <v>21</v>
      </c>
      <c r="F469" s="135">
        <v>560</v>
      </c>
      <c r="G469" s="135">
        <v>20</v>
      </c>
      <c r="H469" s="135">
        <v>25</v>
      </c>
      <c r="I469" s="135">
        <v>1</v>
      </c>
      <c r="J469" s="136">
        <v>1.18</v>
      </c>
      <c r="K469" s="136">
        <v>1.76</v>
      </c>
      <c r="L469" s="136">
        <v>1.4</v>
      </c>
      <c r="M469" s="137" t="str">
        <f t="shared" si="7"/>
        <v>P</v>
      </c>
      <c r="N469" s="172" t="s">
        <v>10681</v>
      </c>
      <c r="O469" s="149" t="s">
        <v>1555</v>
      </c>
      <c r="P469" s="149" t="s">
        <v>9429</v>
      </c>
      <c r="Q469" s="150" t="s">
        <v>10519</v>
      </c>
      <c r="R469" s="189">
        <v>4.8000000000000007</v>
      </c>
    </row>
    <row r="470" spans="1:18" x14ac:dyDescent="0.25">
      <c r="A470" s="132">
        <v>1015617</v>
      </c>
      <c r="B470" s="145" t="s">
        <v>1852</v>
      </c>
      <c r="C470" s="132">
        <v>1</v>
      </c>
      <c r="D470" s="132" t="s">
        <v>20</v>
      </c>
      <c r="E470" s="186" t="s">
        <v>20</v>
      </c>
      <c r="F470" s="132" t="s">
        <v>20</v>
      </c>
      <c r="G470" s="132" t="s">
        <v>21</v>
      </c>
      <c r="H470" s="132" t="s">
        <v>21</v>
      </c>
      <c r="I470" s="132" t="s">
        <v>21</v>
      </c>
      <c r="J470" s="133">
        <v>8</v>
      </c>
      <c r="K470" s="133">
        <v>5.9</v>
      </c>
      <c r="L470" s="133">
        <v>0.25</v>
      </c>
      <c r="M470" s="134" t="str">
        <f t="shared" si="7"/>
        <v>P</v>
      </c>
      <c r="N470" s="171" t="s">
        <v>10682</v>
      </c>
      <c r="O470" s="146" t="s">
        <v>1506</v>
      </c>
      <c r="P470" s="146" t="s">
        <v>9408</v>
      </c>
      <c r="Q470" s="147" t="s">
        <v>10519</v>
      </c>
      <c r="R470" s="187">
        <v>0.5</v>
      </c>
    </row>
    <row r="471" spans="1:18" x14ac:dyDescent="0.25">
      <c r="A471" s="135">
        <v>1015618</v>
      </c>
      <c r="B471" s="148" t="s">
        <v>1853</v>
      </c>
      <c r="C471" s="135">
        <v>1</v>
      </c>
      <c r="D471" s="135" t="s">
        <v>20</v>
      </c>
      <c r="E471" s="188" t="s">
        <v>20</v>
      </c>
      <c r="F471" s="135" t="s">
        <v>20</v>
      </c>
      <c r="G471" s="135" t="s">
        <v>21</v>
      </c>
      <c r="H471" s="135" t="s">
        <v>21</v>
      </c>
      <c r="I471" s="135" t="s">
        <v>21</v>
      </c>
      <c r="J471" s="136">
        <v>9.5</v>
      </c>
      <c r="K471" s="136">
        <v>6.5</v>
      </c>
      <c r="L471" s="136">
        <v>0.25</v>
      </c>
      <c r="M471" s="137" t="str">
        <f t="shared" si="7"/>
        <v>P</v>
      </c>
      <c r="N471" s="174" t="s">
        <v>10682</v>
      </c>
      <c r="O471" s="149" t="s">
        <v>1506</v>
      </c>
      <c r="P471" s="149" t="s">
        <v>9408</v>
      </c>
      <c r="Q471" s="150" t="s">
        <v>10519</v>
      </c>
      <c r="R471" s="189">
        <v>0.6</v>
      </c>
    </row>
    <row r="472" spans="1:18" x14ac:dyDescent="0.25">
      <c r="A472" s="132">
        <v>1015626</v>
      </c>
      <c r="B472" s="145" t="s">
        <v>8706</v>
      </c>
      <c r="C472" s="132">
        <v>1</v>
      </c>
      <c r="D472" s="132" t="s">
        <v>20</v>
      </c>
      <c r="E472" s="186" t="s">
        <v>20</v>
      </c>
      <c r="F472" s="132" t="s">
        <v>20</v>
      </c>
      <c r="G472" s="132" t="s">
        <v>20</v>
      </c>
      <c r="H472" s="132" t="s">
        <v>20</v>
      </c>
      <c r="I472" s="132" t="s">
        <v>20</v>
      </c>
      <c r="J472" s="133">
        <v>1.905</v>
      </c>
      <c r="K472" s="133">
        <v>1.524</v>
      </c>
      <c r="L472" s="133">
        <v>0.66700000000000004</v>
      </c>
      <c r="M472" s="134" t="str">
        <f t="shared" si="7"/>
        <v>P</v>
      </c>
      <c r="N472" s="173" t="s">
        <v>10682</v>
      </c>
      <c r="O472" s="146" t="s">
        <v>1500</v>
      </c>
      <c r="P472" s="146" t="s">
        <v>9418</v>
      </c>
      <c r="Q472" s="147" t="s">
        <v>10519</v>
      </c>
      <c r="R472" s="187">
        <v>4.97</v>
      </c>
    </row>
    <row r="473" spans="1:18" x14ac:dyDescent="0.25">
      <c r="A473" s="135">
        <v>1015644</v>
      </c>
      <c r="B473" s="148" t="s">
        <v>1854</v>
      </c>
      <c r="C473" s="135">
        <v>6</v>
      </c>
      <c r="D473" s="135">
        <v>80</v>
      </c>
      <c r="E473" s="188" t="s">
        <v>21</v>
      </c>
      <c r="F473" s="135">
        <v>100</v>
      </c>
      <c r="G473" s="135" t="s">
        <v>20</v>
      </c>
      <c r="H473" s="135">
        <v>4</v>
      </c>
      <c r="I473" s="135">
        <v>2</v>
      </c>
      <c r="J473" s="136">
        <v>4.24</v>
      </c>
      <c r="K473" s="136">
        <v>2.2400000000000002</v>
      </c>
      <c r="L473" s="136">
        <v>1.34</v>
      </c>
      <c r="M473" s="137" t="str">
        <f t="shared" si="7"/>
        <v>P</v>
      </c>
      <c r="N473" s="174" t="s">
        <v>10681</v>
      </c>
      <c r="O473" s="149" t="s">
        <v>1506</v>
      </c>
      <c r="P473" s="149" t="s">
        <v>9435</v>
      </c>
      <c r="Q473" s="150" t="s">
        <v>10106</v>
      </c>
      <c r="R473" s="189">
        <v>18.48</v>
      </c>
    </row>
    <row r="474" spans="1:18" x14ac:dyDescent="0.25">
      <c r="A474" s="132">
        <v>1015660</v>
      </c>
      <c r="B474" s="145" t="s">
        <v>1855</v>
      </c>
      <c r="C474" s="132">
        <v>4</v>
      </c>
      <c r="D474" s="132">
        <v>80</v>
      </c>
      <c r="E474" s="186" t="s">
        <v>21</v>
      </c>
      <c r="F474" s="132">
        <v>100</v>
      </c>
      <c r="G474" s="132" t="s">
        <v>20</v>
      </c>
      <c r="H474" s="132">
        <v>4</v>
      </c>
      <c r="I474" s="132">
        <v>1</v>
      </c>
      <c r="J474" s="133">
        <v>4.67</v>
      </c>
      <c r="K474" s="133">
        <v>2.38</v>
      </c>
      <c r="L474" s="133">
        <v>2.35</v>
      </c>
      <c r="M474" s="134" t="str">
        <f t="shared" si="7"/>
        <v>P</v>
      </c>
      <c r="N474" s="171" t="s">
        <v>10681</v>
      </c>
      <c r="O474" s="146" t="s">
        <v>1506</v>
      </c>
      <c r="P474" s="146" t="s">
        <v>9435</v>
      </c>
      <c r="Q474" s="147" t="s">
        <v>10106</v>
      </c>
      <c r="R474" s="187">
        <v>22.36</v>
      </c>
    </row>
    <row r="475" spans="1:18" x14ac:dyDescent="0.25">
      <c r="A475" s="135">
        <v>1015762</v>
      </c>
      <c r="B475" s="148" t="s">
        <v>1856</v>
      </c>
      <c r="C475" s="135">
        <v>4</v>
      </c>
      <c r="D475" s="135">
        <v>48</v>
      </c>
      <c r="E475" s="188" t="s">
        <v>21</v>
      </c>
      <c r="F475" s="135">
        <v>60</v>
      </c>
      <c r="G475" s="135" t="s">
        <v>20</v>
      </c>
      <c r="H475" s="135">
        <v>6</v>
      </c>
      <c r="I475" s="135">
        <v>1</v>
      </c>
      <c r="J475" s="136">
        <v>3.3</v>
      </c>
      <c r="K475" s="136">
        <v>2.8</v>
      </c>
      <c r="L475" s="136">
        <v>2.5499999999999998</v>
      </c>
      <c r="M475" s="137" t="str">
        <f t="shared" si="7"/>
        <v>P</v>
      </c>
      <c r="N475" s="172" t="s">
        <v>10681</v>
      </c>
      <c r="O475" s="149" t="s">
        <v>1506</v>
      </c>
      <c r="P475" s="149" t="s">
        <v>9451</v>
      </c>
      <c r="Q475" s="150" t="s">
        <v>10106</v>
      </c>
      <c r="R475" s="189">
        <v>22.12</v>
      </c>
    </row>
    <row r="476" spans="1:18" x14ac:dyDescent="0.25">
      <c r="A476" s="132">
        <v>1015775</v>
      </c>
      <c r="B476" s="145" t="s">
        <v>1024</v>
      </c>
      <c r="C476" s="132">
        <v>3</v>
      </c>
      <c r="D476" s="132">
        <v>720</v>
      </c>
      <c r="E476" s="186">
        <v>60</v>
      </c>
      <c r="F476" s="132">
        <v>720</v>
      </c>
      <c r="G476" s="132" t="s">
        <v>21</v>
      </c>
      <c r="H476" s="132" t="s">
        <v>21</v>
      </c>
      <c r="I476" s="132" t="s">
        <v>21</v>
      </c>
      <c r="J476" s="133">
        <v>2.2000000000000002</v>
      </c>
      <c r="K476" s="133">
        <v>1.72</v>
      </c>
      <c r="L476" s="133">
        <v>0.55000000000000004</v>
      </c>
      <c r="M476" s="134" t="str">
        <f t="shared" si="7"/>
        <v>P</v>
      </c>
      <c r="N476" s="173" t="s">
        <v>10682</v>
      </c>
      <c r="O476" s="146" t="s">
        <v>3837</v>
      </c>
      <c r="P476" s="146" t="s">
        <v>9574</v>
      </c>
      <c r="Q476" s="147" t="s">
        <v>10519</v>
      </c>
      <c r="R476" s="187">
        <v>5.97</v>
      </c>
    </row>
    <row r="477" spans="1:18" x14ac:dyDescent="0.25">
      <c r="A477" s="135">
        <v>1015777</v>
      </c>
      <c r="B477" s="148" t="s">
        <v>1277</v>
      </c>
      <c r="C477" s="135">
        <v>3</v>
      </c>
      <c r="D477" s="135">
        <v>1280</v>
      </c>
      <c r="E477" s="188">
        <v>160</v>
      </c>
      <c r="F477" s="135">
        <v>1600</v>
      </c>
      <c r="G477" s="135">
        <v>160</v>
      </c>
      <c r="H477" s="135" t="s">
        <v>21</v>
      </c>
      <c r="I477" s="135">
        <v>1</v>
      </c>
      <c r="J477" s="136">
        <v>1.96</v>
      </c>
      <c r="K477" s="136">
        <v>1.3</v>
      </c>
      <c r="L477" s="136">
        <v>0.5</v>
      </c>
      <c r="M477" s="137" t="str">
        <f t="shared" si="7"/>
        <v>P</v>
      </c>
      <c r="N477" s="174" t="s">
        <v>10682</v>
      </c>
      <c r="O477" s="149" t="s">
        <v>1500</v>
      </c>
      <c r="P477" s="149" t="s">
        <v>9418</v>
      </c>
      <c r="Q477" s="150" t="s">
        <v>10519</v>
      </c>
      <c r="R477" s="189">
        <v>0.72</v>
      </c>
    </row>
    <row r="478" spans="1:18" x14ac:dyDescent="0.25">
      <c r="A478" s="132">
        <v>1015815</v>
      </c>
      <c r="B478" s="145" t="s">
        <v>6387</v>
      </c>
      <c r="C478" s="132">
        <v>3</v>
      </c>
      <c r="D478" s="132" t="s">
        <v>20</v>
      </c>
      <c r="E478" s="186">
        <v>96</v>
      </c>
      <c r="F478" s="132" t="s">
        <v>20</v>
      </c>
      <c r="G478" s="132">
        <v>1152</v>
      </c>
      <c r="H478" s="132" t="s">
        <v>20</v>
      </c>
      <c r="I478" s="132">
        <v>1</v>
      </c>
      <c r="J478" s="133">
        <v>1.25</v>
      </c>
      <c r="K478" s="133">
        <v>0.32</v>
      </c>
      <c r="L478" s="133">
        <v>0.1</v>
      </c>
      <c r="M478" s="134" t="str">
        <f t="shared" si="7"/>
        <v>P</v>
      </c>
      <c r="N478" s="173" t="s">
        <v>10681</v>
      </c>
      <c r="O478" s="146" t="s">
        <v>1614</v>
      </c>
      <c r="P478" s="146" t="s">
        <v>9436</v>
      </c>
      <c r="Q478" s="147" t="s">
        <v>10519</v>
      </c>
      <c r="R478" s="187">
        <v>2.46</v>
      </c>
    </row>
    <row r="479" spans="1:18" x14ac:dyDescent="0.25">
      <c r="A479" s="135">
        <v>1015816</v>
      </c>
      <c r="B479" s="148" t="s">
        <v>10117</v>
      </c>
      <c r="C479" s="135">
        <v>6</v>
      </c>
      <c r="D479" s="135">
        <v>720</v>
      </c>
      <c r="E479" s="188" t="s">
        <v>21</v>
      </c>
      <c r="F479" s="135">
        <v>1120</v>
      </c>
      <c r="G479" s="135" t="s">
        <v>20</v>
      </c>
      <c r="H479" s="135" t="s">
        <v>20</v>
      </c>
      <c r="I479" s="135" t="s">
        <v>20</v>
      </c>
      <c r="J479" s="136">
        <v>1.45</v>
      </c>
      <c r="K479" s="136">
        <v>1</v>
      </c>
      <c r="L479" s="136">
        <v>1.1200000000000001</v>
      </c>
      <c r="M479" s="137" t="str">
        <f t="shared" si="7"/>
        <v>P</v>
      </c>
      <c r="N479" s="174" t="s">
        <v>10681</v>
      </c>
      <c r="O479" s="149" t="s">
        <v>1578</v>
      </c>
      <c r="P479" s="149" t="s">
        <v>10579</v>
      </c>
      <c r="Q479" s="150" t="s">
        <v>10106</v>
      </c>
      <c r="R479" s="189">
        <v>9.24</v>
      </c>
    </row>
    <row r="480" spans="1:18" x14ac:dyDescent="0.25">
      <c r="A480" s="132">
        <v>1015817</v>
      </c>
      <c r="B480" s="145" t="s">
        <v>10118</v>
      </c>
      <c r="C480" s="132">
        <v>6</v>
      </c>
      <c r="D480" s="132">
        <v>432</v>
      </c>
      <c r="E480" s="186" t="s">
        <v>21</v>
      </c>
      <c r="F480" s="132">
        <v>540</v>
      </c>
      <c r="G480" s="132" t="s">
        <v>20</v>
      </c>
      <c r="H480" s="132" t="s">
        <v>20</v>
      </c>
      <c r="I480" s="132" t="s">
        <v>20</v>
      </c>
      <c r="J480" s="133">
        <v>1.7</v>
      </c>
      <c r="K480" s="133">
        <v>1.1499999999999999</v>
      </c>
      <c r="L480" s="133">
        <v>1.23</v>
      </c>
      <c r="M480" s="134" t="str">
        <f t="shared" si="7"/>
        <v>P</v>
      </c>
      <c r="N480" s="173" t="s">
        <v>10681</v>
      </c>
      <c r="O480" s="146" t="s">
        <v>1578</v>
      </c>
      <c r="P480" s="146" t="s">
        <v>10579</v>
      </c>
      <c r="Q480" s="147" t="s">
        <v>10106</v>
      </c>
      <c r="R480" s="187">
        <v>11.52</v>
      </c>
    </row>
    <row r="481" spans="1:18" x14ac:dyDescent="0.25">
      <c r="A481" s="135">
        <v>1015818</v>
      </c>
      <c r="B481" s="148" t="s">
        <v>10119</v>
      </c>
      <c r="C481" s="135">
        <v>6</v>
      </c>
      <c r="D481" s="135">
        <v>300</v>
      </c>
      <c r="E481" s="188" t="s">
        <v>21</v>
      </c>
      <c r="F481" s="135">
        <v>500</v>
      </c>
      <c r="G481" s="135" t="s">
        <v>20</v>
      </c>
      <c r="H481" s="135" t="s">
        <v>20</v>
      </c>
      <c r="I481" s="135" t="s">
        <v>20</v>
      </c>
      <c r="J481" s="136">
        <v>1.77</v>
      </c>
      <c r="K481" s="136">
        <v>1.17</v>
      </c>
      <c r="L481" s="136">
        <v>1.5</v>
      </c>
      <c r="M481" s="137" t="str">
        <f t="shared" si="7"/>
        <v>P</v>
      </c>
      <c r="N481" s="174" t="s">
        <v>10681</v>
      </c>
      <c r="O481" s="149" t="s">
        <v>1506</v>
      </c>
      <c r="P481" s="149" t="s">
        <v>9430</v>
      </c>
      <c r="Q481" s="150" t="s">
        <v>10519</v>
      </c>
      <c r="R481" s="189">
        <v>4.5600000000000005</v>
      </c>
    </row>
    <row r="482" spans="1:18" x14ac:dyDescent="0.25">
      <c r="A482" s="132">
        <v>1015819</v>
      </c>
      <c r="B482" s="145" t="s">
        <v>10120</v>
      </c>
      <c r="C482" s="132">
        <v>6</v>
      </c>
      <c r="D482" s="132">
        <v>276</v>
      </c>
      <c r="E482" s="186" t="s">
        <v>21</v>
      </c>
      <c r="F482" s="132">
        <v>460</v>
      </c>
      <c r="G482" s="132" t="s">
        <v>20</v>
      </c>
      <c r="H482" s="132" t="s">
        <v>20</v>
      </c>
      <c r="I482" s="132" t="s">
        <v>20</v>
      </c>
      <c r="J482" s="133">
        <v>1.89</v>
      </c>
      <c r="K482" s="133">
        <v>1.22</v>
      </c>
      <c r="L482" s="133">
        <v>1.62</v>
      </c>
      <c r="M482" s="134" t="str">
        <f t="shared" si="7"/>
        <v>P</v>
      </c>
      <c r="N482" s="173" t="s">
        <v>10681</v>
      </c>
      <c r="O482" s="146" t="s">
        <v>1506</v>
      </c>
      <c r="P482" s="146" t="s">
        <v>9427</v>
      </c>
      <c r="Q482" s="147" t="s">
        <v>10519</v>
      </c>
      <c r="R482" s="187">
        <v>4.8000000000000007</v>
      </c>
    </row>
    <row r="483" spans="1:18" x14ac:dyDescent="0.25">
      <c r="A483" s="135">
        <v>1015826</v>
      </c>
      <c r="B483" s="148" t="s">
        <v>1857</v>
      </c>
      <c r="C483" s="135">
        <v>3</v>
      </c>
      <c r="D483" s="135">
        <v>960</v>
      </c>
      <c r="E483" s="188">
        <v>32</v>
      </c>
      <c r="F483" s="135">
        <v>1600</v>
      </c>
      <c r="G483" s="135" t="s">
        <v>20</v>
      </c>
      <c r="H483" s="135">
        <v>160</v>
      </c>
      <c r="I483" s="135">
        <v>1</v>
      </c>
      <c r="J483" s="136">
        <v>1.33</v>
      </c>
      <c r="K483" s="136">
        <v>0.89</v>
      </c>
      <c r="L483" s="136">
        <v>0.64</v>
      </c>
      <c r="M483" s="137" t="str">
        <f t="shared" si="7"/>
        <v>P</v>
      </c>
      <c r="N483" s="174" t="s">
        <v>10681</v>
      </c>
      <c r="O483" s="149" t="s">
        <v>1555</v>
      </c>
      <c r="P483" s="149" t="s">
        <v>9429</v>
      </c>
      <c r="Q483" s="150" t="s">
        <v>10519</v>
      </c>
      <c r="R483" s="189">
        <v>8.6999999999999993</v>
      </c>
    </row>
    <row r="484" spans="1:18" x14ac:dyDescent="0.25">
      <c r="A484" s="132">
        <v>1015830</v>
      </c>
      <c r="B484" s="145" t="s">
        <v>1858</v>
      </c>
      <c r="C484" s="132">
        <v>3</v>
      </c>
      <c r="D484" s="132">
        <v>480</v>
      </c>
      <c r="E484" s="186">
        <v>8</v>
      </c>
      <c r="F484" s="132">
        <v>560</v>
      </c>
      <c r="G484" s="132" t="s">
        <v>20</v>
      </c>
      <c r="H484" s="132">
        <v>40</v>
      </c>
      <c r="I484" s="132">
        <v>1</v>
      </c>
      <c r="J484" s="133">
        <v>2.52</v>
      </c>
      <c r="K484" s="133">
        <v>0.94</v>
      </c>
      <c r="L484" s="133">
        <v>0.73</v>
      </c>
      <c r="M484" s="134" t="str">
        <f t="shared" si="7"/>
        <v>P</v>
      </c>
      <c r="N484" s="173" t="s">
        <v>10681</v>
      </c>
      <c r="O484" s="146" t="s">
        <v>1607</v>
      </c>
      <c r="P484" s="146" t="s">
        <v>9559</v>
      </c>
      <c r="Q484" s="147" t="s">
        <v>10519</v>
      </c>
      <c r="R484" s="187">
        <v>6.57</v>
      </c>
    </row>
    <row r="485" spans="1:18" x14ac:dyDescent="0.25">
      <c r="A485" s="135">
        <v>1015847</v>
      </c>
      <c r="B485" s="148" t="s">
        <v>1859</v>
      </c>
      <c r="C485" s="135">
        <v>3</v>
      </c>
      <c r="D485" s="135">
        <v>630</v>
      </c>
      <c r="E485" s="188">
        <v>18</v>
      </c>
      <c r="F485" s="135">
        <v>810</v>
      </c>
      <c r="G485" s="135" t="s">
        <v>21</v>
      </c>
      <c r="H485" s="135" t="s">
        <v>21</v>
      </c>
      <c r="I485" s="135">
        <v>2</v>
      </c>
      <c r="J485" s="136">
        <v>1.17</v>
      </c>
      <c r="K485" s="136">
        <v>0.79</v>
      </c>
      <c r="L485" s="136">
        <v>1.22</v>
      </c>
      <c r="M485" s="137" t="str">
        <f t="shared" si="7"/>
        <v>P</v>
      </c>
      <c r="N485" s="174" t="s">
        <v>10681</v>
      </c>
      <c r="O485" s="149" t="s">
        <v>1555</v>
      </c>
      <c r="P485" s="149" t="s">
        <v>9400</v>
      </c>
      <c r="Q485" s="150" t="s">
        <v>10519</v>
      </c>
      <c r="R485" s="189">
        <v>8.2200000000000006</v>
      </c>
    </row>
    <row r="486" spans="1:18" x14ac:dyDescent="0.25">
      <c r="A486" s="132">
        <v>1015848</v>
      </c>
      <c r="B486" s="145" t="s">
        <v>1860</v>
      </c>
      <c r="C486" s="132">
        <v>6</v>
      </c>
      <c r="D486" s="132">
        <v>432</v>
      </c>
      <c r="E486" s="186" t="s">
        <v>21</v>
      </c>
      <c r="F486" s="132">
        <v>598</v>
      </c>
      <c r="G486" s="132">
        <v>20</v>
      </c>
      <c r="H486" s="132">
        <v>25</v>
      </c>
      <c r="I486" s="132">
        <v>1</v>
      </c>
      <c r="J486" s="133">
        <v>1.5</v>
      </c>
      <c r="K486" s="133">
        <v>1</v>
      </c>
      <c r="L486" s="133">
        <v>1.8</v>
      </c>
      <c r="M486" s="134" t="str">
        <f t="shared" si="7"/>
        <v>P</v>
      </c>
      <c r="N486" s="173" t="s">
        <v>10681</v>
      </c>
      <c r="O486" s="146" t="s">
        <v>1506</v>
      </c>
      <c r="P486" s="146" t="s">
        <v>9430</v>
      </c>
      <c r="Q486" s="147" t="s">
        <v>10519</v>
      </c>
      <c r="R486" s="187">
        <v>3.18</v>
      </c>
    </row>
    <row r="487" spans="1:18" x14ac:dyDescent="0.25">
      <c r="A487" s="135">
        <v>1015854</v>
      </c>
      <c r="B487" s="148" t="s">
        <v>1861</v>
      </c>
      <c r="C487" s="135">
        <v>6</v>
      </c>
      <c r="D487" s="135">
        <v>1375</v>
      </c>
      <c r="E487" s="188" t="s">
        <v>21</v>
      </c>
      <c r="F487" s="135">
        <v>1875</v>
      </c>
      <c r="G487" s="135">
        <v>44</v>
      </c>
      <c r="H487" s="135">
        <v>55</v>
      </c>
      <c r="I487" s="135">
        <v>3</v>
      </c>
      <c r="J487" s="136">
        <v>1.1399999999999999</v>
      </c>
      <c r="K487" s="136">
        <v>0.76</v>
      </c>
      <c r="L487" s="136">
        <v>0.9</v>
      </c>
      <c r="M487" s="137" t="str">
        <f t="shared" si="7"/>
        <v>P</v>
      </c>
      <c r="N487" s="174" t="s">
        <v>10681</v>
      </c>
      <c r="O487" s="149" t="s">
        <v>1506</v>
      </c>
      <c r="P487" s="149" t="s">
        <v>9430</v>
      </c>
      <c r="Q487" s="150" t="s">
        <v>10519</v>
      </c>
      <c r="R487" s="189">
        <v>1.7999999999999998</v>
      </c>
    </row>
    <row r="488" spans="1:18" x14ac:dyDescent="0.25">
      <c r="A488" s="132">
        <v>1015876</v>
      </c>
      <c r="B488" s="145" t="s">
        <v>1862</v>
      </c>
      <c r="C488" s="132">
        <v>6</v>
      </c>
      <c r="D488" s="132">
        <v>180</v>
      </c>
      <c r="E488" s="186" t="s">
        <v>21</v>
      </c>
      <c r="F488" s="132">
        <v>220</v>
      </c>
      <c r="G488" s="132">
        <v>18</v>
      </c>
      <c r="H488" s="132">
        <v>10</v>
      </c>
      <c r="I488" s="132">
        <v>2</v>
      </c>
      <c r="J488" s="133">
        <v>2.82</v>
      </c>
      <c r="K488" s="133">
        <v>1.97</v>
      </c>
      <c r="L488" s="133">
        <v>1.36</v>
      </c>
      <c r="M488" s="134" t="str">
        <f t="shared" si="7"/>
        <v>P</v>
      </c>
      <c r="N488" s="173" t="s">
        <v>10681</v>
      </c>
      <c r="O488" s="146" t="s">
        <v>1555</v>
      </c>
      <c r="P488" s="146" t="s">
        <v>9448</v>
      </c>
      <c r="Q488" s="147" t="s">
        <v>10519</v>
      </c>
      <c r="R488" s="187">
        <v>6.7200000000000006</v>
      </c>
    </row>
    <row r="489" spans="1:18" x14ac:dyDescent="0.25">
      <c r="A489" s="135">
        <v>1015878</v>
      </c>
      <c r="B489" s="148" t="s">
        <v>1863</v>
      </c>
      <c r="C489" s="135">
        <v>6</v>
      </c>
      <c r="D489" s="135">
        <v>180</v>
      </c>
      <c r="E489" s="188" t="s">
        <v>21</v>
      </c>
      <c r="F489" s="135">
        <v>220</v>
      </c>
      <c r="G489" s="135">
        <v>18</v>
      </c>
      <c r="H489" s="135">
        <v>10</v>
      </c>
      <c r="I489" s="135">
        <v>2</v>
      </c>
      <c r="J489" s="136">
        <v>2.82</v>
      </c>
      <c r="K489" s="136">
        <v>1.97</v>
      </c>
      <c r="L489" s="136">
        <v>1.36</v>
      </c>
      <c r="M489" s="137" t="str">
        <f t="shared" si="7"/>
        <v>P</v>
      </c>
      <c r="N489" s="174" t="s">
        <v>10681</v>
      </c>
      <c r="O489" s="149" t="s">
        <v>1555</v>
      </c>
      <c r="P489" s="149" t="s">
        <v>9448</v>
      </c>
      <c r="Q489" s="150" t="s">
        <v>10519</v>
      </c>
      <c r="R489" s="189">
        <v>6.7200000000000006</v>
      </c>
    </row>
    <row r="490" spans="1:18" x14ac:dyDescent="0.25">
      <c r="A490" s="132">
        <v>1015879</v>
      </c>
      <c r="B490" s="145" t="s">
        <v>1864</v>
      </c>
      <c r="C490" s="132">
        <v>6</v>
      </c>
      <c r="D490" s="132">
        <v>180</v>
      </c>
      <c r="E490" s="186" t="s">
        <v>21</v>
      </c>
      <c r="F490" s="132">
        <v>220</v>
      </c>
      <c r="G490" s="132">
        <v>18</v>
      </c>
      <c r="H490" s="132">
        <v>10</v>
      </c>
      <c r="I490" s="132">
        <v>2</v>
      </c>
      <c r="J490" s="133">
        <v>2.82</v>
      </c>
      <c r="K490" s="133">
        <v>1.97</v>
      </c>
      <c r="L490" s="133">
        <v>1.36</v>
      </c>
      <c r="M490" s="134" t="str">
        <f t="shared" si="7"/>
        <v>P</v>
      </c>
      <c r="N490" s="173" t="s">
        <v>10681</v>
      </c>
      <c r="O490" s="146" t="s">
        <v>1555</v>
      </c>
      <c r="P490" s="146" t="s">
        <v>9448</v>
      </c>
      <c r="Q490" s="147" t="s">
        <v>10519</v>
      </c>
      <c r="R490" s="187">
        <v>6.84</v>
      </c>
    </row>
    <row r="491" spans="1:18" x14ac:dyDescent="0.25">
      <c r="A491" s="135">
        <v>1015887</v>
      </c>
      <c r="B491" s="148" t="s">
        <v>1865</v>
      </c>
      <c r="C491" s="135">
        <v>6</v>
      </c>
      <c r="D491" s="135">
        <v>105</v>
      </c>
      <c r="E491" s="188" t="s">
        <v>21</v>
      </c>
      <c r="F491" s="135">
        <v>135</v>
      </c>
      <c r="G491" s="135" t="s">
        <v>20</v>
      </c>
      <c r="H491" s="135">
        <v>6</v>
      </c>
      <c r="I491" s="135">
        <v>1</v>
      </c>
      <c r="J491" s="136">
        <v>3.36</v>
      </c>
      <c r="K491" s="136">
        <v>2.15</v>
      </c>
      <c r="L491" s="136">
        <v>1.7</v>
      </c>
      <c r="M491" s="137" t="str">
        <f t="shared" si="7"/>
        <v>P</v>
      </c>
      <c r="N491" s="174" t="s">
        <v>10681</v>
      </c>
      <c r="O491" s="149" t="s">
        <v>1555</v>
      </c>
      <c r="P491" s="149" t="s">
        <v>9449</v>
      </c>
      <c r="Q491" s="150" t="s">
        <v>10519</v>
      </c>
      <c r="R491" s="189">
        <v>13.379999999999999</v>
      </c>
    </row>
    <row r="492" spans="1:18" x14ac:dyDescent="0.25">
      <c r="A492" s="132">
        <v>1015915</v>
      </c>
      <c r="B492" s="145" t="s">
        <v>1866</v>
      </c>
      <c r="C492" s="132">
        <v>6</v>
      </c>
      <c r="D492" s="132">
        <v>55</v>
      </c>
      <c r="E492" s="186" t="s">
        <v>21</v>
      </c>
      <c r="F492" s="132">
        <v>72</v>
      </c>
      <c r="G492" s="132" t="s">
        <v>20</v>
      </c>
      <c r="H492" s="132">
        <v>5</v>
      </c>
      <c r="I492" s="132">
        <v>1</v>
      </c>
      <c r="J492" s="133">
        <v>3.55</v>
      </c>
      <c r="K492" s="133">
        <v>2.75</v>
      </c>
      <c r="L492" s="133">
        <v>2.5099999999999998</v>
      </c>
      <c r="M492" s="134" t="str">
        <f t="shared" si="7"/>
        <v>P</v>
      </c>
      <c r="N492" s="173" t="s">
        <v>10681</v>
      </c>
      <c r="O492" s="146" t="s">
        <v>1555</v>
      </c>
      <c r="P492" s="146" t="s">
        <v>9448</v>
      </c>
      <c r="Q492" s="147" t="s">
        <v>10519</v>
      </c>
      <c r="R492" s="187">
        <v>23.04</v>
      </c>
    </row>
    <row r="493" spans="1:18" x14ac:dyDescent="0.25">
      <c r="A493" s="135">
        <v>1015924</v>
      </c>
      <c r="B493" s="148" t="s">
        <v>10121</v>
      </c>
      <c r="C493" s="135">
        <v>6</v>
      </c>
      <c r="D493" s="135">
        <v>312</v>
      </c>
      <c r="E493" s="188" t="s">
        <v>21</v>
      </c>
      <c r="F493" s="135">
        <v>520</v>
      </c>
      <c r="G493" s="135" t="s">
        <v>20</v>
      </c>
      <c r="H493" s="135" t="s">
        <v>20</v>
      </c>
      <c r="I493" s="135" t="s">
        <v>20</v>
      </c>
      <c r="J493" s="136">
        <v>1.26</v>
      </c>
      <c r="K493" s="136">
        <v>1.74</v>
      </c>
      <c r="L493" s="136">
        <v>1.58</v>
      </c>
      <c r="M493" s="137" t="str">
        <f t="shared" si="7"/>
        <v>P</v>
      </c>
      <c r="N493" s="174" t="s">
        <v>10681</v>
      </c>
      <c r="O493" s="149" t="s">
        <v>1578</v>
      </c>
      <c r="P493" s="149" t="s">
        <v>10579</v>
      </c>
      <c r="Q493" s="150" t="s">
        <v>10106</v>
      </c>
      <c r="R493" s="189">
        <v>6.8999999999999995</v>
      </c>
    </row>
    <row r="494" spans="1:18" x14ac:dyDescent="0.25">
      <c r="A494" s="132">
        <v>1015961</v>
      </c>
      <c r="B494" s="145" t="s">
        <v>1867</v>
      </c>
      <c r="C494" s="132">
        <v>6</v>
      </c>
      <c r="D494" s="132">
        <v>32</v>
      </c>
      <c r="E494" s="186" t="s">
        <v>21</v>
      </c>
      <c r="F494" s="132">
        <v>40</v>
      </c>
      <c r="G494" s="132" t="s">
        <v>21</v>
      </c>
      <c r="H494" s="132" t="s">
        <v>21</v>
      </c>
      <c r="I494" s="132" t="s">
        <v>21</v>
      </c>
      <c r="J494" s="133">
        <v>4.3499999999999996</v>
      </c>
      <c r="K494" s="133">
        <v>3.15</v>
      </c>
      <c r="L494" s="133">
        <v>2.8</v>
      </c>
      <c r="M494" s="134" t="str">
        <f t="shared" si="7"/>
        <v>P</v>
      </c>
      <c r="N494" s="173" t="s">
        <v>10681</v>
      </c>
      <c r="O494" s="146" t="s">
        <v>1555</v>
      </c>
      <c r="P494" s="146" t="s">
        <v>9448</v>
      </c>
      <c r="Q494" s="147" t="s">
        <v>10519</v>
      </c>
      <c r="R494" s="187">
        <v>33.599999999999994</v>
      </c>
    </row>
    <row r="495" spans="1:18" x14ac:dyDescent="0.25">
      <c r="A495" s="135">
        <v>1015985</v>
      </c>
      <c r="B495" s="148" t="s">
        <v>1868</v>
      </c>
      <c r="C495" s="135">
        <v>6</v>
      </c>
      <c r="D495" s="135">
        <v>32</v>
      </c>
      <c r="E495" s="188" t="s">
        <v>21</v>
      </c>
      <c r="F495" s="135">
        <v>40</v>
      </c>
      <c r="G495" s="135" t="s">
        <v>21</v>
      </c>
      <c r="H495" s="135" t="s">
        <v>21</v>
      </c>
      <c r="I495" s="135" t="s">
        <v>21</v>
      </c>
      <c r="J495" s="136">
        <v>4.3499999999999996</v>
      </c>
      <c r="K495" s="136">
        <v>3.15</v>
      </c>
      <c r="L495" s="136">
        <v>2.8</v>
      </c>
      <c r="M495" s="137" t="str">
        <f t="shared" si="7"/>
        <v>P</v>
      </c>
      <c r="N495" s="174" t="s">
        <v>10681</v>
      </c>
      <c r="O495" s="149" t="s">
        <v>1555</v>
      </c>
      <c r="P495" s="149" t="s">
        <v>9448</v>
      </c>
      <c r="Q495" s="150" t="s">
        <v>10519</v>
      </c>
      <c r="R495" s="189">
        <v>31.44</v>
      </c>
    </row>
    <row r="496" spans="1:18" x14ac:dyDescent="0.25">
      <c r="A496" s="132">
        <v>1016001</v>
      </c>
      <c r="B496" s="145" t="s">
        <v>1869</v>
      </c>
      <c r="C496" s="132">
        <v>6</v>
      </c>
      <c r="D496" s="132">
        <v>1032</v>
      </c>
      <c r="E496" s="186" t="s">
        <v>21</v>
      </c>
      <c r="F496" s="132">
        <v>1120</v>
      </c>
      <c r="G496" s="132" t="s">
        <v>20</v>
      </c>
      <c r="H496" s="132">
        <v>40</v>
      </c>
      <c r="I496" s="132">
        <v>2</v>
      </c>
      <c r="J496" s="133">
        <v>1.19</v>
      </c>
      <c r="K496" s="133">
        <v>0.79</v>
      </c>
      <c r="L496" s="133">
        <v>0.92</v>
      </c>
      <c r="M496" s="134" t="str">
        <f t="shared" si="7"/>
        <v>P</v>
      </c>
      <c r="N496" s="173" t="s">
        <v>10681</v>
      </c>
      <c r="O496" s="146" t="s">
        <v>1578</v>
      </c>
      <c r="P496" s="146" t="s">
        <v>10579</v>
      </c>
      <c r="Q496" s="147" t="s">
        <v>10106</v>
      </c>
      <c r="R496" s="187">
        <v>5.5200000000000005</v>
      </c>
    </row>
    <row r="497" spans="1:18" x14ac:dyDescent="0.25">
      <c r="A497" s="135">
        <v>1016003</v>
      </c>
      <c r="B497" s="148" t="s">
        <v>484</v>
      </c>
      <c r="C497" s="135">
        <v>6</v>
      </c>
      <c r="D497" s="135">
        <v>432</v>
      </c>
      <c r="E497" s="188" t="s">
        <v>21</v>
      </c>
      <c r="F497" s="135">
        <v>702</v>
      </c>
      <c r="G497" s="135">
        <v>20</v>
      </c>
      <c r="H497" s="135">
        <v>25</v>
      </c>
      <c r="I497" s="135">
        <v>2</v>
      </c>
      <c r="J497" s="136">
        <v>1.55</v>
      </c>
      <c r="K497" s="136">
        <v>1.02</v>
      </c>
      <c r="L497" s="136">
        <v>1.1000000000000001</v>
      </c>
      <c r="M497" s="137" t="str">
        <f t="shared" si="7"/>
        <v>P</v>
      </c>
      <c r="N497" s="174" t="s">
        <v>10681</v>
      </c>
      <c r="O497" s="149" t="s">
        <v>1578</v>
      </c>
      <c r="P497" s="149" t="s">
        <v>10579</v>
      </c>
      <c r="Q497" s="150" t="s">
        <v>10106</v>
      </c>
      <c r="R497" s="189">
        <v>6.6000000000000005</v>
      </c>
    </row>
    <row r="498" spans="1:18" x14ac:dyDescent="0.25">
      <c r="A498" s="132">
        <v>1016005</v>
      </c>
      <c r="B498" s="145" t="s">
        <v>1870</v>
      </c>
      <c r="C498" s="132">
        <v>6</v>
      </c>
      <c r="D498" s="132">
        <v>1032</v>
      </c>
      <c r="E498" s="186" t="s">
        <v>21</v>
      </c>
      <c r="F498" s="132">
        <v>1120</v>
      </c>
      <c r="G498" s="132" t="s">
        <v>20</v>
      </c>
      <c r="H498" s="132">
        <v>40</v>
      </c>
      <c r="I498" s="132">
        <v>2</v>
      </c>
      <c r="J498" s="133">
        <v>1</v>
      </c>
      <c r="K498" s="133">
        <v>1.45</v>
      </c>
      <c r="L498" s="133">
        <v>1.1200000000000001</v>
      </c>
      <c r="M498" s="134" t="str">
        <f t="shared" si="7"/>
        <v>P</v>
      </c>
      <c r="N498" s="173" t="s">
        <v>10681</v>
      </c>
      <c r="O498" s="146" t="s">
        <v>1578</v>
      </c>
      <c r="P498" s="146" t="s">
        <v>10579</v>
      </c>
      <c r="Q498" s="147" t="s">
        <v>10106</v>
      </c>
      <c r="R498" s="187">
        <v>5.6999999999999993</v>
      </c>
    </row>
    <row r="499" spans="1:18" x14ac:dyDescent="0.25">
      <c r="A499" s="135">
        <v>1016043</v>
      </c>
      <c r="B499" s="148" t="s">
        <v>1871</v>
      </c>
      <c r="C499" s="135">
        <v>6</v>
      </c>
      <c r="D499" s="135">
        <v>238</v>
      </c>
      <c r="E499" s="188" t="s">
        <v>21</v>
      </c>
      <c r="F499" s="135">
        <v>248</v>
      </c>
      <c r="G499" s="135" t="s">
        <v>20</v>
      </c>
      <c r="H499" s="135">
        <v>16</v>
      </c>
      <c r="I499" s="135">
        <v>1</v>
      </c>
      <c r="J499" s="136">
        <v>2.76</v>
      </c>
      <c r="K499" s="136">
        <v>1.17</v>
      </c>
      <c r="L499" s="136">
        <v>1.7</v>
      </c>
      <c r="M499" s="137" t="str">
        <f t="shared" si="7"/>
        <v>P</v>
      </c>
      <c r="N499" s="174" t="s">
        <v>10681</v>
      </c>
      <c r="O499" s="149" t="s">
        <v>1555</v>
      </c>
      <c r="P499" s="149" t="s">
        <v>9448</v>
      </c>
      <c r="Q499" s="150" t="s">
        <v>10519</v>
      </c>
      <c r="R499" s="189">
        <v>6.8999999999999995</v>
      </c>
    </row>
    <row r="500" spans="1:18" x14ac:dyDescent="0.25">
      <c r="A500" s="132">
        <v>1016051</v>
      </c>
      <c r="B500" s="145" t="s">
        <v>1872</v>
      </c>
      <c r="C500" s="132">
        <v>6</v>
      </c>
      <c r="D500" s="132">
        <v>153</v>
      </c>
      <c r="E500" s="186" t="s">
        <v>21</v>
      </c>
      <c r="F500" s="132">
        <v>204</v>
      </c>
      <c r="G500" s="132" t="s">
        <v>20</v>
      </c>
      <c r="H500" s="132">
        <v>8</v>
      </c>
      <c r="I500" s="132">
        <v>2</v>
      </c>
      <c r="J500" s="133">
        <v>2.75</v>
      </c>
      <c r="K500" s="133">
        <v>2.35</v>
      </c>
      <c r="L500" s="133">
        <v>1.25</v>
      </c>
      <c r="M500" s="134" t="str">
        <f t="shared" si="7"/>
        <v>P</v>
      </c>
      <c r="N500" s="173" t="s">
        <v>10681</v>
      </c>
      <c r="O500" s="146" t="s">
        <v>1506</v>
      </c>
      <c r="P500" s="146" t="s">
        <v>9451</v>
      </c>
      <c r="Q500" s="147" t="s">
        <v>10519</v>
      </c>
      <c r="R500" s="187">
        <v>11.52</v>
      </c>
    </row>
    <row r="501" spans="1:18" x14ac:dyDescent="0.25">
      <c r="A501" s="135">
        <v>1016062</v>
      </c>
      <c r="B501" s="148" t="s">
        <v>1873</v>
      </c>
      <c r="C501" s="135">
        <v>4</v>
      </c>
      <c r="D501" s="135">
        <v>72</v>
      </c>
      <c r="E501" s="188" t="s">
        <v>21</v>
      </c>
      <c r="F501" s="135">
        <v>84</v>
      </c>
      <c r="G501" s="135" t="s">
        <v>21</v>
      </c>
      <c r="H501" s="135" t="s">
        <v>21</v>
      </c>
      <c r="I501" s="135" t="s">
        <v>21</v>
      </c>
      <c r="J501" s="136">
        <v>4.25</v>
      </c>
      <c r="K501" s="136">
        <v>3.92</v>
      </c>
      <c r="L501" s="136">
        <v>1.1200000000000001</v>
      </c>
      <c r="M501" s="137" t="str">
        <f t="shared" si="7"/>
        <v>P</v>
      </c>
      <c r="N501" s="174" t="s">
        <v>10681</v>
      </c>
      <c r="O501" s="149" t="s">
        <v>1555</v>
      </c>
      <c r="P501" s="149" t="s">
        <v>9448</v>
      </c>
      <c r="Q501" s="150" t="s">
        <v>10519</v>
      </c>
      <c r="R501" s="189">
        <v>19</v>
      </c>
    </row>
    <row r="502" spans="1:18" x14ac:dyDescent="0.25">
      <c r="A502" s="132">
        <v>1016074</v>
      </c>
      <c r="B502" s="145" t="s">
        <v>1870</v>
      </c>
      <c r="C502" s="132">
        <v>30</v>
      </c>
      <c r="D502" s="132">
        <v>136</v>
      </c>
      <c r="E502" s="186" t="s">
        <v>21</v>
      </c>
      <c r="F502" s="132">
        <v>204</v>
      </c>
      <c r="G502" s="132" t="s">
        <v>20</v>
      </c>
      <c r="H502" s="132">
        <v>6</v>
      </c>
      <c r="I502" s="132">
        <v>2</v>
      </c>
      <c r="J502" s="133">
        <v>2.76</v>
      </c>
      <c r="K502" s="133">
        <v>2.35</v>
      </c>
      <c r="L502" s="133">
        <v>1.2</v>
      </c>
      <c r="M502" s="134" t="str">
        <f t="shared" si="7"/>
        <v>P</v>
      </c>
      <c r="N502" s="171" t="s">
        <v>10681</v>
      </c>
      <c r="O502" s="146" t="s">
        <v>1578</v>
      </c>
      <c r="P502" s="146" t="s">
        <v>10579</v>
      </c>
      <c r="Q502" s="147" t="s">
        <v>10106</v>
      </c>
      <c r="R502" s="187">
        <v>34.5</v>
      </c>
    </row>
    <row r="503" spans="1:18" x14ac:dyDescent="0.25">
      <c r="A503" s="135">
        <v>1016111</v>
      </c>
      <c r="B503" s="148" t="s">
        <v>1874</v>
      </c>
      <c r="C503" s="135">
        <v>6</v>
      </c>
      <c r="D503" s="135">
        <v>160</v>
      </c>
      <c r="E503" s="188" t="s">
        <v>21</v>
      </c>
      <c r="F503" s="135">
        <v>220</v>
      </c>
      <c r="G503" s="135" t="s">
        <v>20</v>
      </c>
      <c r="H503" s="135">
        <v>10</v>
      </c>
      <c r="I503" s="135">
        <v>2</v>
      </c>
      <c r="J503" s="136">
        <v>2.86</v>
      </c>
      <c r="K503" s="136">
        <v>1.88</v>
      </c>
      <c r="L503" s="136">
        <v>1.33</v>
      </c>
      <c r="M503" s="137" t="str">
        <f t="shared" si="7"/>
        <v>P</v>
      </c>
      <c r="N503" s="174" t="s">
        <v>10681</v>
      </c>
      <c r="O503" s="149" t="s">
        <v>1506</v>
      </c>
      <c r="P503" s="149" t="s">
        <v>9435</v>
      </c>
      <c r="Q503" s="150" t="s">
        <v>10519</v>
      </c>
      <c r="R503" s="189">
        <v>7.68</v>
      </c>
    </row>
    <row r="504" spans="1:18" x14ac:dyDescent="0.25">
      <c r="A504" s="132">
        <v>1016113</v>
      </c>
      <c r="B504" s="145" t="s">
        <v>9392</v>
      </c>
      <c r="C504" s="132">
        <v>1</v>
      </c>
      <c r="D504" s="132">
        <v>255</v>
      </c>
      <c r="E504" s="186">
        <v>45</v>
      </c>
      <c r="F504" s="132" t="s">
        <v>20</v>
      </c>
      <c r="G504" s="132" t="s">
        <v>20</v>
      </c>
      <c r="H504" s="132" t="s">
        <v>20</v>
      </c>
      <c r="I504" s="132" t="s">
        <v>20</v>
      </c>
      <c r="J504" s="133">
        <v>2.7</v>
      </c>
      <c r="K504" s="133">
        <v>2.1</v>
      </c>
      <c r="L504" s="133">
        <v>0.6</v>
      </c>
      <c r="M504" s="134" t="str">
        <f t="shared" si="7"/>
        <v>P</v>
      </c>
      <c r="N504" s="173" t="s">
        <v>10682</v>
      </c>
      <c r="O504" s="146" t="s">
        <v>1506</v>
      </c>
      <c r="P504" s="146" t="s">
        <v>10580</v>
      </c>
      <c r="Q504" s="147" t="s">
        <v>10519</v>
      </c>
      <c r="R504" s="187">
        <v>5</v>
      </c>
    </row>
    <row r="505" spans="1:18" x14ac:dyDescent="0.25">
      <c r="A505" s="135">
        <v>1016115</v>
      </c>
      <c r="B505" s="148" t="s">
        <v>1875</v>
      </c>
      <c r="C505" s="135">
        <v>6</v>
      </c>
      <c r="D505" s="135">
        <v>32</v>
      </c>
      <c r="E505" s="188" t="s">
        <v>21</v>
      </c>
      <c r="F505" s="135">
        <v>40</v>
      </c>
      <c r="G505" s="135" t="s">
        <v>21</v>
      </c>
      <c r="H505" s="135" t="s">
        <v>21</v>
      </c>
      <c r="I505" s="135" t="s">
        <v>21</v>
      </c>
      <c r="J505" s="136">
        <v>4.3499999999999996</v>
      </c>
      <c r="K505" s="136">
        <v>3.15</v>
      </c>
      <c r="L505" s="136">
        <v>2.8</v>
      </c>
      <c r="M505" s="137" t="str">
        <f t="shared" si="7"/>
        <v>P</v>
      </c>
      <c r="N505" s="174" t="s">
        <v>10681</v>
      </c>
      <c r="O505" s="149" t="s">
        <v>1506</v>
      </c>
      <c r="P505" s="149" t="s">
        <v>9451</v>
      </c>
      <c r="Q505" s="150" t="s">
        <v>10519</v>
      </c>
      <c r="R505" s="189">
        <v>29.64</v>
      </c>
    </row>
    <row r="506" spans="1:18" x14ac:dyDescent="0.25">
      <c r="A506" s="132">
        <v>1016141</v>
      </c>
      <c r="B506" s="145" t="s">
        <v>1876</v>
      </c>
      <c r="C506" s="132">
        <v>6</v>
      </c>
      <c r="D506" s="132">
        <v>135</v>
      </c>
      <c r="E506" s="186" t="s">
        <v>21</v>
      </c>
      <c r="F506" s="132">
        <v>165</v>
      </c>
      <c r="G506" s="132" t="s">
        <v>20</v>
      </c>
      <c r="H506" s="132">
        <v>8</v>
      </c>
      <c r="I506" s="132">
        <v>2</v>
      </c>
      <c r="J506" s="133">
        <v>3.03</v>
      </c>
      <c r="K506" s="133">
        <v>2.48</v>
      </c>
      <c r="L506" s="133">
        <v>1.21</v>
      </c>
      <c r="M506" s="134" t="str">
        <f t="shared" si="7"/>
        <v>P</v>
      </c>
      <c r="N506" s="173" t="s">
        <v>10681</v>
      </c>
      <c r="O506" s="146" t="s">
        <v>1506</v>
      </c>
      <c r="P506" s="146" t="s">
        <v>9451</v>
      </c>
      <c r="Q506" s="147" t="s">
        <v>10519</v>
      </c>
      <c r="R506" s="187">
        <v>9.18</v>
      </c>
    </row>
    <row r="507" spans="1:18" x14ac:dyDescent="0.25">
      <c r="A507" s="135">
        <v>1016143</v>
      </c>
      <c r="B507" s="148" t="s">
        <v>1877</v>
      </c>
      <c r="C507" s="135">
        <v>6</v>
      </c>
      <c r="D507" s="135">
        <v>135</v>
      </c>
      <c r="E507" s="188" t="s">
        <v>21</v>
      </c>
      <c r="F507" s="135">
        <v>165</v>
      </c>
      <c r="G507" s="135" t="s">
        <v>20</v>
      </c>
      <c r="H507" s="135">
        <v>8</v>
      </c>
      <c r="I507" s="135">
        <v>2</v>
      </c>
      <c r="J507" s="136">
        <v>3.03</v>
      </c>
      <c r="K507" s="136">
        <v>2.48</v>
      </c>
      <c r="L507" s="136">
        <v>1.21</v>
      </c>
      <c r="M507" s="137" t="str">
        <f t="shared" si="7"/>
        <v>P</v>
      </c>
      <c r="N507" s="174" t="s">
        <v>10681</v>
      </c>
      <c r="O507" s="149" t="s">
        <v>3809</v>
      </c>
      <c r="P507" s="149" t="s">
        <v>9437</v>
      </c>
      <c r="Q507" s="150" t="s">
        <v>10519</v>
      </c>
      <c r="R507" s="189">
        <v>9.24</v>
      </c>
    </row>
    <row r="508" spans="1:18" x14ac:dyDescent="0.25">
      <c r="A508" s="132">
        <v>1016145</v>
      </c>
      <c r="B508" s="145" t="s">
        <v>1878</v>
      </c>
      <c r="C508" s="132">
        <v>6</v>
      </c>
      <c r="D508" s="132">
        <v>208</v>
      </c>
      <c r="E508" s="186" t="s">
        <v>21</v>
      </c>
      <c r="F508" s="132" t="s">
        <v>20</v>
      </c>
      <c r="G508" s="132" t="s">
        <v>21</v>
      </c>
      <c r="H508" s="132" t="s">
        <v>21</v>
      </c>
      <c r="I508" s="132">
        <v>2</v>
      </c>
      <c r="J508" s="133">
        <v>3.58</v>
      </c>
      <c r="K508" s="133">
        <v>1.25</v>
      </c>
      <c r="L508" s="133">
        <v>1.35</v>
      </c>
      <c r="M508" s="134" t="str">
        <f t="shared" si="7"/>
        <v>P</v>
      </c>
      <c r="N508" s="173" t="s">
        <v>10681</v>
      </c>
      <c r="O508" s="146" t="s">
        <v>3809</v>
      </c>
      <c r="P508" s="146" t="s">
        <v>9437</v>
      </c>
      <c r="Q508" s="147" t="s">
        <v>10519</v>
      </c>
      <c r="R508" s="187">
        <v>11.58</v>
      </c>
    </row>
    <row r="509" spans="1:18" x14ac:dyDescent="0.25">
      <c r="A509" s="135">
        <v>1016147</v>
      </c>
      <c r="B509" s="148" t="s">
        <v>1131</v>
      </c>
      <c r="C509" s="135">
        <v>10</v>
      </c>
      <c r="D509" s="135" t="s">
        <v>20</v>
      </c>
      <c r="E509" s="188" t="s">
        <v>20</v>
      </c>
      <c r="F509" s="135" t="s">
        <v>20</v>
      </c>
      <c r="G509" s="135" t="s">
        <v>20</v>
      </c>
      <c r="H509" s="135" t="s">
        <v>20</v>
      </c>
      <c r="I509" s="135" t="s">
        <v>20</v>
      </c>
      <c r="J509" s="136">
        <v>0.98</v>
      </c>
      <c r="K509" s="136">
        <v>0.98</v>
      </c>
      <c r="L509" s="136">
        <v>0.23</v>
      </c>
      <c r="M509" s="137" t="str">
        <f t="shared" si="7"/>
        <v>P</v>
      </c>
      <c r="N509" s="174" t="s">
        <v>10681</v>
      </c>
      <c r="O509" s="149" t="s">
        <v>1506</v>
      </c>
      <c r="P509" s="149" t="s">
        <v>9442</v>
      </c>
      <c r="Q509" s="150" t="s">
        <v>10519</v>
      </c>
      <c r="R509" s="189">
        <v>0.34</v>
      </c>
    </row>
    <row r="510" spans="1:18" x14ac:dyDescent="0.25">
      <c r="A510" s="132">
        <v>1016148</v>
      </c>
      <c r="B510" s="145" t="s">
        <v>1443</v>
      </c>
      <c r="C510" s="132">
        <v>10</v>
      </c>
      <c r="D510" s="132" t="s">
        <v>20</v>
      </c>
      <c r="E510" s="186" t="s">
        <v>20</v>
      </c>
      <c r="F510" s="132" t="s">
        <v>20</v>
      </c>
      <c r="G510" s="132" t="s">
        <v>20</v>
      </c>
      <c r="H510" s="132" t="s">
        <v>20</v>
      </c>
      <c r="I510" s="132" t="s">
        <v>20</v>
      </c>
      <c r="J510" s="133">
        <v>0.85</v>
      </c>
      <c r="K510" s="133">
        <v>0.1</v>
      </c>
      <c r="L510" s="133">
        <v>0.85</v>
      </c>
      <c r="M510" s="134" t="str">
        <f t="shared" si="7"/>
        <v>P</v>
      </c>
      <c r="N510" s="173" t="s">
        <v>10681</v>
      </c>
      <c r="O510" s="146" t="s">
        <v>1506</v>
      </c>
      <c r="P510" s="146" t="s">
        <v>9442</v>
      </c>
      <c r="Q510" s="147" t="s">
        <v>10519</v>
      </c>
      <c r="R510" s="187">
        <v>0.34</v>
      </c>
    </row>
    <row r="511" spans="1:18" x14ac:dyDescent="0.25">
      <c r="A511" s="135">
        <v>1016149</v>
      </c>
      <c r="B511" s="148" t="s">
        <v>4842</v>
      </c>
      <c r="C511" s="135">
        <v>10</v>
      </c>
      <c r="D511" s="135" t="s">
        <v>20</v>
      </c>
      <c r="E511" s="188" t="s">
        <v>20</v>
      </c>
      <c r="F511" s="135" t="s">
        <v>20</v>
      </c>
      <c r="G511" s="135" t="s">
        <v>20</v>
      </c>
      <c r="H511" s="135" t="s">
        <v>20</v>
      </c>
      <c r="I511" s="135" t="s">
        <v>20</v>
      </c>
      <c r="J511" s="136">
        <v>0.85</v>
      </c>
      <c r="K511" s="136">
        <v>0.1</v>
      </c>
      <c r="L511" s="136">
        <v>0.85</v>
      </c>
      <c r="M511" s="137" t="str">
        <f t="shared" si="7"/>
        <v>P</v>
      </c>
      <c r="N511" s="174" t="s">
        <v>10681</v>
      </c>
      <c r="O511" s="149" t="s">
        <v>1506</v>
      </c>
      <c r="P511" s="149" t="s">
        <v>9442</v>
      </c>
      <c r="Q511" s="150" t="s">
        <v>10519</v>
      </c>
      <c r="R511" s="189">
        <v>0.34</v>
      </c>
    </row>
    <row r="512" spans="1:18" x14ac:dyDescent="0.25">
      <c r="A512" s="132">
        <v>1016158</v>
      </c>
      <c r="B512" s="145" t="s">
        <v>1879</v>
      </c>
      <c r="C512" s="132">
        <v>4</v>
      </c>
      <c r="D512" s="132">
        <v>56</v>
      </c>
      <c r="E512" s="186" t="s">
        <v>21</v>
      </c>
      <c r="F512" s="132">
        <v>72</v>
      </c>
      <c r="G512" s="132" t="s">
        <v>20</v>
      </c>
      <c r="H512" s="132">
        <v>3</v>
      </c>
      <c r="I512" s="132">
        <v>1</v>
      </c>
      <c r="J512" s="133">
        <v>5.91</v>
      </c>
      <c r="K512" s="133">
        <v>2.48</v>
      </c>
      <c r="L512" s="133">
        <v>1.62</v>
      </c>
      <c r="M512" s="134" t="str">
        <f t="shared" si="7"/>
        <v>P</v>
      </c>
      <c r="N512" s="173" t="s">
        <v>10681</v>
      </c>
      <c r="O512" s="146" t="s">
        <v>1506</v>
      </c>
      <c r="P512" s="146" t="s">
        <v>9451</v>
      </c>
      <c r="Q512" s="147" t="s">
        <v>10519</v>
      </c>
      <c r="R512" s="187">
        <v>14.2</v>
      </c>
    </row>
    <row r="513" spans="1:18" x14ac:dyDescent="0.25">
      <c r="A513" s="135">
        <v>1016200</v>
      </c>
      <c r="B513" s="148" t="s">
        <v>1880</v>
      </c>
      <c r="C513" s="135">
        <v>4</v>
      </c>
      <c r="D513" s="135">
        <v>56</v>
      </c>
      <c r="E513" s="188" t="s">
        <v>21</v>
      </c>
      <c r="F513" s="135">
        <v>72</v>
      </c>
      <c r="G513" s="135" t="s">
        <v>21</v>
      </c>
      <c r="H513" s="135" t="s">
        <v>21</v>
      </c>
      <c r="I513" s="135" t="s">
        <v>21</v>
      </c>
      <c r="J513" s="136">
        <v>4.3499999999999996</v>
      </c>
      <c r="K513" s="136">
        <v>3.05</v>
      </c>
      <c r="L513" s="136">
        <v>1.62</v>
      </c>
      <c r="M513" s="137" t="str">
        <f t="shared" si="7"/>
        <v>P</v>
      </c>
      <c r="N513" s="174" t="s">
        <v>10681</v>
      </c>
      <c r="O513" s="149" t="s">
        <v>1506</v>
      </c>
      <c r="P513" s="149" t="s">
        <v>9451</v>
      </c>
      <c r="Q513" s="150" t="s">
        <v>10519</v>
      </c>
      <c r="R513" s="189">
        <v>19.32</v>
      </c>
    </row>
    <row r="514" spans="1:18" x14ac:dyDescent="0.25">
      <c r="A514" s="132">
        <v>1016201</v>
      </c>
      <c r="B514" s="145" t="s">
        <v>1881</v>
      </c>
      <c r="C514" s="132">
        <v>4</v>
      </c>
      <c r="D514" s="132">
        <v>56</v>
      </c>
      <c r="E514" s="186" t="s">
        <v>21</v>
      </c>
      <c r="F514" s="132">
        <v>64</v>
      </c>
      <c r="G514" s="132" t="s">
        <v>21</v>
      </c>
      <c r="H514" s="132" t="s">
        <v>21</v>
      </c>
      <c r="I514" s="132" t="s">
        <v>21</v>
      </c>
      <c r="J514" s="133">
        <v>4.3499999999999996</v>
      </c>
      <c r="K514" s="133">
        <v>3.05</v>
      </c>
      <c r="L514" s="133">
        <v>1.62</v>
      </c>
      <c r="M514" s="134" t="str">
        <f t="shared" ref="M514:M577" si="8">HYPERLINK(CONCATENATE("T:\Distribution Centre\RDC Department Shared\Cubiscan photos","\",A514,"-pac.jpg"),"P")</f>
        <v>P</v>
      </c>
      <c r="N514" s="173" t="s">
        <v>10681</v>
      </c>
      <c r="O514" s="146" t="s">
        <v>1506</v>
      </c>
      <c r="P514" s="146" t="s">
        <v>9451</v>
      </c>
      <c r="Q514" s="147" t="s">
        <v>10519</v>
      </c>
      <c r="R514" s="187">
        <v>19.32</v>
      </c>
    </row>
    <row r="515" spans="1:18" x14ac:dyDescent="0.25">
      <c r="A515" s="135">
        <v>1016230</v>
      </c>
      <c r="B515" s="148" t="s">
        <v>9575</v>
      </c>
      <c r="C515" s="135">
        <v>4</v>
      </c>
      <c r="D515" s="135" t="s">
        <v>20</v>
      </c>
      <c r="E515" s="188" t="s">
        <v>20</v>
      </c>
      <c r="F515" s="135" t="s">
        <v>20</v>
      </c>
      <c r="G515" s="135" t="s">
        <v>20</v>
      </c>
      <c r="H515" s="135" t="s">
        <v>20</v>
      </c>
      <c r="I515" s="135" t="s">
        <v>20</v>
      </c>
      <c r="J515" s="136">
        <v>4.476</v>
      </c>
      <c r="K515" s="136">
        <v>4.1589999999999998</v>
      </c>
      <c r="L515" s="136">
        <v>2.0630000000000002</v>
      </c>
      <c r="M515" s="137" t="str">
        <f t="shared" si="8"/>
        <v>P</v>
      </c>
      <c r="N515" s="172" t="s">
        <v>10681</v>
      </c>
      <c r="O515" s="149" t="s">
        <v>1562</v>
      </c>
      <c r="P515" s="149" t="s">
        <v>10691</v>
      </c>
      <c r="Q515" s="150" t="s">
        <v>10519</v>
      </c>
      <c r="R515" s="189">
        <v>6.0298507462686564</v>
      </c>
    </row>
    <row r="516" spans="1:18" x14ac:dyDescent="0.25">
      <c r="A516" s="132">
        <v>1016231</v>
      </c>
      <c r="B516" s="145" t="s">
        <v>9576</v>
      </c>
      <c r="C516" s="132">
        <v>1</v>
      </c>
      <c r="D516" s="132" t="s">
        <v>20</v>
      </c>
      <c r="E516" s="186" t="s">
        <v>20</v>
      </c>
      <c r="F516" s="132" t="s">
        <v>20</v>
      </c>
      <c r="G516" s="132" t="s">
        <v>20</v>
      </c>
      <c r="H516" s="132" t="s">
        <v>20</v>
      </c>
      <c r="I516" s="132" t="s">
        <v>20</v>
      </c>
      <c r="J516" s="133">
        <v>4.2539999999999996</v>
      </c>
      <c r="K516" s="133">
        <v>1.762</v>
      </c>
      <c r="L516" s="133">
        <v>1.492</v>
      </c>
      <c r="M516" s="134" t="str">
        <f t="shared" si="8"/>
        <v>P</v>
      </c>
      <c r="N516" s="173" t="s">
        <v>10681</v>
      </c>
      <c r="O516" s="146" t="s">
        <v>1562</v>
      </c>
      <c r="P516" s="146" t="s">
        <v>10691</v>
      </c>
      <c r="Q516" s="147" t="s">
        <v>10519</v>
      </c>
      <c r="R516" s="187">
        <v>1.9104477611940298</v>
      </c>
    </row>
    <row r="517" spans="1:18" x14ac:dyDescent="0.25">
      <c r="A517" s="135">
        <v>1016232</v>
      </c>
      <c r="B517" s="148" t="s">
        <v>1396</v>
      </c>
      <c r="C517" s="135">
        <v>1</v>
      </c>
      <c r="D517" s="135" t="s">
        <v>20</v>
      </c>
      <c r="E517" s="188" t="s">
        <v>20</v>
      </c>
      <c r="F517" s="135" t="s">
        <v>20</v>
      </c>
      <c r="G517" s="135" t="s">
        <v>20</v>
      </c>
      <c r="H517" s="135" t="s">
        <v>20</v>
      </c>
      <c r="I517" s="135" t="s">
        <v>20</v>
      </c>
      <c r="J517" s="136">
        <v>0.69</v>
      </c>
      <c r="K517" s="136">
        <v>0.38</v>
      </c>
      <c r="L517" s="136">
        <v>0.11</v>
      </c>
      <c r="M517" s="137" t="str">
        <f t="shared" si="8"/>
        <v>P</v>
      </c>
      <c r="N517" s="172" t="s">
        <v>10682</v>
      </c>
      <c r="O517" s="149" t="s">
        <v>1506</v>
      </c>
      <c r="P517" s="149" t="s">
        <v>9442</v>
      </c>
      <c r="Q517" s="150" t="s">
        <v>10519</v>
      </c>
      <c r="R517" s="189">
        <v>0.34</v>
      </c>
    </row>
    <row r="518" spans="1:18" x14ac:dyDescent="0.25">
      <c r="A518" s="132">
        <v>1016235</v>
      </c>
      <c r="B518" s="145" t="s">
        <v>10122</v>
      </c>
      <c r="C518" s="132">
        <v>6</v>
      </c>
      <c r="D518" s="132">
        <v>312</v>
      </c>
      <c r="E518" s="186" t="s">
        <v>21</v>
      </c>
      <c r="F518" s="132">
        <v>520</v>
      </c>
      <c r="G518" s="132" t="s">
        <v>20</v>
      </c>
      <c r="H518" s="132">
        <v>40</v>
      </c>
      <c r="I518" s="132">
        <v>1</v>
      </c>
      <c r="J518" s="133">
        <v>1.26</v>
      </c>
      <c r="K518" s="133">
        <v>1.74</v>
      </c>
      <c r="L518" s="133">
        <v>1.58</v>
      </c>
      <c r="M518" s="134" t="str">
        <f t="shared" si="8"/>
        <v>P</v>
      </c>
      <c r="N518" s="171" t="s">
        <v>10681</v>
      </c>
      <c r="O518" s="146" t="s">
        <v>1578</v>
      </c>
      <c r="P518" s="146" t="s">
        <v>10579</v>
      </c>
      <c r="Q518" s="147" t="s">
        <v>10106</v>
      </c>
      <c r="R518" s="187">
        <v>6.48</v>
      </c>
    </row>
    <row r="519" spans="1:18" x14ac:dyDescent="0.25">
      <c r="A519" s="135">
        <v>1016240</v>
      </c>
      <c r="B519" s="148" t="s">
        <v>9577</v>
      </c>
      <c r="C519" s="135">
        <v>6</v>
      </c>
      <c r="D519" s="135">
        <v>768</v>
      </c>
      <c r="E519" s="188">
        <v>48</v>
      </c>
      <c r="F519" s="135" t="s">
        <v>20</v>
      </c>
      <c r="G519" s="135" t="s">
        <v>20</v>
      </c>
      <c r="H519" s="135" t="s">
        <v>20</v>
      </c>
      <c r="I519" s="135" t="s">
        <v>20</v>
      </c>
      <c r="J519" s="136">
        <v>1.9</v>
      </c>
      <c r="K519" s="136">
        <v>1.3</v>
      </c>
      <c r="L519" s="136">
        <v>0.6</v>
      </c>
      <c r="M519" s="137" t="str">
        <f t="shared" si="8"/>
        <v>P</v>
      </c>
      <c r="N519" s="174" t="s">
        <v>10682</v>
      </c>
      <c r="O519" s="149" t="s">
        <v>1500</v>
      </c>
      <c r="P519" s="149" t="s">
        <v>9418</v>
      </c>
      <c r="Q519" s="150" t="s">
        <v>10519</v>
      </c>
      <c r="R519" s="189">
        <v>5.76</v>
      </c>
    </row>
    <row r="520" spans="1:18" x14ac:dyDescent="0.25">
      <c r="A520" s="132">
        <v>1016241</v>
      </c>
      <c r="B520" s="145" t="s">
        <v>1882</v>
      </c>
      <c r="C520" s="132">
        <v>1</v>
      </c>
      <c r="D520" s="132">
        <v>18</v>
      </c>
      <c r="E520" s="186" t="s">
        <v>21</v>
      </c>
      <c r="F520" s="132">
        <v>24</v>
      </c>
      <c r="G520" s="132" t="s">
        <v>21</v>
      </c>
      <c r="H520" s="132" t="s">
        <v>21</v>
      </c>
      <c r="I520" s="132" t="s">
        <v>21</v>
      </c>
      <c r="J520" s="133">
        <v>2.2999999999999998</v>
      </c>
      <c r="K520" s="133">
        <v>4.5999999999999996</v>
      </c>
      <c r="L520" s="133">
        <v>4.8</v>
      </c>
      <c r="M520" s="134" t="str">
        <f t="shared" si="8"/>
        <v>P</v>
      </c>
      <c r="N520" s="173" t="s">
        <v>10682</v>
      </c>
      <c r="O520" s="146" t="s">
        <v>1506</v>
      </c>
      <c r="P520" s="146" t="s">
        <v>9401</v>
      </c>
      <c r="Q520" s="147" t="s">
        <v>10519</v>
      </c>
      <c r="R520" s="187">
        <v>49.35</v>
      </c>
    </row>
    <row r="521" spans="1:18" x14ac:dyDescent="0.25">
      <c r="A521" s="135">
        <v>1016296</v>
      </c>
      <c r="B521" s="148" t="s">
        <v>1883</v>
      </c>
      <c r="C521" s="135">
        <v>6</v>
      </c>
      <c r="D521" s="135">
        <v>32</v>
      </c>
      <c r="E521" s="188" t="s">
        <v>21</v>
      </c>
      <c r="F521" s="135">
        <v>40</v>
      </c>
      <c r="G521" s="135" t="s">
        <v>21</v>
      </c>
      <c r="H521" s="135" t="s">
        <v>21</v>
      </c>
      <c r="I521" s="135" t="s">
        <v>21</v>
      </c>
      <c r="J521" s="136">
        <v>4.3499999999999996</v>
      </c>
      <c r="K521" s="136">
        <v>3.15</v>
      </c>
      <c r="L521" s="136">
        <v>2.8</v>
      </c>
      <c r="M521" s="137" t="str">
        <f t="shared" si="8"/>
        <v>P</v>
      </c>
      <c r="N521" s="174" t="s">
        <v>10681</v>
      </c>
      <c r="O521" s="149" t="s">
        <v>1555</v>
      </c>
      <c r="P521" s="149" t="s">
        <v>9448</v>
      </c>
      <c r="Q521" s="150" t="s">
        <v>10519</v>
      </c>
      <c r="R521" s="189">
        <v>29.82</v>
      </c>
    </row>
    <row r="522" spans="1:18" x14ac:dyDescent="0.25">
      <c r="A522" s="132">
        <v>1016297</v>
      </c>
      <c r="B522" s="145" t="s">
        <v>10123</v>
      </c>
      <c r="C522" s="132">
        <v>6</v>
      </c>
      <c r="D522" s="132">
        <v>264</v>
      </c>
      <c r="E522" s="186" t="s">
        <v>21</v>
      </c>
      <c r="F522" s="132" t="s">
        <v>20</v>
      </c>
      <c r="G522" s="132" t="s">
        <v>20</v>
      </c>
      <c r="H522" s="132">
        <v>50</v>
      </c>
      <c r="I522" s="132">
        <v>1</v>
      </c>
      <c r="J522" s="133">
        <v>3.24</v>
      </c>
      <c r="K522" s="133">
        <v>2.15</v>
      </c>
      <c r="L522" s="133">
        <v>0.48</v>
      </c>
      <c r="M522" s="134" t="str">
        <f t="shared" si="8"/>
        <v>P</v>
      </c>
      <c r="N522" s="173" t="s">
        <v>10681</v>
      </c>
      <c r="O522" s="146" t="s">
        <v>1581</v>
      </c>
      <c r="P522" s="146" t="s">
        <v>10581</v>
      </c>
      <c r="Q522" s="147" t="s">
        <v>10519</v>
      </c>
      <c r="R522" s="187">
        <v>5.46</v>
      </c>
    </row>
    <row r="523" spans="1:18" x14ac:dyDescent="0.25">
      <c r="A523" s="135">
        <v>1016299</v>
      </c>
      <c r="B523" s="148" t="s">
        <v>1884</v>
      </c>
      <c r="C523" s="135">
        <v>2</v>
      </c>
      <c r="D523" s="135">
        <v>54</v>
      </c>
      <c r="E523" s="188" t="s">
        <v>21</v>
      </c>
      <c r="F523" s="135">
        <v>63</v>
      </c>
      <c r="G523" s="135" t="s">
        <v>21</v>
      </c>
      <c r="H523" s="135" t="s">
        <v>21</v>
      </c>
      <c r="I523" s="135" t="s">
        <v>21</v>
      </c>
      <c r="J523" s="136">
        <v>3.15</v>
      </c>
      <c r="K523" s="136">
        <v>3.15</v>
      </c>
      <c r="L523" s="136">
        <v>1.9</v>
      </c>
      <c r="M523" s="137" t="str">
        <f t="shared" si="8"/>
        <v>P</v>
      </c>
      <c r="N523" s="174" t="s">
        <v>10681</v>
      </c>
      <c r="O523" s="149" t="s">
        <v>1506</v>
      </c>
      <c r="P523" s="149" t="s">
        <v>9451</v>
      </c>
      <c r="Q523" s="150" t="s">
        <v>10106</v>
      </c>
      <c r="R523" s="189">
        <v>13.22</v>
      </c>
    </row>
    <row r="524" spans="1:18" x14ac:dyDescent="0.25">
      <c r="A524" s="132">
        <v>1016301</v>
      </c>
      <c r="B524" s="145" t="s">
        <v>10124</v>
      </c>
      <c r="C524" s="132">
        <v>6</v>
      </c>
      <c r="D524" s="132">
        <v>800</v>
      </c>
      <c r="E524" s="186" t="s">
        <v>21</v>
      </c>
      <c r="F524" s="132">
        <v>1200</v>
      </c>
      <c r="G524" s="132" t="s">
        <v>20</v>
      </c>
      <c r="H524" s="132" t="s">
        <v>20</v>
      </c>
      <c r="I524" s="132" t="s">
        <v>20</v>
      </c>
      <c r="J524" s="133">
        <v>2.27</v>
      </c>
      <c r="K524" s="133">
        <v>0.77</v>
      </c>
      <c r="L524" s="133">
        <v>0.64</v>
      </c>
      <c r="M524" s="134" t="str">
        <f t="shared" si="8"/>
        <v>P</v>
      </c>
      <c r="N524" s="171" t="s">
        <v>10681</v>
      </c>
      <c r="O524" s="146" t="s">
        <v>1581</v>
      </c>
      <c r="P524" s="146" t="s">
        <v>10581</v>
      </c>
      <c r="Q524" s="147" t="s">
        <v>10519</v>
      </c>
      <c r="R524" s="187">
        <v>2.64</v>
      </c>
    </row>
    <row r="525" spans="1:18" x14ac:dyDescent="0.25">
      <c r="A525" s="135">
        <v>1016305</v>
      </c>
      <c r="B525" s="148" t="s">
        <v>1885</v>
      </c>
      <c r="C525" s="135">
        <v>6</v>
      </c>
      <c r="D525" s="135">
        <v>238</v>
      </c>
      <c r="E525" s="188" t="s">
        <v>21</v>
      </c>
      <c r="F525" s="135">
        <v>248</v>
      </c>
      <c r="G525" s="135" t="s">
        <v>20</v>
      </c>
      <c r="H525" s="135">
        <v>16</v>
      </c>
      <c r="I525" s="135">
        <v>1</v>
      </c>
      <c r="J525" s="136">
        <v>2.76</v>
      </c>
      <c r="K525" s="136">
        <v>1.17</v>
      </c>
      <c r="L525" s="136">
        <v>1.7</v>
      </c>
      <c r="M525" s="137" t="str">
        <f t="shared" si="8"/>
        <v>P</v>
      </c>
      <c r="N525" s="174" t="s">
        <v>10681</v>
      </c>
      <c r="O525" s="149" t="s">
        <v>1555</v>
      </c>
      <c r="P525" s="149" t="s">
        <v>9448</v>
      </c>
      <c r="Q525" s="150" t="s">
        <v>10519</v>
      </c>
      <c r="R525" s="189">
        <v>7.32</v>
      </c>
    </row>
    <row r="526" spans="1:18" x14ac:dyDescent="0.25">
      <c r="A526" s="132">
        <v>1016310</v>
      </c>
      <c r="B526" s="145" t="s">
        <v>1886</v>
      </c>
      <c r="C526" s="132">
        <v>6</v>
      </c>
      <c r="D526" s="132" t="s">
        <v>20</v>
      </c>
      <c r="E526" s="186" t="s">
        <v>20</v>
      </c>
      <c r="F526" s="132" t="s">
        <v>20</v>
      </c>
      <c r="G526" s="132" t="s">
        <v>20</v>
      </c>
      <c r="H526" s="132" t="s">
        <v>20</v>
      </c>
      <c r="I526" s="132" t="s">
        <v>20</v>
      </c>
      <c r="J526" s="133">
        <v>1.47</v>
      </c>
      <c r="K526" s="133">
        <v>1.03</v>
      </c>
      <c r="L526" s="133">
        <v>2.4E-2</v>
      </c>
      <c r="M526" s="134" t="str">
        <f t="shared" si="8"/>
        <v>P</v>
      </c>
      <c r="N526" s="173" t="s">
        <v>10682</v>
      </c>
      <c r="O526" s="146" t="s">
        <v>1506</v>
      </c>
      <c r="P526" s="146" t="s">
        <v>9466</v>
      </c>
      <c r="Q526" s="147" t="s">
        <v>10519</v>
      </c>
      <c r="R526" s="187">
        <v>0.42000000000000004</v>
      </c>
    </row>
    <row r="527" spans="1:18" x14ac:dyDescent="0.25">
      <c r="A527" s="135">
        <v>1016311</v>
      </c>
      <c r="B527" s="148" t="s">
        <v>1887</v>
      </c>
      <c r="C527" s="135">
        <v>6</v>
      </c>
      <c r="D527" s="135">
        <v>1662</v>
      </c>
      <c r="E527" s="188" t="s">
        <v>21</v>
      </c>
      <c r="F527" s="135">
        <v>1924</v>
      </c>
      <c r="G527" s="135">
        <v>48</v>
      </c>
      <c r="H527" s="135">
        <v>60</v>
      </c>
      <c r="I527" s="135">
        <v>2</v>
      </c>
      <c r="J527" s="136">
        <v>1.92</v>
      </c>
      <c r="K527" s="136">
        <v>1.22</v>
      </c>
      <c r="L527" s="136">
        <v>0.41</v>
      </c>
      <c r="M527" s="137" t="str">
        <f t="shared" si="8"/>
        <v>P</v>
      </c>
      <c r="N527" s="174" t="s">
        <v>10681</v>
      </c>
      <c r="O527" s="149" t="s">
        <v>1506</v>
      </c>
      <c r="P527" s="149" t="s">
        <v>10455</v>
      </c>
      <c r="Q527" s="150" t="s">
        <v>10519</v>
      </c>
      <c r="R527" s="189">
        <v>5.82</v>
      </c>
    </row>
    <row r="528" spans="1:18" x14ac:dyDescent="0.25">
      <c r="A528" s="132">
        <v>1016318</v>
      </c>
      <c r="B528" s="145" t="s">
        <v>10125</v>
      </c>
      <c r="C528" s="132">
        <v>6</v>
      </c>
      <c r="D528" s="132" t="s">
        <v>20</v>
      </c>
      <c r="E528" s="186" t="s">
        <v>20</v>
      </c>
      <c r="F528" s="132" t="s">
        <v>20</v>
      </c>
      <c r="G528" s="132" t="s">
        <v>20</v>
      </c>
      <c r="H528" s="132" t="s">
        <v>20</v>
      </c>
      <c r="I528" s="132" t="s">
        <v>20</v>
      </c>
      <c r="J528" s="133">
        <v>3.24</v>
      </c>
      <c r="K528" s="133">
        <v>2.15</v>
      </c>
      <c r="L528" s="133">
        <v>0.84</v>
      </c>
      <c r="M528" s="134" t="str">
        <f t="shared" si="8"/>
        <v>P</v>
      </c>
      <c r="N528" s="171" t="s">
        <v>10681</v>
      </c>
      <c r="O528" s="146" t="s">
        <v>1581</v>
      </c>
      <c r="P528" s="146" t="s">
        <v>10581</v>
      </c>
      <c r="Q528" s="147" t="s">
        <v>10519</v>
      </c>
      <c r="R528" s="187">
        <v>9.7636363636363637</v>
      </c>
    </row>
    <row r="529" spans="1:18" x14ac:dyDescent="0.25">
      <c r="A529" s="135">
        <v>1016324</v>
      </c>
      <c r="B529" s="148" t="s">
        <v>1888</v>
      </c>
      <c r="C529" s="135">
        <v>6</v>
      </c>
      <c r="D529" s="135">
        <v>1053</v>
      </c>
      <c r="E529" s="188" t="s">
        <v>21</v>
      </c>
      <c r="F529" s="135">
        <v>1404</v>
      </c>
      <c r="G529" s="135" t="s">
        <v>20</v>
      </c>
      <c r="H529" s="135">
        <v>30</v>
      </c>
      <c r="I529" s="135">
        <v>3</v>
      </c>
      <c r="J529" s="136">
        <v>2.13</v>
      </c>
      <c r="K529" s="136">
        <v>1.42</v>
      </c>
      <c r="L529" s="136">
        <v>0.4</v>
      </c>
      <c r="M529" s="137" t="str">
        <f t="shared" si="8"/>
        <v>P</v>
      </c>
      <c r="N529" s="172" t="s">
        <v>10681</v>
      </c>
      <c r="O529" s="149" t="s">
        <v>1506</v>
      </c>
      <c r="P529" s="149" t="s">
        <v>9423</v>
      </c>
      <c r="Q529" s="150" t="s">
        <v>10519</v>
      </c>
      <c r="R529" s="189">
        <v>4.32</v>
      </c>
    </row>
    <row r="530" spans="1:18" x14ac:dyDescent="0.25">
      <c r="A530" s="132">
        <v>1016343</v>
      </c>
      <c r="B530" s="145" t="s">
        <v>1889</v>
      </c>
      <c r="C530" s="132">
        <v>12</v>
      </c>
      <c r="D530" s="132" t="s">
        <v>20</v>
      </c>
      <c r="E530" s="186" t="s">
        <v>20</v>
      </c>
      <c r="F530" s="132" t="s">
        <v>20</v>
      </c>
      <c r="G530" s="132" t="s">
        <v>20</v>
      </c>
      <c r="H530" s="132" t="s">
        <v>20</v>
      </c>
      <c r="I530" s="132" t="s">
        <v>20</v>
      </c>
      <c r="J530" s="133">
        <v>1.75</v>
      </c>
      <c r="K530" s="133">
        <v>2.5</v>
      </c>
      <c r="L530" s="133">
        <v>0.13</v>
      </c>
      <c r="M530" s="134" t="str">
        <f t="shared" si="8"/>
        <v>P</v>
      </c>
      <c r="N530" s="173" t="s">
        <v>10682</v>
      </c>
      <c r="O530" s="146" t="s">
        <v>1500</v>
      </c>
      <c r="P530" s="146" t="s">
        <v>9418</v>
      </c>
      <c r="Q530" s="147" t="s">
        <v>10519</v>
      </c>
      <c r="R530" s="187">
        <v>3.3600000000000003</v>
      </c>
    </row>
    <row r="531" spans="1:18" x14ac:dyDescent="0.25">
      <c r="A531" s="135">
        <v>1016364</v>
      </c>
      <c r="B531" s="148" t="s">
        <v>1890</v>
      </c>
      <c r="C531" s="135">
        <v>3</v>
      </c>
      <c r="D531" s="135" t="s">
        <v>20</v>
      </c>
      <c r="E531" s="188">
        <v>200</v>
      </c>
      <c r="F531" s="135" t="s">
        <v>20</v>
      </c>
      <c r="G531" s="135" t="s">
        <v>21</v>
      </c>
      <c r="H531" s="135" t="s">
        <v>21</v>
      </c>
      <c r="I531" s="135" t="s">
        <v>21</v>
      </c>
      <c r="J531" s="136">
        <v>1.1000000000000001</v>
      </c>
      <c r="K531" s="136">
        <v>0.95</v>
      </c>
      <c r="L531" s="136">
        <v>0.75</v>
      </c>
      <c r="M531" s="137" t="str">
        <f t="shared" si="8"/>
        <v>P</v>
      </c>
      <c r="N531" s="174" t="s">
        <v>10682</v>
      </c>
      <c r="O531" s="149" t="s">
        <v>1500</v>
      </c>
      <c r="P531" s="149" t="s">
        <v>9418</v>
      </c>
      <c r="Q531" s="150" t="s">
        <v>10519</v>
      </c>
      <c r="R531" s="189">
        <v>1.29</v>
      </c>
    </row>
    <row r="532" spans="1:18" x14ac:dyDescent="0.25">
      <c r="A532" s="132">
        <v>1016519</v>
      </c>
      <c r="B532" s="145" t="s">
        <v>945</v>
      </c>
      <c r="C532" s="132">
        <v>3</v>
      </c>
      <c r="D532" s="132">
        <v>8320</v>
      </c>
      <c r="E532" s="186">
        <v>200</v>
      </c>
      <c r="F532" s="132">
        <v>7200</v>
      </c>
      <c r="G532" s="132">
        <v>800</v>
      </c>
      <c r="H532" s="132" t="s">
        <v>20</v>
      </c>
      <c r="I532" s="132">
        <v>1</v>
      </c>
      <c r="J532" s="133">
        <v>1.46</v>
      </c>
      <c r="K532" s="133">
        <v>0.3</v>
      </c>
      <c r="L532" s="133">
        <v>0.13</v>
      </c>
      <c r="M532" s="134" t="str">
        <f t="shared" si="8"/>
        <v>P</v>
      </c>
      <c r="N532" s="173" t="s">
        <v>10681</v>
      </c>
      <c r="O532" s="146" t="s">
        <v>1607</v>
      </c>
      <c r="P532" s="146" t="s">
        <v>9559</v>
      </c>
      <c r="Q532" s="147" t="s">
        <v>10519</v>
      </c>
      <c r="R532" s="187">
        <v>1.5</v>
      </c>
    </row>
    <row r="533" spans="1:18" x14ac:dyDescent="0.25">
      <c r="A533" s="135">
        <v>1016536</v>
      </c>
      <c r="B533" s="148" t="s">
        <v>1891</v>
      </c>
      <c r="C533" s="135">
        <v>3</v>
      </c>
      <c r="D533" s="135">
        <v>13200</v>
      </c>
      <c r="E533" s="188">
        <v>90</v>
      </c>
      <c r="F533" s="135" t="s">
        <v>20</v>
      </c>
      <c r="G533" s="135">
        <v>720</v>
      </c>
      <c r="H533" s="135">
        <v>900</v>
      </c>
      <c r="I533" s="135">
        <v>1</v>
      </c>
      <c r="J533" s="136">
        <v>1.62</v>
      </c>
      <c r="K533" s="136">
        <v>0.1</v>
      </c>
      <c r="L533" s="136">
        <v>0.3</v>
      </c>
      <c r="M533" s="137" t="str">
        <f t="shared" si="8"/>
        <v>P</v>
      </c>
      <c r="N533" s="174" t="s">
        <v>10681</v>
      </c>
      <c r="O533" s="149" t="s">
        <v>1506</v>
      </c>
      <c r="P533" s="149" t="s">
        <v>9410</v>
      </c>
      <c r="Q533" s="150" t="s">
        <v>10519</v>
      </c>
      <c r="R533" s="189">
        <v>1.44</v>
      </c>
    </row>
    <row r="534" spans="1:18" x14ac:dyDescent="0.25">
      <c r="A534" s="132">
        <v>1016539</v>
      </c>
      <c r="B534" s="145" t="s">
        <v>1892</v>
      </c>
      <c r="C534" s="132">
        <v>3</v>
      </c>
      <c r="D534" s="132">
        <v>13200</v>
      </c>
      <c r="E534" s="186">
        <v>90</v>
      </c>
      <c r="F534" s="132" t="s">
        <v>20</v>
      </c>
      <c r="G534" s="132">
        <v>720</v>
      </c>
      <c r="H534" s="132">
        <v>900</v>
      </c>
      <c r="I534" s="132">
        <v>1</v>
      </c>
      <c r="J534" s="133">
        <v>1.62</v>
      </c>
      <c r="K534" s="133">
        <v>0.1</v>
      </c>
      <c r="L534" s="133">
        <v>0.3</v>
      </c>
      <c r="M534" s="134" t="str">
        <f t="shared" si="8"/>
        <v>P</v>
      </c>
      <c r="N534" s="171" t="s">
        <v>10681</v>
      </c>
      <c r="O534" s="146" t="s">
        <v>1506</v>
      </c>
      <c r="P534" s="146" t="s">
        <v>9410</v>
      </c>
      <c r="Q534" s="147" t="s">
        <v>10519</v>
      </c>
      <c r="R534" s="187">
        <v>1.44</v>
      </c>
    </row>
    <row r="535" spans="1:18" x14ac:dyDescent="0.25">
      <c r="A535" s="135">
        <v>1016596</v>
      </c>
      <c r="B535" s="148" t="s">
        <v>1893</v>
      </c>
      <c r="C535" s="135">
        <v>3</v>
      </c>
      <c r="D535" s="135">
        <v>13200</v>
      </c>
      <c r="E535" s="188">
        <v>90</v>
      </c>
      <c r="F535" s="135" t="s">
        <v>20</v>
      </c>
      <c r="G535" s="135">
        <v>720</v>
      </c>
      <c r="H535" s="135">
        <v>900</v>
      </c>
      <c r="I535" s="135">
        <v>1</v>
      </c>
      <c r="J535" s="136">
        <v>1.62</v>
      </c>
      <c r="K535" s="136">
        <v>0.1</v>
      </c>
      <c r="L535" s="136">
        <v>0.3</v>
      </c>
      <c r="M535" s="137" t="str">
        <f t="shared" si="8"/>
        <v>P</v>
      </c>
      <c r="N535" s="172" t="s">
        <v>10681</v>
      </c>
      <c r="O535" s="149" t="s">
        <v>1506</v>
      </c>
      <c r="P535" s="149" t="s">
        <v>9410</v>
      </c>
      <c r="Q535" s="150" t="s">
        <v>10519</v>
      </c>
      <c r="R535" s="189">
        <v>1.56</v>
      </c>
    </row>
    <row r="536" spans="1:18" x14ac:dyDescent="0.25">
      <c r="A536" s="132">
        <v>1016650</v>
      </c>
      <c r="B536" s="145" t="s">
        <v>1894</v>
      </c>
      <c r="C536" s="132">
        <v>1</v>
      </c>
      <c r="D536" s="132">
        <v>9</v>
      </c>
      <c r="E536" s="186" t="s">
        <v>21</v>
      </c>
      <c r="F536" s="132">
        <v>15</v>
      </c>
      <c r="G536" s="132" t="s">
        <v>21</v>
      </c>
      <c r="H536" s="132" t="s">
        <v>21</v>
      </c>
      <c r="I536" s="132" t="s">
        <v>21</v>
      </c>
      <c r="J536" s="133">
        <v>11.87</v>
      </c>
      <c r="K536" s="133">
        <v>6.6040000000000001</v>
      </c>
      <c r="L536" s="133">
        <v>18.033999999999999</v>
      </c>
      <c r="M536" s="134" t="str">
        <f t="shared" si="8"/>
        <v>P</v>
      </c>
      <c r="N536" s="171" t="s">
        <v>10682</v>
      </c>
      <c r="O536" s="146" t="s">
        <v>1500</v>
      </c>
      <c r="P536" s="146" t="s">
        <v>9439</v>
      </c>
      <c r="Q536" s="147" t="s">
        <v>10519</v>
      </c>
      <c r="R536" s="187">
        <v>67.98</v>
      </c>
    </row>
    <row r="537" spans="1:18" x14ac:dyDescent="0.25">
      <c r="A537" s="135">
        <v>1016715</v>
      </c>
      <c r="B537" s="148" t="s">
        <v>1895</v>
      </c>
      <c r="C537" s="135">
        <v>2</v>
      </c>
      <c r="D537" s="135">
        <v>48</v>
      </c>
      <c r="E537" s="188" t="s">
        <v>21</v>
      </c>
      <c r="F537" s="135">
        <v>80</v>
      </c>
      <c r="G537" s="135" t="s">
        <v>20</v>
      </c>
      <c r="H537" s="135">
        <v>4</v>
      </c>
      <c r="I537" s="135">
        <v>2</v>
      </c>
      <c r="J537" s="136">
        <v>4.9400000000000004</v>
      </c>
      <c r="K537" s="136">
        <v>2.65</v>
      </c>
      <c r="L537" s="136">
        <v>1.35</v>
      </c>
      <c r="M537" s="137" t="str">
        <f t="shared" si="8"/>
        <v>P</v>
      </c>
      <c r="N537" s="172" t="s">
        <v>10682</v>
      </c>
      <c r="O537" s="149" t="s">
        <v>1500</v>
      </c>
      <c r="P537" s="149" t="s">
        <v>9418</v>
      </c>
      <c r="Q537" s="150" t="s">
        <v>10519</v>
      </c>
      <c r="R537" s="189">
        <v>13.54</v>
      </c>
    </row>
    <row r="538" spans="1:18" x14ac:dyDescent="0.25">
      <c r="A538" s="132">
        <v>1016717</v>
      </c>
      <c r="B538" s="145" t="s">
        <v>9578</v>
      </c>
      <c r="C538" s="132">
        <v>1</v>
      </c>
      <c r="D538" s="132" t="s">
        <v>20</v>
      </c>
      <c r="E538" s="186" t="s">
        <v>20</v>
      </c>
      <c r="F538" s="132" t="s">
        <v>20</v>
      </c>
      <c r="G538" s="132" t="s">
        <v>20</v>
      </c>
      <c r="H538" s="132" t="s">
        <v>20</v>
      </c>
      <c r="I538" s="132" t="s">
        <v>20</v>
      </c>
      <c r="J538" s="133">
        <v>3.05</v>
      </c>
      <c r="K538" s="133">
        <v>2.1800000000000002</v>
      </c>
      <c r="L538" s="133">
        <v>0.15</v>
      </c>
      <c r="M538" s="134" t="str">
        <f t="shared" si="8"/>
        <v>P</v>
      </c>
      <c r="N538" s="173" t="s">
        <v>10682</v>
      </c>
      <c r="O538" s="146" t="s">
        <v>1506</v>
      </c>
      <c r="P538" s="146" t="s">
        <v>10580</v>
      </c>
      <c r="Q538" s="147" t="s">
        <v>10519</v>
      </c>
      <c r="R538" s="187">
        <v>13.1</v>
      </c>
    </row>
    <row r="539" spans="1:18" x14ac:dyDescent="0.25">
      <c r="A539" s="135">
        <v>1016718</v>
      </c>
      <c r="B539" s="148" t="s">
        <v>9579</v>
      </c>
      <c r="C539" s="135">
        <v>6</v>
      </c>
      <c r="D539" s="135">
        <v>48</v>
      </c>
      <c r="E539" s="188" t="s">
        <v>21</v>
      </c>
      <c r="F539" s="135">
        <v>64</v>
      </c>
      <c r="G539" s="135" t="s">
        <v>20</v>
      </c>
      <c r="H539" s="135" t="s">
        <v>20</v>
      </c>
      <c r="I539" s="135" t="s">
        <v>20</v>
      </c>
      <c r="J539" s="136">
        <v>5.8</v>
      </c>
      <c r="K539" s="136">
        <v>2.38</v>
      </c>
      <c r="L539" s="136">
        <v>1.73</v>
      </c>
      <c r="M539" s="137" t="str">
        <f t="shared" si="8"/>
        <v>P</v>
      </c>
      <c r="N539" s="174" t="s">
        <v>10682</v>
      </c>
      <c r="O539" s="149" t="s">
        <v>1500</v>
      </c>
      <c r="P539" s="149" t="s">
        <v>9418</v>
      </c>
      <c r="Q539" s="150" t="s">
        <v>10519</v>
      </c>
      <c r="R539" s="189">
        <v>5.0999999999999996</v>
      </c>
    </row>
    <row r="540" spans="1:18" x14ac:dyDescent="0.25">
      <c r="A540" s="132">
        <v>1016810</v>
      </c>
      <c r="B540" s="145" t="s">
        <v>9580</v>
      </c>
      <c r="C540" s="132">
        <v>3</v>
      </c>
      <c r="D540" s="132">
        <v>144</v>
      </c>
      <c r="E540" s="186">
        <v>8</v>
      </c>
      <c r="F540" s="132">
        <v>192</v>
      </c>
      <c r="G540" s="132" t="s">
        <v>20</v>
      </c>
      <c r="H540" s="132" t="s">
        <v>20</v>
      </c>
      <c r="I540" s="132" t="s">
        <v>20</v>
      </c>
      <c r="J540" s="133">
        <v>2.7</v>
      </c>
      <c r="K540" s="133">
        <v>1.26</v>
      </c>
      <c r="L540" s="133">
        <v>1.65</v>
      </c>
      <c r="M540" s="134" t="str">
        <f t="shared" si="8"/>
        <v>P</v>
      </c>
      <c r="N540" s="173" t="s">
        <v>10681</v>
      </c>
      <c r="O540" s="146" t="s">
        <v>1500</v>
      </c>
      <c r="P540" s="146" t="s">
        <v>9418</v>
      </c>
      <c r="Q540" s="147" t="s">
        <v>10519</v>
      </c>
      <c r="R540" s="187">
        <v>5.91</v>
      </c>
    </row>
    <row r="541" spans="1:18" x14ac:dyDescent="0.25">
      <c r="A541" s="135">
        <v>1016811</v>
      </c>
      <c r="B541" s="148" t="s">
        <v>1896</v>
      </c>
      <c r="C541" s="135">
        <v>1</v>
      </c>
      <c r="D541" s="135" t="s">
        <v>20</v>
      </c>
      <c r="E541" s="188" t="s">
        <v>20</v>
      </c>
      <c r="F541" s="135" t="s">
        <v>20</v>
      </c>
      <c r="G541" s="135" t="s">
        <v>20</v>
      </c>
      <c r="H541" s="135" t="s">
        <v>20</v>
      </c>
      <c r="I541" s="135" t="s">
        <v>20</v>
      </c>
      <c r="J541" s="136">
        <v>2.2000000000000002</v>
      </c>
      <c r="K541" s="136">
        <v>2</v>
      </c>
      <c r="L541" s="136">
        <v>0.8</v>
      </c>
      <c r="M541" s="137" t="str">
        <f t="shared" si="8"/>
        <v>P</v>
      </c>
      <c r="N541" s="174" t="s">
        <v>10681</v>
      </c>
      <c r="O541" s="149" t="s">
        <v>1506</v>
      </c>
      <c r="P541" s="149" t="s">
        <v>9451</v>
      </c>
      <c r="Q541" s="150" t="s">
        <v>10519</v>
      </c>
      <c r="R541" s="189">
        <v>9.83</v>
      </c>
    </row>
    <row r="542" spans="1:18" x14ac:dyDescent="0.25">
      <c r="A542" s="132">
        <v>1017050</v>
      </c>
      <c r="B542" s="145" t="s">
        <v>9581</v>
      </c>
      <c r="C542" s="132">
        <v>3</v>
      </c>
      <c r="D542" s="132">
        <v>144</v>
      </c>
      <c r="E542" s="186">
        <v>8</v>
      </c>
      <c r="F542" s="132">
        <v>192</v>
      </c>
      <c r="G542" s="132" t="s">
        <v>20</v>
      </c>
      <c r="H542" s="132" t="s">
        <v>20</v>
      </c>
      <c r="I542" s="132" t="s">
        <v>20</v>
      </c>
      <c r="J542" s="133">
        <v>2.74</v>
      </c>
      <c r="K542" s="133">
        <v>1.24</v>
      </c>
      <c r="L542" s="133">
        <v>1.58</v>
      </c>
      <c r="M542" s="134" t="str">
        <f t="shared" si="8"/>
        <v>P</v>
      </c>
      <c r="N542" s="171" t="s">
        <v>10681</v>
      </c>
      <c r="O542" s="146" t="s">
        <v>1500</v>
      </c>
      <c r="P542" s="146" t="s">
        <v>9418</v>
      </c>
      <c r="Q542" s="147" t="s">
        <v>10519</v>
      </c>
      <c r="R542" s="187">
        <v>5.88</v>
      </c>
    </row>
    <row r="543" spans="1:18" x14ac:dyDescent="0.25">
      <c r="A543" s="135">
        <v>1017060</v>
      </c>
      <c r="B543" s="148" t="s">
        <v>9582</v>
      </c>
      <c r="C543" s="135">
        <v>4</v>
      </c>
      <c r="D543" s="135">
        <v>60</v>
      </c>
      <c r="E543" s="188" t="s">
        <v>21</v>
      </c>
      <c r="F543" s="135">
        <v>72</v>
      </c>
      <c r="G543" s="135" t="s">
        <v>20</v>
      </c>
      <c r="H543" s="135" t="s">
        <v>20</v>
      </c>
      <c r="I543" s="135" t="s">
        <v>20</v>
      </c>
      <c r="J543" s="136">
        <v>3.03</v>
      </c>
      <c r="K543" s="136">
        <v>3.03</v>
      </c>
      <c r="L543" s="136">
        <v>2.2799999999999998</v>
      </c>
      <c r="M543" s="137" t="str">
        <f t="shared" si="8"/>
        <v>P</v>
      </c>
      <c r="N543" s="174" t="s">
        <v>10681</v>
      </c>
      <c r="O543" s="149" t="s">
        <v>1506</v>
      </c>
      <c r="P543" s="149" t="s">
        <v>9435</v>
      </c>
      <c r="Q543" s="150" t="s">
        <v>10106</v>
      </c>
      <c r="R543" s="189">
        <v>33.119999999999997</v>
      </c>
    </row>
    <row r="544" spans="1:18" x14ac:dyDescent="0.25">
      <c r="A544" s="132">
        <v>1017071</v>
      </c>
      <c r="B544" s="145" t="s">
        <v>1897</v>
      </c>
      <c r="C544" s="132">
        <v>1</v>
      </c>
      <c r="D544" s="132">
        <v>44</v>
      </c>
      <c r="E544" s="186" t="s">
        <v>21</v>
      </c>
      <c r="F544" s="132">
        <v>60</v>
      </c>
      <c r="G544" s="132" t="s">
        <v>20</v>
      </c>
      <c r="H544" s="132">
        <v>6</v>
      </c>
      <c r="I544" s="132">
        <v>1</v>
      </c>
      <c r="J544" s="133">
        <v>2.5</v>
      </c>
      <c r="K544" s="133">
        <v>2.5</v>
      </c>
      <c r="L544" s="133">
        <v>2.5</v>
      </c>
      <c r="M544" s="134" t="str">
        <f t="shared" si="8"/>
        <v>P</v>
      </c>
      <c r="N544" s="173" t="s">
        <v>10682</v>
      </c>
      <c r="O544" s="146" t="s">
        <v>1506</v>
      </c>
      <c r="P544" s="146" t="s">
        <v>9401</v>
      </c>
      <c r="Q544" s="147" t="s">
        <v>10519</v>
      </c>
      <c r="R544" s="187">
        <v>15.8</v>
      </c>
    </row>
    <row r="545" spans="1:18" x14ac:dyDescent="0.25">
      <c r="A545" s="135">
        <v>1017088</v>
      </c>
      <c r="B545" s="148" t="s">
        <v>1234</v>
      </c>
      <c r="C545" s="135">
        <v>6</v>
      </c>
      <c r="D545" s="135">
        <v>300</v>
      </c>
      <c r="E545" s="188" t="s">
        <v>21</v>
      </c>
      <c r="F545" s="135">
        <v>500</v>
      </c>
      <c r="G545" s="135" t="s">
        <v>20</v>
      </c>
      <c r="H545" s="135" t="s">
        <v>20</v>
      </c>
      <c r="I545" s="135" t="s">
        <v>20</v>
      </c>
      <c r="J545" s="136">
        <v>1.72</v>
      </c>
      <c r="K545" s="136">
        <v>1.1599999999999999</v>
      </c>
      <c r="L545" s="136">
        <v>1.5</v>
      </c>
      <c r="M545" s="137" t="str">
        <f t="shared" si="8"/>
        <v>P</v>
      </c>
      <c r="N545" s="174" t="s">
        <v>10681</v>
      </c>
      <c r="O545" s="149" t="s">
        <v>1506</v>
      </c>
      <c r="P545" s="149" t="s">
        <v>9430</v>
      </c>
      <c r="Q545" s="150" t="s">
        <v>10519</v>
      </c>
      <c r="R545" s="189">
        <v>2.94</v>
      </c>
    </row>
    <row r="546" spans="1:18" x14ac:dyDescent="0.25">
      <c r="A546" s="132">
        <v>1017094</v>
      </c>
      <c r="B546" s="145" t="s">
        <v>1236</v>
      </c>
      <c r="C546" s="132">
        <v>6</v>
      </c>
      <c r="D546" s="132">
        <v>88</v>
      </c>
      <c r="E546" s="186" t="s">
        <v>21</v>
      </c>
      <c r="F546" s="132">
        <v>154</v>
      </c>
      <c r="G546" s="132" t="s">
        <v>20</v>
      </c>
      <c r="H546" s="132" t="s">
        <v>20</v>
      </c>
      <c r="I546" s="132" t="s">
        <v>20</v>
      </c>
      <c r="J546" s="133">
        <v>2.7</v>
      </c>
      <c r="K546" s="133">
        <v>1.82</v>
      </c>
      <c r="L546" s="133">
        <v>1.98</v>
      </c>
      <c r="M546" s="134" t="str">
        <f t="shared" si="8"/>
        <v>P</v>
      </c>
      <c r="N546" s="173" t="s">
        <v>10681</v>
      </c>
      <c r="O546" s="146" t="s">
        <v>1506</v>
      </c>
      <c r="P546" s="146" t="s">
        <v>9430</v>
      </c>
      <c r="Q546" s="147" t="s">
        <v>10519</v>
      </c>
      <c r="R546" s="187">
        <v>8.52</v>
      </c>
    </row>
    <row r="547" spans="1:18" x14ac:dyDescent="0.25">
      <c r="A547" s="135">
        <v>1017150</v>
      </c>
      <c r="B547" s="148" t="s">
        <v>1898</v>
      </c>
      <c r="C547" s="135">
        <v>6</v>
      </c>
      <c r="D547" s="135">
        <v>3360</v>
      </c>
      <c r="E547" s="188">
        <v>24</v>
      </c>
      <c r="F547" s="135">
        <v>4320</v>
      </c>
      <c r="G547" s="135">
        <v>192</v>
      </c>
      <c r="H547" s="135">
        <v>216</v>
      </c>
      <c r="I547" s="135">
        <v>1</v>
      </c>
      <c r="J547" s="136">
        <v>0.75</v>
      </c>
      <c r="K547" s="136">
        <v>0.49</v>
      </c>
      <c r="L547" s="136">
        <v>0.72699999999999998</v>
      </c>
      <c r="M547" s="137" t="str">
        <f t="shared" si="8"/>
        <v>P</v>
      </c>
      <c r="N547" s="174" t="s">
        <v>10681</v>
      </c>
      <c r="O547" s="149" t="s">
        <v>1506</v>
      </c>
      <c r="P547" s="149" t="s">
        <v>9409</v>
      </c>
      <c r="Q547" s="150" t="s">
        <v>10519</v>
      </c>
      <c r="R547" s="189">
        <v>3.4799999999999995</v>
      </c>
    </row>
    <row r="548" spans="1:18" x14ac:dyDescent="0.25">
      <c r="A548" s="132">
        <v>1017155</v>
      </c>
      <c r="B548" s="145" t="s">
        <v>1899</v>
      </c>
      <c r="C548" s="132">
        <v>6</v>
      </c>
      <c r="D548" s="132">
        <v>3360</v>
      </c>
      <c r="E548" s="186">
        <v>24</v>
      </c>
      <c r="F548" s="132">
        <v>4320</v>
      </c>
      <c r="G548" s="132">
        <v>192</v>
      </c>
      <c r="H548" s="132">
        <v>216</v>
      </c>
      <c r="I548" s="132">
        <v>1</v>
      </c>
      <c r="J548" s="133">
        <v>0.75</v>
      </c>
      <c r="K548" s="133">
        <v>0.49</v>
      </c>
      <c r="L548" s="133">
        <v>0.72699999999999998</v>
      </c>
      <c r="M548" s="134" t="str">
        <f t="shared" si="8"/>
        <v>P</v>
      </c>
      <c r="N548" s="173" t="s">
        <v>10681</v>
      </c>
      <c r="O548" s="146" t="s">
        <v>1506</v>
      </c>
      <c r="P548" s="146" t="s">
        <v>9409</v>
      </c>
      <c r="Q548" s="147" t="s">
        <v>10519</v>
      </c>
      <c r="R548" s="187">
        <v>3.4799999999999995</v>
      </c>
    </row>
    <row r="549" spans="1:18" x14ac:dyDescent="0.25">
      <c r="A549" s="135">
        <v>1017160</v>
      </c>
      <c r="B549" s="148" t="s">
        <v>1900</v>
      </c>
      <c r="C549" s="135">
        <v>6</v>
      </c>
      <c r="D549" s="135">
        <v>3360</v>
      </c>
      <c r="E549" s="188">
        <v>24</v>
      </c>
      <c r="F549" s="135">
        <v>4320</v>
      </c>
      <c r="G549" s="135">
        <v>192</v>
      </c>
      <c r="H549" s="135">
        <v>216</v>
      </c>
      <c r="I549" s="135">
        <v>1</v>
      </c>
      <c r="J549" s="136">
        <v>0.75</v>
      </c>
      <c r="K549" s="136">
        <v>0.49</v>
      </c>
      <c r="L549" s="136">
        <v>0.72699999999999998</v>
      </c>
      <c r="M549" s="137" t="str">
        <f t="shared" si="8"/>
        <v>P</v>
      </c>
      <c r="N549" s="174" t="s">
        <v>10681</v>
      </c>
      <c r="O549" s="149" t="s">
        <v>1506</v>
      </c>
      <c r="P549" s="149" t="s">
        <v>9409</v>
      </c>
      <c r="Q549" s="150" t="s">
        <v>10519</v>
      </c>
      <c r="R549" s="189">
        <v>3.24</v>
      </c>
    </row>
    <row r="550" spans="1:18" x14ac:dyDescent="0.25">
      <c r="A550" s="132">
        <v>1017163</v>
      </c>
      <c r="B550" s="145" t="s">
        <v>1901</v>
      </c>
      <c r="C550" s="132">
        <v>6</v>
      </c>
      <c r="D550" s="132">
        <v>3360</v>
      </c>
      <c r="E550" s="186">
        <v>24</v>
      </c>
      <c r="F550" s="132">
        <v>4320</v>
      </c>
      <c r="G550" s="132">
        <v>192</v>
      </c>
      <c r="H550" s="132">
        <v>216</v>
      </c>
      <c r="I550" s="132">
        <v>1</v>
      </c>
      <c r="J550" s="133">
        <v>0.75</v>
      </c>
      <c r="K550" s="133">
        <v>0.49</v>
      </c>
      <c r="L550" s="133">
        <v>0.72699999999999998</v>
      </c>
      <c r="M550" s="134" t="str">
        <f t="shared" si="8"/>
        <v>P</v>
      </c>
      <c r="N550" s="173" t="s">
        <v>10681</v>
      </c>
      <c r="O550" s="146" t="s">
        <v>1506</v>
      </c>
      <c r="P550" s="146" t="s">
        <v>9409</v>
      </c>
      <c r="Q550" s="147" t="s">
        <v>10106</v>
      </c>
      <c r="R550" s="187">
        <v>3.7800000000000002</v>
      </c>
    </row>
    <row r="551" spans="1:18" x14ac:dyDescent="0.25">
      <c r="A551" s="135">
        <v>1017167</v>
      </c>
      <c r="B551" s="148" t="s">
        <v>1191</v>
      </c>
      <c r="C551" s="135">
        <v>12</v>
      </c>
      <c r="D551" s="135">
        <v>549</v>
      </c>
      <c r="E551" s="188" t="s">
        <v>21</v>
      </c>
      <c r="F551" s="135">
        <v>915</v>
      </c>
      <c r="G551" s="135">
        <v>20</v>
      </c>
      <c r="H551" s="135" t="s">
        <v>20</v>
      </c>
      <c r="I551" s="135">
        <v>3</v>
      </c>
      <c r="J551" s="136">
        <v>1.54</v>
      </c>
      <c r="K551" s="136">
        <v>1.1599999999999999</v>
      </c>
      <c r="L551" s="136">
        <v>0.9</v>
      </c>
      <c r="M551" s="137" t="str">
        <f t="shared" si="8"/>
        <v>P</v>
      </c>
      <c r="N551" s="174" t="s">
        <v>10681</v>
      </c>
      <c r="O551" s="149" t="s">
        <v>1506</v>
      </c>
      <c r="P551" s="149" t="s">
        <v>9430</v>
      </c>
      <c r="Q551" s="150" t="s">
        <v>10519</v>
      </c>
      <c r="R551" s="189">
        <v>3</v>
      </c>
    </row>
    <row r="552" spans="1:18" x14ac:dyDescent="0.25">
      <c r="A552" s="132">
        <v>1017186</v>
      </c>
      <c r="B552" s="145" t="s">
        <v>1192</v>
      </c>
      <c r="C552" s="132">
        <v>6</v>
      </c>
      <c r="D552" s="132">
        <v>88</v>
      </c>
      <c r="E552" s="186" t="s">
        <v>21</v>
      </c>
      <c r="F552" s="132">
        <v>154</v>
      </c>
      <c r="G552" s="132" t="s">
        <v>20</v>
      </c>
      <c r="H552" s="132" t="s">
        <v>20</v>
      </c>
      <c r="I552" s="132" t="s">
        <v>20</v>
      </c>
      <c r="J552" s="133">
        <v>2.7</v>
      </c>
      <c r="K552" s="133">
        <v>1.8</v>
      </c>
      <c r="L552" s="133">
        <v>2.0099999999999998</v>
      </c>
      <c r="M552" s="134" t="str">
        <f t="shared" si="8"/>
        <v>P</v>
      </c>
      <c r="N552" s="171" t="s">
        <v>10681</v>
      </c>
      <c r="O552" s="146" t="s">
        <v>1506</v>
      </c>
      <c r="P552" s="146" t="s">
        <v>9430</v>
      </c>
      <c r="Q552" s="147" t="s">
        <v>10519</v>
      </c>
      <c r="R552" s="187">
        <v>8.52</v>
      </c>
    </row>
    <row r="553" spans="1:18" x14ac:dyDescent="0.25">
      <c r="A553" s="135">
        <v>1017201</v>
      </c>
      <c r="B553" s="148" t="s">
        <v>1902</v>
      </c>
      <c r="C553" s="135">
        <v>6</v>
      </c>
      <c r="D553" s="135">
        <v>60</v>
      </c>
      <c r="E553" s="188" t="s">
        <v>21</v>
      </c>
      <c r="F553" s="135">
        <v>75</v>
      </c>
      <c r="G553" s="135" t="s">
        <v>20</v>
      </c>
      <c r="H553" s="135">
        <v>6</v>
      </c>
      <c r="I553" s="135">
        <v>1</v>
      </c>
      <c r="J553" s="136">
        <v>2.98</v>
      </c>
      <c r="K553" s="136">
        <v>2.19</v>
      </c>
      <c r="L553" s="136">
        <v>2.83</v>
      </c>
      <c r="M553" s="137" t="str">
        <f t="shared" si="8"/>
        <v>P</v>
      </c>
      <c r="N553" s="174" t="s">
        <v>10681</v>
      </c>
      <c r="O553" s="149" t="s">
        <v>1562</v>
      </c>
      <c r="P553" s="149" t="s">
        <v>9406</v>
      </c>
      <c r="Q553" s="150" t="s">
        <v>10519</v>
      </c>
      <c r="R553" s="189">
        <v>20.28</v>
      </c>
    </row>
    <row r="554" spans="1:18" x14ac:dyDescent="0.25">
      <c r="A554" s="132">
        <v>1017203</v>
      </c>
      <c r="B554" s="145" t="s">
        <v>1903</v>
      </c>
      <c r="C554" s="132">
        <v>6</v>
      </c>
      <c r="D554" s="132">
        <v>60</v>
      </c>
      <c r="E554" s="186" t="s">
        <v>21</v>
      </c>
      <c r="F554" s="132">
        <v>75</v>
      </c>
      <c r="G554" s="132" t="s">
        <v>20</v>
      </c>
      <c r="H554" s="132">
        <v>6</v>
      </c>
      <c r="I554" s="132">
        <v>1</v>
      </c>
      <c r="J554" s="133">
        <v>2.98</v>
      </c>
      <c r="K554" s="133">
        <v>2.19</v>
      </c>
      <c r="L554" s="133">
        <v>2.83</v>
      </c>
      <c r="M554" s="134" t="str">
        <f t="shared" si="8"/>
        <v>P</v>
      </c>
      <c r="N554" s="173" t="s">
        <v>10682</v>
      </c>
      <c r="O554" s="146" t="s">
        <v>1562</v>
      </c>
      <c r="P554" s="146" t="s">
        <v>9406</v>
      </c>
      <c r="Q554" s="147" t="s">
        <v>10519</v>
      </c>
      <c r="R554" s="187">
        <v>22.14</v>
      </c>
    </row>
    <row r="555" spans="1:18" x14ac:dyDescent="0.25">
      <c r="A555" s="135">
        <v>1017209</v>
      </c>
      <c r="B555" s="148" t="s">
        <v>1904</v>
      </c>
      <c r="C555" s="135">
        <v>6</v>
      </c>
      <c r="D555" s="135">
        <v>522</v>
      </c>
      <c r="E555" s="188" t="s">
        <v>21</v>
      </c>
      <c r="F555" s="135">
        <v>783</v>
      </c>
      <c r="G555" s="135" t="s">
        <v>20</v>
      </c>
      <c r="H555" s="135">
        <v>40</v>
      </c>
      <c r="I555" s="135">
        <v>1</v>
      </c>
      <c r="J555" s="136">
        <v>1.35</v>
      </c>
      <c r="K555" s="136">
        <v>0.9</v>
      </c>
      <c r="L555" s="136">
        <v>1.56</v>
      </c>
      <c r="M555" s="137" t="str">
        <f t="shared" si="8"/>
        <v>P</v>
      </c>
      <c r="N555" s="174" t="s">
        <v>10681</v>
      </c>
      <c r="O555" s="149" t="s">
        <v>1506</v>
      </c>
      <c r="P555" s="149" t="s">
        <v>9403</v>
      </c>
      <c r="Q555" s="150" t="s">
        <v>10519</v>
      </c>
      <c r="R555" s="189">
        <v>5.5200000000000005</v>
      </c>
    </row>
    <row r="556" spans="1:18" x14ac:dyDescent="0.25">
      <c r="A556" s="132">
        <v>1017224</v>
      </c>
      <c r="B556" s="145" t="s">
        <v>9583</v>
      </c>
      <c r="C556" s="132">
        <v>6</v>
      </c>
      <c r="D556" s="132">
        <v>260</v>
      </c>
      <c r="E556" s="186" t="s">
        <v>21</v>
      </c>
      <c r="F556" s="132">
        <v>338</v>
      </c>
      <c r="G556" s="132" t="s">
        <v>20</v>
      </c>
      <c r="H556" s="132" t="s">
        <v>20</v>
      </c>
      <c r="I556" s="132" t="s">
        <v>20</v>
      </c>
      <c r="J556" s="133">
        <v>2.2400000000000002</v>
      </c>
      <c r="K556" s="133">
        <v>1.89</v>
      </c>
      <c r="L556" s="133">
        <v>1.1000000000000001</v>
      </c>
      <c r="M556" s="134" t="str">
        <f t="shared" si="8"/>
        <v>P</v>
      </c>
      <c r="N556" s="173" t="s">
        <v>10681</v>
      </c>
      <c r="O556" s="146" t="s">
        <v>1693</v>
      </c>
      <c r="P556" s="146" t="s">
        <v>10126</v>
      </c>
      <c r="Q556" s="147" t="s">
        <v>10519</v>
      </c>
      <c r="R556" s="187">
        <v>5.5200000000000005</v>
      </c>
    </row>
    <row r="557" spans="1:18" x14ac:dyDescent="0.25">
      <c r="A557" s="135">
        <v>1017231</v>
      </c>
      <c r="B557" s="148" t="s">
        <v>1905</v>
      </c>
      <c r="C557" s="135">
        <v>6</v>
      </c>
      <c r="D557" s="135">
        <v>672</v>
      </c>
      <c r="E557" s="188" t="s">
        <v>20</v>
      </c>
      <c r="F557" s="135">
        <v>1008</v>
      </c>
      <c r="G557" s="135" t="s">
        <v>20</v>
      </c>
      <c r="H557" s="135" t="s">
        <v>20</v>
      </c>
      <c r="I557" s="135" t="s">
        <v>20</v>
      </c>
      <c r="J557" s="136">
        <v>1.3</v>
      </c>
      <c r="K557" s="136">
        <v>0.9</v>
      </c>
      <c r="L557" s="136">
        <v>1.26</v>
      </c>
      <c r="M557" s="137" t="str">
        <f t="shared" si="8"/>
        <v>P</v>
      </c>
      <c r="N557" s="174" t="s">
        <v>10681</v>
      </c>
      <c r="O557" s="149" t="s">
        <v>1506</v>
      </c>
      <c r="P557" s="149" t="s">
        <v>9403</v>
      </c>
      <c r="Q557" s="150" t="s">
        <v>10106</v>
      </c>
      <c r="R557" s="189">
        <v>5.5200000000000005</v>
      </c>
    </row>
    <row r="558" spans="1:18" x14ac:dyDescent="0.25">
      <c r="A558" s="132">
        <v>1017248</v>
      </c>
      <c r="B558" s="145" t="s">
        <v>9584</v>
      </c>
      <c r="C558" s="132">
        <v>6</v>
      </c>
      <c r="D558" s="132">
        <v>260</v>
      </c>
      <c r="E558" s="186" t="s">
        <v>21</v>
      </c>
      <c r="F558" s="132">
        <v>338</v>
      </c>
      <c r="G558" s="132" t="s">
        <v>20</v>
      </c>
      <c r="H558" s="132" t="s">
        <v>20</v>
      </c>
      <c r="I558" s="132" t="s">
        <v>20</v>
      </c>
      <c r="J558" s="133">
        <v>2.2400000000000002</v>
      </c>
      <c r="K558" s="133">
        <v>1.89</v>
      </c>
      <c r="L558" s="133">
        <v>1.1000000000000001</v>
      </c>
      <c r="M558" s="134" t="str">
        <f t="shared" si="8"/>
        <v>P</v>
      </c>
      <c r="N558" s="173" t="s">
        <v>10681</v>
      </c>
      <c r="O558" s="146" t="s">
        <v>1693</v>
      </c>
      <c r="P558" s="146" t="s">
        <v>10126</v>
      </c>
      <c r="Q558" s="147" t="s">
        <v>10519</v>
      </c>
      <c r="R558" s="187">
        <v>5.5200000000000005</v>
      </c>
    </row>
    <row r="559" spans="1:18" x14ac:dyDescent="0.25">
      <c r="A559" s="135">
        <v>1017250</v>
      </c>
      <c r="B559" s="148" t="s">
        <v>1906</v>
      </c>
      <c r="C559" s="135">
        <v>6</v>
      </c>
      <c r="D559" s="135">
        <v>784</v>
      </c>
      <c r="E559" s="188" t="s">
        <v>21</v>
      </c>
      <c r="F559" s="135">
        <v>980</v>
      </c>
      <c r="G559" s="135" t="s">
        <v>20</v>
      </c>
      <c r="H559" s="135">
        <v>45</v>
      </c>
      <c r="I559" s="135">
        <v>2</v>
      </c>
      <c r="J559" s="136">
        <v>1.3</v>
      </c>
      <c r="K559" s="136">
        <v>0.9</v>
      </c>
      <c r="L559" s="136">
        <v>1.34</v>
      </c>
      <c r="M559" s="137" t="str">
        <f t="shared" si="8"/>
        <v>P</v>
      </c>
      <c r="N559" s="174" t="s">
        <v>10681</v>
      </c>
      <c r="O559" s="149" t="s">
        <v>1506</v>
      </c>
      <c r="P559" s="149" t="s">
        <v>9403</v>
      </c>
      <c r="Q559" s="150" t="s">
        <v>10519</v>
      </c>
      <c r="R559" s="189">
        <v>13.68</v>
      </c>
    </row>
    <row r="560" spans="1:18" x14ac:dyDescent="0.25">
      <c r="A560" s="132">
        <v>1017262</v>
      </c>
      <c r="B560" s="145" t="s">
        <v>9585</v>
      </c>
      <c r="C560" s="132">
        <v>6</v>
      </c>
      <c r="D560" s="132">
        <v>260</v>
      </c>
      <c r="E560" s="186" t="s">
        <v>21</v>
      </c>
      <c r="F560" s="132">
        <v>338</v>
      </c>
      <c r="G560" s="132" t="s">
        <v>20</v>
      </c>
      <c r="H560" s="132">
        <v>16</v>
      </c>
      <c r="I560" s="132">
        <v>2</v>
      </c>
      <c r="J560" s="133">
        <v>2.2400000000000002</v>
      </c>
      <c r="K560" s="133">
        <v>1.89</v>
      </c>
      <c r="L560" s="133">
        <v>1.1000000000000001</v>
      </c>
      <c r="M560" s="134" t="str">
        <f t="shared" si="8"/>
        <v>P</v>
      </c>
      <c r="N560" s="173" t="s">
        <v>10681</v>
      </c>
      <c r="O560" s="146" t="s">
        <v>1693</v>
      </c>
      <c r="P560" s="146" t="s">
        <v>10126</v>
      </c>
      <c r="Q560" s="147" t="s">
        <v>10519</v>
      </c>
      <c r="R560" s="187">
        <v>5.46</v>
      </c>
    </row>
    <row r="561" spans="1:18" x14ac:dyDescent="0.25">
      <c r="A561" s="135">
        <v>1017293</v>
      </c>
      <c r="B561" s="148" t="s">
        <v>1907</v>
      </c>
      <c r="C561" s="135">
        <v>6</v>
      </c>
      <c r="D561" s="135">
        <v>396</v>
      </c>
      <c r="E561" s="188" t="s">
        <v>21</v>
      </c>
      <c r="F561" s="135">
        <v>528</v>
      </c>
      <c r="G561" s="135" t="s">
        <v>20</v>
      </c>
      <c r="H561" s="135">
        <v>25</v>
      </c>
      <c r="I561" s="135">
        <v>1</v>
      </c>
      <c r="J561" s="136">
        <v>1.55</v>
      </c>
      <c r="K561" s="136">
        <v>1.04</v>
      </c>
      <c r="L561" s="136">
        <v>1.83</v>
      </c>
      <c r="M561" s="137" t="str">
        <f t="shared" si="8"/>
        <v>P</v>
      </c>
      <c r="N561" s="174" t="s">
        <v>10681</v>
      </c>
      <c r="O561" s="149" t="s">
        <v>1506</v>
      </c>
      <c r="P561" s="149" t="s">
        <v>9430</v>
      </c>
      <c r="Q561" s="150" t="s">
        <v>10519</v>
      </c>
      <c r="R561" s="189">
        <v>4.5</v>
      </c>
    </row>
    <row r="562" spans="1:18" x14ac:dyDescent="0.25">
      <c r="A562" s="132">
        <v>1017337</v>
      </c>
      <c r="B562" s="145" t="s">
        <v>1908</v>
      </c>
      <c r="C562" s="132">
        <v>6</v>
      </c>
      <c r="D562" s="132">
        <v>396</v>
      </c>
      <c r="E562" s="186" t="s">
        <v>21</v>
      </c>
      <c r="F562" s="132">
        <v>528</v>
      </c>
      <c r="G562" s="132" t="s">
        <v>20</v>
      </c>
      <c r="H562" s="132">
        <v>25</v>
      </c>
      <c r="I562" s="132">
        <v>1</v>
      </c>
      <c r="J562" s="133">
        <v>1.55</v>
      </c>
      <c r="K562" s="133">
        <v>1.05</v>
      </c>
      <c r="L562" s="133">
        <v>1.85</v>
      </c>
      <c r="M562" s="134" t="str">
        <f t="shared" si="8"/>
        <v>P</v>
      </c>
      <c r="N562" s="173" t="s">
        <v>10681</v>
      </c>
      <c r="O562" s="146" t="s">
        <v>1506</v>
      </c>
      <c r="P562" s="146" t="s">
        <v>9430</v>
      </c>
      <c r="Q562" s="147" t="s">
        <v>10519</v>
      </c>
      <c r="R562" s="187">
        <v>4.62</v>
      </c>
    </row>
    <row r="563" spans="1:18" x14ac:dyDescent="0.25">
      <c r="A563" s="135">
        <v>1017347</v>
      </c>
      <c r="B563" s="148" t="s">
        <v>1909</v>
      </c>
      <c r="C563" s="135">
        <v>6</v>
      </c>
      <c r="D563" s="135">
        <v>531</v>
      </c>
      <c r="E563" s="188" t="s">
        <v>21</v>
      </c>
      <c r="F563" s="135">
        <v>708</v>
      </c>
      <c r="G563" s="135">
        <v>20</v>
      </c>
      <c r="H563" s="135">
        <v>25</v>
      </c>
      <c r="I563" s="135">
        <v>1</v>
      </c>
      <c r="J563" s="136">
        <v>1.8</v>
      </c>
      <c r="K563" s="136">
        <v>1.1599999999999999</v>
      </c>
      <c r="L563" s="136">
        <v>1.27</v>
      </c>
      <c r="M563" s="137" t="str">
        <f t="shared" si="8"/>
        <v>P</v>
      </c>
      <c r="N563" s="174" t="s">
        <v>10681</v>
      </c>
      <c r="O563" s="149" t="s">
        <v>1506</v>
      </c>
      <c r="P563" s="149" t="s">
        <v>9430</v>
      </c>
      <c r="Q563" s="150" t="s">
        <v>10519</v>
      </c>
      <c r="R563" s="189">
        <v>2.82</v>
      </c>
    </row>
    <row r="564" spans="1:18" x14ac:dyDescent="0.25">
      <c r="A564" s="132">
        <v>1017408</v>
      </c>
      <c r="B564" s="145" t="s">
        <v>9586</v>
      </c>
      <c r="C564" s="132">
        <v>6</v>
      </c>
      <c r="D564" s="132">
        <v>260</v>
      </c>
      <c r="E564" s="186" t="s">
        <v>21</v>
      </c>
      <c r="F564" s="132">
        <v>338</v>
      </c>
      <c r="G564" s="132" t="s">
        <v>20</v>
      </c>
      <c r="H564" s="132" t="s">
        <v>20</v>
      </c>
      <c r="I564" s="132" t="s">
        <v>20</v>
      </c>
      <c r="J564" s="133">
        <v>2.2400000000000002</v>
      </c>
      <c r="K564" s="133">
        <v>1.89</v>
      </c>
      <c r="L564" s="133">
        <v>1.1000000000000001</v>
      </c>
      <c r="M564" s="134" t="str">
        <f t="shared" si="8"/>
        <v>P</v>
      </c>
      <c r="N564" s="173" t="s">
        <v>10681</v>
      </c>
      <c r="O564" s="146" t="s">
        <v>1693</v>
      </c>
      <c r="P564" s="146" t="s">
        <v>10126</v>
      </c>
      <c r="Q564" s="147" t="s">
        <v>10519</v>
      </c>
      <c r="R564" s="187">
        <v>5.76</v>
      </c>
    </row>
    <row r="565" spans="1:18" x14ac:dyDescent="0.25">
      <c r="A565" s="135">
        <v>1017409</v>
      </c>
      <c r="B565" s="148" t="s">
        <v>9587</v>
      </c>
      <c r="C565" s="135">
        <v>6</v>
      </c>
      <c r="D565" s="135">
        <v>260</v>
      </c>
      <c r="E565" s="188" t="s">
        <v>21</v>
      </c>
      <c r="F565" s="135">
        <v>338</v>
      </c>
      <c r="G565" s="135" t="s">
        <v>20</v>
      </c>
      <c r="H565" s="135" t="s">
        <v>20</v>
      </c>
      <c r="I565" s="135" t="s">
        <v>20</v>
      </c>
      <c r="J565" s="136">
        <v>2.2400000000000002</v>
      </c>
      <c r="K565" s="136">
        <v>1.89</v>
      </c>
      <c r="L565" s="136">
        <v>1.1000000000000001</v>
      </c>
      <c r="M565" s="137" t="str">
        <f t="shared" si="8"/>
        <v>P</v>
      </c>
      <c r="N565" s="174" t="s">
        <v>10681</v>
      </c>
      <c r="O565" s="149" t="s">
        <v>1693</v>
      </c>
      <c r="P565" s="149" t="s">
        <v>10126</v>
      </c>
      <c r="Q565" s="150" t="s">
        <v>10519</v>
      </c>
      <c r="R565" s="189">
        <v>6.12</v>
      </c>
    </row>
    <row r="566" spans="1:18" x14ac:dyDescent="0.25">
      <c r="A566" s="132">
        <v>1017411</v>
      </c>
      <c r="B566" s="145" t="s">
        <v>10692</v>
      </c>
      <c r="C566" s="132">
        <v>6</v>
      </c>
      <c r="D566" s="132">
        <v>260</v>
      </c>
      <c r="E566" s="186" t="s">
        <v>21</v>
      </c>
      <c r="F566" s="132">
        <v>338</v>
      </c>
      <c r="G566" s="132" t="s">
        <v>20</v>
      </c>
      <c r="H566" s="132" t="s">
        <v>20</v>
      </c>
      <c r="I566" s="132" t="s">
        <v>20</v>
      </c>
      <c r="J566" s="133">
        <v>2.2400000000000002</v>
      </c>
      <c r="K566" s="133">
        <v>1.89</v>
      </c>
      <c r="L566" s="133">
        <v>1.1000000000000001</v>
      </c>
      <c r="M566" s="134" t="str">
        <f t="shared" si="8"/>
        <v>P</v>
      </c>
      <c r="N566" s="173" t="s">
        <v>10681</v>
      </c>
      <c r="O566" s="146" t="s">
        <v>1693</v>
      </c>
      <c r="P566" s="146" t="s">
        <v>10126</v>
      </c>
      <c r="Q566" s="147" t="s">
        <v>10519</v>
      </c>
      <c r="R566" s="187">
        <v>5.6999999999999993</v>
      </c>
    </row>
    <row r="567" spans="1:18" x14ac:dyDescent="0.25">
      <c r="A567" s="135">
        <v>1017412</v>
      </c>
      <c r="B567" s="148" t="s">
        <v>9588</v>
      </c>
      <c r="C567" s="135">
        <v>6</v>
      </c>
      <c r="D567" s="135">
        <v>260</v>
      </c>
      <c r="E567" s="188" t="s">
        <v>21</v>
      </c>
      <c r="F567" s="135">
        <v>338</v>
      </c>
      <c r="G567" s="135" t="s">
        <v>20</v>
      </c>
      <c r="H567" s="135" t="s">
        <v>20</v>
      </c>
      <c r="I567" s="135" t="s">
        <v>20</v>
      </c>
      <c r="J567" s="136">
        <v>2.2400000000000002</v>
      </c>
      <c r="K567" s="136">
        <v>1.89</v>
      </c>
      <c r="L567" s="136">
        <v>1.1000000000000001</v>
      </c>
      <c r="M567" s="137" t="str">
        <f t="shared" si="8"/>
        <v>P</v>
      </c>
      <c r="N567" s="174" t="s">
        <v>10681</v>
      </c>
      <c r="O567" s="149" t="s">
        <v>1693</v>
      </c>
      <c r="P567" s="149" t="s">
        <v>10126</v>
      </c>
      <c r="Q567" s="150" t="s">
        <v>10519</v>
      </c>
      <c r="R567" s="189">
        <v>5.64</v>
      </c>
    </row>
    <row r="568" spans="1:18" x14ac:dyDescent="0.25">
      <c r="A568" s="132">
        <v>1017414</v>
      </c>
      <c r="B568" s="145" t="s">
        <v>9589</v>
      </c>
      <c r="C568" s="132">
        <v>6</v>
      </c>
      <c r="D568" s="132">
        <v>260</v>
      </c>
      <c r="E568" s="186" t="s">
        <v>21</v>
      </c>
      <c r="F568" s="132">
        <v>338</v>
      </c>
      <c r="G568" s="132" t="s">
        <v>20</v>
      </c>
      <c r="H568" s="132" t="s">
        <v>20</v>
      </c>
      <c r="I568" s="132" t="s">
        <v>20</v>
      </c>
      <c r="J568" s="133">
        <v>2.2400000000000002</v>
      </c>
      <c r="K568" s="133">
        <v>1.89</v>
      </c>
      <c r="L568" s="133">
        <v>1.1000000000000001</v>
      </c>
      <c r="M568" s="134" t="str">
        <f t="shared" si="8"/>
        <v>P</v>
      </c>
      <c r="N568" s="173" t="s">
        <v>10681</v>
      </c>
      <c r="O568" s="146" t="s">
        <v>1693</v>
      </c>
      <c r="P568" s="146" t="s">
        <v>10126</v>
      </c>
      <c r="Q568" s="147" t="s">
        <v>10519</v>
      </c>
      <c r="R568" s="187">
        <v>5.5200000000000005</v>
      </c>
    </row>
    <row r="569" spans="1:18" x14ac:dyDescent="0.25">
      <c r="A569" s="135">
        <v>1017421</v>
      </c>
      <c r="B569" s="148" t="s">
        <v>9590</v>
      </c>
      <c r="C569" s="135">
        <v>6</v>
      </c>
      <c r="D569" s="135">
        <v>119</v>
      </c>
      <c r="E569" s="188" t="s">
        <v>21</v>
      </c>
      <c r="F569" s="135">
        <v>170</v>
      </c>
      <c r="G569" s="135" t="s">
        <v>20</v>
      </c>
      <c r="H569" s="135" t="s">
        <v>20</v>
      </c>
      <c r="I569" s="135" t="s">
        <v>20</v>
      </c>
      <c r="J569" s="136">
        <v>2.34</v>
      </c>
      <c r="K569" s="136">
        <v>2.79</v>
      </c>
      <c r="L569" s="136">
        <v>1.49</v>
      </c>
      <c r="M569" s="137" t="str">
        <f t="shared" si="8"/>
        <v>P</v>
      </c>
      <c r="N569" s="174" t="s">
        <v>10681</v>
      </c>
      <c r="O569" s="149" t="s">
        <v>1555</v>
      </c>
      <c r="P569" s="149" t="s">
        <v>9448</v>
      </c>
      <c r="Q569" s="150" t="s">
        <v>10519</v>
      </c>
      <c r="R569" s="189">
        <v>12.84</v>
      </c>
    </row>
    <row r="570" spans="1:18" x14ac:dyDescent="0.25">
      <c r="A570" s="132">
        <v>1017423</v>
      </c>
      <c r="B570" s="145" t="s">
        <v>1910</v>
      </c>
      <c r="C570" s="132">
        <v>6</v>
      </c>
      <c r="D570" s="132">
        <v>392</v>
      </c>
      <c r="E570" s="186" t="s">
        <v>21</v>
      </c>
      <c r="F570" s="132">
        <v>504</v>
      </c>
      <c r="G570" s="132">
        <v>20</v>
      </c>
      <c r="H570" s="132">
        <v>25</v>
      </c>
      <c r="I570" s="132">
        <v>1</v>
      </c>
      <c r="J570" s="133">
        <v>1.81</v>
      </c>
      <c r="K570" s="133">
        <v>1.18</v>
      </c>
      <c r="L570" s="133">
        <v>1.53</v>
      </c>
      <c r="M570" s="134" t="str">
        <f t="shared" si="8"/>
        <v>P</v>
      </c>
      <c r="N570" s="171" t="s">
        <v>10681</v>
      </c>
      <c r="O570" s="146" t="s">
        <v>1506</v>
      </c>
      <c r="P570" s="146" t="s">
        <v>9430</v>
      </c>
      <c r="Q570" s="147" t="s">
        <v>10519</v>
      </c>
      <c r="R570" s="187">
        <v>4.5</v>
      </c>
    </row>
    <row r="571" spans="1:18" x14ac:dyDescent="0.25">
      <c r="A571" s="135">
        <v>1017424</v>
      </c>
      <c r="B571" s="148" t="s">
        <v>9591</v>
      </c>
      <c r="C571" s="135">
        <v>6</v>
      </c>
      <c r="D571" s="135">
        <v>112</v>
      </c>
      <c r="E571" s="188" t="s">
        <v>21</v>
      </c>
      <c r="F571" s="135">
        <v>160</v>
      </c>
      <c r="G571" s="135" t="s">
        <v>20</v>
      </c>
      <c r="H571" s="135" t="s">
        <v>20</v>
      </c>
      <c r="I571" s="135" t="s">
        <v>20</v>
      </c>
      <c r="J571" s="136">
        <v>3.22</v>
      </c>
      <c r="K571" s="136">
        <v>2.15</v>
      </c>
      <c r="L571" s="136">
        <v>1.51</v>
      </c>
      <c r="M571" s="137" t="str">
        <f t="shared" si="8"/>
        <v>P</v>
      </c>
      <c r="N571" s="172" t="s">
        <v>10681</v>
      </c>
      <c r="O571" s="149" t="s">
        <v>1506</v>
      </c>
      <c r="P571" s="149" t="s">
        <v>9435</v>
      </c>
      <c r="Q571" s="150" t="s">
        <v>10519</v>
      </c>
      <c r="R571" s="189">
        <v>17.82</v>
      </c>
    </row>
    <row r="572" spans="1:18" x14ac:dyDescent="0.25">
      <c r="A572" s="132">
        <v>1017427</v>
      </c>
      <c r="B572" s="145" t="s">
        <v>1911</v>
      </c>
      <c r="C572" s="132">
        <v>1</v>
      </c>
      <c r="D572" s="132">
        <v>240</v>
      </c>
      <c r="E572" s="186">
        <v>40</v>
      </c>
      <c r="F572" s="132" t="s">
        <v>20</v>
      </c>
      <c r="G572" s="132" t="s">
        <v>21</v>
      </c>
      <c r="H572" s="132" t="s">
        <v>21</v>
      </c>
      <c r="I572" s="132" t="s">
        <v>21</v>
      </c>
      <c r="J572" s="133">
        <v>3.95</v>
      </c>
      <c r="K572" s="133">
        <v>2.41</v>
      </c>
      <c r="L572" s="133">
        <v>0.33</v>
      </c>
      <c r="M572" s="134" t="str">
        <f t="shared" si="8"/>
        <v>P</v>
      </c>
      <c r="N572" s="173" t="s">
        <v>10682</v>
      </c>
      <c r="O572" s="146" t="s">
        <v>1506</v>
      </c>
      <c r="P572" s="146" t="s">
        <v>9431</v>
      </c>
      <c r="Q572" s="147" t="s">
        <v>10519</v>
      </c>
      <c r="R572" s="187">
        <v>7.37</v>
      </c>
    </row>
    <row r="573" spans="1:18" x14ac:dyDescent="0.25">
      <c r="A573" s="135">
        <v>1017428</v>
      </c>
      <c r="B573" s="148" t="s">
        <v>1912</v>
      </c>
      <c r="C573" s="135">
        <v>1</v>
      </c>
      <c r="D573" s="135">
        <v>240</v>
      </c>
      <c r="E573" s="188">
        <v>40</v>
      </c>
      <c r="F573" s="135" t="s">
        <v>20</v>
      </c>
      <c r="G573" s="135" t="s">
        <v>21</v>
      </c>
      <c r="H573" s="135" t="s">
        <v>21</v>
      </c>
      <c r="I573" s="135" t="s">
        <v>21</v>
      </c>
      <c r="J573" s="136">
        <v>3.87</v>
      </c>
      <c r="K573" s="136">
        <v>2.5</v>
      </c>
      <c r="L573" s="136">
        <v>0.4</v>
      </c>
      <c r="M573" s="137" t="str">
        <f t="shared" si="8"/>
        <v>P</v>
      </c>
      <c r="N573" s="174" t="s">
        <v>10682</v>
      </c>
      <c r="O573" s="149" t="s">
        <v>1506</v>
      </c>
      <c r="P573" s="149" t="s">
        <v>9431</v>
      </c>
      <c r="Q573" s="150" t="s">
        <v>10519</v>
      </c>
      <c r="R573" s="189">
        <v>7.37</v>
      </c>
    </row>
    <row r="574" spans="1:18" x14ac:dyDescent="0.25">
      <c r="A574" s="132">
        <v>1017429</v>
      </c>
      <c r="B574" s="145" t="s">
        <v>9592</v>
      </c>
      <c r="C574" s="132">
        <v>6</v>
      </c>
      <c r="D574" s="132">
        <v>119</v>
      </c>
      <c r="E574" s="186" t="s">
        <v>21</v>
      </c>
      <c r="F574" s="132">
        <v>170</v>
      </c>
      <c r="G574" s="132" t="s">
        <v>20</v>
      </c>
      <c r="H574" s="132" t="s">
        <v>20</v>
      </c>
      <c r="I574" s="132" t="s">
        <v>20</v>
      </c>
      <c r="J574" s="133">
        <v>2.34</v>
      </c>
      <c r="K574" s="133">
        <v>2.79</v>
      </c>
      <c r="L574" s="133">
        <v>1.49</v>
      </c>
      <c r="M574" s="134" t="str">
        <f t="shared" si="8"/>
        <v>P</v>
      </c>
      <c r="N574" s="173" t="s">
        <v>10681</v>
      </c>
      <c r="O574" s="146" t="s">
        <v>1555</v>
      </c>
      <c r="P574" s="146" t="s">
        <v>9448</v>
      </c>
      <c r="Q574" s="147" t="s">
        <v>10519</v>
      </c>
      <c r="R574" s="187">
        <v>12.419999999999998</v>
      </c>
    </row>
    <row r="575" spans="1:18" x14ac:dyDescent="0.25">
      <c r="A575" s="135">
        <v>1017431</v>
      </c>
      <c r="B575" s="148" t="s">
        <v>9593</v>
      </c>
      <c r="C575" s="135">
        <v>6</v>
      </c>
      <c r="D575" s="135">
        <v>119</v>
      </c>
      <c r="E575" s="188" t="s">
        <v>21</v>
      </c>
      <c r="F575" s="135">
        <v>170</v>
      </c>
      <c r="G575" s="135" t="s">
        <v>20</v>
      </c>
      <c r="H575" s="135" t="s">
        <v>20</v>
      </c>
      <c r="I575" s="135" t="s">
        <v>20</v>
      </c>
      <c r="J575" s="136">
        <v>2.34</v>
      </c>
      <c r="K575" s="136">
        <v>2.79</v>
      </c>
      <c r="L575" s="136">
        <v>1.49</v>
      </c>
      <c r="M575" s="137" t="str">
        <f t="shared" si="8"/>
        <v>P</v>
      </c>
      <c r="N575" s="174" t="s">
        <v>10681</v>
      </c>
      <c r="O575" s="149" t="s">
        <v>1555</v>
      </c>
      <c r="P575" s="149" t="s">
        <v>9448</v>
      </c>
      <c r="Q575" s="150" t="s">
        <v>10519</v>
      </c>
      <c r="R575" s="189">
        <v>12.96</v>
      </c>
    </row>
    <row r="576" spans="1:18" x14ac:dyDescent="0.25">
      <c r="A576" s="132">
        <v>1017432</v>
      </c>
      <c r="B576" s="145" t="s">
        <v>9594</v>
      </c>
      <c r="C576" s="132">
        <v>6</v>
      </c>
      <c r="D576" s="132">
        <v>119</v>
      </c>
      <c r="E576" s="186" t="s">
        <v>21</v>
      </c>
      <c r="F576" s="132">
        <v>170</v>
      </c>
      <c r="G576" s="132" t="s">
        <v>20</v>
      </c>
      <c r="H576" s="132" t="s">
        <v>20</v>
      </c>
      <c r="I576" s="132" t="s">
        <v>20</v>
      </c>
      <c r="J576" s="133">
        <v>2.34</v>
      </c>
      <c r="K576" s="133">
        <v>2.79</v>
      </c>
      <c r="L576" s="133">
        <v>1.49</v>
      </c>
      <c r="M576" s="134" t="str">
        <f t="shared" si="8"/>
        <v>P</v>
      </c>
      <c r="N576" s="173" t="s">
        <v>10681</v>
      </c>
      <c r="O576" s="146" t="s">
        <v>1555</v>
      </c>
      <c r="P576" s="146" t="s">
        <v>9448</v>
      </c>
      <c r="Q576" s="147" t="s">
        <v>10519</v>
      </c>
      <c r="R576" s="187">
        <v>12.54</v>
      </c>
    </row>
    <row r="577" spans="1:18" x14ac:dyDescent="0.25">
      <c r="A577" s="135">
        <v>1017433</v>
      </c>
      <c r="B577" s="148" t="s">
        <v>9595</v>
      </c>
      <c r="C577" s="135">
        <v>6</v>
      </c>
      <c r="D577" s="135">
        <v>119</v>
      </c>
      <c r="E577" s="188" t="s">
        <v>21</v>
      </c>
      <c r="F577" s="135">
        <v>170</v>
      </c>
      <c r="G577" s="135" t="s">
        <v>20</v>
      </c>
      <c r="H577" s="135" t="s">
        <v>20</v>
      </c>
      <c r="I577" s="135" t="s">
        <v>20</v>
      </c>
      <c r="J577" s="136">
        <v>2.34</v>
      </c>
      <c r="K577" s="136">
        <v>2.79</v>
      </c>
      <c r="L577" s="136">
        <v>1.49</v>
      </c>
      <c r="M577" s="137" t="str">
        <f t="shared" si="8"/>
        <v>P</v>
      </c>
      <c r="N577" s="174" t="s">
        <v>10681</v>
      </c>
      <c r="O577" s="149" t="s">
        <v>1555</v>
      </c>
      <c r="P577" s="149" t="s">
        <v>9448</v>
      </c>
      <c r="Q577" s="150" t="s">
        <v>10519</v>
      </c>
      <c r="R577" s="189">
        <v>12.899999999999999</v>
      </c>
    </row>
    <row r="578" spans="1:18" x14ac:dyDescent="0.25">
      <c r="A578" s="132">
        <v>1017434</v>
      </c>
      <c r="B578" s="145" t="s">
        <v>9596</v>
      </c>
      <c r="C578" s="132">
        <v>6</v>
      </c>
      <c r="D578" s="132">
        <v>119</v>
      </c>
      <c r="E578" s="186" t="s">
        <v>21</v>
      </c>
      <c r="F578" s="132">
        <v>187</v>
      </c>
      <c r="G578" s="132" t="s">
        <v>20</v>
      </c>
      <c r="H578" s="132" t="s">
        <v>20</v>
      </c>
      <c r="I578" s="132" t="s">
        <v>20</v>
      </c>
      <c r="J578" s="133">
        <v>2.34</v>
      </c>
      <c r="K578" s="133">
        <v>2.79</v>
      </c>
      <c r="L578" s="133">
        <v>1.49</v>
      </c>
      <c r="M578" s="134" t="str">
        <f t="shared" ref="M578:M641" si="9">HYPERLINK(CONCATENATE("T:\Distribution Centre\RDC Department Shared\Cubiscan photos","\",A578,"-pac.jpg"),"P")</f>
        <v>P</v>
      </c>
      <c r="N578" s="173" t="s">
        <v>10681</v>
      </c>
      <c r="O578" s="146" t="s">
        <v>1555</v>
      </c>
      <c r="P578" s="146" t="s">
        <v>9448</v>
      </c>
      <c r="Q578" s="147" t="s">
        <v>10519</v>
      </c>
      <c r="R578" s="187">
        <v>13.080000000000002</v>
      </c>
    </row>
    <row r="579" spans="1:18" x14ac:dyDescent="0.25">
      <c r="A579" s="135">
        <v>1017435</v>
      </c>
      <c r="B579" s="148" t="s">
        <v>9597</v>
      </c>
      <c r="C579" s="135">
        <v>6</v>
      </c>
      <c r="D579" s="135">
        <v>50</v>
      </c>
      <c r="E579" s="188" t="s">
        <v>21</v>
      </c>
      <c r="F579" s="135">
        <v>70</v>
      </c>
      <c r="G579" s="135" t="s">
        <v>20</v>
      </c>
      <c r="H579" s="135" t="s">
        <v>20</v>
      </c>
      <c r="I579" s="135" t="s">
        <v>20</v>
      </c>
      <c r="J579" s="136">
        <v>3.8</v>
      </c>
      <c r="K579" s="136">
        <v>2.98</v>
      </c>
      <c r="L579" s="136">
        <v>1.88</v>
      </c>
      <c r="M579" s="137" t="str">
        <f t="shared" si="9"/>
        <v>P</v>
      </c>
      <c r="N579" s="174" t="s">
        <v>10681</v>
      </c>
      <c r="O579" s="149" t="s">
        <v>1555</v>
      </c>
      <c r="P579" s="149" t="s">
        <v>9448</v>
      </c>
      <c r="Q579" s="150" t="s">
        <v>10519</v>
      </c>
      <c r="R579" s="189">
        <v>18.78</v>
      </c>
    </row>
    <row r="580" spans="1:18" x14ac:dyDescent="0.25">
      <c r="A580" s="132">
        <v>1017436</v>
      </c>
      <c r="B580" s="145" t="s">
        <v>9598</v>
      </c>
      <c r="C580" s="132">
        <v>6</v>
      </c>
      <c r="D580" s="132">
        <v>60</v>
      </c>
      <c r="E580" s="186" t="s">
        <v>21</v>
      </c>
      <c r="F580" s="132">
        <v>80</v>
      </c>
      <c r="G580" s="132" t="s">
        <v>20</v>
      </c>
      <c r="H580" s="132" t="s">
        <v>20</v>
      </c>
      <c r="I580" s="132" t="s">
        <v>20</v>
      </c>
      <c r="J580" s="133">
        <v>3.75</v>
      </c>
      <c r="K580" s="133">
        <v>2.94</v>
      </c>
      <c r="L580" s="133">
        <v>1.8</v>
      </c>
      <c r="M580" s="134" t="str">
        <f t="shared" si="9"/>
        <v>P</v>
      </c>
      <c r="N580" s="171" t="s">
        <v>10681</v>
      </c>
      <c r="O580" s="146" t="s">
        <v>1506</v>
      </c>
      <c r="P580" s="146" t="s">
        <v>9496</v>
      </c>
      <c r="Q580" s="147" t="s">
        <v>10519</v>
      </c>
      <c r="R580" s="187">
        <v>20.399999999999999</v>
      </c>
    </row>
    <row r="581" spans="1:18" x14ac:dyDescent="0.25">
      <c r="A581" s="135">
        <v>1017442</v>
      </c>
      <c r="B581" s="148" t="s">
        <v>9599</v>
      </c>
      <c r="C581" s="135">
        <v>6</v>
      </c>
      <c r="D581" s="135">
        <v>50</v>
      </c>
      <c r="E581" s="188" t="s">
        <v>21</v>
      </c>
      <c r="F581" s="135">
        <v>70</v>
      </c>
      <c r="G581" s="135" t="s">
        <v>20</v>
      </c>
      <c r="H581" s="135" t="s">
        <v>20</v>
      </c>
      <c r="I581" s="135" t="s">
        <v>20</v>
      </c>
      <c r="J581" s="136">
        <v>3.8</v>
      </c>
      <c r="K581" s="136">
        <v>2.98</v>
      </c>
      <c r="L581" s="136">
        <v>1.88</v>
      </c>
      <c r="M581" s="137" t="str">
        <f t="shared" si="9"/>
        <v>P</v>
      </c>
      <c r="N581" s="174" t="s">
        <v>10681</v>
      </c>
      <c r="O581" s="149" t="s">
        <v>1555</v>
      </c>
      <c r="P581" s="149" t="s">
        <v>9448</v>
      </c>
      <c r="Q581" s="150" t="s">
        <v>10519</v>
      </c>
      <c r="R581" s="189">
        <v>19.200000000000003</v>
      </c>
    </row>
    <row r="582" spans="1:18" x14ac:dyDescent="0.25">
      <c r="A582" s="132">
        <v>1017445</v>
      </c>
      <c r="B582" s="145" t="s">
        <v>1913</v>
      </c>
      <c r="C582" s="132">
        <v>3</v>
      </c>
      <c r="D582" s="132">
        <v>3332</v>
      </c>
      <c r="E582" s="186">
        <v>200</v>
      </c>
      <c r="F582" s="132" t="s">
        <v>20</v>
      </c>
      <c r="G582" s="132" t="s">
        <v>20</v>
      </c>
      <c r="H582" s="132">
        <v>800</v>
      </c>
      <c r="I582" s="132">
        <v>1</v>
      </c>
      <c r="J582" s="133">
        <v>0.8</v>
      </c>
      <c r="K582" s="133">
        <v>0.55000000000000004</v>
      </c>
      <c r="L582" s="133">
        <v>0.16</v>
      </c>
      <c r="M582" s="134" t="str">
        <f t="shared" si="9"/>
        <v>P</v>
      </c>
      <c r="N582" s="173" t="s">
        <v>10682</v>
      </c>
      <c r="O582" s="146" t="s">
        <v>1567</v>
      </c>
      <c r="P582" s="146" t="s">
        <v>9405</v>
      </c>
      <c r="Q582" s="147" t="s">
        <v>10519</v>
      </c>
      <c r="R582" s="187">
        <v>0.66</v>
      </c>
    </row>
    <row r="583" spans="1:18" x14ac:dyDescent="0.25">
      <c r="A583" s="135">
        <v>1017511</v>
      </c>
      <c r="B583" s="148" t="s">
        <v>9600</v>
      </c>
      <c r="C583" s="135">
        <v>6</v>
      </c>
      <c r="D583" s="135">
        <v>50</v>
      </c>
      <c r="E583" s="188" t="s">
        <v>21</v>
      </c>
      <c r="F583" s="135">
        <v>80</v>
      </c>
      <c r="G583" s="135" t="s">
        <v>20</v>
      </c>
      <c r="H583" s="135" t="s">
        <v>20</v>
      </c>
      <c r="I583" s="135" t="s">
        <v>20</v>
      </c>
      <c r="J583" s="136">
        <v>3.8</v>
      </c>
      <c r="K583" s="136">
        <v>2.98</v>
      </c>
      <c r="L583" s="136">
        <v>1.88</v>
      </c>
      <c r="M583" s="137" t="str">
        <f t="shared" si="9"/>
        <v>P</v>
      </c>
      <c r="N583" s="174" t="s">
        <v>10681</v>
      </c>
      <c r="O583" s="149" t="s">
        <v>1555</v>
      </c>
      <c r="P583" s="149" t="s">
        <v>9448</v>
      </c>
      <c r="Q583" s="150" t="s">
        <v>10519</v>
      </c>
      <c r="R583" s="189">
        <v>19.32</v>
      </c>
    </row>
    <row r="584" spans="1:18" x14ac:dyDescent="0.25">
      <c r="A584" s="132">
        <v>1017514</v>
      </c>
      <c r="B584" s="145" t="s">
        <v>9601</v>
      </c>
      <c r="C584" s="132">
        <v>6</v>
      </c>
      <c r="D584" s="132">
        <v>60</v>
      </c>
      <c r="E584" s="186" t="s">
        <v>21</v>
      </c>
      <c r="F584" s="132">
        <v>80</v>
      </c>
      <c r="G584" s="132" t="s">
        <v>20</v>
      </c>
      <c r="H584" s="132" t="s">
        <v>20</v>
      </c>
      <c r="I584" s="132" t="s">
        <v>20</v>
      </c>
      <c r="J584" s="133">
        <v>3.75</v>
      </c>
      <c r="K584" s="133">
        <v>2.94</v>
      </c>
      <c r="L584" s="133">
        <v>1.8</v>
      </c>
      <c r="M584" s="134" t="str">
        <f t="shared" si="9"/>
        <v>P</v>
      </c>
      <c r="N584" s="173" t="s">
        <v>10681</v>
      </c>
      <c r="O584" s="146" t="s">
        <v>1506</v>
      </c>
      <c r="P584" s="146" t="s">
        <v>9496</v>
      </c>
      <c r="Q584" s="147" t="s">
        <v>10519</v>
      </c>
      <c r="R584" s="187">
        <v>21.18</v>
      </c>
    </row>
    <row r="585" spans="1:18" x14ac:dyDescent="0.25">
      <c r="A585" s="135">
        <v>1017515</v>
      </c>
      <c r="B585" s="148" t="s">
        <v>9602</v>
      </c>
      <c r="C585" s="135">
        <v>6</v>
      </c>
      <c r="D585" s="135">
        <v>50</v>
      </c>
      <c r="E585" s="188" t="s">
        <v>21</v>
      </c>
      <c r="F585" s="135">
        <v>70</v>
      </c>
      <c r="G585" s="135" t="s">
        <v>20</v>
      </c>
      <c r="H585" s="135" t="s">
        <v>20</v>
      </c>
      <c r="I585" s="135" t="s">
        <v>20</v>
      </c>
      <c r="J585" s="136">
        <v>3.8</v>
      </c>
      <c r="K585" s="136">
        <v>2.98</v>
      </c>
      <c r="L585" s="136">
        <v>1.88</v>
      </c>
      <c r="M585" s="137" t="str">
        <f t="shared" si="9"/>
        <v>P</v>
      </c>
      <c r="N585" s="174" t="s">
        <v>10681</v>
      </c>
      <c r="O585" s="149" t="s">
        <v>1555</v>
      </c>
      <c r="P585" s="149" t="s">
        <v>9448</v>
      </c>
      <c r="Q585" s="150" t="s">
        <v>10519</v>
      </c>
      <c r="R585" s="189">
        <v>20.04</v>
      </c>
    </row>
    <row r="586" spans="1:18" x14ac:dyDescent="0.25">
      <c r="A586" s="132">
        <v>1017521</v>
      </c>
      <c r="B586" s="145" t="s">
        <v>1914</v>
      </c>
      <c r="C586" s="132">
        <v>50</v>
      </c>
      <c r="D586" s="132">
        <v>1080</v>
      </c>
      <c r="E586" s="186">
        <v>20</v>
      </c>
      <c r="F586" s="132">
        <v>1440</v>
      </c>
      <c r="G586" s="132">
        <v>100</v>
      </c>
      <c r="H586" s="132">
        <v>100</v>
      </c>
      <c r="I586" s="132">
        <v>1</v>
      </c>
      <c r="J586" s="133">
        <v>3.5</v>
      </c>
      <c r="K586" s="133">
        <v>2</v>
      </c>
      <c r="L586" s="133">
        <v>0.12</v>
      </c>
      <c r="M586" s="134" t="str">
        <f t="shared" si="9"/>
        <v>P</v>
      </c>
      <c r="N586" s="173" t="s">
        <v>10681</v>
      </c>
      <c r="O586" s="146" t="s">
        <v>1578</v>
      </c>
      <c r="P586" s="146" t="s">
        <v>9412</v>
      </c>
      <c r="Q586" s="147" t="s">
        <v>10519</v>
      </c>
      <c r="R586" s="187">
        <v>3</v>
      </c>
    </row>
    <row r="587" spans="1:18" x14ac:dyDescent="0.25">
      <c r="A587" s="135">
        <v>1017554</v>
      </c>
      <c r="B587" s="148" t="s">
        <v>1915</v>
      </c>
      <c r="C587" s="135">
        <v>3</v>
      </c>
      <c r="D587" s="135">
        <v>10800</v>
      </c>
      <c r="E587" s="188">
        <v>180</v>
      </c>
      <c r="F587" s="135">
        <v>12600</v>
      </c>
      <c r="G587" s="135">
        <v>720</v>
      </c>
      <c r="H587" s="135">
        <v>900</v>
      </c>
      <c r="I587" s="135">
        <v>1</v>
      </c>
      <c r="J587" s="136">
        <v>0.78</v>
      </c>
      <c r="K587" s="136">
        <v>0.61</v>
      </c>
      <c r="L587" s="136">
        <v>0.2</v>
      </c>
      <c r="M587" s="137" t="str">
        <f t="shared" si="9"/>
        <v>P</v>
      </c>
      <c r="N587" s="174" t="s">
        <v>10681</v>
      </c>
      <c r="O587" s="149" t="s">
        <v>1607</v>
      </c>
      <c r="P587" s="149" t="s">
        <v>9559</v>
      </c>
      <c r="Q587" s="150" t="s">
        <v>10519</v>
      </c>
      <c r="R587" s="189">
        <v>2.4899999999999998</v>
      </c>
    </row>
    <row r="588" spans="1:18" x14ac:dyDescent="0.25">
      <c r="A588" s="132">
        <v>1017561</v>
      </c>
      <c r="B588" s="145" t="s">
        <v>1916</v>
      </c>
      <c r="C588" s="132">
        <v>3</v>
      </c>
      <c r="D588" s="132">
        <v>10800</v>
      </c>
      <c r="E588" s="186">
        <v>180</v>
      </c>
      <c r="F588" s="132">
        <v>12600</v>
      </c>
      <c r="G588" s="132">
        <v>720</v>
      </c>
      <c r="H588" s="132">
        <v>900</v>
      </c>
      <c r="I588" s="132">
        <v>1</v>
      </c>
      <c r="J588" s="133">
        <v>0.82</v>
      </c>
      <c r="K588" s="133">
        <v>0.6</v>
      </c>
      <c r="L588" s="133">
        <v>0.25</v>
      </c>
      <c r="M588" s="134" t="str">
        <f t="shared" si="9"/>
        <v>P</v>
      </c>
      <c r="N588" s="173" t="s">
        <v>10681</v>
      </c>
      <c r="O588" s="146" t="s">
        <v>1607</v>
      </c>
      <c r="P588" s="146" t="s">
        <v>9559</v>
      </c>
      <c r="Q588" s="147" t="s">
        <v>10519</v>
      </c>
      <c r="R588" s="187">
        <v>2.34</v>
      </c>
    </row>
    <row r="589" spans="1:18" x14ac:dyDescent="0.25">
      <c r="A589" s="135">
        <v>1017627</v>
      </c>
      <c r="B589" s="148" t="s">
        <v>1917</v>
      </c>
      <c r="C589" s="135">
        <v>3</v>
      </c>
      <c r="D589" s="135">
        <v>13200</v>
      </c>
      <c r="E589" s="188">
        <v>330</v>
      </c>
      <c r="F589" s="135" t="s">
        <v>20</v>
      </c>
      <c r="G589" s="135" t="s">
        <v>20</v>
      </c>
      <c r="H589" s="135">
        <v>1980</v>
      </c>
      <c r="I589" s="135">
        <v>1</v>
      </c>
      <c r="J589" s="136">
        <v>1.77</v>
      </c>
      <c r="K589" s="136">
        <v>0.6</v>
      </c>
      <c r="L589" s="136">
        <v>0.1</v>
      </c>
      <c r="M589" s="137" t="str">
        <f t="shared" si="9"/>
        <v>P</v>
      </c>
      <c r="N589" s="174" t="s">
        <v>10681</v>
      </c>
      <c r="O589" s="149" t="s">
        <v>1506</v>
      </c>
      <c r="P589" s="149" t="s">
        <v>9410</v>
      </c>
      <c r="Q589" s="150" t="s">
        <v>10519</v>
      </c>
      <c r="R589" s="189">
        <v>1.59</v>
      </c>
    </row>
    <row r="590" spans="1:18" x14ac:dyDescent="0.25">
      <c r="A590" s="132">
        <v>1017634</v>
      </c>
      <c r="B590" s="145" t="s">
        <v>1918</v>
      </c>
      <c r="C590" s="132">
        <v>6</v>
      </c>
      <c r="D590" s="132">
        <v>522</v>
      </c>
      <c r="E590" s="186" t="s">
        <v>21</v>
      </c>
      <c r="F590" s="132">
        <v>696</v>
      </c>
      <c r="G590" s="132" t="s">
        <v>20</v>
      </c>
      <c r="H590" s="132">
        <v>40</v>
      </c>
      <c r="I590" s="132">
        <v>1</v>
      </c>
      <c r="J590" s="133">
        <v>1.35</v>
      </c>
      <c r="K590" s="133">
        <v>0.9</v>
      </c>
      <c r="L590" s="133">
        <v>1.6</v>
      </c>
      <c r="M590" s="134" t="str">
        <f t="shared" si="9"/>
        <v>P</v>
      </c>
      <c r="N590" s="173" t="s">
        <v>10681</v>
      </c>
      <c r="O590" s="146" t="s">
        <v>1506</v>
      </c>
      <c r="P590" s="146" t="s">
        <v>9403</v>
      </c>
      <c r="Q590" s="147" t="s">
        <v>10106</v>
      </c>
      <c r="R590" s="187">
        <v>5.28</v>
      </c>
    </row>
    <row r="591" spans="1:18" x14ac:dyDescent="0.25">
      <c r="A591" s="135">
        <v>1017651</v>
      </c>
      <c r="B591" s="148" t="s">
        <v>9603</v>
      </c>
      <c r="C591" s="135">
        <v>6</v>
      </c>
      <c r="D591" s="135">
        <v>60</v>
      </c>
      <c r="E591" s="188" t="s">
        <v>21</v>
      </c>
      <c r="F591" s="135">
        <v>80</v>
      </c>
      <c r="G591" s="135" t="s">
        <v>20</v>
      </c>
      <c r="H591" s="135" t="s">
        <v>20</v>
      </c>
      <c r="I591" s="135" t="s">
        <v>20</v>
      </c>
      <c r="J591" s="136">
        <v>3.75</v>
      </c>
      <c r="K591" s="136">
        <v>2.94</v>
      </c>
      <c r="L591" s="136">
        <v>1.8</v>
      </c>
      <c r="M591" s="137" t="str">
        <f t="shared" si="9"/>
        <v>P</v>
      </c>
      <c r="N591" s="174" t="s">
        <v>10681</v>
      </c>
      <c r="O591" s="149" t="s">
        <v>1506</v>
      </c>
      <c r="P591" s="149" t="s">
        <v>9496</v>
      </c>
      <c r="Q591" s="150" t="s">
        <v>10519</v>
      </c>
      <c r="R591" s="189">
        <v>21</v>
      </c>
    </row>
    <row r="592" spans="1:18" x14ac:dyDescent="0.25">
      <c r="A592" s="132">
        <v>1017685</v>
      </c>
      <c r="B592" s="145" t="s">
        <v>9604</v>
      </c>
      <c r="C592" s="132">
        <v>6</v>
      </c>
      <c r="D592" s="132">
        <v>60</v>
      </c>
      <c r="E592" s="186" t="s">
        <v>21</v>
      </c>
      <c r="F592" s="132">
        <v>80</v>
      </c>
      <c r="G592" s="132" t="s">
        <v>20</v>
      </c>
      <c r="H592" s="132" t="s">
        <v>20</v>
      </c>
      <c r="I592" s="132" t="s">
        <v>20</v>
      </c>
      <c r="J592" s="133">
        <v>3.75</v>
      </c>
      <c r="K592" s="133">
        <v>2.94</v>
      </c>
      <c r="L592" s="133">
        <v>1.8</v>
      </c>
      <c r="M592" s="134" t="str">
        <f t="shared" si="9"/>
        <v>P</v>
      </c>
      <c r="N592" s="171" t="s">
        <v>10681</v>
      </c>
      <c r="O592" s="146" t="s">
        <v>1506</v>
      </c>
      <c r="P592" s="146" t="s">
        <v>9496</v>
      </c>
      <c r="Q592" s="147" t="s">
        <v>10519</v>
      </c>
      <c r="R592" s="187">
        <v>20.82</v>
      </c>
    </row>
    <row r="593" spans="1:18" x14ac:dyDescent="0.25">
      <c r="A593" s="135">
        <v>1017688</v>
      </c>
      <c r="B593" s="148" t="s">
        <v>9605</v>
      </c>
      <c r="C593" s="135">
        <v>6</v>
      </c>
      <c r="D593" s="135">
        <v>50</v>
      </c>
      <c r="E593" s="188" t="s">
        <v>20</v>
      </c>
      <c r="F593" s="135" t="s">
        <v>20</v>
      </c>
      <c r="G593" s="135" t="s">
        <v>20</v>
      </c>
      <c r="H593" s="135" t="s">
        <v>20</v>
      </c>
      <c r="I593" s="135" t="s">
        <v>20</v>
      </c>
      <c r="J593" s="136">
        <v>3.8</v>
      </c>
      <c r="K593" s="136">
        <v>2.98</v>
      </c>
      <c r="L593" s="136">
        <v>1.88</v>
      </c>
      <c r="M593" s="137" t="str">
        <f t="shared" si="9"/>
        <v>P</v>
      </c>
      <c r="N593" s="172" t="s">
        <v>10681</v>
      </c>
      <c r="O593" s="149" t="s">
        <v>1555</v>
      </c>
      <c r="P593" s="149" t="s">
        <v>9448</v>
      </c>
      <c r="Q593" s="150" t="s">
        <v>10519</v>
      </c>
      <c r="R593" s="189">
        <v>19.740000000000002</v>
      </c>
    </row>
    <row r="594" spans="1:18" x14ac:dyDescent="0.25">
      <c r="A594" s="132">
        <v>1017703</v>
      </c>
      <c r="B594" s="145" t="s">
        <v>976</v>
      </c>
      <c r="C594" s="132">
        <v>3</v>
      </c>
      <c r="D594" s="132">
        <v>3400</v>
      </c>
      <c r="E594" s="186">
        <v>300</v>
      </c>
      <c r="F594" s="132">
        <v>3600</v>
      </c>
      <c r="G594" s="132" t="s">
        <v>21</v>
      </c>
      <c r="H594" s="132" t="s">
        <v>21</v>
      </c>
      <c r="I594" s="132" t="s">
        <v>21</v>
      </c>
      <c r="J594" s="133">
        <v>1.9</v>
      </c>
      <c r="K594" s="133">
        <v>0.9</v>
      </c>
      <c r="L594" s="133">
        <v>0.3</v>
      </c>
      <c r="M594" s="134" t="str">
        <f t="shared" si="9"/>
        <v>P</v>
      </c>
      <c r="N594" s="173" t="s">
        <v>10682</v>
      </c>
      <c r="O594" s="146" t="s">
        <v>1614</v>
      </c>
      <c r="P594" s="146" t="s">
        <v>9419</v>
      </c>
      <c r="Q594" s="147" t="s">
        <v>10519</v>
      </c>
      <c r="R594" s="187">
        <v>0.63</v>
      </c>
    </row>
    <row r="595" spans="1:18" x14ac:dyDescent="0.25">
      <c r="A595" s="135">
        <v>1017705</v>
      </c>
      <c r="B595" s="148" t="s">
        <v>1919</v>
      </c>
      <c r="C595" s="135">
        <v>24</v>
      </c>
      <c r="D595" s="135">
        <v>2400</v>
      </c>
      <c r="E595" s="188">
        <v>200</v>
      </c>
      <c r="F595" s="135" t="s">
        <v>20</v>
      </c>
      <c r="G595" s="135" t="s">
        <v>21</v>
      </c>
      <c r="H595" s="135" t="s">
        <v>21</v>
      </c>
      <c r="I595" s="135">
        <v>1</v>
      </c>
      <c r="J595" s="136">
        <v>1.42</v>
      </c>
      <c r="K595" s="136">
        <v>0.9</v>
      </c>
      <c r="L595" s="136">
        <v>0.26</v>
      </c>
      <c r="M595" s="137" t="str">
        <f t="shared" si="9"/>
        <v>P</v>
      </c>
      <c r="N595" s="174" t="s">
        <v>10682</v>
      </c>
      <c r="O595" s="149" t="s">
        <v>1614</v>
      </c>
      <c r="P595" s="149" t="s">
        <v>9419</v>
      </c>
      <c r="Q595" s="150" t="s">
        <v>10519</v>
      </c>
      <c r="R595" s="189">
        <v>0.48</v>
      </c>
    </row>
    <row r="596" spans="1:18" x14ac:dyDescent="0.25">
      <c r="A596" s="132">
        <v>1017710</v>
      </c>
      <c r="B596" s="145" t="s">
        <v>531</v>
      </c>
      <c r="C596" s="132">
        <v>6</v>
      </c>
      <c r="D596" s="132">
        <v>1026</v>
      </c>
      <c r="E596" s="186">
        <v>9</v>
      </c>
      <c r="F596" s="132" t="s">
        <v>20</v>
      </c>
      <c r="G596" s="132">
        <v>72</v>
      </c>
      <c r="H596" s="132">
        <v>180</v>
      </c>
      <c r="I596" s="132">
        <v>2</v>
      </c>
      <c r="J596" s="133">
        <v>0.94</v>
      </c>
      <c r="K596" s="133">
        <v>0.63</v>
      </c>
      <c r="L596" s="133">
        <v>0.9</v>
      </c>
      <c r="M596" s="134" t="str">
        <f t="shared" si="9"/>
        <v>P</v>
      </c>
      <c r="N596" s="173" t="s">
        <v>10681</v>
      </c>
      <c r="O596" s="146" t="s">
        <v>1555</v>
      </c>
      <c r="P596" s="146" t="s">
        <v>9429</v>
      </c>
      <c r="Q596" s="147" t="s">
        <v>10519</v>
      </c>
      <c r="R596" s="187">
        <v>4.08</v>
      </c>
    </row>
    <row r="597" spans="1:18" x14ac:dyDescent="0.25">
      <c r="A597" s="135">
        <v>1017727</v>
      </c>
      <c r="B597" s="148" t="s">
        <v>1920</v>
      </c>
      <c r="C597" s="135">
        <v>6</v>
      </c>
      <c r="D597" s="135">
        <v>504</v>
      </c>
      <c r="E597" s="188" t="s">
        <v>21</v>
      </c>
      <c r="F597" s="135">
        <v>648</v>
      </c>
      <c r="G597" s="135">
        <v>20</v>
      </c>
      <c r="H597" s="135">
        <v>30</v>
      </c>
      <c r="I597" s="135">
        <v>1</v>
      </c>
      <c r="J597" s="136">
        <v>1.38</v>
      </c>
      <c r="K597" s="136">
        <v>0.92</v>
      </c>
      <c r="L597" s="136">
        <v>1.6</v>
      </c>
      <c r="M597" s="137" t="str">
        <f t="shared" si="9"/>
        <v>P</v>
      </c>
      <c r="N597" s="174" t="s">
        <v>10681</v>
      </c>
      <c r="O597" s="149" t="s">
        <v>1506</v>
      </c>
      <c r="P597" s="149" t="s">
        <v>9430</v>
      </c>
      <c r="Q597" s="150" t="s">
        <v>10519</v>
      </c>
      <c r="R597" s="189">
        <v>3.4799999999999995</v>
      </c>
    </row>
    <row r="598" spans="1:18" x14ac:dyDescent="0.25">
      <c r="A598" s="132">
        <v>1017744</v>
      </c>
      <c r="B598" s="145" t="s">
        <v>1921</v>
      </c>
      <c r="C598" s="132">
        <v>6</v>
      </c>
      <c r="D598" s="132">
        <v>504</v>
      </c>
      <c r="E598" s="186" t="s">
        <v>21</v>
      </c>
      <c r="F598" s="132">
        <v>648</v>
      </c>
      <c r="G598" s="132" t="s">
        <v>20</v>
      </c>
      <c r="H598" s="132">
        <v>30</v>
      </c>
      <c r="I598" s="132">
        <v>1</v>
      </c>
      <c r="J598" s="133">
        <v>1.48</v>
      </c>
      <c r="K598" s="133">
        <v>0.9</v>
      </c>
      <c r="L598" s="133">
        <v>1.45</v>
      </c>
      <c r="M598" s="134" t="str">
        <f t="shared" si="9"/>
        <v>P</v>
      </c>
      <c r="N598" s="173" t="s">
        <v>10681</v>
      </c>
      <c r="O598" s="146" t="s">
        <v>1506</v>
      </c>
      <c r="P598" s="146" t="s">
        <v>9430</v>
      </c>
      <c r="Q598" s="147" t="s">
        <v>10519</v>
      </c>
      <c r="R598" s="187">
        <v>2.52</v>
      </c>
    </row>
    <row r="599" spans="1:18" x14ac:dyDescent="0.25">
      <c r="A599" s="135">
        <v>1017746</v>
      </c>
      <c r="B599" s="148" t="s">
        <v>1922</v>
      </c>
      <c r="C599" s="135">
        <v>24</v>
      </c>
      <c r="D599" s="135">
        <v>352</v>
      </c>
      <c r="E599" s="188" t="s">
        <v>21</v>
      </c>
      <c r="F599" s="135">
        <v>512</v>
      </c>
      <c r="G599" s="135" t="s">
        <v>20</v>
      </c>
      <c r="H599" s="135">
        <v>15</v>
      </c>
      <c r="I599" s="135">
        <v>3</v>
      </c>
      <c r="J599" s="136">
        <v>2.31</v>
      </c>
      <c r="K599" s="136">
        <v>1.52</v>
      </c>
      <c r="L599" s="136">
        <v>0.9</v>
      </c>
      <c r="M599" s="137" t="str">
        <f t="shared" si="9"/>
        <v>P</v>
      </c>
      <c r="N599" s="174" t="s">
        <v>10681</v>
      </c>
      <c r="O599" s="149" t="s">
        <v>1506</v>
      </c>
      <c r="P599" s="149" t="s">
        <v>9430</v>
      </c>
      <c r="Q599" s="150" t="s">
        <v>10519</v>
      </c>
      <c r="R599" s="189">
        <v>7.1999999999999993</v>
      </c>
    </row>
    <row r="600" spans="1:18" x14ac:dyDescent="0.25">
      <c r="A600" s="132">
        <v>1017751</v>
      </c>
      <c r="B600" s="145" t="s">
        <v>9606</v>
      </c>
      <c r="C600" s="132">
        <v>6</v>
      </c>
      <c r="D600" s="132">
        <v>60</v>
      </c>
      <c r="E600" s="186" t="s">
        <v>21</v>
      </c>
      <c r="F600" s="132" t="s">
        <v>20</v>
      </c>
      <c r="G600" s="132" t="s">
        <v>20</v>
      </c>
      <c r="H600" s="132" t="s">
        <v>20</v>
      </c>
      <c r="I600" s="132" t="s">
        <v>20</v>
      </c>
      <c r="J600" s="133">
        <v>3.75</v>
      </c>
      <c r="K600" s="133">
        <v>2.94</v>
      </c>
      <c r="L600" s="133">
        <v>1.8</v>
      </c>
      <c r="M600" s="134" t="str">
        <f t="shared" si="9"/>
        <v>P</v>
      </c>
      <c r="N600" s="173" t="s">
        <v>10681</v>
      </c>
      <c r="O600" s="146" t="s">
        <v>1506</v>
      </c>
      <c r="P600" s="146" t="s">
        <v>9496</v>
      </c>
      <c r="Q600" s="147" t="s">
        <v>10519</v>
      </c>
      <c r="R600" s="187">
        <v>20.759999999999998</v>
      </c>
    </row>
    <row r="601" spans="1:18" x14ac:dyDescent="0.25">
      <c r="A601" s="135">
        <v>1017755</v>
      </c>
      <c r="B601" s="148" t="s">
        <v>9607</v>
      </c>
      <c r="C601" s="135">
        <v>6</v>
      </c>
      <c r="D601" s="135">
        <v>50</v>
      </c>
      <c r="E601" s="188" t="s">
        <v>21</v>
      </c>
      <c r="F601" s="135">
        <v>70</v>
      </c>
      <c r="G601" s="135" t="s">
        <v>20</v>
      </c>
      <c r="H601" s="135" t="s">
        <v>20</v>
      </c>
      <c r="I601" s="135" t="s">
        <v>20</v>
      </c>
      <c r="J601" s="136">
        <v>3.8</v>
      </c>
      <c r="K601" s="136">
        <v>2.98</v>
      </c>
      <c r="L601" s="136">
        <v>1.88</v>
      </c>
      <c r="M601" s="137" t="str">
        <f t="shared" si="9"/>
        <v>P</v>
      </c>
      <c r="N601" s="174" t="s">
        <v>10681</v>
      </c>
      <c r="O601" s="149" t="s">
        <v>1555</v>
      </c>
      <c r="P601" s="149" t="s">
        <v>9448</v>
      </c>
      <c r="Q601" s="150" t="s">
        <v>10519</v>
      </c>
      <c r="R601" s="189">
        <v>18.899999999999999</v>
      </c>
    </row>
    <row r="602" spans="1:18" x14ac:dyDescent="0.25">
      <c r="A602" s="132">
        <v>1017765</v>
      </c>
      <c r="B602" s="145" t="s">
        <v>1923</v>
      </c>
      <c r="C602" s="132">
        <v>6</v>
      </c>
      <c r="D602" s="132">
        <v>752</v>
      </c>
      <c r="E602" s="186" t="s">
        <v>21</v>
      </c>
      <c r="F602" s="132">
        <v>1034</v>
      </c>
      <c r="G602" s="132" t="s">
        <v>20</v>
      </c>
      <c r="H602" s="132">
        <v>40</v>
      </c>
      <c r="I602" s="132">
        <v>2</v>
      </c>
      <c r="J602" s="133">
        <v>1.29</v>
      </c>
      <c r="K602" s="133">
        <v>0.86</v>
      </c>
      <c r="L602" s="133">
        <v>1.35</v>
      </c>
      <c r="M602" s="134" t="str">
        <f t="shared" si="9"/>
        <v>P</v>
      </c>
      <c r="N602" s="173" t="s">
        <v>10681</v>
      </c>
      <c r="O602" s="146" t="s">
        <v>1506</v>
      </c>
      <c r="P602" s="146" t="s">
        <v>9430</v>
      </c>
      <c r="Q602" s="147" t="s">
        <v>10519</v>
      </c>
      <c r="R602" s="187">
        <v>4.4399999999999995</v>
      </c>
    </row>
    <row r="603" spans="1:18" x14ac:dyDescent="0.25">
      <c r="A603" s="135">
        <v>1017768</v>
      </c>
      <c r="B603" s="148" t="s">
        <v>1924</v>
      </c>
      <c r="C603" s="135">
        <v>24</v>
      </c>
      <c r="D603" s="135">
        <v>352</v>
      </c>
      <c r="E603" s="188" t="s">
        <v>20</v>
      </c>
      <c r="F603" s="135">
        <v>544</v>
      </c>
      <c r="G603" s="135" t="s">
        <v>20</v>
      </c>
      <c r="H603" s="135">
        <v>39</v>
      </c>
      <c r="I603" s="135" t="s">
        <v>20</v>
      </c>
      <c r="J603" s="136">
        <v>2.31</v>
      </c>
      <c r="K603" s="136">
        <v>1.52</v>
      </c>
      <c r="L603" s="136">
        <v>0.9</v>
      </c>
      <c r="M603" s="137" t="str">
        <f t="shared" si="9"/>
        <v>P</v>
      </c>
      <c r="N603" s="174" t="s">
        <v>10681</v>
      </c>
      <c r="O603" s="149" t="s">
        <v>1506</v>
      </c>
      <c r="P603" s="149" t="s">
        <v>9430</v>
      </c>
      <c r="Q603" s="150" t="s">
        <v>10519</v>
      </c>
      <c r="R603" s="189">
        <v>8.3999999999999986</v>
      </c>
    </row>
    <row r="604" spans="1:18" x14ac:dyDescent="0.25">
      <c r="A604" s="132">
        <v>1017778</v>
      </c>
      <c r="B604" s="145" t="s">
        <v>1925</v>
      </c>
      <c r="C604" s="132">
        <v>6</v>
      </c>
      <c r="D604" s="132" t="s">
        <v>20</v>
      </c>
      <c r="E604" s="186" t="s">
        <v>20</v>
      </c>
      <c r="F604" s="132" t="s">
        <v>20</v>
      </c>
      <c r="G604" s="132" t="s">
        <v>20</v>
      </c>
      <c r="H604" s="132" t="s">
        <v>20</v>
      </c>
      <c r="I604" s="132" t="s">
        <v>20</v>
      </c>
      <c r="J604" s="133">
        <v>0.93</v>
      </c>
      <c r="K604" s="133">
        <v>0.62</v>
      </c>
      <c r="L604" s="133">
        <v>1.1399999999999999</v>
      </c>
      <c r="M604" s="134" t="str">
        <f t="shared" si="9"/>
        <v>P</v>
      </c>
      <c r="N604" s="173" t="s">
        <v>10681</v>
      </c>
      <c r="O604" s="146" t="s">
        <v>1555</v>
      </c>
      <c r="P604" s="146" t="s">
        <v>9429</v>
      </c>
      <c r="Q604" s="147" t="s">
        <v>10519</v>
      </c>
      <c r="R604" s="187">
        <v>4.1999999999999993</v>
      </c>
    </row>
    <row r="605" spans="1:18" x14ac:dyDescent="0.25">
      <c r="A605" s="135">
        <v>1017800</v>
      </c>
      <c r="B605" s="148" t="s">
        <v>1926</v>
      </c>
      <c r="C605" s="135">
        <v>6</v>
      </c>
      <c r="D605" s="135">
        <v>816</v>
      </c>
      <c r="E605" s="188">
        <v>6</v>
      </c>
      <c r="F605" s="135">
        <v>1122</v>
      </c>
      <c r="G605" s="135">
        <v>50</v>
      </c>
      <c r="H605" s="135">
        <v>60</v>
      </c>
      <c r="I605" s="135">
        <v>2</v>
      </c>
      <c r="J605" s="136">
        <v>1.17</v>
      </c>
      <c r="K605" s="136">
        <v>0.77</v>
      </c>
      <c r="L605" s="136">
        <v>1.1299999999999999</v>
      </c>
      <c r="M605" s="137" t="str">
        <f t="shared" si="9"/>
        <v>P</v>
      </c>
      <c r="N605" s="174" t="s">
        <v>10681</v>
      </c>
      <c r="O605" s="149" t="s">
        <v>1555</v>
      </c>
      <c r="P605" s="149" t="s">
        <v>9429</v>
      </c>
      <c r="Q605" s="150" t="s">
        <v>10519</v>
      </c>
      <c r="R605" s="189">
        <v>7.74</v>
      </c>
    </row>
    <row r="606" spans="1:18" x14ac:dyDescent="0.25">
      <c r="A606" s="132">
        <v>1017802</v>
      </c>
      <c r="B606" s="145" t="s">
        <v>9608</v>
      </c>
      <c r="C606" s="132">
        <v>6</v>
      </c>
      <c r="D606" s="132">
        <v>40</v>
      </c>
      <c r="E606" s="186" t="s">
        <v>21</v>
      </c>
      <c r="F606" s="132">
        <v>64</v>
      </c>
      <c r="G606" s="132" t="s">
        <v>20</v>
      </c>
      <c r="H606" s="132" t="s">
        <v>20</v>
      </c>
      <c r="I606" s="132" t="s">
        <v>20</v>
      </c>
      <c r="J606" s="133">
        <v>5.73</v>
      </c>
      <c r="K606" s="133">
        <v>2.46</v>
      </c>
      <c r="L606" s="133">
        <v>1.85</v>
      </c>
      <c r="M606" s="134" t="str">
        <f t="shared" si="9"/>
        <v>P</v>
      </c>
      <c r="N606" s="173" t="s">
        <v>10681</v>
      </c>
      <c r="O606" s="146" t="s">
        <v>1555</v>
      </c>
      <c r="P606" s="146" t="s">
        <v>9448</v>
      </c>
      <c r="Q606" s="147" t="s">
        <v>10106</v>
      </c>
      <c r="R606" s="187">
        <v>29.52</v>
      </c>
    </row>
    <row r="607" spans="1:18" x14ac:dyDescent="0.25">
      <c r="A607" s="135">
        <v>1017805</v>
      </c>
      <c r="B607" s="148" t="s">
        <v>9609</v>
      </c>
      <c r="C607" s="135">
        <v>6</v>
      </c>
      <c r="D607" s="135">
        <v>40</v>
      </c>
      <c r="E607" s="188" t="s">
        <v>21</v>
      </c>
      <c r="F607" s="135">
        <v>64</v>
      </c>
      <c r="G607" s="135" t="s">
        <v>20</v>
      </c>
      <c r="H607" s="135" t="s">
        <v>20</v>
      </c>
      <c r="I607" s="135" t="s">
        <v>20</v>
      </c>
      <c r="J607" s="136">
        <v>5.73</v>
      </c>
      <c r="K607" s="136">
        <v>2.46</v>
      </c>
      <c r="L607" s="136">
        <v>1.85</v>
      </c>
      <c r="M607" s="137" t="str">
        <f t="shared" si="9"/>
        <v>P</v>
      </c>
      <c r="N607" s="174" t="s">
        <v>10681</v>
      </c>
      <c r="O607" s="149" t="s">
        <v>1555</v>
      </c>
      <c r="P607" s="149" t="s">
        <v>9448</v>
      </c>
      <c r="Q607" s="150" t="s">
        <v>10106</v>
      </c>
      <c r="R607" s="189">
        <v>28.86</v>
      </c>
    </row>
    <row r="608" spans="1:18" x14ac:dyDescent="0.25">
      <c r="A608" s="132">
        <v>1017806</v>
      </c>
      <c r="B608" s="145" t="s">
        <v>9610</v>
      </c>
      <c r="C608" s="132">
        <v>6</v>
      </c>
      <c r="D608" s="132">
        <v>48</v>
      </c>
      <c r="E608" s="186" t="s">
        <v>21</v>
      </c>
      <c r="F608" s="132">
        <v>64</v>
      </c>
      <c r="G608" s="132" t="s">
        <v>20</v>
      </c>
      <c r="H608" s="132" t="s">
        <v>20</v>
      </c>
      <c r="I608" s="132" t="s">
        <v>20</v>
      </c>
      <c r="J608" s="133">
        <v>5.8</v>
      </c>
      <c r="K608" s="133">
        <v>2.52</v>
      </c>
      <c r="L608" s="133">
        <v>1.82</v>
      </c>
      <c r="M608" s="134" t="str">
        <f t="shared" si="9"/>
        <v>P</v>
      </c>
      <c r="N608" s="173" t="s">
        <v>10681</v>
      </c>
      <c r="O608" s="146" t="s">
        <v>1506</v>
      </c>
      <c r="P608" s="146" t="s">
        <v>9496</v>
      </c>
      <c r="Q608" s="147" t="s">
        <v>10519</v>
      </c>
      <c r="R608" s="187">
        <v>27.48</v>
      </c>
    </row>
    <row r="609" spans="1:18" x14ac:dyDescent="0.25">
      <c r="A609" s="135">
        <v>1017818</v>
      </c>
      <c r="B609" s="148" t="s">
        <v>9611</v>
      </c>
      <c r="C609" s="135">
        <v>6</v>
      </c>
      <c r="D609" s="135">
        <v>40</v>
      </c>
      <c r="E609" s="188" t="s">
        <v>21</v>
      </c>
      <c r="F609" s="135">
        <v>112</v>
      </c>
      <c r="G609" s="135" t="s">
        <v>20</v>
      </c>
      <c r="H609" s="135" t="s">
        <v>20</v>
      </c>
      <c r="I609" s="135" t="s">
        <v>20</v>
      </c>
      <c r="J609" s="136">
        <v>5.73</v>
      </c>
      <c r="K609" s="136">
        <v>2.46</v>
      </c>
      <c r="L609" s="136">
        <v>1.85</v>
      </c>
      <c r="M609" s="137" t="str">
        <f t="shared" si="9"/>
        <v>P</v>
      </c>
      <c r="N609" s="174" t="s">
        <v>10681</v>
      </c>
      <c r="O609" s="149" t="s">
        <v>1555</v>
      </c>
      <c r="P609" s="149" t="s">
        <v>9448</v>
      </c>
      <c r="Q609" s="150" t="s">
        <v>10106</v>
      </c>
      <c r="R609" s="189">
        <v>29.82</v>
      </c>
    </row>
    <row r="610" spans="1:18" x14ac:dyDescent="0.25">
      <c r="A610" s="132">
        <v>1017819</v>
      </c>
      <c r="B610" s="145" t="s">
        <v>9612</v>
      </c>
      <c r="C610" s="132">
        <v>6</v>
      </c>
      <c r="D610" s="132">
        <v>48</v>
      </c>
      <c r="E610" s="186" t="s">
        <v>21</v>
      </c>
      <c r="F610" s="132">
        <v>64</v>
      </c>
      <c r="G610" s="132" t="s">
        <v>20</v>
      </c>
      <c r="H610" s="132" t="s">
        <v>20</v>
      </c>
      <c r="I610" s="132" t="s">
        <v>20</v>
      </c>
      <c r="J610" s="133">
        <v>5.82</v>
      </c>
      <c r="K610" s="133">
        <v>2.5</v>
      </c>
      <c r="L610" s="133">
        <v>1.84</v>
      </c>
      <c r="M610" s="134" t="str">
        <f t="shared" si="9"/>
        <v>P</v>
      </c>
      <c r="N610" s="173" t="s">
        <v>10681</v>
      </c>
      <c r="O610" s="146" t="s">
        <v>1506</v>
      </c>
      <c r="P610" s="146" t="s">
        <v>9496</v>
      </c>
      <c r="Q610" s="147" t="s">
        <v>10106</v>
      </c>
      <c r="R610" s="187">
        <v>30.48</v>
      </c>
    </row>
    <row r="611" spans="1:18" x14ac:dyDescent="0.25">
      <c r="A611" s="135">
        <v>1017821</v>
      </c>
      <c r="B611" s="148" t="s">
        <v>9613</v>
      </c>
      <c r="C611" s="135">
        <v>6</v>
      </c>
      <c r="D611" s="135">
        <v>36</v>
      </c>
      <c r="E611" s="188" t="s">
        <v>21</v>
      </c>
      <c r="F611" s="135">
        <v>48</v>
      </c>
      <c r="G611" s="135" t="s">
        <v>20</v>
      </c>
      <c r="H611" s="135" t="s">
        <v>20</v>
      </c>
      <c r="I611" s="135" t="s">
        <v>20</v>
      </c>
      <c r="J611" s="136">
        <v>5.83</v>
      </c>
      <c r="K611" s="136">
        <v>2.6</v>
      </c>
      <c r="L611" s="136">
        <v>1.8</v>
      </c>
      <c r="M611" s="137" t="str">
        <f t="shared" si="9"/>
        <v>P</v>
      </c>
      <c r="N611" s="172" t="s">
        <v>10681</v>
      </c>
      <c r="O611" s="149" t="s">
        <v>1506</v>
      </c>
      <c r="P611" s="149" t="s">
        <v>9496</v>
      </c>
      <c r="Q611" s="150" t="s">
        <v>10519</v>
      </c>
      <c r="R611" s="189">
        <v>34.619999999999997</v>
      </c>
    </row>
    <row r="612" spans="1:18" x14ac:dyDescent="0.25">
      <c r="A612" s="132">
        <v>1017822</v>
      </c>
      <c r="B612" s="145" t="s">
        <v>9614</v>
      </c>
      <c r="C612" s="132">
        <v>2</v>
      </c>
      <c r="D612" s="132">
        <v>50</v>
      </c>
      <c r="E612" s="186" t="s">
        <v>21</v>
      </c>
      <c r="F612" s="132">
        <v>60</v>
      </c>
      <c r="G612" s="132" t="s">
        <v>20</v>
      </c>
      <c r="H612" s="132" t="s">
        <v>20</v>
      </c>
      <c r="I612" s="132" t="s">
        <v>20</v>
      </c>
      <c r="J612" s="133">
        <v>4.4400000000000004</v>
      </c>
      <c r="K612" s="133">
        <v>2.38</v>
      </c>
      <c r="L612" s="133">
        <v>2.4</v>
      </c>
      <c r="M612" s="134" t="str">
        <f t="shared" si="9"/>
        <v>P</v>
      </c>
      <c r="N612" s="173" t="s">
        <v>10681</v>
      </c>
      <c r="O612" s="146" t="s">
        <v>1506</v>
      </c>
      <c r="P612" s="146" t="s">
        <v>9435</v>
      </c>
      <c r="Q612" s="147" t="s">
        <v>10106</v>
      </c>
      <c r="R612" s="187">
        <v>15.46</v>
      </c>
    </row>
    <row r="613" spans="1:18" x14ac:dyDescent="0.25">
      <c r="A613" s="135">
        <v>1017862</v>
      </c>
      <c r="B613" s="148" t="s">
        <v>9615</v>
      </c>
      <c r="C613" s="135">
        <v>6</v>
      </c>
      <c r="D613" s="135">
        <v>640</v>
      </c>
      <c r="E613" s="188">
        <v>16</v>
      </c>
      <c r="F613" s="135">
        <v>800</v>
      </c>
      <c r="G613" s="135">
        <v>64</v>
      </c>
      <c r="H613" s="135" t="s">
        <v>20</v>
      </c>
      <c r="I613" s="135">
        <v>1</v>
      </c>
      <c r="J613" s="136">
        <v>3.88</v>
      </c>
      <c r="K613" s="136">
        <v>0.1</v>
      </c>
      <c r="L613" s="136">
        <v>2.2999999999999998</v>
      </c>
      <c r="M613" s="137" t="str">
        <f t="shared" si="9"/>
        <v>P</v>
      </c>
      <c r="N613" s="174" t="s">
        <v>10682</v>
      </c>
      <c r="O613" s="149" t="s">
        <v>1693</v>
      </c>
      <c r="P613" s="149" t="s">
        <v>10126</v>
      </c>
      <c r="Q613" s="150" t="s">
        <v>10519</v>
      </c>
      <c r="R613" s="189">
        <v>6</v>
      </c>
    </row>
    <row r="614" spans="1:18" x14ac:dyDescent="0.25">
      <c r="A614" s="132">
        <v>1017991</v>
      </c>
      <c r="B614" s="145" t="s">
        <v>9616</v>
      </c>
      <c r="C614" s="132">
        <v>6</v>
      </c>
      <c r="D614" s="132">
        <v>245</v>
      </c>
      <c r="E614" s="186" t="s">
        <v>21</v>
      </c>
      <c r="F614" s="132">
        <v>385</v>
      </c>
      <c r="G614" s="132" t="s">
        <v>20</v>
      </c>
      <c r="H614" s="132" t="s">
        <v>20</v>
      </c>
      <c r="I614" s="132" t="s">
        <v>20</v>
      </c>
      <c r="J614" s="133">
        <v>1.76</v>
      </c>
      <c r="K614" s="133">
        <v>1.62</v>
      </c>
      <c r="L614" s="133">
        <v>1.36</v>
      </c>
      <c r="M614" s="134" t="str">
        <f t="shared" si="9"/>
        <v>P</v>
      </c>
      <c r="N614" s="173" t="s">
        <v>10681</v>
      </c>
      <c r="O614" s="146" t="s">
        <v>1555</v>
      </c>
      <c r="P614" s="146" t="s">
        <v>9448</v>
      </c>
      <c r="Q614" s="147" t="s">
        <v>10519</v>
      </c>
      <c r="R614" s="187">
        <v>10.379999999999999</v>
      </c>
    </row>
    <row r="615" spans="1:18" x14ac:dyDescent="0.25">
      <c r="A615" s="135">
        <v>1017993</v>
      </c>
      <c r="B615" s="148" t="s">
        <v>9617</v>
      </c>
      <c r="C615" s="135">
        <v>6</v>
      </c>
      <c r="D615" s="135" t="s">
        <v>20</v>
      </c>
      <c r="E615" s="188" t="s">
        <v>21</v>
      </c>
      <c r="F615" s="135">
        <v>325</v>
      </c>
      <c r="G615" s="135" t="s">
        <v>20</v>
      </c>
      <c r="H615" s="135" t="s">
        <v>20</v>
      </c>
      <c r="I615" s="135" t="s">
        <v>20</v>
      </c>
      <c r="J615" s="136">
        <v>2.52</v>
      </c>
      <c r="K615" s="136">
        <v>1.66</v>
      </c>
      <c r="L615" s="136">
        <v>1.1299999999999999</v>
      </c>
      <c r="M615" s="137" t="str">
        <f t="shared" si="9"/>
        <v>P</v>
      </c>
      <c r="N615" s="174" t="s">
        <v>10681</v>
      </c>
      <c r="O615" s="149" t="s">
        <v>1555</v>
      </c>
      <c r="P615" s="149" t="s">
        <v>9448</v>
      </c>
      <c r="Q615" s="150" t="s">
        <v>10519</v>
      </c>
      <c r="R615" s="189">
        <v>10.32</v>
      </c>
    </row>
    <row r="616" spans="1:18" x14ac:dyDescent="0.25">
      <c r="A616" s="132">
        <v>1017994</v>
      </c>
      <c r="B616" s="145" t="s">
        <v>9618</v>
      </c>
      <c r="C616" s="132">
        <v>6</v>
      </c>
      <c r="D616" s="132">
        <v>174</v>
      </c>
      <c r="E616" s="186" t="s">
        <v>21</v>
      </c>
      <c r="F616" s="132">
        <v>232</v>
      </c>
      <c r="G616" s="132" t="s">
        <v>20</v>
      </c>
      <c r="H616" s="132" t="s">
        <v>20</v>
      </c>
      <c r="I616" s="132" t="s">
        <v>20</v>
      </c>
      <c r="J616" s="133">
        <v>2.2000000000000002</v>
      </c>
      <c r="K616" s="133">
        <v>1.72</v>
      </c>
      <c r="L616" s="133">
        <v>1.84</v>
      </c>
      <c r="M616" s="134" t="str">
        <f t="shared" si="9"/>
        <v>P</v>
      </c>
      <c r="N616" s="171" t="s">
        <v>10681</v>
      </c>
      <c r="O616" s="146" t="s">
        <v>1506</v>
      </c>
      <c r="P616" s="146" t="s">
        <v>9435</v>
      </c>
      <c r="Q616" s="147" t="s">
        <v>10519</v>
      </c>
      <c r="R616" s="187">
        <v>16.02</v>
      </c>
    </row>
    <row r="617" spans="1:18" x14ac:dyDescent="0.25">
      <c r="A617" s="135">
        <v>1017995</v>
      </c>
      <c r="B617" s="148" t="s">
        <v>1927</v>
      </c>
      <c r="C617" s="135">
        <v>6</v>
      </c>
      <c r="D617" s="135">
        <v>180</v>
      </c>
      <c r="E617" s="188" t="s">
        <v>21</v>
      </c>
      <c r="F617" s="135">
        <v>220</v>
      </c>
      <c r="G617" s="135">
        <v>18</v>
      </c>
      <c r="H617" s="135">
        <v>10</v>
      </c>
      <c r="I617" s="135">
        <v>2</v>
      </c>
      <c r="J617" s="136">
        <v>2.82</v>
      </c>
      <c r="K617" s="136">
        <v>1.97</v>
      </c>
      <c r="L617" s="136">
        <v>1.36</v>
      </c>
      <c r="M617" s="137" t="str">
        <f t="shared" si="9"/>
        <v>P</v>
      </c>
      <c r="N617" s="174" t="s">
        <v>10681</v>
      </c>
      <c r="O617" s="149" t="s">
        <v>1555</v>
      </c>
      <c r="P617" s="149" t="s">
        <v>9448</v>
      </c>
      <c r="Q617" s="150" t="s">
        <v>10519</v>
      </c>
      <c r="R617" s="189">
        <v>6.66</v>
      </c>
    </row>
    <row r="618" spans="1:18" x14ac:dyDescent="0.25">
      <c r="A618" s="132">
        <v>1018041</v>
      </c>
      <c r="B618" s="145" t="s">
        <v>1928</v>
      </c>
      <c r="C618" s="132">
        <v>60</v>
      </c>
      <c r="D618" s="132">
        <v>626</v>
      </c>
      <c r="E618" s="186">
        <v>33</v>
      </c>
      <c r="F618" s="132" t="s">
        <v>20</v>
      </c>
      <c r="G618" s="132" t="s">
        <v>21</v>
      </c>
      <c r="H618" s="132" t="s">
        <v>21</v>
      </c>
      <c r="I618" s="132">
        <v>1</v>
      </c>
      <c r="J618" s="133">
        <v>1.78</v>
      </c>
      <c r="K618" s="133">
        <v>1.35</v>
      </c>
      <c r="L618" s="133">
        <v>0.4</v>
      </c>
      <c r="M618" s="134" t="str">
        <f t="shared" si="9"/>
        <v>P</v>
      </c>
      <c r="N618" s="173" t="s">
        <v>10682</v>
      </c>
      <c r="O618" s="146" t="s">
        <v>1500</v>
      </c>
      <c r="P618" s="146" t="s">
        <v>9418</v>
      </c>
      <c r="Q618" s="147" t="s">
        <v>10519</v>
      </c>
      <c r="R618" s="187">
        <v>6</v>
      </c>
    </row>
    <row r="619" spans="1:18" x14ac:dyDescent="0.25">
      <c r="A619" s="135">
        <v>1018044</v>
      </c>
      <c r="B619" s="148" t="s">
        <v>1929</v>
      </c>
      <c r="C619" s="135">
        <v>1</v>
      </c>
      <c r="D619" s="135">
        <v>36</v>
      </c>
      <c r="E619" s="188" t="s">
        <v>20</v>
      </c>
      <c r="F619" s="135" t="s">
        <v>20</v>
      </c>
      <c r="G619" s="135" t="s">
        <v>21</v>
      </c>
      <c r="H619" s="135" t="s">
        <v>21</v>
      </c>
      <c r="I619" s="135" t="s">
        <v>21</v>
      </c>
      <c r="J619" s="136">
        <v>3.5</v>
      </c>
      <c r="K619" s="136">
        <v>2.5</v>
      </c>
      <c r="L619" s="136">
        <v>3.15</v>
      </c>
      <c r="M619" s="137" t="str">
        <f t="shared" si="9"/>
        <v>P</v>
      </c>
      <c r="N619" s="174" t="s">
        <v>10681</v>
      </c>
      <c r="O619" s="149" t="s">
        <v>1506</v>
      </c>
      <c r="P619" s="149" t="s">
        <v>9442</v>
      </c>
      <c r="Q619" s="150" t="s">
        <v>10519</v>
      </c>
      <c r="R619" s="189">
        <v>22.09</v>
      </c>
    </row>
    <row r="620" spans="1:18" x14ac:dyDescent="0.25">
      <c r="A620" s="132">
        <v>1018045</v>
      </c>
      <c r="B620" s="145" t="s">
        <v>1930</v>
      </c>
      <c r="C620" s="132">
        <v>1</v>
      </c>
      <c r="D620" s="132">
        <v>38</v>
      </c>
      <c r="E620" s="186" t="s">
        <v>20</v>
      </c>
      <c r="F620" s="132" t="s">
        <v>20</v>
      </c>
      <c r="G620" s="132" t="s">
        <v>20</v>
      </c>
      <c r="H620" s="132" t="s">
        <v>20</v>
      </c>
      <c r="I620" s="132" t="s">
        <v>20</v>
      </c>
      <c r="J620" s="133">
        <v>3</v>
      </c>
      <c r="K620" s="133">
        <v>1.5</v>
      </c>
      <c r="L620" s="133">
        <v>2.1</v>
      </c>
      <c r="M620" s="134" t="str">
        <f t="shared" si="9"/>
        <v>P</v>
      </c>
      <c r="N620" s="173" t="s">
        <v>10681</v>
      </c>
      <c r="O620" s="146" t="s">
        <v>1506</v>
      </c>
      <c r="P620" s="146" t="s">
        <v>9442</v>
      </c>
      <c r="Q620" s="147" t="s">
        <v>10519</v>
      </c>
      <c r="R620" s="187">
        <v>34.83</v>
      </c>
    </row>
    <row r="621" spans="1:18" x14ac:dyDescent="0.25">
      <c r="A621" s="135">
        <v>1018050</v>
      </c>
      <c r="B621" s="148" t="s">
        <v>9619</v>
      </c>
      <c r="C621" s="135">
        <v>6</v>
      </c>
      <c r="D621" s="135">
        <v>112</v>
      </c>
      <c r="E621" s="188" t="s">
        <v>21</v>
      </c>
      <c r="F621" s="135">
        <v>160</v>
      </c>
      <c r="G621" s="135" t="s">
        <v>20</v>
      </c>
      <c r="H621" s="135" t="s">
        <v>20</v>
      </c>
      <c r="I621" s="135" t="s">
        <v>20</v>
      </c>
      <c r="J621" s="136">
        <v>2.46</v>
      </c>
      <c r="K621" s="136">
        <v>2.54</v>
      </c>
      <c r="L621" s="136">
        <v>1.46</v>
      </c>
      <c r="M621" s="137" t="str">
        <f t="shared" si="9"/>
        <v>P</v>
      </c>
      <c r="N621" s="174" t="s">
        <v>10681</v>
      </c>
      <c r="O621" s="149" t="s">
        <v>1506</v>
      </c>
      <c r="P621" s="149" t="s">
        <v>9435</v>
      </c>
      <c r="Q621" s="150" t="s">
        <v>10519</v>
      </c>
      <c r="R621" s="189">
        <v>14.940000000000001</v>
      </c>
    </row>
    <row r="622" spans="1:18" x14ac:dyDescent="0.25">
      <c r="A622" s="132">
        <v>1018051</v>
      </c>
      <c r="B622" s="145" t="s">
        <v>1931</v>
      </c>
      <c r="C622" s="132">
        <v>60</v>
      </c>
      <c r="D622" s="132">
        <v>1080</v>
      </c>
      <c r="E622" s="186">
        <v>40</v>
      </c>
      <c r="F622" s="132" t="s">
        <v>20</v>
      </c>
      <c r="G622" s="132" t="s">
        <v>20</v>
      </c>
      <c r="H622" s="132" t="s">
        <v>20</v>
      </c>
      <c r="I622" s="132" t="s">
        <v>20</v>
      </c>
      <c r="J622" s="133">
        <v>1.5</v>
      </c>
      <c r="K622" s="133">
        <v>1</v>
      </c>
      <c r="L622" s="133">
        <v>0.4</v>
      </c>
      <c r="M622" s="134" t="str">
        <f t="shared" si="9"/>
        <v>P</v>
      </c>
      <c r="N622" s="173" t="s">
        <v>10681</v>
      </c>
      <c r="O622" s="146" t="s">
        <v>1500</v>
      </c>
      <c r="P622" s="146" t="s">
        <v>9411</v>
      </c>
      <c r="Q622" s="147" t="s">
        <v>10519</v>
      </c>
      <c r="R622" s="187">
        <v>5.3999999999999995</v>
      </c>
    </row>
    <row r="623" spans="1:18" x14ac:dyDescent="0.25">
      <c r="A623" s="135">
        <v>1018072</v>
      </c>
      <c r="B623" s="148" t="s">
        <v>1932</v>
      </c>
      <c r="C623" s="135">
        <v>60</v>
      </c>
      <c r="D623" s="135">
        <v>1080</v>
      </c>
      <c r="E623" s="188">
        <v>40</v>
      </c>
      <c r="F623" s="135" t="s">
        <v>20</v>
      </c>
      <c r="G623" s="135" t="s">
        <v>20</v>
      </c>
      <c r="H623" s="135" t="s">
        <v>20</v>
      </c>
      <c r="I623" s="135" t="s">
        <v>20</v>
      </c>
      <c r="J623" s="136">
        <v>1.5</v>
      </c>
      <c r="K623" s="136">
        <v>1</v>
      </c>
      <c r="L623" s="136">
        <v>0.4</v>
      </c>
      <c r="M623" s="137" t="str">
        <f t="shared" si="9"/>
        <v>P</v>
      </c>
      <c r="N623" s="174" t="s">
        <v>10681</v>
      </c>
      <c r="O623" s="149" t="s">
        <v>1500</v>
      </c>
      <c r="P623" s="149" t="s">
        <v>9411</v>
      </c>
      <c r="Q623" s="150" t="s">
        <v>10519</v>
      </c>
      <c r="R623" s="189">
        <v>5.3999999999999995</v>
      </c>
    </row>
    <row r="624" spans="1:18" x14ac:dyDescent="0.25">
      <c r="A624" s="132">
        <v>1018095</v>
      </c>
      <c r="B624" s="145" t="s">
        <v>9620</v>
      </c>
      <c r="C624" s="132">
        <v>6</v>
      </c>
      <c r="D624" s="132">
        <v>112</v>
      </c>
      <c r="E624" s="186" t="s">
        <v>21</v>
      </c>
      <c r="F624" s="132">
        <v>160</v>
      </c>
      <c r="G624" s="132" t="s">
        <v>20</v>
      </c>
      <c r="H624" s="132" t="s">
        <v>20</v>
      </c>
      <c r="I624" s="132" t="s">
        <v>20</v>
      </c>
      <c r="J624" s="133">
        <v>2.44</v>
      </c>
      <c r="K624" s="133">
        <v>2.5</v>
      </c>
      <c r="L624" s="133">
        <v>1.48</v>
      </c>
      <c r="M624" s="134" t="str">
        <f t="shared" si="9"/>
        <v>P</v>
      </c>
      <c r="N624" s="173" t="s">
        <v>10681</v>
      </c>
      <c r="O624" s="146" t="s">
        <v>1506</v>
      </c>
      <c r="P624" s="146" t="s">
        <v>9435</v>
      </c>
      <c r="Q624" s="147" t="s">
        <v>10519</v>
      </c>
      <c r="R624" s="187">
        <v>14.879999999999999</v>
      </c>
    </row>
    <row r="625" spans="1:18" x14ac:dyDescent="0.25">
      <c r="A625" s="135">
        <v>1018106</v>
      </c>
      <c r="B625" s="148" t="s">
        <v>9621</v>
      </c>
      <c r="C625" s="135">
        <v>6</v>
      </c>
      <c r="D625" s="135" t="s">
        <v>20</v>
      </c>
      <c r="E625" s="188" t="s">
        <v>21</v>
      </c>
      <c r="F625" s="135">
        <v>1152</v>
      </c>
      <c r="G625" s="135" t="s">
        <v>20</v>
      </c>
      <c r="H625" s="135" t="s">
        <v>20</v>
      </c>
      <c r="I625" s="135" t="s">
        <v>20</v>
      </c>
      <c r="J625" s="136">
        <v>1.33</v>
      </c>
      <c r="K625" s="136">
        <v>1.22</v>
      </c>
      <c r="L625" s="136">
        <v>0.86</v>
      </c>
      <c r="M625" s="137" t="str">
        <f t="shared" si="9"/>
        <v>P</v>
      </c>
      <c r="N625" s="174" t="s">
        <v>10681</v>
      </c>
      <c r="O625" s="149" t="s">
        <v>1506</v>
      </c>
      <c r="P625" s="149" t="s">
        <v>9435</v>
      </c>
      <c r="Q625" s="150" t="s">
        <v>10519</v>
      </c>
      <c r="R625" s="189">
        <v>16.440000000000001</v>
      </c>
    </row>
    <row r="626" spans="1:18" x14ac:dyDescent="0.25">
      <c r="A626" s="132">
        <v>1018108</v>
      </c>
      <c r="B626" s="145" t="s">
        <v>1190</v>
      </c>
      <c r="C626" s="132">
        <v>6</v>
      </c>
      <c r="D626" s="132">
        <v>300</v>
      </c>
      <c r="E626" s="186" t="s">
        <v>21</v>
      </c>
      <c r="F626" s="132">
        <v>500</v>
      </c>
      <c r="G626" s="132" t="s">
        <v>20</v>
      </c>
      <c r="H626" s="132" t="s">
        <v>20</v>
      </c>
      <c r="I626" s="132" t="s">
        <v>20</v>
      </c>
      <c r="J626" s="133">
        <v>1.88</v>
      </c>
      <c r="K626" s="133">
        <v>1.2</v>
      </c>
      <c r="L626" s="133">
        <v>1.51</v>
      </c>
      <c r="M626" s="134" t="str">
        <f t="shared" si="9"/>
        <v>P</v>
      </c>
      <c r="N626" s="173" t="s">
        <v>10681</v>
      </c>
      <c r="O626" s="146" t="s">
        <v>1506</v>
      </c>
      <c r="P626" s="146" t="s">
        <v>9430</v>
      </c>
      <c r="Q626" s="147" t="s">
        <v>10519</v>
      </c>
      <c r="R626" s="187">
        <v>3</v>
      </c>
    </row>
    <row r="627" spans="1:18" x14ac:dyDescent="0.25">
      <c r="A627" s="135">
        <v>1018117</v>
      </c>
      <c r="B627" s="148" t="s">
        <v>8786</v>
      </c>
      <c r="C627" s="135">
        <v>6</v>
      </c>
      <c r="D627" s="135">
        <v>432</v>
      </c>
      <c r="E627" s="188" t="s">
        <v>21</v>
      </c>
      <c r="F627" s="135">
        <v>540</v>
      </c>
      <c r="G627" s="135" t="s">
        <v>20</v>
      </c>
      <c r="H627" s="135" t="s">
        <v>20</v>
      </c>
      <c r="I627" s="135" t="s">
        <v>20</v>
      </c>
      <c r="J627" s="136">
        <v>1.67</v>
      </c>
      <c r="K627" s="136">
        <v>1.1299999999999999</v>
      </c>
      <c r="L627" s="136">
        <v>1.18</v>
      </c>
      <c r="M627" s="137" t="str">
        <f t="shared" si="9"/>
        <v>P</v>
      </c>
      <c r="N627" s="174" t="s">
        <v>10681</v>
      </c>
      <c r="O627" s="149" t="s">
        <v>1578</v>
      </c>
      <c r="P627" s="149" t="s">
        <v>10579</v>
      </c>
      <c r="Q627" s="150" t="s">
        <v>10106</v>
      </c>
      <c r="R627" s="189">
        <v>13.74</v>
      </c>
    </row>
    <row r="628" spans="1:18" x14ac:dyDescent="0.25">
      <c r="A628" s="132">
        <v>1018142</v>
      </c>
      <c r="B628" s="145" t="s">
        <v>1933</v>
      </c>
      <c r="C628" s="132">
        <v>6</v>
      </c>
      <c r="D628" s="132">
        <v>90</v>
      </c>
      <c r="E628" s="186" t="s">
        <v>21</v>
      </c>
      <c r="F628" s="132">
        <v>126</v>
      </c>
      <c r="G628" s="132" t="s">
        <v>20</v>
      </c>
      <c r="H628" s="132">
        <v>10</v>
      </c>
      <c r="I628" s="132">
        <v>1</v>
      </c>
      <c r="J628" s="133">
        <v>2.0299999999999998</v>
      </c>
      <c r="K628" s="133">
        <v>2.8</v>
      </c>
      <c r="L628" s="133">
        <v>2.25</v>
      </c>
      <c r="M628" s="134" t="str">
        <f t="shared" si="9"/>
        <v>P</v>
      </c>
      <c r="N628" s="173" t="s">
        <v>10681</v>
      </c>
      <c r="O628" s="146" t="s">
        <v>1555</v>
      </c>
      <c r="P628" s="146" t="s">
        <v>9448</v>
      </c>
      <c r="Q628" s="147" t="s">
        <v>10519</v>
      </c>
      <c r="R628" s="187">
        <v>17.04</v>
      </c>
    </row>
    <row r="629" spans="1:18" x14ac:dyDescent="0.25">
      <c r="A629" s="135">
        <v>1018148</v>
      </c>
      <c r="B629" s="148" t="s">
        <v>1934</v>
      </c>
      <c r="C629" s="135">
        <v>6</v>
      </c>
      <c r="D629" s="135">
        <v>120</v>
      </c>
      <c r="E629" s="188" t="s">
        <v>21</v>
      </c>
      <c r="F629" s="135">
        <v>160</v>
      </c>
      <c r="G629" s="135" t="s">
        <v>20</v>
      </c>
      <c r="H629" s="135">
        <v>10</v>
      </c>
      <c r="I629" s="135">
        <v>1</v>
      </c>
      <c r="J629" s="136">
        <v>2.96</v>
      </c>
      <c r="K629" s="136">
        <v>1.97</v>
      </c>
      <c r="L629" s="136">
        <v>1.88</v>
      </c>
      <c r="M629" s="137" t="str">
        <f t="shared" si="9"/>
        <v>P</v>
      </c>
      <c r="N629" s="172" t="s">
        <v>10681</v>
      </c>
      <c r="O629" s="149" t="s">
        <v>1506</v>
      </c>
      <c r="P629" s="149" t="s">
        <v>9451</v>
      </c>
      <c r="Q629" s="150" t="s">
        <v>10519</v>
      </c>
      <c r="R629" s="189">
        <v>12.059999999999999</v>
      </c>
    </row>
    <row r="630" spans="1:18" x14ac:dyDescent="0.25">
      <c r="A630" s="132">
        <v>1018151</v>
      </c>
      <c r="B630" s="145" t="s">
        <v>1935</v>
      </c>
      <c r="C630" s="132">
        <v>6</v>
      </c>
      <c r="D630" s="132">
        <v>120</v>
      </c>
      <c r="E630" s="186" t="s">
        <v>21</v>
      </c>
      <c r="F630" s="132">
        <v>160</v>
      </c>
      <c r="G630" s="132" t="s">
        <v>20</v>
      </c>
      <c r="H630" s="132">
        <v>10</v>
      </c>
      <c r="I630" s="132">
        <v>1</v>
      </c>
      <c r="J630" s="133">
        <v>2.96</v>
      </c>
      <c r="K630" s="133">
        <v>1.97</v>
      </c>
      <c r="L630" s="133">
        <v>1.88</v>
      </c>
      <c r="M630" s="134" t="str">
        <f t="shared" si="9"/>
        <v>P</v>
      </c>
      <c r="N630" s="171" t="s">
        <v>10681</v>
      </c>
      <c r="O630" s="146" t="s">
        <v>1506</v>
      </c>
      <c r="P630" s="146" t="s">
        <v>9451</v>
      </c>
      <c r="Q630" s="147" t="s">
        <v>10519</v>
      </c>
      <c r="R630" s="187">
        <v>12.18</v>
      </c>
    </row>
    <row r="631" spans="1:18" x14ac:dyDescent="0.25">
      <c r="A631" s="135">
        <v>1018206</v>
      </c>
      <c r="B631" s="148" t="s">
        <v>1936</v>
      </c>
      <c r="C631" s="135">
        <v>400</v>
      </c>
      <c r="D631" s="135">
        <v>10</v>
      </c>
      <c r="E631" s="188" t="s">
        <v>20</v>
      </c>
      <c r="F631" s="135" t="s">
        <v>20</v>
      </c>
      <c r="G631" s="135" t="s">
        <v>21</v>
      </c>
      <c r="H631" s="135" t="s">
        <v>21</v>
      </c>
      <c r="I631" s="135" t="s">
        <v>21</v>
      </c>
      <c r="J631" s="136">
        <v>6</v>
      </c>
      <c r="K631" s="136">
        <v>5</v>
      </c>
      <c r="L631" s="136">
        <v>4</v>
      </c>
      <c r="M631" s="137" t="str">
        <f t="shared" si="9"/>
        <v>P</v>
      </c>
      <c r="N631" s="174" t="s">
        <v>10682</v>
      </c>
      <c r="O631" s="149" t="s">
        <v>1614</v>
      </c>
      <c r="P631" s="149" t="s">
        <v>9438</v>
      </c>
      <c r="Q631" s="150" t="s">
        <v>10519</v>
      </c>
      <c r="R631" s="189">
        <v>36</v>
      </c>
    </row>
    <row r="632" spans="1:18" x14ac:dyDescent="0.25">
      <c r="A632" s="132">
        <v>1018208</v>
      </c>
      <c r="B632" s="145" t="s">
        <v>1937</v>
      </c>
      <c r="C632" s="132">
        <v>400</v>
      </c>
      <c r="D632" s="132">
        <v>10</v>
      </c>
      <c r="E632" s="186" t="s">
        <v>20</v>
      </c>
      <c r="F632" s="132" t="s">
        <v>20</v>
      </c>
      <c r="G632" s="132" t="s">
        <v>21</v>
      </c>
      <c r="H632" s="132" t="s">
        <v>21</v>
      </c>
      <c r="I632" s="132" t="s">
        <v>21</v>
      </c>
      <c r="J632" s="133">
        <v>6</v>
      </c>
      <c r="K632" s="133">
        <v>5</v>
      </c>
      <c r="L632" s="133">
        <v>4</v>
      </c>
      <c r="M632" s="134" t="str">
        <f t="shared" si="9"/>
        <v>P</v>
      </c>
      <c r="N632" s="171" t="s">
        <v>10682</v>
      </c>
      <c r="O632" s="146" t="s">
        <v>1500</v>
      </c>
      <c r="P632" s="146" t="s">
        <v>9418</v>
      </c>
      <c r="Q632" s="147" t="s">
        <v>10519</v>
      </c>
      <c r="R632" s="187">
        <v>32</v>
      </c>
    </row>
    <row r="633" spans="1:18" x14ac:dyDescent="0.25">
      <c r="A633" s="135">
        <v>1018209</v>
      </c>
      <c r="B633" s="148" t="s">
        <v>1938</v>
      </c>
      <c r="C633" s="135">
        <v>400</v>
      </c>
      <c r="D633" s="135">
        <v>8</v>
      </c>
      <c r="E633" s="188" t="s">
        <v>20</v>
      </c>
      <c r="F633" s="135" t="s">
        <v>20</v>
      </c>
      <c r="G633" s="135" t="s">
        <v>21</v>
      </c>
      <c r="H633" s="135" t="s">
        <v>21</v>
      </c>
      <c r="I633" s="135" t="s">
        <v>21</v>
      </c>
      <c r="J633" s="136">
        <v>6</v>
      </c>
      <c r="K633" s="136">
        <v>5</v>
      </c>
      <c r="L633" s="136">
        <v>4</v>
      </c>
      <c r="M633" s="137" t="str">
        <f t="shared" si="9"/>
        <v>P</v>
      </c>
      <c r="N633" s="174" t="s">
        <v>10681</v>
      </c>
      <c r="O633" s="149" t="s">
        <v>1500</v>
      </c>
      <c r="P633" s="149" t="s">
        <v>9418</v>
      </c>
      <c r="Q633" s="150" t="s">
        <v>10519</v>
      </c>
      <c r="R633" s="189">
        <v>32</v>
      </c>
    </row>
    <row r="634" spans="1:18" x14ac:dyDescent="0.25">
      <c r="A634" s="132">
        <v>1018210</v>
      </c>
      <c r="B634" s="145" t="s">
        <v>1939</v>
      </c>
      <c r="C634" s="132">
        <v>400</v>
      </c>
      <c r="D634" s="132">
        <v>8</v>
      </c>
      <c r="E634" s="186" t="s">
        <v>20</v>
      </c>
      <c r="F634" s="132" t="s">
        <v>20</v>
      </c>
      <c r="G634" s="132" t="s">
        <v>21</v>
      </c>
      <c r="H634" s="132" t="s">
        <v>21</v>
      </c>
      <c r="I634" s="132" t="s">
        <v>21</v>
      </c>
      <c r="J634" s="133">
        <v>6</v>
      </c>
      <c r="K634" s="133">
        <v>5</v>
      </c>
      <c r="L634" s="133">
        <v>4</v>
      </c>
      <c r="M634" s="134" t="str">
        <f t="shared" si="9"/>
        <v>P</v>
      </c>
      <c r="N634" s="173" t="s">
        <v>10682</v>
      </c>
      <c r="O634" s="146" t="s">
        <v>1500</v>
      </c>
      <c r="P634" s="146" t="s">
        <v>9418</v>
      </c>
      <c r="Q634" s="147" t="s">
        <v>10519</v>
      </c>
      <c r="R634" s="187">
        <v>32</v>
      </c>
    </row>
    <row r="635" spans="1:18" x14ac:dyDescent="0.25">
      <c r="A635" s="135">
        <v>1018214</v>
      </c>
      <c r="B635" s="148" t="s">
        <v>1164</v>
      </c>
      <c r="C635" s="135">
        <v>6</v>
      </c>
      <c r="D635" s="135">
        <v>432</v>
      </c>
      <c r="E635" s="188" t="s">
        <v>21</v>
      </c>
      <c r="F635" s="135">
        <v>504</v>
      </c>
      <c r="G635" s="135">
        <v>24</v>
      </c>
      <c r="H635" s="135">
        <v>30</v>
      </c>
      <c r="I635" s="135">
        <v>1</v>
      </c>
      <c r="J635" s="136">
        <v>1.71</v>
      </c>
      <c r="K635" s="136">
        <v>1.05</v>
      </c>
      <c r="L635" s="136">
        <v>1.84</v>
      </c>
      <c r="M635" s="137" t="str">
        <f t="shared" si="9"/>
        <v>P</v>
      </c>
      <c r="N635" s="174" t="s">
        <v>10681</v>
      </c>
      <c r="O635" s="149" t="s">
        <v>1506</v>
      </c>
      <c r="P635" s="149" t="s">
        <v>9430</v>
      </c>
      <c r="Q635" s="150" t="s">
        <v>10519</v>
      </c>
      <c r="R635" s="189">
        <v>6.42</v>
      </c>
    </row>
    <row r="636" spans="1:18" x14ac:dyDescent="0.25">
      <c r="A636" s="132">
        <v>1018215</v>
      </c>
      <c r="B636" s="145" t="s">
        <v>1165</v>
      </c>
      <c r="C636" s="132">
        <v>6</v>
      </c>
      <c r="D636" s="132">
        <v>432</v>
      </c>
      <c r="E636" s="186" t="s">
        <v>21</v>
      </c>
      <c r="F636" s="132">
        <v>576</v>
      </c>
      <c r="G636" s="132" t="s">
        <v>20</v>
      </c>
      <c r="H636" s="132">
        <v>30</v>
      </c>
      <c r="I636" s="132">
        <v>1</v>
      </c>
      <c r="J636" s="133">
        <v>1.59</v>
      </c>
      <c r="K636" s="133">
        <v>1.03</v>
      </c>
      <c r="L636" s="133">
        <v>1.84</v>
      </c>
      <c r="M636" s="134" t="str">
        <f t="shared" si="9"/>
        <v>P</v>
      </c>
      <c r="N636" s="173" t="s">
        <v>10681</v>
      </c>
      <c r="O636" s="146" t="s">
        <v>1506</v>
      </c>
      <c r="P636" s="146" t="s">
        <v>9430</v>
      </c>
      <c r="Q636" s="147" t="s">
        <v>10519</v>
      </c>
      <c r="R636" s="187">
        <v>5.5200000000000005</v>
      </c>
    </row>
    <row r="637" spans="1:18" x14ac:dyDescent="0.25">
      <c r="A637" s="135">
        <v>1018216</v>
      </c>
      <c r="B637" s="148" t="s">
        <v>1940</v>
      </c>
      <c r="C637" s="135">
        <v>6</v>
      </c>
      <c r="D637" s="135">
        <v>432</v>
      </c>
      <c r="E637" s="188" t="s">
        <v>21</v>
      </c>
      <c r="F637" s="135">
        <v>576</v>
      </c>
      <c r="G637" s="135" t="s">
        <v>20</v>
      </c>
      <c r="H637" s="135">
        <v>30</v>
      </c>
      <c r="I637" s="135">
        <v>1</v>
      </c>
      <c r="J637" s="136">
        <v>1.64</v>
      </c>
      <c r="K637" s="136">
        <v>1.04</v>
      </c>
      <c r="L637" s="136">
        <v>1.84</v>
      </c>
      <c r="M637" s="137" t="str">
        <f t="shared" si="9"/>
        <v>P</v>
      </c>
      <c r="N637" s="174" t="s">
        <v>10681</v>
      </c>
      <c r="O637" s="149" t="s">
        <v>1506</v>
      </c>
      <c r="P637" s="149" t="s">
        <v>9430</v>
      </c>
      <c r="Q637" s="150" t="s">
        <v>10519</v>
      </c>
      <c r="R637" s="189">
        <v>6</v>
      </c>
    </row>
    <row r="638" spans="1:18" x14ac:dyDescent="0.25">
      <c r="A638" s="132">
        <v>1018217</v>
      </c>
      <c r="B638" s="145" t="s">
        <v>1163</v>
      </c>
      <c r="C638" s="132">
        <v>6</v>
      </c>
      <c r="D638" s="132">
        <v>288</v>
      </c>
      <c r="E638" s="186" t="s">
        <v>21</v>
      </c>
      <c r="F638" s="132">
        <v>576</v>
      </c>
      <c r="G638" s="132" t="s">
        <v>20</v>
      </c>
      <c r="H638" s="132">
        <v>30</v>
      </c>
      <c r="I638" s="132">
        <v>1</v>
      </c>
      <c r="J638" s="133">
        <v>1.6</v>
      </c>
      <c r="K638" s="133">
        <v>1.06</v>
      </c>
      <c r="L638" s="133">
        <v>1.84</v>
      </c>
      <c r="M638" s="134" t="str">
        <f t="shared" si="9"/>
        <v>P</v>
      </c>
      <c r="N638" s="173" t="s">
        <v>10681</v>
      </c>
      <c r="O638" s="146" t="s">
        <v>1506</v>
      </c>
      <c r="P638" s="146" t="s">
        <v>9430</v>
      </c>
      <c r="Q638" s="147" t="s">
        <v>10519</v>
      </c>
      <c r="R638" s="187">
        <v>6.36</v>
      </c>
    </row>
    <row r="639" spans="1:18" x14ac:dyDescent="0.25">
      <c r="A639" s="135">
        <v>1018218</v>
      </c>
      <c r="B639" s="148" t="s">
        <v>1941</v>
      </c>
      <c r="C639" s="135">
        <v>6</v>
      </c>
      <c r="D639" s="135">
        <v>1375</v>
      </c>
      <c r="E639" s="188" t="s">
        <v>21</v>
      </c>
      <c r="F639" s="135">
        <v>1875</v>
      </c>
      <c r="G639" s="135">
        <v>44</v>
      </c>
      <c r="H639" s="135">
        <v>55</v>
      </c>
      <c r="I639" s="135">
        <v>3</v>
      </c>
      <c r="J639" s="136">
        <v>1.21</v>
      </c>
      <c r="K639" s="136">
        <v>0.8</v>
      </c>
      <c r="L639" s="136">
        <v>0.92</v>
      </c>
      <c r="M639" s="137" t="str">
        <f t="shared" si="9"/>
        <v>P</v>
      </c>
      <c r="N639" s="174" t="s">
        <v>10681</v>
      </c>
      <c r="O639" s="149" t="s">
        <v>1506</v>
      </c>
      <c r="P639" s="149" t="s">
        <v>9430</v>
      </c>
      <c r="Q639" s="150" t="s">
        <v>10519</v>
      </c>
      <c r="R639" s="189">
        <v>2.34</v>
      </c>
    </row>
    <row r="640" spans="1:18" x14ac:dyDescent="0.25">
      <c r="A640" s="132">
        <v>1018219</v>
      </c>
      <c r="B640" s="145" t="s">
        <v>1942</v>
      </c>
      <c r="C640" s="132">
        <v>6</v>
      </c>
      <c r="D640" s="132">
        <v>1794</v>
      </c>
      <c r="E640" s="186" t="s">
        <v>21</v>
      </c>
      <c r="F640" s="132">
        <v>2070</v>
      </c>
      <c r="G640" s="132">
        <v>44</v>
      </c>
      <c r="H640" s="132">
        <v>55</v>
      </c>
      <c r="I640" s="132">
        <v>2</v>
      </c>
      <c r="J640" s="133">
        <v>1.19</v>
      </c>
      <c r="K640" s="133">
        <v>0.79</v>
      </c>
      <c r="L640" s="133">
        <v>0.91</v>
      </c>
      <c r="M640" s="134" t="str">
        <f t="shared" si="9"/>
        <v>P</v>
      </c>
      <c r="N640" s="173" t="s">
        <v>10681</v>
      </c>
      <c r="O640" s="146" t="s">
        <v>1506</v>
      </c>
      <c r="P640" s="146" t="s">
        <v>9430</v>
      </c>
      <c r="Q640" s="147" t="s">
        <v>10519</v>
      </c>
      <c r="R640" s="187">
        <v>2.52</v>
      </c>
    </row>
    <row r="641" spans="1:18" x14ac:dyDescent="0.25">
      <c r="A641" s="135">
        <v>1018220</v>
      </c>
      <c r="B641" s="148" t="s">
        <v>1943</v>
      </c>
      <c r="C641" s="135">
        <v>6</v>
      </c>
      <c r="D641" s="135">
        <v>1375</v>
      </c>
      <c r="E641" s="188" t="s">
        <v>21</v>
      </c>
      <c r="F641" s="135">
        <v>1875</v>
      </c>
      <c r="G641" s="135">
        <v>44</v>
      </c>
      <c r="H641" s="135">
        <v>55</v>
      </c>
      <c r="I641" s="135">
        <v>3</v>
      </c>
      <c r="J641" s="136">
        <v>1.23</v>
      </c>
      <c r="K641" s="136">
        <v>0.78</v>
      </c>
      <c r="L641" s="136">
        <v>0.93</v>
      </c>
      <c r="M641" s="137" t="str">
        <f t="shared" si="9"/>
        <v>P</v>
      </c>
      <c r="N641" s="174" t="s">
        <v>10681</v>
      </c>
      <c r="O641" s="149" t="s">
        <v>1506</v>
      </c>
      <c r="P641" s="149" t="s">
        <v>9430</v>
      </c>
      <c r="Q641" s="150" t="s">
        <v>10519</v>
      </c>
      <c r="R641" s="189">
        <v>2.4000000000000004</v>
      </c>
    </row>
    <row r="642" spans="1:18" x14ac:dyDescent="0.25">
      <c r="A642" s="132">
        <v>1018221</v>
      </c>
      <c r="B642" s="145" t="s">
        <v>1944</v>
      </c>
      <c r="C642" s="132">
        <v>6</v>
      </c>
      <c r="D642" s="132">
        <v>1375</v>
      </c>
      <c r="E642" s="186" t="s">
        <v>21</v>
      </c>
      <c r="F642" s="132">
        <v>1875</v>
      </c>
      <c r="G642" s="132">
        <v>44</v>
      </c>
      <c r="H642" s="132">
        <v>55</v>
      </c>
      <c r="I642" s="132">
        <v>3</v>
      </c>
      <c r="J642" s="133">
        <v>1.18</v>
      </c>
      <c r="K642" s="133">
        <v>0.76</v>
      </c>
      <c r="L642" s="133">
        <v>0.91</v>
      </c>
      <c r="M642" s="134" t="str">
        <f t="shared" ref="M642:M705" si="10">HYPERLINK(CONCATENATE("T:\Distribution Centre\RDC Department Shared\Cubiscan photos","\",A642,"-pac.jpg"),"P")</f>
        <v>P</v>
      </c>
      <c r="N642" s="173" t="s">
        <v>10681</v>
      </c>
      <c r="O642" s="146" t="s">
        <v>1506</v>
      </c>
      <c r="P642" s="146" t="s">
        <v>9430</v>
      </c>
      <c r="Q642" s="147" t="s">
        <v>10519</v>
      </c>
      <c r="R642" s="187">
        <v>2.4000000000000004</v>
      </c>
    </row>
    <row r="643" spans="1:18" x14ac:dyDescent="0.25">
      <c r="A643" s="135">
        <v>1018222</v>
      </c>
      <c r="B643" s="148" t="s">
        <v>1945</v>
      </c>
      <c r="C643" s="135">
        <v>6</v>
      </c>
      <c r="D643" s="135">
        <v>1375</v>
      </c>
      <c r="E643" s="188" t="s">
        <v>21</v>
      </c>
      <c r="F643" s="135">
        <v>1875</v>
      </c>
      <c r="G643" s="135">
        <v>44</v>
      </c>
      <c r="H643" s="135">
        <v>55</v>
      </c>
      <c r="I643" s="135">
        <v>3</v>
      </c>
      <c r="J643" s="136">
        <v>1.19</v>
      </c>
      <c r="K643" s="136">
        <v>0.76</v>
      </c>
      <c r="L643" s="136">
        <v>0.92</v>
      </c>
      <c r="M643" s="137" t="str">
        <f t="shared" si="10"/>
        <v>P</v>
      </c>
      <c r="N643" s="174" t="s">
        <v>10681</v>
      </c>
      <c r="O643" s="149" t="s">
        <v>1506</v>
      </c>
      <c r="P643" s="149" t="s">
        <v>9430</v>
      </c>
      <c r="Q643" s="150" t="s">
        <v>10519</v>
      </c>
      <c r="R643" s="189">
        <v>2.2800000000000002</v>
      </c>
    </row>
    <row r="644" spans="1:18" x14ac:dyDescent="0.25">
      <c r="A644" s="132">
        <v>1018223</v>
      </c>
      <c r="B644" s="145" t="s">
        <v>1166</v>
      </c>
      <c r="C644" s="132">
        <v>6</v>
      </c>
      <c r="D644" s="132">
        <v>432</v>
      </c>
      <c r="E644" s="186" t="s">
        <v>21</v>
      </c>
      <c r="F644" s="132">
        <v>576</v>
      </c>
      <c r="G644" s="132" t="s">
        <v>20</v>
      </c>
      <c r="H644" s="132">
        <v>30</v>
      </c>
      <c r="I644" s="132">
        <v>1</v>
      </c>
      <c r="J644" s="133">
        <v>1.6</v>
      </c>
      <c r="K644" s="133">
        <v>1.02</v>
      </c>
      <c r="L644" s="133">
        <v>1.84</v>
      </c>
      <c r="M644" s="134" t="str">
        <f t="shared" si="10"/>
        <v>P</v>
      </c>
      <c r="N644" s="173" t="s">
        <v>10681</v>
      </c>
      <c r="O644" s="146" t="s">
        <v>1506</v>
      </c>
      <c r="P644" s="146" t="s">
        <v>9430</v>
      </c>
      <c r="Q644" s="147" t="s">
        <v>10519</v>
      </c>
      <c r="R644" s="187">
        <v>5.9399999999999995</v>
      </c>
    </row>
    <row r="645" spans="1:18" x14ac:dyDescent="0.25">
      <c r="A645" s="135">
        <v>1018224</v>
      </c>
      <c r="B645" s="148" t="s">
        <v>1946</v>
      </c>
      <c r="C645" s="135">
        <v>6</v>
      </c>
      <c r="D645" s="135">
        <v>504</v>
      </c>
      <c r="E645" s="188">
        <v>9</v>
      </c>
      <c r="F645" s="135">
        <v>1530</v>
      </c>
      <c r="G645" s="135">
        <v>72</v>
      </c>
      <c r="H645" s="135">
        <v>81</v>
      </c>
      <c r="I645" s="135" t="s">
        <v>20</v>
      </c>
      <c r="J645" s="136">
        <v>0.93</v>
      </c>
      <c r="K645" s="136">
        <v>0.62</v>
      </c>
      <c r="L645" s="136">
        <v>1.1399999999999999</v>
      </c>
      <c r="M645" s="137" t="str">
        <f t="shared" si="10"/>
        <v>P</v>
      </c>
      <c r="N645" s="174" t="s">
        <v>10681</v>
      </c>
      <c r="O645" s="149" t="s">
        <v>1555</v>
      </c>
      <c r="P645" s="149" t="s">
        <v>9429</v>
      </c>
      <c r="Q645" s="150" t="s">
        <v>10519</v>
      </c>
      <c r="R645" s="189">
        <v>4.5600000000000005</v>
      </c>
    </row>
    <row r="646" spans="1:18" x14ac:dyDescent="0.25">
      <c r="A646" s="132">
        <v>1018227</v>
      </c>
      <c r="B646" s="145" t="s">
        <v>8805</v>
      </c>
      <c r="C646" s="132">
        <v>50</v>
      </c>
      <c r="D646" s="132" t="s">
        <v>20</v>
      </c>
      <c r="E646" s="186" t="s">
        <v>20</v>
      </c>
      <c r="F646" s="132" t="s">
        <v>20</v>
      </c>
      <c r="G646" s="132" t="s">
        <v>20</v>
      </c>
      <c r="H646" s="132" t="s">
        <v>20</v>
      </c>
      <c r="I646" s="132" t="s">
        <v>20</v>
      </c>
      <c r="J646" s="133">
        <v>1.85</v>
      </c>
      <c r="K646" s="133">
        <v>0.7</v>
      </c>
      <c r="L646" s="133">
        <v>0.2</v>
      </c>
      <c r="M646" s="134" t="str">
        <f t="shared" si="10"/>
        <v>P</v>
      </c>
      <c r="N646" s="173" t="s">
        <v>10681</v>
      </c>
      <c r="O646" s="146" t="s">
        <v>1578</v>
      </c>
      <c r="P646" s="146" t="s">
        <v>10582</v>
      </c>
      <c r="Q646" s="147" t="s">
        <v>10519</v>
      </c>
      <c r="R646" s="187">
        <v>3.8090909090909091</v>
      </c>
    </row>
    <row r="647" spans="1:18" x14ac:dyDescent="0.25">
      <c r="A647" s="135">
        <v>1018228</v>
      </c>
      <c r="B647" s="148" t="s">
        <v>8807</v>
      </c>
      <c r="C647" s="135">
        <v>50</v>
      </c>
      <c r="D647" s="135" t="s">
        <v>20</v>
      </c>
      <c r="E647" s="188" t="s">
        <v>20</v>
      </c>
      <c r="F647" s="135" t="s">
        <v>20</v>
      </c>
      <c r="G647" s="135" t="s">
        <v>20</v>
      </c>
      <c r="H647" s="135" t="s">
        <v>20</v>
      </c>
      <c r="I647" s="135" t="s">
        <v>20</v>
      </c>
      <c r="J647" s="136">
        <v>2</v>
      </c>
      <c r="K647" s="136">
        <v>1.8</v>
      </c>
      <c r="L647" s="136">
        <v>0.16</v>
      </c>
      <c r="M647" s="137" t="str">
        <f t="shared" si="10"/>
        <v>P</v>
      </c>
      <c r="N647" s="174" t="s">
        <v>10681</v>
      </c>
      <c r="O647" s="149" t="s">
        <v>1578</v>
      </c>
      <c r="P647" s="149" t="s">
        <v>10582</v>
      </c>
      <c r="Q647" s="150" t="s">
        <v>10519</v>
      </c>
      <c r="R647" s="189">
        <v>3.2</v>
      </c>
    </row>
    <row r="648" spans="1:18" x14ac:dyDescent="0.25">
      <c r="A648" s="132">
        <v>1018245</v>
      </c>
      <c r="B648" s="145" t="s">
        <v>4694</v>
      </c>
      <c r="C648" s="132">
        <v>50</v>
      </c>
      <c r="D648" s="132" t="s">
        <v>20</v>
      </c>
      <c r="E648" s="186" t="s">
        <v>20</v>
      </c>
      <c r="F648" s="132" t="s">
        <v>20</v>
      </c>
      <c r="G648" s="132" t="s">
        <v>20</v>
      </c>
      <c r="H648" s="132" t="s">
        <v>20</v>
      </c>
      <c r="I648" s="132" t="s">
        <v>20</v>
      </c>
      <c r="J648" s="133">
        <v>1.75</v>
      </c>
      <c r="K648" s="133">
        <v>0.76</v>
      </c>
      <c r="L648" s="133">
        <v>0.45</v>
      </c>
      <c r="M648" s="134" t="str">
        <f t="shared" si="10"/>
        <v>P</v>
      </c>
      <c r="N648" s="173" t="s">
        <v>10681</v>
      </c>
      <c r="O648" s="146" t="s">
        <v>1578</v>
      </c>
      <c r="P648" s="146" t="s">
        <v>9412</v>
      </c>
      <c r="Q648" s="147" t="s">
        <v>10519</v>
      </c>
      <c r="R648" s="187">
        <v>3.7272727272727262</v>
      </c>
    </row>
    <row r="649" spans="1:18" x14ac:dyDescent="0.25">
      <c r="A649" s="135">
        <v>1018246</v>
      </c>
      <c r="B649" s="148" t="s">
        <v>6259</v>
      </c>
      <c r="C649" s="135">
        <v>30</v>
      </c>
      <c r="D649" s="135" t="s">
        <v>20</v>
      </c>
      <c r="E649" s="188" t="s">
        <v>20</v>
      </c>
      <c r="F649" s="135" t="s">
        <v>20</v>
      </c>
      <c r="G649" s="135" t="s">
        <v>20</v>
      </c>
      <c r="H649" s="135" t="s">
        <v>20</v>
      </c>
      <c r="I649" s="135" t="s">
        <v>20</v>
      </c>
      <c r="J649" s="136">
        <v>1.75</v>
      </c>
      <c r="K649" s="136">
        <v>0.9</v>
      </c>
      <c r="L649" s="136">
        <v>0.2</v>
      </c>
      <c r="M649" s="137" t="str">
        <f t="shared" si="10"/>
        <v>P</v>
      </c>
      <c r="N649" s="174" t="s">
        <v>10681</v>
      </c>
      <c r="O649" s="149" t="s">
        <v>1578</v>
      </c>
      <c r="P649" s="149" t="s">
        <v>9412</v>
      </c>
      <c r="Q649" s="150" t="s">
        <v>10519</v>
      </c>
      <c r="R649" s="189">
        <v>4.2272727272727266</v>
      </c>
    </row>
    <row r="650" spans="1:18" x14ac:dyDescent="0.25">
      <c r="A650" s="132">
        <v>1018249</v>
      </c>
      <c r="B650" s="145" t="s">
        <v>955</v>
      </c>
      <c r="C650" s="132">
        <v>50</v>
      </c>
      <c r="D650" s="132" t="s">
        <v>20</v>
      </c>
      <c r="E650" s="186" t="s">
        <v>20</v>
      </c>
      <c r="F650" s="132" t="s">
        <v>20</v>
      </c>
      <c r="G650" s="132" t="s">
        <v>20</v>
      </c>
      <c r="H650" s="132" t="s">
        <v>20</v>
      </c>
      <c r="I650" s="132" t="s">
        <v>20</v>
      </c>
      <c r="J650" s="133">
        <v>2.39</v>
      </c>
      <c r="K650" s="133">
        <v>0.9</v>
      </c>
      <c r="L650" s="133">
        <v>0.4</v>
      </c>
      <c r="M650" s="134" t="str">
        <f t="shared" si="10"/>
        <v>P</v>
      </c>
      <c r="N650" s="173" t="s">
        <v>10681</v>
      </c>
      <c r="O650" s="146" t="s">
        <v>1578</v>
      </c>
      <c r="P650" s="146" t="s">
        <v>9412</v>
      </c>
      <c r="Q650" s="147" t="s">
        <v>10519</v>
      </c>
      <c r="R650" s="187">
        <v>8.3454545454545439</v>
      </c>
    </row>
    <row r="651" spans="1:18" x14ac:dyDescent="0.25">
      <c r="A651" s="135">
        <v>1018250</v>
      </c>
      <c r="B651" s="148" t="s">
        <v>4161</v>
      </c>
      <c r="C651" s="135">
        <v>50</v>
      </c>
      <c r="D651" s="135" t="s">
        <v>20</v>
      </c>
      <c r="E651" s="188" t="s">
        <v>20</v>
      </c>
      <c r="F651" s="135" t="s">
        <v>20</v>
      </c>
      <c r="G651" s="135" t="s">
        <v>20</v>
      </c>
      <c r="H651" s="135" t="s">
        <v>20</v>
      </c>
      <c r="I651" s="135" t="s">
        <v>20</v>
      </c>
      <c r="J651" s="136">
        <v>1.58</v>
      </c>
      <c r="K651" s="136">
        <v>0.74</v>
      </c>
      <c r="L651" s="136">
        <v>0.49</v>
      </c>
      <c r="M651" s="137" t="str">
        <f t="shared" si="10"/>
        <v>P</v>
      </c>
      <c r="N651" s="172" t="s">
        <v>10681</v>
      </c>
      <c r="O651" s="149" t="s">
        <v>1578</v>
      </c>
      <c r="P651" s="149" t="s">
        <v>9412</v>
      </c>
      <c r="Q651" s="150" t="s">
        <v>10519</v>
      </c>
      <c r="R651" s="189">
        <v>4.7454545454545451</v>
      </c>
    </row>
    <row r="652" spans="1:18" x14ac:dyDescent="0.25">
      <c r="A652" s="132">
        <v>1018251</v>
      </c>
      <c r="B652" s="145" t="s">
        <v>1484</v>
      </c>
      <c r="C652" s="132">
        <v>6</v>
      </c>
      <c r="D652" s="132">
        <v>336</v>
      </c>
      <c r="E652" s="186" t="s">
        <v>21</v>
      </c>
      <c r="F652" s="132">
        <v>544</v>
      </c>
      <c r="G652" s="132" t="s">
        <v>20</v>
      </c>
      <c r="H652" s="132" t="s">
        <v>20</v>
      </c>
      <c r="I652" s="132" t="s">
        <v>20</v>
      </c>
      <c r="J652" s="133">
        <v>3.14</v>
      </c>
      <c r="K652" s="133">
        <v>2.08</v>
      </c>
      <c r="L652" s="133">
        <v>0.44</v>
      </c>
      <c r="M652" s="134" t="str">
        <f t="shared" si="10"/>
        <v>P</v>
      </c>
      <c r="N652" s="173" t="s">
        <v>10681</v>
      </c>
      <c r="O652" s="146" t="s">
        <v>1506</v>
      </c>
      <c r="P652" s="146" t="s">
        <v>9398</v>
      </c>
      <c r="Q652" s="147" t="s">
        <v>10519</v>
      </c>
      <c r="R652" s="187">
        <v>7.98</v>
      </c>
    </row>
    <row r="653" spans="1:18" x14ac:dyDescent="0.25">
      <c r="A653" s="135">
        <v>1018252</v>
      </c>
      <c r="B653" s="148" t="s">
        <v>1947</v>
      </c>
      <c r="C653" s="135">
        <v>1</v>
      </c>
      <c r="D653" s="135">
        <v>4</v>
      </c>
      <c r="E653" s="188" t="s">
        <v>21</v>
      </c>
      <c r="F653" s="135">
        <v>4</v>
      </c>
      <c r="G653" s="135" t="s">
        <v>21</v>
      </c>
      <c r="H653" s="135" t="s">
        <v>21</v>
      </c>
      <c r="I653" s="135" t="s">
        <v>21</v>
      </c>
      <c r="J653" s="136">
        <v>6</v>
      </c>
      <c r="K653" s="136">
        <v>4.5999999999999996</v>
      </c>
      <c r="L653" s="136">
        <v>11.9</v>
      </c>
      <c r="M653" s="137" t="str">
        <f t="shared" si="10"/>
        <v>P</v>
      </c>
      <c r="N653" s="174" t="s">
        <v>10682</v>
      </c>
      <c r="O653" s="149" t="s">
        <v>3899</v>
      </c>
      <c r="P653" s="149" t="s">
        <v>9622</v>
      </c>
      <c r="Q653" s="150" t="s">
        <v>10519</v>
      </c>
      <c r="R653" s="189">
        <v>469.08</v>
      </c>
    </row>
    <row r="654" spans="1:18" x14ac:dyDescent="0.25">
      <c r="A654" s="132">
        <v>1018256</v>
      </c>
      <c r="B654" s="145" t="s">
        <v>1212</v>
      </c>
      <c r="C654" s="132">
        <v>6</v>
      </c>
      <c r="D654" s="132">
        <v>318</v>
      </c>
      <c r="E654" s="186" t="s">
        <v>21</v>
      </c>
      <c r="F654" s="132" t="s">
        <v>20</v>
      </c>
      <c r="G654" s="132" t="s">
        <v>20</v>
      </c>
      <c r="H654" s="132">
        <v>50</v>
      </c>
      <c r="I654" s="132">
        <v>1</v>
      </c>
      <c r="J654" s="133">
        <v>1.74</v>
      </c>
      <c r="K654" s="133">
        <v>1.18</v>
      </c>
      <c r="L654" s="133">
        <v>1.5</v>
      </c>
      <c r="M654" s="134" t="str">
        <f t="shared" si="10"/>
        <v>P</v>
      </c>
      <c r="N654" s="173" t="s">
        <v>10681</v>
      </c>
      <c r="O654" s="146" t="s">
        <v>1506</v>
      </c>
      <c r="P654" s="146" t="s">
        <v>10455</v>
      </c>
      <c r="Q654" s="147" t="s">
        <v>10519</v>
      </c>
      <c r="R654" s="187">
        <v>4.74</v>
      </c>
    </row>
    <row r="655" spans="1:18" x14ac:dyDescent="0.25">
      <c r="A655" s="135">
        <v>1018376</v>
      </c>
      <c r="B655" s="148" t="s">
        <v>115</v>
      </c>
      <c r="C655" s="135">
        <v>6</v>
      </c>
      <c r="D655" s="135">
        <v>264</v>
      </c>
      <c r="E655" s="188" t="s">
        <v>21</v>
      </c>
      <c r="F655" s="135">
        <v>372</v>
      </c>
      <c r="G655" s="135">
        <v>5</v>
      </c>
      <c r="H655" s="135">
        <v>6</v>
      </c>
      <c r="I655" s="135">
        <v>5</v>
      </c>
      <c r="J655" s="136">
        <v>3.2</v>
      </c>
      <c r="K655" s="136">
        <v>2.12</v>
      </c>
      <c r="L655" s="136">
        <v>0.46</v>
      </c>
      <c r="M655" s="137" t="str">
        <f t="shared" si="10"/>
        <v>P</v>
      </c>
      <c r="N655" s="174" t="s">
        <v>10681</v>
      </c>
      <c r="O655" s="149" t="s">
        <v>1581</v>
      </c>
      <c r="P655" s="149" t="s">
        <v>10581</v>
      </c>
      <c r="Q655" s="150" t="s">
        <v>10519</v>
      </c>
      <c r="R655" s="189">
        <v>4.9454545454545453</v>
      </c>
    </row>
    <row r="656" spans="1:18" x14ac:dyDescent="0.25">
      <c r="A656" s="132">
        <v>1018384</v>
      </c>
      <c r="B656" s="145" t="s">
        <v>1948</v>
      </c>
      <c r="C656" s="132">
        <v>6</v>
      </c>
      <c r="D656" s="132">
        <v>720</v>
      </c>
      <c r="E656" s="186" t="s">
        <v>21</v>
      </c>
      <c r="F656" s="132">
        <v>1040</v>
      </c>
      <c r="G656" s="132">
        <v>20</v>
      </c>
      <c r="H656" s="132">
        <v>40</v>
      </c>
      <c r="I656" s="132">
        <v>2</v>
      </c>
      <c r="J656" s="133">
        <v>1</v>
      </c>
      <c r="K656" s="133">
        <v>1.45</v>
      </c>
      <c r="L656" s="133">
        <v>1.1200000000000001</v>
      </c>
      <c r="M656" s="134" t="str">
        <f t="shared" si="10"/>
        <v>P</v>
      </c>
      <c r="N656" s="173" t="s">
        <v>10681</v>
      </c>
      <c r="O656" s="146" t="s">
        <v>1578</v>
      </c>
      <c r="P656" s="146" t="s">
        <v>10579</v>
      </c>
      <c r="Q656" s="147" t="s">
        <v>10106</v>
      </c>
      <c r="R656" s="187">
        <v>3.84</v>
      </c>
    </row>
    <row r="657" spans="1:18" x14ac:dyDescent="0.25">
      <c r="A657" s="135">
        <v>1018385</v>
      </c>
      <c r="B657" s="148" t="s">
        <v>1949</v>
      </c>
      <c r="C657" s="135">
        <v>6</v>
      </c>
      <c r="D657" s="135">
        <v>1210</v>
      </c>
      <c r="E657" s="188" t="s">
        <v>21</v>
      </c>
      <c r="F657" s="135">
        <v>1520</v>
      </c>
      <c r="G657" s="135" t="s">
        <v>20</v>
      </c>
      <c r="H657" s="135">
        <v>40</v>
      </c>
      <c r="I657" s="135">
        <v>2</v>
      </c>
      <c r="J657" s="136">
        <v>1</v>
      </c>
      <c r="K657" s="136">
        <v>1.45</v>
      </c>
      <c r="L657" s="136">
        <v>1.1200000000000001</v>
      </c>
      <c r="M657" s="137" t="str">
        <f t="shared" si="10"/>
        <v>P</v>
      </c>
      <c r="N657" s="174" t="s">
        <v>10681</v>
      </c>
      <c r="O657" s="149" t="s">
        <v>1578</v>
      </c>
      <c r="P657" s="149" t="s">
        <v>10579</v>
      </c>
      <c r="Q657" s="150" t="s">
        <v>10106</v>
      </c>
      <c r="R657" s="189">
        <v>3.24</v>
      </c>
    </row>
    <row r="658" spans="1:18" x14ac:dyDescent="0.25">
      <c r="A658" s="132">
        <v>1018389</v>
      </c>
      <c r="B658" s="145" t="s">
        <v>1950</v>
      </c>
      <c r="C658" s="132">
        <v>6</v>
      </c>
      <c r="D658" s="132">
        <v>720</v>
      </c>
      <c r="E658" s="186" t="s">
        <v>21</v>
      </c>
      <c r="F658" s="132">
        <v>1120</v>
      </c>
      <c r="G658" s="132" t="s">
        <v>20</v>
      </c>
      <c r="H658" s="132">
        <v>40</v>
      </c>
      <c r="I658" s="132">
        <v>2</v>
      </c>
      <c r="J658" s="133">
        <v>1</v>
      </c>
      <c r="K658" s="133">
        <v>1.45</v>
      </c>
      <c r="L658" s="133">
        <v>1.1200000000000001</v>
      </c>
      <c r="M658" s="134" t="str">
        <f t="shared" si="10"/>
        <v>P</v>
      </c>
      <c r="N658" s="173" t="s">
        <v>10681</v>
      </c>
      <c r="O658" s="146" t="s">
        <v>1578</v>
      </c>
      <c r="P658" s="146" t="s">
        <v>10579</v>
      </c>
      <c r="Q658" s="147" t="s">
        <v>10106</v>
      </c>
      <c r="R658" s="187">
        <v>3.96</v>
      </c>
    </row>
    <row r="659" spans="1:18" x14ac:dyDescent="0.25">
      <c r="A659" s="135">
        <v>1018390</v>
      </c>
      <c r="B659" s="148" t="s">
        <v>1951</v>
      </c>
      <c r="C659" s="135">
        <v>6</v>
      </c>
      <c r="D659" s="135">
        <v>720</v>
      </c>
      <c r="E659" s="188" t="s">
        <v>21</v>
      </c>
      <c r="F659" s="135">
        <v>1120</v>
      </c>
      <c r="G659" s="135" t="s">
        <v>20</v>
      </c>
      <c r="H659" s="135">
        <v>40</v>
      </c>
      <c r="I659" s="135">
        <v>2</v>
      </c>
      <c r="J659" s="136">
        <v>1.45</v>
      </c>
      <c r="K659" s="136">
        <v>1</v>
      </c>
      <c r="L659" s="136">
        <v>1.1200000000000001</v>
      </c>
      <c r="M659" s="137" t="str">
        <f t="shared" si="10"/>
        <v>P</v>
      </c>
      <c r="N659" s="174" t="s">
        <v>10681</v>
      </c>
      <c r="O659" s="149" t="s">
        <v>1578</v>
      </c>
      <c r="P659" s="149" t="s">
        <v>10579</v>
      </c>
      <c r="Q659" s="150" t="s">
        <v>10106</v>
      </c>
      <c r="R659" s="189">
        <v>4.08</v>
      </c>
    </row>
    <row r="660" spans="1:18" x14ac:dyDescent="0.25">
      <c r="A660" s="132">
        <v>1018391</v>
      </c>
      <c r="B660" s="145" t="s">
        <v>1952</v>
      </c>
      <c r="C660" s="132">
        <v>6</v>
      </c>
      <c r="D660" s="132">
        <v>720</v>
      </c>
      <c r="E660" s="186" t="s">
        <v>21</v>
      </c>
      <c r="F660" s="132">
        <v>1120</v>
      </c>
      <c r="G660" s="132" t="s">
        <v>20</v>
      </c>
      <c r="H660" s="132">
        <v>40</v>
      </c>
      <c r="I660" s="132">
        <v>2</v>
      </c>
      <c r="J660" s="133">
        <v>1.45</v>
      </c>
      <c r="K660" s="133">
        <v>1</v>
      </c>
      <c r="L660" s="133">
        <v>1.1200000000000001</v>
      </c>
      <c r="M660" s="134" t="str">
        <f t="shared" si="10"/>
        <v>P</v>
      </c>
      <c r="N660" s="173" t="s">
        <v>10681</v>
      </c>
      <c r="O660" s="146" t="s">
        <v>1578</v>
      </c>
      <c r="P660" s="146" t="s">
        <v>10579</v>
      </c>
      <c r="Q660" s="147" t="s">
        <v>10106</v>
      </c>
      <c r="R660" s="187">
        <v>3.96</v>
      </c>
    </row>
    <row r="661" spans="1:18" x14ac:dyDescent="0.25">
      <c r="A661" s="135">
        <v>1018392</v>
      </c>
      <c r="B661" s="148" t="s">
        <v>1953</v>
      </c>
      <c r="C661" s="135">
        <v>6</v>
      </c>
      <c r="D661" s="135">
        <v>720</v>
      </c>
      <c r="E661" s="188" t="s">
        <v>21</v>
      </c>
      <c r="F661" s="135">
        <v>1120</v>
      </c>
      <c r="G661" s="135" t="s">
        <v>20</v>
      </c>
      <c r="H661" s="135">
        <v>40</v>
      </c>
      <c r="I661" s="135">
        <v>2</v>
      </c>
      <c r="J661" s="136">
        <v>1</v>
      </c>
      <c r="K661" s="136">
        <v>1.45</v>
      </c>
      <c r="L661" s="136">
        <v>1.1200000000000001</v>
      </c>
      <c r="M661" s="137" t="str">
        <f t="shared" si="10"/>
        <v>P</v>
      </c>
      <c r="N661" s="174" t="s">
        <v>10681</v>
      </c>
      <c r="O661" s="149" t="s">
        <v>1578</v>
      </c>
      <c r="P661" s="149" t="s">
        <v>10579</v>
      </c>
      <c r="Q661" s="150" t="s">
        <v>10106</v>
      </c>
      <c r="R661" s="189">
        <v>3.9000000000000004</v>
      </c>
    </row>
    <row r="662" spans="1:18" x14ac:dyDescent="0.25">
      <c r="A662" s="132">
        <v>1018393</v>
      </c>
      <c r="B662" s="145" t="s">
        <v>1954</v>
      </c>
      <c r="C662" s="132">
        <v>6</v>
      </c>
      <c r="D662" s="132">
        <v>720</v>
      </c>
      <c r="E662" s="186" t="s">
        <v>21</v>
      </c>
      <c r="F662" s="132">
        <v>1120</v>
      </c>
      <c r="G662" s="132" t="s">
        <v>20</v>
      </c>
      <c r="H662" s="132">
        <v>40</v>
      </c>
      <c r="I662" s="132">
        <v>2</v>
      </c>
      <c r="J662" s="133">
        <v>1</v>
      </c>
      <c r="K662" s="133">
        <v>1.45</v>
      </c>
      <c r="L662" s="133">
        <v>1.1200000000000001</v>
      </c>
      <c r="M662" s="134" t="str">
        <f t="shared" si="10"/>
        <v>P</v>
      </c>
      <c r="N662" s="171" t="s">
        <v>10681</v>
      </c>
      <c r="O662" s="146" t="s">
        <v>1578</v>
      </c>
      <c r="P662" s="146" t="s">
        <v>10579</v>
      </c>
      <c r="Q662" s="147" t="s">
        <v>10106</v>
      </c>
      <c r="R662" s="187">
        <v>4.0200000000000005</v>
      </c>
    </row>
    <row r="663" spans="1:18" x14ac:dyDescent="0.25">
      <c r="A663" s="135">
        <v>1018397</v>
      </c>
      <c r="B663" s="148" t="s">
        <v>1955</v>
      </c>
      <c r="C663" s="135">
        <v>6</v>
      </c>
      <c r="D663" s="135">
        <v>720</v>
      </c>
      <c r="E663" s="188" t="s">
        <v>21</v>
      </c>
      <c r="F663" s="135">
        <v>1120</v>
      </c>
      <c r="G663" s="135" t="s">
        <v>20</v>
      </c>
      <c r="H663" s="135">
        <v>40</v>
      </c>
      <c r="I663" s="135">
        <v>2</v>
      </c>
      <c r="J663" s="136">
        <v>1</v>
      </c>
      <c r="K663" s="136">
        <v>1.45</v>
      </c>
      <c r="L663" s="136">
        <v>1.1200000000000001</v>
      </c>
      <c r="M663" s="137" t="str">
        <f t="shared" si="10"/>
        <v>P</v>
      </c>
      <c r="N663" s="174" t="s">
        <v>10681</v>
      </c>
      <c r="O663" s="149" t="s">
        <v>1578</v>
      </c>
      <c r="P663" s="149" t="s">
        <v>10579</v>
      </c>
      <c r="Q663" s="150" t="s">
        <v>10106</v>
      </c>
      <c r="R663" s="189">
        <v>3.7199999999999998</v>
      </c>
    </row>
    <row r="664" spans="1:18" x14ac:dyDescent="0.25">
      <c r="A664" s="132">
        <v>1018414</v>
      </c>
      <c r="B664" s="145" t="s">
        <v>338</v>
      </c>
      <c r="C664" s="132">
        <v>3</v>
      </c>
      <c r="D664" s="132">
        <v>2340</v>
      </c>
      <c r="E664" s="186">
        <v>180</v>
      </c>
      <c r="F664" s="132">
        <v>3240</v>
      </c>
      <c r="G664" s="132" t="s">
        <v>21</v>
      </c>
      <c r="H664" s="132" t="s">
        <v>21</v>
      </c>
      <c r="I664" s="132" t="s">
        <v>21</v>
      </c>
      <c r="J664" s="133">
        <v>2.7</v>
      </c>
      <c r="K664" s="133">
        <v>1.26</v>
      </c>
      <c r="L664" s="133">
        <v>0.18</v>
      </c>
      <c r="M664" s="134" t="str">
        <f t="shared" si="10"/>
        <v>P</v>
      </c>
      <c r="N664" s="173" t="s">
        <v>10682</v>
      </c>
      <c r="O664" s="146" t="s">
        <v>1500</v>
      </c>
      <c r="P664" s="146" t="s">
        <v>9418</v>
      </c>
      <c r="Q664" s="147" t="s">
        <v>10519</v>
      </c>
      <c r="R664" s="187">
        <v>0.69000000000000006</v>
      </c>
    </row>
    <row r="665" spans="1:18" x14ac:dyDescent="0.25">
      <c r="A665" s="135">
        <v>1018416</v>
      </c>
      <c r="B665" s="148" t="s">
        <v>1189</v>
      </c>
      <c r="C665" s="135">
        <v>6</v>
      </c>
      <c r="D665" s="135" t="s">
        <v>20</v>
      </c>
      <c r="E665" s="188" t="s">
        <v>20</v>
      </c>
      <c r="F665" s="135" t="s">
        <v>20</v>
      </c>
      <c r="G665" s="135" t="s">
        <v>20</v>
      </c>
      <c r="H665" s="135" t="s">
        <v>20</v>
      </c>
      <c r="I665" s="135" t="s">
        <v>20</v>
      </c>
      <c r="J665" s="136">
        <v>1.8</v>
      </c>
      <c r="K665" s="136">
        <v>1.2</v>
      </c>
      <c r="L665" s="136">
        <v>1.5</v>
      </c>
      <c r="M665" s="137" t="str">
        <f t="shared" si="10"/>
        <v>P</v>
      </c>
      <c r="N665" s="174" t="s">
        <v>10681</v>
      </c>
      <c r="O665" s="149" t="s">
        <v>1506</v>
      </c>
      <c r="P665" s="149" t="s">
        <v>10455</v>
      </c>
      <c r="Q665" s="150" t="s">
        <v>10519</v>
      </c>
      <c r="R665" s="189">
        <v>3.4400000000000004</v>
      </c>
    </row>
    <row r="666" spans="1:18" x14ac:dyDescent="0.25">
      <c r="A666" s="132">
        <v>1018417</v>
      </c>
      <c r="B666" s="145" t="s">
        <v>143</v>
      </c>
      <c r="C666" s="132">
        <v>6</v>
      </c>
      <c r="D666" s="132" t="s">
        <v>20</v>
      </c>
      <c r="E666" s="186" t="s">
        <v>21</v>
      </c>
      <c r="F666" s="132" t="s">
        <v>20</v>
      </c>
      <c r="G666" s="132">
        <v>5</v>
      </c>
      <c r="H666" s="132">
        <v>6</v>
      </c>
      <c r="I666" s="132">
        <v>5</v>
      </c>
      <c r="J666" s="133">
        <v>3.2</v>
      </c>
      <c r="K666" s="133">
        <v>2.14</v>
      </c>
      <c r="L666" s="133">
        <v>0.48</v>
      </c>
      <c r="M666" s="134" t="str">
        <f t="shared" si="10"/>
        <v>P</v>
      </c>
      <c r="N666" s="173" t="s">
        <v>10681</v>
      </c>
      <c r="O666" s="146" t="s">
        <v>1581</v>
      </c>
      <c r="P666" s="146" t="s">
        <v>10581</v>
      </c>
      <c r="Q666" s="147" t="s">
        <v>10519</v>
      </c>
      <c r="R666" s="187">
        <v>5.3818181818181818</v>
      </c>
    </row>
    <row r="667" spans="1:18" x14ac:dyDescent="0.25">
      <c r="A667" s="135">
        <v>1018418</v>
      </c>
      <c r="B667" s="148" t="s">
        <v>6803</v>
      </c>
      <c r="C667" s="135">
        <v>6</v>
      </c>
      <c r="D667" s="135" t="s">
        <v>20</v>
      </c>
      <c r="E667" s="188" t="s">
        <v>21</v>
      </c>
      <c r="F667" s="135" t="s">
        <v>20</v>
      </c>
      <c r="G667" s="135">
        <v>5</v>
      </c>
      <c r="H667" s="135">
        <v>6</v>
      </c>
      <c r="I667" s="135">
        <v>5</v>
      </c>
      <c r="J667" s="136">
        <v>3.2</v>
      </c>
      <c r="K667" s="136">
        <v>2.14</v>
      </c>
      <c r="L667" s="136">
        <v>0.46</v>
      </c>
      <c r="M667" s="137" t="str">
        <f t="shared" si="10"/>
        <v>P</v>
      </c>
      <c r="N667" s="174" t="s">
        <v>10681</v>
      </c>
      <c r="O667" s="149" t="s">
        <v>1581</v>
      </c>
      <c r="P667" s="149" t="s">
        <v>10581</v>
      </c>
      <c r="Q667" s="150" t="s">
        <v>10519</v>
      </c>
      <c r="R667" s="189">
        <v>4.9272727272727268</v>
      </c>
    </row>
    <row r="668" spans="1:18" x14ac:dyDescent="0.25">
      <c r="A668" s="132">
        <v>1018419</v>
      </c>
      <c r="B668" s="145" t="s">
        <v>127</v>
      </c>
      <c r="C668" s="132">
        <v>6</v>
      </c>
      <c r="D668" s="132">
        <v>264</v>
      </c>
      <c r="E668" s="186" t="s">
        <v>21</v>
      </c>
      <c r="F668" s="132">
        <v>372</v>
      </c>
      <c r="G668" s="132">
        <v>5</v>
      </c>
      <c r="H668" s="132">
        <v>6</v>
      </c>
      <c r="I668" s="132">
        <v>5</v>
      </c>
      <c r="J668" s="133">
        <v>3.22</v>
      </c>
      <c r="K668" s="133">
        <v>2.12</v>
      </c>
      <c r="L668" s="133">
        <v>0.47</v>
      </c>
      <c r="M668" s="134" t="str">
        <f t="shared" si="10"/>
        <v>P</v>
      </c>
      <c r="N668" s="173" t="s">
        <v>10681</v>
      </c>
      <c r="O668" s="146" t="s">
        <v>1581</v>
      </c>
      <c r="P668" s="146" t="s">
        <v>10581</v>
      </c>
      <c r="Q668" s="147" t="s">
        <v>10519</v>
      </c>
      <c r="R668" s="187">
        <v>5.4</v>
      </c>
    </row>
    <row r="669" spans="1:18" x14ac:dyDescent="0.25">
      <c r="A669" s="135">
        <v>1018439</v>
      </c>
      <c r="B669" s="148" t="s">
        <v>1956</v>
      </c>
      <c r="C669" s="135">
        <v>6</v>
      </c>
      <c r="D669" s="135">
        <v>1470</v>
      </c>
      <c r="E669" s="188" t="s">
        <v>21</v>
      </c>
      <c r="F669" s="135">
        <v>2000</v>
      </c>
      <c r="G669" s="135">
        <v>16</v>
      </c>
      <c r="H669" s="135">
        <v>20</v>
      </c>
      <c r="I669" s="135">
        <v>5</v>
      </c>
      <c r="J669" s="136">
        <v>1.78</v>
      </c>
      <c r="K669" s="136">
        <v>1.18</v>
      </c>
      <c r="L669" s="136">
        <v>0.35</v>
      </c>
      <c r="M669" s="137" t="str">
        <f t="shared" si="10"/>
        <v>P</v>
      </c>
      <c r="N669" s="172" t="s">
        <v>10681</v>
      </c>
      <c r="O669" s="149" t="s">
        <v>1506</v>
      </c>
      <c r="P669" s="149" t="s">
        <v>9410</v>
      </c>
      <c r="Q669" s="150" t="s">
        <v>10519</v>
      </c>
      <c r="R669" s="189">
        <v>3.18</v>
      </c>
    </row>
    <row r="670" spans="1:18" x14ac:dyDescent="0.25">
      <c r="A670" s="132">
        <v>1018441</v>
      </c>
      <c r="B670" s="145" t="s">
        <v>9623</v>
      </c>
      <c r="C670" s="132">
        <v>6</v>
      </c>
      <c r="D670" s="132">
        <v>260</v>
      </c>
      <c r="E670" s="186" t="s">
        <v>21</v>
      </c>
      <c r="F670" s="132">
        <v>338</v>
      </c>
      <c r="G670" s="132" t="s">
        <v>20</v>
      </c>
      <c r="H670" s="132" t="s">
        <v>20</v>
      </c>
      <c r="I670" s="132" t="s">
        <v>20</v>
      </c>
      <c r="J670" s="133">
        <v>2.44</v>
      </c>
      <c r="K670" s="133">
        <v>1.74</v>
      </c>
      <c r="L670" s="133">
        <v>1.1100000000000001</v>
      </c>
      <c r="M670" s="134" t="str">
        <f t="shared" si="10"/>
        <v>P</v>
      </c>
      <c r="N670" s="171" t="s">
        <v>10681</v>
      </c>
      <c r="O670" s="146" t="s">
        <v>1693</v>
      </c>
      <c r="P670" s="146" t="s">
        <v>10126</v>
      </c>
      <c r="Q670" s="147" t="s">
        <v>10519</v>
      </c>
      <c r="R670" s="187">
        <v>6.5400000000000009</v>
      </c>
    </row>
    <row r="671" spans="1:18" x14ac:dyDescent="0.25">
      <c r="A671" s="135">
        <v>1018442</v>
      </c>
      <c r="B671" s="148" t="s">
        <v>1957</v>
      </c>
      <c r="C671" s="135">
        <v>6</v>
      </c>
      <c r="D671" s="135">
        <v>75</v>
      </c>
      <c r="E671" s="188" t="s">
        <v>20</v>
      </c>
      <c r="F671" s="135" t="s">
        <v>20</v>
      </c>
      <c r="G671" s="135" t="s">
        <v>20</v>
      </c>
      <c r="H671" s="135" t="s">
        <v>20</v>
      </c>
      <c r="I671" s="135" t="s">
        <v>20</v>
      </c>
      <c r="J671" s="136">
        <v>3.88</v>
      </c>
      <c r="K671" s="136">
        <v>2.13</v>
      </c>
      <c r="L671" s="136">
        <v>2.2000000000000002</v>
      </c>
      <c r="M671" s="137" t="str">
        <f t="shared" si="10"/>
        <v>P</v>
      </c>
      <c r="N671" s="174" t="s">
        <v>10682</v>
      </c>
      <c r="O671" s="149" t="s">
        <v>1500</v>
      </c>
      <c r="P671" s="149" t="s">
        <v>9440</v>
      </c>
      <c r="Q671" s="150" t="s">
        <v>10519</v>
      </c>
      <c r="R671" s="189">
        <v>5.58</v>
      </c>
    </row>
    <row r="672" spans="1:18" x14ac:dyDescent="0.25">
      <c r="A672" s="132">
        <v>1018454</v>
      </c>
      <c r="B672" s="145" t="s">
        <v>1958</v>
      </c>
      <c r="C672" s="132">
        <v>6</v>
      </c>
      <c r="D672" s="132">
        <v>75</v>
      </c>
      <c r="E672" s="186" t="s">
        <v>20</v>
      </c>
      <c r="F672" s="132" t="s">
        <v>20</v>
      </c>
      <c r="G672" s="132" t="s">
        <v>20</v>
      </c>
      <c r="H672" s="132" t="s">
        <v>20</v>
      </c>
      <c r="I672" s="132" t="s">
        <v>20</v>
      </c>
      <c r="J672" s="133">
        <v>3.88</v>
      </c>
      <c r="K672" s="133">
        <v>2.13</v>
      </c>
      <c r="L672" s="133">
        <v>2.2000000000000002</v>
      </c>
      <c r="M672" s="134" t="str">
        <f t="shared" si="10"/>
        <v>P</v>
      </c>
      <c r="N672" s="173" t="s">
        <v>10682</v>
      </c>
      <c r="O672" s="146" t="s">
        <v>1500</v>
      </c>
      <c r="P672" s="146" t="s">
        <v>9418</v>
      </c>
      <c r="Q672" s="147" t="s">
        <v>10519</v>
      </c>
      <c r="R672" s="187">
        <v>6.42</v>
      </c>
    </row>
    <row r="673" spans="1:18" x14ac:dyDescent="0.25">
      <c r="A673" s="135">
        <v>1018494</v>
      </c>
      <c r="B673" s="148" t="s">
        <v>9624</v>
      </c>
      <c r="C673" s="135">
        <v>6</v>
      </c>
      <c r="D673" s="135">
        <v>260</v>
      </c>
      <c r="E673" s="188" t="s">
        <v>21</v>
      </c>
      <c r="F673" s="135">
        <v>338</v>
      </c>
      <c r="G673" s="135" t="s">
        <v>20</v>
      </c>
      <c r="H673" s="135" t="s">
        <v>20</v>
      </c>
      <c r="I673" s="135" t="s">
        <v>20</v>
      </c>
      <c r="J673" s="136">
        <v>2.44</v>
      </c>
      <c r="K673" s="136">
        <v>1.74</v>
      </c>
      <c r="L673" s="136">
        <v>1.1100000000000001</v>
      </c>
      <c r="M673" s="137" t="str">
        <f t="shared" si="10"/>
        <v>P</v>
      </c>
      <c r="N673" s="172" t="s">
        <v>10681</v>
      </c>
      <c r="O673" s="149" t="s">
        <v>1693</v>
      </c>
      <c r="P673" s="149" t="s">
        <v>10126</v>
      </c>
      <c r="Q673" s="150" t="s">
        <v>10519</v>
      </c>
      <c r="R673" s="189">
        <v>5.82</v>
      </c>
    </row>
    <row r="674" spans="1:18" x14ac:dyDescent="0.25">
      <c r="A674" s="132">
        <v>1018496</v>
      </c>
      <c r="B674" s="145" t="s">
        <v>9625</v>
      </c>
      <c r="C674" s="132">
        <v>6</v>
      </c>
      <c r="D674" s="132">
        <v>104</v>
      </c>
      <c r="E674" s="186" t="s">
        <v>21</v>
      </c>
      <c r="F674" s="132">
        <v>130</v>
      </c>
      <c r="G674" s="132" t="s">
        <v>20</v>
      </c>
      <c r="H674" s="132" t="s">
        <v>20</v>
      </c>
      <c r="I674" s="132" t="s">
        <v>20</v>
      </c>
      <c r="J674" s="133">
        <v>3.5</v>
      </c>
      <c r="K674" s="133">
        <v>2.38</v>
      </c>
      <c r="L674" s="133">
        <v>1.5</v>
      </c>
      <c r="M674" s="134" t="str">
        <f t="shared" si="10"/>
        <v>P</v>
      </c>
      <c r="N674" s="171" t="s">
        <v>10681</v>
      </c>
      <c r="O674" s="146" t="s">
        <v>1506</v>
      </c>
      <c r="P674" s="146" t="s">
        <v>9435</v>
      </c>
      <c r="Q674" s="147" t="s">
        <v>10106</v>
      </c>
      <c r="R674" s="187">
        <v>28.5</v>
      </c>
    </row>
    <row r="675" spans="1:18" x14ac:dyDescent="0.25">
      <c r="A675" s="135">
        <v>1018508</v>
      </c>
      <c r="B675" s="148" t="s">
        <v>1959</v>
      </c>
      <c r="C675" s="135">
        <v>6</v>
      </c>
      <c r="D675" s="135" t="s">
        <v>20</v>
      </c>
      <c r="E675" s="188" t="s">
        <v>20</v>
      </c>
      <c r="F675" s="135" t="s">
        <v>20</v>
      </c>
      <c r="G675" s="135" t="s">
        <v>20</v>
      </c>
      <c r="H675" s="135" t="s">
        <v>20</v>
      </c>
      <c r="I675" s="135" t="s">
        <v>20</v>
      </c>
      <c r="J675" s="136">
        <v>2.2999999999999998</v>
      </c>
      <c r="K675" s="136">
        <v>1.5</v>
      </c>
      <c r="L675" s="136">
        <v>0.3</v>
      </c>
      <c r="M675" s="137" t="str">
        <f t="shared" si="10"/>
        <v>P</v>
      </c>
      <c r="N675" s="172" t="s">
        <v>10682</v>
      </c>
      <c r="O675" s="149" t="s">
        <v>1500</v>
      </c>
      <c r="P675" s="149" t="s">
        <v>9455</v>
      </c>
      <c r="Q675" s="150" t="s">
        <v>10519</v>
      </c>
      <c r="R675" s="189">
        <v>2.9999999999999996</v>
      </c>
    </row>
    <row r="676" spans="1:18" x14ac:dyDescent="0.25">
      <c r="A676" s="132">
        <v>1018511</v>
      </c>
      <c r="B676" s="145" t="s">
        <v>1960</v>
      </c>
      <c r="C676" s="132">
        <v>6</v>
      </c>
      <c r="D676" s="132" t="s">
        <v>20</v>
      </c>
      <c r="E676" s="186" t="s">
        <v>20</v>
      </c>
      <c r="F676" s="132" t="s">
        <v>20</v>
      </c>
      <c r="G676" s="132" t="s">
        <v>20</v>
      </c>
      <c r="H676" s="132" t="s">
        <v>20</v>
      </c>
      <c r="I676" s="132" t="s">
        <v>20</v>
      </c>
      <c r="J676" s="133">
        <v>2.2999999999999998</v>
      </c>
      <c r="K676" s="133">
        <v>1.5</v>
      </c>
      <c r="L676" s="133">
        <v>0.3</v>
      </c>
      <c r="M676" s="134" t="str">
        <f t="shared" si="10"/>
        <v>P</v>
      </c>
      <c r="N676" s="171" t="s">
        <v>10682</v>
      </c>
      <c r="O676" s="146" t="s">
        <v>1500</v>
      </c>
      <c r="P676" s="146" t="s">
        <v>9455</v>
      </c>
      <c r="Q676" s="147" t="s">
        <v>10519</v>
      </c>
      <c r="R676" s="187">
        <v>2.9999999999999996</v>
      </c>
    </row>
    <row r="677" spans="1:18" x14ac:dyDescent="0.25">
      <c r="A677" s="135">
        <v>1018547</v>
      </c>
      <c r="B677" s="148" t="s">
        <v>1961</v>
      </c>
      <c r="C677" s="135">
        <v>6</v>
      </c>
      <c r="D677" s="135">
        <v>60</v>
      </c>
      <c r="E677" s="188" t="s">
        <v>21</v>
      </c>
      <c r="F677" s="135">
        <v>66</v>
      </c>
      <c r="G677" s="135" t="s">
        <v>20</v>
      </c>
      <c r="H677" s="135">
        <v>5</v>
      </c>
      <c r="I677" s="135">
        <v>1</v>
      </c>
      <c r="J677" s="136">
        <v>3.55</v>
      </c>
      <c r="K677" s="136">
        <v>2.75</v>
      </c>
      <c r="L677" s="136">
        <v>2.5099999999999998</v>
      </c>
      <c r="M677" s="137" t="str">
        <f t="shared" si="10"/>
        <v>P</v>
      </c>
      <c r="N677" s="172" t="s">
        <v>10682</v>
      </c>
      <c r="O677" s="149" t="s">
        <v>1500</v>
      </c>
      <c r="P677" s="149" t="s">
        <v>9428</v>
      </c>
      <c r="Q677" s="150" t="s">
        <v>10519</v>
      </c>
      <c r="R677" s="189">
        <v>6.8999999999999995</v>
      </c>
    </row>
    <row r="678" spans="1:18" x14ac:dyDescent="0.25">
      <c r="A678" s="132">
        <v>1018550</v>
      </c>
      <c r="B678" s="145" t="s">
        <v>1962</v>
      </c>
      <c r="C678" s="132">
        <v>6</v>
      </c>
      <c r="D678" s="132">
        <v>60</v>
      </c>
      <c r="E678" s="186" t="s">
        <v>21</v>
      </c>
      <c r="F678" s="132">
        <v>66</v>
      </c>
      <c r="G678" s="132" t="s">
        <v>20</v>
      </c>
      <c r="H678" s="132">
        <v>5</v>
      </c>
      <c r="I678" s="132">
        <v>1</v>
      </c>
      <c r="J678" s="133">
        <v>3.55</v>
      </c>
      <c r="K678" s="133">
        <v>2.75</v>
      </c>
      <c r="L678" s="133">
        <v>2.5099999999999998</v>
      </c>
      <c r="M678" s="134" t="str">
        <f t="shared" si="10"/>
        <v>P</v>
      </c>
      <c r="N678" s="171" t="s">
        <v>10682</v>
      </c>
      <c r="O678" s="146" t="s">
        <v>1500</v>
      </c>
      <c r="P678" s="146" t="s">
        <v>9428</v>
      </c>
      <c r="Q678" s="147" t="s">
        <v>10519</v>
      </c>
      <c r="R678" s="187">
        <v>7.02</v>
      </c>
    </row>
    <row r="679" spans="1:18" x14ac:dyDescent="0.25">
      <c r="A679" s="135">
        <v>1018551</v>
      </c>
      <c r="B679" s="148" t="s">
        <v>957</v>
      </c>
      <c r="C679" s="135">
        <v>3</v>
      </c>
      <c r="D679" s="135">
        <v>6000</v>
      </c>
      <c r="E679" s="188">
        <v>495</v>
      </c>
      <c r="F679" s="135">
        <v>5940</v>
      </c>
      <c r="G679" s="135">
        <v>240</v>
      </c>
      <c r="H679" s="135" t="s">
        <v>21</v>
      </c>
      <c r="I679" s="135">
        <v>1</v>
      </c>
      <c r="J679" s="136">
        <v>1.38</v>
      </c>
      <c r="K679" s="136">
        <v>0.83</v>
      </c>
      <c r="L679" s="136">
        <v>0.28000000000000003</v>
      </c>
      <c r="M679" s="137" t="str">
        <f t="shared" si="10"/>
        <v>P</v>
      </c>
      <c r="N679" s="172" t="s">
        <v>10682</v>
      </c>
      <c r="O679" s="149" t="s">
        <v>3837</v>
      </c>
      <c r="P679" s="149" t="s">
        <v>9574</v>
      </c>
      <c r="Q679" s="150" t="s">
        <v>10519</v>
      </c>
      <c r="R679" s="189">
        <v>1.62</v>
      </c>
    </row>
    <row r="680" spans="1:18" x14ac:dyDescent="0.25">
      <c r="A680" s="132">
        <v>1018555</v>
      </c>
      <c r="B680" s="145" t="s">
        <v>1963</v>
      </c>
      <c r="C680" s="132">
        <v>6</v>
      </c>
      <c r="D680" s="132">
        <v>72</v>
      </c>
      <c r="E680" s="186">
        <v>4</v>
      </c>
      <c r="F680" s="132" t="s">
        <v>20</v>
      </c>
      <c r="G680" s="132" t="s">
        <v>20</v>
      </c>
      <c r="H680" s="132" t="s">
        <v>20</v>
      </c>
      <c r="I680" s="132" t="s">
        <v>20</v>
      </c>
      <c r="J680" s="133">
        <v>1.6</v>
      </c>
      <c r="K680" s="133">
        <v>1.28</v>
      </c>
      <c r="L680" s="133">
        <v>6.4</v>
      </c>
      <c r="M680" s="134" t="str">
        <f t="shared" si="10"/>
        <v>P</v>
      </c>
      <c r="N680" s="173" t="s">
        <v>10682</v>
      </c>
      <c r="O680" s="146" t="s">
        <v>1500</v>
      </c>
      <c r="P680" s="146" t="s">
        <v>9428</v>
      </c>
      <c r="Q680" s="147" t="s">
        <v>10519</v>
      </c>
      <c r="R680" s="187">
        <v>8.76</v>
      </c>
    </row>
    <row r="681" spans="1:18" x14ac:dyDescent="0.25">
      <c r="A681" s="135">
        <v>1018560</v>
      </c>
      <c r="B681" s="148" t="s">
        <v>1964</v>
      </c>
      <c r="C681" s="135">
        <v>6</v>
      </c>
      <c r="D681" s="135">
        <v>120</v>
      </c>
      <c r="E681" s="188">
        <v>6</v>
      </c>
      <c r="F681" s="135">
        <v>120</v>
      </c>
      <c r="G681" s="135" t="s">
        <v>21</v>
      </c>
      <c r="H681" s="135" t="s">
        <v>21</v>
      </c>
      <c r="I681" s="135" t="s">
        <v>21</v>
      </c>
      <c r="J681" s="136">
        <v>2.86</v>
      </c>
      <c r="K681" s="136">
        <v>1.96</v>
      </c>
      <c r="L681" s="136">
        <v>1.82</v>
      </c>
      <c r="M681" s="137" t="str">
        <f t="shared" si="10"/>
        <v>P</v>
      </c>
      <c r="N681" s="172" t="s">
        <v>10682</v>
      </c>
      <c r="O681" s="149" t="s">
        <v>1500</v>
      </c>
      <c r="P681" s="149" t="s">
        <v>9440</v>
      </c>
      <c r="Q681" s="150" t="s">
        <v>10519</v>
      </c>
      <c r="R681" s="189">
        <v>4.62</v>
      </c>
    </row>
    <row r="682" spans="1:18" x14ac:dyDescent="0.25">
      <c r="A682" s="132">
        <v>1018566</v>
      </c>
      <c r="B682" s="145" t="s">
        <v>9626</v>
      </c>
      <c r="C682" s="132">
        <v>6</v>
      </c>
      <c r="D682" s="132">
        <v>260</v>
      </c>
      <c r="E682" s="186" t="s">
        <v>21</v>
      </c>
      <c r="F682" s="132">
        <v>338</v>
      </c>
      <c r="G682" s="132" t="s">
        <v>20</v>
      </c>
      <c r="H682" s="132" t="s">
        <v>20</v>
      </c>
      <c r="I682" s="132" t="s">
        <v>20</v>
      </c>
      <c r="J682" s="133">
        <v>2.44</v>
      </c>
      <c r="K682" s="133">
        <v>1.74</v>
      </c>
      <c r="L682" s="133">
        <v>1.1100000000000001</v>
      </c>
      <c r="M682" s="134" t="str">
        <f t="shared" si="10"/>
        <v>P</v>
      </c>
      <c r="N682" s="171" t="s">
        <v>10681</v>
      </c>
      <c r="O682" s="146" t="s">
        <v>1693</v>
      </c>
      <c r="P682" s="146" t="s">
        <v>10126</v>
      </c>
      <c r="Q682" s="147" t="s">
        <v>10519</v>
      </c>
      <c r="R682" s="187">
        <v>6</v>
      </c>
    </row>
    <row r="683" spans="1:18" x14ac:dyDescent="0.25">
      <c r="A683" s="135">
        <v>1018569</v>
      </c>
      <c r="B683" s="148" t="s">
        <v>1965</v>
      </c>
      <c r="C683" s="135">
        <v>4</v>
      </c>
      <c r="D683" s="135">
        <v>60</v>
      </c>
      <c r="E683" s="188" t="s">
        <v>20</v>
      </c>
      <c r="F683" s="135" t="s">
        <v>20</v>
      </c>
      <c r="G683" s="135" t="s">
        <v>20</v>
      </c>
      <c r="H683" s="135" t="s">
        <v>20</v>
      </c>
      <c r="I683" s="135" t="s">
        <v>20</v>
      </c>
      <c r="J683" s="136">
        <v>4.83</v>
      </c>
      <c r="K683" s="136">
        <v>2.5099999999999998</v>
      </c>
      <c r="L683" s="136">
        <v>1.72</v>
      </c>
      <c r="M683" s="137" t="str">
        <f t="shared" si="10"/>
        <v>P</v>
      </c>
      <c r="N683" s="172" t="s">
        <v>10682</v>
      </c>
      <c r="O683" s="149" t="s">
        <v>1500</v>
      </c>
      <c r="P683" s="149" t="s">
        <v>9440</v>
      </c>
      <c r="Q683" s="150" t="s">
        <v>10519</v>
      </c>
      <c r="R683" s="189">
        <v>5.36</v>
      </c>
    </row>
    <row r="684" spans="1:18" x14ac:dyDescent="0.25">
      <c r="A684" s="132">
        <v>1018570</v>
      </c>
      <c r="B684" s="145" t="s">
        <v>1966</v>
      </c>
      <c r="C684" s="132">
        <v>4</v>
      </c>
      <c r="D684" s="132">
        <v>56</v>
      </c>
      <c r="E684" s="186" t="s">
        <v>21</v>
      </c>
      <c r="F684" s="132">
        <v>72</v>
      </c>
      <c r="G684" s="132" t="s">
        <v>20</v>
      </c>
      <c r="H684" s="132" t="s">
        <v>20</v>
      </c>
      <c r="I684" s="132" t="s">
        <v>20</v>
      </c>
      <c r="J684" s="133">
        <v>5.91</v>
      </c>
      <c r="K684" s="133">
        <v>2.48</v>
      </c>
      <c r="L684" s="133">
        <v>1.62</v>
      </c>
      <c r="M684" s="134" t="str">
        <f t="shared" si="10"/>
        <v>P</v>
      </c>
      <c r="N684" s="171" t="s">
        <v>10682</v>
      </c>
      <c r="O684" s="146" t="s">
        <v>1500</v>
      </c>
      <c r="P684" s="146" t="s">
        <v>9440</v>
      </c>
      <c r="Q684" s="147" t="s">
        <v>10519</v>
      </c>
      <c r="R684" s="187">
        <v>6</v>
      </c>
    </row>
    <row r="685" spans="1:18" x14ac:dyDescent="0.25">
      <c r="A685" s="135">
        <v>1018571</v>
      </c>
      <c r="B685" s="148" t="s">
        <v>1967</v>
      </c>
      <c r="C685" s="135">
        <v>4</v>
      </c>
      <c r="D685" s="135">
        <v>56</v>
      </c>
      <c r="E685" s="188" t="s">
        <v>20</v>
      </c>
      <c r="F685" s="135" t="s">
        <v>20</v>
      </c>
      <c r="G685" s="135" t="s">
        <v>21</v>
      </c>
      <c r="H685" s="135" t="s">
        <v>21</v>
      </c>
      <c r="I685" s="135" t="s">
        <v>21</v>
      </c>
      <c r="J685" s="136">
        <v>4.3499999999999996</v>
      </c>
      <c r="K685" s="136">
        <v>3.05</v>
      </c>
      <c r="L685" s="136">
        <v>1.62</v>
      </c>
      <c r="M685" s="137" t="str">
        <f t="shared" si="10"/>
        <v>P</v>
      </c>
      <c r="N685" s="174" t="s">
        <v>10682</v>
      </c>
      <c r="O685" s="149" t="s">
        <v>1500</v>
      </c>
      <c r="P685" s="149" t="s">
        <v>9440</v>
      </c>
      <c r="Q685" s="150" t="s">
        <v>10519</v>
      </c>
      <c r="R685" s="189">
        <v>5.44</v>
      </c>
    </row>
    <row r="686" spans="1:18" x14ac:dyDescent="0.25">
      <c r="A686" s="132">
        <v>1018572</v>
      </c>
      <c r="B686" s="145" t="s">
        <v>1968</v>
      </c>
      <c r="C686" s="132">
        <v>4</v>
      </c>
      <c r="D686" s="132">
        <v>56</v>
      </c>
      <c r="E686" s="186" t="s">
        <v>20</v>
      </c>
      <c r="F686" s="132" t="s">
        <v>20</v>
      </c>
      <c r="G686" s="132" t="s">
        <v>21</v>
      </c>
      <c r="H686" s="132" t="s">
        <v>21</v>
      </c>
      <c r="I686" s="132" t="s">
        <v>21</v>
      </c>
      <c r="J686" s="133">
        <v>4.3499999999999996</v>
      </c>
      <c r="K686" s="133">
        <v>3.05</v>
      </c>
      <c r="L686" s="133">
        <v>1.62</v>
      </c>
      <c r="M686" s="134" t="str">
        <f t="shared" si="10"/>
        <v>P</v>
      </c>
      <c r="N686" s="173" t="s">
        <v>10682</v>
      </c>
      <c r="O686" s="146" t="s">
        <v>1500</v>
      </c>
      <c r="P686" s="146" t="s">
        <v>9440</v>
      </c>
      <c r="Q686" s="147" t="s">
        <v>10519</v>
      </c>
      <c r="R686" s="187">
        <v>5.48</v>
      </c>
    </row>
    <row r="687" spans="1:18" x14ac:dyDescent="0.25">
      <c r="A687" s="135">
        <v>1018573</v>
      </c>
      <c r="B687" s="148" t="s">
        <v>9627</v>
      </c>
      <c r="C687" s="135">
        <v>4</v>
      </c>
      <c r="D687" s="135">
        <v>45</v>
      </c>
      <c r="E687" s="188" t="s">
        <v>21</v>
      </c>
      <c r="F687" s="135">
        <v>54</v>
      </c>
      <c r="G687" s="135" t="s">
        <v>20</v>
      </c>
      <c r="H687" s="135" t="s">
        <v>20</v>
      </c>
      <c r="I687" s="135" t="s">
        <v>20</v>
      </c>
      <c r="J687" s="136">
        <v>3.03</v>
      </c>
      <c r="K687" s="136">
        <v>3.03</v>
      </c>
      <c r="L687" s="136">
        <v>2.2799999999999998</v>
      </c>
      <c r="M687" s="137" t="str">
        <f t="shared" si="10"/>
        <v>P</v>
      </c>
      <c r="N687" s="174" t="s">
        <v>10681</v>
      </c>
      <c r="O687" s="149" t="s">
        <v>1506</v>
      </c>
      <c r="P687" s="149" t="s">
        <v>9435</v>
      </c>
      <c r="Q687" s="150" t="s">
        <v>10106</v>
      </c>
      <c r="R687" s="189">
        <v>26.12</v>
      </c>
    </row>
    <row r="688" spans="1:18" x14ac:dyDescent="0.25">
      <c r="A688" s="132">
        <v>1018574</v>
      </c>
      <c r="B688" s="145" t="s">
        <v>9628</v>
      </c>
      <c r="C688" s="132">
        <v>6</v>
      </c>
      <c r="D688" s="132">
        <v>120</v>
      </c>
      <c r="E688" s="186" t="s">
        <v>21</v>
      </c>
      <c r="F688" s="132">
        <v>144</v>
      </c>
      <c r="G688" s="132" t="s">
        <v>20</v>
      </c>
      <c r="H688" s="132" t="s">
        <v>20</v>
      </c>
      <c r="I688" s="132" t="s">
        <v>20</v>
      </c>
      <c r="J688" s="133">
        <v>2.9</v>
      </c>
      <c r="K688" s="133">
        <v>1.6</v>
      </c>
      <c r="L688" s="133">
        <v>2.25</v>
      </c>
      <c r="M688" s="134" t="str">
        <f t="shared" si="10"/>
        <v>P</v>
      </c>
      <c r="N688" s="173" t="s">
        <v>10681</v>
      </c>
      <c r="O688" s="146" t="s">
        <v>1506</v>
      </c>
      <c r="P688" s="146" t="s">
        <v>9435</v>
      </c>
      <c r="Q688" s="147" t="s">
        <v>10106</v>
      </c>
      <c r="R688" s="187">
        <v>18.78</v>
      </c>
    </row>
    <row r="689" spans="1:18" x14ac:dyDescent="0.25">
      <c r="A689" s="135">
        <v>1018575</v>
      </c>
      <c r="B689" s="148" t="s">
        <v>9629</v>
      </c>
      <c r="C689" s="135">
        <v>6</v>
      </c>
      <c r="D689" s="135">
        <v>120</v>
      </c>
      <c r="E689" s="188" t="s">
        <v>21</v>
      </c>
      <c r="F689" s="135">
        <v>144</v>
      </c>
      <c r="G689" s="135" t="s">
        <v>20</v>
      </c>
      <c r="H689" s="135" t="s">
        <v>20</v>
      </c>
      <c r="I689" s="135" t="s">
        <v>20</v>
      </c>
      <c r="J689" s="136">
        <v>2.9</v>
      </c>
      <c r="K689" s="136">
        <v>1.6</v>
      </c>
      <c r="L689" s="136">
        <v>2.25</v>
      </c>
      <c r="M689" s="137" t="str">
        <f t="shared" si="10"/>
        <v>P</v>
      </c>
      <c r="N689" s="174" t="s">
        <v>10681</v>
      </c>
      <c r="O689" s="149" t="s">
        <v>1506</v>
      </c>
      <c r="P689" s="149" t="s">
        <v>9435</v>
      </c>
      <c r="Q689" s="150" t="s">
        <v>10106</v>
      </c>
      <c r="R689" s="189">
        <v>22.14</v>
      </c>
    </row>
    <row r="690" spans="1:18" x14ac:dyDescent="0.25">
      <c r="A690" s="132">
        <v>1018576</v>
      </c>
      <c r="B690" s="145" t="s">
        <v>9630</v>
      </c>
      <c r="C690" s="132">
        <v>6</v>
      </c>
      <c r="D690" s="132">
        <v>120</v>
      </c>
      <c r="E690" s="186" t="s">
        <v>21</v>
      </c>
      <c r="F690" s="132">
        <v>144</v>
      </c>
      <c r="G690" s="132" t="s">
        <v>20</v>
      </c>
      <c r="H690" s="132" t="s">
        <v>20</v>
      </c>
      <c r="I690" s="132" t="s">
        <v>20</v>
      </c>
      <c r="J690" s="133">
        <v>2.9</v>
      </c>
      <c r="K690" s="133">
        <v>1.6</v>
      </c>
      <c r="L690" s="133">
        <v>2.25</v>
      </c>
      <c r="M690" s="134" t="str">
        <f t="shared" si="10"/>
        <v>P</v>
      </c>
      <c r="N690" s="173" t="s">
        <v>10681</v>
      </c>
      <c r="O690" s="146" t="s">
        <v>1506</v>
      </c>
      <c r="P690" s="146" t="s">
        <v>9435</v>
      </c>
      <c r="Q690" s="147" t="s">
        <v>10106</v>
      </c>
      <c r="R690" s="187">
        <v>19.259999999999998</v>
      </c>
    </row>
    <row r="691" spans="1:18" x14ac:dyDescent="0.25">
      <c r="A691" s="135">
        <v>1018578</v>
      </c>
      <c r="B691" s="148" t="s">
        <v>9631</v>
      </c>
      <c r="C691" s="135">
        <v>6</v>
      </c>
      <c r="D691" s="135">
        <v>224</v>
      </c>
      <c r="E691" s="188" t="s">
        <v>21</v>
      </c>
      <c r="F691" s="135">
        <v>308</v>
      </c>
      <c r="G691" s="135" t="s">
        <v>20</v>
      </c>
      <c r="H691" s="135" t="s">
        <v>20</v>
      </c>
      <c r="I691" s="135" t="s">
        <v>20</v>
      </c>
      <c r="J691" s="136">
        <v>2.5</v>
      </c>
      <c r="K691" s="136">
        <v>1.67</v>
      </c>
      <c r="L691" s="136">
        <v>1.38</v>
      </c>
      <c r="M691" s="137" t="str">
        <f t="shared" si="10"/>
        <v>P</v>
      </c>
      <c r="N691" s="174" t="s">
        <v>10681</v>
      </c>
      <c r="O691" s="149" t="s">
        <v>1506</v>
      </c>
      <c r="P691" s="149" t="s">
        <v>9435</v>
      </c>
      <c r="Q691" s="150" t="s">
        <v>10106</v>
      </c>
      <c r="R691" s="189">
        <v>14.76</v>
      </c>
    </row>
    <row r="692" spans="1:18" x14ac:dyDescent="0.25">
      <c r="A692" s="132">
        <v>1018585</v>
      </c>
      <c r="B692" s="145" t="s">
        <v>1969</v>
      </c>
      <c r="C692" s="132">
        <v>6</v>
      </c>
      <c r="D692" s="132">
        <v>345</v>
      </c>
      <c r="E692" s="186" t="s">
        <v>21</v>
      </c>
      <c r="F692" s="132">
        <v>483</v>
      </c>
      <c r="G692" s="132">
        <v>24</v>
      </c>
      <c r="H692" s="132">
        <v>30</v>
      </c>
      <c r="I692" s="132">
        <v>1</v>
      </c>
      <c r="J692" s="133">
        <v>1.58</v>
      </c>
      <c r="K692" s="133">
        <v>1.04</v>
      </c>
      <c r="L692" s="133">
        <v>1.84</v>
      </c>
      <c r="M692" s="134" t="str">
        <f t="shared" si="10"/>
        <v>P</v>
      </c>
      <c r="N692" s="173" t="s">
        <v>10681</v>
      </c>
      <c r="O692" s="146" t="s">
        <v>1506</v>
      </c>
      <c r="P692" s="146" t="s">
        <v>9427</v>
      </c>
      <c r="Q692" s="147" t="s">
        <v>10519</v>
      </c>
      <c r="R692" s="187">
        <v>3.66</v>
      </c>
    </row>
    <row r="693" spans="1:18" x14ac:dyDescent="0.25">
      <c r="A693" s="135">
        <v>1018586</v>
      </c>
      <c r="B693" s="148" t="s">
        <v>9632</v>
      </c>
      <c r="C693" s="135">
        <v>6</v>
      </c>
      <c r="D693" s="135" t="s">
        <v>20</v>
      </c>
      <c r="E693" s="188" t="s">
        <v>21</v>
      </c>
      <c r="F693" s="135">
        <v>209</v>
      </c>
      <c r="G693" s="135" t="s">
        <v>20</v>
      </c>
      <c r="H693" s="135" t="s">
        <v>20</v>
      </c>
      <c r="I693" s="135" t="s">
        <v>20</v>
      </c>
      <c r="J693" s="136">
        <v>2.52</v>
      </c>
      <c r="K693" s="136">
        <v>2.36</v>
      </c>
      <c r="L693" s="136">
        <v>1.43</v>
      </c>
      <c r="M693" s="137" t="str">
        <f t="shared" si="10"/>
        <v>P</v>
      </c>
      <c r="N693" s="172" t="s">
        <v>10681</v>
      </c>
      <c r="O693" s="149" t="s">
        <v>1506</v>
      </c>
      <c r="P693" s="149" t="s">
        <v>9435</v>
      </c>
      <c r="Q693" s="150" t="s">
        <v>10519</v>
      </c>
      <c r="R693" s="189">
        <v>23.759999999999998</v>
      </c>
    </row>
    <row r="694" spans="1:18" x14ac:dyDescent="0.25">
      <c r="A694" s="132">
        <v>1018587</v>
      </c>
      <c r="B694" s="145" t="s">
        <v>1970</v>
      </c>
      <c r="C694" s="132">
        <v>6</v>
      </c>
      <c r="D694" s="132">
        <v>345</v>
      </c>
      <c r="E694" s="186">
        <v>24</v>
      </c>
      <c r="F694" s="132">
        <v>10800</v>
      </c>
      <c r="G694" s="132" t="s">
        <v>20</v>
      </c>
      <c r="H694" s="132" t="s">
        <v>20</v>
      </c>
      <c r="I694" s="132" t="s">
        <v>20</v>
      </c>
      <c r="J694" s="133">
        <v>1.5</v>
      </c>
      <c r="K694" s="133">
        <v>1</v>
      </c>
      <c r="L694" s="133">
        <v>1.83</v>
      </c>
      <c r="M694" s="134" t="str">
        <f t="shared" si="10"/>
        <v>P</v>
      </c>
      <c r="N694" s="171" t="s">
        <v>10681</v>
      </c>
      <c r="O694" s="146" t="s">
        <v>1506</v>
      </c>
      <c r="P694" s="146" t="s">
        <v>9427</v>
      </c>
      <c r="Q694" s="147" t="s">
        <v>10519</v>
      </c>
      <c r="R694" s="187">
        <v>4.08</v>
      </c>
    </row>
    <row r="695" spans="1:18" x14ac:dyDescent="0.25">
      <c r="A695" s="135">
        <v>1018589</v>
      </c>
      <c r="B695" s="148" t="s">
        <v>1971</v>
      </c>
      <c r="C695" s="135">
        <v>1</v>
      </c>
      <c r="D695" s="135" t="s">
        <v>20</v>
      </c>
      <c r="E695" s="188" t="s">
        <v>20</v>
      </c>
      <c r="F695" s="135" t="s">
        <v>20</v>
      </c>
      <c r="G695" s="135" t="s">
        <v>20</v>
      </c>
      <c r="H695" s="135" t="s">
        <v>20</v>
      </c>
      <c r="I695" s="135" t="s">
        <v>20</v>
      </c>
      <c r="J695" s="136">
        <v>1.4</v>
      </c>
      <c r="K695" s="136">
        <v>0.9</v>
      </c>
      <c r="L695" s="136">
        <v>1.9</v>
      </c>
      <c r="M695" s="137" t="str">
        <f t="shared" si="10"/>
        <v>P</v>
      </c>
      <c r="N695" s="172" t="s">
        <v>10682</v>
      </c>
      <c r="O695" s="149" t="s">
        <v>1562</v>
      </c>
      <c r="P695" s="149" t="s">
        <v>9558</v>
      </c>
      <c r="Q695" s="150" t="s">
        <v>10519</v>
      </c>
      <c r="R695" s="189">
        <v>7.462686567164179E-3</v>
      </c>
    </row>
    <row r="696" spans="1:18" x14ac:dyDescent="0.25">
      <c r="A696" s="132">
        <v>1018590</v>
      </c>
      <c r="B696" s="145" t="s">
        <v>1972</v>
      </c>
      <c r="C696" s="132">
        <v>1</v>
      </c>
      <c r="D696" s="132" t="s">
        <v>20</v>
      </c>
      <c r="E696" s="186" t="s">
        <v>20</v>
      </c>
      <c r="F696" s="132" t="s">
        <v>20</v>
      </c>
      <c r="G696" s="132" t="s">
        <v>20</v>
      </c>
      <c r="H696" s="132" t="s">
        <v>20</v>
      </c>
      <c r="I696" s="132" t="s">
        <v>20</v>
      </c>
      <c r="J696" s="133">
        <v>1.4</v>
      </c>
      <c r="K696" s="133">
        <v>0.9</v>
      </c>
      <c r="L696" s="133">
        <v>1.9</v>
      </c>
      <c r="M696" s="134" t="str">
        <f t="shared" si="10"/>
        <v>P</v>
      </c>
      <c r="N696" s="171" t="s">
        <v>10682</v>
      </c>
      <c r="O696" s="146" t="s">
        <v>1562</v>
      </c>
      <c r="P696" s="146" t="s">
        <v>9558</v>
      </c>
      <c r="Q696" s="147" t="s">
        <v>10519</v>
      </c>
      <c r="R696" s="187">
        <v>7.462686567164179E-3</v>
      </c>
    </row>
    <row r="697" spans="1:18" x14ac:dyDescent="0.25">
      <c r="A697" s="135">
        <v>1018592</v>
      </c>
      <c r="B697" s="148" t="s">
        <v>1973</v>
      </c>
      <c r="C697" s="135">
        <v>1</v>
      </c>
      <c r="D697" s="135" t="s">
        <v>20</v>
      </c>
      <c r="E697" s="188" t="s">
        <v>20</v>
      </c>
      <c r="F697" s="135" t="s">
        <v>20</v>
      </c>
      <c r="G697" s="135" t="s">
        <v>20</v>
      </c>
      <c r="H697" s="135" t="s">
        <v>20</v>
      </c>
      <c r="I697" s="135" t="s">
        <v>20</v>
      </c>
      <c r="J697" s="136">
        <v>1.4</v>
      </c>
      <c r="K697" s="136">
        <v>0.9</v>
      </c>
      <c r="L697" s="136">
        <v>1.9</v>
      </c>
      <c r="M697" s="137" t="str">
        <f t="shared" si="10"/>
        <v>P</v>
      </c>
      <c r="N697" s="172" t="s">
        <v>10682</v>
      </c>
      <c r="O697" s="149" t="s">
        <v>1562</v>
      </c>
      <c r="P697" s="149" t="s">
        <v>9558</v>
      </c>
      <c r="Q697" s="150" t="s">
        <v>10519</v>
      </c>
      <c r="R697" s="189">
        <v>7.462686567164179E-3</v>
      </c>
    </row>
    <row r="698" spans="1:18" x14ac:dyDescent="0.25">
      <c r="A698" s="132">
        <v>1018594</v>
      </c>
      <c r="B698" s="145" t="s">
        <v>1974</v>
      </c>
      <c r="C698" s="132">
        <v>1</v>
      </c>
      <c r="D698" s="132" t="s">
        <v>20</v>
      </c>
      <c r="E698" s="186" t="s">
        <v>20</v>
      </c>
      <c r="F698" s="132" t="s">
        <v>20</v>
      </c>
      <c r="G698" s="132" t="s">
        <v>20</v>
      </c>
      <c r="H698" s="132" t="s">
        <v>20</v>
      </c>
      <c r="I698" s="132" t="s">
        <v>20</v>
      </c>
      <c r="J698" s="133">
        <v>1.4</v>
      </c>
      <c r="K698" s="133">
        <v>0.9</v>
      </c>
      <c r="L698" s="133">
        <v>1.9</v>
      </c>
      <c r="M698" s="134" t="str">
        <f t="shared" si="10"/>
        <v>P</v>
      </c>
      <c r="N698" s="171" t="s">
        <v>10682</v>
      </c>
      <c r="O698" s="146" t="s">
        <v>1562</v>
      </c>
      <c r="P698" s="146" t="s">
        <v>9558</v>
      </c>
      <c r="Q698" s="147" t="s">
        <v>10106</v>
      </c>
      <c r="R698" s="187">
        <v>7.462686567164179E-3</v>
      </c>
    </row>
    <row r="699" spans="1:18" x14ac:dyDescent="0.25">
      <c r="A699" s="135">
        <v>1018596</v>
      </c>
      <c r="B699" s="148" t="s">
        <v>1975</v>
      </c>
      <c r="C699" s="135">
        <v>1</v>
      </c>
      <c r="D699" s="135" t="s">
        <v>20</v>
      </c>
      <c r="E699" s="188" t="s">
        <v>20</v>
      </c>
      <c r="F699" s="135" t="s">
        <v>20</v>
      </c>
      <c r="G699" s="135" t="s">
        <v>20</v>
      </c>
      <c r="H699" s="135" t="s">
        <v>20</v>
      </c>
      <c r="I699" s="135" t="s">
        <v>20</v>
      </c>
      <c r="J699" s="136">
        <v>1.4</v>
      </c>
      <c r="K699" s="136">
        <v>0.9</v>
      </c>
      <c r="L699" s="136">
        <v>1.9</v>
      </c>
      <c r="M699" s="137" t="str">
        <f t="shared" si="10"/>
        <v>P</v>
      </c>
      <c r="N699" s="172" t="s">
        <v>10682</v>
      </c>
      <c r="O699" s="149" t="s">
        <v>1562</v>
      </c>
      <c r="P699" s="149" t="s">
        <v>9558</v>
      </c>
      <c r="Q699" s="150" t="s">
        <v>10106</v>
      </c>
      <c r="R699" s="189">
        <v>7.462686567164179E-3</v>
      </c>
    </row>
    <row r="700" spans="1:18" x14ac:dyDescent="0.25">
      <c r="A700" s="132">
        <v>1018598</v>
      </c>
      <c r="B700" s="145" t="s">
        <v>1976</v>
      </c>
      <c r="C700" s="132">
        <v>1</v>
      </c>
      <c r="D700" s="132" t="s">
        <v>20</v>
      </c>
      <c r="E700" s="186" t="s">
        <v>20</v>
      </c>
      <c r="F700" s="132" t="s">
        <v>20</v>
      </c>
      <c r="G700" s="132" t="s">
        <v>20</v>
      </c>
      <c r="H700" s="132" t="s">
        <v>20</v>
      </c>
      <c r="I700" s="132" t="s">
        <v>20</v>
      </c>
      <c r="J700" s="133">
        <v>1.4</v>
      </c>
      <c r="K700" s="133">
        <v>0.9</v>
      </c>
      <c r="L700" s="133">
        <v>1.9</v>
      </c>
      <c r="M700" s="134" t="str">
        <f t="shared" si="10"/>
        <v>P</v>
      </c>
      <c r="N700" s="171" t="s">
        <v>10682</v>
      </c>
      <c r="O700" s="146" t="s">
        <v>1562</v>
      </c>
      <c r="P700" s="146" t="s">
        <v>9558</v>
      </c>
      <c r="Q700" s="147" t="s">
        <v>10106</v>
      </c>
      <c r="R700" s="187">
        <v>7.462686567164179E-3</v>
      </c>
    </row>
    <row r="701" spans="1:18" x14ac:dyDescent="0.25">
      <c r="A701" s="135">
        <v>1018601</v>
      </c>
      <c r="B701" s="148" t="s">
        <v>1977</v>
      </c>
      <c r="C701" s="135">
        <v>1</v>
      </c>
      <c r="D701" s="135" t="s">
        <v>20</v>
      </c>
      <c r="E701" s="188" t="s">
        <v>20</v>
      </c>
      <c r="F701" s="135" t="s">
        <v>20</v>
      </c>
      <c r="G701" s="135" t="s">
        <v>20</v>
      </c>
      <c r="H701" s="135" t="s">
        <v>20</v>
      </c>
      <c r="I701" s="135" t="s">
        <v>20</v>
      </c>
      <c r="J701" s="136">
        <v>1.4</v>
      </c>
      <c r="K701" s="136">
        <v>0.9</v>
      </c>
      <c r="L701" s="136">
        <v>1.9</v>
      </c>
      <c r="M701" s="137" t="str">
        <f t="shared" si="10"/>
        <v>P</v>
      </c>
      <c r="N701" s="172" t="s">
        <v>10682</v>
      </c>
      <c r="O701" s="149" t="s">
        <v>1562</v>
      </c>
      <c r="P701" s="149" t="s">
        <v>9558</v>
      </c>
      <c r="Q701" s="150" t="s">
        <v>10519</v>
      </c>
      <c r="R701" s="189">
        <v>7.462686567164179E-3</v>
      </c>
    </row>
    <row r="702" spans="1:18" x14ac:dyDescent="0.25">
      <c r="A702" s="132">
        <v>1018604</v>
      </c>
      <c r="B702" s="145" t="s">
        <v>1978</v>
      </c>
      <c r="C702" s="132">
        <v>1</v>
      </c>
      <c r="D702" s="132" t="s">
        <v>20</v>
      </c>
      <c r="E702" s="186" t="s">
        <v>20</v>
      </c>
      <c r="F702" s="132" t="s">
        <v>20</v>
      </c>
      <c r="G702" s="132" t="s">
        <v>20</v>
      </c>
      <c r="H702" s="132" t="s">
        <v>20</v>
      </c>
      <c r="I702" s="132" t="s">
        <v>20</v>
      </c>
      <c r="J702" s="133">
        <v>1.4</v>
      </c>
      <c r="K702" s="133">
        <v>0.9</v>
      </c>
      <c r="L702" s="133">
        <v>1.9</v>
      </c>
      <c r="M702" s="134" t="str">
        <f t="shared" si="10"/>
        <v>P</v>
      </c>
      <c r="N702" s="171" t="s">
        <v>10682</v>
      </c>
      <c r="O702" s="146" t="s">
        <v>1562</v>
      </c>
      <c r="P702" s="146" t="s">
        <v>9558</v>
      </c>
      <c r="Q702" s="147" t="s">
        <v>10519</v>
      </c>
      <c r="R702" s="187">
        <v>7.462686567164179E-3</v>
      </c>
    </row>
    <row r="703" spans="1:18" x14ac:dyDescent="0.25">
      <c r="A703" s="135">
        <v>1018608</v>
      </c>
      <c r="B703" s="148" t="s">
        <v>1979</v>
      </c>
      <c r="C703" s="135">
        <v>1</v>
      </c>
      <c r="D703" s="135" t="s">
        <v>20</v>
      </c>
      <c r="E703" s="188" t="s">
        <v>20</v>
      </c>
      <c r="F703" s="135" t="s">
        <v>20</v>
      </c>
      <c r="G703" s="135" t="s">
        <v>20</v>
      </c>
      <c r="H703" s="135" t="s">
        <v>20</v>
      </c>
      <c r="I703" s="135" t="s">
        <v>20</v>
      </c>
      <c r="J703" s="136">
        <v>1.4</v>
      </c>
      <c r="K703" s="136">
        <v>0.9</v>
      </c>
      <c r="L703" s="136">
        <v>1.9</v>
      </c>
      <c r="M703" s="137" t="str">
        <f t="shared" si="10"/>
        <v>P</v>
      </c>
      <c r="N703" s="172" t="s">
        <v>10682</v>
      </c>
      <c r="O703" s="149" t="s">
        <v>1562</v>
      </c>
      <c r="P703" s="149" t="s">
        <v>9558</v>
      </c>
      <c r="Q703" s="150" t="s">
        <v>10519</v>
      </c>
      <c r="R703" s="189">
        <v>7.462686567164179E-3</v>
      </c>
    </row>
    <row r="704" spans="1:18" x14ac:dyDescent="0.25">
      <c r="A704" s="132">
        <v>1018610</v>
      </c>
      <c r="B704" s="145" t="s">
        <v>1980</v>
      </c>
      <c r="C704" s="132">
        <v>1</v>
      </c>
      <c r="D704" s="132" t="s">
        <v>20</v>
      </c>
      <c r="E704" s="186" t="s">
        <v>20</v>
      </c>
      <c r="F704" s="132" t="s">
        <v>20</v>
      </c>
      <c r="G704" s="132" t="s">
        <v>20</v>
      </c>
      <c r="H704" s="132" t="s">
        <v>20</v>
      </c>
      <c r="I704" s="132" t="s">
        <v>20</v>
      </c>
      <c r="J704" s="133">
        <v>1.4</v>
      </c>
      <c r="K704" s="133">
        <v>0.9</v>
      </c>
      <c r="L704" s="133">
        <v>1.9</v>
      </c>
      <c r="M704" s="134" t="str">
        <f t="shared" si="10"/>
        <v>P</v>
      </c>
      <c r="N704" s="171" t="s">
        <v>10682</v>
      </c>
      <c r="O704" s="146" t="s">
        <v>1562</v>
      </c>
      <c r="P704" s="146" t="s">
        <v>9558</v>
      </c>
      <c r="Q704" s="147" t="s">
        <v>10519</v>
      </c>
      <c r="R704" s="187">
        <v>7.462686567164179E-3</v>
      </c>
    </row>
    <row r="705" spans="1:18" x14ac:dyDescent="0.25">
      <c r="A705" s="135">
        <v>1018612</v>
      </c>
      <c r="B705" s="148" t="s">
        <v>1981</v>
      </c>
      <c r="C705" s="135">
        <v>1</v>
      </c>
      <c r="D705" s="135" t="s">
        <v>20</v>
      </c>
      <c r="E705" s="188" t="s">
        <v>20</v>
      </c>
      <c r="F705" s="135" t="s">
        <v>20</v>
      </c>
      <c r="G705" s="135" t="s">
        <v>20</v>
      </c>
      <c r="H705" s="135" t="s">
        <v>20</v>
      </c>
      <c r="I705" s="135" t="s">
        <v>20</v>
      </c>
      <c r="J705" s="136">
        <v>1.4</v>
      </c>
      <c r="K705" s="136">
        <v>0.9</v>
      </c>
      <c r="L705" s="136">
        <v>1.9</v>
      </c>
      <c r="M705" s="137" t="str">
        <f t="shared" si="10"/>
        <v>P</v>
      </c>
      <c r="N705" s="172" t="s">
        <v>10682</v>
      </c>
      <c r="O705" s="149" t="s">
        <v>1562</v>
      </c>
      <c r="P705" s="149" t="s">
        <v>9558</v>
      </c>
      <c r="Q705" s="150" t="s">
        <v>10519</v>
      </c>
      <c r="R705" s="189">
        <v>7.462686567164179E-3</v>
      </c>
    </row>
    <row r="706" spans="1:18" x14ac:dyDescent="0.25">
      <c r="A706" s="132">
        <v>1018616</v>
      </c>
      <c r="B706" s="145" t="s">
        <v>1982</v>
      </c>
      <c r="C706" s="132">
        <v>1</v>
      </c>
      <c r="D706" s="132" t="s">
        <v>20</v>
      </c>
      <c r="E706" s="186" t="s">
        <v>20</v>
      </c>
      <c r="F706" s="132" t="s">
        <v>20</v>
      </c>
      <c r="G706" s="132" t="s">
        <v>20</v>
      </c>
      <c r="H706" s="132" t="s">
        <v>20</v>
      </c>
      <c r="I706" s="132" t="s">
        <v>20</v>
      </c>
      <c r="J706" s="133">
        <v>1.4</v>
      </c>
      <c r="K706" s="133">
        <v>0.9</v>
      </c>
      <c r="L706" s="133">
        <v>1.9</v>
      </c>
      <c r="M706" s="134" t="str">
        <f t="shared" ref="M706:M769" si="11">HYPERLINK(CONCATENATE("T:\Distribution Centre\RDC Department Shared\Cubiscan photos","\",A706,"-pac.jpg"),"P")</f>
        <v>P</v>
      </c>
      <c r="N706" s="171" t="s">
        <v>10682</v>
      </c>
      <c r="O706" s="146" t="s">
        <v>1562</v>
      </c>
      <c r="P706" s="146" t="s">
        <v>9558</v>
      </c>
      <c r="Q706" s="147" t="s">
        <v>10106</v>
      </c>
      <c r="R706" s="187">
        <v>7.462686567164179E-3</v>
      </c>
    </row>
    <row r="707" spans="1:18" x14ac:dyDescent="0.25">
      <c r="A707" s="135">
        <v>1018623</v>
      </c>
      <c r="B707" s="148" t="s">
        <v>1983</v>
      </c>
      <c r="C707" s="135">
        <v>1</v>
      </c>
      <c r="D707" s="135" t="s">
        <v>20</v>
      </c>
      <c r="E707" s="188" t="s">
        <v>20</v>
      </c>
      <c r="F707" s="135" t="s">
        <v>20</v>
      </c>
      <c r="G707" s="135" t="s">
        <v>20</v>
      </c>
      <c r="H707" s="135" t="s">
        <v>20</v>
      </c>
      <c r="I707" s="135" t="s">
        <v>20</v>
      </c>
      <c r="J707" s="136">
        <v>1.4</v>
      </c>
      <c r="K707" s="136">
        <v>0.9</v>
      </c>
      <c r="L707" s="136">
        <v>1.9</v>
      </c>
      <c r="M707" s="137" t="str">
        <f t="shared" si="11"/>
        <v>P</v>
      </c>
      <c r="N707" s="172" t="s">
        <v>10682</v>
      </c>
      <c r="O707" s="149" t="s">
        <v>1562</v>
      </c>
      <c r="P707" s="149" t="s">
        <v>9558</v>
      </c>
      <c r="Q707" s="150" t="s">
        <v>10106</v>
      </c>
      <c r="R707" s="189">
        <v>7.462686567164179E-3</v>
      </c>
    </row>
    <row r="708" spans="1:18" x14ac:dyDescent="0.25">
      <c r="A708" s="132">
        <v>1018624</v>
      </c>
      <c r="B708" s="145" t="s">
        <v>1984</v>
      </c>
      <c r="C708" s="132">
        <v>1</v>
      </c>
      <c r="D708" s="132" t="s">
        <v>20</v>
      </c>
      <c r="E708" s="186" t="s">
        <v>20</v>
      </c>
      <c r="F708" s="132" t="s">
        <v>20</v>
      </c>
      <c r="G708" s="132" t="s">
        <v>20</v>
      </c>
      <c r="H708" s="132" t="s">
        <v>20</v>
      </c>
      <c r="I708" s="132" t="s">
        <v>20</v>
      </c>
      <c r="J708" s="133">
        <v>1.4</v>
      </c>
      <c r="K708" s="133">
        <v>0.9</v>
      </c>
      <c r="L708" s="133">
        <v>1.9</v>
      </c>
      <c r="M708" s="134" t="str">
        <f t="shared" si="11"/>
        <v>P</v>
      </c>
      <c r="N708" s="171" t="s">
        <v>10682</v>
      </c>
      <c r="O708" s="146" t="s">
        <v>1562</v>
      </c>
      <c r="P708" s="146" t="s">
        <v>9558</v>
      </c>
      <c r="Q708" s="147" t="s">
        <v>10106</v>
      </c>
      <c r="R708" s="187">
        <v>7.462686567164179E-3</v>
      </c>
    </row>
    <row r="709" spans="1:18" x14ac:dyDescent="0.25">
      <c r="A709" s="135">
        <v>1018625</v>
      </c>
      <c r="B709" s="148" t="s">
        <v>1985</v>
      </c>
      <c r="C709" s="135">
        <v>1</v>
      </c>
      <c r="D709" s="135" t="s">
        <v>20</v>
      </c>
      <c r="E709" s="188" t="s">
        <v>20</v>
      </c>
      <c r="F709" s="135" t="s">
        <v>20</v>
      </c>
      <c r="G709" s="135" t="s">
        <v>20</v>
      </c>
      <c r="H709" s="135" t="s">
        <v>20</v>
      </c>
      <c r="I709" s="135" t="s">
        <v>20</v>
      </c>
      <c r="J709" s="136">
        <v>1.4</v>
      </c>
      <c r="K709" s="136">
        <v>0.9</v>
      </c>
      <c r="L709" s="136">
        <v>1.9</v>
      </c>
      <c r="M709" s="137" t="str">
        <f t="shared" si="11"/>
        <v>P</v>
      </c>
      <c r="N709" s="172" t="s">
        <v>10682</v>
      </c>
      <c r="O709" s="149" t="s">
        <v>1562</v>
      </c>
      <c r="P709" s="149" t="s">
        <v>9558</v>
      </c>
      <c r="Q709" s="150" t="s">
        <v>10519</v>
      </c>
      <c r="R709" s="189">
        <v>7.462686567164179E-3</v>
      </c>
    </row>
    <row r="710" spans="1:18" x14ac:dyDescent="0.25">
      <c r="A710" s="132">
        <v>1018626</v>
      </c>
      <c r="B710" s="145" t="s">
        <v>1986</v>
      </c>
      <c r="C710" s="132">
        <v>1</v>
      </c>
      <c r="D710" s="132" t="s">
        <v>20</v>
      </c>
      <c r="E710" s="186" t="s">
        <v>20</v>
      </c>
      <c r="F710" s="132" t="s">
        <v>20</v>
      </c>
      <c r="G710" s="132" t="s">
        <v>20</v>
      </c>
      <c r="H710" s="132" t="s">
        <v>20</v>
      </c>
      <c r="I710" s="132" t="s">
        <v>20</v>
      </c>
      <c r="J710" s="133">
        <v>1.4</v>
      </c>
      <c r="K710" s="133">
        <v>0.9</v>
      </c>
      <c r="L710" s="133">
        <v>1.9</v>
      </c>
      <c r="M710" s="134" t="str">
        <f t="shared" si="11"/>
        <v>P</v>
      </c>
      <c r="N710" s="171" t="s">
        <v>10682</v>
      </c>
      <c r="O710" s="146" t="s">
        <v>1562</v>
      </c>
      <c r="P710" s="146" t="s">
        <v>9558</v>
      </c>
      <c r="Q710" s="147" t="s">
        <v>10519</v>
      </c>
      <c r="R710" s="187">
        <v>7.462686567164179E-3</v>
      </c>
    </row>
    <row r="711" spans="1:18" x14ac:dyDescent="0.25">
      <c r="A711" s="135">
        <v>1018634</v>
      </c>
      <c r="B711" s="148" t="s">
        <v>1987</v>
      </c>
      <c r="C711" s="135">
        <v>1</v>
      </c>
      <c r="D711" s="135" t="s">
        <v>20</v>
      </c>
      <c r="E711" s="188" t="s">
        <v>20</v>
      </c>
      <c r="F711" s="135" t="s">
        <v>20</v>
      </c>
      <c r="G711" s="135" t="s">
        <v>20</v>
      </c>
      <c r="H711" s="135" t="s">
        <v>20</v>
      </c>
      <c r="I711" s="135" t="s">
        <v>20</v>
      </c>
      <c r="J711" s="136">
        <v>1.4</v>
      </c>
      <c r="K711" s="136">
        <v>0.9</v>
      </c>
      <c r="L711" s="136">
        <v>1.9</v>
      </c>
      <c r="M711" s="137" t="str">
        <f t="shared" si="11"/>
        <v>P</v>
      </c>
      <c r="N711" s="172" t="s">
        <v>10682</v>
      </c>
      <c r="O711" s="149" t="s">
        <v>1562</v>
      </c>
      <c r="P711" s="149" t="s">
        <v>9558</v>
      </c>
      <c r="Q711" s="150" t="s">
        <v>10519</v>
      </c>
      <c r="R711" s="189">
        <v>7.462686567164179E-3</v>
      </c>
    </row>
    <row r="712" spans="1:18" x14ac:dyDescent="0.25">
      <c r="A712" s="132">
        <v>1018635</v>
      </c>
      <c r="B712" s="145" t="s">
        <v>1988</v>
      </c>
      <c r="C712" s="132">
        <v>1</v>
      </c>
      <c r="D712" s="132" t="s">
        <v>20</v>
      </c>
      <c r="E712" s="186" t="s">
        <v>20</v>
      </c>
      <c r="F712" s="132" t="s">
        <v>20</v>
      </c>
      <c r="G712" s="132" t="s">
        <v>20</v>
      </c>
      <c r="H712" s="132" t="s">
        <v>20</v>
      </c>
      <c r="I712" s="132" t="s">
        <v>20</v>
      </c>
      <c r="J712" s="133">
        <v>1.4</v>
      </c>
      <c r="K712" s="133">
        <v>0.9</v>
      </c>
      <c r="L712" s="133">
        <v>1.9</v>
      </c>
      <c r="M712" s="134" t="str">
        <f t="shared" si="11"/>
        <v>P</v>
      </c>
      <c r="N712" s="173" t="s">
        <v>10682</v>
      </c>
      <c r="O712" s="146" t="s">
        <v>1562</v>
      </c>
      <c r="P712" s="146" t="s">
        <v>9558</v>
      </c>
      <c r="Q712" s="147" t="s">
        <v>10519</v>
      </c>
      <c r="R712" s="187">
        <v>7.462686567164179E-3</v>
      </c>
    </row>
    <row r="713" spans="1:18" x14ac:dyDescent="0.25">
      <c r="A713" s="135">
        <v>1018637</v>
      </c>
      <c r="B713" s="148" t="s">
        <v>1989</v>
      </c>
      <c r="C713" s="135">
        <v>6</v>
      </c>
      <c r="D713" s="135" t="s">
        <v>20</v>
      </c>
      <c r="E713" s="188" t="s">
        <v>20</v>
      </c>
      <c r="F713" s="135" t="s">
        <v>20</v>
      </c>
      <c r="G713" s="135" t="s">
        <v>20</v>
      </c>
      <c r="H713" s="135" t="s">
        <v>20</v>
      </c>
      <c r="I713" s="135" t="s">
        <v>20</v>
      </c>
      <c r="J713" s="136">
        <v>2.2999999999999998</v>
      </c>
      <c r="K713" s="136">
        <v>1.5</v>
      </c>
      <c r="L713" s="136">
        <v>0.3</v>
      </c>
      <c r="M713" s="137" t="str">
        <f t="shared" si="11"/>
        <v>P</v>
      </c>
      <c r="N713" s="174" t="s">
        <v>10682</v>
      </c>
      <c r="O713" s="149" t="s">
        <v>1500</v>
      </c>
      <c r="P713" s="149" t="s">
        <v>9455</v>
      </c>
      <c r="Q713" s="150" t="s">
        <v>10519</v>
      </c>
      <c r="R713" s="189">
        <v>2.9999999999999996</v>
      </c>
    </row>
    <row r="714" spans="1:18" x14ac:dyDescent="0.25">
      <c r="A714" s="132">
        <v>1018638</v>
      </c>
      <c r="B714" s="145" t="s">
        <v>9633</v>
      </c>
      <c r="C714" s="132">
        <v>6</v>
      </c>
      <c r="D714" s="132">
        <v>185</v>
      </c>
      <c r="E714" s="186" t="s">
        <v>21</v>
      </c>
      <c r="F714" s="132">
        <v>259</v>
      </c>
      <c r="G714" s="132" t="s">
        <v>20</v>
      </c>
      <c r="H714" s="132" t="s">
        <v>20</v>
      </c>
      <c r="I714" s="132" t="s">
        <v>20</v>
      </c>
      <c r="J714" s="133">
        <v>1.95</v>
      </c>
      <c r="K714" s="133">
        <v>1.57</v>
      </c>
      <c r="L714" s="133">
        <v>2.08</v>
      </c>
      <c r="M714" s="134" t="str">
        <f t="shared" si="11"/>
        <v>P</v>
      </c>
      <c r="N714" s="173" t="s">
        <v>10681</v>
      </c>
      <c r="O714" s="146" t="s">
        <v>1506</v>
      </c>
      <c r="P714" s="146" t="s">
        <v>9435</v>
      </c>
      <c r="Q714" s="147" t="s">
        <v>10519</v>
      </c>
      <c r="R714" s="187">
        <v>27.18</v>
      </c>
    </row>
    <row r="715" spans="1:18" x14ac:dyDescent="0.25">
      <c r="A715" s="135">
        <v>1018639</v>
      </c>
      <c r="B715" s="148" t="s">
        <v>9634</v>
      </c>
      <c r="C715" s="135">
        <v>6</v>
      </c>
      <c r="D715" s="135">
        <v>120</v>
      </c>
      <c r="E715" s="188" t="s">
        <v>21</v>
      </c>
      <c r="F715" s="135">
        <v>160</v>
      </c>
      <c r="G715" s="135" t="s">
        <v>20</v>
      </c>
      <c r="H715" s="135" t="s">
        <v>20</v>
      </c>
      <c r="I715" s="135" t="s">
        <v>20</v>
      </c>
      <c r="J715" s="136">
        <v>3.02</v>
      </c>
      <c r="K715" s="136">
        <v>1.92</v>
      </c>
      <c r="L715" s="136">
        <v>1.85</v>
      </c>
      <c r="M715" s="137" t="str">
        <f t="shared" si="11"/>
        <v>P</v>
      </c>
      <c r="N715" s="174" t="s">
        <v>10681</v>
      </c>
      <c r="O715" s="149" t="s">
        <v>1506</v>
      </c>
      <c r="P715" s="149" t="s">
        <v>9435</v>
      </c>
      <c r="Q715" s="150" t="s">
        <v>10519</v>
      </c>
      <c r="R715" s="189">
        <v>35.46</v>
      </c>
    </row>
    <row r="716" spans="1:18" x14ac:dyDescent="0.25">
      <c r="A716" s="132">
        <v>1018640</v>
      </c>
      <c r="B716" s="145" t="s">
        <v>9635</v>
      </c>
      <c r="C716" s="132">
        <v>6</v>
      </c>
      <c r="D716" s="132">
        <v>84</v>
      </c>
      <c r="E716" s="186" t="s">
        <v>21</v>
      </c>
      <c r="F716" s="132">
        <v>112</v>
      </c>
      <c r="G716" s="132" t="s">
        <v>20</v>
      </c>
      <c r="H716" s="132" t="s">
        <v>20</v>
      </c>
      <c r="I716" s="132" t="s">
        <v>20</v>
      </c>
      <c r="J716" s="133">
        <v>4.16</v>
      </c>
      <c r="K716" s="133">
        <v>1.7</v>
      </c>
      <c r="L716" s="133">
        <v>1.9</v>
      </c>
      <c r="M716" s="134" t="str">
        <f t="shared" si="11"/>
        <v>P</v>
      </c>
      <c r="N716" s="173" t="s">
        <v>10681</v>
      </c>
      <c r="O716" s="146" t="s">
        <v>1506</v>
      </c>
      <c r="P716" s="146" t="s">
        <v>9435</v>
      </c>
      <c r="Q716" s="147" t="s">
        <v>10519</v>
      </c>
      <c r="R716" s="187">
        <v>27.48</v>
      </c>
    </row>
    <row r="717" spans="1:18" x14ac:dyDescent="0.25">
      <c r="A717" s="135">
        <v>1018660</v>
      </c>
      <c r="B717" s="148" t="s">
        <v>9636</v>
      </c>
      <c r="C717" s="135">
        <v>6</v>
      </c>
      <c r="D717" s="135">
        <v>270</v>
      </c>
      <c r="E717" s="188" t="s">
        <v>21</v>
      </c>
      <c r="F717" s="135">
        <v>360</v>
      </c>
      <c r="G717" s="135" t="s">
        <v>20</v>
      </c>
      <c r="H717" s="135" t="s">
        <v>20</v>
      </c>
      <c r="I717" s="135" t="s">
        <v>20</v>
      </c>
      <c r="J717" s="136">
        <v>1.75</v>
      </c>
      <c r="K717" s="136">
        <v>1.45</v>
      </c>
      <c r="L717" s="136">
        <v>1.85</v>
      </c>
      <c r="M717" s="137" t="str">
        <f t="shared" si="11"/>
        <v>P</v>
      </c>
      <c r="N717" s="174" t="s">
        <v>10681</v>
      </c>
      <c r="O717" s="149" t="s">
        <v>1506</v>
      </c>
      <c r="P717" s="149" t="s">
        <v>9435</v>
      </c>
      <c r="Q717" s="150" t="s">
        <v>10106</v>
      </c>
      <c r="R717" s="189">
        <v>12.18</v>
      </c>
    </row>
    <row r="718" spans="1:18" x14ac:dyDescent="0.25">
      <c r="A718" s="132">
        <v>1018661</v>
      </c>
      <c r="B718" s="145" t="s">
        <v>9637</v>
      </c>
      <c r="C718" s="132">
        <v>6</v>
      </c>
      <c r="D718" s="132">
        <v>270</v>
      </c>
      <c r="E718" s="186" t="s">
        <v>21</v>
      </c>
      <c r="F718" s="132">
        <v>360</v>
      </c>
      <c r="G718" s="132" t="s">
        <v>20</v>
      </c>
      <c r="H718" s="132" t="s">
        <v>20</v>
      </c>
      <c r="I718" s="132" t="s">
        <v>20</v>
      </c>
      <c r="J718" s="133">
        <v>1.75</v>
      </c>
      <c r="K718" s="133">
        <v>1.45</v>
      </c>
      <c r="L718" s="133">
        <v>1.85</v>
      </c>
      <c r="M718" s="134" t="str">
        <f t="shared" si="11"/>
        <v>P</v>
      </c>
      <c r="N718" s="173" t="s">
        <v>10681</v>
      </c>
      <c r="O718" s="146" t="s">
        <v>1506</v>
      </c>
      <c r="P718" s="146" t="s">
        <v>9435</v>
      </c>
      <c r="Q718" s="147" t="s">
        <v>10106</v>
      </c>
      <c r="R718" s="187">
        <v>13.14</v>
      </c>
    </row>
    <row r="719" spans="1:18" x14ac:dyDescent="0.25">
      <c r="A719" s="135">
        <v>1018665</v>
      </c>
      <c r="B719" s="148" t="s">
        <v>9638</v>
      </c>
      <c r="C719" s="135">
        <v>6</v>
      </c>
      <c r="D719" s="135">
        <v>270</v>
      </c>
      <c r="E719" s="188" t="s">
        <v>21</v>
      </c>
      <c r="F719" s="135">
        <v>360</v>
      </c>
      <c r="G719" s="135" t="s">
        <v>20</v>
      </c>
      <c r="H719" s="135" t="s">
        <v>20</v>
      </c>
      <c r="I719" s="135" t="s">
        <v>20</v>
      </c>
      <c r="J719" s="136">
        <v>1.75</v>
      </c>
      <c r="K719" s="136">
        <v>1.45</v>
      </c>
      <c r="L719" s="136">
        <v>1.85</v>
      </c>
      <c r="M719" s="137" t="str">
        <f t="shared" si="11"/>
        <v>P</v>
      </c>
      <c r="N719" s="174" t="s">
        <v>10681</v>
      </c>
      <c r="O719" s="149" t="s">
        <v>1506</v>
      </c>
      <c r="P719" s="149" t="s">
        <v>9435</v>
      </c>
      <c r="Q719" s="150" t="s">
        <v>10106</v>
      </c>
      <c r="R719" s="189">
        <v>12.84</v>
      </c>
    </row>
    <row r="720" spans="1:18" x14ac:dyDescent="0.25">
      <c r="A720" s="132">
        <v>1018684</v>
      </c>
      <c r="B720" s="145" t="s">
        <v>9639</v>
      </c>
      <c r="C720" s="132">
        <v>6</v>
      </c>
      <c r="D720" s="132">
        <v>154</v>
      </c>
      <c r="E720" s="186" t="s">
        <v>21</v>
      </c>
      <c r="F720" s="132">
        <v>242</v>
      </c>
      <c r="G720" s="132" t="s">
        <v>20</v>
      </c>
      <c r="H720" s="132" t="s">
        <v>20</v>
      </c>
      <c r="I720" s="132" t="s">
        <v>20</v>
      </c>
      <c r="J720" s="133">
        <v>3.44</v>
      </c>
      <c r="K720" s="133">
        <v>1.42</v>
      </c>
      <c r="L720" s="133">
        <v>1.36</v>
      </c>
      <c r="M720" s="134" t="str">
        <f t="shared" si="11"/>
        <v>P</v>
      </c>
      <c r="N720" s="171" t="s">
        <v>10681</v>
      </c>
      <c r="O720" s="146" t="s">
        <v>1555</v>
      </c>
      <c r="P720" s="146" t="s">
        <v>9448</v>
      </c>
      <c r="Q720" s="147" t="s">
        <v>10519</v>
      </c>
      <c r="R720" s="187">
        <v>21.06</v>
      </c>
    </row>
    <row r="721" spans="1:18" x14ac:dyDescent="0.25">
      <c r="A721" s="135">
        <v>1018691</v>
      </c>
      <c r="B721" s="148" t="s">
        <v>10127</v>
      </c>
      <c r="C721" s="135">
        <v>4</v>
      </c>
      <c r="D721" s="135">
        <v>63</v>
      </c>
      <c r="E721" s="188" t="s">
        <v>21</v>
      </c>
      <c r="F721" s="135">
        <v>90</v>
      </c>
      <c r="G721" s="135" t="s">
        <v>20</v>
      </c>
      <c r="H721" s="135" t="s">
        <v>20</v>
      </c>
      <c r="I721" s="135" t="s">
        <v>20</v>
      </c>
      <c r="J721" s="136">
        <v>4.4400000000000004</v>
      </c>
      <c r="K721" s="136">
        <v>2.72</v>
      </c>
      <c r="L721" s="136">
        <v>1.54</v>
      </c>
      <c r="M721" s="137" t="str">
        <f t="shared" si="11"/>
        <v>P</v>
      </c>
      <c r="N721" s="172" t="s">
        <v>10681</v>
      </c>
      <c r="O721" s="149" t="s">
        <v>1506</v>
      </c>
      <c r="P721" s="149" t="s">
        <v>9435</v>
      </c>
      <c r="Q721" s="150" t="s">
        <v>10106</v>
      </c>
      <c r="R721" s="189">
        <v>21.88</v>
      </c>
    </row>
    <row r="722" spans="1:18" x14ac:dyDescent="0.25">
      <c r="A722" s="132">
        <v>1018702</v>
      </c>
      <c r="B722" s="145" t="s">
        <v>994</v>
      </c>
      <c r="C722" s="132">
        <v>3</v>
      </c>
      <c r="D722" s="132">
        <v>360</v>
      </c>
      <c r="E722" s="186" t="s">
        <v>21</v>
      </c>
      <c r="F722" s="132">
        <v>480</v>
      </c>
      <c r="G722" s="132">
        <v>32</v>
      </c>
      <c r="H722" s="132">
        <v>40</v>
      </c>
      <c r="I722" s="132">
        <v>1</v>
      </c>
      <c r="J722" s="133">
        <v>2.02</v>
      </c>
      <c r="K722" s="133">
        <v>1.72</v>
      </c>
      <c r="L722" s="133">
        <v>0.64</v>
      </c>
      <c r="M722" s="134" t="str">
        <f t="shared" si="11"/>
        <v>P</v>
      </c>
      <c r="N722" s="171" t="s">
        <v>10682</v>
      </c>
      <c r="O722" s="146" t="s">
        <v>1587</v>
      </c>
      <c r="P722" s="146" t="s">
        <v>9421</v>
      </c>
      <c r="Q722" s="147" t="s">
        <v>10519</v>
      </c>
      <c r="R722" s="187">
        <v>4.26</v>
      </c>
    </row>
    <row r="723" spans="1:18" x14ac:dyDescent="0.25">
      <c r="A723" s="135">
        <v>1018705</v>
      </c>
      <c r="B723" s="148" t="s">
        <v>1990</v>
      </c>
      <c r="C723" s="135">
        <v>1</v>
      </c>
      <c r="D723" s="135">
        <v>1008</v>
      </c>
      <c r="E723" s="188" t="s">
        <v>21</v>
      </c>
      <c r="F723" s="135">
        <v>1062</v>
      </c>
      <c r="G723" s="135">
        <v>30</v>
      </c>
      <c r="H723" s="135">
        <v>30</v>
      </c>
      <c r="I723" s="135">
        <v>2</v>
      </c>
      <c r="J723" s="136">
        <v>1.7</v>
      </c>
      <c r="K723" s="136">
        <v>0.99</v>
      </c>
      <c r="L723" s="136">
        <v>0.79</v>
      </c>
      <c r="M723" s="137" t="str">
        <f t="shared" si="11"/>
        <v>P</v>
      </c>
      <c r="N723" s="172" t="s">
        <v>10682</v>
      </c>
      <c r="O723" s="149" t="s">
        <v>1506</v>
      </c>
      <c r="P723" s="149" t="s">
        <v>9401</v>
      </c>
      <c r="Q723" s="150" t="s">
        <v>10519</v>
      </c>
      <c r="R723" s="189">
        <v>2.02</v>
      </c>
    </row>
    <row r="724" spans="1:18" x14ac:dyDescent="0.25">
      <c r="A724" s="132">
        <v>1018712</v>
      </c>
      <c r="B724" s="145" t="s">
        <v>1991</v>
      </c>
      <c r="C724" s="132">
        <v>6</v>
      </c>
      <c r="D724" s="132" t="s">
        <v>20</v>
      </c>
      <c r="E724" s="186" t="s">
        <v>20</v>
      </c>
      <c r="F724" s="132" t="s">
        <v>20</v>
      </c>
      <c r="G724" s="132" t="s">
        <v>20</v>
      </c>
      <c r="H724" s="132" t="s">
        <v>20</v>
      </c>
      <c r="I724" s="132" t="s">
        <v>20</v>
      </c>
      <c r="J724" s="133">
        <v>2.2799999999999998</v>
      </c>
      <c r="K724" s="133">
        <v>1.26</v>
      </c>
      <c r="L724" s="133">
        <v>0.1</v>
      </c>
      <c r="M724" s="134" t="str">
        <f t="shared" si="11"/>
        <v>P</v>
      </c>
      <c r="N724" s="173" t="s">
        <v>10682</v>
      </c>
      <c r="O724" s="146" t="s">
        <v>3809</v>
      </c>
      <c r="P724" s="146" t="s">
        <v>9437</v>
      </c>
      <c r="Q724" s="147" t="s">
        <v>10519</v>
      </c>
      <c r="R724" s="187">
        <v>0.74</v>
      </c>
    </row>
    <row r="725" spans="1:18" x14ac:dyDescent="0.25">
      <c r="A725" s="135">
        <v>1018715</v>
      </c>
      <c r="B725" s="148" t="s">
        <v>1992</v>
      </c>
      <c r="C725" s="135">
        <v>6</v>
      </c>
      <c r="D725" s="135" t="s">
        <v>20</v>
      </c>
      <c r="E725" s="188" t="s">
        <v>20</v>
      </c>
      <c r="F725" s="135" t="s">
        <v>20</v>
      </c>
      <c r="G725" s="135" t="s">
        <v>20</v>
      </c>
      <c r="H725" s="135" t="s">
        <v>20</v>
      </c>
      <c r="I725" s="135" t="s">
        <v>20</v>
      </c>
      <c r="J725" s="136">
        <v>2.2799999999999998</v>
      </c>
      <c r="K725" s="136">
        <v>1.26</v>
      </c>
      <c r="L725" s="136">
        <v>0.1</v>
      </c>
      <c r="M725" s="137" t="str">
        <f t="shared" si="11"/>
        <v>P</v>
      </c>
      <c r="N725" s="174" t="s">
        <v>10682</v>
      </c>
      <c r="O725" s="149" t="s">
        <v>3809</v>
      </c>
      <c r="P725" s="149" t="s">
        <v>9437</v>
      </c>
      <c r="Q725" s="150" t="s">
        <v>10519</v>
      </c>
      <c r="R725" s="189">
        <v>0.74</v>
      </c>
    </row>
    <row r="726" spans="1:18" x14ac:dyDescent="0.25">
      <c r="A726" s="132">
        <v>1018720</v>
      </c>
      <c r="B726" s="145" t="s">
        <v>9640</v>
      </c>
      <c r="C726" s="132">
        <v>4</v>
      </c>
      <c r="D726" s="132">
        <v>63</v>
      </c>
      <c r="E726" s="186" t="s">
        <v>20</v>
      </c>
      <c r="F726" s="132" t="s">
        <v>20</v>
      </c>
      <c r="G726" s="132" t="s">
        <v>20</v>
      </c>
      <c r="H726" s="132" t="s">
        <v>20</v>
      </c>
      <c r="I726" s="132" t="s">
        <v>20</v>
      </c>
      <c r="J726" s="133">
        <v>4.4400000000000004</v>
      </c>
      <c r="K726" s="133">
        <v>2.76</v>
      </c>
      <c r="L726" s="133">
        <v>1.51</v>
      </c>
      <c r="M726" s="134" t="str">
        <f t="shared" si="11"/>
        <v>P</v>
      </c>
      <c r="N726" s="173" t="s">
        <v>10681</v>
      </c>
      <c r="O726" s="146" t="s">
        <v>1506</v>
      </c>
      <c r="P726" s="146" t="s">
        <v>9435</v>
      </c>
      <c r="Q726" s="147" t="s">
        <v>10106</v>
      </c>
      <c r="R726" s="187">
        <v>21.88</v>
      </c>
    </row>
    <row r="727" spans="1:18" x14ac:dyDescent="0.25">
      <c r="A727" s="135">
        <v>1018721</v>
      </c>
      <c r="B727" s="148" t="s">
        <v>9641</v>
      </c>
      <c r="C727" s="135">
        <v>4</v>
      </c>
      <c r="D727" s="135">
        <v>63</v>
      </c>
      <c r="E727" s="188" t="s">
        <v>21</v>
      </c>
      <c r="F727" s="135">
        <v>90</v>
      </c>
      <c r="G727" s="135" t="s">
        <v>20</v>
      </c>
      <c r="H727" s="135" t="s">
        <v>20</v>
      </c>
      <c r="I727" s="135" t="s">
        <v>20</v>
      </c>
      <c r="J727" s="136">
        <v>4.4000000000000004</v>
      </c>
      <c r="K727" s="136">
        <v>2.72</v>
      </c>
      <c r="L727" s="136">
        <v>1.6</v>
      </c>
      <c r="M727" s="137" t="str">
        <f t="shared" si="11"/>
        <v>P</v>
      </c>
      <c r="N727" s="174" t="s">
        <v>10681</v>
      </c>
      <c r="O727" s="149" t="s">
        <v>1506</v>
      </c>
      <c r="P727" s="149" t="s">
        <v>9435</v>
      </c>
      <c r="Q727" s="150" t="s">
        <v>10106</v>
      </c>
      <c r="R727" s="189">
        <v>22.4</v>
      </c>
    </row>
    <row r="728" spans="1:18" x14ac:dyDescent="0.25">
      <c r="A728" s="132">
        <v>1018763</v>
      </c>
      <c r="B728" s="145" t="s">
        <v>9642</v>
      </c>
      <c r="C728" s="132">
        <v>4</v>
      </c>
      <c r="D728" s="132">
        <v>63</v>
      </c>
      <c r="E728" s="186" t="s">
        <v>20</v>
      </c>
      <c r="F728" s="132" t="s">
        <v>20</v>
      </c>
      <c r="G728" s="132" t="s">
        <v>20</v>
      </c>
      <c r="H728" s="132" t="s">
        <v>20</v>
      </c>
      <c r="I728" s="132" t="s">
        <v>20</v>
      </c>
      <c r="J728" s="133">
        <v>4.4000000000000004</v>
      </c>
      <c r="K728" s="133">
        <v>2.72</v>
      </c>
      <c r="L728" s="133">
        <v>1.6</v>
      </c>
      <c r="M728" s="134" t="str">
        <f t="shared" si="11"/>
        <v>P</v>
      </c>
      <c r="N728" s="173" t="s">
        <v>10681</v>
      </c>
      <c r="O728" s="146" t="s">
        <v>1506</v>
      </c>
      <c r="P728" s="146" t="s">
        <v>9435</v>
      </c>
      <c r="Q728" s="147" t="s">
        <v>10106</v>
      </c>
      <c r="R728" s="187">
        <v>22.2</v>
      </c>
    </row>
    <row r="729" spans="1:18" x14ac:dyDescent="0.25">
      <c r="A729" s="135">
        <v>1018781</v>
      </c>
      <c r="B729" s="148" t="s">
        <v>583</v>
      </c>
      <c r="C729" s="135">
        <v>6</v>
      </c>
      <c r="D729" s="135" t="s">
        <v>20</v>
      </c>
      <c r="E729" s="188" t="s">
        <v>21</v>
      </c>
      <c r="F729" s="135" t="s">
        <v>20</v>
      </c>
      <c r="G729" s="135" t="s">
        <v>20</v>
      </c>
      <c r="H729" s="135">
        <v>40</v>
      </c>
      <c r="I729" s="135">
        <v>2</v>
      </c>
      <c r="J729" s="136">
        <v>1.2</v>
      </c>
      <c r="K729" s="136">
        <v>0.81</v>
      </c>
      <c r="L729" s="136">
        <v>1.28</v>
      </c>
      <c r="M729" s="137" t="str">
        <f t="shared" si="11"/>
        <v>P</v>
      </c>
      <c r="N729" s="172" t="s">
        <v>10681</v>
      </c>
      <c r="O729" s="149" t="s">
        <v>1506</v>
      </c>
      <c r="P729" s="149" t="s">
        <v>10455</v>
      </c>
      <c r="Q729" s="150" t="s">
        <v>10519</v>
      </c>
      <c r="R729" s="189">
        <v>6.24</v>
      </c>
    </row>
    <row r="730" spans="1:18" x14ac:dyDescent="0.25">
      <c r="A730" s="132">
        <v>1018782</v>
      </c>
      <c r="B730" s="145" t="s">
        <v>584</v>
      </c>
      <c r="C730" s="132">
        <v>6</v>
      </c>
      <c r="D730" s="132" t="s">
        <v>20</v>
      </c>
      <c r="E730" s="186" t="s">
        <v>21</v>
      </c>
      <c r="F730" s="132">
        <v>1416</v>
      </c>
      <c r="G730" s="132" t="s">
        <v>20</v>
      </c>
      <c r="H730" s="132" t="s">
        <v>20</v>
      </c>
      <c r="I730" s="132" t="s">
        <v>20</v>
      </c>
      <c r="J730" s="133">
        <v>1.2</v>
      </c>
      <c r="K730" s="133">
        <v>0.81</v>
      </c>
      <c r="L730" s="133">
        <v>1.28</v>
      </c>
      <c r="M730" s="134" t="str">
        <f t="shared" si="11"/>
        <v>P</v>
      </c>
      <c r="N730" s="173" t="s">
        <v>10681</v>
      </c>
      <c r="O730" s="146" t="s">
        <v>1506</v>
      </c>
      <c r="P730" s="146" t="s">
        <v>10455</v>
      </c>
      <c r="Q730" s="147" t="s">
        <v>10519</v>
      </c>
      <c r="R730" s="187">
        <v>7.02</v>
      </c>
    </row>
    <row r="731" spans="1:18" x14ac:dyDescent="0.25">
      <c r="A731" s="135">
        <v>1018792</v>
      </c>
      <c r="B731" s="148" t="s">
        <v>995</v>
      </c>
      <c r="C731" s="135">
        <v>3</v>
      </c>
      <c r="D731" s="135">
        <v>324</v>
      </c>
      <c r="E731" s="188">
        <v>10</v>
      </c>
      <c r="F731" s="135">
        <v>540</v>
      </c>
      <c r="G731" s="135">
        <v>20</v>
      </c>
      <c r="H731" s="135" t="s">
        <v>21</v>
      </c>
      <c r="I731" s="135">
        <v>2</v>
      </c>
      <c r="J731" s="136">
        <v>2.04</v>
      </c>
      <c r="K731" s="136">
        <v>1.1200000000000001</v>
      </c>
      <c r="L731" s="136">
        <v>0.86</v>
      </c>
      <c r="M731" s="137" t="str">
        <f t="shared" si="11"/>
        <v>P</v>
      </c>
      <c r="N731" s="174" t="s">
        <v>10682</v>
      </c>
      <c r="O731" s="149" t="s">
        <v>1587</v>
      </c>
      <c r="P731" s="149" t="s">
        <v>9421</v>
      </c>
      <c r="Q731" s="150" t="s">
        <v>10519</v>
      </c>
      <c r="R731" s="189">
        <v>3.51</v>
      </c>
    </row>
    <row r="732" spans="1:18" x14ac:dyDescent="0.25">
      <c r="A732" s="132">
        <v>1018834</v>
      </c>
      <c r="B732" s="145" t="s">
        <v>9644</v>
      </c>
      <c r="C732" s="132">
        <v>4</v>
      </c>
      <c r="D732" s="132">
        <v>96</v>
      </c>
      <c r="E732" s="186" t="s">
        <v>21</v>
      </c>
      <c r="F732" s="132">
        <v>120</v>
      </c>
      <c r="G732" s="132" t="s">
        <v>20</v>
      </c>
      <c r="H732" s="132">
        <v>5</v>
      </c>
      <c r="I732" s="132">
        <v>1</v>
      </c>
      <c r="J732" s="133">
        <v>3.1</v>
      </c>
      <c r="K732" s="133">
        <v>3</v>
      </c>
      <c r="L732" s="133">
        <v>1.42</v>
      </c>
      <c r="M732" s="134" t="str">
        <f t="shared" si="11"/>
        <v>P</v>
      </c>
      <c r="N732" s="173" t="s">
        <v>10681</v>
      </c>
      <c r="O732" s="146" t="s">
        <v>1506</v>
      </c>
      <c r="P732" s="146" t="s">
        <v>9435</v>
      </c>
      <c r="Q732" s="147" t="s">
        <v>10519</v>
      </c>
      <c r="R732" s="187">
        <v>16.12</v>
      </c>
    </row>
    <row r="733" spans="1:18" x14ac:dyDescent="0.25">
      <c r="A733" s="135">
        <v>1018835</v>
      </c>
      <c r="B733" s="148" t="s">
        <v>9645</v>
      </c>
      <c r="C733" s="135">
        <v>6</v>
      </c>
      <c r="D733" s="135">
        <v>48</v>
      </c>
      <c r="E733" s="188" t="s">
        <v>21</v>
      </c>
      <c r="F733" s="135" t="s">
        <v>20</v>
      </c>
      <c r="G733" s="135" t="s">
        <v>20</v>
      </c>
      <c r="H733" s="135" t="s">
        <v>20</v>
      </c>
      <c r="I733" s="135" t="s">
        <v>20</v>
      </c>
      <c r="J733" s="136">
        <v>3.1</v>
      </c>
      <c r="K733" s="136">
        <v>2.75</v>
      </c>
      <c r="L733" s="136">
        <v>2.5</v>
      </c>
      <c r="M733" s="137" t="str">
        <f t="shared" si="11"/>
        <v>P</v>
      </c>
      <c r="N733" s="172" t="s">
        <v>10681</v>
      </c>
      <c r="O733" s="149" t="s">
        <v>1506</v>
      </c>
      <c r="P733" s="149" t="s">
        <v>9435</v>
      </c>
      <c r="Q733" s="150" t="s">
        <v>10519</v>
      </c>
      <c r="R733" s="189">
        <v>22.259999999999998</v>
      </c>
    </row>
    <row r="734" spans="1:18" x14ac:dyDescent="0.25">
      <c r="A734" s="132">
        <v>1018884</v>
      </c>
      <c r="B734" s="145" t="s">
        <v>9646</v>
      </c>
      <c r="C734" s="132">
        <v>6</v>
      </c>
      <c r="D734" s="132">
        <v>90</v>
      </c>
      <c r="E734" s="186" t="s">
        <v>21</v>
      </c>
      <c r="F734" s="132">
        <v>126</v>
      </c>
      <c r="G734" s="132" t="s">
        <v>20</v>
      </c>
      <c r="H734" s="132" t="s">
        <v>20</v>
      </c>
      <c r="I734" s="132" t="s">
        <v>20</v>
      </c>
      <c r="J734" s="133">
        <v>3.84</v>
      </c>
      <c r="K734" s="133">
        <v>1.55</v>
      </c>
      <c r="L734" s="133">
        <v>2</v>
      </c>
      <c r="M734" s="134" t="str">
        <f t="shared" si="11"/>
        <v>P</v>
      </c>
      <c r="N734" s="171" t="s">
        <v>10681</v>
      </c>
      <c r="O734" s="146" t="s">
        <v>1506</v>
      </c>
      <c r="P734" s="146" t="s">
        <v>9435</v>
      </c>
      <c r="Q734" s="147" t="s">
        <v>10519</v>
      </c>
      <c r="R734" s="187">
        <v>16.98</v>
      </c>
    </row>
    <row r="735" spans="1:18" x14ac:dyDescent="0.25">
      <c r="A735" s="135">
        <v>1018926</v>
      </c>
      <c r="B735" s="148" t="s">
        <v>1993</v>
      </c>
      <c r="C735" s="135">
        <v>1</v>
      </c>
      <c r="D735" s="135" t="s">
        <v>20</v>
      </c>
      <c r="E735" s="188" t="s">
        <v>20</v>
      </c>
      <c r="F735" s="135" t="s">
        <v>20</v>
      </c>
      <c r="G735" s="135" t="s">
        <v>20</v>
      </c>
      <c r="H735" s="135" t="s">
        <v>20</v>
      </c>
      <c r="I735" s="135" t="s">
        <v>20</v>
      </c>
      <c r="J735" s="136">
        <v>1.4</v>
      </c>
      <c r="K735" s="136">
        <v>0.9</v>
      </c>
      <c r="L735" s="136">
        <v>1.9</v>
      </c>
      <c r="M735" s="137" t="str">
        <f t="shared" si="11"/>
        <v>P</v>
      </c>
      <c r="N735" s="172" t="s">
        <v>10682</v>
      </c>
      <c r="O735" s="149" t="s">
        <v>1562</v>
      </c>
      <c r="P735" s="149" t="s">
        <v>9558</v>
      </c>
      <c r="Q735" s="150" t="s">
        <v>10106</v>
      </c>
      <c r="R735" s="189">
        <v>7.462686567164179E-3</v>
      </c>
    </row>
    <row r="736" spans="1:18" x14ac:dyDescent="0.25">
      <c r="A736" s="132">
        <v>1018939</v>
      </c>
      <c r="B736" s="145" t="s">
        <v>9647</v>
      </c>
      <c r="C736" s="132">
        <v>6</v>
      </c>
      <c r="D736" s="132">
        <v>120</v>
      </c>
      <c r="E736" s="186" t="s">
        <v>21</v>
      </c>
      <c r="F736" s="132">
        <v>160</v>
      </c>
      <c r="G736" s="132" t="s">
        <v>20</v>
      </c>
      <c r="H736" s="132">
        <v>5</v>
      </c>
      <c r="I736" s="132">
        <v>1</v>
      </c>
      <c r="J736" s="133">
        <v>3</v>
      </c>
      <c r="K736" s="133">
        <v>1.88</v>
      </c>
      <c r="L736" s="133">
        <v>1.8</v>
      </c>
      <c r="M736" s="134" t="str">
        <f t="shared" si="11"/>
        <v>P</v>
      </c>
      <c r="N736" s="173" t="s">
        <v>10682</v>
      </c>
      <c r="O736" s="146" t="s">
        <v>1500</v>
      </c>
      <c r="P736" s="146" t="s">
        <v>9456</v>
      </c>
      <c r="Q736" s="147" t="s">
        <v>10519</v>
      </c>
      <c r="R736" s="187">
        <v>8.58</v>
      </c>
    </row>
    <row r="737" spans="1:18" x14ac:dyDescent="0.25">
      <c r="A737" s="135">
        <v>1018940</v>
      </c>
      <c r="B737" s="148" t="s">
        <v>9648</v>
      </c>
      <c r="C737" s="135">
        <v>30</v>
      </c>
      <c r="D737" s="135" t="s">
        <v>20</v>
      </c>
      <c r="E737" s="188">
        <v>8</v>
      </c>
      <c r="F737" s="135" t="s">
        <v>20</v>
      </c>
      <c r="G737" s="135" t="s">
        <v>20</v>
      </c>
      <c r="H737" s="135" t="s">
        <v>20</v>
      </c>
      <c r="I737" s="135" t="s">
        <v>20</v>
      </c>
      <c r="J737" s="136">
        <v>1.4</v>
      </c>
      <c r="K737" s="136">
        <v>1.05</v>
      </c>
      <c r="L737" s="136">
        <v>0.3</v>
      </c>
      <c r="M737" s="137" t="str">
        <f t="shared" si="11"/>
        <v>P</v>
      </c>
      <c r="N737" s="174" t="s">
        <v>10682</v>
      </c>
      <c r="O737" s="149" t="s">
        <v>1497</v>
      </c>
      <c r="P737" s="149" t="s">
        <v>9415</v>
      </c>
      <c r="Q737" s="150" t="s">
        <v>10519</v>
      </c>
      <c r="R737" s="189">
        <v>1.5</v>
      </c>
    </row>
    <row r="738" spans="1:18" x14ac:dyDescent="0.25">
      <c r="A738" s="132">
        <v>1018943</v>
      </c>
      <c r="B738" s="145" t="s">
        <v>10128</v>
      </c>
      <c r="C738" s="132">
        <v>6</v>
      </c>
      <c r="D738" s="132">
        <v>340</v>
      </c>
      <c r="E738" s="186" t="s">
        <v>21</v>
      </c>
      <c r="F738" s="132">
        <v>680</v>
      </c>
      <c r="G738" s="132" t="s">
        <v>20</v>
      </c>
      <c r="H738" s="132" t="s">
        <v>20</v>
      </c>
      <c r="I738" s="132" t="s">
        <v>20</v>
      </c>
      <c r="J738" s="133">
        <v>2.04</v>
      </c>
      <c r="K738" s="133">
        <v>1.42</v>
      </c>
      <c r="L738" s="133">
        <v>0.72</v>
      </c>
      <c r="M738" s="134" t="str">
        <f t="shared" si="11"/>
        <v>P</v>
      </c>
      <c r="N738" s="173" t="s">
        <v>10681</v>
      </c>
      <c r="O738" s="146" t="s">
        <v>1506</v>
      </c>
      <c r="P738" s="146" t="s">
        <v>10455</v>
      </c>
      <c r="Q738" s="147" t="s">
        <v>10519</v>
      </c>
      <c r="R738" s="187">
        <v>8.6999999999999993</v>
      </c>
    </row>
    <row r="739" spans="1:18" x14ac:dyDescent="0.25">
      <c r="A739" s="135">
        <v>1018957</v>
      </c>
      <c r="B739" s="148" t="s">
        <v>1994</v>
      </c>
      <c r="C739" s="135">
        <v>6</v>
      </c>
      <c r="D739" s="135">
        <v>1125</v>
      </c>
      <c r="E739" s="188" t="s">
        <v>21</v>
      </c>
      <c r="F739" s="135">
        <v>1625</v>
      </c>
      <c r="G739" s="135">
        <v>44</v>
      </c>
      <c r="H739" s="135">
        <v>55</v>
      </c>
      <c r="I739" s="135">
        <v>2</v>
      </c>
      <c r="J739" s="136">
        <v>1.1200000000000001</v>
      </c>
      <c r="K739" s="136">
        <v>0.77</v>
      </c>
      <c r="L739" s="136">
        <v>1.23</v>
      </c>
      <c r="M739" s="137" t="str">
        <f t="shared" si="11"/>
        <v>P</v>
      </c>
      <c r="N739" s="174" t="s">
        <v>10681</v>
      </c>
      <c r="O739" s="149" t="s">
        <v>1506</v>
      </c>
      <c r="P739" s="149" t="s">
        <v>9398</v>
      </c>
      <c r="Q739" s="150" t="s">
        <v>10519</v>
      </c>
      <c r="R739" s="189">
        <v>3.12</v>
      </c>
    </row>
    <row r="740" spans="1:18" x14ac:dyDescent="0.25">
      <c r="A740" s="132">
        <v>1018967</v>
      </c>
      <c r="B740" s="145" t="s">
        <v>9649</v>
      </c>
      <c r="C740" s="132">
        <v>6</v>
      </c>
      <c r="D740" s="132">
        <v>340</v>
      </c>
      <c r="E740" s="186" t="s">
        <v>21</v>
      </c>
      <c r="F740" s="132">
        <v>646</v>
      </c>
      <c r="G740" s="132" t="s">
        <v>20</v>
      </c>
      <c r="H740" s="132">
        <v>36</v>
      </c>
      <c r="I740" s="132">
        <v>1</v>
      </c>
      <c r="J740" s="133">
        <v>2.04</v>
      </c>
      <c r="K740" s="133">
        <v>1.42</v>
      </c>
      <c r="L740" s="133">
        <v>0.75</v>
      </c>
      <c r="M740" s="134" t="str">
        <f t="shared" si="11"/>
        <v>P</v>
      </c>
      <c r="N740" s="173" t="s">
        <v>10681</v>
      </c>
      <c r="O740" s="146" t="s">
        <v>1506</v>
      </c>
      <c r="P740" s="146" t="s">
        <v>10455</v>
      </c>
      <c r="Q740" s="147" t="s">
        <v>10519</v>
      </c>
      <c r="R740" s="187">
        <v>9</v>
      </c>
    </row>
    <row r="741" spans="1:18" x14ac:dyDescent="0.25">
      <c r="A741" s="135">
        <v>1018971</v>
      </c>
      <c r="B741" s="148" t="s">
        <v>9547</v>
      </c>
      <c r="C741" s="135">
        <v>6</v>
      </c>
      <c r="D741" s="135">
        <v>340</v>
      </c>
      <c r="E741" s="188" t="s">
        <v>21</v>
      </c>
      <c r="F741" s="135">
        <v>612</v>
      </c>
      <c r="G741" s="135" t="s">
        <v>20</v>
      </c>
      <c r="H741" s="135" t="s">
        <v>20</v>
      </c>
      <c r="I741" s="135" t="s">
        <v>20</v>
      </c>
      <c r="J741" s="136">
        <v>2.06</v>
      </c>
      <c r="K741" s="136">
        <v>1.44</v>
      </c>
      <c r="L741" s="136">
        <v>0.76</v>
      </c>
      <c r="M741" s="137" t="str">
        <f t="shared" si="11"/>
        <v>P</v>
      </c>
      <c r="N741" s="174" t="s">
        <v>10681</v>
      </c>
      <c r="O741" s="149" t="s">
        <v>1506</v>
      </c>
      <c r="P741" s="149" t="s">
        <v>10455</v>
      </c>
      <c r="Q741" s="150" t="s">
        <v>10519</v>
      </c>
      <c r="R741" s="189">
        <v>7.62</v>
      </c>
    </row>
    <row r="742" spans="1:18" x14ac:dyDescent="0.25">
      <c r="A742" s="132">
        <v>1018972</v>
      </c>
      <c r="B742" s="145" t="s">
        <v>612</v>
      </c>
      <c r="C742" s="132">
        <v>6</v>
      </c>
      <c r="D742" s="132">
        <v>340</v>
      </c>
      <c r="E742" s="186" t="s">
        <v>21</v>
      </c>
      <c r="F742" s="132" t="s">
        <v>20</v>
      </c>
      <c r="G742" s="132" t="s">
        <v>20</v>
      </c>
      <c r="H742" s="132">
        <v>12</v>
      </c>
      <c r="I742" s="132">
        <v>3</v>
      </c>
      <c r="J742" s="133">
        <v>2.09</v>
      </c>
      <c r="K742" s="133">
        <v>1.42</v>
      </c>
      <c r="L742" s="133">
        <v>0.75</v>
      </c>
      <c r="M742" s="134" t="str">
        <f t="shared" si="11"/>
        <v>P</v>
      </c>
      <c r="N742" s="171" t="s">
        <v>10681</v>
      </c>
      <c r="O742" s="146" t="s">
        <v>1506</v>
      </c>
      <c r="P742" s="146" t="s">
        <v>10455</v>
      </c>
      <c r="Q742" s="147" t="s">
        <v>10519</v>
      </c>
      <c r="R742" s="187">
        <v>8.4599999999999991</v>
      </c>
    </row>
    <row r="743" spans="1:18" x14ac:dyDescent="0.25">
      <c r="A743" s="135">
        <v>1019010</v>
      </c>
      <c r="B743" s="148" t="s">
        <v>9650</v>
      </c>
      <c r="C743" s="135">
        <v>6</v>
      </c>
      <c r="D743" s="135">
        <v>340</v>
      </c>
      <c r="E743" s="188" t="s">
        <v>21</v>
      </c>
      <c r="F743" s="135">
        <v>646</v>
      </c>
      <c r="G743" s="135" t="s">
        <v>20</v>
      </c>
      <c r="H743" s="135" t="s">
        <v>20</v>
      </c>
      <c r="I743" s="135" t="s">
        <v>20</v>
      </c>
      <c r="J743" s="136">
        <v>2.04</v>
      </c>
      <c r="K743" s="136">
        <v>1.42</v>
      </c>
      <c r="L743" s="136">
        <v>0.72</v>
      </c>
      <c r="M743" s="137" t="str">
        <f t="shared" si="11"/>
        <v>P</v>
      </c>
      <c r="N743" s="172" t="s">
        <v>10681</v>
      </c>
      <c r="O743" s="149" t="s">
        <v>1506</v>
      </c>
      <c r="P743" s="149" t="s">
        <v>10455</v>
      </c>
      <c r="Q743" s="150" t="s">
        <v>10519</v>
      </c>
      <c r="R743" s="189">
        <v>11.040000000000001</v>
      </c>
    </row>
    <row r="744" spans="1:18" x14ac:dyDescent="0.25">
      <c r="A744" s="132">
        <v>1019011</v>
      </c>
      <c r="B744" s="145" t="s">
        <v>1995</v>
      </c>
      <c r="C744" s="132">
        <v>1</v>
      </c>
      <c r="D744" s="132">
        <v>140</v>
      </c>
      <c r="E744" s="186" t="s">
        <v>21</v>
      </c>
      <c r="F744" s="132">
        <v>180</v>
      </c>
      <c r="G744" s="132" t="s">
        <v>20</v>
      </c>
      <c r="H744" s="132">
        <v>4</v>
      </c>
      <c r="I744" s="132">
        <v>3</v>
      </c>
      <c r="J744" s="133">
        <v>2.25</v>
      </c>
      <c r="K744" s="133">
        <v>4.3</v>
      </c>
      <c r="L744" s="133">
        <v>0.85</v>
      </c>
      <c r="M744" s="134" t="str">
        <f t="shared" si="11"/>
        <v>P</v>
      </c>
      <c r="N744" s="173" t="s">
        <v>10682</v>
      </c>
      <c r="O744" s="146" t="s">
        <v>1506</v>
      </c>
      <c r="P744" s="146" t="s">
        <v>9401</v>
      </c>
      <c r="Q744" s="147" t="s">
        <v>10519</v>
      </c>
      <c r="R744" s="187">
        <v>4.45</v>
      </c>
    </row>
    <row r="745" spans="1:18" x14ac:dyDescent="0.25">
      <c r="A745" s="135">
        <v>1019048</v>
      </c>
      <c r="B745" s="148" t="s">
        <v>1996</v>
      </c>
      <c r="C745" s="135">
        <v>1</v>
      </c>
      <c r="D745" s="135">
        <v>6</v>
      </c>
      <c r="E745" s="188" t="s">
        <v>21</v>
      </c>
      <c r="F745" s="135">
        <v>8</v>
      </c>
      <c r="G745" s="135" t="s">
        <v>21</v>
      </c>
      <c r="H745" s="135" t="s">
        <v>21</v>
      </c>
      <c r="I745" s="135" t="s">
        <v>21</v>
      </c>
      <c r="J745" s="136">
        <v>9.1</v>
      </c>
      <c r="K745" s="136">
        <v>6</v>
      </c>
      <c r="L745" s="136">
        <v>1.5</v>
      </c>
      <c r="M745" s="137" t="str">
        <f t="shared" si="11"/>
        <v>P</v>
      </c>
      <c r="N745" s="174" t="s">
        <v>10682</v>
      </c>
      <c r="O745" s="149" t="s">
        <v>1506</v>
      </c>
      <c r="P745" s="149" t="s">
        <v>9651</v>
      </c>
      <c r="Q745" s="150" t="s">
        <v>10519</v>
      </c>
      <c r="R745" s="189">
        <v>181.5</v>
      </c>
    </row>
    <row r="746" spans="1:18" x14ac:dyDescent="0.25">
      <c r="A746" s="132">
        <v>1019086</v>
      </c>
      <c r="B746" s="145" t="s">
        <v>1997</v>
      </c>
      <c r="C746" s="132">
        <v>24</v>
      </c>
      <c r="D746" s="132">
        <v>352</v>
      </c>
      <c r="E746" s="186" t="s">
        <v>20</v>
      </c>
      <c r="F746" s="132">
        <v>544</v>
      </c>
      <c r="G746" s="132" t="s">
        <v>20</v>
      </c>
      <c r="H746" s="132" t="s">
        <v>20</v>
      </c>
      <c r="I746" s="132" t="s">
        <v>20</v>
      </c>
      <c r="J746" s="133">
        <v>2.31</v>
      </c>
      <c r="K746" s="133">
        <v>1.52</v>
      </c>
      <c r="L746" s="133">
        <v>0.9</v>
      </c>
      <c r="M746" s="134" t="str">
        <f t="shared" si="11"/>
        <v>P</v>
      </c>
      <c r="N746" s="173" t="s">
        <v>10681</v>
      </c>
      <c r="O746" s="146" t="s">
        <v>1506</v>
      </c>
      <c r="P746" s="146" t="s">
        <v>9430</v>
      </c>
      <c r="Q746" s="147" t="s">
        <v>10519</v>
      </c>
      <c r="R746" s="187">
        <v>9.84</v>
      </c>
    </row>
    <row r="747" spans="1:18" x14ac:dyDescent="0.25">
      <c r="A747" s="135">
        <v>1019103</v>
      </c>
      <c r="B747" s="148" t="s">
        <v>1998</v>
      </c>
      <c r="C747" s="135">
        <v>6</v>
      </c>
      <c r="D747" s="135">
        <v>504</v>
      </c>
      <c r="E747" s="188" t="s">
        <v>20</v>
      </c>
      <c r="F747" s="135">
        <v>720</v>
      </c>
      <c r="G747" s="135" t="s">
        <v>20</v>
      </c>
      <c r="H747" s="135" t="s">
        <v>20</v>
      </c>
      <c r="I747" s="135" t="s">
        <v>20</v>
      </c>
      <c r="J747" s="136">
        <v>1.43</v>
      </c>
      <c r="K747" s="136">
        <v>0.96</v>
      </c>
      <c r="L747" s="136">
        <v>1.58</v>
      </c>
      <c r="M747" s="137" t="str">
        <f t="shared" si="11"/>
        <v>P</v>
      </c>
      <c r="N747" s="174" t="s">
        <v>10681</v>
      </c>
      <c r="O747" s="149" t="s">
        <v>1506</v>
      </c>
      <c r="P747" s="149" t="s">
        <v>9430</v>
      </c>
      <c r="Q747" s="150" t="s">
        <v>10519</v>
      </c>
      <c r="R747" s="189">
        <v>5.16</v>
      </c>
    </row>
    <row r="748" spans="1:18" x14ac:dyDescent="0.25">
      <c r="A748" s="132">
        <v>1019105</v>
      </c>
      <c r="B748" s="145" t="s">
        <v>1999</v>
      </c>
      <c r="C748" s="132">
        <v>6</v>
      </c>
      <c r="D748" s="132">
        <v>480</v>
      </c>
      <c r="E748" s="186" t="s">
        <v>20</v>
      </c>
      <c r="F748" s="132">
        <v>640</v>
      </c>
      <c r="G748" s="132" t="s">
        <v>20</v>
      </c>
      <c r="H748" s="132" t="s">
        <v>20</v>
      </c>
      <c r="I748" s="132" t="s">
        <v>20</v>
      </c>
      <c r="J748" s="133">
        <v>1.46</v>
      </c>
      <c r="K748" s="133">
        <v>0.96</v>
      </c>
      <c r="L748" s="133">
        <v>1.69</v>
      </c>
      <c r="M748" s="134" t="str">
        <f t="shared" si="11"/>
        <v>P</v>
      </c>
      <c r="N748" s="173" t="s">
        <v>10681</v>
      </c>
      <c r="O748" s="146" t="s">
        <v>1506</v>
      </c>
      <c r="P748" s="146" t="s">
        <v>9430</v>
      </c>
      <c r="Q748" s="147" t="s">
        <v>10519</v>
      </c>
      <c r="R748" s="187">
        <v>5.4</v>
      </c>
    </row>
    <row r="749" spans="1:18" x14ac:dyDescent="0.25">
      <c r="A749" s="135">
        <v>1019106</v>
      </c>
      <c r="B749" s="148" t="s">
        <v>2000</v>
      </c>
      <c r="C749" s="135">
        <v>6</v>
      </c>
      <c r="D749" s="135">
        <v>504</v>
      </c>
      <c r="E749" s="188" t="s">
        <v>20</v>
      </c>
      <c r="F749" s="135">
        <v>648</v>
      </c>
      <c r="G749" s="135" t="s">
        <v>20</v>
      </c>
      <c r="H749" s="135" t="s">
        <v>20</v>
      </c>
      <c r="I749" s="135" t="s">
        <v>20</v>
      </c>
      <c r="J749" s="136">
        <v>1.43</v>
      </c>
      <c r="K749" s="136">
        <v>0.96</v>
      </c>
      <c r="L749" s="136">
        <v>1.58</v>
      </c>
      <c r="M749" s="137" t="str">
        <f t="shared" si="11"/>
        <v>P</v>
      </c>
      <c r="N749" s="174" t="s">
        <v>10681</v>
      </c>
      <c r="O749" s="149" t="s">
        <v>1506</v>
      </c>
      <c r="P749" s="149" t="s">
        <v>9430</v>
      </c>
      <c r="Q749" s="150" t="s">
        <v>10519</v>
      </c>
      <c r="R749" s="189">
        <v>4.1999999999999993</v>
      </c>
    </row>
    <row r="750" spans="1:18" x14ac:dyDescent="0.25">
      <c r="A750" s="132">
        <v>1019123</v>
      </c>
      <c r="B750" s="145" t="s">
        <v>2001</v>
      </c>
      <c r="C750" s="132">
        <v>24</v>
      </c>
      <c r="D750" s="132">
        <v>352</v>
      </c>
      <c r="E750" s="186" t="s">
        <v>21</v>
      </c>
      <c r="F750" s="132">
        <v>544</v>
      </c>
      <c r="G750" s="132">
        <v>10</v>
      </c>
      <c r="H750" s="132" t="s">
        <v>20</v>
      </c>
      <c r="I750" s="132">
        <v>3</v>
      </c>
      <c r="J750" s="133">
        <v>1.72</v>
      </c>
      <c r="K750" s="133">
        <v>1.1200000000000001</v>
      </c>
      <c r="L750" s="133">
        <v>1.69</v>
      </c>
      <c r="M750" s="134" t="str">
        <f t="shared" si="11"/>
        <v>P</v>
      </c>
      <c r="N750" s="173" t="s">
        <v>10681</v>
      </c>
      <c r="O750" s="146" t="s">
        <v>1506</v>
      </c>
      <c r="P750" s="146" t="s">
        <v>9430</v>
      </c>
      <c r="Q750" s="147" t="s">
        <v>10519</v>
      </c>
      <c r="R750" s="187">
        <v>9.120000000000001</v>
      </c>
    </row>
    <row r="751" spans="1:18" x14ac:dyDescent="0.25">
      <c r="A751" s="135">
        <v>1019125</v>
      </c>
      <c r="B751" s="148" t="s">
        <v>9652</v>
      </c>
      <c r="C751" s="135">
        <v>6</v>
      </c>
      <c r="D751" s="135">
        <v>340</v>
      </c>
      <c r="E751" s="188" t="s">
        <v>21</v>
      </c>
      <c r="F751" s="135">
        <v>646</v>
      </c>
      <c r="G751" s="135" t="s">
        <v>20</v>
      </c>
      <c r="H751" s="135" t="s">
        <v>20</v>
      </c>
      <c r="I751" s="135" t="s">
        <v>20</v>
      </c>
      <c r="J751" s="136">
        <v>2.04</v>
      </c>
      <c r="K751" s="136">
        <v>1.42</v>
      </c>
      <c r="L751" s="136">
        <v>0.76</v>
      </c>
      <c r="M751" s="137" t="str">
        <f t="shared" si="11"/>
        <v>P</v>
      </c>
      <c r="N751" s="174" t="s">
        <v>10681</v>
      </c>
      <c r="O751" s="149" t="s">
        <v>1506</v>
      </c>
      <c r="P751" s="149" t="s">
        <v>10455</v>
      </c>
      <c r="Q751" s="150" t="s">
        <v>10519</v>
      </c>
      <c r="R751" s="189">
        <v>9</v>
      </c>
    </row>
    <row r="752" spans="1:18" x14ac:dyDescent="0.25">
      <c r="A752" s="132">
        <v>1019126</v>
      </c>
      <c r="B752" s="145" t="s">
        <v>10129</v>
      </c>
      <c r="C752" s="132">
        <v>6</v>
      </c>
      <c r="D752" s="132">
        <v>515</v>
      </c>
      <c r="E752" s="186" t="s">
        <v>21</v>
      </c>
      <c r="F752" s="132">
        <v>927</v>
      </c>
      <c r="G752" s="132" t="s">
        <v>20</v>
      </c>
      <c r="H752" s="132" t="s">
        <v>20</v>
      </c>
      <c r="I752" s="132" t="s">
        <v>20</v>
      </c>
      <c r="J752" s="133">
        <v>1.3</v>
      </c>
      <c r="K752" s="133">
        <v>0.85</v>
      </c>
      <c r="L752" s="133">
        <v>1.7</v>
      </c>
      <c r="M752" s="134" t="str">
        <f t="shared" si="11"/>
        <v>P</v>
      </c>
      <c r="N752" s="173" t="s">
        <v>10681</v>
      </c>
      <c r="O752" s="146" t="s">
        <v>1506</v>
      </c>
      <c r="P752" s="146" t="s">
        <v>10455</v>
      </c>
      <c r="Q752" s="147" t="s">
        <v>10519</v>
      </c>
      <c r="R752" s="187">
        <v>5.5200000000000005</v>
      </c>
    </row>
    <row r="753" spans="1:18" x14ac:dyDescent="0.25">
      <c r="A753" s="135">
        <v>1019190</v>
      </c>
      <c r="B753" s="148" t="s">
        <v>9653</v>
      </c>
      <c r="C753" s="135">
        <v>6</v>
      </c>
      <c r="D753" s="135">
        <v>1728</v>
      </c>
      <c r="E753" s="188">
        <v>24</v>
      </c>
      <c r="F753" s="135">
        <v>2592</v>
      </c>
      <c r="G753" s="135" t="s">
        <v>20</v>
      </c>
      <c r="H753" s="135">
        <v>120</v>
      </c>
      <c r="I753" s="135">
        <v>1</v>
      </c>
      <c r="J753" s="136">
        <v>0.25</v>
      </c>
      <c r="K753" s="136">
        <v>1.1499999999999999</v>
      </c>
      <c r="L753" s="136">
        <v>1.6</v>
      </c>
      <c r="M753" s="137" t="str">
        <f t="shared" si="11"/>
        <v>P</v>
      </c>
      <c r="N753" s="174" t="s">
        <v>10681</v>
      </c>
      <c r="O753" s="149" t="s">
        <v>1555</v>
      </c>
      <c r="P753" s="149" t="s">
        <v>9494</v>
      </c>
      <c r="Q753" s="150" t="s">
        <v>10519</v>
      </c>
      <c r="R753" s="189">
        <v>3.7199999999999998</v>
      </c>
    </row>
    <row r="754" spans="1:18" x14ac:dyDescent="0.25">
      <c r="A754" s="132">
        <v>1019191</v>
      </c>
      <c r="B754" s="145" t="s">
        <v>2002</v>
      </c>
      <c r="C754" s="132">
        <v>1</v>
      </c>
      <c r="D754" s="132">
        <v>2184</v>
      </c>
      <c r="E754" s="186">
        <v>24</v>
      </c>
      <c r="F754" s="132" t="s">
        <v>20</v>
      </c>
      <c r="G754" s="132">
        <v>120</v>
      </c>
      <c r="H754" s="132">
        <v>120</v>
      </c>
      <c r="I754" s="132">
        <v>2</v>
      </c>
      <c r="J754" s="133">
        <v>0.56100000000000005</v>
      </c>
      <c r="K754" s="133">
        <v>0.56100000000000005</v>
      </c>
      <c r="L754" s="133">
        <v>1.3819999999999999</v>
      </c>
      <c r="M754" s="134" t="str">
        <f t="shared" si="11"/>
        <v>P</v>
      </c>
      <c r="N754" s="173" t="s">
        <v>10681</v>
      </c>
      <c r="O754" s="146" t="s">
        <v>1506</v>
      </c>
      <c r="P754" s="146" t="s">
        <v>9409</v>
      </c>
      <c r="Q754" s="147" t="s">
        <v>10106</v>
      </c>
      <c r="R754" s="187">
        <v>2.39</v>
      </c>
    </row>
    <row r="755" spans="1:18" x14ac:dyDescent="0.25">
      <c r="A755" s="135">
        <v>1019192</v>
      </c>
      <c r="B755" s="148" t="s">
        <v>2003</v>
      </c>
      <c r="C755" s="135">
        <v>1</v>
      </c>
      <c r="D755" s="135">
        <v>2184</v>
      </c>
      <c r="E755" s="188">
        <v>24</v>
      </c>
      <c r="F755" s="135" t="s">
        <v>20</v>
      </c>
      <c r="G755" s="135">
        <v>120</v>
      </c>
      <c r="H755" s="135">
        <v>120</v>
      </c>
      <c r="I755" s="135">
        <v>2</v>
      </c>
      <c r="J755" s="136">
        <v>0.56100000000000005</v>
      </c>
      <c r="K755" s="136">
        <v>0.56100000000000005</v>
      </c>
      <c r="L755" s="136">
        <v>1.3819999999999999</v>
      </c>
      <c r="M755" s="137" t="str">
        <f t="shared" si="11"/>
        <v>P</v>
      </c>
      <c r="N755" s="174" t="s">
        <v>10681</v>
      </c>
      <c r="O755" s="149" t="s">
        <v>1506</v>
      </c>
      <c r="P755" s="149" t="s">
        <v>9409</v>
      </c>
      <c r="Q755" s="150" t="s">
        <v>10106</v>
      </c>
      <c r="R755" s="189">
        <v>2.59</v>
      </c>
    </row>
    <row r="756" spans="1:18" x14ac:dyDescent="0.25">
      <c r="A756" s="132">
        <v>1019193</v>
      </c>
      <c r="B756" s="145" t="s">
        <v>2004</v>
      </c>
      <c r="C756" s="132">
        <v>1</v>
      </c>
      <c r="D756" s="132">
        <v>2184</v>
      </c>
      <c r="E756" s="186">
        <v>24</v>
      </c>
      <c r="F756" s="132" t="s">
        <v>20</v>
      </c>
      <c r="G756" s="132">
        <v>120</v>
      </c>
      <c r="H756" s="132">
        <v>120</v>
      </c>
      <c r="I756" s="132">
        <v>2</v>
      </c>
      <c r="J756" s="133">
        <v>0.56100000000000005</v>
      </c>
      <c r="K756" s="133">
        <v>0.56100000000000005</v>
      </c>
      <c r="L756" s="133">
        <v>1.3819999999999999</v>
      </c>
      <c r="M756" s="134" t="str">
        <f t="shared" si="11"/>
        <v>P</v>
      </c>
      <c r="N756" s="173" t="s">
        <v>10681</v>
      </c>
      <c r="O756" s="146" t="s">
        <v>1506</v>
      </c>
      <c r="P756" s="146" t="s">
        <v>9409</v>
      </c>
      <c r="Q756" s="147" t="s">
        <v>10519</v>
      </c>
      <c r="R756" s="187">
        <v>2.5099999999999998</v>
      </c>
    </row>
    <row r="757" spans="1:18" x14ac:dyDescent="0.25">
      <c r="A757" s="135">
        <v>1019195</v>
      </c>
      <c r="B757" s="148" t="s">
        <v>2005</v>
      </c>
      <c r="C757" s="135">
        <v>1</v>
      </c>
      <c r="D757" s="135">
        <v>2184</v>
      </c>
      <c r="E757" s="188">
        <v>24</v>
      </c>
      <c r="F757" s="135" t="s">
        <v>20</v>
      </c>
      <c r="G757" s="135">
        <v>120</v>
      </c>
      <c r="H757" s="135">
        <v>120</v>
      </c>
      <c r="I757" s="135">
        <v>2</v>
      </c>
      <c r="J757" s="136">
        <v>0.56100000000000005</v>
      </c>
      <c r="K757" s="136">
        <v>0.56100000000000005</v>
      </c>
      <c r="L757" s="136">
        <v>1.3819999999999999</v>
      </c>
      <c r="M757" s="137" t="str">
        <f t="shared" si="11"/>
        <v>P</v>
      </c>
      <c r="N757" s="174" t="s">
        <v>10681</v>
      </c>
      <c r="O757" s="149" t="s">
        <v>1506</v>
      </c>
      <c r="P757" s="149" t="s">
        <v>9409</v>
      </c>
      <c r="Q757" s="150" t="s">
        <v>10106</v>
      </c>
      <c r="R757" s="189">
        <v>2.35</v>
      </c>
    </row>
    <row r="758" spans="1:18" x14ac:dyDescent="0.25">
      <c r="A758" s="132">
        <v>1019197</v>
      </c>
      <c r="B758" s="145" t="s">
        <v>2006</v>
      </c>
      <c r="C758" s="132">
        <v>1</v>
      </c>
      <c r="D758" s="132">
        <v>2184</v>
      </c>
      <c r="E758" s="186">
        <v>24</v>
      </c>
      <c r="F758" s="132" t="s">
        <v>20</v>
      </c>
      <c r="G758" s="132">
        <v>120</v>
      </c>
      <c r="H758" s="132">
        <v>120</v>
      </c>
      <c r="I758" s="132">
        <v>2</v>
      </c>
      <c r="J758" s="133">
        <v>0.56100000000000005</v>
      </c>
      <c r="K758" s="133">
        <v>0.56100000000000005</v>
      </c>
      <c r="L758" s="133">
        <v>1.3819999999999999</v>
      </c>
      <c r="M758" s="134" t="str">
        <f t="shared" si="11"/>
        <v>P</v>
      </c>
      <c r="N758" s="173" t="s">
        <v>10681</v>
      </c>
      <c r="O758" s="146" t="s">
        <v>1506</v>
      </c>
      <c r="P758" s="146" t="s">
        <v>9409</v>
      </c>
      <c r="Q758" s="147" t="s">
        <v>10106</v>
      </c>
      <c r="R758" s="187">
        <v>3.07</v>
      </c>
    </row>
    <row r="759" spans="1:18" x14ac:dyDescent="0.25">
      <c r="A759" s="135">
        <v>1019212</v>
      </c>
      <c r="B759" s="148" t="s">
        <v>121</v>
      </c>
      <c r="C759" s="135">
        <v>6</v>
      </c>
      <c r="D759" s="135">
        <v>264</v>
      </c>
      <c r="E759" s="188" t="s">
        <v>21</v>
      </c>
      <c r="F759" s="135">
        <v>384</v>
      </c>
      <c r="G759" s="135" t="s">
        <v>20</v>
      </c>
      <c r="H759" s="135" t="s">
        <v>20</v>
      </c>
      <c r="I759" s="135" t="s">
        <v>20</v>
      </c>
      <c r="J759" s="136">
        <v>3.24</v>
      </c>
      <c r="K759" s="136">
        <v>2.15</v>
      </c>
      <c r="L759" s="136">
        <v>0.48</v>
      </c>
      <c r="M759" s="137" t="str">
        <f t="shared" si="11"/>
        <v>P</v>
      </c>
      <c r="N759" s="174" t="s">
        <v>10681</v>
      </c>
      <c r="O759" s="149" t="s">
        <v>1581</v>
      </c>
      <c r="P759" s="149" t="s">
        <v>10581</v>
      </c>
      <c r="Q759" s="150" t="s">
        <v>10519</v>
      </c>
      <c r="R759" s="189">
        <v>5.22</v>
      </c>
    </row>
    <row r="760" spans="1:18" x14ac:dyDescent="0.25">
      <c r="A760" s="132">
        <v>1019213</v>
      </c>
      <c r="B760" s="145" t="s">
        <v>3842</v>
      </c>
      <c r="C760" s="132">
        <v>6</v>
      </c>
      <c r="D760" s="132">
        <v>800</v>
      </c>
      <c r="E760" s="186" t="s">
        <v>21</v>
      </c>
      <c r="F760" s="132">
        <v>1200</v>
      </c>
      <c r="G760" s="132" t="s">
        <v>20</v>
      </c>
      <c r="H760" s="132" t="s">
        <v>20</v>
      </c>
      <c r="I760" s="132" t="s">
        <v>20</v>
      </c>
      <c r="J760" s="133">
        <v>2.27</v>
      </c>
      <c r="K760" s="133">
        <v>0.77</v>
      </c>
      <c r="L760" s="133">
        <v>0.64</v>
      </c>
      <c r="M760" s="134" t="str">
        <f t="shared" si="11"/>
        <v>P</v>
      </c>
      <c r="N760" s="171" t="s">
        <v>10681</v>
      </c>
      <c r="O760" s="146" t="s">
        <v>1581</v>
      </c>
      <c r="P760" s="146" t="s">
        <v>10581</v>
      </c>
      <c r="Q760" s="147" t="s">
        <v>10519</v>
      </c>
      <c r="R760" s="187">
        <v>2.52</v>
      </c>
    </row>
    <row r="761" spans="1:18" x14ac:dyDescent="0.25">
      <c r="A761" s="135">
        <v>1019214</v>
      </c>
      <c r="B761" s="148" t="s">
        <v>122</v>
      </c>
      <c r="C761" s="135">
        <v>6</v>
      </c>
      <c r="D761" s="135">
        <v>144</v>
      </c>
      <c r="E761" s="188" t="s">
        <v>21</v>
      </c>
      <c r="F761" s="135">
        <v>204</v>
      </c>
      <c r="G761" s="135" t="s">
        <v>20</v>
      </c>
      <c r="H761" s="135" t="s">
        <v>20</v>
      </c>
      <c r="I761" s="135" t="s">
        <v>20</v>
      </c>
      <c r="J761" s="136">
        <v>3.24</v>
      </c>
      <c r="K761" s="136">
        <v>2.15</v>
      </c>
      <c r="L761" s="136">
        <v>0.84</v>
      </c>
      <c r="M761" s="137" t="str">
        <f t="shared" si="11"/>
        <v>P</v>
      </c>
      <c r="N761" s="174" t="s">
        <v>10681</v>
      </c>
      <c r="O761" s="149" t="s">
        <v>1581</v>
      </c>
      <c r="P761" s="149" t="s">
        <v>10581</v>
      </c>
      <c r="Q761" s="150" t="s">
        <v>10519</v>
      </c>
      <c r="R761" s="189">
        <v>9.06</v>
      </c>
    </row>
    <row r="762" spans="1:18" x14ac:dyDescent="0.25">
      <c r="A762" s="132">
        <v>1019215</v>
      </c>
      <c r="B762" s="145" t="s">
        <v>1132</v>
      </c>
      <c r="C762" s="132">
        <v>50</v>
      </c>
      <c r="D762" s="132">
        <v>500</v>
      </c>
      <c r="E762" s="186" t="s">
        <v>21</v>
      </c>
      <c r="F762" s="132" t="s">
        <v>20</v>
      </c>
      <c r="G762" s="132" t="s">
        <v>20</v>
      </c>
      <c r="H762" s="132">
        <v>25</v>
      </c>
      <c r="I762" s="132">
        <v>2</v>
      </c>
      <c r="J762" s="133">
        <v>2.74</v>
      </c>
      <c r="K762" s="133">
        <v>1.22</v>
      </c>
      <c r="L762" s="133">
        <v>1.03</v>
      </c>
      <c r="M762" s="134" t="str">
        <f t="shared" si="11"/>
        <v>P</v>
      </c>
      <c r="N762" s="173" t="s">
        <v>10682</v>
      </c>
      <c r="O762" s="146" t="s">
        <v>1506</v>
      </c>
      <c r="P762" s="146" t="s">
        <v>9442</v>
      </c>
      <c r="Q762" s="147" t="s">
        <v>10519</v>
      </c>
      <c r="R762" s="187">
        <v>2</v>
      </c>
    </row>
    <row r="763" spans="1:18" x14ac:dyDescent="0.25">
      <c r="A763" s="135">
        <v>1019263</v>
      </c>
      <c r="B763" s="148" t="s">
        <v>2007</v>
      </c>
      <c r="C763" s="135">
        <v>6</v>
      </c>
      <c r="D763" s="135">
        <v>513</v>
      </c>
      <c r="E763" s="188">
        <v>9</v>
      </c>
      <c r="F763" s="135">
        <v>1683</v>
      </c>
      <c r="G763" s="135" t="s">
        <v>20</v>
      </c>
      <c r="H763" s="135" t="s">
        <v>20</v>
      </c>
      <c r="I763" s="135" t="s">
        <v>20</v>
      </c>
      <c r="J763" s="136">
        <v>0.93</v>
      </c>
      <c r="K763" s="136">
        <v>0.62</v>
      </c>
      <c r="L763" s="136">
        <v>1.1399999999999999</v>
      </c>
      <c r="M763" s="137" t="str">
        <f t="shared" si="11"/>
        <v>P</v>
      </c>
      <c r="N763" s="174" t="s">
        <v>10681</v>
      </c>
      <c r="O763" s="149" t="s">
        <v>1555</v>
      </c>
      <c r="P763" s="149" t="s">
        <v>9429</v>
      </c>
      <c r="Q763" s="150" t="s">
        <v>10519</v>
      </c>
      <c r="R763" s="189">
        <v>3.4799999999999995</v>
      </c>
    </row>
    <row r="764" spans="1:18" x14ac:dyDescent="0.25">
      <c r="A764" s="132">
        <v>1019272</v>
      </c>
      <c r="B764" s="145" t="s">
        <v>147</v>
      </c>
      <c r="C764" s="132">
        <v>6</v>
      </c>
      <c r="D764" s="132">
        <v>264</v>
      </c>
      <c r="E764" s="186" t="s">
        <v>21</v>
      </c>
      <c r="F764" s="132">
        <v>360</v>
      </c>
      <c r="G764" s="132">
        <v>5</v>
      </c>
      <c r="H764" s="132">
        <v>6</v>
      </c>
      <c r="I764" s="132">
        <v>5</v>
      </c>
      <c r="J764" s="133">
        <v>3.24</v>
      </c>
      <c r="K764" s="133">
        <v>2.15</v>
      </c>
      <c r="L764" s="133">
        <v>0.48</v>
      </c>
      <c r="M764" s="134" t="str">
        <f t="shared" si="11"/>
        <v>P</v>
      </c>
      <c r="N764" s="173" t="s">
        <v>10681</v>
      </c>
      <c r="O764" s="146" t="s">
        <v>1581</v>
      </c>
      <c r="P764" s="146" t="s">
        <v>10581</v>
      </c>
      <c r="Q764" s="147" t="s">
        <v>10519</v>
      </c>
      <c r="R764" s="187">
        <v>4.92</v>
      </c>
    </row>
    <row r="765" spans="1:18" x14ac:dyDescent="0.25">
      <c r="A765" s="135">
        <v>1019273</v>
      </c>
      <c r="B765" s="148" t="s">
        <v>933</v>
      </c>
      <c r="C765" s="135">
        <v>6</v>
      </c>
      <c r="D765" s="135">
        <v>3500</v>
      </c>
      <c r="E765" s="188">
        <v>70</v>
      </c>
      <c r="F765" s="135">
        <v>4200</v>
      </c>
      <c r="G765" s="135">
        <v>280</v>
      </c>
      <c r="H765" s="135">
        <v>350</v>
      </c>
      <c r="I765" s="135">
        <v>1</v>
      </c>
      <c r="J765" s="136">
        <v>1.17</v>
      </c>
      <c r="K765" s="136">
        <v>0.78</v>
      </c>
      <c r="L765" s="136">
        <v>0.24</v>
      </c>
      <c r="M765" s="137" t="str">
        <f t="shared" si="11"/>
        <v>P</v>
      </c>
      <c r="N765" s="172" t="s">
        <v>10681</v>
      </c>
      <c r="O765" s="149" t="s">
        <v>1506</v>
      </c>
      <c r="P765" s="149" t="s">
        <v>9410</v>
      </c>
      <c r="Q765" s="150" t="s">
        <v>10519</v>
      </c>
      <c r="R765" s="189">
        <v>1.6800000000000002</v>
      </c>
    </row>
    <row r="766" spans="1:18" x14ac:dyDescent="0.25">
      <c r="A766" s="132">
        <v>1019284</v>
      </c>
      <c r="B766" s="145" t="s">
        <v>2008</v>
      </c>
      <c r="C766" s="132">
        <v>8</v>
      </c>
      <c r="D766" s="132" t="s">
        <v>20</v>
      </c>
      <c r="E766" s="186" t="s">
        <v>20</v>
      </c>
      <c r="F766" s="132" t="s">
        <v>20</v>
      </c>
      <c r="G766" s="132" t="s">
        <v>21</v>
      </c>
      <c r="H766" s="132" t="s">
        <v>21</v>
      </c>
      <c r="I766" s="132" t="s">
        <v>21</v>
      </c>
      <c r="J766" s="133">
        <v>5.14</v>
      </c>
      <c r="K766" s="133">
        <v>3.34</v>
      </c>
      <c r="L766" s="133">
        <v>2</v>
      </c>
      <c r="M766" s="134" t="str">
        <f t="shared" si="11"/>
        <v>P</v>
      </c>
      <c r="N766" s="173" t="s">
        <v>10681</v>
      </c>
      <c r="O766" s="146" t="s">
        <v>1562</v>
      </c>
      <c r="P766" s="146" t="s">
        <v>9564</v>
      </c>
      <c r="Q766" s="147" t="s">
        <v>10519</v>
      </c>
      <c r="R766" s="187">
        <v>17.014925373134329</v>
      </c>
    </row>
    <row r="767" spans="1:18" x14ac:dyDescent="0.25">
      <c r="A767" s="135">
        <v>1019288</v>
      </c>
      <c r="B767" s="148" t="s">
        <v>2009</v>
      </c>
      <c r="C767" s="135">
        <v>3</v>
      </c>
      <c r="D767" s="135">
        <v>140</v>
      </c>
      <c r="E767" s="188" t="s">
        <v>21</v>
      </c>
      <c r="F767" s="135">
        <v>180</v>
      </c>
      <c r="G767" s="135" t="s">
        <v>20</v>
      </c>
      <c r="H767" s="135">
        <v>8</v>
      </c>
      <c r="I767" s="135">
        <v>1</v>
      </c>
      <c r="J767" s="136">
        <v>2.25</v>
      </c>
      <c r="K767" s="136">
        <v>4.3</v>
      </c>
      <c r="L767" s="136">
        <v>0.85</v>
      </c>
      <c r="M767" s="137" t="str">
        <f t="shared" si="11"/>
        <v>P</v>
      </c>
      <c r="N767" s="174" t="s">
        <v>10682</v>
      </c>
      <c r="O767" s="149" t="s">
        <v>1506</v>
      </c>
      <c r="P767" s="149" t="s">
        <v>9401</v>
      </c>
      <c r="Q767" s="150" t="s">
        <v>10519</v>
      </c>
      <c r="R767" s="189">
        <v>11.100000000000001</v>
      </c>
    </row>
    <row r="768" spans="1:18" x14ac:dyDescent="0.25">
      <c r="A768" s="132">
        <v>1019291</v>
      </c>
      <c r="B768" s="145" t="s">
        <v>2010</v>
      </c>
      <c r="C768" s="132">
        <v>1</v>
      </c>
      <c r="D768" s="132" t="s">
        <v>9548</v>
      </c>
      <c r="E768" s="186" t="s">
        <v>9548</v>
      </c>
      <c r="F768" s="132" t="s">
        <v>9548</v>
      </c>
      <c r="G768" s="132" t="s">
        <v>9548</v>
      </c>
      <c r="H768" s="132" t="s">
        <v>9548</v>
      </c>
      <c r="I768" s="132" t="s">
        <v>9548</v>
      </c>
      <c r="J768" s="133">
        <v>0.25</v>
      </c>
      <c r="K768" s="133">
        <v>0.28000000000000003</v>
      </c>
      <c r="L768" s="133">
        <v>1.3</v>
      </c>
      <c r="M768" s="134" t="str">
        <f t="shared" si="11"/>
        <v>P</v>
      </c>
      <c r="N768" s="173" t="s">
        <v>10681</v>
      </c>
      <c r="O768" s="146" t="s">
        <v>1506</v>
      </c>
      <c r="P768" s="146" t="s">
        <v>9442</v>
      </c>
      <c r="Q768" s="147" t="s">
        <v>10519</v>
      </c>
      <c r="R768" s="187">
        <v>0.5</v>
      </c>
    </row>
    <row r="769" spans="1:18" x14ac:dyDescent="0.25">
      <c r="A769" s="135">
        <v>1019304</v>
      </c>
      <c r="B769" s="148" t="s">
        <v>2011</v>
      </c>
      <c r="C769" s="135">
        <v>1</v>
      </c>
      <c r="D769" s="135" t="s">
        <v>9548</v>
      </c>
      <c r="E769" s="188" t="s">
        <v>9548</v>
      </c>
      <c r="F769" s="135" t="s">
        <v>9548</v>
      </c>
      <c r="G769" s="135" t="s">
        <v>9548</v>
      </c>
      <c r="H769" s="135" t="s">
        <v>9548</v>
      </c>
      <c r="I769" s="135" t="s">
        <v>9548</v>
      </c>
      <c r="J769" s="136">
        <v>0.35</v>
      </c>
      <c r="K769" s="136">
        <v>0.25</v>
      </c>
      <c r="L769" s="136">
        <v>1.28</v>
      </c>
      <c r="M769" s="137" t="str">
        <f t="shared" si="11"/>
        <v>P</v>
      </c>
      <c r="N769" s="174" t="s">
        <v>10681</v>
      </c>
      <c r="O769" s="149" t="s">
        <v>1506</v>
      </c>
      <c r="P769" s="149" t="s">
        <v>9442</v>
      </c>
      <c r="Q769" s="150" t="s">
        <v>10519</v>
      </c>
      <c r="R769" s="189">
        <v>0.46</v>
      </c>
    </row>
    <row r="770" spans="1:18" x14ac:dyDescent="0.25">
      <c r="A770" s="132">
        <v>1019305</v>
      </c>
      <c r="B770" s="145" t="s">
        <v>2012</v>
      </c>
      <c r="C770" s="132">
        <v>1</v>
      </c>
      <c r="D770" s="132" t="s">
        <v>9548</v>
      </c>
      <c r="E770" s="186" t="s">
        <v>9548</v>
      </c>
      <c r="F770" s="132" t="s">
        <v>9548</v>
      </c>
      <c r="G770" s="132" t="s">
        <v>9548</v>
      </c>
      <c r="H770" s="132" t="s">
        <v>9548</v>
      </c>
      <c r="I770" s="132" t="s">
        <v>9548</v>
      </c>
      <c r="J770" s="133">
        <v>1.06</v>
      </c>
      <c r="K770" s="133">
        <v>1.06</v>
      </c>
      <c r="L770" s="133">
        <v>0.44</v>
      </c>
      <c r="M770" s="134" t="str">
        <f t="shared" ref="M770:M833" si="12">HYPERLINK(CONCATENATE("T:\Distribution Centre\RDC Department Shared\Cubiscan photos","\",A770,"-pac.jpg"),"P")</f>
        <v>P</v>
      </c>
      <c r="N770" s="173" t="s">
        <v>10681</v>
      </c>
      <c r="O770" s="146" t="s">
        <v>1506</v>
      </c>
      <c r="P770" s="146" t="s">
        <v>9442</v>
      </c>
      <c r="Q770" s="147" t="s">
        <v>10519</v>
      </c>
      <c r="R770" s="187">
        <v>1.02</v>
      </c>
    </row>
    <row r="771" spans="1:18" x14ac:dyDescent="0.25">
      <c r="A771" s="135">
        <v>1019306</v>
      </c>
      <c r="B771" s="148" t="s">
        <v>2013</v>
      </c>
      <c r="C771" s="135">
        <v>1</v>
      </c>
      <c r="D771" s="135" t="s">
        <v>9548</v>
      </c>
      <c r="E771" s="188" t="s">
        <v>9548</v>
      </c>
      <c r="F771" s="135" t="s">
        <v>9548</v>
      </c>
      <c r="G771" s="135" t="s">
        <v>9548</v>
      </c>
      <c r="H771" s="135" t="s">
        <v>9548</v>
      </c>
      <c r="I771" s="135" t="s">
        <v>9548</v>
      </c>
      <c r="J771" s="136">
        <v>0.9</v>
      </c>
      <c r="K771" s="136">
        <v>0.9</v>
      </c>
      <c r="L771" s="136">
        <v>0.48</v>
      </c>
      <c r="M771" s="137" t="str">
        <f t="shared" si="12"/>
        <v>P</v>
      </c>
      <c r="N771" s="174" t="s">
        <v>10681</v>
      </c>
      <c r="O771" s="149" t="s">
        <v>1506</v>
      </c>
      <c r="P771" s="149" t="s">
        <v>9442</v>
      </c>
      <c r="Q771" s="150" t="s">
        <v>10519</v>
      </c>
      <c r="R771" s="189">
        <v>1.02</v>
      </c>
    </row>
    <row r="772" spans="1:18" x14ac:dyDescent="0.25">
      <c r="A772" s="132">
        <v>1019325</v>
      </c>
      <c r="B772" s="145" t="s">
        <v>2014</v>
      </c>
      <c r="C772" s="132">
        <v>1</v>
      </c>
      <c r="D772" s="132" t="s">
        <v>9548</v>
      </c>
      <c r="E772" s="186" t="s">
        <v>9548</v>
      </c>
      <c r="F772" s="132" t="s">
        <v>9548</v>
      </c>
      <c r="G772" s="132" t="s">
        <v>9548</v>
      </c>
      <c r="H772" s="132" t="s">
        <v>9548</v>
      </c>
      <c r="I772" s="132" t="s">
        <v>9548</v>
      </c>
      <c r="J772" s="133">
        <v>0.56999999999999995</v>
      </c>
      <c r="K772" s="133">
        <v>0.56999999999999995</v>
      </c>
      <c r="L772" s="133">
        <v>1.52</v>
      </c>
      <c r="M772" s="134" t="str">
        <f t="shared" si="12"/>
        <v>P</v>
      </c>
      <c r="N772" s="173" t="s">
        <v>10681</v>
      </c>
      <c r="O772" s="146" t="s">
        <v>1506</v>
      </c>
      <c r="P772" s="146" t="s">
        <v>9442</v>
      </c>
      <c r="Q772" s="147" t="s">
        <v>10519</v>
      </c>
      <c r="R772" s="187">
        <v>0.92</v>
      </c>
    </row>
    <row r="773" spans="1:18" x14ac:dyDescent="0.25">
      <c r="A773" s="135">
        <v>1019386</v>
      </c>
      <c r="B773" s="148" t="s">
        <v>2015</v>
      </c>
      <c r="C773" s="135">
        <v>1</v>
      </c>
      <c r="D773" s="135" t="s">
        <v>9548</v>
      </c>
      <c r="E773" s="188" t="s">
        <v>9548</v>
      </c>
      <c r="F773" s="135" t="s">
        <v>9548</v>
      </c>
      <c r="G773" s="135" t="s">
        <v>9548</v>
      </c>
      <c r="H773" s="135" t="s">
        <v>9548</v>
      </c>
      <c r="I773" s="135" t="s">
        <v>9548</v>
      </c>
      <c r="J773" s="136">
        <v>0.442</v>
      </c>
      <c r="K773" s="136">
        <v>0.442</v>
      </c>
      <c r="L773" s="136">
        <v>1.373</v>
      </c>
      <c r="M773" s="137" t="str">
        <f t="shared" si="12"/>
        <v>P</v>
      </c>
      <c r="N773" s="174" t="s">
        <v>10681</v>
      </c>
      <c r="O773" s="149" t="s">
        <v>1506</v>
      </c>
      <c r="P773" s="149" t="s">
        <v>9442</v>
      </c>
      <c r="Q773" s="150" t="s">
        <v>10519</v>
      </c>
      <c r="R773" s="189">
        <v>0.93</v>
      </c>
    </row>
    <row r="774" spans="1:18" x14ac:dyDescent="0.25">
      <c r="A774" s="132">
        <v>1019388</v>
      </c>
      <c r="B774" s="145" t="s">
        <v>2016</v>
      </c>
      <c r="C774" s="132">
        <v>1</v>
      </c>
      <c r="D774" s="132" t="s">
        <v>9548</v>
      </c>
      <c r="E774" s="186" t="s">
        <v>9548</v>
      </c>
      <c r="F774" s="132" t="s">
        <v>9548</v>
      </c>
      <c r="G774" s="132" t="s">
        <v>9548</v>
      </c>
      <c r="H774" s="132" t="s">
        <v>9548</v>
      </c>
      <c r="I774" s="132" t="s">
        <v>9548</v>
      </c>
      <c r="J774" s="133">
        <v>0.46</v>
      </c>
      <c r="K774" s="133">
        <v>0.185</v>
      </c>
      <c r="L774" s="133">
        <v>1.1200000000000001</v>
      </c>
      <c r="M774" s="134" t="str">
        <f t="shared" si="12"/>
        <v>P</v>
      </c>
      <c r="N774" s="171" t="s">
        <v>10681</v>
      </c>
      <c r="O774" s="146" t="s">
        <v>1506</v>
      </c>
      <c r="P774" s="146" t="s">
        <v>9442</v>
      </c>
      <c r="Q774" s="147" t="s">
        <v>10519</v>
      </c>
      <c r="R774" s="187">
        <v>1.29</v>
      </c>
    </row>
    <row r="775" spans="1:18" x14ac:dyDescent="0.25">
      <c r="A775" s="135">
        <v>1019402</v>
      </c>
      <c r="B775" s="148" t="s">
        <v>149</v>
      </c>
      <c r="C775" s="135">
        <v>6</v>
      </c>
      <c r="D775" s="135">
        <v>800</v>
      </c>
      <c r="E775" s="188" t="s">
        <v>21</v>
      </c>
      <c r="F775" s="135">
        <v>1200</v>
      </c>
      <c r="G775" s="135" t="s">
        <v>20</v>
      </c>
      <c r="H775" s="135" t="s">
        <v>20</v>
      </c>
      <c r="I775" s="135" t="s">
        <v>20</v>
      </c>
      <c r="J775" s="136">
        <v>2.27</v>
      </c>
      <c r="K775" s="136">
        <v>0.77</v>
      </c>
      <c r="L775" s="136">
        <v>0.64</v>
      </c>
      <c r="M775" s="137" t="str">
        <f t="shared" si="12"/>
        <v>P</v>
      </c>
      <c r="N775" s="172" t="s">
        <v>10681</v>
      </c>
      <c r="O775" s="149" t="s">
        <v>1581</v>
      </c>
      <c r="P775" s="149" t="s">
        <v>10581</v>
      </c>
      <c r="Q775" s="150" t="s">
        <v>10519</v>
      </c>
      <c r="R775" s="189">
        <v>2.4000000000000004</v>
      </c>
    </row>
    <row r="776" spans="1:18" x14ac:dyDescent="0.25">
      <c r="A776" s="132">
        <v>1019405</v>
      </c>
      <c r="B776" s="145" t="s">
        <v>2017</v>
      </c>
      <c r="C776" s="132">
        <v>1</v>
      </c>
      <c r="D776" s="132">
        <v>10530</v>
      </c>
      <c r="E776" s="186" t="s">
        <v>20</v>
      </c>
      <c r="F776" s="132" t="s">
        <v>20</v>
      </c>
      <c r="G776" s="132" t="s">
        <v>20</v>
      </c>
      <c r="H776" s="132" t="s">
        <v>20</v>
      </c>
      <c r="I776" s="132" t="s">
        <v>20</v>
      </c>
      <c r="J776" s="133">
        <v>2.17</v>
      </c>
      <c r="K776" s="133">
        <v>1.55</v>
      </c>
      <c r="L776" s="133">
        <v>1.7000000000000001E-2</v>
      </c>
      <c r="M776" s="134" t="str">
        <f t="shared" si="12"/>
        <v>P</v>
      </c>
      <c r="N776" s="171" t="s">
        <v>10682</v>
      </c>
      <c r="O776" s="146" t="s">
        <v>1506</v>
      </c>
      <c r="P776" s="146" t="s">
        <v>9443</v>
      </c>
      <c r="Q776" s="147" t="s">
        <v>10519</v>
      </c>
      <c r="R776" s="187">
        <v>0.43</v>
      </c>
    </row>
    <row r="777" spans="1:18" x14ac:dyDescent="0.25">
      <c r="A777" s="135">
        <v>1019410</v>
      </c>
      <c r="B777" s="148" t="s">
        <v>2018</v>
      </c>
      <c r="C777" s="135">
        <v>1</v>
      </c>
      <c r="D777" s="135">
        <v>10530</v>
      </c>
      <c r="E777" s="188" t="s">
        <v>20</v>
      </c>
      <c r="F777" s="135" t="s">
        <v>20</v>
      </c>
      <c r="G777" s="135" t="s">
        <v>20</v>
      </c>
      <c r="H777" s="135" t="s">
        <v>20</v>
      </c>
      <c r="I777" s="135" t="s">
        <v>20</v>
      </c>
      <c r="J777" s="136">
        <v>0.219</v>
      </c>
      <c r="K777" s="136">
        <v>0.156</v>
      </c>
      <c r="L777" s="136">
        <v>1.7000000000000001E-2</v>
      </c>
      <c r="M777" s="137" t="str">
        <f t="shared" si="12"/>
        <v>P</v>
      </c>
      <c r="N777" s="172" t="s">
        <v>10682</v>
      </c>
      <c r="O777" s="149" t="s">
        <v>1506</v>
      </c>
      <c r="P777" s="149" t="s">
        <v>9443</v>
      </c>
      <c r="Q777" s="150" t="s">
        <v>10519</v>
      </c>
      <c r="R777" s="189">
        <v>0.36</v>
      </c>
    </row>
    <row r="778" spans="1:18" x14ac:dyDescent="0.25">
      <c r="A778" s="132">
        <v>1019416</v>
      </c>
      <c r="B778" s="145" t="s">
        <v>2019</v>
      </c>
      <c r="C778" s="132">
        <v>1</v>
      </c>
      <c r="D778" s="132" t="s">
        <v>20</v>
      </c>
      <c r="E778" s="186" t="s">
        <v>20</v>
      </c>
      <c r="F778" s="132" t="s">
        <v>20</v>
      </c>
      <c r="G778" s="132" t="s">
        <v>20</v>
      </c>
      <c r="H778" s="132" t="s">
        <v>20</v>
      </c>
      <c r="I778" s="132" t="s">
        <v>20</v>
      </c>
      <c r="J778" s="133">
        <v>3.59</v>
      </c>
      <c r="K778" s="133">
        <v>2.1</v>
      </c>
      <c r="L778" s="133">
        <v>1.7000000000000001E-2</v>
      </c>
      <c r="M778" s="134" t="str">
        <f t="shared" si="12"/>
        <v>P</v>
      </c>
      <c r="N778" s="171" t="s">
        <v>10682</v>
      </c>
      <c r="O778" s="146" t="s">
        <v>1506</v>
      </c>
      <c r="P778" s="146" t="s">
        <v>9443</v>
      </c>
      <c r="Q778" s="147" t="s">
        <v>10519</v>
      </c>
      <c r="R778" s="187">
        <v>0.38</v>
      </c>
    </row>
    <row r="779" spans="1:18" x14ac:dyDescent="0.25">
      <c r="A779" s="135">
        <v>1019419</v>
      </c>
      <c r="B779" s="148" t="s">
        <v>2020</v>
      </c>
      <c r="C779" s="135">
        <v>1</v>
      </c>
      <c r="D779" s="135">
        <v>6000</v>
      </c>
      <c r="E779" s="188" t="s">
        <v>20</v>
      </c>
      <c r="F779" s="135" t="s">
        <v>20</v>
      </c>
      <c r="G779" s="135" t="s">
        <v>20</v>
      </c>
      <c r="H779" s="135" t="s">
        <v>20</v>
      </c>
      <c r="I779" s="135" t="s">
        <v>20</v>
      </c>
      <c r="J779" s="136">
        <v>3.1</v>
      </c>
      <c r="K779" s="136">
        <v>1.77</v>
      </c>
      <c r="L779" s="136">
        <v>1.7000000000000001E-2</v>
      </c>
      <c r="M779" s="137" t="str">
        <f t="shared" si="12"/>
        <v>P</v>
      </c>
      <c r="N779" s="174" t="s">
        <v>10682</v>
      </c>
      <c r="O779" s="149" t="s">
        <v>1506</v>
      </c>
      <c r="P779" s="149" t="s">
        <v>9443</v>
      </c>
      <c r="Q779" s="150" t="s">
        <v>10519</v>
      </c>
      <c r="R779" s="189">
        <v>0.38</v>
      </c>
    </row>
    <row r="780" spans="1:18" x14ac:dyDescent="0.25">
      <c r="A780" s="132">
        <v>1019420</v>
      </c>
      <c r="B780" s="145" t="s">
        <v>2021</v>
      </c>
      <c r="C780" s="132">
        <v>1</v>
      </c>
      <c r="D780" s="132">
        <v>7740</v>
      </c>
      <c r="E780" s="186" t="s">
        <v>20</v>
      </c>
      <c r="F780" s="132" t="s">
        <v>20</v>
      </c>
      <c r="G780" s="132" t="s">
        <v>20</v>
      </c>
      <c r="H780" s="132" t="s">
        <v>20</v>
      </c>
      <c r="I780" s="132" t="s">
        <v>20</v>
      </c>
      <c r="J780" s="133">
        <v>0.30399999999999999</v>
      </c>
      <c r="K780" s="133">
        <v>0.27200000000000002</v>
      </c>
      <c r="L780" s="133">
        <v>1.7000000000000001E-2</v>
      </c>
      <c r="M780" s="134" t="str">
        <f t="shared" si="12"/>
        <v>P</v>
      </c>
      <c r="N780" s="171" t="s">
        <v>10682</v>
      </c>
      <c r="O780" s="146" t="s">
        <v>1506</v>
      </c>
      <c r="P780" s="146" t="s">
        <v>9443</v>
      </c>
      <c r="Q780" s="147" t="s">
        <v>10519</v>
      </c>
      <c r="R780" s="187">
        <v>0.8</v>
      </c>
    </row>
    <row r="781" spans="1:18" x14ac:dyDescent="0.25">
      <c r="A781" s="135">
        <v>1019421</v>
      </c>
      <c r="B781" s="148" t="s">
        <v>148</v>
      </c>
      <c r="C781" s="135">
        <v>6</v>
      </c>
      <c r="D781" s="135">
        <v>144</v>
      </c>
      <c r="E781" s="188" t="s">
        <v>21</v>
      </c>
      <c r="F781" s="135">
        <v>216</v>
      </c>
      <c r="G781" s="135">
        <v>5</v>
      </c>
      <c r="H781" s="135">
        <v>6</v>
      </c>
      <c r="I781" s="135">
        <v>3</v>
      </c>
      <c r="J781" s="136">
        <v>3.24</v>
      </c>
      <c r="K781" s="136">
        <v>2.15</v>
      </c>
      <c r="L781" s="136">
        <v>0.84</v>
      </c>
      <c r="M781" s="137" t="str">
        <f t="shared" si="12"/>
        <v>P</v>
      </c>
      <c r="N781" s="172" t="s">
        <v>10681</v>
      </c>
      <c r="O781" s="149" t="s">
        <v>1581</v>
      </c>
      <c r="P781" s="149" t="s">
        <v>10581</v>
      </c>
      <c r="Q781" s="150" t="s">
        <v>10519</v>
      </c>
      <c r="R781" s="189">
        <v>8.34</v>
      </c>
    </row>
    <row r="782" spans="1:18" x14ac:dyDescent="0.25">
      <c r="A782" s="132">
        <v>1019422</v>
      </c>
      <c r="B782" s="145" t="s">
        <v>617</v>
      </c>
      <c r="C782" s="132">
        <v>3</v>
      </c>
      <c r="D782" s="132">
        <v>5000</v>
      </c>
      <c r="E782" s="186">
        <v>200</v>
      </c>
      <c r="F782" s="132">
        <v>7000</v>
      </c>
      <c r="G782" s="132" t="s">
        <v>21</v>
      </c>
      <c r="H782" s="132" t="s">
        <v>21</v>
      </c>
      <c r="I782" s="132">
        <v>1</v>
      </c>
      <c r="J782" s="133">
        <v>2.52</v>
      </c>
      <c r="K782" s="133">
        <v>0.53</v>
      </c>
      <c r="L782" s="133">
        <v>0.24</v>
      </c>
      <c r="M782" s="134" t="str">
        <f t="shared" si="12"/>
        <v>P</v>
      </c>
      <c r="N782" s="171" t="s">
        <v>10682</v>
      </c>
      <c r="O782" s="146" t="s">
        <v>1506</v>
      </c>
      <c r="P782" s="146" t="s">
        <v>9444</v>
      </c>
      <c r="Q782" s="147" t="s">
        <v>10519</v>
      </c>
      <c r="R782" s="187">
        <v>1.6800000000000002</v>
      </c>
    </row>
    <row r="783" spans="1:18" x14ac:dyDescent="0.25">
      <c r="A783" s="135">
        <v>1019423</v>
      </c>
      <c r="B783" s="148" t="s">
        <v>2022</v>
      </c>
      <c r="C783" s="135">
        <v>3</v>
      </c>
      <c r="D783" s="135">
        <v>1800</v>
      </c>
      <c r="E783" s="188">
        <v>150</v>
      </c>
      <c r="F783" s="135">
        <v>4200</v>
      </c>
      <c r="G783" s="135" t="s">
        <v>21</v>
      </c>
      <c r="H783" s="135" t="s">
        <v>21</v>
      </c>
      <c r="I783" s="135" t="s">
        <v>21</v>
      </c>
      <c r="J783" s="136">
        <v>2.6</v>
      </c>
      <c r="K783" s="136">
        <v>1.3</v>
      </c>
      <c r="L783" s="136">
        <v>0.15</v>
      </c>
      <c r="M783" s="137" t="str">
        <f t="shared" si="12"/>
        <v>P</v>
      </c>
      <c r="N783" s="172" t="s">
        <v>10682</v>
      </c>
      <c r="O783" s="149" t="s">
        <v>1698</v>
      </c>
      <c r="P783" s="149" t="s">
        <v>9434</v>
      </c>
      <c r="Q783" s="150" t="s">
        <v>10519</v>
      </c>
      <c r="R783" s="189">
        <v>4.0500000000000007</v>
      </c>
    </row>
    <row r="784" spans="1:18" x14ac:dyDescent="0.25">
      <c r="A784" s="132">
        <v>1019424</v>
      </c>
      <c r="B784" s="145" t="s">
        <v>2023</v>
      </c>
      <c r="C784" s="132">
        <v>3</v>
      </c>
      <c r="D784" s="132">
        <v>1836</v>
      </c>
      <c r="E784" s="186">
        <v>100</v>
      </c>
      <c r="F784" s="132">
        <v>3000</v>
      </c>
      <c r="G784" s="132" t="s">
        <v>21</v>
      </c>
      <c r="H784" s="132" t="s">
        <v>21</v>
      </c>
      <c r="I784" s="132">
        <v>1</v>
      </c>
      <c r="J784" s="133">
        <v>2.5</v>
      </c>
      <c r="K784" s="133">
        <v>0.95</v>
      </c>
      <c r="L784" s="133">
        <v>0.15</v>
      </c>
      <c r="M784" s="134" t="str">
        <f t="shared" si="12"/>
        <v>P</v>
      </c>
      <c r="N784" s="171" t="s">
        <v>10682</v>
      </c>
      <c r="O784" s="146" t="s">
        <v>1698</v>
      </c>
      <c r="P784" s="146" t="s">
        <v>9434</v>
      </c>
      <c r="Q784" s="147" t="s">
        <v>10519</v>
      </c>
      <c r="R784" s="187">
        <v>3.18</v>
      </c>
    </row>
    <row r="785" spans="1:18" x14ac:dyDescent="0.25">
      <c r="A785" s="135">
        <v>1019426</v>
      </c>
      <c r="B785" s="148" t="s">
        <v>9393</v>
      </c>
      <c r="C785" s="135">
        <v>4</v>
      </c>
      <c r="D785" s="135" t="s">
        <v>20</v>
      </c>
      <c r="E785" s="188" t="s">
        <v>21</v>
      </c>
      <c r="F785" s="135" t="s">
        <v>20</v>
      </c>
      <c r="G785" s="135">
        <v>4</v>
      </c>
      <c r="H785" s="135" t="s">
        <v>20</v>
      </c>
      <c r="I785" s="135">
        <v>3</v>
      </c>
      <c r="J785" s="136">
        <v>2.4</v>
      </c>
      <c r="K785" s="136">
        <v>2.4</v>
      </c>
      <c r="L785" s="136">
        <v>1.2</v>
      </c>
      <c r="M785" s="137" t="str">
        <f t="shared" si="12"/>
        <v>P</v>
      </c>
      <c r="N785" s="172" t="s">
        <v>10682</v>
      </c>
      <c r="O785" s="149" t="s">
        <v>1506</v>
      </c>
      <c r="P785" s="149" t="s">
        <v>10580</v>
      </c>
      <c r="Q785" s="150" t="s">
        <v>10519</v>
      </c>
      <c r="R785" s="189">
        <v>59.96</v>
      </c>
    </row>
    <row r="786" spans="1:18" x14ac:dyDescent="0.25">
      <c r="A786" s="132">
        <v>1019430</v>
      </c>
      <c r="B786" s="145" t="s">
        <v>2024</v>
      </c>
      <c r="C786" s="132">
        <v>200</v>
      </c>
      <c r="D786" s="132">
        <v>200</v>
      </c>
      <c r="E786" s="186">
        <v>25</v>
      </c>
      <c r="F786" s="132">
        <v>400</v>
      </c>
      <c r="G786" s="132" t="s">
        <v>21</v>
      </c>
      <c r="H786" s="132" t="s">
        <v>21</v>
      </c>
      <c r="I786" s="132" t="s">
        <v>21</v>
      </c>
      <c r="J786" s="133">
        <v>2</v>
      </c>
      <c r="K786" s="133">
        <v>2.8</v>
      </c>
      <c r="L786" s="133">
        <v>0.2</v>
      </c>
      <c r="M786" s="134" t="str">
        <f t="shared" si="12"/>
        <v>P</v>
      </c>
      <c r="N786" s="171" t="s">
        <v>10682</v>
      </c>
      <c r="O786" s="146" t="s">
        <v>1506</v>
      </c>
      <c r="P786" s="146" t="s">
        <v>9472</v>
      </c>
      <c r="Q786" s="147" t="s">
        <v>10519</v>
      </c>
      <c r="R786" s="187">
        <v>32</v>
      </c>
    </row>
    <row r="787" spans="1:18" x14ac:dyDescent="0.25">
      <c r="A787" s="135">
        <v>1019434</v>
      </c>
      <c r="B787" s="148" t="s">
        <v>2025</v>
      </c>
      <c r="C787" s="135">
        <v>4</v>
      </c>
      <c r="D787" s="135" t="s">
        <v>20</v>
      </c>
      <c r="E787" s="188" t="s">
        <v>20</v>
      </c>
      <c r="F787" s="135" t="s">
        <v>20</v>
      </c>
      <c r="G787" s="135" t="s">
        <v>20</v>
      </c>
      <c r="H787" s="135" t="s">
        <v>20</v>
      </c>
      <c r="I787" s="135" t="s">
        <v>20</v>
      </c>
      <c r="J787" s="136">
        <v>2.4</v>
      </c>
      <c r="K787" s="136">
        <v>2.35</v>
      </c>
      <c r="L787" s="136">
        <v>2.4</v>
      </c>
      <c r="M787" s="137" t="str">
        <f t="shared" si="12"/>
        <v>P</v>
      </c>
      <c r="N787" s="174" t="s">
        <v>10682</v>
      </c>
      <c r="O787" s="149" t="s">
        <v>1497</v>
      </c>
      <c r="P787" s="149" t="s">
        <v>9415</v>
      </c>
      <c r="Q787" s="150" t="s">
        <v>10519</v>
      </c>
      <c r="R787" s="189">
        <v>5.96</v>
      </c>
    </row>
    <row r="788" spans="1:18" x14ac:dyDescent="0.25">
      <c r="A788" s="132">
        <v>1019494</v>
      </c>
      <c r="B788" s="145" t="s">
        <v>2026</v>
      </c>
      <c r="C788" s="132">
        <v>6</v>
      </c>
      <c r="D788" s="132" t="s">
        <v>20</v>
      </c>
      <c r="E788" s="186" t="s">
        <v>20</v>
      </c>
      <c r="F788" s="132" t="s">
        <v>20</v>
      </c>
      <c r="G788" s="132" t="s">
        <v>20</v>
      </c>
      <c r="H788" s="132" t="s">
        <v>20</v>
      </c>
      <c r="I788" s="132" t="s">
        <v>20</v>
      </c>
      <c r="J788" s="133">
        <v>1.57</v>
      </c>
      <c r="K788" s="133">
        <v>1.45</v>
      </c>
      <c r="L788" s="133">
        <v>1</v>
      </c>
      <c r="M788" s="134" t="str">
        <f t="shared" si="12"/>
        <v>P</v>
      </c>
      <c r="N788" s="171" t="s">
        <v>10682</v>
      </c>
      <c r="O788" s="146" t="s">
        <v>1500</v>
      </c>
      <c r="P788" s="146" t="s">
        <v>9456</v>
      </c>
      <c r="Q788" s="147" t="s">
        <v>10519</v>
      </c>
      <c r="R788" s="187">
        <v>0.78</v>
      </c>
    </row>
    <row r="789" spans="1:18" x14ac:dyDescent="0.25">
      <c r="A789" s="135">
        <v>1019499</v>
      </c>
      <c r="B789" s="148" t="s">
        <v>2027</v>
      </c>
      <c r="C789" s="135">
        <v>24</v>
      </c>
      <c r="D789" s="135">
        <v>360</v>
      </c>
      <c r="E789" s="188" t="s">
        <v>21</v>
      </c>
      <c r="F789" s="135">
        <v>432</v>
      </c>
      <c r="G789" s="135" t="s">
        <v>20</v>
      </c>
      <c r="H789" s="135">
        <v>12</v>
      </c>
      <c r="I789" s="135">
        <v>3</v>
      </c>
      <c r="J789" s="136">
        <v>2.37</v>
      </c>
      <c r="K789" s="136">
        <v>1.54</v>
      </c>
      <c r="L789" s="136">
        <v>0.91</v>
      </c>
      <c r="M789" s="137" t="str">
        <f t="shared" si="12"/>
        <v>P</v>
      </c>
      <c r="N789" s="172" t="s">
        <v>10681</v>
      </c>
      <c r="O789" s="149" t="s">
        <v>1506</v>
      </c>
      <c r="P789" s="149" t="s">
        <v>9404</v>
      </c>
      <c r="Q789" s="150" t="s">
        <v>10519</v>
      </c>
      <c r="R789" s="189">
        <v>6.9599999999999991</v>
      </c>
    </row>
    <row r="790" spans="1:18" x14ac:dyDescent="0.25">
      <c r="A790" s="132">
        <v>1019504</v>
      </c>
      <c r="B790" s="145" t="s">
        <v>1126</v>
      </c>
      <c r="C790" s="132">
        <v>1</v>
      </c>
      <c r="D790" s="132">
        <v>690</v>
      </c>
      <c r="E790" s="186" t="s">
        <v>21</v>
      </c>
      <c r="F790" s="132">
        <v>855</v>
      </c>
      <c r="G790" s="132">
        <v>32</v>
      </c>
      <c r="H790" s="132">
        <v>25</v>
      </c>
      <c r="I790" s="132">
        <v>1</v>
      </c>
      <c r="J790" s="133">
        <v>2.12</v>
      </c>
      <c r="K790" s="133">
        <v>1.1200000000000001</v>
      </c>
      <c r="L790" s="133">
        <v>0.78</v>
      </c>
      <c r="M790" s="134" t="str">
        <f t="shared" si="12"/>
        <v>P</v>
      </c>
      <c r="N790" s="171" t="s">
        <v>10682</v>
      </c>
      <c r="O790" s="146" t="s">
        <v>1506</v>
      </c>
      <c r="P790" s="146" t="s">
        <v>9401</v>
      </c>
      <c r="Q790" s="147" t="s">
        <v>10519</v>
      </c>
      <c r="R790" s="187">
        <v>2.46</v>
      </c>
    </row>
    <row r="791" spans="1:18" x14ac:dyDescent="0.25">
      <c r="A791" s="135">
        <v>1019543</v>
      </c>
      <c r="B791" s="148" t="s">
        <v>9654</v>
      </c>
      <c r="C791" s="135">
        <v>1</v>
      </c>
      <c r="D791" s="135" t="s">
        <v>20</v>
      </c>
      <c r="E791" s="188" t="s">
        <v>20</v>
      </c>
      <c r="F791" s="135" t="s">
        <v>20</v>
      </c>
      <c r="G791" s="135" t="s">
        <v>20</v>
      </c>
      <c r="H791" s="135" t="s">
        <v>20</v>
      </c>
      <c r="I791" s="135" t="s">
        <v>20</v>
      </c>
      <c r="J791" s="136">
        <v>1.48</v>
      </c>
      <c r="K791" s="136">
        <v>0.02</v>
      </c>
      <c r="L791" s="136">
        <v>2.63</v>
      </c>
      <c r="M791" s="137" t="str">
        <f t="shared" si="12"/>
        <v>P</v>
      </c>
      <c r="N791" s="172" t="s">
        <v>10682</v>
      </c>
      <c r="O791" s="149" t="s">
        <v>1693</v>
      </c>
      <c r="P791" s="149" t="s">
        <v>10126</v>
      </c>
      <c r="Q791" s="150" t="s">
        <v>10519</v>
      </c>
      <c r="R791" s="189">
        <v>8.1818181818181804E-2</v>
      </c>
    </row>
    <row r="792" spans="1:18" x14ac:dyDescent="0.25">
      <c r="A792" s="132">
        <v>1019555</v>
      </c>
      <c r="B792" s="145" t="s">
        <v>9655</v>
      </c>
      <c r="C792" s="132">
        <v>1</v>
      </c>
      <c r="D792" s="132" t="s">
        <v>20</v>
      </c>
      <c r="E792" s="186" t="s">
        <v>20</v>
      </c>
      <c r="F792" s="132" t="s">
        <v>20</v>
      </c>
      <c r="G792" s="132" t="s">
        <v>20</v>
      </c>
      <c r="H792" s="132" t="s">
        <v>20</v>
      </c>
      <c r="I792" s="132" t="s">
        <v>20</v>
      </c>
      <c r="J792" s="133">
        <v>1.48</v>
      </c>
      <c r="K792" s="133">
        <v>0.02</v>
      </c>
      <c r="L792" s="133">
        <v>2.63</v>
      </c>
      <c r="M792" s="134" t="str">
        <f t="shared" si="12"/>
        <v>P</v>
      </c>
      <c r="N792" s="171" t="s">
        <v>10682</v>
      </c>
      <c r="O792" s="146" t="s">
        <v>1693</v>
      </c>
      <c r="P792" s="146" t="s">
        <v>10126</v>
      </c>
      <c r="Q792" s="147" t="s">
        <v>10519</v>
      </c>
      <c r="R792" s="187">
        <v>8.1818181818181804E-2</v>
      </c>
    </row>
    <row r="793" spans="1:18" x14ac:dyDescent="0.25">
      <c r="A793" s="135">
        <v>1019566</v>
      </c>
      <c r="B793" s="148" t="s">
        <v>9656</v>
      </c>
      <c r="C793" s="135">
        <v>1</v>
      </c>
      <c r="D793" s="135" t="s">
        <v>20</v>
      </c>
      <c r="E793" s="188" t="s">
        <v>20</v>
      </c>
      <c r="F793" s="135" t="s">
        <v>20</v>
      </c>
      <c r="G793" s="135" t="s">
        <v>20</v>
      </c>
      <c r="H793" s="135" t="s">
        <v>20</v>
      </c>
      <c r="I793" s="135" t="s">
        <v>20</v>
      </c>
      <c r="J793" s="136">
        <v>1.48</v>
      </c>
      <c r="K793" s="136">
        <v>0.02</v>
      </c>
      <c r="L793" s="136">
        <v>2.63</v>
      </c>
      <c r="M793" s="137" t="str">
        <f t="shared" si="12"/>
        <v>P</v>
      </c>
      <c r="N793" s="172" t="s">
        <v>10682</v>
      </c>
      <c r="O793" s="149" t="s">
        <v>1693</v>
      </c>
      <c r="P793" s="149" t="s">
        <v>10126</v>
      </c>
      <c r="Q793" s="150" t="s">
        <v>10519</v>
      </c>
      <c r="R793" s="189">
        <v>8.1818181818181804E-2</v>
      </c>
    </row>
    <row r="794" spans="1:18" x14ac:dyDescent="0.25">
      <c r="A794" s="132">
        <v>1019603</v>
      </c>
      <c r="B794" s="145" t="s">
        <v>2028</v>
      </c>
      <c r="C794" s="132">
        <v>1</v>
      </c>
      <c r="D794" s="132">
        <v>2784</v>
      </c>
      <c r="E794" s="186">
        <v>232</v>
      </c>
      <c r="F794" s="132" t="s">
        <v>20</v>
      </c>
      <c r="G794" s="132" t="s">
        <v>20</v>
      </c>
      <c r="H794" s="132" t="s">
        <v>20</v>
      </c>
      <c r="I794" s="132" t="s">
        <v>20</v>
      </c>
      <c r="J794" s="133">
        <v>1.6</v>
      </c>
      <c r="K794" s="133">
        <v>2.15</v>
      </c>
      <c r="L794" s="133">
        <v>4.5999999999999999E-2</v>
      </c>
      <c r="M794" s="134" t="str">
        <f t="shared" si="12"/>
        <v>P</v>
      </c>
      <c r="N794" s="171" t="s">
        <v>10682</v>
      </c>
      <c r="O794" s="146" t="s">
        <v>1506</v>
      </c>
      <c r="P794" s="146" t="s">
        <v>9445</v>
      </c>
      <c r="Q794" s="147" t="s">
        <v>10519</v>
      </c>
      <c r="R794" s="187">
        <v>0.16</v>
      </c>
    </row>
    <row r="795" spans="1:18" x14ac:dyDescent="0.25">
      <c r="A795" s="135">
        <v>1019605</v>
      </c>
      <c r="B795" s="148" t="s">
        <v>2029</v>
      </c>
      <c r="C795" s="135">
        <v>1000</v>
      </c>
      <c r="D795" s="135" t="s">
        <v>20</v>
      </c>
      <c r="E795" s="188" t="s">
        <v>20</v>
      </c>
      <c r="F795" s="135" t="s">
        <v>20</v>
      </c>
      <c r="G795" s="135" t="s">
        <v>20</v>
      </c>
      <c r="H795" s="135" t="s">
        <v>20</v>
      </c>
      <c r="I795" s="135" t="s">
        <v>20</v>
      </c>
      <c r="J795" s="136">
        <v>1.3</v>
      </c>
      <c r="K795" s="136">
        <v>1.3</v>
      </c>
      <c r="L795" s="136">
        <v>1</v>
      </c>
      <c r="M795" s="137" t="str">
        <f t="shared" si="12"/>
        <v>P</v>
      </c>
      <c r="N795" s="172" t="s">
        <v>10682</v>
      </c>
      <c r="O795" s="149" t="s">
        <v>1506</v>
      </c>
      <c r="P795" s="149" t="s">
        <v>9492</v>
      </c>
      <c r="Q795" s="150" t="s">
        <v>10519</v>
      </c>
      <c r="R795" s="189">
        <v>50</v>
      </c>
    </row>
    <row r="796" spans="1:18" x14ac:dyDescent="0.25">
      <c r="A796" s="132">
        <v>1019652</v>
      </c>
      <c r="B796" s="145" t="s">
        <v>2030</v>
      </c>
      <c r="C796" s="132">
        <v>6</v>
      </c>
      <c r="D796" s="132">
        <v>480</v>
      </c>
      <c r="E796" s="186">
        <v>40</v>
      </c>
      <c r="F796" s="132">
        <v>720</v>
      </c>
      <c r="G796" s="132" t="s">
        <v>21</v>
      </c>
      <c r="H796" s="132" t="s">
        <v>21</v>
      </c>
      <c r="I796" s="132" t="s">
        <v>21</v>
      </c>
      <c r="J796" s="133">
        <v>2</v>
      </c>
      <c r="K796" s="133">
        <v>1.1499999999999999</v>
      </c>
      <c r="L796" s="133">
        <v>0.9</v>
      </c>
      <c r="M796" s="134" t="str">
        <f t="shared" si="12"/>
        <v>P</v>
      </c>
      <c r="N796" s="171" t="s">
        <v>10682</v>
      </c>
      <c r="O796" s="146" t="s">
        <v>1611</v>
      </c>
      <c r="P796" s="146" t="s">
        <v>9446</v>
      </c>
      <c r="Q796" s="147" t="s">
        <v>10519</v>
      </c>
      <c r="R796" s="187">
        <v>2.16</v>
      </c>
    </row>
    <row r="797" spans="1:18" x14ac:dyDescent="0.25">
      <c r="A797" s="135">
        <v>1019655</v>
      </c>
      <c r="B797" s="148" t="s">
        <v>2031</v>
      </c>
      <c r="C797" s="135">
        <v>3</v>
      </c>
      <c r="D797" s="135">
        <v>320</v>
      </c>
      <c r="E797" s="188">
        <v>32</v>
      </c>
      <c r="F797" s="135">
        <v>320</v>
      </c>
      <c r="G797" s="135" t="s">
        <v>21</v>
      </c>
      <c r="H797" s="135" t="s">
        <v>21</v>
      </c>
      <c r="I797" s="135" t="s">
        <v>21</v>
      </c>
      <c r="J797" s="136">
        <v>3</v>
      </c>
      <c r="K797" s="136">
        <v>1</v>
      </c>
      <c r="L797" s="136">
        <v>1</v>
      </c>
      <c r="M797" s="137" t="str">
        <f t="shared" si="12"/>
        <v>P</v>
      </c>
      <c r="N797" s="172" t="s">
        <v>10682</v>
      </c>
      <c r="O797" s="149" t="s">
        <v>1614</v>
      </c>
      <c r="P797" s="149" t="s">
        <v>9438</v>
      </c>
      <c r="Q797" s="150" t="s">
        <v>10519</v>
      </c>
      <c r="R797" s="189">
        <v>1.83</v>
      </c>
    </row>
    <row r="798" spans="1:18" x14ac:dyDescent="0.25">
      <c r="A798" s="132">
        <v>1019657</v>
      </c>
      <c r="B798" s="145" t="s">
        <v>9657</v>
      </c>
      <c r="C798" s="132">
        <v>1</v>
      </c>
      <c r="D798" s="132" t="s">
        <v>20</v>
      </c>
      <c r="E798" s="186" t="s">
        <v>20</v>
      </c>
      <c r="F798" s="132" t="s">
        <v>20</v>
      </c>
      <c r="G798" s="132" t="s">
        <v>20</v>
      </c>
      <c r="H798" s="132" t="s">
        <v>20</v>
      </c>
      <c r="I798" s="132" t="s">
        <v>20</v>
      </c>
      <c r="J798" s="133">
        <v>1.48</v>
      </c>
      <c r="K798" s="133">
        <v>0.02</v>
      </c>
      <c r="L798" s="133">
        <v>2.63</v>
      </c>
      <c r="M798" s="134" t="str">
        <f t="shared" si="12"/>
        <v>P</v>
      </c>
      <c r="N798" s="171" t="s">
        <v>10682</v>
      </c>
      <c r="O798" s="146" t="s">
        <v>1693</v>
      </c>
      <c r="P798" s="146" t="s">
        <v>10126</v>
      </c>
      <c r="Q798" s="147" t="s">
        <v>10519</v>
      </c>
      <c r="R798" s="187">
        <v>8.1818181818181804E-2</v>
      </c>
    </row>
    <row r="799" spans="1:18" x14ac:dyDescent="0.25">
      <c r="A799" s="135">
        <v>1019658</v>
      </c>
      <c r="B799" s="148" t="s">
        <v>2032</v>
      </c>
      <c r="C799" s="135">
        <v>6</v>
      </c>
      <c r="D799" s="135">
        <v>4320</v>
      </c>
      <c r="E799" s="188">
        <v>160</v>
      </c>
      <c r="F799" s="135">
        <v>4800</v>
      </c>
      <c r="G799" s="135" t="s">
        <v>21</v>
      </c>
      <c r="H799" s="135" t="s">
        <v>21</v>
      </c>
      <c r="I799" s="135">
        <v>1</v>
      </c>
      <c r="J799" s="136">
        <v>2.2000000000000002</v>
      </c>
      <c r="K799" s="136">
        <v>0.4</v>
      </c>
      <c r="L799" s="136">
        <v>0.2</v>
      </c>
      <c r="M799" s="137" t="str">
        <f t="shared" si="12"/>
        <v>P</v>
      </c>
      <c r="N799" s="172" t="s">
        <v>10682</v>
      </c>
      <c r="O799" s="149" t="s">
        <v>1500</v>
      </c>
      <c r="P799" s="149" t="s">
        <v>9446</v>
      </c>
      <c r="Q799" s="150" t="s">
        <v>10519</v>
      </c>
      <c r="R799" s="189">
        <v>1.2000000000000002</v>
      </c>
    </row>
    <row r="800" spans="1:18" x14ac:dyDescent="0.25">
      <c r="A800" s="132">
        <v>1019686</v>
      </c>
      <c r="B800" s="145" t="s">
        <v>2033</v>
      </c>
      <c r="C800" s="132">
        <v>3</v>
      </c>
      <c r="D800" s="132">
        <v>1800</v>
      </c>
      <c r="E800" s="186">
        <v>100</v>
      </c>
      <c r="F800" s="132" t="s">
        <v>20</v>
      </c>
      <c r="G800" s="132" t="s">
        <v>21</v>
      </c>
      <c r="H800" s="132" t="s">
        <v>21</v>
      </c>
      <c r="I800" s="132" t="s">
        <v>21</v>
      </c>
      <c r="J800" s="133">
        <v>1.4</v>
      </c>
      <c r="K800" s="133">
        <v>1.1000000000000001</v>
      </c>
      <c r="L800" s="133">
        <v>0.2</v>
      </c>
      <c r="M800" s="134" t="str">
        <f t="shared" si="12"/>
        <v>P</v>
      </c>
      <c r="N800" s="171" t="s">
        <v>10682</v>
      </c>
      <c r="O800" s="146" t="s">
        <v>1587</v>
      </c>
      <c r="P800" s="146" t="s">
        <v>9421</v>
      </c>
      <c r="Q800" s="147" t="s">
        <v>10519</v>
      </c>
      <c r="R800" s="187">
        <v>4.9799999999999995</v>
      </c>
    </row>
    <row r="801" spans="1:18" x14ac:dyDescent="0.25">
      <c r="A801" s="135">
        <v>1019690</v>
      </c>
      <c r="B801" s="148" t="s">
        <v>2034</v>
      </c>
      <c r="C801" s="135">
        <v>4</v>
      </c>
      <c r="D801" s="135" t="s">
        <v>20</v>
      </c>
      <c r="E801" s="188" t="s">
        <v>20</v>
      </c>
      <c r="F801" s="135" t="s">
        <v>20</v>
      </c>
      <c r="G801" s="135" t="s">
        <v>20</v>
      </c>
      <c r="H801" s="135" t="s">
        <v>20</v>
      </c>
      <c r="I801" s="135" t="s">
        <v>20</v>
      </c>
      <c r="J801" s="136">
        <v>2.2000000000000002</v>
      </c>
      <c r="K801" s="136">
        <v>2.19</v>
      </c>
      <c r="L801" s="136">
        <v>0.86</v>
      </c>
      <c r="M801" s="137" t="str">
        <f t="shared" si="12"/>
        <v>P</v>
      </c>
      <c r="N801" s="172" t="s">
        <v>10682</v>
      </c>
      <c r="O801" s="149" t="s">
        <v>1500</v>
      </c>
      <c r="P801" s="149" t="s">
        <v>9658</v>
      </c>
      <c r="Q801" s="150" t="s">
        <v>10519</v>
      </c>
      <c r="R801" s="189">
        <v>1.64</v>
      </c>
    </row>
    <row r="802" spans="1:18" x14ac:dyDescent="0.25">
      <c r="A802" s="132">
        <v>1019712</v>
      </c>
      <c r="B802" s="145" t="s">
        <v>2035</v>
      </c>
      <c r="C802" s="132">
        <v>1</v>
      </c>
      <c r="D802" s="132">
        <v>13500</v>
      </c>
      <c r="E802" s="186">
        <v>900</v>
      </c>
      <c r="F802" s="132" t="s">
        <v>20</v>
      </c>
      <c r="G802" s="132" t="s">
        <v>20</v>
      </c>
      <c r="H802" s="132" t="s">
        <v>20</v>
      </c>
      <c r="I802" s="132" t="s">
        <v>20</v>
      </c>
      <c r="J802" s="133">
        <v>0.9</v>
      </c>
      <c r="K802" s="133">
        <v>0.35</v>
      </c>
      <c r="L802" s="133">
        <v>0.3</v>
      </c>
      <c r="M802" s="134" t="str">
        <f t="shared" si="12"/>
        <v>P</v>
      </c>
      <c r="N802" s="171" t="s">
        <v>10682</v>
      </c>
      <c r="O802" s="146" t="s">
        <v>1506</v>
      </c>
      <c r="P802" s="146" t="s">
        <v>9445</v>
      </c>
      <c r="Q802" s="147" t="s">
        <v>10519</v>
      </c>
      <c r="R802" s="187">
        <v>0.04</v>
      </c>
    </row>
    <row r="803" spans="1:18" x14ac:dyDescent="0.25">
      <c r="A803" s="135">
        <v>1019717</v>
      </c>
      <c r="B803" s="148" t="s">
        <v>2036</v>
      </c>
      <c r="C803" s="135">
        <v>4000</v>
      </c>
      <c r="D803" s="135" t="s">
        <v>20</v>
      </c>
      <c r="E803" s="188" t="s">
        <v>20</v>
      </c>
      <c r="F803" s="135" t="s">
        <v>20</v>
      </c>
      <c r="G803" s="135" t="s">
        <v>21</v>
      </c>
      <c r="H803" s="135" t="s">
        <v>21</v>
      </c>
      <c r="I803" s="135" t="s">
        <v>21</v>
      </c>
      <c r="J803" s="136">
        <v>3.1</v>
      </c>
      <c r="K803" s="136">
        <v>3.1</v>
      </c>
      <c r="L803" s="136">
        <v>1.6</v>
      </c>
      <c r="M803" s="137" t="str">
        <f t="shared" si="12"/>
        <v>P</v>
      </c>
      <c r="N803" s="174" t="s">
        <v>10682</v>
      </c>
      <c r="O803" s="149" t="s">
        <v>1506</v>
      </c>
      <c r="P803" s="149" t="s">
        <v>9492</v>
      </c>
      <c r="Q803" s="150" t="s">
        <v>10519</v>
      </c>
      <c r="R803" s="189">
        <v>160</v>
      </c>
    </row>
    <row r="804" spans="1:18" x14ac:dyDescent="0.25">
      <c r="A804" s="132">
        <v>1019721</v>
      </c>
      <c r="B804" s="145" t="s">
        <v>9659</v>
      </c>
      <c r="C804" s="132">
        <v>1</v>
      </c>
      <c r="D804" s="132" t="s">
        <v>20</v>
      </c>
      <c r="E804" s="186" t="s">
        <v>20</v>
      </c>
      <c r="F804" s="132" t="s">
        <v>20</v>
      </c>
      <c r="G804" s="132" t="s">
        <v>20</v>
      </c>
      <c r="H804" s="132" t="s">
        <v>20</v>
      </c>
      <c r="I804" s="132" t="s">
        <v>20</v>
      </c>
      <c r="J804" s="133">
        <v>1.48</v>
      </c>
      <c r="K804" s="133">
        <v>0.02</v>
      </c>
      <c r="L804" s="133">
        <v>2.63</v>
      </c>
      <c r="M804" s="134" t="str">
        <f t="shared" si="12"/>
        <v>P</v>
      </c>
      <c r="N804" s="173" t="s">
        <v>10682</v>
      </c>
      <c r="O804" s="146" t="s">
        <v>1693</v>
      </c>
      <c r="P804" s="146" t="s">
        <v>10126</v>
      </c>
      <c r="Q804" s="147" t="s">
        <v>10519</v>
      </c>
      <c r="R804" s="187">
        <v>8.1818181818181804E-2</v>
      </c>
    </row>
    <row r="805" spans="1:18" x14ac:dyDescent="0.25">
      <c r="A805" s="135">
        <v>1019722</v>
      </c>
      <c r="B805" s="148" t="s">
        <v>2037</v>
      </c>
      <c r="C805" s="135">
        <v>6</v>
      </c>
      <c r="D805" s="135">
        <v>1920</v>
      </c>
      <c r="E805" s="188">
        <v>12</v>
      </c>
      <c r="F805" s="135">
        <v>2640</v>
      </c>
      <c r="G805" s="135" t="s">
        <v>21</v>
      </c>
      <c r="H805" s="135" t="s">
        <v>21</v>
      </c>
      <c r="I805" s="135">
        <v>2</v>
      </c>
      <c r="J805" s="136">
        <v>0.75</v>
      </c>
      <c r="K805" s="136">
        <v>0.53</v>
      </c>
      <c r="L805" s="136">
        <v>1.1399999999999999</v>
      </c>
      <c r="M805" s="137" t="str">
        <f t="shared" si="12"/>
        <v>P</v>
      </c>
      <c r="N805" s="172" t="s">
        <v>10681</v>
      </c>
      <c r="O805" s="149" t="s">
        <v>1555</v>
      </c>
      <c r="P805" s="149" t="s">
        <v>9429</v>
      </c>
      <c r="Q805" s="150" t="s">
        <v>10519</v>
      </c>
      <c r="R805" s="189">
        <v>2.0999999999999996</v>
      </c>
    </row>
    <row r="806" spans="1:18" x14ac:dyDescent="0.25">
      <c r="A806" s="132">
        <v>1019723</v>
      </c>
      <c r="B806" s="145" t="s">
        <v>2038</v>
      </c>
      <c r="C806" s="132">
        <v>6</v>
      </c>
      <c r="D806" s="132">
        <v>1920</v>
      </c>
      <c r="E806" s="186">
        <v>12</v>
      </c>
      <c r="F806" s="132">
        <v>2640</v>
      </c>
      <c r="G806" s="132" t="s">
        <v>21</v>
      </c>
      <c r="H806" s="132" t="s">
        <v>21</v>
      </c>
      <c r="I806" s="132">
        <v>2</v>
      </c>
      <c r="J806" s="133">
        <v>1.07</v>
      </c>
      <c r="K806" s="133">
        <v>0.52</v>
      </c>
      <c r="L806" s="133">
        <v>1.1399999999999999</v>
      </c>
      <c r="M806" s="134" t="str">
        <f t="shared" si="12"/>
        <v>P</v>
      </c>
      <c r="N806" s="171" t="s">
        <v>10681</v>
      </c>
      <c r="O806" s="146" t="s">
        <v>1555</v>
      </c>
      <c r="P806" s="146" t="s">
        <v>9429</v>
      </c>
      <c r="Q806" s="147" t="s">
        <v>10519</v>
      </c>
      <c r="R806" s="187">
        <v>1.92</v>
      </c>
    </row>
    <row r="807" spans="1:18" x14ac:dyDescent="0.25">
      <c r="A807" s="135">
        <v>1019729</v>
      </c>
      <c r="B807" s="148" t="s">
        <v>9660</v>
      </c>
      <c r="C807" s="135">
        <v>1</v>
      </c>
      <c r="D807" s="135" t="s">
        <v>20</v>
      </c>
      <c r="E807" s="188" t="s">
        <v>20</v>
      </c>
      <c r="F807" s="135" t="s">
        <v>20</v>
      </c>
      <c r="G807" s="135" t="s">
        <v>20</v>
      </c>
      <c r="H807" s="135" t="s">
        <v>20</v>
      </c>
      <c r="I807" s="135" t="s">
        <v>20</v>
      </c>
      <c r="J807" s="136">
        <v>1.48</v>
      </c>
      <c r="K807" s="136">
        <v>0.02</v>
      </c>
      <c r="L807" s="136">
        <v>2.63</v>
      </c>
      <c r="M807" s="137" t="str">
        <f t="shared" si="12"/>
        <v>P</v>
      </c>
      <c r="N807" s="172" t="s">
        <v>10682</v>
      </c>
      <c r="O807" s="149" t="s">
        <v>1693</v>
      </c>
      <c r="P807" s="149" t="s">
        <v>10126</v>
      </c>
      <c r="Q807" s="150" t="s">
        <v>10519</v>
      </c>
      <c r="R807" s="189">
        <v>8.1818181818181804E-2</v>
      </c>
    </row>
    <row r="808" spans="1:18" x14ac:dyDescent="0.25">
      <c r="A808" s="132">
        <v>1019730</v>
      </c>
      <c r="B808" s="145" t="s">
        <v>2039</v>
      </c>
      <c r="C808" s="132">
        <v>1</v>
      </c>
      <c r="D808" s="132">
        <v>51</v>
      </c>
      <c r="E808" s="186" t="s">
        <v>21</v>
      </c>
      <c r="F808" s="132">
        <v>57</v>
      </c>
      <c r="G808" s="132" t="s">
        <v>21</v>
      </c>
      <c r="H808" s="132" t="s">
        <v>21</v>
      </c>
      <c r="I808" s="132" t="s">
        <v>21</v>
      </c>
      <c r="J808" s="133">
        <v>3.55</v>
      </c>
      <c r="K808" s="133">
        <v>4.25</v>
      </c>
      <c r="L808" s="133">
        <v>1.65</v>
      </c>
      <c r="M808" s="134" t="str">
        <f t="shared" si="12"/>
        <v>P</v>
      </c>
      <c r="N808" s="171" t="s">
        <v>10682</v>
      </c>
      <c r="O808" s="146" t="s">
        <v>1506</v>
      </c>
      <c r="P808" s="146" t="s">
        <v>9401</v>
      </c>
      <c r="Q808" s="147" t="s">
        <v>10519</v>
      </c>
      <c r="R808" s="187">
        <v>93.65</v>
      </c>
    </row>
    <row r="809" spans="1:18" x14ac:dyDescent="0.25">
      <c r="A809" s="135">
        <v>1019750</v>
      </c>
      <c r="B809" s="148" t="s">
        <v>9661</v>
      </c>
      <c r="C809" s="135">
        <v>1</v>
      </c>
      <c r="D809" s="135" t="s">
        <v>20</v>
      </c>
      <c r="E809" s="188" t="s">
        <v>20</v>
      </c>
      <c r="F809" s="135" t="s">
        <v>20</v>
      </c>
      <c r="G809" s="135" t="s">
        <v>20</v>
      </c>
      <c r="H809" s="135" t="s">
        <v>20</v>
      </c>
      <c r="I809" s="135" t="s">
        <v>20</v>
      </c>
      <c r="J809" s="136">
        <v>1.48</v>
      </c>
      <c r="K809" s="136">
        <v>0.02</v>
      </c>
      <c r="L809" s="136">
        <v>2.63</v>
      </c>
      <c r="M809" s="137" t="str">
        <f t="shared" si="12"/>
        <v>P</v>
      </c>
      <c r="N809" s="174" t="s">
        <v>10682</v>
      </c>
      <c r="O809" s="149" t="s">
        <v>1693</v>
      </c>
      <c r="P809" s="149" t="s">
        <v>10126</v>
      </c>
      <c r="Q809" s="150" t="s">
        <v>10519</v>
      </c>
      <c r="R809" s="189">
        <v>8.1818181818181804E-2</v>
      </c>
    </row>
    <row r="810" spans="1:18" x14ac:dyDescent="0.25">
      <c r="A810" s="132">
        <v>1019755</v>
      </c>
      <c r="B810" s="145" t="s">
        <v>9662</v>
      </c>
      <c r="C810" s="132">
        <v>1</v>
      </c>
      <c r="D810" s="132" t="s">
        <v>20</v>
      </c>
      <c r="E810" s="186" t="s">
        <v>20</v>
      </c>
      <c r="F810" s="132" t="s">
        <v>20</v>
      </c>
      <c r="G810" s="132" t="s">
        <v>20</v>
      </c>
      <c r="H810" s="132" t="s">
        <v>20</v>
      </c>
      <c r="I810" s="132" t="s">
        <v>20</v>
      </c>
      <c r="J810" s="133">
        <v>1.48</v>
      </c>
      <c r="K810" s="133">
        <v>0.02</v>
      </c>
      <c r="L810" s="133">
        <v>2.63</v>
      </c>
      <c r="M810" s="134" t="str">
        <f t="shared" si="12"/>
        <v>P</v>
      </c>
      <c r="N810" s="171" t="s">
        <v>10682</v>
      </c>
      <c r="O810" s="146" t="s">
        <v>1693</v>
      </c>
      <c r="P810" s="146" t="s">
        <v>10126</v>
      </c>
      <c r="Q810" s="147" t="s">
        <v>10519</v>
      </c>
      <c r="R810" s="187">
        <v>8.1818181818181804E-2</v>
      </c>
    </row>
    <row r="811" spans="1:18" x14ac:dyDescent="0.25">
      <c r="A811" s="135">
        <v>1019756</v>
      </c>
      <c r="B811" s="148" t="s">
        <v>2040</v>
      </c>
      <c r="C811" s="135">
        <v>12</v>
      </c>
      <c r="D811" s="135">
        <v>371</v>
      </c>
      <c r="E811" s="188" t="s">
        <v>21</v>
      </c>
      <c r="F811" s="135">
        <v>464</v>
      </c>
      <c r="G811" s="135" t="s">
        <v>20</v>
      </c>
      <c r="H811" s="135">
        <v>20</v>
      </c>
      <c r="I811" s="135">
        <v>1</v>
      </c>
      <c r="J811" s="136">
        <v>1.65</v>
      </c>
      <c r="K811" s="136">
        <v>1.25</v>
      </c>
      <c r="L811" s="136">
        <v>1.65</v>
      </c>
      <c r="M811" s="137" t="str">
        <f t="shared" si="12"/>
        <v>P</v>
      </c>
      <c r="N811" s="172" t="s">
        <v>10681</v>
      </c>
      <c r="O811" s="149" t="s">
        <v>1506</v>
      </c>
      <c r="P811" s="149" t="s">
        <v>9398</v>
      </c>
      <c r="Q811" s="150" t="s">
        <v>10519</v>
      </c>
      <c r="R811" s="189">
        <v>7.1999999999999993</v>
      </c>
    </row>
    <row r="812" spans="1:18" x14ac:dyDescent="0.25">
      <c r="A812" s="132">
        <v>1019815</v>
      </c>
      <c r="B812" s="145" t="s">
        <v>2041</v>
      </c>
      <c r="C812" s="132">
        <v>1</v>
      </c>
      <c r="D812" s="132" t="s">
        <v>20</v>
      </c>
      <c r="E812" s="186">
        <v>1870</v>
      </c>
      <c r="F812" s="132" t="s">
        <v>20</v>
      </c>
      <c r="G812" s="132" t="s">
        <v>20</v>
      </c>
      <c r="H812" s="132" t="s">
        <v>20</v>
      </c>
      <c r="I812" s="132" t="s">
        <v>20</v>
      </c>
      <c r="J812" s="133">
        <v>3.0000000000000001E-3</v>
      </c>
      <c r="K812" s="133">
        <v>2E-3</v>
      </c>
      <c r="L812" s="133">
        <v>1.78</v>
      </c>
      <c r="M812" s="134" t="str">
        <f t="shared" si="12"/>
        <v>P</v>
      </c>
      <c r="N812" s="171" t="s">
        <v>10682</v>
      </c>
      <c r="O812" s="146" t="s">
        <v>1506</v>
      </c>
      <c r="P812" s="146" t="s">
        <v>9445</v>
      </c>
      <c r="Q812" s="147" t="s">
        <v>10519</v>
      </c>
      <c r="R812" s="187">
        <v>0.05</v>
      </c>
    </row>
    <row r="813" spans="1:18" x14ac:dyDescent="0.25">
      <c r="A813" s="135">
        <v>1019817</v>
      </c>
      <c r="B813" s="148" t="s">
        <v>9663</v>
      </c>
      <c r="C813" s="135">
        <v>6</v>
      </c>
      <c r="D813" s="135" t="s">
        <v>20</v>
      </c>
      <c r="E813" s="188" t="s">
        <v>20</v>
      </c>
      <c r="F813" s="135" t="s">
        <v>20</v>
      </c>
      <c r="G813" s="135" t="s">
        <v>20</v>
      </c>
      <c r="H813" s="135" t="s">
        <v>20</v>
      </c>
      <c r="I813" s="135" t="s">
        <v>20</v>
      </c>
      <c r="J813" s="136">
        <v>2.7</v>
      </c>
      <c r="K813" s="136">
        <v>0.1</v>
      </c>
      <c r="L813" s="136">
        <v>1.7</v>
      </c>
      <c r="M813" s="137" t="str">
        <f t="shared" si="12"/>
        <v>P</v>
      </c>
      <c r="N813" s="172" t="s">
        <v>10682</v>
      </c>
      <c r="O813" s="149" t="s">
        <v>1693</v>
      </c>
      <c r="P813" s="149" t="s">
        <v>10126</v>
      </c>
      <c r="Q813" s="150" t="s">
        <v>10519</v>
      </c>
      <c r="R813" s="189">
        <v>2.34</v>
      </c>
    </row>
    <row r="814" spans="1:18" x14ac:dyDescent="0.25">
      <c r="A814" s="132">
        <v>1019821</v>
      </c>
      <c r="B814" s="145" t="s">
        <v>2042</v>
      </c>
      <c r="C814" s="132">
        <v>6</v>
      </c>
      <c r="D814" s="132">
        <v>720</v>
      </c>
      <c r="E814" s="186">
        <v>60</v>
      </c>
      <c r="F814" s="132">
        <v>960</v>
      </c>
      <c r="G814" s="132" t="s">
        <v>21</v>
      </c>
      <c r="H814" s="132" t="s">
        <v>21</v>
      </c>
      <c r="I814" s="132" t="s">
        <v>21</v>
      </c>
      <c r="J814" s="133">
        <v>2.0299999999999998</v>
      </c>
      <c r="K814" s="133">
        <v>1.43</v>
      </c>
      <c r="L814" s="133">
        <v>0.89</v>
      </c>
      <c r="M814" s="134" t="str">
        <f t="shared" si="12"/>
        <v>P</v>
      </c>
      <c r="N814" s="171" t="s">
        <v>10682</v>
      </c>
      <c r="O814" s="146" t="s">
        <v>1500</v>
      </c>
      <c r="P814" s="146" t="s">
        <v>9418</v>
      </c>
      <c r="Q814" s="147" t="s">
        <v>10519</v>
      </c>
      <c r="R814" s="187">
        <v>2.46</v>
      </c>
    </row>
    <row r="815" spans="1:18" x14ac:dyDescent="0.25">
      <c r="A815" s="135">
        <v>1019824</v>
      </c>
      <c r="B815" s="148" t="s">
        <v>2043</v>
      </c>
      <c r="C815" s="135">
        <v>6</v>
      </c>
      <c r="D815" s="135">
        <v>720</v>
      </c>
      <c r="E815" s="188">
        <v>60</v>
      </c>
      <c r="F815" s="135">
        <v>960</v>
      </c>
      <c r="G815" s="135" t="s">
        <v>21</v>
      </c>
      <c r="H815" s="135" t="s">
        <v>21</v>
      </c>
      <c r="I815" s="135" t="s">
        <v>21</v>
      </c>
      <c r="J815" s="136">
        <v>2.08</v>
      </c>
      <c r="K815" s="136">
        <v>1.4</v>
      </c>
      <c r="L815" s="136">
        <v>1.08</v>
      </c>
      <c r="M815" s="137" t="str">
        <f t="shared" si="12"/>
        <v>P</v>
      </c>
      <c r="N815" s="172" t="s">
        <v>10682</v>
      </c>
      <c r="O815" s="149" t="s">
        <v>1500</v>
      </c>
      <c r="P815" s="149" t="s">
        <v>9418</v>
      </c>
      <c r="Q815" s="150" t="s">
        <v>10519</v>
      </c>
      <c r="R815" s="189">
        <v>2.16</v>
      </c>
    </row>
    <row r="816" spans="1:18" x14ac:dyDescent="0.25">
      <c r="A816" s="132">
        <v>1019825</v>
      </c>
      <c r="B816" s="145" t="s">
        <v>2044</v>
      </c>
      <c r="C816" s="132">
        <v>6</v>
      </c>
      <c r="D816" s="132">
        <v>720</v>
      </c>
      <c r="E816" s="186">
        <v>60</v>
      </c>
      <c r="F816" s="132">
        <v>900</v>
      </c>
      <c r="G816" s="132" t="s">
        <v>20</v>
      </c>
      <c r="H816" s="132" t="s">
        <v>20</v>
      </c>
      <c r="I816" s="132" t="s">
        <v>20</v>
      </c>
      <c r="J816" s="133">
        <v>2.0499999999999998</v>
      </c>
      <c r="K816" s="133">
        <v>1.35</v>
      </c>
      <c r="L816" s="133">
        <v>0.99</v>
      </c>
      <c r="M816" s="134" t="str">
        <f t="shared" si="12"/>
        <v>P</v>
      </c>
      <c r="N816" s="171" t="s">
        <v>10682</v>
      </c>
      <c r="O816" s="146" t="s">
        <v>1500</v>
      </c>
      <c r="P816" s="146" t="s">
        <v>9418</v>
      </c>
      <c r="Q816" s="147" t="s">
        <v>10519</v>
      </c>
      <c r="R816" s="187">
        <v>2.52</v>
      </c>
    </row>
    <row r="817" spans="1:18" x14ac:dyDescent="0.25">
      <c r="A817" s="135">
        <v>1019828</v>
      </c>
      <c r="B817" s="148" t="s">
        <v>2045</v>
      </c>
      <c r="C817" s="135">
        <v>6</v>
      </c>
      <c r="D817" s="135">
        <v>720</v>
      </c>
      <c r="E817" s="188">
        <v>60</v>
      </c>
      <c r="F817" s="135">
        <v>960</v>
      </c>
      <c r="G817" s="135" t="s">
        <v>21</v>
      </c>
      <c r="H817" s="135" t="s">
        <v>21</v>
      </c>
      <c r="I817" s="135" t="s">
        <v>21</v>
      </c>
      <c r="J817" s="136">
        <v>2.06</v>
      </c>
      <c r="K817" s="136">
        <v>1.36</v>
      </c>
      <c r="L817" s="136">
        <v>0.92</v>
      </c>
      <c r="M817" s="137" t="str">
        <f t="shared" si="12"/>
        <v>P</v>
      </c>
      <c r="N817" s="172" t="s">
        <v>10682</v>
      </c>
      <c r="O817" s="149" t="s">
        <v>1500</v>
      </c>
      <c r="P817" s="149" t="s">
        <v>9418</v>
      </c>
      <c r="Q817" s="150" t="s">
        <v>10519</v>
      </c>
      <c r="R817" s="189">
        <v>2.52</v>
      </c>
    </row>
    <row r="818" spans="1:18" x14ac:dyDescent="0.25">
      <c r="A818" s="132">
        <v>1019829</v>
      </c>
      <c r="B818" s="145" t="s">
        <v>2046</v>
      </c>
      <c r="C818" s="132">
        <v>6</v>
      </c>
      <c r="D818" s="132">
        <v>720</v>
      </c>
      <c r="E818" s="186">
        <v>60</v>
      </c>
      <c r="F818" s="132">
        <v>960</v>
      </c>
      <c r="G818" s="132" t="s">
        <v>21</v>
      </c>
      <c r="H818" s="132" t="s">
        <v>21</v>
      </c>
      <c r="I818" s="132" t="s">
        <v>21</v>
      </c>
      <c r="J818" s="133">
        <v>2.08</v>
      </c>
      <c r="K818" s="133">
        <v>1.32</v>
      </c>
      <c r="L818" s="133">
        <v>0.99</v>
      </c>
      <c r="M818" s="134" t="str">
        <f t="shared" si="12"/>
        <v>P</v>
      </c>
      <c r="N818" s="171" t="s">
        <v>10682</v>
      </c>
      <c r="O818" s="146" t="s">
        <v>1500</v>
      </c>
      <c r="P818" s="146" t="s">
        <v>9418</v>
      </c>
      <c r="Q818" s="147" t="s">
        <v>10519</v>
      </c>
      <c r="R818" s="187">
        <v>2.16</v>
      </c>
    </row>
    <row r="819" spans="1:18" x14ac:dyDescent="0.25">
      <c r="A819" s="135">
        <v>1019840</v>
      </c>
      <c r="B819" s="148" t="s">
        <v>2047</v>
      </c>
      <c r="C819" s="135">
        <v>6</v>
      </c>
      <c r="D819" s="135">
        <v>600</v>
      </c>
      <c r="E819" s="188">
        <v>60</v>
      </c>
      <c r="F819" s="135">
        <v>900</v>
      </c>
      <c r="G819" s="135" t="s">
        <v>20</v>
      </c>
      <c r="H819" s="135" t="s">
        <v>20</v>
      </c>
      <c r="I819" s="135" t="s">
        <v>20</v>
      </c>
      <c r="J819" s="136">
        <v>1.94</v>
      </c>
      <c r="K819" s="136">
        <v>1.37</v>
      </c>
      <c r="L819" s="136">
        <v>0.95</v>
      </c>
      <c r="M819" s="137" t="str">
        <f t="shared" si="12"/>
        <v>P</v>
      </c>
      <c r="N819" s="172" t="s">
        <v>10682</v>
      </c>
      <c r="O819" s="149" t="s">
        <v>1500</v>
      </c>
      <c r="P819" s="149" t="s">
        <v>9418</v>
      </c>
      <c r="Q819" s="150" t="s">
        <v>10519</v>
      </c>
      <c r="R819" s="189">
        <v>2.2199999999999998</v>
      </c>
    </row>
    <row r="820" spans="1:18" x14ac:dyDescent="0.25">
      <c r="A820" s="132">
        <v>1019841</v>
      </c>
      <c r="B820" s="145" t="s">
        <v>799</v>
      </c>
      <c r="C820" s="132">
        <v>6</v>
      </c>
      <c r="D820" s="132">
        <v>720</v>
      </c>
      <c r="E820" s="186">
        <v>60</v>
      </c>
      <c r="F820" s="132">
        <v>960</v>
      </c>
      <c r="G820" s="132" t="s">
        <v>21</v>
      </c>
      <c r="H820" s="132" t="s">
        <v>21</v>
      </c>
      <c r="I820" s="132" t="s">
        <v>21</v>
      </c>
      <c r="J820" s="133">
        <v>2.15</v>
      </c>
      <c r="K820" s="133">
        <v>1.41</v>
      </c>
      <c r="L820" s="133">
        <v>0.87</v>
      </c>
      <c r="M820" s="134" t="str">
        <f t="shared" si="12"/>
        <v>P</v>
      </c>
      <c r="N820" s="171" t="s">
        <v>10682</v>
      </c>
      <c r="O820" s="146" t="s">
        <v>1500</v>
      </c>
      <c r="P820" s="146" t="s">
        <v>9418</v>
      </c>
      <c r="Q820" s="147" t="s">
        <v>10519</v>
      </c>
      <c r="R820" s="187">
        <v>2.58</v>
      </c>
    </row>
    <row r="821" spans="1:18" x14ac:dyDescent="0.25">
      <c r="A821" s="135">
        <v>1019844</v>
      </c>
      <c r="B821" s="148" t="s">
        <v>9664</v>
      </c>
      <c r="C821" s="135">
        <v>6</v>
      </c>
      <c r="D821" s="135" t="s">
        <v>20</v>
      </c>
      <c r="E821" s="188" t="s">
        <v>20</v>
      </c>
      <c r="F821" s="135" t="s">
        <v>20</v>
      </c>
      <c r="G821" s="135" t="s">
        <v>20</v>
      </c>
      <c r="H821" s="135" t="s">
        <v>20</v>
      </c>
      <c r="I821" s="135" t="s">
        <v>20</v>
      </c>
      <c r="J821" s="136">
        <v>2.7</v>
      </c>
      <c r="K821" s="136">
        <v>0.1</v>
      </c>
      <c r="L821" s="136">
        <v>1.7</v>
      </c>
      <c r="M821" s="137" t="str">
        <f t="shared" si="12"/>
        <v>P</v>
      </c>
      <c r="N821" s="172" t="s">
        <v>10682</v>
      </c>
      <c r="O821" s="149" t="s">
        <v>1693</v>
      </c>
      <c r="P821" s="149" t="s">
        <v>10126</v>
      </c>
      <c r="Q821" s="150" t="s">
        <v>10519</v>
      </c>
      <c r="R821" s="189">
        <v>2.34</v>
      </c>
    </row>
    <row r="822" spans="1:18" x14ac:dyDescent="0.25">
      <c r="A822" s="132">
        <v>1019847</v>
      </c>
      <c r="B822" s="145" t="s">
        <v>9665</v>
      </c>
      <c r="C822" s="132">
        <v>6</v>
      </c>
      <c r="D822" s="132" t="s">
        <v>20</v>
      </c>
      <c r="E822" s="186" t="s">
        <v>20</v>
      </c>
      <c r="F822" s="132" t="s">
        <v>20</v>
      </c>
      <c r="G822" s="132" t="s">
        <v>20</v>
      </c>
      <c r="H822" s="132" t="s">
        <v>20</v>
      </c>
      <c r="I822" s="132" t="s">
        <v>20</v>
      </c>
      <c r="J822" s="133">
        <v>2.7</v>
      </c>
      <c r="K822" s="133">
        <v>0.1</v>
      </c>
      <c r="L822" s="133">
        <v>1.7</v>
      </c>
      <c r="M822" s="134" t="str">
        <f t="shared" si="12"/>
        <v>P</v>
      </c>
      <c r="N822" s="171" t="s">
        <v>10682</v>
      </c>
      <c r="O822" s="146" t="s">
        <v>1693</v>
      </c>
      <c r="P822" s="146" t="s">
        <v>10126</v>
      </c>
      <c r="Q822" s="147" t="s">
        <v>10519</v>
      </c>
      <c r="R822" s="187">
        <v>2.34</v>
      </c>
    </row>
    <row r="823" spans="1:18" x14ac:dyDescent="0.25">
      <c r="A823" s="135">
        <v>1019848</v>
      </c>
      <c r="B823" s="148" t="s">
        <v>9666</v>
      </c>
      <c r="C823" s="135">
        <v>6</v>
      </c>
      <c r="D823" s="135" t="s">
        <v>20</v>
      </c>
      <c r="E823" s="188" t="s">
        <v>20</v>
      </c>
      <c r="F823" s="135" t="s">
        <v>20</v>
      </c>
      <c r="G823" s="135" t="s">
        <v>20</v>
      </c>
      <c r="H823" s="135" t="s">
        <v>20</v>
      </c>
      <c r="I823" s="135" t="s">
        <v>20</v>
      </c>
      <c r="J823" s="136">
        <v>2.7</v>
      </c>
      <c r="K823" s="136">
        <v>0.1</v>
      </c>
      <c r="L823" s="136">
        <v>1.7</v>
      </c>
      <c r="M823" s="137" t="str">
        <f t="shared" si="12"/>
        <v>P</v>
      </c>
      <c r="N823" s="174" t="s">
        <v>10682</v>
      </c>
      <c r="O823" s="149" t="s">
        <v>1693</v>
      </c>
      <c r="P823" s="149" t="s">
        <v>10126</v>
      </c>
      <c r="Q823" s="150" t="s">
        <v>10519</v>
      </c>
      <c r="R823" s="189">
        <v>2.34</v>
      </c>
    </row>
    <row r="824" spans="1:18" x14ac:dyDescent="0.25">
      <c r="A824" s="132">
        <v>1019849</v>
      </c>
      <c r="B824" s="145" t="s">
        <v>9667</v>
      </c>
      <c r="C824" s="132">
        <v>6</v>
      </c>
      <c r="D824" s="132" t="s">
        <v>20</v>
      </c>
      <c r="E824" s="186" t="s">
        <v>20</v>
      </c>
      <c r="F824" s="132" t="s">
        <v>20</v>
      </c>
      <c r="G824" s="132" t="s">
        <v>20</v>
      </c>
      <c r="H824" s="132" t="s">
        <v>20</v>
      </c>
      <c r="I824" s="132" t="s">
        <v>20</v>
      </c>
      <c r="J824" s="133">
        <v>2.7</v>
      </c>
      <c r="K824" s="133">
        <v>0.1</v>
      </c>
      <c r="L824" s="133">
        <v>1.7</v>
      </c>
      <c r="M824" s="134" t="str">
        <f t="shared" si="12"/>
        <v>P</v>
      </c>
      <c r="N824" s="171" t="s">
        <v>10682</v>
      </c>
      <c r="O824" s="146" t="s">
        <v>1693</v>
      </c>
      <c r="P824" s="146" t="s">
        <v>10126</v>
      </c>
      <c r="Q824" s="147" t="s">
        <v>10519</v>
      </c>
      <c r="R824" s="187">
        <v>2.34</v>
      </c>
    </row>
    <row r="825" spans="1:18" x14ac:dyDescent="0.25">
      <c r="A825" s="135">
        <v>1019857</v>
      </c>
      <c r="B825" s="148" t="s">
        <v>3418</v>
      </c>
      <c r="C825" s="135">
        <v>6</v>
      </c>
      <c r="D825" s="135">
        <v>432</v>
      </c>
      <c r="E825" s="188" t="s">
        <v>21</v>
      </c>
      <c r="F825" s="135" t="s">
        <v>20</v>
      </c>
      <c r="G825" s="135" t="s">
        <v>20</v>
      </c>
      <c r="H825" s="135" t="s">
        <v>20</v>
      </c>
      <c r="I825" s="135" t="s">
        <v>20</v>
      </c>
      <c r="J825" s="136">
        <v>1.7</v>
      </c>
      <c r="K825" s="136">
        <v>1.1200000000000001</v>
      </c>
      <c r="L825" s="136">
        <v>1.26</v>
      </c>
      <c r="M825" s="137" t="str">
        <f t="shared" si="12"/>
        <v>P</v>
      </c>
      <c r="N825" s="172" t="s">
        <v>10681</v>
      </c>
      <c r="O825" s="149" t="s">
        <v>1578</v>
      </c>
      <c r="P825" s="149" t="s">
        <v>10579</v>
      </c>
      <c r="Q825" s="150" t="s">
        <v>10106</v>
      </c>
      <c r="R825" s="189">
        <v>8.879999999999999</v>
      </c>
    </row>
    <row r="826" spans="1:18" x14ac:dyDescent="0.25">
      <c r="A826" s="132">
        <v>1019858</v>
      </c>
      <c r="B826" s="145" t="s">
        <v>6336</v>
      </c>
      <c r="C826" s="132">
        <v>100</v>
      </c>
      <c r="D826" s="132" t="s">
        <v>20</v>
      </c>
      <c r="E826" s="186" t="s">
        <v>20</v>
      </c>
      <c r="F826" s="132" t="s">
        <v>20</v>
      </c>
      <c r="G826" s="132" t="s">
        <v>20</v>
      </c>
      <c r="H826" s="132" t="s">
        <v>20</v>
      </c>
      <c r="I826" s="132" t="s">
        <v>20</v>
      </c>
      <c r="J826" s="133">
        <v>4.3</v>
      </c>
      <c r="K826" s="133">
        <v>4.75</v>
      </c>
      <c r="L826" s="133">
        <v>2.2000000000000002</v>
      </c>
      <c r="M826" s="134" t="str">
        <f t="shared" si="12"/>
        <v>P</v>
      </c>
      <c r="N826" s="171" t="s">
        <v>10682</v>
      </c>
      <c r="O826" s="146" t="s">
        <v>1506</v>
      </c>
      <c r="P826" s="146" t="s">
        <v>9460</v>
      </c>
      <c r="Q826" s="147" t="s">
        <v>10519</v>
      </c>
      <c r="R826" s="187">
        <v>13.919999999999998</v>
      </c>
    </row>
    <row r="827" spans="1:18" x14ac:dyDescent="0.25">
      <c r="A827" s="135">
        <v>1019861</v>
      </c>
      <c r="B827" s="148" t="s">
        <v>6335</v>
      </c>
      <c r="C827" s="135">
        <v>100</v>
      </c>
      <c r="D827" s="135" t="s">
        <v>20</v>
      </c>
      <c r="E827" s="188" t="s">
        <v>20</v>
      </c>
      <c r="F827" s="135" t="s">
        <v>20</v>
      </c>
      <c r="G827" s="135" t="s">
        <v>20</v>
      </c>
      <c r="H827" s="135" t="s">
        <v>20</v>
      </c>
      <c r="I827" s="135" t="s">
        <v>20</v>
      </c>
      <c r="J827" s="136">
        <v>4.1500000000000004</v>
      </c>
      <c r="K827" s="136">
        <v>3.9</v>
      </c>
      <c r="L827" s="136">
        <v>2.2999999999999998</v>
      </c>
      <c r="M827" s="137" t="str">
        <f t="shared" si="12"/>
        <v>P</v>
      </c>
      <c r="N827" s="172" t="s">
        <v>10682</v>
      </c>
      <c r="O827" s="149" t="s">
        <v>1506</v>
      </c>
      <c r="P827" s="149" t="s">
        <v>9460</v>
      </c>
      <c r="Q827" s="150" t="s">
        <v>10519</v>
      </c>
      <c r="R827" s="189">
        <v>9.44</v>
      </c>
    </row>
    <row r="828" spans="1:18" x14ac:dyDescent="0.25">
      <c r="A828" s="132">
        <v>1019864</v>
      </c>
      <c r="B828" s="145" t="s">
        <v>6334</v>
      </c>
      <c r="C828" s="132">
        <v>200</v>
      </c>
      <c r="D828" s="132" t="s">
        <v>20</v>
      </c>
      <c r="E828" s="186" t="s">
        <v>20</v>
      </c>
      <c r="F828" s="132" t="s">
        <v>20</v>
      </c>
      <c r="G828" s="132" t="s">
        <v>20</v>
      </c>
      <c r="H828" s="132" t="s">
        <v>20</v>
      </c>
      <c r="I828" s="132" t="s">
        <v>20</v>
      </c>
      <c r="J828" s="133">
        <v>4.41</v>
      </c>
      <c r="K828" s="133">
        <v>3.77</v>
      </c>
      <c r="L828" s="133">
        <v>2.4</v>
      </c>
      <c r="M828" s="134" t="str">
        <f t="shared" si="12"/>
        <v>P</v>
      </c>
      <c r="N828" s="171" t="s">
        <v>10682</v>
      </c>
      <c r="O828" s="146" t="s">
        <v>1506</v>
      </c>
      <c r="P828" s="146" t="s">
        <v>9460</v>
      </c>
      <c r="Q828" s="147" t="s">
        <v>10519</v>
      </c>
      <c r="R828" s="187">
        <v>11.46</v>
      </c>
    </row>
    <row r="829" spans="1:18" x14ac:dyDescent="0.25">
      <c r="A829" s="135">
        <v>1019865</v>
      </c>
      <c r="B829" s="148" t="s">
        <v>6333</v>
      </c>
      <c r="C829" s="135">
        <v>250</v>
      </c>
      <c r="D829" s="135" t="s">
        <v>20</v>
      </c>
      <c r="E829" s="188" t="s">
        <v>20</v>
      </c>
      <c r="F829" s="135" t="s">
        <v>20</v>
      </c>
      <c r="G829" s="135" t="s">
        <v>20</v>
      </c>
      <c r="H829" s="135" t="s">
        <v>20</v>
      </c>
      <c r="I829" s="135" t="s">
        <v>20</v>
      </c>
      <c r="J829" s="136">
        <v>2.46</v>
      </c>
      <c r="K829" s="136">
        <v>3.1</v>
      </c>
      <c r="L829" s="136">
        <v>1.58</v>
      </c>
      <c r="M829" s="137" t="str">
        <f t="shared" si="12"/>
        <v>P</v>
      </c>
      <c r="N829" s="172" t="s">
        <v>10682</v>
      </c>
      <c r="O829" s="149" t="s">
        <v>1506</v>
      </c>
      <c r="P829" s="149" t="s">
        <v>9460</v>
      </c>
      <c r="Q829" s="150" t="s">
        <v>10519</v>
      </c>
      <c r="R829" s="189">
        <v>7.56</v>
      </c>
    </row>
    <row r="830" spans="1:18" x14ac:dyDescent="0.25">
      <c r="A830" s="132">
        <v>1019868</v>
      </c>
      <c r="B830" s="145" t="s">
        <v>4917</v>
      </c>
      <c r="C830" s="132">
        <v>10</v>
      </c>
      <c r="D830" s="132" t="s">
        <v>20</v>
      </c>
      <c r="E830" s="186" t="s">
        <v>20</v>
      </c>
      <c r="F830" s="132" t="s">
        <v>20</v>
      </c>
      <c r="G830" s="132" t="s">
        <v>20</v>
      </c>
      <c r="H830" s="132" t="s">
        <v>20</v>
      </c>
      <c r="I830" s="132" t="s">
        <v>20</v>
      </c>
      <c r="J830" s="133">
        <v>3.5</v>
      </c>
      <c r="K830" s="133">
        <v>2.04</v>
      </c>
      <c r="L830" s="133">
        <v>0.18</v>
      </c>
      <c r="M830" s="134" t="str">
        <f t="shared" si="12"/>
        <v>P</v>
      </c>
      <c r="N830" s="171" t="s">
        <v>10682</v>
      </c>
      <c r="O830" s="146" t="s">
        <v>1506</v>
      </c>
      <c r="P830" s="146" t="s">
        <v>9460</v>
      </c>
      <c r="Q830" s="147" t="s">
        <v>10519</v>
      </c>
      <c r="R830" s="187">
        <v>2.95</v>
      </c>
    </row>
    <row r="831" spans="1:18" x14ac:dyDescent="0.25">
      <c r="A831" s="135">
        <v>1019869</v>
      </c>
      <c r="B831" s="148" t="s">
        <v>4918</v>
      </c>
      <c r="C831" s="135">
        <v>10</v>
      </c>
      <c r="D831" s="135" t="s">
        <v>20</v>
      </c>
      <c r="E831" s="188" t="s">
        <v>20</v>
      </c>
      <c r="F831" s="135" t="s">
        <v>20</v>
      </c>
      <c r="G831" s="135" t="s">
        <v>20</v>
      </c>
      <c r="H831" s="135" t="s">
        <v>20</v>
      </c>
      <c r="I831" s="135" t="s">
        <v>20</v>
      </c>
      <c r="J831" s="136">
        <v>4.1500000000000004</v>
      </c>
      <c r="K831" s="136">
        <v>3.9</v>
      </c>
      <c r="L831" s="136">
        <v>0.03</v>
      </c>
      <c r="M831" s="137" t="str">
        <f t="shared" si="12"/>
        <v>P</v>
      </c>
      <c r="N831" s="174" t="s">
        <v>10682</v>
      </c>
      <c r="O831" s="149" t="s">
        <v>1506</v>
      </c>
      <c r="P831" s="149" t="s">
        <v>9460</v>
      </c>
      <c r="Q831" s="150" t="s">
        <v>10519</v>
      </c>
      <c r="R831" s="189">
        <v>3.2</v>
      </c>
    </row>
    <row r="832" spans="1:18" x14ac:dyDescent="0.25">
      <c r="A832" s="132">
        <v>1019871</v>
      </c>
      <c r="B832" s="145" t="s">
        <v>9668</v>
      </c>
      <c r="C832" s="132">
        <v>6</v>
      </c>
      <c r="D832" s="132" t="s">
        <v>20</v>
      </c>
      <c r="E832" s="186" t="s">
        <v>20</v>
      </c>
      <c r="F832" s="132" t="s">
        <v>20</v>
      </c>
      <c r="G832" s="132" t="s">
        <v>20</v>
      </c>
      <c r="H832" s="132" t="s">
        <v>20</v>
      </c>
      <c r="I832" s="132" t="s">
        <v>20</v>
      </c>
      <c r="J832" s="133">
        <v>2.7</v>
      </c>
      <c r="K832" s="133">
        <v>0.1</v>
      </c>
      <c r="L832" s="133">
        <v>1.7</v>
      </c>
      <c r="M832" s="134" t="str">
        <f t="shared" si="12"/>
        <v>P</v>
      </c>
      <c r="N832" s="173" t="s">
        <v>10682</v>
      </c>
      <c r="O832" s="146" t="s">
        <v>1693</v>
      </c>
      <c r="P832" s="146" t="s">
        <v>10126</v>
      </c>
      <c r="Q832" s="147" t="s">
        <v>10519</v>
      </c>
      <c r="R832" s="187">
        <v>2.34</v>
      </c>
    </row>
    <row r="833" spans="1:18" x14ac:dyDescent="0.25">
      <c r="A833" s="135">
        <v>1019875</v>
      </c>
      <c r="B833" s="148" t="s">
        <v>468</v>
      </c>
      <c r="C833" s="135">
        <v>6</v>
      </c>
      <c r="D833" s="135">
        <v>552</v>
      </c>
      <c r="E833" s="188" t="s">
        <v>21</v>
      </c>
      <c r="F833" s="135">
        <v>828</v>
      </c>
      <c r="G833" s="135" t="s">
        <v>20</v>
      </c>
      <c r="H833" s="135">
        <v>25</v>
      </c>
      <c r="I833" s="135">
        <v>2</v>
      </c>
      <c r="J833" s="136">
        <v>1.48</v>
      </c>
      <c r="K833" s="136">
        <v>1</v>
      </c>
      <c r="L833" s="136">
        <v>1.25</v>
      </c>
      <c r="M833" s="137" t="str">
        <f t="shared" si="12"/>
        <v>P</v>
      </c>
      <c r="N833" s="174" t="s">
        <v>10681</v>
      </c>
      <c r="O833" s="149" t="s">
        <v>1506</v>
      </c>
      <c r="P833" s="149" t="s">
        <v>9403</v>
      </c>
      <c r="Q833" s="150" t="s">
        <v>10106</v>
      </c>
      <c r="R833" s="189">
        <v>8.76</v>
      </c>
    </row>
    <row r="834" spans="1:18" x14ac:dyDescent="0.25">
      <c r="A834" s="132">
        <v>1019877</v>
      </c>
      <c r="B834" s="145" t="s">
        <v>452</v>
      </c>
      <c r="C834" s="132">
        <v>6</v>
      </c>
      <c r="D834" s="132">
        <v>552</v>
      </c>
      <c r="E834" s="186" t="s">
        <v>21</v>
      </c>
      <c r="F834" s="132">
        <v>828</v>
      </c>
      <c r="G834" s="132" t="s">
        <v>20</v>
      </c>
      <c r="H834" s="132">
        <v>25</v>
      </c>
      <c r="I834" s="132">
        <v>2</v>
      </c>
      <c r="J834" s="133">
        <v>1.48</v>
      </c>
      <c r="K834" s="133">
        <v>1</v>
      </c>
      <c r="L834" s="133">
        <v>1.3</v>
      </c>
      <c r="M834" s="134" t="str">
        <f t="shared" ref="M834:M897" si="13">HYPERLINK(CONCATENATE("T:\Distribution Centre\RDC Department Shared\Cubiscan photos","\",A834,"-pac.jpg"),"P")</f>
        <v>P</v>
      </c>
      <c r="N834" s="171" t="s">
        <v>10681</v>
      </c>
      <c r="O834" s="146" t="s">
        <v>1506</v>
      </c>
      <c r="P834" s="146" t="s">
        <v>9403</v>
      </c>
      <c r="Q834" s="147" t="s">
        <v>10106</v>
      </c>
      <c r="R834" s="187">
        <v>8.94</v>
      </c>
    </row>
    <row r="835" spans="1:18" x14ac:dyDescent="0.25">
      <c r="A835" s="135">
        <v>1019879</v>
      </c>
      <c r="B835" s="148" t="s">
        <v>2048</v>
      </c>
      <c r="C835" s="135">
        <v>6</v>
      </c>
      <c r="D835" s="135">
        <v>1664</v>
      </c>
      <c r="E835" s="188" t="s">
        <v>21</v>
      </c>
      <c r="F835" s="135">
        <v>2184</v>
      </c>
      <c r="G835" s="135">
        <v>48</v>
      </c>
      <c r="H835" s="135">
        <v>60</v>
      </c>
      <c r="I835" s="135">
        <v>2</v>
      </c>
      <c r="J835" s="136">
        <v>1.83</v>
      </c>
      <c r="K835" s="136">
        <v>1.22</v>
      </c>
      <c r="L835" s="136">
        <v>0.37</v>
      </c>
      <c r="M835" s="137" t="str">
        <f t="shared" si="13"/>
        <v>P</v>
      </c>
      <c r="N835" s="172" t="s">
        <v>10681</v>
      </c>
      <c r="O835" s="149" t="s">
        <v>1506</v>
      </c>
      <c r="P835" s="149" t="s">
        <v>10455</v>
      </c>
      <c r="Q835" s="150" t="s">
        <v>10519</v>
      </c>
      <c r="R835" s="189">
        <v>2.7600000000000002</v>
      </c>
    </row>
    <row r="836" spans="1:18" x14ac:dyDescent="0.25">
      <c r="A836" s="132">
        <v>1019882</v>
      </c>
      <c r="B836" s="145" t="s">
        <v>9669</v>
      </c>
      <c r="C836" s="132">
        <v>6</v>
      </c>
      <c r="D836" s="132" t="s">
        <v>20</v>
      </c>
      <c r="E836" s="186" t="s">
        <v>20</v>
      </c>
      <c r="F836" s="132" t="s">
        <v>20</v>
      </c>
      <c r="G836" s="132" t="s">
        <v>20</v>
      </c>
      <c r="H836" s="132" t="s">
        <v>20</v>
      </c>
      <c r="I836" s="132" t="s">
        <v>20</v>
      </c>
      <c r="J836" s="133">
        <v>2.7</v>
      </c>
      <c r="K836" s="133">
        <v>0.1</v>
      </c>
      <c r="L836" s="133">
        <v>1.7</v>
      </c>
      <c r="M836" s="134" t="str">
        <f t="shared" si="13"/>
        <v>P</v>
      </c>
      <c r="N836" s="171" t="s">
        <v>10682</v>
      </c>
      <c r="O836" s="146" t="s">
        <v>1693</v>
      </c>
      <c r="P836" s="146" t="s">
        <v>10126</v>
      </c>
      <c r="Q836" s="147" t="s">
        <v>10519</v>
      </c>
      <c r="R836" s="187">
        <v>2.34</v>
      </c>
    </row>
    <row r="837" spans="1:18" x14ac:dyDescent="0.25">
      <c r="A837" s="135">
        <v>1019886</v>
      </c>
      <c r="B837" s="148" t="s">
        <v>9670</v>
      </c>
      <c r="C837" s="135">
        <v>6</v>
      </c>
      <c r="D837" s="135" t="s">
        <v>20</v>
      </c>
      <c r="E837" s="188" t="s">
        <v>20</v>
      </c>
      <c r="F837" s="135" t="s">
        <v>20</v>
      </c>
      <c r="G837" s="135" t="s">
        <v>20</v>
      </c>
      <c r="H837" s="135" t="s">
        <v>20</v>
      </c>
      <c r="I837" s="135" t="s">
        <v>20</v>
      </c>
      <c r="J837" s="136">
        <v>2.7</v>
      </c>
      <c r="K837" s="136">
        <v>0.1</v>
      </c>
      <c r="L837" s="136">
        <v>1.7</v>
      </c>
      <c r="M837" s="137" t="str">
        <f t="shared" si="13"/>
        <v>P</v>
      </c>
      <c r="N837" s="174" t="s">
        <v>10682</v>
      </c>
      <c r="O837" s="149" t="s">
        <v>1693</v>
      </c>
      <c r="P837" s="149" t="s">
        <v>10126</v>
      </c>
      <c r="Q837" s="150" t="s">
        <v>10519</v>
      </c>
      <c r="R837" s="189">
        <v>2.34</v>
      </c>
    </row>
    <row r="838" spans="1:18" x14ac:dyDescent="0.25">
      <c r="A838" s="132">
        <v>1019888</v>
      </c>
      <c r="B838" s="145" t="s">
        <v>9671</v>
      </c>
      <c r="C838" s="132">
        <v>100</v>
      </c>
      <c r="D838" s="132" t="s">
        <v>20</v>
      </c>
      <c r="E838" s="186" t="s">
        <v>20</v>
      </c>
      <c r="F838" s="132" t="s">
        <v>20</v>
      </c>
      <c r="G838" s="132" t="s">
        <v>20</v>
      </c>
      <c r="H838" s="132" t="s">
        <v>20</v>
      </c>
      <c r="I838" s="132" t="s">
        <v>20</v>
      </c>
      <c r="J838" s="133">
        <v>2.0499999999999998</v>
      </c>
      <c r="K838" s="133">
        <v>0.82</v>
      </c>
      <c r="L838" s="133">
        <v>0.45</v>
      </c>
      <c r="M838" s="134" t="str">
        <f t="shared" si="13"/>
        <v>P</v>
      </c>
      <c r="N838" s="173" t="s">
        <v>10682</v>
      </c>
      <c r="O838" s="146" t="s">
        <v>1500</v>
      </c>
      <c r="P838" s="146" t="s">
        <v>9456</v>
      </c>
      <c r="Q838" s="147" t="s">
        <v>10519</v>
      </c>
      <c r="R838" s="187">
        <v>3.7313432835820892</v>
      </c>
    </row>
    <row r="839" spans="1:18" x14ac:dyDescent="0.25">
      <c r="A839" s="135">
        <v>1019889</v>
      </c>
      <c r="B839" s="148" t="s">
        <v>2049</v>
      </c>
      <c r="C839" s="135">
        <v>6</v>
      </c>
      <c r="D839" s="135">
        <v>938</v>
      </c>
      <c r="E839" s="188" t="s">
        <v>21</v>
      </c>
      <c r="F839" s="135">
        <v>1340</v>
      </c>
      <c r="G839" s="135">
        <v>48</v>
      </c>
      <c r="H839" s="135">
        <v>48</v>
      </c>
      <c r="I839" s="135">
        <v>1</v>
      </c>
      <c r="J839" s="136">
        <v>0.97</v>
      </c>
      <c r="K839" s="136">
        <v>0.85</v>
      </c>
      <c r="L839" s="136">
        <v>1.45</v>
      </c>
      <c r="M839" s="137" t="str">
        <f t="shared" si="13"/>
        <v>P</v>
      </c>
      <c r="N839" s="174" t="s">
        <v>10681</v>
      </c>
      <c r="O839" s="149" t="s">
        <v>1506</v>
      </c>
      <c r="P839" s="149" t="s">
        <v>9403</v>
      </c>
      <c r="Q839" s="150" t="s">
        <v>10106</v>
      </c>
      <c r="R839" s="189">
        <v>7.1999999999999993</v>
      </c>
    </row>
    <row r="840" spans="1:18" x14ac:dyDescent="0.25">
      <c r="A840" s="132">
        <v>1019898</v>
      </c>
      <c r="B840" s="145" t="s">
        <v>2050</v>
      </c>
      <c r="C840" s="132">
        <v>6</v>
      </c>
      <c r="D840" s="132">
        <v>937</v>
      </c>
      <c r="E840" s="186" t="s">
        <v>21</v>
      </c>
      <c r="F840" s="132" t="s">
        <v>20</v>
      </c>
      <c r="G840" s="132">
        <v>56</v>
      </c>
      <c r="H840" s="132">
        <v>60</v>
      </c>
      <c r="I840" s="132">
        <v>1</v>
      </c>
      <c r="J840" s="133">
        <v>0.97</v>
      </c>
      <c r="K840" s="133">
        <v>0.85</v>
      </c>
      <c r="L840" s="133">
        <v>1.45</v>
      </c>
      <c r="M840" s="134" t="str">
        <f t="shared" si="13"/>
        <v>P</v>
      </c>
      <c r="N840" s="171" t="s">
        <v>10681</v>
      </c>
      <c r="O840" s="146" t="s">
        <v>1506</v>
      </c>
      <c r="P840" s="146" t="s">
        <v>9403</v>
      </c>
      <c r="Q840" s="147" t="s">
        <v>10106</v>
      </c>
      <c r="R840" s="187">
        <v>8.3999999999999986</v>
      </c>
    </row>
    <row r="841" spans="1:18" x14ac:dyDescent="0.25">
      <c r="A841" s="135">
        <v>1019899</v>
      </c>
      <c r="B841" s="148" t="s">
        <v>2051</v>
      </c>
      <c r="C841" s="135">
        <v>6</v>
      </c>
      <c r="D841" s="135">
        <v>938</v>
      </c>
      <c r="E841" s="188" t="s">
        <v>21</v>
      </c>
      <c r="F841" s="135">
        <v>1340</v>
      </c>
      <c r="G841" s="135">
        <v>48</v>
      </c>
      <c r="H841" s="135">
        <v>60</v>
      </c>
      <c r="I841" s="135">
        <v>1</v>
      </c>
      <c r="J841" s="136">
        <v>0.99</v>
      </c>
      <c r="K841" s="136">
        <v>0.82</v>
      </c>
      <c r="L841" s="136">
        <v>1.5</v>
      </c>
      <c r="M841" s="137" t="str">
        <f t="shared" si="13"/>
        <v>P</v>
      </c>
      <c r="N841" s="172" t="s">
        <v>10681</v>
      </c>
      <c r="O841" s="149" t="s">
        <v>1506</v>
      </c>
      <c r="P841" s="149" t="s">
        <v>9403</v>
      </c>
      <c r="Q841" s="150" t="s">
        <v>10106</v>
      </c>
      <c r="R841" s="189">
        <v>7.86</v>
      </c>
    </row>
    <row r="842" spans="1:18" x14ac:dyDescent="0.25">
      <c r="A842" s="132">
        <v>1019900</v>
      </c>
      <c r="B842" s="145" t="s">
        <v>9672</v>
      </c>
      <c r="C842" s="132">
        <v>1</v>
      </c>
      <c r="D842" s="132" t="s">
        <v>20</v>
      </c>
      <c r="E842" s="186" t="s">
        <v>20</v>
      </c>
      <c r="F842" s="132" t="s">
        <v>20</v>
      </c>
      <c r="G842" s="132" t="s">
        <v>20</v>
      </c>
      <c r="H842" s="132" t="s">
        <v>20</v>
      </c>
      <c r="I842" s="132" t="s">
        <v>20</v>
      </c>
      <c r="J842" s="133">
        <v>2</v>
      </c>
      <c r="K842" s="133">
        <v>1.3</v>
      </c>
      <c r="L842" s="133">
        <v>0.13</v>
      </c>
      <c r="M842" s="134" t="str">
        <f t="shared" si="13"/>
        <v>P</v>
      </c>
      <c r="N842" s="173" t="s">
        <v>10682</v>
      </c>
      <c r="O842" s="146" t="s">
        <v>1500</v>
      </c>
      <c r="P842" s="146" t="s">
        <v>9456</v>
      </c>
      <c r="Q842" s="147" t="s">
        <v>10519</v>
      </c>
      <c r="R842" s="187">
        <v>0.73</v>
      </c>
    </row>
    <row r="843" spans="1:18" x14ac:dyDescent="0.25">
      <c r="A843" s="135">
        <v>1019902</v>
      </c>
      <c r="B843" s="148" t="s">
        <v>9673</v>
      </c>
      <c r="C843" s="135">
        <v>100</v>
      </c>
      <c r="D843" s="135" t="s">
        <v>20</v>
      </c>
      <c r="E843" s="188" t="s">
        <v>20</v>
      </c>
      <c r="F843" s="135" t="s">
        <v>20</v>
      </c>
      <c r="G843" s="135" t="s">
        <v>20</v>
      </c>
      <c r="H843" s="135" t="s">
        <v>20</v>
      </c>
      <c r="I843" s="135" t="s">
        <v>20</v>
      </c>
      <c r="J843" s="136">
        <v>2.0499999999999998</v>
      </c>
      <c r="K843" s="136">
        <v>0.82</v>
      </c>
      <c r="L843" s="136">
        <v>0.45</v>
      </c>
      <c r="M843" s="137" t="str">
        <f t="shared" si="13"/>
        <v>P</v>
      </c>
      <c r="N843" s="174" t="s">
        <v>10682</v>
      </c>
      <c r="O843" s="149" t="s">
        <v>1500</v>
      </c>
      <c r="P843" s="149" t="s">
        <v>9456</v>
      </c>
      <c r="Q843" s="150" t="s">
        <v>10519</v>
      </c>
      <c r="R843" s="189">
        <v>6</v>
      </c>
    </row>
    <row r="844" spans="1:18" x14ac:dyDescent="0.25">
      <c r="A844" s="132">
        <v>1019903</v>
      </c>
      <c r="B844" s="145" t="s">
        <v>2052</v>
      </c>
      <c r="C844" s="132">
        <v>3</v>
      </c>
      <c r="D844" s="132" t="s">
        <v>20</v>
      </c>
      <c r="E844" s="186" t="s">
        <v>20</v>
      </c>
      <c r="F844" s="132" t="s">
        <v>20</v>
      </c>
      <c r="G844" s="132" t="s">
        <v>20</v>
      </c>
      <c r="H844" s="132" t="s">
        <v>20</v>
      </c>
      <c r="I844" s="132" t="s">
        <v>20</v>
      </c>
      <c r="J844" s="133">
        <v>1.08</v>
      </c>
      <c r="K844" s="133">
        <v>0.3</v>
      </c>
      <c r="L844" s="133">
        <v>1.1299999999999999</v>
      </c>
      <c r="M844" s="134" t="str">
        <f t="shared" si="13"/>
        <v>P</v>
      </c>
      <c r="N844" s="173" t="s">
        <v>10681</v>
      </c>
      <c r="O844" s="146" t="s">
        <v>1562</v>
      </c>
      <c r="P844" s="146" t="s">
        <v>9558</v>
      </c>
      <c r="Q844" s="147" t="s">
        <v>10519</v>
      </c>
      <c r="R844" s="187">
        <v>7.462686567164179E-3</v>
      </c>
    </row>
    <row r="845" spans="1:18" x14ac:dyDescent="0.25">
      <c r="A845" s="135">
        <v>1019904</v>
      </c>
      <c r="B845" s="148" t="s">
        <v>2054</v>
      </c>
      <c r="C845" s="135">
        <v>3</v>
      </c>
      <c r="D845" s="135" t="s">
        <v>20</v>
      </c>
      <c r="E845" s="188" t="s">
        <v>20</v>
      </c>
      <c r="F845" s="135" t="s">
        <v>20</v>
      </c>
      <c r="G845" s="135" t="s">
        <v>20</v>
      </c>
      <c r="H845" s="135" t="s">
        <v>20</v>
      </c>
      <c r="I845" s="135" t="s">
        <v>20</v>
      </c>
      <c r="J845" s="136">
        <v>1.08</v>
      </c>
      <c r="K845" s="136">
        <v>0.3</v>
      </c>
      <c r="L845" s="136">
        <v>1.1299999999999999</v>
      </c>
      <c r="M845" s="137" t="str">
        <f t="shared" si="13"/>
        <v>P</v>
      </c>
      <c r="N845" s="174" t="s">
        <v>10681</v>
      </c>
      <c r="O845" s="149" t="s">
        <v>1562</v>
      </c>
      <c r="P845" s="149" t="s">
        <v>9558</v>
      </c>
      <c r="Q845" s="150" t="s">
        <v>10519</v>
      </c>
      <c r="R845" s="189">
        <v>7.462686567164179E-3</v>
      </c>
    </row>
    <row r="846" spans="1:18" x14ac:dyDescent="0.25">
      <c r="A846" s="132">
        <v>1019905</v>
      </c>
      <c r="B846" s="145" t="s">
        <v>2055</v>
      </c>
      <c r="C846" s="132">
        <v>3</v>
      </c>
      <c r="D846" s="132" t="s">
        <v>20</v>
      </c>
      <c r="E846" s="186" t="s">
        <v>20</v>
      </c>
      <c r="F846" s="132" t="s">
        <v>20</v>
      </c>
      <c r="G846" s="132" t="s">
        <v>20</v>
      </c>
      <c r="H846" s="132" t="s">
        <v>20</v>
      </c>
      <c r="I846" s="132" t="s">
        <v>20</v>
      </c>
      <c r="J846" s="133">
        <v>1.08</v>
      </c>
      <c r="K846" s="133">
        <v>0.3</v>
      </c>
      <c r="L846" s="133">
        <v>1.1299999999999999</v>
      </c>
      <c r="M846" s="134" t="str">
        <f t="shared" si="13"/>
        <v>P</v>
      </c>
      <c r="N846" s="173" t="s">
        <v>10681</v>
      </c>
      <c r="O846" s="146" t="s">
        <v>1562</v>
      </c>
      <c r="P846" s="146" t="s">
        <v>9558</v>
      </c>
      <c r="Q846" s="147" t="s">
        <v>10519</v>
      </c>
      <c r="R846" s="187">
        <v>7.462686567164179E-3</v>
      </c>
    </row>
    <row r="847" spans="1:18" x14ac:dyDescent="0.25">
      <c r="A847" s="135">
        <v>1019909</v>
      </c>
      <c r="B847" s="148" t="s">
        <v>2056</v>
      </c>
      <c r="C847" s="135">
        <v>3</v>
      </c>
      <c r="D847" s="135" t="s">
        <v>20</v>
      </c>
      <c r="E847" s="188" t="s">
        <v>20</v>
      </c>
      <c r="F847" s="135" t="s">
        <v>20</v>
      </c>
      <c r="G847" s="135" t="s">
        <v>20</v>
      </c>
      <c r="H847" s="135" t="s">
        <v>20</v>
      </c>
      <c r="I847" s="135" t="s">
        <v>20</v>
      </c>
      <c r="J847" s="136">
        <v>1.08</v>
      </c>
      <c r="K847" s="136">
        <v>0.3</v>
      </c>
      <c r="L847" s="136">
        <v>1.1299999999999999</v>
      </c>
      <c r="M847" s="137" t="str">
        <f t="shared" si="13"/>
        <v>P</v>
      </c>
      <c r="N847" s="174" t="s">
        <v>10681</v>
      </c>
      <c r="O847" s="149" t="s">
        <v>1562</v>
      </c>
      <c r="P847" s="149" t="s">
        <v>9558</v>
      </c>
      <c r="Q847" s="150" t="s">
        <v>10519</v>
      </c>
      <c r="R847" s="189">
        <v>7.462686567164179E-3</v>
      </c>
    </row>
    <row r="848" spans="1:18" x14ac:dyDescent="0.25">
      <c r="A848" s="132">
        <v>1019910</v>
      </c>
      <c r="B848" s="145" t="s">
        <v>2057</v>
      </c>
      <c r="C848" s="132">
        <v>3</v>
      </c>
      <c r="D848" s="132" t="s">
        <v>20</v>
      </c>
      <c r="E848" s="186" t="s">
        <v>20</v>
      </c>
      <c r="F848" s="132" t="s">
        <v>20</v>
      </c>
      <c r="G848" s="132" t="s">
        <v>20</v>
      </c>
      <c r="H848" s="132" t="s">
        <v>20</v>
      </c>
      <c r="I848" s="132" t="s">
        <v>20</v>
      </c>
      <c r="J848" s="133">
        <v>1.08</v>
      </c>
      <c r="K848" s="133">
        <v>0.3</v>
      </c>
      <c r="L848" s="133">
        <v>1.1299999999999999</v>
      </c>
      <c r="M848" s="134" t="str">
        <f t="shared" si="13"/>
        <v>P</v>
      </c>
      <c r="N848" s="173" t="s">
        <v>10681</v>
      </c>
      <c r="O848" s="146" t="s">
        <v>1562</v>
      </c>
      <c r="P848" s="146" t="s">
        <v>9558</v>
      </c>
      <c r="Q848" s="147" t="s">
        <v>10519</v>
      </c>
      <c r="R848" s="187">
        <v>7.462686567164179E-3</v>
      </c>
    </row>
    <row r="849" spans="1:18" x14ac:dyDescent="0.25">
      <c r="A849" s="135">
        <v>1019914</v>
      </c>
      <c r="B849" s="148" t="s">
        <v>2058</v>
      </c>
      <c r="C849" s="135">
        <v>3</v>
      </c>
      <c r="D849" s="135" t="s">
        <v>20</v>
      </c>
      <c r="E849" s="188" t="s">
        <v>20</v>
      </c>
      <c r="F849" s="135" t="s">
        <v>20</v>
      </c>
      <c r="G849" s="135" t="s">
        <v>20</v>
      </c>
      <c r="H849" s="135" t="s">
        <v>20</v>
      </c>
      <c r="I849" s="135" t="s">
        <v>20</v>
      </c>
      <c r="J849" s="136">
        <v>0.93700000000000006</v>
      </c>
      <c r="K849" s="136">
        <v>0.318</v>
      </c>
      <c r="L849" s="136">
        <v>1.1200000000000001</v>
      </c>
      <c r="M849" s="137" t="str">
        <f t="shared" si="13"/>
        <v>P</v>
      </c>
      <c r="N849" s="172" t="s">
        <v>10681</v>
      </c>
      <c r="O849" s="149" t="s">
        <v>1562</v>
      </c>
      <c r="P849" s="149" t="s">
        <v>9558</v>
      </c>
      <c r="Q849" s="150" t="s">
        <v>10519</v>
      </c>
      <c r="R849" s="189">
        <v>7.462686567164179E-3</v>
      </c>
    </row>
    <row r="850" spans="1:18" x14ac:dyDescent="0.25">
      <c r="A850" s="132">
        <v>1019920</v>
      </c>
      <c r="B850" s="145" t="s">
        <v>2059</v>
      </c>
      <c r="C850" s="132">
        <v>3</v>
      </c>
      <c r="D850" s="132" t="s">
        <v>20</v>
      </c>
      <c r="E850" s="186" t="s">
        <v>20</v>
      </c>
      <c r="F850" s="132" t="s">
        <v>20</v>
      </c>
      <c r="G850" s="132" t="s">
        <v>20</v>
      </c>
      <c r="H850" s="132" t="s">
        <v>20</v>
      </c>
      <c r="I850" s="132" t="s">
        <v>20</v>
      </c>
      <c r="J850" s="133">
        <v>0.93700000000000006</v>
      </c>
      <c r="K850" s="133">
        <v>0.318</v>
      </c>
      <c r="L850" s="133">
        <v>1.1200000000000001</v>
      </c>
      <c r="M850" s="134" t="str">
        <f t="shared" si="13"/>
        <v>P</v>
      </c>
      <c r="N850" s="171" t="s">
        <v>10681</v>
      </c>
      <c r="O850" s="146" t="s">
        <v>1562</v>
      </c>
      <c r="P850" s="146" t="s">
        <v>9558</v>
      </c>
      <c r="Q850" s="147" t="s">
        <v>10519</v>
      </c>
      <c r="R850" s="187">
        <v>7.462686567164179E-3</v>
      </c>
    </row>
    <row r="851" spans="1:18" x14ac:dyDescent="0.25">
      <c r="A851" s="135">
        <v>1019922</v>
      </c>
      <c r="B851" s="148" t="s">
        <v>9674</v>
      </c>
      <c r="C851" s="135">
        <v>1</v>
      </c>
      <c r="D851" s="135" t="s">
        <v>20</v>
      </c>
      <c r="E851" s="188" t="s">
        <v>20</v>
      </c>
      <c r="F851" s="135" t="s">
        <v>20</v>
      </c>
      <c r="G851" s="135" t="s">
        <v>20</v>
      </c>
      <c r="H851" s="135" t="s">
        <v>20</v>
      </c>
      <c r="I851" s="135" t="s">
        <v>20</v>
      </c>
      <c r="J851" s="136">
        <v>2</v>
      </c>
      <c r="K851" s="136">
        <v>1.3</v>
      </c>
      <c r="L851" s="136">
        <v>0.13</v>
      </c>
      <c r="M851" s="137" t="str">
        <f t="shared" si="13"/>
        <v>P</v>
      </c>
      <c r="N851" s="172" t="s">
        <v>10682</v>
      </c>
      <c r="O851" s="149" t="s">
        <v>1500</v>
      </c>
      <c r="P851" s="149" t="s">
        <v>9456</v>
      </c>
      <c r="Q851" s="150" t="s">
        <v>10519</v>
      </c>
      <c r="R851" s="189">
        <v>0.54477611940298498</v>
      </c>
    </row>
    <row r="852" spans="1:18" x14ac:dyDescent="0.25">
      <c r="A852" s="132">
        <v>1019925</v>
      </c>
      <c r="B852" s="145" t="s">
        <v>2060</v>
      </c>
      <c r="C852" s="132">
        <v>1</v>
      </c>
      <c r="D852" s="132" t="s">
        <v>20</v>
      </c>
      <c r="E852" s="186" t="s">
        <v>20</v>
      </c>
      <c r="F852" s="132" t="s">
        <v>20</v>
      </c>
      <c r="G852" s="132" t="s">
        <v>20</v>
      </c>
      <c r="H852" s="132" t="s">
        <v>20</v>
      </c>
      <c r="I852" s="132" t="s">
        <v>20</v>
      </c>
      <c r="J852" s="133">
        <v>1.4</v>
      </c>
      <c r="K852" s="133">
        <v>0.9</v>
      </c>
      <c r="L852" s="133">
        <v>1.9</v>
      </c>
      <c r="M852" s="134" t="str">
        <f t="shared" si="13"/>
        <v>P</v>
      </c>
      <c r="N852" s="171" t="s">
        <v>10682</v>
      </c>
      <c r="O852" s="146" t="s">
        <v>1562</v>
      </c>
      <c r="P852" s="146" t="s">
        <v>9558</v>
      </c>
      <c r="Q852" s="147" t="s">
        <v>10519</v>
      </c>
      <c r="R852" s="187">
        <v>7.462686567164179E-3</v>
      </c>
    </row>
    <row r="853" spans="1:18" x14ac:dyDescent="0.25">
      <c r="A853" s="135">
        <v>1019935</v>
      </c>
      <c r="B853" s="148" t="s">
        <v>410</v>
      </c>
      <c r="C853" s="135">
        <v>6</v>
      </c>
      <c r="D853" s="135">
        <v>105</v>
      </c>
      <c r="E853" s="188" t="s">
        <v>21</v>
      </c>
      <c r="F853" s="135">
        <v>126</v>
      </c>
      <c r="G853" s="135">
        <v>8</v>
      </c>
      <c r="H853" s="135">
        <v>10</v>
      </c>
      <c r="I853" s="135">
        <v>1</v>
      </c>
      <c r="J853" s="136">
        <v>2.64</v>
      </c>
      <c r="K853" s="136">
        <v>1.9</v>
      </c>
      <c r="L853" s="136">
        <v>2.16</v>
      </c>
      <c r="M853" s="137" t="str">
        <f t="shared" si="13"/>
        <v>P</v>
      </c>
      <c r="N853" s="172" t="s">
        <v>10682</v>
      </c>
      <c r="O853" s="149" t="s">
        <v>1500</v>
      </c>
      <c r="P853" s="149" t="s">
        <v>9456</v>
      </c>
      <c r="Q853" s="150" t="s">
        <v>10519</v>
      </c>
      <c r="R853" s="189">
        <v>4.8600000000000003</v>
      </c>
    </row>
    <row r="854" spans="1:18" x14ac:dyDescent="0.25">
      <c r="A854" s="132">
        <v>1019943</v>
      </c>
      <c r="B854" s="145" t="s">
        <v>9675</v>
      </c>
      <c r="C854" s="132">
        <v>100</v>
      </c>
      <c r="D854" s="132" t="s">
        <v>20</v>
      </c>
      <c r="E854" s="186" t="s">
        <v>20</v>
      </c>
      <c r="F854" s="132" t="s">
        <v>20</v>
      </c>
      <c r="G854" s="132" t="s">
        <v>20</v>
      </c>
      <c r="H854" s="132" t="s">
        <v>20</v>
      </c>
      <c r="I854" s="132" t="s">
        <v>20</v>
      </c>
      <c r="J854" s="133">
        <v>2.0499999999999998</v>
      </c>
      <c r="K854" s="133">
        <v>0.82</v>
      </c>
      <c r="L854" s="133">
        <v>0.45</v>
      </c>
      <c r="M854" s="134" t="str">
        <f t="shared" si="13"/>
        <v>P</v>
      </c>
      <c r="N854" s="171" t="s">
        <v>10682</v>
      </c>
      <c r="O854" s="146" t="s">
        <v>1500</v>
      </c>
      <c r="P854" s="146" t="s">
        <v>9456</v>
      </c>
      <c r="Q854" s="147" t="s">
        <v>10519</v>
      </c>
      <c r="R854" s="187">
        <v>3.7313432835820892</v>
      </c>
    </row>
    <row r="855" spans="1:18" x14ac:dyDescent="0.25">
      <c r="A855" s="135">
        <v>1019966</v>
      </c>
      <c r="B855" s="148" t="s">
        <v>9676</v>
      </c>
      <c r="C855" s="135">
        <v>1</v>
      </c>
      <c r="D855" s="135" t="s">
        <v>20</v>
      </c>
      <c r="E855" s="188" t="s">
        <v>20</v>
      </c>
      <c r="F855" s="135" t="s">
        <v>20</v>
      </c>
      <c r="G855" s="135" t="s">
        <v>20</v>
      </c>
      <c r="H855" s="135" t="s">
        <v>20</v>
      </c>
      <c r="I855" s="135" t="s">
        <v>20</v>
      </c>
      <c r="J855" s="136">
        <v>2</v>
      </c>
      <c r="K855" s="136">
        <v>1.3</v>
      </c>
      <c r="L855" s="136">
        <v>0.13</v>
      </c>
      <c r="M855" s="137" t="str">
        <f t="shared" si="13"/>
        <v>P</v>
      </c>
      <c r="N855" s="172" t="s">
        <v>10682</v>
      </c>
      <c r="O855" s="149" t="s">
        <v>1500</v>
      </c>
      <c r="P855" s="149" t="s">
        <v>9456</v>
      </c>
      <c r="Q855" s="150" t="s">
        <v>10519</v>
      </c>
      <c r="R855" s="189">
        <v>0.54477611940298498</v>
      </c>
    </row>
    <row r="856" spans="1:18" x14ac:dyDescent="0.25">
      <c r="A856" s="132">
        <v>1019967</v>
      </c>
      <c r="B856" s="145" t="s">
        <v>2061</v>
      </c>
      <c r="C856" s="132">
        <v>1</v>
      </c>
      <c r="D856" s="132">
        <v>100</v>
      </c>
      <c r="E856" s="186" t="s">
        <v>21</v>
      </c>
      <c r="F856" s="132">
        <v>120</v>
      </c>
      <c r="G856" s="132" t="s">
        <v>20</v>
      </c>
      <c r="H856" s="132">
        <v>4</v>
      </c>
      <c r="I856" s="132">
        <v>2</v>
      </c>
      <c r="J856" s="133">
        <v>4.3499999999999996</v>
      </c>
      <c r="K856" s="133">
        <v>2.2000000000000002</v>
      </c>
      <c r="L856" s="133">
        <v>1.2</v>
      </c>
      <c r="M856" s="134" t="str">
        <f t="shared" si="13"/>
        <v>P</v>
      </c>
      <c r="N856" s="173" t="s">
        <v>10682</v>
      </c>
      <c r="O856" s="146" t="s">
        <v>1506</v>
      </c>
      <c r="P856" s="146" t="s">
        <v>9401</v>
      </c>
      <c r="Q856" s="147" t="s">
        <v>10519</v>
      </c>
      <c r="R856" s="187">
        <v>5.91</v>
      </c>
    </row>
    <row r="857" spans="1:18" x14ac:dyDescent="0.25">
      <c r="A857" s="135">
        <v>1019968</v>
      </c>
      <c r="B857" s="148" t="s">
        <v>9677</v>
      </c>
      <c r="C857" s="135">
        <v>100</v>
      </c>
      <c r="D857" s="135" t="s">
        <v>20</v>
      </c>
      <c r="E857" s="188" t="s">
        <v>20</v>
      </c>
      <c r="F857" s="135" t="s">
        <v>20</v>
      </c>
      <c r="G857" s="135" t="s">
        <v>20</v>
      </c>
      <c r="H857" s="135" t="s">
        <v>20</v>
      </c>
      <c r="I857" s="135" t="s">
        <v>20</v>
      </c>
      <c r="J857" s="136">
        <v>2.0499999999999998</v>
      </c>
      <c r="K857" s="136">
        <v>0.82</v>
      </c>
      <c r="L857" s="136">
        <v>0.45</v>
      </c>
      <c r="M857" s="137" t="str">
        <f t="shared" si="13"/>
        <v>P</v>
      </c>
      <c r="N857" s="172" t="s">
        <v>10682</v>
      </c>
      <c r="O857" s="149" t="s">
        <v>1500</v>
      </c>
      <c r="P857" s="149" t="s">
        <v>9456</v>
      </c>
      <c r="Q857" s="150" t="s">
        <v>10519</v>
      </c>
      <c r="R857" s="189">
        <v>3.7313432835820892</v>
      </c>
    </row>
    <row r="858" spans="1:18" x14ac:dyDescent="0.25">
      <c r="A858" s="132">
        <v>1019969</v>
      </c>
      <c r="B858" s="145" t="s">
        <v>2062</v>
      </c>
      <c r="C858" s="132">
        <v>6</v>
      </c>
      <c r="D858" s="132">
        <v>480</v>
      </c>
      <c r="E858" s="186" t="s">
        <v>21</v>
      </c>
      <c r="F858" s="132">
        <v>660</v>
      </c>
      <c r="G858" s="132">
        <v>20</v>
      </c>
      <c r="H858" s="132">
        <v>25</v>
      </c>
      <c r="I858" s="132">
        <v>1</v>
      </c>
      <c r="J858" s="133">
        <v>1.8</v>
      </c>
      <c r="K858" s="133">
        <v>1.1399999999999999</v>
      </c>
      <c r="L858" s="133">
        <v>1.27</v>
      </c>
      <c r="M858" s="134" t="str">
        <f t="shared" si="13"/>
        <v>P</v>
      </c>
      <c r="N858" s="171" t="s">
        <v>10681</v>
      </c>
      <c r="O858" s="146" t="s">
        <v>1506</v>
      </c>
      <c r="P858" s="146" t="s">
        <v>9427</v>
      </c>
      <c r="Q858" s="147" t="s">
        <v>10519</v>
      </c>
      <c r="R858" s="187">
        <v>4.26</v>
      </c>
    </row>
    <row r="859" spans="1:18" x14ac:dyDescent="0.25">
      <c r="A859" s="135">
        <v>1019971</v>
      </c>
      <c r="B859" s="148" t="s">
        <v>9678</v>
      </c>
      <c r="C859" s="135">
        <v>1</v>
      </c>
      <c r="D859" s="135" t="s">
        <v>20</v>
      </c>
      <c r="E859" s="188" t="s">
        <v>20</v>
      </c>
      <c r="F859" s="135" t="s">
        <v>20</v>
      </c>
      <c r="G859" s="135" t="s">
        <v>20</v>
      </c>
      <c r="H859" s="135" t="s">
        <v>20</v>
      </c>
      <c r="I859" s="135" t="s">
        <v>20</v>
      </c>
      <c r="J859" s="136">
        <v>2</v>
      </c>
      <c r="K859" s="136">
        <v>1.3</v>
      </c>
      <c r="L859" s="136">
        <v>0.13</v>
      </c>
      <c r="M859" s="137" t="str">
        <f t="shared" si="13"/>
        <v>P</v>
      </c>
      <c r="N859" s="172" t="s">
        <v>10682</v>
      </c>
      <c r="O859" s="149" t="s">
        <v>1500</v>
      </c>
      <c r="P859" s="149" t="s">
        <v>9456</v>
      </c>
      <c r="Q859" s="150" t="s">
        <v>10519</v>
      </c>
      <c r="R859" s="189">
        <v>0.54477611940298498</v>
      </c>
    </row>
    <row r="860" spans="1:18" x14ac:dyDescent="0.25">
      <c r="A860" s="132">
        <v>1019980</v>
      </c>
      <c r="B860" s="145" t="s">
        <v>9679</v>
      </c>
      <c r="C860" s="132">
        <v>100</v>
      </c>
      <c r="D860" s="132" t="s">
        <v>20</v>
      </c>
      <c r="E860" s="186" t="s">
        <v>20</v>
      </c>
      <c r="F860" s="132" t="s">
        <v>20</v>
      </c>
      <c r="G860" s="132" t="s">
        <v>20</v>
      </c>
      <c r="H860" s="132" t="s">
        <v>20</v>
      </c>
      <c r="I860" s="132" t="s">
        <v>20</v>
      </c>
      <c r="J860" s="133">
        <v>2.0499999999999998</v>
      </c>
      <c r="K860" s="133">
        <v>0.82</v>
      </c>
      <c r="L860" s="133">
        <v>0.45</v>
      </c>
      <c r="M860" s="134" t="str">
        <f t="shared" si="13"/>
        <v>P</v>
      </c>
      <c r="N860" s="171" t="s">
        <v>10682</v>
      </c>
      <c r="O860" s="146" t="s">
        <v>1500</v>
      </c>
      <c r="P860" s="146" t="s">
        <v>9456</v>
      </c>
      <c r="Q860" s="147" t="s">
        <v>10519</v>
      </c>
      <c r="R860" s="187">
        <v>3.7313432835820892</v>
      </c>
    </row>
    <row r="861" spans="1:18" x14ac:dyDescent="0.25">
      <c r="A861" s="135">
        <v>1019982</v>
      </c>
      <c r="B861" s="148" t="s">
        <v>2063</v>
      </c>
      <c r="C861" s="135">
        <v>6</v>
      </c>
      <c r="D861" s="135" t="s">
        <v>20</v>
      </c>
      <c r="E861" s="188">
        <v>6</v>
      </c>
      <c r="F861" s="135" t="s">
        <v>20</v>
      </c>
      <c r="G861" s="135" t="s">
        <v>20</v>
      </c>
      <c r="H861" s="135">
        <v>72</v>
      </c>
      <c r="I861" s="135">
        <v>2</v>
      </c>
      <c r="J861" s="136">
        <v>1.05</v>
      </c>
      <c r="K861" s="136">
        <v>1.95</v>
      </c>
      <c r="L861" s="136">
        <v>0.26</v>
      </c>
      <c r="M861" s="137" t="str">
        <f t="shared" si="13"/>
        <v>P</v>
      </c>
      <c r="N861" s="172" t="s">
        <v>10682</v>
      </c>
      <c r="O861" s="149" t="s">
        <v>1500</v>
      </c>
      <c r="P861" s="149" t="s">
        <v>9428</v>
      </c>
      <c r="Q861" s="150" t="s">
        <v>10519</v>
      </c>
      <c r="R861" s="189">
        <v>1.98</v>
      </c>
    </row>
    <row r="862" spans="1:18" x14ac:dyDescent="0.25">
      <c r="A862" s="132">
        <v>1019985</v>
      </c>
      <c r="B862" s="145" t="s">
        <v>2064</v>
      </c>
      <c r="C862" s="132">
        <v>6</v>
      </c>
      <c r="D862" s="132">
        <v>1488</v>
      </c>
      <c r="E862" s="186">
        <v>6</v>
      </c>
      <c r="F862" s="132">
        <v>1680</v>
      </c>
      <c r="G862" s="132" t="s">
        <v>20</v>
      </c>
      <c r="H862" s="132">
        <v>66</v>
      </c>
      <c r="I862" s="132">
        <v>2</v>
      </c>
      <c r="J862" s="133">
        <v>1.05</v>
      </c>
      <c r="K862" s="133">
        <v>1.95</v>
      </c>
      <c r="L862" s="133">
        <v>0.26</v>
      </c>
      <c r="M862" s="134" t="str">
        <f t="shared" si="13"/>
        <v>P</v>
      </c>
      <c r="N862" s="173" t="s">
        <v>10682</v>
      </c>
      <c r="O862" s="146" t="s">
        <v>1500</v>
      </c>
      <c r="P862" s="146" t="s">
        <v>9428</v>
      </c>
      <c r="Q862" s="147" t="s">
        <v>10519</v>
      </c>
      <c r="R862" s="187">
        <v>1.5</v>
      </c>
    </row>
    <row r="863" spans="1:18" x14ac:dyDescent="0.25">
      <c r="A863" s="135">
        <v>1019986</v>
      </c>
      <c r="B863" s="148" t="s">
        <v>2065</v>
      </c>
      <c r="C863" s="135">
        <v>1</v>
      </c>
      <c r="D863" s="135" t="s">
        <v>20</v>
      </c>
      <c r="E863" s="188">
        <v>72</v>
      </c>
      <c r="F863" s="135" t="s">
        <v>20</v>
      </c>
      <c r="G863" s="135" t="s">
        <v>20</v>
      </c>
      <c r="H863" s="135">
        <v>360</v>
      </c>
      <c r="I863" s="135">
        <v>1</v>
      </c>
      <c r="J863" s="136">
        <v>1.1000000000000001</v>
      </c>
      <c r="K863" s="136">
        <v>1.1000000000000001</v>
      </c>
      <c r="L863" s="136">
        <v>0.33</v>
      </c>
      <c r="M863" s="137" t="str">
        <f t="shared" si="13"/>
        <v>P</v>
      </c>
      <c r="N863" s="172" t="s">
        <v>10682</v>
      </c>
      <c r="O863" s="149" t="s">
        <v>1506</v>
      </c>
      <c r="P863" s="149" t="s">
        <v>9526</v>
      </c>
      <c r="Q863" s="150" t="s">
        <v>10519</v>
      </c>
      <c r="R863" s="189">
        <v>1.7</v>
      </c>
    </row>
    <row r="864" spans="1:18" x14ac:dyDescent="0.25">
      <c r="A864" s="132">
        <v>1019988</v>
      </c>
      <c r="B864" s="145" t="s">
        <v>2066</v>
      </c>
      <c r="C864" s="132">
        <v>6</v>
      </c>
      <c r="D864" s="132">
        <v>875</v>
      </c>
      <c r="E864" s="186" t="s">
        <v>21</v>
      </c>
      <c r="F864" s="132">
        <v>1125</v>
      </c>
      <c r="G864" s="132" t="s">
        <v>20</v>
      </c>
      <c r="H864" s="132">
        <v>50</v>
      </c>
      <c r="I864" s="132">
        <v>1</v>
      </c>
      <c r="J864" s="133">
        <v>1.1100000000000001</v>
      </c>
      <c r="K864" s="133">
        <v>0.78</v>
      </c>
      <c r="L864" s="133">
        <v>1.55</v>
      </c>
      <c r="M864" s="134" t="str">
        <f t="shared" si="13"/>
        <v>P</v>
      </c>
      <c r="N864" s="173" t="s">
        <v>10681</v>
      </c>
      <c r="O864" s="146" t="s">
        <v>1506</v>
      </c>
      <c r="P864" s="146" t="s">
        <v>10455</v>
      </c>
      <c r="Q864" s="147" t="s">
        <v>10519</v>
      </c>
      <c r="R864" s="187">
        <v>4.68</v>
      </c>
    </row>
    <row r="865" spans="1:18" x14ac:dyDescent="0.25">
      <c r="A865" s="135">
        <v>1019990</v>
      </c>
      <c r="B865" s="148" t="s">
        <v>9680</v>
      </c>
      <c r="C865" s="135">
        <v>1</v>
      </c>
      <c r="D865" s="135" t="s">
        <v>20</v>
      </c>
      <c r="E865" s="188" t="s">
        <v>20</v>
      </c>
      <c r="F865" s="135" t="s">
        <v>20</v>
      </c>
      <c r="G865" s="135" t="s">
        <v>20</v>
      </c>
      <c r="H865" s="135" t="s">
        <v>20</v>
      </c>
      <c r="I865" s="135" t="s">
        <v>20</v>
      </c>
      <c r="J865" s="136">
        <v>2</v>
      </c>
      <c r="K865" s="136">
        <v>1.3</v>
      </c>
      <c r="L865" s="136">
        <v>0.13</v>
      </c>
      <c r="M865" s="137" t="str">
        <f t="shared" si="13"/>
        <v>P</v>
      </c>
      <c r="N865" s="174" t="s">
        <v>10682</v>
      </c>
      <c r="O865" s="149" t="s">
        <v>1500</v>
      </c>
      <c r="P865" s="149" t="s">
        <v>9456</v>
      </c>
      <c r="Q865" s="150" t="s">
        <v>10519</v>
      </c>
      <c r="R865" s="189">
        <v>0.54477611940298498</v>
      </c>
    </row>
    <row r="866" spans="1:18" x14ac:dyDescent="0.25">
      <c r="A866" s="132">
        <v>1019991</v>
      </c>
      <c r="B866" s="145" t="s">
        <v>2067</v>
      </c>
      <c r="C866" s="132">
        <v>6</v>
      </c>
      <c r="D866" s="132">
        <v>721</v>
      </c>
      <c r="E866" s="186" t="s">
        <v>21</v>
      </c>
      <c r="F866" s="132">
        <v>920</v>
      </c>
      <c r="G866" s="132">
        <v>36</v>
      </c>
      <c r="H866" s="132">
        <v>50</v>
      </c>
      <c r="I866" s="132">
        <v>1</v>
      </c>
      <c r="J866" s="133">
        <v>1.29</v>
      </c>
      <c r="K866" s="133">
        <v>0.87</v>
      </c>
      <c r="L866" s="133">
        <v>1.71</v>
      </c>
      <c r="M866" s="134" t="str">
        <f t="shared" si="13"/>
        <v>P</v>
      </c>
      <c r="N866" s="171" t="s">
        <v>10681</v>
      </c>
      <c r="O866" s="146" t="s">
        <v>1506</v>
      </c>
      <c r="P866" s="146" t="s">
        <v>10455</v>
      </c>
      <c r="Q866" s="147" t="s">
        <v>10519</v>
      </c>
      <c r="R866" s="187">
        <v>4.1399999999999997</v>
      </c>
    </row>
    <row r="867" spans="1:18" x14ac:dyDescent="0.25">
      <c r="A867" s="135">
        <v>1019992</v>
      </c>
      <c r="B867" s="148" t="s">
        <v>2068</v>
      </c>
      <c r="C867" s="135">
        <v>6</v>
      </c>
      <c r="D867" s="135">
        <v>721</v>
      </c>
      <c r="E867" s="188" t="s">
        <v>21</v>
      </c>
      <c r="F867" s="135">
        <v>824</v>
      </c>
      <c r="G867" s="135">
        <v>36</v>
      </c>
      <c r="H867" s="135">
        <v>50</v>
      </c>
      <c r="I867" s="135">
        <v>1</v>
      </c>
      <c r="J867" s="136">
        <v>1.45</v>
      </c>
      <c r="K867" s="136">
        <v>0.87</v>
      </c>
      <c r="L867" s="136">
        <v>1.71</v>
      </c>
      <c r="M867" s="137" t="str">
        <f t="shared" si="13"/>
        <v>P</v>
      </c>
      <c r="N867" s="172" t="s">
        <v>10681</v>
      </c>
      <c r="O867" s="149" t="s">
        <v>1506</v>
      </c>
      <c r="P867" s="149" t="s">
        <v>10455</v>
      </c>
      <c r="Q867" s="150" t="s">
        <v>10519</v>
      </c>
      <c r="R867" s="189">
        <v>4.08</v>
      </c>
    </row>
    <row r="868" spans="1:18" x14ac:dyDescent="0.25">
      <c r="A868" s="132">
        <v>1019993</v>
      </c>
      <c r="B868" s="145" t="s">
        <v>2069</v>
      </c>
      <c r="C868" s="132">
        <v>36</v>
      </c>
      <c r="D868" s="132">
        <v>120</v>
      </c>
      <c r="E868" s="186">
        <v>10</v>
      </c>
      <c r="F868" s="132">
        <v>160</v>
      </c>
      <c r="G868" s="132" t="s">
        <v>21</v>
      </c>
      <c r="H868" s="132" t="s">
        <v>21</v>
      </c>
      <c r="I868" s="132" t="s">
        <v>21</v>
      </c>
      <c r="J868" s="133">
        <v>5.9</v>
      </c>
      <c r="K868" s="133">
        <v>2.4</v>
      </c>
      <c r="L868" s="133">
        <v>0.7</v>
      </c>
      <c r="M868" s="134" t="str">
        <f t="shared" si="13"/>
        <v>P</v>
      </c>
      <c r="N868" s="171" t="s">
        <v>10682</v>
      </c>
      <c r="O868" s="146" t="s">
        <v>1500</v>
      </c>
      <c r="P868" s="146" t="s">
        <v>9418</v>
      </c>
      <c r="Q868" s="147" t="s">
        <v>10519</v>
      </c>
      <c r="R868" s="187">
        <v>3.2399999999999998</v>
      </c>
    </row>
    <row r="869" spans="1:18" x14ac:dyDescent="0.25">
      <c r="A869" s="135">
        <v>1019995</v>
      </c>
      <c r="B869" s="148" t="s">
        <v>2070</v>
      </c>
      <c r="C869" s="135">
        <v>36</v>
      </c>
      <c r="D869" s="135">
        <v>120</v>
      </c>
      <c r="E869" s="188">
        <v>10</v>
      </c>
      <c r="F869" s="135">
        <v>160</v>
      </c>
      <c r="G869" s="135" t="s">
        <v>21</v>
      </c>
      <c r="H869" s="135" t="s">
        <v>21</v>
      </c>
      <c r="I869" s="135" t="s">
        <v>21</v>
      </c>
      <c r="J869" s="136">
        <v>5.64</v>
      </c>
      <c r="K869" s="136">
        <v>2.48</v>
      </c>
      <c r="L869" s="136">
        <v>0.75</v>
      </c>
      <c r="M869" s="137" t="str">
        <f t="shared" si="13"/>
        <v>P</v>
      </c>
      <c r="N869" s="172" t="s">
        <v>10682</v>
      </c>
      <c r="O869" s="149" t="s">
        <v>1500</v>
      </c>
      <c r="P869" s="149" t="s">
        <v>9418</v>
      </c>
      <c r="Q869" s="150" t="s">
        <v>10519</v>
      </c>
      <c r="R869" s="189">
        <v>2.88</v>
      </c>
    </row>
    <row r="870" spans="1:18" x14ac:dyDescent="0.25">
      <c r="A870" s="132">
        <v>1019996</v>
      </c>
      <c r="B870" s="145" t="s">
        <v>2071</v>
      </c>
      <c r="C870" s="132">
        <v>36</v>
      </c>
      <c r="D870" s="132">
        <v>120</v>
      </c>
      <c r="E870" s="186">
        <v>10</v>
      </c>
      <c r="F870" s="132">
        <v>160</v>
      </c>
      <c r="G870" s="132" t="s">
        <v>21</v>
      </c>
      <c r="H870" s="132" t="s">
        <v>21</v>
      </c>
      <c r="I870" s="132" t="s">
        <v>21</v>
      </c>
      <c r="J870" s="133">
        <v>5.9</v>
      </c>
      <c r="K870" s="133">
        <v>2.4</v>
      </c>
      <c r="L870" s="133">
        <v>0.7</v>
      </c>
      <c r="M870" s="134" t="str">
        <f t="shared" si="13"/>
        <v>P</v>
      </c>
      <c r="N870" s="171" t="s">
        <v>10682</v>
      </c>
      <c r="O870" s="146" t="s">
        <v>1500</v>
      </c>
      <c r="P870" s="146" t="s">
        <v>9418</v>
      </c>
      <c r="Q870" s="147" t="s">
        <v>10519</v>
      </c>
      <c r="R870" s="187">
        <v>2.88</v>
      </c>
    </row>
    <row r="871" spans="1:18" x14ac:dyDescent="0.25">
      <c r="A871" s="135">
        <v>1019997</v>
      </c>
      <c r="B871" s="148" t="s">
        <v>2072</v>
      </c>
      <c r="C871" s="135">
        <v>36</v>
      </c>
      <c r="D871" s="135">
        <v>120</v>
      </c>
      <c r="E871" s="188">
        <v>10</v>
      </c>
      <c r="F871" s="135">
        <v>160</v>
      </c>
      <c r="G871" s="135" t="s">
        <v>21</v>
      </c>
      <c r="H871" s="135" t="s">
        <v>21</v>
      </c>
      <c r="I871" s="135" t="s">
        <v>21</v>
      </c>
      <c r="J871" s="136">
        <v>5.9</v>
      </c>
      <c r="K871" s="136">
        <v>2.4</v>
      </c>
      <c r="L871" s="136">
        <v>0.7</v>
      </c>
      <c r="M871" s="137" t="str">
        <f t="shared" si="13"/>
        <v>P</v>
      </c>
      <c r="N871" s="172" t="s">
        <v>10682</v>
      </c>
      <c r="O871" s="149" t="s">
        <v>1500</v>
      </c>
      <c r="P871" s="149" t="s">
        <v>9418</v>
      </c>
      <c r="Q871" s="150" t="s">
        <v>10519</v>
      </c>
      <c r="R871" s="189">
        <v>2.88</v>
      </c>
    </row>
    <row r="872" spans="1:18" x14ac:dyDescent="0.25">
      <c r="A872" s="132">
        <v>1019998</v>
      </c>
      <c r="B872" s="145" t="s">
        <v>2073</v>
      </c>
      <c r="C872" s="132">
        <v>36</v>
      </c>
      <c r="D872" s="132">
        <v>120</v>
      </c>
      <c r="E872" s="186">
        <v>10</v>
      </c>
      <c r="F872" s="132">
        <v>160</v>
      </c>
      <c r="G872" s="132" t="s">
        <v>21</v>
      </c>
      <c r="H872" s="132" t="s">
        <v>21</v>
      </c>
      <c r="I872" s="132" t="s">
        <v>21</v>
      </c>
      <c r="J872" s="133">
        <v>5.9</v>
      </c>
      <c r="K872" s="133">
        <v>2.4</v>
      </c>
      <c r="L872" s="133">
        <v>0.7</v>
      </c>
      <c r="M872" s="134" t="str">
        <f t="shared" si="13"/>
        <v>P</v>
      </c>
      <c r="N872" s="171" t="s">
        <v>10682</v>
      </c>
      <c r="O872" s="146" t="s">
        <v>1500</v>
      </c>
      <c r="P872" s="146" t="s">
        <v>9418</v>
      </c>
      <c r="Q872" s="147" t="s">
        <v>10519</v>
      </c>
      <c r="R872" s="187">
        <v>2.88</v>
      </c>
    </row>
    <row r="873" spans="1:18" x14ac:dyDescent="0.25">
      <c r="A873" s="135">
        <v>1019999</v>
      </c>
      <c r="B873" s="148" t="s">
        <v>2074</v>
      </c>
      <c r="C873" s="135">
        <v>36</v>
      </c>
      <c r="D873" s="135">
        <v>120</v>
      </c>
      <c r="E873" s="188">
        <v>10</v>
      </c>
      <c r="F873" s="135">
        <v>160</v>
      </c>
      <c r="G873" s="135" t="s">
        <v>21</v>
      </c>
      <c r="H873" s="135" t="s">
        <v>21</v>
      </c>
      <c r="I873" s="135" t="s">
        <v>21</v>
      </c>
      <c r="J873" s="136">
        <v>5.9</v>
      </c>
      <c r="K873" s="136">
        <v>2.4</v>
      </c>
      <c r="L873" s="136">
        <v>0.7</v>
      </c>
      <c r="M873" s="137" t="str">
        <f t="shared" si="13"/>
        <v>P</v>
      </c>
      <c r="N873" s="172" t="s">
        <v>10682</v>
      </c>
      <c r="O873" s="149" t="s">
        <v>1500</v>
      </c>
      <c r="P873" s="149" t="s">
        <v>9418</v>
      </c>
      <c r="Q873" s="150" t="s">
        <v>10519</v>
      </c>
      <c r="R873" s="189">
        <v>2.88</v>
      </c>
    </row>
    <row r="874" spans="1:18" x14ac:dyDescent="0.25">
      <c r="A874" s="132">
        <v>1020000</v>
      </c>
      <c r="B874" s="145" t="s">
        <v>9681</v>
      </c>
      <c r="C874" s="132">
        <v>100</v>
      </c>
      <c r="D874" s="132" t="s">
        <v>20</v>
      </c>
      <c r="E874" s="186" t="s">
        <v>20</v>
      </c>
      <c r="F874" s="132" t="s">
        <v>20</v>
      </c>
      <c r="G874" s="132" t="s">
        <v>20</v>
      </c>
      <c r="H874" s="132" t="s">
        <v>20</v>
      </c>
      <c r="I874" s="132" t="s">
        <v>20</v>
      </c>
      <c r="J874" s="133">
        <v>2.0499999999999998</v>
      </c>
      <c r="K874" s="133">
        <v>0.82</v>
      </c>
      <c r="L874" s="133">
        <v>0.45</v>
      </c>
      <c r="M874" s="134" t="str">
        <f t="shared" si="13"/>
        <v>P</v>
      </c>
      <c r="N874" s="171" t="s">
        <v>10682</v>
      </c>
      <c r="O874" s="146" t="s">
        <v>1500</v>
      </c>
      <c r="P874" s="146" t="s">
        <v>9456</v>
      </c>
      <c r="Q874" s="147" t="s">
        <v>10519</v>
      </c>
      <c r="R874" s="187">
        <v>3.7313432835820892</v>
      </c>
    </row>
    <row r="875" spans="1:18" x14ac:dyDescent="0.25">
      <c r="A875" s="135">
        <v>1020006</v>
      </c>
      <c r="B875" s="148" t="s">
        <v>9682</v>
      </c>
      <c r="C875" s="135">
        <v>1</v>
      </c>
      <c r="D875" s="135" t="s">
        <v>20</v>
      </c>
      <c r="E875" s="188" t="s">
        <v>20</v>
      </c>
      <c r="F875" s="135" t="s">
        <v>20</v>
      </c>
      <c r="G875" s="135" t="s">
        <v>20</v>
      </c>
      <c r="H875" s="135" t="s">
        <v>20</v>
      </c>
      <c r="I875" s="135" t="s">
        <v>20</v>
      </c>
      <c r="J875" s="136">
        <v>2</v>
      </c>
      <c r="K875" s="136">
        <v>1.3</v>
      </c>
      <c r="L875" s="136">
        <v>0.13</v>
      </c>
      <c r="M875" s="137" t="str">
        <f t="shared" si="13"/>
        <v>P</v>
      </c>
      <c r="N875" s="172" t="s">
        <v>10682</v>
      </c>
      <c r="O875" s="149" t="s">
        <v>1500</v>
      </c>
      <c r="P875" s="149" t="s">
        <v>9456</v>
      </c>
      <c r="Q875" s="150" t="s">
        <v>10519</v>
      </c>
      <c r="R875" s="189">
        <v>0.54477611940298498</v>
      </c>
    </row>
    <row r="876" spans="1:18" x14ac:dyDescent="0.25">
      <c r="A876" s="132">
        <v>1020008</v>
      </c>
      <c r="B876" s="145" t="s">
        <v>9683</v>
      </c>
      <c r="C876" s="132">
        <v>100</v>
      </c>
      <c r="D876" s="132" t="s">
        <v>20</v>
      </c>
      <c r="E876" s="186" t="s">
        <v>20</v>
      </c>
      <c r="F876" s="132" t="s">
        <v>20</v>
      </c>
      <c r="G876" s="132" t="s">
        <v>20</v>
      </c>
      <c r="H876" s="132" t="s">
        <v>20</v>
      </c>
      <c r="I876" s="132" t="s">
        <v>20</v>
      </c>
      <c r="J876" s="133">
        <v>2.0499999999999998</v>
      </c>
      <c r="K876" s="133">
        <v>0.82</v>
      </c>
      <c r="L876" s="133">
        <v>0.45</v>
      </c>
      <c r="M876" s="134" t="str">
        <f t="shared" si="13"/>
        <v>P</v>
      </c>
      <c r="N876" s="171" t="s">
        <v>10682</v>
      </c>
      <c r="O876" s="146" t="s">
        <v>1500</v>
      </c>
      <c r="P876" s="146" t="s">
        <v>9456</v>
      </c>
      <c r="Q876" s="147" t="s">
        <v>10519</v>
      </c>
      <c r="R876" s="187">
        <v>3.7313432835820892</v>
      </c>
    </row>
    <row r="877" spans="1:18" x14ac:dyDescent="0.25">
      <c r="A877" s="135">
        <v>1020009</v>
      </c>
      <c r="B877" s="148" t="s">
        <v>9684</v>
      </c>
      <c r="C877" s="135">
        <v>6</v>
      </c>
      <c r="D877" s="135" t="s">
        <v>20</v>
      </c>
      <c r="E877" s="188" t="s">
        <v>20</v>
      </c>
      <c r="F877" s="135" t="s">
        <v>20</v>
      </c>
      <c r="G877" s="135" t="s">
        <v>20</v>
      </c>
      <c r="H877" s="135" t="s">
        <v>20</v>
      </c>
      <c r="I877" s="135" t="s">
        <v>20</v>
      </c>
      <c r="J877" s="136">
        <v>2.2000000000000002</v>
      </c>
      <c r="K877" s="136">
        <v>1.6</v>
      </c>
      <c r="L877" s="136">
        <v>0.35</v>
      </c>
      <c r="M877" s="137" t="str">
        <f t="shared" si="13"/>
        <v>P</v>
      </c>
      <c r="N877" s="172" t="s">
        <v>10682</v>
      </c>
      <c r="O877" s="149" t="s">
        <v>1500</v>
      </c>
      <c r="P877" s="149" t="s">
        <v>9456</v>
      </c>
      <c r="Q877" s="150" t="s">
        <v>10519</v>
      </c>
      <c r="R877" s="189">
        <v>3.3805970149253732</v>
      </c>
    </row>
    <row r="878" spans="1:18" x14ac:dyDescent="0.25">
      <c r="A878" s="132">
        <v>1020010</v>
      </c>
      <c r="B878" s="145" t="s">
        <v>9685</v>
      </c>
      <c r="C878" s="132">
        <v>6</v>
      </c>
      <c r="D878" s="132" t="s">
        <v>20</v>
      </c>
      <c r="E878" s="186" t="s">
        <v>20</v>
      </c>
      <c r="F878" s="132" t="s">
        <v>20</v>
      </c>
      <c r="G878" s="132" t="s">
        <v>20</v>
      </c>
      <c r="H878" s="132" t="s">
        <v>20</v>
      </c>
      <c r="I878" s="132" t="s">
        <v>20</v>
      </c>
      <c r="J878" s="133">
        <v>2.2000000000000002</v>
      </c>
      <c r="K878" s="133">
        <v>1.6</v>
      </c>
      <c r="L878" s="133">
        <v>0.35</v>
      </c>
      <c r="M878" s="134" t="str">
        <f t="shared" si="13"/>
        <v>P</v>
      </c>
      <c r="N878" s="171" t="s">
        <v>10682</v>
      </c>
      <c r="O878" s="146" t="s">
        <v>1500</v>
      </c>
      <c r="P878" s="146" t="s">
        <v>9456</v>
      </c>
      <c r="Q878" s="147" t="s">
        <v>10519</v>
      </c>
      <c r="R878" s="187">
        <v>3.3805970149253732</v>
      </c>
    </row>
    <row r="879" spans="1:18" x14ac:dyDescent="0.25">
      <c r="A879" s="135">
        <v>1020011</v>
      </c>
      <c r="B879" s="148" t="s">
        <v>9686</v>
      </c>
      <c r="C879" s="135">
        <v>6</v>
      </c>
      <c r="D879" s="135" t="s">
        <v>20</v>
      </c>
      <c r="E879" s="188" t="s">
        <v>20</v>
      </c>
      <c r="F879" s="135" t="s">
        <v>20</v>
      </c>
      <c r="G879" s="135" t="s">
        <v>20</v>
      </c>
      <c r="H879" s="135" t="s">
        <v>20</v>
      </c>
      <c r="I879" s="135" t="s">
        <v>20</v>
      </c>
      <c r="J879" s="136">
        <v>2.2000000000000002</v>
      </c>
      <c r="K879" s="136">
        <v>1.6</v>
      </c>
      <c r="L879" s="136">
        <v>0.35</v>
      </c>
      <c r="M879" s="137" t="str">
        <f t="shared" si="13"/>
        <v>P</v>
      </c>
      <c r="N879" s="174" t="s">
        <v>10682</v>
      </c>
      <c r="O879" s="149" t="s">
        <v>1500</v>
      </c>
      <c r="P879" s="149" t="s">
        <v>9456</v>
      </c>
      <c r="Q879" s="150" t="s">
        <v>10519</v>
      </c>
      <c r="R879" s="189">
        <v>3.3805970149253732</v>
      </c>
    </row>
    <row r="880" spans="1:18" x14ac:dyDescent="0.25">
      <c r="A880" s="132">
        <v>1020012</v>
      </c>
      <c r="B880" s="145" t="s">
        <v>9687</v>
      </c>
      <c r="C880" s="132">
        <v>6</v>
      </c>
      <c r="D880" s="132" t="s">
        <v>20</v>
      </c>
      <c r="E880" s="186" t="s">
        <v>20</v>
      </c>
      <c r="F880" s="132" t="s">
        <v>20</v>
      </c>
      <c r="G880" s="132" t="s">
        <v>20</v>
      </c>
      <c r="H880" s="132" t="s">
        <v>20</v>
      </c>
      <c r="I880" s="132" t="s">
        <v>20</v>
      </c>
      <c r="J880" s="133">
        <v>2.2000000000000002</v>
      </c>
      <c r="K880" s="133">
        <v>1.6</v>
      </c>
      <c r="L880" s="133">
        <v>0.35</v>
      </c>
      <c r="M880" s="134" t="str">
        <f t="shared" si="13"/>
        <v>P</v>
      </c>
      <c r="N880" s="173" t="s">
        <v>10682</v>
      </c>
      <c r="O880" s="146" t="s">
        <v>1500</v>
      </c>
      <c r="P880" s="146" t="s">
        <v>9456</v>
      </c>
      <c r="Q880" s="147" t="s">
        <v>10519</v>
      </c>
      <c r="R880" s="187">
        <v>3.3805970149253732</v>
      </c>
    </row>
    <row r="881" spans="1:18" x14ac:dyDescent="0.25">
      <c r="A881" s="135">
        <v>1020013</v>
      </c>
      <c r="B881" s="148" t="s">
        <v>2075</v>
      </c>
      <c r="C881" s="135">
        <v>6</v>
      </c>
      <c r="D881" s="135">
        <v>721</v>
      </c>
      <c r="E881" s="188" t="s">
        <v>21</v>
      </c>
      <c r="F881" s="135">
        <v>927</v>
      </c>
      <c r="G881" s="135">
        <v>36</v>
      </c>
      <c r="H881" s="135">
        <v>45</v>
      </c>
      <c r="I881" s="135">
        <v>1</v>
      </c>
      <c r="J881" s="136">
        <v>1.28</v>
      </c>
      <c r="K881" s="136">
        <v>0.85</v>
      </c>
      <c r="L881" s="136">
        <v>1.7</v>
      </c>
      <c r="M881" s="137" t="str">
        <f t="shared" si="13"/>
        <v>P</v>
      </c>
      <c r="N881" s="174" t="s">
        <v>10681</v>
      </c>
      <c r="O881" s="149" t="s">
        <v>1506</v>
      </c>
      <c r="P881" s="149" t="s">
        <v>10455</v>
      </c>
      <c r="Q881" s="150" t="s">
        <v>10519</v>
      </c>
      <c r="R881" s="189">
        <v>2.46</v>
      </c>
    </row>
    <row r="882" spans="1:18" x14ac:dyDescent="0.25">
      <c r="A882" s="132">
        <v>1020014</v>
      </c>
      <c r="B882" s="145" t="s">
        <v>2076</v>
      </c>
      <c r="C882" s="132">
        <v>6</v>
      </c>
      <c r="D882" s="132">
        <v>721</v>
      </c>
      <c r="E882" s="186" t="s">
        <v>21</v>
      </c>
      <c r="F882" s="132">
        <v>927</v>
      </c>
      <c r="G882" s="132">
        <v>36</v>
      </c>
      <c r="H882" s="132">
        <v>45</v>
      </c>
      <c r="I882" s="132">
        <v>1</v>
      </c>
      <c r="J882" s="133">
        <v>1.28</v>
      </c>
      <c r="K882" s="133">
        <v>0.85</v>
      </c>
      <c r="L882" s="133">
        <v>1.7</v>
      </c>
      <c r="M882" s="134" t="str">
        <f t="shared" si="13"/>
        <v>P</v>
      </c>
      <c r="N882" s="173" t="s">
        <v>10681</v>
      </c>
      <c r="O882" s="146" t="s">
        <v>1506</v>
      </c>
      <c r="P882" s="146" t="s">
        <v>10455</v>
      </c>
      <c r="Q882" s="147" t="s">
        <v>10519</v>
      </c>
      <c r="R882" s="187">
        <v>2.46</v>
      </c>
    </row>
    <row r="883" spans="1:18" x14ac:dyDescent="0.25">
      <c r="A883" s="135">
        <v>1020017</v>
      </c>
      <c r="B883" s="148" t="s">
        <v>2077</v>
      </c>
      <c r="C883" s="135">
        <v>6</v>
      </c>
      <c r="D883" s="135">
        <v>875</v>
      </c>
      <c r="E883" s="188" t="s">
        <v>21</v>
      </c>
      <c r="F883" s="135">
        <v>1125</v>
      </c>
      <c r="G883" s="135" t="s">
        <v>20</v>
      </c>
      <c r="H883" s="135">
        <v>50</v>
      </c>
      <c r="I883" s="135">
        <v>1</v>
      </c>
      <c r="J883" s="136">
        <v>1.1100000000000001</v>
      </c>
      <c r="K883" s="136">
        <v>0.78</v>
      </c>
      <c r="L883" s="136">
        <v>1.55</v>
      </c>
      <c r="M883" s="137" t="str">
        <f t="shared" si="13"/>
        <v>P</v>
      </c>
      <c r="N883" s="174" t="s">
        <v>10681</v>
      </c>
      <c r="O883" s="149" t="s">
        <v>1506</v>
      </c>
      <c r="P883" s="149" t="s">
        <v>10455</v>
      </c>
      <c r="Q883" s="150" t="s">
        <v>10519</v>
      </c>
      <c r="R883" s="189">
        <v>4.92</v>
      </c>
    </row>
    <row r="884" spans="1:18" x14ac:dyDescent="0.25">
      <c r="A884" s="132">
        <v>1020025</v>
      </c>
      <c r="B884" s="145" t="s">
        <v>1640</v>
      </c>
      <c r="C884" s="132">
        <v>6</v>
      </c>
      <c r="D884" s="132">
        <v>983</v>
      </c>
      <c r="E884" s="186" t="s">
        <v>21</v>
      </c>
      <c r="F884" s="132">
        <v>1288</v>
      </c>
      <c r="G884" s="132">
        <v>40</v>
      </c>
      <c r="H884" s="132" t="s">
        <v>20</v>
      </c>
      <c r="I884" s="132">
        <v>2</v>
      </c>
      <c r="J884" s="133">
        <v>1.27</v>
      </c>
      <c r="K884" s="133">
        <v>0.83</v>
      </c>
      <c r="L884" s="133">
        <v>1</v>
      </c>
      <c r="M884" s="134" t="str">
        <f t="shared" si="13"/>
        <v>P</v>
      </c>
      <c r="N884" s="173" t="s">
        <v>10681</v>
      </c>
      <c r="O884" s="146" t="s">
        <v>1506</v>
      </c>
      <c r="P884" s="146" t="s">
        <v>10455</v>
      </c>
      <c r="Q884" s="147" t="s">
        <v>10106</v>
      </c>
      <c r="R884" s="187">
        <v>3.4799999999999995</v>
      </c>
    </row>
    <row r="885" spans="1:18" x14ac:dyDescent="0.25">
      <c r="A885" s="135">
        <v>1020030</v>
      </c>
      <c r="B885" s="148" t="s">
        <v>9688</v>
      </c>
      <c r="C885" s="135">
        <v>3</v>
      </c>
      <c r="D885" s="135">
        <v>7680</v>
      </c>
      <c r="E885" s="188">
        <v>24</v>
      </c>
      <c r="F885" s="135">
        <v>9600</v>
      </c>
      <c r="G885" s="135">
        <v>288</v>
      </c>
      <c r="H885" s="135">
        <v>360</v>
      </c>
      <c r="I885" s="135">
        <v>2</v>
      </c>
      <c r="J885" s="136">
        <v>1.27</v>
      </c>
      <c r="K885" s="136">
        <v>0.54</v>
      </c>
      <c r="L885" s="136">
        <v>0.2</v>
      </c>
      <c r="M885" s="137" t="str">
        <f t="shared" si="13"/>
        <v>P</v>
      </c>
      <c r="N885" s="174" t="s">
        <v>10681</v>
      </c>
      <c r="O885" s="149" t="s">
        <v>1506</v>
      </c>
      <c r="P885" s="149" t="s">
        <v>10455</v>
      </c>
      <c r="Q885" s="150" t="s">
        <v>10519</v>
      </c>
      <c r="R885" s="189">
        <v>3.06</v>
      </c>
    </row>
    <row r="886" spans="1:18" x14ac:dyDescent="0.25">
      <c r="A886" s="132">
        <v>1020032</v>
      </c>
      <c r="B886" s="145" t="s">
        <v>9689</v>
      </c>
      <c r="C886" s="132">
        <v>3</v>
      </c>
      <c r="D886" s="132">
        <v>7680</v>
      </c>
      <c r="E886" s="186">
        <v>24</v>
      </c>
      <c r="F886" s="132">
        <v>9600</v>
      </c>
      <c r="G886" s="132">
        <v>312</v>
      </c>
      <c r="H886" s="132">
        <v>360</v>
      </c>
      <c r="I886" s="132">
        <v>2</v>
      </c>
      <c r="J886" s="133">
        <v>1.28</v>
      </c>
      <c r="K886" s="133">
        <v>0.53</v>
      </c>
      <c r="L886" s="133">
        <v>0.22</v>
      </c>
      <c r="M886" s="134" t="str">
        <f t="shared" si="13"/>
        <v>P</v>
      </c>
      <c r="N886" s="173" t="s">
        <v>10681</v>
      </c>
      <c r="O886" s="146" t="s">
        <v>1506</v>
      </c>
      <c r="P886" s="146" t="s">
        <v>10455</v>
      </c>
      <c r="Q886" s="147" t="s">
        <v>10519</v>
      </c>
      <c r="R886" s="187">
        <v>2.8499999999999996</v>
      </c>
    </row>
    <row r="887" spans="1:18" x14ac:dyDescent="0.25">
      <c r="A887" s="135">
        <v>1020033</v>
      </c>
      <c r="B887" s="148" t="s">
        <v>982</v>
      </c>
      <c r="C887" s="135">
        <v>3</v>
      </c>
      <c r="D887" s="135">
        <v>7680</v>
      </c>
      <c r="E887" s="188">
        <v>24</v>
      </c>
      <c r="F887" s="135">
        <v>9600</v>
      </c>
      <c r="G887" s="135">
        <v>312</v>
      </c>
      <c r="H887" s="135">
        <v>360</v>
      </c>
      <c r="I887" s="135">
        <v>2</v>
      </c>
      <c r="J887" s="136">
        <v>1.25</v>
      </c>
      <c r="K887" s="136">
        <v>0.54</v>
      </c>
      <c r="L887" s="136">
        <v>0.2</v>
      </c>
      <c r="M887" s="137" t="str">
        <f t="shared" si="13"/>
        <v>P</v>
      </c>
      <c r="N887" s="174" t="s">
        <v>10681</v>
      </c>
      <c r="O887" s="149" t="s">
        <v>1506</v>
      </c>
      <c r="P887" s="149" t="s">
        <v>10455</v>
      </c>
      <c r="Q887" s="150" t="s">
        <v>10519</v>
      </c>
      <c r="R887" s="189">
        <v>2.9699999999999998</v>
      </c>
    </row>
    <row r="888" spans="1:18" x14ac:dyDescent="0.25">
      <c r="A888" s="132">
        <v>1020036</v>
      </c>
      <c r="B888" s="145" t="s">
        <v>2078</v>
      </c>
      <c r="C888" s="132">
        <v>3</v>
      </c>
      <c r="D888" s="132">
        <v>7680</v>
      </c>
      <c r="E888" s="186">
        <v>24</v>
      </c>
      <c r="F888" s="132">
        <v>9600</v>
      </c>
      <c r="G888" s="132">
        <v>312</v>
      </c>
      <c r="H888" s="132">
        <v>360</v>
      </c>
      <c r="I888" s="132">
        <v>2</v>
      </c>
      <c r="J888" s="133">
        <v>1.28</v>
      </c>
      <c r="K888" s="133">
        <v>0.56000000000000005</v>
      </c>
      <c r="L888" s="133">
        <v>0.2</v>
      </c>
      <c r="M888" s="134" t="str">
        <f t="shared" si="13"/>
        <v>P</v>
      </c>
      <c r="N888" s="171" t="s">
        <v>10681</v>
      </c>
      <c r="O888" s="146" t="s">
        <v>1506</v>
      </c>
      <c r="P888" s="146" t="s">
        <v>10455</v>
      </c>
      <c r="Q888" s="147" t="s">
        <v>10519</v>
      </c>
      <c r="R888" s="187">
        <v>2.7600000000000002</v>
      </c>
    </row>
    <row r="889" spans="1:18" x14ac:dyDescent="0.25">
      <c r="A889" s="135">
        <v>1020037</v>
      </c>
      <c r="B889" s="148" t="s">
        <v>2079</v>
      </c>
      <c r="C889" s="135">
        <v>96</v>
      </c>
      <c r="D889" s="135">
        <v>564</v>
      </c>
      <c r="E889" s="188" t="s">
        <v>21</v>
      </c>
      <c r="F889" s="135">
        <v>630</v>
      </c>
      <c r="G889" s="135" t="s">
        <v>20</v>
      </c>
      <c r="H889" s="135">
        <v>15</v>
      </c>
      <c r="I889" s="135">
        <v>3</v>
      </c>
      <c r="J889" s="136">
        <v>1.87</v>
      </c>
      <c r="K889" s="136">
        <v>1.3</v>
      </c>
      <c r="L889" s="136">
        <v>1</v>
      </c>
      <c r="M889" s="137" t="str">
        <f t="shared" si="13"/>
        <v>P</v>
      </c>
      <c r="N889" s="174" t="s">
        <v>10681</v>
      </c>
      <c r="O889" s="149" t="s">
        <v>1506</v>
      </c>
      <c r="P889" s="149" t="s">
        <v>10455</v>
      </c>
      <c r="Q889" s="150" t="s">
        <v>10519</v>
      </c>
      <c r="R889" s="189">
        <v>65.28</v>
      </c>
    </row>
    <row r="890" spans="1:18" x14ac:dyDescent="0.25">
      <c r="A890" s="132">
        <v>1020038</v>
      </c>
      <c r="B890" s="145" t="s">
        <v>2080</v>
      </c>
      <c r="C890" s="132">
        <v>1</v>
      </c>
      <c r="D890" s="132">
        <v>1000</v>
      </c>
      <c r="E890" s="186">
        <v>50</v>
      </c>
      <c r="F890" s="132" t="s">
        <v>20</v>
      </c>
      <c r="G890" s="132" t="s">
        <v>20</v>
      </c>
      <c r="H890" s="132">
        <v>250</v>
      </c>
      <c r="I890" s="132">
        <v>1</v>
      </c>
      <c r="J890" s="133">
        <v>1.45</v>
      </c>
      <c r="K890" s="133">
        <v>1.8</v>
      </c>
      <c r="L890" s="133">
        <v>0.04</v>
      </c>
      <c r="M890" s="134" t="str">
        <f t="shared" si="13"/>
        <v>P</v>
      </c>
      <c r="N890" s="173" t="s">
        <v>10682</v>
      </c>
      <c r="O890" s="146" t="s">
        <v>1506</v>
      </c>
      <c r="P890" s="146" t="s">
        <v>9466</v>
      </c>
      <c r="Q890" s="147" t="s">
        <v>10519</v>
      </c>
      <c r="R890" s="187">
        <v>2.97</v>
      </c>
    </row>
    <row r="891" spans="1:18" x14ac:dyDescent="0.25">
      <c r="A891" s="135">
        <v>1020039</v>
      </c>
      <c r="B891" s="148" t="s">
        <v>2081</v>
      </c>
      <c r="C891" s="135">
        <v>6</v>
      </c>
      <c r="D891" s="135">
        <v>960</v>
      </c>
      <c r="E891" s="188" t="s">
        <v>21</v>
      </c>
      <c r="F891" s="135">
        <v>1560</v>
      </c>
      <c r="G891" s="135">
        <v>40</v>
      </c>
      <c r="H891" s="135">
        <v>50</v>
      </c>
      <c r="I891" s="135">
        <v>2</v>
      </c>
      <c r="J891" s="136">
        <v>1.1599999999999999</v>
      </c>
      <c r="K891" s="136">
        <v>0.71</v>
      </c>
      <c r="L891" s="136">
        <v>1.22</v>
      </c>
      <c r="M891" s="137" t="str">
        <f t="shared" si="13"/>
        <v>P</v>
      </c>
      <c r="N891" s="174" t="s">
        <v>10681</v>
      </c>
      <c r="O891" s="149" t="s">
        <v>1506</v>
      </c>
      <c r="P891" s="149" t="s">
        <v>10455</v>
      </c>
      <c r="Q891" s="150" t="s">
        <v>10519</v>
      </c>
      <c r="R891" s="189">
        <v>5.58</v>
      </c>
    </row>
    <row r="892" spans="1:18" x14ac:dyDescent="0.25">
      <c r="A892" s="132">
        <v>1020045</v>
      </c>
      <c r="B892" s="145" t="s">
        <v>2082</v>
      </c>
      <c r="C892" s="132">
        <v>6</v>
      </c>
      <c r="D892" s="132">
        <v>960</v>
      </c>
      <c r="E892" s="186" t="s">
        <v>21</v>
      </c>
      <c r="F892" s="132">
        <v>1560</v>
      </c>
      <c r="G892" s="132">
        <v>40</v>
      </c>
      <c r="H892" s="132">
        <v>50</v>
      </c>
      <c r="I892" s="132">
        <v>2</v>
      </c>
      <c r="J892" s="133">
        <v>1.1599999999999999</v>
      </c>
      <c r="K892" s="133">
        <v>0.71</v>
      </c>
      <c r="L892" s="133">
        <v>1.22</v>
      </c>
      <c r="M892" s="134" t="str">
        <f t="shared" si="13"/>
        <v>P</v>
      </c>
      <c r="N892" s="171" t="s">
        <v>10681</v>
      </c>
      <c r="O892" s="146" t="s">
        <v>1506</v>
      </c>
      <c r="P892" s="146" t="s">
        <v>10455</v>
      </c>
      <c r="Q892" s="147" t="s">
        <v>10519</v>
      </c>
      <c r="R892" s="187">
        <v>5.28</v>
      </c>
    </row>
    <row r="893" spans="1:18" x14ac:dyDescent="0.25">
      <c r="A893" s="135">
        <v>1020050</v>
      </c>
      <c r="B893" s="148" t="s">
        <v>2083</v>
      </c>
      <c r="C893" s="135">
        <v>6</v>
      </c>
      <c r="D893" s="135">
        <v>960</v>
      </c>
      <c r="E893" s="188" t="s">
        <v>21</v>
      </c>
      <c r="F893" s="135">
        <v>1560</v>
      </c>
      <c r="G893" s="135">
        <v>40</v>
      </c>
      <c r="H893" s="135">
        <v>50</v>
      </c>
      <c r="I893" s="135">
        <v>2</v>
      </c>
      <c r="J893" s="136">
        <v>1.1599999999999999</v>
      </c>
      <c r="K893" s="136">
        <v>0.71</v>
      </c>
      <c r="L893" s="136">
        <v>1.22</v>
      </c>
      <c r="M893" s="137" t="str">
        <f t="shared" si="13"/>
        <v>P</v>
      </c>
      <c r="N893" s="172" t="s">
        <v>10681</v>
      </c>
      <c r="O893" s="149" t="s">
        <v>1506</v>
      </c>
      <c r="P893" s="149" t="s">
        <v>10455</v>
      </c>
      <c r="Q893" s="150" t="s">
        <v>10519</v>
      </c>
      <c r="R893" s="189">
        <v>5.46</v>
      </c>
    </row>
    <row r="894" spans="1:18" x14ac:dyDescent="0.25">
      <c r="A894" s="132">
        <v>1020051</v>
      </c>
      <c r="B894" s="145" t="s">
        <v>9690</v>
      </c>
      <c r="C894" s="132">
        <v>6</v>
      </c>
      <c r="D894" s="132" t="s">
        <v>20</v>
      </c>
      <c r="E894" s="186" t="s">
        <v>20</v>
      </c>
      <c r="F894" s="132" t="s">
        <v>20</v>
      </c>
      <c r="G894" s="132" t="s">
        <v>20</v>
      </c>
      <c r="H894" s="132" t="s">
        <v>20</v>
      </c>
      <c r="I894" s="132" t="s">
        <v>20</v>
      </c>
      <c r="J894" s="133">
        <v>2.2000000000000002</v>
      </c>
      <c r="K894" s="133">
        <v>1.6</v>
      </c>
      <c r="L894" s="133">
        <v>0.35</v>
      </c>
      <c r="M894" s="134" t="str">
        <f t="shared" si="13"/>
        <v>P</v>
      </c>
      <c r="N894" s="171" t="s">
        <v>10682</v>
      </c>
      <c r="O894" s="146" t="s">
        <v>1500</v>
      </c>
      <c r="P894" s="146" t="s">
        <v>9456</v>
      </c>
      <c r="Q894" s="147" t="s">
        <v>10519</v>
      </c>
      <c r="R894" s="187">
        <v>3.3805970149253732</v>
      </c>
    </row>
    <row r="895" spans="1:18" x14ac:dyDescent="0.25">
      <c r="A895" s="135">
        <v>1020052</v>
      </c>
      <c r="B895" s="148" t="s">
        <v>2084</v>
      </c>
      <c r="C895" s="135">
        <v>3</v>
      </c>
      <c r="D895" s="135" t="s">
        <v>20</v>
      </c>
      <c r="E895" s="188" t="s">
        <v>20</v>
      </c>
      <c r="F895" s="135" t="s">
        <v>20</v>
      </c>
      <c r="G895" s="135" t="s">
        <v>20</v>
      </c>
      <c r="H895" s="135" t="s">
        <v>20</v>
      </c>
      <c r="I895" s="135" t="s">
        <v>20</v>
      </c>
      <c r="J895" s="136">
        <v>3.5</v>
      </c>
      <c r="K895" s="136">
        <v>2.5</v>
      </c>
      <c r="L895" s="136">
        <v>0.6</v>
      </c>
      <c r="M895" s="137" t="str">
        <f t="shared" si="13"/>
        <v>P</v>
      </c>
      <c r="N895" s="172" t="s">
        <v>10682</v>
      </c>
      <c r="O895" s="149" t="s">
        <v>1587</v>
      </c>
      <c r="P895" s="149" t="s">
        <v>9421</v>
      </c>
      <c r="Q895" s="150" t="s">
        <v>10519</v>
      </c>
      <c r="R895" s="189">
        <v>7.9925373134328366</v>
      </c>
    </row>
    <row r="896" spans="1:18" x14ac:dyDescent="0.25">
      <c r="A896" s="132">
        <v>1020054</v>
      </c>
      <c r="B896" s="145" t="s">
        <v>9691</v>
      </c>
      <c r="C896" s="132">
        <v>6</v>
      </c>
      <c r="D896" s="132" t="s">
        <v>20</v>
      </c>
      <c r="E896" s="186" t="s">
        <v>20</v>
      </c>
      <c r="F896" s="132" t="s">
        <v>20</v>
      </c>
      <c r="G896" s="132" t="s">
        <v>20</v>
      </c>
      <c r="H896" s="132" t="s">
        <v>20</v>
      </c>
      <c r="I896" s="132" t="s">
        <v>20</v>
      </c>
      <c r="J896" s="133">
        <v>2.2000000000000002</v>
      </c>
      <c r="K896" s="133">
        <v>1.6</v>
      </c>
      <c r="L896" s="133">
        <v>0.35</v>
      </c>
      <c r="M896" s="134" t="str">
        <f t="shared" si="13"/>
        <v>P</v>
      </c>
      <c r="N896" s="171" t="s">
        <v>10682</v>
      </c>
      <c r="O896" s="146" t="s">
        <v>1500</v>
      </c>
      <c r="P896" s="146" t="s">
        <v>9456</v>
      </c>
      <c r="Q896" s="147" t="s">
        <v>10519</v>
      </c>
      <c r="R896" s="187">
        <v>3.3805970149253732</v>
      </c>
    </row>
    <row r="897" spans="1:18" x14ac:dyDescent="0.25">
      <c r="A897" s="135">
        <v>1020058</v>
      </c>
      <c r="B897" s="148" t="s">
        <v>9692</v>
      </c>
      <c r="C897" s="135">
        <v>6</v>
      </c>
      <c r="D897" s="135" t="s">
        <v>20</v>
      </c>
      <c r="E897" s="188" t="s">
        <v>20</v>
      </c>
      <c r="F897" s="135" t="s">
        <v>20</v>
      </c>
      <c r="G897" s="135" t="s">
        <v>20</v>
      </c>
      <c r="H897" s="135" t="s">
        <v>20</v>
      </c>
      <c r="I897" s="135" t="s">
        <v>20</v>
      </c>
      <c r="J897" s="136">
        <v>2.2000000000000002</v>
      </c>
      <c r="K897" s="136">
        <v>1.6</v>
      </c>
      <c r="L897" s="136">
        <v>0.35</v>
      </c>
      <c r="M897" s="137" t="str">
        <f t="shared" si="13"/>
        <v>P</v>
      </c>
      <c r="N897" s="172" t="s">
        <v>10682</v>
      </c>
      <c r="O897" s="149" t="s">
        <v>1500</v>
      </c>
      <c r="P897" s="149" t="s">
        <v>9456</v>
      </c>
      <c r="Q897" s="150" t="s">
        <v>10519</v>
      </c>
      <c r="R897" s="189">
        <v>3.3805970149253732</v>
      </c>
    </row>
    <row r="898" spans="1:18" x14ac:dyDescent="0.25">
      <c r="A898" s="132">
        <v>1020059</v>
      </c>
      <c r="B898" s="145" t="s">
        <v>9693</v>
      </c>
      <c r="C898" s="132">
        <v>1000</v>
      </c>
      <c r="D898" s="132" t="s">
        <v>20</v>
      </c>
      <c r="E898" s="186" t="s">
        <v>20</v>
      </c>
      <c r="F898" s="132" t="s">
        <v>20</v>
      </c>
      <c r="G898" s="132" t="s">
        <v>20</v>
      </c>
      <c r="H898" s="132" t="s">
        <v>20</v>
      </c>
      <c r="I898" s="132" t="s">
        <v>20</v>
      </c>
      <c r="J898" s="133">
        <v>1.4</v>
      </c>
      <c r="K898" s="133">
        <v>1.4</v>
      </c>
      <c r="L898" s="133">
        <v>0.43</v>
      </c>
      <c r="M898" s="134" t="str">
        <f t="shared" ref="M898:M961" si="14">HYPERLINK(CONCATENATE("T:\Distribution Centre\RDC Department Shared\Cubiscan photos","\",A898,"-pac.jpg"),"P")</f>
        <v>P</v>
      </c>
      <c r="N898" s="171" t="s">
        <v>10682</v>
      </c>
      <c r="O898" s="146" t="s">
        <v>1506</v>
      </c>
      <c r="P898" s="146" t="s">
        <v>9526</v>
      </c>
      <c r="Q898" s="147" t="s">
        <v>10519</v>
      </c>
      <c r="R898" s="187">
        <v>40</v>
      </c>
    </row>
    <row r="899" spans="1:18" x14ac:dyDescent="0.25">
      <c r="A899" s="135">
        <v>1020060</v>
      </c>
      <c r="B899" s="148" t="s">
        <v>9694</v>
      </c>
      <c r="C899" s="135">
        <v>1000</v>
      </c>
      <c r="D899" s="135" t="s">
        <v>20</v>
      </c>
      <c r="E899" s="188" t="s">
        <v>20</v>
      </c>
      <c r="F899" s="135" t="s">
        <v>20</v>
      </c>
      <c r="G899" s="135" t="s">
        <v>20</v>
      </c>
      <c r="H899" s="135" t="s">
        <v>20</v>
      </c>
      <c r="I899" s="135" t="s">
        <v>20</v>
      </c>
      <c r="J899" s="136">
        <v>1.4</v>
      </c>
      <c r="K899" s="136">
        <v>1.4</v>
      </c>
      <c r="L899" s="136">
        <v>0.43</v>
      </c>
      <c r="M899" s="137" t="str">
        <f t="shared" si="14"/>
        <v>P</v>
      </c>
      <c r="N899" s="172" t="s">
        <v>10682</v>
      </c>
      <c r="O899" s="149" t="s">
        <v>1506</v>
      </c>
      <c r="P899" s="149" t="s">
        <v>9526</v>
      </c>
      <c r="Q899" s="150" t="s">
        <v>10519</v>
      </c>
      <c r="R899" s="189">
        <v>40</v>
      </c>
    </row>
    <row r="900" spans="1:18" x14ac:dyDescent="0.25">
      <c r="A900" s="132">
        <v>1020061</v>
      </c>
      <c r="B900" s="145" t="s">
        <v>9695</v>
      </c>
      <c r="C900" s="132">
        <v>1000</v>
      </c>
      <c r="D900" s="132" t="s">
        <v>20</v>
      </c>
      <c r="E900" s="186" t="s">
        <v>20</v>
      </c>
      <c r="F900" s="132" t="s">
        <v>20</v>
      </c>
      <c r="G900" s="132" t="s">
        <v>20</v>
      </c>
      <c r="H900" s="132" t="s">
        <v>20</v>
      </c>
      <c r="I900" s="132" t="s">
        <v>20</v>
      </c>
      <c r="J900" s="133">
        <v>1.4</v>
      </c>
      <c r="K900" s="133">
        <v>1.4</v>
      </c>
      <c r="L900" s="133">
        <v>0.43</v>
      </c>
      <c r="M900" s="134" t="str">
        <f t="shared" si="14"/>
        <v>P</v>
      </c>
      <c r="N900" s="173" t="s">
        <v>10682</v>
      </c>
      <c r="O900" s="146" t="s">
        <v>1506</v>
      </c>
      <c r="P900" s="146" t="s">
        <v>9526</v>
      </c>
      <c r="Q900" s="147" t="s">
        <v>10519</v>
      </c>
      <c r="R900" s="187">
        <v>40</v>
      </c>
    </row>
    <row r="901" spans="1:18" x14ac:dyDescent="0.25">
      <c r="A901" s="135">
        <v>1020097</v>
      </c>
      <c r="B901" s="148" t="s">
        <v>2085</v>
      </c>
      <c r="C901" s="135">
        <v>1</v>
      </c>
      <c r="D901" s="135">
        <v>6000</v>
      </c>
      <c r="E901" s="188" t="s">
        <v>20</v>
      </c>
      <c r="F901" s="135" t="s">
        <v>20</v>
      </c>
      <c r="G901" s="135" t="s">
        <v>20</v>
      </c>
      <c r="H901" s="135" t="s">
        <v>20</v>
      </c>
      <c r="I901" s="135" t="s">
        <v>20</v>
      </c>
      <c r="J901" s="136">
        <v>1.4</v>
      </c>
      <c r="K901" s="136">
        <v>0.66</v>
      </c>
      <c r="L901" s="136">
        <v>6.0000000000000001E-3</v>
      </c>
      <c r="M901" s="137" t="str">
        <f t="shared" si="14"/>
        <v>P</v>
      </c>
      <c r="N901" s="172" t="s">
        <v>10682</v>
      </c>
      <c r="O901" s="149" t="s">
        <v>1506</v>
      </c>
      <c r="P901" s="149" t="s">
        <v>9443</v>
      </c>
      <c r="Q901" s="150" t="s">
        <v>10519</v>
      </c>
      <c r="R901" s="189">
        <v>0.01</v>
      </c>
    </row>
    <row r="902" spans="1:18" x14ac:dyDescent="0.25">
      <c r="A902" s="132">
        <v>1020099</v>
      </c>
      <c r="B902" s="145" t="s">
        <v>2086</v>
      </c>
      <c r="C902" s="132">
        <v>6</v>
      </c>
      <c r="D902" s="132">
        <v>496</v>
      </c>
      <c r="E902" s="186" t="s">
        <v>21</v>
      </c>
      <c r="F902" s="132">
        <v>672</v>
      </c>
      <c r="G902" s="132" t="s">
        <v>20</v>
      </c>
      <c r="H902" s="132">
        <v>6</v>
      </c>
      <c r="I902" s="132">
        <v>8</v>
      </c>
      <c r="J902" s="133">
        <v>3.13</v>
      </c>
      <c r="K902" s="133">
        <v>2.06</v>
      </c>
      <c r="L902" s="133">
        <v>0.36</v>
      </c>
      <c r="M902" s="134" t="str">
        <f t="shared" si="14"/>
        <v>P</v>
      </c>
      <c r="N902" s="171" t="s">
        <v>10681</v>
      </c>
      <c r="O902" s="146" t="s">
        <v>1506</v>
      </c>
      <c r="P902" s="146" t="s">
        <v>9398</v>
      </c>
      <c r="Q902" s="147" t="s">
        <v>10519</v>
      </c>
      <c r="R902" s="187">
        <v>9.7200000000000006</v>
      </c>
    </row>
    <row r="903" spans="1:18" x14ac:dyDescent="0.25">
      <c r="A903" s="135">
        <v>1020115</v>
      </c>
      <c r="B903" s="148" t="s">
        <v>9696</v>
      </c>
      <c r="C903" s="135">
        <v>1</v>
      </c>
      <c r="D903" s="135">
        <v>42</v>
      </c>
      <c r="E903" s="188" t="s">
        <v>21</v>
      </c>
      <c r="F903" s="135">
        <v>56</v>
      </c>
      <c r="G903" s="135" t="s">
        <v>20</v>
      </c>
      <c r="H903" s="135" t="s">
        <v>20</v>
      </c>
      <c r="I903" s="135" t="s">
        <v>20</v>
      </c>
      <c r="J903" s="136">
        <v>3.1</v>
      </c>
      <c r="K903" s="136">
        <v>4.5</v>
      </c>
      <c r="L903" s="136">
        <v>2</v>
      </c>
      <c r="M903" s="137" t="str">
        <f t="shared" si="14"/>
        <v>P</v>
      </c>
      <c r="N903" s="172" t="s">
        <v>10682</v>
      </c>
      <c r="O903" s="149" t="s">
        <v>1506</v>
      </c>
      <c r="P903" s="149" t="s">
        <v>9401</v>
      </c>
      <c r="Q903" s="150" t="s">
        <v>10519</v>
      </c>
      <c r="R903" s="189">
        <v>36.81</v>
      </c>
    </row>
    <row r="904" spans="1:18" x14ac:dyDescent="0.25">
      <c r="A904" s="132">
        <v>1020117</v>
      </c>
      <c r="B904" s="145" t="s">
        <v>9697</v>
      </c>
      <c r="C904" s="132">
        <v>1</v>
      </c>
      <c r="D904" s="132">
        <v>9</v>
      </c>
      <c r="E904" s="186" t="s">
        <v>21</v>
      </c>
      <c r="F904" s="132">
        <v>12</v>
      </c>
      <c r="G904" s="132" t="s">
        <v>20</v>
      </c>
      <c r="H904" s="132" t="s">
        <v>20</v>
      </c>
      <c r="I904" s="132" t="s">
        <v>20</v>
      </c>
      <c r="J904" s="133">
        <v>6.8</v>
      </c>
      <c r="K904" s="133">
        <v>3.55</v>
      </c>
      <c r="L904" s="133">
        <v>3.62</v>
      </c>
      <c r="M904" s="134" t="str">
        <f t="shared" si="14"/>
        <v>P</v>
      </c>
      <c r="N904" s="173" t="s">
        <v>10682</v>
      </c>
      <c r="O904" s="146" t="s">
        <v>1506</v>
      </c>
      <c r="P904" s="146" t="s">
        <v>9401</v>
      </c>
      <c r="Q904" s="147" t="s">
        <v>10519</v>
      </c>
      <c r="R904" s="187">
        <v>51.53</v>
      </c>
    </row>
    <row r="905" spans="1:18" x14ac:dyDescent="0.25">
      <c r="A905" s="135">
        <v>1020119</v>
      </c>
      <c r="B905" s="148" t="s">
        <v>2087</v>
      </c>
      <c r="C905" s="135">
        <v>3</v>
      </c>
      <c r="D905" s="135">
        <v>256</v>
      </c>
      <c r="E905" s="188">
        <v>32</v>
      </c>
      <c r="F905" s="135">
        <v>384</v>
      </c>
      <c r="G905" s="135" t="s">
        <v>21</v>
      </c>
      <c r="H905" s="135" t="s">
        <v>21</v>
      </c>
      <c r="I905" s="135" t="s">
        <v>21</v>
      </c>
      <c r="J905" s="136">
        <v>3</v>
      </c>
      <c r="K905" s="136">
        <v>1</v>
      </c>
      <c r="L905" s="136">
        <v>1</v>
      </c>
      <c r="M905" s="137" t="str">
        <f t="shared" si="14"/>
        <v>P</v>
      </c>
      <c r="N905" s="174" t="s">
        <v>10682</v>
      </c>
      <c r="O905" s="149" t="s">
        <v>1614</v>
      </c>
      <c r="P905" s="149" t="s">
        <v>9438</v>
      </c>
      <c r="Q905" s="150" t="s">
        <v>10519</v>
      </c>
      <c r="R905" s="189">
        <v>2.7600000000000002</v>
      </c>
    </row>
    <row r="906" spans="1:18" x14ac:dyDescent="0.25">
      <c r="A906" s="132">
        <v>1020125</v>
      </c>
      <c r="B906" s="145" t="s">
        <v>475</v>
      </c>
      <c r="C906" s="132">
        <v>6</v>
      </c>
      <c r="D906" s="132">
        <v>720</v>
      </c>
      <c r="E906" s="186" t="s">
        <v>21</v>
      </c>
      <c r="F906" s="132">
        <v>1040</v>
      </c>
      <c r="G906" s="132">
        <v>34</v>
      </c>
      <c r="H906" s="132">
        <v>40</v>
      </c>
      <c r="I906" s="132">
        <v>2</v>
      </c>
      <c r="J906" s="133">
        <v>1.56</v>
      </c>
      <c r="K906" s="133">
        <v>1.1299999999999999</v>
      </c>
      <c r="L906" s="133">
        <v>0.92</v>
      </c>
      <c r="M906" s="134" t="str">
        <f t="shared" si="14"/>
        <v>P</v>
      </c>
      <c r="N906" s="171" t="s">
        <v>10681</v>
      </c>
      <c r="O906" s="146" t="s">
        <v>1578</v>
      </c>
      <c r="P906" s="146" t="s">
        <v>10579</v>
      </c>
      <c r="Q906" s="147" t="s">
        <v>10106</v>
      </c>
      <c r="R906" s="187">
        <v>5.04</v>
      </c>
    </row>
    <row r="907" spans="1:18" x14ac:dyDescent="0.25">
      <c r="A907" s="135">
        <v>1020126</v>
      </c>
      <c r="B907" s="148" t="s">
        <v>2088</v>
      </c>
      <c r="C907" s="135">
        <v>6</v>
      </c>
      <c r="D907" s="135">
        <v>522</v>
      </c>
      <c r="E907" s="188" t="s">
        <v>21</v>
      </c>
      <c r="F907" s="135">
        <v>783</v>
      </c>
      <c r="G907" s="135" t="s">
        <v>20</v>
      </c>
      <c r="H907" s="135">
        <v>40</v>
      </c>
      <c r="I907" s="135">
        <v>1</v>
      </c>
      <c r="J907" s="136">
        <v>1.34</v>
      </c>
      <c r="K907" s="136">
        <v>0.9</v>
      </c>
      <c r="L907" s="136">
        <v>1.6</v>
      </c>
      <c r="M907" s="137" t="str">
        <f t="shared" si="14"/>
        <v>P</v>
      </c>
      <c r="N907" s="174" t="s">
        <v>10681</v>
      </c>
      <c r="O907" s="149" t="s">
        <v>1506</v>
      </c>
      <c r="P907" s="149" t="s">
        <v>9403</v>
      </c>
      <c r="Q907" s="150" t="s">
        <v>10106</v>
      </c>
      <c r="R907" s="189">
        <v>5.34</v>
      </c>
    </row>
    <row r="908" spans="1:18" x14ac:dyDescent="0.25">
      <c r="A908" s="132">
        <v>1020137</v>
      </c>
      <c r="B908" s="145" t="s">
        <v>9698</v>
      </c>
      <c r="C908" s="132">
        <v>1</v>
      </c>
      <c r="D908" s="132">
        <v>49</v>
      </c>
      <c r="E908" s="186" t="s">
        <v>21</v>
      </c>
      <c r="F908" s="132">
        <v>63</v>
      </c>
      <c r="G908" s="132" t="s">
        <v>20</v>
      </c>
      <c r="H908" s="132" t="s">
        <v>20</v>
      </c>
      <c r="I908" s="132" t="s">
        <v>20</v>
      </c>
      <c r="J908" s="133">
        <v>4.74</v>
      </c>
      <c r="K908" s="133">
        <v>3.18</v>
      </c>
      <c r="L908" s="133">
        <v>1.6</v>
      </c>
      <c r="M908" s="134" t="str">
        <f t="shared" si="14"/>
        <v>P</v>
      </c>
      <c r="N908" s="173" t="s">
        <v>10682</v>
      </c>
      <c r="O908" s="146" t="s">
        <v>1506</v>
      </c>
      <c r="P908" s="146" t="s">
        <v>9401</v>
      </c>
      <c r="Q908" s="147" t="s">
        <v>10519</v>
      </c>
      <c r="R908" s="187">
        <v>20.28</v>
      </c>
    </row>
    <row r="909" spans="1:18" x14ac:dyDescent="0.25">
      <c r="A909" s="135">
        <v>1020139</v>
      </c>
      <c r="B909" s="148" t="s">
        <v>2089</v>
      </c>
      <c r="C909" s="135">
        <v>6</v>
      </c>
      <c r="D909" s="135">
        <v>432</v>
      </c>
      <c r="E909" s="188" t="s">
        <v>21</v>
      </c>
      <c r="F909" s="135">
        <v>560</v>
      </c>
      <c r="G909" s="135">
        <v>5</v>
      </c>
      <c r="H909" s="135">
        <v>6</v>
      </c>
      <c r="I909" s="135">
        <v>5</v>
      </c>
      <c r="J909" s="136">
        <v>3.15</v>
      </c>
      <c r="K909" s="136">
        <v>2.1</v>
      </c>
      <c r="L909" s="136">
        <v>0.43</v>
      </c>
      <c r="M909" s="137" t="str">
        <f t="shared" si="14"/>
        <v>P</v>
      </c>
      <c r="N909" s="174" t="s">
        <v>10681</v>
      </c>
      <c r="O909" s="149" t="s">
        <v>1506</v>
      </c>
      <c r="P909" s="149" t="s">
        <v>9398</v>
      </c>
      <c r="Q909" s="150" t="s">
        <v>10519</v>
      </c>
      <c r="R909" s="189">
        <v>4.92</v>
      </c>
    </row>
    <row r="910" spans="1:18" x14ac:dyDescent="0.25">
      <c r="A910" s="132">
        <v>1020140</v>
      </c>
      <c r="B910" s="145" t="s">
        <v>2090</v>
      </c>
      <c r="C910" s="132">
        <v>6</v>
      </c>
      <c r="D910" s="132">
        <v>448</v>
      </c>
      <c r="E910" s="186" t="s">
        <v>21</v>
      </c>
      <c r="F910" s="132">
        <v>616</v>
      </c>
      <c r="G910" s="132">
        <v>20</v>
      </c>
      <c r="H910" s="132">
        <v>25</v>
      </c>
      <c r="I910" s="132">
        <v>1</v>
      </c>
      <c r="J910" s="133">
        <v>1.76</v>
      </c>
      <c r="K910" s="133">
        <v>1.18</v>
      </c>
      <c r="L910" s="133">
        <v>1.4</v>
      </c>
      <c r="M910" s="134" t="str">
        <f t="shared" si="14"/>
        <v>P</v>
      </c>
      <c r="N910" s="173" t="s">
        <v>10681</v>
      </c>
      <c r="O910" s="146" t="s">
        <v>1506</v>
      </c>
      <c r="P910" s="146" t="s">
        <v>9430</v>
      </c>
      <c r="Q910" s="147" t="s">
        <v>10519</v>
      </c>
      <c r="R910" s="187">
        <v>3.06</v>
      </c>
    </row>
    <row r="911" spans="1:18" x14ac:dyDescent="0.25">
      <c r="A911" s="135">
        <v>1020141</v>
      </c>
      <c r="B911" s="148" t="s">
        <v>2091</v>
      </c>
      <c r="C911" s="135">
        <v>6</v>
      </c>
      <c r="D911" s="135">
        <v>3500</v>
      </c>
      <c r="E911" s="188">
        <v>70</v>
      </c>
      <c r="F911" s="135">
        <v>4200</v>
      </c>
      <c r="G911" s="135">
        <v>280</v>
      </c>
      <c r="H911" s="135">
        <v>350</v>
      </c>
      <c r="I911" s="135">
        <v>1</v>
      </c>
      <c r="J911" s="136">
        <v>1.17</v>
      </c>
      <c r="K911" s="136">
        <v>0.78</v>
      </c>
      <c r="L911" s="136">
        <v>0.24</v>
      </c>
      <c r="M911" s="137" t="str">
        <f t="shared" si="14"/>
        <v>P</v>
      </c>
      <c r="N911" s="174" t="s">
        <v>10681</v>
      </c>
      <c r="O911" s="149" t="s">
        <v>1506</v>
      </c>
      <c r="P911" s="149" t="s">
        <v>9410</v>
      </c>
      <c r="Q911" s="150" t="s">
        <v>10519</v>
      </c>
      <c r="R911" s="189">
        <v>1.92</v>
      </c>
    </row>
    <row r="912" spans="1:18" x14ac:dyDescent="0.25">
      <c r="A912" s="132">
        <v>1020142</v>
      </c>
      <c r="B912" s="145" t="s">
        <v>2092</v>
      </c>
      <c r="C912" s="132">
        <v>6</v>
      </c>
      <c r="D912" s="132">
        <v>528</v>
      </c>
      <c r="E912" s="186" t="s">
        <v>21</v>
      </c>
      <c r="F912" s="132">
        <v>682</v>
      </c>
      <c r="G912" s="132">
        <v>9</v>
      </c>
      <c r="H912" s="132">
        <v>11</v>
      </c>
      <c r="I912" s="132">
        <v>5</v>
      </c>
      <c r="J912" s="133">
        <v>2.84</v>
      </c>
      <c r="K912" s="133">
        <v>1.8</v>
      </c>
      <c r="L912" s="133">
        <v>0.5</v>
      </c>
      <c r="M912" s="134" t="str">
        <f t="shared" si="14"/>
        <v>P</v>
      </c>
      <c r="N912" s="173" t="s">
        <v>10681</v>
      </c>
      <c r="O912" s="146" t="s">
        <v>1506</v>
      </c>
      <c r="P912" s="146" t="s">
        <v>9398</v>
      </c>
      <c r="Q912" s="147" t="s">
        <v>10519</v>
      </c>
      <c r="R912" s="187">
        <v>4.32</v>
      </c>
    </row>
    <row r="913" spans="1:18" x14ac:dyDescent="0.25">
      <c r="A913" s="135">
        <v>1020147</v>
      </c>
      <c r="B913" s="148" t="s">
        <v>2093</v>
      </c>
      <c r="C913" s="135">
        <v>6</v>
      </c>
      <c r="D913" s="135">
        <v>378</v>
      </c>
      <c r="E913" s="188" t="s">
        <v>21</v>
      </c>
      <c r="F913" s="135">
        <v>560</v>
      </c>
      <c r="G913" s="135">
        <v>20</v>
      </c>
      <c r="H913" s="135">
        <v>25</v>
      </c>
      <c r="I913" s="135">
        <v>1</v>
      </c>
      <c r="J913" s="136">
        <v>1.77</v>
      </c>
      <c r="K913" s="136">
        <v>1.18</v>
      </c>
      <c r="L913" s="136">
        <v>1.58</v>
      </c>
      <c r="M913" s="137" t="str">
        <f t="shared" si="14"/>
        <v>P</v>
      </c>
      <c r="N913" s="174" t="s">
        <v>10681</v>
      </c>
      <c r="O913" s="149" t="s">
        <v>1506</v>
      </c>
      <c r="P913" s="149" t="s">
        <v>9427</v>
      </c>
      <c r="Q913" s="150" t="s">
        <v>10519</v>
      </c>
      <c r="R913" s="189">
        <v>4.32</v>
      </c>
    </row>
    <row r="914" spans="1:18" x14ac:dyDescent="0.25">
      <c r="A914" s="132">
        <v>1020148</v>
      </c>
      <c r="B914" s="145" t="s">
        <v>1573</v>
      </c>
      <c r="C914" s="132">
        <v>6</v>
      </c>
      <c r="D914" s="132">
        <v>432</v>
      </c>
      <c r="E914" s="186" t="s">
        <v>21</v>
      </c>
      <c r="F914" s="132">
        <v>560</v>
      </c>
      <c r="G914" s="132">
        <v>5</v>
      </c>
      <c r="H914" s="132">
        <v>6</v>
      </c>
      <c r="I914" s="132">
        <v>5</v>
      </c>
      <c r="J914" s="133">
        <v>3.18</v>
      </c>
      <c r="K914" s="133">
        <v>2.09</v>
      </c>
      <c r="L914" s="133">
        <v>0.45</v>
      </c>
      <c r="M914" s="134" t="str">
        <f t="shared" si="14"/>
        <v>P</v>
      </c>
      <c r="N914" s="173" t="s">
        <v>10681</v>
      </c>
      <c r="O914" s="146" t="s">
        <v>1506</v>
      </c>
      <c r="P914" s="146" t="s">
        <v>9398</v>
      </c>
      <c r="Q914" s="147" t="s">
        <v>10519</v>
      </c>
      <c r="R914" s="187">
        <v>9.9599999999999991</v>
      </c>
    </row>
    <row r="915" spans="1:18" x14ac:dyDescent="0.25">
      <c r="A915" s="135">
        <v>1020149</v>
      </c>
      <c r="B915" s="148" t="s">
        <v>2094</v>
      </c>
      <c r="C915" s="135">
        <v>6</v>
      </c>
      <c r="D915" s="135">
        <v>448</v>
      </c>
      <c r="E915" s="188" t="s">
        <v>21</v>
      </c>
      <c r="F915" s="135">
        <v>616</v>
      </c>
      <c r="G915" s="135">
        <v>20</v>
      </c>
      <c r="H915" s="135">
        <v>25</v>
      </c>
      <c r="I915" s="135">
        <v>1</v>
      </c>
      <c r="J915" s="136">
        <v>1.76</v>
      </c>
      <c r="K915" s="136">
        <v>1.18</v>
      </c>
      <c r="L915" s="136">
        <v>1.4</v>
      </c>
      <c r="M915" s="137" t="str">
        <f t="shared" si="14"/>
        <v>P</v>
      </c>
      <c r="N915" s="174" t="s">
        <v>10681</v>
      </c>
      <c r="O915" s="149" t="s">
        <v>1506</v>
      </c>
      <c r="P915" s="149" t="s">
        <v>9430</v>
      </c>
      <c r="Q915" s="150" t="s">
        <v>10519</v>
      </c>
      <c r="R915" s="189">
        <v>2.82</v>
      </c>
    </row>
    <row r="916" spans="1:18" x14ac:dyDescent="0.25">
      <c r="A916" s="132">
        <v>1020150</v>
      </c>
      <c r="B916" s="145" t="s">
        <v>2095</v>
      </c>
      <c r="C916" s="132">
        <v>6</v>
      </c>
      <c r="D916" s="132">
        <v>528</v>
      </c>
      <c r="E916" s="186" t="s">
        <v>21</v>
      </c>
      <c r="F916" s="132">
        <v>682</v>
      </c>
      <c r="G916" s="132">
        <v>9</v>
      </c>
      <c r="H916" s="132">
        <v>11</v>
      </c>
      <c r="I916" s="132">
        <v>5</v>
      </c>
      <c r="J916" s="133">
        <v>2.78</v>
      </c>
      <c r="K916" s="133">
        <v>1.81</v>
      </c>
      <c r="L916" s="133">
        <v>0.51</v>
      </c>
      <c r="M916" s="134" t="str">
        <f t="shared" si="14"/>
        <v>P</v>
      </c>
      <c r="N916" s="171" t="s">
        <v>10681</v>
      </c>
      <c r="O916" s="146" t="s">
        <v>1506</v>
      </c>
      <c r="P916" s="146" t="s">
        <v>9398</v>
      </c>
      <c r="Q916" s="147" t="s">
        <v>10519</v>
      </c>
      <c r="R916" s="187">
        <v>4.26</v>
      </c>
    </row>
    <row r="917" spans="1:18" x14ac:dyDescent="0.25">
      <c r="A917" s="135">
        <v>1020151</v>
      </c>
      <c r="B917" s="148" t="s">
        <v>2096</v>
      </c>
      <c r="C917" s="135">
        <v>6</v>
      </c>
      <c r="D917" s="135">
        <v>378</v>
      </c>
      <c r="E917" s="188" t="s">
        <v>21</v>
      </c>
      <c r="F917" s="135">
        <v>560</v>
      </c>
      <c r="G917" s="135">
        <v>20</v>
      </c>
      <c r="H917" s="135">
        <v>25</v>
      </c>
      <c r="I917" s="135">
        <v>1</v>
      </c>
      <c r="J917" s="136">
        <v>1.77</v>
      </c>
      <c r="K917" s="136">
        <v>1.18</v>
      </c>
      <c r="L917" s="136">
        <v>1.58</v>
      </c>
      <c r="M917" s="137" t="str">
        <f t="shared" si="14"/>
        <v>P</v>
      </c>
      <c r="N917" s="172" t="s">
        <v>10681</v>
      </c>
      <c r="O917" s="149" t="s">
        <v>1506</v>
      </c>
      <c r="P917" s="149" t="s">
        <v>9427</v>
      </c>
      <c r="Q917" s="150" t="s">
        <v>10519</v>
      </c>
      <c r="R917" s="189">
        <v>4.32</v>
      </c>
    </row>
    <row r="918" spans="1:18" x14ac:dyDescent="0.25">
      <c r="A918" s="132">
        <v>1020152</v>
      </c>
      <c r="B918" s="145" t="s">
        <v>9699</v>
      </c>
      <c r="C918" s="132">
        <v>1</v>
      </c>
      <c r="D918" s="132">
        <v>96</v>
      </c>
      <c r="E918" s="186" t="s">
        <v>20</v>
      </c>
      <c r="F918" s="132" t="s">
        <v>20</v>
      </c>
      <c r="G918" s="132" t="s">
        <v>20</v>
      </c>
      <c r="H918" s="132" t="s">
        <v>20</v>
      </c>
      <c r="I918" s="132" t="s">
        <v>20</v>
      </c>
      <c r="J918" s="133">
        <v>3.55</v>
      </c>
      <c r="K918" s="133">
        <v>3.55</v>
      </c>
      <c r="L918" s="133">
        <v>0.65</v>
      </c>
      <c r="M918" s="134" t="str">
        <f t="shared" si="14"/>
        <v>P</v>
      </c>
      <c r="N918" s="171" t="s">
        <v>10682</v>
      </c>
      <c r="O918" s="146" t="s">
        <v>1506</v>
      </c>
      <c r="P918" s="146" t="s">
        <v>9401</v>
      </c>
      <c r="Q918" s="147" t="s">
        <v>10519</v>
      </c>
      <c r="R918" s="187">
        <v>5.69</v>
      </c>
    </row>
    <row r="919" spans="1:18" x14ac:dyDescent="0.25">
      <c r="A919" s="135">
        <v>1020155</v>
      </c>
      <c r="B919" s="148" t="s">
        <v>2097</v>
      </c>
      <c r="C919" s="135">
        <v>1</v>
      </c>
      <c r="D919" s="135">
        <v>48</v>
      </c>
      <c r="E919" s="188" t="s">
        <v>21</v>
      </c>
      <c r="F919" s="135">
        <v>60</v>
      </c>
      <c r="G919" s="135" t="s">
        <v>20</v>
      </c>
      <c r="H919" s="135">
        <v>6</v>
      </c>
      <c r="I919" s="135">
        <v>1</v>
      </c>
      <c r="J919" s="136">
        <v>2.8</v>
      </c>
      <c r="K919" s="136">
        <v>2.8</v>
      </c>
      <c r="L919" s="136">
        <v>2.6</v>
      </c>
      <c r="M919" s="137" t="str">
        <f t="shared" si="14"/>
        <v>P</v>
      </c>
      <c r="N919" s="172" t="s">
        <v>10682</v>
      </c>
      <c r="O919" s="149" t="s">
        <v>1578</v>
      </c>
      <c r="P919" s="149" t="s">
        <v>9447</v>
      </c>
      <c r="Q919" s="150" t="s">
        <v>10519</v>
      </c>
      <c r="R919" s="189">
        <v>32.81</v>
      </c>
    </row>
    <row r="920" spans="1:18" x14ac:dyDescent="0.25">
      <c r="A920" s="132">
        <v>1020157</v>
      </c>
      <c r="B920" s="145" t="s">
        <v>2098</v>
      </c>
      <c r="C920" s="132">
        <v>1</v>
      </c>
      <c r="D920" s="132">
        <v>90</v>
      </c>
      <c r="E920" s="186" t="s">
        <v>21</v>
      </c>
      <c r="F920" s="132">
        <v>352</v>
      </c>
      <c r="G920" s="132" t="s">
        <v>21</v>
      </c>
      <c r="H920" s="132" t="s">
        <v>21</v>
      </c>
      <c r="I920" s="132">
        <v>3</v>
      </c>
      <c r="J920" s="133">
        <v>0.85</v>
      </c>
      <c r="K920" s="133">
        <v>1.95</v>
      </c>
      <c r="L920" s="133">
        <v>0.4</v>
      </c>
      <c r="M920" s="134" t="str">
        <f t="shared" si="14"/>
        <v>P</v>
      </c>
      <c r="N920" s="171" t="s">
        <v>10682</v>
      </c>
      <c r="O920" s="146" t="s">
        <v>1578</v>
      </c>
      <c r="P920" s="146" t="s">
        <v>9447</v>
      </c>
      <c r="Q920" s="147" t="s">
        <v>10519</v>
      </c>
      <c r="R920" s="187">
        <v>14.91</v>
      </c>
    </row>
    <row r="921" spans="1:18" x14ac:dyDescent="0.25">
      <c r="A921" s="135">
        <v>1020158</v>
      </c>
      <c r="B921" s="148" t="s">
        <v>2099</v>
      </c>
      <c r="C921" s="135">
        <v>1</v>
      </c>
      <c r="D921" s="135">
        <v>90</v>
      </c>
      <c r="E921" s="188" t="s">
        <v>21</v>
      </c>
      <c r="F921" s="135">
        <v>352</v>
      </c>
      <c r="G921" s="135" t="s">
        <v>21</v>
      </c>
      <c r="H921" s="135" t="s">
        <v>21</v>
      </c>
      <c r="I921" s="135">
        <v>3</v>
      </c>
      <c r="J921" s="136">
        <v>1.97</v>
      </c>
      <c r="K921" s="136">
        <v>0.4</v>
      </c>
      <c r="L921" s="136">
        <v>1.1200000000000001</v>
      </c>
      <c r="M921" s="137" t="str">
        <f t="shared" si="14"/>
        <v>P</v>
      </c>
      <c r="N921" s="174" t="s">
        <v>10682</v>
      </c>
      <c r="O921" s="149" t="s">
        <v>1578</v>
      </c>
      <c r="P921" s="149" t="s">
        <v>9447</v>
      </c>
      <c r="Q921" s="150" t="s">
        <v>10519</v>
      </c>
      <c r="R921" s="189">
        <v>14.23</v>
      </c>
    </row>
    <row r="922" spans="1:18" x14ac:dyDescent="0.25">
      <c r="A922" s="132">
        <v>1020160</v>
      </c>
      <c r="B922" s="145" t="s">
        <v>2100</v>
      </c>
      <c r="C922" s="132">
        <v>1</v>
      </c>
      <c r="D922" s="132">
        <v>200</v>
      </c>
      <c r="E922" s="186" t="s">
        <v>21</v>
      </c>
      <c r="F922" s="132" t="s">
        <v>20</v>
      </c>
      <c r="G922" s="132" t="s">
        <v>20</v>
      </c>
      <c r="H922" s="132">
        <v>4</v>
      </c>
      <c r="I922" s="132">
        <v>6</v>
      </c>
      <c r="J922" s="133">
        <v>2.25</v>
      </c>
      <c r="K922" s="133">
        <v>0.65</v>
      </c>
      <c r="L922" s="133">
        <v>3.8</v>
      </c>
      <c r="M922" s="134" t="str">
        <f t="shared" si="14"/>
        <v>P</v>
      </c>
      <c r="N922" s="173" t="s">
        <v>10682</v>
      </c>
      <c r="O922" s="146" t="s">
        <v>1578</v>
      </c>
      <c r="P922" s="146" t="s">
        <v>9447</v>
      </c>
      <c r="Q922" s="147" t="s">
        <v>10519</v>
      </c>
      <c r="R922" s="187">
        <v>22.8</v>
      </c>
    </row>
    <row r="923" spans="1:18" x14ac:dyDescent="0.25">
      <c r="A923" s="135">
        <v>1020163</v>
      </c>
      <c r="B923" s="148" t="s">
        <v>2101</v>
      </c>
      <c r="C923" s="135">
        <v>6</v>
      </c>
      <c r="D923" s="135">
        <v>448</v>
      </c>
      <c r="E923" s="188" t="s">
        <v>21</v>
      </c>
      <c r="F923" s="135">
        <v>616</v>
      </c>
      <c r="G923" s="135">
        <v>20</v>
      </c>
      <c r="H923" s="135">
        <v>25</v>
      </c>
      <c r="I923" s="135">
        <v>1</v>
      </c>
      <c r="J923" s="136">
        <v>1.76</v>
      </c>
      <c r="K923" s="136">
        <v>1.18</v>
      </c>
      <c r="L923" s="136">
        <v>1.4</v>
      </c>
      <c r="M923" s="137" t="str">
        <f t="shared" si="14"/>
        <v>P</v>
      </c>
      <c r="N923" s="174" t="s">
        <v>10681</v>
      </c>
      <c r="O923" s="149" t="s">
        <v>1506</v>
      </c>
      <c r="P923" s="149" t="s">
        <v>9430</v>
      </c>
      <c r="Q923" s="150" t="s">
        <v>10519</v>
      </c>
      <c r="R923" s="189">
        <v>2.7600000000000002</v>
      </c>
    </row>
    <row r="924" spans="1:18" x14ac:dyDescent="0.25">
      <c r="A924" s="132">
        <v>1020165</v>
      </c>
      <c r="B924" s="145" t="s">
        <v>2102</v>
      </c>
      <c r="C924" s="132">
        <v>6</v>
      </c>
      <c r="D924" s="132">
        <v>480</v>
      </c>
      <c r="E924" s="186" t="s">
        <v>21</v>
      </c>
      <c r="F924" s="132">
        <v>640</v>
      </c>
      <c r="G924" s="132">
        <v>20</v>
      </c>
      <c r="H924" s="132">
        <v>25</v>
      </c>
      <c r="I924" s="132">
        <v>1</v>
      </c>
      <c r="J924" s="133">
        <v>1.53</v>
      </c>
      <c r="K924" s="133">
        <v>1.01</v>
      </c>
      <c r="L924" s="133">
        <v>1.9</v>
      </c>
      <c r="M924" s="134" t="str">
        <f t="shared" si="14"/>
        <v>P</v>
      </c>
      <c r="N924" s="173" t="s">
        <v>10681</v>
      </c>
      <c r="O924" s="146" t="s">
        <v>1506</v>
      </c>
      <c r="P924" s="146" t="s">
        <v>10455</v>
      </c>
      <c r="Q924" s="147" t="s">
        <v>10519</v>
      </c>
      <c r="R924" s="187">
        <v>4.08</v>
      </c>
    </row>
    <row r="925" spans="1:18" x14ac:dyDescent="0.25">
      <c r="A925" s="135">
        <v>1020166</v>
      </c>
      <c r="B925" s="148" t="s">
        <v>2103</v>
      </c>
      <c r="C925" s="135">
        <v>6</v>
      </c>
      <c r="D925" s="135">
        <v>522</v>
      </c>
      <c r="E925" s="188" t="s">
        <v>21</v>
      </c>
      <c r="F925" s="135">
        <v>783</v>
      </c>
      <c r="G925" s="135" t="s">
        <v>20</v>
      </c>
      <c r="H925" s="135">
        <v>40</v>
      </c>
      <c r="I925" s="135">
        <v>1</v>
      </c>
      <c r="J925" s="136">
        <v>1.35</v>
      </c>
      <c r="K925" s="136">
        <v>0.95</v>
      </c>
      <c r="L925" s="136">
        <v>1.55</v>
      </c>
      <c r="M925" s="137" t="str">
        <f t="shared" si="14"/>
        <v>P</v>
      </c>
      <c r="N925" s="174" t="s">
        <v>10681</v>
      </c>
      <c r="O925" s="149" t="s">
        <v>1506</v>
      </c>
      <c r="P925" s="149" t="s">
        <v>9403</v>
      </c>
      <c r="Q925" s="150" t="s">
        <v>10106</v>
      </c>
      <c r="R925" s="189">
        <v>6.12</v>
      </c>
    </row>
    <row r="926" spans="1:18" x14ac:dyDescent="0.25">
      <c r="A926" s="132">
        <v>1020167</v>
      </c>
      <c r="B926" s="145" t="s">
        <v>2104</v>
      </c>
      <c r="C926" s="132">
        <v>6</v>
      </c>
      <c r="D926" s="132">
        <v>345</v>
      </c>
      <c r="E926" s="186" t="s">
        <v>21</v>
      </c>
      <c r="F926" s="132">
        <v>483</v>
      </c>
      <c r="G926" s="132">
        <v>20</v>
      </c>
      <c r="H926" s="132">
        <v>25</v>
      </c>
      <c r="I926" s="132">
        <v>1</v>
      </c>
      <c r="J926" s="133">
        <v>1.53</v>
      </c>
      <c r="K926" s="133">
        <v>1.02</v>
      </c>
      <c r="L926" s="133">
        <v>1.99</v>
      </c>
      <c r="M926" s="134" t="str">
        <f t="shared" si="14"/>
        <v>P</v>
      </c>
      <c r="N926" s="171" t="s">
        <v>10681</v>
      </c>
      <c r="O926" s="146" t="s">
        <v>1506</v>
      </c>
      <c r="P926" s="146" t="s">
        <v>9427</v>
      </c>
      <c r="Q926" s="147" t="s">
        <v>10519</v>
      </c>
      <c r="R926" s="187">
        <v>4.5600000000000005</v>
      </c>
    </row>
    <row r="927" spans="1:18" x14ac:dyDescent="0.25">
      <c r="A927" s="135">
        <v>1020174</v>
      </c>
      <c r="B927" s="148" t="s">
        <v>2105</v>
      </c>
      <c r="C927" s="135">
        <v>6</v>
      </c>
      <c r="D927" s="135">
        <v>938</v>
      </c>
      <c r="E927" s="188" t="s">
        <v>21</v>
      </c>
      <c r="F927" s="135">
        <v>1340</v>
      </c>
      <c r="G927" s="135">
        <v>48</v>
      </c>
      <c r="H927" s="135">
        <v>60</v>
      </c>
      <c r="I927" s="135">
        <v>1</v>
      </c>
      <c r="J927" s="136">
        <v>0.97</v>
      </c>
      <c r="K927" s="136">
        <v>0.85</v>
      </c>
      <c r="L927" s="136">
        <v>1.45</v>
      </c>
      <c r="M927" s="137" t="str">
        <f t="shared" si="14"/>
        <v>P</v>
      </c>
      <c r="N927" s="172" t="s">
        <v>10681</v>
      </c>
      <c r="O927" s="149" t="s">
        <v>1506</v>
      </c>
      <c r="P927" s="149" t="s">
        <v>9403</v>
      </c>
      <c r="Q927" s="150" t="s">
        <v>10106</v>
      </c>
      <c r="R927" s="189">
        <v>9.5400000000000009</v>
      </c>
    </row>
    <row r="928" spans="1:18" x14ac:dyDescent="0.25">
      <c r="A928" s="132">
        <v>1020175</v>
      </c>
      <c r="B928" s="145" t="s">
        <v>1980</v>
      </c>
      <c r="C928" s="132">
        <v>1</v>
      </c>
      <c r="D928" s="132" t="s">
        <v>20</v>
      </c>
      <c r="E928" s="186" t="s">
        <v>20</v>
      </c>
      <c r="F928" s="132" t="s">
        <v>20</v>
      </c>
      <c r="G928" s="132" t="s">
        <v>20</v>
      </c>
      <c r="H928" s="132" t="s">
        <v>20</v>
      </c>
      <c r="I928" s="132" t="s">
        <v>20</v>
      </c>
      <c r="J928" s="133">
        <v>1.4</v>
      </c>
      <c r="K928" s="133">
        <v>0.9</v>
      </c>
      <c r="L928" s="133">
        <v>1.9</v>
      </c>
      <c r="M928" s="134" t="str">
        <f t="shared" si="14"/>
        <v>P</v>
      </c>
      <c r="N928" s="171" t="s">
        <v>10682</v>
      </c>
      <c r="O928" s="146" t="s">
        <v>1562</v>
      </c>
      <c r="P928" s="146" t="s">
        <v>9558</v>
      </c>
      <c r="Q928" s="147" t="s">
        <v>10519</v>
      </c>
      <c r="R928" s="187">
        <v>7.462686567164179E-3</v>
      </c>
    </row>
    <row r="929" spans="1:18" x14ac:dyDescent="0.25">
      <c r="A929" s="135">
        <v>1020178</v>
      </c>
      <c r="B929" s="148" t="s">
        <v>2106</v>
      </c>
      <c r="C929" s="135">
        <v>1</v>
      </c>
      <c r="D929" s="135" t="s">
        <v>20</v>
      </c>
      <c r="E929" s="188" t="s">
        <v>20</v>
      </c>
      <c r="F929" s="135" t="s">
        <v>20</v>
      </c>
      <c r="G929" s="135" t="s">
        <v>20</v>
      </c>
      <c r="H929" s="135" t="s">
        <v>20</v>
      </c>
      <c r="I929" s="135" t="s">
        <v>20</v>
      </c>
      <c r="J929" s="136">
        <v>1.4</v>
      </c>
      <c r="K929" s="136">
        <v>0.9</v>
      </c>
      <c r="L929" s="136">
        <v>1.9</v>
      </c>
      <c r="M929" s="137" t="str">
        <f t="shared" si="14"/>
        <v>P</v>
      </c>
      <c r="N929" s="172" t="s">
        <v>10682</v>
      </c>
      <c r="O929" s="149" t="s">
        <v>1562</v>
      </c>
      <c r="P929" s="149" t="s">
        <v>9558</v>
      </c>
      <c r="Q929" s="150" t="s">
        <v>10519</v>
      </c>
      <c r="R929" s="189">
        <v>7.462686567164179E-3</v>
      </c>
    </row>
    <row r="930" spans="1:18" x14ac:dyDescent="0.25">
      <c r="A930" s="132">
        <v>1020179</v>
      </c>
      <c r="B930" s="145" t="s">
        <v>2107</v>
      </c>
      <c r="C930" s="132">
        <v>1</v>
      </c>
      <c r="D930" s="132" t="s">
        <v>20</v>
      </c>
      <c r="E930" s="186" t="s">
        <v>20</v>
      </c>
      <c r="F930" s="132" t="s">
        <v>20</v>
      </c>
      <c r="G930" s="132" t="s">
        <v>20</v>
      </c>
      <c r="H930" s="132" t="s">
        <v>20</v>
      </c>
      <c r="I930" s="132" t="s">
        <v>20</v>
      </c>
      <c r="J930" s="133">
        <v>1.4</v>
      </c>
      <c r="K930" s="133">
        <v>0.9</v>
      </c>
      <c r="L930" s="133">
        <v>1.9</v>
      </c>
      <c r="M930" s="134" t="str">
        <f t="shared" si="14"/>
        <v>P</v>
      </c>
      <c r="N930" s="171" t="s">
        <v>10682</v>
      </c>
      <c r="O930" s="146" t="s">
        <v>1562</v>
      </c>
      <c r="P930" s="146" t="s">
        <v>9558</v>
      </c>
      <c r="Q930" s="147" t="s">
        <v>10519</v>
      </c>
      <c r="R930" s="187">
        <v>7.462686567164179E-3</v>
      </c>
    </row>
    <row r="931" spans="1:18" x14ac:dyDescent="0.25">
      <c r="A931" s="135">
        <v>1020181</v>
      </c>
      <c r="B931" s="148" t="s">
        <v>2108</v>
      </c>
      <c r="C931" s="135">
        <v>1</v>
      </c>
      <c r="D931" s="135" t="s">
        <v>20</v>
      </c>
      <c r="E931" s="188" t="s">
        <v>20</v>
      </c>
      <c r="F931" s="135" t="s">
        <v>20</v>
      </c>
      <c r="G931" s="135" t="s">
        <v>20</v>
      </c>
      <c r="H931" s="135" t="s">
        <v>20</v>
      </c>
      <c r="I931" s="135" t="s">
        <v>20</v>
      </c>
      <c r="J931" s="136">
        <v>1.4</v>
      </c>
      <c r="K931" s="136">
        <v>0.9</v>
      </c>
      <c r="L931" s="136">
        <v>1.9</v>
      </c>
      <c r="M931" s="137" t="str">
        <f t="shared" si="14"/>
        <v>P</v>
      </c>
      <c r="N931" s="174" t="s">
        <v>10682</v>
      </c>
      <c r="O931" s="149" t="s">
        <v>1562</v>
      </c>
      <c r="P931" s="149" t="s">
        <v>9558</v>
      </c>
      <c r="Q931" s="150" t="s">
        <v>10519</v>
      </c>
      <c r="R931" s="189">
        <v>7.462686567164179E-3</v>
      </c>
    </row>
    <row r="932" spans="1:18" x14ac:dyDescent="0.25">
      <c r="A932" s="132">
        <v>1020184</v>
      </c>
      <c r="B932" s="145" t="s">
        <v>2109</v>
      </c>
      <c r="C932" s="132">
        <v>1</v>
      </c>
      <c r="D932" s="132" t="s">
        <v>20</v>
      </c>
      <c r="E932" s="186" t="s">
        <v>20</v>
      </c>
      <c r="F932" s="132" t="s">
        <v>20</v>
      </c>
      <c r="G932" s="132" t="s">
        <v>20</v>
      </c>
      <c r="H932" s="132" t="s">
        <v>20</v>
      </c>
      <c r="I932" s="132" t="s">
        <v>20</v>
      </c>
      <c r="J932" s="133">
        <v>1.4</v>
      </c>
      <c r="K932" s="133">
        <v>0.9</v>
      </c>
      <c r="L932" s="133">
        <v>1.9</v>
      </c>
      <c r="M932" s="134" t="str">
        <f t="shared" si="14"/>
        <v>P</v>
      </c>
      <c r="N932" s="173" t="s">
        <v>10682</v>
      </c>
      <c r="O932" s="146" t="s">
        <v>1562</v>
      </c>
      <c r="P932" s="146" t="s">
        <v>9558</v>
      </c>
      <c r="Q932" s="147" t="s">
        <v>10519</v>
      </c>
      <c r="R932" s="187">
        <v>7.462686567164179E-3</v>
      </c>
    </row>
    <row r="933" spans="1:18" x14ac:dyDescent="0.25">
      <c r="A933" s="135">
        <v>1020185</v>
      </c>
      <c r="B933" s="148" t="s">
        <v>2110</v>
      </c>
      <c r="C933" s="135">
        <v>6</v>
      </c>
      <c r="D933" s="135">
        <v>295</v>
      </c>
      <c r="E933" s="188" t="s">
        <v>21</v>
      </c>
      <c r="F933" s="135">
        <v>472</v>
      </c>
      <c r="G933" s="135">
        <v>20</v>
      </c>
      <c r="H933" s="135">
        <v>25</v>
      </c>
      <c r="I933" s="135">
        <v>1</v>
      </c>
      <c r="J933" s="136">
        <v>1.72</v>
      </c>
      <c r="K933" s="136">
        <v>1.01</v>
      </c>
      <c r="L933" s="136">
        <v>1.94</v>
      </c>
      <c r="M933" s="137" t="str">
        <f t="shared" si="14"/>
        <v>P</v>
      </c>
      <c r="N933" s="174" t="s">
        <v>10681</v>
      </c>
      <c r="O933" s="149" t="s">
        <v>1506</v>
      </c>
      <c r="P933" s="149" t="s">
        <v>10455</v>
      </c>
      <c r="Q933" s="150" t="s">
        <v>10519</v>
      </c>
      <c r="R933" s="189">
        <v>4.74</v>
      </c>
    </row>
    <row r="934" spans="1:18" x14ac:dyDescent="0.25">
      <c r="A934" s="132">
        <v>1020187</v>
      </c>
      <c r="B934" s="145" t="s">
        <v>2111</v>
      </c>
      <c r="C934" s="132">
        <v>6</v>
      </c>
      <c r="D934" s="132">
        <v>295</v>
      </c>
      <c r="E934" s="186" t="s">
        <v>21</v>
      </c>
      <c r="F934" s="132">
        <v>472</v>
      </c>
      <c r="G934" s="132">
        <v>20</v>
      </c>
      <c r="H934" s="132">
        <v>25</v>
      </c>
      <c r="I934" s="132">
        <v>1</v>
      </c>
      <c r="J934" s="133">
        <v>1.79</v>
      </c>
      <c r="K934" s="133">
        <v>1.19</v>
      </c>
      <c r="L934" s="133">
        <v>1.96</v>
      </c>
      <c r="M934" s="134" t="str">
        <f t="shared" si="14"/>
        <v>P</v>
      </c>
      <c r="N934" s="173" t="s">
        <v>10681</v>
      </c>
      <c r="O934" s="146" t="s">
        <v>1506</v>
      </c>
      <c r="P934" s="146" t="s">
        <v>10455</v>
      </c>
      <c r="Q934" s="147" t="s">
        <v>10519</v>
      </c>
      <c r="R934" s="187">
        <v>5.16</v>
      </c>
    </row>
    <row r="935" spans="1:18" x14ac:dyDescent="0.25">
      <c r="A935" s="135">
        <v>1020188</v>
      </c>
      <c r="B935" s="148" t="s">
        <v>2112</v>
      </c>
      <c r="C935" s="135">
        <v>6</v>
      </c>
      <c r="D935" s="135">
        <v>295</v>
      </c>
      <c r="E935" s="188" t="s">
        <v>21</v>
      </c>
      <c r="F935" s="135">
        <v>472</v>
      </c>
      <c r="G935" s="135">
        <v>20</v>
      </c>
      <c r="H935" s="135">
        <v>25</v>
      </c>
      <c r="I935" s="135">
        <v>1</v>
      </c>
      <c r="J935" s="136">
        <v>1.72</v>
      </c>
      <c r="K935" s="136">
        <v>1.01</v>
      </c>
      <c r="L935" s="136">
        <v>1.94</v>
      </c>
      <c r="M935" s="137" t="str">
        <f t="shared" si="14"/>
        <v>P</v>
      </c>
      <c r="N935" s="174" t="s">
        <v>10681</v>
      </c>
      <c r="O935" s="149" t="s">
        <v>1506</v>
      </c>
      <c r="P935" s="149" t="s">
        <v>10455</v>
      </c>
      <c r="Q935" s="150" t="s">
        <v>10519</v>
      </c>
      <c r="R935" s="189">
        <v>5.0999999999999996</v>
      </c>
    </row>
    <row r="936" spans="1:18" x14ac:dyDescent="0.25">
      <c r="A936" s="132">
        <v>1020190</v>
      </c>
      <c r="B936" s="145" t="s">
        <v>2113</v>
      </c>
      <c r="C936" s="132">
        <v>6</v>
      </c>
      <c r="D936" s="132">
        <v>295</v>
      </c>
      <c r="E936" s="186" t="s">
        <v>21</v>
      </c>
      <c r="F936" s="132">
        <v>472</v>
      </c>
      <c r="G936" s="132">
        <v>20</v>
      </c>
      <c r="H936" s="132">
        <v>25</v>
      </c>
      <c r="I936" s="132">
        <v>1</v>
      </c>
      <c r="J936" s="133">
        <v>1.72</v>
      </c>
      <c r="K936" s="133">
        <v>1.01</v>
      </c>
      <c r="L936" s="133">
        <v>1.94</v>
      </c>
      <c r="M936" s="134" t="str">
        <f t="shared" si="14"/>
        <v>P</v>
      </c>
      <c r="N936" s="173" t="s">
        <v>10681</v>
      </c>
      <c r="O936" s="146" t="s">
        <v>1506</v>
      </c>
      <c r="P936" s="146" t="s">
        <v>10455</v>
      </c>
      <c r="Q936" s="147" t="s">
        <v>10519</v>
      </c>
      <c r="R936" s="187">
        <v>5.04</v>
      </c>
    </row>
    <row r="937" spans="1:18" x14ac:dyDescent="0.25">
      <c r="A937" s="135">
        <v>1020192</v>
      </c>
      <c r="B937" s="148" t="s">
        <v>2114</v>
      </c>
      <c r="C937" s="135">
        <v>6</v>
      </c>
      <c r="D937" s="135">
        <v>295</v>
      </c>
      <c r="E937" s="188" t="s">
        <v>21</v>
      </c>
      <c r="F937" s="135">
        <v>472</v>
      </c>
      <c r="G937" s="135">
        <v>20</v>
      </c>
      <c r="H937" s="135">
        <v>25</v>
      </c>
      <c r="I937" s="135">
        <v>1</v>
      </c>
      <c r="J937" s="136">
        <v>1.72</v>
      </c>
      <c r="K937" s="136">
        <v>1.01</v>
      </c>
      <c r="L937" s="136">
        <v>1.94</v>
      </c>
      <c r="M937" s="137" t="str">
        <f t="shared" si="14"/>
        <v>P</v>
      </c>
      <c r="N937" s="174" t="s">
        <v>10681</v>
      </c>
      <c r="O937" s="149" t="s">
        <v>1506</v>
      </c>
      <c r="P937" s="149" t="s">
        <v>10455</v>
      </c>
      <c r="Q937" s="150" t="s">
        <v>10519</v>
      </c>
      <c r="R937" s="189">
        <v>5.04</v>
      </c>
    </row>
    <row r="938" spans="1:18" x14ac:dyDescent="0.25">
      <c r="A938" s="132">
        <v>1020197</v>
      </c>
      <c r="B938" s="145" t="s">
        <v>2115</v>
      </c>
      <c r="C938" s="132">
        <v>3</v>
      </c>
      <c r="D938" s="132">
        <v>7680</v>
      </c>
      <c r="E938" s="186">
        <v>24</v>
      </c>
      <c r="F938" s="132">
        <v>9600</v>
      </c>
      <c r="G938" s="132">
        <v>168</v>
      </c>
      <c r="H938" s="132" t="s">
        <v>20</v>
      </c>
      <c r="I938" s="132">
        <v>1</v>
      </c>
      <c r="J938" s="133">
        <v>0.18</v>
      </c>
      <c r="K938" s="133">
        <v>0.54</v>
      </c>
      <c r="L938" s="133">
        <v>1.26</v>
      </c>
      <c r="M938" s="134" t="str">
        <f t="shared" si="14"/>
        <v>P</v>
      </c>
      <c r="N938" s="173" t="s">
        <v>10681</v>
      </c>
      <c r="O938" s="146" t="s">
        <v>1506</v>
      </c>
      <c r="P938" s="146" t="s">
        <v>10455</v>
      </c>
      <c r="Q938" s="147" t="s">
        <v>10519</v>
      </c>
      <c r="R938" s="187">
        <v>3.24</v>
      </c>
    </row>
    <row r="939" spans="1:18" x14ac:dyDescent="0.25">
      <c r="A939" s="135">
        <v>1020198</v>
      </c>
      <c r="B939" s="148" t="s">
        <v>2116</v>
      </c>
      <c r="C939" s="135">
        <v>3</v>
      </c>
      <c r="D939" s="135">
        <v>7680</v>
      </c>
      <c r="E939" s="188">
        <v>24</v>
      </c>
      <c r="F939" s="135">
        <v>9600</v>
      </c>
      <c r="G939" s="135">
        <v>312</v>
      </c>
      <c r="H939" s="135">
        <v>360</v>
      </c>
      <c r="I939" s="135">
        <v>2</v>
      </c>
      <c r="J939" s="136">
        <v>1.23</v>
      </c>
      <c r="K939" s="136">
        <v>0.5</v>
      </c>
      <c r="L939" s="136">
        <v>0.16</v>
      </c>
      <c r="M939" s="137" t="str">
        <f t="shared" si="14"/>
        <v>P</v>
      </c>
      <c r="N939" s="174" t="s">
        <v>10681</v>
      </c>
      <c r="O939" s="149" t="s">
        <v>1506</v>
      </c>
      <c r="P939" s="149" t="s">
        <v>10455</v>
      </c>
      <c r="Q939" s="150" t="s">
        <v>10519</v>
      </c>
      <c r="R939" s="189">
        <v>3.3000000000000003</v>
      </c>
    </row>
    <row r="940" spans="1:18" x14ac:dyDescent="0.25">
      <c r="A940" s="132">
        <v>1020199</v>
      </c>
      <c r="B940" s="145" t="s">
        <v>2117</v>
      </c>
      <c r="C940" s="132">
        <v>6</v>
      </c>
      <c r="D940" s="132">
        <v>1378</v>
      </c>
      <c r="E940" s="186" t="s">
        <v>21</v>
      </c>
      <c r="F940" s="132">
        <v>2236</v>
      </c>
      <c r="G940" s="132" t="s">
        <v>20</v>
      </c>
      <c r="H940" s="132">
        <v>60</v>
      </c>
      <c r="I940" s="132">
        <v>2</v>
      </c>
      <c r="J940" s="133">
        <v>1.8</v>
      </c>
      <c r="K940" s="133">
        <v>1.2</v>
      </c>
      <c r="L940" s="133">
        <v>0.35</v>
      </c>
      <c r="M940" s="134" t="str">
        <f t="shared" si="14"/>
        <v>P</v>
      </c>
      <c r="N940" s="173" t="s">
        <v>10681</v>
      </c>
      <c r="O940" s="146" t="s">
        <v>1506</v>
      </c>
      <c r="P940" s="146" t="s">
        <v>10455</v>
      </c>
      <c r="Q940" s="147" t="s">
        <v>10519</v>
      </c>
      <c r="R940" s="187">
        <v>2.52</v>
      </c>
    </row>
    <row r="941" spans="1:18" x14ac:dyDescent="0.25">
      <c r="A941" s="135">
        <v>1020200</v>
      </c>
      <c r="B941" s="148" t="s">
        <v>2118</v>
      </c>
      <c r="C941" s="135">
        <v>6</v>
      </c>
      <c r="D941" s="135">
        <v>1696</v>
      </c>
      <c r="E941" s="188" t="s">
        <v>21</v>
      </c>
      <c r="F941" s="135">
        <v>2080</v>
      </c>
      <c r="G941" s="135" t="s">
        <v>20</v>
      </c>
      <c r="H941" s="135">
        <v>60</v>
      </c>
      <c r="I941" s="135">
        <v>2</v>
      </c>
      <c r="J941" s="136">
        <v>1.82</v>
      </c>
      <c r="K941" s="136">
        <v>1.2</v>
      </c>
      <c r="L941" s="136">
        <v>0.34100000000000003</v>
      </c>
      <c r="M941" s="137" t="str">
        <f t="shared" si="14"/>
        <v>P</v>
      </c>
      <c r="N941" s="172" t="s">
        <v>10681</v>
      </c>
      <c r="O941" s="149" t="s">
        <v>1506</v>
      </c>
      <c r="P941" s="149" t="s">
        <v>10455</v>
      </c>
      <c r="Q941" s="150" t="s">
        <v>10519</v>
      </c>
      <c r="R941" s="189">
        <v>3.12</v>
      </c>
    </row>
    <row r="942" spans="1:18" x14ac:dyDescent="0.25">
      <c r="A942" s="132">
        <v>1020201</v>
      </c>
      <c r="B942" s="145" t="s">
        <v>2119</v>
      </c>
      <c r="C942" s="132">
        <v>6</v>
      </c>
      <c r="D942" s="132">
        <v>1664</v>
      </c>
      <c r="E942" s="186" t="s">
        <v>21</v>
      </c>
      <c r="F942" s="132">
        <v>2236</v>
      </c>
      <c r="G942" s="132" t="s">
        <v>20</v>
      </c>
      <c r="H942" s="132">
        <v>60</v>
      </c>
      <c r="I942" s="132">
        <v>2</v>
      </c>
      <c r="J942" s="133">
        <v>1.8</v>
      </c>
      <c r="K942" s="133">
        <v>1.2</v>
      </c>
      <c r="L942" s="133">
        <v>0.34</v>
      </c>
      <c r="M942" s="134" t="str">
        <f t="shared" si="14"/>
        <v>P</v>
      </c>
      <c r="N942" s="171" t="s">
        <v>10681</v>
      </c>
      <c r="O942" s="146" t="s">
        <v>1506</v>
      </c>
      <c r="P942" s="146" t="s">
        <v>10455</v>
      </c>
      <c r="Q942" s="147" t="s">
        <v>10519</v>
      </c>
      <c r="R942" s="187">
        <v>2.52</v>
      </c>
    </row>
    <row r="943" spans="1:18" x14ac:dyDescent="0.25">
      <c r="A943" s="135">
        <v>1020215</v>
      </c>
      <c r="B943" s="148" t="s">
        <v>2120</v>
      </c>
      <c r="C943" s="135">
        <v>5</v>
      </c>
      <c r="D943" s="135" t="s">
        <v>20</v>
      </c>
      <c r="E943" s="188">
        <v>400</v>
      </c>
      <c r="F943" s="135">
        <v>16000</v>
      </c>
      <c r="G943" s="135" t="s">
        <v>21</v>
      </c>
      <c r="H943" s="135" t="s">
        <v>21</v>
      </c>
      <c r="I943" s="135" t="s">
        <v>21</v>
      </c>
      <c r="J943" s="136">
        <v>0.98</v>
      </c>
      <c r="K943" s="136">
        <v>0.82</v>
      </c>
      <c r="L943" s="136">
        <v>0.19</v>
      </c>
      <c r="M943" s="137" t="str">
        <f t="shared" si="14"/>
        <v>P</v>
      </c>
      <c r="N943" s="172" t="s">
        <v>10682</v>
      </c>
      <c r="O943" s="149" t="s">
        <v>1506</v>
      </c>
      <c r="P943" s="149" t="s">
        <v>9426</v>
      </c>
      <c r="Q943" s="150" t="s">
        <v>10519</v>
      </c>
      <c r="R943" s="189">
        <v>1.9500000000000002</v>
      </c>
    </row>
    <row r="944" spans="1:18" x14ac:dyDescent="0.25">
      <c r="A944" s="132">
        <v>1020221</v>
      </c>
      <c r="B944" s="145" t="s">
        <v>9700</v>
      </c>
      <c r="C944" s="132">
        <v>3</v>
      </c>
      <c r="D944" s="132">
        <v>68</v>
      </c>
      <c r="E944" s="186" t="s">
        <v>20</v>
      </c>
      <c r="F944" s="132" t="s">
        <v>20</v>
      </c>
      <c r="G944" s="132" t="s">
        <v>20</v>
      </c>
      <c r="H944" s="132" t="s">
        <v>20</v>
      </c>
      <c r="I944" s="132" t="s">
        <v>20</v>
      </c>
      <c r="J944" s="133">
        <v>2.75</v>
      </c>
      <c r="K944" s="133">
        <v>2.15</v>
      </c>
      <c r="L944" s="133">
        <v>1.9</v>
      </c>
      <c r="M944" s="134" t="str">
        <f t="shared" si="14"/>
        <v>P</v>
      </c>
      <c r="N944" s="171" t="s">
        <v>10682</v>
      </c>
      <c r="O944" s="146" t="s">
        <v>1506</v>
      </c>
      <c r="P944" s="146" t="s">
        <v>10580</v>
      </c>
      <c r="Q944" s="147" t="s">
        <v>10519</v>
      </c>
      <c r="R944" s="187">
        <v>17.64</v>
      </c>
    </row>
    <row r="945" spans="1:18" x14ac:dyDescent="0.25">
      <c r="A945" s="135">
        <v>1020222</v>
      </c>
      <c r="B945" s="148" t="s">
        <v>9701</v>
      </c>
      <c r="C945" s="135">
        <v>6</v>
      </c>
      <c r="D945" s="135" t="s">
        <v>20</v>
      </c>
      <c r="E945" s="188" t="s">
        <v>20</v>
      </c>
      <c r="F945" s="135" t="s">
        <v>20</v>
      </c>
      <c r="G945" s="135" t="s">
        <v>20</v>
      </c>
      <c r="H945" s="135" t="s">
        <v>20</v>
      </c>
      <c r="I945" s="135" t="s">
        <v>20</v>
      </c>
      <c r="J945" s="136">
        <v>2.8</v>
      </c>
      <c r="K945" s="136">
        <v>1.5</v>
      </c>
      <c r="L945" s="136">
        <v>0.55000000000000004</v>
      </c>
      <c r="M945" s="137" t="str">
        <f t="shared" si="14"/>
        <v>P</v>
      </c>
      <c r="N945" s="172" t="s">
        <v>10682</v>
      </c>
      <c r="O945" s="149" t="s">
        <v>1500</v>
      </c>
      <c r="P945" s="149" t="s">
        <v>9418</v>
      </c>
      <c r="Q945" s="150" t="s">
        <v>10519</v>
      </c>
      <c r="R945" s="189">
        <v>2.7089552238805967</v>
      </c>
    </row>
    <row r="946" spans="1:18" x14ac:dyDescent="0.25">
      <c r="A946" s="132">
        <v>1020223</v>
      </c>
      <c r="B946" s="145" t="s">
        <v>9702</v>
      </c>
      <c r="C946" s="132">
        <v>6</v>
      </c>
      <c r="D946" s="132" t="s">
        <v>20</v>
      </c>
      <c r="E946" s="186" t="s">
        <v>20</v>
      </c>
      <c r="F946" s="132" t="s">
        <v>20</v>
      </c>
      <c r="G946" s="132" t="s">
        <v>20</v>
      </c>
      <c r="H946" s="132" t="s">
        <v>20</v>
      </c>
      <c r="I946" s="132" t="s">
        <v>20</v>
      </c>
      <c r="J946" s="133">
        <v>2.4</v>
      </c>
      <c r="K946" s="133">
        <v>1.25</v>
      </c>
      <c r="L946" s="133">
        <v>0.5</v>
      </c>
      <c r="M946" s="134" t="str">
        <f t="shared" si="14"/>
        <v>P</v>
      </c>
      <c r="N946" s="171" t="s">
        <v>10682</v>
      </c>
      <c r="O946" s="146" t="s">
        <v>1500</v>
      </c>
      <c r="P946" s="146" t="s">
        <v>9418</v>
      </c>
      <c r="Q946" s="147" t="s">
        <v>10519</v>
      </c>
      <c r="R946" s="187">
        <v>2.3880597014925371</v>
      </c>
    </row>
    <row r="947" spans="1:18" x14ac:dyDescent="0.25">
      <c r="A947" s="135">
        <v>1020224</v>
      </c>
      <c r="B947" s="148" t="s">
        <v>9703</v>
      </c>
      <c r="C947" s="135">
        <v>6</v>
      </c>
      <c r="D947" s="135" t="s">
        <v>20</v>
      </c>
      <c r="E947" s="188" t="s">
        <v>20</v>
      </c>
      <c r="F947" s="135" t="s">
        <v>20</v>
      </c>
      <c r="G947" s="135" t="s">
        <v>20</v>
      </c>
      <c r="H947" s="135" t="s">
        <v>20</v>
      </c>
      <c r="I947" s="135" t="s">
        <v>20</v>
      </c>
      <c r="J947" s="136">
        <v>5.9</v>
      </c>
      <c r="K947" s="136">
        <v>2.4</v>
      </c>
      <c r="L947" s="136">
        <v>0.5</v>
      </c>
      <c r="M947" s="137" t="str">
        <f t="shared" si="14"/>
        <v>P</v>
      </c>
      <c r="N947" s="174" t="s">
        <v>10682</v>
      </c>
      <c r="O947" s="149" t="s">
        <v>1500</v>
      </c>
      <c r="P947" s="149" t="s">
        <v>9418</v>
      </c>
      <c r="Q947" s="150" t="s">
        <v>10519</v>
      </c>
      <c r="R947" s="189">
        <v>2.3880597014925371</v>
      </c>
    </row>
    <row r="948" spans="1:18" x14ac:dyDescent="0.25">
      <c r="A948" s="132">
        <v>1020226</v>
      </c>
      <c r="B948" s="145" t="s">
        <v>9704</v>
      </c>
      <c r="C948" s="132">
        <v>6</v>
      </c>
      <c r="D948" s="132" t="s">
        <v>20</v>
      </c>
      <c r="E948" s="186" t="s">
        <v>20</v>
      </c>
      <c r="F948" s="132" t="s">
        <v>20</v>
      </c>
      <c r="G948" s="132" t="s">
        <v>20</v>
      </c>
      <c r="H948" s="132" t="s">
        <v>20</v>
      </c>
      <c r="I948" s="132" t="s">
        <v>20</v>
      </c>
      <c r="J948" s="133">
        <v>3.2</v>
      </c>
      <c r="K948" s="133">
        <v>3.2</v>
      </c>
      <c r="L948" s="133">
        <v>0.12</v>
      </c>
      <c r="M948" s="134" t="str">
        <f t="shared" si="14"/>
        <v>P</v>
      </c>
      <c r="N948" s="173" t="s">
        <v>10682</v>
      </c>
      <c r="O948" s="146" t="s">
        <v>1500</v>
      </c>
      <c r="P948" s="146" t="s">
        <v>9418</v>
      </c>
      <c r="Q948" s="147" t="s">
        <v>10519</v>
      </c>
      <c r="R948" s="187">
        <v>3.1343283582089558</v>
      </c>
    </row>
    <row r="949" spans="1:18" x14ac:dyDescent="0.25">
      <c r="A949" s="135">
        <v>1020227</v>
      </c>
      <c r="B949" s="148" t="s">
        <v>9705</v>
      </c>
      <c r="C949" s="135">
        <v>6</v>
      </c>
      <c r="D949" s="135" t="s">
        <v>20</v>
      </c>
      <c r="E949" s="188" t="s">
        <v>20</v>
      </c>
      <c r="F949" s="135" t="s">
        <v>20</v>
      </c>
      <c r="G949" s="135" t="s">
        <v>20</v>
      </c>
      <c r="H949" s="135" t="s">
        <v>20</v>
      </c>
      <c r="I949" s="135" t="s">
        <v>20</v>
      </c>
      <c r="J949" s="136">
        <v>1</v>
      </c>
      <c r="K949" s="136">
        <v>0.8</v>
      </c>
      <c r="L949" s="136">
        <v>0.1</v>
      </c>
      <c r="M949" s="137" t="str">
        <f t="shared" si="14"/>
        <v>P</v>
      </c>
      <c r="N949" s="174" t="s">
        <v>10681</v>
      </c>
      <c r="O949" s="149" t="s">
        <v>1500</v>
      </c>
      <c r="P949" s="149" t="s">
        <v>9418</v>
      </c>
      <c r="Q949" s="150" t="s">
        <v>10519</v>
      </c>
      <c r="R949" s="189">
        <v>2.0149253731343282</v>
      </c>
    </row>
    <row r="950" spans="1:18" x14ac:dyDescent="0.25">
      <c r="A950" s="132">
        <v>1020229</v>
      </c>
      <c r="B950" s="145" t="s">
        <v>2121</v>
      </c>
      <c r="C950" s="132">
        <v>24</v>
      </c>
      <c r="D950" s="132">
        <v>636</v>
      </c>
      <c r="E950" s="186" t="s">
        <v>21</v>
      </c>
      <c r="F950" s="132">
        <v>731</v>
      </c>
      <c r="G950" s="132">
        <v>32</v>
      </c>
      <c r="H950" s="132">
        <v>25</v>
      </c>
      <c r="I950" s="132" t="s">
        <v>20</v>
      </c>
      <c r="J950" s="133">
        <v>1.68</v>
      </c>
      <c r="K950" s="133">
        <v>1.28</v>
      </c>
      <c r="L950" s="133">
        <v>0.87</v>
      </c>
      <c r="M950" s="134" t="str">
        <f t="shared" si="14"/>
        <v>P</v>
      </c>
      <c r="N950" s="171" t="s">
        <v>10681</v>
      </c>
      <c r="O950" s="146" t="s">
        <v>1506</v>
      </c>
      <c r="P950" s="146" t="s">
        <v>10455</v>
      </c>
      <c r="Q950" s="147" t="s">
        <v>10519</v>
      </c>
      <c r="R950" s="187">
        <v>12.96</v>
      </c>
    </row>
    <row r="951" spans="1:18" x14ac:dyDescent="0.25">
      <c r="A951" s="135">
        <v>1020230</v>
      </c>
      <c r="B951" s="148" t="s">
        <v>2122</v>
      </c>
      <c r="C951" s="135">
        <v>24</v>
      </c>
      <c r="D951" s="135" t="s">
        <v>20</v>
      </c>
      <c r="E951" s="188" t="s">
        <v>20</v>
      </c>
      <c r="F951" s="135" t="s">
        <v>20</v>
      </c>
      <c r="G951" s="135" t="s">
        <v>20</v>
      </c>
      <c r="H951" s="135" t="s">
        <v>20</v>
      </c>
      <c r="I951" s="135" t="s">
        <v>20</v>
      </c>
      <c r="J951" s="136">
        <v>1.68</v>
      </c>
      <c r="K951" s="136">
        <v>1.28</v>
      </c>
      <c r="L951" s="136">
        <v>0.87</v>
      </c>
      <c r="M951" s="137" t="str">
        <f t="shared" si="14"/>
        <v>P</v>
      </c>
      <c r="N951" s="174" t="s">
        <v>10681</v>
      </c>
      <c r="O951" s="149" t="s">
        <v>1506</v>
      </c>
      <c r="P951" s="149" t="s">
        <v>10455</v>
      </c>
      <c r="Q951" s="150" t="s">
        <v>10519</v>
      </c>
      <c r="R951" s="189">
        <v>10.92</v>
      </c>
    </row>
    <row r="952" spans="1:18" x14ac:dyDescent="0.25">
      <c r="A952" s="132">
        <v>1020245</v>
      </c>
      <c r="B952" s="145" t="s">
        <v>9549</v>
      </c>
      <c r="C952" s="132">
        <v>1</v>
      </c>
      <c r="D952" s="132">
        <v>24</v>
      </c>
      <c r="E952" s="186" t="s">
        <v>21</v>
      </c>
      <c r="F952" s="132" t="s">
        <v>20</v>
      </c>
      <c r="G952" s="132" t="s">
        <v>20</v>
      </c>
      <c r="H952" s="132" t="s">
        <v>20</v>
      </c>
      <c r="I952" s="132" t="s">
        <v>20</v>
      </c>
      <c r="J952" s="133">
        <v>3.06</v>
      </c>
      <c r="K952" s="133">
        <v>2.12</v>
      </c>
      <c r="L952" s="133">
        <v>1.92</v>
      </c>
      <c r="M952" s="134" t="str">
        <f t="shared" si="14"/>
        <v>P</v>
      </c>
      <c r="N952" s="173" t="s">
        <v>10682</v>
      </c>
      <c r="O952" s="146" t="s">
        <v>1506</v>
      </c>
      <c r="P952" s="146" t="s">
        <v>9473</v>
      </c>
      <c r="Q952" s="147" t="s">
        <v>10519</v>
      </c>
      <c r="R952" s="187">
        <v>30.38</v>
      </c>
    </row>
    <row r="953" spans="1:18" x14ac:dyDescent="0.25">
      <c r="A953" s="135">
        <v>1020249</v>
      </c>
      <c r="B953" s="148" t="s">
        <v>2123</v>
      </c>
      <c r="C953" s="135">
        <v>6</v>
      </c>
      <c r="D953" s="135">
        <v>1696</v>
      </c>
      <c r="E953" s="188" t="s">
        <v>21</v>
      </c>
      <c r="F953" s="135">
        <v>2067</v>
      </c>
      <c r="G953" s="135" t="s">
        <v>20</v>
      </c>
      <c r="H953" s="135">
        <v>60</v>
      </c>
      <c r="I953" s="135">
        <v>2</v>
      </c>
      <c r="J953" s="136">
        <v>1.82</v>
      </c>
      <c r="K953" s="136">
        <v>1.2</v>
      </c>
      <c r="L953" s="136">
        <v>0.34100000000000003</v>
      </c>
      <c r="M953" s="137" t="str">
        <f t="shared" si="14"/>
        <v>P</v>
      </c>
      <c r="N953" s="174" t="s">
        <v>10681</v>
      </c>
      <c r="O953" s="149" t="s">
        <v>1506</v>
      </c>
      <c r="P953" s="149" t="s">
        <v>10455</v>
      </c>
      <c r="Q953" s="150" t="s">
        <v>10519</v>
      </c>
      <c r="R953" s="189">
        <v>3.18</v>
      </c>
    </row>
    <row r="954" spans="1:18" x14ac:dyDescent="0.25">
      <c r="A954" s="132">
        <v>1020251</v>
      </c>
      <c r="B954" s="145" t="s">
        <v>2124</v>
      </c>
      <c r="C954" s="132">
        <v>6</v>
      </c>
      <c r="D954" s="132">
        <v>1664</v>
      </c>
      <c r="E954" s="186" t="s">
        <v>21</v>
      </c>
      <c r="F954" s="132">
        <v>2236</v>
      </c>
      <c r="G954" s="132" t="s">
        <v>20</v>
      </c>
      <c r="H954" s="132">
        <v>60</v>
      </c>
      <c r="I954" s="132">
        <v>2</v>
      </c>
      <c r="J954" s="133">
        <v>1.8</v>
      </c>
      <c r="K954" s="133">
        <v>1.2</v>
      </c>
      <c r="L954" s="133">
        <v>0.34</v>
      </c>
      <c r="M954" s="134" t="str">
        <f t="shared" si="14"/>
        <v>P</v>
      </c>
      <c r="N954" s="173" t="s">
        <v>10681</v>
      </c>
      <c r="O954" s="146" t="s">
        <v>1506</v>
      </c>
      <c r="P954" s="146" t="s">
        <v>10455</v>
      </c>
      <c r="Q954" s="147" t="s">
        <v>10519</v>
      </c>
      <c r="R954" s="187">
        <v>2.52</v>
      </c>
    </row>
    <row r="955" spans="1:18" x14ac:dyDescent="0.25">
      <c r="A955" s="135">
        <v>1020253</v>
      </c>
      <c r="B955" s="148" t="s">
        <v>2125</v>
      </c>
      <c r="C955" s="135">
        <v>1</v>
      </c>
      <c r="D955" s="135" t="s">
        <v>20</v>
      </c>
      <c r="E955" s="188" t="s">
        <v>20</v>
      </c>
      <c r="F955" s="135" t="s">
        <v>20</v>
      </c>
      <c r="G955" s="135" t="s">
        <v>20</v>
      </c>
      <c r="H955" s="135" t="s">
        <v>20</v>
      </c>
      <c r="I955" s="135" t="s">
        <v>20</v>
      </c>
      <c r="J955" s="136">
        <v>1.4</v>
      </c>
      <c r="K955" s="136">
        <v>0.9</v>
      </c>
      <c r="L955" s="136">
        <v>1.9</v>
      </c>
      <c r="M955" s="137" t="str">
        <f t="shared" si="14"/>
        <v>P</v>
      </c>
      <c r="N955" s="174" t="s">
        <v>10681</v>
      </c>
      <c r="O955" s="149" t="s">
        <v>1562</v>
      </c>
      <c r="P955" s="149" t="s">
        <v>9558</v>
      </c>
      <c r="Q955" s="150" t="s">
        <v>10519</v>
      </c>
      <c r="R955" s="189">
        <v>7.462686567164179E-3</v>
      </c>
    </row>
    <row r="956" spans="1:18" x14ac:dyDescent="0.25">
      <c r="A956" s="132">
        <v>1020254</v>
      </c>
      <c r="B956" s="145" t="s">
        <v>2126</v>
      </c>
      <c r="C956" s="132">
        <v>1</v>
      </c>
      <c r="D956" s="132" t="s">
        <v>20</v>
      </c>
      <c r="E956" s="186" t="s">
        <v>20</v>
      </c>
      <c r="F956" s="132" t="s">
        <v>20</v>
      </c>
      <c r="G956" s="132" t="s">
        <v>20</v>
      </c>
      <c r="H956" s="132" t="s">
        <v>20</v>
      </c>
      <c r="I956" s="132" t="s">
        <v>20</v>
      </c>
      <c r="J956" s="133">
        <v>1.4</v>
      </c>
      <c r="K956" s="133">
        <v>0.9</v>
      </c>
      <c r="L956" s="133">
        <v>1.9</v>
      </c>
      <c r="M956" s="134" t="str">
        <f t="shared" si="14"/>
        <v>P</v>
      </c>
      <c r="N956" s="173" t="s">
        <v>10681</v>
      </c>
      <c r="O956" s="146" t="s">
        <v>1562</v>
      </c>
      <c r="P956" s="146" t="s">
        <v>9558</v>
      </c>
      <c r="Q956" s="147" t="s">
        <v>10519</v>
      </c>
      <c r="R956" s="187">
        <v>7.462686567164179E-3</v>
      </c>
    </row>
    <row r="957" spans="1:18" x14ac:dyDescent="0.25">
      <c r="A957" s="135">
        <v>1020265</v>
      </c>
      <c r="B957" s="148" t="s">
        <v>2127</v>
      </c>
      <c r="C957" s="135">
        <v>3</v>
      </c>
      <c r="D957" s="135">
        <v>4450</v>
      </c>
      <c r="E957" s="188">
        <v>160</v>
      </c>
      <c r="F957" s="135">
        <v>9600</v>
      </c>
      <c r="G957" s="135">
        <v>640</v>
      </c>
      <c r="H957" s="135">
        <v>800</v>
      </c>
      <c r="I957" s="135">
        <v>1</v>
      </c>
      <c r="J957" s="136">
        <v>0.7</v>
      </c>
      <c r="K957" s="136">
        <v>0.19</v>
      </c>
      <c r="L957" s="136">
        <v>0.95</v>
      </c>
      <c r="M957" s="137" t="str">
        <f t="shared" si="14"/>
        <v>P</v>
      </c>
      <c r="N957" s="174" t="s">
        <v>10681</v>
      </c>
      <c r="O957" s="149" t="s">
        <v>1555</v>
      </c>
      <c r="P957" s="149" t="s">
        <v>9400</v>
      </c>
      <c r="Q957" s="150" t="s">
        <v>10519</v>
      </c>
      <c r="R957" s="189">
        <v>2.2199999999999998</v>
      </c>
    </row>
    <row r="958" spans="1:18" x14ac:dyDescent="0.25">
      <c r="A958" s="132">
        <v>1020269</v>
      </c>
      <c r="B958" s="145" t="s">
        <v>1441</v>
      </c>
      <c r="C958" s="132">
        <v>6</v>
      </c>
      <c r="D958" s="132">
        <v>360</v>
      </c>
      <c r="E958" s="186" t="s">
        <v>21</v>
      </c>
      <c r="F958" s="132">
        <v>576</v>
      </c>
      <c r="G958" s="132" t="s">
        <v>20</v>
      </c>
      <c r="H958" s="132" t="s">
        <v>20</v>
      </c>
      <c r="I958" s="132" t="s">
        <v>20</v>
      </c>
      <c r="J958" s="133">
        <v>1.47</v>
      </c>
      <c r="K958" s="133">
        <v>0.98</v>
      </c>
      <c r="L958" s="133">
        <v>1.69</v>
      </c>
      <c r="M958" s="134" t="str">
        <f t="shared" si="14"/>
        <v>P</v>
      </c>
      <c r="N958" s="173" t="s">
        <v>10681</v>
      </c>
      <c r="O958" s="146" t="s">
        <v>1578</v>
      </c>
      <c r="P958" s="146" t="s">
        <v>10582</v>
      </c>
      <c r="Q958" s="147" t="s">
        <v>10519</v>
      </c>
      <c r="R958" s="187">
        <v>7.5600000000000005</v>
      </c>
    </row>
    <row r="959" spans="1:18" x14ac:dyDescent="0.25">
      <c r="A959" s="135">
        <v>1020273</v>
      </c>
      <c r="B959" s="148" t="s">
        <v>3354</v>
      </c>
      <c r="C959" s="135">
        <v>12</v>
      </c>
      <c r="D959" s="135">
        <v>549</v>
      </c>
      <c r="E959" s="188" t="s">
        <v>21</v>
      </c>
      <c r="F959" s="135" t="s">
        <v>20</v>
      </c>
      <c r="G959" s="135" t="s">
        <v>20</v>
      </c>
      <c r="H959" s="135" t="s">
        <v>20</v>
      </c>
      <c r="I959" s="135" t="s">
        <v>20</v>
      </c>
      <c r="J959" s="136">
        <v>1.6</v>
      </c>
      <c r="K959" s="136">
        <v>1.155</v>
      </c>
      <c r="L959" s="136">
        <v>0.92500000000000004</v>
      </c>
      <c r="M959" s="137" t="str">
        <f t="shared" si="14"/>
        <v>P</v>
      </c>
      <c r="N959" s="174" t="s">
        <v>10681</v>
      </c>
      <c r="O959" s="149" t="s">
        <v>1506</v>
      </c>
      <c r="P959" s="149" t="s">
        <v>9427</v>
      </c>
      <c r="Q959" s="150" t="s">
        <v>10519</v>
      </c>
      <c r="R959" s="189">
        <v>4.5600000000000005</v>
      </c>
    </row>
    <row r="960" spans="1:18" x14ac:dyDescent="0.25">
      <c r="A960" s="132">
        <v>1020274</v>
      </c>
      <c r="B960" s="145" t="s">
        <v>2128</v>
      </c>
      <c r="C960" s="132">
        <v>3</v>
      </c>
      <c r="D960" s="132">
        <v>4450</v>
      </c>
      <c r="E960" s="186">
        <v>160</v>
      </c>
      <c r="F960" s="132">
        <v>9600</v>
      </c>
      <c r="G960" s="132">
        <v>640</v>
      </c>
      <c r="H960" s="132">
        <v>800</v>
      </c>
      <c r="I960" s="132">
        <v>1</v>
      </c>
      <c r="J960" s="133">
        <v>0.94</v>
      </c>
      <c r="K960" s="133">
        <v>0.66</v>
      </c>
      <c r="L960" s="133">
        <v>0.21</v>
      </c>
      <c r="M960" s="134" t="str">
        <f t="shared" si="14"/>
        <v>P</v>
      </c>
      <c r="N960" s="173" t="s">
        <v>10681</v>
      </c>
      <c r="O960" s="146" t="s">
        <v>1555</v>
      </c>
      <c r="P960" s="146" t="s">
        <v>9400</v>
      </c>
      <c r="Q960" s="147" t="s">
        <v>10519</v>
      </c>
      <c r="R960" s="187">
        <v>2.19</v>
      </c>
    </row>
    <row r="961" spans="1:18" x14ac:dyDescent="0.25">
      <c r="A961" s="135">
        <v>1020276</v>
      </c>
      <c r="B961" s="148" t="s">
        <v>7750</v>
      </c>
      <c r="C961" s="135">
        <v>6</v>
      </c>
      <c r="D961" s="135" t="s">
        <v>20</v>
      </c>
      <c r="E961" s="188" t="s">
        <v>20</v>
      </c>
      <c r="F961" s="135" t="s">
        <v>20</v>
      </c>
      <c r="G961" s="135" t="s">
        <v>20</v>
      </c>
      <c r="H961" s="135" t="s">
        <v>20</v>
      </c>
      <c r="I961" s="135" t="s">
        <v>20</v>
      </c>
      <c r="J961" s="136">
        <v>2.1800000000000002</v>
      </c>
      <c r="K961" s="136">
        <v>1.44</v>
      </c>
      <c r="L961" s="136">
        <v>0.27</v>
      </c>
      <c r="M961" s="137" t="str">
        <f t="shared" si="14"/>
        <v>P</v>
      </c>
      <c r="N961" s="174" t="s">
        <v>10681</v>
      </c>
      <c r="O961" s="149" t="s">
        <v>1506</v>
      </c>
      <c r="P961" s="149" t="s">
        <v>9398</v>
      </c>
      <c r="Q961" s="150" t="s">
        <v>10519</v>
      </c>
      <c r="R961" s="189">
        <v>4.5600000000000005</v>
      </c>
    </row>
    <row r="962" spans="1:18" x14ac:dyDescent="0.25">
      <c r="A962" s="132">
        <v>1020279</v>
      </c>
      <c r="B962" s="145" t="s">
        <v>2129</v>
      </c>
      <c r="C962" s="132">
        <v>3</v>
      </c>
      <c r="D962" s="132">
        <v>4200</v>
      </c>
      <c r="E962" s="186">
        <v>70</v>
      </c>
      <c r="F962" s="132">
        <v>4900</v>
      </c>
      <c r="G962" s="132">
        <v>280</v>
      </c>
      <c r="H962" s="132">
        <v>350</v>
      </c>
      <c r="I962" s="132">
        <v>1</v>
      </c>
      <c r="J962" s="133">
        <v>0.52</v>
      </c>
      <c r="K962" s="133">
        <v>0.52</v>
      </c>
      <c r="L962" s="133">
        <v>0.73</v>
      </c>
      <c r="M962" s="134" t="str">
        <f t="shared" ref="M962:M1025" si="15">HYPERLINK(CONCATENATE("T:\Distribution Centre\RDC Department Shared\Cubiscan photos","\",A962,"-pac.jpg"),"P")</f>
        <v>P</v>
      </c>
      <c r="N962" s="173" t="s">
        <v>10681</v>
      </c>
      <c r="O962" s="146" t="s">
        <v>1607</v>
      </c>
      <c r="P962" s="146" t="s">
        <v>9559</v>
      </c>
      <c r="Q962" s="147" t="s">
        <v>10519</v>
      </c>
      <c r="R962" s="187">
        <v>6.4499999999999993</v>
      </c>
    </row>
    <row r="963" spans="1:18" x14ac:dyDescent="0.25">
      <c r="A963" s="135">
        <v>1020282</v>
      </c>
      <c r="B963" s="148" t="s">
        <v>511</v>
      </c>
      <c r="C963" s="135">
        <v>6</v>
      </c>
      <c r="D963" s="135" t="s">
        <v>20</v>
      </c>
      <c r="E963" s="188">
        <v>20</v>
      </c>
      <c r="F963" s="135" t="s">
        <v>20</v>
      </c>
      <c r="G963" s="135" t="s">
        <v>20</v>
      </c>
      <c r="H963" s="135">
        <v>120</v>
      </c>
      <c r="I963" s="135">
        <v>1</v>
      </c>
      <c r="J963" s="136">
        <v>0.55000000000000004</v>
      </c>
      <c r="K963" s="136">
        <v>0.55000000000000004</v>
      </c>
      <c r="L963" s="136">
        <v>1.39</v>
      </c>
      <c r="M963" s="137" t="str">
        <f t="shared" si="15"/>
        <v>P</v>
      </c>
      <c r="N963" s="174" t="s">
        <v>10681</v>
      </c>
      <c r="O963" s="149" t="s">
        <v>1555</v>
      </c>
      <c r="P963" s="149" t="s">
        <v>9429</v>
      </c>
      <c r="Q963" s="150" t="s">
        <v>10519</v>
      </c>
      <c r="R963" s="189">
        <v>17.16</v>
      </c>
    </row>
    <row r="964" spans="1:18" x14ac:dyDescent="0.25">
      <c r="A964" s="132">
        <v>1020290</v>
      </c>
      <c r="B964" s="145" t="s">
        <v>2130</v>
      </c>
      <c r="C964" s="132">
        <v>3</v>
      </c>
      <c r="D964" s="132">
        <v>4200</v>
      </c>
      <c r="E964" s="186">
        <v>70</v>
      </c>
      <c r="F964" s="132">
        <v>4900</v>
      </c>
      <c r="G964" s="132">
        <v>280</v>
      </c>
      <c r="H964" s="132">
        <v>350</v>
      </c>
      <c r="I964" s="132">
        <v>1</v>
      </c>
      <c r="J964" s="133">
        <v>0.52</v>
      </c>
      <c r="K964" s="133">
        <v>0.52</v>
      </c>
      <c r="L964" s="133">
        <v>0.73</v>
      </c>
      <c r="M964" s="134" t="str">
        <f t="shared" si="15"/>
        <v>P</v>
      </c>
      <c r="N964" s="173" t="s">
        <v>10681</v>
      </c>
      <c r="O964" s="146" t="s">
        <v>1607</v>
      </c>
      <c r="P964" s="146" t="s">
        <v>9559</v>
      </c>
      <c r="Q964" s="147" t="s">
        <v>10519</v>
      </c>
      <c r="R964" s="187">
        <v>6.33</v>
      </c>
    </row>
    <row r="965" spans="1:18" x14ac:dyDescent="0.25">
      <c r="A965" s="135">
        <v>1020292</v>
      </c>
      <c r="B965" s="148" t="s">
        <v>2131</v>
      </c>
      <c r="C965" s="135">
        <v>6</v>
      </c>
      <c r="D965" s="135">
        <v>450</v>
      </c>
      <c r="E965" s="188">
        <v>6</v>
      </c>
      <c r="F965" s="135">
        <v>720</v>
      </c>
      <c r="G965" s="135" t="s">
        <v>20</v>
      </c>
      <c r="H965" s="135">
        <v>36</v>
      </c>
      <c r="I965" s="135">
        <v>1</v>
      </c>
      <c r="J965" s="136">
        <v>1.99</v>
      </c>
      <c r="K965" s="136">
        <v>1.01</v>
      </c>
      <c r="L965" s="136">
        <v>1.41</v>
      </c>
      <c r="M965" s="137" t="str">
        <f t="shared" si="15"/>
        <v>P</v>
      </c>
      <c r="N965" s="174" t="s">
        <v>10681</v>
      </c>
      <c r="O965" s="149" t="s">
        <v>1555</v>
      </c>
      <c r="P965" s="149" t="s">
        <v>9429</v>
      </c>
      <c r="Q965" s="150" t="s">
        <v>10519</v>
      </c>
      <c r="R965" s="189">
        <v>6.42</v>
      </c>
    </row>
    <row r="966" spans="1:18" x14ac:dyDescent="0.25">
      <c r="A966" s="132">
        <v>1020294</v>
      </c>
      <c r="B966" s="145" t="s">
        <v>2132</v>
      </c>
      <c r="C966" s="132">
        <v>6</v>
      </c>
      <c r="D966" s="132">
        <v>450</v>
      </c>
      <c r="E966" s="186">
        <v>6</v>
      </c>
      <c r="F966" s="132">
        <v>720</v>
      </c>
      <c r="G966" s="132" t="s">
        <v>20</v>
      </c>
      <c r="H966" s="132">
        <v>36</v>
      </c>
      <c r="I966" s="132">
        <v>1</v>
      </c>
      <c r="J966" s="133">
        <v>1.99</v>
      </c>
      <c r="K966" s="133">
        <v>1.01</v>
      </c>
      <c r="L966" s="133">
        <v>1.41</v>
      </c>
      <c r="M966" s="134" t="str">
        <f t="shared" si="15"/>
        <v>P</v>
      </c>
      <c r="N966" s="171" t="s">
        <v>10681</v>
      </c>
      <c r="O966" s="146" t="s">
        <v>1555</v>
      </c>
      <c r="P966" s="146" t="s">
        <v>9429</v>
      </c>
      <c r="Q966" s="147" t="s">
        <v>10519</v>
      </c>
      <c r="R966" s="187">
        <v>6.84</v>
      </c>
    </row>
    <row r="967" spans="1:18" x14ac:dyDescent="0.25">
      <c r="A967" s="135">
        <v>1020296</v>
      </c>
      <c r="B967" s="148" t="s">
        <v>3358</v>
      </c>
      <c r="C967" s="135">
        <v>12</v>
      </c>
      <c r="D967" s="135">
        <v>549</v>
      </c>
      <c r="E967" s="188" t="s">
        <v>20</v>
      </c>
      <c r="F967" s="135" t="s">
        <v>20</v>
      </c>
      <c r="G967" s="135" t="s">
        <v>20</v>
      </c>
      <c r="H967" s="135" t="s">
        <v>20</v>
      </c>
      <c r="I967" s="135" t="s">
        <v>20</v>
      </c>
      <c r="J967" s="136">
        <v>1.65</v>
      </c>
      <c r="K967" s="136">
        <v>1.1499999999999999</v>
      </c>
      <c r="L967" s="136">
        <v>0.93</v>
      </c>
      <c r="M967" s="137" t="str">
        <f t="shared" si="15"/>
        <v>P</v>
      </c>
      <c r="N967" s="174" t="s">
        <v>10681</v>
      </c>
      <c r="O967" s="149" t="s">
        <v>1506</v>
      </c>
      <c r="P967" s="149" t="s">
        <v>9427</v>
      </c>
      <c r="Q967" s="150" t="s">
        <v>10519</v>
      </c>
      <c r="R967" s="189">
        <v>5.4</v>
      </c>
    </row>
    <row r="968" spans="1:18" x14ac:dyDescent="0.25">
      <c r="A968" s="132">
        <v>1020302</v>
      </c>
      <c r="B968" s="145" t="s">
        <v>2133</v>
      </c>
      <c r="C968" s="132">
        <v>50</v>
      </c>
      <c r="D968" s="132" t="s">
        <v>20</v>
      </c>
      <c r="E968" s="186" t="s">
        <v>20</v>
      </c>
      <c r="F968" s="132" t="s">
        <v>20</v>
      </c>
      <c r="G968" s="132" t="s">
        <v>20</v>
      </c>
      <c r="H968" s="132" t="s">
        <v>20</v>
      </c>
      <c r="I968" s="132" t="s">
        <v>20</v>
      </c>
      <c r="J968" s="133">
        <v>3.24</v>
      </c>
      <c r="K968" s="133">
        <v>1.65</v>
      </c>
      <c r="L968" s="133">
        <v>0.01</v>
      </c>
      <c r="M968" s="134" t="str">
        <f t="shared" si="15"/>
        <v>P</v>
      </c>
      <c r="N968" s="171" t="s">
        <v>10682</v>
      </c>
      <c r="O968" s="146" t="s">
        <v>1500</v>
      </c>
      <c r="P968" s="146" t="s">
        <v>9706</v>
      </c>
      <c r="Q968" s="147" t="s">
        <v>10519</v>
      </c>
      <c r="R968" s="187">
        <v>0.44204322200392926</v>
      </c>
    </row>
    <row r="969" spans="1:18" x14ac:dyDescent="0.25">
      <c r="A969" s="135">
        <v>1020307</v>
      </c>
      <c r="B969" s="148" t="s">
        <v>1151</v>
      </c>
      <c r="C969" s="135">
        <v>6</v>
      </c>
      <c r="D969" s="135">
        <v>335</v>
      </c>
      <c r="E969" s="188" t="s">
        <v>21</v>
      </c>
      <c r="F969" s="135">
        <v>536</v>
      </c>
      <c r="G969" s="135" t="s">
        <v>20</v>
      </c>
      <c r="H969" s="135" t="s">
        <v>20</v>
      </c>
      <c r="I969" s="135" t="s">
        <v>20</v>
      </c>
      <c r="J969" s="136">
        <v>1.54</v>
      </c>
      <c r="K969" s="136">
        <v>1.04</v>
      </c>
      <c r="L969" s="136">
        <v>1.8</v>
      </c>
      <c r="M969" s="137" t="str">
        <f t="shared" si="15"/>
        <v>P</v>
      </c>
      <c r="N969" s="172" t="s">
        <v>10681</v>
      </c>
      <c r="O969" s="149" t="s">
        <v>1506</v>
      </c>
      <c r="P969" s="149" t="s">
        <v>10455</v>
      </c>
      <c r="Q969" s="150" t="s">
        <v>10519</v>
      </c>
      <c r="R969" s="189">
        <v>4.38</v>
      </c>
    </row>
    <row r="970" spans="1:18" x14ac:dyDescent="0.25">
      <c r="A970" s="132">
        <v>1020399</v>
      </c>
      <c r="B970" s="145" t="s">
        <v>2134</v>
      </c>
      <c r="C970" s="132">
        <v>6</v>
      </c>
      <c r="D970" s="132">
        <v>65</v>
      </c>
      <c r="E970" s="186" t="s">
        <v>20</v>
      </c>
      <c r="F970" s="132" t="s">
        <v>20</v>
      </c>
      <c r="G970" s="132" t="s">
        <v>20</v>
      </c>
      <c r="H970" s="132" t="s">
        <v>20</v>
      </c>
      <c r="I970" s="132" t="s">
        <v>20</v>
      </c>
      <c r="J970" s="133">
        <v>3.88</v>
      </c>
      <c r="K970" s="133">
        <v>2.13</v>
      </c>
      <c r="L970" s="133">
        <v>2.2000000000000002</v>
      </c>
      <c r="M970" s="134" t="str">
        <f t="shared" si="15"/>
        <v>P</v>
      </c>
      <c r="N970" s="171" t="s">
        <v>10682</v>
      </c>
      <c r="O970" s="146" t="s">
        <v>1500</v>
      </c>
      <c r="P970" s="146" t="s">
        <v>9440</v>
      </c>
      <c r="Q970" s="147" t="s">
        <v>10519</v>
      </c>
      <c r="R970" s="187">
        <v>6.18</v>
      </c>
    </row>
    <row r="971" spans="1:18" x14ac:dyDescent="0.25">
      <c r="A971" s="135">
        <v>1020403</v>
      </c>
      <c r="B971" s="148" t="s">
        <v>2135</v>
      </c>
      <c r="C971" s="135">
        <v>6</v>
      </c>
      <c r="D971" s="135">
        <v>750</v>
      </c>
      <c r="E971" s="188">
        <v>50</v>
      </c>
      <c r="F971" s="135">
        <v>1000</v>
      </c>
      <c r="G971" s="135" t="s">
        <v>20</v>
      </c>
      <c r="H971" s="135" t="s">
        <v>20</v>
      </c>
      <c r="I971" s="135" t="s">
        <v>20</v>
      </c>
      <c r="J971" s="136">
        <v>3.35</v>
      </c>
      <c r="K971" s="136">
        <v>2.2000000000000002</v>
      </c>
      <c r="L971" s="136">
        <v>0.08</v>
      </c>
      <c r="M971" s="137" t="str">
        <f t="shared" si="15"/>
        <v>P</v>
      </c>
      <c r="N971" s="172" t="s">
        <v>10682</v>
      </c>
      <c r="O971" s="149" t="s">
        <v>1506</v>
      </c>
      <c r="P971" s="149" t="s">
        <v>9443</v>
      </c>
      <c r="Q971" s="150" t="s">
        <v>10519</v>
      </c>
      <c r="R971" s="189">
        <v>1.62</v>
      </c>
    </row>
    <row r="972" spans="1:18" x14ac:dyDescent="0.25">
      <c r="A972" s="132">
        <v>1020404</v>
      </c>
      <c r="B972" s="145" t="s">
        <v>2136</v>
      </c>
      <c r="C972" s="132">
        <v>6</v>
      </c>
      <c r="D972" s="132">
        <v>750</v>
      </c>
      <c r="E972" s="186">
        <v>50</v>
      </c>
      <c r="F972" s="132">
        <v>1000</v>
      </c>
      <c r="G972" s="132" t="s">
        <v>20</v>
      </c>
      <c r="H972" s="132" t="s">
        <v>20</v>
      </c>
      <c r="I972" s="132" t="s">
        <v>20</v>
      </c>
      <c r="J972" s="133">
        <v>3.35</v>
      </c>
      <c r="K972" s="133">
        <v>2.2000000000000002</v>
      </c>
      <c r="L972" s="133">
        <v>0.08</v>
      </c>
      <c r="M972" s="134" t="str">
        <f t="shared" si="15"/>
        <v>P</v>
      </c>
      <c r="N972" s="171" t="s">
        <v>10682</v>
      </c>
      <c r="O972" s="146" t="s">
        <v>1506</v>
      </c>
      <c r="P972" s="146" t="s">
        <v>9443</v>
      </c>
      <c r="Q972" s="147" t="s">
        <v>10519</v>
      </c>
      <c r="R972" s="187">
        <v>1.56</v>
      </c>
    </row>
    <row r="973" spans="1:18" x14ac:dyDescent="0.25">
      <c r="A973" s="135">
        <v>1020406</v>
      </c>
      <c r="B973" s="148" t="s">
        <v>2137</v>
      </c>
      <c r="C973" s="135">
        <v>6</v>
      </c>
      <c r="D973" s="135">
        <v>750</v>
      </c>
      <c r="E973" s="188">
        <v>50</v>
      </c>
      <c r="F973" s="135">
        <v>1000</v>
      </c>
      <c r="G973" s="135" t="s">
        <v>20</v>
      </c>
      <c r="H973" s="135" t="s">
        <v>20</v>
      </c>
      <c r="I973" s="135" t="s">
        <v>20</v>
      </c>
      <c r="J973" s="136">
        <v>3.35</v>
      </c>
      <c r="K973" s="136">
        <v>2.2000000000000002</v>
      </c>
      <c r="L973" s="136">
        <v>0.08</v>
      </c>
      <c r="M973" s="137" t="str">
        <f t="shared" si="15"/>
        <v>P</v>
      </c>
      <c r="N973" s="172" t="s">
        <v>10682</v>
      </c>
      <c r="O973" s="149" t="s">
        <v>1506</v>
      </c>
      <c r="P973" s="149" t="s">
        <v>9443</v>
      </c>
      <c r="Q973" s="150" t="s">
        <v>10519</v>
      </c>
      <c r="R973" s="189">
        <v>1.56</v>
      </c>
    </row>
    <row r="974" spans="1:18" x14ac:dyDescent="0.25">
      <c r="A974" s="132">
        <v>1020408</v>
      </c>
      <c r="B974" s="145" t="s">
        <v>2138</v>
      </c>
      <c r="C974" s="132">
        <v>6</v>
      </c>
      <c r="D974" s="132">
        <v>750</v>
      </c>
      <c r="E974" s="186">
        <v>50</v>
      </c>
      <c r="F974" s="132">
        <v>1000</v>
      </c>
      <c r="G974" s="132" t="s">
        <v>20</v>
      </c>
      <c r="H974" s="132" t="s">
        <v>20</v>
      </c>
      <c r="I974" s="132" t="s">
        <v>20</v>
      </c>
      <c r="J974" s="133">
        <v>3.35</v>
      </c>
      <c r="K974" s="133">
        <v>2.2000000000000002</v>
      </c>
      <c r="L974" s="133">
        <v>0.08</v>
      </c>
      <c r="M974" s="134" t="str">
        <f t="shared" si="15"/>
        <v>P</v>
      </c>
      <c r="N974" s="173" t="s">
        <v>10682</v>
      </c>
      <c r="O974" s="146" t="s">
        <v>1506</v>
      </c>
      <c r="P974" s="146" t="s">
        <v>9443</v>
      </c>
      <c r="Q974" s="147" t="s">
        <v>10519</v>
      </c>
      <c r="R974" s="187">
        <v>1.62</v>
      </c>
    </row>
    <row r="975" spans="1:18" x14ac:dyDescent="0.25">
      <c r="A975" s="135">
        <v>1020409</v>
      </c>
      <c r="B975" s="148" t="s">
        <v>2139</v>
      </c>
      <c r="C975" s="135">
        <v>6</v>
      </c>
      <c r="D975" s="135">
        <v>750</v>
      </c>
      <c r="E975" s="188">
        <v>50</v>
      </c>
      <c r="F975" s="135">
        <v>1000</v>
      </c>
      <c r="G975" s="135" t="s">
        <v>20</v>
      </c>
      <c r="H975" s="135" t="s">
        <v>20</v>
      </c>
      <c r="I975" s="135" t="s">
        <v>20</v>
      </c>
      <c r="J975" s="136">
        <v>3.35</v>
      </c>
      <c r="K975" s="136">
        <v>2.2000000000000002</v>
      </c>
      <c r="L975" s="136">
        <v>0.08</v>
      </c>
      <c r="M975" s="137" t="str">
        <f t="shared" si="15"/>
        <v>P</v>
      </c>
      <c r="N975" s="174" t="s">
        <v>10682</v>
      </c>
      <c r="O975" s="149" t="s">
        <v>1506</v>
      </c>
      <c r="P975" s="149" t="s">
        <v>9443</v>
      </c>
      <c r="Q975" s="150" t="s">
        <v>10519</v>
      </c>
      <c r="R975" s="189">
        <v>1.62</v>
      </c>
    </row>
    <row r="976" spans="1:18" x14ac:dyDescent="0.25">
      <c r="A976" s="132">
        <v>1020710</v>
      </c>
      <c r="B976" s="145" t="s">
        <v>1086</v>
      </c>
      <c r="C976" s="132">
        <v>3</v>
      </c>
      <c r="D976" s="132" t="s">
        <v>20</v>
      </c>
      <c r="E976" s="186" t="s">
        <v>20</v>
      </c>
      <c r="F976" s="132" t="s">
        <v>20</v>
      </c>
      <c r="G976" s="132" t="s">
        <v>20</v>
      </c>
      <c r="H976" s="132" t="s">
        <v>20</v>
      </c>
      <c r="I976" s="132" t="s">
        <v>20</v>
      </c>
      <c r="J976" s="133">
        <v>1.39</v>
      </c>
      <c r="K976" s="133">
        <v>0.36</v>
      </c>
      <c r="L976" s="133">
        <v>0.56999999999999995</v>
      </c>
      <c r="M976" s="134" t="str">
        <f t="shared" si="15"/>
        <v>P</v>
      </c>
      <c r="N976" s="173" t="s">
        <v>10681</v>
      </c>
      <c r="O976" s="146" t="s">
        <v>1506</v>
      </c>
      <c r="P976" s="146" t="s">
        <v>9409</v>
      </c>
      <c r="Q976" s="147" t="s">
        <v>10519</v>
      </c>
      <c r="R976" s="187">
        <v>3.69</v>
      </c>
    </row>
    <row r="977" spans="1:18" x14ac:dyDescent="0.25">
      <c r="A977" s="135">
        <v>1020772</v>
      </c>
      <c r="B977" s="148" t="s">
        <v>2140</v>
      </c>
      <c r="C977" s="135">
        <v>6</v>
      </c>
      <c r="D977" s="135">
        <v>432</v>
      </c>
      <c r="E977" s="188" t="s">
        <v>21</v>
      </c>
      <c r="F977" s="135">
        <v>560</v>
      </c>
      <c r="G977" s="135">
        <v>5</v>
      </c>
      <c r="H977" s="135">
        <v>6</v>
      </c>
      <c r="I977" s="135">
        <v>5</v>
      </c>
      <c r="J977" s="136">
        <v>3.1680000000000001</v>
      </c>
      <c r="K977" s="136">
        <v>2.1120000000000001</v>
      </c>
      <c r="L977" s="136">
        <v>0.44</v>
      </c>
      <c r="M977" s="137" t="str">
        <f t="shared" si="15"/>
        <v>P</v>
      </c>
      <c r="N977" s="174" t="s">
        <v>10681</v>
      </c>
      <c r="O977" s="149" t="s">
        <v>1506</v>
      </c>
      <c r="P977" s="149" t="s">
        <v>9398</v>
      </c>
      <c r="Q977" s="150" t="s">
        <v>10519</v>
      </c>
      <c r="R977" s="189">
        <v>4.62</v>
      </c>
    </row>
    <row r="978" spans="1:18" x14ac:dyDescent="0.25">
      <c r="A978" s="132">
        <v>1020775</v>
      </c>
      <c r="B978" s="145" t="s">
        <v>7697</v>
      </c>
      <c r="C978" s="132">
        <v>3</v>
      </c>
      <c r="D978" s="132" t="s">
        <v>20</v>
      </c>
      <c r="E978" s="186" t="s">
        <v>20</v>
      </c>
      <c r="F978" s="132" t="s">
        <v>20</v>
      </c>
      <c r="G978" s="132" t="s">
        <v>20</v>
      </c>
      <c r="H978" s="132" t="s">
        <v>20</v>
      </c>
      <c r="I978" s="132" t="s">
        <v>20</v>
      </c>
      <c r="J978" s="133">
        <v>1.39</v>
      </c>
      <c r="K978" s="133">
        <v>0.36</v>
      </c>
      <c r="L978" s="133">
        <v>0.56999999999999995</v>
      </c>
      <c r="M978" s="134" t="str">
        <f t="shared" si="15"/>
        <v>P</v>
      </c>
      <c r="N978" s="173" t="s">
        <v>10681</v>
      </c>
      <c r="O978" s="146" t="s">
        <v>1506</v>
      </c>
      <c r="P978" s="146" t="s">
        <v>9409</v>
      </c>
      <c r="Q978" s="147" t="s">
        <v>10106</v>
      </c>
      <c r="R978" s="187">
        <v>4.0200000000000005</v>
      </c>
    </row>
    <row r="979" spans="1:18" x14ac:dyDescent="0.25">
      <c r="A979" s="135">
        <v>1020778</v>
      </c>
      <c r="B979" s="148" t="s">
        <v>7794</v>
      </c>
      <c r="C979" s="135">
        <v>6</v>
      </c>
      <c r="D979" s="135" t="s">
        <v>20</v>
      </c>
      <c r="E979" s="188" t="s">
        <v>20</v>
      </c>
      <c r="F979" s="135" t="s">
        <v>20</v>
      </c>
      <c r="G979" s="135" t="s">
        <v>20</v>
      </c>
      <c r="H979" s="135" t="s">
        <v>20</v>
      </c>
      <c r="I979" s="135" t="s">
        <v>20</v>
      </c>
      <c r="J979" s="136">
        <v>1.3</v>
      </c>
      <c r="K979" s="136">
        <v>0.75</v>
      </c>
      <c r="L979" s="136">
        <v>1.58</v>
      </c>
      <c r="M979" s="137" t="str">
        <f t="shared" si="15"/>
        <v>P</v>
      </c>
      <c r="N979" s="174" t="s">
        <v>10681</v>
      </c>
      <c r="O979" s="149" t="s">
        <v>1578</v>
      </c>
      <c r="P979" s="149" t="s">
        <v>10583</v>
      </c>
      <c r="Q979" s="150" t="s">
        <v>10106</v>
      </c>
      <c r="R979" s="189">
        <v>13.427272727272724</v>
      </c>
    </row>
    <row r="980" spans="1:18" x14ac:dyDescent="0.25">
      <c r="A980" s="132">
        <v>1020779</v>
      </c>
      <c r="B980" s="145" t="s">
        <v>7698</v>
      </c>
      <c r="C980" s="132">
        <v>3</v>
      </c>
      <c r="D980" s="132" t="s">
        <v>20</v>
      </c>
      <c r="E980" s="186" t="s">
        <v>20</v>
      </c>
      <c r="F980" s="132" t="s">
        <v>20</v>
      </c>
      <c r="G980" s="132" t="s">
        <v>20</v>
      </c>
      <c r="H980" s="132" t="s">
        <v>20</v>
      </c>
      <c r="I980" s="132" t="s">
        <v>20</v>
      </c>
      <c r="J980" s="133">
        <v>1.39</v>
      </c>
      <c r="K980" s="133">
        <v>0.36</v>
      </c>
      <c r="L980" s="133">
        <v>0.56999999999999995</v>
      </c>
      <c r="M980" s="134" t="str">
        <f t="shared" si="15"/>
        <v>P</v>
      </c>
      <c r="N980" s="171" t="s">
        <v>10681</v>
      </c>
      <c r="O980" s="146" t="s">
        <v>1506</v>
      </c>
      <c r="P980" s="146" t="s">
        <v>9409</v>
      </c>
      <c r="Q980" s="147" t="s">
        <v>10106</v>
      </c>
      <c r="R980" s="187">
        <v>4.0200000000000005</v>
      </c>
    </row>
    <row r="981" spans="1:18" x14ac:dyDescent="0.25">
      <c r="A981" s="135">
        <v>1020787</v>
      </c>
      <c r="B981" s="148" t="s">
        <v>7699</v>
      </c>
      <c r="C981" s="135">
        <v>6</v>
      </c>
      <c r="D981" s="135" t="s">
        <v>20</v>
      </c>
      <c r="E981" s="188" t="s">
        <v>20</v>
      </c>
      <c r="F981" s="135" t="s">
        <v>20</v>
      </c>
      <c r="G981" s="135" t="s">
        <v>20</v>
      </c>
      <c r="H981" s="135" t="s">
        <v>20</v>
      </c>
      <c r="I981" s="135" t="s">
        <v>20</v>
      </c>
      <c r="J981" s="136">
        <v>1.31</v>
      </c>
      <c r="K981" s="136">
        <v>0.77</v>
      </c>
      <c r="L981" s="136">
        <v>1.6</v>
      </c>
      <c r="M981" s="137" t="str">
        <f t="shared" si="15"/>
        <v>P</v>
      </c>
      <c r="N981" s="172" t="s">
        <v>10681</v>
      </c>
      <c r="O981" s="149" t="s">
        <v>1578</v>
      </c>
      <c r="P981" s="149" t="s">
        <v>10583</v>
      </c>
      <c r="Q981" s="150" t="s">
        <v>10106</v>
      </c>
      <c r="R981" s="189">
        <v>13.427272727272724</v>
      </c>
    </row>
    <row r="982" spans="1:18" x14ac:dyDescent="0.25">
      <c r="A982" s="132">
        <v>1020853</v>
      </c>
      <c r="B982" s="145" t="s">
        <v>9707</v>
      </c>
      <c r="C982" s="132">
        <v>6</v>
      </c>
      <c r="D982" s="132">
        <v>320</v>
      </c>
      <c r="E982" s="186">
        <v>40</v>
      </c>
      <c r="F982" s="132">
        <v>480</v>
      </c>
      <c r="G982" s="132" t="s">
        <v>20</v>
      </c>
      <c r="H982" s="132" t="s">
        <v>20</v>
      </c>
      <c r="I982" s="132" t="s">
        <v>20</v>
      </c>
      <c r="J982" s="133">
        <v>4.51</v>
      </c>
      <c r="K982" s="133">
        <v>3.7</v>
      </c>
      <c r="L982" s="133">
        <v>0.12</v>
      </c>
      <c r="M982" s="134" t="str">
        <f t="shared" si="15"/>
        <v>P</v>
      </c>
      <c r="N982" s="171" t="s">
        <v>10682</v>
      </c>
      <c r="O982" s="146" t="s">
        <v>1506</v>
      </c>
      <c r="P982" s="146" t="s">
        <v>9443</v>
      </c>
      <c r="Q982" s="147" t="s">
        <v>10519</v>
      </c>
      <c r="R982" s="187">
        <v>1.98</v>
      </c>
    </row>
    <row r="983" spans="1:18" x14ac:dyDescent="0.25">
      <c r="A983" s="135">
        <v>1020877</v>
      </c>
      <c r="B983" s="148" t="s">
        <v>9708</v>
      </c>
      <c r="C983" s="135">
        <v>1000</v>
      </c>
      <c r="D983" s="135" t="s">
        <v>20</v>
      </c>
      <c r="E983" s="188" t="s">
        <v>20</v>
      </c>
      <c r="F983" s="135" t="s">
        <v>20</v>
      </c>
      <c r="G983" s="135" t="s">
        <v>20</v>
      </c>
      <c r="H983" s="135" t="s">
        <v>20</v>
      </c>
      <c r="I983" s="135" t="s">
        <v>20</v>
      </c>
      <c r="J983" s="136">
        <v>1.4</v>
      </c>
      <c r="K983" s="136">
        <v>1.4</v>
      </c>
      <c r="L983" s="136">
        <v>0.43</v>
      </c>
      <c r="M983" s="137" t="str">
        <f t="shared" si="15"/>
        <v>P</v>
      </c>
      <c r="N983" s="172" t="s">
        <v>10682</v>
      </c>
      <c r="O983" s="149" t="s">
        <v>1506</v>
      </c>
      <c r="P983" s="149" t="s">
        <v>9526</v>
      </c>
      <c r="Q983" s="150" t="s">
        <v>10519</v>
      </c>
      <c r="R983" s="189">
        <v>40</v>
      </c>
    </row>
    <row r="984" spans="1:18" x14ac:dyDescent="0.25">
      <c r="A984" s="132">
        <v>1020894</v>
      </c>
      <c r="B984" s="145" t="s">
        <v>9709</v>
      </c>
      <c r="C984" s="132">
        <v>1000</v>
      </c>
      <c r="D984" s="132" t="s">
        <v>20</v>
      </c>
      <c r="E984" s="186" t="s">
        <v>20</v>
      </c>
      <c r="F984" s="132" t="s">
        <v>20</v>
      </c>
      <c r="G984" s="132" t="s">
        <v>20</v>
      </c>
      <c r="H984" s="132" t="s">
        <v>20</v>
      </c>
      <c r="I984" s="132" t="s">
        <v>20</v>
      </c>
      <c r="J984" s="133">
        <v>1.4</v>
      </c>
      <c r="K984" s="133">
        <v>1.4</v>
      </c>
      <c r="L984" s="133">
        <v>0.43</v>
      </c>
      <c r="M984" s="134" t="str">
        <f t="shared" si="15"/>
        <v>P</v>
      </c>
      <c r="N984" s="171" t="s">
        <v>10682</v>
      </c>
      <c r="O984" s="146" t="s">
        <v>1506</v>
      </c>
      <c r="P984" s="146" t="s">
        <v>9526</v>
      </c>
      <c r="Q984" s="147" t="s">
        <v>10519</v>
      </c>
      <c r="R984" s="187">
        <v>40</v>
      </c>
    </row>
    <row r="985" spans="1:18" x14ac:dyDescent="0.25">
      <c r="A985" s="135">
        <v>1020944</v>
      </c>
      <c r="B985" s="148" t="s">
        <v>9710</v>
      </c>
      <c r="C985" s="135">
        <v>1000</v>
      </c>
      <c r="D985" s="135" t="s">
        <v>20</v>
      </c>
      <c r="E985" s="188" t="s">
        <v>20</v>
      </c>
      <c r="F985" s="135" t="s">
        <v>20</v>
      </c>
      <c r="G985" s="135" t="s">
        <v>20</v>
      </c>
      <c r="H985" s="135" t="s">
        <v>20</v>
      </c>
      <c r="I985" s="135" t="s">
        <v>20</v>
      </c>
      <c r="J985" s="136">
        <v>1.4</v>
      </c>
      <c r="K985" s="136">
        <v>1.4</v>
      </c>
      <c r="L985" s="136">
        <v>0.43</v>
      </c>
      <c r="M985" s="137" t="str">
        <f t="shared" si="15"/>
        <v>P</v>
      </c>
      <c r="N985" s="172" t="s">
        <v>10682</v>
      </c>
      <c r="O985" s="149" t="s">
        <v>1506</v>
      </c>
      <c r="P985" s="149" t="s">
        <v>9526</v>
      </c>
      <c r="Q985" s="150" t="s">
        <v>10519</v>
      </c>
      <c r="R985" s="189">
        <v>40</v>
      </c>
    </row>
    <row r="986" spans="1:18" x14ac:dyDescent="0.25">
      <c r="A986" s="132">
        <v>1020945</v>
      </c>
      <c r="B986" s="145" t="s">
        <v>9711</v>
      </c>
      <c r="C986" s="132">
        <v>1000</v>
      </c>
      <c r="D986" s="132" t="s">
        <v>20</v>
      </c>
      <c r="E986" s="186" t="s">
        <v>20</v>
      </c>
      <c r="F986" s="132" t="s">
        <v>20</v>
      </c>
      <c r="G986" s="132" t="s">
        <v>20</v>
      </c>
      <c r="H986" s="132" t="s">
        <v>20</v>
      </c>
      <c r="I986" s="132" t="s">
        <v>20</v>
      </c>
      <c r="J986" s="133">
        <v>1.4</v>
      </c>
      <c r="K986" s="133">
        <v>1.4</v>
      </c>
      <c r="L986" s="133">
        <v>0.43</v>
      </c>
      <c r="M986" s="134" t="str">
        <f t="shared" si="15"/>
        <v>P</v>
      </c>
      <c r="N986" s="171" t="s">
        <v>10682</v>
      </c>
      <c r="O986" s="146" t="s">
        <v>1506</v>
      </c>
      <c r="P986" s="146" t="s">
        <v>9526</v>
      </c>
      <c r="Q986" s="147" t="s">
        <v>10519</v>
      </c>
      <c r="R986" s="187">
        <v>40</v>
      </c>
    </row>
    <row r="987" spans="1:18" x14ac:dyDescent="0.25">
      <c r="A987" s="135">
        <v>1020946</v>
      </c>
      <c r="B987" s="148" t="s">
        <v>2141</v>
      </c>
      <c r="C987" s="135">
        <v>1</v>
      </c>
      <c r="D987" s="135" t="s">
        <v>20</v>
      </c>
      <c r="E987" s="188" t="s">
        <v>20</v>
      </c>
      <c r="F987" s="135" t="s">
        <v>20</v>
      </c>
      <c r="G987" s="135" t="s">
        <v>20</v>
      </c>
      <c r="H987" s="135" t="s">
        <v>20</v>
      </c>
      <c r="I987" s="135" t="s">
        <v>20</v>
      </c>
      <c r="J987" s="136">
        <v>2.2999999999999998</v>
      </c>
      <c r="K987" s="136">
        <v>0.7</v>
      </c>
      <c r="L987" s="136">
        <v>2.2000000000000002</v>
      </c>
      <c r="M987" s="137" t="str">
        <f t="shared" si="15"/>
        <v>P</v>
      </c>
      <c r="N987" s="174" t="s">
        <v>10682</v>
      </c>
      <c r="O987" s="149" t="s">
        <v>1500</v>
      </c>
      <c r="P987" s="149" t="s">
        <v>9455</v>
      </c>
      <c r="Q987" s="150" t="s">
        <v>10519</v>
      </c>
      <c r="R987" s="189">
        <v>0.86</v>
      </c>
    </row>
    <row r="988" spans="1:18" x14ac:dyDescent="0.25">
      <c r="A988" s="132">
        <v>1020950</v>
      </c>
      <c r="B988" s="145" t="s">
        <v>9712</v>
      </c>
      <c r="C988" s="132">
        <v>1000</v>
      </c>
      <c r="D988" s="132" t="s">
        <v>20</v>
      </c>
      <c r="E988" s="186" t="s">
        <v>20</v>
      </c>
      <c r="F988" s="132" t="s">
        <v>20</v>
      </c>
      <c r="G988" s="132" t="s">
        <v>20</v>
      </c>
      <c r="H988" s="132" t="s">
        <v>20</v>
      </c>
      <c r="I988" s="132" t="s">
        <v>20</v>
      </c>
      <c r="J988" s="133">
        <v>1.4</v>
      </c>
      <c r="K988" s="133">
        <v>1.4</v>
      </c>
      <c r="L988" s="133">
        <v>0.43</v>
      </c>
      <c r="M988" s="134" t="str">
        <f t="shared" si="15"/>
        <v>P</v>
      </c>
      <c r="N988" s="173" t="s">
        <v>10682</v>
      </c>
      <c r="O988" s="146" t="s">
        <v>1506</v>
      </c>
      <c r="P988" s="146" t="s">
        <v>9526</v>
      </c>
      <c r="Q988" s="147" t="s">
        <v>10519</v>
      </c>
      <c r="R988" s="187">
        <v>40</v>
      </c>
    </row>
    <row r="989" spans="1:18" x14ac:dyDescent="0.25">
      <c r="A989" s="135">
        <v>1020960</v>
      </c>
      <c r="B989" s="148" t="s">
        <v>2142</v>
      </c>
      <c r="C989" s="135">
        <v>4</v>
      </c>
      <c r="D989" s="135">
        <v>48</v>
      </c>
      <c r="E989" s="188" t="s">
        <v>21</v>
      </c>
      <c r="F989" s="135">
        <v>60</v>
      </c>
      <c r="G989" s="135" t="s">
        <v>20</v>
      </c>
      <c r="H989" s="135">
        <v>6</v>
      </c>
      <c r="I989" s="135">
        <v>1</v>
      </c>
      <c r="J989" s="136">
        <v>3.3</v>
      </c>
      <c r="K989" s="136">
        <v>2.8</v>
      </c>
      <c r="L989" s="136">
        <v>2.5</v>
      </c>
      <c r="M989" s="137" t="str">
        <f t="shared" si="15"/>
        <v>P</v>
      </c>
      <c r="N989" s="174" t="s">
        <v>10681</v>
      </c>
      <c r="O989" s="149" t="s">
        <v>1506</v>
      </c>
      <c r="P989" s="149" t="s">
        <v>9451</v>
      </c>
      <c r="Q989" s="150" t="s">
        <v>10106</v>
      </c>
      <c r="R989" s="189">
        <v>20.92</v>
      </c>
    </row>
    <row r="990" spans="1:18" x14ac:dyDescent="0.25">
      <c r="A990" s="132">
        <v>1020968</v>
      </c>
      <c r="B990" s="145" t="s">
        <v>2143</v>
      </c>
      <c r="C990" s="132">
        <v>6</v>
      </c>
      <c r="D990" s="132">
        <v>92</v>
      </c>
      <c r="E990" s="186" t="s">
        <v>21</v>
      </c>
      <c r="F990" s="132">
        <v>260</v>
      </c>
      <c r="G990" s="132" t="s">
        <v>21</v>
      </c>
      <c r="H990" s="132" t="s">
        <v>21</v>
      </c>
      <c r="I990" s="132">
        <v>2</v>
      </c>
      <c r="J990" s="133">
        <v>3.57</v>
      </c>
      <c r="K990" s="133">
        <v>1.22</v>
      </c>
      <c r="L990" s="133">
        <v>1.4</v>
      </c>
      <c r="M990" s="134" t="str">
        <f t="shared" si="15"/>
        <v>P</v>
      </c>
      <c r="N990" s="173" t="s">
        <v>10681</v>
      </c>
      <c r="O990" s="146" t="s">
        <v>1506</v>
      </c>
      <c r="P990" s="146" t="s">
        <v>9451</v>
      </c>
      <c r="Q990" s="147" t="s">
        <v>10519</v>
      </c>
      <c r="R990" s="187">
        <v>10.68</v>
      </c>
    </row>
    <row r="991" spans="1:18" x14ac:dyDescent="0.25">
      <c r="A991" s="135">
        <v>1020970</v>
      </c>
      <c r="B991" s="148" t="s">
        <v>2144</v>
      </c>
      <c r="C991" s="135">
        <v>6</v>
      </c>
      <c r="D991" s="135">
        <v>413</v>
      </c>
      <c r="E991" s="188" t="s">
        <v>21</v>
      </c>
      <c r="F991" s="135">
        <v>225</v>
      </c>
      <c r="G991" s="135" t="s">
        <v>20</v>
      </c>
      <c r="H991" s="135">
        <v>20</v>
      </c>
      <c r="I991" s="135">
        <v>1</v>
      </c>
      <c r="J991" s="136">
        <v>0.85</v>
      </c>
      <c r="K991" s="136">
        <v>2.2000000000000002</v>
      </c>
      <c r="L991" s="136">
        <v>1.8</v>
      </c>
      <c r="M991" s="137" t="str">
        <f t="shared" si="15"/>
        <v>P</v>
      </c>
      <c r="N991" s="174" t="s">
        <v>10681</v>
      </c>
      <c r="O991" s="149" t="s">
        <v>1506</v>
      </c>
      <c r="P991" s="149" t="s">
        <v>9451</v>
      </c>
      <c r="Q991" s="150" t="s">
        <v>10519</v>
      </c>
      <c r="R991" s="189">
        <v>6.36</v>
      </c>
    </row>
    <row r="992" spans="1:18" x14ac:dyDescent="0.25">
      <c r="A992" s="132">
        <v>1020973</v>
      </c>
      <c r="B992" s="145" t="s">
        <v>2145</v>
      </c>
      <c r="C992" s="132">
        <v>6</v>
      </c>
      <c r="D992" s="132">
        <v>180</v>
      </c>
      <c r="E992" s="186" t="s">
        <v>21</v>
      </c>
      <c r="F992" s="132">
        <v>220</v>
      </c>
      <c r="G992" s="132">
        <v>9</v>
      </c>
      <c r="H992" s="132">
        <v>10</v>
      </c>
      <c r="I992" s="132">
        <v>2</v>
      </c>
      <c r="J992" s="133">
        <v>2.82</v>
      </c>
      <c r="K992" s="133">
        <v>1.99</v>
      </c>
      <c r="L992" s="133">
        <v>1.36</v>
      </c>
      <c r="M992" s="134" t="str">
        <f t="shared" si="15"/>
        <v>P</v>
      </c>
      <c r="N992" s="173" t="s">
        <v>10681</v>
      </c>
      <c r="O992" s="146" t="s">
        <v>1555</v>
      </c>
      <c r="P992" s="146" t="s">
        <v>9448</v>
      </c>
      <c r="Q992" s="147" t="s">
        <v>10519</v>
      </c>
      <c r="R992" s="187">
        <v>6.12</v>
      </c>
    </row>
    <row r="993" spans="1:18" x14ac:dyDescent="0.25">
      <c r="A993" s="135">
        <v>1020974</v>
      </c>
      <c r="B993" s="148" t="s">
        <v>2146</v>
      </c>
      <c r="C993" s="135">
        <v>6</v>
      </c>
      <c r="D993" s="135">
        <v>180</v>
      </c>
      <c r="E993" s="188" t="s">
        <v>21</v>
      </c>
      <c r="F993" s="135">
        <v>220</v>
      </c>
      <c r="G993" s="135">
        <v>18</v>
      </c>
      <c r="H993" s="135">
        <v>10</v>
      </c>
      <c r="I993" s="135">
        <v>2</v>
      </c>
      <c r="J993" s="136">
        <v>2.82</v>
      </c>
      <c r="K993" s="136">
        <v>1.99</v>
      </c>
      <c r="L993" s="136">
        <v>1.36</v>
      </c>
      <c r="M993" s="137" t="str">
        <f t="shared" si="15"/>
        <v>P</v>
      </c>
      <c r="N993" s="174" t="s">
        <v>10681</v>
      </c>
      <c r="O993" s="149" t="s">
        <v>1555</v>
      </c>
      <c r="P993" s="149" t="s">
        <v>9448</v>
      </c>
      <c r="Q993" s="150" t="s">
        <v>10519</v>
      </c>
      <c r="R993" s="189">
        <v>6</v>
      </c>
    </row>
    <row r="994" spans="1:18" x14ac:dyDescent="0.25">
      <c r="A994" s="132">
        <v>1020975</v>
      </c>
      <c r="B994" s="145" t="s">
        <v>2147</v>
      </c>
      <c r="C994" s="132">
        <v>6</v>
      </c>
      <c r="D994" s="132">
        <v>180</v>
      </c>
      <c r="E994" s="186" t="s">
        <v>21</v>
      </c>
      <c r="F994" s="132">
        <v>220</v>
      </c>
      <c r="G994" s="132">
        <v>18</v>
      </c>
      <c r="H994" s="132">
        <v>10</v>
      </c>
      <c r="I994" s="132">
        <v>2</v>
      </c>
      <c r="J994" s="133">
        <v>2.82</v>
      </c>
      <c r="K994" s="133">
        <v>1.99</v>
      </c>
      <c r="L994" s="133">
        <v>1.36</v>
      </c>
      <c r="M994" s="134" t="str">
        <f t="shared" si="15"/>
        <v>P</v>
      </c>
      <c r="N994" s="173" t="s">
        <v>10681</v>
      </c>
      <c r="O994" s="146" t="s">
        <v>1555</v>
      </c>
      <c r="P994" s="146" t="s">
        <v>9448</v>
      </c>
      <c r="Q994" s="147" t="s">
        <v>10519</v>
      </c>
      <c r="R994" s="187">
        <v>6.0600000000000005</v>
      </c>
    </row>
    <row r="995" spans="1:18" x14ac:dyDescent="0.25">
      <c r="A995" s="135">
        <v>1020976</v>
      </c>
      <c r="B995" s="148" t="s">
        <v>2148</v>
      </c>
      <c r="C995" s="135">
        <v>6</v>
      </c>
      <c r="D995" s="135">
        <v>180</v>
      </c>
      <c r="E995" s="188" t="s">
        <v>21</v>
      </c>
      <c r="F995" s="135">
        <v>220</v>
      </c>
      <c r="G995" s="135">
        <v>18</v>
      </c>
      <c r="H995" s="135">
        <v>10</v>
      </c>
      <c r="I995" s="135">
        <v>2</v>
      </c>
      <c r="J995" s="136">
        <v>2.82</v>
      </c>
      <c r="K995" s="136">
        <v>1.99</v>
      </c>
      <c r="L995" s="136">
        <v>1.36</v>
      </c>
      <c r="M995" s="137" t="str">
        <f t="shared" si="15"/>
        <v>P</v>
      </c>
      <c r="N995" s="174" t="s">
        <v>10681</v>
      </c>
      <c r="O995" s="149" t="s">
        <v>1555</v>
      </c>
      <c r="P995" s="149" t="s">
        <v>9448</v>
      </c>
      <c r="Q995" s="150" t="s">
        <v>10519</v>
      </c>
      <c r="R995" s="189">
        <v>6.12</v>
      </c>
    </row>
    <row r="996" spans="1:18" x14ac:dyDescent="0.25">
      <c r="A996" s="132">
        <v>1020978</v>
      </c>
      <c r="B996" s="145" t="s">
        <v>2149</v>
      </c>
      <c r="C996" s="132">
        <v>6</v>
      </c>
      <c r="D996" s="132">
        <v>180</v>
      </c>
      <c r="E996" s="186" t="s">
        <v>21</v>
      </c>
      <c r="F996" s="132">
        <v>220</v>
      </c>
      <c r="G996" s="132">
        <v>18</v>
      </c>
      <c r="H996" s="132">
        <v>10</v>
      </c>
      <c r="I996" s="132">
        <v>2</v>
      </c>
      <c r="J996" s="133">
        <v>2.82</v>
      </c>
      <c r="K996" s="133">
        <v>1.99</v>
      </c>
      <c r="L996" s="133">
        <v>1.36</v>
      </c>
      <c r="M996" s="134" t="str">
        <f t="shared" si="15"/>
        <v>P</v>
      </c>
      <c r="N996" s="173" t="s">
        <v>10681</v>
      </c>
      <c r="O996" s="146" t="s">
        <v>1555</v>
      </c>
      <c r="P996" s="146" t="s">
        <v>9448</v>
      </c>
      <c r="Q996" s="147" t="s">
        <v>10519</v>
      </c>
      <c r="R996" s="187">
        <v>6.12</v>
      </c>
    </row>
    <row r="997" spans="1:18" x14ac:dyDescent="0.25">
      <c r="A997" s="135">
        <v>1020979</v>
      </c>
      <c r="B997" s="148" t="s">
        <v>2150</v>
      </c>
      <c r="C997" s="135">
        <v>6</v>
      </c>
      <c r="D997" s="135">
        <v>160</v>
      </c>
      <c r="E997" s="188" t="s">
        <v>21</v>
      </c>
      <c r="F997" s="135">
        <v>220</v>
      </c>
      <c r="G997" s="135" t="s">
        <v>20</v>
      </c>
      <c r="H997" s="135">
        <v>10</v>
      </c>
      <c r="I997" s="135">
        <v>2</v>
      </c>
      <c r="J997" s="136">
        <v>2.86</v>
      </c>
      <c r="K997" s="136">
        <v>1.88</v>
      </c>
      <c r="L997" s="136">
        <v>1.33</v>
      </c>
      <c r="M997" s="137" t="str">
        <f t="shared" si="15"/>
        <v>P</v>
      </c>
      <c r="N997" s="174" t="s">
        <v>10681</v>
      </c>
      <c r="O997" s="149" t="s">
        <v>1506</v>
      </c>
      <c r="P997" s="149" t="s">
        <v>9435</v>
      </c>
      <c r="Q997" s="150" t="s">
        <v>10519</v>
      </c>
      <c r="R997" s="189">
        <v>7.5</v>
      </c>
    </row>
    <row r="998" spans="1:18" x14ac:dyDescent="0.25">
      <c r="A998" s="132">
        <v>1021002</v>
      </c>
      <c r="B998" s="145" t="s">
        <v>2151</v>
      </c>
      <c r="C998" s="132">
        <v>6</v>
      </c>
      <c r="D998" s="132">
        <v>105</v>
      </c>
      <c r="E998" s="186" t="s">
        <v>21</v>
      </c>
      <c r="F998" s="132">
        <v>120</v>
      </c>
      <c r="G998" s="132" t="s">
        <v>20</v>
      </c>
      <c r="H998" s="132">
        <v>6</v>
      </c>
      <c r="I998" s="132">
        <v>1</v>
      </c>
      <c r="J998" s="133">
        <v>3.36</v>
      </c>
      <c r="K998" s="133">
        <v>2.15</v>
      </c>
      <c r="L998" s="133">
        <v>1.7</v>
      </c>
      <c r="M998" s="134" t="str">
        <f t="shared" si="15"/>
        <v>P</v>
      </c>
      <c r="N998" s="173" t="s">
        <v>10681</v>
      </c>
      <c r="O998" s="146" t="s">
        <v>1555</v>
      </c>
      <c r="P998" s="146" t="s">
        <v>9449</v>
      </c>
      <c r="Q998" s="147" t="s">
        <v>10519</v>
      </c>
      <c r="R998" s="187">
        <v>13.080000000000002</v>
      </c>
    </row>
    <row r="999" spans="1:18" x14ac:dyDescent="0.25">
      <c r="A999" s="135">
        <v>1021003</v>
      </c>
      <c r="B999" s="148" t="s">
        <v>2152</v>
      </c>
      <c r="C999" s="135">
        <v>6</v>
      </c>
      <c r="D999" s="135">
        <v>105</v>
      </c>
      <c r="E999" s="188" t="s">
        <v>21</v>
      </c>
      <c r="F999" s="135">
        <v>135</v>
      </c>
      <c r="G999" s="135" t="s">
        <v>20</v>
      </c>
      <c r="H999" s="135">
        <v>6</v>
      </c>
      <c r="I999" s="135">
        <v>1</v>
      </c>
      <c r="J999" s="136">
        <v>3.36</v>
      </c>
      <c r="K999" s="136">
        <v>2.15</v>
      </c>
      <c r="L999" s="136">
        <v>1.7</v>
      </c>
      <c r="M999" s="137" t="str">
        <f t="shared" si="15"/>
        <v>P</v>
      </c>
      <c r="N999" s="174" t="s">
        <v>10681</v>
      </c>
      <c r="O999" s="149" t="s">
        <v>1555</v>
      </c>
      <c r="P999" s="149" t="s">
        <v>9449</v>
      </c>
      <c r="Q999" s="150" t="s">
        <v>10519</v>
      </c>
      <c r="R999" s="189">
        <v>12.36</v>
      </c>
    </row>
    <row r="1000" spans="1:18" x14ac:dyDescent="0.25">
      <c r="A1000" s="132">
        <v>1021004</v>
      </c>
      <c r="B1000" s="145" t="s">
        <v>2153</v>
      </c>
      <c r="C1000" s="132">
        <v>6</v>
      </c>
      <c r="D1000" s="132">
        <v>105</v>
      </c>
      <c r="E1000" s="186" t="s">
        <v>21</v>
      </c>
      <c r="F1000" s="132">
        <v>135</v>
      </c>
      <c r="G1000" s="132" t="s">
        <v>20</v>
      </c>
      <c r="H1000" s="132">
        <v>6</v>
      </c>
      <c r="I1000" s="132">
        <v>1</v>
      </c>
      <c r="J1000" s="133">
        <v>3.36</v>
      </c>
      <c r="K1000" s="133">
        <v>2.15</v>
      </c>
      <c r="L1000" s="133">
        <v>1.7</v>
      </c>
      <c r="M1000" s="134" t="str">
        <f t="shared" si="15"/>
        <v>P</v>
      </c>
      <c r="N1000" s="173" t="s">
        <v>10681</v>
      </c>
      <c r="O1000" s="146" t="s">
        <v>1555</v>
      </c>
      <c r="P1000" s="146" t="s">
        <v>9449</v>
      </c>
      <c r="Q1000" s="147" t="s">
        <v>10519</v>
      </c>
      <c r="R1000" s="187">
        <v>11.94</v>
      </c>
    </row>
    <row r="1001" spans="1:18" x14ac:dyDescent="0.25">
      <c r="A1001" s="135">
        <v>1021005</v>
      </c>
      <c r="B1001" s="148" t="s">
        <v>2154</v>
      </c>
      <c r="C1001" s="135">
        <v>6</v>
      </c>
      <c r="D1001" s="135">
        <v>105</v>
      </c>
      <c r="E1001" s="188" t="s">
        <v>21</v>
      </c>
      <c r="F1001" s="135">
        <v>120</v>
      </c>
      <c r="G1001" s="135" t="s">
        <v>20</v>
      </c>
      <c r="H1001" s="135">
        <v>5</v>
      </c>
      <c r="I1001" s="135">
        <v>1</v>
      </c>
      <c r="J1001" s="136">
        <v>3.36</v>
      </c>
      <c r="K1001" s="136">
        <v>2.15</v>
      </c>
      <c r="L1001" s="136">
        <v>1.7</v>
      </c>
      <c r="M1001" s="137" t="str">
        <f t="shared" si="15"/>
        <v>P</v>
      </c>
      <c r="N1001" s="174" t="s">
        <v>10681</v>
      </c>
      <c r="O1001" s="149" t="s">
        <v>1555</v>
      </c>
      <c r="P1001" s="149" t="s">
        <v>9449</v>
      </c>
      <c r="Q1001" s="150" t="s">
        <v>10519</v>
      </c>
      <c r="R1001" s="189">
        <v>11.64</v>
      </c>
    </row>
    <row r="1002" spans="1:18" x14ac:dyDescent="0.25">
      <c r="A1002" s="132">
        <v>1021006</v>
      </c>
      <c r="B1002" s="145" t="s">
        <v>2155</v>
      </c>
      <c r="C1002" s="132">
        <v>6</v>
      </c>
      <c r="D1002" s="132">
        <v>105</v>
      </c>
      <c r="E1002" s="186" t="s">
        <v>21</v>
      </c>
      <c r="F1002" s="132">
        <v>135</v>
      </c>
      <c r="G1002" s="132" t="s">
        <v>20</v>
      </c>
      <c r="H1002" s="132">
        <v>6</v>
      </c>
      <c r="I1002" s="132">
        <v>1</v>
      </c>
      <c r="J1002" s="133">
        <v>3.36</v>
      </c>
      <c r="K1002" s="133">
        <v>2.15</v>
      </c>
      <c r="L1002" s="133">
        <v>1.7</v>
      </c>
      <c r="M1002" s="134" t="str">
        <f t="shared" si="15"/>
        <v>P</v>
      </c>
      <c r="N1002" s="173" t="s">
        <v>10681</v>
      </c>
      <c r="O1002" s="146" t="s">
        <v>1555</v>
      </c>
      <c r="P1002" s="146" t="s">
        <v>9449</v>
      </c>
      <c r="Q1002" s="147" t="s">
        <v>10519</v>
      </c>
      <c r="R1002" s="187">
        <v>12.18</v>
      </c>
    </row>
    <row r="1003" spans="1:18" x14ac:dyDescent="0.25">
      <c r="A1003" s="135">
        <v>1021007</v>
      </c>
      <c r="B1003" s="148" t="s">
        <v>2156</v>
      </c>
      <c r="C1003" s="135">
        <v>6</v>
      </c>
      <c r="D1003" s="135">
        <v>105</v>
      </c>
      <c r="E1003" s="188" t="s">
        <v>21</v>
      </c>
      <c r="F1003" s="135">
        <v>120</v>
      </c>
      <c r="G1003" s="135" t="s">
        <v>20</v>
      </c>
      <c r="H1003" s="135">
        <v>5</v>
      </c>
      <c r="I1003" s="135">
        <v>1</v>
      </c>
      <c r="J1003" s="136">
        <v>3.38</v>
      </c>
      <c r="K1003" s="136">
        <v>2.14</v>
      </c>
      <c r="L1003" s="136">
        <v>1.63</v>
      </c>
      <c r="M1003" s="137" t="str">
        <f t="shared" si="15"/>
        <v>P</v>
      </c>
      <c r="N1003" s="174" t="s">
        <v>10681</v>
      </c>
      <c r="O1003" s="149" t="s">
        <v>1506</v>
      </c>
      <c r="P1003" s="149" t="s">
        <v>9435</v>
      </c>
      <c r="Q1003" s="150" t="s">
        <v>10519</v>
      </c>
      <c r="R1003" s="189">
        <v>14.34</v>
      </c>
    </row>
    <row r="1004" spans="1:18" x14ac:dyDescent="0.25">
      <c r="A1004" s="132">
        <v>1021009</v>
      </c>
      <c r="B1004" s="145" t="s">
        <v>2157</v>
      </c>
      <c r="C1004" s="132">
        <v>6</v>
      </c>
      <c r="D1004" s="132">
        <v>105</v>
      </c>
      <c r="E1004" s="186" t="s">
        <v>21</v>
      </c>
      <c r="F1004" s="132">
        <v>135</v>
      </c>
      <c r="G1004" s="132" t="s">
        <v>20</v>
      </c>
      <c r="H1004" s="132">
        <v>6</v>
      </c>
      <c r="I1004" s="132">
        <v>1</v>
      </c>
      <c r="J1004" s="133">
        <v>3.36</v>
      </c>
      <c r="K1004" s="133">
        <v>2.15</v>
      </c>
      <c r="L1004" s="133">
        <v>1.7</v>
      </c>
      <c r="M1004" s="134" t="str">
        <f t="shared" si="15"/>
        <v>P</v>
      </c>
      <c r="N1004" s="173" t="s">
        <v>10681</v>
      </c>
      <c r="O1004" s="146" t="s">
        <v>1555</v>
      </c>
      <c r="P1004" s="146" t="s">
        <v>9449</v>
      </c>
      <c r="Q1004" s="147" t="s">
        <v>10519</v>
      </c>
      <c r="R1004" s="187">
        <v>12.600000000000001</v>
      </c>
    </row>
    <row r="1005" spans="1:18" x14ac:dyDescent="0.25">
      <c r="A1005" s="135">
        <v>1021011</v>
      </c>
      <c r="B1005" s="148" t="s">
        <v>2158</v>
      </c>
      <c r="C1005" s="135">
        <v>6</v>
      </c>
      <c r="D1005" s="135">
        <v>55</v>
      </c>
      <c r="E1005" s="188" t="s">
        <v>21</v>
      </c>
      <c r="F1005" s="135">
        <v>66</v>
      </c>
      <c r="G1005" s="135" t="s">
        <v>20</v>
      </c>
      <c r="H1005" s="135">
        <v>5</v>
      </c>
      <c r="I1005" s="135">
        <v>1</v>
      </c>
      <c r="J1005" s="136">
        <v>3.5</v>
      </c>
      <c r="K1005" s="136">
        <v>2.63</v>
      </c>
      <c r="L1005" s="136">
        <v>2.4</v>
      </c>
      <c r="M1005" s="137" t="str">
        <f t="shared" si="15"/>
        <v>P</v>
      </c>
      <c r="N1005" s="174" t="s">
        <v>10681</v>
      </c>
      <c r="O1005" s="149" t="s">
        <v>1555</v>
      </c>
      <c r="P1005" s="149" t="s">
        <v>9448</v>
      </c>
      <c r="Q1005" s="150" t="s">
        <v>10519</v>
      </c>
      <c r="R1005" s="189">
        <v>20.16</v>
      </c>
    </row>
    <row r="1006" spans="1:18" x14ac:dyDescent="0.25">
      <c r="A1006" s="132">
        <v>1021012</v>
      </c>
      <c r="B1006" s="145" t="s">
        <v>2159</v>
      </c>
      <c r="C1006" s="132">
        <v>6</v>
      </c>
      <c r="D1006" s="132">
        <v>55</v>
      </c>
      <c r="E1006" s="186" t="s">
        <v>21</v>
      </c>
      <c r="F1006" s="132">
        <v>72</v>
      </c>
      <c r="G1006" s="132" t="s">
        <v>20</v>
      </c>
      <c r="H1006" s="132">
        <v>5</v>
      </c>
      <c r="I1006" s="132">
        <v>1</v>
      </c>
      <c r="J1006" s="133">
        <v>3.5</v>
      </c>
      <c r="K1006" s="133">
        <v>2.63</v>
      </c>
      <c r="L1006" s="133">
        <v>2.4</v>
      </c>
      <c r="M1006" s="134" t="str">
        <f t="shared" si="15"/>
        <v>P</v>
      </c>
      <c r="N1006" s="173" t="s">
        <v>10681</v>
      </c>
      <c r="O1006" s="146" t="s">
        <v>1555</v>
      </c>
      <c r="P1006" s="146" t="s">
        <v>9448</v>
      </c>
      <c r="Q1006" s="147" t="s">
        <v>10519</v>
      </c>
      <c r="R1006" s="187">
        <v>21.06</v>
      </c>
    </row>
    <row r="1007" spans="1:18" x14ac:dyDescent="0.25">
      <c r="A1007" s="135">
        <v>1021013</v>
      </c>
      <c r="B1007" s="148" t="s">
        <v>2160</v>
      </c>
      <c r="C1007" s="135">
        <v>6</v>
      </c>
      <c r="D1007" s="135">
        <v>55</v>
      </c>
      <c r="E1007" s="188" t="s">
        <v>21</v>
      </c>
      <c r="F1007" s="135">
        <v>72</v>
      </c>
      <c r="G1007" s="135" t="s">
        <v>20</v>
      </c>
      <c r="H1007" s="135">
        <v>5</v>
      </c>
      <c r="I1007" s="135">
        <v>1</v>
      </c>
      <c r="J1007" s="136">
        <v>3.5</v>
      </c>
      <c r="K1007" s="136">
        <v>2.63</v>
      </c>
      <c r="L1007" s="136">
        <v>2.4</v>
      </c>
      <c r="M1007" s="137" t="str">
        <f t="shared" si="15"/>
        <v>P</v>
      </c>
      <c r="N1007" s="174" t="s">
        <v>10681</v>
      </c>
      <c r="O1007" s="149" t="s">
        <v>1555</v>
      </c>
      <c r="P1007" s="149" t="s">
        <v>9448</v>
      </c>
      <c r="Q1007" s="150" t="s">
        <v>10519</v>
      </c>
      <c r="R1007" s="189">
        <v>20.94</v>
      </c>
    </row>
    <row r="1008" spans="1:18" x14ac:dyDescent="0.25">
      <c r="A1008" s="132">
        <v>1021014</v>
      </c>
      <c r="B1008" s="145" t="s">
        <v>2161</v>
      </c>
      <c r="C1008" s="132">
        <v>6</v>
      </c>
      <c r="D1008" s="132">
        <v>55</v>
      </c>
      <c r="E1008" s="186" t="s">
        <v>21</v>
      </c>
      <c r="F1008" s="132">
        <v>72</v>
      </c>
      <c r="G1008" s="132" t="s">
        <v>20</v>
      </c>
      <c r="H1008" s="132">
        <v>5</v>
      </c>
      <c r="I1008" s="132">
        <v>1</v>
      </c>
      <c r="J1008" s="133">
        <v>3.5</v>
      </c>
      <c r="K1008" s="133">
        <v>2.63</v>
      </c>
      <c r="L1008" s="133">
        <v>2.4</v>
      </c>
      <c r="M1008" s="134" t="str">
        <f t="shared" si="15"/>
        <v>P</v>
      </c>
      <c r="N1008" s="173" t="s">
        <v>10681</v>
      </c>
      <c r="O1008" s="146" t="s">
        <v>1555</v>
      </c>
      <c r="P1008" s="146" t="s">
        <v>9448</v>
      </c>
      <c r="Q1008" s="147" t="s">
        <v>10519</v>
      </c>
      <c r="R1008" s="187">
        <v>19.5</v>
      </c>
    </row>
    <row r="1009" spans="1:18" x14ac:dyDescent="0.25">
      <c r="A1009" s="135">
        <v>1021015</v>
      </c>
      <c r="B1009" s="148" t="s">
        <v>2162</v>
      </c>
      <c r="C1009" s="135">
        <v>6</v>
      </c>
      <c r="D1009" s="135">
        <v>44</v>
      </c>
      <c r="E1009" s="188" t="s">
        <v>21</v>
      </c>
      <c r="F1009" s="135">
        <v>66</v>
      </c>
      <c r="G1009" s="135" t="s">
        <v>20</v>
      </c>
      <c r="H1009" s="135">
        <v>5</v>
      </c>
      <c r="I1009" s="135">
        <v>1</v>
      </c>
      <c r="J1009" s="136">
        <v>3.55</v>
      </c>
      <c r="K1009" s="136">
        <v>2.75</v>
      </c>
      <c r="L1009" s="136">
        <v>2.5099999999999998</v>
      </c>
      <c r="M1009" s="137" t="str">
        <f t="shared" si="15"/>
        <v>P</v>
      </c>
      <c r="N1009" s="174" t="s">
        <v>10681</v>
      </c>
      <c r="O1009" s="149" t="s">
        <v>1506</v>
      </c>
      <c r="P1009" s="149" t="s">
        <v>9451</v>
      </c>
      <c r="Q1009" s="150" t="s">
        <v>10519</v>
      </c>
      <c r="R1009" s="189">
        <v>21.54</v>
      </c>
    </row>
    <row r="1010" spans="1:18" x14ac:dyDescent="0.25">
      <c r="A1010" s="132">
        <v>1021016</v>
      </c>
      <c r="B1010" s="145" t="s">
        <v>2163</v>
      </c>
      <c r="C1010" s="132">
        <v>6</v>
      </c>
      <c r="D1010" s="132">
        <v>55</v>
      </c>
      <c r="E1010" s="186" t="s">
        <v>21</v>
      </c>
      <c r="F1010" s="132">
        <v>72</v>
      </c>
      <c r="G1010" s="132" t="s">
        <v>20</v>
      </c>
      <c r="H1010" s="132">
        <v>5</v>
      </c>
      <c r="I1010" s="132">
        <v>1</v>
      </c>
      <c r="J1010" s="133">
        <v>3.5</v>
      </c>
      <c r="K1010" s="133">
        <v>2.63</v>
      </c>
      <c r="L1010" s="133">
        <v>2.4</v>
      </c>
      <c r="M1010" s="134" t="str">
        <f t="shared" si="15"/>
        <v>P</v>
      </c>
      <c r="N1010" s="173" t="s">
        <v>10681</v>
      </c>
      <c r="O1010" s="146" t="s">
        <v>1555</v>
      </c>
      <c r="P1010" s="146" t="s">
        <v>9448</v>
      </c>
      <c r="Q1010" s="147" t="s">
        <v>10519</v>
      </c>
      <c r="R1010" s="187">
        <v>19.62</v>
      </c>
    </row>
    <row r="1011" spans="1:18" x14ac:dyDescent="0.25">
      <c r="A1011" s="135">
        <v>1021018</v>
      </c>
      <c r="B1011" s="148" t="s">
        <v>2164</v>
      </c>
      <c r="C1011" s="135">
        <v>6</v>
      </c>
      <c r="D1011" s="135">
        <v>55</v>
      </c>
      <c r="E1011" s="188" t="s">
        <v>21</v>
      </c>
      <c r="F1011" s="135">
        <v>66</v>
      </c>
      <c r="G1011" s="135" t="s">
        <v>20</v>
      </c>
      <c r="H1011" s="135">
        <v>5</v>
      </c>
      <c r="I1011" s="135">
        <v>1</v>
      </c>
      <c r="J1011" s="136">
        <v>3.55</v>
      </c>
      <c r="K1011" s="136">
        <v>2.75</v>
      </c>
      <c r="L1011" s="136">
        <v>2.5099999999999998</v>
      </c>
      <c r="M1011" s="137" t="str">
        <f t="shared" si="15"/>
        <v>P</v>
      </c>
      <c r="N1011" s="174" t="s">
        <v>10681</v>
      </c>
      <c r="O1011" s="149" t="s">
        <v>1506</v>
      </c>
      <c r="P1011" s="149" t="s">
        <v>9451</v>
      </c>
      <c r="Q1011" s="150" t="s">
        <v>10519</v>
      </c>
      <c r="R1011" s="189">
        <v>20.64</v>
      </c>
    </row>
    <row r="1012" spans="1:18" x14ac:dyDescent="0.25">
      <c r="A1012" s="132">
        <v>1021019</v>
      </c>
      <c r="B1012" s="145" t="s">
        <v>2165</v>
      </c>
      <c r="C1012" s="132">
        <v>6</v>
      </c>
      <c r="D1012" s="132">
        <v>55</v>
      </c>
      <c r="E1012" s="186" t="s">
        <v>21</v>
      </c>
      <c r="F1012" s="132">
        <v>72</v>
      </c>
      <c r="G1012" s="132" t="s">
        <v>20</v>
      </c>
      <c r="H1012" s="132">
        <v>5</v>
      </c>
      <c r="I1012" s="132">
        <v>1</v>
      </c>
      <c r="J1012" s="133">
        <v>3.5</v>
      </c>
      <c r="K1012" s="133">
        <v>2.63</v>
      </c>
      <c r="L1012" s="133">
        <v>2.4</v>
      </c>
      <c r="M1012" s="134" t="str">
        <f t="shared" si="15"/>
        <v>P</v>
      </c>
      <c r="N1012" s="173" t="s">
        <v>10681</v>
      </c>
      <c r="O1012" s="146" t="s">
        <v>1555</v>
      </c>
      <c r="P1012" s="146" t="s">
        <v>9448</v>
      </c>
      <c r="Q1012" s="147" t="s">
        <v>10519</v>
      </c>
      <c r="R1012" s="187">
        <v>19.68</v>
      </c>
    </row>
    <row r="1013" spans="1:18" x14ac:dyDescent="0.25">
      <c r="A1013" s="135">
        <v>1021025</v>
      </c>
      <c r="B1013" s="148" t="s">
        <v>2166</v>
      </c>
      <c r="C1013" s="135">
        <v>6</v>
      </c>
      <c r="D1013" s="135">
        <v>32</v>
      </c>
      <c r="E1013" s="188" t="s">
        <v>21</v>
      </c>
      <c r="F1013" s="135">
        <v>40</v>
      </c>
      <c r="G1013" s="135" t="s">
        <v>21</v>
      </c>
      <c r="H1013" s="135" t="s">
        <v>21</v>
      </c>
      <c r="I1013" s="135" t="s">
        <v>21</v>
      </c>
      <c r="J1013" s="136">
        <v>4.3</v>
      </c>
      <c r="K1013" s="136">
        <v>3.12</v>
      </c>
      <c r="L1013" s="136">
        <v>2.7</v>
      </c>
      <c r="M1013" s="137" t="str">
        <f t="shared" si="15"/>
        <v>P</v>
      </c>
      <c r="N1013" s="174" t="s">
        <v>10681</v>
      </c>
      <c r="O1013" s="149" t="s">
        <v>1555</v>
      </c>
      <c r="P1013" s="149" t="s">
        <v>9448</v>
      </c>
      <c r="Q1013" s="150" t="s">
        <v>10519</v>
      </c>
      <c r="R1013" s="189">
        <v>27.240000000000002</v>
      </c>
    </row>
    <row r="1014" spans="1:18" x14ac:dyDescent="0.25">
      <c r="A1014" s="132">
        <v>1021027</v>
      </c>
      <c r="B1014" s="145" t="s">
        <v>2167</v>
      </c>
      <c r="C1014" s="132">
        <v>6</v>
      </c>
      <c r="D1014" s="132">
        <v>32</v>
      </c>
      <c r="E1014" s="186" t="s">
        <v>21</v>
      </c>
      <c r="F1014" s="132">
        <v>40</v>
      </c>
      <c r="G1014" s="132" t="s">
        <v>21</v>
      </c>
      <c r="H1014" s="132" t="s">
        <v>21</v>
      </c>
      <c r="I1014" s="132" t="s">
        <v>21</v>
      </c>
      <c r="J1014" s="133">
        <v>4.3</v>
      </c>
      <c r="K1014" s="133">
        <v>3.12</v>
      </c>
      <c r="L1014" s="133">
        <v>2.7</v>
      </c>
      <c r="M1014" s="134" t="str">
        <f t="shared" si="15"/>
        <v>P</v>
      </c>
      <c r="N1014" s="173" t="s">
        <v>10681</v>
      </c>
      <c r="O1014" s="146" t="s">
        <v>1555</v>
      </c>
      <c r="P1014" s="146" t="s">
        <v>9448</v>
      </c>
      <c r="Q1014" s="147" t="s">
        <v>10519</v>
      </c>
      <c r="R1014" s="187">
        <v>30.96</v>
      </c>
    </row>
    <row r="1015" spans="1:18" x14ac:dyDescent="0.25">
      <c r="A1015" s="135">
        <v>1021028</v>
      </c>
      <c r="B1015" s="148" t="s">
        <v>2168</v>
      </c>
      <c r="C1015" s="135">
        <v>6</v>
      </c>
      <c r="D1015" s="135">
        <v>32</v>
      </c>
      <c r="E1015" s="188" t="s">
        <v>21</v>
      </c>
      <c r="F1015" s="135">
        <v>40</v>
      </c>
      <c r="G1015" s="135" t="s">
        <v>21</v>
      </c>
      <c r="H1015" s="135" t="s">
        <v>21</v>
      </c>
      <c r="I1015" s="135" t="s">
        <v>21</v>
      </c>
      <c r="J1015" s="136">
        <v>4.3</v>
      </c>
      <c r="K1015" s="136">
        <v>3.12</v>
      </c>
      <c r="L1015" s="136">
        <v>2.7</v>
      </c>
      <c r="M1015" s="137" t="str">
        <f t="shared" si="15"/>
        <v>P</v>
      </c>
      <c r="N1015" s="174" t="s">
        <v>10681</v>
      </c>
      <c r="O1015" s="149" t="s">
        <v>1555</v>
      </c>
      <c r="P1015" s="149" t="s">
        <v>9448</v>
      </c>
      <c r="Q1015" s="150" t="s">
        <v>10519</v>
      </c>
      <c r="R1015" s="189">
        <v>28.92</v>
      </c>
    </row>
    <row r="1016" spans="1:18" x14ac:dyDescent="0.25">
      <c r="A1016" s="132">
        <v>1021036</v>
      </c>
      <c r="B1016" s="145" t="s">
        <v>2169</v>
      </c>
      <c r="C1016" s="132">
        <v>6</v>
      </c>
      <c r="D1016" s="132">
        <v>238</v>
      </c>
      <c r="E1016" s="186" t="s">
        <v>21</v>
      </c>
      <c r="F1016" s="132">
        <v>272</v>
      </c>
      <c r="G1016" s="132" t="s">
        <v>20</v>
      </c>
      <c r="H1016" s="132">
        <v>13</v>
      </c>
      <c r="I1016" s="132">
        <v>1</v>
      </c>
      <c r="J1016" s="133">
        <v>2.19</v>
      </c>
      <c r="K1016" s="133">
        <v>1.55</v>
      </c>
      <c r="L1016" s="133">
        <v>1.58</v>
      </c>
      <c r="M1016" s="134" t="str">
        <f t="shared" si="15"/>
        <v>P</v>
      </c>
      <c r="N1016" s="173" t="s">
        <v>10681</v>
      </c>
      <c r="O1016" s="146" t="s">
        <v>1506</v>
      </c>
      <c r="P1016" s="146" t="s">
        <v>9450</v>
      </c>
      <c r="Q1016" s="147" t="s">
        <v>10519</v>
      </c>
      <c r="R1016" s="187">
        <v>11.16</v>
      </c>
    </row>
    <row r="1017" spans="1:18" x14ac:dyDescent="0.25">
      <c r="A1017" s="135">
        <v>1021037</v>
      </c>
      <c r="B1017" s="148" t="s">
        <v>2170</v>
      </c>
      <c r="C1017" s="135">
        <v>6</v>
      </c>
      <c r="D1017" s="135">
        <v>238</v>
      </c>
      <c r="E1017" s="188" t="s">
        <v>21</v>
      </c>
      <c r="F1017" s="135">
        <v>272</v>
      </c>
      <c r="G1017" s="135" t="s">
        <v>20</v>
      </c>
      <c r="H1017" s="135">
        <v>13</v>
      </c>
      <c r="I1017" s="135">
        <v>1</v>
      </c>
      <c r="J1017" s="136">
        <v>2.19</v>
      </c>
      <c r="K1017" s="136">
        <v>1.55</v>
      </c>
      <c r="L1017" s="136">
        <v>1.58</v>
      </c>
      <c r="M1017" s="137" t="str">
        <f t="shared" si="15"/>
        <v>P</v>
      </c>
      <c r="N1017" s="174" t="s">
        <v>10681</v>
      </c>
      <c r="O1017" s="149" t="s">
        <v>1506</v>
      </c>
      <c r="P1017" s="149" t="s">
        <v>9450</v>
      </c>
      <c r="Q1017" s="150" t="s">
        <v>10519</v>
      </c>
      <c r="R1017" s="189">
        <v>11.399999999999999</v>
      </c>
    </row>
    <row r="1018" spans="1:18" x14ac:dyDescent="0.25">
      <c r="A1018" s="132">
        <v>1021041</v>
      </c>
      <c r="B1018" s="145" t="s">
        <v>2171</v>
      </c>
      <c r="C1018" s="132">
        <v>4</v>
      </c>
      <c r="D1018" s="132">
        <v>36</v>
      </c>
      <c r="E1018" s="186" t="s">
        <v>21</v>
      </c>
      <c r="F1018" s="132">
        <v>42</v>
      </c>
      <c r="G1018" s="132" t="s">
        <v>21</v>
      </c>
      <c r="H1018" s="132" t="s">
        <v>21</v>
      </c>
      <c r="I1018" s="132" t="s">
        <v>21</v>
      </c>
      <c r="J1018" s="133">
        <v>4.3499999999999996</v>
      </c>
      <c r="K1018" s="133">
        <v>3.05</v>
      </c>
      <c r="L1018" s="133">
        <v>1.94</v>
      </c>
      <c r="M1018" s="134" t="str">
        <f t="shared" si="15"/>
        <v>P</v>
      </c>
      <c r="N1018" s="173" t="s">
        <v>10681</v>
      </c>
      <c r="O1018" s="146" t="s">
        <v>1506</v>
      </c>
      <c r="P1018" s="146" t="s">
        <v>9451</v>
      </c>
      <c r="Q1018" s="147" t="s">
        <v>10106</v>
      </c>
      <c r="R1018" s="187">
        <v>18.399999999999999</v>
      </c>
    </row>
    <row r="1019" spans="1:18" x14ac:dyDescent="0.25">
      <c r="A1019" s="135">
        <v>1021042</v>
      </c>
      <c r="B1019" s="148" t="s">
        <v>2172</v>
      </c>
      <c r="C1019" s="135">
        <v>4</v>
      </c>
      <c r="D1019" s="135">
        <v>36</v>
      </c>
      <c r="E1019" s="188" t="s">
        <v>21</v>
      </c>
      <c r="F1019" s="135">
        <v>48</v>
      </c>
      <c r="G1019" s="135" t="s">
        <v>21</v>
      </c>
      <c r="H1019" s="135" t="s">
        <v>21</v>
      </c>
      <c r="I1019" s="135" t="s">
        <v>21</v>
      </c>
      <c r="J1019" s="136">
        <v>4.9000000000000004</v>
      </c>
      <c r="K1019" s="136">
        <v>3.6</v>
      </c>
      <c r="L1019" s="136">
        <v>1.9</v>
      </c>
      <c r="M1019" s="137" t="str">
        <f t="shared" si="15"/>
        <v>P</v>
      </c>
      <c r="N1019" s="174" t="s">
        <v>10681</v>
      </c>
      <c r="O1019" s="149" t="s">
        <v>1506</v>
      </c>
      <c r="P1019" s="149" t="s">
        <v>9451</v>
      </c>
      <c r="Q1019" s="150" t="s">
        <v>10106</v>
      </c>
      <c r="R1019" s="189">
        <v>20.52</v>
      </c>
    </row>
    <row r="1020" spans="1:18" x14ac:dyDescent="0.25">
      <c r="A1020" s="132">
        <v>1021051</v>
      </c>
      <c r="B1020" s="145" t="s">
        <v>2173</v>
      </c>
      <c r="C1020" s="132">
        <v>6</v>
      </c>
      <c r="D1020" s="132">
        <v>413</v>
      </c>
      <c r="E1020" s="186" t="s">
        <v>21</v>
      </c>
      <c r="F1020" s="132">
        <v>413</v>
      </c>
      <c r="G1020" s="132" t="s">
        <v>20</v>
      </c>
      <c r="H1020" s="132">
        <v>20</v>
      </c>
      <c r="I1020" s="132">
        <v>1</v>
      </c>
      <c r="J1020" s="133">
        <v>2.1800000000000002</v>
      </c>
      <c r="K1020" s="133">
        <v>0.9</v>
      </c>
      <c r="L1020" s="133">
        <v>1.6</v>
      </c>
      <c r="M1020" s="134" t="str">
        <f t="shared" si="15"/>
        <v>P</v>
      </c>
      <c r="N1020" s="173" t="s">
        <v>10681</v>
      </c>
      <c r="O1020" s="146" t="s">
        <v>1506</v>
      </c>
      <c r="P1020" s="146" t="s">
        <v>9435</v>
      </c>
      <c r="Q1020" s="147" t="s">
        <v>10519</v>
      </c>
      <c r="R1020" s="187">
        <v>7.32</v>
      </c>
    </row>
    <row r="1021" spans="1:18" x14ac:dyDescent="0.25">
      <c r="A1021" s="135">
        <v>1021056</v>
      </c>
      <c r="B1021" s="148" t="s">
        <v>2174</v>
      </c>
      <c r="C1021" s="135">
        <v>6</v>
      </c>
      <c r="D1021" s="135">
        <v>65</v>
      </c>
      <c r="E1021" s="188" t="s">
        <v>21</v>
      </c>
      <c r="F1021" s="135">
        <v>78</v>
      </c>
      <c r="G1021" s="135" t="s">
        <v>20</v>
      </c>
      <c r="H1021" s="135">
        <v>5</v>
      </c>
      <c r="I1021" s="135">
        <v>1</v>
      </c>
      <c r="J1021" s="136">
        <v>3.88</v>
      </c>
      <c r="K1021" s="136">
        <v>2.13</v>
      </c>
      <c r="L1021" s="136">
        <v>2.2000000000000002</v>
      </c>
      <c r="M1021" s="137" t="str">
        <f t="shared" si="15"/>
        <v>P</v>
      </c>
      <c r="N1021" s="174" t="s">
        <v>10681</v>
      </c>
      <c r="O1021" s="149" t="s">
        <v>1506</v>
      </c>
      <c r="P1021" s="149" t="s">
        <v>9451</v>
      </c>
      <c r="Q1021" s="150" t="s">
        <v>10106</v>
      </c>
      <c r="R1021" s="189">
        <v>20.94</v>
      </c>
    </row>
    <row r="1022" spans="1:18" x14ac:dyDescent="0.25">
      <c r="A1022" s="132">
        <v>1021059</v>
      </c>
      <c r="B1022" s="145" t="s">
        <v>2175</v>
      </c>
      <c r="C1022" s="132">
        <v>6</v>
      </c>
      <c r="D1022" s="132">
        <v>180</v>
      </c>
      <c r="E1022" s="186" t="s">
        <v>21</v>
      </c>
      <c r="F1022" s="132">
        <v>220</v>
      </c>
      <c r="G1022" s="132">
        <v>18</v>
      </c>
      <c r="H1022" s="132">
        <v>10</v>
      </c>
      <c r="I1022" s="132">
        <v>2</v>
      </c>
      <c r="J1022" s="133">
        <v>2.82</v>
      </c>
      <c r="K1022" s="133">
        <v>1.99</v>
      </c>
      <c r="L1022" s="133">
        <v>1.36</v>
      </c>
      <c r="M1022" s="134" t="str">
        <f t="shared" si="15"/>
        <v>P</v>
      </c>
      <c r="N1022" s="173" t="s">
        <v>10681</v>
      </c>
      <c r="O1022" s="146" t="s">
        <v>1555</v>
      </c>
      <c r="P1022" s="146" t="s">
        <v>9448</v>
      </c>
      <c r="Q1022" s="147" t="s">
        <v>10519</v>
      </c>
      <c r="R1022" s="187">
        <v>6.0600000000000005</v>
      </c>
    </row>
    <row r="1023" spans="1:18" x14ac:dyDescent="0.25">
      <c r="A1023" s="135">
        <v>1021060</v>
      </c>
      <c r="B1023" s="148" t="s">
        <v>2176</v>
      </c>
      <c r="C1023" s="135">
        <v>6</v>
      </c>
      <c r="D1023" s="135">
        <v>80</v>
      </c>
      <c r="E1023" s="188" t="s">
        <v>21</v>
      </c>
      <c r="F1023" s="135">
        <v>100</v>
      </c>
      <c r="G1023" s="135" t="s">
        <v>20</v>
      </c>
      <c r="H1023" s="135">
        <v>4</v>
      </c>
      <c r="I1023" s="135">
        <v>2</v>
      </c>
      <c r="J1023" s="136">
        <v>4.24</v>
      </c>
      <c r="K1023" s="136">
        <v>2.2400000000000002</v>
      </c>
      <c r="L1023" s="136">
        <v>1.34</v>
      </c>
      <c r="M1023" s="137" t="str">
        <f t="shared" si="15"/>
        <v>P</v>
      </c>
      <c r="N1023" s="174" t="s">
        <v>10681</v>
      </c>
      <c r="O1023" s="149" t="s">
        <v>1506</v>
      </c>
      <c r="P1023" s="149" t="s">
        <v>9435</v>
      </c>
      <c r="Q1023" s="150" t="s">
        <v>10106</v>
      </c>
      <c r="R1023" s="189">
        <v>17.759999999999998</v>
      </c>
    </row>
    <row r="1024" spans="1:18" x14ac:dyDescent="0.25">
      <c r="A1024" s="132">
        <v>1021061</v>
      </c>
      <c r="B1024" s="145" t="s">
        <v>2177</v>
      </c>
      <c r="C1024" s="132">
        <v>6</v>
      </c>
      <c r="D1024" s="132">
        <v>65</v>
      </c>
      <c r="E1024" s="186" t="s">
        <v>21</v>
      </c>
      <c r="F1024" s="132">
        <v>78</v>
      </c>
      <c r="G1024" s="132" t="s">
        <v>20</v>
      </c>
      <c r="H1024" s="132">
        <v>5</v>
      </c>
      <c r="I1024" s="132">
        <v>1</v>
      </c>
      <c r="J1024" s="133">
        <v>3.88</v>
      </c>
      <c r="K1024" s="133">
        <v>2.13</v>
      </c>
      <c r="L1024" s="133">
        <v>2.2000000000000002</v>
      </c>
      <c r="M1024" s="134" t="str">
        <f t="shared" si="15"/>
        <v>P</v>
      </c>
      <c r="N1024" s="173" t="s">
        <v>10681</v>
      </c>
      <c r="O1024" s="146" t="s">
        <v>1506</v>
      </c>
      <c r="P1024" s="146" t="s">
        <v>9451</v>
      </c>
      <c r="Q1024" s="147" t="s">
        <v>10106</v>
      </c>
      <c r="R1024" s="187">
        <v>19.68</v>
      </c>
    </row>
    <row r="1025" spans="1:18" x14ac:dyDescent="0.25">
      <c r="A1025" s="135">
        <v>1021062</v>
      </c>
      <c r="B1025" s="148" t="s">
        <v>2178</v>
      </c>
      <c r="C1025" s="135">
        <v>4</v>
      </c>
      <c r="D1025" s="135">
        <v>80</v>
      </c>
      <c r="E1025" s="188" t="s">
        <v>21</v>
      </c>
      <c r="F1025" s="135">
        <v>100</v>
      </c>
      <c r="G1025" s="135" t="s">
        <v>20</v>
      </c>
      <c r="H1025" s="135">
        <v>4</v>
      </c>
      <c r="I1025" s="135">
        <v>1</v>
      </c>
      <c r="J1025" s="136">
        <v>4.67</v>
      </c>
      <c r="K1025" s="136">
        <v>2.38</v>
      </c>
      <c r="L1025" s="136">
        <v>2.35</v>
      </c>
      <c r="M1025" s="137" t="str">
        <f t="shared" si="15"/>
        <v>P</v>
      </c>
      <c r="N1025" s="174" t="s">
        <v>10681</v>
      </c>
      <c r="O1025" s="149" t="s">
        <v>1506</v>
      </c>
      <c r="P1025" s="149" t="s">
        <v>9435</v>
      </c>
      <c r="Q1025" s="150" t="s">
        <v>10106</v>
      </c>
      <c r="R1025" s="189">
        <v>21.64</v>
      </c>
    </row>
    <row r="1026" spans="1:18" x14ac:dyDescent="0.25">
      <c r="A1026" s="132">
        <v>1021067</v>
      </c>
      <c r="B1026" s="145" t="s">
        <v>2179</v>
      </c>
      <c r="C1026" s="132">
        <v>4</v>
      </c>
      <c r="D1026" s="132">
        <v>48</v>
      </c>
      <c r="E1026" s="186" t="s">
        <v>21</v>
      </c>
      <c r="F1026" s="132">
        <v>60</v>
      </c>
      <c r="G1026" s="132" t="s">
        <v>20</v>
      </c>
      <c r="H1026" s="132">
        <v>6</v>
      </c>
      <c r="I1026" s="132">
        <v>1</v>
      </c>
      <c r="J1026" s="133">
        <v>3.3</v>
      </c>
      <c r="K1026" s="133">
        <v>2.8</v>
      </c>
      <c r="L1026" s="133">
        <v>2.5499999999999998</v>
      </c>
      <c r="M1026" s="134" t="str">
        <f t="shared" ref="M1026:M1089" si="16">HYPERLINK(CONCATENATE("T:\Distribution Centre\RDC Department Shared\Cubiscan photos","\",A1026,"-pac.jpg"),"P")</f>
        <v>P</v>
      </c>
      <c r="N1026" s="173" t="s">
        <v>10681</v>
      </c>
      <c r="O1026" s="146" t="s">
        <v>1506</v>
      </c>
      <c r="P1026" s="146" t="s">
        <v>9451</v>
      </c>
      <c r="Q1026" s="147" t="s">
        <v>10106</v>
      </c>
      <c r="R1026" s="187">
        <v>20.92</v>
      </c>
    </row>
    <row r="1027" spans="1:18" x14ac:dyDescent="0.25">
      <c r="A1027" s="135">
        <v>1021069</v>
      </c>
      <c r="B1027" s="148" t="s">
        <v>2180</v>
      </c>
      <c r="C1027" s="135">
        <v>6</v>
      </c>
      <c r="D1027" s="135">
        <v>160</v>
      </c>
      <c r="E1027" s="188" t="s">
        <v>21</v>
      </c>
      <c r="F1027" s="135">
        <v>220</v>
      </c>
      <c r="G1027" s="135" t="s">
        <v>20</v>
      </c>
      <c r="H1027" s="135">
        <v>10</v>
      </c>
      <c r="I1027" s="135">
        <v>2</v>
      </c>
      <c r="J1027" s="136">
        <v>2.86</v>
      </c>
      <c r="K1027" s="136">
        <v>1.88</v>
      </c>
      <c r="L1027" s="136">
        <v>1.33</v>
      </c>
      <c r="M1027" s="137" t="str">
        <f t="shared" si="16"/>
        <v>P</v>
      </c>
      <c r="N1027" s="174" t="s">
        <v>10681</v>
      </c>
      <c r="O1027" s="149" t="s">
        <v>1506</v>
      </c>
      <c r="P1027" s="149" t="s">
        <v>9435</v>
      </c>
      <c r="Q1027" s="150" t="s">
        <v>10519</v>
      </c>
      <c r="R1027" s="189">
        <v>8.2200000000000006</v>
      </c>
    </row>
    <row r="1028" spans="1:18" x14ac:dyDescent="0.25">
      <c r="A1028" s="132">
        <v>1021071</v>
      </c>
      <c r="B1028" s="145" t="s">
        <v>2181</v>
      </c>
      <c r="C1028" s="132">
        <v>4</v>
      </c>
      <c r="D1028" s="132">
        <v>48</v>
      </c>
      <c r="E1028" s="186" t="s">
        <v>21</v>
      </c>
      <c r="F1028" s="132">
        <v>66</v>
      </c>
      <c r="G1028" s="132" t="s">
        <v>20</v>
      </c>
      <c r="H1028" s="132">
        <v>6</v>
      </c>
      <c r="I1028" s="132">
        <v>1</v>
      </c>
      <c r="J1028" s="133">
        <v>3.3</v>
      </c>
      <c r="K1028" s="133">
        <v>2.8</v>
      </c>
      <c r="L1028" s="133">
        <v>2.5499999999999998</v>
      </c>
      <c r="M1028" s="134" t="str">
        <f t="shared" si="16"/>
        <v>P</v>
      </c>
      <c r="N1028" s="173" t="s">
        <v>10681</v>
      </c>
      <c r="O1028" s="146" t="s">
        <v>1506</v>
      </c>
      <c r="P1028" s="146" t="s">
        <v>9451</v>
      </c>
      <c r="Q1028" s="147" t="s">
        <v>10106</v>
      </c>
      <c r="R1028" s="187">
        <v>21.8</v>
      </c>
    </row>
    <row r="1029" spans="1:18" x14ac:dyDescent="0.25">
      <c r="A1029" s="135">
        <v>1021088</v>
      </c>
      <c r="B1029" s="148" t="s">
        <v>2182</v>
      </c>
      <c r="C1029" s="135">
        <v>6</v>
      </c>
      <c r="D1029" s="135">
        <v>270</v>
      </c>
      <c r="E1029" s="188" t="s">
        <v>21</v>
      </c>
      <c r="F1029" s="135">
        <v>360</v>
      </c>
      <c r="G1029" s="135" t="s">
        <v>20</v>
      </c>
      <c r="H1029" s="135">
        <v>15</v>
      </c>
      <c r="I1029" s="135">
        <v>1</v>
      </c>
      <c r="J1029" s="136">
        <v>2.2000000000000002</v>
      </c>
      <c r="K1029" s="136">
        <v>1.1200000000000001</v>
      </c>
      <c r="L1029" s="136">
        <v>1.4</v>
      </c>
      <c r="M1029" s="137" t="str">
        <f t="shared" si="16"/>
        <v>P</v>
      </c>
      <c r="N1029" s="174" t="s">
        <v>10681</v>
      </c>
      <c r="O1029" s="149" t="s">
        <v>1506</v>
      </c>
      <c r="P1029" s="149" t="s">
        <v>9451</v>
      </c>
      <c r="Q1029" s="150" t="s">
        <v>10519</v>
      </c>
      <c r="R1029" s="189">
        <v>7.68</v>
      </c>
    </row>
    <row r="1030" spans="1:18" x14ac:dyDescent="0.25">
      <c r="A1030" s="132">
        <v>1021089</v>
      </c>
      <c r="B1030" s="145" t="s">
        <v>2183</v>
      </c>
      <c r="C1030" s="132">
        <v>6</v>
      </c>
      <c r="D1030" s="132">
        <v>65</v>
      </c>
      <c r="E1030" s="186" t="s">
        <v>21</v>
      </c>
      <c r="F1030" s="132">
        <v>91</v>
      </c>
      <c r="G1030" s="132" t="s">
        <v>20</v>
      </c>
      <c r="H1030" s="132">
        <v>5</v>
      </c>
      <c r="I1030" s="132">
        <v>1</v>
      </c>
      <c r="J1030" s="133">
        <v>3.88</v>
      </c>
      <c r="K1030" s="133">
        <v>2.13</v>
      </c>
      <c r="L1030" s="133">
        <v>2.2000000000000002</v>
      </c>
      <c r="M1030" s="134" t="str">
        <f t="shared" si="16"/>
        <v>P</v>
      </c>
      <c r="N1030" s="173" t="s">
        <v>10681</v>
      </c>
      <c r="O1030" s="146" t="s">
        <v>1506</v>
      </c>
      <c r="P1030" s="146" t="s">
        <v>9451</v>
      </c>
      <c r="Q1030" s="147" t="s">
        <v>10106</v>
      </c>
      <c r="R1030" s="187">
        <v>20.100000000000001</v>
      </c>
    </row>
    <row r="1031" spans="1:18" x14ac:dyDescent="0.25">
      <c r="A1031" s="135">
        <v>1021117</v>
      </c>
      <c r="B1031" s="148" t="s">
        <v>2184</v>
      </c>
      <c r="C1031" s="135">
        <v>6</v>
      </c>
      <c r="D1031" s="135">
        <v>30</v>
      </c>
      <c r="E1031" s="188" t="s">
        <v>21</v>
      </c>
      <c r="F1031" s="135">
        <v>36</v>
      </c>
      <c r="G1031" s="135" t="s">
        <v>20</v>
      </c>
      <c r="H1031" s="135">
        <v>3</v>
      </c>
      <c r="I1031" s="135">
        <v>1</v>
      </c>
      <c r="J1031" s="136">
        <v>5.2</v>
      </c>
      <c r="K1031" s="136">
        <v>2.6</v>
      </c>
      <c r="L1031" s="136">
        <v>2.25</v>
      </c>
      <c r="M1031" s="137" t="str">
        <f t="shared" si="16"/>
        <v>P</v>
      </c>
      <c r="N1031" s="174" t="s">
        <v>10681</v>
      </c>
      <c r="O1031" s="149" t="s">
        <v>1555</v>
      </c>
      <c r="P1031" s="149" t="s">
        <v>9448</v>
      </c>
      <c r="Q1031" s="150" t="s">
        <v>10519</v>
      </c>
      <c r="R1031" s="189">
        <v>26.160000000000004</v>
      </c>
    </row>
    <row r="1032" spans="1:18" x14ac:dyDescent="0.25">
      <c r="A1032" s="132">
        <v>1021120</v>
      </c>
      <c r="B1032" s="145" t="s">
        <v>2185</v>
      </c>
      <c r="C1032" s="132">
        <v>6</v>
      </c>
      <c r="D1032" s="132">
        <v>136</v>
      </c>
      <c r="E1032" s="186" t="s">
        <v>21</v>
      </c>
      <c r="F1032" s="132">
        <v>204</v>
      </c>
      <c r="G1032" s="132" t="s">
        <v>20</v>
      </c>
      <c r="H1032" s="132">
        <v>8</v>
      </c>
      <c r="I1032" s="132">
        <v>2</v>
      </c>
      <c r="J1032" s="133">
        <v>2.65</v>
      </c>
      <c r="K1032" s="133">
        <v>2.4300000000000002</v>
      </c>
      <c r="L1032" s="133">
        <v>1.35</v>
      </c>
      <c r="M1032" s="134" t="str">
        <f t="shared" si="16"/>
        <v>P</v>
      </c>
      <c r="N1032" s="171" t="s">
        <v>10681</v>
      </c>
      <c r="O1032" s="146" t="s">
        <v>1506</v>
      </c>
      <c r="P1032" s="146" t="s">
        <v>9451</v>
      </c>
      <c r="Q1032" s="147" t="s">
        <v>10519</v>
      </c>
      <c r="R1032" s="187">
        <v>15.120000000000001</v>
      </c>
    </row>
    <row r="1033" spans="1:18" x14ac:dyDescent="0.25">
      <c r="A1033" s="135">
        <v>1021126</v>
      </c>
      <c r="B1033" s="148" t="s">
        <v>2186</v>
      </c>
      <c r="C1033" s="135">
        <v>6</v>
      </c>
      <c r="D1033" s="135">
        <v>80</v>
      </c>
      <c r="E1033" s="188" t="s">
        <v>21</v>
      </c>
      <c r="F1033" s="135">
        <v>100</v>
      </c>
      <c r="G1033" s="135" t="s">
        <v>20</v>
      </c>
      <c r="H1033" s="135">
        <v>11</v>
      </c>
      <c r="I1033" s="135">
        <v>1</v>
      </c>
      <c r="J1033" s="136">
        <v>3</v>
      </c>
      <c r="K1033" s="136">
        <v>1.72</v>
      </c>
      <c r="L1033" s="136">
        <v>2.5</v>
      </c>
      <c r="M1033" s="137" t="str">
        <f t="shared" si="16"/>
        <v>P</v>
      </c>
      <c r="N1033" s="172" t="s">
        <v>10681</v>
      </c>
      <c r="O1033" s="149" t="s">
        <v>1506</v>
      </c>
      <c r="P1033" s="149" t="s">
        <v>9451</v>
      </c>
      <c r="Q1033" s="150" t="s">
        <v>10519</v>
      </c>
      <c r="R1033" s="189">
        <v>15.84</v>
      </c>
    </row>
    <row r="1034" spans="1:18" x14ac:dyDescent="0.25">
      <c r="A1034" s="132">
        <v>1021127</v>
      </c>
      <c r="B1034" s="145" t="s">
        <v>2187</v>
      </c>
      <c r="C1034" s="132">
        <v>1</v>
      </c>
      <c r="D1034" s="132">
        <v>306</v>
      </c>
      <c r="E1034" s="186" t="s">
        <v>21</v>
      </c>
      <c r="F1034" s="132">
        <v>378</v>
      </c>
      <c r="G1034" s="132" t="s">
        <v>21</v>
      </c>
      <c r="H1034" s="132" t="s">
        <v>21</v>
      </c>
      <c r="I1034" s="132" t="s">
        <v>21</v>
      </c>
      <c r="J1034" s="133">
        <v>3.28</v>
      </c>
      <c r="K1034" s="133">
        <v>3.28</v>
      </c>
      <c r="L1034" s="133">
        <v>0.4</v>
      </c>
      <c r="M1034" s="134" t="str">
        <f t="shared" si="16"/>
        <v>P</v>
      </c>
      <c r="N1034" s="173" t="s">
        <v>10682</v>
      </c>
      <c r="O1034" s="146" t="s">
        <v>1506</v>
      </c>
      <c r="P1034" s="146" t="s">
        <v>9401</v>
      </c>
      <c r="Q1034" s="147" t="s">
        <v>10519</v>
      </c>
      <c r="R1034" s="187">
        <v>9.68</v>
      </c>
    </row>
    <row r="1035" spans="1:18" x14ac:dyDescent="0.25">
      <c r="A1035" s="135">
        <v>1021129</v>
      </c>
      <c r="B1035" s="148" t="s">
        <v>2188</v>
      </c>
      <c r="C1035" s="135">
        <v>6</v>
      </c>
      <c r="D1035" s="135">
        <v>991</v>
      </c>
      <c r="E1035" s="188">
        <v>300</v>
      </c>
      <c r="F1035" s="135" t="s">
        <v>20</v>
      </c>
      <c r="G1035" s="135" t="s">
        <v>21</v>
      </c>
      <c r="H1035" s="135" t="s">
        <v>21</v>
      </c>
      <c r="I1035" s="135">
        <v>1</v>
      </c>
      <c r="J1035" s="136">
        <v>1.35</v>
      </c>
      <c r="K1035" s="136">
        <v>0.62</v>
      </c>
      <c r="L1035" s="136">
        <v>0.06</v>
      </c>
      <c r="M1035" s="137" t="str">
        <f t="shared" si="16"/>
        <v>P</v>
      </c>
      <c r="N1035" s="172" t="s">
        <v>10682</v>
      </c>
      <c r="O1035" s="149" t="s">
        <v>1555</v>
      </c>
      <c r="P1035" s="149" t="s">
        <v>9400</v>
      </c>
      <c r="Q1035" s="150" t="s">
        <v>10519</v>
      </c>
      <c r="R1035" s="189">
        <v>0.84000000000000008</v>
      </c>
    </row>
    <row r="1036" spans="1:18" x14ac:dyDescent="0.25">
      <c r="A1036" s="132">
        <v>1021132</v>
      </c>
      <c r="B1036" s="145" t="s">
        <v>2189</v>
      </c>
      <c r="C1036" s="132">
        <v>6</v>
      </c>
      <c r="D1036" s="132">
        <v>238</v>
      </c>
      <c r="E1036" s="186" t="s">
        <v>21</v>
      </c>
      <c r="F1036" s="132">
        <v>272</v>
      </c>
      <c r="G1036" s="132" t="s">
        <v>20</v>
      </c>
      <c r="H1036" s="132">
        <v>13</v>
      </c>
      <c r="I1036" s="132">
        <v>1</v>
      </c>
      <c r="J1036" s="133">
        <v>2.19</v>
      </c>
      <c r="K1036" s="133">
        <v>1.55</v>
      </c>
      <c r="L1036" s="133">
        <v>1.58</v>
      </c>
      <c r="M1036" s="134" t="str">
        <f t="shared" si="16"/>
        <v>P</v>
      </c>
      <c r="N1036" s="171" t="s">
        <v>10681</v>
      </c>
      <c r="O1036" s="146" t="s">
        <v>1506</v>
      </c>
      <c r="P1036" s="146" t="s">
        <v>9450</v>
      </c>
      <c r="Q1036" s="147" t="s">
        <v>10519</v>
      </c>
      <c r="R1036" s="187">
        <v>11.76</v>
      </c>
    </row>
    <row r="1037" spans="1:18" x14ac:dyDescent="0.25">
      <c r="A1037" s="135">
        <v>1021135</v>
      </c>
      <c r="B1037" s="148" t="s">
        <v>2190</v>
      </c>
      <c r="C1037" s="135">
        <v>1</v>
      </c>
      <c r="D1037" s="135" t="s">
        <v>20</v>
      </c>
      <c r="E1037" s="188">
        <v>1622</v>
      </c>
      <c r="F1037" s="135" t="s">
        <v>20</v>
      </c>
      <c r="G1037" s="135" t="s">
        <v>21</v>
      </c>
      <c r="H1037" s="135" t="s">
        <v>21</v>
      </c>
      <c r="I1037" s="135" t="s">
        <v>21</v>
      </c>
      <c r="J1037" s="136">
        <v>2.2000000000000002</v>
      </c>
      <c r="K1037" s="136">
        <v>1.1000000000000001</v>
      </c>
      <c r="L1037" s="136">
        <v>0.1</v>
      </c>
      <c r="M1037" s="137" t="str">
        <f t="shared" si="16"/>
        <v>P</v>
      </c>
      <c r="N1037" s="172" t="s">
        <v>10682</v>
      </c>
      <c r="O1037" s="149" t="s">
        <v>1506</v>
      </c>
      <c r="P1037" s="149" t="s">
        <v>9452</v>
      </c>
      <c r="Q1037" s="150" t="s">
        <v>10519</v>
      </c>
      <c r="R1037" s="189">
        <v>8.27</v>
      </c>
    </row>
    <row r="1038" spans="1:18" x14ac:dyDescent="0.25">
      <c r="A1038" s="132">
        <v>1021136</v>
      </c>
      <c r="B1038" s="145" t="s">
        <v>2191</v>
      </c>
      <c r="C1038" s="132">
        <v>6</v>
      </c>
      <c r="D1038" s="132" t="s">
        <v>20</v>
      </c>
      <c r="E1038" s="186" t="s">
        <v>20</v>
      </c>
      <c r="F1038" s="132" t="s">
        <v>20</v>
      </c>
      <c r="G1038" s="132" t="s">
        <v>20</v>
      </c>
      <c r="H1038" s="132" t="s">
        <v>20</v>
      </c>
      <c r="I1038" s="132" t="s">
        <v>20</v>
      </c>
      <c r="J1038" s="133">
        <v>2.2400000000000002</v>
      </c>
      <c r="K1038" s="133">
        <v>1.63</v>
      </c>
      <c r="L1038" s="133">
        <v>5.3999999999999999E-2</v>
      </c>
      <c r="M1038" s="134" t="str">
        <f t="shared" si="16"/>
        <v>P</v>
      </c>
      <c r="N1038" s="171" t="s">
        <v>10682</v>
      </c>
      <c r="O1038" s="146" t="s">
        <v>1500</v>
      </c>
      <c r="P1038" s="146" t="s">
        <v>9456</v>
      </c>
      <c r="Q1038" s="147" t="s">
        <v>10519</v>
      </c>
      <c r="R1038" s="187">
        <v>1.2537313432835819</v>
      </c>
    </row>
    <row r="1039" spans="1:18" x14ac:dyDescent="0.25">
      <c r="A1039" s="135">
        <v>1021138</v>
      </c>
      <c r="B1039" s="148" t="s">
        <v>2192</v>
      </c>
      <c r="C1039" s="135">
        <v>6</v>
      </c>
      <c r="D1039" s="135" t="s">
        <v>20</v>
      </c>
      <c r="E1039" s="188" t="s">
        <v>20</v>
      </c>
      <c r="F1039" s="135" t="s">
        <v>20</v>
      </c>
      <c r="G1039" s="135" t="s">
        <v>20</v>
      </c>
      <c r="H1039" s="135" t="s">
        <v>20</v>
      </c>
      <c r="I1039" s="135" t="s">
        <v>20</v>
      </c>
      <c r="J1039" s="136">
        <v>3.35</v>
      </c>
      <c r="K1039" s="136">
        <v>2.0299999999999998</v>
      </c>
      <c r="L1039" s="136">
        <v>0.13200000000000001</v>
      </c>
      <c r="M1039" s="137" t="str">
        <f t="shared" si="16"/>
        <v>P</v>
      </c>
      <c r="N1039" s="172" t="s">
        <v>10682</v>
      </c>
      <c r="O1039" s="149" t="s">
        <v>1500</v>
      </c>
      <c r="P1039" s="149" t="s">
        <v>9456</v>
      </c>
      <c r="Q1039" s="150" t="s">
        <v>10519</v>
      </c>
      <c r="R1039" s="189">
        <v>1.9253731343283582</v>
      </c>
    </row>
    <row r="1040" spans="1:18" x14ac:dyDescent="0.25">
      <c r="A1040" s="132">
        <v>1021164</v>
      </c>
      <c r="B1040" s="145" t="s">
        <v>9713</v>
      </c>
      <c r="C1040" s="132">
        <v>1000</v>
      </c>
      <c r="D1040" s="132" t="s">
        <v>20</v>
      </c>
      <c r="E1040" s="186" t="s">
        <v>20</v>
      </c>
      <c r="F1040" s="132" t="s">
        <v>20</v>
      </c>
      <c r="G1040" s="132" t="s">
        <v>20</v>
      </c>
      <c r="H1040" s="132" t="s">
        <v>20</v>
      </c>
      <c r="I1040" s="132" t="s">
        <v>20</v>
      </c>
      <c r="J1040" s="133">
        <v>1.4</v>
      </c>
      <c r="K1040" s="133">
        <v>1.4</v>
      </c>
      <c r="L1040" s="133">
        <v>0.43</v>
      </c>
      <c r="M1040" s="134" t="str">
        <f t="shared" si="16"/>
        <v>P</v>
      </c>
      <c r="N1040" s="171" t="s">
        <v>10682</v>
      </c>
      <c r="O1040" s="146" t="s">
        <v>1506</v>
      </c>
      <c r="P1040" s="146" t="s">
        <v>9526</v>
      </c>
      <c r="Q1040" s="147" t="s">
        <v>10519</v>
      </c>
      <c r="R1040" s="187">
        <v>40</v>
      </c>
    </row>
    <row r="1041" spans="1:18" x14ac:dyDescent="0.25">
      <c r="A1041" s="135">
        <v>1021167</v>
      </c>
      <c r="B1041" s="148" t="s">
        <v>9714</v>
      </c>
      <c r="C1041" s="135">
        <v>1000</v>
      </c>
      <c r="D1041" s="135" t="s">
        <v>20</v>
      </c>
      <c r="E1041" s="188" t="s">
        <v>20</v>
      </c>
      <c r="F1041" s="135" t="s">
        <v>20</v>
      </c>
      <c r="G1041" s="135" t="s">
        <v>20</v>
      </c>
      <c r="H1041" s="135" t="s">
        <v>20</v>
      </c>
      <c r="I1041" s="135" t="s">
        <v>20</v>
      </c>
      <c r="J1041" s="136">
        <v>1.4</v>
      </c>
      <c r="K1041" s="136">
        <v>1.4</v>
      </c>
      <c r="L1041" s="136">
        <v>0.43</v>
      </c>
      <c r="M1041" s="137" t="str">
        <f t="shared" si="16"/>
        <v>P</v>
      </c>
      <c r="N1041" s="172" t="s">
        <v>10682</v>
      </c>
      <c r="O1041" s="149" t="s">
        <v>1506</v>
      </c>
      <c r="P1041" s="149" t="s">
        <v>9526</v>
      </c>
      <c r="Q1041" s="150" t="s">
        <v>10519</v>
      </c>
      <c r="R1041" s="189">
        <v>40</v>
      </c>
    </row>
    <row r="1042" spans="1:18" x14ac:dyDescent="0.25">
      <c r="A1042" s="132">
        <v>1021169</v>
      </c>
      <c r="B1042" s="145" t="s">
        <v>9715</v>
      </c>
      <c r="C1042" s="132">
        <v>1000</v>
      </c>
      <c r="D1042" s="132" t="s">
        <v>20</v>
      </c>
      <c r="E1042" s="186" t="s">
        <v>20</v>
      </c>
      <c r="F1042" s="132" t="s">
        <v>20</v>
      </c>
      <c r="G1042" s="132" t="s">
        <v>20</v>
      </c>
      <c r="H1042" s="132" t="s">
        <v>20</v>
      </c>
      <c r="I1042" s="132" t="s">
        <v>20</v>
      </c>
      <c r="J1042" s="133">
        <v>1.4</v>
      </c>
      <c r="K1042" s="133">
        <v>1.4</v>
      </c>
      <c r="L1042" s="133">
        <v>0.43</v>
      </c>
      <c r="M1042" s="134" t="str">
        <f t="shared" si="16"/>
        <v>P</v>
      </c>
      <c r="N1042" s="171" t="s">
        <v>10682</v>
      </c>
      <c r="O1042" s="146" t="s">
        <v>1506</v>
      </c>
      <c r="P1042" s="146" t="s">
        <v>9526</v>
      </c>
      <c r="Q1042" s="147" t="s">
        <v>10519</v>
      </c>
      <c r="R1042" s="187">
        <v>40</v>
      </c>
    </row>
    <row r="1043" spans="1:18" x14ac:dyDescent="0.25">
      <c r="A1043" s="135">
        <v>1021171</v>
      </c>
      <c r="B1043" s="148" t="s">
        <v>9716</v>
      </c>
      <c r="C1043" s="135">
        <v>1000</v>
      </c>
      <c r="D1043" s="135" t="s">
        <v>20</v>
      </c>
      <c r="E1043" s="188" t="s">
        <v>20</v>
      </c>
      <c r="F1043" s="135" t="s">
        <v>20</v>
      </c>
      <c r="G1043" s="135" t="s">
        <v>20</v>
      </c>
      <c r="H1043" s="135" t="s">
        <v>20</v>
      </c>
      <c r="I1043" s="135" t="s">
        <v>20</v>
      </c>
      <c r="J1043" s="136">
        <v>1.4</v>
      </c>
      <c r="K1043" s="136">
        <v>1.4</v>
      </c>
      <c r="L1043" s="136">
        <v>0.43</v>
      </c>
      <c r="M1043" s="137" t="str">
        <f t="shared" si="16"/>
        <v>P</v>
      </c>
      <c r="N1043" s="172" t="s">
        <v>10682</v>
      </c>
      <c r="O1043" s="149" t="s">
        <v>1506</v>
      </c>
      <c r="P1043" s="149" t="s">
        <v>9526</v>
      </c>
      <c r="Q1043" s="150" t="s">
        <v>10519</v>
      </c>
      <c r="R1043" s="189">
        <v>40</v>
      </c>
    </row>
    <row r="1044" spans="1:18" x14ac:dyDescent="0.25">
      <c r="A1044" s="132">
        <v>1021187</v>
      </c>
      <c r="B1044" s="145" t="s">
        <v>9717</v>
      </c>
      <c r="C1044" s="132">
        <v>1000</v>
      </c>
      <c r="D1044" s="132" t="s">
        <v>20</v>
      </c>
      <c r="E1044" s="186" t="s">
        <v>20</v>
      </c>
      <c r="F1044" s="132" t="s">
        <v>20</v>
      </c>
      <c r="G1044" s="132" t="s">
        <v>20</v>
      </c>
      <c r="H1044" s="132" t="s">
        <v>20</v>
      </c>
      <c r="I1044" s="132" t="s">
        <v>20</v>
      </c>
      <c r="J1044" s="133">
        <v>1.4</v>
      </c>
      <c r="K1044" s="133">
        <v>1.4</v>
      </c>
      <c r="L1044" s="133">
        <v>0.43</v>
      </c>
      <c r="M1044" s="134" t="str">
        <f t="shared" si="16"/>
        <v>P</v>
      </c>
      <c r="N1044" s="171" t="s">
        <v>10682</v>
      </c>
      <c r="O1044" s="146" t="s">
        <v>1506</v>
      </c>
      <c r="P1044" s="146" t="s">
        <v>9526</v>
      </c>
      <c r="Q1044" s="147" t="s">
        <v>10519</v>
      </c>
      <c r="R1044" s="187">
        <v>40</v>
      </c>
    </row>
    <row r="1045" spans="1:18" x14ac:dyDescent="0.25">
      <c r="A1045" s="135">
        <v>1021190</v>
      </c>
      <c r="B1045" s="148" t="s">
        <v>8707</v>
      </c>
      <c r="C1045" s="135">
        <v>1</v>
      </c>
      <c r="D1045" s="135" t="s">
        <v>20</v>
      </c>
      <c r="E1045" s="188" t="s">
        <v>20</v>
      </c>
      <c r="F1045" s="135" t="s">
        <v>20</v>
      </c>
      <c r="G1045" s="135" t="s">
        <v>20</v>
      </c>
      <c r="H1045" s="135" t="s">
        <v>20</v>
      </c>
      <c r="I1045" s="135" t="s">
        <v>20</v>
      </c>
      <c r="J1045" s="136">
        <v>1.93</v>
      </c>
      <c r="K1045" s="136">
        <v>1.6</v>
      </c>
      <c r="L1045" s="136">
        <v>0.23</v>
      </c>
      <c r="M1045" s="137" t="str">
        <f t="shared" si="16"/>
        <v>P</v>
      </c>
      <c r="N1045" s="172" t="s">
        <v>10682</v>
      </c>
      <c r="O1045" s="149" t="s">
        <v>1506</v>
      </c>
      <c r="P1045" s="149" t="s">
        <v>9445</v>
      </c>
      <c r="Q1045" s="150" t="s">
        <v>10519</v>
      </c>
      <c r="R1045" s="189">
        <v>0.23</v>
      </c>
    </row>
    <row r="1046" spans="1:18" x14ac:dyDescent="0.25">
      <c r="A1046" s="132">
        <v>1021199</v>
      </c>
      <c r="B1046" s="145" t="s">
        <v>9718</v>
      </c>
      <c r="C1046" s="132">
        <v>1000</v>
      </c>
      <c r="D1046" s="132" t="s">
        <v>20</v>
      </c>
      <c r="E1046" s="186" t="s">
        <v>20</v>
      </c>
      <c r="F1046" s="132" t="s">
        <v>20</v>
      </c>
      <c r="G1046" s="132" t="s">
        <v>20</v>
      </c>
      <c r="H1046" s="132" t="s">
        <v>20</v>
      </c>
      <c r="I1046" s="132" t="s">
        <v>20</v>
      </c>
      <c r="J1046" s="133">
        <v>1.4</v>
      </c>
      <c r="K1046" s="133">
        <v>1.4</v>
      </c>
      <c r="L1046" s="133">
        <v>0.43</v>
      </c>
      <c r="M1046" s="134" t="str">
        <f t="shared" si="16"/>
        <v>P</v>
      </c>
      <c r="N1046" s="173" t="s">
        <v>10682</v>
      </c>
      <c r="O1046" s="146" t="s">
        <v>1506</v>
      </c>
      <c r="P1046" s="146" t="s">
        <v>9526</v>
      </c>
      <c r="Q1046" s="147" t="s">
        <v>10519</v>
      </c>
      <c r="R1046" s="187">
        <v>40</v>
      </c>
    </row>
    <row r="1047" spans="1:18" x14ac:dyDescent="0.25">
      <c r="A1047" s="135">
        <v>1021203</v>
      </c>
      <c r="B1047" s="148" t="s">
        <v>9719</v>
      </c>
      <c r="C1047" s="135">
        <v>1000</v>
      </c>
      <c r="D1047" s="135" t="s">
        <v>20</v>
      </c>
      <c r="E1047" s="188" t="s">
        <v>20</v>
      </c>
      <c r="F1047" s="135" t="s">
        <v>20</v>
      </c>
      <c r="G1047" s="135" t="s">
        <v>20</v>
      </c>
      <c r="H1047" s="135" t="s">
        <v>20</v>
      </c>
      <c r="I1047" s="135" t="s">
        <v>20</v>
      </c>
      <c r="J1047" s="136">
        <v>1.4</v>
      </c>
      <c r="K1047" s="136">
        <v>1.4</v>
      </c>
      <c r="L1047" s="136">
        <v>0.43</v>
      </c>
      <c r="M1047" s="137" t="str">
        <f t="shared" si="16"/>
        <v>P</v>
      </c>
      <c r="N1047" s="172" t="s">
        <v>10682</v>
      </c>
      <c r="O1047" s="149" t="s">
        <v>1506</v>
      </c>
      <c r="P1047" s="149" t="s">
        <v>9526</v>
      </c>
      <c r="Q1047" s="150" t="s">
        <v>10519</v>
      </c>
      <c r="R1047" s="189">
        <v>40</v>
      </c>
    </row>
    <row r="1048" spans="1:18" x14ac:dyDescent="0.25">
      <c r="A1048" s="132">
        <v>1021206</v>
      </c>
      <c r="B1048" s="145" t="s">
        <v>2193</v>
      </c>
      <c r="C1048" s="132">
        <v>6</v>
      </c>
      <c r="D1048" s="132">
        <v>91</v>
      </c>
      <c r="E1048" s="186" t="s">
        <v>21</v>
      </c>
      <c r="F1048" s="132">
        <v>104</v>
      </c>
      <c r="G1048" s="132" t="s">
        <v>20</v>
      </c>
      <c r="H1048" s="132">
        <v>5</v>
      </c>
      <c r="I1048" s="132">
        <v>1</v>
      </c>
      <c r="J1048" s="133">
        <v>3.66</v>
      </c>
      <c r="K1048" s="133">
        <v>2.15</v>
      </c>
      <c r="L1048" s="133">
        <v>1.65</v>
      </c>
      <c r="M1048" s="134" t="str">
        <f t="shared" si="16"/>
        <v>P</v>
      </c>
      <c r="N1048" s="173" t="s">
        <v>10681</v>
      </c>
      <c r="O1048" s="146" t="s">
        <v>1506</v>
      </c>
      <c r="P1048" s="146" t="s">
        <v>9450</v>
      </c>
      <c r="Q1048" s="147" t="s">
        <v>10106</v>
      </c>
      <c r="R1048" s="187">
        <v>17.940000000000001</v>
      </c>
    </row>
    <row r="1049" spans="1:18" x14ac:dyDescent="0.25">
      <c r="A1049" s="135">
        <v>1021207</v>
      </c>
      <c r="B1049" s="148" t="s">
        <v>9720</v>
      </c>
      <c r="C1049" s="135">
        <v>1000</v>
      </c>
      <c r="D1049" s="135" t="s">
        <v>20</v>
      </c>
      <c r="E1049" s="188" t="s">
        <v>20</v>
      </c>
      <c r="F1049" s="135" t="s">
        <v>20</v>
      </c>
      <c r="G1049" s="135" t="s">
        <v>20</v>
      </c>
      <c r="H1049" s="135" t="s">
        <v>20</v>
      </c>
      <c r="I1049" s="135" t="s">
        <v>20</v>
      </c>
      <c r="J1049" s="136">
        <v>1.4</v>
      </c>
      <c r="K1049" s="136">
        <v>1.4</v>
      </c>
      <c r="L1049" s="136">
        <v>0.43</v>
      </c>
      <c r="M1049" s="137" t="str">
        <f t="shared" si="16"/>
        <v>P</v>
      </c>
      <c r="N1049" s="174" t="s">
        <v>10682</v>
      </c>
      <c r="O1049" s="149" t="s">
        <v>1506</v>
      </c>
      <c r="P1049" s="149" t="s">
        <v>9526</v>
      </c>
      <c r="Q1049" s="150" t="s">
        <v>10519</v>
      </c>
      <c r="R1049" s="189">
        <v>40</v>
      </c>
    </row>
    <row r="1050" spans="1:18" x14ac:dyDescent="0.25">
      <c r="A1050" s="132">
        <v>1021208</v>
      </c>
      <c r="B1050" s="145" t="s">
        <v>2194</v>
      </c>
      <c r="C1050" s="132">
        <v>6</v>
      </c>
      <c r="D1050" s="132">
        <v>91</v>
      </c>
      <c r="E1050" s="186" t="s">
        <v>21</v>
      </c>
      <c r="F1050" s="132">
        <v>104</v>
      </c>
      <c r="G1050" s="132" t="s">
        <v>20</v>
      </c>
      <c r="H1050" s="132">
        <v>5</v>
      </c>
      <c r="I1050" s="132">
        <v>1</v>
      </c>
      <c r="J1050" s="133">
        <v>3.66</v>
      </c>
      <c r="K1050" s="133">
        <v>2.15</v>
      </c>
      <c r="L1050" s="133">
        <v>1.65</v>
      </c>
      <c r="M1050" s="134" t="str">
        <f t="shared" si="16"/>
        <v>P</v>
      </c>
      <c r="N1050" s="171" t="s">
        <v>10681</v>
      </c>
      <c r="O1050" s="146" t="s">
        <v>1506</v>
      </c>
      <c r="P1050" s="146" t="s">
        <v>9450</v>
      </c>
      <c r="Q1050" s="147" t="s">
        <v>10106</v>
      </c>
      <c r="R1050" s="187">
        <v>17.82</v>
      </c>
    </row>
    <row r="1051" spans="1:18" x14ac:dyDescent="0.25">
      <c r="A1051" s="135">
        <v>1021209</v>
      </c>
      <c r="B1051" s="148" t="s">
        <v>2195</v>
      </c>
      <c r="C1051" s="135">
        <v>6</v>
      </c>
      <c r="D1051" s="135">
        <v>91</v>
      </c>
      <c r="E1051" s="188" t="s">
        <v>21</v>
      </c>
      <c r="F1051" s="135">
        <v>104</v>
      </c>
      <c r="G1051" s="135" t="s">
        <v>20</v>
      </c>
      <c r="H1051" s="135">
        <v>5</v>
      </c>
      <c r="I1051" s="135">
        <v>1</v>
      </c>
      <c r="J1051" s="136">
        <v>3.66</v>
      </c>
      <c r="K1051" s="136">
        <v>2.15</v>
      </c>
      <c r="L1051" s="136">
        <v>1.65</v>
      </c>
      <c r="M1051" s="137" t="str">
        <f t="shared" si="16"/>
        <v>P</v>
      </c>
      <c r="N1051" s="172" t="s">
        <v>10681</v>
      </c>
      <c r="O1051" s="149" t="s">
        <v>1506</v>
      </c>
      <c r="P1051" s="149" t="s">
        <v>9450</v>
      </c>
      <c r="Q1051" s="150" t="s">
        <v>10106</v>
      </c>
      <c r="R1051" s="189">
        <v>17.700000000000003</v>
      </c>
    </row>
    <row r="1052" spans="1:18" x14ac:dyDescent="0.25">
      <c r="A1052" s="132">
        <v>1021211</v>
      </c>
      <c r="B1052" s="145" t="s">
        <v>9721</v>
      </c>
      <c r="C1052" s="132">
        <v>1000</v>
      </c>
      <c r="D1052" s="132" t="s">
        <v>20</v>
      </c>
      <c r="E1052" s="186" t="s">
        <v>20</v>
      </c>
      <c r="F1052" s="132" t="s">
        <v>20</v>
      </c>
      <c r="G1052" s="132" t="s">
        <v>20</v>
      </c>
      <c r="H1052" s="132" t="s">
        <v>20</v>
      </c>
      <c r="I1052" s="132" t="s">
        <v>20</v>
      </c>
      <c r="J1052" s="133">
        <v>1.4</v>
      </c>
      <c r="K1052" s="133">
        <v>1.4</v>
      </c>
      <c r="L1052" s="133">
        <v>0.43</v>
      </c>
      <c r="M1052" s="134" t="str">
        <f t="shared" si="16"/>
        <v>P</v>
      </c>
      <c r="N1052" s="173" t="s">
        <v>10682</v>
      </c>
      <c r="O1052" s="146" t="s">
        <v>1506</v>
      </c>
      <c r="P1052" s="146" t="s">
        <v>9526</v>
      </c>
      <c r="Q1052" s="147" t="s">
        <v>10519</v>
      </c>
      <c r="R1052" s="187">
        <v>40</v>
      </c>
    </row>
    <row r="1053" spans="1:18" x14ac:dyDescent="0.25">
      <c r="A1053" s="135">
        <v>1021217</v>
      </c>
      <c r="B1053" s="148" t="s">
        <v>9722</v>
      </c>
      <c r="C1053" s="135">
        <v>1000</v>
      </c>
      <c r="D1053" s="135" t="s">
        <v>20</v>
      </c>
      <c r="E1053" s="188" t="s">
        <v>20</v>
      </c>
      <c r="F1053" s="135" t="s">
        <v>20</v>
      </c>
      <c r="G1053" s="135" t="s">
        <v>20</v>
      </c>
      <c r="H1053" s="135" t="s">
        <v>20</v>
      </c>
      <c r="I1053" s="135" t="s">
        <v>20</v>
      </c>
      <c r="J1053" s="136">
        <v>1.4</v>
      </c>
      <c r="K1053" s="136">
        <v>1.4</v>
      </c>
      <c r="L1053" s="136">
        <v>0.43</v>
      </c>
      <c r="M1053" s="137" t="str">
        <f t="shared" si="16"/>
        <v>P</v>
      </c>
      <c r="N1053" s="172" t="s">
        <v>10682</v>
      </c>
      <c r="O1053" s="149" t="s">
        <v>1506</v>
      </c>
      <c r="P1053" s="149" t="s">
        <v>9526</v>
      </c>
      <c r="Q1053" s="150" t="s">
        <v>10519</v>
      </c>
      <c r="R1053" s="189">
        <v>40</v>
      </c>
    </row>
    <row r="1054" spans="1:18" x14ac:dyDescent="0.25">
      <c r="A1054" s="132">
        <v>1021224</v>
      </c>
      <c r="B1054" s="145" t="s">
        <v>1836</v>
      </c>
      <c r="C1054" s="132">
        <v>6</v>
      </c>
      <c r="D1054" s="132">
        <v>720</v>
      </c>
      <c r="E1054" s="186" t="s">
        <v>20</v>
      </c>
      <c r="F1054" s="132" t="s">
        <v>20</v>
      </c>
      <c r="G1054" s="132">
        <v>68</v>
      </c>
      <c r="H1054" s="132" t="s">
        <v>20</v>
      </c>
      <c r="I1054" s="132" t="s">
        <v>20</v>
      </c>
      <c r="J1054" s="133">
        <v>1.45</v>
      </c>
      <c r="K1054" s="133">
        <v>1</v>
      </c>
      <c r="L1054" s="133">
        <v>1.1200000000000001</v>
      </c>
      <c r="M1054" s="134" t="str">
        <f t="shared" si="16"/>
        <v>P</v>
      </c>
      <c r="N1054" s="173" t="s">
        <v>10681</v>
      </c>
      <c r="O1054" s="146" t="s">
        <v>1578</v>
      </c>
      <c r="P1054" s="146" t="s">
        <v>10579</v>
      </c>
      <c r="Q1054" s="147" t="s">
        <v>10106</v>
      </c>
      <c r="R1054" s="187">
        <v>4.0200000000000005</v>
      </c>
    </row>
    <row r="1055" spans="1:18" x14ac:dyDescent="0.25">
      <c r="A1055" s="135">
        <v>1021232</v>
      </c>
      <c r="B1055" s="148" t="s">
        <v>844</v>
      </c>
      <c r="C1055" s="135">
        <v>3</v>
      </c>
      <c r="D1055" s="135" t="s">
        <v>20</v>
      </c>
      <c r="E1055" s="188">
        <v>40</v>
      </c>
      <c r="F1055" s="135">
        <v>15360</v>
      </c>
      <c r="G1055" s="135">
        <v>800</v>
      </c>
      <c r="H1055" s="135">
        <v>640</v>
      </c>
      <c r="I1055" s="135">
        <v>1</v>
      </c>
      <c r="J1055" s="136">
        <v>1.01</v>
      </c>
      <c r="K1055" s="136">
        <v>0.89</v>
      </c>
      <c r="L1055" s="136">
        <v>0.14000000000000001</v>
      </c>
      <c r="M1055" s="137" t="str">
        <f t="shared" si="16"/>
        <v>P</v>
      </c>
      <c r="N1055" s="172" t="s">
        <v>10682</v>
      </c>
      <c r="O1055" s="149" t="s">
        <v>1500</v>
      </c>
      <c r="P1055" s="149" t="s">
        <v>9418</v>
      </c>
      <c r="Q1055" s="150" t="s">
        <v>10519</v>
      </c>
      <c r="R1055" s="189">
        <v>2.58</v>
      </c>
    </row>
    <row r="1056" spans="1:18" x14ac:dyDescent="0.25">
      <c r="A1056" s="132">
        <v>1021235</v>
      </c>
      <c r="B1056" s="145" t="s">
        <v>2196</v>
      </c>
      <c r="C1056" s="132">
        <v>1</v>
      </c>
      <c r="D1056" s="132">
        <v>2184</v>
      </c>
      <c r="E1056" s="186">
        <v>24</v>
      </c>
      <c r="F1056" s="132" t="s">
        <v>20</v>
      </c>
      <c r="G1056" s="132">
        <v>168</v>
      </c>
      <c r="H1056" s="132">
        <v>120</v>
      </c>
      <c r="I1056" s="132">
        <v>1</v>
      </c>
      <c r="J1056" s="133">
        <v>0.55000000000000004</v>
      </c>
      <c r="K1056" s="133">
        <v>0.55000000000000004</v>
      </c>
      <c r="L1056" s="133">
        <v>1.37</v>
      </c>
      <c r="M1056" s="134" t="str">
        <f t="shared" si="16"/>
        <v>P</v>
      </c>
      <c r="N1056" s="171" t="s">
        <v>10681</v>
      </c>
      <c r="O1056" s="146" t="s">
        <v>1506</v>
      </c>
      <c r="P1056" s="146" t="s">
        <v>9409</v>
      </c>
      <c r="Q1056" s="147" t="s">
        <v>10519</v>
      </c>
      <c r="R1056" s="187">
        <v>2.83</v>
      </c>
    </row>
    <row r="1057" spans="1:18" x14ac:dyDescent="0.25">
      <c r="A1057" s="135">
        <v>1021238</v>
      </c>
      <c r="B1057" s="148" t="s">
        <v>9723</v>
      </c>
      <c r="C1057" s="135">
        <v>1</v>
      </c>
      <c r="D1057" s="135">
        <v>22400</v>
      </c>
      <c r="E1057" s="188">
        <v>700</v>
      </c>
      <c r="F1057" s="135" t="s">
        <v>20</v>
      </c>
      <c r="G1057" s="135" t="s">
        <v>20</v>
      </c>
      <c r="H1057" s="135" t="s">
        <v>20</v>
      </c>
      <c r="I1057" s="135" t="s">
        <v>20</v>
      </c>
      <c r="J1057" s="136">
        <v>2.36</v>
      </c>
      <c r="K1057" s="136">
        <v>1.28</v>
      </c>
      <c r="L1057" s="136">
        <v>0.02</v>
      </c>
      <c r="M1057" s="137" t="str">
        <f t="shared" si="16"/>
        <v>P</v>
      </c>
      <c r="N1057" s="172" t="s">
        <v>10682</v>
      </c>
      <c r="O1057" s="149" t="s">
        <v>1506</v>
      </c>
      <c r="P1057" s="149" t="s">
        <v>9443</v>
      </c>
      <c r="Q1057" s="150" t="s">
        <v>10519</v>
      </c>
      <c r="R1057" s="189">
        <v>0.14000000000000001</v>
      </c>
    </row>
    <row r="1058" spans="1:18" x14ac:dyDescent="0.25">
      <c r="A1058" s="132">
        <v>1021240</v>
      </c>
      <c r="B1058" s="145" t="s">
        <v>9724</v>
      </c>
      <c r="C1058" s="132">
        <v>1000</v>
      </c>
      <c r="D1058" s="132" t="s">
        <v>20</v>
      </c>
      <c r="E1058" s="186" t="s">
        <v>20</v>
      </c>
      <c r="F1058" s="132" t="s">
        <v>20</v>
      </c>
      <c r="G1058" s="132" t="s">
        <v>20</v>
      </c>
      <c r="H1058" s="132" t="s">
        <v>20</v>
      </c>
      <c r="I1058" s="132" t="s">
        <v>20</v>
      </c>
      <c r="J1058" s="133">
        <v>1.4</v>
      </c>
      <c r="K1058" s="133">
        <v>1.4</v>
      </c>
      <c r="L1058" s="133">
        <v>0.43</v>
      </c>
      <c r="M1058" s="134" t="str">
        <f t="shared" si="16"/>
        <v>P</v>
      </c>
      <c r="N1058" s="171" t="s">
        <v>10682</v>
      </c>
      <c r="O1058" s="146" t="s">
        <v>1506</v>
      </c>
      <c r="P1058" s="146" t="s">
        <v>9526</v>
      </c>
      <c r="Q1058" s="147" t="s">
        <v>10519</v>
      </c>
      <c r="R1058" s="187">
        <v>40</v>
      </c>
    </row>
    <row r="1059" spans="1:18" x14ac:dyDescent="0.25">
      <c r="A1059" s="135">
        <v>1021241</v>
      </c>
      <c r="B1059" s="148" t="s">
        <v>9725</v>
      </c>
      <c r="C1059" s="135">
        <v>1</v>
      </c>
      <c r="D1059" s="135" t="s">
        <v>20</v>
      </c>
      <c r="E1059" s="188" t="s">
        <v>20</v>
      </c>
      <c r="F1059" s="135" t="s">
        <v>20</v>
      </c>
      <c r="G1059" s="135" t="s">
        <v>20</v>
      </c>
      <c r="H1059" s="135" t="s">
        <v>20</v>
      </c>
      <c r="I1059" s="135" t="s">
        <v>20</v>
      </c>
      <c r="J1059" s="136">
        <v>1.74</v>
      </c>
      <c r="K1059" s="136">
        <v>1.61</v>
      </c>
      <c r="L1059" s="136">
        <v>0.02</v>
      </c>
      <c r="M1059" s="137" t="str">
        <f t="shared" si="16"/>
        <v>P</v>
      </c>
      <c r="N1059" s="172" t="s">
        <v>10682</v>
      </c>
      <c r="O1059" s="149" t="s">
        <v>1506</v>
      </c>
      <c r="P1059" s="149" t="s">
        <v>9443</v>
      </c>
      <c r="Q1059" s="150" t="s">
        <v>10519</v>
      </c>
      <c r="R1059" s="189">
        <v>0.25</v>
      </c>
    </row>
    <row r="1060" spans="1:18" x14ac:dyDescent="0.25">
      <c r="A1060" s="132">
        <v>1021243</v>
      </c>
      <c r="B1060" s="145" t="s">
        <v>9726</v>
      </c>
      <c r="C1060" s="132">
        <v>1000</v>
      </c>
      <c r="D1060" s="132" t="s">
        <v>20</v>
      </c>
      <c r="E1060" s="186" t="s">
        <v>20</v>
      </c>
      <c r="F1060" s="132" t="s">
        <v>20</v>
      </c>
      <c r="G1060" s="132" t="s">
        <v>20</v>
      </c>
      <c r="H1060" s="132" t="s">
        <v>20</v>
      </c>
      <c r="I1060" s="132" t="s">
        <v>20</v>
      </c>
      <c r="J1060" s="133">
        <v>1.4</v>
      </c>
      <c r="K1060" s="133">
        <v>1.4</v>
      </c>
      <c r="L1060" s="133">
        <v>0.43</v>
      </c>
      <c r="M1060" s="134" t="str">
        <f t="shared" si="16"/>
        <v>P</v>
      </c>
      <c r="N1060" s="171" t="s">
        <v>10682</v>
      </c>
      <c r="O1060" s="146" t="s">
        <v>1506</v>
      </c>
      <c r="P1060" s="146" t="s">
        <v>9526</v>
      </c>
      <c r="Q1060" s="147" t="s">
        <v>10519</v>
      </c>
      <c r="R1060" s="187">
        <v>40</v>
      </c>
    </row>
    <row r="1061" spans="1:18" x14ac:dyDescent="0.25">
      <c r="A1061" s="135">
        <v>1021244</v>
      </c>
      <c r="B1061" s="148" t="s">
        <v>9727</v>
      </c>
      <c r="C1061" s="135">
        <v>6</v>
      </c>
      <c r="D1061" s="135" t="s">
        <v>20</v>
      </c>
      <c r="E1061" s="188" t="s">
        <v>20</v>
      </c>
      <c r="F1061" s="135" t="s">
        <v>20</v>
      </c>
      <c r="G1061" s="135" t="s">
        <v>20</v>
      </c>
      <c r="H1061" s="135" t="s">
        <v>20</v>
      </c>
      <c r="I1061" s="135" t="s">
        <v>20</v>
      </c>
      <c r="J1061" s="136">
        <v>2.37</v>
      </c>
      <c r="K1061" s="136">
        <v>1.73</v>
      </c>
      <c r="L1061" s="136">
        <v>1.89</v>
      </c>
      <c r="M1061" s="137" t="str">
        <f t="shared" si="16"/>
        <v>P</v>
      </c>
      <c r="N1061" s="172" t="s">
        <v>10682</v>
      </c>
      <c r="O1061" s="149" t="s">
        <v>1500</v>
      </c>
      <c r="P1061" s="149" t="s">
        <v>9418</v>
      </c>
      <c r="Q1061" s="150" t="s">
        <v>10519</v>
      </c>
      <c r="R1061" s="189">
        <v>4.1399999999999997</v>
      </c>
    </row>
    <row r="1062" spans="1:18" x14ac:dyDescent="0.25">
      <c r="A1062" s="132">
        <v>1021247</v>
      </c>
      <c r="B1062" s="145" t="s">
        <v>9728</v>
      </c>
      <c r="C1062" s="132">
        <v>1000</v>
      </c>
      <c r="D1062" s="132" t="s">
        <v>20</v>
      </c>
      <c r="E1062" s="186" t="s">
        <v>20</v>
      </c>
      <c r="F1062" s="132" t="s">
        <v>20</v>
      </c>
      <c r="G1062" s="132" t="s">
        <v>20</v>
      </c>
      <c r="H1062" s="132" t="s">
        <v>20</v>
      </c>
      <c r="I1062" s="132" t="s">
        <v>20</v>
      </c>
      <c r="J1062" s="133">
        <v>1.4</v>
      </c>
      <c r="K1062" s="133">
        <v>1.4</v>
      </c>
      <c r="L1062" s="133">
        <v>0.43</v>
      </c>
      <c r="M1062" s="134" t="str">
        <f t="shared" si="16"/>
        <v>P</v>
      </c>
      <c r="N1062" s="171" t="s">
        <v>10682</v>
      </c>
      <c r="O1062" s="146" t="s">
        <v>1506</v>
      </c>
      <c r="P1062" s="146" t="s">
        <v>9526</v>
      </c>
      <c r="Q1062" s="147" t="s">
        <v>10519</v>
      </c>
      <c r="R1062" s="187">
        <v>40</v>
      </c>
    </row>
    <row r="1063" spans="1:18" x14ac:dyDescent="0.25">
      <c r="A1063" s="135">
        <v>1021249</v>
      </c>
      <c r="B1063" s="148" t="s">
        <v>9729</v>
      </c>
      <c r="C1063" s="135">
        <v>1</v>
      </c>
      <c r="D1063" s="135" t="s">
        <v>20</v>
      </c>
      <c r="E1063" s="188" t="s">
        <v>20</v>
      </c>
      <c r="F1063" s="135" t="s">
        <v>20</v>
      </c>
      <c r="G1063" s="135" t="s">
        <v>20</v>
      </c>
      <c r="H1063" s="135" t="s">
        <v>20</v>
      </c>
      <c r="I1063" s="135" t="s">
        <v>20</v>
      </c>
      <c r="J1063" s="136">
        <v>2.98</v>
      </c>
      <c r="K1063" s="136">
        <v>0.01</v>
      </c>
      <c r="L1063" s="136">
        <v>1.87</v>
      </c>
      <c r="M1063" s="137" t="str">
        <f t="shared" si="16"/>
        <v>P</v>
      </c>
      <c r="N1063" s="172" t="s">
        <v>10682</v>
      </c>
      <c r="O1063" s="149" t="s">
        <v>1693</v>
      </c>
      <c r="P1063" s="149" t="s">
        <v>10126</v>
      </c>
      <c r="Q1063" s="150" t="s">
        <v>10519</v>
      </c>
      <c r="R1063" s="189">
        <v>0.2</v>
      </c>
    </row>
    <row r="1064" spans="1:18" x14ac:dyDescent="0.25">
      <c r="A1064" s="132">
        <v>1021250</v>
      </c>
      <c r="B1064" s="145" t="s">
        <v>9730</v>
      </c>
      <c r="C1064" s="132">
        <v>1000</v>
      </c>
      <c r="D1064" s="132" t="s">
        <v>20</v>
      </c>
      <c r="E1064" s="186" t="s">
        <v>20</v>
      </c>
      <c r="F1064" s="132" t="s">
        <v>20</v>
      </c>
      <c r="G1064" s="132" t="s">
        <v>20</v>
      </c>
      <c r="H1064" s="132" t="s">
        <v>20</v>
      </c>
      <c r="I1064" s="132" t="s">
        <v>20</v>
      </c>
      <c r="J1064" s="133">
        <v>1.4</v>
      </c>
      <c r="K1064" s="133">
        <v>1.4</v>
      </c>
      <c r="L1064" s="133">
        <v>0.43</v>
      </c>
      <c r="M1064" s="134" t="str">
        <f t="shared" si="16"/>
        <v>P</v>
      </c>
      <c r="N1064" s="171" t="s">
        <v>10682</v>
      </c>
      <c r="O1064" s="146" t="s">
        <v>1506</v>
      </c>
      <c r="P1064" s="146" t="s">
        <v>9526</v>
      </c>
      <c r="Q1064" s="147" t="s">
        <v>10519</v>
      </c>
      <c r="R1064" s="187">
        <v>40</v>
      </c>
    </row>
    <row r="1065" spans="1:18" x14ac:dyDescent="0.25">
      <c r="A1065" s="135">
        <v>1021260</v>
      </c>
      <c r="B1065" s="148" t="s">
        <v>2197</v>
      </c>
      <c r="C1065" s="135">
        <v>480</v>
      </c>
      <c r="D1065" s="135" t="s">
        <v>20</v>
      </c>
      <c r="E1065" s="188" t="s">
        <v>20</v>
      </c>
      <c r="F1065" s="135" t="s">
        <v>20</v>
      </c>
      <c r="G1065" s="135" t="s">
        <v>21</v>
      </c>
      <c r="H1065" s="135" t="s">
        <v>21</v>
      </c>
      <c r="I1065" s="135" t="s">
        <v>21</v>
      </c>
      <c r="J1065" s="136">
        <v>5.15</v>
      </c>
      <c r="K1065" s="136">
        <v>7.69</v>
      </c>
      <c r="L1065" s="136">
        <v>0.26</v>
      </c>
      <c r="M1065" s="137" t="str">
        <f t="shared" si="16"/>
        <v>P</v>
      </c>
      <c r="N1065" s="172" t="s">
        <v>10682</v>
      </c>
      <c r="O1065" s="149" t="s">
        <v>1562</v>
      </c>
      <c r="P1065" s="149" t="s">
        <v>9441</v>
      </c>
      <c r="Q1065" s="150" t="s">
        <v>10519</v>
      </c>
      <c r="R1065" s="189">
        <v>10.246268656716417</v>
      </c>
    </row>
    <row r="1066" spans="1:18" x14ac:dyDescent="0.25">
      <c r="A1066" s="132">
        <v>1021261</v>
      </c>
      <c r="B1066" s="145" t="s">
        <v>2198</v>
      </c>
      <c r="C1066" s="132">
        <v>1</v>
      </c>
      <c r="D1066" s="132">
        <v>27</v>
      </c>
      <c r="E1066" s="186" t="s">
        <v>21</v>
      </c>
      <c r="F1066" s="132">
        <v>36</v>
      </c>
      <c r="G1066" s="132" t="s">
        <v>21</v>
      </c>
      <c r="H1066" s="132" t="s">
        <v>21</v>
      </c>
      <c r="I1066" s="132" t="s">
        <v>21</v>
      </c>
      <c r="J1066" s="133">
        <v>4</v>
      </c>
      <c r="K1066" s="133">
        <v>3.3</v>
      </c>
      <c r="L1066" s="133">
        <v>3.66</v>
      </c>
      <c r="M1066" s="134" t="str">
        <f t="shared" si="16"/>
        <v>P</v>
      </c>
      <c r="N1066" s="171" t="s">
        <v>10682</v>
      </c>
      <c r="O1066" s="146" t="s">
        <v>1506</v>
      </c>
      <c r="P1066" s="146" t="s">
        <v>9453</v>
      </c>
      <c r="Q1066" s="147" t="s">
        <v>10519</v>
      </c>
      <c r="R1066" s="187">
        <v>9.48</v>
      </c>
    </row>
    <row r="1067" spans="1:18" x14ac:dyDescent="0.25">
      <c r="A1067" s="135">
        <v>1021262</v>
      </c>
      <c r="B1067" s="148" t="s">
        <v>2199</v>
      </c>
      <c r="C1067" s="135">
        <v>1</v>
      </c>
      <c r="D1067" s="135">
        <v>27</v>
      </c>
      <c r="E1067" s="188" t="s">
        <v>21</v>
      </c>
      <c r="F1067" s="135">
        <v>36</v>
      </c>
      <c r="G1067" s="135" t="s">
        <v>21</v>
      </c>
      <c r="H1067" s="135" t="s">
        <v>21</v>
      </c>
      <c r="I1067" s="135" t="s">
        <v>21</v>
      </c>
      <c r="J1067" s="136">
        <v>4</v>
      </c>
      <c r="K1067" s="136">
        <v>3.36</v>
      </c>
      <c r="L1067" s="136">
        <v>3.68</v>
      </c>
      <c r="M1067" s="137" t="str">
        <f t="shared" si="16"/>
        <v>P</v>
      </c>
      <c r="N1067" s="174" t="s">
        <v>10682</v>
      </c>
      <c r="O1067" s="149" t="s">
        <v>1506</v>
      </c>
      <c r="P1067" s="149" t="s">
        <v>9453</v>
      </c>
      <c r="Q1067" s="150" t="s">
        <v>10519</v>
      </c>
      <c r="R1067" s="189">
        <v>8.01</v>
      </c>
    </row>
    <row r="1068" spans="1:18" x14ac:dyDescent="0.25">
      <c r="A1068" s="132">
        <v>1021265</v>
      </c>
      <c r="B1068" s="145" t="s">
        <v>2200</v>
      </c>
      <c r="C1068" s="132">
        <v>24</v>
      </c>
      <c r="D1068" s="132">
        <v>612</v>
      </c>
      <c r="E1068" s="186">
        <v>36</v>
      </c>
      <c r="F1068" s="132">
        <v>1440</v>
      </c>
      <c r="G1068" s="132" t="s">
        <v>21</v>
      </c>
      <c r="H1068" s="132" t="s">
        <v>21</v>
      </c>
      <c r="I1068" s="132">
        <v>1</v>
      </c>
      <c r="J1068" s="133">
        <v>1.8</v>
      </c>
      <c r="K1068" s="133">
        <v>0.94</v>
      </c>
      <c r="L1068" s="133">
        <v>0.5</v>
      </c>
      <c r="M1068" s="134" t="str">
        <f t="shared" si="16"/>
        <v>P</v>
      </c>
      <c r="N1068" s="173" t="s">
        <v>10682</v>
      </c>
      <c r="O1068" s="146" t="s">
        <v>1506</v>
      </c>
      <c r="P1068" s="146" t="s">
        <v>9444</v>
      </c>
      <c r="Q1068" s="147" t="s">
        <v>10519</v>
      </c>
      <c r="R1068" s="187">
        <v>5.5200000000000005</v>
      </c>
    </row>
    <row r="1069" spans="1:18" x14ac:dyDescent="0.25">
      <c r="A1069" s="135">
        <v>1021266</v>
      </c>
      <c r="B1069" s="148" t="s">
        <v>2201</v>
      </c>
      <c r="C1069" s="135">
        <v>3</v>
      </c>
      <c r="D1069" s="135">
        <v>13200</v>
      </c>
      <c r="E1069" s="188">
        <v>90</v>
      </c>
      <c r="F1069" s="135" t="s">
        <v>20</v>
      </c>
      <c r="G1069" s="135">
        <v>720</v>
      </c>
      <c r="H1069" s="135">
        <v>900</v>
      </c>
      <c r="I1069" s="135">
        <v>1</v>
      </c>
      <c r="J1069" s="136">
        <v>1.43</v>
      </c>
      <c r="K1069" s="136">
        <v>0.6</v>
      </c>
      <c r="L1069" s="136">
        <v>0.1</v>
      </c>
      <c r="M1069" s="137" t="str">
        <f t="shared" si="16"/>
        <v>P</v>
      </c>
      <c r="N1069" s="172" t="s">
        <v>10681</v>
      </c>
      <c r="O1069" s="149" t="s">
        <v>1506</v>
      </c>
      <c r="P1069" s="149" t="s">
        <v>9410</v>
      </c>
      <c r="Q1069" s="150" t="s">
        <v>10519</v>
      </c>
      <c r="R1069" s="189">
        <v>0.81</v>
      </c>
    </row>
    <row r="1070" spans="1:18" x14ac:dyDescent="0.25">
      <c r="A1070" s="132">
        <v>1021267</v>
      </c>
      <c r="B1070" s="145" t="s">
        <v>2202</v>
      </c>
      <c r="C1070" s="132">
        <v>3</v>
      </c>
      <c r="D1070" s="132">
        <v>13200</v>
      </c>
      <c r="E1070" s="186">
        <v>90</v>
      </c>
      <c r="F1070" s="132" t="s">
        <v>20</v>
      </c>
      <c r="G1070" s="132">
        <v>720</v>
      </c>
      <c r="H1070" s="132">
        <v>900</v>
      </c>
      <c r="I1070" s="132">
        <v>1</v>
      </c>
      <c r="J1070" s="133">
        <v>1.43</v>
      </c>
      <c r="K1070" s="133">
        <v>0.6</v>
      </c>
      <c r="L1070" s="133">
        <v>0.1</v>
      </c>
      <c r="M1070" s="134" t="str">
        <f t="shared" si="16"/>
        <v>P</v>
      </c>
      <c r="N1070" s="171" t="s">
        <v>10681</v>
      </c>
      <c r="O1070" s="146" t="s">
        <v>1506</v>
      </c>
      <c r="P1070" s="146" t="s">
        <v>9410</v>
      </c>
      <c r="Q1070" s="147" t="s">
        <v>10519</v>
      </c>
      <c r="R1070" s="187">
        <v>0.81</v>
      </c>
    </row>
    <row r="1071" spans="1:18" x14ac:dyDescent="0.25">
      <c r="A1071" s="135">
        <v>1021271</v>
      </c>
      <c r="B1071" s="148" t="s">
        <v>9731</v>
      </c>
      <c r="C1071" s="135">
        <v>1</v>
      </c>
      <c r="D1071" s="135" t="s">
        <v>20</v>
      </c>
      <c r="E1071" s="188" t="s">
        <v>20</v>
      </c>
      <c r="F1071" s="135" t="s">
        <v>20</v>
      </c>
      <c r="G1071" s="135" t="s">
        <v>20</v>
      </c>
      <c r="H1071" s="135" t="s">
        <v>20</v>
      </c>
      <c r="I1071" s="135" t="s">
        <v>20</v>
      </c>
      <c r="J1071" s="136">
        <v>2.98</v>
      </c>
      <c r="K1071" s="136">
        <v>0.01</v>
      </c>
      <c r="L1071" s="136">
        <v>1.87</v>
      </c>
      <c r="M1071" s="137" t="str">
        <f t="shared" si="16"/>
        <v>P</v>
      </c>
      <c r="N1071" s="172" t="s">
        <v>10682</v>
      </c>
      <c r="O1071" s="149" t="s">
        <v>1693</v>
      </c>
      <c r="P1071" s="149" t="s">
        <v>10126</v>
      </c>
      <c r="Q1071" s="150" t="s">
        <v>10519</v>
      </c>
      <c r="R1071" s="189">
        <v>0.2</v>
      </c>
    </row>
    <row r="1072" spans="1:18" x14ac:dyDescent="0.25">
      <c r="A1072" s="132">
        <v>1021287</v>
      </c>
      <c r="B1072" s="145" t="s">
        <v>9732</v>
      </c>
      <c r="C1072" s="132">
        <v>1000</v>
      </c>
      <c r="D1072" s="132" t="s">
        <v>20</v>
      </c>
      <c r="E1072" s="186" t="s">
        <v>20</v>
      </c>
      <c r="F1072" s="132" t="s">
        <v>20</v>
      </c>
      <c r="G1072" s="132" t="s">
        <v>20</v>
      </c>
      <c r="H1072" s="132" t="s">
        <v>20</v>
      </c>
      <c r="I1072" s="132" t="s">
        <v>20</v>
      </c>
      <c r="J1072" s="133">
        <v>1.4</v>
      </c>
      <c r="K1072" s="133">
        <v>1.4</v>
      </c>
      <c r="L1072" s="133">
        <v>0.43</v>
      </c>
      <c r="M1072" s="134" t="str">
        <f t="shared" si="16"/>
        <v>P</v>
      </c>
      <c r="N1072" s="171" t="s">
        <v>10682</v>
      </c>
      <c r="O1072" s="146" t="s">
        <v>1506</v>
      </c>
      <c r="P1072" s="146" t="s">
        <v>9526</v>
      </c>
      <c r="Q1072" s="147" t="s">
        <v>10519</v>
      </c>
      <c r="R1072" s="187">
        <v>40</v>
      </c>
    </row>
    <row r="1073" spans="1:18" x14ac:dyDescent="0.25">
      <c r="A1073" s="135">
        <v>1021289</v>
      </c>
      <c r="B1073" s="148" t="s">
        <v>9733</v>
      </c>
      <c r="C1073" s="135">
        <v>1</v>
      </c>
      <c r="D1073" s="135" t="s">
        <v>20</v>
      </c>
      <c r="E1073" s="188" t="s">
        <v>20</v>
      </c>
      <c r="F1073" s="135" t="s">
        <v>20</v>
      </c>
      <c r="G1073" s="135" t="s">
        <v>20</v>
      </c>
      <c r="H1073" s="135" t="s">
        <v>20</v>
      </c>
      <c r="I1073" s="135" t="s">
        <v>20</v>
      </c>
      <c r="J1073" s="136">
        <v>1.83</v>
      </c>
      <c r="K1073" s="136">
        <v>0.95</v>
      </c>
      <c r="L1073" s="136">
        <v>0.02</v>
      </c>
      <c r="M1073" s="137" t="str">
        <f t="shared" si="16"/>
        <v>P</v>
      </c>
      <c r="N1073" s="174" t="s">
        <v>10682</v>
      </c>
      <c r="O1073" s="149" t="s">
        <v>1506</v>
      </c>
      <c r="P1073" s="149" t="s">
        <v>9443</v>
      </c>
      <c r="Q1073" s="150" t="s">
        <v>10519</v>
      </c>
      <c r="R1073" s="189">
        <v>0.23</v>
      </c>
    </row>
    <row r="1074" spans="1:18" x14ac:dyDescent="0.25">
      <c r="A1074" s="132">
        <v>1021291</v>
      </c>
      <c r="B1074" s="145" t="s">
        <v>9734</v>
      </c>
      <c r="C1074" s="132">
        <v>1000</v>
      </c>
      <c r="D1074" s="132" t="s">
        <v>20</v>
      </c>
      <c r="E1074" s="186" t="s">
        <v>20</v>
      </c>
      <c r="F1074" s="132" t="s">
        <v>20</v>
      </c>
      <c r="G1074" s="132" t="s">
        <v>20</v>
      </c>
      <c r="H1074" s="132" t="s">
        <v>20</v>
      </c>
      <c r="I1074" s="132" t="s">
        <v>20</v>
      </c>
      <c r="J1074" s="133">
        <v>1.4</v>
      </c>
      <c r="K1074" s="133">
        <v>1.4</v>
      </c>
      <c r="L1074" s="133">
        <v>0.43</v>
      </c>
      <c r="M1074" s="134" t="str">
        <f t="shared" si="16"/>
        <v>P</v>
      </c>
      <c r="N1074" s="173" t="s">
        <v>10682</v>
      </c>
      <c r="O1074" s="146" t="s">
        <v>1506</v>
      </c>
      <c r="P1074" s="146" t="s">
        <v>9526</v>
      </c>
      <c r="Q1074" s="147" t="s">
        <v>10519</v>
      </c>
      <c r="R1074" s="187">
        <v>40</v>
      </c>
    </row>
    <row r="1075" spans="1:18" x14ac:dyDescent="0.25">
      <c r="A1075" s="135">
        <v>1021313</v>
      </c>
      <c r="B1075" s="148" t="s">
        <v>3403</v>
      </c>
      <c r="C1075" s="135">
        <v>40</v>
      </c>
      <c r="D1075" s="135">
        <v>45</v>
      </c>
      <c r="E1075" s="188" t="s">
        <v>20</v>
      </c>
      <c r="F1075" s="135" t="s">
        <v>20</v>
      </c>
      <c r="G1075" s="135" t="s">
        <v>20</v>
      </c>
      <c r="H1075" s="135" t="s">
        <v>20</v>
      </c>
      <c r="I1075" s="135" t="s">
        <v>20</v>
      </c>
      <c r="J1075" s="136">
        <v>3.62</v>
      </c>
      <c r="K1075" s="136">
        <v>3.04</v>
      </c>
      <c r="L1075" s="136">
        <v>1.98</v>
      </c>
      <c r="M1075" s="137" t="str">
        <f t="shared" si="16"/>
        <v>P</v>
      </c>
      <c r="N1075" s="174" t="s">
        <v>10681</v>
      </c>
      <c r="O1075" s="149" t="s">
        <v>1578</v>
      </c>
      <c r="P1075" s="149" t="s">
        <v>10579</v>
      </c>
      <c r="Q1075" s="150" t="s">
        <v>10106</v>
      </c>
      <c r="R1075" s="189">
        <v>69.2</v>
      </c>
    </row>
    <row r="1076" spans="1:18" x14ac:dyDescent="0.25">
      <c r="A1076" s="132">
        <v>1021346</v>
      </c>
      <c r="B1076" s="145" t="s">
        <v>2203</v>
      </c>
      <c r="C1076" s="132">
        <v>6</v>
      </c>
      <c r="D1076" s="132">
        <v>75</v>
      </c>
      <c r="E1076" s="186" t="s">
        <v>21</v>
      </c>
      <c r="F1076" s="132">
        <v>90</v>
      </c>
      <c r="G1076" s="132" t="s">
        <v>20</v>
      </c>
      <c r="H1076" s="132">
        <v>5</v>
      </c>
      <c r="I1076" s="132">
        <v>1</v>
      </c>
      <c r="J1076" s="133">
        <v>3.38</v>
      </c>
      <c r="K1076" s="133">
        <v>2.06</v>
      </c>
      <c r="L1076" s="133">
        <v>2.37</v>
      </c>
      <c r="M1076" s="134" t="str">
        <f t="shared" si="16"/>
        <v>P</v>
      </c>
      <c r="N1076" s="171" t="s">
        <v>10681</v>
      </c>
      <c r="O1076" s="146" t="s">
        <v>1506</v>
      </c>
      <c r="P1076" s="146" t="s">
        <v>9435</v>
      </c>
      <c r="Q1076" s="147" t="s">
        <v>10106</v>
      </c>
      <c r="R1076" s="187">
        <v>19.080000000000002</v>
      </c>
    </row>
    <row r="1077" spans="1:18" x14ac:dyDescent="0.25">
      <c r="A1077" s="135">
        <v>1021357</v>
      </c>
      <c r="B1077" s="148" t="s">
        <v>2204</v>
      </c>
      <c r="C1077" s="135">
        <v>4</v>
      </c>
      <c r="D1077" s="135">
        <v>48</v>
      </c>
      <c r="E1077" s="188" t="s">
        <v>21</v>
      </c>
      <c r="F1077" s="135">
        <v>54</v>
      </c>
      <c r="G1077" s="135" t="s">
        <v>20</v>
      </c>
      <c r="H1077" s="135">
        <v>6</v>
      </c>
      <c r="I1077" s="135">
        <v>1</v>
      </c>
      <c r="J1077" s="136">
        <v>3.3</v>
      </c>
      <c r="K1077" s="136">
        <v>2.8</v>
      </c>
      <c r="L1077" s="136">
        <v>2.5499999999999998</v>
      </c>
      <c r="M1077" s="137" t="str">
        <f t="shared" si="16"/>
        <v>P</v>
      </c>
      <c r="N1077" s="172" t="s">
        <v>10681</v>
      </c>
      <c r="O1077" s="149" t="s">
        <v>1506</v>
      </c>
      <c r="P1077" s="149" t="s">
        <v>9451</v>
      </c>
      <c r="Q1077" s="150" t="s">
        <v>10106</v>
      </c>
      <c r="R1077" s="189">
        <v>22.04</v>
      </c>
    </row>
    <row r="1078" spans="1:18" x14ac:dyDescent="0.25">
      <c r="A1078" s="132">
        <v>1021379</v>
      </c>
      <c r="B1078" s="145" t="s">
        <v>2205</v>
      </c>
      <c r="C1078" s="132">
        <v>10</v>
      </c>
      <c r="D1078" s="132" t="s">
        <v>20</v>
      </c>
      <c r="E1078" s="186" t="s">
        <v>20</v>
      </c>
      <c r="F1078" s="132" t="s">
        <v>20</v>
      </c>
      <c r="G1078" s="132" t="s">
        <v>21</v>
      </c>
      <c r="H1078" s="132" t="s">
        <v>21</v>
      </c>
      <c r="I1078" s="132" t="s">
        <v>21</v>
      </c>
      <c r="J1078" s="133">
        <v>3.3</v>
      </c>
      <c r="K1078" s="133">
        <v>5</v>
      </c>
      <c r="L1078" s="133">
        <v>0.9</v>
      </c>
      <c r="M1078" s="134" t="str">
        <f t="shared" si="16"/>
        <v>P</v>
      </c>
      <c r="N1078" s="173" t="s">
        <v>10682</v>
      </c>
      <c r="O1078" s="146" t="s">
        <v>1611</v>
      </c>
      <c r="P1078" s="146" t="s">
        <v>9438</v>
      </c>
      <c r="Q1078" s="147" t="s">
        <v>10519</v>
      </c>
      <c r="R1078" s="187">
        <v>31.044776119402986</v>
      </c>
    </row>
    <row r="1079" spans="1:18" x14ac:dyDescent="0.25">
      <c r="A1079" s="135">
        <v>1021380</v>
      </c>
      <c r="B1079" s="148" t="s">
        <v>2206</v>
      </c>
      <c r="C1079" s="135">
        <v>10</v>
      </c>
      <c r="D1079" s="135" t="s">
        <v>20</v>
      </c>
      <c r="E1079" s="188" t="s">
        <v>20</v>
      </c>
      <c r="F1079" s="135" t="s">
        <v>20</v>
      </c>
      <c r="G1079" s="135" t="s">
        <v>20</v>
      </c>
      <c r="H1079" s="135" t="s">
        <v>20</v>
      </c>
      <c r="I1079" s="135" t="s">
        <v>20</v>
      </c>
      <c r="J1079" s="136">
        <v>6.6</v>
      </c>
      <c r="K1079" s="136">
        <v>2.8</v>
      </c>
      <c r="L1079" s="136">
        <v>0.85</v>
      </c>
      <c r="M1079" s="137" t="str">
        <f t="shared" si="16"/>
        <v>P</v>
      </c>
      <c r="N1079" s="174" t="s">
        <v>10682</v>
      </c>
      <c r="O1079" s="149" t="s">
        <v>1611</v>
      </c>
      <c r="P1079" s="149" t="s">
        <v>9438</v>
      </c>
      <c r="Q1079" s="150" t="s">
        <v>10519</v>
      </c>
      <c r="R1079" s="189">
        <v>16.641791044776117</v>
      </c>
    </row>
    <row r="1080" spans="1:18" x14ac:dyDescent="0.25">
      <c r="A1080" s="132">
        <v>1021381</v>
      </c>
      <c r="B1080" s="145" t="s">
        <v>2207</v>
      </c>
      <c r="C1080" s="132">
        <v>6</v>
      </c>
      <c r="D1080" s="132">
        <v>1664</v>
      </c>
      <c r="E1080" s="186" t="s">
        <v>21</v>
      </c>
      <c r="F1080" s="132">
        <v>2067</v>
      </c>
      <c r="G1080" s="132" t="s">
        <v>20</v>
      </c>
      <c r="H1080" s="132">
        <v>40</v>
      </c>
      <c r="I1080" s="132">
        <v>3</v>
      </c>
      <c r="J1080" s="133">
        <v>1.81</v>
      </c>
      <c r="K1080" s="133">
        <v>1.21</v>
      </c>
      <c r="L1080" s="133">
        <v>0.35</v>
      </c>
      <c r="M1080" s="134" t="str">
        <f t="shared" si="16"/>
        <v>P</v>
      </c>
      <c r="N1080" s="173" t="s">
        <v>10681</v>
      </c>
      <c r="O1080" s="146" t="s">
        <v>1506</v>
      </c>
      <c r="P1080" s="146" t="s">
        <v>10455</v>
      </c>
      <c r="Q1080" s="147" t="s">
        <v>10519</v>
      </c>
      <c r="R1080" s="187">
        <v>2.2800000000000002</v>
      </c>
    </row>
    <row r="1081" spans="1:18" x14ac:dyDescent="0.25">
      <c r="A1081" s="135">
        <v>1021389</v>
      </c>
      <c r="B1081" s="148" t="s">
        <v>2208</v>
      </c>
      <c r="C1081" s="135">
        <v>3</v>
      </c>
      <c r="D1081" s="135">
        <v>2240</v>
      </c>
      <c r="E1081" s="188">
        <v>56</v>
      </c>
      <c r="F1081" s="135">
        <v>2800</v>
      </c>
      <c r="G1081" s="135">
        <v>168</v>
      </c>
      <c r="H1081" s="135">
        <v>224</v>
      </c>
      <c r="I1081" s="135">
        <v>1</v>
      </c>
      <c r="J1081" s="136">
        <v>0.92</v>
      </c>
      <c r="K1081" s="136">
        <v>0.3</v>
      </c>
      <c r="L1081" s="136">
        <v>1.1299999999999999</v>
      </c>
      <c r="M1081" s="137" t="str">
        <f t="shared" si="16"/>
        <v>P</v>
      </c>
      <c r="N1081" s="174" t="s">
        <v>10681</v>
      </c>
      <c r="O1081" s="149" t="s">
        <v>1562</v>
      </c>
      <c r="P1081" s="149" t="s">
        <v>9454</v>
      </c>
      <c r="Q1081" s="150" t="s">
        <v>10519</v>
      </c>
      <c r="R1081" s="189">
        <v>9.8507462686567138</v>
      </c>
    </row>
    <row r="1082" spans="1:18" x14ac:dyDescent="0.25">
      <c r="A1082" s="132">
        <v>1021390</v>
      </c>
      <c r="B1082" s="145" t="s">
        <v>2209</v>
      </c>
      <c r="C1082" s="132">
        <v>3</v>
      </c>
      <c r="D1082" s="132">
        <v>2240</v>
      </c>
      <c r="E1082" s="186">
        <v>56</v>
      </c>
      <c r="F1082" s="132">
        <v>2800</v>
      </c>
      <c r="G1082" s="132">
        <v>168</v>
      </c>
      <c r="H1082" s="132">
        <v>224</v>
      </c>
      <c r="I1082" s="132">
        <v>1</v>
      </c>
      <c r="J1082" s="133">
        <v>0.92</v>
      </c>
      <c r="K1082" s="133">
        <v>0.3</v>
      </c>
      <c r="L1082" s="133">
        <v>1.1299999999999999</v>
      </c>
      <c r="M1082" s="134" t="str">
        <f t="shared" si="16"/>
        <v>P</v>
      </c>
      <c r="N1082" s="173" t="s">
        <v>10681</v>
      </c>
      <c r="O1082" s="146" t="s">
        <v>1562</v>
      </c>
      <c r="P1082" s="146" t="s">
        <v>9454</v>
      </c>
      <c r="Q1082" s="147" t="s">
        <v>10519</v>
      </c>
      <c r="R1082" s="187">
        <v>9.8507462686567138</v>
      </c>
    </row>
    <row r="1083" spans="1:18" x14ac:dyDescent="0.25">
      <c r="A1083" s="135">
        <v>1021399</v>
      </c>
      <c r="B1083" s="148" t="s">
        <v>2210</v>
      </c>
      <c r="C1083" s="135">
        <v>3</v>
      </c>
      <c r="D1083" s="135">
        <v>2240</v>
      </c>
      <c r="E1083" s="188">
        <v>56</v>
      </c>
      <c r="F1083" s="135">
        <v>2800</v>
      </c>
      <c r="G1083" s="135">
        <v>168</v>
      </c>
      <c r="H1083" s="135">
        <v>224</v>
      </c>
      <c r="I1083" s="135">
        <v>1</v>
      </c>
      <c r="J1083" s="136">
        <v>0.92</v>
      </c>
      <c r="K1083" s="136">
        <v>0.3</v>
      </c>
      <c r="L1083" s="136">
        <v>1.1299999999999999</v>
      </c>
      <c r="M1083" s="137" t="str">
        <f t="shared" si="16"/>
        <v>P</v>
      </c>
      <c r="N1083" s="174" t="s">
        <v>10681</v>
      </c>
      <c r="O1083" s="149" t="s">
        <v>1562</v>
      </c>
      <c r="P1083" s="149" t="s">
        <v>9454</v>
      </c>
      <c r="Q1083" s="150" t="s">
        <v>10519</v>
      </c>
      <c r="R1083" s="189">
        <v>9.8507462686567138</v>
      </c>
    </row>
    <row r="1084" spans="1:18" x14ac:dyDescent="0.25">
      <c r="A1084" s="132">
        <v>1021401</v>
      </c>
      <c r="B1084" s="145" t="s">
        <v>2211</v>
      </c>
      <c r="C1084" s="132">
        <v>3</v>
      </c>
      <c r="D1084" s="132" t="s">
        <v>20</v>
      </c>
      <c r="E1084" s="186" t="s">
        <v>20</v>
      </c>
      <c r="F1084" s="132" t="s">
        <v>20</v>
      </c>
      <c r="G1084" s="132" t="s">
        <v>20</v>
      </c>
      <c r="H1084" s="132" t="s">
        <v>20</v>
      </c>
      <c r="I1084" s="132" t="s">
        <v>20</v>
      </c>
      <c r="J1084" s="133">
        <v>0.92</v>
      </c>
      <c r="K1084" s="133">
        <v>0.3</v>
      </c>
      <c r="L1084" s="133">
        <v>1.1299999999999999</v>
      </c>
      <c r="M1084" s="134" t="str">
        <f t="shared" si="16"/>
        <v>P</v>
      </c>
      <c r="N1084" s="173" t="s">
        <v>10681</v>
      </c>
      <c r="O1084" s="146" t="s">
        <v>1562</v>
      </c>
      <c r="P1084" s="146" t="s">
        <v>9454</v>
      </c>
      <c r="Q1084" s="147" t="s">
        <v>10519</v>
      </c>
      <c r="R1084" s="187">
        <v>9.8507462686567138</v>
      </c>
    </row>
    <row r="1085" spans="1:18" x14ac:dyDescent="0.25">
      <c r="A1085" s="135">
        <v>1021402</v>
      </c>
      <c r="B1085" s="148" t="s">
        <v>2212</v>
      </c>
      <c r="C1085" s="135">
        <v>3</v>
      </c>
      <c r="D1085" s="135" t="s">
        <v>20</v>
      </c>
      <c r="E1085" s="188" t="s">
        <v>20</v>
      </c>
      <c r="F1085" s="135" t="s">
        <v>20</v>
      </c>
      <c r="G1085" s="135" t="s">
        <v>20</v>
      </c>
      <c r="H1085" s="135" t="s">
        <v>20</v>
      </c>
      <c r="I1085" s="135" t="s">
        <v>20</v>
      </c>
      <c r="J1085" s="136">
        <v>0.92</v>
      </c>
      <c r="K1085" s="136">
        <v>0.3</v>
      </c>
      <c r="L1085" s="136">
        <v>1.1299999999999999</v>
      </c>
      <c r="M1085" s="137" t="str">
        <f t="shared" si="16"/>
        <v>P</v>
      </c>
      <c r="N1085" s="174" t="s">
        <v>10681</v>
      </c>
      <c r="O1085" s="149" t="s">
        <v>1562</v>
      </c>
      <c r="P1085" s="149" t="s">
        <v>9454</v>
      </c>
      <c r="Q1085" s="150" t="s">
        <v>10519</v>
      </c>
      <c r="R1085" s="189">
        <v>9.8507462686567138</v>
      </c>
    </row>
    <row r="1086" spans="1:18" x14ac:dyDescent="0.25">
      <c r="A1086" s="132">
        <v>1021403</v>
      </c>
      <c r="B1086" s="145" t="s">
        <v>2213</v>
      </c>
      <c r="C1086" s="132">
        <v>3</v>
      </c>
      <c r="D1086" s="132">
        <v>2240</v>
      </c>
      <c r="E1086" s="186">
        <v>56</v>
      </c>
      <c r="F1086" s="132">
        <v>2800</v>
      </c>
      <c r="G1086" s="132">
        <v>168</v>
      </c>
      <c r="H1086" s="132">
        <v>224</v>
      </c>
      <c r="I1086" s="132">
        <v>1</v>
      </c>
      <c r="J1086" s="133">
        <v>0.92</v>
      </c>
      <c r="K1086" s="133">
        <v>0.3</v>
      </c>
      <c r="L1086" s="133">
        <v>1.1299999999999999</v>
      </c>
      <c r="M1086" s="134" t="str">
        <f t="shared" si="16"/>
        <v>P</v>
      </c>
      <c r="N1086" s="171" t="s">
        <v>10681</v>
      </c>
      <c r="O1086" s="146" t="s">
        <v>1562</v>
      </c>
      <c r="P1086" s="146" t="s">
        <v>9454</v>
      </c>
      <c r="Q1086" s="147" t="s">
        <v>10519</v>
      </c>
      <c r="R1086" s="187">
        <v>9.8507462686567138</v>
      </c>
    </row>
    <row r="1087" spans="1:18" x14ac:dyDescent="0.25">
      <c r="A1087" s="135">
        <v>1021404</v>
      </c>
      <c r="B1087" s="148" t="s">
        <v>2214</v>
      </c>
      <c r="C1087" s="135">
        <v>3</v>
      </c>
      <c r="D1087" s="135" t="s">
        <v>20</v>
      </c>
      <c r="E1087" s="188" t="s">
        <v>20</v>
      </c>
      <c r="F1087" s="135" t="s">
        <v>20</v>
      </c>
      <c r="G1087" s="135" t="s">
        <v>20</v>
      </c>
      <c r="H1087" s="135" t="s">
        <v>20</v>
      </c>
      <c r="I1087" s="135" t="s">
        <v>20</v>
      </c>
      <c r="J1087" s="136">
        <v>0.92</v>
      </c>
      <c r="K1087" s="136">
        <v>0.3</v>
      </c>
      <c r="L1087" s="136">
        <v>1.1299999999999999</v>
      </c>
      <c r="M1087" s="137" t="str">
        <f t="shared" si="16"/>
        <v>P</v>
      </c>
      <c r="N1087" s="174" t="s">
        <v>10681</v>
      </c>
      <c r="O1087" s="149" t="s">
        <v>1562</v>
      </c>
      <c r="P1087" s="149" t="s">
        <v>9454</v>
      </c>
      <c r="Q1087" s="150" t="s">
        <v>10519</v>
      </c>
      <c r="R1087" s="189">
        <v>9.8507462686567138</v>
      </c>
    </row>
    <row r="1088" spans="1:18" x14ac:dyDescent="0.25">
      <c r="A1088" s="132">
        <v>1021408</v>
      </c>
      <c r="B1088" s="145" t="s">
        <v>2215</v>
      </c>
      <c r="C1088" s="132">
        <v>6</v>
      </c>
      <c r="D1088" s="132" t="s">
        <v>20</v>
      </c>
      <c r="E1088" s="186" t="s">
        <v>20</v>
      </c>
      <c r="F1088" s="132" t="s">
        <v>20</v>
      </c>
      <c r="G1088" s="132" t="s">
        <v>20</v>
      </c>
      <c r="H1088" s="132" t="s">
        <v>20</v>
      </c>
      <c r="I1088" s="132" t="s">
        <v>20</v>
      </c>
      <c r="J1088" s="133">
        <v>2.95</v>
      </c>
      <c r="K1088" s="133">
        <v>2.08</v>
      </c>
      <c r="L1088" s="133">
        <v>0.03</v>
      </c>
      <c r="M1088" s="134" t="str">
        <f t="shared" si="16"/>
        <v>P</v>
      </c>
      <c r="N1088" s="171" t="s">
        <v>10682</v>
      </c>
      <c r="O1088" s="146" t="s">
        <v>1500</v>
      </c>
      <c r="P1088" s="146" t="s">
        <v>9456</v>
      </c>
      <c r="Q1088" s="147" t="s">
        <v>10519</v>
      </c>
      <c r="R1088" s="187">
        <v>0.89552238805970141</v>
      </c>
    </row>
    <row r="1089" spans="1:18" x14ac:dyDescent="0.25">
      <c r="A1089" s="135">
        <v>1021413</v>
      </c>
      <c r="B1089" s="148" t="s">
        <v>3404</v>
      </c>
      <c r="C1089" s="135">
        <v>40</v>
      </c>
      <c r="D1089" s="135">
        <v>45</v>
      </c>
      <c r="E1089" s="188" t="s">
        <v>20</v>
      </c>
      <c r="F1089" s="135" t="s">
        <v>20</v>
      </c>
      <c r="G1089" s="135" t="s">
        <v>20</v>
      </c>
      <c r="H1089" s="135" t="s">
        <v>20</v>
      </c>
      <c r="I1089" s="135" t="s">
        <v>20</v>
      </c>
      <c r="J1089" s="136">
        <v>3</v>
      </c>
      <c r="K1089" s="136">
        <v>3.69</v>
      </c>
      <c r="L1089" s="136">
        <v>1.92</v>
      </c>
      <c r="M1089" s="137" t="str">
        <f t="shared" si="16"/>
        <v>P</v>
      </c>
      <c r="N1089" s="172" t="s">
        <v>10681</v>
      </c>
      <c r="O1089" s="149" t="s">
        <v>1578</v>
      </c>
      <c r="P1089" s="149" t="s">
        <v>10579</v>
      </c>
      <c r="Q1089" s="150" t="s">
        <v>10106</v>
      </c>
      <c r="R1089" s="189">
        <v>70</v>
      </c>
    </row>
    <row r="1090" spans="1:18" x14ac:dyDescent="0.25">
      <c r="A1090" s="132">
        <v>1021414</v>
      </c>
      <c r="B1090" s="145" t="s">
        <v>2216</v>
      </c>
      <c r="C1090" s="132">
        <v>6</v>
      </c>
      <c r="D1090" s="132" t="s">
        <v>20</v>
      </c>
      <c r="E1090" s="186" t="s">
        <v>20</v>
      </c>
      <c r="F1090" s="132" t="s">
        <v>20</v>
      </c>
      <c r="G1090" s="132" t="s">
        <v>20</v>
      </c>
      <c r="H1090" s="132" t="s">
        <v>20</v>
      </c>
      <c r="I1090" s="132" t="s">
        <v>20</v>
      </c>
      <c r="J1090" s="133">
        <v>2.2999999999999998</v>
      </c>
      <c r="K1090" s="133">
        <v>0.7</v>
      </c>
      <c r="L1090" s="133">
        <v>3.7</v>
      </c>
      <c r="M1090" s="134" t="str">
        <f t="shared" ref="M1090:M1153" si="17">HYPERLINK(CONCATENATE("T:\Distribution Centre\RDC Department Shared\Cubiscan photos","\",A1090,"-pac.jpg"),"P")</f>
        <v>P</v>
      </c>
      <c r="N1090" s="171" t="s">
        <v>10682</v>
      </c>
      <c r="O1090" s="146" t="s">
        <v>1500</v>
      </c>
      <c r="P1090" s="146" t="s">
        <v>9455</v>
      </c>
      <c r="Q1090" s="147" t="s">
        <v>10519</v>
      </c>
      <c r="R1090" s="187">
        <v>5.16</v>
      </c>
    </row>
    <row r="1091" spans="1:18" x14ac:dyDescent="0.25">
      <c r="A1091" s="135">
        <v>1021418</v>
      </c>
      <c r="B1091" s="148" t="s">
        <v>2217</v>
      </c>
      <c r="C1091" s="135">
        <v>6</v>
      </c>
      <c r="D1091" s="135">
        <v>40</v>
      </c>
      <c r="E1091" s="188" t="s">
        <v>20</v>
      </c>
      <c r="F1091" s="135" t="s">
        <v>20</v>
      </c>
      <c r="G1091" s="135" t="s">
        <v>20</v>
      </c>
      <c r="H1091" s="135" t="s">
        <v>20</v>
      </c>
      <c r="I1091" s="135" t="s">
        <v>20</v>
      </c>
      <c r="J1091" s="136">
        <v>5.2</v>
      </c>
      <c r="K1091" s="136">
        <v>2.65</v>
      </c>
      <c r="L1091" s="136">
        <v>2.2999999999999998</v>
      </c>
      <c r="M1091" s="137" t="str">
        <f t="shared" si="17"/>
        <v>P</v>
      </c>
      <c r="N1091" s="172" t="s">
        <v>10682</v>
      </c>
      <c r="O1091" s="149" t="s">
        <v>1500</v>
      </c>
      <c r="P1091" s="149" t="s">
        <v>9456</v>
      </c>
      <c r="Q1091" s="150" t="s">
        <v>10519</v>
      </c>
      <c r="R1091" s="189">
        <v>9.8999999999999986</v>
      </c>
    </row>
    <row r="1092" spans="1:18" x14ac:dyDescent="0.25">
      <c r="A1092" s="132">
        <v>1021424</v>
      </c>
      <c r="B1092" s="145" t="s">
        <v>2218</v>
      </c>
      <c r="C1092" s="132">
        <v>4</v>
      </c>
      <c r="D1092" s="132">
        <v>48</v>
      </c>
      <c r="E1092" s="186" t="s">
        <v>20</v>
      </c>
      <c r="F1092" s="132" t="s">
        <v>20</v>
      </c>
      <c r="G1092" s="132" t="s">
        <v>20</v>
      </c>
      <c r="H1092" s="132" t="s">
        <v>20</v>
      </c>
      <c r="I1092" s="132" t="s">
        <v>20</v>
      </c>
      <c r="J1092" s="133">
        <v>3.3</v>
      </c>
      <c r="K1092" s="133">
        <v>2.8</v>
      </c>
      <c r="L1092" s="133">
        <v>2.5499999999999998</v>
      </c>
      <c r="M1092" s="134" t="str">
        <f t="shared" si="17"/>
        <v>P</v>
      </c>
      <c r="N1092" s="171" t="s">
        <v>10682</v>
      </c>
      <c r="O1092" s="146" t="s">
        <v>1500</v>
      </c>
      <c r="P1092" s="146" t="s">
        <v>9456</v>
      </c>
      <c r="Q1092" s="147" t="s">
        <v>10519</v>
      </c>
      <c r="R1092" s="187">
        <v>7.84</v>
      </c>
    </row>
    <row r="1093" spans="1:18" x14ac:dyDescent="0.25">
      <c r="A1093" s="135">
        <v>1021470</v>
      </c>
      <c r="B1093" s="148" t="s">
        <v>2219</v>
      </c>
      <c r="C1093" s="135">
        <v>4</v>
      </c>
      <c r="D1093" s="135">
        <v>48</v>
      </c>
      <c r="E1093" s="188" t="s">
        <v>20</v>
      </c>
      <c r="F1093" s="135" t="s">
        <v>20</v>
      </c>
      <c r="G1093" s="135" t="s">
        <v>20</v>
      </c>
      <c r="H1093" s="135" t="s">
        <v>20</v>
      </c>
      <c r="I1093" s="135" t="s">
        <v>20</v>
      </c>
      <c r="J1093" s="136">
        <v>3.3</v>
      </c>
      <c r="K1093" s="136">
        <v>2.8</v>
      </c>
      <c r="L1093" s="136">
        <v>2.5499999999999998</v>
      </c>
      <c r="M1093" s="137" t="str">
        <f t="shared" si="17"/>
        <v>P</v>
      </c>
      <c r="N1093" s="172" t="s">
        <v>10682</v>
      </c>
      <c r="O1093" s="149" t="s">
        <v>1500</v>
      </c>
      <c r="P1093" s="149" t="s">
        <v>9456</v>
      </c>
      <c r="Q1093" s="150" t="s">
        <v>10519</v>
      </c>
      <c r="R1093" s="189">
        <v>7.84</v>
      </c>
    </row>
    <row r="1094" spans="1:18" x14ac:dyDescent="0.25">
      <c r="A1094" s="132">
        <v>1021474</v>
      </c>
      <c r="B1094" s="145" t="s">
        <v>2220</v>
      </c>
      <c r="C1094" s="132">
        <v>6</v>
      </c>
      <c r="D1094" s="132" t="s">
        <v>20</v>
      </c>
      <c r="E1094" s="186" t="s">
        <v>20</v>
      </c>
      <c r="F1094" s="132" t="s">
        <v>20</v>
      </c>
      <c r="G1094" s="132" t="s">
        <v>20</v>
      </c>
      <c r="H1094" s="132" t="s">
        <v>20</v>
      </c>
      <c r="I1094" s="132" t="s">
        <v>20</v>
      </c>
      <c r="J1094" s="133">
        <v>2.5</v>
      </c>
      <c r="K1094" s="133">
        <v>2</v>
      </c>
      <c r="L1094" s="133">
        <v>1.95</v>
      </c>
      <c r="M1094" s="134" t="str">
        <f t="shared" si="17"/>
        <v>P</v>
      </c>
      <c r="N1094" s="171" t="s">
        <v>10682</v>
      </c>
      <c r="O1094" s="146" t="s">
        <v>1500</v>
      </c>
      <c r="P1094" s="146" t="s">
        <v>9456</v>
      </c>
      <c r="Q1094" s="147" t="s">
        <v>10519</v>
      </c>
      <c r="R1094" s="187">
        <v>3.5820895522388057</v>
      </c>
    </row>
    <row r="1095" spans="1:18" x14ac:dyDescent="0.25">
      <c r="A1095" s="135">
        <v>1021479</v>
      </c>
      <c r="B1095" s="148" t="s">
        <v>2221</v>
      </c>
      <c r="C1095" s="135">
        <v>6</v>
      </c>
      <c r="D1095" s="135" t="s">
        <v>20</v>
      </c>
      <c r="E1095" s="188" t="s">
        <v>20</v>
      </c>
      <c r="F1095" s="135" t="s">
        <v>20</v>
      </c>
      <c r="G1095" s="135" t="s">
        <v>20</v>
      </c>
      <c r="H1095" s="135" t="s">
        <v>20</v>
      </c>
      <c r="I1095" s="135" t="s">
        <v>20</v>
      </c>
      <c r="J1095" s="136">
        <v>2.5</v>
      </c>
      <c r="K1095" s="136">
        <v>2</v>
      </c>
      <c r="L1095" s="136">
        <v>1.95</v>
      </c>
      <c r="M1095" s="137" t="str">
        <f t="shared" si="17"/>
        <v>P</v>
      </c>
      <c r="N1095" s="174" t="s">
        <v>10682</v>
      </c>
      <c r="O1095" s="149" t="s">
        <v>1500</v>
      </c>
      <c r="P1095" s="149" t="s">
        <v>9456</v>
      </c>
      <c r="Q1095" s="150" t="s">
        <v>10519</v>
      </c>
      <c r="R1095" s="189">
        <v>3.5820895522388057</v>
      </c>
    </row>
    <row r="1096" spans="1:18" x14ac:dyDescent="0.25">
      <c r="A1096" s="132">
        <v>1021480</v>
      </c>
      <c r="B1096" s="145" t="s">
        <v>2222</v>
      </c>
      <c r="C1096" s="132">
        <v>1</v>
      </c>
      <c r="D1096" s="132" t="s">
        <v>20</v>
      </c>
      <c r="E1096" s="186" t="s">
        <v>20</v>
      </c>
      <c r="F1096" s="132" t="s">
        <v>20</v>
      </c>
      <c r="G1096" s="132" t="s">
        <v>21</v>
      </c>
      <c r="H1096" s="132" t="s">
        <v>21</v>
      </c>
      <c r="I1096" s="132" t="s">
        <v>21</v>
      </c>
      <c r="J1096" s="133">
        <v>3.048</v>
      </c>
      <c r="K1096" s="133">
        <v>3.048</v>
      </c>
      <c r="L1096" s="133">
        <v>1.143</v>
      </c>
      <c r="M1096" s="134" t="str">
        <f t="shared" si="17"/>
        <v>P</v>
      </c>
      <c r="N1096" s="171" t="s">
        <v>10682</v>
      </c>
      <c r="O1096" s="146" t="s">
        <v>1562</v>
      </c>
      <c r="P1096" s="146" t="s">
        <v>9558</v>
      </c>
      <c r="Q1096" s="147" t="s">
        <v>10519</v>
      </c>
      <c r="R1096" s="187">
        <v>7.462686567164179E-3</v>
      </c>
    </row>
    <row r="1097" spans="1:18" x14ac:dyDescent="0.25">
      <c r="A1097" s="135">
        <v>1021574</v>
      </c>
      <c r="B1097" s="148" t="s">
        <v>3420</v>
      </c>
      <c r="C1097" s="135">
        <v>6</v>
      </c>
      <c r="D1097" s="135" t="s">
        <v>20</v>
      </c>
      <c r="E1097" s="188" t="s">
        <v>20</v>
      </c>
      <c r="F1097" s="135" t="s">
        <v>20</v>
      </c>
      <c r="G1097" s="135" t="s">
        <v>20</v>
      </c>
      <c r="H1097" s="135" t="s">
        <v>20</v>
      </c>
      <c r="I1097" s="135" t="s">
        <v>20</v>
      </c>
      <c r="J1097" s="136">
        <v>1.1499999999999999</v>
      </c>
      <c r="K1097" s="136">
        <v>1.7</v>
      </c>
      <c r="L1097" s="136">
        <v>1.23</v>
      </c>
      <c r="M1097" s="137" t="str">
        <f t="shared" si="17"/>
        <v>P</v>
      </c>
      <c r="N1097" s="172" t="s">
        <v>10681</v>
      </c>
      <c r="O1097" s="149" t="s">
        <v>1578</v>
      </c>
      <c r="P1097" s="149" t="s">
        <v>10579</v>
      </c>
      <c r="Q1097" s="150" t="s">
        <v>10106</v>
      </c>
      <c r="R1097" s="189">
        <v>9.3454545454545439</v>
      </c>
    </row>
    <row r="1098" spans="1:18" x14ac:dyDescent="0.25">
      <c r="A1098" s="132">
        <v>1021598</v>
      </c>
      <c r="B1098" s="145" t="s">
        <v>2223</v>
      </c>
      <c r="C1098" s="132">
        <v>1</v>
      </c>
      <c r="D1098" s="132">
        <v>3020</v>
      </c>
      <c r="E1098" s="186">
        <v>1013</v>
      </c>
      <c r="F1098" s="132" t="s">
        <v>20</v>
      </c>
      <c r="G1098" s="132" t="s">
        <v>21</v>
      </c>
      <c r="H1098" s="132" t="s">
        <v>21</v>
      </c>
      <c r="I1098" s="132" t="s">
        <v>21</v>
      </c>
      <c r="J1098" s="133">
        <v>0.06</v>
      </c>
      <c r="K1098" s="133">
        <v>0.02</v>
      </c>
      <c r="L1098" s="133">
        <v>0.12</v>
      </c>
      <c r="M1098" s="134" t="str">
        <f t="shared" si="17"/>
        <v>P</v>
      </c>
      <c r="N1098" s="171" t="s">
        <v>10682</v>
      </c>
      <c r="O1098" s="146" t="s">
        <v>1614</v>
      </c>
      <c r="P1098" s="146" t="s">
        <v>9735</v>
      </c>
      <c r="Q1098" s="147" t="s">
        <v>10519</v>
      </c>
      <c r="R1098" s="187">
        <v>0.28000000000000003</v>
      </c>
    </row>
    <row r="1099" spans="1:18" x14ac:dyDescent="0.25">
      <c r="A1099" s="135">
        <v>1021644</v>
      </c>
      <c r="B1099" s="148" t="s">
        <v>2224</v>
      </c>
      <c r="C1099" s="135">
        <v>1</v>
      </c>
      <c r="D1099" s="135">
        <v>1040</v>
      </c>
      <c r="E1099" s="188" t="s">
        <v>21</v>
      </c>
      <c r="F1099" s="135" t="s">
        <v>20</v>
      </c>
      <c r="G1099" s="135">
        <v>60</v>
      </c>
      <c r="H1099" s="135" t="s">
        <v>20</v>
      </c>
      <c r="I1099" s="135">
        <v>2</v>
      </c>
      <c r="J1099" s="136">
        <v>2.27</v>
      </c>
      <c r="K1099" s="136">
        <v>2.12</v>
      </c>
      <c r="L1099" s="136">
        <v>0.47</v>
      </c>
      <c r="M1099" s="137" t="str">
        <f t="shared" si="17"/>
        <v>P</v>
      </c>
      <c r="N1099" s="172" t="s">
        <v>10682</v>
      </c>
      <c r="O1099" s="149" t="s">
        <v>1500</v>
      </c>
      <c r="P1099" s="149" t="s">
        <v>9736</v>
      </c>
      <c r="Q1099" s="150" t="s">
        <v>10519</v>
      </c>
      <c r="R1099" s="189">
        <v>2.02</v>
      </c>
    </row>
    <row r="1100" spans="1:18" x14ac:dyDescent="0.25">
      <c r="A1100" s="132">
        <v>1021662</v>
      </c>
      <c r="B1100" s="145" t="s">
        <v>9737</v>
      </c>
      <c r="C1100" s="132">
        <v>1</v>
      </c>
      <c r="D1100" s="132" t="s">
        <v>20</v>
      </c>
      <c r="E1100" s="186" t="s">
        <v>20</v>
      </c>
      <c r="F1100" s="132" t="s">
        <v>20</v>
      </c>
      <c r="G1100" s="132" t="s">
        <v>20</v>
      </c>
      <c r="H1100" s="132" t="s">
        <v>20</v>
      </c>
      <c r="I1100" s="132" t="s">
        <v>20</v>
      </c>
      <c r="J1100" s="133">
        <v>2.02</v>
      </c>
      <c r="K1100" s="133">
        <v>1.24</v>
      </c>
      <c r="L1100" s="133">
        <v>0.02</v>
      </c>
      <c r="M1100" s="134" t="str">
        <f t="shared" si="17"/>
        <v>P</v>
      </c>
      <c r="N1100" s="171" t="s">
        <v>10682</v>
      </c>
      <c r="O1100" s="146" t="s">
        <v>1506</v>
      </c>
      <c r="P1100" s="146" t="s">
        <v>9443</v>
      </c>
      <c r="Q1100" s="147" t="s">
        <v>10519</v>
      </c>
      <c r="R1100" s="187">
        <v>0.22</v>
      </c>
    </row>
    <row r="1101" spans="1:18" x14ac:dyDescent="0.25">
      <c r="A1101" s="135">
        <v>1021686</v>
      </c>
      <c r="B1101" s="148" t="s">
        <v>9738</v>
      </c>
      <c r="C1101" s="135">
        <v>1000</v>
      </c>
      <c r="D1101" s="135" t="s">
        <v>20</v>
      </c>
      <c r="E1101" s="188" t="s">
        <v>20</v>
      </c>
      <c r="F1101" s="135" t="s">
        <v>20</v>
      </c>
      <c r="G1101" s="135" t="s">
        <v>20</v>
      </c>
      <c r="H1101" s="135" t="s">
        <v>20</v>
      </c>
      <c r="I1101" s="135" t="s">
        <v>20</v>
      </c>
      <c r="J1101" s="136">
        <v>1.4</v>
      </c>
      <c r="K1101" s="136">
        <v>1.4</v>
      </c>
      <c r="L1101" s="136">
        <v>0.43</v>
      </c>
      <c r="M1101" s="137" t="str">
        <f t="shared" si="17"/>
        <v>P</v>
      </c>
      <c r="N1101" s="174" t="s">
        <v>10682</v>
      </c>
      <c r="O1101" s="149" t="s">
        <v>1506</v>
      </c>
      <c r="P1101" s="149" t="s">
        <v>9526</v>
      </c>
      <c r="Q1101" s="150" t="s">
        <v>10519</v>
      </c>
      <c r="R1101" s="189">
        <v>40</v>
      </c>
    </row>
    <row r="1102" spans="1:18" x14ac:dyDescent="0.25">
      <c r="A1102" s="132">
        <v>1021691</v>
      </c>
      <c r="B1102" s="145" t="s">
        <v>9739</v>
      </c>
      <c r="C1102" s="132">
        <v>1000</v>
      </c>
      <c r="D1102" s="132" t="s">
        <v>20</v>
      </c>
      <c r="E1102" s="186" t="s">
        <v>20</v>
      </c>
      <c r="F1102" s="132" t="s">
        <v>20</v>
      </c>
      <c r="G1102" s="132" t="s">
        <v>20</v>
      </c>
      <c r="H1102" s="132" t="s">
        <v>20</v>
      </c>
      <c r="I1102" s="132" t="s">
        <v>20</v>
      </c>
      <c r="J1102" s="133">
        <v>1.4</v>
      </c>
      <c r="K1102" s="133">
        <v>1.4</v>
      </c>
      <c r="L1102" s="133">
        <v>0.43</v>
      </c>
      <c r="M1102" s="134" t="str">
        <f t="shared" si="17"/>
        <v>P</v>
      </c>
      <c r="N1102" s="173" t="s">
        <v>10682</v>
      </c>
      <c r="O1102" s="146" t="s">
        <v>1506</v>
      </c>
      <c r="P1102" s="146" t="s">
        <v>9526</v>
      </c>
      <c r="Q1102" s="147" t="s">
        <v>10519</v>
      </c>
      <c r="R1102" s="187">
        <v>40</v>
      </c>
    </row>
    <row r="1103" spans="1:18" x14ac:dyDescent="0.25">
      <c r="A1103" s="135">
        <v>1021729</v>
      </c>
      <c r="B1103" s="148" t="s">
        <v>2225</v>
      </c>
      <c r="C1103" s="135">
        <v>3</v>
      </c>
      <c r="D1103" s="135">
        <v>5525</v>
      </c>
      <c r="E1103" s="188">
        <v>180</v>
      </c>
      <c r="F1103" s="135">
        <v>12600</v>
      </c>
      <c r="G1103" s="135">
        <v>720</v>
      </c>
      <c r="H1103" s="135">
        <v>900</v>
      </c>
      <c r="I1103" s="135">
        <v>1</v>
      </c>
      <c r="J1103" s="136">
        <v>0.65</v>
      </c>
      <c r="K1103" s="136">
        <v>0.2</v>
      </c>
      <c r="L1103" s="136">
        <v>0.75</v>
      </c>
      <c r="M1103" s="137" t="str">
        <f t="shared" si="17"/>
        <v>P</v>
      </c>
      <c r="N1103" s="174" t="s">
        <v>10681</v>
      </c>
      <c r="O1103" s="149" t="s">
        <v>1607</v>
      </c>
      <c r="P1103" s="149" t="s">
        <v>9559</v>
      </c>
      <c r="Q1103" s="150" t="s">
        <v>10519</v>
      </c>
      <c r="R1103" s="189">
        <v>2.58</v>
      </c>
    </row>
    <row r="1104" spans="1:18" x14ac:dyDescent="0.25">
      <c r="A1104" s="132">
        <v>1021740</v>
      </c>
      <c r="B1104" s="145" t="s">
        <v>2226</v>
      </c>
      <c r="C1104" s="132">
        <v>3</v>
      </c>
      <c r="D1104" s="132">
        <v>5525</v>
      </c>
      <c r="E1104" s="186">
        <v>180</v>
      </c>
      <c r="F1104" s="132">
        <v>12600</v>
      </c>
      <c r="G1104" s="132">
        <v>720</v>
      </c>
      <c r="H1104" s="132">
        <v>900</v>
      </c>
      <c r="I1104" s="132">
        <v>1</v>
      </c>
      <c r="J1104" s="133">
        <v>0.65</v>
      </c>
      <c r="K1104" s="133">
        <v>0.2</v>
      </c>
      <c r="L1104" s="133">
        <v>0.75</v>
      </c>
      <c r="M1104" s="134" t="str">
        <f t="shared" si="17"/>
        <v>P</v>
      </c>
      <c r="N1104" s="173" t="s">
        <v>10681</v>
      </c>
      <c r="O1104" s="146" t="s">
        <v>1607</v>
      </c>
      <c r="P1104" s="146" t="s">
        <v>9559</v>
      </c>
      <c r="Q1104" s="147" t="s">
        <v>10519</v>
      </c>
      <c r="R1104" s="187">
        <v>2.58</v>
      </c>
    </row>
    <row r="1105" spans="1:18" x14ac:dyDescent="0.25">
      <c r="A1105" s="135">
        <v>1021756</v>
      </c>
      <c r="B1105" s="148" t="s">
        <v>374</v>
      </c>
      <c r="C1105" s="135">
        <v>3</v>
      </c>
      <c r="D1105" s="135">
        <v>10800</v>
      </c>
      <c r="E1105" s="188">
        <v>180</v>
      </c>
      <c r="F1105" s="135">
        <v>12600</v>
      </c>
      <c r="G1105" s="135">
        <v>720</v>
      </c>
      <c r="H1105" s="135">
        <v>720</v>
      </c>
      <c r="I1105" s="135">
        <v>1</v>
      </c>
      <c r="J1105" s="136">
        <v>0.62</v>
      </c>
      <c r="K1105" s="136">
        <v>0.21</v>
      </c>
      <c r="L1105" s="136">
        <v>0.75</v>
      </c>
      <c r="M1105" s="137" t="str">
        <f t="shared" si="17"/>
        <v>P</v>
      </c>
      <c r="N1105" s="174" t="s">
        <v>10681</v>
      </c>
      <c r="O1105" s="149" t="s">
        <v>1607</v>
      </c>
      <c r="P1105" s="149" t="s">
        <v>9559</v>
      </c>
      <c r="Q1105" s="150" t="s">
        <v>10519</v>
      </c>
      <c r="R1105" s="189">
        <v>3.2700000000000005</v>
      </c>
    </row>
    <row r="1106" spans="1:18" x14ac:dyDescent="0.25">
      <c r="A1106" s="132">
        <v>1021757</v>
      </c>
      <c r="B1106" s="145" t="s">
        <v>373</v>
      </c>
      <c r="C1106" s="132">
        <v>3</v>
      </c>
      <c r="D1106" s="132">
        <v>10800</v>
      </c>
      <c r="E1106" s="186">
        <v>180</v>
      </c>
      <c r="F1106" s="132">
        <v>12600</v>
      </c>
      <c r="G1106" s="132">
        <v>720</v>
      </c>
      <c r="H1106" s="132">
        <v>900</v>
      </c>
      <c r="I1106" s="132">
        <v>1</v>
      </c>
      <c r="J1106" s="133">
        <v>0.8</v>
      </c>
      <c r="K1106" s="133">
        <v>0.61</v>
      </c>
      <c r="L1106" s="133">
        <v>0.25</v>
      </c>
      <c r="M1106" s="134" t="str">
        <f t="shared" si="17"/>
        <v>P</v>
      </c>
      <c r="N1106" s="173" t="s">
        <v>10681</v>
      </c>
      <c r="O1106" s="146" t="s">
        <v>1607</v>
      </c>
      <c r="P1106" s="146" t="s">
        <v>9559</v>
      </c>
      <c r="Q1106" s="147" t="s">
        <v>10519</v>
      </c>
      <c r="R1106" s="187">
        <v>3.21</v>
      </c>
    </row>
    <row r="1107" spans="1:18" x14ac:dyDescent="0.25">
      <c r="A1107" s="135">
        <v>1021759</v>
      </c>
      <c r="B1107" s="148" t="s">
        <v>367</v>
      </c>
      <c r="C1107" s="135">
        <v>3</v>
      </c>
      <c r="D1107" s="135">
        <v>10800</v>
      </c>
      <c r="E1107" s="188">
        <v>180</v>
      </c>
      <c r="F1107" s="135" t="s">
        <v>20</v>
      </c>
      <c r="G1107" s="135">
        <v>720</v>
      </c>
      <c r="H1107" s="135">
        <v>900</v>
      </c>
      <c r="I1107" s="135">
        <v>1</v>
      </c>
      <c r="J1107" s="136">
        <v>0.85</v>
      </c>
      <c r="K1107" s="136">
        <v>0.65</v>
      </c>
      <c r="L1107" s="136">
        <v>0.25</v>
      </c>
      <c r="M1107" s="137" t="str">
        <f t="shared" si="17"/>
        <v>P</v>
      </c>
      <c r="N1107" s="174" t="s">
        <v>10681</v>
      </c>
      <c r="O1107" s="149" t="s">
        <v>1607</v>
      </c>
      <c r="P1107" s="149" t="s">
        <v>9559</v>
      </c>
      <c r="Q1107" s="150" t="s">
        <v>10519</v>
      </c>
      <c r="R1107" s="189">
        <v>3.06</v>
      </c>
    </row>
    <row r="1108" spans="1:18" x14ac:dyDescent="0.25">
      <c r="A1108" s="132">
        <v>1021801</v>
      </c>
      <c r="B1108" s="145" t="s">
        <v>2227</v>
      </c>
      <c r="C1108" s="132">
        <v>3</v>
      </c>
      <c r="D1108" s="132">
        <v>10800</v>
      </c>
      <c r="E1108" s="186">
        <v>180</v>
      </c>
      <c r="F1108" s="132">
        <v>12600</v>
      </c>
      <c r="G1108" s="132">
        <v>720</v>
      </c>
      <c r="H1108" s="132">
        <v>900</v>
      </c>
      <c r="I1108" s="132">
        <v>1</v>
      </c>
      <c r="J1108" s="133">
        <v>0.87</v>
      </c>
      <c r="K1108" s="133">
        <v>0.64</v>
      </c>
      <c r="L1108" s="133">
        <v>0.26</v>
      </c>
      <c r="M1108" s="134" t="str">
        <f t="shared" si="17"/>
        <v>P</v>
      </c>
      <c r="N1108" s="173" t="s">
        <v>10681</v>
      </c>
      <c r="O1108" s="146" t="s">
        <v>1607</v>
      </c>
      <c r="P1108" s="146" t="s">
        <v>9559</v>
      </c>
      <c r="Q1108" s="147" t="s">
        <v>10519</v>
      </c>
      <c r="R1108" s="187">
        <v>3</v>
      </c>
    </row>
    <row r="1109" spans="1:18" x14ac:dyDescent="0.25">
      <c r="A1109" s="135">
        <v>1021846</v>
      </c>
      <c r="B1109" s="148" t="s">
        <v>369</v>
      </c>
      <c r="C1109" s="135">
        <v>3</v>
      </c>
      <c r="D1109" s="135">
        <v>10800</v>
      </c>
      <c r="E1109" s="188">
        <v>180</v>
      </c>
      <c r="F1109" s="135">
        <v>12600</v>
      </c>
      <c r="G1109" s="135">
        <v>720</v>
      </c>
      <c r="H1109" s="135">
        <v>900</v>
      </c>
      <c r="I1109" s="135">
        <v>1</v>
      </c>
      <c r="J1109" s="136">
        <v>0.79</v>
      </c>
      <c r="K1109" s="136">
        <v>0.66</v>
      </c>
      <c r="L1109" s="136">
        <v>0.25</v>
      </c>
      <c r="M1109" s="137" t="str">
        <f t="shared" si="17"/>
        <v>P</v>
      </c>
      <c r="N1109" s="174" t="s">
        <v>10681</v>
      </c>
      <c r="O1109" s="149" t="s">
        <v>1607</v>
      </c>
      <c r="P1109" s="149" t="s">
        <v>9559</v>
      </c>
      <c r="Q1109" s="150" t="s">
        <v>10519</v>
      </c>
      <c r="R1109" s="189">
        <v>3.09</v>
      </c>
    </row>
    <row r="1110" spans="1:18" x14ac:dyDescent="0.25">
      <c r="A1110" s="132">
        <v>1021855</v>
      </c>
      <c r="B1110" s="145" t="s">
        <v>370</v>
      </c>
      <c r="C1110" s="132">
        <v>3</v>
      </c>
      <c r="D1110" s="132">
        <v>10800</v>
      </c>
      <c r="E1110" s="186">
        <v>180</v>
      </c>
      <c r="F1110" s="132">
        <v>12600</v>
      </c>
      <c r="G1110" s="132">
        <v>720</v>
      </c>
      <c r="H1110" s="132">
        <v>900</v>
      </c>
      <c r="I1110" s="132">
        <v>1</v>
      </c>
      <c r="J1110" s="133">
        <v>0.82</v>
      </c>
      <c r="K1110" s="133">
        <v>0.65</v>
      </c>
      <c r="L1110" s="133">
        <v>0.27</v>
      </c>
      <c r="M1110" s="134" t="str">
        <f t="shared" si="17"/>
        <v>P</v>
      </c>
      <c r="N1110" s="173" t="s">
        <v>10681</v>
      </c>
      <c r="O1110" s="146" t="s">
        <v>1607</v>
      </c>
      <c r="P1110" s="146" t="s">
        <v>9559</v>
      </c>
      <c r="Q1110" s="147" t="s">
        <v>10519</v>
      </c>
      <c r="R1110" s="187">
        <v>3.09</v>
      </c>
    </row>
    <row r="1111" spans="1:18" x14ac:dyDescent="0.25">
      <c r="A1111" s="135">
        <v>1021890</v>
      </c>
      <c r="B1111" s="148" t="s">
        <v>371</v>
      </c>
      <c r="C1111" s="135">
        <v>3</v>
      </c>
      <c r="D1111" s="135">
        <v>10800</v>
      </c>
      <c r="E1111" s="188">
        <v>180</v>
      </c>
      <c r="F1111" s="135">
        <v>12600</v>
      </c>
      <c r="G1111" s="135">
        <v>720</v>
      </c>
      <c r="H1111" s="135">
        <v>900</v>
      </c>
      <c r="I1111" s="135">
        <v>1</v>
      </c>
      <c r="J1111" s="136">
        <v>0.82</v>
      </c>
      <c r="K1111" s="136">
        <v>0.66</v>
      </c>
      <c r="L1111" s="136">
        <v>0.28999999999999998</v>
      </c>
      <c r="M1111" s="137" t="str">
        <f t="shared" si="17"/>
        <v>P</v>
      </c>
      <c r="N1111" s="174" t="s">
        <v>10681</v>
      </c>
      <c r="O1111" s="149" t="s">
        <v>1607</v>
      </c>
      <c r="P1111" s="149" t="s">
        <v>9559</v>
      </c>
      <c r="Q1111" s="150" t="s">
        <v>10519</v>
      </c>
      <c r="R1111" s="189">
        <v>3.21</v>
      </c>
    </row>
    <row r="1112" spans="1:18" x14ac:dyDescent="0.25">
      <c r="A1112" s="132">
        <v>1021897</v>
      </c>
      <c r="B1112" s="145" t="s">
        <v>372</v>
      </c>
      <c r="C1112" s="132">
        <v>3</v>
      </c>
      <c r="D1112" s="132">
        <v>10800</v>
      </c>
      <c r="E1112" s="186">
        <v>180</v>
      </c>
      <c r="F1112" s="132">
        <v>12600</v>
      </c>
      <c r="G1112" s="132">
        <v>720</v>
      </c>
      <c r="H1112" s="132">
        <v>900</v>
      </c>
      <c r="I1112" s="132">
        <v>1</v>
      </c>
      <c r="J1112" s="133">
        <v>0.8</v>
      </c>
      <c r="K1112" s="133">
        <v>0.66</v>
      </c>
      <c r="L1112" s="133">
        <v>0.28999999999999998</v>
      </c>
      <c r="M1112" s="134" t="str">
        <f t="shared" si="17"/>
        <v>P</v>
      </c>
      <c r="N1112" s="173" t="s">
        <v>10681</v>
      </c>
      <c r="O1112" s="146" t="s">
        <v>1607</v>
      </c>
      <c r="P1112" s="146" t="s">
        <v>9559</v>
      </c>
      <c r="Q1112" s="147" t="s">
        <v>10519</v>
      </c>
      <c r="R1112" s="187">
        <v>2.91</v>
      </c>
    </row>
    <row r="1113" spans="1:18" x14ac:dyDescent="0.25">
      <c r="A1113" s="135">
        <v>1021902</v>
      </c>
      <c r="B1113" s="148" t="s">
        <v>368</v>
      </c>
      <c r="C1113" s="135">
        <v>3</v>
      </c>
      <c r="D1113" s="135">
        <v>10800</v>
      </c>
      <c r="E1113" s="188">
        <v>180</v>
      </c>
      <c r="F1113" s="135">
        <v>12600</v>
      </c>
      <c r="G1113" s="135">
        <v>720</v>
      </c>
      <c r="H1113" s="135">
        <v>900</v>
      </c>
      <c r="I1113" s="135">
        <v>1</v>
      </c>
      <c r="J1113" s="136">
        <v>0.86</v>
      </c>
      <c r="K1113" s="136">
        <v>0.67</v>
      </c>
      <c r="L1113" s="136">
        <v>0.31</v>
      </c>
      <c r="M1113" s="137" t="str">
        <f t="shared" si="17"/>
        <v>P</v>
      </c>
      <c r="N1113" s="174" t="s">
        <v>10681</v>
      </c>
      <c r="O1113" s="149" t="s">
        <v>1607</v>
      </c>
      <c r="P1113" s="149" t="s">
        <v>9559</v>
      </c>
      <c r="Q1113" s="150" t="s">
        <v>10519</v>
      </c>
      <c r="R1113" s="189">
        <v>2.9699999999999998</v>
      </c>
    </row>
    <row r="1114" spans="1:18" x14ac:dyDescent="0.25">
      <c r="A1114" s="132">
        <v>1021903</v>
      </c>
      <c r="B1114" s="145" t="s">
        <v>366</v>
      </c>
      <c r="C1114" s="132">
        <v>3</v>
      </c>
      <c r="D1114" s="132">
        <v>10800</v>
      </c>
      <c r="E1114" s="186">
        <v>180</v>
      </c>
      <c r="F1114" s="132" t="s">
        <v>20</v>
      </c>
      <c r="G1114" s="132">
        <v>720</v>
      </c>
      <c r="H1114" s="132">
        <v>900</v>
      </c>
      <c r="I1114" s="132">
        <v>1</v>
      </c>
      <c r="J1114" s="133">
        <v>0.81</v>
      </c>
      <c r="K1114" s="133">
        <v>0.63</v>
      </c>
      <c r="L1114" s="133">
        <v>0.31</v>
      </c>
      <c r="M1114" s="134" t="str">
        <f t="shared" si="17"/>
        <v>P</v>
      </c>
      <c r="N1114" s="173" t="s">
        <v>10681</v>
      </c>
      <c r="O1114" s="146" t="s">
        <v>1607</v>
      </c>
      <c r="P1114" s="146" t="s">
        <v>9559</v>
      </c>
      <c r="Q1114" s="147" t="s">
        <v>10519</v>
      </c>
      <c r="R1114" s="187">
        <v>3.21</v>
      </c>
    </row>
    <row r="1115" spans="1:18" x14ac:dyDescent="0.25">
      <c r="A1115" s="135">
        <v>1021910</v>
      </c>
      <c r="B1115" s="148" t="s">
        <v>2228</v>
      </c>
      <c r="C1115" s="135">
        <v>3</v>
      </c>
      <c r="D1115" s="135">
        <v>7776</v>
      </c>
      <c r="E1115" s="188">
        <v>144</v>
      </c>
      <c r="F1115" s="135">
        <v>10368</v>
      </c>
      <c r="G1115" s="135">
        <v>576</v>
      </c>
      <c r="H1115" s="135">
        <v>720</v>
      </c>
      <c r="I1115" s="135">
        <v>1</v>
      </c>
      <c r="J1115" s="136">
        <v>1.26</v>
      </c>
      <c r="K1115" s="136">
        <v>0.43</v>
      </c>
      <c r="L1115" s="136">
        <v>0.15</v>
      </c>
      <c r="M1115" s="137" t="str">
        <f t="shared" si="17"/>
        <v>P</v>
      </c>
      <c r="N1115" s="174" t="s">
        <v>10681</v>
      </c>
      <c r="O1115" s="149" t="s">
        <v>1607</v>
      </c>
      <c r="P1115" s="149" t="s">
        <v>9485</v>
      </c>
      <c r="Q1115" s="150" t="s">
        <v>10519</v>
      </c>
      <c r="R1115" s="189">
        <v>1.92</v>
      </c>
    </row>
    <row r="1116" spans="1:18" x14ac:dyDescent="0.25">
      <c r="A1116" s="132">
        <v>1021911</v>
      </c>
      <c r="B1116" s="145" t="s">
        <v>2229</v>
      </c>
      <c r="C1116" s="132">
        <v>3</v>
      </c>
      <c r="D1116" s="132">
        <v>7776</v>
      </c>
      <c r="E1116" s="186">
        <v>144</v>
      </c>
      <c r="F1116" s="132">
        <v>10368</v>
      </c>
      <c r="G1116" s="132">
        <v>576</v>
      </c>
      <c r="H1116" s="132">
        <v>720</v>
      </c>
      <c r="I1116" s="132">
        <v>1</v>
      </c>
      <c r="J1116" s="133">
        <v>1.25</v>
      </c>
      <c r="K1116" s="133">
        <v>0.43</v>
      </c>
      <c r="L1116" s="133">
        <v>0.16</v>
      </c>
      <c r="M1116" s="134" t="str">
        <f t="shared" si="17"/>
        <v>P</v>
      </c>
      <c r="N1116" s="173" t="s">
        <v>10681</v>
      </c>
      <c r="O1116" s="146" t="s">
        <v>1607</v>
      </c>
      <c r="P1116" s="146" t="s">
        <v>9485</v>
      </c>
      <c r="Q1116" s="147" t="s">
        <v>10519</v>
      </c>
      <c r="R1116" s="187">
        <v>2.0699999999999998</v>
      </c>
    </row>
    <row r="1117" spans="1:18" x14ac:dyDescent="0.25">
      <c r="A1117" s="135">
        <v>1021913</v>
      </c>
      <c r="B1117" s="148" t="s">
        <v>2230</v>
      </c>
      <c r="C1117" s="135">
        <v>3</v>
      </c>
      <c r="D1117" s="135">
        <v>6300</v>
      </c>
      <c r="E1117" s="188">
        <v>105</v>
      </c>
      <c r="F1117" s="135">
        <v>8400</v>
      </c>
      <c r="G1117" s="135" t="s">
        <v>20</v>
      </c>
      <c r="H1117" s="135">
        <v>525</v>
      </c>
      <c r="I1117" s="135">
        <v>1</v>
      </c>
      <c r="J1117" s="136">
        <v>1.2</v>
      </c>
      <c r="K1117" s="136">
        <v>0.65</v>
      </c>
      <c r="L1117" s="136">
        <v>0.17</v>
      </c>
      <c r="M1117" s="137" t="str">
        <f t="shared" si="17"/>
        <v>P</v>
      </c>
      <c r="N1117" s="174" t="s">
        <v>10681</v>
      </c>
      <c r="O1117" s="149" t="s">
        <v>1607</v>
      </c>
      <c r="P1117" s="149" t="s">
        <v>9559</v>
      </c>
      <c r="Q1117" s="150" t="s">
        <v>10519</v>
      </c>
      <c r="R1117" s="189">
        <v>2.0999999999999996</v>
      </c>
    </row>
    <row r="1118" spans="1:18" x14ac:dyDescent="0.25">
      <c r="A1118" s="132">
        <v>1021914</v>
      </c>
      <c r="B1118" s="145" t="s">
        <v>2231</v>
      </c>
      <c r="C1118" s="132">
        <v>3</v>
      </c>
      <c r="D1118" s="132">
        <v>3520</v>
      </c>
      <c r="E1118" s="186">
        <v>44</v>
      </c>
      <c r="F1118" s="132">
        <v>5280</v>
      </c>
      <c r="G1118" s="132">
        <v>176</v>
      </c>
      <c r="H1118" s="132">
        <v>220</v>
      </c>
      <c r="I1118" s="132">
        <v>2</v>
      </c>
      <c r="J1118" s="133">
        <v>0.75</v>
      </c>
      <c r="K1118" s="133">
        <v>0.25</v>
      </c>
      <c r="L1118" s="133">
        <v>0.68</v>
      </c>
      <c r="M1118" s="134" t="str">
        <f t="shared" si="17"/>
        <v>P</v>
      </c>
      <c r="N1118" s="173" t="s">
        <v>10681</v>
      </c>
      <c r="O1118" s="146" t="s">
        <v>1578</v>
      </c>
      <c r="P1118" s="146" t="s">
        <v>9457</v>
      </c>
      <c r="Q1118" s="147" t="s">
        <v>10106</v>
      </c>
      <c r="R1118" s="187">
        <v>1.1099999999999999</v>
      </c>
    </row>
    <row r="1119" spans="1:18" x14ac:dyDescent="0.25">
      <c r="A1119" s="135">
        <v>1021920</v>
      </c>
      <c r="B1119" s="148" t="s">
        <v>2232</v>
      </c>
      <c r="C1119" s="135">
        <v>3</v>
      </c>
      <c r="D1119" s="135">
        <v>3520</v>
      </c>
      <c r="E1119" s="188">
        <v>44</v>
      </c>
      <c r="F1119" s="135">
        <v>5280</v>
      </c>
      <c r="G1119" s="135">
        <v>176</v>
      </c>
      <c r="H1119" s="135">
        <v>220</v>
      </c>
      <c r="I1119" s="135">
        <v>2</v>
      </c>
      <c r="J1119" s="136">
        <v>0.75</v>
      </c>
      <c r="K1119" s="136">
        <v>0.27</v>
      </c>
      <c r="L1119" s="136">
        <v>0.71</v>
      </c>
      <c r="M1119" s="137" t="str">
        <f t="shared" si="17"/>
        <v>P</v>
      </c>
      <c r="N1119" s="174" t="s">
        <v>10681</v>
      </c>
      <c r="O1119" s="149" t="s">
        <v>1578</v>
      </c>
      <c r="P1119" s="149" t="s">
        <v>9457</v>
      </c>
      <c r="Q1119" s="150" t="s">
        <v>10106</v>
      </c>
      <c r="R1119" s="189">
        <v>1.17</v>
      </c>
    </row>
    <row r="1120" spans="1:18" x14ac:dyDescent="0.25">
      <c r="A1120" s="132">
        <v>1021925</v>
      </c>
      <c r="B1120" s="145" t="s">
        <v>2233</v>
      </c>
      <c r="C1120" s="132">
        <v>3</v>
      </c>
      <c r="D1120" s="132">
        <v>3520</v>
      </c>
      <c r="E1120" s="186">
        <v>44</v>
      </c>
      <c r="F1120" s="132">
        <v>5280</v>
      </c>
      <c r="G1120" s="132">
        <v>176</v>
      </c>
      <c r="H1120" s="132">
        <v>220</v>
      </c>
      <c r="I1120" s="132">
        <v>2</v>
      </c>
      <c r="J1120" s="133">
        <v>0.75</v>
      </c>
      <c r="K1120" s="133">
        <v>0.25</v>
      </c>
      <c r="L1120" s="133">
        <v>0.68</v>
      </c>
      <c r="M1120" s="134" t="str">
        <f t="shared" si="17"/>
        <v>P</v>
      </c>
      <c r="N1120" s="173" t="s">
        <v>10681</v>
      </c>
      <c r="O1120" s="146" t="s">
        <v>1578</v>
      </c>
      <c r="P1120" s="146" t="s">
        <v>9457</v>
      </c>
      <c r="Q1120" s="147" t="s">
        <v>10106</v>
      </c>
      <c r="R1120" s="187">
        <v>1.1400000000000001</v>
      </c>
    </row>
    <row r="1121" spans="1:18" x14ac:dyDescent="0.25">
      <c r="A1121" s="135">
        <v>1021926</v>
      </c>
      <c r="B1121" s="148" t="s">
        <v>2234</v>
      </c>
      <c r="C1121" s="135">
        <v>3</v>
      </c>
      <c r="D1121" s="135">
        <v>3520</v>
      </c>
      <c r="E1121" s="188">
        <v>44</v>
      </c>
      <c r="F1121" s="135">
        <v>5280</v>
      </c>
      <c r="G1121" s="135">
        <v>176</v>
      </c>
      <c r="H1121" s="135">
        <v>220</v>
      </c>
      <c r="I1121" s="135">
        <v>2</v>
      </c>
      <c r="J1121" s="136">
        <v>0.75</v>
      </c>
      <c r="K1121" s="136">
        <v>0.24</v>
      </c>
      <c r="L1121" s="136">
        <v>0.7</v>
      </c>
      <c r="M1121" s="137" t="str">
        <f t="shared" si="17"/>
        <v>P</v>
      </c>
      <c r="N1121" s="174" t="s">
        <v>10681</v>
      </c>
      <c r="O1121" s="149" t="s">
        <v>1578</v>
      </c>
      <c r="P1121" s="149" t="s">
        <v>9457</v>
      </c>
      <c r="Q1121" s="150" t="s">
        <v>10106</v>
      </c>
      <c r="R1121" s="189">
        <v>1.08</v>
      </c>
    </row>
    <row r="1122" spans="1:18" x14ac:dyDescent="0.25">
      <c r="A1122" s="132">
        <v>1021928</v>
      </c>
      <c r="B1122" s="145" t="s">
        <v>2235</v>
      </c>
      <c r="C1122" s="132">
        <v>3</v>
      </c>
      <c r="D1122" s="132">
        <v>3520</v>
      </c>
      <c r="E1122" s="186">
        <v>44</v>
      </c>
      <c r="F1122" s="132">
        <v>5280</v>
      </c>
      <c r="G1122" s="132">
        <v>176</v>
      </c>
      <c r="H1122" s="132">
        <v>220</v>
      </c>
      <c r="I1122" s="132">
        <v>2</v>
      </c>
      <c r="J1122" s="133">
        <v>0.76</v>
      </c>
      <c r="K1122" s="133">
        <v>0.25</v>
      </c>
      <c r="L1122" s="133">
        <v>0.7</v>
      </c>
      <c r="M1122" s="134" t="str">
        <f t="shared" si="17"/>
        <v>P</v>
      </c>
      <c r="N1122" s="171" t="s">
        <v>10681</v>
      </c>
      <c r="O1122" s="146" t="s">
        <v>1578</v>
      </c>
      <c r="P1122" s="146" t="s">
        <v>9457</v>
      </c>
      <c r="Q1122" s="147" t="s">
        <v>10106</v>
      </c>
      <c r="R1122" s="187">
        <v>1.1400000000000001</v>
      </c>
    </row>
    <row r="1123" spans="1:18" x14ac:dyDescent="0.25">
      <c r="A1123" s="135">
        <v>1021935</v>
      </c>
      <c r="B1123" s="148" t="s">
        <v>2236</v>
      </c>
      <c r="C1123" s="135">
        <v>3</v>
      </c>
      <c r="D1123" s="135">
        <v>3520</v>
      </c>
      <c r="E1123" s="188">
        <v>44</v>
      </c>
      <c r="F1123" s="135">
        <v>5280</v>
      </c>
      <c r="G1123" s="135">
        <v>176</v>
      </c>
      <c r="H1123" s="135">
        <v>220</v>
      </c>
      <c r="I1123" s="135">
        <v>2</v>
      </c>
      <c r="J1123" s="136">
        <v>0.78</v>
      </c>
      <c r="K1123" s="136">
        <v>0.25</v>
      </c>
      <c r="L1123" s="136">
        <v>0.71</v>
      </c>
      <c r="M1123" s="137" t="str">
        <f t="shared" si="17"/>
        <v>P</v>
      </c>
      <c r="N1123" s="174" t="s">
        <v>10681</v>
      </c>
      <c r="O1123" s="149" t="s">
        <v>1578</v>
      </c>
      <c r="P1123" s="149" t="s">
        <v>9457</v>
      </c>
      <c r="Q1123" s="150" t="s">
        <v>10106</v>
      </c>
      <c r="R1123" s="189">
        <v>1.0499999999999998</v>
      </c>
    </row>
    <row r="1124" spans="1:18" x14ac:dyDescent="0.25">
      <c r="A1124" s="132">
        <v>1021964</v>
      </c>
      <c r="B1124" s="145" t="s">
        <v>2237</v>
      </c>
      <c r="C1124" s="132">
        <v>1</v>
      </c>
      <c r="D1124" s="132" t="s">
        <v>20</v>
      </c>
      <c r="E1124" s="186" t="s">
        <v>20</v>
      </c>
      <c r="F1124" s="132" t="s">
        <v>20</v>
      </c>
      <c r="G1124" s="132" t="s">
        <v>20</v>
      </c>
      <c r="H1124" s="132" t="s">
        <v>20</v>
      </c>
      <c r="I1124" s="132" t="s">
        <v>20</v>
      </c>
      <c r="J1124" s="133">
        <v>1.7</v>
      </c>
      <c r="K1124" s="133">
        <v>1.7</v>
      </c>
      <c r="L1124" s="133">
        <v>1.6</v>
      </c>
      <c r="M1124" s="134" t="str">
        <f t="shared" si="17"/>
        <v>P</v>
      </c>
      <c r="N1124" s="173" t="s">
        <v>10682</v>
      </c>
      <c r="O1124" s="146" t="s">
        <v>1506</v>
      </c>
      <c r="P1124" s="146" t="s">
        <v>9476</v>
      </c>
      <c r="Q1124" s="147" t="s">
        <v>10519</v>
      </c>
      <c r="R1124" s="187">
        <v>39.619999999999997</v>
      </c>
    </row>
    <row r="1125" spans="1:18" x14ac:dyDescent="0.25">
      <c r="A1125" s="135">
        <v>1021979</v>
      </c>
      <c r="B1125" s="148" t="s">
        <v>2238</v>
      </c>
      <c r="C1125" s="135">
        <v>3</v>
      </c>
      <c r="D1125" s="135">
        <v>3520</v>
      </c>
      <c r="E1125" s="188">
        <v>44</v>
      </c>
      <c r="F1125" s="135">
        <v>5280</v>
      </c>
      <c r="G1125" s="135">
        <v>176</v>
      </c>
      <c r="H1125" s="135">
        <v>220</v>
      </c>
      <c r="I1125" s="135">
        <v>2</v>
      </c>
      <c r="J1125" s="136">
        <v>0.77</v>
      </c>
      <c r="K1125" s="136">
        <v>0.25</v>
      </c>
      <c r="L1125" s="136">
        <v>0.7</v>
      </c>
      <c r="M1125" s="137" t="str">
        <f t="shared" si="17"/>
        <v>P</v>
      </c>
      <c r="N1125" s="174" t="s">
        <v>10681</v>
      </c>
      <c r="O1125" s="149" t="s">
        <v>1578</v>
      </c>
      <c r="P1125" s="149" t="s">
        <v>9457</v>
      </c>
      <c r="Q1125" s="150" t="s">
        <v>10106</v>
      </c>
      <c r="R1125" s="189">
        <v>1.23</v>
      </c>
    </row>
    <row r="1126" spans="1:18" x14ac:dyDescent="0.25">
      <c r="A1126" s="132">
        <v>1021980</v>
      </c>
      <c r="B1126" s="145" t="s">
        <v>2239</v>
      </c>
      <c r="C1126" s="132">
        <v>3</v>
      </c>
      <c r="D1126" s="132">
        <v>3520</v>
      </c>
      <c r="E1126" s="186">
        <v>44</v>
      </c>
      <c r="F1126" s="132">
        <v>5280</v>
      </c>
      <c r="G1126" s="132">
        <v>176</v>
      </c>
      <c r="H1126" s="132">
        <v>220</v>
      </c>
      <c r="I1126" s="132">
        <v>2</v>
      </c>
      <c r="J1126" s="133">
        <v>0.76</v>
      </c>
      <c r="K1126" s="133">
        <v>0.68</v>
      </c>
      <c r="L1126" s="133">
        <v>0.26</v>
      </c>
      <c r="M1126" s="134" t="str">
        <f t="shared" si="17"/>
        <v>P</v>
      </c>
      <c r="N1126" s="173" t="s">
        <v>10681</v>
      </c>
      <c r="O1126" s="146" t="s">
        <v>1578</v>
      </c>
      <c r="P1126" s="146" t="s">
        <v>9457</v>
      </c>
      <c r="Q1126" s="147" t="s">
        <v>10106</v>
      </c>
      <c r="R1126" s="187">
        <v>1.08</v>
      </c>
    </row>
    <row r="1127" spans="1:18" x14ac:dyDescent="0.25">
      <c r="A1127" s="135">
        <v>1021991</v>
      </c>
      <c r="B1127" s="148" t="s">
        <v>2240</v>
      </c>
      <c r="C1127" s="135">
        <v>3</v>
      </c>
      <c r="D1127" s="135">
        <v>3520</v>
      </c>
      <c r="E1127" s="188">
        <v>44</v>
      </c>
      <c r="F1127" s="135">
        <v>5280</v>
      </c>
      <c r="G1127" s="135">
        <v>176</v>
      </c>
      <c r="H1127" s="135">
        <v>220</v>
      </c>
      <c r="I1127" s="135">
        <v>2</v>
      </c>
      <c r="J1127" s="136">
        <v>0.68</v>
      </c>
      <c r="K1127" s="136">
        <v>0.76</v>
      </c>
      <c r="L1127" s="136">
        <v>0.25</v>
      </c>
      <c r="M1127" s="137" t="str">
        <f t="shared" si="17"/>
        <v>P</v>
      </c>
      <c r="N1127" s="174" t="s">
        <v>10681</v>
      </c>
      <c r="O1127" s="149" t="s">
        <v>1578</v>
      </c>
      <c r="P1127" s="149" t="s">
        <v>9457</v>
      </c>
      <c r="Q1127" s="150" t="s">
        <v>10106</v>
      </c>
      <c r="R1127" s="189">
        <v>1.17</v>
      </c>
    </row>
    <row r="1128" spans="1:18" x14ac:dyDescent="0.25">
      <c r="A1128" s="132">
        <v>1022028</v>
      </c>
      <c r="B1128" s="145" t="s">
        <v>2241</v>
      </c>
      <c r="C1128" s="132">
        <v>3</v>
      </c>
      <c r="D1128" s="132">
        <v>3520</v>
      </c>
      <c r="E1128" s="186">
        <v>44</v>
      </c>
      <c r="F1128" s="132">
        <v>5280</v>
      </c>
      <c r="G1128" s="132">
        <v>176</v>
      </c>
      <c r="H1128" s="132">
        <v>220</v>
      </c>
      <c r="I1128" s="132">
        <v>2</v>
      </c>
      <c r="J1128" s="133">
        <v>0.75</v>
      </c>
      <c r="K1128" s="133">
        <v>0.25</v>
      </c>
      <c r="L1128" s="133">
        <v>0.71</v>
      </c>
      <c r="M1128" s="134" t="str">
        <f t="shared" si="17"/>
        <v>P</v>
      </c>
      <c r="N1128" s="173" t="s">
        <v>10681</v>
      </c>
      <c r="O1128" s="146" t="s">
        <v>1578</v>
      </c>
      <c r="P1128" s="146" t="s">
        <v>9457</v>
      </c>
      <c r="Q1128" s="147" t="s">
        <v>10106</v>
      </c>
      <c r="R1128" s="187">
        <v>1.1400000000000001</v>
      </c>
    </row>
    <row r="1129" spans="1:18" x14ac:dyDescent="0.25">
      <c r="A1129" s="135">
        <v>1022039</v>
      </c>
      <c r="B1129" s="148" t="s">
        <v>2242</v>
      </c>
      <c r="C1129" s="135">
        <v>3</v>
      </c>
      <c r="D1129" s="135">
        <v>3520</v>
      </c>
      <c r="E1129" s="188">
        <v>44</v>
      </c>
      <c r="F1129" s="135">
        <v>5280</v>
      </c>
      <c r="G1129" s="135">
        <v>176</v>
      </c>
      <c r="H1129" s="135">
        <v>220</v>
      </c>
      <c r="I1129" s="135">
        <v>2</v>
      </c>
      <c r="J1129" s="136">
        <v>0.68</v>
      </c>
      <c r="K1129" s="136">
        <v>0.76</v>
      </c>
      <c r="L1129" s="136">
        <v>0.25</v>
      </c>
      <c r="M1129" s="137" t="str">
        <f t="shared" si="17"/>
        <v>P</v>
      </c>
      <c r="N1129" s="174" t="s">
        <v>10681</v>
      </c>
      <c r="O1129" s="149" t="s">
        <v>1578</v>
      </c>
      <c r="P1129" s="149" t="s">
        <v>9457</v>
      </c>
      <c r="Q1129" s="150" t="s">
        <v>10106</v>
      </c>
      <c r="R1129" s="189">
        <v>1.08</v>
      </c>
    </row>
    <row r="1130" spans="1:18" x14ac:dyDescent="0.25">
      <c r="A1130" s="132">
        <v>1022070</v>
      </c>
      <c r="B1130" s="145" t="s">
        <v>2243</v>
      </c>
      <c r="C1130" s="132">
        <v>3</v>
      </c>
      <c r="D1130" s="132">
        <v>3520</v>
      </c>
      <c r="E1130" s="186">
        <v>44</v>
      </c>
      <c r="F1130" s="132">
        <v>5280</v>
      </c>
      <c r="G1130" s="132">
        <v>176</v>
      </c>
      <c r="H1130" s="132">
        <v>220</v>
      </c>
      <c r="I1130" s="132">
        <v>2</v>
      </c>
      <c r="J1130" s="133">
        <v>0.74</v>
      </c>
      <c r="K1130" s="133">
        <v>0.23</v>
      </c>
      <c r="L1130" s="133">
        <v>0.7</v>
      </c>
      <c r="M1130" s="134" t="str">
        <f t="shared" si="17"/>
        <v>P</v>
      </c>
      <c r="N1130" s="173" t="s">
        <v>10681</v>
      </c>
      <c r="O1130" s="146" t="s">
        <v>1578</v>
      </c>
      <c r="P1130" s="146" t="s">
        <v>9457</v>
      </c>
      <c r="Q1130" s="147" t="s">
        <v>10106</v>
      </c>
      <c r="R1130" s="187">
        <v>1.1400000000000001</v>
      </c>
    </row>
    <row r="1131" spans="1:18" x14ac:dyDescent="0.25">
      <c r="A1131" s="135">
        <v>1022074</v>
      </c>
      <c r="B1131" s="148" t="s">
        <v>2244</v>
      </c>
      <c r="C1131" s="135">
        <v>3</v>
      </c>
      <c r="D1131" s="135">
        <v>3520</v>
      </c>
      <c r="E1131" s="188">
        <v>44</v>
      </c>
      <c r="F1131" s="135">
        <v>5280</v>
      </c>
      <c r="G1131" s="135">
        <v>176</v>
      </c>
      <c r="H1131" s="135">
        <v>220</v>
      </c>
      <c r="I1131" s="135">
        <v>2</v>
      </c>
      <c r="J1131" s="136">
        <v>0.75</v>
      </c>
      <c r="K1131" s="136">
        <v>0.25</v>
      </c>
      <c r="L1131" s="136">
        <v>0.68</v>
      </c>
      <c r="M1131" s="137" t="str">
        <f t="shared" si="17"/>
        <v>P</v>
      </c>
      <c r="N1131" s="174" t="s">
        <v>10681</v>
      </c>
      <c r="O1131" s="149" t="s">
        <v>1578</v>
      </c>
      <c r="P1131" s="149" t="s">
        <v>9457</v>
      </c>
      <c r="Q1131" s="150" t="s">
        <v>10106</v>
      </c>
      <c r="R1131" s="189">
        <v>1.0499999999999998</v>
      </c>
    </row>
    <row r="1132" spans="1:18" x14ac:dyDescent="0.25">
      <c r="A1132" s="132">
        <v>1022075</v>
      </c>
      <c r="B1132" s="145" t="s">
        <v>2245</v>
      </c>
      <c r="C1132" s="132">
        <v>3</v>
      </c>
      <c r="D1132" s="132">
        <v>3520</v>
      </c>
      <c r="E1132" s="186">
        <v>44</v>
      </c>
      <c r="F1132" s="132">
        <v>5280</v>
      </c>
      <c r="G1132" s="132">
        <v>176</v>
      </c>
      <c r="H1132" s="132">
        <v>220</v>
      </c>
      <c r="I1132" s="132">
        <v>2</v>
      </c>
      <c r="J1132" s="133">
        <v>0.77</v>
      </c>
      <c r="K1132" s="133">
        <v>0.25</v>
      </c>
      <c r="L1132" s="133">
        <v>0.7</v>
      </c>
      <c r="M1132" s="134" t="str">
        <f t="shared" si="17"/>
        <v>P</v>
      </c>
      <c r="N1132" s="173" t="s">
        <v>10681</v>
      </c>
      <c r="O1132" s="146" t="s">
        <v>1578</v>
      </c>
      <c r="P1132" s="146" t="s">
        <v>9457</v>
      </c>
      <c r="Q1132" s="147" t="s">
        <v>10106</v>
      </c>
      <c r="R1132" s="187">
        <v>1.17</v>
      </c>
    </row>
    <row r="1133" spans="1:18" x14ac:dyDescent="0.25">
      <c r="A1133" s="135">
        <v>1022092</v>
      </c>
      <c r="B1133" s="148" t="s">
        <v>2246</v>
      </c>
      <c r="C1133" s="135">
        <v>3</v>
      </c>
      <c r="D1133" s="135">
        <v>3520</v>
      </c>
      <c r="E1133" s="188">
        <v>44</v>
      </c>
      <c r="F1133" s="135">
        <v>5280</v>
      </c>
      <c r="G1133" s="135">
        <v>176</v>
      </c>
      <c r="H1133" s="135">
        <v>220</v>
      </c>
      <c r="I1133" s="135">
        <v>2</v>
      </c>
      <c r="J1133" s="136">
        <v>0.77</v>
      </c>
      <c r="K1133" s="136">
        <v>0.25</v>
      </c>
      <c r="L1133" s="136">
        <v>0.7</v>
      </c>
      <c r="M1133" s="137" t="str">
        <f t="shared" si="17"/>
        <v>P</v>
      </c>
      <c r="N1133" s="174" t="s">
        <v>10681</v>
      </c>
      <c r="O1133" s="149" t="s">
        <v>1578</v>
      </c>
      <c r="P1133" s="149" t="s">
        <v>9457</v>
      </c>
      <c r="Q1133" s="150" t="s">
        <v>10106</v>
      </c>
      <c r="R1133" s="189">
        <v>1.17</v>
      </c>
    </row>
    <row r="1134" spans="1:18" x14ac:dyDescent="0.25">
      <c r="A1134" s="132">
        <v>1022093</v>
      </c>
      <c r="B1134" s="145" t="s">
        <v>2247</v>
      </c>
      <c r="C1134" s="132">
        <v>3</v>
      </c>
      <c r="D1134" s="132">
        <v>3520</v>
      </c>
      <c r="E1134" s="186">
        <v>44</v>
      </c>
      <c r="F1134" s="132">
        <v>5280</v>
      </c>
      <c r="G1134" s="132">
        <v>176</v>
      </c>
      <c r="H1134" s="132">
        <v>220</v>
      </c>
      <c r="I1134" s="132">
        <v>2</v>
      </c>
      <c r="J1134" s="133">
        <v>0.75</v>
      </c>
      <c r="K1134" s="133">
        <v>0.26</v>
      </c>
      <c r="L1134" s="133">
        <v>0.71</v>
      </c>
      <c r="M1134" s="134" t="str">
        <f t="shared" si="17"/>
        <v>P</v>
      </c>
      <c r="N1134" s="173" t="s">
        <v>10681</v>
      </c>
      <c r="O1134" s="146" t="s">
        <v>1578</v>
      </c>
      <c r="P1134" s="146" t="s">
        <v>9457</v>
      </c>
      <c r="Q1134" s="147" t="s">
        <v>10106</v>
      </c>
      <c r="R1134" s="187">
        <v>1.08</v>
      </c>
    </row>
    <row r="1135" spans="1:18" x14ac:dyDescent="0.25">
      <c r="A1135" s="135">
        <v>1022095</v>
      </c>
      <c r="B1135" s="148" t="s">
        <v>2248</v>
      </c>
      <c r="C1135" s="135">
        <v>3</v>
      </c>
      <c r="D1135" s="135">
        <v>3520</v>
      </c>
      <c r="E1135" s="188">
        <v>44</v>
      </c>
      <c r="F1135" s="135">
        <v>5280</v>
      </c>
      <c r="G1135" s="135">
        <v>176</v>
      </c>
      <c r="H1135" s="135">
        <v>220</v>
      </c>
      <c r="I1135" s="135">
        <v>2</v>
      </c>
      <c r="J1135" s="136">
        <v>0.75</v>
      </c>
      <c r="K1135" s="136">
        <v>0.25</v>
      </c>
      <c r="L1135" s="136">
        <v>0.7</v>
      </c>
      <c r="M1135" s="137" t="str">
        <f t="shared" si="17"/>
        <v>P</v>
      </c>
      <c r="N1135" s="174" t="s">
        <v>10681</v>
      </c>
      <c r="O1135" s="149" t="s">
        <v>1578</v>
      </c>
      <c r="P1135" s="149" t="s">
        <v>9457</v>
      </c>
      <c r="Q1135" s="150" t="s">
        <v>10106</v>
      </c>
      <c r="R1135" s="189">
        <v>1.2000000000000002</v>
      </c>
    </row>
    <row r="1136" spans="1:18" x14ac:dyDescent="0.25">
      <c r="A1136" s="132">
        <v>1022096</v>
      </c>
      <c r="B1136" s="145" t="s">
        <v>2249</v>
      </c>
      <c r="C1136" s="132">
        <v>3</v>
      </c>
      <c r="D1136" s="132">
        <v>3520</v>
      </c>
      <c r="E1136" s="186">
        <v>44</v>
      </c>
      <c r="F1136" s="132">
        <v>5280</v>
      </c>
      <c r="G1136" s="132">
        <v>176</v>
      </c>
      <c r="H1136" s="132">
        <v>220</v>
      </c>
      <c r="I1136" s="132">
        <v>2</v>
      </c>
      <c r="J1136" s="133">
        <v>0.76</v>
      </c>
      <c r="K1136" s="133">
        <v>0.68</v>
      </c>
      <c r="L1136" s="133">
        <v>0.27</v>
      </c>
      <c r="M1136" s="134" t="str">
        <f t="shared" si="17"/>
        <v>P</v>
      </c>
      <c r="N1136" s="173" t="s">
        <v>10681</v>
      </c>
      <c r="O1136" s="146" t="s">
        <v>1578</v>
      </c>
      <c r="P1136" s="146" t="s">
        <v>9457</v>
      </c>
      <c r="Q1136" s="147" t="s">
        <v>10106</v>
      </c>
      <c r="R1136" s="187">
        <v>0.99</v>
      </c>
    </row>
    <row r="1137" spans="1:18" x14ac:dyDescent="0.25">
      <c r="A1137" s="135">
        <v>1022108</v>
      </c>
      <c r="B1137" s="148" t="s">
        <v>365</v>
      </c>
      <c r="C1137" s="135">
        <v>3</v>
      </c>
      <c r="D1137" s="135">
        <v>3520</v>
      </c>
      <c r="E1137" s="188">
        <v>44</v>
      </c>
      <c r="F1137" s="135">
        <v>5280</v>
      </c>
      <c r="G1137" s="135">
        <v>176</v>
      </c>
      <c r="H1137" s="135">
        <v>220</v>
      </c>
      <c r="I1137" s="135">
        <v>2</v>
      </c>
      <c r="J1137" s="136">
        <v>0.76</v>
      </c>
      <c r="K1137" s="136">
        <v>0.24</v>
      </c>
      <c r="L1137" s="136">
        <v>0.71</v>
      </c>
      <c r="M1137" s="137" t="str">
        <f t="shared" si="17"/>
        <v>P</v>
      </c>
      <c r="N1137" s="174" t="s">
        <v>10681</v>
      </c>
      <c r="O1137" s="149" t="s">
        <v>1578</v>
      </c>
      <c r="P1137" s="149" t="s">
        <v>9457</v>
      </c>
      <c r="Q1137" s="150" t="s">
        <v>10106</v>
      </c>
      <c r="R1137" s="189">
        <v>1.1099999999999999</v>
      </c>
    </row>
    <row r="1138" spans="1:18" x14ac:dyDescent="0.25">
      <c r="A1138" s="132">
        <v>1022109</v>
      </c>
      <c r="B1138" s="145" t="s">
        <v>2250</v>
      </c>
      <c r="C1138" s="132">
        <v>3</v>
      </c>
      <c r="D1138" s="132">
        <v>3520</v>
      </c>
      <c r="E1138" s="186">
        <v>44</v>
      </c>
      <c r="F1138" s="132">
        <v>5280</v>
      </c>
      <c r="G1138" s="132">
        <v>176</v>
      </c>
      <c r="H1138" s="132">
        <v>220</v>
      </c>
      <c r="I1138" s="132">
        <v>2</v>
      </c>
      <c r="J1138" s="133">
        <v>0.77</v>
      </c>
      <c r="K1138" s="133">
        <v>0.25</v>
      </c>
      <c r="L1138" s="133">
        <v>0.7</v>
      </c>
      <c r="M1138" s="134" t="str">
        <f t="shared" si="17"/>
        <v>P</v>
      </c>
      <c r="N1138" s="173" t="s">
        <v>10681</v>
      </c>
      <c r="O1138" s="146" t="s">
        <v>1578</v>
      </c>
      <c r="P1138" s="146" t="s">
        <v>9457</v>
      </c>
      <c r="Q1138" s="147" t="s">
        <v>10106</v>
      </c>
      <c r="R1138" s="187">
        <v>1.29</v>
      </c>
    </row>
    <row r="1139" spans="1:18" x14ac:dyDescent="0.25">
      <c r="A1139" s="135">
        <v>1022111</v>
      </c>
      <c r="B1139" s="148" t="s">
        <v>364</v>
      </c>
      <c r="C1139" s="135">
        <v>3</v>
      </c>
      <c r="D1139" s="135">
        <v>3520</v>
      </c>
      <c r="E1139" s="188">
        <v>44</v>
      </c>
      <c r="F1139" s="135">
        <v>5280</v>
      </c>
      <c r="G1139" s="135">
        <v>176</v>
      </c>
      <c r="H1139" s="135">
        <v>220</v>
      </c>
      <c r="I1139" s="135">
        <v>2</v>
      </c>
      <c r="J1139" s="136">
        <v>0.75</v>
      </c>
      <c r="K1139" s="136">
        <v>0.25</v>
      </c>
      <c r="L1139" s="136">
        <v>0.68</v>
      </c>
      <c r="M1139" s="137" t="str">
        <f t="shared" si="17"/>
        <v>P</v>
      </c>
      <c r="N1139" s="174" t="s">
        <v>10681</v>
      </c>
      <c r="O1139" s="149" t="s">
        <v>1578</v>
      </c>
      <c r="P1139" s="149" t="s">
        <v>9457</v>
      </c>
      <c r="Q1139" s="150" t="s">
        <v>10106</v>
      </c>
      <c r="R1139" s="189">
        <v>1.02</v>
      </c>
    </row>
    <row r="1140" spans="1:18" x14ac:dyDescent="0.25">
      <c r="A1140" s="132">
        <v>1022129</v>
      </c>
      <c r="B1140" s="145" t="s">
        <v>2251</v>
      </c>
      <c r="C1140" s="132">
        <v>3</v>
      </c>
      <c r="D1140" s="132">
        <v>3520</v>
      </c>
      <c r="E1140" s="186">
        <v>44</v>
      </c>
      <c r="F1140" s="132">
        <v>5280</v>
      </c>
      <c r="G1140" s="132">
        <v>176</v>
      </c>
      <c r="H1140" s="132">
        <v>220</v>
      </c>
      <c r="I1140" s="132">
        <v>2</v>
      </c>
      <c r="J1140" s="133">
        <v>0.76</v>
      </c>
      <c r="K1140" s="133">
        <v>0.23</v>
      </c>
      <c r="L1140" s="133">
        <v>0.7</v>
      </c>
      <c r="M1140" s="134" t="str">
        <f t="shared" si="17"/>
        <v>P</v>
      </c>
      <c r="N1140" s="173" t="s">
        <v>10681</v>
      </c>
      <c r="O1140" s="146" t="s">
        <v>1578</v>
      </c>
      <c r="P1140" s="146" t="s">
        <v>9457</v>
      </c>
      <c r="Q1140" s="147" t="s">
        <v>10106</v>
      </c>
      <c r="R1140" s="187">
        <v>1.1400000000000001</v>
      </c>
    </row>
    <row r="1141" spans="1:18" x14ac:dyDescent="0.25">
      <c r="A1141" s="135">
        <v>1022130</v>
      </c>
      <c r="B1141" s="148" t="s">
        <v>2252</v>
      </c>
      <c r="C1141" s="135">
        <v>3</v>
      </c>
      <c r="D1141" s="135">
        <v>3520</v>
      </c>
      <c r="E1141" s="188">
        <v>44</v>
      </c>
      <c r="F1141" s="135">
        <v>5280</v>
      </c>
      <c r="G1141" s="135">
        <v>176</v>
      </c>
      <c r="H1141" s="135">
        <v>220</v>
      </c>
      <c r="I1141" s="135">
        <v>2</v>
      </c>
      <c r="J1141" s="136">
        <v>0.75</v>
      </c>
      <c r="K1141" s="136">
        <v>0.25</v>
      </c>
      <c r="L1141" s="136">
        <v>0.68</v>
      </c>
      <c r="M1141" s="137" t="str">
        <f t="shared" si="17"/>
        <v>P</v>
      </c>
      <c r="N1141" s="174" t="s">
        <v>10681</v>
      </c>
      <c r="O1141" s="149" t="s">
        <v>1578</v>
      </c>
      <c r="P1141" s="149" t="s">
        <v>9457</v>
      </c>
      <c r="Q1141" s="150" t="s">
        <v>10106</v>
      </c>
      <c r="R1141" s="189">
        <v>1.17</v>
      </c>
    </row>
    <row r="1142" spans="1:18" x14ac:dyDescent="0.25">
      <c r="A1142" s="132">
        <v>1022131</v>
      </c>
      <c r="B1142" s="145" t="s">
        <v>2253</v>
      </c>
      <c r="C1142" s="132">
        <v>3</v>
      </c>
      <c r="D1142" s="132">
        <v>3520</v>
      </c>
      <c r="E1142" s="186">
        <v>44</v>
      </c>
      <c r="F1142" s="132">
        <v>5280</v>
      </c>
      <c r="G1142" s="132">
        <v>176</v>
      </c>
      <c r="H1142" s="132">
        <v>220</v>
      </c>
      <c r="I1142" s="132">
        <v>3</v>
      </c>
      <c r="J1142" s="133">
        <v>0.74</v>
      </c>
      <c r="K1142" s="133">
        <v>0.23</v>
      </c>
      <c r="L1142" s="133">
        <v>0.7</v>
      </c>
      <c r="M1142" s="134" t="str">
        <f t="shared" si="17"/>
        <v>P</v>
      </c>
      <c r="N1142" s="171" t="s">
        <v>10681</v>
      </c>
      <c r="O1142" s="146" t="s">
        <v>1578</v>
      </c>
      <c r="P1142" s="146" t="s">
        <v>9457</v>
      </c>
      <c r="Q1142" s="147" t="s">
        <v>10106</v>
      </c>
      <c r="R1142" s="187">
        <v>1.17</v>
      </c>
    </row>
    <row r="1143" spans="1:18" x14ac:dyDescent="0.25">
      <c r="A1143" s="135">
        <v>1022132</v>
      </c>
      <c r="B1143" s="148" t="s">
        <v>2254</v>
      </c>
      <c r="C1143" s="135">
        <v>6</v>
      </c>
      <c r="D1143" s="135">
        <v>840</v>
      </c>
      <c r="E1143" s="188" t="s">
        <v>20</v>
      </c>
      <c r="F1143" s="135">
        <v>1092</v>
      </c>
      <c r="G1143" s="135" t="s">
        <v>20</v>
      </c>
      <c r="H1143" s="135" t="s">
        <v>20</v>
      </c>
      <c r="I1143" s="135" t="s">
        <v>20</v>
      </c>
      <c r="J1143" s="136">
        <v>0.95</v>
      </c>
      <c r="K1143" s="136">
        <v>1.36</v>
      </c>
      <c r="L1143" s="136">
        <v>1.1399999999999999</v>
      </c>
      <c r="M1143" s="137" t="str">
        <f t="shared" si="17"/>
        <v>P</v>
      </c>
      <c r="N1143" s="172" t="s">
        <v>10681</v>
      </c>
      <c r="O1143" s="149" t="s">
        <v>1506</v>
      </c>
      <c r="P1143" s="149" t="s">
        <v>9403</v>
      </c>
      <c r="Q1143" s="150" t="s">
        <v>10106</v>
      </c>
      <c r="R1143" s="189">
        <v>6.3000000000000007</v>
      </c>
    </row>
    <row r="1144" spans="1:18" x14ac:dyDescent="0.25">
      <c r="A1144" s="132">
        <v>1022135</v>
      </c>
      <c r="B1144" s="145" t="s">
        <v>9740</v>
      </c>
      <c r="C1144" s="132">
        <v>1</v>
      </c>
      <c r="D1144" s="132" t="s">
        <v>20</v>
      </c>
      <c r="E1144" s="186" t="s">
        <v>20</v>
      </c>
      <c r="F1144" s="132" t="s">
        <v>20</v>
      </c>
      <c r="G1144" s="132" t="s">
        <v>20</v>
      </c>
      <c r="H1144" s="132" t="s">
        <v>20</v>
      </c>
      <c r="I1144" s="132" t="s">
        <v>20</v>
      </c>
      <c r="J1144" s="133">
        <v>2.02</v>
      </c>
      <c r="K1144" s="133">
        <v>1.24</v>
      </c>
      <c r="L1144" s="133">
        <v>0.02</v>
      </c>
      <c r="M1144" s="134" t="str">
        <f t="shared" si="17"/>
        <v>P</v>
      </c>
      <c r="N1144" s="171" t="s">
        <v>10682</v>
      </c>
      <c r="O1144" s="146" t="s">
        <v>1506</v>
      </c>
      <c r="P1144" s="146" t="s">
        <v>9443</v>
      </c>
      <c r="Q1144" s="147" t="s">
        <v>10519</v>
      </c>
      <c r="R1144" s="187">
        <v>0.22</v>
      </c>
    </row>
    <row r="1145" spans="1:18" x14ac:dyDescent="0.25">
      <c r="A1145" s="135">
        <v>1022146</v>
      </c>
      <c r="B1145" s="148" t="s">
        <v>2255</v>
      </c>
      <c r="C1145" s="135">
        <v>50</v>
      </c>
      <c r="D1145" s="135" t="s">
        <v>20</v>
      </c>
      <c r="E1145" s="188" t="s">
        <v>20</v>
      </c>
      <c r="F1145" s="135" t="s">
        <v>20</v>
      </c>
      <c r="G1145" s="135" t="s">
        <v>20</v>
      </c>
      <c r="H1145" s="135" t="s">
        <v>20</v>
      </c>
      <c r="I1145" s="135" t="s">
        <v>20</v>
      </c>
      <c r="J1145" s="136">
        <v>0.54</v>
      </c>
      <c r="K1145" s="136">
        <v>0.85699999999999998</v>
      </c>
      <c r="L1145" s="136">
        <v>0.216</v>
      </c>
      <c r="M1145" s="137" t="str">
        <f t="shared" si="17"/>
        <v>P</v>
      </c>
      <c r="N1145" s="172" t="s">
        <v>10682</v>
      </c>
      <c r="O1145" s="149" t="s">
        <v>1562</v>
      </c>
      <c r="P1145" s="149" t="s">
        <v>9463</v>
      </c>
      <c r="Q1145" s="150" t="s">
        <v>10519</v>
      </c>
      <c r="R1145" s="189">
        <v>2.2985074626865671</v>
      </c>
    </row>
    <row r="1146" spans="1:18" x14ac:dyDescent="0.25">
      <c r="A1146" s="132">
        <v>1022147</v>
      </c>
      <c r="B1146" s="145" t="s">
        <v>2256</v>
      </c>
      <c r="C1146" s="132">
        <v>1</v>
      </c>
      <c r="D1146" s="132">
        <v>180</v>
      </c>
      <c r="E1146" s="186" t="s">
        <v>21</v>
      </c>
      <c r="F1146" s="132">
        <v>228</v>
      </c>
      <c r="G1146" s="132" t="s">
        <v>21</v>
      </c>
      <c r="H1146" s="132" t="s">
        <v>21</v>
      </c>
      <c r="I1146" s="132">
        <v>4</v>
      </c>
      <c r="J1146" s="133">
        <v>2</v>
      </c>
      <c r="K1146" s="133">
        <v>4.4000000000000004</v>
      </c>
      <c r="L1146" s="133">
        <v>0.85</v>
      </c>
      <c r="M1146" s="134" t="str">
        <f t="shared" si="17"/>
        <v>P</v>
      </c>
      <c r="N1146" s="171" t="s">
        <v>10682</v>
      </c>
      <c r="O1146" s="146" t="s">
        <v>1506</v>
      </c>
      <c r="P1146" s="146" t="s">
        <v>9401</v>
      </c>
      <c r="Q1146" s="147" t="s">
        <v>10519</v>
      </c>
      <c r="R1146" s="187">
        <v>4.6900000000000004</v>
      </c>
    </row>
    <row r="1147" spans="1:18" x14ac:dyDescent="0.25">
      <c r="A1147" s="135">
        <v>1022151</v>
      </c>
      <c r="B1147" s="148" t="s">
        <v>9741</v>
      </c>
      <c r="C1147" s="135">
        <v>1000</v>
      </c>
      <c r="D1147" s="135" t="s">
        <v>20</v>
      </c>
      <c r="E1147" s="188" t="s">
        <v>20</v>
      </c>
      <c r="F1147" s="135" t="s">
        <v>20</v>
      </c>
      <c r="G1147" s="135" t="s">
        <v>20</v>
      </c>
      <c r="H1147" s="135" t="s">
        <v>20</v>
      </c>
      <c r="I1147" s="135" t="s">
        <v>20</v>
      </c>
      <c r="J1147" s="136">
        <v>1.4</v>
      </c>
      <c r="K1147" s="136">
        <v>1.4</v>
      </c>
      <c r="L1147" s="136">
        <v>0.43</v>
      </c>
      <c r="M1147" s="137" t="str">
        <f t="shared" si="17"/>
        <v>P</v>
      </c>
      <c r="N1147" s="174" t="s">
        <v>10682</v>
      </c>
      <c r="O1147" s="149" t="s">
        <v>1506</v>
      </c>
      <c r="P1147" s="149" t="s">
        <v>9526</v>
      </c>
      <c r="Q1147" s="150" t="s">
        <v>10519</v>
      </c>
      <c r="R1147" s="189">
        <v>40</v>
      </c>
    </row>
    <row r="1148" spans="1:18" x14ac:dyDescent="0.25">
      <c r="A1148" s="132">
        <v>1022192</v>
      </c>
      <c r="B1148" s="145" t="s">
        <v>2257</v>
      </c>
      <c r="C1148" s="132">
        <v>3</v>
      </c>
      <c r="D1148" s="132">
        <v>960</v>
      </c>
      <c r="E1148" s="186">
        <v>40</v>
      </c>
      <c r="F1148" s="132">
        <v>1280</v>
      </c>
      <c r="G1148" s="132" t="s">
        <v>21</v>
      </c>
      <c r="H1148" s="132" t="s">
        <v>21</v>
      </c>
      <c r="I1148" s="132" t="s">
        <v>21</v>
      </c>
      <c r="J1148" s="133">
        <v>4</v>
      </c>
      <c r="K1148" s="133">
        <v>2.5</v>
      </c>
      <c r="L1148" s="133">
        <v>0.24</v>
      </c>
      <c r="M1148" s="134" t="str">
        <f t="shared" si="17"/>
        <v>P</v>
      </c>
      <c r="N1148" s="171" t="s">
        <v>10682</v>
      </c>
      <c r="O1148" s="146" t="s">
        <v>1587</v>
      </c>
      <c r="P1148" s="146" t="s">
        <v>9421</v>
      </c>
      <c r="Q1148" s="147" t="s">
        <v>10519</v>
      </c>
      <c r="R1148" s="187">
        <v>4.68</v>
      </c>
    </row>
    <row r="1149" spans="1:18" x14ac:dyDescent="0.25">
      <c r="A1149" s="135">
        <v>1022231</v>
      </c>
      <c r="B1149" s="148" t="s">
        <v>2258</v>
      </c>
      <c r="C1149" s="135">
        <v>6</v>
      </c>
      <c r="D1149" s="135">
        <v>310</v>
      </c>
      <c r="E1149" s="188" t="s">
        <v>20</v>
      </c>
      <c r="F1149" s="135">
        <v>558</v>
      </c>
      <c r="G1149" s="135" t="s">
        <v>20</v>
      </c>
      <c r="H1149" s="135" t="s">
        <v>20</v>
      </c>
      <c r="I1149" s="135" t="s">
        <v>20</v>
      </c>
      <c r="J1149" s="136">
        <v>1.6040000000000001</v>
      </c>
      <c r="K1149" s="136">
        <v>1.1160000000000001</v>
      </c>
      <c r="L1149" s="136">
        <v>1.8149999999999999</v>
      </c>
      <c r="M1149" s="137" t="str">
        <f t="shared" si="17"/>
        <v>P</v>
      </c>
      <c r="N1149" s="174" t="s">
        <v>10681</v>
      </c>
      <c r="O1149" s="149" t="s">
        <v>1578</v>
      </c>
      <c r="P1149" s="149" t="s">
        <v>10579</v>
      </c>
      <c r="Q1149" s="150" t="s">
        <v>10106</v>
      </c>
      <c r="R1149" s="189">
        <v>4.38</v>
      </c>
    </row>
    <row r="1150" spans="1:18" x14ac:dyDescent="0.25">
      <c r="A1150" s="132">
        <v>1022234</v>
      </c>
      <c r="B1150" s="145" t="s">
        <v>1119</v>
      </c>
      <c r="C1150" s="132">
        <v>1</v>
      </c>
      <c r="D1150" s="132">
        <v>240</v>
      </c>
      <c r="E1150" s="186">
        <v>10</v>
      </c>
      <c r="F1150" s="132">
        <v>360</v>
      </c>
      <c r="G1150" s="132">
        <v>40</v>
      </c>
      <c r="H1150" s="132">
        <v>50</v>
      </c>
      <c r="I1150" s="132">
        <v>1</v>
      </c>
      <c r="J1150" s="133">
        <v>1.92</v>
      </c>
      <c r="K1150" s="133">
        <v>1.92</v>
      </c>
      <c r="L1150" s="133">
        <v>0.3</v>
      </c>
      <c r="M1150" s="134" t="str">
        <f t="shared" si="17"/>
        <v>P</v>
      </c>
      <c r="N1150" s="173" t="s">
        <v>10682</v>
      </c>
      <c r="O1150" s="146" t="s">
        <v>1506</v>
      </c>
      <c r="P1150" s="146" t="s">
        <v>9472</v>
      </c>
      <c r="Q1150" s="147" t="s">
        <v>10519</v>
      </c>
      <c r="R1150" s="187">
        <v>13.14</v>
      </c>
    </row>
    <row r="1151" spans="1:18" x14ac:dyDescent="0.25">
      <c r="A1151" s="135">
        <v>1022235</v>
      </c>
      <c r="B1151" s="148" t="s">
        <v>2259</v>
      </c>
      <c r="C1151" s="135">
        <v>6</v>
      </c>
      <c r="D1151" s="135">
        <v>310</v>
      </c>
      <c r="E1151" s="188" t="s">
        <v>21</v>
      </c>
      <c r="F1151" s="135">
        <v>496</v>
      </c>
      <c r="G1151" s="135">
        <v>20</v>
      </c>
      <c r="H1151" s="135">
        <v>25</v>
      </c>
      <c r="I1151" s="135">
        <v>1</v>
      </c>
      <c r="J1151" s="136">
        <v>1.26</v>
      </c>
      <c r="K1151" s="136">
        <v>1.74</v>
      </c>
      <c r="L1151" s="136">
        <v>1.58</v>
      </c>
      <c r="M1151" s="137" t="str">
        <f t="shared" si="17"/>
        <v>P</v>
      </c>
      <c r="N1151" s="174" t="s">
        <v>10681</v>
      </c>
      <c r="O1151" s="149" t="s">
        <v>1578</v>
      </c>
      <c r="P1151" s="149" t="s">
        <v>10579</v>
      </c>
      <c r="Q1151" s="150" t="s">
        <v>10106</v>
      </c>
      <c r="R1151" s="189">
        <v>4.5</v>
      </c>
    </row>
    <row r="1152" spans="1:18" x14ac:dyDescent="0.25">
      <c r="A1152" s="132">
        <v>1022251</v>
      </c>
      <c r="B1152" s="145" t="s">
        <v>2260</v>
      </c>
      <c r="C1152" s="132">
        <v>6</v>
      </c>
      <c r="D1152" s="132">
        <v>310</v>
      </c>
      <c r="E1152" s="186" t="s">
        <v>21</v>
      </c>
      <c r="F1152" s="132">
        <v>496</v>
      </c>
      <c r="G1152" s="132">
        <v>20</v>
      </c>
      <c r="H1152" s="132">
        <v>25</v>
      </c>
      <c r="I1152" s="132">
        <v>1</v>
      </c>
      <c r="J1152" s="133">
        <v>1.55</v>
      </c>
      <c r="K1152" s="133">
        <v>1.05</v>
      </c>
      <c r="L1152" s="133">
        <v>1.7</v>
      </c>
      <c r="M1152" s="134" t="str">
        <f t="shared" si="17"/>
        <v>P</v>
      </c>
      <c r="N1152" s="171" t="s">
        <v>10681</v>
      </c>
      <c r="O1152" s="146" t="s">
        <v>1578</v>
      </c>
      <c r="P1152" s="146" t="s">
        <v>10579</v>
      </c>
      <c r="Q1152" s="147" t="s">
        <v>10106</v>
      </c>
      <c r="R1152" s="187">
        <v>4.26</v>
      </c>
    </row>
    <row r="1153" spans="1:18" x14ac:dyDescent="0.25">
      <c r="A1153" s="135">
        <v>1022252</v>
      </c>
      <c r="B1153" s="148" t="s">
        <v>2261</v>
      </c>
      <c r="C1153" s="135">
        <v>6</v>
      </c>
      <c r="D1153" s="135">
        <v>310</v>
      </c>
      <c r="E1153" s="188" t="s">
        <v>21</v>
      </c>
      <c r="F1153" s="135">
        <v>496</v>
      </c>
      <c r="G1153" s="135">
        <v>20</v>
      </c>
      <c r="H1153" s="135">
        <v>25</v>
      </c>
      <c r="I1153" s="135">
        <v>1</v>
      </c>
      <c r="J1153" s="136">
        <v>1.6040000000000001</v>
      </c>
      <c r="K1153" s="136">
        <v>1.1160000000000001</v>
      </c>
      <c r="L1153" s="136">
        <v>1.8149999999999999</v>
      </c>
      <c r="M1153" s="137" t="str">
        <f t="shared" si="17"/>
        <v>P</v>
      </c>
      <c r="N1153" s="172" t="s">
        <v>10681</v>
      </c>
      <c r="O1153" s="149" t="s">
        <v>1578</v>
      </c>
      <c r="P1153" s="149" t="s">
        <v>10579</v>
      </c>
      <c r="Q1153" s="150" t="s">
        <v>10106</v>
      </c>
      <c r="R1153" s="189">
        <v>4.74</v>
      </c>
    </row>
    <row r="1154" spans="1:18" x14ac:dyDescent="0.25">
      <c r="A1154" s="132">
        <v>1022310</v>
      </c>
      <c r="B1154" s="145" t="s">
        <v>2262</v>
      </c>
      <c r="C1154" s="132">
        <v>1</v>
      </c>
      <c r="D1154" s="132">
        <v>900</v>
      </c>
      <c r="E1154" s="186">
        <v>30</v>
      </c>
      <c r="F1154" s="132">
        <v>1200</v>
      </c>
      <c r="G1154" s="132">
        <v>56</v>
      </c>
      <c r="H1154" s="132">
        <v>150</v>
      </c>
      <c r="I1154" s="132">
        <v>1</v>
      </c>
      <c r="J1154" s="133">
        <v>2.2000000000000002</v>
      </c>
      <c r="K1154" s="133">
        <v>0.88</v>
      </c>
      <c r="L1154" s="133">
        <v>0.68</v>
      </c>
      <c r="M1154" s="134" t="str">
        <f t="shared" ref="M1154:M1217" si="18">HYPERLINK(CONCATENATE("T:\Distribution Centre\RDC Department Shared\Cubiscan photos","\",A1154,"-pac.jpg"),"P")</f>
        <v>P</v>
      </c>
      <c r="N1154" s="171" t="s">
        <v>10682</v>
      </c>
      <c r="O1154" s="146" t="s">
        <v>1506</v>
      </c>
      <c r="P1154" s="146" t="s">
        <v>9426</v>
      </c>
      <c r="Q1154" s="147" t="s">
        <v>10519</v>
      </c>
      <c r="R1154" s="187">
        <v>2.4900000000000002</v>
      </c>
    </row>
    <row r="1155" spans="1:18" x14ac:dyDescent="0.25">
      <c r="A1155" s="135">
        <v>1022316</v>
      </c>
      <c r="B1155" s="148" t="s">
        <v>2263</v>
      </c>
      <c r="C1155" s="135">
        <v>3</v>
      </c>
      <c r="D1155" s="135" t="s">
        <v>20</v>
      </c>
      <c r="E1155" s="188" t="s">
        <v>21</v>
      </c>
      <c r="F1155" s="135" t="s">
        <v>20</v>
      </c>
      <c r="G1155" s="135">
        <v>80</v>
      </c>
      <c r="H1155" s="135">
        <v>60</v>
      </c>
      <c r="I1155" s="135">
        <v>3</v>
      </c>
      <c r="J1155" s="136">
        <v>1.05</v>
      </c>
      <c r="K1155" s="136">
        <v>0.48</v>
      </c>
      <c r="L1155" s="136">
        <v>1.95</v>
      </c>
      <c r="M1155" s="137" t="str">
        <f t="shared" si="18"/>
        <v>P</v>
      </c>
      <c r="N1155" s="172" t="s">
        <v>10682</v>
      </c>
      <c r="O1155" s="149" t="s">
        <v>1578</v>
      </c>
      <c r="P1155" s="149" t="s">
        <v>9447</v>
      </c>
      <c r="Q1155" s="150" t="s">
        <v>10519</v>
      </c>
      <c r="R1155" s="189">
        <v>28.23</v>
      </c>
    </row>
    <row r="1156" spans="1:18" x14ac:dyDescent="0.25">
      <c r="A1156" s="132">
        <v>1022322</v>
      </c>
      <c r="B1156" s="145" t="s">
        <v>9742</v>
      </c>
      <c r="C1156" s="132">
        <v>6</v>
      </c>
      <c r="D1156" s="132" t="s">
        <v>20</v>
      </c>
      <c r="E1156" s="186" t="s">
        <v>20</v>
      </c>
      <c r="F1156" s="132" t="s">
        <v>20</v>
      </c>
      <c r="G1156" s="132" t="s">
        <v>20</v>
      </c>
      <c r="H1156" s="132" t="s">
        <v>20</v>
      </c>
      <c r="I1156" s="132" t="s">
        <v>20</v>
      </c>
      <c r="J1156" s="133">
        <v>3.6</v>
      </c>
      <c r="K1156" s="133">
        <v>2.48</v>
      </c>
      <c r="L1156" s="133">
        <v>1.5</v>
      </c>
      <c r="M1156" s="134" t="str">
        <f t="shared" si="18"/>
        <v>P</v>
      </c>
      <c r="N1156" s="173" t="s">
        <v>10682</v>
      </c>
      <c r="O1156" s="146" t="s">
        <v>1500</v>
      </c>
      <c r="P1156" s="146" t="s">
        <v>9418</v>
      </c>
      <c r="Q1156" s="147" t="s">
        <v>10519</v>
      </c>
      <c r="R1156" s="187">
        <v>10.5</v>
      </c>
    </row>
    <row r="1157" spans="1:18" x14ac:dyDescent="0.25">
      <c r="A1157" s="135">
        <v>1022323</v>
      </c>
      <c r="B1157" s="148" t="s">
        <v>9743</v>
      </c>
      <c r="C1157" s="135">
        <v>1000</v>
      </c>
      <c r="D1157" s="135" t="s">
        <v>20</v>
      </c>
      <c r="E1157" s="188" t="s">
        <v>20</v>
      </c>
      <c r="F1157" s="135" t="s">
        <v>20</v>
      </c>
      <c r="G1157" s="135" t="s">
        <v>20</v>
      </c>
      <c r="H1157" s="135" t="s">
        <v>20</v>
      </c>
      <c r="I1157" s="135" t="s">
        <v>20</v>
      </c>
      <c r="J1157" s="136">
        <v>1.4</v>
      </c>
      <c r="K1157" s="136">
        <v>1.4</v>
      </c>
      <c r="L1157" s="136">
        <v>0.43</v>
      </c>
      <c r="M1157" s="137" t="str">
        <f t="shared" si="18"/>
        <v>P</v>
      </c>
      <c r="N1157" s="172" t="s">
        <v>10682</v>
      </c>
      <c r="O1157" s="149" t="s">
        <v>1506</v>
      </c>
      <c r="P1157" s="149" t="s">
        <v>9526</v>
      </c>
      <c r="Q1157" s="150" t="s">
        <v>10519</v>
      </c>
      <c r="R1157" s="189">
        <v>40</v>
      </c>
    </row>
    <row r="1158" spans="1:18" x14ac:dyDescent="0.25">
      <c r="A1158" s="132">
        <v>1022324</v>
      </c>
      <c r="B1158" s="145" t="s">
        <v>2264</v>
      </c>
      <c r="C1158" s="132">
        <v>3</v>
      </c>
      <c r="D1158" s="132">
        <v>2688</v>
      </c>
      <c r="E1158" s="186">
        <v>64</v>
      </c>
      <c r="F1158" s="132">
        <v>2688</v>
      </c>
      <c r="G1158" s="132">
        <v>320</v>
      </c>
      <c r="H1158" s="132">
        <v>384</v>
      </c>
      <c r="I1158" s="132">
        <v>1</v>
      </c>
      <c r="J1158" s="133">
        <v>0.67</v>
      </c>
      <c r="K1158" s="133">
        <v>0.28999999999999998</v>
      </c>
      <c r="L1158" s="133">
        <v>1.32</v>
      </c>
      <c r="M1158" s="134" t="str">
        <f t="shared" si="18"/>
        <v>P</v>
      </c>
      <c r="N1158" s="171" t="s">
        <v>10681</v>
      </c>
      <c r="O1158" s="146" t="s">
        <v>1555</v>
      </c>
      <c r="P1158" s="146" t="s">
        <v>9429</v>
      </c>
      <c r="Q1158" s="147" t="s">
        <v>10106</v>
      </c>
      <c r="R1158" s="187">
        <v>4.9499999999999993</v>
      </c>
    </row>
    <row r="1159" spans="1:18" x14ac:dyDescent="0.25">
      <c r="A1159" s="135">
        <v>1022325</v>
      </c>
      <c r="B1159" s="148" t="s">
        <v>2265</v>
      </c>
      <c r="C1159" s="135">
        <v>1</v>
      </c>
      <c r="D1159" s="135">
        <v>1</v>
      </c>
      <c r="E1159" s="188" t="s">
        <v>21</v>
      </c>
      <c r="F1159" s="135" t="s">
        <v>21</v>
      </c>
      <c r="G1159" s="135" t="s">
        <v>21</v>
      </c>
      <c r="H1159" s="135" t="s">
        <v>21</v>
      </c>
      <c r="I1159" s="135" t="s">
        <v>21</v>
      </c>
      <c r="J1159" s="136">
        <v>10</v>
      </c>
      <c r="K1159" s="136">
        <v>11.5</v>
      </c>
      <c r="L1159" s="136">
        <v>8.4</v>
      </c>
      <c r="M1159" s="137" t="str">
        <f t="shared" si="18"/>
        <v>P</v>
      </c>
      <c r="N1159" s="172" t="s">
        <v>10682</v>
      </c>
      <c r="O1159" s="149" t="s">
        <v>1506</v>
      </c>
      <c r="P1159" s="149" t="s">
        <v>9426</v>
      </c>
      <c r="Q1159" s="150" t="s">
        <v>10519</v>
      </c>
      <c r="R1159" s="189">
        <v>1054.5</v>
      </c>
    </row>
    <row r="1160" spans="1:18" x14ac:dyDescent="0.25">
      <c r="A1160" s="132">
        <v>1022326</v>
      </c>
      <c r="B1160" s="145" t="s">
        <v>2266</v>
      </c>
      <c r="C1160" s="132">
        <v>1</v>
      </c>
      <c r="D1160" s="132">
        <v>1</v>
      </c>
      <c r="E1160" s="186" t="s">
        <v>21</v>
      </c>
      <c r="F1160" s="132" t="s">
        <v>21</v>
      </c>
      <c r="G1160" s="132" t="s">
        <v>21</v>
      </c>
      <c r="H1160" s="132" t="s">
        <v>21</v>
      </c>
      <c r="I1160" s="132" t="s">
        <v>21</v>
      </c>
      <c r="J1160" s="133">
        <v>10</v>
      </c>
      <c r="K1160" s="133">
        <v>12</v>
      </c>
      <c r="L1160" s="133">
        <v>8.4</v>
      </c>
      <c r="M1160" s="134" t="str">
        <f t="shared" si="18"/>
        <v>P</v>
      </c>
      <c r="N1160" s="171" t="s">
        <v>10682</v>
      </c>
      <c r="O1160" s="146" t="s">
        <v>1506</v>
      </c>
      <c r="P1160" s="146" t="s">
        <v>9426</v>
      </c>
      <c r="Q1160" s="147" t="s">
        <v>10519</v>
      </c>
      <c r="R1160" s="187">
        <v>969.1</v>
      </c>
    </row>
    <row r="1161" spans="1:18" x14ac:dyDescent="0.25">
      <c r="A1161" s="135">
        <v>1022329</v>
      </c>
      <c r="B1161" s="148" t="s">
        <v>2267</v>
      </c>
      <c r="C1161" s="135">
        <v>1</v>
      </c>
      <c r="D1161" s="135">
        <v>1</v>
      </c>
      <c r="E1161" s="188" t="s">
        <v>21</v>
      </c>
      <c r="F1161" s="135" t="s">
        <v>21</v>
      </c>
      <c r="G1161" s="135" t="s">
        <v>21</v>
      </c>
      <c r="H1161" s="135" t="s">
        <v>21</v>
      </c>
      <c r="I1161" s="135" t="s">
        <v>21</v>
      </c>
      <c r="J1161" s="136">
        <v>10</v>
      </c>
      <c r="K1161" s="136">
        <v>12</v>
      </c>
      <c r="L1161" s="136">
        <v>6.7</v>
      </c>
      <c r="M1161" s="137" t="str">
        <f t="shared" si="18"/>
        <v>P</v>
      </c>
      <c r="N1161" s="172" t="s">
        <v>10682</v>
      </c>
      <c r="O1161" s="149" t="s">
        <v>1506</v>
      </c>
      <c r="P1161" s="149" t="s">
        <v>9426</v>
      </c>
      <c r="Q1161" s="150" t="s">
        <v>10519</v>
      </c>
      <c r="R1161" s="189">
        <v>686.72</v>
      </c>
    </row>
    <row r="1162" spans="1:18" x14ac:dyDescent="0.25">
      <c r="A1162" s="132">
        <v>1022334</v>
      </c>
      <c r="B1162" s="145" t="s">
        <v>2268</v>
      </c>
      <c r="C1162" s="132">
        <v>1</v>
      </c>
      <c r="D1162" s="132">
        <v>1</v>
      </c>
      <c r="E1162" s="186" t="s">
        <v>21</v>
      </c>
      <c r="F1162" s="132" t="s">
        <v>21</v>
      </c>
      <c r="G1162" s="132" t="s">
        <v>21</v>
      </c>
      <c r="H1162" s="132" t="s">
        <v>21</v>
      </c>
      <c r="I1162" s="132" t="s">
        <v>21</v>
      </c>
      <c r="J1162" s="133">
        <v>12</v>
      </c>
      <c r="K1162" s="133">
        <v>10</v>
      </c>
      <c r="L1162" s="133">
        <v>5.7</v>
      </c>
      <c r="M1162" s="134" t="str">
        <f t="shared" si="18"/>
        <v>P</v>
      </c>
      <c r="N1162" s="171" t="s">
        <v>10682</v>
      </c>
      <c r="O1162" s="146" t="s">
        <v>1506</v>
      </c>
      <c r="P1162" s="146" t="s">
        <v>9426</v>
      </c>
      <c r="Q1162" s="147" t="s">
        <v>10519</v>
      </c>
      <c r="R1162" s="187">
        <v>722.7</v>
      </c>
    </row>
    <row r="1163" spans="1:18" x14ac:dyDescent="0.25">
      <c r="A1163" s="135">
        <v>1022336</v>
      </c>
      <c r="B1163" s="148" t="s">
        <v>2269</v>
      </c>
      <c r="C1163" s="135">
        <v>4</v>
      </c>
      <c r="D1163" s="135" t="s">
        <v>20</v>
      </c>
      <c r="E1163" s="188" t="s">
        <v>20</v>
      </c>
      <c r="F1163" s="135" t="s">
        <v>20</v>
      </c>
      <c r="G1163" s="135" t="s">
        <v>20</v>
      </c>
      <c r="H1163" s="135" t="s">
        <v>20</v>
      </c>
      <c r="I1163" s="135" t="s">
        <v>20</v>
      </c>
      <c r="J1163" s="136">
        <v>2.4500000000000002</v>
      </c>
      <c r="K1163" s="136">
        <v>2.4</v>
      </c>
      <c r="L1163" s="136">
        <v>2.7</v>
      </c>
      <c r="M1163" s="137" t="str">
        <f t="shared" si="18"/>
        <v>P</v>
      </c>
      <c r="N1163" s="172" t="s">
        <v>10682</v>
      </c>
      <c r="O1163" s="149" t="s">
        <v>1497</v>
      </c>
      <c r="P1163" s="149" t="s">
        <v>9415</v>
      </c>
      <c r="Q1163" s="150" t="s">
        <v>10519</v>
      </c>
      <c r="R1163" s="189">
        <v>7.48</v>
      </c>
    </row>
    <row r="1164" spans="1:18" x14ac:dyDescent="0.25">
      <c r="A1164" s="132">
        <v>1022340</v>
      </c>
      <c r="B1164" s="145" t="s">
        <v>9744</v>
      </c>
      <c r="C1164" s="132">
        <v>6</v>
      </c>
      <c r="D1164" s="132" t="s">
        <v>20</v>
      </c>
      <c r="E1164" s="186" t="s">
        <v>20</v>
      </c>
      <c r="F1164" s="132" t="s">
        <v>20</v>
      </c>
      <c r="G1164" s="132" t="s">
        <v>20</v>
      </c>
      <c r="H1164" s="132" t="s">
        <v>20</v>
      </c>
      <c r="I1164" s="132" t="s">
        <v>20</v>
      </c>
      <c r="J1164" s="133">
        <v>3.6</v>
      </c>
      <c r="K1164" s="133">
        <v>2.48</v>
      </c>
      <c r="L1164" s="133">
        <v>1.5</v>
      </c>
      <c r="M1164" s="134" t="str">
        <f t="shared" si="18"/>
        <v>P</v>
      </c>
      <c r="N1164" s="173" t="s">
        <v>10682</v>
      </c>
      <c r="O1164" s="146" t="s">
        <v>1500</v>
      </c>
      <c r="P1164" s="146" t="s">
        <v>9418</v>
      </c>
      <c r="Q1164" s="147" t="s">
        <v>10519</v>
      </c>
      <c r="R1164" s="187">
        <v>11.16</v>
      </c>
    </row>
    <row r="1165" spans="1:18" x14ac:dyDescent="0.25">
      <c r="A1165" s="135">
        <v>1022341</v>
      </c>
      <c r="B1165" s="148" t="s">
        <v>2270</v>
      </c>
      <c r="C1165" s="135">
        <v>1</v>
      </c>
      <c r="D1165" s="135" t="s">
        <v>20</v>
      </c>
      <c r="E1165" s="188" t="s">
        <v>21</v>
      </c>
      <c r="F1165" s="135" t="s">
        <v>21</v>
      </c>
      <c r="G1165" s="135" t="s">
        <v>20</v>
      </c>
      <c r="H1165" s="135">
        <v>60</v>
      </c>
      <c r="I1165" s="135">
        <v>3</v>
      </c>
      <c r="J1165" s="136">
        <v>1.45</v>
      </c>
      <c r="K1165" s="136">
        <v>0.85</v>
      </c>
      <c r="L1165" s="136">
        <v>0.45</v>
      </c>
      <c r="M1165" s="137" t="str">
        <f t="shared" si="18"/>
        <v>P</v>
      </c>
      <c r="N1165" s="174" t="s">
        <v>10682</v>
      </c>
      <c r="O1165" s="149" t="s">
        <v>1607</v>
      </c>
      <c r="P1165" s="149" t="s">
        <v>9479</v>
      </c>
      <c r="Q1165" s="150" t="s">
        <v>10519</v>
      </c>
      <c r="R1165" s="189">
        <v>18.14</v>
      </c>
    </row>
    <row r="1166" spans="1:18" x14ac:dyDescent="0.25">
      <c r="A1166" s="132">
        <v>1022345</v>
      </c>
      <c r="B1166" s="145" t="s">
        <v>2271</v>
      </c>
      <c r="C1166" s="132">
        <v>12</v>
      </c>
      <c r="D1166" s="132">
        <v>448</v>
      </c>
      <c r="E1166" s="186" t="s">
        <v>21</v>
      </c>
      <c r="F1166" s="132">
        <v>512</v>
      </c>
      <c r="G1166" s="132" t="s">
        <v>20</v>
      </c>
      <c r="H1166" s="132">
        <v>13</v>
      </c>
      <c r="I1166" s="132">
        <v>3</v>
      </c>
      <c r="J1166" s="133">
        <v>2.13</v>
      </c>
      <c r="K1166" s="133">
        <v>1.51</v>
      </c>
      <c r="L1166" s="133">
        <v>0.83</v>
      </c>
      <c r="M1166" s="134" t="str">
        <f t="shared" si="18"/>
        <v>P</v>
      </c>
      <c r="N1166" s="171" t="s">
        <v>10681</v>
      </c>
      <c r="O1166" s="146" t="s">
        <v>1506</v>
      </c>
      <c r="P1166" s="146" t="s">
        <v>9409</v>
      </c>
      <c r="Q1166" s="147" t="s">
        <v>10519</v>
      </c>
      <c r="R1166" s="187">
        <v>5.76</v>
      </c>
    </row>
    <row r="1167" spans="1:18" x14ac:dyDescent="0.25">
      <c r="A1167" s="135">
        <v>1022346</v>
      </c>
      <c r="B1167" s="148" t="s">
        <v>2272</v>
      </c>
      <c r="C1167" s="135">
        <v>12</v>
      </c>
      <c r="D1167" s="135">
        <v>448</v>
      </c>
      <c r="E1167" s="188" t="s">
        <v>21</v>
      </c>
      <c r="F1167" s="135">
        <v>512</v>
      </c>
      <c r="G1167" s="135" t="s">
        <v>20</v>
      </c>
      <c r="H1167" s="135">
        <v>13</v>
      </c>
      <c r="I1167" s="135">
        <v>3</v>
      </c>
      <c r="J1167" s="136">
        <v>2.13</v>
      </c>
      <c r="K1167" s="136">
        <v>1.51</v>
      </c>
      <c r="L1167" s="136">
        <v>0.83</v>
      </c>
      <c r="M1167" s="137" t="str">
        <f t="shared" si="18"/>
        <v>P</v>
      </c>
      <c r="N1167" s="172" t="s">
        <v>10681</v>
      </c>
      <c r="O1167" s="149" t="s">
        <v>1506</v>
      </c>
      <c r="P1167" s="149" t="s">
        <v>9409</v>
      </c>
      <c r="Q1167" s="150" t="s">
        <v>10519</v>
      </c>
      <c r="R1167" s="189">
        <v>5.5200000000000005</v>
      </c>
    </row>
    <row r="1168" spans="1:18" x14ac:dyDescent="0.25">
      <c r="A1168" s="132">
        <v>1022347</v>
      </c>
      <c r="B1168" s="145" t="s">
        <v>2273</v>
      </c>
      <c r="C1168" s="132">
        <v>24</v>
      </c>
      <c r="D1168" s="132" t="s">
        <v>20</v>
      </c>
      <c r="E1168" s="186" t="s">
        <v>20</v>
      </c>
      <c r="F1168" s="132" t="s">
        <v>20</v>
      </c>
      <c r="G1168" s="132" t="s">
        <v>20</v>
      </c>
      <c r="H1168" s="132" t="s">
        <v>20</v>
      </c>
      <c r="I1168" s="132" t="s">
        <v>20</v>
      </c>
      <c r="J1168" s="133">
        <v>4.8</v>
      </c>
      <c r="K1168" s="133">
        <v>2.2000000000000002</v>
      </c>
      <c r="L1168" s="133">
        <v>0.42</v>
      </c>
      <c r="M1168" s="134" t="str">
        <f t="shared" si="18"/>
        <v>P</v>
      </c>
      <c r="N1168" s="171" t="s">
        <v>10682</v>
      </c>
      <c r="O1168" s="146" t="s">
        <v>1611</v>
      </c>
      <c r="P1168" s="146" t="s">
        <v>9438</v>
      </c>
      <c r="Q1168" s="147" t="s">
        <v>10519</v>
      </c>
      <c r="R1168" s="187">
        <v>17.194029850746269</v>
      </c>
    </row>
    <row r="1169" spans="1:18" x14ac:dyDescent="0.25">
      <c r="A1169" s="135">
        <v>1022351</v>
      </c>
      <c r="B1169" s="148" t="s">
        <v>2274</v>
      </c>
      <c r="C1169" s="135">
        <v>1</v>
      </c>
      <c r="D1169" s="135" t="s">
        <v>20</v>
      </c>
      <c r="E1169" s="188" t="s">
        <v>20</v>
      </c>
      <c r="F1169" s="135" t="s">
        <v>20</v>
      </c>
      <c r="G1169" s="135" t="s">
        <v>20</v>
      </c>
      <c r="H1169" s="135" t="s">
        <v>20</v>
      </c>
      <c r="I1169" s="135" t="s">
        <v>20</v>
      </c>
      <c r="J1169" s="136">
        <v>1.75</v>
      </c>
      <c r="K1169" s="136">
        <v>0.5</v>
      </c>
      <c r="L1169" s="136">
        <v>0.4</v>
      </c>
      <c r="M1169" s="137" t="str">
        <f t="shared" si="18"/>
        <v>P</v>
      </c>
      <c r="N1169" s="172" t="s">
        <v>10682</v>
      </c>
      <c r="O1169" s="149" t="s">
        <v>1614</v>
      </c>
      <c r="P1169" s="149" t="s">
        <v>9571</v>
      </c>
      <c r="Q1169" s="150" t="s">
        <v>10519</v>
      </c>
      <c r="R1169" s="189">
        <v>2.6119402985074625</v>
      </c>
    </row>
    <row r="1170" spans="1:18" x14ac:dyDescent="0.25">
      <c r="A1170" s="132">
        <v>1022352</v>
      </c>
      <c r="B1170" s="145" t="s">
        <v>2275</v>
      </c>
      <c r="C1170" s="132">
        <v>8</v>
      </c>
      <c r="D1170" s="132" t="s">
        <v>20</v>
      </c>
      <c r="E1170" s="186" t="s">
        <v>20</v>
      </c>
      <c r="F1170" s="132" t="s">
        <v>20</v>
      </c>
      <c r="G1170" s="132" t="s">
        <v>20</v>
      </c>
      <c r="H1170" s="132" t="s">
        <v>20</v>
      </c>
      <c r="I1170" s="132" t="s">
        <v>20</v>
      </c>
      <c r="J1170" s="133">
        <v>1.65</v>
      </c>
      <c r="K1170" s="133">
        <v>0.83</v>
      </c>
      <c r="L1170" s="133">
        <v>0.05</v>
      </c>
      <c r="M1170" s="134" t="str">
        <f t="shared" si="18"/>
        <v>P</v>
      </c>
      <c r="N1170" s="173" t="s">
        <v>10682</v>
      </c>
      <c r="O1170" s="146" t="s">
        <v>1818</v>
      </c>
      <c r="P1170" s="146" t="s">
        <v>9745</v>
      </c>
      <c r="Q1170" s="147" t="s">
        <v>10519</v>
      </c>
      <c r="R1170" s="187">
        <v>0.81355932203389825</v>
      </c>
    </row>
    <row r="1171" spans="1:18" x14ac:dyDescent="0.25">
      <c r="A1171" s="135">
        <v>1022362</v>
      </c>
      <c r="B1171" s="148" t="s">
        <v>9746</v>
      </c>
      <c r="C1171" s="135">
        <v>1000</v>
      </c>
      <c r="D1171" s="135" t="s">
        <v>20</v>
      </c>
      <c r="E1171" s="188" t="s">
        <v>20</v>
      </c>
      <c r="F1171" s="135" t="s">
        <v>20</v>
      </c>
      <c r="G1171" s="135" t="s">
        <v>20</v>
      </c>
      <c r="H1171" s="135" t="s">
        <v>20</v>
      </c>
      <c r="I1171" s="135" t="s">
        <v>20</v>
      </c>
      <c r="J1171" s="136">
        <v>1.4</v>
      </c>
      <c r="K1171" s="136">
        <v>1.4</v>
      </c>
      <c r="L1171" s="136">
        <v>0.43</v>
      </c>
      <c r="M1171" s="137" t="str">
        <f t="shared" si="18"/>
        <v>P</v>
      </c>
      <c r="N1171" s="174" t="s">
        <v>10682</v>
      </c>
      <c r="O1171" s="149" t="s">
        <v>1506</v>
      </c>
      <c r="P1171" s="149" t="s">
        <v>9526</v>
      </c>
      <c r="Q1171" s="150" t="s">
        <v>10519</v>
      </c>
      <c r="R1171" s="189">
        <v>40</v>
      </c>
    </row>
    <row r="1172" spans="1:18" x14ac:dyDescent="0.25">
      <c r="A1172" s="132">
        <v>1022364</v>
      </c>
      <c r="B1172" s="145" t="s">
        <v>2276</v>
      </c>
      <c r="C1172" s="132">
        <v>50</v>
      </c>
      <c r="D1172" s="132">
        <v>1400</v>
      </c>
      <c r="E1172" s="186">
        <v>20</v>
      </c>
      <c r="F1172" s="132">
        <v>1600</v>
      </c>
      <c r="G1172" s="132">
        <v>80</v>
      </c>
      <c r="H1172" s="132">
        <v>100</v>
      </c>
      <c r="I1172" s="132">
        <v>1</v>
      </c>
      <c r="J1172" s="133">
        <v>2.42</v>
      </c>
      <c r="K1172" s="133">
        <v>1.98</v>
      </c>
      <c r="L1172" s="133">
        <v>0.15</v>
      </c>
      <c r="M1172" s="134" t="str">
        <f t="shared" si="18"/>
        <v>P</v>
      </c>
      <c r="N1172" s="171" t="s">
        <v>10681</v>
      </c>
      <c r="O1172" s="146" t="s">
        <v>1578</v>
      </c>
      <c r="P1172" s="146" t="s">
        <v>9412</v>
      </c>
      <c r="Q1172" s="147" t="s">
        <v>10519</v>
      </c>
      <c r="R1172" s="187">
        <v>3.5000000000000004</v>
      </c>
    </row>
    <row r="1173" spans="1:18" x14ac:dyDescent="0.25">
      <c r="A1173" s="135">
        <v>1022406</v>
      </c>
      <c r="B1173" s="148" t="s">
        <v>2277</v>
      </c>
      <c r="C1173" s="135">
        <v>2</v>
      </c>
      <c r="D1173" s="135">
        <v>60</v>
      </c>
      <c r="E1173" s="188" t="s">
        <v>21</v>
      </c>
      <c r="F1173" s="135">
        <v>72</v>
      </c>
      <c r="G1173" s="135" t="s">
        <v>20</v>
      </c>
      <c r="H1173" s="135">
        <v>6</v>
      </c>
      <c r="I1173" s="135">
        <v>1</v>
      </c>
      <c r="J1173" s="136">
        <v>2.84</v>
      </c>
      <c r="K1173" s="136">
        <v>2.82</v>
      </c>
      <c r="L1173" s="136">
        <v>2.48</v>
      </c>
      <c r="M1173" s="137" t="str">
        <f t="shared" si="18"/>
        <v>P</v>
      </c>
      <c r="N1173" s="174" t="s">
        <v>10681</v>
      </c>
      <c r="O1173" s="149" t="s">
        <v>1506</v>
      </c>
      <c r="P1173" s="149" t="s">
        <v>9451</v>
      </c>
      <c r="Q1173" s="150" t="s">
        <v>10106</v>
      </c>
      <c r="R1173" s="189">
        <v>24.32</v>
      </c>
    </row>
    <row r="1174" spans="1:18" x14ac:dyDescent="0.25">
      <c r="A1174" s="132">
        <v>1022470</v>
      </c>
      <c r="B1174" s="145" t="s">
        <v>2278</v>
      </c>
      <c r="C1174" s="132">
        <v>1</v>
      </c>
      <c r="D1174" s="132">
        <v>2400</v>
      </c>
      <c r="E1174" s="186">
        <v>10</v>
      </c>
      <c r="F1174" s="132" t="s">
        <v>20</v>
      </c>
      <c r="G1174" s="132" t="s">
        <v>20</v>
      </c>
      <c r="H1174" s="132">
        <v>100</v>
      </c>
      <c r="I1174" s="132">
        <v>2</v>
      </c>
      <c r="J1174" s="133">
        <v>1.68</v>
      </c>
      <c r="K1174" s="133">
        <v>1.25</v>
      </c>
      <c r="L1174" s="133">
        <v>0.18</v>
      </c>
      <c r="M1174" s="134" t="str">
        <f t="shared" si="18"/>
        <v>P</v>
      </c>
      <c r="N1174" s="173" t="s">
        <v>10682</v>
      </c>
      <c r="O1174" s="146" t="s">
        <v>1500</v>
      </c>
      <c r="P1174" s="146" t="s">
        <v>9418</v>
      </c>
      <c r="Q1174" s="147" t="s">
        <v>10519</v>
      </c>
      <c r="R1174" s="187">
        <v>1.35</v>
      </c>
    </row>
    <row r="1175" spans="1:18" x14ac:dyDescent="0.25">
      <c r="A1175" s="135">
        <v>1022607</v>
      </c>
      <c r="B1175" s="148" t="s">
        <v>2279</v>
      </c>
      <c r="C1175" s="135">
        <v>96</v>
      </c>
      <c r="D1175" s="135">
        <v>419</v>
      </c>
      <c r="E1175" s="188" t="s">
        <v>21</v>
      </c>
      <c r="F1175" s="135" t="s">
        <v>20</v>
      </c>
      <c r="G1175" s="135" t="s">
        <v>20</v>
      </c>
      <c r="H1175" s="135">
        <v>12</v>
      </c>
      <c r="I1175" s="135">
        <v>3</v>
      </c>
      <c r="J1175" s="136">
        <v>2.13</v>
      </c>
      <c r="K1175" s="136">
        <v>1.62</v>
      </c>
      <c r="L1175" s="136">
        <v>0.8</v>
      </c>
      <c r="M1175" s="137" t="str">
        <f t="shared" si="18"/>
        <v>P</v>
      </c>
      <c r="N1175" s="174" t="s">
        <v>10681</v>
      </c>
      <c r="O1175" s="149" t="s">
        <v>1506</v>
      </c>
      <c r="P1175" s="149" t="s">
        <v>10455</v>
      </c>
      <c r="Q1175" s="150" t="s">
        <v>10519</v>
      </c>
      <c r="R1175" s="189">
        <v>43.2</v>
      </c>
    </row>
    <row r="1176" spans="1:18" x14ac:dyDescent="0.25">
      <c r="A1176" s="132">
        <v>1022614</v>
      </c>
      <c r="B1176" s="145" t="s">
        <v>2280</v>
      </c>
      <c r="C1176" s="132">
        <v>6</v>
      </c>
      <c r="D1176" s="132">
        <v>976</v>
      </c>
      <c r="E1176" s="186" t="s">
        <v>21</v>
      </c>
      <c r="F1176" s="132">
        <v>1220</v>
      </c>
      <c r="G1176" s="132" t="s">
        <v>20</v>
      </c>
      <c r="H1176" s="132">
        <v>45</v>
      </c>
      <c r="I1176" s="132">
        <v>1</v>
      </c>
      <c r="J1176" s="133">
        <v>1.2</v>
      </c>
      <c r="K1176" s="133">
        <v>0.8</v>
      </c>
      <c r="L1176" s="133">
        <v>1.5</v>
      </c>
      <c r="M1176" s="134" t="str">
        <f t="shared" si="18"/>
        <v>P</v>
      </c>
      <c r="N1176" s="173" t="s">
        <v>10681</v>
      </c>
      <c r="O1176" s="146" t="s">
        <v>3711</v>
      </c>
      <c r="P1176" s="146" t="s">
        <v>9414</v>
      </c>
      <c r="Q1176" s="147" t="s">
        <v>10519</v>
      </c>
      <c r="R1176" s="187">
        <v>5.22</v>
      </c>
    </row>
    <row r="1177" spans="1:18" x14ac:dyDescent="0.25">
      <c r="A1177" s="135">
        <v>1022616</v>
      </c>
      <c r="B1177" s="148" t="s">
        <v>2281</v>
      </c>
      <c r="C1177" s="135">
        <v>6</v>
      </c>
      <c r="D1177" s="135">
        <v>402</v>
      </c>
      <c r="E1177" s="188" t="s">
        <v>21</v>
      </c>
      <c r="F1177" s="135">
        <v>536</v>
      </c>
      <c r="G1177" s="135" t="s">
        <v>20</v>
      </c>
      <c r="H1177" s="135">
        <v>25</v>
      </c>
      <c r="I1177" s="135">
        <v>1</v>
      </c>
      <c r="J1177" s="136">
        <v>1.5</v>
      </c>
      <c r="K1177" s="136">
        <v>1</v>
      </c>
      <c r="L1177" s="136">
        <v>1.3</v>
      </c>
      <c r="M1177" s="137" t="str">
        <f t="shared" si="18"/>
        <v>P</v>
      </c>
      <c r="N1177" s="174" t="s">
        <v>10681</v>
      </c>
      <c r="O1177" s="149" t="s">
        <v>3711</v>
      </c>
      <c r="P1177" s="149" t="s">
        <v>9414</v>
      </c>
      <c r="Q1177" s="150" t="s">
        <v>10519</v>
      </c>
      <c r="R1177" s="189">
        <v>6.48</v>
      </c>
    </row>
    <row r="1178" spans="1:18" x14ac:dyDescent="0.25">
      <c r="A1178" s="132">
        <v>1022618</v>
      </c>
      <c r="B1178" s="145" t="s">
        <v>2282</v>
      </c>
      <c r="C1178" s="132">
        <v>6</v>
      </c>
      <c r="D1178" s="132">
        <v>402</v>
      </c>
      <c r="E1178" s="186" t="s">
        <v>21</v>
      </c>
      <c r="F1178" s="132">
        <v>536</v>
      </c>
      <c r="G1178" s="132" t="s">
        <v>20</v>
      </c>
      <c r="H1178" s="132">
        <v>25</v>
      </c>
      <c r="I1178" s="132">
        <v>1</v>
      </c>
      <c r="J1178" s="133">
        <v>1.55</v>
      </c>
      <c r="K1178" s="133">
        <v>1.01</v>
      </c>
      <c r="L1178" s="133">
        <v>1.79</v>
      </c>
      <c r="M1178" s="134" t="str">
        <f t="shared" si="18"/>
        <v>P</v>
      </c>
      <c r="N1178" s="173" t="s">
        <v>10681</v>
      </c>
      <c r="O1178" s="146" t="s">
        <v>3711</v>
      </c>
      <c r="P1178" s="146" t="s">
        <v>9414</v>
      </c>
      <c r="Q1178" s="147" t="s">
        <v>10519</v>
      </c>
      <c r="R1178" s="187">
        <v>6.66</v>
      </c>
    </row>
    <row r="1179" spans="1:18" x14ac:dyDescent="0.25">
      <c r="A1179" s="135">
        <v>1022620</v>
      </c>
      <c r="B1179" s="148" t="s">
        <v>2283</v>
      </c>
      <c r="C1179" s="135">
        <v>6</v>
      </c>
      <c r="D1179" s="135">
        <v>1664</v>
      </c>
      <c r="E1179" s="188" t="s">
        <v>21</v>
      </c>
      <c r="F1179" s="135">
        <v>2184</v>
      </c>
      <c r="G1179" s="135">
        <v>32</v>
      </c>
      <c r="H1179" s="135">
        <v>60</v>
      </c>
      <c r="I1179" s="135">
        <v>2</v>
      </c>
      <c r="J1179" s="136">
        <v>1.8</v>
      </c>
      <c r="K1179" s="136">
        <v>1.2</v>
      </c>
      <c r="L1179" s="136">
        <v>0.35</v>
      </c>
      <c r="M1179" s="137" t="str">
        <f t="shared" si="18"/>
        <v>P</v>
      </c>
      <c r="N1179" s="174" t="s">
        <v>10681</v>
      </c>
      <c r="O1179" s="149" t="s">
        <v>3711</v>
      </c>
      <c r="P1179" s="149" t="s">
        <v>9414</v>
      </c>
      <c r="Q1179" s="150" t="s">
        <v>10519</v>
      </c>
      <c r="R1179" s="189">
        <v>4.9799999999999995</v>
      </c>
    </row>
    <row r="1180" spans="1:18" x14ac:dyDescent="0.25">
      <c r="A1180" s="132">
        <v>1022622</v>
      </c>
      <c r="B1180" s="145" t="s">
        <v>2284</v>
      </c>
      <c r="C1180" s="132">
        <v>6</v>
      </c>
      <c r="D1180" s="132">
        <v>1664</v>
      </c>
      <c r="E1180" s="186" t="s">
        <v>21</v>
      </c>
      <c r="F1180" s="132">
        <v>2184</v>
      </c>
      <c r="G1180" s="132">
        <v>32</v>
      </c>
      <c r="H1180" s="132">
        <v>60</v>
      </c>
      <c r="I1180" s="132">
        <v>2</v>
      </c>
      <c r="J1180" s="133">
        <v>1.8</v>
      </c>
      <c r="K1180" s="133">
        <v>1.2</v>
      </c>
      <c r="L1180" s="133">
        <v>0.35</v>
      </c>
      <c r="M1180" s="134" t="str">
        <f t="shared" si="18"/>
        <v>P</v>
      </c>
      <c r="N1180" s="173" t="s">
        <v>10681</v>
      </c>
      <c r="O1180" s="146" t="s">
        <v>3711</v>
      </c>
      <c r="P1180" s="146" t="s">
        <v>9414</v>
      </c>
      <c r="Q1180" s="147" t="s">
        <v>10519</v>
      </c>
      <c r="R1180" s="187">
        <v>4.8600000000000003</v>
      </c>
    </row>
    <row r="1181" spans="1:18" x14ac:dyDescent="0.25">
      <c r="A1181" s="135">
        <v>1022628</v>
      </c>
      <c r="B1181" s="148" t="s">
        <v>2285</v>
      </c>
      <c r="C1181" s="135">
        <v>6</v>
      </c>
      <c r="D1181" s="135">
        <v>1600</v>
      </c>
      <c r="E1181" s="188" t="s">
        <v>21</v>
      </c>
      <c r="F1181" s="135">
        <v>1950</v>
      </c>
      <c r="G1181" s="135" t="s">
        <v>20</v>
      </c>
      <c r="H1181" s="135">
        <v>60</v>
      </c>
      <c r="I1181" s="135">
        <v>2</v>
      </c>
      <c r="J1181" s="136">
        <v>1.8</v>
      </c>
      <c r="K1181" s="136">
        <v>1.2</v>
      </c>
      <c r="L1181" s="136">
        <v>0.35</v>
      </c>
      <c r="M1181" s="137" t="str">
        <f t="shared" si="18"/>
        <v>P</v>
      </c>
      <c r="N1181" s="174" t="s">
        <v>10681</v>
      </c>
      <c r="O1181" s="149" t="s">
        <v>3711</v>
      </c>
      <c r="P1181" s="149" t="s">
        <v>9414</v>
      </c>
      <c r="Q1181" s="150" t="s">
        <v>10519</v>
      </c>
      <c r="R1181" s="189">
        <v>5.4</v>
      </c>
    </row>
    <row r="1182" spans="1:18" x14ac:dyDescent="0.25">
      <c r="A1182" s="132">
        <v>1022630</v>
      </c>
      <c r="B1182" s="145" t="s">
        <v>2286</v>
      </c>
      <c r="C1182" s="132">
        <v>6</v>
      </c>
      <c r="D1182" s="132">
        <v>1650</v>
      </c>
      <c r="E1182" s="186" t="s">
        <v>21</v>
      </c>
      <c r="F1182" s="132">
        <v>1950</v>
      </c>
      <c r="G1182" s="132">
        <v>60</v>
      </c>
      <c r="H1182" s="132">
        <v>60</v>
      </c>
      <c r="I1182" s="132">
        <v>2</v>
      </c>
      <c r="J1182" s="133">
        <v>1.8</v>
      </c>
      <c r="K1182" s="133">
        <v>1.2</v>
      </c>
      <c r="L1182" s="133">
        <v>0.35</v>
      </c>
      <c r="M1182" s="134" t="str">
        <f t="shared" si="18"/>
        <v>P</v>
      </c>
      <c r="N1182" s="173" t="s">
        <v>10681</v>
      </c>
      <c r="O1182" s="146" t="s">
        <v>3711</v>
      </c>
      <c r="P1182" s="146" t="s">
        <v>9414</v>
      </c>
      <c r="Q1182" s="147" t="s">
        <v>10519</v>
      </c>
      <c r="R1182" s="187">
        <v>5.4</v>
      </c>
    </row>
    <row r="1183" spans="1:18" x14ac:dyDescent="0.25">
      <c r="A1183" s="135">
        <v>1022640</v>
      </c>
      <c r="B1183" s="148" t="s">
        <v>2121</v>
      </c>
      <c r="C1183" s="135">
        <v>24</v>
      </c>
      <c r="D1183" s="135">
        <v>576</v>
      </c>
      <c r="E1183" s="188" t="s">
        <v>21</v>
      </c>
      <c r="F1183" s="135" t="s">
        <v>20</v>
      </c>
      <c r="G1183" s="135">
        <v>16</v>
      </c>
      <c r="H1183" s="135">
        <v>20</v>
      </c>
      <c r="I1183" s="135">
        <v>2</v>
      </c>
      <c r="J1183" s="136">
        <v>1.8</v>
      </c>
      <c r="K1183" s="136">
        <v>1.28</v>
      </c>
      <c r="L1183" s="136">
        <v>0.9</v>
      </c>
      <c r="M1183" s="137" t="str">
        <f t="shared" si="18"/>
        <v>P</v>
      </c>
      <c r="N1183" s="174" t="s">
        <v>10681</v>
      </c>
      <c r="O1183" s="149" t="s">
        <v>3711</v>
      </c>
      <c r="P1183" s="149" t="s">
        <v>9414</v>
      </c>
      <c r="Q1183" s="150" t="s">
        <v>10519</v>
      </c>
      <c r="R1183" s="189">
        <v>10.32</v>
      </c>
    </row>
    <row r="1184" spans="1:18" x14ac:dyDescent="0.25">
      <c r="A1184" s="132">
        <v>1022641</v>
      </c>
      <c r="B1184" s="145" t="s">
        <v>2122</v>
      </c>
      <c r="C1184" s="132">
        <v>24</v>
      </c>
      <c r="D1184" s="132">
        <v>576</v>
      </c>
      <c r="E1184" s="186" t="s">
        <v>21</v>
      </c>
      <c r="F1184" s="132">
        <v>816</v>
      </c>
      <c r="G1184" s="132" t="s">
        <v>20</v>
      </c>
      <c r="H1184" s="132">
        <v>20</v>
      </c>
      <c r="I1184" s="132">
        <v>3</v>
      </c>
      <c r="J1184" s="133">
        <v>1.75</v>
      </c>
      <c r="K1184" s="133">
        <v>1.3</v>
      </c>
      <c r="L1184" s="133">
        <v>0.9</v>
      </c>
      <c r="M1184" s="134" t="str">
        <f t="shared" si="18"/>
        <v>P</v>
      </c>
      <c r="N1184" s="173" t="s">
        <v>10681</v>
      </c>
      <c r="O1184" s="146" t="s">
        <v>3711</v>
      </c>
      <c r="P1184" s="146" t="s">
        <v>9414</v>
      </c>
      <c r="Q1184" s="147" t="s">
        <v>10519</v>
      </c>
      <c r="R1184" s="187">
        <v>9.36</v>
      </c>
    </row>
    <row r="1185" spans="1:18" x14ac:dyDescent="0.25">
      <c r="A1185" s="135">
        <v>1022703</v>
      </c>
      <c r="B1185" s="148" t="s">
        <v>2287</v>
      </c>
      <c r="C1185" s="135">
        <v>6</v>
      </c>
      <c r="D1185" s="135">
        <v>345</v>
      </c>
      <c r="E1185" s="188" t="s">
        <v>21</v>
      </c>
      <c r="F1185" s="135" t="s">
        <v>20</v>
      </c>
      <c r="G1185" s="135" t="s">
        <v>20</v>
      </c>
      <c r="H1185" s="135" t="s">
        <v>20</v>
      </c>
      <c r="I1185" s="135" t="s">
        <v>20</v>
      </c>
      <c r="J1185" s="136">
        <v>1.55</v>
      </c>
      <c r="K1185" s="136">
        <v>1</v>
      </c>
      <c r="L1185" s="136">
        <v>1.83</v>
      </c>
      <c r="M1185" s="137" t="str">
        <f t="shared" si="18"/>
        <v>P</v>
      </c>
      <c r="N1185" s="172" t="s">
        <v>10681</v>
      </c>
      <c r="O1185" s="149" t="s">
        <v>1506</v>
      </c>
      <c r="P1185" s="149" t="s">
        <v>9427</v>
      </c>
      <c r="Q1185" s="150" t="s">
        <v>10519</v>
      </c>
      <c r="R1185" s="189">
        <v>4.1399999999999997</v>
      </c>
    </row>
    <row r="1186" spans="1:18" x14ac:dyDescent="0.25">
      <c r="A1186" s="132">
        <v>1022704</v>
      </c>
      <c r="B1186" s="145" t="s">
        <v>2288</v>
      </c>
      <c r="C1186" s="132">
        <v>6</v>
      </c>
      <c r="D1186" s="132">
        <v>414</v>
      </c>
      <c r="E1186" s="186" t="s">
        <v>21</v>
      </c>
      <c r="F1186" s="132">
        <v>576</v>
      </c>
      <c r="G1186" s="132">
        <v>20</v>
      </c>
      <c r="H1186" s="132">
        <v>25</v>
      </c>
      <c r="I1186" s="132">
        <v>1</v>
      </c>
      <c r="J1186" s="133">
        <v>1.55</v>
      </c>
      <c r="K1186" s="133">
        <v>1</v>
      </c>
      <c r="L1186" s="133">
        <v>1.83</v>
      </c>
      <c r="M1186" s="134" t="str">
        <f t="shared" si="18"/>
        <v>P</v>
      </c>
      <c r="N1186" s="171" t="s">
        <v>10681</v>
      </c>
      <c r="O1186" s="146" t="s">
        <v>1506</v>
      </c>
      <c r="P1186" s="146" t="s">
        <v>9427</v>
      </c>
      <c r="Q1186" s="147" t="s">
        <v>10519</v>
      </c>
      <c r="R1186" s="187">
        <v>3.84</v>
      </c>
    </row>
    <row r="1187" spans="1:18" x14ac:dyDescent="0.25">
      <c r="A1187" s="135">
        <v>1022823</v>
      </c>
      <c r="B1187" s="148" t="s">
        <v>2289</v>
      </c>
      <c r="C1187" s="135">
        <v>6</v>
      </c>
      <c r="D1187" s="135" t="s">
        <v>20</v>
      </c>
      <c r="E1187" s="188" t="s">
        <v>20</v>
      </c>
      <c r="F1187" s="135" t="s">
        <v>20</v>
      </c>
      <c r="G1187" s="135" t="s">
        <v>20</v>
      </c>
      <c r="H1187" s="135" t="s">
        <v>20</v>
      </c>
      <c r="I1187" s="135" t="s">
        <v>20</v>
      </c>
      <c r="J1187" s="136">
        <v>2.5</v>
      </c>
      <c r="K1187" s="136">
        <v>2</v>
      </c>
      <c r="L1187" s="136">
        <v>1.95</v>
      </c>
      <c r="M1187" s="137" t="str">
        <f t="shared" si="18"/>
        <v>P</v>
      </c>
      <c r="N1187" s="174" t="s">
        <v>10682</v>
      </c>
      <c r="O1187" s="149" t="s">
        <v>1500</v>
      </c>
      <c r="P1187" s="149" t="s">
        <v>9456</v>
      </c>
      <c r="Q1187" s="150" t="s">
        <v>10519</v>
      </c>
      <c r="R1187" s="189">
        <v>3.5820895522388057</v>
      </c>
    </row>
    <row r="1188" spans="1:18" x14ac:dyDescent="0.25">
      <c r="A1188" s="132">
        <v>1022830</v>
      </c>
      <c r="B1188" s="145" t="s">
        <v>2290</v>
      </c>
      <c r="C1188" s="132">
        <v>6</v>
      </c>
      <c r="D1188" s="132" t="s">
        <v>20</v>
      </c>
      <c r="E1188" s="186" t="s">
        <v>20</v>
      </c>
      <c r="F1188" s="132" t="s">
        <v>20</v>
      </c>
      <c r="G1188" s="132" t="s">
        <v>20</v>
      </c>
      <c r="H1188" s="132" t="s">
        <v>20</v>
      </c>
      <c r="I1188" s="132" t="s">
        <v>20</v>
      </c>
      <c r="J1188" s="133">
        <v>1.27</v>
      </c>
      <c r="K1188" s="133">
        <v>1.5</v>
      </c>
      <c r="L1188" s="133">
        <v>5.3999999999999999E-2</v>
      </c>
      <c r="M1188" s="134" t="str">
        <f t="shared" si="18"/>
        <v>P</v>
      </c>
      <c r="N1188" s="173" t="s">
        <v>10682</v>
      </c>
      <c r="O1188" s="146" t="s">
        <v>1500</v>
      </c>
      <c r="P1188" s="146" t="s">
        <v>9456</v>
      </c>
      <c r="Q1188" s="147" t="s">
        <v>10519</v>
      </c>
      <c r="R1188" s="187">
        <v>0.40298507462686567</v>
      </c>
    </row>
    <row r="1189" spans="1:18" x14ac:dyDescent="0.25">
      <c r="A1189" s="135">
        <v>1022831</v>
      </c>
      <c r="B1189" s="148" t="s">
        <v>2291</v>
      </c>
      <c r="C1189" s="135">
        <v>1</v>
      </c>
      <c r="D1189" s="135" t="s">
        <v>20</v>
      </c>
      <c r="E1189" s="188" t="s">
        <v>20</v>
      </c>
      <c r="F1189" s="135" t="s">
        <v>20</v>
      </c>
      <c r="G1189" s="135" t="s">
        <v>20</v>
      </c>
      <c r="H1189" s="135" t="s">
        <v>20</v>
      </c>
      <c r="I1189" s="135" t="s">
        <v>20</v>
      </c>
      <c r="J1189" s="136">
        <v>1.4</v>
      </c>
      <c r="K1189" s="136">
        <v>0.9</v>
      </c>
      <c r="L1189" s="136">
        <v>1.9</v>
      </c>
      <c r="M1189" s="137" t="str">
        <f t="shared" si="18"/>
        <v>P</v>
      </c>
      <c r="N1189" s="174" t="s">
        <v>10681</v>
      </c>
      <c r="O1189" s="149" t="s">
        <v>1562</v>
      </c>
      <c r="P1189" s="149" t="s">
        <v>9558</v>
      </c>
      <c r="Q1189" s="150" t="s">
        <v>10519</v>
      </c>
      <c r="R1189" s="189">
        <v>7.462686567164179E-3</v>
      </c>
    </row>
    <row r="1190" spans="1:18" x14ac:dyDescent="0.25">
      <c r="A1190" s="132">
        <v>1022832</v>
      </c>
      <c r="B1190" s="145" t="s">
        <v>2292</v>
      </c>
      <c r="C1190" s="132">
        <v>1</v>
      </c>
      <c r="D1190" s="132" t="s">
        <v>20</v>
      </c>
      <c r="E1190" s="186" t="s">
        <v>20</v>
      </c>
      <c r="F1190" s="132" t="s">
        <v>20</v>
      </c>
      <c r="G1190" s="132" t="s">
        <v>20</v>
      </c>
      <c r="H1190" s="132" t="s">
        <v>20</v>
      </c>
      <c r="I1190" s="132" t="s">
        <v>20</v>
      </c>
      <c r="J1190" s="133">
        <v>1.4</v>
      </c>
      <c r="K1190" s="133">
        <v>0.9</v>
      </c>
      <c r="L1190" s="133">
        <v>1.9</v>
      </c>
      <c r="M1190" s="134" t="str">
        <f t="shared" si="18"/>
        <v>P</v>
      </c>
      <c r="N1190" s="173" t="s">
        <v>10681</v>
      </c>
      <c r="O1190" s="146" t="s">
        <v>1562</v>
      </c>
      <c r="P1190" s="146" t="s">
        <v>9558</v>
      </c>
      <c r="Q1190" s="147" t="s">
        <v>10519</v>
      </c>
      <c r="R1190" s="187">
        <v>7.462686567164179E-3</v>
      </c>
    </row>
    <row r="1191" spans="1:18" x14ac:dyDescent="0.25">
      <c r="A1191" s="135">
        <v>1022839</v>
      </c>
      <c r="B1191" s="148" t="s">
        <v>2293</v>
      </c>
      <c r="C1191" s="135">
        <v>1</v>
      </c>
      <c r="D1191" s="135" t="s">
        <v>20</v>
      </c>
      <c r="E1191" s="188" t="s">
        <v>20</v>
      </c>
      <c r="F1191" s="135" t="s">
        <v>20</v>
      </c>
      <c r="G1191" s="135" t="s">
        <v>20</v>
      </c>
      <c r="H1191" s="135" t="s">
        <v>20</v>
      </c>
      <c r="I1191" s="135" t="s">
        <v>20</v>
      </c>
      <c r="J1191" s="136">
        <v>1.4</v>
      </c>
      <c r="K1191" s="136">
        <v>0.9</v>
      </c>
      <c r="L1191" s="136">
        <v>1.9</v>
      </c>
      <c r="M1191" s="137" t="str">
        <f t="shared" si="18"/>
        <v>P</v>
      </c>
      <c r="N1191" s="174" t="s">
        <v>10681</v>
      </c>
      <c r="O1191" s="149" t="s">
        <v>1562</v>
      </c>
      <c r="P1191" s="149" t="s">
        <v>9558</v>
      </c>
      <c r="Q1191" s="150" t="s">
        <v>10519</v>
      </c>
      <c r="R1191" s="189">
        <v>7.462686567164179E-3</v>
      </c>
    </row>
    <row r="1192" spans="1:18" x14ac:dyDescent="0.25">
      <c r="A1192" s="132">
        <v>1022847</v>
      </c>
      <c r="B1192" s="145" t="s">
        <v>2294</v>
      </c>
      <c r="C1192" s="132">
        <v>1</v>
      </c>
      <c r="D1192" s="132" t="s">
        <v>20</v>
      </c>
      <c r="E1192" s="186" t="s">
        <v>20</v>
      </c>
      <c r="F1192" s="132" t="s">
        <v>20</v>
      </c>
      <c r="G1192" s="132" t="s">
        <v>20</v>
      </c>
      <c r="H1192" s="132" t="s">
        <v>20</v>
      </c>
      <c r="I1192" s="132" t="s">
        <v>20</v>
      </c>
      <c r="J1192" s="133">
        <v>1.4</v>
      </c>
      <c r="K1192" s="133">
        <v>0.9</v>
      </c>
      <c r="L1192" s="133">
        <v>1.9</v>
      </c>
      <c r="M1192" s="134" t="str">
        <f t="shared" si="18"/>
        <v>P</v>
      </c>
      <c r="N1192" s="173" t="s">
        <v>10681</v>
      </c>
      <c r="O1192" s="146" t="s">
        <v>1562</v>
      </c>
      <c r="P1192" s="146" t="s">
        <v>9558</v>
      </c>
      <c r="Q1192" s="147" t="s">
        <v>10519</v>
      </c>
      <c r="R1192" s="187">
        <v>7.462686567164179E-3</v>
      </c>
    </row>
    <row r="1193" spans="1:18" x14ac:dyDescent="0.25">
      <c r="A1193" s="135">
        <v>1022857</v>
      </c>
      <c r="B1193" s="148" t="s">
        <v>2295</v>
      </c>
      <c r="C1193" s="135">
        <v>1</v>
      </c>
      <c r="D1193" s="135" t="s">
        <v>20</v>
      </c>
      <c r="E1193" s="188" t="s">
        <v>20</v>
      </c>
      <c r="F1193" s="135" t="s">
        <v>20</v>
      </c>
      <c r="G1193" s="135" t="s">
        <v>20</v>
      </c>
      <c r="H1193" s="135" t="s">
        <v>20</v>
      </c>
      <c r="I1193" s="135" t="s">
        <v>20</v>
      </c>
      <c r="J1193" s="136">
        <v>1.4</v>
      </c>
      <c r="K1193" s="136">
        <v>0.9</v>
      </c>
      <c r="L1193" s="136">
        <v>1.9</v>
      </c>
      <c r="M1193" s="137" t="str">
        <f t="shared" si="18"/>
        <v>P</v>
      </c>
      <c r="N1193" s="174" t="s">
        <v>10681</v>
      </c>
      <c r="O1193" s="149" t="s">
        <v>1562</v>
      </c>
      <c r="P1193" s="149" t="s">
        <v>9558</v>
      </c>
      <c r="Q1193" s="150" t="s">
        <v>10519</v>
      </c>
      <c r="R1193" s="189">
        <v>7.462686567164179E-3</v>
      </c>
    </row>
    <row r="1194" spans="1:18" x14ac:dyDescent="0.25">
      <c r="A1194" s="132">
        <v>1022865</v>
      </c>
      <c r="B1194" s="145" t="s">
        <v>2296</v>
      </c>
      <c r="C1194" s="132">
        <v>1</v>
      </c>
      <c r="D1194" s="132" t="s">
        <v>20</v>
      </c>
      <c r="E1194" s="186" t="s">
        <v>20</v>
      </c>
      <c r="F1194" s="132" t="s">
        <v>20</v>
      </c>
      <c r="G1194" s="132" t="s">
        <v>20</v>
      </c>
      <c r="H1194" s="132" t="s">
        <v>20</v>
      </c>
      <c r="I1194" s="132" t="s">
        <v>20</v>
      </c>
      <c r="J1194" s="133">
        <v>1.4</v>
      </c>
      <c r="K1194" s="133">
        <v>0.9</v>
      </c>
      <c r="L1194" s="133">
        <v>1.9</v>
      </c>
      <c r="M1194" s="134" t="str">
        <f t="shared" si="18"/>
        <v>P</v>
      </c>
      <c r="N1194" s="173" t="s">
        <v>10681</v>
      </c>
      <c r="O1194" s="146" t="s">
        <v>1562</v>
      </c>
      <c r="P1194" s="146" t="s">
        <v>9558</v>
      </c>
      <c r="Q1194" s="147" t="s">
        <v>10519</v>
      </c>
      <c r="R1194" s="187">
        <v>7.462686567164179E-3</v>
      </c>
    </row>
    <row r="1195" spans="1:18" x14ac:dyDescent="0.25">
      <c r="A1195" s="135">
        <v>1022872</v>
      </c>
      <c r="B1195" s="148" t="s">
        <v>2297</v>
      </c>
      <c r="C1195" s="135">
        <v>1</v>
      </c>
      <c r="D1195" s="135" t="s">
        <v>20</v>
      </c>
      <c r="E1195" s="188" t="s">
        <v>20</v>
      </c>
      <c r="F1195" s="135" t="s">
        <v>20</v>
      </c>
      <c r="G1195" s="135" t="s">
        <v>20</v>
      </c>
      <c r="H1195" s="135" t="s">
        <v>20</v>
      </c>
      <c r="I1195" s="135" t="s">
        <v>20</v>
      </c>
      <c r="J1195" s="136">
        <v>1.4</v>
      </c>
      <c r="K1195" s="136">
        <v>0.9</v>
      </c>
      <c r="L1195" s="136">
        <v>1.9</v>
      </c>
      <c r="M1195" s="137" t="str">
        <f t="shared" si="18"/>
        <v>P</v>
      </c>
      <c r="N1195" s="174" t="s">
        <v>10681</v>
      </c>
      <c r="O1195" s="149" t="s">
        <v>1562</v>
      </c>
      <c r="P1195" s="149" t="s">
        <v>9558</v>
      </c>
      <c r="Q1195" s="150" t="s">
        <v>10519</v>
      </c>
      <c r="R1195" s="189">
        <v>7.462686567164179E-3</v>
      </c>
    </row>
    <row r="1196" spans="1:18" x14ac:dyDescent="0.25">
      <c r="A1196" s="132">
        <v>1022885</v>
      </c>
      <c r="B1196" s="145" t="s">
        <v>2298</v>
      </c>
      <c r="C1196" s="132">
        <v>1</v>
      </c>
      <c r="D1196" s="132" t="s">
        <v>20</v>
      </c>
      <c r="E1196" s="186" t="s">
        <v>20</v>
      </c>
      <c r="F1196" s="132" t="s">
        <v>20</v>
      </c>
      <c r="G1196" s="132" t="s">
        <v>20</v>
      </c>
      <c r="H1196" s="132" t="s">
        <v>20</v>
      </c>
      <c r="I1196" s="132" t="s">
        <v>20</v>
      </c>
      <c r="J1196" s="133">
        <v>1.4</v>
      </c>
      <c r="K1196" s="133">
        <v>0.9</v>
      </c>
      <c r="L1196" s="133">
        <v>1.9</v>
      </c>
      <c r="M1196" s="134" t="str">
        <f t="shared" si="18"/>
        <v>P</v>
      </c>
      <c r="N1196" s="173" t="s">
        <v>10681</v>
      </c>
      <c r="O1196" s="146" t="s">
        <v>1562</v>
      </c>
      <c r="P1196" s="146" t="s">
        <v>9558</v>
      </c>
      <c r="Q1196" s="147" t="s">
        <v>10519</v>
      </c>
      <c r="R1196" s="187">
        <v>7.462686567164179E-3</v>
      </c>
    </row>
    <row r="1197" spans="1:18" x14ac:dyDescent="0.25">
      <c r="A1197" s="135">
        <v>1022888</v>
      </c>
      <c r="B1197" s="148" t="s">
        <v>2299</v>
      </c>
      <c r="C1197" s="135">
        <v>1</v>
      </c>
      <c r="D1197" s="135" t="s">
        <v>20</v>
      </c>
      <c r="E1197" s="188" t="s">
        <v>20</v>
      </c>
      <c r="F1197" s="135" t="s">
        <v>20</v>
      </c>
      <c r="G1197" s="135" t="s">
        <v>20</v>
      </c>
      <c r="H1197" s="135" t="s">
        <v>20</v>
      </c>
      <c r="I1197" s="135" t="s">
        <v>20</v>
      </c>
      <c r="J1197" s="136">
        <v>1.4</v>
      </c>
      <c r="K1197" s="136">
        <v>0.9</v>
      </c>
      <c r="L1197" s="136">
        <v>1.9</v>
      </c>
      <c r="M1197" s="137" t="str">
        <f t="shared" si="18"/>
        <v>P</v>
      </c>
      <c r="N1197" s="174" t="s">
        <v>10681</v>
      </c>
      <c r="O1197" s="149" t="s">
        <v>1562</v>
      </c>
      <c r="P1197" s="149" t="s">
        <v>9558</v>
      </c>
      <c r="Q1197" s="150" t="s">
        <v>10519</v>
      </c>
      <c r="R1197" s="189">
        <v>7.462686567164179E-3</v>
      </c>
    </row>
    <row r="1198" spans="1:18" x14ac:dyDescent="0.25">
      <c r="A1198" s="132">
        <v>1022901</v>
      </c>
      <c r="B1198" s="145" t="s">
        <v>2300</v>
      </c>
      <c r="C1198" s="132">
        <v>1</v>
      </c>
      <c r="D1198" s="132" t="s">
        <v>20</v>
      </c>
      <c r="E1198" s="186" t="s">
        <v>20</v>
      </c>
      <c r="F1198" s="132" t="s">
        <v>20</v>
      </c>
      <c r="G1198" s="132" t="s">
        <v>20</v>
      </c>
      <c r="H1198" s="132" t="s">
        <v>20</v>
      </c>
      <c r="I1198" s="132" t="s">
        <v>20</v>
      </c>
      <c r="J1198" s="133">
        <v>1.4</v>
      </c>
      <c r="K1198" s="133">
        <v>0.9</v>
      </c>
      <c r="L1198" s="133">
        <v>1.9</v>
      </c>
      <c r="M1198" s="134" t="str">
        <f t="shared" si="18"/>
        <v>P</v>
      </c>
      <c r="N1198" s="173" t="s">
        <v>10681</v>
      </c>
      <c r="O1198" s="146" t="s">
        <v>1562</v>
      </c>
      <c r="P1198" s="146" t="s">
        <v>9558</v>
      </c>
      <c r="Q1198" s="147" t="s">
        <v>10519</v>
      </c>
      <c r="R1198" s="187">
        <v>7.462686567164179E-3</v>
      </c>
    </row>
    <row r="1199" spans="1:18" x14ac:dyDescent="0.25">
      <c r="A1199" s="135">
        <v>1022916</v>
      </c>
      <c r="B1199" s="148" t="s">
        <v>463</v>
      </c>
      <c r="C1199" s="135">
        <v>6</v>
      </c>
      <c r="D1199" s="135">
        <v>938</v>
      </c>
      <c r="E1199" s="188" t="s">
        <v>21</v>
      </c>
      <c r="F1199" s="135">
        <v>1340</v>
      </c>
      <c r="G1199" s="135">
        <v>48</v>
      </c>
      <c r="H1199" s="135">
        <v>60</v>
      </c>
      <c r="I1199" s="135">
        <v>1</v>
      </c>
      <c r="J1199" s="136">
        <v>1</v>
      </c>
      <c r="K1199" s="136">
        <v>0.82</v>
      </c>
      <c r="L1199" s="136">
        <v>1.47</v>
      </c>
      <c r="M1199" s="137" t="str">
        <f t="shared" si="18"/>
        <v>P</v>
      </c>
      <c r="N1199" s="174" t="s">
        <v>10681</v>
      </c>
      <c r="O1199" s="149" t="s">
        <v>1506</v>
      </c>
      <c r="P1199" s="149" t="s">
        <v>9403</v>
      </c>
      <c r="Q1199" s="150" t="s">
        <v>10106</v>
      </c>
      <c r="R1199" s="189">
        <v>10.620000000000001</v>
      </c>
    </row>
    <row r="1200" spans="1:18" x14ac:dyDescent="0.25">
      <c r="A1200" s="132">
        <v>1022937</v>
      </c>
      <c r="B1200" s="145" t="s">
        <v>2301</v>
      </c>
      <c r="C1200" s="132">
        <v>6</v>
      </c>
      <c r="D1200" s="132">
        <v>310</v>
      </c>
      <c r="E1200" s="186" t="s">
        <v>21</v>
      </c>
      <c r="F1200" s="132">
        <v>496</v>
      </c>
      <c r="G1200" s="132" t="s">
        <v>20</v>
      </c>
      <c r="H1200" s="132">
        <v>25</v>
      </c>
      <c r="I1200" s="132">
        <v>1</v>
      </c>
      <c r="J1200" s="133">
        <v>1.6040000000000001</v>
      </c>
      <c r="K1200" s="133">
        <v>1.1160000000000001</v>
      </c>
      <c r="L1200" s="133">
        <v>1.8149999999999999</v>
      </c>
      <c r="M1200" s="134" t="str">
        <f t="shared" si="18"/>
        <v>P</v>
      </c>
      <c r="N1200" s="173" t="s">
        <v>10681</v>
      </c>
      <c r="O1200" s="146" t="s">
        <v>1578</v>
      </c>
      <c r="P1200" s="146" t="s">
        <v>10579</v>
      </c>
      <c r="Q1200" s="147" t="s">
        <v>10106</v>
      </c>
      <c r="R1200" s="187">
        <v>4.8600000000000003</v>
      </c>
    </row>
    <row r="1201" spans="1:18" x14ac:dyDescent="0.25">
      <c r="A1201" s="135">
        <v>1022950</v>
      </c>
      <c r="B1201" s="148" t="s">
        <v>179</v>
      </c>
      <c r="C1201" s="135">
        <v>6</v>
      </c>
      <c r="D1201" s="135">
        <v>345</v>
      </c>
      <c r="E1201" s="188" t="s">
        <v>21</v>
      </c>
      <c r="F1201" s="135">
        <v>483</v>
      </c>
      <c r="G1201" s="135">
        <v>28</v>
      </c>
      <c r="H1201" s="135">
        <v>30</v>
      </c>
      <c r="I1201" s="135">
        <v>1</v>
      </c>
      <c r="J1201" s="136">
        <v>1.56</v>
      </c>
      <c r="K1201" s="136">
        <v>1.05</v>
      </c>
      <c r="L1201" s="136">
        <v>2</v>
      </c>
      <c r="M1201" s="137" t="str">
        <f t="shared" si="18"/>
        <v>P</v>
      </c>
      <c r="N1201" s="174" t="s">
        <v>10681</v>
      </c>
      <c r="O1201" s="149" t="s">
        <v>1506</v>
      </c>
      <c r="P1201" s="149" t="s">
        <v>9427</v>
      </c>
      <c r="Q1201" s="150" t="s">
        <v>10519</v>
      </c>
      <c r="R1201" s="189">
        <v>4.32</v>
      </c>
    </row>
    <row r="1202" spans="1:18" x14ac:dyDescent="0.25">
      <c r="A1202" s="132">
        <v>1022952</v>
      </c>
      <c r="B1202" s="145" t="s">
        <v>1202</v>
      </c>
      <c r="C1202" s="132">
        <v>6</v>
      </c>
      <c r="D1202" s="132">
        <v>480</v>
      </c>
      <c r="E1202" s="186" t="s">
        <v>21</v>
      </c>
      <c r="F1202" s="132">
        <v>640</v>
      </c>
      <c r="G1202" s="132">
        <v>20</v>
      </c>
      <c r="H1202" s="132">
        <v>25</v>
      </c>
      <c r="I1202" s="132">
        <v>1</v>
      </c>
      <c r="J1202" s="133">
        <v>1.53</v>
      </c>
      <c r="K1202" s="133">
        <v>1.01</v>
      </c>
      <c r="L1202" s="133">
        <v>1.9</v>
      </c>
      <c r="M1202" s="134" t="str">
        <f t="shared" si="18"/>
        <v>P</v>
      </c>
      <c r="N1202" s="173" t="s">
        <v>10681</v>
      </c>
      <c r="O1202" s="146" t="s">
        <v>1506</v>
      </c>
      <c r="P1202" s="146" t="s">
        <v>10455</v>
      </c>
      <c r="Q1202" s="147" t="s">
        <v>10519</v>
      </c>
      <c r="R1202" s="187">
        <v>3.96</v>
      </c>
    </row>
    <row r="1203" spans="1:18" x14ac:dyDescent="0.25">
      <c r="A1203" s="135">
        <v>1022953</v>
      </c>
      <c r="B1203" s="148" t="s">
        <v>2302</v>
      </c>
      <c r="C1203" s="135">
        <v>3</v>
      </c>
      <c r="D1203" s="135">
        <v>2880</v>
      </c>
      <c r="E1203" s="188">
        <v>24</v>
      </c>
      <c r="F1203" s="135">
        <v>3600</v>
      </c>
      <c r="G1203" s="135">
        <v>168</v>
      </c>
      <c r="H1203" s="135">
        <v>192</v>
      </c>
      <c r="I1203" s="135">
        <v>2</v>
      </c>
      <c r="J1203" s="136">
        <v>1.4079999999999999</v>
      </c>
      <c r="K1203" s="136">
        <v>0.38900000000000001</v>
      </c>
      <c r="L1203" s="136">
        <v>0.58499999999999996</v>
      </c>
      <c r="M1203" s="137" t="str">
        <f t="shared" si="18"/>
        <v>P</v>
      </c>
      <c r="N1203" s="174" t="s">
        <v>10681</v>
      </c>
      <c r="O1203" s="149" t="s">
        <v>1506</v>
      </c>
      <c r="P1203" s="149" t="s">
        <v>9409</v>
      </c>
      <c r="Q1203" s="150" t="s">
        <v>10106</v>
      </c>
      <c r="R1203" s="189">
        <v>3.3000000000000003</v>
      </c>
    </row>
    <row r="1204" spans="1:18" x14ac:dyDescent="0.25">
      <c r="A1204" s="132">
        <v>1022968</v>
      </c>
      <c r="B1204" s="145" t="s">
        <v>2303</v>
      </c>
      <c r="C1204" s="132">
        <v>12</v>
      </c>
      <c r="D1204" s="132">
        <v>760</v>
      </c>
      <c r="E1204" s="186" t="s">
        <v>21</v>
      </c>
      <c r="F1204" s="132">
        <v>1235</v>
      </c>
      <c r="G1204" s="132" t="s">
        <v>20</v>
      </c>
      <c r="H1204" s="132">
        <v>45</v>
      </c>
      <c r="I1204" s="132">
        <v>2</v>
      </c>
      <c r="J1204" s="133">
        <v>1.25</v>
      </c>
      <c r="K1204" s="133">
        <v>0.94</v>
      </c>
      <c r="L1204" s="133">
        <v>1.2</v>
      </c>
      <c r="M1204" s="134" t="str">
        <f t="shared" si="18"/>
        <v>P</v>
      </c>
      <c r="N1204" s="173" t="s">
        <v>10681</v>
      </c>
      <c r="O1204" s="146" t="s">
        <v>1578</v>
      </c>
      <c r="P1204" s="146" t="s">
        <v>10579</v>
      </c>
      <c r="Q1204" s="147" t="s">
        <v>10106</v>
      </c>
      <c r="R1204" s="187">
        <v>5.76</v>
      </c>
    </row>
    <row r="1205" spans="1:18" x14ac:dyDescent="0.25">
      <c r="A1205" s="135">
        <v>1022974</v>
      </c>
      <c r="B1205" s="148" t="s">
        <v>2304</v>
      </c>
      <c r="C1205" s="135">
        <v>12</v>
      </c>
      <c r="D1205" s="135">
        <v>760</v>
      </c>
      <c r="E1205" s="188" t="s">
        <v>21</v>
      </c>
      <c r="F1205" s="135">
        <v>1235</v>
      </c>
      <c r="G1205" s="135" t="s">
        <v>20</v>
      </c>
      <c r="H1205" s="135">
        <v>45</v>
      </c>
      <c r="I1205" s="135">
        <v>2</v>
      </c>
      <c r="J1205" s="136">
        <v>1.25</v>
      </c>
      <c r="K1205" s="136">
        <v>0.94</v>
      </c>
      <c r="L1205" s="136">
        <v>1.2</v>
      </c>
      <c r="M1205" s="137" t="str">
        <f t="shared" si="18"/>
        <v>P</v>
      </c>
      <c r="N1205" s="174" t="s">
        <v>10681</v>
      </c>
      <c r="O1205" s="149" t="s">
        <v>1578</v>
      </c>
      <c r="P1205" s="149" t="s">
        <v>10579</v>
      </c>
      <c r="Q1205" s="150" t="s">
        <v>10106</v>
      </c>
      <c r="R1205" s="189">
        <v>5.76</v>
      </c>
    </row>
    <row r="1206" spans="1:18" x14ac:dyDescent="0.25">
      <c r="A1206" s="132">
        <v>1023046</v>
      </c>
      <c r="B1206" s="145" t="s">
        <v>2305</v>
      </c>
      <c r="C1206" s="132">
        <v>12</v>
      </c>
      <c r="D1206" s="132">
        <v>760</v>
      </c>
      <c r="E1206" s="186" t="s">
        <v>21</v>
      </c>
      <c r="F1206" s="132">
        <v>1235</v>
      </c>
      <c r="G1206" s="132" t="s">
        <v>20</v>
      </c>
      <c r="H1206" s="132">
        <v>45</v>
      </c>
      <c r="I1206" s="132">
        <v>2</v>
      </c>
      <c r="J1206" s="133">
        <v>1.22</v>
      </c>
      <c r="K1206" s="133">
        <v>0.97</v>
      </c>
      <c r="L1206" s="133">
        <v>1.18</v>
      </c>
      <c r="M1206" s="134" t="str">
        <f t="shared" si="18"/>
        <v>P</v>
      </c>
      <c r="N1206" s="173" t="s">
        <v>10681</v>
      </c>
      <c r="O1206" s="146" t="s">
        <v>1578</v>
      </c>
      <c r="P1206" s="146" t="s">
        <v>10579</v>
      </c>
      <c r="Q1206" s="147" t="s">
        <v>10106</v>
      </c>
      <c r="R1206" s="187">
        <v>6</v>
      </c>
    </row>
    <row r="1207" spans="1:18" x14ac:dyDescent="0.25">
      <c r="A1207" s="135">
        <v>1023053</v>
      </c>
      <c r="B1207" s="148" t="s">
        <v>2306</v>
      </c>
      <c r="C1207" s="135">
        <v>12</v>
      </c>
      <c r="D1207" s="135">
        <v>760</v>
      </c>
      <c r="E1207" s="188" t="s">
        <v>21</v>
      </c>
      <c r="F1207" s="135">
        <v>1235</v>
      </c>
      <c r="G1207" s="135" t="s">
        <v>20</v>
      </c>
      <c r="H1207" s="135">
        <v>45</v>
      </c>
      <c r="I1207" s="135">
        <v>2</v>
      </c>
      <c r="J1207" s="136">
        <v>1.25</v>
      </c>
      <c r="K1207" s="136">
        <v>0.94</v>
      </c>
      <c r="L1207" s="136">
        <v>1.2</v>
      </c>
      <c r="M1207" s="137" t="str">
        <f t="shared" si="18"/>
        <v>P</v>
      </c>
      <c r="N1207" s="174" t="s">
        <v>10681</v>
      </c>
      <c r="O1207" s="149" t="s">
        <v>1578</v>
      </c>
      <c r="P1207" s="149" t="s">
        <v>10579</v>
      </c>
      <c r="Q1207" s="150" t="s">
        <v>10106</v>
      </c>
      <c r="R1207" s="189">
        <v>5.64</v>
      </c>
    </row>
    <row r="1208" spans="1:18" x14ac:dyDescent="0.25">
      <c r="A1208" s="132">
        <v>1023054</v>
      </c>
      <c r="B1208" s="145" t="s">
        <v>2307</v>
      </c>
      <c r="C1208" s="132">
        <v>12</v>
      </c>
      <c r="D1208" s="132">
        <v>760</v>
      </c>
      <c r="E1208" s="186" t="s">
        <v>21</v>
      </c>
      <c r="F1208" s="132">
        <v>1235</v>
      </c>
      <c r="G1208" s="132" t="s">
        <v>20</v>
      </c>
      <c r="H1208" s="132">
        <v>45</v>
      </c>
      <c r="I1208" s="132">
        <v>2</v>
      </c>
      <c r="J1208" s="133">
        <v>1.25</v>
      </c>
      <c r="K1208" s="133">
        <v>0.94</v>
      </c>
      <c r="L1208" s="133">
        <v>1.2</v>
      </c>
      <c r="M1208" s="134" t="str">
        <f t="shared" si="18"/>
        <v>P</v>
      </c>
      <c r="N1208" s="173" t="s">
        <v>10681</v>
      </c>
      <c r="O1208" s="146" t="s">
        <v>1578</v>
      </c>
      <c r="P1208" s="146" t="s">
        <v>10579</v>
      </c>
      <c r="Q1208" s="147" t="s">
        <v>10106</v>
      </c>
      <c r="R1208" s="187">
        <v>5.88</v>
      </c>
    </row>
    <row r="1209" spans="1:18" x14ac:dyDescent="0.25">
      <c r="A1209" s="135">
        <v>1023055</v>
      </c>
      <c r="B1209" s="148" t="s">
        <v>2308</v>
      </c>
      <c r="C1209" s="135">
        <v>12</v>
      </c>
      <c r="D1209" s="135">
        <v>760</v>
      </c>
      <c r="E1209" s="188" t="s">
        <v>21</v>
      </c>
      <c r="F1209" s="135">
        <v>1235</v>
      </c>
      <c r="G1209" s="135" t="s">
        <v>20</v>
      </c>
      <c r="H1209" s="135">
        <v>45</v>
      </c>
      <c r="I1209" s="135">
        <v>2</v>
      </c>
      <c r="J1209" s="136">
        <v>1.25</v>
      </c>
      <c r="K1209" s="136">
        <v>0.94</v>
      </c>
      <c r="L1209" s="136">
        <v>1.2</v>
      </c>
      <c r="M1209" s="137" t="str">
        <f t="shared" si="18"/>
        <v>P</v>
      </c>
      <c r="N1209" s="174" t="s">
        <v>10681</v>
      </c>
      <c r="O1209" s="149" t="s">
        <v>1578</v>
      </c>
      <c r="P1209" s="149" t="s">
        <v>10579</v>
      </c>
      <c r="Q1209" s="150" t="s">
        <v>10106</v>
      </c>
      <c r="R1209" s="189">
        <v>5.76</v>
      </c>
    </row>
    <row r="1210" spans="1:18" x14ac:dyDescent="0.25">
      <c r="A1210" s="132">
        <v>1023056</v>
      </c>
      <c r="B1210" s="145" t="s">
        <v>2309</v>
      </c>
      <c r="C1210" s="132">
        <v>12</v>
      </c>
      <c r="D1210" s="132">
        <v>760</v>
      </c>
      <c r="E1210" s="186" t="s">
        <v>21</v>
      </c>
      <c r="F1210" s="132">
        <v>1235</v>
      </c>
      <c r="G1210" s="132">
        <v>36</v>
      </c>
      <c r="H1210" s="132">
        <v>45</v>
      </c>
      <c r="I1210" s="132">
        <v>2</v>
      </c>
      <c r="J1210" s="133">
        <v>1.25</v>
      </c>
      <c r="K1210" s="133">
        <v>0.94</v>
      </c>
      <c r="L1210" s="133">
        <v>1.2</v>
      </c>
      <c r="M1210" s="134" t="str">
        <f t="shared" si="18"/>
        <v>P</v>
      </c>
      <c r="N1210" s="173" t="s">
        <v>10681</v>
      </c>
      <c r="O1210" s="146" t="s">
        <v>1578</v>
      </c>
      <c r="P1210" s="146" t="s">
        <v>10579</v>
      </c>
      <c r="Q1210" s="147" t="s">
        <v>10106</v>
      </c>
      <c r="R1210" s="187">
        <v>5.76</v>
      </c>
    </row>
    <row r="1211" spans="1:18" x14ac:dyDescent="0.25">
      <c r="A1211" s="135">
        <v>1023057</v>
      </c>
      <c r="B1211" s="148" t="s">
        <v>2310</v>
      </c>
      <c r="C1211" s="135">
        <v>12</v>
      </c>
      <c r="D1211" s="135">
        <v>760</v>
      </c>
      <c r="E1211" s="188" t="s">
        <v>21</v>
      </c>
      <c r="F1211" s="135">
        <v>1235</v>
      </c>
      <c r="G1211" s="135" t="s">
        <v>20</v>
      </c>
      <c r="H1211" s="135">
        <v>45</v>
      </c>
      <c r="I1211" s="135">
        <v>2</v>
      </c>
      <c r="J1211" s="136">
        <v>1.25</v>
      </c>
      <c r="K1211" s="136">
        <v>0.94</v>
      </c>
      <c r="L1211" s="136">
        <v>1.2</v>
      </c>
      <c r="M1211" s="137" t="str">
        <f t="shared" si="18"/>
        <v>P</v>
      </c>
      <c r="N1211" s="174" t="s">
        <v>10681</v>
      </c>
      <c r="O1211" s="149" t="s">
        <v>1578</v>
      </c>
      <c r="P1211" s="149" t="s">
        <v>10579</v>
      </c>
      <c r="Q1211" s="150" t="s">
        <v>10106</v>
      </c>
      <c r="R1211" s="189">
        <v>5.88</v>
      </c>
    </row>
    <row r="1212" spans="1:18" x14ac:dyDescent="0.25">
      <c r="A1212" s="132">
        <v>1023058</v>
      </c>
      <c r="B1212" s="145" t="s">
        <v>2311</v>
      </c>
      <c r="C1212" s="132">
        <v>12</v>
      </c>
      <c r="D1212" s="132">
        <v>760</v>
      </c>
      <c r="E1212" s="186" t="s">
        <v>21</v>
      </c>
      <c r="F1212" s="132">
        <v>1235</v>
      </c>
      <c r="G1212" s="132" t="s">
        <v>20</v>
      </c>
      <c r="H1212" s="132">
        <v>45</v>
      </c>
      <c r="I1212" s="132">
        <v>2</v>
      </c>
      <c r="J1212" s="133">
        <v>1.25</v>
      </c>
      <c r="K1212" s="133">
        <v>0.94</v>
      </c>
      <c r="L1212" s="133">
        <v>1.2</v>
      </c>
      <c r="M1212" s="134" t="str">
        <f t="shared" si="18"/>
        <v>P</v>
      </c>
      <c r="N1212" s="173" t="s">
        <v>10681</v>
      </c>
      <c r="O1212" s="146" t="s">
        <v>1578</v>
      </c>
      <c r="P1212" s="146" t="s">
        <v>10579</v>
      </c>
      <c r="Q1212" s="147" t="s">
        <v>10106</v>
      </c>
      <c r="R1212" s="187">
        <v>5.4</v>
      </c>
    </row>
    <row r="1213" spans="1:18" x14ac:dyDescent="0.25">
      <c r="A1213" s="135">
        <v>1023059</v>
      </c>
      <c r="B1213" s="148" t="s">
        <v>2312</v>
      </c>
      <c r="C1213" s="135">
        <v>12</v>
      </c>
      <c r="D1213" s="135">
        <v>540</v>
      </c>
      <c r="E1213" s="188" t="s">
        <v>21</v>
      </c>
      <c r="F1213" s="135">
        <v>600</v>
      </c>
      <c r="G1213" s="135">
        <v>20</v>
      </c>
      <c r="H1213" s="135">
        <v>25</v>
      </c>
      <c r="I1213" s="135">
        <v>2</v>
      </c>
      <c r="J1213" s="136">
        <v>1.64</v>
      </c>
      <c r="K1213" s="136">
        <v>1.1599999999999999</v>
      </c>
      <c r="L1213" s="136">
        <v>0.94</v>
      </c>
      <c r="M1213" s="137" t="str">
        <f t="shared" si="18"/>
        <v>P</v>
      </c>
      <c r="N1213" s="174" t="s">
        <v>10681</v>
      </c>
      <c r="O1213" s="149" t="s">
        <v>1555</v>
      </c>
      <c r="P1213" s="149" t="s">
        <v>9429</v>
      </c>
      <c r="Q1213" s="150" t="s">
        <v>10519</v>
      </c>
      <c r="R1213" s="189">
        <v>2.88</v>
      </c>
    </row>
    <row r="1214" spans="1:18" x14ac:dyDescent="0.25">
      <c r="A1214" s="132">
        <v>1023063</v>
      </c>
      <c r="B1214" s="145" t="s">
        <v>2313</v>
      </c>
      <c r="C1214" s="132">
        <v>12</v>
      </c>
      <c r="D1214" s="132">
        <v>540</v>
      </c>
      <c r="E1214" s="186" t="s">
        <v>21</v>
      </c>
      <c r="F1214" s="132" t="s">
        <v>20</v>
      </c>
      <c r="G1214" s="132">
        <v>20</v>
      </c>
      <c r="H1214" s="132">
        <v>25</v>
      </c>
      <c r="I1214" s="132">
        <v>2</v>
      </c>
      <c r="J1214" s="133">
        <v>1.64</v>
      </c>
      <c r="K1214" s="133">
        <v>1.1599999999999999</v>
      </c>
      <c r="L1214" s="133">
        <v>0.94</v>
      </c>
      <c r="M1214" s="134" t="str">
        <f t="shared" si="18"/>
        <v>P</v>
      </c>
      <c r="N1214" s="171" t="s">
        <v>10681</v>
      </c>
      <c r="O1214" s="146" t="s">
        <v>1555</v>
      </c>
      <c r="P1214" s="146" t="s">
        <v>9429</v>
      </c>
      <c r="Q1214" s="147" t="s">
        <v>10519</v>
      </c>
      <c r="R1214" s="187">
        <v>3.24</v>
      </c>
    </row>
    <row r="1215" spans="1:18" x14ac:dyDescent="0.25">
      <c r="A1215" s="135">
        <v>1023073</v>
      </c>
      <c r="B1215" s="148" t="s">
        <v>2314</v>
      </c>
      <c r="C1215" s="135">
        <v>3</v>
      </c>
      <c r="D1215" s="135" t="s">
        <v>20</v>
      </c>
      <c r="E1215" s="188">
        <v>400</v>
      </c>
      <c r="F1215" s="135">
        <v>30000</v>
      </c>
      <c r="G1215" s="135">
        <v>1600</v>
      </c>
      <c r="H1215" s="135">
        <v>2400</v>
      </c>
      <c r="I1215" s="135">
        <v>1</v>
      </c>
      <c r="J1215" s="136">
        <v>1.35</v>
      </c>
      <c r="K1215" s="136">
        <v>0.22</v>
      </c>
      <c r="L1215" s="136">
        <v>7.0000000000000007E-2</v>
      </c>
      <c r="M1215" s="137" t="str">
        <f t="shared" si="18"/>
        <v>P</v>
      </c>
      <c r="N1215" s="172" t="s">
        <v>10681</v>
      </c>
      <c r="O1215" s="149" t="s">
        <v>1506</v>
      </c>
      <c r="P1215" s="149" t="s">
        <v>9410</v>
      </c>
      <c r="Q1215" s="150" t="s">
        <v>10519</v>
      </c>
      <c r="R1215" s="189">
        <v>0.84000000000000008</v>
      </c>
    </row>
    <row r="1216" spans="1:18" x14ac:dyDescent="0.25">
      <c r="A1216" s="132">
        <v>1023076</v>
      </c>
      <c r="B1216" s="145" t="s">
        <v>2315</v>
      </c>
      <c r="C1216" s="132">
        <v>4</v>
      </c>
      <c r="D1216" s="132">
        <v>648</v>
      </c>
      <c r="E1216" s="186" t="s">
        <v>21</v>
      </c>
      <c r="F1216" s="132">
        <v>819</v>
      </c>
      <c r="G1216" s="132">
        <v>24</v>
      </c>
      <c r="H1216" s="132">
        <v>30</v>
      </c>
      <c r="I1216" s="132">
        <v>2</v>
      </c>
      <c r="J1216" s="133">
        <v>1.32</v>
      </c>
      <c r="K1216" s="133">
        <v>1.28</v>
      </c>
      <c r="L1216" s="133">
        <v>1.18</v>
      </c>
      <c r="M1216" s="134" t="str">
        <f t="shared" si="18"/>
        <v>P</v>
      </c>
      <c r="N1216" s="171" t="s">
        <v>10682</v>
      </c>
      <c r="O1216" s="146" t="s">
        <v>1506</v>
      </c>
      <c r="P1216" s="146" t="s">
        <v>9401</v>
      </c>
      <c r="Q1216" s="147" t="s">
        <v>10519</v>
      </c>
      <c r="R1216" s="187">
        <v>13.84</v>
      </c>
    </row>
    <row r="1217" spans="1:18" x14ac:dyDescent="0.25">
      <c r="A1217" s="135">
        <v>1023077</v>
      </c>
      <c r="B1217" s="148" t="s">
        <v>9747</v>
      </c>
      <c r="C1217" s="135">
        <v>4</v>
      </c>
      <c r="D1217" s="135" t="s">
        <v>20</v>
      </c>
      <c r="E1217" s="188" t="s">
        <v>20</v>
      </c>
      <c r="F1217" s="135" t="s">
        <v>20</v>
      </c>
      <c r="G1217" s="135" t="s">
        <v>20</v>
      </c>
      <c r="H1217" s="135" t="s">
        <v>20</v>
      </c>
      <c r="I1217" s="135" t="s">
        <v>20</v>
      </c>
      <c r="J1217" s="136">
        <v>3.05</v>
      </c>
      <c r="K1217" s="136">
        <v>3.05</v>
      </c>
      <c r="L1217" s="136">
        <v>2.25</v>
      </c>
      <c r="M1217" s="137" t="str">
        <f t="shared" si="18"/>
        <v>P</v>
      </c>
      <c r="N1217" s="174" t="s">
        <v>10682</v>
      </c>
      <c r="O1217" s="149" t="s">
        <v>1500</v>
      </c>
      <c r="P1217" s="149" t="s">
        <v>9418</v>
      </c>
      <c r="Q1217" s="150" t="s">
        <v>10519</v>
      </c>
      <c r="R1217" s="189">
        <v>12.96</v>
      </c>
    </row>
    <row r="1218" spans="1:18" x14ac:dyDescent="0.25">
      <c r="A1218" s="132">
        <v>1023080</v>
      </c>
      <c r="B1218" s="145" t="s">
        <v>9748</v>
      </c>
      <c r="C1218" s="132">
        <v>1000</v>
      </c>
      <c r="D1218" s="132" t="s">
        <v>20</v>
      </c>
      <c r="E1218" s="186" t="s">
        <v>20</v>
      </c>
      <c r="F1218" s="132" t="s">
        <v>20</v>
      </c>
      <c r="G1218" s="132" t="s">
        <v>20</v>
      </c>
      <c r="H1218" s="132" t="s">
        <v>20</v>
      </c>
      <c r="I1218" s="132" t="s">
        <v>20</v>
      </c>
      <c r="J1218" s="133">
        <v>1.4</v>
      </c>
      <c r="K1218" s="133">
        <v>1.4</v>
      </c>
      <c r="L1218" s="133">
        <v>0.43</v>
      </c>
      <c r="M1218" s="134" t="str">
        <f t="shared" ref="M1218:M1281" si="19">HYPERLINK(CONCATENATE("T:\Distribution Centre\RDC Department Shared\Cubiscan photos","\",A1218,"-pac.jpg"),"P")</f>
        <v>P</v>
      </c>
      <c r="N1218" s="173" t="s">
        <v>10682</v>
      </c>
      <c r="O1218" s="146" t="s">
        <v>1506</v>
      </c>
      <c r="P1218" s="146" t="s">
        <v>9526</v>
      </c>
      <c r="Q1218" s="147" t="s">
        <v>10519</v>
      </c>
      <c r="R1218" s="187">
        <v>30</v>
      </c>
    </row>
    <row r="1219" spans="1:18" x14ac:dyDescent="0.25">
      <c r="A1219" s="135">
        <v>1023093</v>
      </c>
      <c r="B1219" s="148" t="s">
        <v>2316</v>
      </c>
      <c r="C1219" s="135">
        <v>6</v>
      </c>
      <c r="D1219" s="135" t="s">
        <v>20</v>
      </c>
      <c r="E1219" s="188">
        <v>16</v>
      </c>
      <c r="F1219" s="135" t="s">
        <v>20</v>
      </c>
      <c r="G1219" s="135">
        <v>160</v>
      </c>
      <c r="H1219" s="135">
        <v>160</v>
      </c>
      <c r="I1219" s="135">
        <v>2</v>
      </c>
      <c r="J1219" s="136">
        <v>1.1599999999999999</v>
      </c>
      <c r="K1219" s="136">
        <v>1.21</v>
      </c>
      <c r="L1219" s="136">
        <v>0.25</v>
      </c>
      <c r="M1219" s="137" t="str">
        <f t="shared" si="19"/>
        <v>P</v>
      </c>
      <c r="N1219" s="174" t="s">
        <v>10681</v>
      </c>
      <c r="O1219" s="149" t="s">
        <v>1555</v>
      </c>
      <c r="P1219" s="149" t="s">
        <v>9429</v>
      </c>
      <c r="Q1219" s="150" t="s">
        <v>10519</v>
      </c>
      <c r="R1219" s="189">
        <v>12.419999999999998</v>
      </c>
    </row>
    <row r="1220" spans="1:18" x14ac:dyDescent="0.25">
      <c r="A1220" s="132">
        <v>1023110</v>
      </c>
      <c r="B1220" s="145" t="s">
        <v>419</v>
      </c>
      <c r="C1220" s="132">
        <v>6</v>
      </c>
      <c r="D1220" s="132">
        <v>675</v>
      </c>
      <c r="E1220" s="186" t="s">
        <v>21</v>
      </c>
      <c r="F1220" s="132">
        <v>1080</v>
      </c>
      <c r="G1220" s="132">
        <v>32</v>
      </c>
      <c r="H1220" s="132">
        <v>40</v>
      </c>
      <c r="I1220" s="132">
        <v>2</v>
      </c>
      <c r="J1220" s="133">
        <v>1.88</v>
      </c>
      <c r="K1220" s="133">
        <v>1.28</v>
      </c>
      <c r="L1220" s="133">
        <v>0.62</v>
      </c>
      <c r="M1220" s="134" t="str">
        <f t="shared" si="19"/>
        <v>P</v>
      </c>
      <c r="N1220" s="171" t="s">
        <v>10681</v>
      </c>
      <c r="O1220" s="146" t="s">
        <v>1506</v>
      </c>
      <c r="P1220" s="146" t="s">
        <v>10455</v>
      </c>
      <c r="Q1220" s="147" t="s">
        <v>10519</v>
      </c>
      <c r="R1220" s="187">
        <v>11.879999999999999</v>
      </c>
    </row>
    <row r="1221" spans="1:18" x14ac:dyDescent="0.25">
      <c r="A1221" s="135">
        <v>1023145</v>
      </c>
      <c r="B1221" s="148" t="s">
        <v>1048</v>
      </c>
      <c r="C1221" s="135">
        <v>6</v>
      </c>
      <c r="D1221" s="135">
        <v>675</v>
      </c>
      <c r="E1221" s="188" t="s">
        <v>21</v>
      </c>
      <c r="F1221" s="135">
        <v>900</v>
      </c>
      <c r="G1221" s="135">
        <v>60</v>
      </c>
      <c r="H1221" s="135">
        <v>40</v>
      </c>
      <c r="I1221" s="135">
        <v>1</v>
      </c>
      <c r="J1221" s="136">
        <v>1.9</v>
      </c>
      <c r="K1221" s="136">
        <v>1.31</v>
      </c>
      <c r="L1221" s="136">
        <v>0.67</v>
      </c>
      <c r="M1221" s="137" t="str">
        <f t="shared" si="19"/>
        <v>P</v>
      </c>
      <c r="N1221" s="174" t="s">
        <v>10681</v>
      </c>
      <c r="O1221" s="149" t="s">
        <v>1506</v>
      </c>
      <c r="P1221" s="149" t="s">
        <v>10455</v>
      </c>
      <c r="Q1221" s="150" t="s">
        <v>10519</v>
      </c>
      <c r="R1221" s="189">
        <v>11.16</v>
      </c>
    </row>
    <row r="1222" spans="1:18" x14ac:dyDescent="0.25">
      <c r="A1222" s="132">
        <v>1023148</v>
      </c>
      <c r="B1222" s="145" t="s">
        <v>2317</v>
      </c>
      <c r="C1222" s="132">
        <v>6</v>
      </c>
      <c r="D1222" s="132" t="s">
        <v>20</v>
      </c>
      <c r="E1222" s="186" t="s">
        <v>20</v>
      </c>
      <c r="F1222" s="132" t="s">
        <v>20</v>
      </c>
      <c r="G1222" s="132" t="s">
        <v>20</v>
      </c>
      <c r="H1222" s="132" t="s">
        <v>20</v>
      </c>
      <c r="I1222" s="132" t="s">
        <v>20</v>
      </c>
      <c r="J1222" s="133">
        <v>2.2000000000000002</v>
      </c>
      <c r="K1222" s="133">
        <v>0.8</v>
      </c>
      <c r="L1222" s="133">
        <v>7.5999999999999998E-2</v>
      </c>
      <c r="M1222" s="134" t="str">
        <f t="shared" si="19"/>
        <v>P</v>
      </c>
      <c r="N1222" s="173" t="s">
        <v>10682</v>
      </c>
      <c r="O1222" s="146" t="s">
        <v>1500</v>
      </c>
      <c r="P1222" s="146" t="s">
        <v>9456</v>
      </c>
      <c r="Q1222" s="147" t="s">
        <v>10519</v>
      </c>
      <c r="R1222" s="187">
        <v>0.62686567164179097</v>
      </c>
    </row>
    <row r="1223" spans="1:18" x14ac:dyDescent="0.25">
      <c r="A1223" s="135">
        <v>1023173</v>
      </c>
      <c r="B1223" s="148" t="s">
        <v>1254</v>
      </c>
      <c r="C1223" s="135">
        <v>3</v>
      </c>
      <c r="D1223" s="135">
        <v>2970</v>
      </c>
      <c r="E1223" s="188">
        <v>90</v>
      </c>
      <c r="F1223" s="135">
        <v>4950</v>
      </c>
      <c r="G1223" s="135">
        <v>450</v>
      </c>
      <c r="H1223" s="135">
        <v>450</v>
      </c>
      <c r="I1223" s="135">
        <v>1</v>
      </c>
      <c r="J1223" s="136">
        <v>0.82</v>
      </c>
      <c r="K1223" s="136">
        <v>0.32</v>
      </c>
      <c r="L1223" s="136">
        <v>0.92</v>
      </c>
      <c r="M1223" s="137" t="str">
        <f t="shared" si="19"/>
        <v>P</v>
      </c>
      <c r="N1223" s="174" t="s">
        <v>10681</v>
      </c>
      <c r="O1223" s="149" t="s">
        <v>1555</v>
      </c>
      <c r="P1223" s="149" t="s">
        <v>9429</v>
      </c>
      <c r="Q1223" s="150" t="s">
        <v>10519</v>
      </c>
      <c r="R1223" s="189">
        <v>3.3600000000000003</v>
      </c>
    </row>
    <row r="1224" spans="1:18" x14ac:dyDescent="0.25">
      <c r="A1224" s="132">
        <v>1023197</v>
      </c>
      <c r="B1224" s="145" t="s">
        <v>1255</v>
      </c>
      <c r="C1224" s="132">
        <v>3</v>
      </c>
      <c r="D1224" s="132">
        <v>2970</v>
      </c>
      <c r="E1224" s="186">
        <v>90</v>
      </c>
      <c r="F1224" s="132">
        <v>4950</v>
      </c>
      <c r="G1224" s="132">
        <v>450</v>
      </c>
      <c r="H1224" s="132">
        <v>450</v>
      </c>
      <c r="I1224" s="132">
        <v>1</v>
      </c>
      <c r="J1224" s="133">
        <v>0.82</v>
      </c>
      <c r="K1224" s="133">
        <v>0.92</v>
      </c>
      <c r="L1224" s="133">
        <v>0.35</v>
      </c>
      <c r="M1224" s="134" t="str">
        <f t="shared" si="19"/>
        <v>P</v>
      </c>
      <c r="N1224" s="173" t="s">
        <v>10681</v>
      </c>
      <c r="O1224" s="146" t="s">
        <v>1555</v>
      </c>
      <c r="P1224" s="146" t="s">
        <v>9429</v>
      </c>
      <c r="Q1224" s="147" t="s">
        <v>10519</v>
      </c>
      <c r="R1224" s="187">
        <v>3.54</v>
      </c>
    </row>
    <row r="1225" spans="1:18" x14ac:dyDescent="0.25">
      <c r="A1225" s="135">
        <v>1023198</v>
      </c>
      <c r="B1225" s="148" t="s">
        <v>2319</v>
      </c>
      <c r="C1225" s="135">
        <v>1</v>
      </c>
      <c r="D1225" s="135" t="s">
        <v>20</v>
      </c>
      <c r="E1225" s="188" t="s">
        <v>20</v>
      </c>
      <c r="F1225" s="135" t="s">
        <v>20</v>
      </c>
      <c r="G1225" s="135" t="s">
        <v>20</v>
      </c>
      <c r="H1225" s="135" t="s">
        <v>20</v>
      </c>
      <c r="I1225" s="135" t="s">
        <v>20</v>
      </c>
      <c r="J1225" s="136">
        <v>1.4</v>
      </c>
      <c r="K1225" s="136">
        <v>0.9</v>
      </c>
      <c r="L1225" s="136">
        <v>1.9</v>
      </c>
      <c r="M1225" s="137" t="str">
        <f t="shared" si="19"/>
        <v>P</v>
      </c>
      <c r="N1225" s="172" t="s">
        <v>10681</v>
      </c>
      <c r="O1225" s="149" t="s">
        <v>1562</v>
      </c>
      <c r="P1225" s="149" t="s">
        <v>9558</v>
      </c>
      <c r="Q1225" s="150" t="s">
        <v>10519</v>
      </c>
      <c r="R1225" s="189">
        <v>7.462686567164179E-3</v>
      </c>
    </row>
    <row r="1226" spans="1:18" x14ac:dyDescent="0.25">
      <c r="A1226" s="132">
        <v>1023199</v>
      </c>
      <c r="B1226" s="145" t="s">
        <v>2320</v>
      </c>
      <c r="C1226" s="132">
        <v>1</v>
      </c>
      <c r="D1226" s="132" t="s">
        <v>20</v>
      </c>
      <c r="E1226" s="186" t="s">
        <v>20</v>
      </c>
      <c r="F1226" s="132" t="s">
        <v>20</v>
      </c>
      <c r="G1226" s="132" t="s">
        <v>20</v>
      </c>
      <c r="H1226" s="132" t="s">
        <v>20</v>
      </c>
      <c r="I1226" s="132" t="s">
        <v>20</v>
      </c>
      <c r="J1226" s="133">
        <v>1.4</v>
      </c>
      <c r="K1226" s="133">
        <v>0.9</v>
      </c>
      <c r="L1226" s="133">
        <v>1.9</v>
      </c>
      <c r="M1226" s="134" t="str">
        <f t="shared" si="19"/>
        <v>P</v>
      </c>
      <c r="N1226" s="173" t="s">
        <v>10681</v>
      </c>
      <c r="O1226" s="146" t="s">
        <v>1562</v>
      </c>
      <c r="P1226" s="146" t="s">
        <v>9558</v>
      </c>
      <c r="Q1226" s="147" t="s">
        <v>10519</v>
      </c>
      <c r="R1226" s="187">
        <v>7.462686567164179E-3</v>
      </c>
    </row>
    <row r="1227" spans="1:18" x14ac:dyDescent="0.25">
      <c r="A1227" s="135">
        <v>1023221</v>
      </c>
      <c r="B1227" s="148" t="s">
        <v>2321</v>
      </c>
      <c r="C1227" s="135">
        <v>100</v>
      </c>
      <c r="D1227" s="135" t="s">
        <v>20</v>
      </c>
      <c r="E1227" s="188" t="s">
        <v>20</v>
      </c>
      <c r="F1227" s="135" t="s">
        <v>20</v>
      </c>
      <c r="G1227" s="135" t="s">
        <v>20</v>
      </c>
      <c r="H1227" s="135" t="s">
        <v>20</v>
      </c>
      <c r="I1227" s="135" t="s">
        <v>20</v>
      </c>
      <c r="J1227" s="136">
        <v>2.1</v>
      </c>
      <c r="K1227" s="136">
        <v>0.95</v>
      </c>
      <c r="L1227" s="136">
        <v>0.55000000000000004</v>
      </c>
      <c r="M1227" s="137" t="str">
        <f t="shared" si="19"/>
        <v>P</v>
      </c>
      <c r="N1227" s="174" t="s">
        <v>10682</v>
      </c>
      <c r="O1227" s="149" t="s">
        <v>1818</v>
      </c>
      <c r="P1227" s="149" t="s">
        <v>9749</v>
      </c>
      <c r="Q1227" s="150" t="s">
        <v>10519</v>
      </c>
      <c r="R1227" s="189">
        <v>14.124293785310735</v>
      </c>
    </row>
    <row r="1228" spans="1:18" x14ac:dyDescent="0.25">
      <c r="A1228" s="132">
        <v>1023233</v>
      </c>
      <c r="B1228" s="145" t="s">
        <v>2322</v>
      </c>
      <c r="C1228" s="132">
        <v>1</v>
      </c>
      <c r="D1228" s="132" t="s">
        <v>20</v>
      </c>
      <c r="E1228" s="186" t="s">
        <v>20</v>
      </c>
      <c r="F1228" s="132" t="s">
        <v>20</v>
      </c>
      <c r="G1228" s="132" t="s">
        <v>20</v>
      </c>
      <c r="H1228" s="132" t="s">
        <v>20</v>
      </c>
      <c r="I1228" s="132" t="s">
        <v>20</v>
      </c>
      <c r="J1228" s="133">
        <v>1.4</v>
      </c>
      <c r="K1228" s="133">
        <v>0.9</v>
      </c>
      <c r="L1228" s="133">
        <v>1.9</v>
      </c>
      <c r="M1228" s="134" t="str">
        <f t="shared" si="19"/>
        <v>P</v>
      </c>
      <c r="N1228" s="173" t="s">
        <v>10681</v>
      </c>
      <c r="O1228" s="146" t="s">
        <v>1562</v>
      </c>
      <c r="P1228" s="146" t="s">
        <v>9558</v>
      </c>
      <c r="Q1228" s="147" t="s">
        <v>10519</v>
      </c>
      <c r="R1228" s="187">
        <v>7.462686567164179E-3</v>
      </c>
    </row>
    <row r="1229" spans="1:18" x14ac:dyDescent="0.25">
      <c r="A1229" s="135">
        <v>1023242</v>
      </c>
      <c r="B1229" s="148" t="s">
        <v>2323</v>
      </c>
      <c r="C1229" s="135">
        <v>1</v>
      </c>
      <c r="D1229" s="135" t="s">
        <v>20</v>
      </c>
      <c r="E1229" s="188" t="s">
        <v>20</v>
      </c>
      <c r="F1229" s="135" t="s">
        <v>20</v>
      </c>
      <c r="G1229" s="135" t="s">
        <v>20</v>
      </c>
      <c r="H1229" s="135" t="s">
        <v>20</v>
      </c>
      <c r="I1229" s="135" t="s">
        <v>20</v>
      </c>
      <c r="J1229" s="136">
        <v>1.4</v>
      </c>
      <c r="K1229" s="136">
        <v>0.9</v>
      </c>
      <c r="L1229" s="136">
        <v>1.9</v>
      </c>
      <c r="M1229" s="137" t="str">
        <f t="shared" si="19"/>
        <v>P</v>
      </c>
      <c r="N1229" s="174" t="s">
        <v>10681</v>
      </c>
      <c r="O1229" s="149" t="s">
        <v>1562</v>
      </c>
      <c r="P1229" s="149" t="s">
        <v>9558</v>
      </c>
      <c r="Q1229" s="150" t="s">
        <v>10519</v>
      </c>
      <c r="R1229" s="189">
        <v>7.462686567164179E-3</v>
      </c>
    </row>
    <row r="1230" spans="1:18" x14ac:dyDescent="0.25">
      <c r="A1230" s="132">
        <v>1023273</v>
      </c>
      <c r="B1230" s="145" t="s">
        <v>2324</v>
      </c>
      <c r="C1230" s="132">
        <v>1</v>
      </c>
      <c r="D1230" s="132" t="s">
        <v>20</v>
      </c>
      <c r="E1230" s="186" t="s">
        <v>20</v>
      </c>
      <c r="F1230" s="132" t="s">
        <v>20</v>
      </c>
      <c r="G1230" s="132" t="s">
        <v>20</v>
      </c>
      <c r="H1230" s="132" t="s">
        <v>20</v>
      </c>
      <c r="I1230" s="132" t="s">
        <v>20</v>
      </c>
      <c r="J1230" s="133">
        <v>1.4</v>
      </c>
      <c r="K1230" s="133">
        <v>0.9</v>
      </c>
      <c r="L1230" s="133">
        <v>1.9</v>
      </c>
      <c r="M1230" s="134" t="str">
        <f t="shared" si="19"/>
        <v>P</v>
      </c>
      <c r="N1230" s="173" t="s">
        <v>10681</v>
      </c>
      <c r="O1230" s="146" t="s">
        <v>1562</v>
      </c>
      <c r="P1230" s="146" t="s">
        <v>9558</v>
      </c>
      <c r="Q1230" s="147" t="s">
        <v>10519</v>
      </c>
      <c r="R1230" s="187">
        <v>7.462686567164179E-3</v>
      </c>
    </row>
    <row r="1231" spans="1:18" x14ac:dyDescent="0.25">
      <c r="A1231" s="135">
        <v>1023275</v>
      </c>
      <c r="B1231" s="148" t="s">
        <v>2325</v>
      </c>
      <c r="C1231" s="135">
        <v>1</v>
      </c>
      <c r="D1231" s="135" t="s">
        <v>20</v>
      </c>
      <c r="E1231" s="188" t="s">
        <v>20</v>
      </c>
      <c r="F1231" s="135" t="s">
        <v>20</v>
      </c>
      <c r="G1231" s="135" t="s">
        <v>20</v>
      </c>
      <c r="H1231" s="135" t="s">
        <v>20</v>
      </c>
      <c r="I1231" s="135" t="s">
        <v>20</v>
      </c>
      <c r="J1231" s="136">
        <v>1.4</v>
      </c>
      <c r="K1231" s="136">
        <v>0.9</v>
      </c>
      <c r="L1231" s="136">
        <v>1.9</v>
      </c>
      <c r="M1231" s="137" t="str">
        <f t="shared" si="19"/>
        <v>P</v>
      </c>
      <c r="N1231" s="174" t="s">
        <v>10681</v>
      </c>
      <c r="O1231" s="149" t="s">
        <v>1562</v>
      </c>
      <c r="P1231" s="149" t="s">
        <v>9558</v>
      </c>
      <c r="Q1231" s="150" t="s">
        <v>10519</v>
      </c>
      <c r="R1231" s="189">
        <v>7.462686567164179E-3</v>
      </c>
    </row>
    <row r="1232" spans="1:18" x14ac:dyDescent="0.25">
      <c r="A1232" s="132">
        <v>1023276</v>
      </c>
      <c r="B1232" s="145" t="s">
        <v>2326</v>
      </c>
      <c r="C1232" s="132">
        <v>1</v>
      </c>
      <c r="D1232" s="132" t="s">
        <v>20</v>
      </c>
      <c r="E1232" s="186" t="s">
        <v>20</v>
      </c>
      <c r="F1232" s="132" t="s">
        <v>20</v>
      </c>
      <c r="G1232" s="132" t="s">
        <v>20</v>
      </c>
      <c r="H1232" s="132" t="s">
        <v>20</v>
      </c>
      <c r="I1232" s="132" t="s">
        <v>20</v>
      </c>
      <c r="J1232" s="133">
        <v>1.4</v>
      </c>
      <c r="K1232" s="133">
        <v>0.9</v>
      </c>
      <c r="L1232" s="133">
        <v>1.9</v>
      </c>
      <c r="M1232" s="134" t="str">
        <f t="shared" si="19"/>
        <v>P</v>
      </c>
      <c r="N1232" s="173" t="s">
        <v>10681</v>
      </c>
      <c r="O1232" s="146" t="s">
        <v>1562</v>
      </c>
      <c r="P1232" s="146" t="s">
        <v>9558</v>
      </c>
      <c r="Q1232" s="147" t="s">
        <v>10519</v>
      </c>
      <c r="R1232" s="187">
        <v>7.462686567164179E-3</v>
      </c>
    </row>
    <row r="1233" spans="1:18" x14ac:dyDescent="0.25">
      <c r="A1233" s="135">
        <v>1023277</v>
      </c>
      <c r="B1233" s="148" t="s">
        <v>2327</v>
      </c>
      <c r="C1233" s="135">
        <v>1</v>
      </c>
      <c r="D1233" s="135" t="s">
        <v>20</v>
      </c>
      <c r="E1233" s="188" t="s">
        <v>20</v>
      </c>
      <c r="F1233" s="135" t="s">
        <v>20</v>
      </c>
      <c r="G1233" s="135" t="s">
        <v>20</v>
      </c>
      <c r="H1233" s="135" t="s">
        <v>20</v>
      </c>
      <c r="I1233" s="135" t="s">
        <v>20</v>
      </c>
      <c r="J1233" s="136">
        <v>1.4</v>
      </c>
      <c r="K1233" s="136">
        <v>0.9</v>
      </c>
      <c r="L1233" s="136">
        <v>1.9</v>
      </c>
      <c r="M1233" s="137" t="str">
        <f t="shared" si="19"/>
        <v>P</v>
      </c>
      <c r="N1233" s="174" t="s">
        <v>10681</v>
      </c>
      <c r="O1233" s="149" t="s">
        <v>1562</v>
      </c>
      <c r="P1233" s="149" t="s">
        <v>9558</v>
      </c>
      <c r="Q1233" s="150" t="s">
        <v>10519</v>
      </c>
      <c r="R1233" s="189">
        <v>7.462686567164179E-3</v>
      </c>
    </row>
    <row r="1234" spans="1:18" x14ac:dyDescent="0.25">
      <c r="A1234" s="132">
        <v>1023283</v>
      </c>
      <c r="B1234" s="145" t="s">
        <v>2328</v>
      </c>
      <c r="C1234" s="132">
        <v>1</v>
      </c>
      <c r="D1234" s="132" t="s">
        <v>20</v>
      </c>
      <c r="E1234" s="186" t="s">
        <v>20</v>
      </c>
      <c r="F1234" s="132" t="s">
        <v>20</v>
      </c>
      <c r="G1234" s="132" t="s">
        <v>20</v>
      </c>
      <c r="H1234" s="132" t="s">
        <v>20</v>
      </c>
      <c r="I1234" s="132" t="s">
        <v>20</v>
      </c>
      <c r="J1234" s="133">
        <v>1.4</v>
      </c>
      <c r="K1234" s="133">
        <v>0.9</v>
      </c>
      <c r="L1234" s="133">
        <v>1.9</v>
      </c>
      <c r="M1234" s="134" t="str">
        <f t="shared" si="19"/>
        <v>P</v>
      </c>
      <c r="N1234" s="171" t="s">
        <v>10681</v>
      </c>
      <c r="O1234" s="146" t="s">
        <v>1562</v>
      </c>
      <c r="P1234" s="146" t="s">
        <v>9558</v>
      </c>
      <c r="Q1234" s="147" t="s">
        <v>10106</v>
      </c>
      <c r="R1234" s="187">
        <v>7.462686567164179E-3</v>
      </c>
    </row>
    <row r="1235" spans="1:18" x14ac:dyDescent="0.25">
      <c r="A1235" s="135">
        <v>1023284</v>
      </c>
      <c r="B1235" s="148" t="s">
        <v>2329</v>
      </c>
      <c r="C1235" s="135">
        <v>1</v>
      </c>
      <c r="D1235" s="135" t="s">
        <v>20</v>
      </c>
      <c r="E1235" s="188" t="s">
        <v>20</v>
      </c>
      <c r="F1235" s="135" t="s">
        <v>20</v>
      </c>
      <c r="G1235" s="135" t="s">
        <v>20</v>
      </c>
      <c r="H1235" s="135" t="s">
        <v>20</v>
      </c>
      <c r="I1235" s="135" t="s">
        <v>20</v>
      </c>
      <c r="J1235" s="136">
        <v>1.4</v>
      </c>
      <c r="K1235" s="136">
        <v>0.9</v>
      </c>
      <c r="L1235" s="136">
        <v>1.9</v>
      </c>
      <c r="M1235" s="137" t="str">
        <f t="shared" si="19"/>
        <v>P</v>
      </c>
      <c r="N1235" s="174" t="s">
        <v>10681</v>
      </c>
      <c r="O1235" s="149" t="s">
        <v>1562</v>
      </c>
      <c r="P1235" s="149" t="s">
        <v>9558</v>
      </c>
      <c r="Q1235" s="150" t="s">
        <v>10519</v>
      </c>
      <c r="R1235" s="189">
        <v>7.462686567164179E-3</v>
      </c>
    </row>
    <row r="1236" spans="1:18" x14ac:dyDescent="0.25">
      <c r="A1236" s="132">
        <v>1023285</v>
      </c>
      <c r="B1236" s="145" t="s">
        <v>2330</v>
      </c>
      <c r="C1236" s="132">
        <v>1</v>
      </c>
      <c r="D1236" s="132">
        <v>400</v>
      </c>
      <c r="E1236" s="186">
        <v>100</v>
      </c>
      <c r="F1236" s="132" t="s">
        <v>20</v>
      </c>
      <c r="G1236" s="132">
        <v>400</v>
      </c>
      <c r="H1236" s="132">
        <v>500</v>
      </c>
      <c r="I1236" s="132">
        <v>1</v>
      </c>
      <c r="J1236" s="133">
        <v>3.42</v>
      </c>
      <c r="K1236" s="133">
        <v>1.74</v>
      </c>
      <c r="L1236" s="133">
        <v>0.01</v>
      </c>
      <c r="M1236" s="134" t="str">
        <f t="shared" si="19"/>
        <v>P</v>
      </c>
      <c r="N1236" s="173" t="s">
        <v>10682</v>
      </c>
      <c r="O1236" s="146" t="s">
        <v>1500</v>
      </c>
      <c r="P1236" s="146" t="s">
        <v>9456</v>
      </c>
      <c r="Q1236" s="147" t="s">
        <v>10519</v>
      </c>
      <c r="R1236" s="187">
        <v>1.23</v>
      </c>
    </row>
    <row r="1237" spans="1:18" x14ac:dyDescent="0.25">
      <c r="A1237" s="135">
        <v>1023298</v>
      </c>
      <c r="B1237" s="148" t="s">
        <v>2331</v>
      </c>
      <c r="C1237" s="135">
        <v>4</v>
      </c>
      <c r="D1237" s="135">
        <v>50</v>
      </c>
      <c r="E1237" s="188" t="s">
        <v>20</v>
      </c>
      <c r="F1237" s="135" t="s">
        <v>20</v>
      </c>
      <c r="G1237" s="135" t="s">
        <v>20</v>
      </c>
      <c r="H1237" s="135" t="s">
        <v>20</v>
      </c>
      <c r="I1237" s="135" t="s">
        <v>20</v>
      </c>
      <c r="J1237" s="136">
        <v>4.4000000000000004</v>
      </c>
      <c r="K1237" s="136">
        <v>2.38</v>
      </c>
      <c r="L1237" s="136">
        <v>2.2400000000000002</v>
      </c>
      <c r="M1237" s="137" t="str">
        <f t="shared" si="19"/>
        <v>P</v>
      </c>
      <c r="N1237" s="174" t="s">
        <v>10681</v>
      </c>
      <c r="O1237" s="149" t="s">
        <v>1506</v>
      </c>
      <c r="P1237" s="149" t="s">
        <v>9451</v>
      </c>
      <c r="Q1237" s="150" t="s">
        <v>10519</v>
      </c>
      <c r="R1237" s="189">
        <v>42.72</v>
      </c>
    </row>
    <row r="1238" spans="1:18" x14ac:dyDescent="0.25">
      <c r="A1238" s="132">
        <v>1023299</v>
      </c>
      <c r="B1238" s="145" t="s">
        <v>2332</v>
      </c>
      <c r="C1238" s="132">
        <v>4</v>
      </c>
      <c r="D1238" s="132">
        <v>72</v>
      </c>
      <c r="E1238" s="186" t="s">
        <v>20</v>
      </c>
      <c r="F1238" s="132" t="s">
        <v>20</v>
      </c>
      <c r="G1238" s="132" t="s">
        <v>20</v>
      </c>
      <c r="H1238" s="132" t="s">
        <v>20</v>
      </c>
      <c r="I1238" s="132" t="s">
        <v>20</v>
      </c>
      <c r="J1238" s="133">
        <v>2.73</v>
      </c>
      <c r="K1238" s="133">
        <v>2.27</v>
      </c>
      <c r="L1238" s="133">
        <v>2.68</v>
      </c>
      <c r="M1238" s="134" t="str">
        <f t="shared" si="19"/>
        <v>P</v>
      </c>
      <c r="N1238" s="171" t="s">
        <v>10681</v>
      </c>
      <c r="O1238" s="146" t="s">
        <v>1506</v>
      </c>
      <c r="P1238" s="146" t="s">
        <v>9451</v>
      </c>
      <c r="Q1238" s="147" t="s">
        <v>10106</v>
      </c>
      <c r="R1238" s="187">
        <v>23.84</v>
      </c>
    </row>
    <row r="1239" spans="1:18" x14ac:dyDescent="0.25">
      <c r="A1239" s="135">
        <v>1023302</v>
      </c>
      <c r="B1239" s="148" t="s">
        <v>2333</v>
      </c>
      <c r="C1239" s="135">
        <v>6</v>
      </c>
      <c r="D1239" s="135">
        <v>414</v>
      </c>
      <c r="E1239" s="188" t="s">
        <v>21</v>
      </c>
      <c r="F1239" s="135">
        <v>576</v>
      </c>
      <c r="G1239" s="135">
        <v>20</v>
      </c>
      <c r="H1239" s="135">
        <v>25</v>
      </c>
      <c r="I1239" s="135">
        <v>1</v>
      </c>
      <c r="J1239" s="136">
        <v>1.55</v>
      </c>
      <c r="K1239" s="136">
        <v>1</v>
      </c>
      <c r="L1239" s="136">
        <v>1.83</v>
      </c>
      <c r="M1239" s="137" t="str">
        <f t="shared" si="19"/>
        <v>P</v>
      </c>
      <c r="N1239" s="172" t="s">
        <v>10681</v>
      </c>
      <c r="O1239" s="149" t="s">
        <v>1506</v>
      </c>
      <c r="P1239" s="149" t="s">
        <v>9427</v>
      </c>
      <c r="Q1239" s="150" t="s">
        <v>10519</v>
      </c>
      <c r="R1239" s="189">
        <v>4.1399999999999997</v>
      </c>
    </row>
    <row r="1240" spans="1:18" x14ac:dyDescent="0.25">
      <c r="A1240" s="132">
        <v>1023347</v>
      </c>
      <c r="B1240" s="145" t="s">
        <v>2334</v>
      </c>
      <c r="C1240" s="132">
        <v>3</v>
      </c>
      <c r="D1240" s="132" t="s">
        <v>20</v>
      </c>
      <c r="E1240" s="186" t="s">
        <v>20</v>
      </c>
      <c r="F1240" s="132" t="s">
        <v>20</v>
      </c>
      <c r="G1240" s="132" t="s">
        <v>20</v>
      </c>
      <c r="H1240" s="132" t="s">
        <v>20</v>
      </c>
      <c r="I1240" s="132" t="s">
        <v>20</v>
      </c>
      <c r="J1240" s="133">
        <v>3.3</v>
      </c>
      <c r="K1240" s="133">
        <v>2.5</v>
      </c>
      <c r="L1240" s="133">
        <v>1.1000000000000001</v>
      </c>
      <c r="M1240" s="134" t="str">
        <f t="shared" si="19"/>
        <v>P</v>
      </c>
      <c r="N1240" s="171" t="s">
        <v>10682</v>
      </c>
      <c r="O1240" s="146" t="s">
        <v>1500</v>
      </c>
      <c r="P1240" s="146" t="s">
        <v>9418</v>
      </c>
      <c r="Q1240" s="147" t="s">
        <v>10519</v>
      </c>
      <c r="R1240" s="187">
        <v>2.5499999999999998</v>
      </c>
    </row>
    <row r="1241" spans="1:18" x14ac:dyDescent="0.25">
      <c r="A1241" s="135">
        <v>1023562</v>
      </c>
      <c r="B1241" s="148" t="s">
        <v>9750</v>
      </c>
      <c r="C1241" s="135">
        <v>4</v>
      </c>
      <c r="D1241" s="135" t="s">
        <v>20</v>
      </c>
      <c r="E1241" s="188" t="s">
        <v>20</v>
      </c>
      <c r="F1241" s="135" t="s">
        <v>20</v>
      </c>
      <c r="G1241" s="135" t="s">
        <v>20</v>
      </c>
      <c r="H1241" s="135" t="s">
        <v>20</v>
      </c>
      <c r="I1241" s="135" t="s">
        <v>20</v>
      </c>
      <c r="J1241" s="136">
        <v>3.05</v>
      </c>
      <c r="K1241" s="136">
        <v>3.05</v>
      </c>
      <c r="L1241" s="136">
        <v>2.25</v>
      </c>
      <c r="M1241" s="137" t="str">
        <f t="shared" si="19"/>
        <v>P</v>
      </c>
      <c r="N1241" s="174" t="s">
        <v>10682</v>
      </c>
      <c r="O1241" s="149" t="s">
        <v>1500</v>
      </c>
      <c r="P1241" s="149" t="s">
        <v>9418</v>
      </c>
      <c r="Q1241" s="150" t="s">
        <v>10519</v>
      </c>
      <c r="R1241" s="189">
        <v>9.56</v>
      </c>
    </row>
    <row r="1242" spans="1:18" x14ac:dyDescent="0.25">
      <c r="A1242" s="132">
        <v>1023563</v>
      </c>
      <c r="B1242" s="145" t="s">
        <v>9751</v>
      </c>
      <c r="C1242" s="132">
        <v>1000</v>
      </c>
      <c r="D1242" s="132" t="s">
        <v>20</v>
      </c>
      <c r="E1242" s="186" t="s">
        <v>20</v>
      </c>
      <c r="F1242" s="132" t="s">
        <v>20</v>
      </c>
      <c r="G1242" s="132" t="s">
        <v>20</v>
      </c>
      <c r="H1242" s="132" t="s">
        <v>20</v>
      </c>
      <c r="I1242" s="132" t="s">
        <v>20</v>
      </c>
      <c r="J1242" s="133">
        <v>1.4</v>
      </c>
      <c r="K1242" s="133">
        <v>1.4</v>
      </c>
      <c r="L1242" s="133">
        <v>0.43</v>
      </c>
      <c r="M1242" s="134" t="str">
        <f t="shared" si="19"/>
        <v>P</v>
      </c>
      <c r="N1242" s="173" t="s">
        <v>10682</v>
      </c>
      <c r="O1242" s="146" t="s">
        <v>1506</v>
      </c>
      <c r="P1242" s="146" t="s">
        <v>9526</v>
      </c>
      <c r="Q1242" s="147" t="s">
        <v>10519</v>
      </c>
      <c r="R1242" s="187">
        <v>40</v>
      </c>
    </row>
    <row r="1243" spans="1:18" x14ac:dyDescent="0.25">
      <c r="A1243" s="135">
        <v>1023569</v>
      </c>
      <c r="B1243" s="148" t="s">
        <v>296</v>
      </c>
      <c r="C1243" s="135">
        <v>3</v>
      </c>
      <c r="D1243" s="135">
        <v>2700</v>
      </c>
      <c r="E1243" s="188">
        <v>45</v>
      </c>
      <c r="F1243" s="135" t="s">
        <v>20</v>
      </c>
      <c r="G1243" s="135" t="s">
        <v>20</v>
      </c>
      <c r="H1243" s="135">
        <v>180</v>
      </c>
      <c r="I1243" s="135">
        <v>1</v>
      </c>
      <c r="J1243" s="136">
        <v>0.77</v>
      </c>
      <c r="K1243" s="136">
        <v>0.77</v>
      </c>
      <c r="L1243" s="136">
        <v>0.56999999999999995</v>
      </c>
      <c r="M1243" s="137" t="str">
        <f t="shared" si="19"/>
        <v>P</v>
      </c>
      <c r="N1243" s="174" t="s">
        <v>10681</v>
      </c>
      <c r="O1243" s="149" t="s">
        <v>1693</v>
      </c>
      <c r="P1243" s="149" t="s">
        <v>9504</v>
      </c>
      <c r="Q1243" s="150" t="s">
        <v>10519</v>
      </c>
      <c r="R1243" s="189">
        <v>4.3499999999999996</v>
      </c>
    </row>
    <row r="1244" spans="1:18" x14ac:dyDescent="0.25">
      <c r="A1244" s="132">
        <v>1023582</v>
      </c>
      <c r="B1244" s="145" t="s">
        <v>9752</v>
      </c>
      <c r="C1244" s="132">
        <v>6</v>
      </c>
      <c r="D1244" s="132">
        <v>318</v>
      </c>
      <c r="E1244" s="186" t="s">
        <v>21</v>
      </c>
      <c r="F1244" s="132">
        <v>477</v>
      </c>
      <c r="G1244" s="132" t="s">
        <v>20</v>
      </c>
      <c r="H1244" s="132" t="s">
        <v>20</v>
      </c>
      <c r="I1244" s="132" t="s">
        <v>20</v>
      </c>
      <c r="J1244" s="133">
        <v>1.77</v>
      </c>
      <c r="K1244" s="133">
        <v>1.17</v>
      </c>
      <c r="L1244" s="133">
        <v>1.65</v>
      </c>
      <c r="M1244" s="134" t="str">
        <f t="shared" si="19"/>
        <v>P</v>
      </c>
      <c r="N1244" s="171" t="s">
        <v>10681</v>
      </c>
      <c r="O1244" s="146" t="s">
        <v>1506</v>
      </c>
      <c r="P1244" s="146" t="s">
        <v>9430</v>
      </c>
      <c r="Q1244" s="147" t="s">
        <v>10519</v>
      </c>
      <c r="R1244" s="187">
        <v>4.08</v>
      </c>
    </row>
    <row r="1245" spans="1:18" x14ac:dyDescent="0.25">
      <c r="A1245" s="135">
        <v>1023607</v>
      </c>
      <c r="B1245" s="148" t="s">
        <v>10130</v>
      </c>
      <c r="C1245" s="135">
        <v>6</v>
      </c>
      <c r="D1245" s="135">
        <v>265</v>
      </c>
      <c r="E1245" s="188" t="s">
        <v>20</v>
      </c>
      <c r="F1245" s="135" t="s">
        <v>20</v>
      </c>
      <c r="G1245" s="135" t="s">
        <v>20</v>
      </c>
      <c r="H1245" s="135" t="s">
        <v>20</v>
      </c>
      <c r="I1245" s="135" t="s">
        <v>20</v>
      </c>
      <c r="J1245" s="136">
        <v>1.77</v>
      </c>
      <c r="K1245" s="136">
        <v>1.17</v>
      </c>
      <c r="L1245" s="136">
        <v>1.65</v>
      </c>
      <c r="M1245" s="137" t="str">
        <f t="shared" si="19"/>
        <v>P</v>
      </c>
      <c r="N1245" s="172" t="s">
        <v>10681</v>
      </c>
      <c r="O1245" s="149" t="s">
        <v>1506</v>
      </c>
      <c r="P1245" s="149" t="s">
        <v>9430</v>
      </c>
      <c r="Q1245" s="150" t="s">
        <v>10519</v>
      </c>
      <c r="R1245" s="189">
        <v>3.96</v>
      </c>
    </row>
    <row r="1246" spans="1:18" x14ac:dyDescent="0.25">
      <c r="A1246" s="132">
        <v>1023608</v>
      </c>
      <c r="B1246" s="145" t="s">
        <v>9753</v>
      </c>
      <c r="C1246" s="132">
        <v>1</v>
      </c>
      <c r="D1246" s="132" t="s">
        <v>20</v>
      </c>
      <c r="E1246" s="186" t="s">
        <v>20</v>
      </c>
      <c r="F1246" s="132" t="s">
        <v>20</v>
      </c>
      <c r="G1246" s="132" t="s">
        <v>20</v>
      </c>
      <c r="H1246" s="132" t="s">
        <v>20</v>
      </c>
      <c r="I1246" s="132" t="s">
        <v>20</v>
      </c>
      <c r="J1246" s="133">
        <v>2.02</v>
      </c>
      <c r="K1246" s="133">
        <v>1.24</v>
      </c>
      <c r="L1246" s="133">
        <v>0.02</v>
      </c>
      <c r="M1246" s="134" t="str">
        <f t="shared" si="19"/>
        <v>P</v>
      </c>
      <c r="N1246" s="171" t="s">
        <v>10682</v>
      </c>
      <c r="O1246" s="146" t="s">
        <v>1506</v>
      </c>
      <c r="P1246" s="146" t="s">
        <v>9443</v>
      </c>
      <c r="Q1246" s="147" t="s">
        <v>10519</v>
      </c>
      <c r="R1246" s="187">
        <v>0.22</v>
      </c>
    </row>
    <row r="1247" spans="1:18" x14ac:dyDescent="0.25">
      <c r="A1247" s="135">
        <v>1023611</v>
      </c>
      <c r="B1247" s="148" t="s">
        <v>2335</v>
      </c>
      <c r="C1247" s="135">
        <v>3</v>
      </c>
      <c r="D1247" s="135">
        <v>144</v>
      </c>
      <c r="E1247" s="188">
        <v>12</v>
      </c>
      <c r="F1247" s="135">
        <v>216</v>
      </c>
      <c r="G1247" s="135" t="s">
        <v>21</v>
      </c>
      <c r="H1247" s="135" t="s">
        <v>21</v>
      </c>
      <c r="I1247" s="135" t="s">
        <v>21</v>
      </c>
      <c r="J1247" s="136">
        <v>2.5</v>
      </c>
      <c r="K1247" s="136">
        <v>1.8</v>
      </c>
      <c r="L1247" s="136">
        <v>1.4</v>
      </c>
      <c r="M1247" s="137" t="str">
        <f t="shared" si="19"/>
        <v>P</v>
      </c>
      <c r="N1247" s="172" t="s">
        <v>10682</v>
      </c>
      <c r="O1247" s="149" t="s">
        <v>1500</v>
      </c>
      <c r="P1247" s="149" t="s">
        <v>9455</v>
      </c>
      <c r="Q1247" s="150" t="s">
        <v>10519</v>
      </c>
      <c r="R1247" s="189">
        <v>4.3499999999999996</v>
      </c>
    </row>
    <row r="1248" spans="1:18" x14ac:dyDescent="0.25">
      <c r="A1248" s="132">
        <v>1023612</v>
      </c>
      <c r="B1248" s="145" t="s">
        <v>2336</v>
      </c>
      <c r="C1248" s="132">
        <v>3</v>
      </c>
      <c r="D1248" s="132">
        <v>144</v>
      </c>
      <c r="E1248" s="186">
        <v>12</v>
      </c>
      <c r="F1248" s="132">
        <v>216</v>
      </c>
      <c r="G1248" s="132" t="s">
        <v>21</v>
      </c>
      <c r="H1248" s="132" t="s">
        <v>21</v>
      </c>
      <c r="I1248" s="132" t="s">
        <v>21</v>
      </c>
      <c r="J1248" s="133">
        <v>2.5</v>
      </c>
      <c r="K1248" s="133">
        <v>1.8</v>
      </c>
      <c r="L1248" s="133">
        <v>1.4</v>
      </c>
      <c r="M1248" s="134" t="str">
        <f t="shared" si="19"/>
        <v>P</v>
      </c>
      <c r="N1248" s="171" t="s">
        <v>10682</v>
      </c>
      <c r="O1248" s="146" t="s">
        <v>1500</v>
      </c>
      <c r="P1248" s="146" t="s">
        <v>9455</v>
      </c>
      <c r="Q1248" s="147" t="s">
        <v>10519</v>
      </c>
      <c r="R1248" s="187">
        <v>4.38</v>
      </c>
    </row>
    <row r="1249" spans="1:18" x14ac:dyDescent="0.25">
      <c r="A1249" s="135">
        <v>1023618</v>
      </c>
      <c r="B1249" s="148" t="s">
        <v>9394</v>
      </c>
      <c r="C1249" s="135">
        <v>1</v>
      </c>
      <c r="D1249" s="135">
        <v>750</v>
      </c>
      <c r="E1249" s="188">
        <v>15</v>
      </c>
      <c r="F1249" s="135" t="s">
        <v>20</v>
      </c>
      <c r="G1249" s="135" t="s">
        <v>20</v>
      </c>
      <c r="H1249" s="135" t="s">
        <v>20</v>
      </c>
      <c r="I1249" s="135" t="s">
        <v>20</v>
      </c>
      <c r="J1249" s="136">
        <v>2.99</v>
      </c>
      <c r="K1249" s="136">
        <v>2.12</v>
      </c>
      <c r="L1249" s="136">
        <v>0.14000000000000001</v>
      </c>
      <c r="M1249" s="137" t="str">
        <f t="shared" si="19"/>
        <v>P</v>
      </c>
      <c r="N1249" s="172" t="s">
        <v>10682</v>
      </c>
      <c r="O1249" s="149" t="s">
        <v>1506</v>
      </c>
      <c r="P1249" s="149" t="s">
        <v>10580</v>
      </c>
      <c r="Q1249" s="150" t="s">
        <v>10519</v>
      </c>
      <c r="R1249" s="189">
        <v>1.17</v>
      </c>
    </row>
    <row r="1250" spans="1:18" x14ac:dyDescent="0.25">
      <c r="A1250" s="132">
        <v>1023627</v>
      </c>
      <c r="B1250" s="145" t="s">
        <v>2337</v>
      </c>
      <c r="C1250" s="132">
        <v>1</v>
      </c>
      <c r="D1250" s="132" t="s">
        <v>20</v>
      </c>
      <c r="E1250" s="186">
        <v>72</v>
      </c>
      <c r="F1250" s="132" t="s">
        <v>20</v>
      </c>
      <c r="G1250" s="132" t="s">
        <v>21</v>
      </c>
      <c r="H1250" s="132" t="s">
        <v>21</v>
      </c>
      <c r="I1250" s="132">
        <v>1</v>
      </c>
      <c r="J1250" s="133">
        <v>1.1000000000000001</v>
      </c>
      <c r="K1250" s="133">
        <v>1.1000000000000001</v>
      </c>
      <c r="L1250" s="133">
        <v>0.33</v>
      </c>
      <c r="M1250" s="134" t="str">
        <f t="shared" si="19"/>
        <v>P</v>
      </c>
      <c r="N1250" s="171" t="s">
        <v>10682</v>
      </c>
      <c r="O1250" s="146" t="s">
        <v>1506</v>
      </c>
      <c r="P1250" s="146" t="s">
        <v>9526</v>
      </c>
      <c r="Q1250" s="147" t="s">
        <v>10519</v>
      </c>
      <c r="R1250" s="187">
        <v>1.81</v>
      </c>
    </row>
    <row r="1251" spans="1:18" x14ac:dyDescent="0.25">
      <c r="A1251" s="135">
        <v>1023667</v>
      </c>
      <c r="B1251" s="148" t="s">
        <v>2338</v>
      </c>
      <c r="C1251" s="135">
        <v>1</v>
      </c>
      <c r="D1251" s="135">
        <v>4800</v>
      </c>
      <c r="E1251" s="188">
        <v>200</v>
      </c>
      <c r="F1251" s="135" t="s">
        <v>20</v>
      </c>
      <c r="G1251" s="135" t="s">
        <v>20</v>
      </c>
      <c r="H1251" s="135" t="s">
        <v>20</v>
      </c>
      <c r="I1251" s="135" t="s">
        <v>20</v>
      </c>
      <c r="J1251" s="136">
        <v>1.68</v>
      </c>
      <c r="K1251" s="136">
        <v>1.31</v>
      </c>
      <c r="L1251" s="136">
        <v>0.35</v>
      </c>
      <c r="M1251" s="137" t="str">
        <f t="shared" si="19"/>
        <v>P</v>
      </c>
      <c r="N1251" s="172" t="s">
        <v>10682</v>
      </c>
      <c r="O1251" s="149" t="s">
        <v>1587</v>
      </c>
      <c r="P1251" s="149" t="s">
        <v>9421</v>
      </c>
      <c r="Q1251" s="150" t="s">
        <v>10519</v>
      </c>
      <c r="R1251" s="189">
        <v>0.71</v>
      </c>
    </row>
    <row r="1252" spans="1:18" x14ac:dyDescent="0.25">
      <c r="A1252" s="132">
        <v>1023682</v>
      </c>
      <c r="B1252" s="145" t="s">
        <v>2339</v>
      </c>
      <c r="C1252" s="132">
        <v>100</v>
      </c>
      <c r="D1252" s="132" t="s">
        <v>20</v>
      </c>
      <c r="E1252" s="186" t="s">
        <v>20</v>
      </c>
      <c r="F1252" s="132" t="s">
        <v>20</v>
      </c>
      <c r="G1252" s="132" t="s">
        <v>20</v>
      </c>
      <c r="H1252" s="132" t="s">
        <v>20</v>
      </c>
      <c r="I1252" s="132" t="s">
        <v>20</v>
      </c>
      <c r="J1252" s="133">
        <v>1.7</v>
      </c>
      <c r="K1252" s="133">
        <v>0.75</v>
      </c>
      <c r="L1252" s="133">
        <v>0.56000000000000005</v>
      </c>
      <c r="M1252" s="134" t="str">
        <f t="shared" si="19"/>
        <v>P</v>
      </c>
      <c r="N1252" s="171" t="s">
        <v>10682</v>
      </c>
      <c r="O1252" s="146" t="s">
        <v>1500</v>
      </c>
      <c r="P1252" s="146" t="s">
        <v>9428</v>
      </c>
      <c r="Q1252" s="147" t="s">
        <v>10519</v>
      </c>
      <c r="R1252" s="187">
        <v>12</v>
      </c>
    </row>
    <row r="1253" spans="1:18" x14ac:dyDescent="0.25">
      <c r="A1253" s="135">
        <v>1023687</v>
      </c>
      <c r="B1253" s="148" t="s">
        <v>2340</v>
      </c>
      <c r="C1253" s="135">
        <v>1</v>
      </c>
      <c r="D1253" s="135">
        <v>4800</v>
      </c>
      <c r="E1253" s="188">
        <v>200</v>
      </c>
      <c r="F1253" s="135" t="s">
        <v>20</v>
      </c>
      <c r="G1253" s="135" t="s">
        <v>20</v>
      </c>
      <c r="H1253" s="135" t="s">
        <v>20</v>
      </c>
      <c r="I1253" s="135" t="s">
        <v>20</v>
      </c>
      <c r="J1253" s="136">
        <v>1.75</v>
      </c>
      <c r="K1253" s="136">
        <v>1.33</v>
      </c>
      <c r="L1253" s="136">
        <v>0.33</v>
      </c>
      <c r="M1253" s="137" t="str">
        <f t="shared" si="19"/>
        <v>P</v>
      </c>
      <c r="N1253" s="172" t="s">
        <v>10682</v>
      </c>
      <c r="O1253" s="149" t="s">
        <v>1587</v>
      </c>
      <c r="P1253" s="149" t="s">
        <v>9421</v>
      </c>
      <c r="Q1253" s="150" t="s">
        <v>10519</v>
      </c>
      <c r="R1253" s="189">
        <v>0.73</v>
      </c>
    </row>
    <row r="1254" spans="1:18" x14ac:dyDescent="0.25">
      <c r="A1254" s="132">
        <v>1023691</v>
      </c>
      <c r="B1254" s="145" t="s">
        <v>2341</v>
      </c>
      <c r="C1254" s="132">
        <v>1</v>
      </c>
      <c r="D1254" s="132">
        <v>4800</v>
      </c>
      <c r="E1254" s="186">
        <v>200</v>
      </c>
      <c r="F1254" s="132">
        <v>6400</v>
      </c>
      <c r="G1254" s="132" t="s">
        <v>20</v>
      </c>
      <c r="H1254" s="132">
        <v>800</v>
      </c>
      <c r="I1254" s="132">
        <v>1</v>
      </c>
      <c r="J1254" s="133">
        <v>1.7</v>
      </c>
      <c r="K1254" s="133">
        <v>1.1000000000000001</v>
      </c>
      <c r="L1254" s="133">
        <v>0.1</v>
      </c>
      <c r="M1254" s="134" t="str">
        <f t="shared" si="19"/>
        <v>P</v>
      </c>
      <c r="N1254" s="173" t="s">
        <v>10682</v>
      </c>
      <c r="O1254" s="146" t="s">
        <v>1587</v>
      </c>
      <c r="P1254" s="146" t="s">
        <v>9421</v>
      </c>
      <c r="Q1254" s="147" t="s">
        <v>10519</v>
      </c>
      <c r="R1254" s="187">
        <v>0.72</v>
      </c>
    </row>
    <row r="1255" spans="1:18" x14ac:dyDescent="0.25">
      <c r="A1255" s="135">
        <v>1023708</v>
      </c>
      <c r="B1255" s="148" t="s">
        <v>2342</v>
      </c>
      <c r="C1255" s="135">
        <v>1</v>
      </c>
      <c r="D1255" s="135">
        <v>4800</v>
      </c>
      <c r="E1255" s="188">
        <v>200</v>
      </c>
      <c r="F1255" s="135" t="s">
        <v>20</v>
      </c>
      <c r="G1255" s="135" t="s">
        <v>20</v>
      </c>
      <c r="H1255" s="135" t="s">
        <v>20</v>
      </c>
      <c r="I1255" s="135" t="s">
        <v>20</v>
      </c>
      <c r="J1255" s="136">
        <v>1.7</v>
      </c>
      <c r="K1255" s="136">
        <v>1.1000000000000001</v>
      </c>
      <c r="L1255" s="136">
        <v>0.1</v>
      </c>
      <c r="M1255" s="137" t="str">
        <f t="shared" si="19"/>
        <v>P</v>
      </c>
      <c r="N1255" s="174" t="s">
        <v>10682</v>
      </c>
      <c r="O1255" s="149" t="s">
        <v>1587</v>
      </c>
      <c r="P1255" s="149" t="s">
        <v>9421</v>
      </c>
      <c r="Q1255" s="150" t="s">
        <v>10519</v>
      </c>
      <c r="R1255" s="189">
        <v>0.72</v>
      </c>
    </row>
    <row r="1256" spans="1:18" x14ac:dyDescent="0.25">
      <c r="A1256" s="132">
        <v>1023711</v>
      </c>
      <c r="B1256" s="145" t="s">
        <v>2343</v>
      </c>
      <c r="C1256" s="132">
        <v>1</v>
      </c>
      <c r="D1256" s="132" t="s">
        <v>20</v>
      </c>
      <c r="E1256" s="186" t="s">
        <v>20</v>
      </c>
      <c r="F1256" s="132" t="s">
        <v>20</v>
      </c>
      <c r="G1256" s="132" t="s">
        <v>20</v>
      </c>
      <c r="H1256" s="132" t="s">
        <v>20</v>
      </c>
      <c r="I1256" s="132" t="s">
        <v>20</v>
      </c>
      <c r="J1256" s="133">
        <v>1.4</v>
      </c>
      <c r="K1256" s="133">
        <v>0.9</v>
      </c>
      <c r="L1256" s="133">
        <v>1.9</v>
      </c>
      <c r="M1256" s="134" t="str">
        <f t="shared" si="19"/>
        <v>P</v>
      </c>
      <c r="N1256" s="173" t="s">
        <v>10681</v>
      </c>
      <c r="O1256" s="146" t="s">
        <v>1562</v>
      </c>
      <c r="P1256" s="146" t="s">
        <v>9558</v>
      </c>
      <c r="Q1256" s="147" t="s">
        <v>10519</v>
      </c>
      <c r="R1256" s="187">
        <v>7.462686567164179E-3</v>
      </c>
    </row>
    <row r="1257" spans="1:18" x14ac:dyDescent="0.25">
      <c r="A1257" s="135">
        <v>1023714</v>
      </c>
      <c r="B1257" s="148" t="s">
        <v>2344</v>
      </c>
      <c r="C1257" s="135">
        <v>1</v>
      </c>
      <c r="D1257" s="135" t="s">
        <v>20</v>
      </c>
      <c r="E1257" s="188" t="s">
        <v>20</v>
      </c>
      <c r="F1257" s="135" t="s">
        <v>20</v>
      </c>
      <c r="G1257" s="135" t="s">
        <v>20</v>
      </c>
      <c r="H1257" s="135" t="s">
        <v>20</v>
      </c>
      <c r="I1257" s="135" t="s">
        <v>20</v>
      </c>
      <c r="J1257" s="136">
        <v>1.4</v>
      </c>
      <c r="K1257" s="136">
        <v>0.9</v>
      </c>
      <c r="L1257" s="136">
        <v>1.9</v>
      </c>
      <c r="M1257" s="137" t="str">
        <f t="shared" si="19"/>
        <v>P</v>
      </c>
      <c r="N1257" s="174" t="s">
        <v>10681</v>
      </c>
      <c r="O1257" s="149" t="s">
        <v>1562</v>
      </c>
      <c r="P1257" s="149" t="s">
        <v>9558</v>
      </c>
      <c r="Q1257" s="150" t="s">
        <v>10519</v>
      </c>
      <c r="R1257" s="189">
        <v>7.462686567164179E-3</v>
      </c>
    </row>
    <row r="1258" spans="1:18" x14ac:dyDescent="0.25">
      <c r="A1258" s="132">
        <v>1023716</v>
      </c>
      <c r="B1258" s="145" t="s">
        <v>2345</v>
      </c>
      <c r="C1258" s="132">
        <v>1</v>
      </c>
      <c r="D1258" s="132" t="s">
        <v>20</v>
      </c>
      <c r="E1258" s="186" t="s">
        <v>20</v>
      </c>
      <c r="F1258" s="132" t="s">
        <v>20</v>
      </c>
      <c r="G1258" s="132" t="s">
        <v>20</v>
      </c>
      <c r="H1258" s="132" t="s">
        <v>20</v>
      </c>
      <c r="I1258" s="132" t="s">
        <v>20</v>
      </c>
      <c r="J1258" s="133">
        <v>1.4</v>
      </c>
      <c r="K1258" s="133">
        <v>0.9</v>
      </c>
      <c r="L1258" s="133">
        <v>1.9</v>
      </c>
      <c r="M1258" s="134" t="str">
        <f t="shared" si="19"/>
        <v>P</v>
      </c>
      <c r="N1258" s="173" t="s">
        <v>10681</v>
      </c>
      <c r="O1258" s="146" t="s">
        <v>1562</v>
      </c>
      <c r="P1258" s="146" t="s">
        <v>9558</v>
      </c>
      <c r="Q1258" s="147" t="s">
        <v>10519</v>
      </c>
      <c r="R1258" s="187">
        <v>7.462686567164179E-3</v>
      </c>
    </row>
    <row r="1259" spans="1:18" x14ac:dyDescent="0.25">
      <c r="A1259" s="135">
        <v>1023749</v>
      </c>
      <c r="B1259" s="148" t="s">
        <v>2346</v>
      </c>
      <c r="C1259" s="135">
        <v>6</v>
      </c>
      <c r="D1259" s="135">
        <v>184</v>
      </c>
      <c r="E1259" s="188" t="s">
        <v>21</v>
      </c>
      <c r="F1259" s="135">
        <v>253</v>
      </c>
      <c r="G1259" s="135" t="s">
        <v>20</v>
      </c>
      <c r="H1259" s="135">
        <v>11</v>
      </c>
      <c r="I1259" s="135">
        <v>2</v>
      </c>
      <c r="J1259" s="136">
        <v>2.0499999999999998</v>
      </c>
      <c r="K1259" s="136">
        <v>1.7</v>
      </c>
      <c r="L1259" s="136">
        <v>1.4</v>
      </c>
      <c r="M1259" s="137" t="str">
        <f t="shared" si="19"/>
        <v>P</v>
      </c>
      <c r="N1259" s="174" t="s">
        <v>10681</v>
      </c>
      <c r="O1259" s="149" t="s">
        <v>1506</v>
      </c>
      <c r="P1259" s="149" t="s">
        <v>9451</v>
      </c>
      <c r="Q1259" s="150" t="s">
        <v>10106</v>
      </c>
      <c r="R1259" s="189">
        <v>17.580000000000002</v>
      </c>
    </row>
    <row r="1260" spans="1:18" x14ac:dyDescent="0.25">
      <c r="A1260" s="132">
        <v>1023753</v>
      </c>
      <c r="B1260" s="145" t="s">
        <v>2347</v>
      </c>
      <c r="C1260" s="132">
        <v>6</v>
      </c>
      <c r="D1260" s="132">
        <v>184</v>
      </c>
      <c r="E1260" s="186" t="s">
        <v>21</v>
      </c>
      <c r="F1260" s="132">
        <v>253</v>
      </c>
      <c r="G1260" s="132" t="s">
        <v>20</v>
      </c>
      <c r="H1260" s="132">
        <v>11</v>
      </c>
      <c r="I1260" s="132">
        <v>2</v>
      </c>
      <c r="J1260" s="133">
        <v>2.0499999999999998</v>
      </c>
      <c r="K1260" s="133">
        <v>1.7</v>
      </c>
      <c r="L1260" s="133">
        <v>1.4</v>
      </c>
      <c r="M1260" s="134" t="str">
        <f t="shared" si="19"/>
        <v>P</v>
      </c>
      <c r="N1260" s="173" t="s">
        <v>10681</v>
      </c>
      <c r="O1260" s="146" t="s">
        <v>1506</v>
      </c>
      <c r="P1260" s="146" t="s">
        <v>9451</v>
      </c>
      <c r="Q1260" s="147" t="s">
        <v>10519</v>
      </c>
      <c r="R1260" s="187">
        <v>17.28</v>
      </c>
    </row>
    <row r="1261" spans="1:18" x14ac:dyDescent="0.25">
      <c r="A1261" s="135">
        <v>1023775</v>
      </c>
      <c r="B1261" s="148" t="s">
        <v>2348</v>
      </c>
      <c r="C1261" s="135">
        <v>6</v>
      </c>
      <c r="D1261" s="135">
        <v>184</v>
      </c>
      <c r="E1261" s="188" t="s">
        <v>21</v>
      </c>
      <c r="F1261" s="135">
        <v>253</v>
      </c>
      <c r="G1261" s="135" t="s">
        <v>20</v>
      </c>
      <c r="H1261" s="135">
        <v>11</v>
      </c>
      <c r="I1261" s="135">
        <v>2</v>
      </c>
      <c r="J1261" s="136">
        <v>2.0499999999999998</v>
      </c>
      <c r="K1261" s="136">
        <v>1.7</v>
      </c>
      <c r="L1261" s="136">
        <v>1.4</v>
      </c>
      <c r="M1261" s="137" t="str">
        <f t="shared" si="19"/>
        <v>P</v>
      </c>
      <c r="N1261" s="172" t="s">
        <v>10681</v>
      </c>
      <c r="O1261" s="149" t="s">
        <v>1506</v>
      </c>
      <c r="P1261" s="149" t="s">
        <v>9451</v>
      </c>
      <c r="Q1261" s="150" t="s">
        <v>10519</v>
      </c>
      <c r="R1261" s="189">
        <v>20.64</v>
      </c>
    </row>
    <row r="1262" spans="1:18" x14ac:dyDescent="0.25">
      <c r="A1262" s="132">
        <v>1023793</v>
      </c>
      <c r="B1262" s="145" t="s">
        <v>2349</v>
      </c>
      <c r="C1262" s="132">
        <v>6</v>
      </c>
      <c r="D1262" s="132">
        <v>184</v>
      </c>
      <c r="E1262" s="186" t="s">
        <v>21</v>
      </c>
      <c r="F1262" s="132">
        <v>253</v>
      </c>
      <c r="G1262" s="132" t="s">
        <v>20</v>
      </c>
      <c r="H1262" s="132">
        <v>11</v>
      </c>
      <c r="I1262" s="132">
        <v>2</v>
      </c>
      <c r="J1262" s="133">
        <v>2.0499999999999998</v>
      </c>
      <c r="K1262" s="133">
        <v>1.7</v>
      </c>
      <c r="L1262" s="133">
        <v>1.4</v>
      </c>
      <c r="M1262" s="134" t="str">
        <f t="shared" si="19"/>
        <v>P</v>
      </c>
      <c r="N1262" s="171" t="s">
        <v>10681</v>
      </c>
      <c r="O1262" s="146" t="s">
        <v>1506</v>
      </c>
      <c r="P1262" s="146" t="s">
        <v>9451</v>
      </c>
      <c r="Q1262" s="147" t="s">
        <v>10519</v>
      </c>
      <c r="R1262" s="187">
        <v>18.18</v>
      </c>
    </row>
    <row r="1263" spans="1:18" x14ac:dyDescent="0.25">
      <c r="A1263" s="135">
        <v>1023800</v>
      </c>
      <c r="B1263" s="148" t="s">
        <v>2350</v>
      </c>
      <c r="C1263" s="135">
        <v>3</v>
      </c>
      <c r="D1263" s="135">
        <v>576</v>
      </c>
      <c r="E1263" s="188">
        <v>48</v>
      </c>
      <c r="F1263" s="135">
        <v>576</v>
      </c>
      <c r="G1263" s="135" t="s">
        <v>21</v>
      </c>
      <c r="H1263" s="135" t="s">
        <v>21</v>
      </c>
      <c r="I1263" s="135" t="s">
        <v>21</v>
      </c>
      <c r="J1263" s="136">
        <v>2.9</v>
      </c>
      <c r="K1263" s="136">
        <v>1</v>
      </c>
      <c r="L1263" s="136">
        <v>0.85</v>
      </c>
      <c r="M1263" s="137" t="str">
        <f t="shared" si="19"/>
        <v>P</v>
      </c>
      <c r="N1263" s="172" t="s">
        <v>10682</v>
      </c>
      <c r="O1263" s="149" t="s">
        <v>1500</v>
      </c>
      <c r="P1263" s="149" t="s">
        <v>9418</v>
      </c>
      <c r="Q1263" s="150" t="s">
        <v>10519</v>
      </c>
      <c r="R1263" s="189">
        <v>2.25</v>
      </c>
    </row>
    <row r="1264" spans="1:18" x14ac:dyDescent="0.25">
      <c r="A1264" s="132">
        <v>1023810</v>
      </c>
      <c r="B1264" s="145" t="s">
        <v>2351</v>
      </c>
      <c r="C1264" s="132">
        <v>50</v>
      </c>
      <c r="D1264" s="132" t="s">
        <v>20</v>
      </c>
      <c r="E1264" s="186">
        <v>9</v>
      </c>
      <c r="F1264" s="132">
        <v>3780</v>
      </c>
      <c r="G1264" s="132">
        <v>108</v>
      </c>
      <c r="H1264" s="132" t="s">
        <v>20</v>
      </c>
      <c r="I1264" s="132">
        <v>1</v>
      </c>
      <c r="J1264" s="133">
        <v>0.86</v>
      </c>
      <c r="K1264" s="133">
        <v>0.54</v>
      </c>
      <c r="L1264" s="133">
        <v>0.38</v>
      </c>
      <c r="M1264" s="134" t="str">
        <f t="shared" si="19"/>
        <v>P</v>
      </c>
      <c r="N1264" s="171" t="s">
        <v>10682</v>
      </c>
      <c r="O1264" s="146" t="s">
        <v>1506</v>
      </c>
      <c r="P1264" s="146" t="s">
        <v>9458</v>
      </c>
      <c r="Q1264" s="147" t="s">
        <v>10519</v>
      </c>
      <c r="R1264" s="187">
        <v>10</v>
      </c>
    </row>
    <row r="1265" spans="1:18" x14ac:dyDescent="0.25">
      <c r="A1265" s="135">
        <v>1023815</v>
      </c>
      <c r="B1265" s="148" t="s">
        <v>2352</v>
      </c>
      <c r="C1265" s="135">
        <v>50</v>
      </c>
      <c r="D1265" s="135" t="s">
        <v>20</v>
      </c>
      <c r="E1265" s="188">
        <v>66</v>
      </c>
      <c r="F1265" s="135" t="s">
        <v>20</v>
      </c>
      <c r="G1265" s="135">
        <v>330</v>
      </c>
      <c r="H1265" s="135">
        <v>396</v>
      </c>
      <c r="I1265" s="135">
        <v>1</v>
      </c>
      <c r="J1265" s="136">
        <v>1.48</v>
      </c>
      <c r="K1265" s="136">
        <v>1.05</v>
      </c>
      <c r="L1265" s="136">
        <v>1E-3</v>
      </c>
      <c r="M1265" s="137" t="str">
        <f t="shared" si="19"/>
        <v>P</v>
      </c>
      <c r="N1265" s="172" t="s">
        <v>10682</v>
      </c>
      <c r="O1265" s="149" t="s">
        <v>1506</v>
      </c>
      <c r="P1265" s="149" t="s">
        <v>9458</v>
      </c>
      <c r="Q1265" s="150" t="s">
        <v>10519</v>
      </c>
      <c r="R1265" s="189">
        <v>2.5</v>
      </c>
    </row>
    <row r="1266" spans="1:18" x14ac:dyDescent="0.25">
      <c r="A1266" s="132">
        <v>1023819</v>
      </c>
      <c r="B1266" s="145" t="s">
        <v>2353</v>
      </c>
      <c r="C1266" s="132">
        <v>50</v>
      </c>
      <c r="D1266" s="132" t="s">
        <v>20</v>
      </c>
      <c r="E1266" s="186">
        <v>9</v>
      </c>
      <c r="F1266" s="132">
        <v>3780</v>
      </c>
      <c r="G1266" s="132">
        <v>108</v>
      </c>
      <c r="H1266" s="132" t="s">
        <v>20</v>
      </c>
      <c r="I1266" s="132">
        <v>1</v>
      </c>
      <c r="J1266" s="133">
        <v>0.86</v>
      </c>
      <c r="K1266" s="133">
        <v>0.54</v>
      </c>
      <c r="L1266" s="133">
        <v>0.39</v>
      </c>
      <c r="M1266" s="134" t="str">
        <f t="shared" si="19"/>
        <v>P</v>
      </c>
      <c r="N1266" s="171" t="s">
        <v>10682</v>
      </c>
      <c r="O1266" s="146" t="s">
        <v>1506</v>
      </c>
      <c r="P1266" s="146" t="s">
        <v>9458</v>
      </c>
      <c r="Q1266" s="147" t="s">
        <v>10519</v>
      </c>
      <c r="R1266" s="187">
        <v>12</v>
      </c>
    </row>
    <row r="1267" spans="1:18" x14ac:dyDescent="0.25">
      <c r="A1267" s="135">
        <v>1023846</v>
      </c>
      <c r="B1267" s="148" t="s">
        <v>2354</v>
      </c>
      <c r="C1267" s="135">
        <v>50</v>
      </c>
      <c r="D1267" s="135">
        <v>1484</v>
      </c>
      <c r="E1267" s="188">
        <v>33</v>
      </c>
      <c r="F1267" s="135" t="s">
        <v>20</v>
      </c>
      <c r="G1267" s="135" t="s">
        <v>20</v>
      </c>
      <c r="H1267" s="135">
        <v>198</v>
      </c>
      <c r="I1267" s="135">
        <v>1</v>
      </c>
      <c r="J1267" s="136">
        <v>2.14</v>
      </c>
      <c r="K1267" s="136">
        <v>1.5</v>
      </c>
      <c r="L1267" s="136">
        <v>0.1</v>
      </c>
      <c r="M1267" s="137" t="str">
        <f t="shared" si="19"/>
        <v>P</v>
      </c>
      <c r="N1267" s="172" t="s">
        <v>10682</v>
      </c>
      <c r="O1267" s="149" t="s">
        <v>1506</v>
      </c>
      <c r="P1267" s="149" t="s">
        <v>9458</v>
      </c>
      <c r="Q1267" s="150" t="s">
        <v>10519</v>
      </c>
      <c r="R1267" s="189">
        <v>0.5</v>
      </c>
    </row>
    <row r="1268" spans="1:18" x14ac:dyDescent="0.25">
      <c r="A1268" s="132">
        <v>1023848</v>
      </c>
      <c r="B1268" s="145" t="s">
        <v>2355</v>
      </c>
      <c r="C1268" s="132">
        <v>50</v>
      </c>
      <c r="D1268" s="132" t="s">
        <v>20</v>
      </c>
      <c r="E1268" s="186">
        <v>9</v>
      </c>
      <c r="F1268" s="132">
        <v>3780</v>
      </c>
      <c r="G1268" s="132">
        <v>108</v>
      </c>
      <c r="H1268" s="132" t="s">
        <v>20</v>
      </c>
      <c r="I1268" s="132">
        <v>1</v>
      </c>
      <c r="J1268" s="133">
        <v>0.85</v>
      </c>
      <c r="K1268" s="133">
        <v>0.55000000000000004</v>
      </c>
      <c r="L1268" s="133">
        <v>0.4</v>
      </c>
      <c r="M1268" s="134" t="str">
        <f t="shared" si="19"/>
        <v>P</v>
      </c>
      <c r="N1268" s="171" t="s">
        <v>10682</v>
      </c>
      <c r="O1268" s="146" t="s">
        <v>1506</v>
      </c>
      <c r="P1268" s="146" t="s">
        <v>9458</v>
      </c>
      <c r="Q1268" s="147" t="s">
        <v>10519</v>
      </c>
      <c r="R1268" s="187">
        <v>11.5</v>
      </c>
    </row>
    <row r="1269" spans="1:18" x14ac:dyDescent="0.25">
      <c r="A1269" s="135">
        <v>1023850</v>
      </c>
      <c r="B1269" s="148" t="s">
        <v>2356</v>
      </c>
      <c r="C1269" s="135">
        <v>50</v>
      </c>
      <c r="D1269" s="135">
        <v>1484</v>
      </c>
      <c r="E1269" s="188">
        <v>33</v>
      </c>
      <c r="F1269" s="135" t="s">
        <v>20</v>
      </c>
      <c r="G1269" s="135" t="s">
        <v>20</v>
      </c>
      <c r="H1269" s="135">
        <v>198</v>
      </c>
      <c r="I1269" s="135">
        <v>1</v>
      </c>
      <c r="J1269" s="136">
        <v>2.08</v>
      </c>
      <c r="K1269" s="136">
        <v>1.44</v>
      </c>
      <c r="L1269" s="136">
        <v>0.08</v>
      </c>
      <c r="M1269" s="137" t="str">
        <f t="shared" si="19"/>
        <v>P</v>
      </c>
      <c r="N1269" s="172" t="s">
        <v>10682</v>
      </c>
      <c r="O1269" s="149" t="s">
        <v>1506</v>
      </c>
      <c r="P1269" s="149" t="s">
        <v>9458</v>
      </c>
      <c r="Q1269" s="150" t="s">
        <v>10519</v>
      </c>
      <c r="R1269" s="189">
        <v>0.5</v>
      </c>
    </row>
    <row r="1270" spans="1:18" x14ac:dyDescent="0.25">
      <c r="A1270" s="132">
        <v>1023851</v>
      </c>
      <c r="B1270" s="145" t="s">
        <v>2357</v>
      </c>
      <c r="C1270" s="132">
        <v>50</v>
      </c>
      <c r="D1270" s="132" t="s">
        <v>20</v>
      </c>
      <c r="E1270" s="186">
        <v>9</v>
      </c>
      <c r="F1270" s="132">
        <v>3780</v>
      </c>
      <c r="G1270" s="132">
        <v>108</v>
      </c>
      <c r="H1270" s="132" t="s">
        <v>20</v>
      </c>
      <c r="I1270" s="132">
        <v>1</v>
      </c>
      <c r="J1270" s="133">
        <v>0.9</v>
      </c>
      <c r="K1270" s="133">
        <v>0.56999999999999995</v>
      </c>
      <c r="L1270" s="133">
        <v>0.41</v>
      </c>
      <c r="M1270" s="134" t="str">
        <f t="shared" si="19"/>
        <v>P</v>
      </c>
      <c r="N1270" s="171" t="s">
        <v>10682</v>
      </c>
      <c r="O1270" s="146" t="s">
        <v>1506</v>
      </c>
      <c r="P1270" s="146" t="s">
        <v>9458</v>
      </c>
      <c r="Q1270" s="147" t="s">
        <v>10519</v>
      </c>
      <c r="R1270" s="187">
        <v>13.5</v>
      </c>
    </row>
    <row r="1271" spans="1:18" x14ac:dyDescent="0.25">
      <c r="A1271" s="135">
        <v>1023859</v>
      </c>
      <c r="B1271" s="148" t="s">
        <v>2358</v>
      </c>
      <c r="C1271" s="135">
        <v>50</v>
      </c>
      <c r="D1271" s="135">
        <v>1484</v>
      </c>
      <c r="E1271" s="188">
        <v>33</v>
      </c>
      <c r="F1271" s="135" t="s">
        <v>20</v>
      </c>
      <c r="G1271" s="135" t="s">
        <v>20</v>
      </c>
      <c r="H1271" s="135">
        <v>198</v>
      </c>
      <c r="I1271" s="135">
        <v>1</v>
      </c>
      <c r="J1271" s="136">
        <v>2.12</v>
      </c>
      <c r="K1271" s="136">
        <v>1.49</v>
      </c>
      <c r="L1271" s="136">
        <v>0.16</v>
      </c>
      <c r="M1271" s="137" t="str">
        <f t="shared" si="19"/>
        <v>P</v>
      </c>
      <c r="N1271" s="172" t="s">
        <v>10682</v>
      </c>
      <c r="O1271" s="149" t="s">
        <v>1506</v>
      </c>
      <c r="P1271" s="149" t="s">
        <v>9458</v>
      </c>
      <c r="Q1271" s="150" t="s">
        <v>10519</v>
      </c>
      <c r="R1271" s="189">
        <v>0.5</v>
      </c>
    </row>
    <row r="1272" spans="1:18" x14ac:dyDescent="0.25">
      <c r="A1272" s="132">
        <v>1023861</v>
      </c>
      <c r="B1272" s="145" t="s">
        <v>2359</v>
      </c>
      <c r="C1272" s="132">
        <v>50</v>
      </c>
      <c r="D1272" s="132" t="s">
        <v>20</v>
      </c>
      <c r="E1272" s="186">
        <v>9</v>
      </c>
      <c r="F1272" s="132">
        <v>3780</v>
      </c>
      <c r="G1272" s="132">
        <v>108</v>
      </c>
      <c r="H1272" s="132" t="s">
        <v>20</v>
      </c>
      <c r="I1272" s="132">
        <v>1</v>
      </c>
      <c r="J1272" s="133">
        <v>0.86</v>
      </c>
      <c r="K1272" s="133">
        <v>0.55000000000000004</v>
      </c>
      <c r="L1272" s="133">
        <v>0.38</v>
      </c>
      <c r="M1272" s="134" t="str">
        <f t="shared" si="19"/>
        <v>P</v>
      </c>
      <c r="N1272" s="171" t="s">
        <v>10682</v>
      </c>
      <c r="O1272" s="146" t="s">
        <v>1506</v>
      </c>
      <c r="P1272" s="146" t="s">
        <v>9458</v>
      </c>
      <c r="Q1272" s="147" t="s">
        <v>10519</v>
      </c>
      <c r="R1272" s="187">
        <v>12</v>
      </c>
    </row>
    <row r="1273" spans="1:18" x14ac:dyDescent="0.25">
      <c r="A1273" s="135">
        <v>1023866</v>
      </c>
      <c r="B1273" s="148" t="s">
        <v>2360</v>
      </c>
      <c r="C1273" s="135">
        <v>50</v>
      </c>
      <c r="D1273" s="135">
        <v>1484</v>
      </c>
      <c r="E1273" s="188">
        <v>33</v>
      </c>
      <c r="F1273" s="135" t="s">
        <v>20</v>
      </c>
      <c r="G1273" s="135">
        <v>80</v>
      </c>
      <c r="H1273" s="135">
        <v>198</v>
      </c>
      <c r="I1273" s="135">
        <v>2</v>
      </c>
      <c r="J1273" s="136">
        <v>2.11</v>
      </c>
      <c r="K1273" s="136">
        <v>1.49</v>
      </c>
      <c r="L1273" s="136">
        <v>0.15</v>
      </c>
      <c r="M1273" s="137" t="str">
        <f t="shared" si="19"/>
        <v>P</v>
      </c>
      <c r="N1273" s="172" t="s">
        <v>10682</v>
      </c>
      <c r="O1273" s="149" t="s">
        <v>1506</v>
      </c>
      <c r="P1273" s="149" t="s">
        <v>9458</v>
      </c>
      <c r="Q1273" s="150" t="s">
        <v>10519</v>
      </c>
      <c r="R1273" s="189">
        <v>0.5</v>
      </c>
    </row>
    <row r="1274" spans="1:18" x14ac:dyDescent="0.25">
      <c r="A1274" s="132">
        <v>1023867</v>
      </c>
      <c r="B1274" s="145" t="s">
        <v>2361</v>
      </c>
      <c r="C1274" s="132">
        <v>50</v>
      </c>
      <c r="D1274" s="132" t="s">
        <v>20</v>
      </c>
      <c r="E1274" s="186">
        <v>9</v>
      </c>
      <c r="F1274" s="132" t="s">
        <v>20</v>
      </c>
      <c r="G1274" s="132">
        <v>108</v>
      </c>
      <c r="H1274" s="132">
        <v>180</v>
      </c>
      <c r="I1274" s="132">
        <v>1</v>
      </c>
      <c r="J1274" s="133">
        <v>0.86</v>
      </c>
      <c r="K1274" s="133">
        <v>0.54</v>
      </c>
      <c r="L1274" s="133">
        <v>0.4</v>
      </c>
      <c r="M1274" s="134" t="str">
        <f t="shared" si="19"/>
        <v>P</v>
      </c>
      <c r="N1274" s="171" t="s">
        <v>10682</v>
      </c>
      <c r="O1274" s="146" t="s">
        <v>1506</v>
      </c>
      <c r="P1274" s="146" t="s">
        <v>9458</v>
      </c>
      <c r="Q1274" s="147" t="s">
        <v>10519</v>
      </c>
      <c r="R1274" s="187">
        <v>9.5</v>
      </c>
    </row>
    <row r="1275" spans="1:18" x14ac:dyDescent="0.25">
      <c r="A1275" s="135">
        <v>1023869</v>
      </c>
      <c r="B1275" s="148" t="s">
        <v>2362</v>
      </c>
      <c r="C1275" s="135">
        <v>50</v>
      </c>
      <c r="D1275" s="135" t="s">
        <v>20</v>
      </c>
      <c r="E1275" s="188">
        <v>9</v>
      </c>
      <c r="F1275" s="135">
        <v>3780</v>
      </c>
      <c r="G1275" s="135">
        <v>108</v>
      </c>
      <c r="H1275" s="135" t="s">
        <v>20</v>
      </c>
      <c r="I1275" s="135">
        <v>1</v>
      </c>
      <c r="J1275" s="136">
        <v>0.86</v>
      </c>
      <c r="K1275" s="136">
        <v>0.54</v>
      </c>
      <c r="L1275" s="136">
        <v>0.4</v>
      </c>
      <c r="M1275" s="137" t="str">
        <f t="shared" si="19"/>
        <v>P</v>
      </c>
      <c r="N1275" s="172" t="s">
        <v>10682</v>
      </c>
      <c r="O1275" s="149" t="s">
        <v>1506</v>
      </c>
      <c r="P1275" s="149" t="s">
        <v>9458</v>
      </c>
      <c r="Q1275" s="150" t="s">
        <v>10519</v>
      </c>
      <c r="R1275" s="189">
        <v>1</v>
      </c>
    </row>
    <row r="1276" spans="1:18" x14ac:dyDescent="0.25">
      <c r="A1276" s="132">
        <v>1023870</v>
      </c>
      <c r="B1276" s="145" t="s">
        <v>2363</v>
      </c>
      <c r="C1276" s="132">
        <v>50</v>
      </c>
      <c r="D1276" s="132">
        <v>1484</v>
      </c>
      <c r="E1276" s="186">
        <v>34</v>
      </c>
      <c r="F1276" s="132" t="s">
        <v>20</v>
      </c>
      <c r="G1276" s="132">
        <v>238</v>
      </c>
      <c r="H1276" s="132">
        <v>238</v>
      </c>
      <c r="I1276" s="132">
        <v>1</v>
      </c>
      <c r="J1276" s="133">
        <v>2.12</v>
      </c>
      <c r="K1276" s="133">
        <v>1.49</v>
      </c>
      <c r="L1276" s="133">
        <v>7.0000000000000007E-2</v>
      </c>
      <c r="M1276" s="134" t="str">
        <f t="shared" si="19"/>
        <v>P</v>
      </c>
      <c r="N1276" s="171" t="s">
        <v>10682</v>
      </c>
      <c r="O1276" s="146" t="s">
        <v>1506</v>
      </c>
      <c r="P1276" s="146" t="s">
        <v>9458</v>
      </c>
      <c r="Q1276" s="147" t="s">
        <v>10519</v>
      </c>
      <c r="R1276" s="187">
        <v>1.5</v>
      </c>
    </row>
    <row r="1277" spans="1:18" x14ac:dyDescent="0.25">
      <c r="A1277" s="135">
        <v>1023872</v>
      </c>
      <c r="B1277" s="148" t="s">
        <v>9754</v>
      </c>
      <c r="C1277" s="135">
        <v>1</v>
      </c>
      <c r="D1277" s="135" t="s">
        <v>20</v>
      </c>
      <c r="E1277" s="188" t="s">
        <v>20</v>
      </c>
      <c r="F1277" s="135" t="s">
        <v>20</v>
      </c>
      <c r="G1277" s="135" t="s">
        <v>20</v>
      </c>
      <c r="H1277" s="135" t="s">
        <v>20</v>
      </c>
      <c r="I1277" s="135" t="s">
        <v>20</v>
      </c>
      <c r="J1277" s="136">
        <v>3.081</v>
      </c>
      <c r="K1277" s="136">
        <v>1.83</v>
      </c>
      <c r="L1277" s="136">
        <v>0.02</v>
      </c>
      <c r="M1277" s="137" t="str">
        <f t="shared" si="19"/>
        <v>P</v>
      </c>
      <c r="N1277" s="172" t="s">
        <v>10682</v>
      </c>
      <c r="O1277" s="149" t="s">
        <v>1506</v>
      </c>
      <c r="P1277" s="149" t="s">
        <v>9443</v>
      </c>
      <c r="Q1277" s="150" t="s">
        <v>10519</v>
      </c>
      <c r="R1277" s="189">
        <v>0.21</v>
      </c>
    </row>
    <row r="1278" spans="1:18" x14ac:dyDescent="0.25">
      <c r="A1278" s="132">
        <v>1023898</v>
      </c>
      <c r="B1278" s="145" t="s">
        <v>9755</v>
      </c>
      <c r="C1278" s="132">
        <v>1</v>
      </c>
      <c r="D1278" s="132" t="s">
        <v>20</v>
      </c>
      <c r="E1278" s="186" t="s">
        <v>20</v>
      </c>
      <c r="F1278" s="132" t="s">
        <v>20</v>
      </c>
      <c r="G1278" s="132" t="s">
        <v>20</v>
      </c>
      <c r="H1278" s="132" t="s">
        <v>20</v>
      </c>
      <c r="I1278" s="132" t="s">
        <v>20</v>
      </c>
      <c r="J1278" s="133">
        <v>4.13</v>
      </c>
      <c r="K1278" s="133">
        <v>1.25</v>
      </c>
      <c r="L1278" s="133">
        <v>0.02</v>
      </c>
      <c r="M1278" s="134" t="str">
        <f t="shared" si="19"/>
        <v>P</v>
      </c>
      <c r="N1278" s="173" t="s">
        <v>10682</v>
      </c>
      <c r="O1278" s="146" t="s">
        <v>1506</v>
      </c>
      <c r="P1278" s="146" t="s">
        <v>9443</v>
      </c>
      <c r="Q1278" s="147" t="s">
        <v>10519</v>
      </c>
      <c r="R1278" s="187">
        <v>0.1</v>
      </c>
    </row>
    <row r="1279" spans="1:18" x14ac:dyDescent="0.25">
      <c r="A1279" s="135">
        <v>1023911</v>
      </c>
      <c r="B1279" s="148" t="s">
        <v>9756</v>
      </c>
      <c r="C1279" s="135">
        <v>1000</v>
      </c>
      <c r="D1279" s="135" t="s">
        <v>20</v>
      </c>
      <c r="E1279" s="188" t="s">
        <v>20</v>
      </c>
      <c r="F1279" s="135" t="s">
        <v>20</v>
      </c>
      <c r="G1279" s="135" t="s">
        <v>20</v>
      </c>
      <c r="H1279" s="135" t="s">
        <v>20</v>
      </c>
      <c r="I1279" s="135" t="s">
        <v>20</v>
      </c>
      <c r="J1279" s="136">
        <v>1.4</v>
      </c>
      <c r="K1279" s="136">
        <v>1.4</v>
      </c>
      <c r="L1279" s="136">
        <v>0.43</v>
      </c>
      <c r="M1279" s="137" t="str">
        <f t="shared" si="19"/>
        <v>P</v>
      </c>
      <c r="N1279" s="174" t="s">
        <v>10682</v>
      </c>
      <c r="O1279" s="149" t="s">
        <v>1506</v>
      </c>
      <c r="P1279" s="149" t="s">
        <v>9526</v>
      </c>
      <c r="Q1279" s="150" t="s">
        <v>10519</v>
      </c>
      <c r="R1279" s="189">
        <v>40</v>
      </c>
    </row>
    <row r="1280" spans="1:18" x14ac:dyDescent="0.25">
      <c r="A1280" s="132">
        <v>1023914</v>
      </c>
      <c r="B1280" s="145" t="s">
        <v>2364</v>
      </c>
      <c r="C1280" s="132">
        <v>3</v>
      </c>
      <c r="D1280" s="132">
        <v>7776</v>
      </c>
      <c r="E1280" s="186">
        <v>144</v>
      </c>
      <c r="F1280" s="132">
        <v>10368</v>
      </c>
      <c r="G1280" s="132">
        <v>576</v>
      </c>
      <c r="H1280" s="132">
        <v>720</v>
      </c>
      <c r="I1280" s="132">
        <v>1</v>
      </c>
      <c r="J1280" s="133">
        <v>1.25</v>
      </c>
      <c r="K1280" s="133">
        <v>0.43</v>
      </c>
      <c r="L1280" s="133">
        <v>0.12</v>
      </c>
      <c r="M1280" s="134" t="str">
        <f t="shared" si="19"/>
        <v>P</v>
      </c>
      <c r="N1280" s="173" t="s">
        <v>10681</v>
      </c>
      <c r="O1280" s="146" t="s">
        <v>1607</v>
      </c>
      <c r="P1280" s="146" t="s">
        <v>9485</v>
      </c>
      <c r="Q1280" s="147" t="s">
        <v>10519</v>
      </c>
      <c r="R1280" s="187">
        <v>2.13</v>
      </c>
    </row>
    <row r="1281" spans="1:18" x14ac:dyDescent="0.25">
      <c r="A1281" s="135">
        <v>1023916</v>
      </c>
      <c r="B1281" s="148" t="s">
        <v>2365</v>
      </c>
      <c r="C1281" s="135">
        <v>3</v>
      </c>
      <c r="D1281" s="135">
        <v>7776</v>
      </c>
      <c r="E1281" s="188">
        <v>144</v>
      </c>
      <c r="F1281" s="135">
        <v>10368</v>
      </c>
      <c r="G1281" s="135">
        <v>576</v>
      </c>
      <c r="H1281" s="135">
        <v>720</v>
      </c>
      <c r="I1281" s="135">
        <v>1</v>
      </c>
      <c r="J1281" s="136">
        <v>1.26</v>
      </c>
      <c r="K1281" s="136">
        <v>0.42</v>
      </c>
      <c r="L1281" s="136">
        <v>0.15</v>
      </c>
      <c r="M1281" s="137" t="str">
        <f t="shared" si="19"/>
        <v>P</v>
      </c>
      <c r="N1281" s="174" t="s">
        <v>10681</v>
      </c>
      <c r="O1281" s="149" t="s">
        <v>1607</v>
      </c>
      <c r="P1281" s="149" t="s">
        <v>9485</v>
      </c>
      <c r="Q1281" s="150" t="s">
        <v>10519</v>
      </c>
      <c r="R1281" s="189">
        <v>2.0999999999999996</v>
      </c>
    </row>
    <row r="1282" spans="1:18" x14ac:dyDescent="0.25">
      <c r="A1282" s="132">
        <v>1023926</v>
      </c>
      <c r="B1282" s="145" t="s">
        <v>2366</v>
      </c>
      <c r="C1282" s="132">
        <v>3</v>
      </c>
      <c r="D1282" s="132">
        <v>7776</v>
      </c>
      <c r="E1282" s="186">
        <v>144</v>
      </c>
      <c r="F1282" s="132">
        <v>10368</v>
      </c>
      <c r="G1282" s="132">
        <v>576</v>
      </c>
      <c r="H1282" s="132">
        <v>720</v>
      </c>
      <c r="I1282" s="132">
        <v>1</v>
      </c>
      <c r="J1282" s="133">
        <v>1.26</v>
      </c>
      <c r="K1282" s="133">
        <v>0.43</v>
      </c>
      <c r="L1282" s="133">
        <v>0.15</v>
      </c>
      <c r="M1282" s="134" t="str">
        <f t="shared" ref="M1282:M1345" si="20">HYPERLINK(CONCATENATE("T:\Distribution Centre\RDC Department Shared\Cubiscan photos","\",A1282,"-pac.jpg"),"P")</f>
        <v>P</v>
      </c>
      <c r="N1282" s="171" t="s">
        <v>10681</v>
      </c>
      <c r="O1282" s="146" t="s">
        <v>1607</v>
      </c>
      <c r="P1282" s="146" t="s">
        <v>9485</v>
      </c>
      <c r="Q1282" s="147" t="s">
        <v>10519</v>
      </c>
      <c r="R1282" s="187">
        <v>2.0699999999999998</v>
      </c>
    </row>
    <row r="1283" spans="1:18" x14ac:dyDescent="0.25">
      <c r="A1283" s="135">
        <v>1023934</v>
      </c>
      <c r="B1283" s="148" t="s">
        <v>2367</v>
      </c>
      <c r="C1283" s="135">
        <v>3</v>
      </c>
      <c r="D1283" s="135">
        <v>7776</v>
      </c>
      <c r="E1283" s="188">
        <v>144</v>
      </c>
      <c r="F1283" s="135">
        <v>10368</v>
      </c>
      <c r="G1283" s="135">
        <v>576</v>
      </c>
      <c r="H1283" s="135">
        <v>720</v>
      </c>
      <c r="I1283" s="135">
        <v>1</v>
      </c>
      <c r="J1283" s="136">
        <v>1.26</v>
      </c>
      <c r="K1283" s="136">
        <v>0.42</v>
      </c>
      <c r="L1283" s="136">
        <v>0.15</v>
      </c>
      <c r="M1283" s="137" t="str">
        <f t="shared" si="20"/>
        <v>P</v>
      </c>
      <c r="N1283" s="172" t="s">
        <v>10681</v>
      </c>
      <c r="O1283" s="149" t="s">
        <v>1607</v>
      </c>
      <c r="P1283" s="149" t="s">
        <v>9485</v>
      </c>
      <c r="Q1283" s="150" t="s">
        <v>10519</v>
      </c>
      <c r="R1283" s="189">
        <v>2.0999999999999996</v>
      </c>
    </row>
    <row r="1284" spans="1:18" x14ac:dyDescent="0.25">
      <c r="A1284" s="132">
        <v>1023947</v>
      </c>
      <c r="B1284" s="145" t="s">
        <v>9757</v>
      </c>
      <c r="C1284" s="132">
        <v>1</v>
      </c>
      <c r="D1284" s="132" t="s">
        <v>20</v>
      </c>
      <c r="E1284" s="186" t="s">
        <v>20</v>
      </c>
      <c r="F1284" s="132" t="s">
        <v>20</v>
      </c>
      <c r="G1284" s="132" t="s">
        <v>20</v>
      </c>
      <c r="H1284" s="132" t="s">
        <v>20</v>
      </c>
      <c r="I1284" s="132" t="s">
        <v>20</v>
      </c>
      <c r="J1284" s="133">
        <v>3.081</v>
      </c>
      <c r="K1284" s="133">
        <v>1.83</v>
      </c>
      <c r="L1284" s="133">
        <v>0.02</v>
      </c>
      <c r="M1284" s="134" t="str">
        <f t="shared" si="20"/>
        <v>P</v>
      </c>
      <c r="N1284" s="173" t="s">
        <v>10682</v>
      </c>
      <c r="O1284" s="146" t="s">
        <v>1506</v>
      </c>
      <c r="P1284" s="146" t="s">
        <v>9443</v>
      </c>
      <c r="Q1284" s="147" t="s">
        <v>10519</v>
      </c>
      <c r="R1284" s="187">
        <v>0.21</v>
      </c>
    </row>
    <row r="1285" spans="1:18" x14ac:dyDescent="0.25">
      <c r="A1285" s="135">
        <v>1023949</v>
      </c>
      <c r="B1285" s="148" t="s">
        <v>9758</v>
      </c>
      <c r="C1285" s="135">
        <v>1</v>
      </c>
      <c r="D1285" s="135" t="s">
        <v>20</v>
      </c>
      <c r="E1285" s="188" t="s">
        <v>20</v>
      </c>
      <c r="F1285" s="135" t="s">
        <v>20</v>
      </c>
      <c r="G1285" s="135" t="s">
        <v>20</v>
      </c>
      <c r="H1285" s="135" t="s">
        <v>20</v>
      </c>
      <c r="I1285" s="135" t="s">
        <v>20</v>
      </c>
      <c r="J1285" s="136">
        <v>4.84</v>
      </c>
      <c r="K1285" s="136">
        <v>1.25</v>
      </c>
      <c r="L1285" s="136">
        <v>0.02</v>
      </c>
      <c r="M1285" s="137" t="str">
        <f t="shared" si="20"/>
        <v>P</v>
      </c>
      <c r="N1285" s="174" t="s">
        <v>10682</v>
      </c>
      <c r="O1285" s="149" t="s">
        <v>1506</v>
      </c>
      <c r="P1285" s="149" t="s">
        <v>9443</v>
      </c>
      <c r="Q1285" s="150" t="s">
        <v>10519</v>
      </c>
      <c r="R1285" s="189">
        <v>0.1</v>
      </c>
    </row>
    <row r="1286" spans="1:18" x14ac:dyDescent="0.25">
      <c r="A1286" s="132">
        <v>1023953</v>
      </c>
      <c r="B1286" s="145" t="s">
        <v>2368</v>
      </c>
      <c r="C1286" s="132">
        <v>3</v>
      </c>
      <c r="D1286" s="132">
        <v>10800</v>
      </c>
      <c r="E1286" s="186">
        <v>180</v>
      </c>
      <c r="F1286" s="132">
        <v>12600</v>
      </c>
      <c r="G1286" s="132">
        <v>720</v>
      </c>
      <c r="H1286" s="132">
        <v>900</v>
      </c>
      <c r="I1286" s="132">
        <v>1</v>
      </c>
      <c r="J1286" s="133">
        <v>0.81</v>
      </c>
      <c r="K1286" s="133">
        <v>0.62</v>
      </c>
      <c r="L1286" s="133">
        <v>0.26</v>
      </c>
      <c r="M1286" s="134" t="str">
        <f t="shared" si="20"/>
        <v>P</v>
      </c>
      <c r="N1286" s="173" t="s">
        <v>10681</v>
      </c>
      <c r="O1286" s="146" t="s">
        <v>1607</v>
      </c>
      <c r="P1286" s="146" t="s">
        <v>9559</v>
      </c>
      <c r="Q1286" s="147" t="s">
        <v>10519</v>
      </c>
      <c r="R1286" s="187">
        <v>2.67</v>
      </c>
    </row>
    <row r="1287" spans="1:18" x14ac:dyDescent="0.25">
      <c r="A1287" s="135">
        <v>1023954</v>
      </c>
      <c r="B1287" s="148" t="s">
        <v>2369</v>
      </c>
      <c r="C1287" s="135">
        <v>3</v>
      </c>
      <c r="D1287" s="135">
        <v>10800</v>
      </c>
      <c r="E1287" s="188">
        <v>180</v>
      </c>
      <c r="F1287" s="135">
        <v>12600</v>
      </c>
      <c r="G1287" s="135">
        <v>720</v>
      </c>
      <c r="H1287" s="135">
        <v>900</v>
      </c>
      <c r="I1287" s="135">
        <v>1</v>
      </c>
      <c r="J1287" s="136">
        <v>0.81</v>
      </c>
      <c r="K1287" s="136">
        <v>0.61</v>
      </c>
      <c r="L1287" s="136">
        <v>0.25</v>
      </c>
      <c r="M1287" s="137" t="str">
        <f t="shared" si="20"/>
        <v>P</v>
      </c>
      <c r="N1287" s="172" t="s">
        <v>10681</v>
      </c>
      <c r="O1287" s="149" t="s">
        <v>1607</v>
      </c>
      <c r="P1287" s="149" t="s">
        <v>9559</v>
      </c>
      <c r="Q1287" s="150" t="s">
        <v>10519</v>
      </c>
      <c r="R1287" s="189">
        <v>2.67</v>
      </c>
    </row>
    <row r="1288" spans="1:18" x14ac:dyDescent="0.25">
      <c r="A1288" s="132">
        <v>1023955</v>
      </c>
      <c r="B1288" s="145" t="s">
        <v>2370</v>
      </c>
      <c r="C1288" s="132">
        <v>3</v>
      </c>
      <c r="D1288" s="132">
        <v>10800</v>
      </c>
      <c r="E1288" s="186">
        <v>180</v>
      </c>
      <c r="F1288" s="132">
        <v>12600</v>
      </c>
      <c r="G1288" s="132">
        <v>720</v>
      </c>
      <c r="H1288" s="132">
        <v>900</v>
      </c>
      <c r="I1288" s="132">
        <v>1</v>
      </c>
      <c r="J1288" s="133">
        <v>0.79</v>
      </c>
      <c r="K1288" s="133">
        <v>0.62</v>
      </c>
      <c r="L1288" s="133">
        <v>0.27</v>
      </c>
      <c r="M1288" s="134" t="str">
        <f t="shared" si="20"/>
        <v>P</v>
      </c>
      <c r="N1288" s="173" t="s">
        <v>10681</v>
      </c>
      <c r="O1288" s="146" t="s">
        <v>1607</v>
      </c>
      <c r="P1288" s="146" t="s">
        <v>9559</v>
      </c>
      <c r="Q1288" s="147" t="s">
        <v>10519</v>
      </c>
      <c r="R1288" s="187">
        <v>2.67</v>
      </c>
    </row>
    <row r="1289" spans="1:18" x14ac:dyDescent="0.25">
      <c r="A1289" s="135">
        <v>1023961</v>
      </c>
      <c r="B1289" s="148" t="s">
        <v>2371</v>
      </c>
      <c r="C1289" s="135">
        <v>10</v>
      </c>
      <c r="D1289" s="135" t="s">
        <v>20</v>
      </c>
      <c r="E1289" s="188" t="s">
        <v>20</v>
      </c>
      <c r="F1289" s="135" t="s">
        <v>20</v>
      </c>
      <c r="G1289" s="135" t="s">
        <v>20</v>
      </c>
      <c r="H1289" s="135" t="s">
        <v>20</v>
      </c>
      <c r="I1289" s="135" t="s">
        <v>20</v>
      </c>
      <c r="J1289" s="136">
        <v>3.3</v>
      </c>
      <c r="K1289" s="136">
        <v>1.6</v>
      </c>
      <c r="L1289" s="136">
        <v>0.9</v>
      </c>
      <c r="M1289" s="137" t="str">
        <f t="shared" si="20"/>
        <v>P</v>
      </c>
      <c r="N1289" s="172" t="s">
        <v>10682</v>
      </c>
      <c r="O1289" s="149" t="s">
        <v>1611</v>
      </c>
      <c r="P1289" s="149" t="s">
        <v>9438</v>
      </c>
      <c r="Q1289" s="150" t="s">
        <v>10519</v>
      </c>
      <c r="R1289" s="189">
        <v>18.880597014925375</v>
      </c>
    </row>
    <row r="1290" spans="1:18" x14ac:dyDescent="0.25">
      <c r="A1290" s="132">
        <v>1023962</v>
      </c>
      <c r="B1290" s="145" t="s">
        <v>2372</v>
      </c>
      <c r="C1290" s="132">
        <v>4</v>
      </c>
      <c r="D1290" s="132" t="s">
        <v>20</v>
      </c>
      <c r="E1290" s="186" t="s">
        <v>20</v>
      </c>
      <c r="F1290" s="132" t="s">
        <v>20</v>
      </c>
      <c r="G1290" s="132" t="s">
        <v>20</v>
      </c>
      <c r="H1290" s="132" t="s">
        <v>20</v>
      </c>
      <c r="I1290" s="132" t="s">
        <v>20</v>
      </c>
      <c r="J1290" s="133">
        <v>3.72</v>
      </c>
      <c r="K1290" s="133">
        <v>1.62</v>
      </c>
      <c r="L1290" s="133">
        <v>2</v>
      </c>
      <c r="M1290" s="134" t="str">
        <f t="shared" si="20"/>
        <v>P</v>
      </c>
      <c r="N1290" s="173" t="s">
        <v>10681</v>
      </c>
      <c r="O1290" s="146" t="s">
        <v>1562</v>
      </c>
      <c r="P1290" s="146" t="s">
        <v>9558</v>
      </c>
      <c r="Q1290" s="147" t="s">
        <v>10106</v>
      </c>
      <c r="R1290" s="187">
        <v>8.2388059701492526</v>
      </c>
    </row>
    <row r="1291" spans="1:18" x14ac:dyDescent="0.25">
      <c r="A1291" s="135">
        <v>1023963</v>
      </c>
      <c r="B1291" s="148" t="s">
        <v>9759</v>
      </c>
      <c r="C1291" s="135">
        <v>1000</v>
      </c>
      <c r="D1291" s="135" t="s">
        <v>20</v>
      </c>
      <c r="E1291" s="188" t="s">
        <v>20</v>
      </c>
      <c r="F1291" s="135" t="s">
        <v>20</v>
      </c>
      <c r="G1291" s="135" t="s">
        <v>20</v>
      </c>
      <c r="H1291" s="135" t="s">
        <v>20</v>
      </c>
      <c r="I1291" s="135" t="s">
        <v>20</v>
      </c>
      <c r="J1291" s="136">
        <v>1.4</v>
      </c>
      <c r="K1291" s="136">
        <v>1.4</v>
      </c>
      <c r="L1291" s="136">
        <v>0.43</v>
      </c>
      <c r="M1291" s="137" t="str">
        <f t="shared" si="20"/>
        <v>P</v>
      </c>
      <c r="N1291" s="174" t="s">
        <v>10682</v>
      </c>
      <c r="O1291" s="149" t="s">
        <v>1506</v>
      </c>
      <c r="P1291" s="149" t="s">
        <v>9526</v>
      </c>
      <c r="Q1291" s="150" t="s">
        <v>10519</v>
      </c>
      <c r="R1291" s="189">
        <v>40</v>
      </c>
    </row>
    <row r="1292" spans="1:18" x14ac:dyDescent="0.25">
      <c r="A1292" s="132">
        <v>1023964</v>
      </c>
      <c r="B1292" s="145" t="s">
        <v>2373</v>
      </c>
      <c r="C1292" s="132">
        <v>4</v>
      </c>
      <c r="D1292" s="132" t="s">
        <v>20</v>
      </c>
      <c r="E1292" s="186" t="s">
        <v>20</v>
      </c>
      <c r="F1292" s="132" t="s">
        <v>20</v>
      </c>
      <c r="G1292" s="132" t="s">
        <v>20</v>
      </c>
      <c r="H1292" s="132" t="s">
        <v>20</v>
      </c>
      <c r="I1292" s="132" t="s">
        <v>20</v>
      </c>
      <c r="J1292" s="133">
        <v>3.72</v>
      </c>
      <c r="K1292" s="133">
        <v>1.62</v>
      </c>
      <c r="L1292" s="133">
        <v>2</v>
      </c>
      <c r="M1292" s="134" t="str">
        <f t="shared" si="20"/>
        <v>P</v>
      </c>
      <c r="N1292" s="173" t="s">
        <v>10681</v>
      </c>
      <c r="O1292" s="146" t="s">
        <v>1562</v>
      </c>
      <c r="P1292" s="146" t="s">
        <v>9558</v>
      </c>
      <c r="Q1292" s="147" t="s">
        <v>10519</v>
      </c>
      <c r="R1292" s="187">
        <v>8.2388059701492526</v>
      </c>
    </row>
    <row r="1293" spans="1:18" x14ac:dyDescent="0.25">
      <c r="A1293" s="135">
        <v>1023965</v>
      </c>
      <c r="B1293" s="148" t="s">
        <v>2374</v>
      </c>
      <c r="C1293" s="135">
        <v>4</v>
      </c>
      <c r="D1293" s="135" t="s">
        <v>20</v>
      </c>
      <c r="E1293" s="188" t="s">
        <v>20</v>
      </c>
      <c r="F1293" s="135" t="s">
        <v>20</v>
      </c>
      <c r="G1293" s="135" t="s">
        <v>20</v>
      </c>
      <c r="H1293" s="135" t="s">
        <v>20</v>
      </c>
      <c r="I1293" s="135" t="s">
        <v>20</v>
      </c>
      <c r="J1293" s="136">
        <v>3.72</v>
      </c>
      <c r="K1293" s="136">
        <v>1.62</v>
      </c>
      <c r="L1293" s="136">
        <v>2</v>
      </c>
      <c r="M1293" s="137" t="str">
        <f t="shared" si="20"/>
        <v>P</v>
      </c>
      <c r="N1293" s="174" t="s">
        <v>10681</v>
      </c>
      <c r="O1293" s="149" t="s">
        <v>1562</v>
      </c>
      <c r="P1293" s="149" t="s">
        <v>9558</v>
      </c>
      <c r="Q1293" s="150" t="s">
        <v>10519</v>
      </c>
      <c r="R1293" s="189">
        <v>8.2388059701492526</v>
      </c>
    </row>
    <row r="1294" spans="1:18" x14ac:dyDescent="0.25">
      <c r="A1294" s="132">
        <v>1023966</v>
      </c>
      <c r="B1294" s="145" t="s">
        <v>2375</v>
      </c>
      <c r="C1294" s="132">
        <v>4</v>
      </c>
      <c r="D1294" s="132" t="s">
        <v>20</v>
      </c>
      <c r="E1294" s="186" t="s">
        <v>20</v>
      </c>
      <c r="F1294" s="132" t="s">
        <v>20</v>
      </c>
      <c r="G1294" s="132" t="s">
        <v>20</v>
      </c>
      <c r="H1294" s="132" t="s">
        <v>20</v>
      </c>
      <c r="I1294" s="132" t="s">
        <v>20</v>
      </c>
      <c r="J1294" s="133">
        <v>3.72</v>
      </c>
      <c r="K1294" s="133">
        <v>1.62</v>
      </c>
      <c r="L1294" s="133">
        <v>2</v>
      </c>
      <c r="M1294" s="134" t="str">
        <f t="shared" si="20"/>
        <v>P</v>
      </c>
      <c r="N1294" s="171" t="s">
        <v>10681</v>
      </c>
      <c r="O1294" s="146" t="s">
        <v>1562</v>
      </c>
      <c r="P1294" s="146" t="s">
        <v>9558</v>
      </c>
      <c r="Q1294" s="147" t="s">
        <v>10519</v>
      </c>
      <c r="R1294" s="187">
        <v>8.2388059701492526</v>
      </c>
    </row>
    <row r="1295" spans="1:18" x14ac:dyDescent="0.25">
      <c r="A1295" s="135">
        <v>1023967</v>
      </c>
      <c r="B1295" s="148" t="s">
        <v>2376</v>
      </c>
      <c r="C1295" s="135">
        <v>4</v>
      </c>
      <c r="D1295" s="135" t="s">
        <v>20</v>
      </c>
      <c r="E1295" s="188" t="s">
        <v>20</v>
      </c>
      <c r="F1295" s="135" t="s">
        <v>20</v>
      </c>
      <c r="G1295" s="135" t="s">
        <v>20</v>
      </c>
      <c r="H1295" s="135" t="s">
        <v>20</v>
      </c>
      <c r="I1295" s="135" t="s">
        <v>20</v>
      </c>
      <c r="J1295" s="136">
        <v>3.72</v>
      </c>
      <c r="K1295" s="136">
        <v>1.62</v>
      </c>
      <c r="L1295" s="136">
        <v>2</v>
      </c>
      <c r="M1295" s="137" t="str">
        <f t="shared" si="20"/>
        <v>P</v>
      </c>
      <c r="N1295" s="172" t="s">
        <v>10681</v>
      </c>
      <c r="O1295" s="149" t="s">
        <v>1562</v>
      </c>
      <c r="P1295" s="149" t="s">
        <v>9558</v>
      </c>
      <c r="Q1295" s="150" t="s">
        <v>10519</v>
      </c>
      <c r="R1295" s="189">
        <v>8.2388059701492526</v>
      </c>
    </row>
    <row r="1296" spans="1:18" x14ac:dyDescent="0.25">
      <c r="A1296" s="132">
        <v>1023971</v>
      </c>
      <c r="B1296" s="145" t="s">
        <v>9760</v>
      </c>
      <c r="C1296" s="132">
        <v>1</v>
      </c>
      <c r="D1296" s="132" t="s">
        <v>20</v>
      </c>
      <c r="E1296" s="186" t="s">
        <v>20</v>
      </c>
      <c r="F1296" s="132" t="s">
        <v>20</v>
      </c>
      <c r="G1296" s="132" t="s">
        <v>20</v>
      </c>
      <c r="H1296" s="132" t="s">
        <v>20</v>
      </c>
      <c r="I1296" s="132" t="s">
        <v>20</v>
      </c>
      <c r="J1296" s="133">
        <v>3.081</v>
      </c>
      <c r="K1296" s="133">
        <v>1.83</v>
      </c>
      <c r="L1296" s="133">
        <v>0.02</v>
      </c>
      <c r="M1296" s="134" t="str">
        <f t="shared" si="20"/>
        <v>P</v>
      </c>
      <c r="N1296" s="171" t="s">
        <v>10682</v>
      </c>
      <c r="O1296" s="146" t="s">
        <v>1506</v>
      </c>
      <c r="P1296" s="146" t="s">
        <v>9443</v>
      </c>
      <c r="Q1296" s="147" t="s">
        <v>10519</v>
      </c>
      <c r="R1296" s="187">
        <v>0.21</v>
      </c>
    </row>
    <row r="1297" spans="1:18" x14ac:dyDescent="0.25">
      <c r="A1297" s="135">
        <v>1023984</v>
      </c>
      <c r="B1297" s="148" t="s">
        <v>9761</v>
      </c>
      <c r="C1297" s="135">
        <v>1</v>
      </c>
      <c r="D1297" s="135" t="s">
        <v>20</v>
      </c>
      <c r="E1297" s="188" t="s">
        <v>20</v>
      </c>
      <c r="F1297" s="135" t="s">
        <v>20</v>
      </c>
      <c r="G1297" s="135" t="s">
        <v>20</v>
      </c>
      <c r="H1297" s="135" t="s">
        <v>20</v>
      </c>
      <c r="I1297" s="135" t="s">
        <v>20</v>
      </c>
      <c r="J1297" s="136">
        <v>4.13</v>
      </c>
      <c r="K1297" s="136">
        <v>1.25</v>
      </c>
      <c r="L1297" s="136">
        <v>0.02</v>
      </c>
      <c r="M1297" s="137" t="str">
        <f t="shared" si="20"/>
        <v>P</v>
      </c>
      <c r="N1297" s="172" t="s">
        <v>10682</v>
      </c>
      <c r="O1297" s="149" t="s">
        <v>1506</v>
      </c>
      <c r="P1297" s="149" t="s">
        <v>9443</v>
      </c>
      <c r="Q1297" s="150" t="s">
        <v>10519</v>
      </c>
      <c r="R1297" s="189">
        <v>0.1</v>
      </c>
    </row>
    <row r="1298" spans="1:18" x14ac:dyDescent="0.25">
      <c r="A1298" s="132">
        <v>1024109</v>
      </c>
      <c r="B1298" s="145" t="s">
        <v>2377</v>
      </c>
      <c r="C1298" s="132">
        <v>6</v>
      </c>
      <c r="D1298" s="132">
        <v>52</v>
      </c>
      <c r="E1298" s="186" t="s">
        <v>20</v>
      </c>
      <c r="F1298" s="132" t="s">
        <v>20</v>
      </c>
      <c r="G1298" s="132" t="s">
        <v>20</v>
      </c>
      <c r="H1298" s="132" t="s">
        <v>20</v>
      </c>
      <c r="I1298" s="132" t="s">
        <v>20</v>
      </c>
      <c r="J1298" s="133">
        <v>3.45</v>
      </c>
      <c r="K1298" s="133">
        <v>2.65</v>
      </c>
      <c r="L1298" s="133">
        <v>2.4500000000000002</v>
      </c>
      <c r="M1298" s="134" t="str">
        <f t="shared" si="20"/>
        <v>P</v>
      </c>
      <c r="N1298" s="171" t="s">
        <v>10682</v>
      </c>
      <c r="O1298" s="146" t="s">
        <v>1500</v>
      </c>
      <c r="P1298" s="146" t="s">
        <v>9456</v>
      </c>
      <c r="Q1298" s="147" t="s">
        <v>10519</v>
      </c>
      <c r="R1298" s="187">
        <v>9.9599999999999991</v>
      </c>
    </row>
    <row r="1299" spans="1:18" x14ac:dyDescent="0.25">
      <c r="A1299" s="135">
        <v>1024135</v>
      </c>
      <c r="B1299" s="148" t="s">
        <v>2378</v>
      </c>
      <c r="C1299" s="135">
        <v>3</v>
      </c>
      <c r="D1299" s="135">
        <v>6670</v>
      </c>
      <c r="E1299" s="188">
        <v>432</v>
      </c>
      <c r="F1299" s="135">
        <v>8000</v>
      </c>
      <c r="G1299" s="135">
        <v>384</v>
      </c>
      <c r="H1299" s="135" t="s">
        <v>21</v>
      </c>
      <c r="I1299" s="135">
        <v>2</v>
      </c>
      <c r="J1299" s="136">
        <v>1.8</v>
      </c>
      <c r="K1299" s="136">
        <v>0.55000000000000004</v>
      </c>
      <c r="L1299" s="136">
        <v>0.12</v>
      </c>
      <c r="M1299" s="137" t="str">
        <f t="shared" si="20"/>
        <v>P</v>
      </c>
      <c r="N1299" s="172" t="s">
        <v>10682</v>
      </c>
      <c r="O1299" s="149" t="s">
        <v>1500</v>
      </c>
      <c r="P1299" s="149" t="s">
        <v>9418</v>
      </c>
      <c r="Q1299" s="150" t="s">
        <v>10519</v>
      </c>
      <c r="R1299" s="189">
        <v>0.66</v>
      </c>
    </row>
    <row r="1300" spans="1:18" x14ac:dyDescent="0.25">
      <c r="A1300" s="132">
        <v>1024162</v>
      </c>
      <c r="B1300" s="145" t="s">
        <v>2379</v>
      </c>
      <c r="C1300" s="132">
        <v>4</v>
      </c>
      <c r="D1300" s="132">
        <v>50</v>
      </c>
      <c r="E1300" s="186" t="s">
        <v>20</v>
      </c>
      <c r="F1300" s="132" t="s">
        <v>20</v>
      </c>
      <c r="G1300" s="132" t="s">
        <v>20</v>
      </c>
      <c r="H1300" s="132" t="s">
        <v>20</v>
      </c>
      <c r="I1300" s="132" t="s">
        <v>20</v>
      </c>
      <c r="J1300" s="133">
        <v>4.46</v>
      </c>
      <c r="K1300" s="133">
        <v>2.34</v>
      </c>
      <c r="L1300" s="133">
        <v>2.2799999999999998</v>
      </c>
      <c r="M1300" s="134" t="str">
        <f t="shared" si="20"/>
        <v>P</v>
      </c>
      <c r="N1300" s="171" t="s">
        <v>10682</v>
      </c>
      <c r="O1300" s="146" t="s">
        <v>1500</v>
      </c>
      <c r="P1300" s="146" t="s">
        <v>9428</v>
      </c>
      <c r="Q1300" s="147" t="s">
        <v>10519</v>
      </c>
      <c r="R1300" s="187">
        <v>17.2</v>
      </c>
    </row>
    <row r="1301" spans="1:18" x14ac:dyDescent="0.25">
      <c r="A1301" s="135">
        <v>1024163</v>
      </c>
      <c r="B1301" s="148" t="s">
        <v>9762</v>
      </c>
      <c r="C1301" s="135">
        <v>1000</v>
      </c>
      <c r="D1301" s="135" t="s">
        <v>20</v>
      </c>
      <c r="E1301" s="188" t="s">
        <v>20</v>
      </c>
      <c r="F1301" s="135" t="s">
        <v>20</v>
      </c>
      <c r="G1301" s="135" t="s">
        <v>20</v>
      </c>
      <c r="H1301" s="135" t="s">
        <v>20</v>
      </c>
      <c r="I1301" s="135" t="s">
        <v>20</v>
      </c>
      <c r="J1301" s="136">
        <v>1.4</v>
      </c>
      <c r="K1301" s="136">
        <v>1.4</v>
      </c>
      <c r="L1301" s="136">
        <v>0.43</v>
      </c>
      <c r="M1301" s="137" t="str">
        <f t="shared" si="20"/>
        <v>P</v>
      </c>
      <c r="N1301" s="174" t="s">
        <v>10682</v>
      </c>
      <c r="O1301" s="149" t="s">
        <v>1506</v>
      </c>
      <c r="P1301" s="149" t="s">
        <v>9526</v>
      </c>
      <c r="Q1301" s="150" t="s">
        <v>10519</v>
      </c>
      <c r="R1301" s="189">
        <v>40</v>
      </c>
    </row>
    <row r="1302" spans="1:18" x14ac:dyDescent="0.25">
      <c r="A1302" s="132">
        <v>1024166</v>
      </c>
      <c r="B1302" s="145" t="s">
        <v>2380</v>
      </c>
      <c r="C1302" s="132">
        <v>6</v>
      </c>
      <c r="D1302" s="132">
        <v>480</v>
      </c>
      <c r="E1302" s="186">
        <v>120</v>
      </c>
      <c r="F1302" s="132">
        <v>720</v>
      </c>
      <c r="G1302" s="132" t="s">
        <v>21</v>
      </c>
      <c r="H1302" s="132" t="s">
        <v>21</v>
      </c>
      <c r="I1302" s="132" t="s">
        <v>21</v>
      </c>
      <c r="J1302" s="133">
        <v>1.32</v>
      </c>
      <c r="K1302" s="133">
        <v>1.3</v>
      </c>
      <c r="L1302" s="133">
        <v>1</v>
      </c>
      <c r="M1302" s="134" t="str">
        <f t="shared" si="20"/>
        <v>P</v>
      </c>
      <c r="N1302" s="171" t="s">
        <v>10682</v>
      </c>
      <c r="O1302" s="146" t="s">
        <v>1581</v>
      </c>
      <c r="P1302" s="146" t="s">
        <v>9459</v>
      </c>
      <c r="Q1302" s="147" t="s">
        <v>10519</v>
      </c>
      <c r="R1302" s="187">
        <v>2.2800000000000002</v>
      </c>
    </row>
    <row r="1303" spans="1:18" x14ac:dyDescent="0.25">
      <c r="A1303" s="135">
        <v>1024175</v>
      </c>
      <c r="B1303" s="148" t="s">
        <v>2381</v>
      </c>
      <c r="C1303" s="135">
        <v>3</v>
      </c>
      <c r="D1303" s="135">
        <v>8052</v>
      </c>
      <c r="E1303" s="188">
        <v>240</v>
      </c>
      <c r="F1303" s="135" t="s">
        <v>20</v>
      </c>
      <c r="G1303" s="135">
        <v>960</v>
      </c>
      <c r="H1303" s="135">
        <v>960</v>
      </c>
      <c r="I1303" s="135">
        <v>1</v>
      </c>
      <c r="J1303" s="136">
        <v>0.83</v>
      </c>
      <c r="K1303" s="136">
        <v>0.55000000000000004</v>
      </c>
      <c r="L1303" s="136">
        <v>0.28999999999999998</v>
      </c>
      <c r="M1303" s="137" t="str">
        <f t="shared" si="20"/>
        <v>P</v>
      </c>
      <c r="N1303" s="172" t="s">
        <v>10681</v>
      </c>
      <c r="O1303" s="149" t="s">
        <v>1562</v>
      </c>
      <c r="P1303" s="149" t="s">
        <v>9416</v>
      </c>
      <c r="Q1303" s="150" t="s">
        <v>10519</v>
      </c>
      <c r="R1303" s="189">
        <v>3.75</v>
      </c>
    </row>
    <row r="1304" spans="1:18" x14ac:dyDescent="0.25">
      <c r="A1304" s="132">
        <v>1024176</v>
      </c>
      <c r="B1304" s="145" t="s">
        <v>9763</v>
      </c>
      <c r="C1304" s="132">
        <v>1</v>
      </c>
      <c r="D1304" s="132" t="s">
        <v>20</v>
      </c>
      <c r="E1304" s="186" t="s">
        <v>20</v>
      </c>
      <c r="F1304" s="132" t="s">
        <v>20</v>
      </c>
      <c r="G1304" s="132" t="s">
        <v>20</v>
      </c>
      <c r="H1304" s="132" t="s">
        <v>20</v>
      </c>
      <c r="I1304" s="132" t="s">
        <v>20</v>
      </c>
      <c r="J1304" s="133">
        <v>2.65</v>
      </c>
      <c r="K1304" s="133">
        <v>1.6</v>
      </c>
      <c r="L1304" s="133">
        <v>0.02</v>
      </c>
      <c r="M1304" s="134" t="str">
        <f t="shared" si="20"/>
        <v>P</v>
      </c>
      <c r="N1304" s="171" t="s">
        <v>10682</v>
      </c>
      <c r="O1304" s="146" t="s">
        <v>1506</v>
      </c>
      <c r="P1304" s="146" t="s">
        <v>9443</v>
      </c>
      <c r="Q1304" s="147" t="s">
        <v>10519</v>
      </c>
      <c r="R1304" s="187">
        <v>0.26</v>
      </c>
    </row>
    <row r="1305" spans="1:18" x14ac:dyDescent="0.25">
      <c r="A1305" s="135">
        <v>1024181</v>
      </c>
      <c r="B1305" s="148" t="s">
        <v>9764</v>
      </c>
      <c r="C1305" s="135">
        <v>1</v>
      </c>
      <c r="D1305" s="135" t="s">
        <v>20</v>
      </c>
      <c r="E1305" s="188" t="s">
        <v>20</v>
      </c>
      <c r="F1305" s="135" t="s">
        <v>20</v>
      </c>
      <c r="G1305" s="135" t="s">
        <v>20</v>
      </c>
      <c r="H1305" s="135" t="s">
        <v>20</v>
      </c>
      <c r="I1305" s="135" t="s">
        <v>20</v>
      </c>
      <c r="J1305" s="136">
        <v>1.75</v>
      </c>
      <c r="K1305" s="136">
        <v>1.4430000000000001</v>
      </c>
      <c r="L1305" s="136">
        <v>0.02</v>
      </c>
      <c r="M1305" s="137" t="str">
        <f t="shared" si="20"/>
        <v>P</v>
      </c>
      <c r="N1305" s="172" t="s">
        <v>10682</v>
      </c>
      <c r="O1305" s="149" t="s">
        <v>1506</v>
      </c>
      <c r="P1305" s="149" t="s">
        <v>9443</v>
      </c>
      <c r="Q1305" s="150" t="s">
        <v>10519</v>
      </c>
      <c r="R1305" s="189">
        <v>0.21</v>
      </c>
    </row>
    <row r="1306" spans="1:18" x14ac:dyDescent="0.25">
      <c r="A1306" s="132">
        <v>1024224</v>
      </c>
      <c r="B1306" s="145" t="s">
        <v>9765</v>
      </c>
      <c r="C1306" s="132">
        <v>1000</v>
      </c>
      <c r="D1306" s="132" t="s">
        <v>20</v>
      </c>
      <c r="E1306" s="186" t="s">
        <v>20</v>
      </c>
      <c r="F1306" s="132" t="s">
        <v>20</v>
      </c>
      <c r="G1306" s="132" t="s">
        <v>20</v>
      </c>
      <c r="H1306" s="132" t="s">
        <v>20</v>
      </c>
      <c r="I1306" s="132" t="s">
        <v>20</v>
      </c>
      <c r="J1306" s="133">
        <v>1.4</v>
      </c>
      <c r="K1306" s="133">
        <v>1.4</v>
      </c>
      <c r="L1306" s="133">
        <v>0.43</v>
      </c>
      <c r="M1306" s="134" t="str">
        <f t="shared" si="20"/>
        <v>P</v>
      </c>
      <c r="N1306" s="171" t="s">
        <v>10682</v>
      </c>
      <c r="O1306" s="146" t="s">
        <v>1506</v>
      </c>
      <c r="P1306" s="146" t="s">
        <v>9526</v>
      </c>
      <c r="Q1306" s="147" t="s">
        <v>10519</v>
      </c>
      <c r="R1306" s="187">
        <v>40</v>
      </c>
    </row>
    <row r="1307" spans="1:18" x14ac:dyDescent="0.25">
      <c r="A1307" s="135">
        <v>1024225</v>
      </c>
      <c r="B1307" s="148" t="s">
        <v>9766</v>
      </c>
      <c r="C1307" s="135">
        <v>1</v>
      </c>
      <c r="D1307" s="135" t="s">
        <v>20</v>
      </c>
      <c r="E1307" s="188" t="s">
        <v>20</v>
      </c>
      <c r="F1307" s="135" t="s">
        <v>20</v>
      </c>
      <c r="G1307" s="135" t="s">
        <v>20</v>
      </c>
      <c r="H1307" s="135" t="s">
        <v>20</v>
      </c>
      <c r="I1307" s="135" t="s">
        <v>20</v>
      </c>
      <c r="J1307" s="136">
        <v>3.37</v>
      </c>
      <c r="K1307" s="136">
        <v>1.6</v>
      </c>
      <c r="L1307" s="136">
        <v>0.02</v>
      </c>
      <c r="M1307" s="137" t="str">
        <f t="shared" si="20"/>
        <v>P</v>
      </c>
      <c r="N1307" s="172" t="s">
        <v>10682</v>
      </c>
      <c r="O1307" s="149" t="s">
        <v>1506</v>
      </c>
      <c r="P1307" s="149" t="s">
        <v>9443</v>
      </c>
      <c r="Q1307" s="150" t="s">
        <v>10519</v>
      </c>
      <c r="R1307" s="189">
        <v>0.26</v>
      </c>
    </row>
    <row r="1308" spans="1:18" x14ac:dyDescent="0.25">
      <c r="A1308" s="132">
        <v>1024227</v>
      </c>
      <c r="B1308" s="145" t="s">
        <v>9767</v>
      </c>
      <c r="C1308" s="132">
        <v>1</v>
      </c>
      <c r="D1308" s="132" t="s">
        <v>20</v>
      </c>
      <c r="E1308" s="186" t="s">
        <v>20</v>
      </c>
      <c r="F1308" s="132" t="s">
        <v>20</v>
      </c>
      <c r="G1308" s="132" t="s">
        <v>20</v>
      </c>
      <c r="H1308" s="132" t="s">
        <v>20</v>
      </c>
      <c r="I1308" s="132" t="s">
        <v>20</v>
      </c>
      <c r="J1308" s="133">
        <v>2.4500000000000002</v>
      </c>
      <c r="K1308" s="133">
        <v>1.44</v>
      </c>
      <c r="L1308" s="133">
        <v>0.02</v>
      </c>
      <c r="M1308" s="134" t="str">
        <f t="shared" si="20"/>
        <v>P</v>
      </c>
      <c r="N1308" s="171" t="s">
        <v>10682</v>
      </c>
      <c r="O1308" s="146" t="s">
        <v>1506</v>
      </c>
      <c r="P1308" s="146" t="s">
        <v>9443</v>
      </c>
      <c r="Q1308" s="147" t="s">
        <v>10519</v>
      </c>
      <c r="R1308" s="187">
        <v>0.21</v>
      </c>
    </row>
    <row r="1309" spans="1:18" x14ac:dyDescent="0.25">
      <c r="A1309" s="135">
        <v>1024239</v>
      </c>
      <c r="B1309" s="148" t="s">
        <v>9768</v>
      </c>
      <c r="C1309" s="135">
        <v>1000</v>
      </c>
      <c r="D1309" s="135" t="s">
        <v>20</v>
      </c>
      <c r="E1309" s="188" t="s">
        <v>20</v>
      </c>
      <c r="F1309" s="135" t="s">
        <v>20</v>
      </c>
      <c r="G1309" s="135" t="s">
        <v>20</v>
      </c>
      <c r="H1309" s="135" t="s">
        <v>20</v>
      </c>
      <c r="I1309" s="135" t="s">
        <v>20</v>
      </c>
      <c r="J1309" s="136">
        <v>1.4</v>
      </c>
      <c r="K1309" s="136">
        <v>1.4</v>
      </c>
      <c r="L1309" s="136">
        <v>0.43</v>
      </c>
      <c r="M1309" s="137" t="str">
        <f t="shared" si="20"/>
        <v>P</v>
      </c>
      <c r="N1309" s="172" t="s">
        <v>10682</v>
      </c>
      <c r="O1309" s="149" t="s">
        <v>1506</v>
      </c>
      <c r="P1309" s="149" t="s">
        <v>9526</v>
      </c>
      <c r="Q1309" s="150" t="s">
        <v>10519</v>
      </c>
      <c r="R1309" s="189">
        <v>40</v>
      </c>
    </row>
    <row r="1310" spans="1:18" x14ac:dyDescent="0.25">
      <c r="A1310" s="132">
        <v>1024267</v>
      </c>
      <c r="B1310" s="145" t="s">
        <v>9769</v>
      </c>
      <c r="C1310" s="132">
        <v>1</v>
      </c>
      <c r="D1310" s="132" t="s">
        <v>20</v>
      </c>
      <c r="E1310" s="186" t="s">
        <v>20</v>
      </c>
      <c r="F1310" s="132" t="s">
        <v>20</v>
      </c>
      <c r="G1310" s="132" t="s">
        <v>20</v>
      </c>
      <c r="H1310" s="132" t="s">
        <v>20</v>
      </c>
      <c r="I1310" s="132" t="s">
        <v>20</v>
      </c>
      <c r="J1310" s="133">
        <v>2.35</v>
      </c>
      <c r="K1310" s="133">
        <v>1.38</v>
      </c>
      <c r="L1310" s="133">
        <v>0.02</v>
      </c>
      <c r="M1310" s="134" t="str">
        <f t="shared" si="20"/>
        <v>P</v>
      </c>
      <c r="N1310" s="171" t="s">
        <v>10682</v>
      </c>
      <c r="O1310" s="146" t="s">
        <v>1506</v>
      </c>
      <c r="P1310" s="146" t="s">
        <v>9443</v>
      </c>
      <c r="Q1310" s="147" t="s">
        <v>10519</v>
      </c>
      <c r="R1310" s="187">
        <v>0.33</v>
      </c>
    </row>
    <row r="1311" spans="1:18" x14ac:dyDescent="0.25">
      <c r="A1311" s="135">
        <v>1024275</v>
      </c>
      <c r="B1311" s="148" t="s">
        <v>9770</v>
      </c>
      <c r="C1311" s="135">
        <v>1000</v>
      </c>
      <c r="D1311" s="135" t="s">
        <v>20</v>
      </c>
      <c r="E1311" s="188" t="s">
        <v>20</v>
      </c>
      <c r="F1311" s="135" t="s">
        <v>20</v>
      </c>
      <c r="G1311" s="135" t="s">
        <v>20</v>
      </c>
      <c r="H1311" s="135" t="s">
        <v>20</v>
      </c>
      <c r="I1311" s="135" t="s">
        <v>20</v>
      </c>
      <c r="J1311" s="136">
        <v>1.4</v>
      </c>
      <c r="K1311" s="136">
        <v>1.4</v>
      </c>
      <c r="L1311" s="136">
        <v>0.43</v>
      </c>
      <c r="M1311" s="137" t="str">
        <f t="shared" si="20"/>
        <v>P</v>
      </c>
      <c r="N1311" s="174" t="s">
        <v>10682</v>
      </c>
      <c r="O1311" s="149" t="s">
        <v>1506</v>
      </c>
      <c r="P1311" s="149" t="s">
        <v>9526</v>
      </c>
      <c r="Q1311" s="150" t="s">
        <v>10519</v>
      </c>
      <c r="R1311" s="189">
        <v>40</v>
      </c>
    </row>
    <row r="1312" spans="1:18" x14ac:dyDescent="0.25">
      <c r="A1312" s="132">
        <v>1024276</v>
      </c>
      <c r="B1312" s="145" t="s">
        <v>2382</v>
      </c>
      <c r="C1312" s="132">
        <v>50</v>
      </c>
      <c r="D1312" s="132">
        <v>4500</v>
      </c>
      <c r="E1312" s="186">
        <v>54</v>
      </c>
      <c r="F1312" s="132" t="s">
        <v>20</v>
      </c>
      <c r="G1312" s="132" t="s">
        <v>20</v>
      </c>
      <c r="H1312" s="132">
        <v>216</v>
      </c>
      <c r="I1312" s="132">
        <v>1</v>
      </c>
      <c r="J1312" s="133">
        <v>0.86</v>
      </c>
      <c r="K1312" s="133">
        <v>0.55000000000000004</v>
      </c>
      <c r="L1312" s="133">
        <v>0.4</v>
      </c>
      <c r="M1312" s="134" t="str">
        <f t="shared" si="20"/>
        <v>P</v>
      </c>
      <c r="N1312" s="173" t="s">
        <v>10682</v>
      </c>
      <c r="O1312" s="146" t="s">
        <v>1506</v>
      </c>
      <c r="P1312" s="146" t="s">
        <v>9458</v>
      </c>
      <c r="Q1312" s="147" t="s">
        <v>10519</v>
      </c>
      <c r="R1312" s="187">
        <v>10</v>
      </c>
    </row>
    <row r="1313" spans="1:18" x14ac:dyDescent="0.25">
      <c r="A1313" s="135">
        <v>1024278</v>
      </c>
      <c r="B1313" s="148" t="s">
        <v>9771</v>
      </c>
      <c r="C1313" s="135">
        <v>3</v>
      </c>
      <c r="D1313" s="135" t="s">
        <v>20</v>
      </c>
      <c r="E1313" s="188" t="s">
        <v>20</v>
      </c>
      <c r="F1313" s="135" t="s">
        <v>20</v>
      </c>
      <c r="G1313" s="135" t="s">
        <v>20</v>
      </c>
      <c r="H1313" s="135" t="s">
        <v>20</v>
      </c>
      <c r="I1313" s="135" t="s">
        <v>20</v>
      </c>
      <c r="J1313" s="136">
        <v>2.23</v>
      </c>
      <c r="K1313" s="136">
        <v>0.18</v>
      </c>
      <c r="L1313" s="136">
        <v>1.25</v>
      </c>
      <c r="M1313" s="137" t="str">
        <f t="shared" si="20"/>
        <v>P</v>
      </c>
      <c r="N1313" s="174" t="s">
        <v>10681</v>
      </c>
      <c r="O1313" s="149" t="s">
        <v>1562</v>
      </c>
      <c r="P1313" s="149" t="s">
        <v>9416</v>
      </c>
      <c r="Q1313" s="150" t="s">
        <v>10519</v>
      </c>
      <c r="R1313" s="189">
        <v>5.7985074626865662</v>
      </c>
    </row>
    <row r="1314" spans="1:18" x14ac:dyDescent="0.25">
      <c r="A1314" s="132">
        <v>1024279</v>
      </c>
      <c r="B1314" s="145" t="s">
        <v>9772</v>
      </c>
      <c r="C1314" s="132">
        <v>3</v>
      </c>
      <c r="D1314" s="132" t="s">
        <v>20</v>
      </c>
      <c r="E1314" s="186" t="s">
        <v>20</v>
      </c>
      <c r="F1314" s="132" t="s">
        <v>20</v>
      </c>
      <c r="G1314" s="132" t="s">
        <v>20</v>
      </c>
      <c r="H1314" s="132" t="s">
        <v>20</v>
      </c>
      <c r="I1314" s="132" t="s">
        <v>20</v>
      </c>
      <c r="J1314" s="133">
        <v>0.52</v>
      </c>
      <c r="K1314" s="133">
        <v>0.17</v>
      </c>
      <c r="L1314" s="133">
        <v>1.27</v>
      </c>
      <c r="M1314" s="134" t="str">
        <f t="shared" si="20"/>
        <v>P</v>
      </c>
      <c r="N1314" s="171" t="s">
        <v>10681</v>
      </c>
      <c r="O1314" s="146" t="s">
        <v>1562</v>
      </c>
      <c r="P1314" s="146" t="s">
        <v>9416</v>
      </c>
      <c r="Q1314" s="147" t="s">
        <v>10519</v>
      </c>
      <c r="R1314" s="187">
        <v>6.1567164179104479</v>
      </c>
    </row>
    <row r="1315" spans="1:18" x14ac:dyDescent="0.25">
      <c r="A1315" s="135">
        <v>1024282</v>
      </c>
      <c r="B1315" s="148" t="s">
        <v>2383</v>
      </c>
      <c r="C1315" s="135">
        <v>3</v>
      </c>
      <c r="D1315" s="135" t="s">
        <v>20</v>
      </c>
      <c r="E1315" s="188" t="s">
        <v>20</v>
      </c>
      <c r="F1315" s="135" t="s">
        <v>20</v>
      </c>
      <c r="G1315" s="135" t="s">
        <v>20</v>
      </c>
      <c r="H1315" s="135" t="s">
        <v>20</v>
      </c>
      <c r="I1315" s="135" t="s">
        <v>20</v>
      </c>
      <c r="J1315" s="136">
        <v>1.4</v>
      </c>
      <c r="K1315" s="136">
        <v>0.7</v>
      </c>
      <c r="L1315" s="136">
        <v>0.2</v>
      </c>
      <c r="M1315" s="137" t="str">
        <f t="shared" si="20"/>
        <v>P</v>
      </c>
      <c r="N1315" s="172" t="s">
        <v>10681</v>
      </c>
      <c r="O1315" s="149" t="s">
        <v>1562</v>
      </c>
      <c r="P1315" s="149" t="s">
        <v>9416</v>
      </c>
      <c r="Q1315" s="150" t="s">
        <v>10519</v>
      </c>
      <c r="R1315" s="189">
        <v>6.5597014925373127</v>
      </c>
    </row>
    <row r="1316" spans="1:18" x14ac:dyDescent="0.25">
      <c r="A1316" s="132">
        <v>1024289</v>
      </c>
      <c r="B1316" s="145" t="s">
        <v>9773</v>
      </c>
      <c r="C1316" s="132">
        <v>1</v>
      </c>
      <c r="D1316" s="132" t="s">
        <v>20</v>
      </c>
      <c r="E1316" s="186" t="s">
        <v>20</v>
      </c>
      <c r="F1316" s="132" t="s">
        <v>20</v>
      </c>
      <c r="G1316" s="132" t="s">
        <v>20</v>
      </c>
      <c r="H1316" s="132" t="s">
        <v>20</v>
      </c>
      <c r="I1316" s="132" t="s">
        <v>20</v>
      </c>
      <c r="J1316" s="133">
        <v>4.55</v>
      </c>
      <c r="K1316" s="133">
        <v>0.01</v>
      </c>
      <c r="L1316" s="133">
        <v>3.34</v>
      </c>
      <c r="M1316" s="134" t="str">
        <f t="shared" si="20"/>
        <v>P</v>
      </c>
      <c r="N1316" s="171" t="s">
        <v>10682</v>
      </c>
      <c r="O1316" s="146" t="s">
        <v>1693</v>
      </c>
      <c r="P1316" s="146" t="s">
        <v>10126</v>
      </c>
      <c r="Q1316" s="147" t="s">
        <v>10519</v>
      </c>
      <c r="R1316" s="187">
        <v>0.36</v>
      </c>
    </row>
    <row r="1317" spans="1:18" x14ac:dyDescent="0.25">
      <c r="A1317" s="135">
        <v>1024290</v>
      </c>
      <c r="B1317" s="148" t="s">
        <v>9774</v>
      </c>
      <c r="C1317" s="135">
        <v>4</v>
      </c>
      <c r="D1317" s="135" t="s">
        <v>20</v>
      </c>
      <c r="E1317" s="188" t="s">
        <v>20</v>
      </c>
      <c r="F1317" s="135" t="s">
        <v>20</v>
      </c>
      <c r="G1317" s="135" t="s">
        <v>20</v>
      </c>
      <c r="H1317" s="135" t="s">
        <v>20</v>
      </c>
      <c r="I1317" s="135" t="s">
        <v>20</v>
      </c>
      <c r="J1317" s="136">
        <v>4.4400000000000004</v>
      </c>
      <c r="K1317" s="136">
        <v>2.7</v>
      </c>
      <c r="L1317" s="136">
        <v>1.59</v>
      </c>
      <c r="M1317" s="137" t="str">
        <f t="shared" si="20"/>
        <v>P</v>
      </c>
      <c r="N1317" s="172" t="s">
        <v>10682</v>
      </c>
      <c r="O1317" s="149" t="s">
        <v>1500</v>
      </c>
      <c r="P1317" s="149" t="s">
        <v>9418</v>
      </c>
      <c r="Q1317" s="150" t="s">
        <v>10519</v>
      </c>
      <c r="R1317" s="189">
        <v>6.08</v>
      </c>
    </row>
    <row r="1318" spans="1:18" x14ac:dyDescent="0.25">
      <c r="A1318" s="132">
        <v>1024298</v>
      </c>
      <c r="B1318" s="145" t="s">
        <v>9775</v>
      </c>
      <c r="C1318" s="132">
        <v>1000</v>
      </c>
      <c r="D1318" s="132" t="s">
        <v>20</v>
      </c>
      <c r="E1318" s="186" t="s">
        <v>20</v>
      </c>
      <c r="F1318" s="132" t="s">
        <v>20</v>
      </c>
      <c r="G1318" s="132" t="s">
        <v>20</v>
      </c>
      <c r="H1318" s="132" t="s">
        <v>20</v>
      </c>
      <c r="I1318" s="132" t="s">
        <v>20</v>
      </c>
      <c r="J1318" s="133">
        <v>1.4</v>
      </c>
      <c r="K1318" s="133">
        <v>1.4</v>
      </c>
      <c r="L1318" s="133">
        <v>0.43</v>
      </c>
      <c r="M1318" s="134" t="str">
        <f t="shared" si="20"/>
        <v>P</v>
      </c>
      <c r="N1318" s="171" t="s">
        <v>10682</v>
      </c>
      <c r="O1318" s="146" t="s">
        <v>1506</v>
      </c>
      <c r="P1318" s="146" t="s">
        <v>9526</v>
      </c>
      <c r="Q1318" s="147" t="s">
        <v>10519</v>
      </c>
      <c r="R1318" s="187">
        <v>40</v>
      </c>
    </row>
    <row r="1319" spans="1:18" x14ac:dyDescent="0.25">
      <c r="A1319" s="135">
        <v>1024299</v>
      </c>
      <c r="B1319" s="148" t="s">
        <v>9776</v>
      </c>
      <c r="C1319" s="135">
        <v>1000</v>
      </c>
      <c r="D1319" s="135" t="s">
        <v>20</v>
      </c>
      <c r="E1319" s="188" t="s">
        <v>20</v>
      </c>
      <c r="F1319" s="135" t="s">
        <v>20</v>
      </c>
      <c r="G1319" s="135" t="s">
        <v>20</v>
      </c>
      <c r="H1319" s="135" t="s">
        <v>20</v>
      </c>
      <c r="I1319" s="135" t="s">
        <v>20</v>
      </c>
      <c r="J1319" s="136">
        <v>1.4</v>
      </c>
      <c r="K1319" s="136">
        <v>1.4</v>
      </c>
      <c r="L1319" s="136">
        <v>0.43</v>
      </c>
      <c r="M1319" s="137" t="str">
        <f t="shared" si="20"/>
        <v>P</v>
      </c>
      <c r="N1319" s="172" t="s">
        <v>10682</v>
      </c>
      <c r="O1319" s="149" t="s">
        <v>1506</v>
      </c>
      <c r="P1319" s="149" t="s">
        <v>9526</v>
      </c>
      <c r="Q1319" s="150" t="s">
        <v>10519</v>
      </c>
      <c r="R1319" s="189">
        <v>40</v>
      </c>
    </row>
    <row r="1320" spans="1:18" x14ac:dyDescent="0.25">
      <c r="A1320" s="132">
        <v>1024302</v>
      </c>
      <c r="B1320" s="145" t="s">
        <v>9777</v>
      </c>
      <c r="C1320" s="132">
        <v>1</v>
      </c>
      <c r="D1320" s="132" t="s">
        <v>20</v>
      </c>
      <c r="E1320" s="186" t="s">
        <v>20</v>
      </c>
      <c r="F1320" s="132" t="s">
        <v>20</v>
      </c>
      <c r="G1320" s="132" t="s">
        <v>20</v>
      </c>
      <c r="H1320" s="132" t="s">
        <v>20</v>
      </c>
      <c r="I1320" s="132" t="s">
        <v>20</v>
      </c>
      <c r="J1320" s="133">
        <v>2.4700000000000002</v>
      </c>
      <c r="K1320" s="133">
        <v>0.01</v>
      </c>
      <c r="L1320" s="133">
        <v>2</v>
      </c>
      <c r="M1320" s="134" t="str">
        <f t="shared" si="20"/>
        <v>P</v>
      </c>
      <c r="N1320" s="171" t="s">
        <v>10682</v>
      </c>
      <c r="O1320" s="146" t="s">
        <v>1693</v>
      </c>
      <c r="P1320" s="146" t="s">
        <v>10126</v>
      </c>
      <c r="Q1320" s="147" t="s">
        <v>10519</v>
      </c>
      <c r="R1320" s="187">
        <v>0.1</v>
      </c>
    </row>
    <row r="1321" spans="1:18" x14ac:dyDescent="0.25">
      <c r="A1321" s="135">
        <v>1024307</v>
      </c>
      <c r="B1321" s="148" t="s">
        <v>9778</v>
      </c>
      <c r="C1321" s="135">
        <v>1</v>
      </c>
      <c r="D1321" s="135" t="s">
        <v>20</v>
      </c>
      <c r="E1321" s="188" t="s">
        <v>20</v>
      </c>
      <c r="F1321" s="135" t="s">
        <v>20</v>
      </c>
      <c r="G1321" s="135" t="s">
        <v>20</v>
      </c>
      <c r="H1321" s="135" t="s">
        <v>20</v>
      </c>
      <c r="I1321" s="135" t="s">
        <v>20</v>
      </c>
      <c r="J1321" s="136">
        <v>1.45</v>
      </c>
      <c r="K1321" s="136">
        <v>0.01</v>
      </c>
      <c r="L1321" s="136">
        <v>0.95</v>
      </c>
      <c r="M1321" s="137" t="str">
        <f t="shared" si="20"/>
        <v>P</v>
      </c>
      <c r="N1321" s="172" t="s">
        <v>10682</v>
      </c>
      <c r="O1321" s="149" t="s">
        <v>1693</v>
      </c>
      <c r="P1321" s="149" t="s">
        <v>10126</v>
      </c>
      <c r="Q1321" s="150" t="s">
        <v>10519</v>
      </c>
      <c r="R1321" s="189">
        <v>0.28000000000000003</v>
      </c>
    </row>
    <row r="1322" spans="1:18" x14ac:dyDescent="0.25">
      <c r="A1322" s="132">
        <v>1024309</v>
      </c>
      <c r="B1322" s="145" t="s">
        <v>9779</v>
      </c>
      <c r="C1322" s="132">
        <v>1</v>
      </c>
      <c r="D1322" s="132" t="s">
        <v>20</v>
      </c>
      <c r="E1322" s="186" t="s">
        <v>20</v>
      </c>
      <c r="F1322" s="132" t="s">
        <v>20</v>
      </c>
      <c r="G1322" s="132" t="s">
        <v>20</v>
      </c>
      <c r="H1322" s="132" t="s">
        <v>20</v>
      </c>
      <c r="I1322" s="132" t="s">
        <v>20</v>
      </c>
      <c r="J1322" s="133">
        <v>1.45</v>
      </c>
      <c r="K1322" s="133">
        <v>0.01</v>
      </c>
      <c r="L1322" s="133">
        <v>0.95</v>
      </c>
      <c r="M1322" s="134" t="str">
        <f t="shared" si="20"/>
        <v>P</v>
      </c>
      <c r="N1322" s="171" t="s">
        <v>10682</v>
      </c>
      <c r="O1322" s="146" t="s">
        <v>1693</v>
      </c>
      <c r="P1322" s="146" t="s">
        <v>10126</v>
      </c>
      <c r="Q1322" s="147" t="s">
        <v>10519</v>
      </c>
      <c r="R1322" s="187">
        <v>0.28000000000000003</v>
      </c>
    </row>
    <row r="1323" spans="1:18" x14ac:dyDescent="0.25">
      <c r="A1323" s="135">
        <v>1024311</v>
      </c>
      <c r="B1323" s="148" t="s">
        <v>9780</v>
      </c>
      <c r="C1323" s="135">
        <v>4</v>
      </c>
      <c r="D1323" s="135" t="s">
        <v>20</v>
      </c>
      <c r="E1323" s="188" t="s">
        <v>20</v>
      </c>
      <c r="F1323" s="135" t="s">
        <v>20</v>
      </c>
      <c r="G1323" s="135" t="s">
        <v>20</v>
      </c>
      <c r="H1323" s="135" t="s">
        <v>20</v>
      </c>
      <c r="I1323" s="135" t="s">
        <v>20</v>
      </c>
      <c r="J1323" s="136">
        <v>3.06</v>
      </c>
      <c r="K1323" s="136">
        <v>2.95</v>
      </c>
      <c r="L1323" s="136">
        <v>1.35</v>
      </c>
      <c r="M1323" s="137" t="str">
        <f t="shared" si="20"/>
        <v>P</v>
      </c>
      <c r="N1323" s="172" t="s">
        <v>10682</v>
      </c>
      <c r="O1323" s="149" t="s">
        <v>1500</v>
      </c>
      <c r="P1323" s="149" t="s">
        <v>9456</v>
      </c>
      <c r="Q1323" s="150" t="s">
        <v>10519</v>
      </c>
      <c r="R1323" s="189">
        <v>5.92</v>
      </c>
    </row>
    <row r="1324" spans="1:18" x14ac:dyDescent="0.25">
      <c r="A1324" s="132">
        <v>1024312</v>
      </c>
      <c r="B1324" s="145" t="s">
        <v>9781</v>
      </c>
      <c r="C1324" s="132">
        <v>1</v>
      </c>
      <c r="D1324" s="132" t="s">
        <v>20</v>
      </c>
      <c r="E1324" s="186" t="s">
        <v>20</v>
      </c>
      <c r="F1324" s="132" t="s">
        <v>20</v>
      </c>
      <c r="G1324" s="132" t="s">
        <v>20</v>
      </c>
      <c r="H1324" s="132" t="s">
        <v>20</v>
      </c>
      <c r="I1324" s="132" t="s">
        <v>20</v>
      </c>
      <c r="J1324" s="133">
        <v>2.4700000000000002</v>
      </c>
      <c r="K1324" s="133">
        <v>0.01</v>
      </c>
      <c r="L1324" s="133">
        <v>2</v>
      </c>
      <c r="M1324" s="134" t="str">
        <f t="shared" si="20"/>
        <v>P</v>
      </c>
      <c r="N1324" s="173" t="s">
        <v>10682</v>
      </c>
      <c r="O1324" s="146" t="s">
        <v>1693</v>
      </c>
      <c r="P1324" s="146" t="s">
        <v>10126</v>
      </c>
      <c r="Q1324" s="147" t="s">
        <v>10519</v>
      </c>
      <c r="R1324" s="187">
        <v>0.1</v>
      </c>
    </row>
    <row r="1325" spans="1:18" x14ac:dyDescent="0.25">
      <c r="A1325" s="135">
        <v>1024313</v>
      </c>
      <c r="B1325" s="148" t="s">
        <v>9782</v>
      </c>
      <c r="C1325" s="135">
        <v>1000</v>
      </c>
      <c r="D1325" s="135" t="s">
        <v>20</v>
      </c>
      <c r="E1325" s="188" t="s">
        <v>20</v>
      </c>
      <c r="F1325" s="135" t="s">
        <v>20</v>
      </c>
      <c r="G1325" s="135" t="s">
        <v>20</v>
      </c>
      <c r="H1325" s="135" t="s">
        <v>20</v>
      </c>
      <c r="I1325" s="135" t="s">
        <v>20</v>
      </c>
      <c r="J1325" s="136">
        <v>1.4</v>
      </c>
      <c r="K1325" s="136">
        <v>1.4</v>
      </c>
      <c r="L1325" s="136">
        <v>0.43</v>
      </c>
      <c r="M1325" s="137" t="str">
        <f t="shared" si="20"/>
        <v>P</v>
      </c>
      <c r="N1325" s="174" t="s">
        <v>10682</v>
      </c>
      <c r="O1325" s="149" t="s">
        <v>1506</v>
      </c>
      <c r="P1325" s="149" t="s">
        <v>9526</v>
      </c>
      <c r="Q1325" s="150" t="s">
        <v>10519</v>
      </c>
      <c r="R1325" s="189">
        <v>40</v>
      </c>
    </row>
    <row r="1326" spans="1:18" x14ac:dyDescent="0.25">
      <c r="A1326" s="132">
        <v>1024314</v>
      </c>
      <c r="B1326" s="145" t="s">
        <v>2384</v>
      </c>
      <c r="C1326" s="132">
        <v>6</v>
      </c>
      <c r="D1326" s="132">
        <v>432</v>
      </c>
      <c r="E1326" s="186" t="s">
        <v>21</v>
      </c>
      <c r="F1326" s="132">
        <v>560</v>
      </c>
      <c r="G1326" s="132">
        <v>5</v>
      </c>
      <c r="H1326" s="132">
        <v>6</v>
      </c>
      <c r="I1326" s="132">
        <v>5</v>
      </c>
      <c r="J1326" s="133">
        <v>3.17</v>
      </c>
      <c r="K1326" s="133">
        <v>2.12</v>
      </c>
      <c r="L1326" s="133">
        <v>0.46</v>
      </c>
      <c r="M1326" s="134" t="str">
        <f t="shared" si="20"/>
        <v>P</v>
      </c>
      <c r="N1326" s="173" t="s">
        <v>10681</v>
      </c>
      <c r="O1326" s="146" t="s">
        <v>1506</v>
      </c>
      <c r="P1326" s="146" t="s">
        <v>9398</v>
      </c>
      <c r="Q1326" s="147" t="s">
        <v>10519</v>
      </c>
      <c r="R1326" s="187">
        <v>5.16</v>
      </c>
    </row>
    <row r="1327" spans="1:18" x14ac:dyDescent="0.25">
      <c r="A1327" s="135">
        <v>1024315</v>
      </c>
      <c r="B1327" s="148" t="s">
        <v>2385</v>
      </c>
      <c r="C1327" s="135">
        <v>6</v>
      </c>
      <c r="D1327" s="135">
        <v>1428</v>
      </c>
      <c r="E1327" s="188" t="s">
        <v>21</v>
      </c>
      <c r="F1327" s="135">
        <v>1768</v>
      </c>
      <c r="G1327" s="135">
        <v>12</v>
      </c>
      <c r="H1327" s="135">
        <v>15</v>
      </c>
      <c r="I1327" s="135">
        <v>6</v>
      </c>
      <c r="J1327" s="136">
        <v>2.2400000000000002</v>
      </c>
      <c r="K1327" s="136">
        <v>1.46</v>
      </c>
      <c r="L1327" s="136">
        <v>0.35</v>
      </c>
      <c r="M1327" s="137" t="str">
        <f t="shared" si="20"/>
        <v>P</v>
      </c>
      <c r="N1327" s="174" t="s">
        <v>10681</v>
      </c>
      <c r="O1327" s="149" t="s">
        <v>1506</v>
      </c>
      <c r="P1327" s="149" t="s">
        <v>9398</v>
      </c>
      <c r="Q1327" s="150" t="s">
        <v>10519</v>
      </c>
      <c r="R1327" s="189">
        <v>2.94</v>
      </c>
    </row>
    <row r="1328" spans="1:18" x14ac:dyDescent="0.25">
      <c r="A1328" s="132">
        <v>1024316</v>
      </c>
      <c r="B1328" s="145" t="s">
        <v>2386</v>
      </c>
      <c r="C1328" s="132">
        <v>6</v>
      </c>
      <c r="D1328" s="132">
        <v>654</v>
      </c>
      <c r="E1328" s="186" t="s">
        <v>21</v>
      </c>
      <c r="F1328" s="132">
        <v>981</v>
      </c>
      <c r="G1328" s="132" t="s">
        <v>20</v>
      </c>
      <c r="H1328" s="132">
        <v>55</v>
      </c>
      <c r="I1328" s="132">
        <v>1</v>
      </c>
      <c r="J1328" s="133">
        <v>1.3</v>
      </c>
      <c r="K1328" s="133">
        <v>0.82</v>
      </c>
      <c r="L1328" s="133">
        <v>1.7</v>
      </c>
      <c r="M1328" s="134" t="str">
        <f t="shared" si="20"/>
        <v>P</v>
      </c>
      <c r="N1328" s="173" t="s">
        <v>10681</v>
      </c>
      <c r="O1328" s="146" t="s">
        <v>1506</v>
      </c>
      <c r="P1328" s="146" t="s">
        <v>10455</v>
      </c>
      <c r="Q1328" s="147" t="s">
        <v>10519</v>
      </c>
      <c r="R1328" s="187">
        <v>10.02</v>
      </c>
    </row>
    <row r="1329" spans="1:18" x14ac:dyDescent="0.25">
      <c r="A1329" s="135">
        <v>1024317</v>
      </c>
      <c r="B1329" s="148" t="s">
        <v>2387</v>
      </c>
      <c r="C1329" s="135">
        <v>6</v>
      </c>
      <c r="D1329" s="135">
        <v>1920</v>
      </c>
      <c r="E1329" s="188">
        <v>12</v>
      </c>
      <c r="F1329" s="135">
        <v>2640</v>
      </c>
      <c r="G1329" s="135" t="s">
        <v>20</v>
      </c>
      <c r="H1329" s="135" t="s">
        <v>20</v>
      </c>
      <c r="I1329" s="135" t="s">
        <v>20</v>
      </c>
      <c r="J1329" s="136">
        <v>0.77</v>
      </c>
      <c r="K1329" s="136">
        <v>0.53</v>
      </c>
      <c r="L1329" s="136">
        <v>1.18</v>
      </c>
      <c r="M1329" s="137" t="str">
        <f t="shared" si="20"/>
        <v>P</v>
      </c>
      <c r="N1329" s="174" t="s">
        <v>10681</v>
      </c>
      <c r="O1329" s="149" t="s">
        <v>1555</v>
      </c>
      <c r="P1329" s="149" t="s">
        <v>9429</v>
      </c>
      <c r="Q1329" s="150" t="s">
        <v>10519</v>
      </c>
      <c r="R1329" s="189">
        <v>2.2199999999999998</v>
      </c>
    </row>
    <row r="1330" spans="1:18" x14ac:dyDescent="0.25">
      <c r="A1330" s="132">
        <v>1024319</v>
      </c>
      <c r="B1330" s="145" t="s">
        <v>2388</v>
      </c>
      <c r="C1330" s="132">
        <v>6</v>
      </c>
      <c r="D1330" s="132">
        <v>528</v>
      </c>
      <c r="E1330" s="186" t="s">
        <v>21</v>
      </c>
      <c r="F1330" s="132">
        <v>682</v>
      </c>
      <c r="G1330" s="132">
        <v>9</v>
      </c>
      <c r="H1330" s="132">
        <v>11</v>
      </c>
      <c r="I1330" s="132">
        <v>5</v>
      </c>
      <c r="J1330" s="133">
        <v>2.7</v>
      </c>
      <c r="K1330" s="133">
        <v>1.8</v>
      </c>
      <c r="L1330" s="133">
        <v>0.5</v>
      </c>
      <c r="M1330" s="134" t="str">
        <f t="shared" si="20"/>
        <v>P</v>
      </c>
      <c r="N1330" s="173" t="s">
        <v>10681</v>
      </c>
      <c r="O1330" s="146" t="s">
        <v>1506</v>
      </c>
      <c r="P1330" s="146" t="s">
        <v>9398</v>
      </c>
      <c r="Q1330" s="147" t="s">
        <v>10519</v>
      </c>
      <c r="R1330" s="187">
        <v>5.04</v>
      </c>
    </row>
    <row r="1331" spans="1:18" x14ac:dyDescent="0.25">
      <c r="A1331" s="135">
        <v>1024320</v>
      </c>
      <c r="B1331" s="148" t="s">
        <v>239</v>
      </c>
      <c r="C1331" s="135">
        <v>24</v>
      </c>
      <c r="D1331" s="135">
        <v>275</v>
      </c>
      <c r="E1331" s="188" t="s">
        <v>21</v>
      </c>
      <c r="F1331" s="135">
        <v>450</v>
      </c>
      <c r="G1331" s="135">
        <v>9</v>
      </c>
      <c r="H1331" s="135">
        <v>10</v>
      </c>
      <c r="I1331" s="135">
        <v>3</v>
      </c>
      <c r="J1331" s="136">
        <v>2.48</v>
      </c>
      <c r="K1331" s="136">
        <v>1.88</v>
      </c>
      <c r="L1331" s="136">
        <v>0.8</v>
      </c>
      <c r="M1331" s="137" t="str">
        <f t="shared" si="20"/>
        <v>P</v>
      </c>
      <c r="N1331" s="174" t="s">
        <v>10681</v>
      </c>
      <c r="O1331" s="149" t="s">
        <v>1506</v>
      </c>
      <c r="P1331" s="149" t="s">
        <v>9398</v>
      </c>
      <c r="Q1331" s="150" t="s">
        <v>10519</v>
      </c>
      <c r="R1331" s="189">
        <v>10.8</v>
      </c>
    </row>
    <row r="1332" spans="1:18" x14ac:dyDescent="0.25">
      <c r="A1332" s="132">
        <v>1024327</v>
      </c>
      <c r="B1332" s="145" t="s">
        <v>2389</v>
      </c>
      <c r="C1332" s="132">
        <v>6</v>
      </c>
      <c r="D1332" s="132">
        <v>448</v>
      </c>
      <c r="E1332" s="186" t="s">
        <v>21</v>
      </c>
      <c r="F1332" s="132">
        <v>616</v>
      </c>
      <c r="G1332" s="132">
        <v>20</v>
      </c>
      <c r="H1332" s="132">
        <v>25</v>
      </c>
      <c r="I1332" s="132">
        <v>1</v>
      </c>
      <c r="J1332" s="133">
        <v>1.74</v>
      </c>
      <c r="K1332" s="133">
        <v>1.1599999999999999</v>
      </c>
      <c r="L1332" s="133">
        <v>1.32</v>
      </c>
      <c r="M1332" s="134" t="str">
        <f t="shared" si="20"/>
        <v>P</v>
      </c>
      <c r="N1332" s="173" t="s">
        <v>10681</v>
      </c>
      <c r="O1332" s="146" t="s">
        <v>1506</v>
      </c>
      <c r="P1332" s="146" t="s">
        <v>9430</v>
      </c>
      <c r="Q1332" s="147" t="s">
        <v>10519</v>
      </c>
      <c r="R1332" s="187">
        <v>3.84</v>
      </c>
    </row>
    <row r="1333" spans="1:18" x14ac:dyDescent="0.25">
      <c r="A1333" s="135">
        <v>1024345</v>
      </c>
      <c r="B1333" s="148" t="s">
        <v>2390</v>
      </c>
      <c r="C1333" s="135">
        <v>24</v>
      </c>
      <c r="D1333" s="135">
        <v>352</v>
      </c>
      <c r="E1333" s="188" t="s">
        <v>21</v>
      </c>
      <c r="F1333" s="135">
        <v>512</v>
      </c>
      <c r="G1333" s="135">
        <v>11</v>
      </c>
      <c r="H1333" s="135">
        <v>11</v>
      </c>
      <c r="I1333" s="135">
        <v>2</v>
      </c>
      <c r="J1333" s="136">
        <v>2.54</v>
      </c>
      <c r="K1333" s="136">
        <v>1.39</v>
      </c>
      <c r="L1333" s="136">
        <v>0.95</v>
      </c>
      <c r="M1333" s="137" t="str">
        <f t="shared" si="20"/>
        <v>P</v>
      </c>
      <c r="N1333" s="174" t="s">
        <v>10681</v>
      </c>
      <c r="O1333" s="149" t="s">
        <v>1506</v>
      </c>
      <c r="P1333" s="149" t="s">
        <v>9430</v>
      </c>
      <c r="Q1333" s="150" t="s">
        <v>10519</v>
      </c>
      <c r="R1333" s="189">
        <v>7.4399999999999995</v>
      </c>
    </row>
    <row r="1334" spans="1:18" x14ac:dyDescent="0.25">
      <c r="A1334" s="132">
        <v>1024346</v>
      </c>
      <c r="B1334" s="145" t="s">
        <v>2391</v>
      </c>
      <c r="C1334" s="132">
        <v>12</v>
      </c>
      <c r="D1334" s="132">
        <v>260</v>
      </c>
      <c r="E1334" s="186" t="s">
        <v>21</v>
      </c>
      <c r="F1334" s="132">
        <v>360</v>
      </c>
      <c r="G1334" s="132">
        <v>28</v>
      </c>
      <c r="H1334" s="132">
        <v>32</v>
      </c>
      <c r="I1334" s="132">
        <v>2</v>
      </c>
      <c r="J1334" s="133">
        <v>2.31</v>
      </c>
      <c r="K1334" s="133">
        <v>2.2200000000000002</v>
      </c>
      <c r="L1334" s="133">
        <v>0.86</v>
      </c>
      <c r="M1334" s="134" t="str">
        <f t="shared" si="20"/>
        <v>P</v>
      </c>
      <c r="N1334" s="173" t="s">
        <v>10681</v>
      </c>
      <c r="O1334" s="146" t="s">
        <v>1506</v>
      </c>
      <c r="P1334" s="146" t="s">
        <v>9409</v>
      </c>
      <c r="Q1334" s="147" t="s">
        <v>10519</v>
      </c>
      <c r="R1334" s="187">
        <v>6.48</v>
      </c>
    </row>
    <row r="1335" spans="1:18" x14ac:dyDescent="0.25">
      <c r="A1335" s="135">
        <v>1024347</v>
      </c>
      <c r="B1335" s="148" t="s">
        <v>2392</v>
      </c>
      <c r="C1335" s="135">
        <v>6</v>
      </c>
      <c r="D1335" s="135">
        <v>400</v>
      </c>
      <c r="E1335" s="188" t="s">
        <v>21</v>
      </c>
      <c r="F1335" s="135">
        <v>560</v>
      </c>
      <c r="G1335" s="135" t="s">
        <v>20</v>
      </c>
      <c r="H1335" s="135">
        <v>30</v>
      </c>
      <c r="I1335" s="135">
        <v>1</v>
      </c>
      <c r="J1335" s="136">
        <v>1.44</v>
      </c>
      <c r="K1335" s="136">
        <v>0.95</v>
      </c>
      <c r="L1335" s="136">
        <v>1.87</v>
      </c>
      <c r="M1335" s="137" t="str">
        <f t="shared" si="20"/>
        <v>P</v>
      </c>
      <c r="N1335" s="172" t="s">
        <v>10681</v>
      </c>
      <c r="O1335" s="149" t="s">
        <v>1506</v>
      </c>
      <c r="P1335" s="149" t="s">
        <v>9430</v>
      </c>
      <c r="Q1335" s="150" t="s">
        <v>10519</v>
      </c>
      <c r="R1335" s="189">
        <v>4.4399999999999995</v>
      </c>
    </row>
    <row r="1336" spans="1:18" x14ac:dyDescent="0.25">
      <c r="A1336" s="132">
        <v>1024348</v>
      </c>
      <c r="B1336" s="145" t="s">
        <v>2393</v>
      </c>
      <c r="C1336" s="132">
        <v>6</v>
      </c>
      <c r="D1336" s="132">
        <v>378</v>
      </c>
      <c r="E1336" s="186" t="s">
        <v>21</v>
      </c>
      <c r="F1336" s="132">
        <v>560</v>
      </c>
      <c r="G1336" s="132">
        <v>20</v>
      </c>
      <c r="H1336" s="132">
        <v>25</v>
      </c>
      <c r="I1336" s="132">
        <v>1</v>
      </c>
      <c r="J1336" s="133">
        <v>1.78</v>
      </c>
      <c r="K1336" s="133">
        <v>1.17</v>
      </c>
      <c r="L1336" s="133">
        <v>1.52</v>
      </c>
      <c r="M1336" s="134" t="str">
        <f t="shared" si="20"/>
        <v>P</v>
      </c>
      <c r="N1336" s="171" t="s">
        <v>10681</v>
      </c>
      <c r="O1336" s="146" t="s">
        <v>1506</v>
      </c>
      <c r="P1336" s="146" t="s">
        <v>9427</v>
      </c>
      <c r="Q1336" s="147" t="s">
        <v>10519</v>
      </c>
      <c r="R1336" s="187">
        <v>4.62</v>
      </c>
    </row>
    <row r="1337" spans="1:18" x14ac:dyDescent="0.25">
      <c r="A1337" s="135">
        <v>1024349</v>
      </c>
      <c r="B1337" s="148" t="s">
        <v>2394</v>
      </c>
      <c r="C1337" s="135">
        <v>10</v>
      </c>
      <c r="D1337" s="135" t="s">
        <v>20</v>
      </c>
      <c r="E1337" s="188" t="s">
        <v>20</v>
      </c>
      <c r="F1337" s="135" t="s">
        <v>20</v>
      </c>
      <c r="G1337" s="135" t="s">
        <v>21</v>
      </c>
      <c r="H1337" s="135" t="s">
        <v>21</v>
      </c>
      <c r="I1337" s="135" t="s">
        <v>21</v>
      </c>
      <c r="J1337" s="136">
        <v>4.0999999999999996</v>
      </c>
      <c r="K1337" s="136">
        <v>4.3</v>
      </c>
      <c r="L1337" s="136">
        <v>0.5</v>
      </c>
      <c r="M1337" s="137" t="str">
        <f t="shared" si="20"/>
        <v>P</v>
      </c>
      <c r="N1337" s="172" t="s">
        <v>10682</v>
      </c>
      <c r="O1337" s="149" t="s">
        <v>1506</v>
      </c>
      <c r="P1337" s="149" t="s">
        <v>9460</v>
      </c>
      <c r="Q1337" s="150" t="s">
        <v>10519</v>
      </c>
      <c r="R1337" s="189">
        <v>3.3000000000000003</v>
      </c>
    </row>
    <row r="1338" spans="1:18" x14ac:dyDescent="0.25">
      <c r="A1338" s="132">
        <v>1024350</v>
      </c>
      <c r="B1338" s="145" t="s">
        <v>2395</v>
      </c>
      <c r="C1338" s="132">
        <v>10</v>
      </c>
      <c r="D1338" s="132" t="s">
        <v>20</v>
      </c>
      <c r="E1338" s="186" t="s">
        <v>20</v>
      </c>
      <c r="F1338" s="132" t="s">
        <v>20</v>
      </c>
      <c r="G1338" s="132" t="s">
        <v>20</v>
      </c>
      <c r="H1338" s="132" t="s">
        <v>20</v>
      </c>
      <c r="I1338" s="132" t="s">
        <v>20</v>
      </c>
      <c r="J1338" s="133">
        <v>3.5</v>
      </c>
      <c r="K1338" s="133">
        <v>1.98</v>
      </c>
      <c r="L1338" s="133">
        <v>0.4</v>
      </c>
      <c r="M1338" s="134" t="str">
        <f t="shared" si="20"/>
        <v>P</v>
      </c>
      <c r="N1338" s="171" t="s">
        <v>10682</v>
      </c>
      <c r="O1338" s="146" t="s">
        <v>1506</v>
      </c>
      <c r="P1338" s="146" t="s">
        <v>9460</v>
      </c>
      <c r="Q1338" s="147" t="s">
        <v>10519</v>
      </c>
      <c r="R1338" s="187">
        <v>3</v>
      </c>
    </row>
    <row r="1339" spans="1:18" x14ac:dyDescent="0.25">
      <c r="A1339" s="135">
        <v>1024351</v>
      </c>
      <c r="B1339" s="148" t="s">
        <v>2396</v>
      </c>
      <c r="C1339" s="135">
        <v>100</v>
      </c>
      <c r="D1339" s="135">
        <v>24</v>
      </c>
      <c r="E1339" s="188" t="s">
        <v>20</v>
      </c>
      <c r="F1339" s="135">
        <v>38</v>
      </c>
      <c r="G1339" s="135" t="s">
        <v>21</v>
      </c>
      <c r="H1339" s="135" t="s">
        <v>21</v>
      </c>
      <c r="I1339" s="135" t="s">
        <v>21</v>
      </c>
      <c r="J1339" s="136">
        <v>4.3</v>
      </c>
      <c r="K1339" s="136">
        <v>4.75</v>
      </c>
      <c r="L1339" s="136">
        <v>2.2000000000000002</v>
      </c>
      <c r="M1339" s="137" t="str">
        <f t="shared" si="20"/>
        <v>P</v>
      </c>
      <c r="N1339" s="172" t="s">
        <v>10682</v>
      </c>
      <c r="O1339" s="149" t="s">
        <v>1506</v>
      </c>
      <c r="P1339" s="149" t="s">
        <v>9460</v>
      </c>
      <c r="Q1339" s="150" t="s">
        <v>10519</v>
      </c>
      <c r="R1339" s="189">
        <v>10</v>
      </c>
    </row>
    <row r="1340" spans="1:18" x14ac:dyDescent="0.25">
      <c r="A1340" s="132">
        <v>1024352</v>
      </c>
      <c r="B1340" s="145" t="s">
        <v>2397</v>
      </c>
      <c r="C1340" s="132">
        <v>100</v>
      </c>
      <c r="D1340" s="132">
        <v>36</v>
      </c>
      <c r="E1340" s="186" t="s">
        <v>21</v>
      </c>
      <c r="F1340" s="132">
        <v>55</v>
      </c>
      <c r="G1340" s="132" t="s">
        <v>21</v>
      </c>
      <c r="H1340" s="132" t="s">
        <v>21</v>
      </c>
      <c r="I1340" s="132" t="s">
        <v>21</v>
      </c>
      <c r="J1340" s="133">
        <v>4.1500000000000004</v>
      </c>
      <c r="K1340" s="133">
        <v>3.9</v>
      </c>
      <c r="L1340" s="133">
        <v>2.2999999999999998</v>
      </c>
      <c r="M1340" s="134" t="str">
        <f t="shared" si="20"/>
        <v>P</v>
      </c>
      <c r="N1340" s="171" t="s">
        <v>10682</v>
      </c>
      <c r="O1340" s="146" t="s">
        <v>1506</v>
      </c>
      <c r="P1340" s="146" t="s">
        <v>9460</v>
      </c>
      <c r="Q1340" s="147" t="s">
        <v>10519</v>
      </c>
      <c r="R1340" s="187">
        <v>7.0000000000000009</v>
      </c>
    </row>
    <row r="1341" spans="1:18" x14ac:dyDescent="0.25">
      <c r="A1341" s="135">
        <v>1024353</v>
      </c>
      <c r="B1341" s="148" t="s">
        <v>2398</v>
      </c>
      <c r="C1341" s="135">
        <v>200</v>
      </c>
      <c r="D1341" s="135">
        <v>45</v>
      </c>
      <c r="E1341" s="188" t="s">
        <v>21</v>
      </c>
      <c r="F1341" s="135">
        <v>63</v>
      </c>
      <c r="G1341" s="135" t="s">
        <v>21</v>
      </c>
      <c r="H1341" s="135" t="s">
        <v>21</v>
      </c>
      <c r="I1341" s="135" t="s">
        <v>21</v>
      </c>
      <c r="J1341" s="136">
        <v>3.85</v>
      </c>
      <c r="K1341" s="136">
        <v>3.8</v>
      </c>
      <c r="L1341" s="136">
        <v>2.15</v>
      </c>
      <c r="M1341" s="137" t="str">
        <f t="shared" si="20"/>
        <v>P</v>
      </c>
      <c r="N1341" s="174" t="s">
        <v>10682</v>
      </c>
      <c r="O1341" s="149" t="s">
        <v>1506</v>
      </c>
      <c r="P1341" s="149" t="s">
        <v>9460</v>
      </c>
      <c r="Q1341" s="150" t="s">
        <v>10519</v>
      </c>
      <c r="R1341" s="189">
        <v>10</v>
      </c>
    </row>
    <row r="1342" spans="1:18" x14ac:dyDescent="0.25">
      <c r="A1342" s="132">
        <v>1024354</v>
      </c>
      <c r="B1342" s="145" t="s">
        <v>2399</v>
      </c>
      <c r="C1342" s="132">
        <v>250</v>
      </c>
      <c r="D1342" s="132">
        <v>72</v>
      </c>
      <c r="E1342" s="186" t="s">
        <v>21</v>
      </c>
      <c r="F1342" s="132">
        <v>86</v>
      </c>
      <c r="G1342" s="132" t="s">
        <v>21</v>
      </c>
      <c r="H1342" s="132" t="s">
        <v>21</v>
      </c>
      <c r="I1342" s="132" t="s">
        <v>21</v>
      </c>
      <c r="J1342" s="133">
        <v>2.46</v>
      </c>
      <c r="K1342" s="133">
        <v>3.1</v>
      </c>
      <c r="L1342" s="133">
        <v>1.58</v>
      </c>
      <c r="M1342" s="134" t="str">
        <f t="shared" si="20"/>
        <v>P</v>
      </c>
      <c r="N1342" s="173" t="s">
        <v>10682</v>
      </c>
      <c r="O1342" s="146" t="s">
        <v>1506</v>
      </c>
      <c r="P1342" s="146" t="s">
        <v>9460</v>
      </c>
      <c r="Q1342" s="147" t="s">
        <v>10519</v>
      </c>
      <c r="R1342" s="187">
        <v>5</v>
      </c>
    </row>
    <row r="1343" spans="1:18" x14ac:dyDescent="0.25">
      <c r="A1343" s="135">
        <v>1024355</v>
      </c>
      <c r="B1343" s="148" t="s">
        <v>2400</v>
      </c>
      <c r="C1343" s="135">
        <v>3</v>
      </c>
      <c r="D1343" s="135">
        <v>4479</v>
      </c>
      <c r="E1343" s="188">
        <v>56</v>
      </c>
      <c r="F1343" s="135">
        <v>5600</v>
      </c>
      <c r="G1343" s="135">
        <v>448</v>
      </c>
      <c r="H1343" s="135">
        <v>280</v>
      </c>
      <c r="I1343" s="135">
        <v>2</v>
      </c>
      <c r="J1343" s="136">
        <v>0.93</v>
      </c>
      <c r="K1343" s="136">
        <v>0.97</v>
      </c>
      <c r="L1343" s="136">
        <v>0.23</v>
      </c>
      <c r="M1343" s="137" t="str">
        <f t="shared" si="20"/>
        <v>P</v>
      </c>
      <c r="N1343" s="174" t="s">
        <v>10681</v>
      </c>
      <c r="O1343" s="149" t="s">
        <v>1555</v>
      </c>
      <c r="P1343" s="149" t="s">
        <v>9429</v>
      </c>
      <c r="Q1343" s="150" t="s">
        <v>10106</v>
      </c>
      <c r="R1343" s="189">
        <v>2.82</v>
      </c>
    </row>
    <row r="1344" spans="1:18" x14ac:dyDescent="0.25">
      <c r="A1344" s="132">
        <v>1024360</v>
      </c>
      <c r="B1344" s="145" t="s">
        <v>2401</v>
      </c>
      <c r="C1344" s="132">
        <v>6</v>
      </c>
      <c r="D1344" s="132">
        <v>432</v>
      </c>
      <c r="E1344" s="186" t="s">
        <v>21</v>
      </c>
      <c r="F1344" s="132">
        <v>560</v>
      </c>
      <c r="G1344" s="132">
        <v>5</v>
      </c>
      <c r="H1344" s="132">
        <v>6</v>
      </c>
      <c r="I1344" s="132">
        <v>5</v>
      </c>
      <c r="J1344" s="133">
        <v>3.16</v>
      </c>
      <c r="K1344" s="133">
        <v>2.1</v>
      </c>
      <c r="L1344" s="133">
        <v>0.44</v>
      </c>
      <c r="M1344" s="134" t="str">
        <f t="shared" si="20"/>
        <v>P</v>
      </c>
      <c r="N1344" s="173" t="s">
        <v>10681</v>
      </c>
      <c r="O1344" s="146" t="s">
        <v>1506</v>
      </c>
      <c r="P1344" s="146" t="s">
        <v>9398</v>
      </c>
      <c r="Q1344" s="147" t="s">
        <v>10519</v>
      </c>
      <c r="R1344" s="187">
        <v>5.22</v>
      </c>
    </row>
    <row r="1345" spans="1:18" x14ac:dyDescent="0.25">
      <c r="A1345" s="135">
        <v>1024361</v>
      </c>
      <c r="B1345" s="148" t="s">
        <v>2402</v>
      </c>
      <c r="C1345" s="135">
        <v>6</v>
      </c>
      <c r="D1345" s="135">
        <v>432</v>
      </c>
      <c r="E1345" s="188" t="s">
        <v>21</v>
      </c>
      <c r="F1345" s="135">
        <v>560</v>
      </c>
      <c r="G1345" s="135">
        <v>5</v>
      </c>
      <c r="H1345" s="135">
        <v>6</v>
      </c>
      <c r="I1345" s="135">
        <v>5</v>
      </c>
      <c r="J1345" s="136">
        <v>3.12</v>
      </c>
      <c r="K1345" s="136">
        <v>2.08</v>
      </c>
      <c r="L1345" s="136">
        <v>0.44</v>
      </c>
      <c r="M1345" s="137" t="str">
        <f t="shared" si="20"/>
        <v>P</v>
      </c>
      <c r="N1345" s="174" t="s">
        <v>10681</v>
      </c>
      <c r="O1345" s="149" t="s">
        <v>1506</v>
      </c>
      <c r="P1345" s="149" t="s">
        <v>9398</v>
      </c>
      <c r="Q1345" s="150" t="s">
        <v>10519</v>
      </c>
      <c r="R1345" s="189">
        <v>4.74</v>
      </c>
    </row>
    <row r="1346" spans="1:18" x14ac:dyDescent="0.25">
      <c r="A1346" s="132">
        <v>1024362</v>
      </c>
      <c r="B1346" s="145" t="s">
        <v>2403</v>
      </c>
      <c r="C1346" s="132">
        <v>6</v>
      </c>
      <c r="D1346" s="132">
        <v>432</v>
      </c>
      <c r="E1346" s="186" t="s">
        <v>21</v>
      </c>
      <c r="F1346" s="132">
        <v>560</v>
      </c>
      <c r="G1346" s="132">
        <v>5</v>
      </c>
      <c r="H1346" s="132">
        <v>6</v>
      </c>
      <c r="I1346" s="132">
        <v>5</v>
      </c>
      <c r="J1346" s="133">
        <v>3.12</v>
      </c>
      <c r="K1346" s="133">
        <v>2.08</v>
      </c>
      <c r="L1346" s="133">
        <v>0.44</v>
      </c>
      <c r="M1346" s="134" t="str">
        <f t="shared" ref="M1346:M1409" si="21">HYPERLINK(CONCATENATE("T:\Distribution Centre\RDC Department Shared\Cubiscan photos","\",A1346,"-pac.jpg"),"P")</f>
        <v>P</v>
      </c>
      <c r="N1346" s="173" t="s">
        <v>10681</v>
      </c>
      <c r="O1346" s="146" t="s">
        <v>1506</v>
      </c>
      <c r="P1346" s="146" t="s">
        <v>9398</v>
      </c>
      <c r="Q1346" s="147" t="s">
        <v>10519</v>
      </c>
      <c r="R1346" s="187">
        <v>4.68</v>
      </c>
    </row>
    <row r="1347" spans="1:18" x14ac:dyDescent="0.25">
      <c r="A1347" s="135">
        <v>1024363</v>
      </c>
      <c r="B1347" s="148" t="s">
        <v>2404</v>
      </c>
      <c r="C1347" s="135">
        <v>6</v>
      </c>
      <c r="D1347" s="135">
        <v>432</v>
      </c>
      <c r="E1347" s="188" t="s">
        <v>21</v>
      </c>
      <c r="F1347" s="135">
        <v>598</v>
      </c>
      <c r="G1347" s="135">
        <v>20</v>
      </c>
      <c r="H1347" s="135">
        <v>25</v>
      </c>
      <c r="I1347" s="135">
        <v>1</v>
      </c>
      <c r="J1347" s="136">
        <v>1.5</v>
      </c>
      <c r="K1347" s="136">
        <v>1</v>
      </c>
      <c r="L1347" s="136">
        <v>1.8</v>
      </c>
      <c r="M1347" s="137" t="str">
        <f t="shared" si="21"/>
        <v>P</v>
      </c>
      <c r="N1347" s="174" t="s">
        <v>10681</v>
      </c>
      <c r="O1347" s="149" t="s">
        <v>1506</v>
      </c>
      <c r="P1347" s="149" t="s">
        <v>9430</v>
      </c>
      <c r="Q1347" s="150" t="s">
        <v>10519</v>
      </c>
      <c r="R1347" s="189">
        <v>3.42</v>
      </c>
    </row>
    <row r="1348" spans="1:18" x14ac:dyDescent="0.25">
      <c r="A1348" s="132">
        <v>1024364</v>
      </c>
      <c r="B1348" s="145" t="s">
        <v>2405</v>
      </c>
      <c r="C1348" s="132">
        <v>6</v>
      </c>
      <c r="D1348" s="132">
        <v>432</v>
      </c>
      <c r="E1348" s="186" t="s">
        <v>21</v>
      </c>
      <c r="F1348" s="132">
        <v>598</v>
      </c>
      <c r="G1348" s="132">
        <v>20</v>
      </c>
      <c r="H1348" s="132">
        <v>25</v>
      </c>
      <c r="I1348" s="132">
        <v>1</v>
      </c>
      <c r="J1348" s="133">
        <v>1.5</v>
      </c>
      <c r="K1348" s="133">
        <v>1</v>
      </c>
      <c r="L1348" s="133">
        <v>1.8</v>
      </c>
      <c r="M1348" s="134" t="str">
        <f t="shared" si="21"/>
        <v>P</v>
      </c>
      <c r="N1348" s="173" t="s">
        <v>10681</v>
      </c>
      <c r="O1348" s="146" t="s">
        <v>1506</v>
      </c>
      <c r="P1348" s="146" t="s">
        <v>9430</v>
      </c>
      <c r="Q1348" s="147" t="s">
        <v>10519</v>
      </c>
      <c r="R1348" s="187">
        <v>3.18</v>
      </c>
    </row>
    <row r="1349" spans="1:18" x14ac:dyDescent="0.25">
      <c r="A1349" s="135">
        <v>1024371</v>
      </c>
      <c r="B1349" s="148" t="s">
        <v>2406</v>
      </c>
      <c r="C1349" s="135">
        <v>6</v>
      </c>
      <c r="D1349" s="135">
        <v>432</v>
      </c>
      <c r="E1349" s="188" t="s">
        <v>21</v>
      </c>
      <c r="F1349" s="135">
        <v>598</v>
      </c>
      <c r="G1349" s="135">
        <v>20</v>
      </c>
      <c r="H1349" s="135">
        <v>25</v>
      </c>
      <c r="I1349" s="135">
        <v>1</v>
      </c>
      <c r="J1349" s="136">
        <v>1.5</v>
      </c>
      <c r="K1349" s="136">
        <v>1</v>
      </c>
      <c r="L1349" s="136">
        <v>1.8</v>
      </c>
      <c r="M1349" s="137" t="str">
        <f t="shared" si="21"/>
        <v>P</v>
      </c>
      <c r="N1349" s="174" t="s">
        <v>10681</v>
      </c>
      <c r="O1349" s="149" t="s">
        <v>1506</v>
      </c>
      <c r="P1349" s="149" t="s">
        <v>9430</v>
      </c>
      <c r="Q1349" s="150" t="s">
        <v>10519</v>
      </c>
      <c r="R1349" s="189">
        <v>3.18</v>
      </c>
    </row>
    <row r="1350" spans="1:18" x14ac:dyDescent="0.25">
      <c r="A1350" s="132">
        <v>1024372</v>
      </c>
      <c r="B1350" s="145" t="s">
        <v>2407</v>
      </c>
      <c r="C1350" s="132">
        <v>6</v>
      </c>
      <c r="D1350" s="132">
        <v>345</v>
      </c>
      <c r="E1350" s="186" t="s">
        <v>20</v>
      </c>
      <c r="F1350" s="132" t="s">
        <v>20</v>
      </c>
      <c r="G1350" s="132" t="s">
        <v>20</v>
      </c>
      <c r="H1350" s="132" t="s">
        <v>20</v>
      </c>
      <c r="I1350" s="132" t="s">
        <v>20</v>
      </c>
      <c r="J1350" s="133">
        <v>1.5</v>
      </c>
      <c r="K1350" s="133">
        <v>1.01</v>
      </c>
      <c r="L1350" s="133">
        <v>2.06</v>
      </c>
      <c r="M1350" s="134" t="str">
        <f t="shared" si="21"/>
        <v>P</v>
      </c>
      <c r="N1350" s="173" t="s">
        <v>10681</v>
      </c>
      <c r="O1350" s="146" t="s">
        <v>1506</v>
      </c>
      <c r="P1350" s="146" t="s">
        <v>9427</v>
      </c>
      <c r="Q1350" s="147" t="s">
        <v>10519</v>
      </c>
      <c r="R1350" s="187">
        <v>5.34</v>
      </c>
    </row>
    <row r="1351" spans="1:18" x14ac:dyDescent="0.25">
      <c r="A1351" s="135">
        <v>1024373</v>
      </c>
      <c r="B1351" s="148" t="s">
        <v>2408</v>
      </c>
      <c r="C1351" s="135">
        <v>6</v>
      </c>
      <c r="D1351" s="135">
        <v>345</v>
      </c>
      <c r="E1351" s="188" t="s">
        <v>20</v>
      </c>
      <c r="F1351" s="135" t="s">
        <v>20</v>
      </c>
      <c r="G1351" s="135" t="s">
        <v>20</v>
      </c>
      <c r="H1351" s="135" t="s">
        <v>20</v>
      </c>
      <c r="I1351" s="135" t="s">
        <v>20</v>
      </c>
      <c r="J1351" s="136">
        <v>1.5</v>
      </c>
      <c r="K1351" s="136">
        <v>1.01</v>
      </c>
      <c r="L1351" s="136">
        <v>2.06</v>
      </c>
      <c r="M1351" s="137" t="str">
        <f t="shared" si="21"/>
        <v>P</v>
      </c>
      <c r="N1351" s="174" t="s">
        <v>10681</v>
      </c>
      <c r="O1351" s="149" t="s">
        <v>1506</v>
      </c>
      <c r="P1351" s="149" t="s">
        <v>9427</v>
      </c>
      <c r="Q1351" s="150" t="s">
        <v>10519</v>
      </c>
      <c r="R1351" s="189">
        <v>5.5200000000000005</v>
      </c>
    </row>
    <row r="1352" spans="1:18" x14ac:dyDescent="0.25">
      <c r="A1352" s="132">
        <v>1024375</v>
      </c>
      <c r="B1352" s="145" t="s">
        <v>2409</v>
      </c>
      <c r="C1352" s="132">
        <v>6</v>
      </c>
      <c r="D1352" s="132">
        <v>345</v>
      </c>
      <c r="E1352" s="186" t="s">
        <v>20</v>
      </c>
      <c r="F1352" s="132" t="s">
        <v>20</v>
      </c>
      <c r="G1352" s="132" t="s">
        <v>20</v>
      </c>
      <c r="H1352" s="132" t="s">
        <v>20</v>
      </c>
      <c r="I1352" s="132" t="s">
        <v>20</v>
      </c>
      <c r="J1352" s="133">
        <v>1.5</v>
      </c>
      <c r="K1352" s="133">
        <v>1.01</v>
      </c>
      <c r="L1352" s="133">
        <v>2.06</v>
      </c>
      <c r="M1352" s="134" t="str">
        <f t="shared" si="21"/>
        <v>P</v>
      </c>
      <c r="N1352" s="173" t="s">
        <v>10681</v>
      </c>
      <c r="O1352" s="146" t="s">
        <v>1506</v>
      </c>
      <c r="P1352" s="146" t="s">
        <v>9404</v>
      </c>
      <c r="Q1352" s="147" t="s">
        <v>10519</v>
      </c>
      <c r="R1352" s="187">
        <v>5.5200000000000005</v>
      </c>
    </row>
    <row r="1353" spans="1:18" x14ac:dyDescent="0.25">
      <c r="A1353" s="135">
        <v>1024376</v>
      </c>
      <c r="B1353" s="148" t="s">
        <v>2410</v>
      </c>
      <c r="C1353" s="135">
        <v>6</v>
      </c>
      <c r="D1353" s="135">
        <v>305</v>
      </c>
      <c r="E1353" s="188" t="s">
        <v>20</v>
      </c>
      <c r="F1353" s="135" t="s">
        <v>20</v>
      </c>
      <c r="G1353" s="135" t="s">
        <v>20</v>
      </c>
      <c r="H1353" s="135" t="s">
        <v>20</v>
      </c>
      <c r="I1353" s="135" t="s">
        <v>20</v>
      </c>
      <c r="J1353" s="136">
        <v>1.65</v>
      </c>
      <c r="K1353" s="136">
        <v>1.1200000000000001</v>
      </c>
      <c r="L1353" s="136">
        <v>2</v>
      </c>
      <c r="M1353" s="137" t="str">
        <f t="shared" si="21"/>
        <v>P</v>
      </c>
      <c r="N1353" s="174" t="s">
        <v>10681</v>
      </c>
      <c r="O1353" s="149" t="s">
        <v>1506</v>
      </c>
      <c r="P1353" s="149" t="s">
        <v>9398</v>
      </c>
      <c r="Q1353" s="150" t="s">
        <v>10519</v>
      </c>
      <c r="R1353" s="189">
        <v>5.76</v>
      </c>
    </row>
    <row r="1354" spans="1:18" x14ac:dyDescent="0.25">
      <c r="A1354" s="132">
        <v>1024377</v>
      </c>
      <c r="B1354" s="145" t="s">
        <v>2411</v>
      </c>
      <c r="C1354" s="132">
        <v>6</v>
      </c>
      <c r="D1354" s="132">
        <v>305</v>
      </c>
      <c r="E1354" s="186" t="s">
        <v>20</v>
      </c>
      <c r="F1354" s="132" t="s">
        <v>20</v>
      </c>
      <c r="G1354" s="132" t="s">
        <v>20</v>
      </c>
      <c r="H1354" s="132" t="s">
        <v>20</v>
      </c>
      <c r="I1354" s="132" t="s">
        <v>20</v>
      </c>
      <c r="J1354" s="133">
        <v>1.65</v>
      </c>
      <c r="K1354" s="133">
        <v>1.1200000000000001</v>
      </c>
      <c r="L1354" s="133">
        <v>2</v>
      </c>
      <c r="M1354" s="134" t="str">
        <f t="shared" si="21"/>
        <v>P</v>
      </c>
      <c r="N1354" s="173" t="s">
        <v>10681</v>
      </c>
      <c r="O1354" s="146" t="s">
        <v>1506</v>
      </c>
      <c r="P1354" s="146" t="s">
        <v>9398</v>
      </c>
      <c r="Q1354" s="147" t="s">
        <v>10519</v>
      </c>
      <c r="R1354" s="187">
        <v>6.66</v>
      </c>
    </row>
    <row r="1355" spans="1:18" x14ac:dyDescent="0.25">
      <c r="A1355" s="135">
        <v>1024378</v>
      </c>
      <c r="B1355" s="148" t="s">
        <v>2412</v>
      </c>
      <c r="C1355" s="135">
        <v>6</v>
      </c>
      <c r="D1355" s="135">
        <v>305</v>
      </c>
      <c r="E1355" s="188" t="s">
        <v>20</v>
      </c>
      <c r="F1355" s="135" t="s">
        <v>20</v>
      </c>
      <c r="G1355" s="135" t="s">
        <v>20</v>
      </c>
      <c r="H1355" s="135" t="s">
        <v>20</v>
      </c>
      <c r="I1355" s="135" t="s">
        <v>20</v>
      </c>
      <c r="J1355" s="136">
        <v>1.65</v>
      </c>
      <c r="K1355" s="136">
        <v>1.1200000000000001</v>
      </c>
      <c r="L1355" s="136">
        <v>2</v>
      </c>
      <c r="M1355" s="137" t="str">
        <f t="shared" si="21"/>
        <v>P</v>
      </c>
      <c r="N1355" s="174" t="s">
        <v>10681</v>
      </c>
      <c r="O1355" s="149" t="s">
        <v>1506</v>
      </c>
      <c r="P1355" s="149" t="s">
        <v>9398</v>
      </c>
      <c r="Q1355" s="150" t="s">
        <v>10519</v>
      </c>
      <c r="R1355" s="189">
        <v>5.4</v>
      </c>
    </row>
    <row r="1356" spans="1:18" x14ac:dyDescent="0.25">
      <c r="A1356" s="132">
        <v>1024383</v>
      </c>
      <c r="B1356" s="145" t="s">
        <v>2413</v>
      </c>
      <c r="C1356" s="132">
        <v>6</v>
      </c>
      <c r="D1356" s="132">
        <v>322</v>
      </c>
      <c r="E1356" s="186" t="s">
        <v>21</v>
      </c>
      <c r="F1356" s="132">
        <v>460</v>
      </c>
      <c r="G1356" s="132" t="s">
        <v>20</v>
      </c>
      <c r="H1356" s="132">
        <v>10</v>
      </c>
      <c r="I1356" s="132">
        <v>3</v>
      </c>
      <c r="J1356" s="133">
        <v>2.7</v>
      </c>
      <c r="K1356" s="133">
        <v>1.82</v>
      </c>
      <c r="L1356" s="133">
        <v>0.77</v>
      </c>
      <c r="M1356" s="134" t="str">
        <f t="shared" si="21"/>
        <v>P</v>
      </c>
      <c r="N1356" s="173" t="s">
        <v>10681</v>
      </c>
      <c r="O1356" s="146" t="s">
        <v>1506</v>
      </c>
      <c r="P1356" s="146" t="s">
        <v>9430</v>
      </c>
      <c r="Q1356" s="147" t="s">
        <v>10519</v>
      </c>
      <c r="R1356" s="187">
        <v>5.28</v>
      </c>
    </row>
    <row r="1357" spans="1:18" x14ac:dyDescent="0.25">
      <c r="A1357" s="135">
        <v>1024385</v>
      </c>
      <c r="B1357" s="148" t="s">
        <v>2414</v>
      </c>
      <c r="C1357" s="135">
        <v>6</v>
      </c>
      <c r="D1357" s="135">
        <v>322</v>
      </c>
      <c r="E1357" s="188" t="s">
        <v>21</v>
      </c>
      <c r="F1357" s="135">
        <v>460</v>
      </c>
      <c r="G1357" s="135" t="s">
        <v>20</v>
      </c>
      <c r="H1357" s="135">
        <v>10</v>
      </c>
      <c r="I1357" s="135">
        <v>3</v>
      </c>
      <c r="J1357" s="136">
        <v>2.7</v>
      </c>
      <c r="K1357" s="136">
        <v>1.82</v>
      </c>
      <c r="L1357" s="136">
        <v>0.77</v>
      </c>
      <c r="M1357" s="137" t="str">
        <f t="shared" si="21"/>
        <v>P</v>
      </c>
      <c r="N1357" s="174" t="s">
        <v>10681</v>
      </c>
      <c r="O1357" s="149" t="s">
        <v>1506</v>
      </c>
      <c r="P1357" s="149" t="s">
        <v>9430</v>
      </c>
      <c r="Q1357" s="150" t="s">
        <v>10519</v>
      </c>
      <c r="R1357" s="189">
        <v>5.28</v>
      </c>
    </row>
    <row r="1358" spans="1:18" x14ac:dyDescent="0.25">
      <c r="A1358" s="132">
        <v>1024391</v>
      </c>
      <c r="B1358" s="145" t="s">
        <v>2415</v>
      </c>
      <c r="C1358" s="132">
        <v>6</v>
      </c>
      <c r="D1358" s="132">
        <v>322</v>
      </c>
      <c r="E1358" s="186" t="s">
        <v>21</v>
      </c>
      <c r="F1358" s="132">
        <v>460</v>
      </c>
      <c r="G1358" s="132" t="s">
        <v>20</v>
      </c>
      <c r="H1358" s="132">
        <v>10</v>
      </c>
      <c r="I1358" s="132">
        <v>3</v>
      </c>
      <c r="J1358" s="133">
        <v>2.7</v>
      </c>
      <c r="K1358" s="133">
        <v>1.82</v>
      </c>
      <c r="L1358" s="133">
        <v>0.77</v>
      </c>
      <c r="M1358" s="134" t="str">
        <f t="shared" si="21"/>
        <v>P</v>
      </c>
      <c r="N1358" s="173" t="s">
        <v>10681</v>
      </c>
      <c r="O1358" s="146" t="s">
        <v>1506</v>
      </c>
      <c r="P1358" s="146" t="s">
        <v>9430</v>
      </c>
      <c r="Q1358" s="147" t="s">
        <v>10519</v>
      </c>
      <c r="R1358" s="187">
        <v>5.4</v>
      </c>
    </row>
    <row r="1359" spans="1:18" x14ac:dyDescent="0.25">
      <c r="A1359" s="135">
        <v>1024392</v>
      </c>
      <c r="B1359" s="148" t="s">
        <v>2416</v>
      </c>
      <c r="C1359" s="135">
        <v>6</v>
      </c>
      <c r="D1359" s="135">
        <v>1920</v>
      </c>
      <c r="E1359" s="188">
        <v>12</v>
      </c>
      <c r="F1359" s="135">
        <v>2640</v>
      </c>
      <c r="G1359" s="135">
        <v>96</v>
      </c>
      <c r="H1359" s="135">
        <v>72</v>
      </c>
      <c r="I1359" s="135">
        <v>2</v>
      </c>
      <c r="J1359" s="136">
        <v>0.75</v>
      </c>
      <c r="K1359" s="136">
        <v>0.52</v>
      </c>
      <c r="L1359" s="136">
        <v>1.1100000000000001</v>
      </c>
      <c r="M1359" s="137" t="str">
        <f t="shared" si="21"/>
        <v>P</v>
      </c>
      <c r="N1359" s="174" t="s">
        <v>10681</v>
      </c>
      <c r="O1359" s="149" t="s">
        <v>1555</v>
      </c>
      <c r="P1359" s="149" t="s">
        <v>9429</v>
      </c>
      <c r="Q1359" s="150" t="s">
        <v>10519</v>
      </c>
      <c r="R1359" s="189">
        <v>2.34</v>
      </c>
    </row>
    <row r="1360" spans="1:18" x14ac:dyDescent="0.25">
      <c r="A1360" s="132">
        <v>1024395</v>
      </c>
      <c r="B1360" s="145" t="s">
        <v>2417</v>
      </c>
      <c r="C1360" s="132">
        <v>6</v>
      </c>
      <c r="D1360" s="132" t="s">
        <v>20</v>
      </c>
      <c r="E1360" s="186">
        <v>12</v>
      </c>
      <c r="F1360" s="132">
        <v>2640</v>
      </c>
      <c r="G1360" s="132">
        <v>48</v>
      </c>
      <c r="H1360" s="132" t="s">
        <v>20</v>
      </c>
      <c r="I1360" s="132">
        <v>2</v>
      </c>
      <c r="J1360" s="133">
        <v>0.75</v>
      </c>
      <c r="K1360" s="133">
        <v>0.52</v>
      </c>
      <c r="L1360" s="133">
        <v>1.1100000000000001</v>
      </c>
      <c r="M1360" s="134" t="str">
        <f t="shared" si="21"/>
        <v>P</v>
      </c>
      <c r="N1360" s="173" t="s">
        <v>10681</v>
      </c>
      <c r="O1360" s="146" t="s">
        <v>1555</v>
      </c>
      <c r="P1360" s="146" t="s">
        <v>9429</v>
      </c>
      <c r="Q1360" s="147" t="s">
        <v>10519</v>
      </c>
      <c r="R1360" s="187">
        <v>2.34</v>
      </c>
    </row>
    <row r="1361" spans="1:18" x14ac:dyDescent="0.25">
      <c r="A1361" s="135">
        <v>1024401</v>
      </c>
      <c r="B1361" s="148" t="s">
        <v>2418</v>
      </c>
      <c r="C1361" s="135">
        <v>6</v>
      </c>
      <c r="D1361" s="135">
        <v>1920</v>
      </c>
      <c r="E1361" s="188">
        <v>12</v>
      </c>
      <c r="F1361" s="135">
        <v>2640</v>
      </c>
      <c r="G1361" s="135" t="s">
        <v>20</v>
      </c>
      <c r="H1361" s="135">
        <v>72</v>
      </c>
      <c r="I1361" s="135">
        <v>2</v>
      </c>
      <c r="J1361" s="136">
        <v>0.75</v>
      </c>
      <c r="K1361" s="136">
        <v>0.52</v>
      </c>
      <c r="L1361" s="136">
        <v>1.1100000000000001</v>
      </c>
      <c r="M1361" s="137" t="str">
        <f t="shared" si="21"/>
        <v>P</v>
      </c>
      <c r="N1361" s="174" t="s">
        <v>10681</v>
      </c>
      <c r="O1361" s="149" t="s">
        <v>1555</v>
      </c>
      <c r="P1361" s="149" t="s">
        <v>9429</v>
      </c>
      <c r="Q1361" s="150" t="s">
        <v>10519</v>
      </c>
      <c r="R1361" s="189">
        <v>2.0999999999999996</v>
      </c>
    </row>
    <row r="1362" spans="1:18" x14ac:dyDescent="0.25">
      <c r="A1362" s="132">
        <v>1024403</v>
      </c>
      <c r="B1362" s="145" t="s">
        <v>2419</v>
      </c>
      <c r="C1362" s="132">
        <v>6</v>
      </c>
      <c r="D1362" s="132">
        <v>1260</v>
      </c>
      <c r="E1362" s="186">
        <v>30</v>
      </c>
      <c r="F1362" s="132">
        <v>1620</v>
      </c>
      <c r="G1362" s="132">
        <v>120</v>
      </c>
      <c r="H1362" s="132">
        <v>150</v>
      </c>
      <c r="I1362" s="132">
        <v>1</v>
      </c>
      <c r="J1362" s="133">
        <v>1.68</v>
      </c>
      <c r="K1362" s="133">
        <v>1.1599999999999999</v>
      </c>
      <c r="L1362" s="133">
        <v>0.26</v>
      </c>
      <c r="M1362" s="134" t="str">
        <f t="shared" si="21"/>
        <v>P</v>
      </c>
      <c r="N1362" s="173" t="s">
        <v>10681</v>
      </c>
      <c r="O1362" s="146" t="s">
        <v>1506</v>
      </c>
      <c r="P1362" s="146" t="s">
        <v>9410</v>
      </c>
      <c r="Q1362" s="147" t="s">
        <v>10519</v>
      </c>
      <c r="R1362" s="187">
        <v>3.7800000000000002</v>
      </c>
    </row>
    <row r="1363" spans="1:18" x14ac:dyDescent="0.25">
      <c r="A1363" s="135">
        <v>1024404</v>
      </c>
      <c r="B1363" s="148" t="s">
        <v>2420</v>
      </c>
      <c r="C1363" s="135">
        <v>6</v>
      </c>
      <c r="D1363" s="135">
        <v>1260</v>
      </c>
      <c r="E1363" s="188">
        <v>30</v>
      </c>
      <c r="F1363" s="135">
        <v>1620</v>
      </c>
      <c r="G1363" s="135">
        <v>120</v>
      </c>
      <c r="H1363" s="135">
        <v>150</v>
      </c>
      <c r="I1363" s="135">
        <v>1</v>
      </c>
      <c r="J1363" s="136">
        <v>1.68</v>
      </c>
      <c r="K1363" s="136">
        <v>1.1499999999999999</v>
      </c>
      <c r="L1363" s="136">
        <v>0.25</v>
      </c>
      <c r="M1363" s="137" t="str">
        <f t="shared" si="21"/>
        <v>P</v>
      </c>
      <c r="N1363" s="174" t="s">
        <v>10681</v>
      </c>
      <c r="O1363" s="149" t="s">
        <v>1506</v>
      </c>
      <c r="P1363" s="149" t="s">
        <v>9410</v>
      </c>
      <c r="Q1363" s="150" t="s">
        <v>10519</v>
      </c>
      <c r="R1363" s="189">
        <v>3.84</v>
      </c>
    </row>
    <row r="1364" spans="1:18" x14ac:dyDescent="0.25">
      <c r="A1364" s="132">
        <v>1024405</v>
      </c>
      <c r="B1364" s="145" t="s">
        <v>2421</v>
      </c>
      <c r="C1364" s="132">
        <v>6</v>
      </c>
      <c r="D1364" s="132">
        <v>1260</v>
      </c>
      <c r="E1364" s="186">
        <v>30</v>
      </c>
      <c r="F1364" s="132">
        <v>1620</v>
      </c>
      <c r="G1364" s="132">
        <v>120</v>
      </c>
      <c r="H1364" s="132">
        <v>150</v>
      </c>
      <c r="I1364" s="132">
        <v>1</v>
      </c>
      <c r="J1364" s="133">
        <v>1.68</v>
      </c>
      <c r="K1364" s="133">
        <v>1.1599999999999999</v>
      </c>
      <c r="L1364" s="133">
        <v>0.26</v>
      </c>
      <c r="M1364" s="134" t="str">
        <f t="shared" si="21"/>
        <v>P</v>
      </c>
      <c r="N1364" s="173" t="s">
        <v>10681</v>
      </c>
      <c r="O1364" s="146" t="s">
        <v>1506</v>
      </c>
      <c r="P1364" s="146" t="s">
        <v>9410</v>
      </c>
      <c r="Q1364" s="147" t="s">
        <v>10519</v>
      </c>
      <c r="R1364" s="187">
        <v>3.84</v>
      </c>
    </row>
    <row r="1365" spans="1:18" x14ac:dyDescent="0.25">
      <c r="A1365" s="135">
        <v>1024407</v>
      </c>
      <c r="B1365" s="148" t="s">
        <v>2422</v>
      </c>
      <c r="C1365" s="135">
        <v>6</v>
      </c>
      <c r="D1365" s="135">
        <v>204</v>
      </c>
      <c r="E1365" s="188" t="s">
        <v>20</v>
      </c>
      <c r="F1365" s="135" t="s">
        <v>20</v>
      </c>
      <c r="G1365" s="135" t="s">
        <v>20</v>
      </c>
      <c r="H1365" s="135" t="s">
        <v>20</v>
      </c>
      <c r="I1365" s="135" t="s">
        <v>20</v>
      </c>
      <c r="J1365" s="136">
        <v>2.3199999999999998</v>
      </c>
      <c r="K1365" s="136">
        <v>1.49</v>
      </c>
      <c r="L1365" s="136">
        <v>0.95</v>
      </c>
      <c r="M1365" s="137" t="str">
        <f t="shared" si="21"/>
        <v>P</v>
      </c>
      <c r="N1365" s="174" t="s">
        <v>10681</v>
      </c>
      <c r="O1365" s="149" t="s">
        <v>1506</v>
      </c>
      <c r="P1365" s="149" t="s">
        <v>10455</v>
      </c>
      <c r="Q1365" s="150" t="s">
        <v>10519</v>
      </c>
      <c r="R1365" s="189">
        <v>21.48</v>
      </c>
    </row>
    <row r="1366" spans="1:18" x14ac:dyDescent="0.25">
      <c r="A1366" s="132">
        <v>1024408</v>
      </c>
      <c r="B1366" s="145" t="s">
        <v>2423</v>
      </c>
      <c r="C1366" s="132">
        <v>6</v>
      </c>
      <c r="D1366" s="132">
        <v>204</v>
      </c>
      <c r="E1366" s="186" t="s">
        <v>20</v>
      </c>
      <c r="F1366" s="132" t="s">
        <v>20</v>
      </c>
      <c r="G1366" s="132" t="s">
        <v>20</v>
      </c>
      <c r="H1366" s="132" t="s">
        <v>20</v>
      </c>
      <c r="I1366" s="132" t="s">
        <v>20</v>
      </c>
      <c r="J1366" s="133">
        <v>2.3199999999999998</v>
      </c>
      <c r="K1366" s="133">
        <v>1.49</v>
      </c>
      <c r="L1366" s="133">
        <v>0.95</v>
      </c>
      <c r="M1366" s="134" t="str">
        <f t="shared" si="21"/>
        <v>P</v>
      </c>
      <c r="N1366" s="173" t="s">
        <v>10681</v>
      </c>
      <c r="O1366" s="146" t="s">
        <v>1506</v>
      </c>
      <c r="P1366" s="146" t="s">
        <v>10455</v>
      </c>
      <c r="Q1366" s="147" t="s">
        <v>10519</v>
      </c>
      <c r="R1366" s="187">
        <v>8.1000000000000014</v>
      </c>
    </row>
    <row r="1367" spans="1:18" x14ac:dyDescent="0.25">
      <c r="A1367" s="135">
        <v>1024409</v>
      </c>
      <c r="B1367" s="148" t="s">
        <v>2424</v>
      </c>
      <c r="C1367" s="135">
        <v>6</v>
      </c>
      <c r="D1367" s="135">
        <v>204</v>
      </c>
      <c r="E1367" s="188" t="s">
        <v>20</v>
      </c>
      <c r="F1367" s="135" t="s">
        <v>20</v>
      </c>
      <c r="G1367" s="135" t="s">
        <v>20</v>
      </c>
      <c r="H1367" s="135" t="s">
        <v>20</v>
      </c>
      <c r="I1367" s="135" t="s">
        <v>20</v>
      </c>
      <c r="J1367" s="136">
        <v>2.3199999999999998</v>
      </c>
      <c r="K1367" s="136">
        <v>1.49</v>
      </c>
      <c r="L1367" s="136">
        <v>0.95</v>
      </c>
      <c r="M1367" s="137" t="str">
        <f t="shared" si="21"/>
        <v>P</v>
      </c>
      <c r="N1367" s="174" t="s">
        <v>10681</v>
      </c>
      <c r="O1367" s="149" t="s">
        <v>1506</v>
      </c>
      <c r="P1367" s="149" t="s">
        <v>10455</v>
      </c>
      <c r="Q1367" s="150" t="s">
        <v>10519</v>
      </c>
      <c r="R1367" s="189">
        <v>8.58</v>
      </c>
    </row>
    <row r="1368" spans="1:18" x14ac:dyDescent="0.25">
      <c r="A1368" s="132">
        <v>1024410</v>
      </c>
      <c r="B1368" s="145" t="s">
        <v>2425</v>
      </c>
      <c r="C1368" s="132">
        <v>12</v>
      </c>
      <c r="D1368" s="132">
        <v>260</v>
      </c>
      <c r="E1368" s="186" t="s">
        <v>21</v>
      </c>
      <c r="F1368" s="132">
        <v>320</v>
      </c>
      <c r="G1368" s="132">
        <v>28</v>
      </c>
      <c r="H1368" s="132">
        <v>32</v>
      </c>
      <c r="I1368" s="132">
        <v>2</v>
      </c>
      <c r="J1368" s="133">
        <v>2.33</v>
      </c>
      <c r="K1368" s="133">
        <v>2.21</v>
      </c>
      <c r="L1368" s="133">
        <v>0.85</v>
      </c>
      <c r="M1368" s="134" t="str">
        <f t="shared" si="21"/>
        <v>P</v>
      </c>
      <c r="N1368" s="173" t="s">
        <v>10681</v>
      </c>
      <c r="O1368" s="146" t="s">
        <v>1506</v>
      </c>
      <c r="P1368" s="146" t="s">
        <v>9409</v>
      </c>
      <c r="Q1368" s="147" t="s">
        <v>10519</v>
      </c>
      <c r="R1368" s="187">
        <v>4.1999999999999993</v>
      </c>
    </row>
    <row r="1369" spans="1:18" x14ac:dyDescent="0.25">
      <c r="A1369" s="135">
        <v>1024411</v>
      </c>
      <c r="B1369" s="148" t="s">
        <v>2426</v>
      </c>
      <c r="C1369" s="135">
        <v>12</v>
      </c>
      <c r="D1369" s="135">
        <v>260</v>
      </c>
      <c r="E1369" s="188" t="s">
        <v>21</v>
      </c>
      <c r="F1369" s="135">
        <v>320</v>
      </c>
      <c r="G1369" s="135">
        <v>28</v>
      </c>
      <c r="H1369" s="135">
        <v>32</v>
      </c>
      <c r="I1369" s="135">
        <v>2</v>
      </c>
      <c r="J1369" s="136">
        <v>2.33</v>
      </c>
      <c r="K1369" s="136">
        <v>2.21</v>
      </c>
      <c r="L1369" s="136">
        <v>0.85</v>
      </c>
      <c r="M1369" s="137" t="str">
        <f t="shared" si="21"/>
        <v>P</v>
      </c>
      <c r="N1369" s="174" t="s">
        <v>10681</v>
      </c>
      <c r="O1369" s="149" t="s">
        <v>1506</v>
      </c>
      <c r="P1369" s="149" t="s">
        <v>9409</v>
      </c>
      <c r="Q1369" s="150" t="s">
        <v>10519</v>
      </c>
      <c r="R1369" s="189">
        <v>3.96</v>
      </c>
    </row>
    <row r="1370" spans="1:18" x14ac:dyDescent="0.25">
      <c r="A1370" s="132">
        <v>1024412</v>
      </c>
      <c r="B1370" s="145" t="s">
        <v>2427</v>
      </c>
      <c r="C1370" s="132">
        <v>12</v>
      </c>
      <c r="D1370" s="132">
        <v>260</v>
      </c>
      <c r="E1370" s="186" t="s">
        <v>21</v>
      </c>
      <c r="F1370" s="132">
        <v>320</v>
      </c>
      <c r="G1370" s="132">
        <v>28</v>
      </c>
      <c r="H1370" s="132">
        <v>32</v>
      </c>
      <c r="I1370" s="132">
        <v>2</v>
      </c>
      <c r="J1370" s="133">
        <v>2.33</v>
      </c>
      <c r="K1370" s="133">
        <v>2.21</v>
      </c>
      <c r="L1370" s="133">
        <v>0.85</v>
      </c>
      <c r="M1370" s="134" t="str">
        <f t="shared" si="21"/>
        <v>P</v>
      </c>
      <c r="N1370" s="173" t="s">
        <v>10681</v>
      </c>
      <c r="O1370" s="146" t="s">
        <v>1506</v>
      </c>
      <c r="P1370" s="146" t="s">
        <v>9409</v>
      </c>
      <c r="Q1370" s="147" t="s">
        <v>10519</v>
      </c>
      <c r="R1370" s="187">
        <v>4.32</v>
      </c>
    </row>
    <row r="1371" spans="1:18" x14ac:dyDescent="0.25">
      <c r="A1371" s="135">
        <v>1024417</v>
      </c>
      <c r="B1371" s="148" t="s">
        <v>2428</v>
      </c>
      <c r="C1371" s="135">
        <v>6</v>
      </c>
      <c r="D1371" s="135">
        <v>720</v>
      </c>
      <c r="E1371" s="188" t="s">
        <v>20</v>
      </c>
      <c r="F1371" s="135" t="s">
        <v>20</v>
      </c>
      <c r="G1371" s="135">
        <v>68</v>
      </c>
      <c r="H1371" s="135" t="s">
        <v>20</v>
      </c>
      <c r="I1371" s="135" t="s">
        <v>20</v>
      </c>
      <c r="J1371" s="136">
        <v>1.45</v>
      </c>
      <c r="K1371" s="136">
        <v>1</v>
      </c>
      <c r="L1371" s="136">
        <v>1.1200000000000001</v>
      </c>
      <c r="M1371" s="137" t="str">
        <f t="shared" si="21"/>
        <v>P</v>
      </c>
      <c r="N1371" s="174" t="s">
        <v>10681</v>
      </c>
      <c r="O1371" s="149" t="s">
        <v>1578</v>
      </c>
      <c r="P1371" s="149" t="s">
        <v>10579</v>
      </c>
      <c r="Q1371" s="150" t="s">
        <v>10106</v>
      </c>
      <c r="R1371" s="189">
        <v>0.84000000000000008</v>
      </c>
    </row>
    <row r="1372" spans="1:18" x14ac:dyDescent="0.25">
      <c r="A1372" s="132">
        <v>1024430</v>
      </c>
      <c r="B1372" s="145" t="s">
        <v>2429</v>
      </c>
      <c r="C1372" s="132">
        <v>6</v>
      </c>
      <c r="D1372" s="132">
        <v>720</v>
      </c>
      <c r="E1372" s="186" t="s">
        <v>20</v>
      </c>
      <c r="F1372" s="132">
        <v>1120</v>
      </c>
      <c r="G1372" s="132">
        <v>68</v>
      </c>
      <c r="H1372" s="132" t="s">
        <v>20</v>
      </c>
      <c r="I1372" s="132" t="s">
        <v>20</v>
      </c>
      <c r="J1372" s="133">
        <v>1.45</v>
      </c>
      <c r="K1372" s="133">
        <v>1</v>
      </c>
      <c r="L1372" s="133">
        <v>1.1200000000000001</v>
      </c>
      <c r="M1372" s="134" t="str">
        <f t="shared" si="21"/>
        <v>P</v>
      </c>
      <c r="N1372" s="171" t="s">
        <v>10681</v>
      </c>
      <c r="O1372" s="146" t="s">
        <v>1578</v>
      </c>
      <c r="P1372" s="146" t="s">
        <v>10579</v>
      </c>
      <c r="Q1372" s="147" t="s">
        <v>10106</v>
      </c>
      <c r="R1372" s="187">
        <v>1.92</v>
      </c>
    </row>
    <row r="1373" spans="1:18" x14ac:dyDescent="0.25">
      <c r="A1373" s="135">
        <v>1024431</v>
      </c>
      <c r="B1373" s="148" t="s">
        <v>2430</v>
      </c>
      <c r="C1373" s="135">
        <v>6</v>
      </c>
      <c r="D1373" s="135">
        <v>720</v>
      </c>
      <c r="E1373" s="188" t="s">
        <v>21</v>
      </c>
      <c r="F1373" s="135">
        <v>1120</v>
      </c>
      <c r="G1373" s="135">
        <v>32</v>
      </c>
      <c r="H1373" s="135" t="s">
        <v>20</v>
      </c>
      <c r="I1373" s="135">
        <v>2</v>
      </c>
      <c r="J1373" s="136">
        <v>1.45</v>
      </c>
      <c r="K1373" s="136">
        <v>1</v>
      </c>
      <c r="L1373" s="136">
        <v>1.1200000000000001</v>
      </c>
      <c r="M1373" s="137" t="str">
        <f t="shared" si="21"/>
        <v>P</v>
      </c>
      <c r="N1373" s="172" t="s">
        <v>10681</v>
      </c>
      <c r="O1373" s="149" t="s">
        <v>1578</v>
      </c>
      <c r="P1373" s="149" t="s">
        <v>10579</v>
      </c>
      <c r="Q1373" s="150" t="s">
        <v>10106</v>
      </c>
      <c r="R1373" s="189">
        <v>3.96</v>
      </c>
    </row>
    <row r="1374" spans="1:18" x14ac:dyDescent="0.25">
      <c r="A1374" s="132">
        <v>1024453</v>
      </c>
      <c r="B1374" s="145" t="s">
        <v>2431</v>
      </c>
      <c r="C1374" s="132">
        <v>6</v>
      </c>
      <c r="D1374" s="132">
        <v>64</v>
      </c>
      <c r="E1374" s="186">
        <v>4</v>
      </c>
      <c r="F1374" s="132" t="s">
        <v>20</v>
      </c>
      <c r="G1374" s="132" t="s">
        <v>20</v>
      </c>
      <c r="H1374" s="132" t="s">
        <v>20</v>
      </c>
      <c r="I1374" s="132" t="s">
        <v>20</v>
      </c>
      <c r="J1374" s="133">
        <v>2.96</v>
      </c>
      <c r="K1374" s="133">
        <v>1.97</v>
      </c>
      <c r="L1374" s="133">
        <v>2.0699999999999998</v>
      </c>
      <c r="M1374" s="134" t="str">
        <f t="shared" si="21"/>
        <v>P</v>
      </c>
      <c r="N1374" s="171" t="s">
        <v>10682</v>
      </c>
      <c r="O1374" s="146" t="s">
        <v>1500</v>
      </c>
      <c r="P1374" s="146" t="s">
        <v>9440</v>
      </c>
      <c r="Q1374" s="147" t="s">
        <v>10519</v>
      </c>
      <c r="R1374" s="187">
        <v>4.92</v>
      </c>
    </row>
    <row r="1375" spans="1:18" x14ac:dyDescent="0.25">
      <c r="A1375" s="135">
        <v>1024469</v>
      </c>
      <c r="B1375" s="148" t="s">
        <v>2432</v>
      </c>
      <c r="C1375" s="135">
        <v>2</v>
      </c>
      <c r="D1375" s="135">
        <v>33</v>
      </c>
      <c r="E1375" s="188" t="s">
        <v>20</v>
      </c>
      <c r="F1375" s="135" t="s">
        <v>20</v>
      </c>
      <c r="G1375" s="135" t="s">
        <v>21</v>
      </c>
      <c r="H1375" s="135" t="s">
        <v>21</v>
      </c>
      <c r="I1375" s="135" t="s">
        <v>21</v>
      </c>
      <c r="J1375" s="136">
        <v>4</v>
      </c>
      <c r="K1375" s="136">
        <v>3.53</v>
      </c>
      <c r="L1375" s="136">
        <v>2.5</v>
      </c>
      <c r="M1375" s="137" t="str">
        <f t="shared" si="21"/>
        <v>P</v>
      </c>
      <c r="N1375" s="172" t="s">
        <v>10682</v>
      </c>
      <c r="O1375" s="149" t="s">
        <v>1500</v>
      </c>
      <c r="P1375" s="149" t="s">
        <v>9428</v>
      </c>
      <c r="Q1375" s="150" t="s">
        <v>10519</v>
      </c>
      <c r="R1375" s="189">
        <v>6.74</v>
      </c>
    </row>
    <row r="1376" spans="1:18" x14ac:dyDescent="0.25">
      <c r="A1376" s="132">
        <v>1024470</v>
      </c>
      <c r="B1376" s="145" t="s">
        <v>2433</v>
      </c>
      <c r="C1376" s="132">
        <v>2</v>
      </c>
      <c r="D1376" s="132" t="s">
        <v>20</v>
      </c>
      <c r="E1376" s="186" t="s">
        <v>20</v>
      </c>
      <c r="F1376" s="132" t="s">
        <v>20</v>
      </c>
      <c r="G1376" s="132" t="s">
        <v>20</v>
      </c>
      <c r="H1376" s="132" t="s">
        <v>20</v>
      </c>
      <c r="I1376" s="132" t="s">
        <v>20</v>
      </c>
      <c r="J1376" s="133">
        <v>2.81</v>
      </c>
      <c r="K1376" s="133">
        <v>2.71</v>
      </c>
      <c r="L1376" s="133">
        <v>2.35</v>
      </c>
      <c r="M1376" s="134" t="str">
        <f t="shared" si="21"/>
        <v>P</v>
      </c>
      <c r="N1376" s="173" t="s">
        <v>10682</v>
      </c>
      <c r="O1376" s="146" t="s">
        <v>3809</v>
      </c>
      <c r="P1376" s="146" t="s">
        <v>9437</v>
      </c>
      <c r="Q1376" s="147" t="s">
        <v>10519</v>
      </c>
      <c r="R1376" s="187">
        <v>8.32</v>
      </c>
    </row>
    <row r="1377" spans="1:18" x14ac:dyDescent="0.25">
      <c r="A1377" s="135">
        <v>1024497</v>
      </c>
      <c r="B1377" s="148" t="s">
        <v>2434</v>
      </c>
      <c r="C1377" s="135">
        <v>4</v>
      </c>
      <c r="D1377" s="135">
        <v>40</v>
      </c>
      <c r="E1377" s="188" t="s">
        <v>20</v>
      </c>
      <c r="F1377" s="135" t="s">
        <v>20</v>
      </c>
      <c r="G1377" s="135" t="s">
        <v>21</v>
      </c>
      <c r="H1377" s="135" t="s">
        <v>21</v>
      </c>
      <c r="I1377" s="135" t="s">
        <v>21</v>
      </c>
      <c r="J1377" s="136">
        <v>4.6500000000000004</v>
      </c>
      <c r="K1377" s="136">
        <v>3.1</v>
      </c>
      <c r="L1377" s="136">
        <v>1.95</v>
      </c>
      <c r="M1377" s="137" t="str">
        <f t="shared" si="21"/>
        <v>P</v>
      </c>
      <c r="N1377" s="172" t="s">
        <v>10682</v>
      </c>
      <c r="O1377" s="149" t="s">
        <v>1500</v>
      </c>
      <c r="P1377" s="149" t="s">
        <v>9456</v>
      </c>
      <c r="Q1377" s="150" t="s">
        <v>10519</v>
      </c>
      <c r="R1377" s="189">
        <v>9.68</v>
      </c>
    </row>
    <row r="1378" spans="1:18" x14ac:dyDescent="0.25">
      <c r="A1378" s="132">
        <v>1024554</v>
      </c>
      <c r="B1378" s="145" t="s">
        <v>2435</v>
      </c>
      <c r="C1378" s="132">
        <v>6</v>
      </c>
      <c r="D1378" s="132">
        <v>1220</v>
      </c>
      <c r="E1378" s="186" t="s">
        <v>21</v>
      </c>
      <c r="F1378" s="132">
        <v>1498</v>
      </c>
      <c r="G1378" s="132" t="s">
        <v>20</v>
      </c>
      <c r="H1378" s="132">
        <v>45</v>
      </c>
      <c r="I1378" s="132">
        <v>2</v>
      </c>
      <c r="J1378" s="133">
        <v>1.25</v>
      </c>
      <c r="K1378" s="133">
        <v>0.83</v>
      </c>
      <c r="L1378" s="133">
        <v>0.9</v>
      </c>
      <c r="M1378" s="134" t="str">
        <f t="shared" si="21"/>
        <v>P</v>
      </c>
      <c r="N1378" s="171" t="s">
        <v>10681</v>
      </c>
      <c r="O1378" s="146" t="s">
        <v>1506</v>
      </c>
      <c r="P1378" s="146" t="s">
        <v>9410</v>
      </c>
      <c r="Q1378" s="147" t="s">
        <v>10106</v>
      </c>
      <c r="R1378" s="187">
        <v>5.46</v>
      </c>
    </row>
    <row r="1379" spans="1:18" x14ac:dyDescent="0.25">
      <c r="A1379" s="135">
        <v>1024631</v>
      </c>
      <c r="B1379" s="148" t="s">
        <v>2436</v>
      </c>
      <c r="C1379" s="135">
        <v>4</v>
      </c>
      <c r="D1379" s="135" t="s">
        <v>20</v>
      </c>
      <c r="E1379" s="188" t="s">
        <v>20</v>
      </c>
      <c r="F1379" s="135" t="s">
        <v>20</v>
      </c>
      <c r="G1379" s="135" t="s">
        <v>20</v>
      </c>
      <c r="H1379" s="135" t="s">
        <v>20</v>
      </c>
      <c r="I1379" s="135" t="s">
        <v>20</v>
      </c>
      <c r="J1379" s="136">
        <v>3.6</v>
      </c>
      <c r="K1379" s="136">
        <v>2.4</v>
      </c>
      <c r="L1379" s="136">
        <v>0.55000000000000004</v>
      </c>
      <c r="M1379" s="137" t="str">
        <f t="shared" si="21"/>
        <v>P</v>
      </c>
      <c r="N1379" s="172" t="s">
        <v>10682</v>
      </c>
      <c r="O1379" s="149" t="s">
        <v>1497</v>
      </c>
      <c r="P1379" s="149" t="s">
        <v>9415</v>
      </c>
      <c r="Q1379" s="150" t="s">
        <v>10519</v>
      </c>
      <c r="R1379" s="189">
        <v>1.24</v>
      </c>
    </row>
    <row r="1380" spans="1:18" x14ac:dyDescent="0.25">
      <c r="A1380" s="132">
        <v>1024642</v>
      </c>
      <c r="B1380" s="145" t="s">
        <v>2437</v>
      </c>
      <c r="C1380" s="132">
        <v>4</v>
      </c>
      <c r="D1380" s="132" t="s">
        <v>20</v>
      </c>
      <c r="E1380" s="186" t="s">
        <v>20</v>
      </c>
      <c r="F1380" s="132" t="s">
        <v>20</v>
      </c>
      <c r="G1380" s="132" t="s">
        <v>20</v>
      </c>
      <c r="H1380" s="132" t="s">
        <v>20</v>
      </c>
      <c r="I1380" s="132" t="s">
        <v>20</v>
      </c>
      <c r="J1380" s="133">
        <v>2.75</v>
      </c>
      <c r="K1380" s="133">
        <v>1.58</v>
      </c>
      <c r="L1380" s="133">
        <v>0.7</v>
      </c>
      <c r="M1380" s="134" t="str">
        <f t="shared" si="21"/>
        <v>P</v>
      </c>
      <c r="N1380" s="171" t="s">
        <v>10682</v>
      </c>
      <c r="O1380" s="146" t="s">
        <v>1506</v>
      </c>
      <c r="P1380" s="146" t="s">
        <v>9445</v>
      </c>
      <c r="Q1380" s="147" t="s">
        <v>10519</v>
      </c>
      <c r="R1380" s="187">
        <v>0.64</v>
      </c>
    </row>
    <row r="1381" spans="1:18" x14ac:dyDescent="0.25">
      <c r="A1381" s="135">
        <v>1024653</v>
      </c>
      <c r="B1381" s="148" t="s">
        <v>2438</v>
      </c>
      <c r="C1381" s="135">
        <v>50</v>
      </c>
      <c r="D1381" s="135" t="s">
        <v>20</v>
      </c>
      <c r="E1381" s="188" t="s">
        <v>20</v>
      </c>
      <c r="F1381" s="135" t="s">
        <v>20</v>
      </c>
      <c r="G1381" s="135" t="s">
        <v>20</v>
      </c>
      <c r="H1381" s="135" t="s">
        <v>20</v>
      </c>
      <c r="I1381" s="135" t="s">
        <v>20</v>
      </c>
      <c r="J1381" s="136">
        <v>1</v>
      </c>
      <c r="K1381" s="136">
        <v>0.7</v>
      </c>
      <c r="L1381" s="136">
        <v>0.5</v>
      </c>
      <c r="M1381" s="137" t="str">
        <f t="shared" si="21"/>
        <v>P</v>
      </c>
      <c r="N1381" s="172" t="s">
        <v>10682</v>
      </c>
      <c r="O1381" s="149" t="s">
        <v>1506</v>
      </c>
      <c r="P1381" s="149" t="s">
        <v>9458</v>
      </c>
      <c r="Q1381" s="150" t="s">
        <v>10519</v>
      </c>
      <c r="R1381" s="189">
        <v>2.5</v>
      </c>
    </row>
    <row r="1382" spans="1:18" x14ac:dyDescent="0.25">
      <c r="A1382" s="132">
        <v>1024654</v>
      </c>
      <c r="B1382" s="145" t="s">
        <v>2439</v>
      </c>
      <c r="C1382" s="132">
        <v>50</v>
      </c>
      <c r="D1382" s="132" t="s">
        <v>20</v>
      </c>
      <c r="E1382" s="186" t="s">
        <v>20</v>
      </c>
      <c r="F1382" s="132" t="s">
        <v>20</v>
      </c>
      <c r="G1382" s="132" t="s">
        <v>20</v>
      </c>
      <c r="H1382" s="132" t="s">
        <v>20</v>
      </c>
      <c r="I1382" s="132" t="s">
        <v>20</v>
      </c>
      <c r="J1382" s="133">
        <v>1</v>
      </c>
      <c r="K1382" s="133">
        <v>0.7</v>
      </c>
      <c r="L1382" s="133">
        <v>0.5</v>
      </c>
      <c r="M1382" s="134" t="str">
        <f t="shared" si="21"/>
        <v>P</v>
      </c>
      <c r="N1382" s="171" t="s">
        <v>10682</v>
      </c>
      <c r="O1382" s="146" t="s">
        <v>1506</v>
      </c>
      <c r="P1382" s="146" t="s">
        <v>9458</v>
      </c>
      <c r="Q1382" s="147" t="s">
        <v>10519</v>
      </c>
      <c r="R1382" s="187">
        <v>2.5</v>
      </c>
    </row>
    <row r="1383" spans="1:18" x14ac:dyDescent="0.25">
      <c r="A1383" s="135">
        <v>1024655</v>
      </c>
      <c r="B1383" s="148" t="s">
        <v>2440</v>
      </c>
      <c r="C1383" s="135">
        <v>4</v>
      </c>
      <c r="D1383" s="135">
        <v>48</v>
      </c>
      <c r="E1383" s="188" t="s">
        <v>20</v>
      </c>
      <c r="F1383" s="135" t="s">
        <v>20</v>
      </c>
      <c r="G1383" s="135" t="s">
        <v>21</v>
      </c>
      <c r="H1383" s="135" t="s">
        <v>21</v>
      </c>
      <c r="I1383" s="135" t="s">
        <v>21</v>
      </c>
      <c r="J1383" s="136">
        <v>4.6500000000000004</v>
      </c>
      <c r="K1383" s="136">
        <v>3.1</v>
      </c>
      <c r="L1383" s="136">
        <v>1.95</v>
      </c>
      <c r="M1383" s="137" t="str">
        <f t="shared" si="21"/>
        <v>P</v>
      </c>
      <c r="N1383" s="172" t="s">
        <v>10682</v>
      </c>
      <c r="O1383" s="149" t="s">
        <v>1500</v>
      </c>
      <c r="P1383" s="149" t="s">
        <v>9456</v>
      </c>
      <c r="Q1383" s="150" t="s">
        <v>10519</v>
      </c>
      <c r="R1383" s="189">
        <v>1.36</v>
      </c>
    </row>
    <row r="1384" spans="1:18" x14ac:dyDescent="0.25">
      <c r="A1384" s="132">
        <v>1024659</v>
      </c>
      <c r="B1384" s="145" t="s">
        <v>2441</v>
      </c>
      <c r="C1384" s="132">
        <v>2</v>
      </c>
      <c r="D1384" s="132">
        <v>33</v>
      </c>
      <c r="E1384" s="186" t="s">
        <v>20</v>
      </c>
      <c r="F1384" s="132" t="s">
        <v>20</v>
      </c>
      <c r="G1384" s="132" t="s">
        <v>21</v>
      </c>
      <c r="H1384" s="132" t="s">
        <v>21</v>
      </c>
      <c r="I1384" s="132" t="s">
        <v>21</v>
      </c>
      <c r="J1384" s="133">
        <v>4</v>
      </c>
      <c r="K1384" s="133">
        <v>3.53</v>
      </c>
      <c r="L1384" s="133">
        <v>2.5</v>
      </c>
      <c r="M1384" s="134" t="str">
        <f t="shared" si="21"/>
        <v>P</v>
      </c>
      <c r="N1384" s="171" t="s">
        <v>10682</v>
      </c>
      <c r="O1384" s="146" t="s">
        <v>1500</v>
      </c>
      <c r="P1384" s="146" t="s">
        <v>9428</v>
      </c>
      <c r="Q1384" s="147" t="s">
        <v>10519</v>
      </c>
      <c r="R1384" s="187">
        <v>6.74</v>
      </c>
    </row>
    <row r="1385" spans="1:18" x14ac:dyDescent="0.25">
      <c r="A1385" s="135">
        <v>1024686</v>
      </c>
      <c r="B1385" s="148" t="s">
        <v>2442</v>
      </c>
      <c r="C1385" s="135">
        <v>4</v>
      </c>
      <c r="D1385" s="135">
        <v>72</v>
      </c>
      <c r="E1385" s="188" t="s">
        <v>20</v>
      </c>
      <c r="F1385" s="135" t="s">
        <v>20</v>
      </c>
      <c r="G1385" s="135" t="s">
        <v>20</v>
      </c>
      <c r="H1385" s="135" t="s">
        <v>20</v>
      </c>
      <c r="I1385" s="135" t="s">
        <v>20</v>
      </c>
      <c r="J1385" s="136">
        <v>2.73</v>
      </c>
      <c r="K1385" s="136">
        <v>2.27</v>
      </c>
      <c r="L1385" s="136">
        <v>2.68</v>
      </c>
      <c r="M1385" s="137" t="str">
        <f t="shared" si="21"/>
        <v>P</v>
      </c>
      <c r="N1385" s="172" t="s">
        <v>10682</v>
      </c>
      <c r="O1385" s="149" t="s">
        <v>3809</v>
      </c>
      <c r="P1385" s="149" t="s">
        <v>9437</v>
      </c>
      <c r="Q1385" s="150" t="s">
        <v>10519</v>
      </c>
      <c r="R1385" s="189">
        <v>6.72</v>
      </c>
    </row>
    <row r="1386" spans="1:18" x14ac:dyDescent="0.25">
      <c r="A1386" s="132">
        <v>1024699</v>
      </c>
      <c r="B1386" s="145" t="s">
        <v>2443</v>
      </c>
      <c r="C1386" s="132">
        <v>6</v>
      </c>
      <c r="D1386" s="132" t="s">
        <v>20</v>
      </c>
      <c r="E1386" s="186" t="s">
        <v>20</v>
      </c>
      <c r="F1386" s="132" t="s">
        <v>20</v>
      </c>
      <c r="G1386" s="132" t="s">
        <v>20</v>
      </c>
      <c r="H1386" s="132" t="s">
        <v>20</v>
      </c>
      <c r="I1386" s="132" t="s">
        <v>20</v>
      </c>
      <c r="J1386" s="133">
        <v>1.05</v>
      </c>
      <c r="K1386" s="133">
        <v>1.95</v>
      </c>
      <c r="L1386" s="133">
        <v>0.26</v>
      </c>
      <c r="M1386" s="134" t="str">
        <f t="shared" si="21"/>
        <v>P</v>
      </c>
      <c r="N1386" s="173" t="s">
        <v>10682</v>
      </c>
      <c r="O1386" s="146" t="s">
        <v>1500</v>
      </c>
      <c r="P1386" s="146" t="s">
        <v>9428</v>
      </c>
      <c r="Q1386" s="147" t="s">
        <v>10519</v>
      </c>
      <c r="R1386" s="187">
        <v>2.2199999999999998</v>
      </c>
    </row>
    <row r="1387" spans="1:18" x14ac:dyDescent="0.25">
      <c r="A1387" s="135">
        <v>1024713</v>
      </c>
      <c r="B1387" s="148" t="s">
        <v>9783</v>
      </c>
      <c r="C1387" s="135">
        <v>1</v>
      </c>
      <c r="D1387" s="135" t="s">
        <v>20</v>
      </c>
      <c r="E1387" s="188" t="s">
        <v>20</v>
      </c>
      <c r="F1387" s="135" t="s">
        <v>20</v>
      </c>
      <c r="G1387" s="135" t="s">
        <v>20</v>
      </c>
      <c r="H1387" s="135" t="s">
        <v>20</v>
      </c>
      <c r="I1387" s="135" t="s">
        <v>20</v>
      </c>
      <c r="J1387" s="136">
        <v>1.45</v>
      </c>
      <c r="K1387" s="136">
        <v>0.01</v>
      </c>
      <c r="L1387" s="136">
        <v>0.95</v>
      </c>
      <c r="M1387" s="137" t="str">
        <f t="shared" si="21"/>
        <v>P</v>
      </c>
      <c r="N1387" s="174" t="s">
        <v>10682</v>
      </c>
      <c r="O1387" s="149" t="s">
        <v>1693</v>
      </c>
      <c r="P1387" s="149" t="s">
        <v>10126</v>
      </c>
      <c r="Q1387" s="150" t="s">
        <v>10519</v>
      </c>
      <c r="R1387" s="189">
        <v>0.28000000000000003</v>
      </c>
    </row>
    <row r="1388" spans="1:18" x14ac:dyDescent="0.25">
      <c r="A1388" s="132">
        <v>1024728</v>
      </c>
      <c r="B1388" s="145" t="s">
        <v>2444</v>
      </c>
      <c r="C1388" s="132">
        <v>6</v>
      </c>
      <c r="D1388" s="132">
        <v>1904</v>
      </c>
      <c r="E1388" s="186">
        <v>16</v>
      </c>
      <c r="F1388" s="132">
        <v>2720</v>
      </c>
      <c r="G1388" s="132" t="s">
        <v>20</v>
      </c>
      <c r="H1388" s="132">
        <v>144</v>
      </c>
      <c r="I1388" s="132">
        <v>2</v>
      </c>
      <c r="J1388" s="133">
        <v>0.68</v>
      </c>
      <c r="K1388" s="133">
        <v>0.46</v>
      </c>
      <c r="L1388" s="133">
        <v>1.2</v>
      </c>
      <c r="M1388" s="134" t="str">
        <f t="shared" si="21"/>
        <v>P</v>
      </c>
      <c r="N1388" s="171" t="s">
        <v>10681</v>
      </c>
      <c r="O1388" s="146" t="s">
        <v>1555</v>
      </c>
      <c r="P1388" s="146" t="s">
        <v>9429</v>
      </c>
      <c r="Q1388" s="147" t="s">
        <v>10519</v>
      </c>
      <c r="R1388" s="187">
        <v>7.62</v>
      </c>
    </row>
    <row r="1389" spans="1:18" x14ac:dyDescent="0.25">
      <c r="A1389" s="135">
        <v>1024733</v>
      </c>
      <c r="B1389" s="148" t="s">
        <v>2445</v>
      </c>
      <c r="C1389" s="135">
        <v>6</v>
      </c>
      <c r="D1389" s="135">
        <v>864</v>
      </c>
      <c r="E1389" s="188">
        <v>18</v>
      </c>
      <c r="F1389" s="135">
        <v>1296</v>
      </c>
      <c r="G1389" s="135" t="s">
        <v>20</v>
      </c>
      <c r="H1389" s="135" t="s">
        <v>20</v>
      </c>
      <c r="I1389" s="135" t="s">
        <v>20</v>
      </c>
      <c r="J1389" s="136">
        <v>1.02</v>
      </c>
      <c r="K1389" s="136">
        <v>0.81</v>
      </c>
      <c r="L1389" s="136">
        <v>1.23</v>
      </c>
      <c r="M1389" s="137" t="str">
        <f t="shared" si="21"/>
        <v>P</v>
      </c>
      <c r="N1389" s="172" t="s">
        <v>10681</v>
      </c>
      <c r="O1389" s="149" t="s">
        <v>1555</v>
      </c>
      <c r="P1389" s="149" t="s">
        <v>9429</v>
      </c>
      <c r="Q1389" s="150" t="s">
        <v>10106</v>
      </c>
      <c r="R1389" s="189">
        <v>13.02</v>
      </c>
    </row>
    <row r="1390" spans="1:18" x14ac:dyDescent="0.25">
      <c r="A1390" s="132">
        <v>1024735</v>
      </c>
      <c r="B1390" s="145" t="s">
        <v>2446</v>
      </c>
      <c r="C1390" s="132">
        <v>6</v>
      </c>
      <c r="D1390" s="132" t="s">
        <v>20</v>
      </c>
      <c r="E1390" s="186" t="s">
        <v>20</v>
      </c>
      <c r="F1390" s="132" t="s">
        <v>20</v>
      </c>
      <c r="G1390" s="132" t="s">
        <v>20</v>
      </c>
      <c r="H1390" s="132" t="s">
        <v>20</v>
      </c>
      <c r="I1390" s="132" t="s">
        <v>20</v>
      </c>
      <c r="J1390" s="133">
        <v>2.2999999999999998</v>
      </c>
      <c r="K1390" s="133">
        <v>1.45</v>
      </c>
      <c r="L1390" s="133">
        <v>0.2</v>
      </c>
      <c r="M1390" s="134" t="str">
        <f t="shared" si="21"/>
        <v>P</v>
      </c>
      <c r="N1390" s="171" t="s">
        <v>10682</v>
      </c>
      <c r="O1390" s="146" t="s">
        <v>1497</v>
      </c>
      <c r="P1390" s="146" t="s">
        <v>9415</v>
      </c>
      <c r="Q1390" s="147" t="s">
        <v>10519</v>
      </c>
      <c r="R1390" s="187">
        <v>3.18</v>
      </c>
    </row>
    <row r="1391" spans="1:18" x14ac:dyDescent="0.25">
      <c r="A1391" s="135">
        <v>1024744</v>
      </c>
      <c r="B1391" s="148" t="s">
        <v>2447</v>
      </c>
      <c r="C1391" s="135">
        <v>6</v>
      </c>
      <c r="D1391" s="135" t="s">
        <v>20</v>
      </c>
      <c r="E1391" s="188" t="s">
        <v>20</v>
      </c>
      <c r="F1391" s="135" t="s">
        <v>20</v>
      </c>
      <c r="G1391" s="135" t="s">
        <v>20</v>
      </c>
      <c r="H1391" s="135" t="s">
        <v>20</v>
      </c>
      <c r="I1391" s="135" t="s">
        <v>20</v>
      </c>
      <c r="J1391" s="136">
        <v>2.5499999999999998</v>
      </c>
      <c r="K1391" s="136">
        <v>2.2999999999999998</v>
      </c>
      <c r="L1391" s="136">
        <v>0.3</v>
      </c>
      <c r="M1391" s="137" t="str">
        <f t="shared" si="21"/>
        <v>P</v>
      </c>
      <c r="N1391" s="172" t="s">
        <v>10682</v>
      </c>
      <c r="O1391" s="149" t="s">
        <v>1506</v>
      </c>
      <c r="P1391" s="149" t="s">
        <v>9401</v>
      </c>
      <c r="Q1391" s="150" t="s">
        <v>10519</v>
      </c>
      <c r="R1391" s="189">
        <v>4.68</v>
      </c>
    </row>
    <row r="1392" spans="1:18" x14ac:dyDescent="0.25">
      <c r="A1392" s="132">
        <v>1024747</v>
      </c>
      <c r="B1392" s="145" t="s">
        <v>2448</v>
      </c>
      <c r="C1392" s="132">
        <v>6</v>
      </c>
      <c r="D1392" s="132" t="s">
        <v>20</v>
      </c>
      <c r="E1392" s="186" t="s">
        <v>20</v>
      </c>
      <c r="F1392" s="132" t="s">
        <v>20</v>
      </c>
      <c r="G1392" s="132" t="s">
        <v>20</v>
      </c>
      <c r="H1392" s="132" t="s">
        <v>20</v>
      </c>
      <c r="I1392" s="132" t="s">
        <v>20</v>
      </c>
      <c r="J1392" s="133">
        <v>3.4</v>
      </c>
      <c r="K1392" s="133">
        <v>2.4</v>
      </c>
      <c r="L1392" s="133">
        <v>0.72</v>
      </c>
      <c r="M1392" s="134" t="str">
        <f t="shared" si="21"/>
        <v>P</v>
      </c>
      <c r="N1392" s="171" t="s">
        <v>10682</v>
      </c>
      <c r="O1392" s="146" t="s">
        <v>1497</v>
      </c>
      <c r="P1392" s="146" t="s">
        <v>9415</v>
      </c>
      <c r="Q1392" s="147" t="s">
        <v>10519</v>
      </c>
      <c r="R1392" s="187">
        <v>7.02</v>
      </c>
    </row>
    <row r="1393" spans="1:18" x14ac:dyDescent="0.25">
      <c r="A1393" s="135">
        <v>1024751</v>
      </c>
      <c r="B1393" s="148" t="s">
        <v>9784</v>
      </c>
      <c r="C1393" s="135">
        <v>1</v>
      </c>
      <c r="D1393" s="135" t="s">
        <v>20</v>
      </c>
      <c r="E1393" s="188" t="s">
        <v>20</v>
      </c>
      <c r="F1393" s="135" t="s">
        <v>20</v>
      </c>
      <c r="G1393" s="135" t="s">
        <v>20</v>
      </c>
      <c r="H1393" s="135" t="s">
        <v>20</v>
      </c>
      <c r="I1393" s="135" t="s">
        <v>20</v>
      </c>
      <c r="J1393" s="136">
        <v>2.7</v>
      </c>
      <c r="K1393" s="136">
        <v>1.7</v>
      </c>
      <c r="L1393" s="136">
        <v>0.1</v>
      </c>
      <c r="M1393" s="137" t="str">
        <f t="shared" si="21"/>
        <v>P</v>
      </c>
      <c r="N1393" s="172" t="s">
        <v>10682</v>
      </c>
      <c r="O1393" s="149" t="s">
        <v>1587</v>
      </c>
      <c r="P1393" s="149" t="s">
        <v>9421</v>
      </c>
      <c r="Q1393" s="150" t="s">
        <v>10519</v>
      </c>
      <c r="R1393" s="189">
        <v>0.65</v>
      </c>
    </row>
    <row r="1394" spans="1:18" x14ac:dyDescent="0.25">
      <c r="A1394" s="132">
        <v>1024752</v>
      </c>
      <c r="B1394" s="145" t="s">
        <v>9785</v>
      </c>
      <c r="C1394" s="132">
        <v>1</v>
      </c>
      <c r="D1394" s="132" t="s">
        <v>20</v>
      </c>
      <c r="E1394" s="186" t="s">
        <v>20</v>
      </c>
      <c r="F1394" s="132" t="s">
        <v>20</v>
      </c>
      <c r="G1394" s="132" t="s">
        <v>20</v>
      </c>
      <c r="H1394" s="132" t="s">
        <v>20</v>
      </c>
      <c r="I1394" s="132" t="s">
        <v>20</v>
      </c>
      <c r="J1394" s="133">
        <v>2.4700000000000002</v>
      </c>
      <c r="K1394" s="133">
        <v>0.01</v>
      </c>
      <c r="L1394" s="133">
        <v>2</v>
      </c>
      <c r="M1394" s="134" t="str">
        <f t="shared" si="21"/>
        <v>P</v>
      </c>
      <c r="N1394" s="171" t="s">
        <v>10682</v>
      </c>
      <c r="O1394" s="146" t="s">
        <v>1693</v>
      </c>
      <c r="P1394" s="146" t="s">
        <v>10126</v>
      </c>
      <c r="Q1394" s="147" t="s">
        <v>10519</v>
      </c>
      <c r="R1394" s="187">
        <v>0.1</v>
      </c>
    </row>
    <row r="1395" spans="1:18" x14ac:dyDescent="0.25">
      <c r="A1395" s="135">
        <v>1024753</v>
      </c>
      <c r="B1395" s="148" t="s">
        <v>9786</v>
      </c>
      <c r="C1395" s="135">
        <v>1000</v>
      </c>
      <c r="D1395" s="135" t="s">
        <v>20</v>
      </c>
      <c r="E1395" s="188" t="s">
        <v>20</v>
      </c>
      <c r="F1395" s="135" t="s">
        <v>20</v>
      </c>
      <c r="G1395" s="135" t="s">
        <v>20</v>
      </c>
      <c r="H1395" s="135" t="s">
        <v>20</v>
      </c>
      <c r="I1395" s="135" t="s">
        <v>20</v>
      </c>
      <c r="J1395" s="136">
        <v>1.4</v>
      </c>
      <c r="K1395" s="136">
        <v>1.4</v>
      </c>
      <c r="L1395" s="136">
        <v>0.43</v>
      </c>
      <c r="M1395" s="137" t="str">
        <f t="shared" si="21"/>
        <v>P</v>
      </c>
      <c r="N1395" s="172" t="s">
        <v>10682</v>
      </c>
      <c r="O1395" s="149" t="s">
        <v>1506</v>
      </c>
      <c r="P1395" s="149" t="s">
        <v>9526</v>
      </c>
      <c r="Q1395" s="150" t="s">
        <v>10519</v>
      </c>
      <c r="R1395" s="189">
        <v>40</v>
      </c>
    </row>
    <row r="1396" spans="1:18" x14ac:dyDescent="0.25">
      <c r="A1396" s="132">
        <v>1024757</v>
      </c>
      <c r="B1396" s="145" t="s">
        <v>9787</v>
      </c>
      <c r="C1396" s="132">
        <v>1</v>
      </c>
      <c r="D1396" s="132" t="s">
        <v>20</v>
      </c>
      <c r="E1396" s="186" t="s">
        <v>20</v>
      </c>
      <c r="F1396" s="132" t="s">
        <v>20</v>
      </c>
      <c r="G1396" s="132" t="s">
        <v>20</v>
      </c>
      <c r="H1396" s="132" t="s">
        <v>20</v>
      </c>
      <c r="I1396" s="132" t="s">
        <v>20</v>
      </c>
      <c r="J1396" s="133">
        <v>4.3</v>
      </c>
      <c r="K1396" s="133">
        <v>0.01</v>
      </c>
      <c r="L1396" s="133">
        <v>3.74</v>
      </c>
      <c r="M1396" s="134" t="str">
        <f t="shared" si="21"/>
        <v>P</v>
      </c>
      <c r="N1396" s="171" t="s">
        <v>10682</v>
      </c>
      <c r="O1396" s="146" t="s">
        <v>1693</v>
      </c>
      <c r="P1396" s="146" t="s">
        <v>10126</v>
      </c>
      <c r="Q1396" s="147" t="s">
        <v>10519</v>
      </c>
      <c r="R1396" s="187">
        <v>0.5</v>
      </c>
    </row>
    <row r="1397" spans="1:18" x14ac:dyDescent="0.25">
      <c r="A1397" s="135">
        <v>1024764</v>
      </c>
      <c r="B1397" s="148" t="s">
        <v>9788</v>
      </c>
      <c r="C1397" s="135">
        <v>1</v>
      </c>
      <c r="D1397" s="135" t="s">
        <v>20</v>
      </c>
      <c r="E1397" s="188" t="s">
        <v>20</v>
      </c>
      <c r="F1397" s="135" t="s">
        <v>20</v>
      </c>
      <c r="G1397" s="135" t="s">
        <v>20</v>
      </c>
      <c r="H1397" s="135" t="s">
        <v>20</v>
      </c>
      <c r="I1397" s="135" t="s">
        <v>20</v>
      </c>
      <c r="J1397" s="136">
        <v>2.66</v>
      </c>
      <c r="K1397" s="136">
        <v>0.01</v>
      </c>
      <c r="L1397" s="136">
        <v>2.38</v>
      </c>
      <c r="M1397" s="137" t="str">
        <f t="shared" si="21"/>
        <v>P</v>
      </c>
      <c r="N1397" s="174" t="s">
        <v>10682</v>
      </c>
      <c r="O1397" s="149" t="s">
        <v>1693</v>
      </c>
      <c r="P1397" s="149" t="s">
        <v>10126</v>
      </c>
      <c r="Q1397" s="150" t="s">
        <v>10519</v>
      </c>
      <c r="R1397" s="189">
        <v>0.11</v>
      </c>
    </row>
    <row r="1398" spans="1:18" x14ac:dyDescent="0.25">
      <c r="A1398" s="132">
        <v>1024765</v>
      </c>
      <c r="B1398" s="145" t="s">
        <v>9789</v>
      </c>
      <c r="C1398" s="132">
        <v>6</v>
      </c>
      <c r="D1398" s="132">
        <v>360</v>
      </c>
      <c r="E1398" s="186">
        <v>30</v>
      </c>
      <c r="F1398" s="132">
        <v>360</v>
      </c>
      <c r="G1398" s="132" t="s">
        <v>21</v>
      </c>
      <c r="H1398" s="132" t="s">
        <v>21</v>
      </c>
      <c r="I1398" s="132" t="s">
        <v>21</v>
      </c>
      <c r="J1398" s="133">
        <v>2.9</v>
      </c>
      <c r="K1398" s="133">
        <v>1.95</v>
      </c>
      <c r="L1398" s="133">
        <v>0.78</v>
      </c>
      <c r="M1398" s="134" t="str">
        <f t="shared" si="21"/>
        <v>P</v>
      </c>
      <c r="N1398" s="173" t="s">
        <v>10682</v>
      </c>
      <c r="O1398" s="146" t="s">
        <v>1500</v>
      </c>
      <c r="P1398" s="146" t="s">
        <v>9418</v>
      </c>
      <c r="Q1398" s="147" t="s">
        <v>10519</v>
      </c>
      <c r="R1398" s="187">
        <v>1.2000000000000002</v>
      </c>
    </row>
    <row r="1399" spans="1:18" x14ac:dyDescent="0.25">
      <c r="A1399" s="135">
        <v>1024766</v>
      </c>
      <c r="B1399" s="148" t="s">
        <v>919</v>
      </c>
      <c r="C1399" s="135">
        <v>6</v>
      </c>
      <c r="D1399" s="135">
        <v>1260</v>
      </c>
      <c r="E1399" s="188">
        <v>30</v>
      </c>
      <c r="F1399" s="135">
        <v>1620</v>
      </c>
      <c r="G1399" s="135">
        <v>120</v>
      </c>
      <c r="H1399" s="135" t="s">
        <v>21</v>
      </c>
      <c r="I1399" s="135">
        <v>1</v>
      </c>
      <c r="J1399" s="136">
        <v>1.72</v>
      </c>
      <c r="K1399" s="136">
        <v>1.1399999999999999</v>
      </c>
      <c r="L1399" s="136">
        <v>0.28000000000000003</v>
      </c>
      <c r="M1399" s="137" t="str">
        <f t="shared" si="21"/>
        <v>P</v>
      </c>
      <c r="N1399" s="172" t="s">
        <v>10681</v>
      </c>
      <c r="O1399" s="149" t="s">
        <v>1506</v>
      </c>
      <c r="P1399" s="149" t="s">
        <v>9410</v>
      </c>
      <c r="Q1399" s="150" t="s">
        <v>10519</v>
      </c>
      <c r="R1399" s="189">
        <v>3.9000000000000004</v>
      </c>
    </row>
    <row r="1400" spans="1:18" x14ac:dyDescent="0.25">
      <c r="A1400" s="132">
        <v>1024767</v>
      </c>
      <c r="B1400" s="145" t="s">
        <v>113</v>
      </c>
      <c r="C1400" s="132">
        <v>6</v>
      </c>
      <c r="D1400" s="132">
        <v>1407</v>
      </c>
      <c r="E1400" s="186" t="s">
        <v>21</v>
      </c>
      <c r="F1400" s="132">
        <v>2640</v>
      </c>
      <c r="G1400" s="132">
        <v>32</v>
      </c>
      <c r="H1400" s="132">
        <v>50</v>
      </c>
      <c r="I1400" s="132">
        <v>2</v>
      </c>
      <c r="J1400" s="133">
        <v>2.31</v>
      </c>
      <c r="K1400" s="133">
        <v>1.54</v>
      </c>
      <c r="L1400" s="133">
        <v>0.16</v>
      </c>
      <c r="M1400" s="134" t="str">
        <f t="shared" si="21"/>
        <v>P</v>
      </c>
      <c r="N1400" s="171" t="s">
        <v>10681</v>
      </c>
      <c r="O1400" s="146" t="s">
        <v>1506</v>
      </c>
      <c r="P1400" s="146" t="s">
        <v>9403</v>
      </c>
      <c r="Q1400" s="147" t="s">
        <v>10519</v>
      </c>
      <c r="R1400" s="187">
        <v>6</v>
      </c>
    </row>
    <row r="1401" spans="1:18" x14ac:dyDescent="0.25">
      <c r="A1401" s="135">
        <v>1024768</v>
      </c>
      <c r="B1401" s="148" t="s">
        <v>319</v>
      </c>
      <c r="C1401" s="135">
        <v>3</v>
      </c>
      <c r="D1401" s="135">
        <v>3748</v>
      </c>
      <c r="E1401" s="188">
        <v>39</v>
      </c>
      <c r="F1401" s="135" t="s">
        <v>20</v>
      </c>
      <c r="G1401" s="135">
        <v>312</v>
      </c>
      <c r="H1401" s="135">
        <v>312</v>
      </c>
      <c r="I1401" s="135">
        <v>1</v>
      </c>
      <c r="J1401" s="136">
        <v>1.73</v>
      </c>
      <c r="K1401" s="136">
        <v>0.7</v>
      </c>
      <c r="L1401" s="136">
        <v>0.24</v>
      </c>
      <c r="M1401" s="137" t="str">
        <f t="shared" si="21"/>
        <v>P</v>
      </c>
      <c r="N1401" s="172" t="s">
        <v>10682</v>
      </c>
      <c r="O1401" s="149" t="s">
        <v>1500</v>
      </c>
      <c r="P1401" s="149" t="s">
        <v>9418</v>
      </c>
      <c r="Q1401" s="150" t="s">
        <v>10519</v>
      </c>
      <c r="R1401" s="189">
        <v>2.25</v>
      </c>
    </row>
    <row r="1402" spans="1:18" x14ac:dyDescent="0.25">
      <c r="A1402" s="132">
        <v>1024770</v>
      </c>
      <c r="B1402" s="145" t="s">
        <v>316</v>
      </c>
      <c r="C1402" s="132">
        <v>3</v>
      </c>
      <c r="D1402" s="132">
        <v>1728</v>
      </c>
      <c r="E1402" s="186">
        <v>18</v>
      </c>
      <c r="F1402" s="132">
        <v>2304</v>
      </c>
      <c r="G1402" s="132" t="s">
        <v>21</v>
      </c>
      <c r="H1402" s="132">
        <v>144</v>
      </c>
      <c r="I1402" s="132">
        <v>1</v>
      </c>
      <c r="J1402" s="133">
        <v>1.97</v>
      </c>
      <c r="K1402" s="133">
        <v>0.98</v>
      </c>
      <c r="L1402" s="133">
        <v>0.31</v>
      </c>
      <c r="M1402" s="134" t="str">
        <f t="shared" si="21"/>
        <v>P</v>
      </c>
      <c r="N1402" s="171" t="s">
        <v>10682</v>
      </c>
      <c r="O1402" s="146" t="s">
        <v>1500</v>
      </c>
      <c r="P1402" s="146" t="s">
        <v>9418</v>
      </c>
      <c r="Q1402" s="147" t="s">
        <v>10519</v>
      </c>
      <c r="R1402" s="187">
        <v>4.62</v>
      </c>
    </row>
    <row r="1403" spans="1:18" x14ac:dyDescent="0.25">
      <c r="A1403" s="135">
        <v>1024771</v>
      </c>
      <c r="B1403" s="148" t="s">
        <v>323</v>
      </c>
      <c r="C1403" s="135">
        <v>3</v>
      </c>
      <c r="D1403" s="135">
        <v>6560</v>
      </c>
      <c r="E1403" s="188">
        <v>205</v>
      </c>
      <c r="F1403" s="135" t="s">
        <v>20</v>
      </c>
      <c r="G1403" s="135">
        <v>650</v>
      </c>
      <c r="H1403" s="135">
        <v>820</v>
      </c>
      <c r="I1403" s="135">
        <v>1</v>
      </c>
      <c r="J1403" s="136">
        <v>1.52</v>
      </c>
      <c r="K1403" s="136">
        <v>0.4</v>
      </c>
      <c r="L1403" s="136">
        <v>0.19</v>
      </c>
      <c r="M1403" s="137" t="str">
        <f t="shared" si="21"/>
        <v>P</v>
      </c>
      <c r="N1403" s="172" t="s">
        <v>10682</v>
      </c>
      <c r="O1403" s="149" t="s">
        <v>1500</v>
      </c>
      <c r="P1403" s="149" t="s">
        <v>9418</v>
      </c>
      <c r="Q1403" s="150" t="s">
        <v>10519</v>
      </c>
      <c r="R1403" s="189">
        <v>1.02</v>
      </c>
    </row>
    <row r="1404" spans="1:18" x14ac:dyDescent="0.25">
      <c r="A1404" s="132">
        <v>1024774</v>
      </c>
      <c r="B1404" s="145" t="s">
        <v>314</v>
      </c>
      <c r="C1404" s="132">
        <v>3</v>
      </c>
      <c r="D1404" s="132">
        <v>6560</v>
      </c>
      <c r="E1404" s="186">
        <v>205</v>
      </c>
      <c r="F1404" s="132" t="s">
        <v>20</v>
      </c>
      <c r="G1404" s="132">
        <v>615</v>
      </c>
      <c r="H1404" s="132" t="s">
        <v>20</v>
      </c>
      <c r="I1404" s="132">
        <v>1</v>
      </c>
      <c r="J1404" s="133">
        <v>1.58</v>
      </c>
      <c r="K1404" s="133">
        <v>0.41</v>
      </c>
      <c r="L1404" s="133">
        <v>0.18</v>
      </c>
      <c r="M1404" s="134" t="str">
        <f t="shared" si="21"/>
        <v>P</v>
      </c>
      <c r="N1404" s="171" t="s">
        <v>10682</v>
      </c>
      <c r="O1404" s="146" t="s">
        <v>1500</v>
      </c>
      <c r="P1404" s="146" t="s">
        <v>9418</v>
      </c>
      <c r="Q1404" s="147" t="s">
        <v>10519</v>
      </c>
      <c r="R1404" s="187">
        <v>1.02</v>
      </c>
    </row>
    <row r="1405" spans="1:18" x14ac:dyDescent="0.25">
      <c r="A1405" s="135">
        <v>1024789</v>
      </c>
      <c r="B1405" s="148" t="s">
        <v>333</v>
      </c>
      <c r="C1405" s="135">
        <v>3</v>
      </c>
      <c r="D1405" s="135">
        <v>4858</v>
      </c>
      <c r="E1405" s="188">
        <v>205</v>
      </c>
      <c r="F1405" s="135" t="s">
        <v>20</v>
      </c>
      <c r="G1405" s="135">
        <v>615</v>
      </c>
      <c r="H1405" s="135">
        <v>820</v>
      </c>
      <c r="I1405" s="135">
        <v>1</v>
      </c>
      <c r="J1405" s="136">
        <v>1.63</v>
      </c>
      <c r="K1405" s="136">
        <v>0.38</v>
      </c>
      <c r="L1405" s="136">
        <v>0.2</v>
      </c>
      <c r="M1405" s="137" t="str">
        <f t="shared" si="21"/>
        <v>P</v>
      </c>
      <c r="N1405" s="172" t="s">
        <v>10682</v>
      </c>
      <c r="O1405" s="149" t="s">
        <v>1500</v>
      </c>
      <c r="P1405" s="149" t="s">
        <v>9418</v>
      </c>
      <c r="Q1405" s="150" t="s">
        <v>10519</v>
      </c>
      <c r="R1405" s="189">
        <v>0.96</v>
      </c>
    </row>
    <row r="1406" spans="1:18" x14ac:dyDescent="0.25">
      <c r="A1406" s="132">
        <v>1024791</v>
      </c>
      <c r="B1406" s="145" t="s">
        <v>9790</v>
      </c>
      <c r="C1406" s="132">
        <v>6</v>
      </c>
      <c r="D1406" s="132">
        <v>320</v>
      </c>
      <c r="E1406" s="186">
        <v>16</v>
      </c>
      <c r="F1406" s="132">
        <v>288</v>
      </c>
      <c r="G1406" s="132" t="s">
        <v>20</v>
      </c>
      <c r="H1406" s="132" t="s">
        <v>20</v>
      </c>
      <c r="I1406" s="132" t="s">
        <v>20</v>
      </c>
      <c r="J1406" s="133">
        <v>2.5</v>
      </c>
      <c r="K1406" s="133">
        <v>2.6</v>
      </c>
      <c r="L1406" s="133">
        <v>0.4</v>
      </c>
      <c r="M1406" s="134" t="str">
        <f t="shared" si="21"/>
        <v>P</v>
      </c>
      <c r="N1406" s="171" t="s">
        <v>10682</v>
      </c>
      <c r="O1406" s="146" t="s">
        <v>1497</v>
      </c>
      <c r="P1406" s="146" t="s">
        <v>9415</v>
      </c>
      <c r="Q1406" s="147" t="s">
        <v>10519</v>
      </c>
      <c r="R1406" s="187">
        <v>4.4399999999999995</v>
      </c>
    </row>
    <row r="1407" spans="1:18" x14ac:dyDescent="0.25">
      <c r="A1407" s="135">
        <v>1024815</v>
      </c>
      <c r="B1407" s="148" t="s">
        <v>9791</v>
      </c>
      <c r="C1407" s="135">
        <v>100</v>
      </c>
      <c r="D1407" s="135" t="s">
        <v>20</v>
      </c>
      <c r="E1407" s="188" t="s">
        <v>20</v>
      </c>
      <c r="F1407" s="135" t="s">
        <v>20</v>
      </c>
      <c r="G1407" s="135" t="s">
        <v>20</v>
      </c>
      <c r="H1407" s="135" t="s">
        <v>20</v>
      </c>
      <c r="I1407" s="135" t="s">
        <v>20</v>
      </c>
      <c r="J1407" s="136">
        <v>2.0499999999999998</v>
      </c>
      <c r="K1407" s="136">
        <v>0.82</v>
      </c>
      <c r="L1407" s="136">
        <v>0.45</v>
      </c>
      <c r="M1407" s="137" t="str">
        <f t="shared" si="21"/>
        <v>P</v>
      </c>
      <c r="N1407" s="172" t="s">
        <v>10682</v>
      </c>
      <c r="O1407" s="149" t="s">
        <v>1500</v>
      </c>
      <c r="P1407" s="149" t="s">
        <v>9456</v>
      </c>
      <c r="Q1407" s="150" t="s">
        <v>10519</v>
      </c>
      <c r="R1407" s="189">
        <v>5</v>
      </c>
    </row>
    <row r="1408" spans="1:18" x14ac:dyDescent="0.25">
      <c r="A1408" s="132">
        <v>1024821</v>
      </c>
      <c r="B1408" s="145" t="s">
        <v>335</v>
      </c>
      <c r="C1408" s="132">
        <v>3</v>
      </c>
      <c r="D1408" s="132">
        <v>4999</v>
      </c>
      <c r="E1408" s="186">
        <v>205</v>
      </c>
      <c r="F1408" s="132" t="s">
        <v>20</v>
      </c>
      <c r="G1408" s="132">
        <v>820</v>
      </c>
      <c r="H1408" s="132">
        <v>820</v>
      </c>
      <c r="I1408" s="132">
        <v>1</v>
      </c>
      <c r="J1408" s="133">
        <v>1.71</v>
      </c>
      <c r="K1408" s="133">
        <v>0.42</v>
      </c>
      <c r="L1408" s="133">
        <v>0.19</v>
      </c>
      <c r="M1408" s="134" t="str">
        <f t="shared" si="21"/>
        <v>P</v>
      </c>
      <c r="N1408" s="171" t="s">
        <v>10682</v>
      </c>
      <c r="O1408" s="146" t="s">
        <v>1500</v>
      </c>
      <c r="P1408" s="146" t="s">
        <v>9418</v>
      </c>
      <c r="Q1408" s="147" t="s">
        <v>10519</v>
      </c>
      <c r="R1408" s="187">
        <v>1.02</v>
      </c>
    </row>
    <row r="1409" spans="1:18" x14ac:dyDescent="0.25">
      <c r="A1409" s="135">
        <v>1024825</v>
      </c>
      <c r="B1409" s="148" t="s">
        <v>9792</v>
      </c>
      <c r="C1409" s="135">
        <v>6</v>
      </c>
      <c r="D1409" s="135">
        <v>192</v>
      </c>
      <c r="E1409" s="188">
        <v>8</v>
      </c>
      <c r="F1409" s="135" t="s">
        <v>20</v>
      </c>
      <c r="G1409" s="135" t="s">
        <v>20</v>
      </c>
      <c r="H1409" s="135">
        <v>32</v>
      </c>
      <c r="I1409" s="135">
        <v>1</v>
      </c>
      <c r="J1409" s="136">
        <v>3.8</v>
      </c>
      <c r="K1409" s="136">
        <v>3.8</v>
      </c>
      <c r="L1409" s="136">
        <v>0.4</v>
      </c>
      <c r="M1409" s="137" t="str">
        <f t="shared" si="21"/>
        <v>P</v>
      </c>
      <c r="N1409" s="172" t="s">
        <v>10682</v>
      </c>
      <c r="O1409" s="149" t="s">
        <v>1497</v>
      </c>
      <c r="P1409" s="149" t="s">
        <v>9415</v>
      </c>
      <c r="Q1409" s="150" t="s">
        <v>10519</v>
      </c>
      <c r="R1409" s="189">
        <v>5.6999999999999993</v>
      </c>
    </row>
    <row r="1410" spans="1:18" x14ac:dyDescent="0.25">
      <c r="A1410" s="132">
        <v>1024835</v>
      </c>
      <c r="B1410" s="145" t="s">
        <v>309</v>
      </c>
      <c r="C1410" s="132">
        <v>3</v>
      </c>
      <c r="D1410" s="132">
        <v>3120</v>
      </c>
      <c r="E1410" s="186">
        <v>64</v>
      </c>
      <c r="F1410" s="132" t="s">
        <v>20</v>
      </c>
      <c r="G1410" s="132">
        <v>256</v>
      </c>
      <c r="H1410" s="132">
        <v>256</v>
      </c>
      <c r="I1410" s="132">
        <v>1</v>
      </c>
      <c r="J1410" s="133">
        <v>1.73</v>
      </c>
      <c r="K1410" s="133">
        <v>0.61</v>
      </c>
      <c r="L1410" s="133">
        <v>0.26</v>
      </c>
      <c r="M1410" s="134" t="str">
        <f t="shared" ref="M1410:M1473" si="22">HYPERLINK(CONCATENATE("T:\Distribution Centre\RDC Department Shared\Cubiscan photos","\",A1410,"-pac.jpg"),"P")</f>
        <v>P</v>
      </c>
      <c r="N1410" s="171" t="s">
        <v>10682</v>
      </c>
      <c r="O1410" s="146" t="s">
        <v>1500</v>
      </c>
      <c r="P1410" s="146" t="s">
        <v>9418</v>
      </c>
      <c r="Q1410" s="147" t="s">
        <v>10519</v>
      </c>
      <c r="R1410" s="187">
        <v>2.67</v>
      </c>
    </row>
    <row r="1411" spans="1:18" x14ac:dyDescent="0.25">
      <c r="A1411" s="135">
        <v>1024847</v>
      </c>
      <c r="B1411" s="148" t="s">
        <v>310</v>
      </c>
      <c r="C1411" s="135">
        <v>3</v>
      </c>
      <c r="D1411" s="135">
        <v>4160</v>
      </c>
      <c r="E1411" s="188">
        <v>260</v>
      </c>
      <c r="F1411" s="135">
        <v>6240</v>
      </c>
      <c r="G1411" s="135">
        <v>520</v>
      </c>
      <c r="H1411" s="135">
        <v>520</v>
      </c>
      <c r="I1411" s="135">
        <v>1</v>
      </c>
      <c r="J1411" s="136">
        <v>1.73</v>
      </c>
      <c r="K1411" s="136">
        <v>0.56999999999999995</v>
      </c>
      <c r="L1411" s="136">
        <v>0.18</v>
      </c>
      <c r="M1411" s="137" t="str">
        <f t="shared" si="22"/>
        <v>P</v>
      </c>
      <c r="N1411" s="172" t="s">
        <v>10682</v>
      </c>
      <c r="O1411" s="149" t="s">
        <v>1500</v>
      </c>
      <c r="P1411" s="149" t="s">
        <v>9418</v>
      </c>
      <c r="Q1411" s="150" t="s">
        <v>10519</v>
      </c>
      <c r="R1411" s="189">
        <v>0.66</v>
      </c>
    </row>
    <row r="1412" spans="1:18" x14ac:dyDescent="0.25">
      <c r="A1412" s="132">
        <v>1024868</v>
      </c>
      <c r="B1412" s="145" t="s">
        <v>308</v>
      </c>
      <c r="C1412" s="132">
        <v>3</v>
      </c>
      <c r="D1412" s="132">
        <v>4999</v>
      </c>
      <c r="E1412" s="186">
        <v>205</v>
      </c>
      <c r="F1412" s="132">
        <v>9840</v>
      </c>
      <c r="G1412" s="132">
        <v>615</v>
      </c>
      <c r="H1412" s="132">
        <v>820</v>
      </c>
      <c r="I1412" s="132">
        <v>1</v>
      </c>
      <c r="J1412" s="133">
        <v>1.65</v>
      </c>
      <c r="K1412" s="133">
        <v>0.43</v>
      </c>
      <c r="L1412" s="133">
        <v>0.19</v>
      </c>
      <c r="M1412" s="134" t="str">
        <f t="shared" si="22"/>
        <v>P</v>
      </c>
      <c r="N1412" s="171" t="s">
        <v>10682</v>
      </c>
      <c r="O1412" s="146" t="s">
        <v>1500</v>
      </c>
      <c r="P1412" s="146" t="s">
        <v>9418</v>
      </c>
      <c r="Q1412" s="147" t="s">
        <v>10519</v>
      </c>
      <c r="R1412" s="187">
        <v>1.23</v>
      </c>
    </row>
    <row r="1413" spans="1:18" x14ac:dyDescent="0.25">
      <c r="A1413" s="135">
        <v>1024870</v>
      </c>
      <c r="B1413" s="148" t="s">
        <v>9793</v>
      </c>
      <c r="C1413" s="135">
        <v>6</v>
      </c>
      <c r="D1413" s="135" t="s">
        <v>20</v>
      </c>
      <c r="E1413" s="188" t="s">
        <v>20</v>
      </c>
      <c r="F1413" s="135" t="s">
        <v>20</v>
      </c>
      <c r="G1413" s="135" t="s">
        <v>20</v>
      </c>
      <c r="H1413" s="135" t="s">
        <v>20</v>
      </c>
      <c r="I1413" s="135" t="s">
        <v>20</v>
      </c>
      <c r="J1413" s="136">
        <v>3.83</v>
      </c>
      <c r="K1413" s="136">
        <v>1.53</v>
      </c>
      <c r="L1413" s="136">
        <v>1.93</v>
      </c>
      <c r="M1413" s="137" t="str">
        <f t="shared" si="22"/>
        <v>P</v>
      </c>
      <c r="N1413" s="172" t="s">
        <v>10682</v>
      </c>
      <c r="O1413" s="149" t="s">
        <v>1500</v>
      </c>
      <c r="P1413" s="149" t="s">
        <v>9523</v>
      </c>
      <c r="Q1413" s="150" t="s">
        <v>10519</v>
      </c>
      <c r="R1413" s="189">
        <v>7.1999999999999993</v>
      </c>
    </row>
    <row r="1414" spans="1:18" x14ac:dyDescent="0.25">
      <c r="A1414" s="132">
        <v>1024891</v>
      </c>
      <c r="B1414" s="145" t="s">
        <v>9794</v>
      </c>
      <c r="C1414" s="132">
        <v>6</v>
      </c>
      <c r="D1414" s="132">
        <v>1250</v>
      </c>
      <c r="E1414" s="186">
        <v>50</v>
      </c>
      <c r="F1414" s="132" t="s">
        <v>20</v>
      </c>
      <c r="G1414" s="132" t="s">
        <v>20</v>
      </c>
      <c r="H1414" s="132">
        <v>150</v>
      </c>
      <c r="I1414" s="132">
        <v>1</v>
      </c>
      <c r="J1414" s="133">
        <v>2.2999999999999998</v>
      </c>
      <c r="K1414" s="133">
        <v>1.7</v>
      </c>
      <c r="L1414" s="133">
        <v>0.3</v>
      </c>
      <c r="M1414" s="134" t="str">
        <f t="shared" si="22"/>
        <v>P</v>
      </c>
      <c r="N1414" s="171" t="s">
        <v>10682</v>
      </c>
      <c r="O1414" s="146" t="s">
        <v>1497</v>
      </c>
      <c r="P1414" s="146" t="s">
        <v>9415</v>
      </c>
      <c r="Q1414" s="147" t="s">
        <v>10519</v>
      </c>
      <c r="R1414" s="187">
        <v>1.98</v>
      </c>
    </row>
    <row r="1415" spans="1:18" x14ac:dyDescent="0.25">
      <c r="A1415" s="135">
        <v>1024892</v>
      </c>
      <c r="B1415" s="148" t="s">
        <v>9795</v>
      </c>
      <c r="C1415" s="135">
        <v>6</v>
      </c>
      <c r="D1415" s="135">
        <v>288</v>
      </c>
      <c r="E1415" s="188">
        <v>12</v>
      </c>
      <c r="F1415" s="135">
        <v>384</v>
      </c>
      <c r="G1415" s="135" t="s">
        <v>20</v>
      </c>
      <c r="H1415" s="135" t="s">
        <v>20</v>
      </c>
      <c r="I1415" s="135" t="s">
        <v>20</v>
      </c>
      <c r="J1415" s="136">
        <v>3</v>
      </c>
      <c r="K1415" s="136">
        <v>2.2999999999999998</v>
      </c>
      <c r="L1415" s="136">
        <v>0.5</v>
      </c>
      <c r="M1415" s="137" t="str">
        <f t="shared" si="22"/>
        <v>P</v>
      </c>
      <c r="N1415" s="172" t="s">
        <v>10682</v>
      </c>
      <c r="O1415" s="149" t="s">
        <v>1587</v>
      </c>
      <c r="P1415" s="149" t="s">
        <v>9421</v>
      </c>
      <c r="Q1415" s="150" t="s">
        <v>10519</v>
      </c>
      <c r="R1415" s="189">
        <v>6.36</v>
      </c>
    </row>
    <row r="1416" spans="1:18" x14ac:dyDescent="0.25">
      <c r="A1416" s="132">
        <v>1024895</v>
      </c>
      <c r="B1416" s="145" t="s">
        <v>9796</v>
      </c>
      <c r="C1416" s="132">
        <v>6</v>
      </c>
      <c r="D1416" s="132" t="s">
        <v>20</v>
      </c>
      <c r="E1416" s="186">
        <v>32</v>
      </c>
      <c r="F1416" s="132" t="s">
        <v>20</v>
      </c>
      <c r="G1416" s="132" t="s">
        <v>20</v>
      </c>
      <c r="H1416" s="132">
        <v>128</v>
      </c>
      <c r="I1416" s="132">
        <v>1</v>
      </c>
      <c r="J1416" s="133">
        <v>1.5</v>
      </c>
      <c r="K1416" s="133">
        <v>1.6</v>
      </c>
      <c r="L1416" s="133">
        <v>0.32</v>
      </c>
      <c r="M1416" s="134" t="str">
        <f t="shared" si="22"/>
        <v>P</v>
      </c>
      <c r="N1416" s="171" t="s">
        <v>10682</v>
      </c>
      <c r="O1416" s="146" t="s">
        <v>1497</v>
      </c>
      <c r="P1416" s="146" t="s">
        <v>9415</v>
      </c>
      <c r="Q1416" s="147" t="s">
        <v>10519</v>
      </c>
      <c r="R1416" s="187">
        <v>2.82</v>
      </c>
    </row>
    <row r="1417" spans="1:18" x14ac:dyDescent="0.25">
      <c r="A1417" s="135">
        <v>1024897</v>
      </c>
      <c r="B1417" s="148" t="s">
        <v>9797</v>
      </c>
      <c r="C1417" s="135">
        <v>6</v>
      </c>
      <c r="D1417" s="135">
        <v>2700</v>
      </c>
      <c r="E1417" s="188">
        <v>108</v>
      </c>
      <c r="F1417" s="135" t="s">
        <v>20</v>
      </c>
      <c r="G1417" s="135" t="s">
        <v>20</v>
      </c>
      <c r="H1417" s="135">
        <v>324</v>
      </c>
      <c r="I1417" s="135">
        <v>1</v>
      </c>
      <c r="J1417" s="136">
        <v>1.6</v>
      </c>
      <c r="K1417" s="136">
        <v>1.1000000000000001</v>
      </c>
      <c r="L1417" s="136">
        <v>0.3</v>
      </c>
      <c r="M1417" s="137" t="str">
        <f t="shared" si="22"/>
        <v>P</v>
      </c>
      <c r="N1417" s="174" t="s">
        <v>10682</v>
      </c>
      <c r="O1417" s="149" t="s">
        <v>1497</v>
      </c>
      <c r="P1417" s="149" t="s">
        <v>9415</v>
      </c>
      <c r="Q1417" s="150" t="s">
        <v>10519</v>
      </c>
      <c r="R1417" s="189">
        <v>1.62</v>
      </c>
    </row>
    <row r="1418" spans="1:18" x14ac:dyDescent="0.25">
      <c r="A1418" s="132">
        <v>1024913</v>
      </c>
      <c r="B1418" s="145" t="s">
        <v>9798</v>
      </c>
      <c r="C1418" s="132">
        <v>1</v>
      </c>
      <c r="D1418" s="132" t="s">
        <v>20</v>
      </c>
      <c r="E1418" s="186" t="s">
        <v>20</v>
      </c>
      <c r="F1418" s="132" t="s">
        <v>20</v>
      </c>
      <c r="G1418" s="132" t="s">
        <v>20</v>
      </c>
      <c r="H1418" s="132" t="s">
        <v>20</v>
      </c>
      <c r="I1418" s="132" t="s">
        <v>20</v>
      </c>
      <c r="J1418" s="133">
        <v>1.8</v>
      </c>
      <c r="K1418" s="133">
        <v>0.45</v>
      </c>
      <c r="L1418" s="133">
        <v>0.2</v>
      </c>
      <c r="M1418" s="134" t="str">
        <f t="shared" si="22"/>
        <v>P</v>
      </c>
      <c r="N1418" s="173" t="s">
        <v>10682</v>
      </c>
      <c r="O1418" s="146" t="s">
        <v>1500</v>
      </c>
      <c r="P1418" s="146" t="s">
        <v>9456</v>
      </c>
      <c r="Q1418" s="147" t="s">
        <v>10519</v>
      </c>
      <c r="R1418" s="187">
        <v>6.7164179104477612E-2</v>
      </c>
    </row>
    <row r="1419" spans="1:18" x14ac:dyDescent="0.25">
      <c r="A1419" s="135">
        <v>1024930</v>
      </c>
      <c r="B1419" s="148" t="s">
        <v>2449</v>
      </c>
      <c r="C1419" s="135">
        <v>6</v>
      </c>
      <c r="D1419" s="135">
        <v>432</v>
      </c>
      <c r="E1419" s="188" t="s">
        <v>21</v>
      </c>
      <c r="F1419" s="135">
        <v>560</v>
      </c>
      <c r="G1419" s="135">
        <v>5</v>
      </c>
      <c r="H1419" s="135">
        <v>6</v>
      </c>
      <c r="I1419" s="135">
        <v>5</v>
      </c>
      <c r="J1419" s="136">
        <v>3.17</v>
      </c>
      <c r="K1419" s="136">
        <v>2.12</v>
      </c>
      <c r="L1419" s="136">
        <v>0.46</v>
      </c>
      <c r="M1419" s="137" t="str">
        <f t="shared" si="22"/>
        <v>P</v>
      </c>
      <c r="N1419" s="174" t="s">
        <v>10681</v>
      </c>
      <c r="O1419" s="149" t="s">
        <v>1506</v>
      </c>
      <c r="P1419" s="149" t="s">
        <v>9398</v>
      </c>
      <c r="Q1419" s="150" t="s">
        <v>10519</v>
      </c>
      <c r="R1419" s="189">
        <v>5.6999999999999993</v>
      </c>
    </row>
    <row r="1420" spans="1:18" x14ac:dyDescent="0.25">
      <c r="A1420" s="132">
        <v>1024933</v>
      </c>
      <c r="B1420" s="145" t="s">
        <v>2450</v>
      </c>
      <c r="C1420" s="132">
        <v>1</v>
      </c>
      <c r="D1420" s="132" t="s">
        <v>20</v>
      </c>
      <c r="E1420" s="186" t="s">
        <v>20</v>
      </c>
      <c r="F1420" s="132" t="s">
        <v>20</v>
      </c>
      <c r="G1420" s="132" t="s">
        <v>20</v>
      </c>
      <c r="H1420" s="132" t="s">
        <v>20</v>
      </c>
      <c r="I1420" s="132" t="s">
        <v>20</v>
      </c>
      <c r="J1420" s="133">
        <v>1.4</v>
      </c>
      <c r="K1420" s="133">
        <v>0.9</v>
      </c>
      <c r="L1420" s="133">
        <v>1.9</v>
      </c>
      <c r="M1420" s="134" t="str">
        <f t="shared" si="22"/>
        <v>P</v>
      </c>
      <c r="N1420" s="173" t="s">
        <v>10681</v>
      </c>
      <c r="O1420" s="146" t="s">
        <v>1562</v>
      </c>
      <c r="P1420" s="146" t="s">
        <v>9558</v>
      </c>
      <c r="Q1420" s="147" t="s">
        <v>10519</v>
      </c>
      <c r="R1420" s="187">
        <v>7.462686567164179E-3</v>
      </c>
    </row>
    <row r="1421" spans="1:18" x14ac:dyDescent="0.25">
      <c r="A1421" s="135">
        <v>1024940</v>
      </c>
      <c r="B1421" s="148" t="s">
        <v>2451</v>
      </c>
      <c r="C1421" s="135">
        <v>1</v>
      </c>
      <c r="D1421" s="135" t="s">
        <v>20</v>
      </c>
      <c r="E1421" s="188" t="s">
        <v>20</v>
      </c>
      <c r="F1421" s="135" t="s">
        <v>20</v>
      </c>
      <c r="G1421" s="135" t="s">
        <v>20</v>
      </c>
      <c r="H1421" s="135" t="s">
        <v>20</v>
      </c>
      <c r="I1421" s="135" t="s">
        <v>20</v>
      </c>
      <c r="J1421" s="136">
        <v>1.4</v>
      </c>
      <c r="K1421" s="136">
        <v>0.9</v>
      </c>
      <c r="L1421" s="136">
        <v>1.9</v>
      </c>
      <c r="M1421" s="137" t="str">
        <f t="shared" si="22"/>
        <v>P</v>
      </c>
      <c r="N1421" s="174" t="s">
        <v>10681</v>
      </c>
      <c r="O1421" s="149" t="s">
        <v>1562</v>
      </c>
      <c r="P1421" s="149" t="s">
        <v>9558</v>
      </c>
      <c r="Q1421" s="150" t="s">
        <v>10519</v>
      </c>
      <c r="R1421" s="189">
        <v>7.462686567164179E-3</v>
      </c>
    </row>
    <row r="1422" spans="1:18" x14ac:dyDescent="0.25">
      <c r="A1422" s="132">
        <v>1024942</v>
      </c>
      <c r="B1422" s="145" t="s">
        <v>2452</v>
      </c>
      <c r="C1422" s="132">
        <v>1</v>
      </c>
      <c r="D1422" s="132" t="s">
        <v>20</v>
      </c>
      <c r="E1422" s="186" t="s">
        <v>20</v>
      </c>
      <c r="F1422" s="132" t="s">
        <v>20</v>
      </c>
      <c r="G1422" s="132" t="s">
        <v>20</v>
      </c>
      <c r="H1422" s="132" t="s">
        <v>20</v>
      </c>
      <c r="I1422" s="132" t="s">
        <v>20</v>
      </c>
      <c r="J1422" s="133">
        <v>1.4</v>
      </c>
      <c r="K1422" s="133">
        <v>0.9</v>
      </c>
      <c r="L1422" s="133">
        <v>1.9</v>
      </c>
      <c r="M1422" s="134" t="str">
        <f t="shared" si="22"/>
        <v>P</v>
      </c>
      <c r="N1422" s="173" t="s">
        <v>10681</v>
      </c>
      <c r="O1422" s="146" t="s">
        <v>1562</v>
      </c>
      <c r="P1422" s="146" t="s">
        <v>9558</v>
      </c>
      <c r="Q1422" s="147" t="s">
        <v>10519</v>
      </c>
      <c r="R1422" s="187">
        <v>7.462686567164179E-3</v>
      </c>
    </row>
    <row r="1423" spans="1:18" x14ac:dyDescent="0.25">
      <c r="A1423" s="135">
        <v>1024943</v>
      </c>
      <c r="B1423" s="148" t="s">
        <v>2453</v>
      </c>
      <c r="C1423" s="135">
        <v>1</v>
      </c>
      <c r="D1423" s="135" t="s">
        <v>20</v>
      </c>
      <c r="E1423" s="188" t="s">
        <v>20</v>
      </c>
      <c r="F1423" s="135" t="s">
        <v>20</v>
      </c>
      <c r="G1423" s="135" t="s">
        <v>20</v>
      </c>
      <c r="H1423" s="135" t="s">
        <v>20</v>
      </c>
      <c r="I1423" s="135" t="s">
        <v>20</v>
      </c>
      <c r="J1423" s="136">
        <v>1.4</v>
      </c>
      <c r="K1423" s="136">
        <v>0.9</v>
      </c>
      <c r="L1423" s="136">
        <v>1.9</v>
      </c>
      <c r="M1423" s="137" t="str">
        <f t="shared" si="22"/>
        <v>P</v>
      </c>
      <c r="N1423" s="174" t="s">
        <v>10681</v>
      </c>
      <c r="O1423" s="149" t="s">
        <v>1562</v>
      </c>
      <c r="P1423" s="149" t="s">
        <v>9558</v>
      </c>
      <c r="Q1423" s="150" t="s">
        <v>10519</v>
      </c>
      <c r="R1423" s="189">
        <v>7.462686567164179E-3</v>
      </c>
    </row>
    <row r="1424" spans="1:18" x14ac:dyDescent="0.25">
      <c r="A1424" s="132">
        <v>1024945</v>
      </c>
      <c r="B1424" s="145" t="s">
        <v>2454</v>
      </c>
      <c r="C1424" s="132">
        <v>1</v>
      </c>
      <c r="D1424" s="132" t="s">
        <v>20</v>
      </c>
      <c r="E1424" s="186" t="s">
        <v>20</v>
      </c>
      <c r="F1424" s="132" t="s">
        <v>20</v>
      </c>
      <c r="G1424" s="132" t="s">
        <v>20</v>
      </c>
      <c r="H1424" s="132" t="s">
        <v>20</v>
      </c>
      <c r="I1424" s="132" t="s">
        <v>20</v>
      </c>
      <c r="J1424" s="133">
        <v>1.4</v>
      </c>
      <c r="K1424" s="133">
        <v>0.9</v>
      </c>
      <c r="L1424" s="133">
        <v>1.9</v>
      </c>
      <c r="M1424" s="134" t="str">
        <f t="shared" si="22"/>
        <v>P</v>
      </c>
      <c r="N1424" s="173" t="s">
        <v>10681</v>
      </c>
      <c r="O1424" s="146" t="s">
        <v>1562</v>
      </c>
      <c r="P1424" s="146" t="s">
        <v>9558</v>
      </c>
      <c r="Q1424" s="147" t="s">
        <v>10519</v>
      </c>
      <c r="R1424" s="187">
        <v>7.462686567164179E-3</v>
      </c>
    </row>
    <row r="1425" spans="1:18" x14ac:dyDescent="0.25">
      <c r="A1425" s="135">
        <v>1024946</v>
      </c>
      <c r="B1425" s="148" t="s">
        <v>2455</v>
      </c>
      <c r="C1425" s="135">
        <v>1</v>
      </c>
      <c r="D1425" s="135" t="s">
        <v>20</v>
      </c>
      <c r="E1425" s="188" t="s">
        <v>20</v>
      </c>
      <c r="F1425" s="135" t="s">
        <v>20</v>
      </c>
      <c r="G1425" s="135" t="s">
        <v>20</v>
      </c>
      <c r="H1425" s="135" t="s">
        <v>20</v>
      </c>
      <c r="I1425" s="135" t="s">
        <v>20</v>
      </c>
      <c r="J1425" s="136">
        <v>1.4</v>
      </c>
      <c r="K1425" s="136">
        <v>0.9</v>
      </c>
      <c r="L1425" s="136">
        <v>1.9</v>
      </c>
      <c r="M1425" s="137" t="str">
        <f t="shared" si="22"/>
        <v>P</v>
      </c>
      <c r="N1425" s="172" t="s">
        <v>10681</v>
      </c>
      <c r="O1425" s="149" t="s">
        <v>1562</v>
      </c>
      <c r="P1425" s="149" t="s">
        <v>9558</v>
      </c>
      <c r="Q1425" s="150" t="s">
        <v>10519</v>
      </c>
      <c r="R1425" s="189">
        <v>7.462686567164179E-3</v>
      </c>
    </row>
    <row r="1426" spans="1:18" x14ac:dyDescent="0.25">
      <c r="A1426" s="132">
        <v>1024947</v>
      </c>
      <c r="B1426" s="145" t="s">
        <v>2456</v>
      </c>
      <c r="C1426" s="132">
        <v>1</v>
      </c>
      <c r="D1426" s="132" t="s">
        <v>20</v>
      </c>
      <c r="E1426" s="186" t="s">
        <v>20</v>
      </c>
      <c r="F1426" s="132" t="s">
        <v>20</v>
      </c>
      <c r="G1426" s="132" t="s">
        <v>20</v>
      </c>
      <c r="H1426" s="132" t="s">
        <v>20</v>
      </c>
      <c r="I1426" s="132" t="s">
        <v>20</v>
      </c>
      <c r="J1426" s="133">
        <v>1.4</v>
      </c>
      <c r="K1426" s="133">
        <v>0.9</v>
      </c>
      <c r="L1426" s="133">
        <v>1.9</v>
      </c>
      <c r="M1426" s="134" t="str">
        <f t="shared" si="22"/>
        <v>P</v>
      </c>
      <c r="N1426" s="171" t="s">
        <v>10681</v>
      </c>
      <c r="O1426" s="146" t="s">
        <v>1562</v>
      </c>
      <c r="P1426" s="146" t="s">
        <v>9558</v>
      </c>
      <c r="Q1426" s="147" t="s">
        <v>10519</v>
      </c>
      <c r="R1426" s="187">
        <v>7.462686567164179E-3</v>
      </c>
    </row>
    <row r="1427" spans="1:18" x14ac:dyDescent="0.25">
      <c r="A1427" s="135">
        <v>1024949</v>
      </c>
      <c r="B1427" s="148" t="s">
        <v>9799</v>
      </c>
      <c r="C1427" s="135">
        <v>1</v>
      </c>
      <c r="D1427" s="135" t="s">
        <v>20</v>
      </c>
      <c r="E1427" s="188" t="s">
        <v>20</v>
      </c>
      <c r="F1427" s="135" t="s">
        <v>20</v>
      </c>
      <c r="G1427" s="135" t="s">
        <v>20</v>
      </c>
      <c r="H1427" s="135" t="s">
        <v>20</v>
      </c>
      <c r="I1427" s="135" t="s">
        <v>20</v>
      </c>
      <c r="J1427" s="136">
        <v>1.8</v>
      </c>
      <c r="K1427" s="136">
        <v>0.45</v>
      </c>
      <c r="L1427" s="136">
        <v>0.2</v>
      </c>
      <c r="M1427" s="137" t="str">
        <f t="shared" si="22"/>
        <v>P</v>
      </c>
      <c r="N1427" s="172" t="s">
        <v>10682</v>
      </c>
      <c r="O1427" s="149" t="s">
        <v>1500</v>
      </c>
      <c r="P1427" s="149" t="s">
        <v>9456</v>
      </c>
      <c r="Q1427" s="150" t="s">
        <v>10519</v>
      </c>
      <c r="R1427" s="189">
        <v>6.7164179104477612E-2</v>
      </c>
    </row>
    <row r="1428" spans="1:18" x14ac:dyDescent="0.25">
      <c r="A1428" s="132">
        <v>1024955</v>
      </c>
      <c r="B1428" s="145" t="s">
        <v>9800</v>
      </c>
      <c r="C1428" s="132">
        <v>1</v>
      </c>
      <c r="D1428" s="132" t="s">
        <v>20</v>
      </c>
      <c r="E1428" s="186" t="s">
        <v>20</v>
      </c>
      <c r="F1428" s="132" t="s">
        <v>20</v>
      </c>
      <c r="G1428" s="132" t="s">
        <v>20</v>
      </c>
      <c r="H1428" s="132" t="s">
        <v>20</v>
      </c>
      <c r="I1428" s="132" t="s">
        <v>20</v>
      </c>
      <c r="J1428" s="133">
        <v>1.8</v>
      </c>
      <c r="K1428" s="133">
        <v>0.45</v>
      </c>
      <c r="L1428" s="133">
        <v>0.2</v>
      </c>
      <c r="M1428" s="134" t="str">
        <f t="shared" si="22"/>
        <v>P</v>
      </c>
      <c r="N1428" s="171" t="s">
        <v>10682</v>
      </c>
      <c r="O1428" s="146" t="s">
        <v>1500</v>
      </c>
      <c r="P1428" s="146" t="s">
        <v>9456</v>
      </c>
      <c r="Q1428" s="147" t="s">
        <v>10519</v>
      </c>
      <c r="R1428" s="187">
        <v>6.7164179104477612E-2</v>
      </c>
    </row>
    <row r="1429" spans="1:18" x14ac:dyDescent="0.25">
      <c r="A1429" s="135">
        <v>1024960</v>
      </c>
      <c r="B1429" s="148" t="s">
        <v>1095</v>
      </c>
      <c r="C1429" s="135">
        <v>6</v>
      </c>
      <c r="D1429" s="135">
        <v>480</v>
      </c>
      <c r="E1429" s="188">
        <v>60</v>
      </c>
      <c r="F1429" s="135">
        <v>900</v>
      </c>
      <c r="G1429" s="135" t="s">
        <v>21</v>
      </c>
      <c r="H1429" s="135" t="s">
        <v>21</v>
      </c>
      <c r="I1429" s="135" t="s">
        <v>20</v>
      </c>
      <c r="J1429" s="136">
        <v>2.71</v>
      </c>
      <c r="K1429" s="136">
        <v>1.56</v>
      </c>
      <c r="L1429" s="136">
        <v>0.6</v>
      </c>
      <c r="M1429" s="137" t="str">
        <f t="shared" si="22"/>
        <v>P</v>
      </c>
      <c r="N1429" s="172" t="s">
        <v>10682</v>
      </c>
      <c r="O1429" s="149" t="s">
        <v>1500</v>
      </c>
      <c r="P1429" s="149" t="s">
        <v>9418</v>
      </c>
      <c r="Q1429" s="150" t="s">
        <v>10519</v>
      </c>
      <c r="R1429" s="189">
        <v>2.64</v>
      </c>
    </row>
    <row r="1430" spans="1:18" x14ac:dyDescent="0.25">
      <c r="A1430" s="132">
        <v>1024962</v>
      </c>
      <c r="B1430" s="145" t="s">
        <v>1096</v>
      </c>
      <c r="C1430" s="132">
        <v>6</v>
      </c>
      <c r="D1430" s="132">
        <v>480</v>
      </c>
      <c r="E1430" s="186">
        <v>60</v>
      </c>
      <c r="F1430" s="132">
        <v>720</v>
      </c>
      <c r="G1430" s="132">
        <v>36</v>
      </c>
      <c r="H1430" s="132">
        <v>40</v>
      </c>
      <c r="I1430" s="132">
        <v>1</v>
      </c>
      <c r="J1430" s="133">
        <v>2.4500000000000002</v>
      </c>
      <c r="K1430" s="133">
        <v>1.73</v>
      </c>
      <c r="L1430" s="133">
        <v>0.59</v>
      </c>
      <c r="M1430" s="134" t="str">
        <f t="shared" si="22"/>
        <v>P</v>
      </c>
      <c r="N1430" s="171" t="s">
        <v>10682</v>
      </c>
      <c r="O1430" s="146" t="s">
        <v>1500</v>
      </c>
      <c r="P1430" s="146" t="s">
        <v>9418</v>
      </c>
      <c r="Q1430" s="147" t="s">
        <v>10519</v>
      </c>
      <c r="R1430" s="187">
        <v>2.52</v>
      </c>
    </row>
    <row r="1431" spans="1:18" x14ac:dyDescent="0.25">
      <c r="A1431" s="135">
        <v>1024969</v>
      </c>
      <c r="B1431" s="148" t="s">
        <v>1091</v>
      </c>
      <c r="C1431" s="135">
        <v>6</v>
      </c>
      <c r="D1431" s="135">
        <v>720</v>
      </c>
      <c r="E1431" s="188">
        <v>60</v>
      </c>
      <c r="F1431" s="135">
        <v>900</v>
      </c>
      <c r="G1431" s="135">
        <v>40</v>
      </c>
      <c r="H1431" s="135" t="s">
        <v>21</v>
      </c>
      <c r="I1431" s="135">
        <v>1</v>
      </c>
      <c r="J1431" s="136">
        <v>2.4500000000000002</v>
      </c>
      <c r="K1431" s="136">
        <v>1.69</v>
      </c>
      <c r="L1431" s="136">
        <v>0.56999999999999995</v>
      </c>
      <c r="M1431" s="137" t="str">
        <f t="shared" si="22"/>
        <v>P</v>
      </c>
      <c r="N1431" s="172" t="s">
        <v>10682</v>
      </c>
      <c r="O1431" s="149" t="s">
        <v>1500</v>
      </c>
      <c r="P1431" s="149" t="s">
        <v>9418</v>
      </c>
      <c r="Q1431" s="150" t="s">
        <v>10519</v>
      </c>
      <c r="R1431" s="189">
        <v>2.58</v>
      </c>
    </row>
    <row r="1432" spans="1:18" x14ac:dyDescent="0.25">
      <c r="A1432" s="132">
        <v>1024970</v>
      </c>
      <c r="B1432" s="145" t="s">
        <v>1093</v>
      </c>
      <c r="C1432" s="132">
        <v>6</v>
      </c>
      <c r="D1432" s="132">
        <v>720</v>
      </c>
      <c r="E1432" s="186">
        <v>60</v>
      </c>
      <c r="F1432" s="132">
        <v>900</v>
      </c>
      <c r="G1432" s="132">
        <v>44</v>
      </c>
      <c r="H1432" s="132" t="s">
        <v>21</v>
      </c>
      <c r="I1432" s="132">
        <v>1</v>
      </c>
      <c r="J1432" s="133">
        <v>2.5099999999999998</v>
      </c>
      <c r="K1432" s="133">
        <v>1.62</v>
      </c>
      <c r="L1432" s="133">
        <v>0.53</v>
      </c>
      <c r="M1432" s="134" t="str">
        <f t="shared" si="22"/>
        <v>P</v>
      </c>
      <c r="N1432" s="171" t="s">
        <v>10682</v>
      </c>
      <c r="O1432" s="146" t="s">
        <v>1500</v>
      </c>
      <c r="P1432" s="146" t="s">
        <v>9418</v>
      </c>
      <c r="Q1432" s="147" t="s">
        <v>10519</v>
      </c>
      <c r="R1432" s="187">
        <v>2.64</v>
      </c>
    </row>
    <row r="1433" spans="1:18" x14ac:dyDescent="0.25">
      <c r="A1433" s="135">
        <v>1024984</v>
      </c>
      <c r="B1433" s="148" t="s">
        <v>1097</v>
      </c>
      <c r="C1433" s="135">
        <v>6</v>
      </c>
      <c r="D1433" s="135">
        <v>720</v>
      </c>
      <c r="E1433" s="188">
        <v>60</v>
      </c>
      <c r="F1433" s="135">
        <v>900</v>
      </c>
      <c r="G1433" s="135">
        <v>40</v>
      </c>
      <c r="H1433" s="135" t="s">
        <v>21</v>
      </c>
      <c r="I1433" s="135">
        <v>1</v>
      </c>
      <c r="J1433" s="136">
        <v>2.4300000000000002</v>
      </c>
      <c r="K1433" s="136">
        <v>1.66</v>
      </c>
      <c r="L1433" s="136">
        <v>0.55000000000000004</v>
      </c>
      <c r="M1433" s="137" t="str">
        <f t="shared" si="22"/>
        <v>P</v>
      </c>
      <c r="N1433" s="172" t="s">
        <v>10682</v>
      </c>
      <c r="O1433" s="149" t="s">
        <v>1500</v>
      </c>
      <c r="P1433" s="149" t="s">
        <v>9418</v>
      </c>
      <c r="Q1433" s="150" t="s">
        <v>10519</v>
      </c>
      <c r="R1433" s="189">
        <v>2.46</v>
      </c>
    </row>
    <row r="1434" spans="1:18" x14ac:dyDescent="0.25">
      <c r="A1434" s="132">
        <v>1024985</v>
      </c>
      <c r="B1434" s="145" t="s">
        <v>1094</v>
      </c>
      <c r="C1434" s="132">
        <v>6</v>
      </c>
      <c r="D1434" s="132">
        <v>720</v>
      </c>
      <c r="E1434" s="186">
        <v>60</v>
      </c>
      <c r="F1434" s="132">
        <v>900</v>
      </c>
      <c r="G1434" s="132" t="s">
        <v>21</v>
      </c>
      <c r="H1434" s="132" t="s">
        <v>21</v>
      </c>
      <c r="I1434" s="132" t="s">
        <v>21</v>
      </c>
      <c r="J1434" s="133">
        <v>2.44</v>
      </c>
      <c r="K1434" s="133">
        <v>1.59</v>
      </c>
      <c r="L1434" s="133">
        <v>0.48</v>
      </c>
      <c r="M1434" s="134" t="str">
        <f t="shared" si="22"/>
        <v>P</v>
      </c>
      <c r="N1434" s="171" t="s">
        <v>10682</v>
      </c>
      <c r="O1434" s="146" t="s">
        <v>1500</v>
      </c>
      <c r="P1434" s="146" t="s">
        <v>9418</v>
      </c>
      <c r="Q1434" s="147" t="s">
        <v>10519</v>
      </c>
      <c r="R1434" s="187">
        <v>2.64</v>
      </c>
    </row>
    <row r="1435" spans="1:18" x14ac:dyDescent="0.25">
      <c r="A1435" s="135">
        <v>1024999</v>
      </c>
      <c r="B1435" s="148" t="s">
        <v>1092</v>
      </c>
      <c r="C1435" s="135">
        <v>6</v>
      </c>
      <c r="D1435" s="135">
        <v>720</v>
      </c>
      <c r="E1435" s="188">
        <v>60</v>
      </c>
      <c r="F1435" s="135">
        <v>900</v>
      </c>
      <c r="G1435" s="135" t="s">
        <v>21</v>
      </c>
      <c r="H1435" s="135" t="s">
        <v>21</v>
      </c>
      <c r="I1435" s="135" t="s">
        <v>21</v>
      </c>
      <c r="J1435" s="136">
        <v>2.35</v>
      </c>
      <c r="K1435" s="136">
        <v>1.51</v>
      </c>
      <c r="L1435" s="136">
        <v>0.42</v>
      </c>
      <c r="M1435" s="137" t="str">
        <f t="shared" si="22"/>
        <v>P</v>
      </c>
      <c r="N1435" s="172" t="s">
        <v>10682</v>
      </c>
      <c r="O1435" s="149" t="s">
        <v>1500</v>
      </c>
      <c r="P1435" s="149" t="s">
        <v>9418</v>
      </c>
      <c r="Q1435" s="150" t="s">
        <v>10519</v>
      </c>
      <c r="R1435" s="189">
        <v>2.64</v>
      </c>
    </row>
    <row r="1436" spans="1:18" x14ac:dyDescent="0.25">
      <c r="A1436" s="132">
        <v>1025195</v>
      </c>
      <c r="B1436" s="145" t="s">
        <v>9801</v>
      </c>
      <c r="C1436" s="132">
        <v>1</v>
      </c>
      <c r="D1436" s="132" t="s">
        <v>20</v>
      </c>
      <c r="E1436" s="186" t="s">
        <v>20</v>
      </c>
      <c r="F1436" s="132" t="s">
        <v>20</v>
      </c>
      <c r="G1436" s="132" t="s">
        <v>20</v>
      </c>
      <c r="H1436" s="132" t="s">
        <v>20</v>
      </c>
      <c r="I1436" s="132" t="s">
        <v>20</v>
      </c>
      <c r="J1436" s="133">
        <v>1.8</v>
      </c>
      <c r="K1436" s="133">
        <v>0.45</v>
      </c>
      <c r="L1436" s="133">
        <v>0.2</v>
      </c>
      <c r="M1436" s="134" t="str">
        <f t="shared" si="22"/>
        <v>P</v>
      </c>
      <c r="N1436" s="171" t="s">
        <v>10682</v>
      </c>
      <c r="O1436" s="146" t="s">
        <v>1500</v>
      </c>
      <c r="P1436" s="146" t="s">
        <v>9456</v>
      </c>
      <c r="Q1436" s="147" t="s">
        <v>10519</v>
      </c>
      <c r="R1436" s="187">
        <v>6.7164179104477612E-2</v>
      </c>
    </row>
    <row r="1437" spans="1:18" x14ac:dyDescent="0.25">
      <c r="A1437" s="135">
        <v>1025201</v>
      </c>
      <c r="B1437" s="148" t="s">
        <v>9802</v>
      </c>
      <c r="C1437" s="135">
        <v>6</v>
      </c>
      <c r="D1437" s="135">
        <v>180</v>
      </c>
      <c r="E1437" s="188">
        <v>3</v>
      </c>
      <c r="F1437" s="135">
        <v>225</v>
      </c>
      <c r="G1437" s="135" t="s">
        <v>20</v>
      </c>
      <c r="H1437" s="135" t="s">
        <v>20</v>
      </c>
      <c r="I1437" s="135" t="s">
        <v>20</v>
      </c>
      <c r="J1437" s="136">
        <v>3.7</v>
      </c>
      <c r="K1437" s="136">
        <v>2.6</v>
      </c>
      <c r="L1437" s="136">
        <v>0.6</v>
      </c>
      <c r="M1437" s="137" t="str">
        <f t="shared" si="22"/>
        <v>P</v>
      </c>
      <c r="N1437" s="172" t="s">
        <v>10682</v>
      </c>
      <c r="O1437" s="149" t="s">
        <v>1497</v>
      </c>
      <c r="P1437" s="149" t="s">
        <v>9415</v>
      </c>
      <c r="Q1437" s="150" t="s">
        <v>10519</v>
      </c>
      <c r="R1437" s="189">
        <v>6.8999999999999995</v>
      </c>
    </row>
    <row r="1438" spans="1:18" x14ac:dyDescent="0.25">
      <c r="A1438" s="132">
        <v>1025203</v>
      </c>
      <c r="B1438" s="145" t="s">
        <v>2457</v>
      </c>
      <c r="C1438" s="132">
        <v>1</v>
      </c>
      <c r="D1438" s="132">
        <v>100</v>
      </c>
      <c r="E1438" s="186" t="s">
        <v>21</v>
      </c>
      <c r="F1438" s="132">
        <v>130</v>
      </c>
      <c r="G1438" s="132" t="s">
        <v>20</v>
      </c>
      <c r="H1438" s="132">
        <v>4</v>
      </c>
      <c r="I1438" s="132">
        <v>2</v>
      </c>
      <c r="J1438" s="133">
        <v>2.2999999999999998</v>
      </c>
      <c r="K1438" s="133">
        <v>4.54</v>
      </c>
      <c r="L1438" s="133">
        <v>1.2</v>
      </c>
      <c r="M1438" s="134" t="str">
        <f t="shared" si="22"/>
        <v>P</v>
      </c>
      <c r="N1438" s="171" t="s">
        <v>10682</v>
      </c>
      <c r="O1438" s="146" t="s">
        <v>1506</v>
      </c>
      <c r="P1438" s="146" t="s">
        <v>9401</v>
      </c>
      <c r="Q1438" s="147" t="s">
        <v>10519</v>
      </c>
      <c r="R1438" s="187">
        <v>5.98</v>
      </c>
    </row>
    <row r="1439" spans="1:18" x14ac:dyDescent="0.25">
      <c r="A1439" s="135">
        <v>1025205</v>
      </c>
      <c r="B1439" s="148" t="s">
        <v>2458</v>
      </c>
      <c r="C1439" s="135">
        <v>1</v>
      </c>
      <c r="D1439" s="135">
        <v>420</v>
      </c>
      <c r="E1439" s="188" t="s">
        <v>21</v>
      </c>
      <c r="F1439" s="135" t="s">
        <v>20</v>
      </c>
      <c r="G1439" s="135" t="s">
        <v>20</v>
      </c>
      <c r="H1439" s="135">
        <v>30</v>
      </c>
      <c r="I1439" s="135">
        <v>1</v>
      </c>
      <c r="J1439" s="136">
        <v>1.65</v>
      </c>
      <c r="K1439" s="136">
        <v>1.65</v>
      </c>
      <c r="L1439" s="136">
        <v>0.8</v>
      </c>
      <c r="M1439" s="137" t="str">
        <f t="shared" si="22"/>
        <v>P</v>
      </c>
      <c r="N1439" s="172" t="s">
        <v>10682</v>
      </c>
      <c r="O1439" s="149" t="s">
        <v>1506</v>
      </c>
      <c r="P1439" s="149" t="s">
        <v>9401</v>
      </c>
      <c r="Q1439" s="150" t="s">
        <v>10519</v>
      </c>
      <c r="R1439" s="189">
        <v>5.74</v>
      </c>
    </row>
    <row r="1440" spans="1:18" x14ac:dyDescent="0.25">
      <c r="A1440" s="132">
        <v>1025208</v>
      </c>
      <c r="B1440" s="145" t="s">
        <v>2459</v>
      </c>
      <c r="C1440" s="132">
        <v>1</v>
      </c>
      <c r="D1440" s="132">
        <v>3960</v>
      </c>
      <c r="E1440" s="186">
        <v>110</v>
      </c>
      <c r="F1440" s="132">
        <v>5280</v>
      </c>
      <c r="G1440" s="132" t="s">
        <v>21</v>
      </c>
      <c r="H1440" s="132" t="s">
        <v>21</v>
      </c>
      <c r="I1440" s="132">
        <v>1</v>
      </c>
      <c r="J1440" s="133">
        <v>3.35</v>
      </c>
      <c r="K1440" s="133">
        <v>2.35</v>
      </c>
      <c r="L1440" s="133">
        <v>0.03</v>
      </c>
      <c r="M1440" s="134" t="str">
        <f t="shared" si="22"/>
        <v>P</v>
      </c>
      <c r="N1440" s="171" t="s">
        <v>10682</v>
      </c>
      <c r="O1440" s="146" t="s">
        <v>1506</v>
      </c>
      <c r="P1440" s="146" t="s">
        <v>9452</v>
      </c>
      <c r="Q1440" s="147" t="s">
        <v>10519</v>
      </c>
      <c r="R1440" s="187">
        <v>1.39</v>
      </c>
    </row>
    <row r="1441" spans="1:18" x14ac:dyDescent="0.25">
      <c r="A1441" s="135">
        <v>1025217</v>
      </c>
      <c r="B1441" s="148" t="s">
        <v>2460</v>
      </c>
      <c r="C1441" s="135">
        <v>6</v>
      </c>
      <c r="D1441" s="135" t="s">
        <v>20</v>
      </c>
      <c r="E1441" s="188">
        <v>5</v>
      </c>
      <c r="F1441" s="135">
        <v>315</v>
      </c>
      <c r="G1441" s="135" t="s">
        <v>21</v>
      </c>
      <c r="H1441" s="135" t="s">
        <v>21</v>
      </c>
      <c r="I1441" s="135">
        <v>1</v>
      </c>
      <c r="J1441" s="136">
        <v>3.4</v>
      </c>
      <c r="K1441" s="136">
        <v>2</v>
      </c>
      <c r="L1441" s="136">
        <v>0.73</v>
      </c>
      <c r="M1441" s="137" t="str">
        <f t="shared" si="22"/>
        <v>P</v>
      </c>
      <c r="N1441" s="172" t="s">
        <v>10682</v>
      </c>
      <c r="O1441" s="149" t="s">
        <v>1497</v>
      </c>
      <c r="P1441" s="149" t="s">
        <v>9415</v>
      </c>
      <c r="Q1441" s="150" t="s">
        <v>10519</v>
      </c>
      <c r="R1441" s="189">
        <v>6.42</v>
      </c>
    </row>
    <row r="1442" spans="1:18" x14ac:dyDescent="0.25">
      <c r="A1442" s="132">
        <v>1025222</v>
      </c>
      <c r="B1442" s="145" t="s">
        <v>2461</v>
      </c>
      <c r="C1442" s="132">
        <v>6</v>
      </c>
      <c r="D1442" s="132">
        <v>168</v>
      </c>
      <c r="E1442" s="186">
        <v>3</v>
      </c>
      <c r="F1442" s="132">
        <v>225</v>
      </c>
      <c r="G1442" s="132" t="s">
        <v>21</v>
      </c>
      <c r="H1442" s="132" t="s">
        <v>21</v>
      </c>
      <c r="I1442" s="132">
        <v>1</v>
      </c>
      <c r="J1442" s="133">
        <v>3.4</v>
      </c>
      <c r="K1442" s="133">
        <v>2.8</v>
      </c>
      <c r="L1442" s="133">
        <v>0.73</v>
      </c>
      <c r="M1442" s="134" t="str">
        <f t="shared" si="22"/>
        <v>P</v>
      </c>
      <c r="N1442" s="171" t="s">
        <v>10682</v>
      </c>
      <c r="O1442" s="146" t="s">
        <v>1497</v>
      </c>
      <c r="P1442" s="146" t="s">
        <v>9415</v>
      </c>
      <c r="Q1442" s="147" t="s">
        <v>10519</v>
      </c>
      <c r="R1442" s="187">
        <v>8.64</v>
      </c>
    </row>
    <row r="1443" spans="1:18" x14ac:dyDescent="0.25">
      <c r="A1443" s="135">
        <v>1025232</v>
      </c>
      <c r="B1443" s="148" t="s">
        <v>9803</v>
      </c>
      <c r="C1443" s="135">
        <v>6</v>
      </c>
      <c r="D1443" s="135">
        <v>180</v>
      </c>
      <c r="E1443" s="188">
        <v>3</v>
      </c>
      <c r="F1443" s="135">
        <v>210</v>
      </c>
      <c r="G1443" s="135" t="s">
        <v>20</v>
      </c>
      <c r="H1443" s="135" t="s">
        <v>20</v>
      </c>
      <c r="I1443" s="135" t="s">
        <v>20</v>
      </c>
      <c r="J1443" s="136">
        <v>3.7</v>
      </c>
      <c r="K1443" s="136">
        <v>2.6</v>
      </c>
      <c r="L1443" s="136">
        <v>0.6</v>
      </c>
      <c r="M1443" s="137" t="str">
        <f t="shared" si="22"/>
        <v>P</v>
      </c>
      <c r="N1443" s="174" t="s">
        <v>10682</v>
      </c>
      <c r="O1443" s="149" t="s">
        <v>1497</v>
      </c>
      <c r="P1443" s="149" t="s">
        <v>9415</v>
      </c>
      <c r="Q1443" s="150" t="s">
        <v>10519</v>
      </c>
      <c r="R1443" s="189">
        <v>7.4399999999999995</v>
      </c>
    </row>
    <row r="1444" spans="1:18" x14ac:dyDescent="0.25">
      <c r="A1444" s="132">
        <v>1025245</v>
      </c>
      <c r="B1444" s="145" t="s">
        <v>9804</v>
      </c>
      <c r="C1444" s="132">
        <v>1</v>
      </c>
      <c r="D1444" s="132" t="s">
        <v>20</v>
      </c>
      <c r="E1444" s="186" t="s">
        <v>20</v>
      </c>
      <c r="F1444" s="132" t="s">
        <v>20</v>
      </c>
      <c r="G1444" s="132" t="s">
        <v>20</v>
      </c>
      <c r="H1444" s="132" t="s">
        <v>20</v>
      </c>
      <c r="I1444" s="132" t="s">
        <v>20</v>
      </c>
      <c r="J1444" s="133">
        <v>1.8</v>
      </c>
      <c r="K1444" s="133">
        <v>0.45</v>
      </c>
      <c r="L1444" s="133">
        <v>0.2</v>
      </c>
      <c r="M1444" s="134" t="str">
        <f t="shared" si="22"/>
        <v>P</v>
      </c>
      <c r="N1444" s="171" t="s">
        <v>10682</v>
      </c>
      <c r="O1444" s="146" t="s">
        <v>1500</v>
      </c>
      <c r="P1444" s="146" t="s">
        <v>9456</v>
      </c>
      <c r="Q1444" s="147" t="s">
        <v>10519</v>
      </c>
      <c r="R1444" s="187">
        <v>6.7164179104477612E-2</v>
      </c>
    </row>
    <row r="1445" spans="1:18" x14ac:dyDescent="0.25">
      <c r="A1445" s="135">
        <v>1025249</v>
      </c>
      <c r="B1445" s="148" t="s">
        <v>2462</v>
      </c>
      <c r="C1445" s="135">
        <v>6</v>
      </c>
      <c r="D1445" s="135">
        <v>432</v>
      </c>
      <c r="E1445" s="188" t="s">
        <v>21</v>
      </c>
      <c r="F1445" s="135">
        <v>560</v>
      </c>
      <c r="G1445" s="135">
        <v>5</v>
      </c>
      <c r="H1445" s="135">
        <v>6</v>
      </c>
      <c r="I1445" s="135">
        <v>5</v>
      </c>
      <c r="J1445" s="136">
        <v>3.17</v>
      </c>
      <c r="K1445" s="136">
        <v>2.12</v>
      </c>
      <c r="L1445" s="136">
        <v>0.46</v>
      </c>
      <c r="M1445" s="137" t="str">
        <f t="shared" si="22"/>
        <v>P</v>
      </c>
      <c r="N1445" s="174" t="s">
        <v>10681</v>
      </c>
      <c r="O1445" s="149" t="s">
        <v>1506</v>
      </c>
      <c r="P1445" s="149" t="s">
        <v>9398</v>
      </c>
      <c r="Q1445" s="150" t="s">
        <v>10519</v>
      </c>
      <c r="R1445" s="189">
        <v>5.6999999999999993</v>
      </c>
    </row>
    <row r="1446" spans="1:18" x14ac:dyDescent="0.25">
      <c r="A1446" s="132">
        <v>1025250</v>
      </c>
      <c r="B1446" s="145" t="s">
        <v>9805</v>
      </c>
      <c r="C1446" s="132">
        <v>1</v>
      </c>
      <c r="D1446" s="132" t="s">
        <v>20</v>
      </c>
      <c r="E1446" s="186" t="s">
        <v>20</v>
      </c>
      <c r="F1446" s="132" t="s">
        <v>20</v>
      </c>
      <c r="G1446" s="132" t="s">
        <v>20</v>
      </c>
      <c r="H1446" s="132" t="s">
        <v>20</v>
      </c>
      <c r="I1446" s="132" t="s">
        <v>20</v>
      </c>
      <c r="J1446" s="133">
        <v>1.8</v>
      </c>
      <c r="K1446" s="133">
        <v>0.45</v>
      </c>
      <c r="L1446" s="133">
        <v>0.2</v>
      </c>
      <c r="M1446" s="134" t="str">
        <f t="shared" si="22"/>
        <v>P</v>
      </c>
      <c r="N1446" s="173" t="s">
        <v>10682</v>
      </c>
      <c r="O1446" s="146" t="s">
        <v>1500</v>
      </c>
      <c r="P1446" s="146" t="s">
        <v>9456</v>
      </c>
      <c r="Q1446" s="147" t="s">
        <v>10519</v>
      </c>
      <c r="R1446" s="187">
        <v>6.7164179104477612E-2</v>
      </c>
    </row>
    <row r="1447" spans="1:18" x14ac:dyDescent="0.25">
      <c r="A1447" s="135">
        <v>1025263</v>
      </c>
      <c r="B1447" s="148" t="s">
        <v>2463</v>
      </c>
      <c r="C1447" s="135">
        <v>6</v>
      </c>
      <c r="D1447" s="135">
        <v>45</v>
      </c>
      <c r="E1447" s="188" t="s">
        <v>20</v>
      </c>
      <c r="F1447" s="135">
        <v>60</v>
      </c>
      <c r="G1447" s="135" t="s">
        <v>20</v>
      </c>
      <c r="H1447" s="135" t="s">
        <v>20</v>
      </c>
      <c r="I1447" s="135" t="s">
        <v>20</v>
      </c>
      <c r="J1447" s="136">
        <v>2.92</v>
      </c>
      <c r="K1447" s="136">
        <v>2.11</v>
      </c>
      <c r="L1447" s="136">
        <v>2.75</v>
      </c>
      <c r="M1447" s="137" t="str">
        <f t="shared" si="22"/>
        <v>P</v>
      </c>
      <c r="N1447" s="174" t="s">
        <v>10681</v>
      </c>
      <c r="O1447" s="149" t="s">
        <v>1693</v>
      </c>
      <c r="P1447" s="149" t="s">
        <v>9462</v>
      </c>
      <c r="Q1447" s="150" t="s">
        <v>10519</v>
      </c>
      <c r="R1447" s="189">
        <v>18.48</v>
      </c>
    </row>
    <row r="1448" spans="1:18" x14ac:dyDescent="0.25">
      <c r="A1448" s="132">
        <v>1025264</v>
      </c>
      <c r="B1448" s="145" t="s">
        <v>2464</v>
      </c>
      <c r="C1448" s="132">
        <v>6</v>
      </c>
      <c r="D1448" s="132">
        <v>45</v>
      </c>
      <c r="E1448" s="186" t="s">
        <v>20</v>
      </c>
      <c r="F1448" s="132">
        <v>60</v>
      </c>
      <c r="G1448" s="132" t="s">
        <v>20</v>
      </c>
      <c r="H1448" s="132" t="s">
        <v>20</v>
      </c>
      <c r="I1448" s="132" t="s">
        <v>20</v>
      </c>
      <c r="J1448" s="133">
        <v>2.92</v>
      </c>
      <c r="K1448" s="133">
        <v>2.11</v>
      </c>
      <c r="L1448" s="133">
        <v>2.75</v>
      </c>
      <c r="M1448" s="134" t="str">
        <f t="shared" si="22"/>
        <v>P</v>
      </c>
      <c r="N1448" s="171" t="s">
        <v>10681</v>
      </c>
      <c r="O1448" s="146" t="s">
        <v>1693</v>
      </c>
      <c r="P1448" s="146" t="s">
        <v>9462</v>
      </c>
      <c r="Q1448" s="147" t="s">
        <v>10519</v>
      </c>
      <c r="R1448" s="187">
        <v>18.66</v>
      </c>
    </row>
    <row r="1449" spans="1:18" x14ac:dyDescent="0.25">
      <c r="A1449" s="135">
        <v>1025266</v>
      </c>
      <c r="B1449" s="148" t="s">
        <v>2465</v>
      </c>
      <c r="C1449" s="135">
        <v>6</v>
      </c>
      <c r="D1449" s="135">
        <v>3360</v>
      </c>
      <c r="E1449" s="188">
        <v>24</v>
      </c>
      <c r="F1449" s="135">
        <v>4320</v>
      </c>
      <c r="G1449" s="135">
        <v>192</v>
      </c>
      <c r="H1449" s="135">
        <v>216</v>
      </c>
      <c r="I1449" s="135">
        <v>1</v>
      </c>
      <c r="J1449" s="136">
        <v>0.75</v>
      </c>
      <c r="K1449" s="136">
        <v>0.49</v>
      </c>
      <c r="L1449" s="136">
        <v>0.72699999999999998</v>
      </c>
      <c r="M1449" s="137" t="str">
        <f t="shared" si="22"/>
        <v>P</v>
      </c>
      <c r="N1449" s="174" t="s">
        <v>10681</v>
      </c>
      <c r="O1449" s="149" t="s">
        <v>1506</v>
      </c>
      <c r="P1449" s="149" t="s">
        <v>9409</v>
      </c>
      <c r="Q1449" s="150" t="s">
        <v>10519</v>
      </c>
      <c r="R1449" s="189">
        <v>2.7600000000000002</v>
      </c>
    </row>
    <row r="1450" spans="1:18" x14ac:dyDescent="0.25">
      <c r="A1450" s="132">
        <v>1025269</v>
      </c>
      <c r="B1450" s="145" t="s">
        <v>9806</v>
      </c>
      <c r="C1450" s="132">
        <v>1</v>
      </c>
      <c r="D1450" s="132">
        <v>52</v>
      </c>
      <c r="E1450" s="186" t="s">
        <v>20</v>
      </c>
      <c r="F1450" s="132" t="s">
        <v>20</v>
      </c>
      <c r="G1450" s="132" t="s">
        <v>20</v>
      </c>
      <c r="H1450" s="132" t="s">
        <v>20</v>
      </c>
      <c r="I1450" s="132" t="s">
        <v>20</v>
      </c>
      <c r="J1450" s="133">
        <v>4.6500000000000004</v>
      </c>
      <c r="K1450" s="133">
        <v>4.6500000000000004</v>
      </c>
      <c r="L1450" s="133">
        <v>0.9</v>
      </c>
      <c r="M1450" s="134" t="str">
        <f t="shared" si="22"/>
        <v>P</v>
      </c>
      <c r="N1450" s="173" t="s">
        <v>10682</v>
      </c>
      <c r="O1450" s="146" t="s">
        <v>1506</v>
      </c>
      <c r="P1450" s="146" t="s">
        <v>9401</v>
      </c>
      <c r="Q1450" s="147" t="s">
        <v>10519</v>
      </c>
      <c r="R1450" s="187">
        <v>7.44</v>
      </c>
    </row>
    <row r="1451" spans="1:18" x14ac:dyDescent="0.25">
      <c r="A1451" s="135">
        <v>1025270</v>
      </c>
      <c r="B1451" s="148" t="s">
        <v>2466</v>
      </c>
      <c r="C1451" s="135">
        <v>6</v>
      </c>
      <c r="D1451" s="135">
        <v>3360</v>
      </c>
      <c r="E1451" s="188">
        <v>24</v>
      </c>
      <c r="F1451" s="135">
        <v>4320</v>
      </c>
      <c r="G1451" s="135">
        <v>192</v>
      </c>
      <c r="H1451" s="135">
        <v>216</v>
      </c>
      <c r="I1451" s="135">
        <v>1</v>
      </c>
      <c r="J1451" s="136">
        <v>0.75</v>
      </c>
      <c r="K1451" s="136">
        <v>0.49</v>
      </c>
      <c r="L1451" s="136">
        <v>0.72699999999999998</v>
      </c>
      <c r="M1451" s="137" t="str">
        <f t="shared" si="22"/>
        <v>P</v>
      </c>
      <c r="N1451" s="174" t="s">
        <v>10681</v>
      </c>
      <c r="O1451" s="149" t="s">
        <v>1506</v>
      </c>
      <c r="P1451" s="149" t="s">
        <v>9409</v>
      </c>
      <c r="Q1451" s="150" t="s">
        <v>10519</v>
      </c>
      <c r="R1451" s="189">
        <v>2.2800000000000002</v>
      </c>
    </row>
    <row r="1452" spans="1:18" x14ac:dyDescent="0.25">
      <c r="A1452" s="132">
        <v>1025271</v>
      </c>
      <c r="B1452" s="145" t="s">
        <v>2467</v>
      </c>
      <c r="C1452" s="132">
        <v>6</v>
      </c>
      <c r="D1452" s="132">
        <v>522</v>
      </c>
      <c r="E1452" s="186" t="s">
        <v>20</v>
      </c>
      <c r="F1452" s="132" t="s">
        <v>20</v>
      </c>
      <c r="G1452" s="132" t="s">
        <v>20</v>
      </c>
      <c r="H1452" s="132" t="s">
        <v>20</v>
      </c>
      <c r="I1452" s="132" t="s">
        <v>20</v>
      </c>
      <c r="J1452" s="133">
        <v>0.9</v>
      </c>
      <c r="K1452" s="133">
        <v>1.34</v>
      </c>
      <c r="L1452" s="133">
        <v>1.55</v>
      </c>
      <c r="M1452" s="134" t="str">
        <f t="shared" si="22"/>
        <v>P</v>
      </c>
      <c r="N1452" s="173" t="s">
        <v>10681</v>
      </c>
      <c r="O1452" s="146" t="s">
        <v>1506</v>
      </c>
      <c r="P1452" s="146" t="s">
        <v>9403</v>
      </c>
      <c r="Q1452" s="147" t="s">
        <v>10519</v>
      </c>
      <c r="R1452" s="187">
        <v>5.34</v>
      </c>
    </row>
    <row r="1453" spans="1:18" x14ac:dyDescent="0.25">
      <c r="A1453" s="135">
        <v>1025272</v>
      </c>
      <c r="B1453" s="148" t="s">
        <v>2468</v>
      </c>
      <c r="C1453" s="135">
        <v>6</v>
      </c>
      <c r="D1453" s="135">
        <v>522</v>
      </c>
      <c r="E1453" s="188" t="s">
        <v>20</v>
      </c>
      <c r="F1453" s="135" t="s">
        <v>20</v>
      </c>
      <c r="G1453" s="135" t="s">
        <v>20</v>
      </c>
      <c r="H1453" s="135" t="s">
        <v>20</v>
      </c>
      <c r="I1453" s="135" t="s">
        <v>20</v>
      </c>
      <c r="J1453" s="136">
        <v>0.9</v>
      </c>
      <c r="K1453" s="136">
        <v>1.34</v>
      </c>
      <c r="L1453" s="136">
        <v>1.55</v>
      </c>
      <c r="M1453" s="137" t="str">
        <f t="shared" si="22"/>
        <v>P</v>
      </c>
      <c r="N1453" s="174" t="s">
        <v>10681</v>
      </c>
      <c r="O1453" s="149" t="s">
        <v>1506</v>
      </c>
      <c r="P1453" s="149" t="s">
        <v>9403</v>
      </c>
      <c r="Q1453" s="150" t="s">
        <v>10519</v>
      </c>
      <c r="R1453" s="189">
        <v>5.58</v>
      </c>
    </row>
    <row r="1454" spans="1:18" x14ac:dyDescent="0.25">
      <c r="A1454" s="132">
        <v>1025273</v>
      </c>
      <c r="B1454" s="145" t="s">
        <v>1680</v>
      </c>
      <c r="C1454" s="132">
        <v>6</v>
      </c>
      <c r="D1454" s="132">
        <v>432</v>
      </c>
      <c r="E1454" s="186" t="s">
        <v>21</v>
      </c>
      <c r="F1454" s="132">
        <v>560</v>
      </c>
      <c r="G1454" s="132">
        <v>5</v>
      </c>
      <c r="H1454" s="132">
        <v>6</v>
      </c>
      <c r="I1454" s="132">
        <v>5</v>
      </c>
      <c r="J1454" s="133">
        <v>3.17</v>
      </c>
      <c r="K1454" s="133">
        <v>2.12</v>
      </c>
      <c r="L1454" s="133">
        <v>0.46</v>
      </c>
      <c r="M1454" s="134" t="str">
        <f t="shared" si="22"/>
        <v>P</v>
      </c>
      <c r="N1454" s="173" t="s">
        <v>10681</v>
      </c>
      <c r="O1454" s="146" t="s">
        <v>1506</v>
      </c>
      <c r="P1454" s="146" t="s">
        <v>9398</v>
      </c>
      <c r="Q1454" s="147" t="s">
        <v>10519</v>
      </c>
      <c r="R1454" s="187">
        <v>5.58</v>
      </c>
    </row>
    <row r="1455" spans="1:18" x14ac:dyDescent="0.25">
      <c r="A1455" s="135">
        <v>1025274</v>
      </c>
      <c r="B1455" s="148" t="s">
        <v>2469</v>
      </c>
      <c r="C1455" s="135">
        <v>6</v>
      </c>
      <c r="D1455" s="135">
        <v>432</v>
      </c>
      <c r="E1455" s="188" t="s">
        <v>21</v>
      </c>
      <c r="F1455" s="135">
        <v>560</v>
      </c>
      <c r="G1455" s="135">
        <v>5</v>
      </c>
      <c r="H1455" s="135">
        <v>6</v>
      </c>
      <c r="I1455" s="135">
        <v>5</v>
      </c>
      <c r="J1455" s="136">
        <v>3.17</v>
      </c>
      <c r="K1455" s="136">
        <v>2.12</v>
      </c>
      <c r="L1455" s="136">
        <v>0.46</v>
      </c>
      <c r="M1455" s="137" t="str">
        <f t="shared" si="22"/>
        <v>P</v>
      </c>
      <c r="N1455" s="174" t="s">
        <v>10681</v>
      </c>
      <c r="O1455" s="149" t="s">
        <v>1506</v>
      </c>
      <c r="P1455" s="149" t="s">
        <v>9398</v>
      </c>
      <c r="Q1455" s="150" t="s">
        <v>10519</v>
      </c>
      <c r="R1455" s="189">
        <v>5.58</v>
      </c>
    </row>
    <row r="1456" spans="1:18" x14ac:dyDescent="0.25">
      <c r="A1456" s="132">
        <v>1025276</v>
      </c>
      <c r="B1456" s="145" t="s">
        <v>2470</v>
      </c>
      <c r="C1456" s="132">
        <v>6</v>
      </c>
      <c r="D1456" s="132">
        <v>1125</v>
      </c>
      <c r="E1456" s="186" t="s">
        <v>21</v>
      </c>
      <c r="F1456" s="132">
        <v>1500</v>
      </c>
      <c r="G1456" s="132">
        <v>44</v>
      </c>
      <c r="H1456" s="132">
        <v>50</v>
      </c>
      <c r="I1456" s="132">
        <v>2</v>
      </c>
      <c r="J1456" s="133">
        <v>1</v>
      </c>
      <c r="K1456" s="133">
        <v>0.7</v>
      </c>
      <c r="L1456" s="133">
        <v>1.05</v>
      </c>
      <c r="M1456" s="134" t="str">
        <f t="shared" si="22"/>
        <v>P</v>
      </c>
      <c r="N1456" s="171" t="s">
        <v>10681</v>
      </c>
      <c r="O1456" s="146" t="s">
        <v>1506</v>
      </c>
      <c r="P1456" s="146" t="s">
        <v>9403</v>
      </c>
      <c r="Q1456" s="147" t="s">
        <v>10519</v>
      </c>
      <c r="R1456" s="187">
        <v>9.9599999999999991</v>
      </c>
    </row>
    <row r="1457" spans="1:18" x14ac:dyDescent="0.25">
      <c r="A1457" s="135">
        <v>1025278</v>
      </c>
      <c r="B1457" s="148" t="s">
        <v>2471</v>
      </c>
      <c r="C1457" s="135">
        <v>6</v>
      </c>
      <c r="D1457" s="135">
        <v>784</v>
      </c>
      <c r="E1457" s="188" t="s">
        <v>21</v>
      </c>
      <c r="F1457" s="135">
        <v>1078</v>
      </c>
      <c r="G1457" s="135" t="s">
        <v>20</v>
      </c>
      <c r="H1457" s="135" t="s">
        <v>20</v>
      </c>
      <c r="I1457" s="135" t="s">
        <v>20</v>
      </c>
      <c r="J1457" s="136">
        <v>1.32</v>
      </c>
      <c r="K1457" s="136">
        <v>0.92</v>
      </c>
      <c r="L1457" s="136">
        <v>1.39</v>
      </c>
      <c r="M1457" s="137" t="str">
        <f t="shared" si="22"/>
        <v>P</v>
      </c>
      <c r="N1457" s="172" t="s">
        <v>10681</v>
      </c>
      <c r="O1457" s="149" t="s">
        <v>1506</v>
      </c>
      <c r="P1457" s="149" t="s">
        <v>9403</v>
      </c>
      <c r="Q1457" s="150" t="s">
        <v>10519</v>
      </c>
      <c r="R1457" s="189">
        <v>11.94</v>
      </c>
    </row>
    <row r="1458" spans="1:18" x14ac:dyDescent="0.25">
      <c r="A1458" s="132">
        <v>1025280</v>
      </c>
      <c r="B1458" s="145" t="s">
        <v>9807</v>
      </c>
      <c r="C1458" s="132">
        <v>1</v>
      </c>
      <c r="D1458" s="132" t="s">
        <v>20</v>
      </c>
      <c r="E1458" s="186">
        <v>200</v>
      </c>
      <c r="F1458" s="132" t="s">
        <v>20</v>
      </c>
      <c r="G1458" s="132">
        <v>800</v>
      </c>
      <c r="H1458" s="132" t="s">
        <v>20</v>
      </c>
      <c r="I1458" s="132">
        <v>1</v>
      </c>
      <c r="J1458" s="133">
        <v>1.4</v>
      </c>
      <c r="K1458" s="133">
        <v>0.1</v>
      </c>
      <c r="L1458" s="133">
        <v>1</v>
      </c>
      <c r="M1458" s="134" t="str">
        <f t="shared" si="22"/>
        <v>P</v>
      </c>
      <c r="N1458" s="171" t="s">
        <v>10682</v>
      </c>
      <c r="O1458" s="146" t="s">
        <v>1506</v>
      </c>
      <c r="P1458" s="146" t="s">
        <v>9501</v>
      </c>
      <c r="Q1458" s="147" t="s">
        <v>10519</v>
      </c>
      <c r="R1458" s="187">
        <v>3.35</v>
      </c>
    </row>
    <row r="1459" spans="1:18" x14ac:dyDescent="0.25">
      <c r="A1459" s="135">
        <v>1025284</v>
      </c>
      <c r="B1459" s="148" t="s">
        <v>2472</v>
      </c>
      <c r="C1459" s="135">
        <v>4</v>
      </c>
      <c r="D1459" s="135">
        <v>144</v>
      </c>
      <c r="E1459" s="188" t="s">
        <v>20</v>
      </c>
      <c r="F1459" s="135" t="s">
        <v>20</v>
      </c>
      <c r="G1459" s="135" t="s">
        <v>20</v>
      </c>
      <c r="H1459" s="135" t="s">
        <v>20</v>
      </c>
      <c r="I1459" s="135" t="s">
        <v>20</v>
      </c>
      <c r="J1459" s="136">
        <v>1.93</v>
      </c>
      <c r="K1459" s="136">
        <v>2.73</v>
      </c>
      <c r="L1459" s="136">
        <v>0.81</v>
      </c>
      <c r="M1459" s="137" t="str">
        <f t="shared" si="22"/>
        <v>P</v>
      </c>
      <c r="N1459" s="172" t="s">
        <v>10682</v>
      </c>
      <c r="O1459" s="149" t="s">
        <v>1506</v>
      </c>
      <c r="P1459" s="149" t="s">
        <v>9445</v>
      </c>
      <c r="Q1459" s="150" t="s">
        <v>10519</v>
      </c>
      <c r="R1459" s="189">
        <v>1.88</v>
      </c>
    </row>
    <row r="1460" spans="1:18" x14ac:dyDescent="0.25">
      <c r="A1460" s="132">
        <v>1025322</v>
      </c>
      <c r="B1460" s="145" t="s">
        <v>9808</v>
      </c>
      <c r="C1460" s="132">
        <v>1</v>
      </c>
      <c r="D1460" s="132">
        <v>288</v>
      </c>
      <c r="E1460" s="186" t="s">
        <v>20</v>
      </c>
      <c r="F1460" s="132" t="s">
        <v>20</v>
      </c>
      <c r="G1460" s="132" t="s">
        <v>20</v>
      </c>
      <c r="H1460" s="132" t="s">
        <v>20</v>
      </c>
      <c r="I1460" s="132" t="s">
        <v>20</v>
      </c>
      <c r="J1460" s="133">
        <v>2.6</v>
      </c>
      <c r="K1460" s="133">
        <v>1.8</v>
      </c>
      <c r="L1460" s="133">
        <v>0.7</v>
      </c>
      <c r="M1460" s="134" t="str">
        <f t="shared" si="22"/>
        <v>P</v>
      </c>
      <c r="N1460" s="173" t="s">
        <v>10682</v>
      </c>
      <c r="O1460" s="146" t="s">
        <v>1587</v>
      </c>
      <c r="P1460" s="146" t="s">
        <v>9421</v>
      </c>
      <c r="Q1460" s="147" t="s">
        <v>10519</v>
      </c>
      <c r="R1460" s="187">
        <v>14.54</v>
      </c>
    </row>
    <row r="1461" spans="1:18" x14ac:dyDescent="0.25">
      <c r="A1461" s="135">
        <v>1025324</v>
      </c>
      <c r="B1461" s="148" t="s">
        <v>9809</v>
      </c>
      <c r="C1461" s="135">
        <v>4</v>
      </c>
      <c r="D1461" s="135" t="s">
        <v>20</v>
      </c>
      <c r="E1461" s="188" t="s">
        <v>20</v>
      </c>
      <c r="F1461" s="135" t="s">
        <v>20</v>
      </c>
      <c r="G1461" s="135" t="s">
        <v>20</v>
      </c>
      <c r="H1461" s="135" t="s">
        <v>20</v>
      </c>
      <c r="I1461" s="135" t="s">
        <v>20</v>
      </c>
      <c r="J1461" s="136">
        <v>2.8</v>
      </c>
      <c r="K1461" s="136">
        <v>1.5</v>
      </c>
      <c r="L1461" s="136">
        <v>0.3</v>
      </c>
      <c r="M1461" s="137" t="str">
        <f t="shared" si="22"/>
        <v>P</v>
      </c>
      <c r="N1461" s="172" t="s">
        <v>10682</v>
      </c>
      <c r="O1461" s="149" t="s">
        <v>1500</v>
      </c>
      <c r="P1461" s="149" t="s">
        <v>9418</v>
      </c>
      <c r="Q1461" s="150" t="s">
        <v>10519</v>
      </c>
      <c r="R1461" s="189">
        <v>2.2799999999999998</v>
      </c>
    </row>
    <row r="1462" spans="1:18" x14ac:dyDescent="0.25">
      <c r="A1462" s="132">
        <v>1025331</v>
      </c>
      <c r="B1462" s="145" t="s">
        <v>2473</v>
      </c>
      <c r="C1462" s="132">
        <v>4</v>
      </c>
      <c r="D1462" s="132">
        <v>70</v>
      </c>
      <c r="E1462" s="186" t="s">
        <v>21</v>
      </c>
      <c r="F1462" s="132" t="s">
        <v>20</v>
      </c>
      <c r="G1462" s="132" t="s">
        <v>20</v>
      </c>
      <c r="H1462" s="132">
        <v>4</v>
      </c>
      <c r="I1462" s="132">
        <v>1</v>
      </c>
      <c r="J1462" s="133">
        <v>2.25</v>
      </c>
      <c r="K1462" s="133">
        <v>4.3</v>
      </c>
      <c r="L1462" s="133">
        <v>1.65</v>
      </c>
      <c r="M1462" s="134" t="str">
        <f t="shared" si="22"/>
        <v>P</v>
      </c>
      <c r="N1462" s="171" t="s">
        <v>10681</v>
      </c>
      <c r="O1462" s="146" t="s">
        <v>1506</v>
      </c>
      <c r="P1462" s="146" t="s">
        <v>9451</v>
      </c>
      <c r="Q1462" s="147" t="s">
        <v>10519</v>
      </c>
      <c r="R1462" s="187">
        <v>16.440000000000001</v>
      </c>
    </row>
    <row r="1463" spans="1:18" x14ac:dyDescent="0.25">
      <c r="A1463" s="135">
        <v>1025342</v>
      </c>
      <c r="B1463" s="148" t="s">
        <v>9810</v>
      </c>
      <c r="C1463" s="135">
        <v>6</v>
      </c>
      <c r="D1463" s="135" t="s">
        <v>20</v>
      </c>
      <c r="E1463" s="188" t="s">
        <v>20</v>
      </c>
      <c r="F1463" s="135" t="s">
        <v>20</v>
      </c>
      <c r="G1463" s="135" t="s">
        <v>20</v>
      </c>
      <c r="H1463" s="135" t="s">
        <v>20</v>
      </c>
      <c r="I1463" s="135" t="s">
        <v>20</v>
      </c>
      <c r="J1463" s="136">
        <v>1.6</v>
      </c>
      <c r="K1463" s="136">
        <v>1.1000000000000001</v>
      </c>
      <c r="L1463" s="136">
        <v>0.3</v>
      </c>
      <c r="M1463" s="137" t="str">
        <f t="shared" si="22"/>
        <v>P</v>
      </c>
      <c r="N1463" s="174" t="s">
        <v>10682</v>
      </c>
      <c r="O1463" s="149" t="s">
        <v>1497</v>
      </c>
      <c r="P1463" s="149" t="s">
        <v>9415</v>
      </c>
      <c r="Q1463" s="150" t="s">
        <v>10519</v>
      </c>
      <c r="R1463" s="189">
        <v>1.08</v>
      </c>
    </row>
    <row r="1464" spans="1:18" x14ac:dyDescent="0.25">
      <c r="A1464" s="132">
        <v>1025343</v>
      </c>
      <c r="B1464" s="145" t="s">
        <v>9811</v>
      </c>
      <c r="C1464" s="132">
        <v>6</v>
      </c>
      <c r="D1464" s="132">
        <v>1250</v>
      </c>
      <c r="E1464" s="186" t="s">
        <v>20</v>
      </c>
      <c r="F1464" s="132" t="s">
        <v>20</v>
      </c>
      <c r="G1464" s="132" t="s">
        <v>20</v>
      </c>
      <c r="H1464" s="132" t="s">
        <v>20</v>
      </c>
      <c r="I1464" s="132" t="s">
        <v>20</v>
      </c>
      <c r="J1464" s="133">
        <v>2.2999999999999998</v>
      </c>
      <c r="K1464" s="133">
        <v>1.7</v>
      </c>
      <c r="L1464" s="133">
        <v>0.3</v>
      </c>
      <c r="M1464" s="134" t="str">
        <f t="shared" si="22"/>
        <v>P</v>
      </c>
      <c r="N1464" s="171" t="s">
        <v>10682</v>
      </c>
      <c r="O1464" s="146" t="s">
        <v>1497</v>
      </c>
      <c r="P1464" s="146" t="s">
        <v>9415</v>
      </c>
      <c r="Q1464" s="147" t="s">
        <v>10519</v>
      </c>
      <c r="R1464" s="187">
        <v>1.3800000000000001</v>
      </c>
    </row>
    <row r="1465" spans="1:18" x14ac:dyDescent="0.25">
      <c r="A1465" s="135">
        <v>1025361</v>
      </c>
      <c r="B1465" s="148" t="s">
        <v>2474</v>
      </c>
      <c r="C1465" s="135">
        <v>12</v>
      </c>
      <c r="D1465" s="135" t="s">
        <v>20</v>
      </c>
      <c r="E1465" s="188" t="s">
        <v>20</v>
      </c>
      <c r="F1465" s="135" t="s">
        <v>20</v>
      </c>
      <c r="G1465" s="135" t="s">
        <v>20</v>
      </c>
      <c r="H1465" s="135" t="s">
        <v>20</v>
      </c>
      <c r="I1465" s="135" t="s">
        <v>20</v>
      </c>
      <c r="J1465" s="136">
        <v>1.25</v>
      </c>
      <c r="K1465" s="136">
        <v>0.94</v>
      </c>
      <c r="L1465" s="136">
        <v>1.2</v>
      </c>
      <c r="M1465" s="137" t="str">
        <f t="shared" si="22"/>
        <v>P</v>
      </c>
      <c r="N1465" s="172" t="s">
        <v>10681</v>
      </c>
      <c r="O1465" s="149" t="s">
        <v>1578</v>
      </c>
      <c r="P1465" s="149" t="s">
        <v>10579</v>
      </c>
      <c r="Q1465" s="150" t="s">
        <v>10106</v>
      </c>
      <c r="R1465" s="189">
        <v>5.88</v>
      </c>
    </row>
    <row r="1466" spans="1:18" x14ac:dyDescent="0.25">
      <c r="A1466" s="132">
        <v>1025364</v>
      </c>
      <c r="B1466" s="145" t="s">
        <v>9812</v>
      </c>
      <c r="C1466" s="132">
        <v>250</v>
      </c>
      <c r="D1466" s="132">
        <v>72</v>
      </c>
      <c r="E1466" s="186" t="s">
        <v>21</v>
      </c>
      <c r="F1466" s="132">
        <v>120</v>
      </c>
      <c r="G1466" s="132" t="s">
        <v>20</v>
      </c>
      <c r="H1466" s="132" t="s">
        <v>20</v>
      </c>
      <c r="I1466" s="132" t="s">
        <v>20</v>
      </c>
      <c r="J1466" s="133">
        <v>2.46</v>
      </c>
      <c r="K1466" s="133">
        <v>3.1</v>
      </c>
      <c r="L1466" s="133">
        <v>1.58</v>
      </c>
      <c r="M1466" s="134" t="str">
        <f t="shared" si="22"/>
        <v>P</v>
      </c>
      <c r="N1466" s="171" t="s">
        <v>10682</v>
      </c>
      <c r="O1466" s="146" t="s">
        <v>1506</v>
      </c>
      <c r="P1466" s="146" t="s">
        <v>9460</v>
      </c>
      <c r="Q1466" s="147" t="s">
        <v>10519</v>
      </c>
      <c r="R1466" s="187">
        <v>7.5</v>
      </c>
    </row>
    <row r="1467" spans="1:18" x14ac:dyDescent="0.25">
      <c r="A1467" s="135">
        <v>1025368</v>
      </c>
      <c r="B1467" s="148" t="s">
        <v>9813</v>
      </c>
      <c r="C1467" s="135">
        <v>200</v>
      </c>
      <c r="D1467" s="135">
        <v>45</v>
      </c>
      <c r="E1467" s="188" t="s">
        <v>21</v>
      </c>
      <c r="F1467" s="135">
        <v>45</v>
      </c>
      <c r="G1467" s="135" t="s">
        <v>20</v>
      </c>
      <c r="H1467" s="135" t="s">
        <v>20</v>
      </c>
      <c r="I1467" s="135" t="s">
        <v>20</v>
      </c>
      <c r="J1467" s="136">
        <v>3.8</v>
      </c>
      <c r="K1467" s="136">
        <v>3.4</v>
      </c>
      <c r="L1467" s="136">
        <v>2</v>
      </c>
      <c r="M1467" s="137" t="str">
        <f t="shared" si="22"/>
        <v>P</v>
      </c>
      <c r="N1467" s="174" t="s">
        <v>10682</v>
      </c>
      <c r="O1467" s="149" t="s">
        <v>1506</v>
      </c>
      <c r="P1467" s="149" t="s">
        <v>9460</v>
      </c>
      <c r="Q1467" s="150" t="s">
        <v>10519</v>
      </c>
      <c r="R1467" s="189">
        <v>12</v>
      </c>
    </row>
    <row r="1468" spans="1:18" x14ac:dyDescent="0.25">
      <c r="A1468" s="132">
        <v>1025383</v>
      </c>
      <c r="B1468" s="145" t="s">
        <v>9814</v>
      </c>
      <c r="C1468" s="132">
        <v>100</v>
      </c>
      <c r="D1468" s="132">
        <v>36</v>
      </c>
      <c r="E1468" s="186" t="s">
        <v>21</v>
      </c>
      <c r="F1468" s="132">
        <v>54</v>
      </c>
      <c r="G1468" s="132" t="s">
        <v>20</v>
      </c>
      <c r="H1468" s="132" t="s">
        <v>20</v>
      </c>
      <c r="I1468" s="132" t="s">
        <v>20</v>
      </c>
      <c r="J1468" s="133">
        <v>4.1500000000000004</v>
      </c>
      <c r="K1468" s="133">
        <v>3.9</v>
      </c>
      <c r="L1468" s="133">
        <v>2.2999999999999998</v>
      </c>
      <c r="M1468" s="134" t="str">
        <f t="shared" si="22"/>
        <v>P</v>
      </c>
      <c r="N1468" s="173" t="s">
        <v>10682</v>
      </c>
      <c r="O1468" s="146" t="s">
        <v>1506</v>
      </c>
      <c r="P1468" s="146" t="s">
        <v>9460</v>
      </c>
      <c r="Q1468" s="147" t="s">
        <v>10519</v>
      </c>
      <c r="R1468" s="187">
        <v>10</v>
      </c>
    </row>
    <row r="1469" spans="1:18" x14ac:dyDescent="0.25">
      <c r="A1469" s="135">
        <v>1025389</v>
      </c>
      <c r="B1469" s="148" t="s">
        <v>2475</v>
      </c>
      <c r="C1469" s="135">
        <v>1</v>
      </c>
      <c r="D1469" s="135">
        <v>160</v>
      </c>
      <c r="E1469" s="188" t="s">
        <v>20</v>
      </c>
      <c r="F1469" s="135" t="s">
        <v>20</v>
      </c>
      <c r="G1469" s="135" t="s">
        <v>20</v>
      </c>
      <c r="H1469" s="135" t="s">
        <v>20</v>
      </c>
      <c r="I1469" s="135" t="s">
        <v>20</v>
      </c>
      <c r="J1469" s="136">
        <v>2.8</v>
      </c>
      <c r="K1469" s="136">
        <v>1.2</v>
      </c>
      <c r="L1469" s="136">
        <v>1.1000000000000001</v>
      </c>
      <c r="M1469" s="137" t="str">
        <f t="shared" si="22"/>
        <v>P</v>
      </c>
      <c r="N1469" s="174" t="s">
        <v>10681</v>
      </c>
      <c r="O1469" s="149" t="s">
        <v>1506</v>
      </c>
      <c r="P1469" s="149" t="s">
        <v>9442</v>
      </c>
      <c r="Q1469" s="150" t="s">
        <v>10519</v>
      </c>
      <c r="R1469" s="189">
        <v>8.15</v>
      </c>
    </row>
    <row r="1470" spans="1:18" x14ac:dyDescent="0.25">
      <c r="A1470" s="132">
        <v>1025396</v>
      </c>
      <c r="B1470" s="145" t="s">
        <v>2476</v>
      </c>
      <c r="C1470" s="132">
        <v>3</v>
      </c>
      <c r="D1470" s="132" t="s">
        <v>20</v>
      </c>
      <c r="E1470" s="186">
        <v>160</v>
      </c>
      <c r="F1470" s="132" t="s">
        <v>20</v>
      </c>
      <c r="G1470" s="132" t="s">
        <v>20</v>
      </c>
      <c r="H1470" s="132" t="s">
        <v>20</v>
      </c>
      <c r="I1470" s="132" t="s">
        <v>20</v>
      </c>
      <c r="J1470" s="133">
        <v>0.94</v>
      </c>
      <c r="K1470" s="133">
        <v>0.72</v>
      </c>
      <c r="L1470" s="133">
        <v>0.2</v>
      </c>
      <c r="M1470" s="134" t="str">
        <f t="shared" si="22"/>
        <v>P</v>
      </c>
      <c r="N1470" s="173" t="s">
        <v>10681</v>
      </c>
      <c r="O1470" s="146" t="s">
        <v>1555</v>
      </c>
      <c r="P1470" s="146" t="s">
        <v>9400</v>
      </c>
      <c r="Q1470" s="147" t="s">
        <v>10519</v>
      </c>
      <c r="R1470" s="187">
        <v>2.64</v>
      </c>
    </row>
    <row r="1471" spans="1:18" x14ac:dyDescent="0.25">
      <c r="A1471" s="135">
        <v>1025402</v>
      </c>
      <c r="B1471" s="148" t="s">
        <v>2477</v>
      </c>
      <c r="C1471" s="135">
        <v>3</v>
      </c>
      <c r="D1471" s="135" t="s">
        <v>20</v>
      </c>
      <c r="E1471" s="188">
        <v>160</v>
      </c>
      <c r="F1471" s="135">
        <v>9600</v>
      </c>
      <c r="G1471" s="135" t="s">
        <v>21</v>
      </c>
      <c r="H1471" s="135" t="s">
        <v>21</v>
      </c>
      <c r="I1471" s="135">
        <v>1</v>
      </c>
      <c r="J1471" s="136">
        <v>0.94</v>
      </c>
      <c r="K1471" s="136">
        <v>0.71</v>
      </c>
      <c r="L1471" s="136">
        <v>0.2</v>
      </c>
      <c r="M1471" s="137" t="str">
        <f t="shared" si="22"/>
        <v>P</v>
      </c>
      <c r="N1471" s="174" t="s">
        <v>10681</v>
      </c>
      <c r="O1471" s="149" t="s">
        <v>1555</v>
      </c>
      <c r="P1471" s="149" t="s">
        <v>9400</v>
      </c>
      <c r="Q1471" s="150" t="s">
        <v>10519</v>
      </c>
      <c r="R1471" s="189">
        <v>2.52</v>
      </c>
    </row>
    <row r="1472" spans="1:18" x14ac:dyDescent="0.25">
      <c r="A1472" s="132">
        <v>1025409</v>
      </c>
      <c r="B1472" s="145" t="s">
        <v>2478</v>
      </c>
      <c r="C1472" s="132">
        <v>3</v>
      </c>
      <c r="D1472" s="132">
        <v>540</v>
      </c>
      <c r="E1472" s="186" t="s">
        <v>20</v>
      </c>
      <c r="F1472" s="132" t="s">
        <v>20</v>
      </c>
      <c r="G1472" s="132" t="s">
        <v>20</v>
      </c>
      <c r="H1472" s="132" t="s">
        <v>20</v>
      </c>
      <c r="I1472" s="132" t="s">
        <v>20</v>
      </c>
      <c r="J1472" s="133">
        <v>1.24</v>
      </c>
      <c r="K1472" s="133">
        <v>0.9</v>
      </c>
      <c r="L1472" s="133">
        <v>1.29</v>
      </c>
      <c r="M1472" s="134" t="str">
        <f t="shared" si="22"/>
        <v>P</v>
      </c>
      <c r="N1472" s="173" t="s">
        <v>10681</v>
      </c>
      <c r="O1472" s="146" t="s">
        <v>1555</v>
      </c>
      <c r="P1472" s="146" t="s">
        <v>9400</v>
      </c>
      <c r="Q1472" s="147" t="s">
        <v>10519</v>
      </c>
      <c r="R1472" s="187">
        <v>7.17</v>
      </c>
    </row>
    <row r="1473" spans="1:18" x14ac:dyDescent="0.25">
      <c r="A1473" s="135">
        <v>1025422</v>
      </c>
      <c r="B1473" s="148" t="s">
        <v>2479</v>
      </c>
      <c r="C1473" s="135">
        <v>3</v>
      </c>
      <c r="D1473" s="135">
        <v>540</v>
      </c>
      <c r="E1473" s="188">
        <v>18</v>
      </c>
      <c r="F1473" s="135" t="s">
        <v>20</v>
      </c>
      <c r="G1473" s="135">
        <v>54</v>
      </c>
      <c r="H1473" s="135" t="s">
        <v>20</v>
      </c>
      <c r="I1473" s="135">
        <v>1</v>
      </c>
      <c r="J1473" s="136">
        <v>1.24</v>
      </c>
      <c r="K1473" s="136">
        <v>0.9</v>
      </c>
      <c r="L1473" s="136">
        <v>1.29</v>
      </c>
      <c r="M1473" s="137" t="str">
        <f t="shared" si="22"/>
        <v>P</v>
      </c>
      <c r="N1473" s="174" t="s">
        <v>10681</v>
      </c>
      <c r="O1473" s="149" t="s">
        <v>1555</v>
      </c>
      <c r="P1473" s="149" t="s">
        <v>9400</v>
      </c>
      <c r="Q1473" s="150" t="s">
        <v>10519</v>
      </c>
      <c r="R1473" s="189">
        <v>7.17</v>
      </c>
    </row>
    <row r="1474" spans="1:18" x14ac:dyDescent="0.25">
      <c r="A1474" s="132">
        <v>1025442</v>
      </c>
      <c r="B1474" s="145" t="s">
        <v>2480</v>
      </c>
      <c r="C1474" s="132">
        <v>3</v>
      </c>
      <c r="D1474" s="132">
        <v>1485</v>
      </c>
      <c r="E1474" s="186">
        <v>27</v>
      </c>
      <c r="F1474" s="132" t="s">
        <v>20</v>
      </c>
      <c r="G1474" s="132">
        <v>135</v>
      </c>
      <c r="H1474" s="132">
        <v>135</v>
      </c>
      <c r="I1474" s="132">
        <v>1</v>
      </c>
      <c r="J1474" s="133">
        <v>1.0900000000000001</v>
      </c>
      <c r="K1474" s="133">
        <v>0.94</v>
      </c>
      <c r="L1474" s="133">
        <v>0.45</v>
      </c>
      <c r="M1474" s="134" t="str">
        <f t="shared" ref="M1474:M1537" si="23">HYPERLINK(CONCATENATE("T:\Distribution Centre\RDC Department Shared\Cubiscan photos","\",A1474,"-pac.jpg"),"P")</f>
        <v>P</v>
      </c>
      <c r="N1474" s="173" t="s">
        <v>10681</v>
      </c>
      <c r="O1474" s="146" t="s">
        <v>1555</v>
      </c>
      <c r="P1474" s="146" t="s">
        <v>9429</v>
      </c>
      <c r="Q1474" s="147" t="s">
        <v>10519</v>
      </c>
      <c r="R1474" s="187">
        <v>8.16</v>
      </c>
    </row>
    <row r="1475" spans="1:18" x14ac:dyDescent="0.25">
      <c r="A1475" s="135">
        <v>1025449</v>
      </c>
      <c r="B1475" s="148" t="s">
        <v>2481</v>
      </c>
      <c r="C1475" s="135">
        <v>3</v>
      </c>
      <c r="D1475" s="135">
        <v>1485</v>
      </c>
      <c r="E1475" s="188">
        <v>27</v>
      </c>
      <c r="F1475" s="135" t="s">
        <v>20</v>
      </c>
      <c r="G1475" s="135">
        <v>108</v>
      </c>
      <c r="H1475" s="135">
        <v>108</v>
      </c>
      <c r="I1475" s="135">
        <v>1</v>
      </c>
      <c r="J1475" s="136">
        <v>1.0900000000000001</v>
      </c>
      <c r="K1475" s="136">
        <v>0.94</v>
      </c>
      <c r="L1475" s="136">
        <v>0.45</v>
      </c>
      <c r="M1475" s="137" t="str">
        <f t="shared" si="23"/>
        <v>P</v>
      </c>
      <c r="N1475" s="174" t="s">
        <v>10681</v>
      </c>
      <c r="O1475" s="149" t="s">
        <v>1555</v>
      </c>
      <c r="P1475" s="149" t="s">
        <v>9429</v>
      </c>
      <c r="Q1475" s="150" t="s">
        <v>10519</v>
      </c>
      <c r="R1475" s="189">
        <v>7.86</v>
      </c>
    </row>
    <row r="1476" spans="1:18" x14ac:dyDescent="0.25">
      <c r="A1476" s="132">
        <v>1025468</v>
      </c>
      <c r="B1476" s="145" t="s">
        <v>1397</v>
      </c>
      <c r="C1476" s="132">
        <v>3</v>
      </c>
      <c r="D1476" s="132">
        <v>450</v>
      </c>
      <c r="E1476" s="186">
        <v>18</v>
      </c>
      <c r="F1476" s="132" t="s">
        <v>20</v>
      </c>
      <c r="G1476" s="132">
        <v>54</v>
      </c>
      <c r="H1476" s="132" t="s">
        <v>20</v>
      </c>
      <c r="I1476" s="132">
        <v>1</v>
      </c>
      <c r="J1476" s="133">
        <v>1.24</v>
      </c>
      <c r="K1476" s="133">
        <v>0.9</v>
      </c>
      <c r="L1476" s="133">
        <v>1.29</v>
      </c>
      <c r="M1476" s="134" t="str">
        <f t="shared" si="23"/>
        <v>P</v>
      </c>
      <c r="N1476" s="173" t="s">
        <v>10681</v>
      </c>
      <c r="O1476" s="146" t="s">
        <v>1555</v>
      </c>
      <c r="P1476" s="146" t="s">
        <v>9400</v>
      </c>
      <c r="Q1476" s="147" t="s">
        <v>10519</v>
      </c>
      <c r="R1476" s="187">
        <v>9.0299999999999994</v>
      </c>
    </row>
    <row r="1477" spans="1:18" x14ac:dyDescent="0.25">
      <c r="A1477" s="135">
        <v>1025474</v>
      </c>
      <c r="B1477" s="148" t="s">
        <v>2482</v>
      </c>
      <c r="C1477" s="135">
        <v>3</v>
      </c>
      <c r="D1477" s="135">
        <v>1920</v>
      </c>
      <c r="E1477" s="188">
        <v>32</v>
      </c>
      <c r="F1477" s="135" t="s">
        <v>20</v>
      </c>
      <c r="G1477" s="135" t="s">
        <v>20</v>
      </c>
      <c r="H1477" s="135" t="s">
        <v>20</v>
      </c>
      <c r="I1477" s="135" t="s">
        <v>20</v>
      </c>
      <c r="J1477" s="136">
        <v>1.35</v>
      </c>
      <c r="K1477" s="136">
        <v>0.45</v>
      </c>
      <c r="L1477" s="136">
        <v>0.7</v>
      </c>
      <c r="M1477" s="137" t="str">
        <f t="shared" si="23"/>
        <v>P</v>
      </c>
      <c r="N1477" s="174" t="s">
        <v>10681</v>
      </c>
      <c r="O1477" s="149" t="s">
        <v>1607</v>
      </c>
      <c r="P1477" s="149" t="s">
        <v>9559</v>
      </c>
      <c r="Q1477" s="150" t="s">
        <v>10519</v>
      </c>
      <c r="R1477" s="189">
        <v>2.91</v>
      </c>
    </row>
    <row r="1478" spans="1:18" x14ac:dyDescent="0.25">
      <c r="A1478" s="132">
        <v>1025484</v>
      </c>
      <c r="B1478" s="145" t="s">
        <v>2483</v>
      </c>
      <c r="C1478" s="132">
        <v>3</v>
      </c>
      <c r="D1478" s="132" t="s">
        <v>20</v>
      </c>
      <c r="E1478" s="186" t="s">
        <v>20</v>
      </c>
      <c r="F1478" s="132" t="s">
        <v>20</v>
      </c>
      <c r="G1478" s="132" t="s">
        <v>20</v>
      </c>
      <c r="H1478" s="132" t="s">
        <v>20</v>
      </c>
      <c r="I1478" s="132" t="s">
        <v>20</v>
      </c>
      <c r="J1478" s="133">
        <v>0.7</v>
      </c>
      <c r="K1478" s="133">
        <v>0.17</v>
      </c>
      <c r="L1478" s="133">
        <v>1.55</v>
      </c>
      <c r="M1478" s="134" t="str">
        <f t="shared" si="23"/>
        <v>P</v>
      </c>
      <c r="N1478" s="173" t="s">
        <v>10681</v>
      </c>
      <c r="O1478" s="146" t="s">
        <v>1607</v>
      </c>
      <c r="P1478" s="146" t="s">
        <v>9559</v>
      </c>
      <c r="Q1478" s="147" t="s">
        <v>10519</v>
      </c>
      <c r="R1478" s="187">
        <v>4.08</v>
      </c>
    </row>
    <row r="1479" spans="1:18" x14ac:dyDescent="0.25">
      <c r="A1479" s="135">
        <v>1025494</v>
      </c>
      <c r="B1479" s="148" t="s">
        <v>2484</v>
      </c>
      <c r="C1479" s="135">
        <v>1</v>
      </c>
      <c r="D1479" s="135" t="s">
        <v>20</v>
      </c>
      <c r="E1479" s="188" t="s">
        <v>20</v>
      </c>
      <c r="F1479" s="135" t="s">
        <v>20</v>
      </c>
      <c r="G1479" s="135" t="s">
        <v>20</v>
      </c>
      <c r="H1479" s="135" t="s">
        <v>20</v>
      </c>
      <c r="I1479" s="135" t="s">
        <v>20</v>
      </c>
      <c r="J1479" s="136">
        <v>1.4</v>
      </c>
      <c r="K1479" s="136">
        <v>0.9</v>
      </c>
      <c r="L1479" s="136">
        <v>1.9</v>
      </c>
      <c r="M1479" s="137" t="str">
        <f t="shared" si="23"/>
        <v>P</v>
      </c>
      <c r="N1479" s="174" t="s">
        <v>10681</v>
      </c>
      <c r="O1479" s="149" t="s">
        <v>1562</v>
      </c>
      <c r="P1479" s="149" t="s">
        <v>9558</v>
      </c>
      <c r="Q1479" s="150" t="s">
        <v>10519</v>
      </c>
      <c r="R1479" s="189">
        <v>7.462686567164179E-3</v>
      </c>
    </row>
    <row r="1480" spans="1:18" x14ac:dyDescent="0.25">
      <c r="A1480" s="132">
        <v>1025495</v>
      </c>
      <c r="B1480" s="145" t="s">
        <v>2485</v>
      </c>
      <c r="C1480" s="132">
        <v>1</v>
      </c>
      <c r="D1480" s="132" t="s">
        <v>20</v>
      </c>
      <c r="E1480" s="186" t="s">
        <v>20</v>
      </c>
      <c r="F1480" s="132" t="s">
        <v>20</v>
      </c>
      <c r="G1480" s="132" t="s">
        <v>20</v>
      </c>
      <c r="H1480" s="132" t="s">
        <v>20</v>
      </c>
      <c r="I1480" s="132" t="s">
        <v>20</v>
      </c>
      <c r="J1480" s="133">
        <v>1.4</v>
      </c>
      <c r="K1480" s="133">
        <v>0.9</v>
      </c>
      <c r="L1480" s="133">
        <v>1.9</v>
      </c>
      <c r="M1480" s="134" t="str">
        <f t="shared" si="23"/>
        <v>P</v>
      </c>
      <c r="N1480" s="171" t="s">
        <v>10681</v>
      </c>
      <c r="O1480" s="146" t="s">
        <v>1562</v>
      </c>
      <c r="P1480" s="146" t="s">
        <v>9558</v>
      </c>
      <c r="Q1480" s="147" t="s">
        <v>10519</v>
      </c>
      <c r="R1480" s="187">
        <v>7.462686567164179E-3</v>
      </c>
    </row>
    <row r="1481" spans="1:18" x14ac:dyDescent="0.25">
      <c r="A1481" s="135">
        <v>1025497</v>
      </c>
      <c r="B1481" s="148" t="s">
        <v>2486</v>
      </c>
      <c r="C1481" s="135">
        <v>1</v>
      </c>
      <c r="D1481" s="135" t="s">
        <v>20</v>
      </c>
      <c r="E1481" s="188" t="s">
        <v>20</v>
      </c>
      <c r="F1481" s="135" t="s">
        <v>20</v>
      </c>
      <c r="G1481" s="135" t="s">
        <v>20</v>
      </c>
      <c r="H1481" s="135" t="s">
        <v>20</v>
      </c>
      <c r="I1481" s="135" t="s">
        <v>20</v>
      </c>
      <c r="J1481" s="136">
        <v>1.4</v>
      </c>
      <c r="K1481" s="136">
        <v>0.9</v>
      </c>
      <c r="L1481" s="136">
        <v>1.9</v>
      </c>
      <c r="M1481" s="137" t="str">
        <f t="shared" si="23"/>
        <v>P</v>
      </c>
      <c r="N1481" s="174" t="s">
        <v>10681</v>
      </c>
      <c r="O1481" s="149" t="s">
        <v>1562</v>
      </c>
      <c r="P1481" s="149" t="s">
        <v>9558</v>
      </c>
      <c r="Q1481" s="150" t="s">
        <v>10519</v>
      </c>
      <c r="R1481" s="189">
        <v>7.462686567164179E-3</v>
      </c>
    </row>
    <row r="1482" spans="1:18" x14ac:dyDescent="0.25">
      <c r="A1482" s="132">
        <v>1025500</v>
      </c>
      <c r="B1482" s="145" t="s">
        <v>2487</v>
      </c>
      <c r="C1482" s="132">
        <v>1</v>
      </c>
      <c r="D1482" s="132">
        <v>104</v>
      </c>
      <c r="E1482" s="186" t="s">
        <v>21</v>
      </c>
      <c r="F1482" s="132" t="s">
        <v>20</v>
      </c>
      <c r="G1482" s="132" t="s">
        <v>21</v>
      </c>
      <c r="H1482" s="132" t="s">
        <v>21</v>
      </c>
      <c r="I1482" s="132" t="s">
        <v>21</v>
      </c>
      <c r="J1482" s="133">
        <v>2.96</v>
      </c>
      <c r="K1482" s="133">
        <v>2.9</v>
      </c>
      <c r="L1482" s="133">
        <v>0.24</v>
      </c>
      <c r="M1482" s="134" t="str">
        <f t="shared" si="23"/>
        <v>P</v>
      </c>
      <c r="N1482" s="173" t="s">
        <v>10682</v>
      </c>
      <c r="O1482" s="146" t="s">
        <v>1506</v>
      </c>
      <c r="P1482" s="146" t="s">
        <v>9452</v>
      </c>
      <c r="Q1482" s="147" t="s">
        <v>10519</v>
      </c>
      <c r="R1482" s="187">
        <v>15.01</v>
      </c>
    </row>
    <row r="1483" spans="1:18" x14ac:dyDescent="0.25">
      <c r="A1483" s="135">
        <v>1025519</v>
      </c>
      <c r="B1483" s="148" t="s">
        <v>2488</v>
      </c>
      <c r="C1483" s="135">
        <v>1</v>
      </c>
      <c r="D1483" s="135" t="s">
        <v>20</v>
      </c>
      <c r="E1483" s="188" t="s">
        <v>20</v>
      </c>
      <c r="F1483" s="135" t="s">
        <v>20</v>
      </c>
      <c r="G1483" s="135" t="s">
        <v>20</v>
      </c>
      <c r="H1483" s="135" t="s">
        <v>20</v>
      </c>
      <c r="I1483" s="135" t="s">
        <v>20</v>
      </c>
      <c r="J1483" s="136">
        <v>1.4</v>
      </c>
      <c r="K1483" s="136">
        <v>0.9</v>
      </c>
      <c r="L1483" s="136">
        <v>1.9</v>
      </c>
      <c r="M1483" s="137" t="str">
        <f t="shared" si="23"/>
        <v>P</v>
      </c>
      <c r="N1483" s="174" t="s">
        <v>10681</v>
      </c>
      <c r="O1483" s="149" t="s">
        <v>1562</v>
      </c>
      <c r="P1483" s="149" t="s">
        <v>9558</v>
      </c>
      <c r="Q1483" s="150" t="s">
        <v>10519</v>
      </c>
      <c r="R1483" s="189">
        <v>7.462686567164179E-3</v>
      </c>
    </row>
    <row r="1484" spans="1:18" x14ac:dyDescent="0.25">
      <c r="A1484" s="132">
        <v>1025520</v>
      </c>
      <c r="B1484" s="145" t="s">
        <v>2489</v>
      </c>
      <c r="C1484" s="132">
        <v>1</v>
      </c>
      <c r="D1484" s="132" t="s">
        <v>20</v>
      </c>
      <c r="E1484" s="186" t="s">
        <v>20</v>
      </c>
      <c r="F1484" s="132" t="s">
        <v>20</v>
      </c>
      <c r="G1484" s="132" t="s">
        <v>20</v>
      </c>
      <c r="H1484" s="132" t="s">
        <v>20</v>
      </c>
      <c r="I1484" s="132" t="s">
        <v>20</v>
      </c>
      <c r="J1484" s="133">
        <v>1.4</v>
      </c>
      <c r="K1484" s="133">
        <v>0.9</v>
      </c>
      <c r="L1484" s="133">
        <v>1.9</v>
      </c>
      <c r="M1484" s="134" t="str">
        <f t="shared" si="23"/>
        <v>P</v>
      </c>
      <c r="N1484" s="173" t="s">
        <v>10681</v>
      </c>
      <c r="O1484" s="146" t="s">
        <v>1562</v>
      </c>
      <c r="P1484" s="146" t="s">
        <v>9558</v>
      </c>
      <c r="Q1484" s="147" t="s">
        <v>10519</v>
      </c>
      <c r="R1484" s="187">
        <v>7.462686567164179E-3</v>
      </c>
    </row>
    <row r="1485" spans="1:18" x14ac:dyDescent="0.25">
      <c r="A1485" s="135">
        <v>1025522</v>
      </c>
      <c r="B1485" s="148" t="s">
        <v>2490</v>
      </c>
      <c r="C1485" s="135">
        <v>1</v>
      </c>
      <c r="D1485" s="135" t="s">
        <v>20</v>
      </c>
      <c r="E1485" s="188" t="s">
        <v>20</v>
      </c>
      <c r="F1485" s="135" t="s">
        <v>20</v>
      </c>
      <c r="G1485" s="135" t="s">
        <v>20</v>
      </c>
      <c r="H1485" s="135" t="s">
        <v>20</v>
      </c>
      <c r="I1485" s="135" t="s">
        <v>20</v>
      </c>
      <c r="J1485" s="136">
        <v>1.4</v>
      </c>
      <c r="K1485" s="136">
        <v>0.9</v>
      </c>
      <c r="L1485" s="136">
        <v>1.9</v>
      </c>
      <c r="M1485" s="137" t="str">
        <f t="shared" si="23"/>
        <v>P</v>
      </c>
      <c r="N1485" s="172" t="s">
        <v>10681</v>
      </c>
      <c r="O1485" s="149" t="s">
        <v>1562</v>
      </c>
      <c r="P1485" s="149" t="s">
        <v>9558</v>
      </c>
      <c r="Q1485" s="150" t="s">
        <v>10519</v>
      </c>
      <c r="R1485" s="189">
        <v>7.462686567164179E-3</v>
      </c>
    </row>
    <row r="1486" spans="1:18" x14ac:dyDescent="0.25">
      <c r="A1486" s="132">
        <v>1025523</v>
      </c>
      <c r="B1486" s="145" t="s">
        <v>2491</v>
      </c>
      <c r="C1486" s="132">
        <v>12</v>
      </c>
      <c r="D1486" s="132">
        <v>828</v>
      </c>
      <c r="E1486" s="186" t="s">
        <v>21</v>
      </c>
      <c r="F1486" s="132">
        <v>1104</v>
      </c>
      <c r="G1486" s="132">
        <v>18</v>
      </c>
      <c r="H1486" s="132">
        <v>12</v>
      </c>
      <c r="I1486" s="132">
        <v>3</v>
      </c>
      <c r="J1486" s="133">
        <v>1.494</v>
      </c>
      <c r="K1486" s="133">
        <v>1.1160000000000001</v>
      </c>
      <c r="L1486" s="133">
        <v>0.91400000000000003</v>
      </c>
      <c r="M1486" s="134" t="str">
        <f t="shared" si="23"/>
        <v>P</v>
      </c>
      <c r="N1486" s="171" t="s">
        <v>10681</v>
      </c>
      <c r="O1486" s="146" t="s">
        <v>1506</v>
      </c>
      <c r="P1486" s="146" t="s">
        <v>9427</v>
      </c>
      <c r="Q1486" s="147" t="s">
        <v>10519</v>
      </c>
      <c r="R1486" s="187">
        <v>4.1999999999999993</v>
      </c>
    </row>
    <row r="1487" spans="1:18" x14ac:dyDescent="0.25">
      <c r="A1487" s="135">
        <v>1025525</v>
      </c>
      <c r="B1487" s="148" t="s">
        <v>9815</v>
      </c>
      <c r="C1487" s="135">
        <v>100</v>
      </c>
      <c r="D1487" s="135">
        <v>24</v>
      </c>
      <c r="E1487" s="188" t="s">
        <v>21</v>
      </c>
      <c r="F1487" s="135">
        <v>34</v>
      </c>
      <c r="G1487" s="135" t="s">
        <v>20</v>
      </c>
      <c r="H1487" s="135" t="s">
        <v>20</v>
      </c>
      <c r="I1487" s="135" t="s">
        <v>20</v>
      </c>
      <c r="J1487" s="136">
        <v>4.3</v>
      </c>
      <c r="K1487" s="136">
        <v>4.75</v>
      </c>
      <c r="L1487" s="136">
        <v>2.2000000000000002</v>
      </c>
      <c r="M1487" s="137" t="str">
        <f t="shared" si="23"/>
        <v>P</v>
      </c>
      <c r="N1487" s="172" t="s">
        <v>10682</v>
      </c>
      <c r="O1487" s="149" t="s">
        <v>1506</v>
      </c>
      <c r="P1487" s="149" t="s">
        <v>9460</v>
      </c>
      <c r="Q1487" s="150" t="s">
        <v>10519</v>
      </c>
      <c r="R1487" s="189">
        <v>15</v>
      </c>
    </row>
    <row r="1488" spans="1:18" x14ac:dyDescent="0.25">
      <c r="A1488" s="132">
        <v>1025527</v>
      </c>
      <c r="B1488" s="145" t="s">
        <v>9550</v>
      </c>
      <c r="C1488" s="132">
        <v>1</v>
      </c>
      <c r="D1488" s="132" t="s">
        <v>20</v>
      </c>
      <c r="E1488" s="186" t="s">
        <v>20</v>
      </c>
      <c r="F1488" s="132" t="s">
        <v>20</v>
      </c>
      <c r="G1488" s="132" t="s">
        <v>20</v>
      </c>
      <c r="H1488" s="132" t="s">
        <v>20</v>
      </c>
      <c r="I1488" s="132" t="s">
        <v>20</v>
      </c>
      <c r="J1488" s="133">
        <v>3.2</v>
      </c>
      <c r="K1488" s="133">
        <v>1.9</v>
      </c>
      <c r="L1488" s="133">
        <v>1.86</v>
      </c>
      <c r="M1488" s="134" t="str">
        <f t="shared" si="23"/>
        <v>P</v>
      </c>
      <c r="N1488" s="171" t="s">
        <v>10682</v>
      </c>
      <c r="O1488" s="146" t="s">
        <v>1506</v>
      </c>
      <c r="P1488" s="146" t="s">
        <v>9473</v>
      </c>
      <c r="Q1488" s="147" t="s">
        <v>10519</v>
      </c>
      <c r="R1488" s="187">
        <v>75.55</v>
      </c>
    </row>
    <row r="1489" spans="1:18" x14ac:dyDescent="0.25">
      <c r="A1489" s="135">
        <v>1025544</v>
      </c>
      <c r="B1489" s="148" t="s">
        <v>2492</v>
      </c>
      <c r="C1489" s="135">
        <v>50</v>
      </c>
      <c r="D1489" s="135" t="s">
        <v>20</v>
      </c>
      <c r="E1489" s="188" t="s">
        <v>20</v>
      </c>
      <c r="F1489" s="135" t="s">
        <v>20</v>
      </c>
      <c r="G1489" s="135" t="s">
        <v>20</v>
      </c>
      <c r="H1489" s="135" t="s">
        <v>20</v>
      </c>
      <c r="I1489" s="135" t="s">
        <v>20</v>
      </c>
      <c r="J1489" s="136">
        <v>1.6</v>
      </c>
      <c r="K1489" s="136">
        <v>1.35</v>
      </c>
      <c r="L1489" s="136">
        <v>0.67</v>
      </c>
      <c r="M1489" s="137" t="str">
        <f t="shared" si="23"/>
        <v>P</v>
      </c>
      <c r="N1489" s="172" t="s">
        <v>10682</v>
      </c>
      <c r="O1489" s="149" t="s">
        <v>1562</v>
      </c>
      <c r="P1489" s="149" t="s">
        <v>9463</v>
      </c>
      <c r="Q1489" s="150" t="s">
        <v>10519</v>
      </c>
      <c r="R1489" s="189">
        <v>10.074626865671641</v>
      </c>
    </row>
    <row r="1490" spans="1:18" x14ac:dyDescent="0.25">
      <c r="A1490" s="132">
        <v>1025553</v>
      </c>
      <c r="B1490" s="145" t="s">
        <v>9816</v>
      </c>
      <c r="C1490" s="132">
        <v>6</v>
      </c>
      <c r="D1490" s="132" t="s">
        <v>20</v>
      </c>
      <c r="E1490" s="186" t="s">
        <v>20</v>
      </c>
      <c r="F1490" s="132" t="s">
        <v>20</v>
      </c>
      <c r="G1490" s="132" t="s">
        <v>20</v>
      </c>
      <c r="H1490" s="132" t="s">
        <v>20</v>
      </c>
      <c r="I1490" s="132" t="s">
        <v>20</v>
      </c>
      <c r="J1490" s="133">
        <v>1.8</v>
      </c>
      <c r="K1490" s="133">
        <v>2.7</v>
      </c>
      <c r="L1490" s="133">
        <v>0.2</v>
      </c>
      <c r="M1490" s="134" t="str">
        <f t="shared" si="23"/>
        <v>P</v>
      </c>
      <c r="N1490" s="171" t="s">
        <v>10682</v>
      </c>
      <c r="O1490" s="146" t="s">
        <v>1500</v>
      </c>
      <c r="P1490" s="146" t="s">
        <v>9456</v>
      </c>
      <c r="Q1490" s="147" t="s">
        <v>10519</v>
      </c>
      <c r="R1490" s="187">
        <v>0.51492537313432829</v>
      </c>
    </row>
    <row r="1491" spans="1:18" x14ac:dyDescent="0.25">
      <c r="A1491" s="135">
        <v>1025572</v>
      </c>
      <c r="B1491" s="148" t="s">
        <v>9817</v>
      </c>
      <c r="C1491" s="135">
        <v>6</v>
      </c>
      <c r="D1491" s="135" t="s">
        <v>20</v>
      </c>
      <c r="E1491" s="188" t="s">
        <v>20</v>
      </c>
      <c r="F1491" s="135" t="s">
        <v>20</v>
      </c>
      <c r="G1491" s="135" t="s">
        <v>20</v>
      </c>
      <c r="H1491" s="135" t="s">
        <v>20</v>
      </c>
      <c r="I1491" s="135" t="s">
        <v>20</v>
      </c>
      <c r="J1491" s="136">
        <v>1.8</v>
      </c>
      <c r="K1491" s="136">
        <v>2.7</v>
      </c>
      <c r="L1491" s="136">
        <v>0.2</v>
      </c>
      <c r="M1491" s="137" t="str">
        <f t="shared" si="23"/>
        <v>P</v>
      </c>
      <c r="N1491" s="172" t="s">
        <v>10682</v>
      </c>
      <c r="O1491" s="149" t="s">
        <v>1500</v>
      </c>
      <c r="P1491" s="149" t="s">
        <v>9456</v>
      </c>
      <c r="Q1491" s="150" t="s">
        <v>10519</v>
      </c>
      <c r="R1491" s="189">
        <v>0.51492537313432829</v>
      </c>
    </row>
    <row r="1492" spans="1:18" x14ac:dyDescent="0.25">
      <c r="A1492" s="132">
        <v>1025598</v>
      </c>
      <c r="B1492" s="145" t="s">
        <v>9818</v>
      </c>
      <c r="C1492" s="132">
        <v>6</v>
      </c>
      <c r="D1492" s="132" t="s">
        <v>20</v>
      </c>
      <c r="E1492" s="186" t="s">
        <v>20</v>
      </c>
      <c r="F1492" s="132" t="s">
        <v>20</v>
      </c>
      <c r="G1492" s="132" t="s">
        <v>20</v>
      </c>
      <c r="H1492" s="132" t="s">
        <v>20</v>
      </c>
      <c r="I1492" s="132" t="s">
        <v>20</v>
      </c>
      <c r="J1492" s="133">
        <v>1.8</v>
      </c>
      <c r="K1492" s="133">
        <v>2.7</v>
      </c>
      <c r="L1492" s="133">
        <v>0.2</v>
      </c>
      <c r="M1492" s="134" t="str">
        <f t="shared" si="23"/>
        <v>P</v>
      </c>
      <c r="N1492" s="171" t="s">
        <v>10682</v>
      </c>
      <c r="O1492" s="146" t="s">
        <v>1500</v>
      </c>
      <c r="P1492" s="146" t="s">
        <v>9456</v>
      </c>
      <c r="Q1492" s="147" t="s">
        <v>10519</v>
      </c>
      <c r="R1492" s="187">
        <v>0.51492537313432829</v>
      </c>
    </row>
    <row r="1493" spans="1:18" x14ac:dyDescent="0.25">
      <c r="A1493" s="135">
        <v>1025605</v>
      </c>
      <c r="B1493" s="148" t="s">
        <v>9819</v>
      </c>
      <c r="C1493" s="135">
        <v>6</v>
      </c>
      <c r="D1493" s="135" t="s">
        <v>20</v>
      </c>
      <c r="E1493" s="188" t="s">
        <v>20</v>
      </c>
      <c r="F1493" s="135" t="s">
        <v>20</v>
      </c>
      <c r="G1493" s="135" t="s">
        <v>20</v>
      </c>
      <c r="H1493" s="135" t="s">
        <v>20</v>
      </c>
      <c r="I1493" s="135" t="s">
        <v>20</v>
      </c>
      <c r="J1493" s="136">
        <v>1.8</v>
      </c>
      <c r="K1493" s="136">
        <v>2.7</v>
      </c>
      <c r="L1493" s="136">
        <v>0.2</v>
      </c>
      <c r="M1493" s="137" t="str">
        <f t="shared" si="23"/>
        <v>P</v>
      </c>
      <c r="N1493" s="172" t="s">
        <v>10682</v>
      </c>
      <c r="O1493" s="149" t="s">
        <v>1500</v>
      </c>
      <c r="P1493" s="149" t="s">
        <v>9456</v>
      </c>
      <c r="Q1493" s="150" t="s">
        <v>10519</v>
      </c>
      <c r="R1493" s="189">
        <v>0.51492537313432829</v>
      </c>
    </row>
    <row r="1494" spans="1:18" x14ac:dyDescent="0.25">
      <c r="A1494" s="132">
        <v>1025662</v>
      </c>
      <c r="B1494" s="145" t="s">
        <v>9820</v>
      </c>
      <c r="C1494" s="132">
        <v>6</v>
      </c>
      <c r="D1494" s="132" t="s">
        <v>20</v>
      </c>
      <c r="E1494" s="186" t="s">
        <v>20</v>
      </c>
      <c r="F1494" s="132" t="s">
        <v>20</v>
      </c>
      <c r="G1494" s="132" t="s">
        <v>20</v>
      </c>
      <c r="H1494" s="132" t="s">
        <v>20</v>
      </c>
      <c r="I1494" s="132" t="s">
        <v>20</v>
      </c>
      <c r="J1494" s="133">
        <v>1.8</v>
      </c>
      <c r="K1494" s="133">
        <v>2.7</v>
      </c>
      <c r="L1494" s="133">
        <v>0.2</v>
      </c>
      <c r="M1494" s="134" t="str">
        <f t="shared" si="23"/>
        <v>P</v>
      </c>
      <c r="N1494" s="171" t="s">
        <v>10682</v>
      </c>
      <c r="O1494" s="146" t="s">
        <v>1500</v>
      </c>
      <c r="P1494" s="146" t="s">
        <v>9456</v>
      </c>
      <c r="Q1494" s="147" t="s">
        <v>10519</v>
      </c>
      <c r="R1494" s="187">
        <v>0.51492537313432829</v>
      </c>
    </row>
    <row r="1495" spans="1:18" x14ac:dyDescent="0.25">
      <c r="A1495" s="135">
        <v>1025663</v>
      </c>
      <c r="B1495" s="148" t="s">
        <v>9821</v>
      </c>
      <c r="C1495" s="135">
        <v>6</v>
      </c>
      <c r="D1495" s="135" t="s">
        <v>20</v>
      </c>
      <c r="E1495" s="188" t="s">
        <v>20</v>
      </c>
      <c r="F1495" s="135" t="s">
        <v>20</v>
      </c>
      <c r="G1495" s="135" t="s">
        <v>20</v>
      </c>
      <c r="H1495" s="135" t="s">
        <v>20</v>
      </c>
      <c r="I1495" s="135" t="s">
        <v>20</v>
      </c>
      <c r="J1495" s="136">
        <v>1.8</v>
      </c>
      <c r="K1495" s="136">
        <v>2.7</v>
      </c>
      <c r="L1495" s="136">
        <v>0.2</v>
      </c>
      <c r="M1495" s="137" t="str">
        <f t="shared" si="23"/>
        <v>P</v>
      </c>
      <c r="N1495" s="172" t="s">
        <v>10682</v>
      </c>
      <c r="O1495" s="149" t="s">
        <v>1500</v>
      </c>
      <c r="P1495" s="149" t="s">
        <v>9456</v>
      </c>
      <c r="Q1495" s="150" t="s">
        <v>10519</v>
      </c>
      <c r="R1495" s="189">
        <v>0.51492537313432829</v>
      </c>
    </row>
    <row r="1496" spans="1:18" x14ac:dyDescent="0.25">
      <c r="A1496" s="132">
        <v>1025671</v>
      </c>
      <c r="B1496" s="145" t="s">
        <v>9822</v>
      </c>
      <c r="C1496" s="132">
        <v>6</v>
      </c>
      <c r="D1496" s="132" t="s">
        <v>20</v>
      </c>
      <c r="E1496" s="186" t="s">
        <v>20</v>
      </c>
      <c r="F1496" s="132" t="s">
        <v>20</v>
      </c>
      <c r="G1496" s="132" t="s">
        <v>20</v>
      </c>
      <c r="H1496" s="132" t="s">
        <v>20</v>
      </c>
      <c r="I1496" s="132" t="s">
        <v>20</v>
      </c>
      <c r="J1496" s="133">
        <v>3.76</v>
      </c>
      <c r="K1496" s="133">
        <v>2.96</v>
      </c>
      <c r="L1496" s="133">
        <v>1.73</v>
      </c>
      <c r="M1496" s="134" t="str">
        <f t="shared" si="23"/>
        <v>P</v>
      </c>
      <c r="N1496" s="171" t="s">
        <v>10682</v>
      </c>
      <c r="O1496" s="146" t="s">
        <v>1500</v>
      </c>
      <c r="P1496" s="146" t="s">
        <v>9418</v>
      </c>
      <c r="Q1496" s="147" t="s">
        <v>10519</v>
      </c>
      <c r="R1496" s="187">
        <v>4.4701492537313436</v>
      </c>
    </row>
    <row r="1497" spans="1:18" x14ac:dyDescent="0.25">
      <c r="A1497" s="135">
        <v>1025673</v>
      </c>
      <c r="B1497" s="148" t="s">
        <v>9823</v>
      </c>
      <c r="C1497" s="135">
        <v>6</v>
      </c>
      <c r="D1497" s="135" t="s">
        <v>20</v>
      </c>
      <c r="E1497" s="188" t="s">
        <v>20</v>
      </c>
      <c r="F1497" s="135" t="s">
        <v>20</v>
      </c>
      <c r="G1497" s="135" t="s">
        <v>20</v>
      </c>
      <c r="H1497" s="135" t="s">
        <v>20</v>
      </c>
      <c r="I1497" s="135" t="s">
        <v>20</v>
      </c>
      <c r="J1497" s="136">
        <v>3.76</v>
      </c>
      <c r="K1497" s="136">
        <v>2.96</v>
      </c>
      <c r="L1497" s="136">
        <v>1.73</v>
      </c>
      <c r="M1497" s="137" t="str">
        <f t="shared" si="23"/>
        <v>P</v>
      </c>
      <c r="N1497" s="172" t="s">
        <v>10682</v>
      </c>
      <c r="O1497" s="149" t="s">
        <v>1500</v>
      </c>
      <c r="P1497" s="149" t="s">
        <v>9418</v>
      </c>
      <c r="Q1497" s="150" t="s">
        <v>10519</v>
      </c>
      <c r="R1497" s="189">
        <v>4.4701492537313436</v>
      </c>
    </row>
    <row r="1498" spans="1:18" x14ac:dyDescent="0.25">
      <c r="A1498" s="132">
        <v>1025674</v>
      </c>
      <c r="B1498" s="145" t="s">
        <v>9824</v>
      </c>
      <c r="C1498" s="132">
        <v>6</v>
      </c>
      <c r="D1498" s="132" t="s">
        <v>20</v>
      </c>
      <c r="E1498" s="186" t="s">
        <v>20</v>
      </c>
      <c r="F1498" s="132" t="s">
        <v>20</v>
      </c>
      <c r="G1498" s="132" t="s">
        <v>20</v>
      </c>
      <c r="H1498" s="132" t="s">
        <v>20</v>
      </c>
      <c r="I1498" s="132" t="s">
        <v>20</v>
      </c>
      <c r="J1498" s="133">
        <v>3.76</v>
      </c>
      <c r="K1498" s="133">
        <v>2.96</v>
      </c>
      <c r="L1498" s="133">
        <v>1.73</v>
      </c>
      <c r="M1498" s="134" t="str">
        <f t="shared" si="23"/>
        <v>P</v>
      </c>
      <c r="N1498" s="171" t="s">
        <v>10682</v>
      </c>
      <c r="O1498" s="146" t="s">
        <v>1500</v>
      </c>
      <c r="P1498" s="146" t="s">
        <v>9418</v>
      </c>
      <c r="Q1498" s="147" t="s">
        <v>10519</v>
      </c>
      <c r="R1498" s="187">
        <v>4.4701492537313436</v>
      </c>
    </row>
    <row r="1499" spans="1:18" x14ac:dyDescent="0.25">
      <c r="A1499" s="135">
        <v>1025677</v>
      </c>
      <c r="B1499" s="148" t="s">
        <v>9825</v>
      </c>
      <c r="C1499" s="135">
        <v>6</v>
      </c>
      <c r="D1499" s="135" t="s">
        <v>20</v>
      </c>
      <c r="E1499" s="188" t="s">
        <v>20</v>
      </c>
      <c r="F1499" s="135" t="s">
        <v>20</v>
      </c>
      <c r="G1499" s="135" t="s">
        <v>20</v>
      </c>
      <c r="H1499" s="135" t="s">
        <v>20</v>
      </c>
      <c r="I1499" s="135" t="s">
        <v>20</v>
      </c>
      <c r="J1499" s="136">
        <v>3.76</v>
      </c>
      <c r="K1499" s="136">
        <v>2.96</v>
      </c>
      <c r="L1499" s="136">
        <v>1.73</v>
      </c>
      <c r="M1499" s="137" t="str">
        <f t="shared" si="23"/>
        <v>P</v>
      </c>
      <c r="N1499" s="174" t="s">
        <v>10682</v>
      </c>
      <c r="O1499" s="149" t="s">
        <v>1500</v>
      </c>
      <c r="P1499" s="149" t="s">
        <v>9418</v>
      </c>
      <c r="Q1499" s="150" t="s">
        <v>10519</v>
      </c>
      <c r="R1499" s="189">
        <v>4.4701492537313436</v>
      </c>
    </row>
    <row r="1500" spans="1:18" x14ac:dyDescent="0.25">
      <c r="A1500" s="132">
        <v>1025678</v>
      </c>
      <c r="B1500" s="145" t="s">
        <v>9826</v>
      </c>
      <c r="C1500" s="132">
        <v>6</v>
      </c>
      <c r="D1500" s="132" t="s">
        <v>20</v>
      </c>
      <c r="E1500" s="186" t="s">
        <v>20</v>
      </c>
      <c r="F1500" s="132" t="s">
        <v>20</v>
      </c>
      <c r="G1500" s="132" t="s">
        <v>20</v>
      </c>
      <c r="H1500" s="132" t="s">
        <v>20</v>
      </c>
      <c r="I1500" s="132" t="s">
        <v>20</v>
      </c>
      <c r="J1500" s="133">
        <v>3.75</v>
      </c>
      <c r="K1500" s="133">
        <v>2.94</v>
      </c>
      <c r="L1500" s="133">
        <v>1.8</v>
      </c>
      <c r="M1500" s="134" t="str">
        <f t="shared" si="23"/>
        <v>P</v>
      </c>
      <c r="N1500" s="171" t="s">
        <v>10682</v>
      </c>
      <c r="O1500" s="146" t="s">
        <v>1506</v>
      </c>
      <c r="P1500" s="146" t="s">
        <v>9496</v>
      </c>
      <c r="Q1500" s="147" t="s">
        <v>10519</v>
      </c>
      <c r="R1500" s="187">
        <v>6.24</v>
      </c>
    </row>
    <row r="1501" spans="1:18" x14ac:dyDescent="0.25">
      <c r="A1501" s="135">
        <v>1025679</v>
      </c>
      <c r="B1501" s="148" t="s">
        <v>480</v>
      </c>
      <c r="C1501" s="135">
        <v>6</v>
      </c>
      <c r="D1501" s="135">
        <v>408</v>
      </c>
      <c r="E1501" s="188" t="s">
        <v>21</v>
      </c>
      <c r="F1501" s="135" t="s">
        <v>20</v>
      </c>
      <c r="G1501" s="135">
        <v>40</v>
      </c>
      <c r="H1501" s="135">
        <v>60</v>
      </c>
      <c r="I1501" s="135">
        <v>1</v>
      </c>
      <c r="J1501" s="136">
        <v>1.64</v>
      </c>
      <c r="K1501" s="136">
        <v>1.37</v>
      </c>
      <c r="L1501" s="136">
        <v>0.8</v>
      </c>
      <c r="M1501" s="137" t="str">
        <f t="shared" si="23"/>
        <v>P</v>
      </c>
      <c r="N1501" s="174" t="s">
        <v>10681</v>
      </c>
      <c r="O1501" s="149" t="s">
        <v>1578</v>
      </c>
      <c r="P1501" s="149" t="s">
        <v>10583</v>
      </c>
      <c r="Q1501" s="150" t="s">
        <v>10106</v>
      </c>
      <c r="R1501" s="189">
        <v>8.879999999999999</v>
      </c>
    </row>
    <row r="1502" spans="1:18" x14ac:dyDescent="0.25">
      <c r="A1502" s="132">
        <v>1025680</v>
      </c>
      <c r="B1502" s="145" t="s">
        <v>9827</v>
      </c>
      <c r="C1502" s="132">
        <v>6</v>
      </c>
      <c r="D1502" s="132" t="s">
        <v>20</v>
      </c>
      <c r="E1502" s="186" t="s">
        <v>20</v>
      </c>
      <c r="F1502" s="132" t="s">
        <v>20</v>
      </c>
      <c r="G1502" s="132" t="s">
        <v>20</v>
      </c>
      <c r="H1502" s="132" t="s">
        <v>20</v>
      </c>
      <c r="I1502" s="132" t="s">
        <v>20</v>
      </c>
      <c r="J1502" s="133">
        <v>3.76</v>
      </c>
      <c r="K1502" s="133">
        <v>2.96</v>
      </c>
      <c r="L1502" s="133">
        <v>1.73</v>
      </c>
      <c r="M1502" s="134" t="str">
        <f t="shared" si="23"/>
        <v>P</v>
      </c>
      <c r="N1502" s="173" t="s">
        <v>10682</v>
      </c>
      <c r="O1502" s="146" t="s">
        <v>1500</v>
      </c>
      <c r="P1502" s="146" t="s">
        <v>9418</v>
      </c>
      <c r="Q1502" s="147" t="s">
        <v>10519</v>
      </c>
      <c r="R1502" s="187">
        <v>4.4701492537313436</v>
      </c>
    </row>
    <row r="1503" spans="1:18" x14ac:dyDescent="0.25">
      <c r="A1503" s="135">
        <v>1025682</v>
      </c>
      <c r="B1503" s="148" t="s">
        <v>452</v>
      </c>
      <c r="C1503" s="135">
        <v>6</v>
      </c>
      <c r="D1503" s="135">
        <v>336</v>
      </c>
      <c r="E1503" s="188" t="s">
        <v>21</v>
      </c>
      <c r="F1503" s="135">
        <v>616</v>
      </c>
      <c r="G1503" s="135" t="s">
        <v>20</v>
      </c>
      <c r="H1503" s="135" t="s">
        <v>20</v>
      </c>
      <c r="I1503" s="135" t="s">
        <v>20</v>
      </c>
      <c r="J1503" s="136">
        <v>1.65</v>
      </c>
      <c r="K1503" s="136">
        <v>1.1200000000000001</v>
      </c>
      <c r="L1503" s="136">
        <v>1.42</v>
      </c>
      <c r="M1503" s="137" t="str">
        <f t="shared" si="23"/>
        <v>P</v>
      </c>
      <c r="N1503" s="174" t="s">
        <v>10681</v>
      </c>
      <c r="O1503" s="149" t="s">
        <v>1578</v>
      </c>
      <c r="P1503" s="149" t="s">
        <v>10579</v>
      </c>
      <c r="Q1503" s="150" t="s">
        <v>10106</v>
      </c>
      <c r="R1503" s="189">
        <v>10.86</v>
      </c>
    </row>
    <row r="1504" spans="1:18" x14ac:dyDescent="0.25">
      <c r="A1504" s="132">
        <v>1025683</v>
      </c>
      <c r="B1504" s="145" t="s">
        <v>468</v>
      </c>
      <c r="C1504" s="132">
        <v>6</v>
      </c>
      <c r="D1504" s="132">
        <v>336</v>
      </c>
      <c r="E1504" s="186" t="s">
        <v>21</v>
      </c>
      <c r="F1504" s="132">
        <v>590</v>
      </c>
      <c r="G1504" s="132" t="s">
        <v>20</v>
      </c>
      <c r="H1504" s="132">
        <v>25</v>
      </c>
      <c r="I1504" s="132">
        <v>2</v>
      </c>
      <c r="J1504" s="133">
        <v>1.66</v>
      </c>
      <c r="K1504" s="133">
        <v>1.1299999999999999</v>
      </c>
      <c r="L1504" s="133">
        <v>1.43</v>
      </c>
      <c r="M1504" s="134" t="str">
        <f t="shared" si="23"/>
        <v>P</v>
      </c>
      <c r="N1504" s="173" t="s">
        <v>10681</v>
      </c>
      <c r="O1504" s="146" t="s">
        <v>1578</v>
      </c>
      <c r="P1504" s="146" t="s">
        <v>10579</v>
      </c>
      <c r="Q1504" s="147" t="s">
        <v>10106</v>
      </c>
      <c r="R1504" s="187">
        <v>10.74</v>
      </c>
    </row>
    <row r="1505" spans="1:18" x14ac:dyDescent="0.25">
      <c r="A1505" s="135">
        <v>1025685</v>
      </c>
      <c r="B1505" s="148" t="s">
        <v>451</v>
      </c>
      <c r="C1505" s="135">
        <v>6</v>
      </c>
      <c r="D1505" s="135">
        <v>336</v>
      </c>
      <c r="E1505" s="188" t="s">
        <v>21</v>
      </c>
      <c r="F1505" s="135">
        <v>616</v>
      </c>
      <c r="G1505" s="135">
        <v>33</v>
      </c>
      <c r="H1505" s="135">
        <v>33</v>
      </c>
      <c r="I1505" s="135">
        <v>1</v>
      </c>
      <c r="J1505" s="136">
        <v>1.68</v>
      </c>
      <c r="K1505" s="136">
        <v>1.1299999999999999</v>
      </c>
      <c r="L1505" s="136">
        <v>1.41</v>
      </c>
      <c r="M1505" s="137" t="str">
        <f t="shared" si="23"/>
        <v>P</v>
      </c>
      <c r="N1505" s="174" t="s">
        <v>10681</v>
      </c>
      <c r="O1505" s="149" t="s">
        <v>1578</v>
      </c>
      <c r="P1505" s="149" t="s">
        <v>10579</v>
      </c>
      <c r="Q1505" s="150" t="s">
        <v>10106</v>
      </c>
      <c r="R1505" s="189">
        <v>11.040000000000001</v>
      </c>
    </row>
    <row r="1506" spans="1:18" x14ac:dyDescent="0.25">
      <c r="A1506" s="132">
        <v>1025686</v>
      </c>
      <c r="B1506" s="145" t="s">
        <v>2493</v>
      </c>
      <c r="C1506" s="132">
        <v>6</v>
      </c>
      <c r="D1506" s="132">
        <v>228</v>
      </c>
      <c r="E1506" s="186" t="s">
        <v>21</v>
      </c>
      <c r="F1506" s="132">
        <v>456</v>
      </c>
      <c r="G1506" s="132" t="s">
        <v>20</v>
      </c>
      <c r="H1506" s="132" t="s">
        <v>20</v>
      </c>
      <c r="I1506" s="132" t="s">
        <v>20</v>
      </c>
      <c r="J1506" s="133">
        <v>1.49</v>
      </c>
      <c r="K1506" s="133">
        <v>1.18</v>
      </c>
      <c r="L1506" s="133">
        <v>1.76</v>
      </c>
      <c r="M1506" s="134" t="str">
        <f t="shared" si="23"/>
        <v>P</v>
      </c>
      <c r="N1506" s="173" t="s">
        <v>10681</v>
      </c>
      <c r="O1506" s="146" t="s">
        <v>1578</v>
      </c>
      <c r="P1506" s="146" t="s">
        <v>10579</v>
      </c>
      <c r="Q1506" s="147" t="s">
        <v>10106</v>
      </c>
      <c r="R1506" s="187">
        <v>9.42</v>
      </c>
    </row>
    <row r="1507" spans="1:18" x14ac:dyDescent="0.25">
      <c r="A1507" s="135">
        <v>1025687</v>
      </c>
      <c r="B1507" s="148" t="s">
        <v>489</v>
      </c>
      <c r="C1507" s="135">
        <v>6</v>
      </c>
      <c r="D1507" s="135">
        <v>228</v>
      </c>
      <c r="E1507" s="188" t="s">
        <v>21</v>
      </c>
      <c r="F1507" s="135">
        <v>456</v>
      </c>
      <c r="G1507" s="135" t="s">
        <v>20</v>
      </c>
      <c r="H1507" s="135" t="s">
        <v>20</v>
      </c>
      <c r="I1507" s="135" t="s">
        <v>20</v>
      </c>
      <c r="J1507" s="136">
        <v>1.51</v>
      </c>
      <c r="K1507" s="136">
        <v>1.2</v>
      </c>
      <c r="L1507" s="136">
        <v>1.75</v>
      </c>
      <c r="M1507" s="137" t="str">
        <f t="shared" si="23"/>
        <v>P</v>
      </c>
      <c r="N1507" s="174" t="s">
        <v>10681</v>
      </c>
      <c r="O1507" s="149" t="s">
        <v>1578</v>
      </c>
      <c r="P1507" s="149" t="s">
        <v>10579</v>
      </c>
      <c r="Q1507" s="150" t="s">
        <v>10106</v>
      </c>
      <c r="R1507" s="189">
        <v>10.44</v>
      </c>
    </row>
    <row r="1508" spans="1:18" x14ac:dyDescent="0.25">
      <c r="A1508" s="132">
        <v>1025690</v>
      </c>
      <c r="B1508" s="145" t="s">
        <v>2494</v>
      </c>
      <c r="C1508" s="132">
        <v>6</v>
      </c>
      <c r="D1508" s="132">
        <v>1584</v>
      </c>
      <c r="E1508" s="186" t="s">
        <v>20</v>
      </c>
      <c r="F1508" s="132" t="s">
        <v>20</v>
      </c>
      <c r="G1508" s="132" t="s">
        <v>20</v>
      </c>
      <c r="H1508" s="132" t="s">
        <v>20</v>
      </c>
      <c r="I1508" s="132" t="s">
        <v>20</v>
      </c>
      <c r="J1508" s="133">
        <v>1.1399999999999999</v>
      </c>
      <c r="K1508" s="133">
        <v>0.76</v>
      </c>
      <c r="L1508" s="133">
        <v>0.91</v>
      </c>
      <c r="M1508" s="134" t="str">
        <f t="shared" si="23"/>
        <v>P</v>
      </c>
      <c r="N1508" s="173" t="s">
        <v>10681</v>
      </c>
      <c r="O1508" s="146" t="s">
        <v>1506</v>
      </c>
      <c r="P1508" s="146" t="s">
        <v>9427</v>
      </c>
      <c r="Q1508" s="147" t="s">
        <v>10519</v>
      </c>
      <c r="R1508" s="187">
        <v>2.52</v>
      </c>
    </row>
    <row r="1509" spans="1:18" x14ac:dyDescent="0.25">
      <c r="A1509" s="135">
        <v>1025698</v>
      </c>
      <c r="B1509" s="148" t="s">
        <v>2495</v>
      </c>
      <c r="C1509" s="135">
        <v>6</v>
      </c>
      <c r="D1509" s="135">
        <v>1428</v>
      </c>
      <c r="E1509" s="188" t="s">
        <v>21</v>
      </c>
      <c r="F1509" s="135">
        <v>1768</v>
      </c>
      <c r="G1509" s="135">
        <v>12</v>
      </c>
      <c r="H1509" s="135">
        <v>15</v>
      </c>
      <c r="I1509" s="135">
        <v>6</v>
      </c>
      <c r="J1509" s="136">
        <v>2.19</v>
      </c>
      <c r="K1509" s="136">
        <v>1.46</v>
      </c>
      <c r="L1509" s="136">
        <v>0.28799999999999998</v>
      </c>
      <c r="M1509" s="137" t="str">
        <f t="shared" si="23"/>
        <v>P</v>
      </c>
      <c r="N1509" s="174" t="s">
        <v>10681</v>
      </c>
      <c r="O1509" s="149" t="s">
        <v>1506</v>
      </c>
      <c r="P1509" s="149" t="s">
        <v>9398</v>
      </c>
      <c r="Q1509" s="150" t="s">
        <v>10519</v>
      </c>
      <c r="R1509" s="189">
        <v>2.7600000000000002</v>
      </c>
    </row>
    <row r="1510" spans="1:18" x14ac:dyDescent="0.25">
      <c r="A1510" s="132">
        <v>1025703</v>
      </c>
      <c r="B1510" s="145" t="s">
        <v>2496</v>
      </c>
      <c r="C1510" s="132">
        <v>6</v>
      </c>
      <c r="D1510" s="132">
        <v>1428</v>
      </c>
      <c r="E1510" s="186" t="s">
        <v>21</v>
      </c>
      <c r="F1510" s="132">
        <v>1768</v>
      </c>
      <c r="G1510" s="132">
        <v>12</v>
      </c>
      <c r="H1510" s="132">
        <v>15</v>
      </c>
      <c r="I1510" s="132">
        <v>6</v>
      </c>
      <c r="J1510" s="133">
        <v>2.19</v>
      </c>
      <c r="K1510" s="133">
        <v>1.46</v>
      </c>
      <c r="L1510" s="133">
        <v>0.28799999999999998</v>
      </c>
      <c r="M1510" s="134" t="str">
        <f t="shared" si="23"/>
        <v>P</v>
      </c>
      <c r="N1510" s="173" t="s">
        <v>10681</v>
      </c>
      <c r="O1510" s="146" t="s">
        <v>1506</v>
      </c>
      <c r="P1510" s="146" t="s">
        <v>9398</v>
      </c>
      <c r="Q1510" s="147" t="s">
        <v>10519</v>
      </c>
      <c r="R1510" s="187">
        <v>2.88</v>
      </c>
    </row>
    <row r="1511" spans="1:18" x14ac:dyDescent="0.25">
      <c r="A1511" s="135">
        <v>1025709</v>
      </c>
      <c r="B1511" s="148" t="s">
        <v>2497</v>
      </c>
      <c r="C1511" s="135">
        <v>6</v>
      </c>
      <c r="D1511" s="135">
        <v>1375</v>
      </c>
      <c r="E1511" s="188" t="s">
        <v>21</v>
      </c>
      <c r="F1511" s="135">
        <v>1875</v>
      </c>
      <c r="G1511" s="135">
        <v>44</v>
      </c>
      <c r="H1511" s="135">
        <v>55</v>
      </c>
      <c r="I1511" s="135">
        <v>3</v>
      </c>
      <c r="J1511" s="136">
        <v>1.1399999999999999</v>
      </c>
      <c r="K1511" s="136">
        <v>0.76</v>
      </c>
      <c r="L1511" s="136">
        <v>0.9</v>
      </c>
      <c r="M1511" s="137" t="str">
        <f t="shared" si="23"/>
        <v>P</v>
      </c>
      <c r="N1511" s="174" t="s">
        <v>10681</v>
      </c>
      <c r="O1511" s="149" t="s">
        <v>1506</v>
      </c>
      <c r="P1511" s="149" t="s">
        <v>9430</v>
      </c>
      <c r="Q1511" s="150" t="s">
        <v>10519</v>
      </c>
      <c r="R1511" s="189">
        <v>1.92</v>
      </c>
    </row>
    <row r="1512" spans="1:18" x14ac:dyDescent="0.25">
      <c r="A1512" s="132">
        <v>1025710</v>
      </c>
      <c r="B1512" s="145" t="s">
        <v>2498</v>
      </c>
      <c r="C1512" s="132">
        <v>6</v>
      </c>
      <c r="D1512" s="132">
        <v>1375</v>
      </c>
      <c r="E1512" s="186" t="s">
        <v>21</v>
      </c>
      <c r="F1512" s="132">
        <v>1875</v>
      </c>
      <c r="G1512" s="132">
        <v>44</v>
      </c>
      <c r="H1512" s="132">
        <v>55</v>
      </c>
      <c r="I1512" s="132">
        <v>3</v>
      </c>
      <c r="J1512" s="133">
        <v>1.1399999999999999</v>
      </c>
      <c r="K1512" s="133">
        <v>0.76</v>
      </c>
      <c r="L1512" s="133">
        <v>0.9</v>
      </c>
      <c r="M1512" s="134" t="str">
        <f t="shared" si="23"/>
        <v>P</v>
      </c>
      <c r="N1512" s="173" t="s">
        <v>10681</v>
      </c>
      <c r="O1512" s="146" t="s">
        <v>1506</v>
      </c>
      <c r="P1512" s="146" t="s">
        <v>9430</v>
      </c>
      <c r="Q1512" s="147" t="s">
        <v>10519</v>
      </c>
      <c r="R1512" s="187">
        <v>1.7399999999999998</v>
      </c>
    </row>
    <row r="1513" spans="1:18" x14ac:dyDescent="0.25">
      <c r="A1513" s="135">
        <v>1025711</v>
      </c>
      <c r="B1513" s="148" t="s">
        <v>2499</v>
      </c>
      <c r="C1513" s="135">
        <v>6</v>
      </c>
      <c r="D1513" s="135">
        <v>1375</v>
      </c>
      <c r="E1513" s="188" t="s">
        <v>21</v>
      </c>
      <c r="F1513" s="135">
        <v>1875</v>
      </c>
      <c r="G1513" s="135">
        <v>44</v>
      </c>
      <c r="H1513" s="135">
        <v>55</v>
      </c>
      <c r="I1513" s="135">
        <v>3</v>
      </c>
      <c r="J1513" s="136">
        <v>1.1399999999999999</v>
      </c>
      <c r="K1513" s="136">
        <v>0.76</v>
      </c>
      <c r="L1513" s="136">
        <v>0.9</v>
      </c>
      <c r="M1513" s="137" t="str">
        <f t="shared" si="23"/>
        <v>P</v>
      </c>
      <c r="N1513" s="174" t="s">
        <v>10681</v>
      </c>
      <c r="O1513" s="149" t="s">
        <v>1506</v>
      </c>
      <c r="P1513" s="149" t="s">
        <v>9430</v>
      </c>
      <c r="Q1513" s="150" t="s">
        <v>10519</v>
      </c>
      <c r="R1513" s="189">
        <v>1.7999999999999998</v>
      </c>
    </row>
    <row r="1514" spans="1:18" x14ac:dyDescent="0.25">
      <c r="A1514" s="132">
        <v>1025712</v>
      </c>
      <c r="B1514" s="145" t="s">
        <v>2500</v>
      </c>
      <c r="C1514" s="132">
        <v>12</v>
      </c>
      <c r="D1514" s="132">
        <v>504</v>
      </c>
      <c r="E1514" s="186" t="s">
        <v>20</v>
      </c>
      <c r="F1514" s="132" t="s">
        <v>20</v>
      </c>
      <c r="G1514" s="132" t="s">
        <v>20</v>
      </c>
      <c r="H1514" s="132" t="s">
        <v>20</v>
      </c>
      <c r="I1514" s="132" t="s">
        <v>20</v>
      </c>
      <c r="J1514" s="133">
        <v>1.4</v>
      </c>
      <c r="K1514" s="133">
        <v>1.05</v>
      </c>
      <c r="L1514" s="133">
        <v>1.45</v>
      </c>
      <c r="M1514" s="134" t="str">
        <f t="shared" si="23"/>
        <v>P</v>
      </c>
      <c r="N1514" s="173" t="s">
        <v>10681</v>
      </c>
      <c r="O1514" s="146" t="s">
        <v>1506</v>
      </c>
      <c r="P1514" s="146" t="s">
        <v>9398</v>
      </c>
      <c r="Q1514" s="147" t="s">
        <v>10519</v>
      </c>
      <c r="R1514" s="187">
        <v>6.24</v>
      </c>
    </row>
    <row r="1515" spans="1:18" x14ac:dyDescent="0.25">
      <c r="A1515" s="135">
        <v>1025716</v>
      </c>
      <c r="B1515" s="148" t="s">
        <v>2501</v>
      </c>
      <c r="C1515" s="135">
        <v>12</v>
      </c>
      <c r="D1515" s="135">
        <v>504</v>
      </c>
      <c r="E1515" s="188" t="s">
        <v>20</v>
      </c>
      <c r="F1515" s="135" t="s">
        <v>20</v>
      </c>
      <c r="G1515" s="135" t="s">
        <v>20</v>
      </c>
      <c r="H1515" s="135" t="s">
        <v>20</v>
      </c>
      <c r="I1515" s="135" t="s">
        <v>20</v>
      </c>
      <c r="J1515" s="136">
        <v>1.4</v>
      </c>
      <c r="K1515" s="136">
        <v>1.05</v>
      </c>
      <c r="L1515" s="136">
        <v>1.45</v>
      </c>
      <c r="M1515" s="137" t="str">
        <f t="shared" si="23"/>
        <v>P</v>
      </c>
      <c r="N1515" s="172" t="s">
        <v>10681</v>
      </c>
      <c r="O1515" s="149" t="s">
        <v>1506</v>
      </c>
      <c r="P1515" s="149" t="s">
        <v>9398</v>
      </c>
      <c r="Q1515" s="150" t="s">
        <v>10519</v>
      </c>
      <c r="R1515" s="189">
        <v>6.36</v>
      </c>
    </row>
    <row r="1516" spans="1:18" x14ac:dyDescent="0.25">
      <c r="A1516" s="132">
        <v>1025718</v>
      </c>
      <c r="B1516" s="145" t="s">
        <v>2502</v>
      </c>
      <c r="C1516" s="132">
        <v>12</v>
      </c>
      <c r="D1516" s="132">
        <v>504</v>
      </c>
      <c r="E1516" s="186" t="s">
        <v>20</v>
      </c>
      <c r="F1516" s="132" t="s">
        <v>20</v>
      </c>
      <c r="G1516" s="132" t="s">
        <v>20</v>
      </c>
      <c r="H1516" s="132" t="s">
        <v>20</v>
      </c>
      <c r="I1516" s="132" t="s">
        <v>20</v>
      </c>
      <c r="J1516" s="133">
        <v>1.4</v>
      </c>
      <c r="K1516" s="133">
        <v>1.05</v>
      </c>
      <c r="L1516" s="133">
        <v>1.45</v>
      </c>
      <c r="M1516" s="134" t="str">
        <f t="shared" si="23"/>
        <v>P</v>
      </c>
      <c r="N1516" s="171" t="s">
        <v>10681</v>
      </c>
      <c r="O1516" s="146" t="s">
        <v>1506</v>
      </c>
      <c r="P1516" s="146" t="s">
        <v>9398</v>
      </c>
      <c r="Q1516" s="147" t="s">
        <v>10519</v>
      </c>
      <c r="R1516" s="187">
        <v>6.7200000000000006</v>
      </c>
    </row>
    <row r="1517" spans="1:18" x14ac:dyDescent="0.25">
      <c r="A1517" s="135">
        <v>1025719</v>
      </c>
      <c r="B1517" s="148" t="s">
        <v>9828</v>
      </c>
      <c r="C1517" s="135">
        <v>6</v>
      </c>
      <c r="D1517" s="135" t="s">
        <v>20</v>
      </c>
      <c r="E1517" s="188" t="s">
        <v>20</v>
      </c>
      <c r="F1517" s="135" t="s">
        <v>20</v>
      </c>
      <c r="G1517" s="135" t="s">
        <v>20</v>
      </c>
      <c r="H1517" s="135" t="s">
        <v>20</v>
      </c>
      <c r="I1517" s="135" t="s">
        <v>20</v>
      </c>
      <c r="J1517" s="136">
        <v>5.8</v>
      </c>
      <c r="K1517" s="136">
        <v>2.38</v>
      </c>
      <c r="L1517" s="136">
        <v>1.73</v>
      </c>
      <c r="M1517" s="137" t="str">
        <f t="shared" si="23"/>
        <v>P</v>
      </c>
      <c r="N1517" s="172" t="s">
        <v>10682</v>
      </c>
      <c r="O1517" s="149" t="s">
        <v>1500</v>
      </c>
      <c r="P1517" s="149" t="s">
        <v>9418</v>
      </c>
      <c r="Q1517" s="150" t="s">
        <v>10519</v>
      </c>
      <c r="R1517" s="189">
        <v>4.9179104477611943</v>
      </c>
    </row>
    <row r="1518" spans="1:18" x14ac:dyDescent="0.25">
      <c r="A1518" s="132">
        <v>1025733</v>
      </c>
      <c r="B1518" s="145" t="s">
        <v>9829</v>
      </c>
      <c r="C1518" s="132">
        <v>6</v>
      </c>
      <c r="D1518" s="132" t="s">
        <v>20</v>
      </c>
      <c r="E1518" s="186" t="s">
        <v>20</v>
      </c>
      <c r="F1518" s="132" t="s">
        <v>20</v>
      </c>
      <c r="G1518" s="132" t="s">
        <v>20</v>
      </c>
      <c r="H1518" s="132" t="s">
        <v>20</v>
      </c>
      <c r="I1518" s="132" t="s">
        <v>20</v>
      </c>
      <c r="J1518" s="133">
        <v>5.8</v>
      </c>
      <c r="K1518" s="133">
        <v>2.38</v>
      </c>
      <c r="L1518" s="133">
        <v>1.73</v>
      </c>
      <c r="M1518" s="134" t="str">
        <f t="shared" si="23"/>
        <v>P</v>
      </c>
      <c r="N1518" s="171" t="s">
        <v>10682</v>
      </c>
      <c r="O1518" s="146" t="s">
        <v>1500</v>
      </c>
      <c r="P1518" s="146" t="s">
        <v>9418</v>
      </c>
      <c r="Q1518" s="147" t="s">
        <v>10519</v>
      </c>
      <c r="R1518" s="187">
        <v>4.9179104477611943</v>
      </c>
    </row>
    <row r="1519" spans="1:18" x14ac:dyDescent="0.25">
      <c r="A1519" s="135">
        <v>1025779</v>
      </c>
      <c r="B1519" s="148" t="s">
        <v>2503</v>
      </c>
      <c r="C1519" s="135">
        <v>1</v>
      </c>
      <c r="D1519" s="135">
        <v>42</v>
      </c>
      <c r="E1519" s="188" t="s">
        <v>21</v>
      </c>
      <c r="F1519" s="135">
        <v>60</v>
      </c>
      <c r="G1519" s="135" t="s">
        <v>20</v>
      </c>
      <c r="H1519" s="135">
        <v>9</v>
      </c>
      <c r="I1519" s="135">
        <v>1</v>
      </c>
      <c r="J1519" s="136">
        <v>2.16</v>
      </c>
      <c r="K1519" s="136">
        <v>2.7</v>
      </c>
      <c r="L1519" s="136">
        <v>2.8</v>
      </c>
      <c r="M1519" s="137" t="str">
        <f t="shared" si="23"/>
        <v>P</v>
      </c>
      <c r="N1519" s="172" t="s">
        <v>10682</v>
      </c>
      <c r="O1519" s="149" t="s">
        <v>1578</v>
      </c>
      <c r="P1519" s="149" t="s">
        <v>9447</v>
      </c>
      <c r="Q1519" s="150" t="s">
        <v>10519</v>
      </c>
      <c r="R1519" s="189">
        <v>30.18</v>
      </c>
    </row>
    <row r="1520" spans="1:18" x14ac:dyDescent="0.25">
      <c r="A1520" s="132">
        <v>1025780</v>
      </c>
      <c r="B1520" s="145" t="s">
        <v>2504</v>
      </c>
      <c r="C1520" s="132">
        <v>1</v>
      </c>
      <c r="D1520" s="132">
        <v>4</v>
      </c>
      <c r="E1520" s="186" t="s">
        <v>20</v>
      </c>
      <c r="F1520" s="132" t="s">
        <v>20</v>
      </c>
      <c r="G1520" s="132" t="s">
        <v>21</v>
      </c>
      <c r="H1520" s="132" t="s">
        <v>21</v>
      </c>
      <c r="I1520" s="132" t="s">
        <v>21</v>
      </c>
      <c r="J1520" s="133">
        <v>4.0999999999999996</v>
      </c>
      <c r="K1520" s="133">
        <v>12</v>
      </c>
      <c r="L1520" s="133">
        <v>6.2</v>
      </c>
      <c r="M1520" s="134" t="str">
        <f t="shared" si="23"/>
        <v>P</v>
      </c>
      <c r="N1520" s="173" t="s">
        <v>10682</v>
      </c>
      <c r="O1520" s="146" t="s">
        <v>1578</v>
      </c>
      <c r="P1520" s="146" t="s">
        <v>9447</v>
      </c>
      <c r="Q1520" s="147" t="s">
        <v>10519</v>
      </c>
      <c r="R1520" s="187">
        <v>538.76</v>
      </c>
    </row>
    <row r="1521" spans="1:18" x14ac:dyDescent="0.25">
      <c r="A1521" s="135">
        <v>1025781</v>
      </c>
      <c r="B1521" s="148" t="s">
        <v>2270</v>
      </c>
      <c r="C1521" s="135">
        <v>1</v>
      </c>
      <c r="D1521" s="135" t="s">
        <v>20</v>
      </c>
      <c r="E1521" s="188" t="s">
        <v>21</v>
      </c>
      <c r="F1521" s="135">
        <v>210</v>
      </c>
      <c r="G1521" s="135" t="s">
        <v>20</v>
      </c>
      <c r="H1521" s="135">
        <v>15</v>
      </c>
      <c r="I1521" s="135">
        <v>1</v>
      </c>
      <c r="J1521" s="136">
        <v>1.43</v>
      </c>
      <c r="K1521" s="136">
        <v>2.1</v>
      </c>
      <c r="L1521" s="136">
        <v>1.45</v>
      </c>
      <c r="M1521" s="137" t="str">
        <f t="shared" si="23"/>
        <v>P</v>
      </c>
      <c r="N1521" s="174" t="s">
        <v>10682</v>
      </c>
      <c r="O1521" s="149" t="s">
        <v>1578</v>
      </c>
      <c r="P1521" s="149" t="s">
        <v>9447</v>
      </c>
      <c r="Q1521" s="150" t="s">
        <v>10519</v>
      </c>
      <c r="R1521" s="189">
        <v>15.58</v>
      </c>
    </row>
    <row r="1522" spans="1:18" x14ac:dyDescent="0.25">
      <c r="A1522" s="132">
        <v>1025793</v>
      </c>
      <c r="B1522" s="145" t="s">
        <v>2505</v>
      </c>
      <c r="C1522" s="132">
        <v>6</v>
      </c>
      <c r="D1522" s="132">
        <v>704</v>
      </c>
      <c r="E1522" s="186" t="s">
        <v>21</v>
      </c>
      <c r="F1522" s="132">
        <v>680</v>
      </c>
      <c r="G1522" s="132" t="s">
        <v>20</v>
      </c>
      <c r="H1522" s="132">
        <v>40</v>
      </c>
      <c r="I1522" s="132">
        <v>2</v>
      </c>
      <c r="J1522" s="133">
        <v>1.31</v>
      </c>
      <c r="K1522" s="133">
        <v>0.91</v>
      </c>
      <c r="L1522" s="133">
        <v>1.32</v>
      </c>
      <c r="M1522" s="134" t="str">
        <f t="shared" si="23"/>
        <v>P</v>
      </c>
      <c r="N1522" s="173" t="s">
        <v>10681</v>
      </c>
      <c r="O1522" s="146" t="s">
        <v>3711</v>
      </c>
      <c r="P1522" s="146" t="s">
        <v>9414</v>
      </c>
      <c r="Q1522" s="147" t="s">
        <v>10519</v>
      </c>
      <c r="R1522" s="187">
        <v>3.42</v>
      </c>
    </row>
    <row r="1523" spans="1:18" x14ac:dyDescent="0.25">
      <c r="A1523" s="135">
        <v>1025829</v>
      </c>
      <c r="B1523" s="148" t="s">
        <v>2506</v>
      </c>
      <c r="C1523" s="135">
        <v>3</v>
      </c>
      <c r="D1523" s="135">
        <v>2160</v>
      </c>
      <c r="E1523" s="188">
        <v>30</v>
      </c>
      <c r="F1523" s="135">
        <v>2430</v>
      </c>
      <c r="G1523" s="135" t="s">
        <v>21</v>
      </c>
      <c r="H1523" s="135" t="s">
        <v>21</v>
      </c>
      <c r="I1523" s="135">
        <v>2</v>
      </c>
      <c r="J1523" s="136">
        <v>1.08</v>
      </c>
      <c r="K1523" s="136">
        <v>3.5999999999999997E-2</v>
      </c>
      <c r="L1523" s="136">
        <v>1.0900000000000001</v>
      </c>
      <c r="M1523" s="137" t="str">
        <f t="shared" si="23"/>
        <v>P</v>
      </c>
      <c r="N1523" s="174" t="s">
        <v>10681</v>
      </c>
      <c r="O1523" s="149" t="s">
        <v>1506</v>
      </c>
      <c r="P1523" s="149" t="s">
        <v>10455</v>
      </c>
      <c r="Q1523" s="150" t="s">
        <v>10519</v>
      </c>
      <c r="R1523" s="189">
        <v>5.61</v>
      </c>
    </row>
    <row r="1524" spans="1:18" x14ac:dyDescent="0.25">
      <c r="A1524" s="132">
        <v>1025857</v>
      </c>
      <c r="B1524" s="145" t="s">
        <v>2507</v>
      </c>
      <c r="C1524" s="132">
        <v>3</v>
      </c>
      <c r="D1524" s="132">
        <v>2160</v>
      </c>
      <c r="E1524" s="186">
        <v>30</v>
      </c>
      <c r="F1524" s="132">
        <v>2430</v>
      </c>
      <c r="G1524" s="132" t="s">
        <v>21</v>
      </c>
      <c r="H1524" s="132" t="s">
        <v>21</v>
      </c>
      <c r="I1524" s="132">
        <v>2</v>
      </c>
      <c r="J1524" s="133">
        <v>1.1299999999999999</v>
      </c>
      <c r="K1524" s="133">
        <v>0.39</v>
      </c>
      <c r="L1524" s="133">
        <v>1.1599999999999999</v>
      </c>
      <c r="M1524" s="134" t="str">
        <f t="shared" si="23"/>
        <v>P</v>
      </c>
      <c r="N1524" s="173" t="s">
        <v>10681</v>
      </c>
      <c r="O1524" s="146" t="s">
        <v>1506</v>
      </c>
      <c r="P1524" s="146" t="s">
        <v>10455</v>
      </c>
      <c r="Q1524" s="147" t="s">
        <v>10519</v>
      </c>
      <c r="R1524" s="187">
        <v>5.58</v>
      </c>
    </row>
    <row r="1525" spans="1:18" x14ac:dyDescent="0.25">
      <c r="A1525" s="135">
        <v>1025911</v>
      </c>
      <c r="B1525" s="148" t="s">
        <v>2508</v>
      </c>
      <c r="C1525" s="135">
        <v>3</v>
      </c>
      <c r="D1525" s="135">
        <v>2160</v>
      </c>
      <c r="E1525" s="188">
        <v>30</v>
      </c>
      <c r="F1525" s="135">
        <v>2430</v>
      </c>
      <c r="G1525" s="135" t="s">
        <v>21</v>
      </c>
      <c r="H1525" s="135" t="s">
        <v>21</v>
      </c>
      <c r="I1525" s="135">
        <v>2</v>
      </c>
      <c r="J1525" s="136">
        <v>1.1200000000000001</v>
      </c>
      <c r="K1525" s="136">
        <v>0.38</v>
      </c>
      <c r="L1525" s="136">
        <v>1.1399999999999999</v>
      </c>
      <c r="M1525" s="137" t="str">
        <f t="shared" si="23"/>
        <v>P</v>
      </c>
      <c r="N1525" s="174" t="s">
        <v>10681</v>
      </c>
      <c r="O1525" s="149" t="s">
        <v>1506</v>
      </c>
      <c r="P1525" s="149" t="s">
        <v>10455</v>
      </c>
      <c r="Q1525" s="150" t="s">
        <v>10519</v>
      </c>
      <c r="R1525" s="189">
        <v>5.58</v>
      </c>
    </row>
    <row r="1526" spans="1:18" x14ac:dyDescent="0.25">
      <c r="A1526" s="132">
        <v>1025918</v>
      </c>
      <c r="B1526" s="145" t="s">
        <v>2509</v>
      </c>
      <c r="C1526" s="132">
        <v>3</v>
      </c>
      <c r="D1526" s="132">
        <v>2160</v>
      </c>
      <c r="E1526" s="186">
        <v>30</v>
      </c>
      <c r="F1526" s="132">
        <v>2430</v>
      </c>
      <c r="G1526" s="132" t="s">
        <v>21</v>
      </c>
      <c r="H1526" s="132" t="s">
        <v>21</v>
      </c>
      <c r="I1526" s="132">
        <v>2</v>
      </c>
      <c r="J1526" s="133">
        <v>1.08</v>
      </c>
      <c r="K1526" s="133">
        <v>3.5999999999999997E-2</v>
      </c>
      <c r="L1526" s="133">
        <v>1.0900000000000001</v>
      </c>
      <c r="M1526" s="134" t="str">
        <f t="shared" si="23"/>
        <v>P</v>
      </c>
      <c r="N1526" s="171" t="s">
        <v>10681</v>
      </c>
      <c r="O1526" s="146" t="s">
        <v>1506</v>
      </c>
      <c r="P1526" s="146" t="s">
        <v>10455</v>
      </c>
      <c r="Q1526" s="147" t="s">
        <v>10519</v>
      </c>
      <c r="R1526" s="187">
        <v>5.61</v>
      </c>
    </row>
    <row r="1527" spans="1:18" x14ac:dyDescent="0.25">
      <c r="A1527" s="135">
        <v>1025947</v>
      </c>
      <c r="B1527" s="148" t="s">
        <v>2510</v>
      </c>
      <c r="C1527" s="135">
        <v>3</v>
      </c>
      <c r="D1527" s="135">
        <v>2160</v>
      </c>
      <c r="E1527" s="188">
        <v>30</v>
      </c>
      <c r="F1527" s="135">
        <v>2430</v>
      </c>
      <c r="G1527" s="135" t="s">
        <v>21</v>
      </c>
      <c r="H1527" s="135" t="s">
        <v>21</v>
      </c>
      <c r="I1527" s="135">
        <v>2</v>
      </c>
      <c r="J1527" s="136">
        <v>1.08</v>
      </c>
      <c r="K1527" s="136">
        <v>3.5999999999999997E-2</v>
      </c>
      <c r="L1527" s="136">
        <v>1.0900000000000001</v>
      </c>
      <c r="M1527" s="137" t="str">
        <f t="shared" si="23"/>
        <v>P</v>
      </c>
      <c r="N1527" s="174" t="s">
        <v>10681</v>
      </c>
      <c r="O1527" s="149" t="s">
        <v>1506</v>
      </c>
      <c r="P1527" s="149" t="s">
        <v>10455</v>
      </c>
      <c r="Q1527" s="150" t="s">
        <v>10519</v>
      </c>
      <c r="R1527" s="189">
        <v>5.61</v>
      </c>
    </row>
    <row r="1528" spans="1:18" x14ac:dyDescent="0.25">
      <c r="A1528" s="132">
        <v>1025950</v>
      </c>
      <c r="B1528" s="145" t="s">
        <v>9830</v>
      </c>
      <c r="C1528" s="132">
        <v>6</v>
      </c>
      <c r="D1528" s="132" t="s">
        <v>20</v>
      </c>
      <c r="E1528" s="186" t="s">
        <v>20</v>
      </c>
      <c r="F1528" s="132" t="s">
        <v>20</v>
      </c>
      <c r="G1528" s="132" t="s">
        <v>20</v>
      </c>
      <c r="H1528" s="132" t="s">
        <v>20</v>
      </c>
      <c r="I1528" s="132" t="s">
        <v>20</v>
      </c>
      <c r="J1528" s="133">
        <v>3.76</v>
      </c>
      <c r="K1528" s="133">
        <v>2.96</v>
      </c>
      <c r="L1528" s="133">
        <v>1.73</v>
      </c>
      <c r="M1528" s="134" t="str">
        <f t="shared" si="23"/>
        <v>P</v>
      </c>
      <c r="N1528" s="171" t="s">
        <v>10682</v>
      </c>
      <c r="O1528" s="146" t="s">
        <v>1500</v>
      </c>
      <c r="P1528" s="146" t="s">
        <v>9418</v>
      </c>
      <c r="Q1528" s="147" t="s">
        <v>10519</v>
      </c>
      <c r="R1528" s="187">
        <v>4.4701492537313436</v>
      </c>
    </row>
    <row r="1529" spans="1:18" x14ac:dyDescent="0.25">
      <c r="A1529" s="135">
        <v>1025951</v>
      </c>
      <c r="B1529" s="148" t="s">
        <v>2511</v>
      </c>
      <c r="C1529" s="135">
        <v>50</v>
      </c>
      <c r="D1529" s="135">
        <v>1400</v>
      </c>
      <c r="E1529" s="188">
        <v>20</v>
      </c>
      <c r="F1529" s="135" t="s">
        <v>20</v>
      </c>
      <c r="G1529" s="135">
        <v>80</v>
      </c>
      <c r="H1529" s="135">
        <v>100</v>
      </c>
      <c r="I1529" s="135" t="s">
        <v>20</v>
      </c>
      <c r="J1529" s="136">
        <v>1.37</v>
      </c>
      <c r="K1529" s="136">
        <v>1.36</v>
      </c>
      <c r="L1529" s="136">
        <v>0.41</v>
      </c>
      <c r="M1529" s="137" t="str">
        <f t="shared" si="23"/>
        <v>P</v>
      </c>
      <c r="N1529" s="172" t="s">
        <v>10681</v>
      </c>
      <c r="O1529" s="149" t="s">
        <v>1578</v>
      </c>
      <c r="P1529" s="149" t="s">
        <v>9412</v>
      </c>
      <c r="Q1529" s="150" t="s">
        <v>10519</v>
      </c>
      <c r="R1529" s="189">
        <v>3</v>
      </c>
    </row>
    <row r="1530" spans="1:18" x14ac:dyDescent="0.25">
      <c r="A1530" s="132">
        <v>1025955</v>
      </c>
      <c r="B1530" s="145" t="s">
        <v>9831</v>
      </c>
      <c r="C1530" s="132">
        <v>6</v>
      </c>
      <c r="D1530" s="132" t="s">
        <v>20</v>
      </c>
      <c r="E1530" s="186" t="s">
        <v>20</v>
      </c>
      <c r="F1530" s="132" t="s">
        <v>20</v>
      </c>
      <c r="G1530" s="132" t="s">
        <v>20</v>
      </c>
      <c r="H1530" s="132" t="s">
        <v>20</v>
      </c>
      <c r="I1530" s="132" t="s">
        <v>20</v>
      </c>
      <c r="J1530" s="133">
        <v>3.75</v>
      </c>
      <c r="K1530" s="133">
        <v>2.94</v>
      </c>
      <c r="L1530" s="133">
        <v>1.8</v>
      </c>
      <c r="M1530" s="134" t="str">
        <f t="shared" si="23"/>
        <v>P</v>
      </c>
      <c r="N1530" s="171" t="s">
        <v>10682</v>
      </c>
      <c r="O1530" s="146" t="s">
        <v>1506</v>
      </c>
      <c r="P1530" s="146" t="s">
        <v>9496</v>
      </c>
      <c r="Q1530" s="147" t="s">
        <v>10519</v>
      </c>
      <c r="R1530" s="187">
        <v>6.24</v>
      </c>
    </row>
    <row r="1531" spans="1:18" x14ac:dyDescent="0.25">
      <c r="A1531" s="135">
        <v>1025956</v>
      </c>
      <c r="B1531" s="148" t="s">
        <v>9832</v>
      </c>
      <c r="C1531" s="135">
        <v>6</v>
      </c>
      <c r="D1531" s="135" t="s">
        <v>20</v>
      </c>
      <c r="E1531" s="188" t="s">
        <v>20</v>
      </c>
      <c r="F1531" s="135" t="s">
        <v>20</v>
      </c>
      <c r="G1531" s="135" t="s">
        <v>20</v>
      </c>
      <c r="H1531" s="135" t="s">
        <v>20</v>
      </c>
      <c r="I1531" s="135" t="s">
        <v>20</v>
      </c>
      <c r="J1531" s="136">
        <v>3.75</v>
      </c>
      <c r="K1531" s="136">
        <v>2.94</v>
      </c>
      <c r="L1531" s="136">
        <v>1.8</v>
      </c>
      <c r="M1531" s="137" t="str">
        <f t="shared" si="23"/>
        <v>P</v>
      </c>
      <c r="N1531" s="172" t="s">
        <v>10682</v>
      </c>
      <c r="O1531" s="149" t="s">
        <v>1506</v>
      </c>
      <c r="P1531" s="149" t="s">
        <v>9496</v>
      </c>
      <c r="Q1531" s="150" t="s">
        <v>10519</v>
      </c>
      <c r="R1531" s="189">
        <v>6.24</v>
      </c>
    </row>
    <row r="1532" spans="1:18" x14ac:dyDescent="0.25">
      <c r="A1532" s="132">
        <v>1025957</v>
      </c>
      <c r="B1532" s="145" t="s">
        <v>9833</v>
      </c>
      <c r="C1532" s="132">
        <v>6</v>
      </c>
      <c r="D1532" s="132" t="s">
        <v>20</v>
      </c>
      <c r="E1532" s="186" t="s">
        <v>20</v>
      </c>
      <c r="F1532" s="132" t="s">
        <v>20</v>
      </c>
      <c r="G1532" s="132" t="s">
        <v>20</v>
      </c>
      <c r="H1532" s="132" t="s">
        <v>20</v>
      </c>
      <c r="I1532" s="132" t="s">
        <v>20</v>
      </c>
      <c r="J1532" s="133">
        <v>3.75</v>
      </c>
      <c r="K1532" s="133">
        <v>2.94</v>
      </c>
      <c r="L1532" s="133">
        <v>1.8</v>
      </c>
      <c r="M1532" s="134" t="str">
        <f t="shared" si="23"/>
        <v>P</v>
      </c>
      <c r="N1532" s="171" t="s">
        <v>10682</v>
      </c>
      <c r="O1532" s="146" t="s">
        <v>1506</v>
      </c>
      <c r="P1532" s="146" t="s">
        <v>9496</v>
      </c>
      <c r="Q1532" s="147" t="s">
        <v>10519</v>
      </c>
      <c r="R1532" s="187">
        <v>6.24</v>
      </c>
    </row>
    <row r="1533" spans="1:18" x14ac:dyDescent="0.25">
      <c r="A1533" s="135">
        <v>1025958</v>
      </c>
      <c r="B1533" s="148" t="s">
        <v>9834</v>
      </c>
      <c r="C1533" s="135">
        <v>6</v>
      </c>
      <c r="D1533" s="135" t="s">
        <v>20</v>
      </c>
      <c r="E1533" s="188" t="s">
        <v>20</v>
      </c>
      <c r="F1533" s="135" t="s">
        <v>20</v>
      </c>
      <c r="G1533" s="135" t="s">
        <v>20</v>
      </c>
      <c r="H1533" s="135" t="s">
        <v>20</v>
      </c>
      <c r="I1533" s="135" t="s">
        <v>20</v>
      </c>
      <c r="J1533" s="136">
        <v>5.8</v>
      </c>
      <c r="K1533" s="136">
        <v>2.38</v>
      </c>
      <c r="L1533" s="136">
        <v>1.73</v>
      </c>
      <c r="M1533" s="137" t="str">
        <f t="shared" si="23"/>
        <v>P</v>
      </c>
      <c r="N1533" s="172" t="s">
        <v>10682</v>
      </c>
      <c r="O1533" s="149" t="s">
        <v>1500</v>
      </c>
      <c r="P1533" s="149" t="s">
        <v>9418</v>
      </c>
      <c r="Q1533" s="150" t="s">
        <v>10519</v>
      </c>
      <c r="R1533" s="189">
        <v>4.9179104477611943</v>
      </c>
    </row>
    <row r="1534" spans="1:18" x14ac:dyDescent="0.25">
      <c r="A1534" s="132">
        <v>1025960</v>
      </c>
      <c r="B1534" s="145" t="s">
        <v>9835</v>
      </c>
      <c r="C1534" s="132">
        <v>6</v>
      </c>
      <c r="D1534" s="132" t="s">
        <v>20</v>
      </c>
      <c r="E1534" s="186" t="s">
        <v>20</v>
      </c>
      <c r="F1534" s="132" t="s">
        <v>20</v>
      </c>
      <c r="G1534" s="132" t="s">
        <v>20</v>
      </c>
      <c r="H1534" s="132" t="s">
        <v>20</v>
      </c>
      <c r="I1534" s="132" t="s">
        <v>20</v>
      </c>
      <c r="J1534" s="133">
        <v>5.83</v>
      </c>
      <c r="K1534" s="133">
        <v>2.5</v>
      </c>
      <c r="L1534" s="133">
        <v>1.8</v>
      </c>
      <c r="M1534" s="134" t="str">
        <f t="shared" si="23"/>
        <v>P</v>
      </c>
      <c r="N1534" s="173" t="s">
        <v>10682</v>
      </c>
      <c r="O1534" s="146" t="s">
        <v>1506</v>
      </c>
      <c r="P1534" s="146" t="s">
        <v>9496</v>
      </c>
      <c r="Q1534" s="147" t="s">
        <v>10519</v>
      </c>
      <c r="R1534" s="187">
        <v>7.26</v>
      </c>
    </row>
    <row r="1535" spans="1:18" x14ac:dyDescent="0.25">
      <c r="A1535" s="135">
        <v>1025965</v>
      </c>
      <c r="B1535" s="148" t="s">
        <v>9836</v>
      </c>
      <c r="C1535" s="135">
        <v>6</v>
      </c>
      <c r="D1535" s="135" t="s">
        <v>20</v>
      </c>
      <c r="E1535" s="188" t="s">
        <v>20</v>
      </c>
      <c r="F1535" s="135" t="s">
        <v>20</v>
      </c>
      <c r="G1535" s="135" t="s">
        <v>20</v>
      </c>
      <c r="H1535" s="135" t="s">
        <v>20</v>
      </c>
      <c r="I1535" s="135" t="s">
        <v>20</v>
      </c>
      <c r="J1535" s="136">
        <v>5.83</v>
      </c>
      <c r="K1535" s="136">
        <v>2.5</v>
      </c>
      <c r="L1535" s="136">
        <v>1.8</v>
      </c>
      <c r="M1535" s="137" t="str">
        <f t="shared" si="23"/>
        <v>P</v>
      </c>
      <c r="N1535" s="174" t="s">
        <v>10682</v>
      </c>
      <c r="O1535" s="149" t="s">
        <v>1506</v>
      </c>
      <c r="P1535" s="149" t="s">
        <v>9496</v>
      </c>
      <c r="Q1535" s="150" t="s">
        <v>10519</v>
      </c>
      <c r="R1535" s="189">
        <v>7.26</v>
      </c>
    </row>
    <row r="1536" spans="1:18" x14ac:dyDescent="0.25">
      <c r="A1536" s="132">
        <v>1025970</v>
      </c>
      <c r="B1536" s="145" t="s">
        <v>2512</v>
      </c>
      <c r="C1536" s="132">
        <v>50</v>
      </c>
      <c r="D1536" s="132">
        <v>70000</v>
      </c>
      <c r="E1536" s="186">
        <v>20</v>
      </c>
      <c r="F1536" s="132" t="s">
        <v>20</v>
      </c>
      <c r="G1536" s="132" t="s">
        <v>20</v>
      </c>
      <c r="H1536" s="132">
        <v>100</v>
      </c>
      <c r="I1536" s="132">
        <v>1</v>
      </c>
      <c r="J1536" s="133">
        <v>2.5</v>
      </c>
      <c r="K1536" s="133">
        <v>1.1000000000000001</v>
      </c>
      <c r="L1536" s="133">
        <v>0.15</v>
      </c>
      <c r="M1536" s="134" t="str">
        <f t="shared" si="23"/>
        <v>P</v>
      </c>
      <c r="N1536" s="171" t="s">
        <v>10681</v>
      </c>
      <c r="O1536" s="146" t="s">
        <v>1578</v>
      </c>
      <c r="P1536" s="146" t="s">
        <v>9412</v>
      </c>
      <c r="Q1536" s="147" t="s">
        <v>10519</v>
      </c>
      <c r="R1536" s="187">
        <v>3</v>
      </c>
    </row>
    <row r="1537" spans="1:18" x14ac:dyDescent="0.25">
      <c r="A1537" s="135">
        <v>1025972</v>
      </c>
      <c r="B1537" s="148" t="s">
        <v>2513</v>
      </c>
      <c r="C1537" s="135">
        <v>20</v>
      </c>
      <c r="D1537" s="135">
        <v>1800</v>
      </c>
      <c r="E1537" s="188">
        <v>40</v>
      </c>
      <c r="F1537" s="135">
        <v>1800</v>
      </c>
      <c r="G1537" s="135" t="s">
        <v>21</v>
      </c>
      <c r="H1537" s="135" t="s">
        <v>21</v>
      </c>
      <c r="I1537" s="135">
        <v>1</v>
      </c>
      <c r="J1537" s="136">
        <v>2.86</v>
      </c>
      <c r="K1537" s="136">
        <v>0.91</v>
      </c>
      <c r="L1537" s="136">
        <v>0.22</v>
      </c>
      <c r="M1537" s="137" t="str">
        <f t="shared" si="23"/>
        <v>P</v>
      </c>
      <c r="N1537" s="172" t="s">
        <v>10681</v>
      </c>
      <c r="O1537" s="149" t="s">
        <v>1578</v>
      </c>
      <c r="P1537" s="149" t="s">
        <v>9464</v>
      </c>
      <c r="Q1537" s="150" t="s">
        <v>10106</v>
      </c>
      <c r="R1537" s="189">
        <v>3.4000000000000004</v>
      </c>
    </row>
    <row r="1538" spans="1:18" x14ac:dyDescent="0.25">
      <c r="A1538" s="132">
        <v>1025974</v>
      </c>
      <c r="B1538" s="145" t="s">
        <v>9837</v>
      </c>
      <c r="C1538" s="132">
        <v>6</v>
      </c>
      <c r="D1538" s="132" t="s">
        <v>20</v>
      </c>
      <c r="E1538" s="186" t="s">
        <v>20</v>
      </c>
      <c r="F1538" s="132" t="s">
        <v>20</v>
      </c>
      <c r="G1538" s="132" t="s">
        <v>20</v>
      </c>
      <c r="H1538" s="132" t="s">
        <v>20</v>
      </c>
      <c r="I1538" s="132" t="s">
        <v>20</v>
      </c>
      <c r="J1538" s="133">
        <v>5.83</v>
      </c>
      <c r="K1538" s="133">
        <v>2.6</v>
      </c>
      <c r="L1538" s="133">
        <v>1.8</v>
      </c>
      <c r="M1538" s="134" t="str">
        <f t="shared" ref="M1538:M1601" si="24">HYPERLINK(CONCATENATE("T:\Distribution Centre\RDC Department Shared\Cubiscan photos","\",A1538,"-pac.jpg"),"P")</f>
        <v>P</v>
      </c>
      <c r="N1538" s="171" t="s">
        <v>10682</v>
      </c>
      <c r="O1538" s="146" t="s">
        <v>1506</v>
      </c>
      <c r="P1538" s="146" t="s">
        <v>9496</v>
      </c>
      <c r="Q1538" s="147" t="s">
        <v>10519</v>
      </c>
      <c r="R1538" s="187">
        <v>7.26</v>
      </c>
    </row>
    <row r="1539" spans="1:18" x14ac:dyDescent="0.25">
      <c r="A1539" s="135">
        <v>1025977</v>
      </c>
      <c r="B1539" s="148" t="s">
        <v>9838</v>
      </c>
      <c r="C1539" s="135">
        <v>2</v>
      </c>
      <c r="D1539" s="135" t="s">
        <v>20</v>
      </c>
      <c r="E1539" s="188" t="s">
        <v>20</v>
      </c>
      <c r="F1539" s="135" t="s">
        <v>20</v>
      </c>
      <c r="G1539" s="135" t="s">
        <v>20</v>
      </c>
      <c r="H1539" s="135" t="s">
        <v>20</v>
      </c>
      <c r="I1539" s="135" t="s">
        <v>20</v>
      </c>
      <c r="J1539" s="136">
        <v>4.5</v>
      </c>
      <c r="K1539" s="136">
        <v>2.2999999999999998</v>
      </c>
      <c r="L1539" s="136">
        <v>2.4</v>
      </c>
      <c r="M1539" s="137" t="str">
        <f t="shared" si="24"/>
        <v>P</v>
      </c>
      <c r="N1539" s="174" t="s">
        <v>10682</v>
      </c>
      <c r="O1539" s="149" t="s">
        <v>1500</v>
      </c>
      <c r="P1539" s="149" t="s">
        <v>9456</v>
      </c>
      <c r="Q1539" s="150" t="s">
        <v>10519</v>
      </c>
      <c r="R1539" s="189">
        <v>6.02</v>
      </c>
    </row>
    <row r="1540" spans="1:18" x14ac:dyDescent="0.25">
      <c r="A1540" s="132">
        <v>1025978</v>
      </c>
      <c r="B1540" s="145" t="s">
        <v>9839</v>
      </c>
      <c r="C1540" s="132">
        <v>6</v>
      </c>
      <c r="D1540" s="132" t="s">
        <v>20</v>
      </c>
      <c r="E1540" s="186" t="s">
        <v>20</v>
      </c>
      <c r="F1540" s="132" t="s">
        <v>20</v>
      </c>
      <c r="G1540" s="132" t="s">
        <v>20</v>
      </c>
      <c r="H1540" s="132" t="s">
        <v>20</v>
      </c>
      <c r="I1540" s="132" t="s">
        <v>20</v>
      </c>
      <c r="J1540" s="133">
        <v>3</v>
      </c>
      <c r="K1540" s="133">
        <v>1.85</v>
      </c>
      <c r="L1540" s="133">
        <v>1.8</v>
      </c>
      <c r="M1540" s="134" t="str">
        <f t="shared" si="24"/>
        <v>P</v>
      </c>
      <c r="N1540" s="173" t="s">
        <v>10682</v>
      </c>
      <c r="O1540" s="146" t="s">
        <v>1500</v>
      </c>
      <c r="P1540" s="146" t="s">
        <v>9456</v>
      </c>
      <c r="Q1540" s="147" t="s">
        <v>10519</v>
      </c>
      <c r="R1540" s="187">
        <v>9.9599999999999991</v>
      </c>
    </row>
    <row r="1541" spans="1:18" x14ac:dyDescent="0.25">
      <c r="A1541" s="135">
        <v>1026003</v>
      </c>
      <c r="B1541" s="148" t="s">
        <v>2514</v>
      </c>
      <c r="C1541" s="135">
        <v>1</v>
      </c>
      <c r="D1541" s="135" t="s">
        <v>20</v>
      </c>
      <c r="E1541" s="188" t="s">
        <v>20</v>
      </c>
      <c r="F1541" s="135" t="s">
        <v>20</v>
      </c>
      <c r="G1541" s="135" t="s">
        <v>20</v>
      </c>
      <c r="H1541" s="135" t="s">
        <v>20</v>
      </c>
      <c r="I1541" s="135" t="s">
        <v>20</v>
      </c>
      <c r="J1541" s="136">
        <v>1.4</v>
      </c>
      <c r="K1541" s="136">
        <v>0.9</v>
      </c>
      <c r="L1541" s="136">
        <v>1.9</v>
      </c>
      <c r="M1541" s="137" t="str">
        <f t="shared" si="24"/>
        <v>P</v>
      </c>
      <c r="N1541" s="174" t="s">
        <v>10681</v>
      </c>
      <c r="O1541" s="149" t="s">
        <v>1562</v>
      </c>
      <c r="P1541" s="149" t="s">
        <v>9558</v>
      </c>
      <c r="Q1541" s="150" t="s">
        <v>10519</v>
      </c>
      <c r="R1541" s="189">
        <v>7.462686567164179E-3</v>
      </c>
    </row>
    <row r="1542" spans="1:18" x14ac:dyDescent="0.25">
      <c r="A1542" s="132">
        <v>1026022</v>
      </c>
      <c r="B1542" s="145" t="s">
        <v>2515</v>
      </c>
      <c r="C1542" s="132">
        <v>1</v>
      </c>
      <c r="D1542" s="132" t="s">
        <v>20</v>
      </c>
      <c r="E1542" s="186" t="s">
        <v>20</v>
      </c>
      <c r="F1542" s="132" t="s">
        <v>20</v>
      </c>
      <c r="G1542" s="132" t="s">
        <v>20</v>
      </c>
      <c r="H1542" s="132" t="s">
        <v>20</v>
      </c>
      <c r="I1542" s="132" t="s">
        <v>20</v>
      </c>
      <c r="J1542" s="133">
        <v>1.4</v>
      </c>
      <c r="K1542" s="133">
        <v>0.9</v>
      </c>
      <c r="L1542" s="133">
        <v>1.9</v>
      </c>
      <c r="M1542" s="134" t="str">
        <f t="shared" si="24"/>
        <v>P</v>
      </c>
      <c r="N1542" s="173" t="s">
        <v>10681</v>
      </c>
      <c r="O1542" s="146" t="s">
        <v>1562</v>
      </c>
      <c r="P1542" s="146" t="s">
        <v>9558</v>
      </c>
      <c r="Q1542" s="147" t="s">
        <v>10519</v>
      </c>
      <c r="R1542" s="187">
        <v>7.462686567164179E-3</v>
      </c>
    </row>
    <row r="1543" spans="1:18" x14ac:dyDescent="0.25">
      <c r="A1543" s="135">
        <v>1026024</v>
      </c>
      <c r="B1543" s="148" t="s">
        <v>2516</v>
      </c>
      <c r="C1543" s="135">
        <v>1</v>
      </c>
      <c r="D1543" s="135" t="s">
        <v>20</v>
      </c>
      <c r="E1543" s="188" t="s">
        <v>20</v>
      </c>
      <c r="F1543" s="135" t="s">
        <v>20</v>
      </c>
      <c r="G1543" s="135" t="s">
        <v>20</v>
      </c>
      <c r="H1543" s="135" t="s">
        <v>20</v>
      </c>
      <c r="I1543" s="135" t="s">
        <v>20</v>
      </c>
      <c r="J1543" s="136">
        <v>1.4</v>
      </c>
      <c r="K1543" s="136">
        <v>0.9</v>
      </c>
      <c r="L1543" s="136">
        <v>1.9</v>
      </c>
      <c r="M1543" s="137" t="str">
        <f t="shared" si="24"/>
        <v>P</v>
      </c>
      <c r="N1543" s="174" t="s">
        <v>10681</v>
      </c>
      <c r="O1543" s="149" t="s">
        <v>1562</v>
      </c>
      <c r="P1543" s="149" t="s">
        <v>9558</v>
      </c>
      <c r="Q1543" s="150" t="s">
        <v>10519</v>
      </c>
      <c r="R1543" s="189">
        <v>7.462686567164179E-3</v>
      </c>
    </row>
    <row r="1544" spans="1:18" x14ac:dyDescent="0.25">
      <c r="A1544" s="132">
        <v>1026060</v>
      </c>
      <c r="B1544" s="145" t="s">
        <v>2517</v>
      </c>
      <c r="C1544" s="132">
        <v>1</v>
      </c>
      <c r="D1544" s="132" t="s">
        <v>20</v>
      </c>
      <c r="E1544" s="186" t="s">
        <v>20</v>
      </c>
      <c r="F1544" s="132" t="s">
        <v>20</v>
      </c>
      <c r="G1544" s="132" t="s">
        <v>20</v>
      </c>
      <c r="H1544" s="132" t="s">
        <v>20</v>
      </c>
      <c r="I1544" s="132" t="s">
        <v>20</v>
      </c>
      <c r="J1544" s="133">
        <v>1.4</v>
      </c>
      <c r="K1544" s="133">
        <v>0.9</v>
      </c>
      <c r="L1544" s="133">
        <v>1.9</v>
      </c>
      <c r="M1544" s="134" t="str">
        <f t="shared" si="24"/>
        <v>P</v>
      </c>
      <c r="N1544" s="173" t="s">
        <v>10681</v>
      </c>
      <c r="O1544" s="146" t="s">
        <v>1562</v>
      </c>
      <c r="P1544" s="146" t="s">
        <v>9558</v>
      </c>
      <c r="Q1544" s="147" t="s">
        <v>10519</v>
      </c>
      <c r="R1544" s="187">
        <v>7.462686567164179E-3</v>
      </c>
    </row>
    <row r="1545" spans="1:18" x14ac:dyDescent="0.25">
      <c r="A1545" s="135">
        <v>1026091</v>
      </c>
      <c r="B1545" s="148" t="s">
        <v>2518</v>
      </c>
      <c r="C1545" s="135">
        <v>1</v>
      </c>
      <c r="D1545" s="135" t="s">
        <v>20</v>
      </c>
      <c r="E1545" s="188" t="s">
        <v>20</v>
      </c>
      <c r="F1545" s="135" t="s">
        <v>20</v>
      </c>
      <c r="G1545" s="135" t="s">
        <v>20</v>
      </c>
      <c r="H1545" s="135" t="s">
        <v>20</v>
      </c>
      <c r="I1545" s="135" t="s">
        <v>20</v>
      </c>
      <c r="J1545" s="136">
        <v>1.4</v>
      </c>
      <c r="K1545" s="136">
        <v>0.9</v>
      </c>
      <c r="L1545" s="136">
        <v>1.9</v>
      </c>
      <c r="M1545" s="137" t="str">
        <f t="shared" si="24"/>
        <v>P</v>
      </c>
      <c r="N1545" s="174" t="s">
        <v>10681</v>
      </c>
      <c r="O1545" s="149" t="s">
        <v>1562</v>
      </c>
      <c r="P1545" s="149" t="s">
        <v>9558</v>
      </c>
      <c r="Q1545" s="150" t="s">
        <v>10519</v>
      </c>
      <c r="R1545" s="189">
        <v>7.462686567164179E-3</v>
      </c>
    </row>
    <row r="1546" spans="1:18" x14ac:dyDescent="0.25">
      <c r="A1546" s="132">
        <v>1026093</v>
      </c>
      <c r="B1546" s="145" t="s">
        <v>2519</v>
      </c>
      <c r="C1546" s="132">
        <v>1</v>
      </c>
      <c r="D1546" s="132" t="s">
        <v>20</v>
      </c>
      <c r="E1546" s="186" t="s">
        <v>20</v>
      </c>
      <c r="F1546" s="132" t="s">
        <v>20</v>
      </c>
      <c r="G1546" s="132" t="s">
        <v>20</v>
      </c>
      <c r="H1546" s="132" t="s">
        <v>20</v>
      </c>
      <c r="I1546" s="132" t="s">
        <v>20</v>
      </c>
      <c r="J1546" s="133">
        <v>1.4</v>
      </c>
      <c r="K1546" s="133">
        <v>0.9</v>
      </c>
      <c r="L1546" s="133">
        <v>1.9</v>
      </c>
      <c r="M1546" s="134" t="str">
        <f t="shared" si="24"/>
        <v>P</v>
      </c>
      <c r="N1546" s="173" t="s">
        <v>10681</v>
      </c>
      <c r="O1546" s="146" t="s">
        <v>1562</v>
      </c>
      <c r="P1546" s="146" t="s">
        <v>9558</v>
      </c>
      <c r="Q1546" s="147" t="s">
        <v>10519</v>
      </c>
      <c r="R1546" s="187">
        <v>7.462686567164179E-3</v>
      </c>
    </row>
    <row r="1547" spans="1:18" x14ac:dyDescent="0.25">
      <c r="A1547" s="135">
        <v>1026112</v>
      </c>
      <c r="B1547" s="148" t="s">
        <v>2520</v>
      </c>
      <c r="C1547" s="135">
        <v>1</v>
      </c>
      <c r="D1547" s="135" t="s">
        <v>20</v>
      </c>
      <c r="E1547" s="188" t="s">
        <v>20</v>
      </c>
      <c r="F1547" s="135" t="s">
        <v>20</v>
      </c>
      <c r="G1547" s="135" t="s">
        <v>20</v>
      </c>
      <c r="H1547" s="135" t="s">
        <v>20</v>
      </c>
      <c r="I1547" s="135" t="s">
        <v>20</v>
      </c>
      <c r="J1547" s="136">
        <v>1.4</v>
      </c>
      <c r="K1547" s="136">
        <v>0.9</v>
      </c>
      <c r="L1547" s="136">
        <v>1.9</v>
      </c>
      <c r="M1547" s="137" t="str">
        <f t="shared" si="24"/>
        <v>P</v>
      </c>
      <c r="N1547" s="174" t="s">
        <v>10681</v>
      </c>
      <c r="O1547" s="149" t="s">
        <v>1562</v>
      </c>
      <c r="P1547" s="149" t="s">
        <v>9558</v>
      </c>
      <c r="Q1547" s="150" t="s">
        <v>10519</v>
      </c>
      <c r="R1547" s="189">
        <v>7.462686567164179E-3</v>
      </c>
    </row>
    <row r="1548" spans="1:18" x14ac:dyDescent="0.25">
      <c r="A1548" s="132">
        <v>1026113</v>
      </c>
      <c r="B1548" s="145" t="s">
        <v>2521</v>
      </c>
      <c r="C1548" s="132">
        <v>1</v>
      </c>
      <c r="D1548" s="132" t="s">
        <v>20</v>
      </c>
      <c r="E1548" s="186" t="s">
        <v>20</v>
      </c>
      <c r="F1548" s="132" t="s">
        <v>20</v>
      </c>
      <c r="G1548" s="132" t="s">
        <v>20</v>
      </c>
      <c r="H1548" s="132" t="s">
        <v>20</v>
      </c>
      <c r="I1548" s="132" t="s">
        <v>20</v>
      </c>
      <c r="J1548" s="133">
        <v>1.4</v>
      </c>
      <c r="K1548" s="133">
        <v>0.9</v>
      </c>
      <c r="L1548" s="133">
        <v>1.9</v>
      </c>
      <c r="M1548" s="134" t="str">
        <f t="shared" si="24"/>
        <v>P</v>
      </c>
      <c r="N1548" s="173" t="s">
        <v>10681</v>
      </c>
      <c r="O1548" s="146" t="s">
        <v>1562</v>
      </c>
      <c r="P1548" s="146" t="s">
        <v>9558</v>
      </c>
      <c r="Q1548" s="147" t="s">
        <v>10519</v>
      </c>
      <c r="R1548" s="187">
        <v>7.462686567164179E-3</v>
      </c>
    </row>
    <row r="1549" spans="1:18" x14ac:dyDescent="0.25">
      <c r="A1549" s="135">
        <v>1026118</v>
      </c>
      <c r="B1549" s="148" t="s">
        <v>2522</v>
      </c>
      <c r="C1549" s="135">
        <v>1</v>
      </c>
      <c r="D1549" s="135" t="s">
        <v>20</v>
      </c>
      <c r="E1549" s="188" t="s">
        <v>20</v>
      </c>
      <c r="F1549" s="135" t="s">
        <v>20</v>
      </c>
      <c r="G1549" s="135" t="s">
        <v>20</v>
      </c>
      <c r="H1549" s="135" t="s">
        <v>20</v>
      </c>
      <c r="I1549" s="135" t="s">
        <v>20</v>
      </c>
      <c r="J1549" s="136">
        <v>1.4</v>
      </c>
      <c r="K1549" s="136">
        <v>0.9</v>
      </c>
      <c r="L1549" s="136">
        <v>1.9</v>
      </c>
      <c r="M1549" s="137" t="str">
        <f t="shared" si="24"/>
        <v>P</v>
      </c>
      <c r="N1549" s="174" t="s">
        <v>10681</v>
      </c>
      <c r="O1549" s="149" t="s">
        <v>1562</v>
      </c>
      <c r="P1549" s="149" t="s">
        <v>9558</v>
      </c>
      <c r="Q1549" s="150" t="s">
        <v>10106</v>
      </c>
      <c r="R1549" s="189">
        <v>7.462686567164179E-3</v>
      </c>
    </row>
    <row r="1550" spans="1:18" x14ac:dyDescent="0.25">
      <c r="A1550" s="132">
        <v>1026126</v>
      </c>
      <c r="B1550" s="145" t="s">
        <v>2523</v>
      </c>
      <c r="C1550" s="132">
        <v>1</v>
      </c>
      <c r="D1550" s="132" t="s">
        <v>20</v>
      </c>
      <c r="E1550" s="186" t="s">
        <v>20</v>
      </c>
      <c r="F1550" s="132" t="s">
        <v>20</v>
      </c>
      <c r="G1550" s="132" t="s">
        <v>20</v>
      </c>
      <c r="H1550" s="132" t="s">
        <v>20</v>
      </c>
      <c r="I1550" s="132" t="s">
        <v>20</v>
      </c>
      <c r="J1550" s="133">
        <v>1.4</v>
      </c>
      <c r="K1550" s="133">
        <v>0.9</v>
      </c>
      <c r="L1550" s="133">
        <v>1.9</v>
      </c>
      <c r="M1550" s="134" t="str">
        <f t="shared" si="24"/>
        <v>P</v>
      </c>
      <c r="N1550" s="173" t="s">
        <v>10681</v>
      </c>
      <c r="O1550" s="146" t="s">
        <v>1562</v>
      </c>
      <c r="P1550" s="146" t="s">
        <v>9558</v>
      </c>
      <c r="Q1550" s="147" t="s">
        <v>10519</v>
      </c>
      <c r="R1550" s="187">
        <v>7.462686567164179E-3</v>
      </c>
    </row>
    <row r="1551" spans="1:18" x14ac:dyDescent="0.25">
      <c r="A1551" s="135">
        <v>1026132</v>
      </c>
      <c r="B1551" s="148" t="s">
        <v>2524</v>
      </c>
      <c r="C1551" s="135">
        <v>1</v>
      </c>
      <c r="D1551" s="135" t="s">
        <v>20</v>
      </c>
      <c r="E1551" s="188" t="s">
        <v>20</v>
      </c>
      <c r="F1551" s="135" t="s">
        <v>20</v>
      </c>
      <c r="G1551" s="135" t="s">
        <v>20</v>
      </c>
      <c r="H1551" s="135" t="s">
        <v>20</v>
      </c>
      <c r="I1551" s="135" t="s">
        <v>20</v>
      </c>
      <c r="J1551" s="136">
        <v>1.4</v>
      </c>
      <c r="K1551" s="136">
        <v>0.9</v>
      </c>
      <c r="L1551" s="136">
        <v>1.9</v>
      </c>
      <c r="M1551" s="137" t="str">
        <f t="shared" si="24"/>
        <v>P</v>
      </c>
      <c r="N1551" s="174" t="s">
        <v>10681</v>
      </c>
      <c r="O1551" s="149" t="s">
        <v>1562</v>
      </c>
      <c r="P1551" s="149" t="s">
        <v>9558</v>
      </c>
      <c r="Q1551" s="150" t="s">
        <v>10519</v>
      </c>
      <c r="R1551" s="189">
        <v>7.462686567164179E-3</v>
      </c>
    </row>
    <row r="1552" spans="1:18" x14ac:dyDescent="0.25">
      <c r="A1552" s="132">
        <v>1026141</v>
      </c>
      <c r="B1552" s="145" t="s">
        <v>2525</v>
      </c>
      <c r="C1552" s="132">
        <v>1</v>
      </c>
      <c r="D1552" s="132" t="s">
        <v>20</v>
      </c>
      <c r="E1552" s="186" t="s">
        <v>20</v>
      </c>
      <c r="F1552" s="132" t="s">
        <v>20</v>
      </c>
      <c r="G1552" s="132" t="s">
        <v>20</v>
      </c>
      <c r="H1552" s="132" t="s">
        <v>20</v>
      </c>
      <c r="I1552" s="132" t="s">
        <v>20</v>
      </c>
      <c r="J1552" s="133">
        <v>1.4</v>
      </c>
      <c r="K1552" s="133">
        <v>0.9</v>
      </c>
      <c r="L1552" s="133">
        <v>1.9</v>
      </c>
      <c r="M1552" s="134" t="str">
        <f t="shared" si="24"/>
        <v>P</v>
      </c>
      <c r="N1552" s="173" t="s">
        <v>10681</v>
      </c>
      <c r="O1552" s="146" t="s">
        <v>1562</v>
      </c>
      <c r="P1552" s="146" t="s">
        <v>9558</v>
      </c>
      <c r="Q1552" s="147" t="s">
        <v>10519</v>
      </c>
      <c r="R1552" s="187">
        <v>7.462686567164179E-3</v>
      </c>
    </row>
    <row r="1553" spans="1:18" x14ac:dyDescent="0.25">
      <c r="A1553" s="135">
        <v>1026143</v>
      </c>
      <c r="B1553" s="148" t="s">
        <v>2526</v>
      </c>
      <c r="C1553" s="135">
        <v>1</v>
      </c>
      <c r="D1553" s="135" t="s">
        <v>20</v>
      </c>
      <c r="E1553" s="188" t="s">
        <v>20</v>
      </c>
      <c r="F1553" s="135" t="s">
        <v>20</v>
      </c>
      <c r="G1553" s="135" t="s">
        <v>20</v>
      </c>
      <c r="H1553" s="135" t="s">
        <v>20</v>
      </c>
      <c r="I1553" s="135" t="s">
        <v>20</v>
      </c>
      <c r="J1553" s="136">
        <v>1.4</v>
      </c>
      <c r="K1553" s="136">
        <v>0.9</v>
      </c>
      <c r="L1553" s="136">
        <v>1.9</v>
      </c>
      <c r="M1553" s="137" t="str">
        <f t="shared" si="24"/>
        <v>P</v>
      </c>
      <c r="N1553" s="174" t="s">
        <v>10681</v>
      </c>
      <c r="O1553" s="149" t="s">
        <v>1562</v>
      </c>
      <c r="P1553" s="149" t="s">
        <v>9558</v>
      </c>
      <c r="Q1553" s="150" t="s">
        <v>10519</v>
      </c>
      <c r="R1553" s="189">
        <v>7.462686567164179E-3</v>
      </c>
    </row>
    <row r="1554" spans="1:18" x14ac:dyDescent="0.25">
      <c r="A1554" s="132">
        <v>1026145</v>
      </c>
      <c r="B1554" s="145" t="s">
        <v>2527</v>
      </c>
      <c r="C1554" s="132">
        <v>1</v>
      </c>
      <c r="D1554" s="132" t="s">
        <v>20</v>
      </c>
      <c r="E1554" s="186" t="s">
        <v>20</v>
      </c>
      <c r="F1554" s="132" t="s">
        <v>20</v>
      </c>
      <c r="G1554" s="132" t="s">
        <v>20</v>
      </c>
      <c r="H1554" s="132" t="s">
        <v>20</v>
      </c>
      <c r="I1554" s="132" t="s">
        <v>20</v>
      </c>
      <c r="J1554" s="133">
        <v>1.4</v>
      </c>
      <c r="K1554" s="133">
        <v>0.9</v>
      </c>
      <c r="L1554" s="133">
        <v>1.9</v>
      </c>
      <c r="M1554" s="134" t="str">
        <f t="shared" si="24"/>
        <v>P</v>
      </c>
      <c r="N1554" s="173" t="s">
        <v>10681</v>
      </c>
      <c r="O1554" s="146" t="s">
        <v>1562</v>
      </c>
      <c r="P1554" s="146" t="s">
        <v>9558</v>
      </c>
      <c r="Q1554" s="147" t="s">
        <v>10519</v>
      </c>
      <c r="R1554" s="187">
        <v>7.462686567164179E-3</v>
      </c>
    </row>
    <row r="1555" spans="1:18" x14ac:dyDescent="0.25">
      <c r="A1555" s="135">
        <v>1026155</v>
      </c>
      <c r="B1555" s="148" t="s">
        <v>2528</v>
      </c>
      <c r="C1555" s="135">
        <v>1</v>
      </c>
      <c r="D1555" s="135" t="s">
        <v>20</v>
      </c>
      <c r="E1555" s="188" t="s">
        <v>20</v>
      </c>
      <c r="F1555" s="135" t="s">
        <v>20</v>
      </c>
      <c r="G1555" s="135" t="s">
        <v>20</v>
      </c>
      <c r="H1555" s="135" t="s">
        <v>20</v>
      </c>
      <c r="I1555" s="135" t="s">
        <v>20</v>
      </c>
      <c r="J1555" s="136">
        <v>1.4</v>
      </c>
      <c r="K1555" s="136">
        <v>0.9</v>
      </c>
      <c r="L1555" s="136">
        <v>1.9</v>
      </c>
      <c r="M1555" s="137" t="str">
        <f t="shared" si="24"/>
        <v>P</v>
      </c>
      <c r="N1555" s="174" t="s">
        <v>10681</v>
      </c>
      <c r="O1555" s="149" t="s">
        <v>1562</v>
      </c>
      <c r="P1555" s="149" t="s">
        <v>9558</v>
      </c>
      <c r="Q1555" s="150" t="s">
        <v>10519</v>
      </c>
      <c r="R1555" s="189">
        <v>7.462686567164179E-3</v>
      </c>
    </row>
    <row r="1556" spans="1:18" x14ac:dyDescent="0.25">
      <c r="A1556" s="132">
        <v>1026158</v>
      </c>
      <c r="B1556" s="145" t="s">
        <v>2529</v>
      </c>
      <c r="C1556" s="132">
        <v>1</v>
      </c>
      <c r="D1556" s="132" t="s">
        <v>20</v>
      </c>
      <c r="E1556" s="186" t="s">
        <v>20</v>
      </c>
      <c r="F1556" s="132" t="s">
        <v>20</v>
      </c>
      <c r="G1556" s="132" t="s">
        <v>20</v>
      </c>
      <c r="H1556" s="132" t="s">
        <v>20</v>
      </c>
      <c r="I1556" s="132" t="s">
        <v>20</v>
      </c>
      <c r="J1556" s="133">
        <v>1.4</v>
      </c>
      <c r="K1556" s="133">
        <v>0.9</v>
      </c>
      <c r="L1556" s="133">
        <v>1.9</v>
      </c>
      <c r="M1556" s="134" t="str">
        <f t="shared" si="24"/>
        <v>P</v>
      </c>
      <c r="N1556" s="173" t="s">
        <v>10681</v>
      </c>
      <c r="O1556" s="146" t="s">
        <v>1562</v>
      </c>
      <c r="P1556" s="146" t="s">
        <v>9558</v>
      </c>
      <c r="Q1556" s="147" t="s">
        <v>10106</v>
      </c>
      <c r="R1556" s="187">
        <v>7.462686567164179E-3</v>
      </c>
    </row>
    <row r="1557" spans="1:18" x14ac:dyDescent="0.25">
      <c r="A1557" s="135">
        <v>1026162</v>
      </c>
      <c r="B1557" s="148" t="s">
        <v>2530</v>
      </c>
      <c r="C1557" s="135">
        <v>1</v>
      </c>
      <c r="D1557" s="135" t="s">
        <v>20</v>
      </c>
      <c r="E1557" s="188" t="s">
        <v>20</v>
      </c>
      <c r="F1557" s="135" t="s">
        <v>20</v>
      </c>
      <c r="G1557" s="135" t="s">
        <v>20</v>
      </c>
      <c r="H1557" s="135" t="s">
        <v>20</v>
      </c>
      <c r="I1557" s="135" t="s">
        <v>20</v>
      </c>
      <c r="J1557" s="136">
        <v>1.4</v>
      </c>
      <c r="K1557" s="136">
        <v>0.9</v>
      </c>
      <c r="L1557" s="136">
        <v>1.9</v>
      </c>
      <c r="M1557" s="137" t="str">
        <f t="shared" si="24"/>
        <v>P</v>
      </c>
      <c r="N1557" s="174" t="s">
        <v>10681</v>
      </c>
      <c r="O1557" s="149" t="s">
        <v>1562</v>
      </c>
      <c r="P1557" s="149" t="s">
        <v>9558</v>
      </c>
      <c r="Q1557" s="150" t="s">
        <v>10519</v>
      </c>
      <c r="R1557" s="189">
        <v>7.462686567164179E-3</v>
      </c>
    </row>
    <row r="1558" spans="1:18" x14ac:dyDescent="0.25">
      <c r="A1558" s="132">
        <v>1026163</v>
      </c>
      <c r="B1558" s="145" t="s">
        <v>2531</v>
      </c>
      <c r="C1558" s="132">
        <v>1</v>
      </c>
      <c r="D1558" s="132" t="s">
        <v>20</v>
      </c>
      <c r="E1558" s="186" t="s">
        <v>20</v>
      </c>
      <c r="F1558" s="132" t="s">
        <v>20</v>
      </c>
      <c r="G1558" s="132" t="s">
        <v>20</v>
      </c>
      <c r="H1558" s="132" t="s">
        <v>20</v>
      </c>
      <c r="I1558" s="132" t="s">
        <v>20</v>
      </c>
      <c r="J1558" s="133">
        <v>1.4</v>
      </c>
      <c r="K1558" s="133">
        <v>0.9</v>
      </c>
      <c r="L1558" s="133">
        <v>1.9</v>
      </c>
      <c r="M1558" s="134" t="str">
        <f t="shared" si="24"/>
        <v>P</v>
      </c>
      <c r="N1558" s="173" t="s">
        <v>10681</v>
      </c>
      <c r="O1558" s="146" t="s">
        <v>1562</v>
      </c>
      <c r="P1558" s="146" t="s">
        <v>9558</v>
      </c>
      <c r="Q1558" s="147" t="s">
        <v>10519</v>
      </c>
      <c r="R1558" s="187">
        <v>7.462686567164179E-3</v>
      </c>
    </row>
    <row r="1559" spans="1:18" x14ac:dyDescent="0.25">
      <c r="A1559" s="135">
        <v>1026190</v>
      </c>
      <c r="B1559" s="148" t="s">
        <v>2532</v>
      </c>
      <c r="C1559" s="135">
        <v>1</v>
      </c>
      <c r="D1559" s="135" t="s">
        <v>20</v>
      </c>
      <c r="E1559" s="188" t="s">
        <v>20</v>
      </c>
      <c r="F1559" s="135" t="s">
        <v>20</v>
      </c>
      <c r="G1559" s="135" t="s">
        <v>20</v>
      </c>
      <c r="H1559" s="135" t="s">
        <v>20</v>
      </c>
      <c r="I1559" s="135" t="s">
        <v>20</v>
      </c>
      <c r="J1559" s="136">
        <v>1.4</v>
      </c>
      <c r="K1559" s="136">
        <v>0.9</v>
      </c>
      <c r="L1559" s="136">
        <v>1.9</v>
      </c>
      <c r="M1559" s="137" t="str">
        <f t="shared" si="24"/>
        <v>P</v>
      </c>
      <c r="N1559" s="174" t="s">
        <v>10681</v>
      </c>
      <c r="O1559" s="149" t="s">
        <v>1562</v>
      </c>
      <c r="P1559" s="149" t="s">
        <v>9558</v>
      </c>
      <c r="Q1559" s="150" t="s">
        <v>10519</v>
      </c>
      <c r="R1559" s="189">
        <v>7.462686567164179E-3</v>
      </c>
    </row>
    <row r="1560" spans="1:18" x14ac:dyDescent="0.25">
      <c r="A1560" s="132">
        <v>1026194</v>
      </c>
      <c r="B1560" s="145" t="s">
        <v>2533</v>
      </c>
      <c r="C1560" s="132">
        <v>1</v>
      </c>
      <c r="D1560" s="132" t="s">
        <v>20</v>
      </c>
      <c r="E1560" s="186" t="s">
        <v>20</v>
      </c>
      <c r="F1560" s="132" t="s">
        <v>20</v>
      </c>
      <c r="G1560" s="132" t="s">
        <v>20</v>
      </c>
      <c r="H1560" s="132" t="s">
        <v>20</v>
      </c>
      <c r="I1560" s="132" t="s">
        <v>20</v>
      </c>
      <c r="J1560" s="133">
        <v>1.4</v>
      </c>
      <c r="K1560" s="133">
        <v>0.9</v>
      </c>
      <c r="L1560" s="133">
        <v>1.9</v>
      </c>
      <c r="M1560" s="134" t="str">
        <f t="shared" si="24"/>
        <v>P</v>
      </c>
      <c r="N1560" s="173" t="s">
        <v>10681</v>
      </c>
      <c r="O1560" s="146" t="s">
        <v>1562</v>
      </c>
      <c r="P1560" s="146" t="s">
        <v>9558</v>
      </c>
      <c r="Q1560" s="147" t="s">
        <v>10519</v>
      </c>
      <c r="R1560" s="187">
        <v>7.462686567164179E-3</v>
      </c>
    </row>
    <row r="1561" spans="1:18" x14ac:dyDescent="0.25">
      <c r="A1561" s="135">
        <v>1026206</v>
      </c>
      <c r="B1561" s="148" t="s">
        <v>2534</v>
      </c>
      <c r="C1561" s="135">
        <v>1</v>
      </c>
      <c r="D1561" s="135" t="s">
        <v>20</v>
      </c>
      <c r="E1561" s="188" t="s">
        <v>20</v>
      </c>
      <c r="F1561" s="135" t="s">
        <v>20</v>
      </c>
      <c r="G1561" s="135" t="s">
        <v>20</v>
      </c>
      <c r="H1561" s="135" t="s">
        <v>20</v>
      </c>
      <c r="I1561" s="135" t="s">
        <v>20</v>
      </c>
      <c r="J1561" s="136">
        <v>1.4</v>
      </c>
      <c r="K1561" s="136">
        <v>0.9</v>
      </c>
      <c r="L1561" s="136">
        <v>1.9</v>
      </c>
      <c r="M1561" s="137" t="str">
        <f t="shared" si="24"/>
        <v>P</v>
      </c>
      <c r="N1561" s="174" t="s">
        <v>10681</v>
      </c>
      <c r="O1561" s="149" t="s">
        <v>1562</v>
      </c>
      <c r="P1561" s="149" t="s">
        <v>9558</v>
      </c>
      <c r="Q1561" s="150" t="s">
        <v>10519</v>
      </c>
      <c r="R1561" s="189">
        <v>7.462686567164179E-3</v>
      </c>
    </row>
    <row r="1562" spans="1:18" x14ac:dyDescent="0.25">
      <c r="A1562" s="132">
        <v>1026208</v>
      </c>
      <c r="B1562" s="145" t="s">
        <v>1115</v>
      </c>
      <c r="C1562" s="132">
        <v>6</v>
      </c>
      <c r="D1562" s="132">
        <v>45</v>
      </c>
      <c r="E1562" s="186" t="s">
        <v>20</v>
      </c>
      <c r="F1562" s="132">
        <v>60</v>
      </c>
      <c r="G1562" s="132" t="s">
        <v>21</v>
      </c>
      <c r="H1562" s="132" t="s">
        <v>21</v>
      </c>
      <c r="I1562" s="132" t="s">
        <v>21</v>
      </c>
      <c r="J1562" s="133">
        <v>3.12</v>
      </c>
      <c r="K1562" s="133">
        <v>2.2599999999999998</v>
      </c>
      <c r="L1562" s="133">
        <v>3.4</v>
      </c>
      <c r="M1562" s="134" t="str">
        <f t="shared" si="24"/>
        <v>P</v>
      </c>
      <c r="N1562" s="173" t="s">
        <v>10681</v>
      </c>
      <c r="O1562" s="146" t="s">
        <v>1693</v>
      </c>
      <c r="P1562" s="146" t="s">
        <v>9462</v>
      </c>
      <c r="Q1562" s="147" t="s">
        <v>10519</v>
      </c>
      <c r="R1562" s="187">
        <v>18.059999999999999</v>
      </c>
    </row>
    <row r="1563" spans="1:18" x14ac:dyDescent="0.25">
      <c r="A1563" s="135">
        <v>1026217</v>
      </c>
      <c r="B1563" s="148" t="s">
        <v>2535</v>
      </c>
      <c r="C1563" s="135">
        <v>6</v>
      </c>
      <c r="D1563" s="135">
        <v>45</v>
      </c>
      <c r="E1563" s="188" t="s">
        <v>20</v>
      </c>
      <c r="F1563" s="135">
        <v>60</v>
      </c>
      <c r="G1563" s="135" t="s">
        <v>20</v>
      </c>
      <c r="H1563" s="135" t="s">
        <v>20</v>
      </c>
      <c r="I1563" s="135" t="s">
        <v>20</v>
      </c>
      <c r="J1563" s="136">
        <v>2.92</v>
      </c>
      <c r="K1563" s="136">
        <v>2.11</v>
      </c>
      <c r="L1563" s="136">
        <v>2.75</v>
      </c>
      <c r="M1563" s="137" t="str">
        <f t="shared" si="24"/>
        <v>P</v>
      </c>
      <c r="N1563" s="174" t="s">
        <v>10681</v>
      </c>
      <c r="O1563" s="149" t="s">
        <v>1693</v>
      </c>
      <c r="P1563" s="149" t="s">
        <v>9462</v>
      </c>
      <c r="Q1563" s="150" t="s">
        <v>10519</v>
      </c>
      <c r="R1563" s="189">
        <v>16.440000000000001</v>
      </c>
    </row>
    <row r="1564" spans="1:18" x14ac:dyDescent="0.25">
      <c r="A1564" s="132">
        <v>1026218</v>
      </c>
      <c r="B1564" s="145" t="s">
        <v>1613</v>
      </c>
      <c r="C1564" s="132">
        <v>6</v>
      </c>
      <c r="D1564" s="132">
        <v>45</v>
      </c>
      <c r="E1564" s="186" t="s">
        <v>20</v>
      </c>
      <c r="F1564" s="132">
        <v>60</v>
      </c>
      <c r="G1564" s="132" t="s">
        <v>21</v>
      </c>
      <c r="H1564" s="132" t="s">
        <v>21</v>
      </c>
      <c r="I1564" s="132" t="s">
        <v>21</v>
      </c>
      <c r="J1564" s="133">
        <v>3.16</v>
      </c>
      <c r="K1564" s="133">
        <v>2.2599999999999998</v>
      </c>
      <c r="L1564" s="133">
        <v>3.3</v>
      </c>
      <c r="M1564" s="134" t="str">
        <f t="shared" si="24"/>
        <v>P</v>
      </c>
      <c r="N1564" s="173" t="s">
        <v>10681</v>
      </c>
      <c r="O1564" s="146" t="s">
        <v>1693</v>
      </c>
      <c r="P1564" s="146" t="s">
        <v>9462</v>
      </c>
      <c r="Q1564" s="147" t="s">
        <v>10519</v>
      </c>
      <c r="R1564" s="187">
        <v>18.240000000000002</v>
      </c>
    </row>
    <row r="1565" spans="1:18" x14ac:dyDescent="0.25">
      <c r="A1565" s="135">
        <v>1026219</v>
      </c>
      <c r="B1565" s="148" t="s">
        <v>2536</v>
      </c>
      <c r="C1565" s="135">
        <v>6</v>
      </c>
      <c r="D1565" s="135">
        <v>45</v>
      </c>
      <c r="E1565" s="188" t="s">
        <v>20</v>
      </c>
      <c r="F1565" s="135">
        <v>60</v>
      </c>
      <c r="G1565" s="135" t="s">
        <v>20</v>
      </c>
      <c r="H1565" s="135" t="s">
        <v>20</v>
      </c>
      <c r="I1565" s="135" t="s">
        <v>20</v>
      </c>
      <c r="J1565" s="136">
        <v>2.92</v>
      </c>
      <c r="K1565" s="136">
        <v>2.11</v>
      </c>
      <c r="L1565" s="136">
        <v>2.75</v>
      </c>
      <c r="M1565" s="137" t="str">
        <f t="shared" si="24"/>
        <v>P</v>
      </c>
      <c r="N1565" s="174" t="s">
        <v>10681</v>
      </c>
      <c r="O1565" s="149" t="s">
        <v>1693</v>
      </c>
      <c r="P1565" s="149" t="s">
        <v>9462</v>
      </c>
      <c r="Q1565" s="150" t="s">
        <v>10519</v>
      </c>
      <c r="R1565" s="189">
        <v>14.940000000000001</v>
      </c>
    </row>
    <row r="1566" spans="1:18" x14ac:dyDescent="0.25">
      <c r="A1566" s="132">
        <v>1026220</v>
      </c>
      <c r="B1566" s="145" t="s">
        <v>1618</v>
      </c>
      <c r="C1566" s="132">
        <v>6</v>
      </c>
      <c r="D1566" s="132">
        <v>45</v>
      </c>
      <c r="E1566" s="186" t="s">
        <v>21</v>
      </c>
      <c r="F1566" s="132">
        <v>60</v>
      </c>
      <c r="G1566" s="132" t="s">
        <v>21</v>
      </c>
      <c r="H1566" s="132" t="s">
        <v>21</v>
      </c>
      <c r="I1566" s="132" t="s">
        <v>21</v>
      </c>
      <c r="J1566" s="133">
        <v>3.16</v>
      </c>
      <c r="K1566" s="133">
        <v>2.2599999999999998</v>
      </c>
      <c r="L1566" s="133">
        <v>3.28</v>
      </c>
      <c r="M1566" s="134" t="str">
        <f t="shared" si="24"/>
        <v>P</v>
      </c>
      <c r="N1566" s="173" t="s">
        <v>10681</v>
      </c>
      <c r="O1566" s="146" t="s">
        <v>1693</v>
      </c>
      <c r="P1566" s="146" t="s">
        <v>9462</v>
      </c>
      <c r="Q1566" s="147" t="s">
        <v>10519</v>
      </c>
      <c r="R1566" s="187">
        <v>18.18</v>
      </c>
    </row>
    <row r="1567" spans="1:18" x14ac:dyDescent="0.25">
      <c r="A1567" s="135">
        <v>1026238</v>
      </c>
      <c r="B1567" s="148" t="s">
        <v>2537</v>
      </c>
      <c r="C1567" s="135">
        <v>6</v>
      </c>
      <c r="D1567" s="135">
        <v>45</v>
      </c>
      <c r="E1567" s="188" t="s">
        <v>20</v>
      </c>
      <c r="F1567" s="135">
        <v>60</v>
      </c>
      <c r="G1567" s="135" t="s">
        <v>20</v>
      </c>
      <c r="H1567" s="135" t="s">
        <v>20</v>
      </c>
      <c r="I1567" s="135" t="s">
        <v>20</v>
      </c>
      <c r="J1567" s="136">
        <v>2.92</v>
      </c>
      <c r="K1567" s="136">
        <v>2.11</v>
      </c>
      <c r="L1567" s="136">
        <v>2.75</v>
      </c>
      <c r="M1567" s="137" t="str">
        <f t="shared" si="24"/>
        <v>P</v>
      </c>
      <c r="N1567" s="174" t="s">
        <v>10681</v>
      </c>
      <c r="O1567" s="149" t="s">
        <v>1693</v>
      </c>
      <c r="P1567" s="149" t="s">
        <v>9462</v>
      </c>
      <c r="Q1567" s="150" t="s">
        <v>10519</v>
      </c>
      <c r="R1567" s="189">
        <v>14.940000000000001</v>
      </c>
    </row>
    <row r="1568" spans="1:18" x14ac:dyDescent="0.25">
      <c r="A1568" s="132">
        <v>1026239</v>
      </c>
      <c r="B1568" s="145" t="s">
        <v>2538</v>
      </c>
      <c r="C1568" s="132">
        <v>6</v>
      </c>
      <c r="D1568" s="132">
        <v>45</v>
      </c>
      <c r="E1568" s="186" t="s">
        <v>20</v>
      </c>
      <c r="F1568" s="132">
        <v>60</v>
      </c>
      <c r="G1568" s="132" t="s">
        <v>21</v>
      </c>
      <c r="H1568" s="132" t="s">
        <v>21</v>
      </c>
      <c r="I1568" s="132" t="s">
        <v>21</v>
      </c>
      <c r="J1568" s="133">
        <v>3.14</v>
      </c>
      <c r="K1568" s="133">
        <v>2.2799999999999998</v>
      </c>
      <c r="L1568" s="133">
        <v>3.38</v>
      </c>
      <c r="M1568" s="134" t="str">
        <f t="shared" si="24"/>
        <v>P</v>
      </c>
      <c r="N1568" s="173" t="s">
        <v>10681</v>
      </c>
      <c r="O1568" s="146" t="s">
        <v>1693</v>
      </c>
      <c r="P1568" s="146" t="s">
        <v>9462</v>
      </c>
      <c r="Q1568" s="147" t="s">
        <v>10519</v>
      </c>
      <c r="R1568" s="187">
        <v>18.240000000000002</v>
      </c>
    </row>
    <row r="1569" spans="1:18" x14ac:dyDescent="0.25">
      <c r="A1569" s="135">
        <v>1026248</v>
      </c>
      <c r="B1569" s="148" t="s">
        <v>2539</v>
      </c>
      <c r="C1569" s="135">
        <v>6</v>
      </c>
      <c r="D1569" s="135">
        <v>96</v>
      </c>
      <c r="E1569" s="188" t="s">
        <v>21</v>
      </c>
      <c r="F1569" s="135">
        <v>108</v>
      </c>
      <c r="G1569" s="135" t="s">
        <v>20</v>
      </c>
      <c r="H1569" s="135">
        <v>5</v>
      </c>
      <c r="I1569" s="135">
        <v>1</v>
      </c>
      <c r="J1569" s="136">
        <v>3.36</v>
      </c>
      <c r="K1569" s="136">
        <v>2.46</v>
      </c>
      <c r="L1569" s="136">
        <v>1.58</v>
      </c>
      <c r="M1569" s="137" t="str">
        <f t="shared" si="24"/>
        <v>P</v>
      </c>
      <c r="N1569" s="174" t="s">
        <v>10681</v>
      </c>
      <c r="O1569" s="149" t="s">
        <v>1690</v>
      </c>
      <c r="P1569" s="149" t="s">
        <v>9465</v>
      </c>
      <c r="Q1569" s="150" t="s">
        <v>10519</v>
      </c>
      <c r="R1569" s="189">
        <v>13.799999999999999</v>
      </c>
    </row>
    <row r="1570" spans="1:18" x14ac:dyDescent="0.25">
      <c r="A1570" s="132">
        <v>1026259</v>
      </c>
      <c r="B1570" s="145" t="s">
        <v>2540</v>
      </c>
      <c r="C1570" s="132">
        <v>6</v>
      </c>
      <c r="D1570" s="132">
        <v>96</v>
      </c>
      <c r="E1570" s="186" t="s">
        <v>21</v>
      </c>
      <c r="F1570" s="132">
        <v>108</v>
      </c>
      <c r="G1570" s="132" t="s">
        <v>20</v>
      </c>
      <c r="H1570" s="132">
        <v>5</v>
      </c>
      <c r="I1570" s="132">
        <v>1</v>
      </c>
      <c r="J1570" s="133">
        <v>3.3</v>
      </c>
      <c r="K1570" s="133">
        <v>1.55</v>
      </c>
      <c r="L1570" s="133">
        <v>2.4500000000000002</v>
      </c>
      <c r="M1570" s="134" t="str">
        <f t="shared" si="24"/>
        <v>P</v>
      </c>
      <c r="N1570" s="173" t="s">
        <v>10681</v>
      </c>
      <c r="O1570" s="146" t="s">
        <v>1690</v>
      </c>
      <c r="P1570" s="146" t="s">
        <v>9465</v>
      </c>
      <c r="Q1570" s="147" t="s">
        <v>10519</v>
      </c>
      <c r="R1570" s="187">
        <v>14.52</v>
      </c>
    </row>
    <row r="1571" spans="1:18" x14ac:dyDescent="0.25">
      <c r="A1571" s="135">
        <v>1026260</v>
      </c>
      <c r="B1571" s="148" t="s">
        <v>2541</v>
      </c>
      <c r="C1571" s="135">
        <v>6</v>
      </c>
      <c r="D1571" s="135">
        <v>96</v>
      </c>
      <c r="E1571" s="188" t="s">
        <v>21</v>
      </c>
      <c r="F1571" s="135">
        <v>108</v>
      </c>
      <c r="G1571" s="135" t="s">
        <v>20</v>
      </c>
      <c r="H1571" s="135">
        <v>5</v>
      </c>
      <c r="I1571" s="135">
        <v>1</v>
      </c>
      <c r="J1571" s="136">
        <v>3.17</v>
      </c>
      <c r="K1571" s="136">
        <v>2.27</v>
      </c>
      <c r="L1571" s="136">
        <v>1.04</v>
      </c>
      <c r="M1571" s="137" t="str">
        <f t="shared" si="24"/>
        <v>P</v>
      </c>
      <c r="N1571" s="174" t="s">
        <v>10681</v>
      </c>
      <c r="O1571" s="149" t="s">
        <v>1690</v>
      </c>
      <c r="P1571" s="149" t="s">
        <v>9465</v>
      </c>
      <c r="Q1571" s="150" t="s">
        <v>10519</v>
      </c>
      <c r="R1571" s="189">
        <v>13.919999999999998</v>
      </c>
    </row>
    <row r="1572" spans="1:18" x14ac:dyDescent="0.25">
      <c r="A1572" s="132">
        <v>1026270</v>
      </c>
      <c r="B1572" s="145" t="s">
        <v>343</v>
      </c>
      <c r="C1572" s="132">
        <v>6</v>
      </c>
      <c r="D1572" s="132">
        <v>96</v>
      </c>
      <c r="E1572" s="186" t="s">
        <v>21</v>
      </c>
      <c r="F1572" s="132">
        <v>108</v>
      </c>
      <c r="G1572" s="132" t="s">
        <v>20</v>
      </c>
      <c r="H1572" s="132">
        <v>5</v>
      </c>
      <c r="I1572" s="132">
        <v>1</v>
      </c>
      <c r="J1572" s="133">
        <v>3.34</v>
      </c>
      <c r="K1572" s="133">
        <v>2.44</v>
      </c>
      <c r="L1572" s="133">
        <v>1.68</v>
      </c>
      <c r="M1572" s="134" t="str">
        <f t="shared" si="24"/>
        <v>P</v>
      </c>
      <c r="N1572" s="173" t="s">
        <v>10681</v>
      </c>
      <c r="O1572" s="146" t="s">
        <v>1690</v>
      </c>
      <c r="P1572" s="146" t="s">
        <v>9465</v>
      </c>
      <c r="Q1572" s="147" t="s">
        <v>10519</v>
      </c>
      <c r="R1572" s="187">
        <v>14.52</v>
      </c>
    </row>
    <row r="1573" spans="1:18" x14ac:dyDescent="0.25">
      <c r="A1573" s="135">
        <v>1026281</v>
      </c>
      <c r="B1573" s="148" t="s">
        <v>2542</v>
      </c>
      <c r="C1573" s="135">
        <v>6</v>
      </c>
      <c r="D1573" s="135">
        <v>96</v>
      </c>
      <c r="E1573" s="188" t="s">
        <v>21</v>
      </c>
      <c r="F1573" s="135">
        <v>108</v>
      </c>
      <c r="G1573" s="135" t="s">
        <v>20</v>
      </c>
      <c r="H1573" s="135">
        <v>5</v>
      </c>
      <c r="I1573" s="135">
        <v>1</v>
      </c>
      <c r="J1573" s="136">
        <v>3.17</v>
      </c>
      <c r="K1573" s="136">
        <v>2.27</v>
      </c>
      <c r="L1573" s="136">
        <v>1.04</v>
      </c>
      <c r="M1573" s="137" t="str">
        <f t="shared" si="24"/>
        <v>P</v>
      </c>
      <c r="N1573" s="174" t="s">
        <v>10681</v>
      </c>
      <c r="O1573" s="149" t="s">
        <v>1690</v>
      </c>
      <c r="P1573" s="149" t="s">
        <v>9465</v>
      </c>
      <c r="Q1573" s="150" t="s">
        <v>10519</v>
      </c>
      <c r="R1573" s="189">
        <v>14.700000000000001</v>
      </c>
    </row>
    <row r="1574" spans="1:18" x14ac:dyDescent="0.25">
      <c r="A1574" s="132">
        <v>1026328</v>
      </c>
      <c r="B1574" s="145" t="s">
        <v>2543</v>
      </c>
      <c r="C1574" s="132">
        <v>6</v>
      </c>
      <c r="D1574" s="132">
        <v>96</v>
      </c>
      <c r="E1574" s="186" t="s">
        <v>21</v>
      </c>
      <c r="F1574" s="132">
        <v>108</v>
      </c>
      <c r="G1574" s="132" t="s">
        <v>20</v>
      </c>
      <c r="H1574" s="132">
        <v>5</v>
      </c>
      <c r="I1574" s="132">
        <v>1</v>
      </c>
      <c r="J1574" s="133">
        <v>3.17</v>
      </c>
      <c r="K1574" s="133">
        <v>2.27</v>
      </c>
      <c r="L1574" s="133">
        <v>1.04</v>
      </c>
      <c r="M1574" s="134" t="str">
        <f t="shared" si="24"/>
        <v>P</v>
      </c>
      <c r="N1574" s="173" t="s">
        <v>10681</v>
      </c>
      <c r="O1574" s="146" t="s">
        <v>1690</v>
      </c>
      <c r="P1574" s="146" t="s">
        <v>9465</v>
      </c>
      <c r="Q1574" s="147" t="s">
        <v>10519</v>
      </c>
      <c r="R1574" s="187">
        <v>14.52</v>
      </c>
    </row>
    <row r="1575" spans="1:18" x14ac:dyDescent="0.25">
      <c r="A1575" s="135">
        <v>1026340</v>
      </c>
      <c r="B1575" s="148" t="s">
        <v>1114</v>
      </c>
      <c r="C1575" s="135">
        <v>6</v>
      </c>
      <c r="D1575" s="135">
        <v>45</v>
      </c>
      <c r="E1575" s="188" t="s">
        <v>21</v>
      </c>
      <c r="F1575" s="135">
        <v>60</v>
      </c>
      <c r="G1575" s="135" t="s">
        <v>21</v>
      </c>
      <c r="H1575" s="135" t="s">
        <v>21</v>
      </c>
      <c r="I1575" s="135" t="s">
        <v>21</v>
      </c>
      <c r="J1575" s="136">
        <v>3.1</v>
      </c>
      <c r="K1575" s="136">
        <v>2.2599999999999998</v>
      </c>
      <c r="L1575" s="136">
        <v>3.4</v>
      </c>
      <c r="M1575" s="137" t="str">
        <f t="shared" si="24"/>
        <v>P</v>
      </c>
      <c r="N1575" s="174" t="s">
        <v>10681</v>
      </c>
      <c r="O1575" s="149" t="s">
        <v>1693</v>
      </c>
      <c r="P1575" s="149" t="s">
        <v>9462</v>
      </c>
      <c r="Q1575" s="150" t="s">
        <v>10519</v>
      </c>
      <c r="R1575" s="189">
        <v>18.059999999999999</v>
      </c>
    </row>
    <row r="1576" spans="1:18" x14ac:dyDescent="0.25">
      <c r="A1576" s="132">
        <v>1026344</v>
      </c>
      <c r="B1576" s="145" t="s">
        <v>2544</v>
      </c>
      <c r="C1576" s="132">
        <v>6</v>
      </c>
      <c r="D1576" s="132">
        <v>45</v>
      </c>
      <c r="E1576" s="186" t="s">
        <v>20</v>
      </c>
      <c r="F1576" s="132">
        <v>60</v>
      </c>
      <c r="G1576" s="132" t="s">
        <v>21</v>
      </c>
      <c r="H1576" s="132" t="s">
        <v>21</v>
      </c>
      <c r="I1576" s="132" t="s">
        <v>21</v>
      </c>
      <c r="J1576" s="133">
        <v>3.1</v>
      </c>
      <c r="K1576" s="133">
        <v>2.2799999999999998</v>
      </c>
      <c r="L1576" s="133">
        <v>3.34</v>
      </c>
      <c r="M1576" s="134" t="str">
        <f t="shared" si="24"/>
        <v>P</v>
      </c>
      <c r="N1576" s="173" t="s">
        <v>10681</v>
      </c>
      <c r="O1576" s="146" t="s">
        <v>1693</v>
      </c>
      <c r="P1576" s="146" t="s">
        <v>9462</v>
      </c>
      <c r="Q1576" s="147" t="s">
        <v>10519</v>
      </c>
      <c r="R1576" s="187">
        <v>14.76</v>
      </c>
    </row>
    <row r="1577" spans="1:18" x14ac:dyDescent="0.25">
      <c r="A1577" s="135">
        <v>1026345</v>
      </c>
      <c r="B1577" s="148" t="s">
        <v>2545</v>
      </c>
      <c r="C1577" s="135">
        <v>6</v>
      </c>
      <c r="D1577" s="135">
        <v>45</v>
      </c>
      <c r="E1577" s="188" t="s">
        <v>20</v>
      </c>
      <c r="F1577" s="135">
        <v>60</v>
      </c>
      <c r="G1577" s="135" t="s">
        <v>21</v>
      </c>
      <c r="H1577" s="135" t="s">
        <v>21</v>
      </c>
      <c r="I1577" s="135" t="s">
        <v>21</v>
      </c>
      <c r="J1577" s="136">
        <v>3.1</v>
      </c>
      <c r="K1577" s="136">
        <v>2.2599999999999998</v>
      </c>
      <c r="L1577" s="136">
        <v>3.36</v>
      </c>
      <c r="M1577" s="137" t="str">
        <f t="shared" si="24"/>
        <v>P</v>
      </c>
      <c r="N1577" s="174" t="s">
        <v>10681</v>
      </c>
      <c r="O1577" s="149" t="s">
        <v>1693</v>
      </c>
      <c r="P1577" s="149" t="s">
        <v>9462</v>
      </c>
      <c r="Q1577" s="150" t="s">
        <v>10519</v>
      </c>
      <c r="R1577" s="189">
        <v>14.879999999999999</v>
      </c>
    </row>
    <row r="1578" spans="1:18" x14ac:dyDescent="0.25">
      <c r="A1578" s="132">
        <v>1026346</v>
      </c>
      <c r="B1578" s="145" t="s">
        <v>2546</v>
      </c>
      <c r="C1578" s="132">
        <v>6</v>
      </c>
      <c r="D1578" s="132">
        <v>45</v>
      </c>
      <c r="E1578" s="186" t="s">
        <v>20</v>
      </c>
      <c r="F1578" s="132">
        <v>60</v>
      </c>
      <c r="G1578" s="132" t="s">
        <v>21</v>
      </c>
      <c r="H1578" s="132" t="s">
        <v>21</v>
      </c>
      <c r="I1578" s="132" t="s">
        <v>21</v>
      </c>
      <c r="J1578" s="133">
        <v>3.14</v>
      </c>
      <c r="K1578" s="133">
        <v>2.2799999999999998</v>
      </c>
      <c r="L1578" s="133">
        <v>3.38</v>
      </c>
      <c r="M1578" s="134" t="str">
        <f t="shared" si="24"/>
        <v>P</v>
      </c>
      <c r="N1578" s="171" t="s">
        <v>10681</v>
      </c>
      <c r="O1578" s="146" t="s">
        <v>1693</v>
      </c>
      <c r="P1578" s="146" t="s">
        <v>9462</v>
      </c>
      <c r="Q1578" s="147" t="s">
        <v>10519</v>
      </c>
      <c r="R1578" s="187">
        <v>18.299999999999997</v>
      </c>
    </row>
    <row r="1579" spans="1:18" x14ac:dyDescent="0.25">
      <c r="A1579" s="135">
        <v>1026347</v>
      </c>
      <c r="B1579" s="148" t="s">
        <v>2547</v>
      </c>
      <c r="C1579" s="135">
        <v>6</v>
      </c>
      <c r="D1579" s="135">
        <v>45</v>
      </c>
      <c r="E1579" s="188" t="s">
        <v>20</v>
      </c>
      <c r="F1579" s="135">
        <v>60</v>
      </c>
      <c r="G1579" s="135" t="s">
        <v>20</v>
      </c>
      <c r="H1579" s="135" t="s">
        <v>20</v>
      </c>
      <c r="I1579" s="135" t="s">
        <v>20</v>
      </c>
      <c r="J1579" s="136">
        <v>2.92</v>
      </c>
      <c r="K1579" s="136">
        <v>2.11</v>
      </c>
      <c r="L1579" s="136">
        <v>2.75</v>
      </c>
      <c r="M1579" s="137" t="str">
        <f t="shared" si="24"/>
        <v>P</v>
      </c>
      <c r="N1579" s="172" t="s">
        <v>10681</v>
      </c>
      <c r="O1579" s="149" t="s">
        <v>1693</v>
      </c>
      <c r="P1579" s="149" t="s">
        <v>9462</v>
      </c>
      <c r="Q1579" s="150" t="s">
        <v>10519</v>
      </c>
      <c r="R1579" s="189">
        <v>15.120000000000001</v>
      </c>
    </row>
    <row r="1580" spans="1:18" x14ac:dyDescent="0.25">
      <c r="A1580" s="132">
        <v>1026349</v>
      </c>
      <c r="B1580" s="145" t="s">
        <v>9840</v>
      </c>
      <c r="C1580" s="132">
        <v>1000</v>
      </c>
      <c r="D1580" s="132" t="s">
        <v>20</v>
      </c>
      <c r="E1580" s="186" t="s">
        <v>20</v>
      </c>
      <c r="F1580" s="132" t="s">
        <v>20</v>
      </c>
      <c r="G1580" s="132" t="s">
        <v>20</v>
      </c>
      <c r="H1580" s="132" t="s">
        <v>20</v>
      </c>
      <c r="I1580" s="132" t="s">
        <v>20</v>
      </c>
      <c r="J1580" s="133">
        <v>1.4</v>
      </c>
      <c r="K1580" s="133">
        <v>1.4</v>
      </c>
      <c r="L1580" s="133">
        <v>0.43</v>
      </c>
      <c r="M1580" s="134" t="str">
        <f t="shared" si="24"/>
        <v>P</v>
      </c>
      <c r="N1580" s="171" t="s">
        <v>10682</v>
      </c>
      <c r="O1580" s="146" t="s">
        <v>1506</v>
      </c>
      <c r="P1580" s="146" t="s">
        <v>9526</v>
      </c>
      <c r="Q1580" s="147" t="s">
        <v>10519</v>
      </c>
      <c r="R1580" s="187">
        <v>40</v>
      </c>
    </row>
    <row r="1581" spans="1:18" x14ac:dyDescent="0.25">
      <c r="A1581" s="135">
        <v>1026352</v>
      </c>
      <c r="B1581" s="148" t="s">
        <v>2548</v>
      </c>
      <c r="C1581" s="135">
        <v>3</v>
      </c>
      <c r="D1581" s="135" t="s">
        <v>20</v>
      </c>
      <c r="E1581" s="188" t="s">
        <v>21</v>
      </c>
      <c r="F1581" s="135" t="s">
        <v>20</v>
      </c>
      <c r="G1581" s="135">
        <v>20</v>
      </c>
      <c r="H1581" s="135">
        <v>25</v>
      </c>
      <c r="I1581" s="135" t="s">
        <v>20</v>
      </c>
      <c r="J1581" s="136">
        <v>2</v>
      </c>
      <c r="K1581" s="136">
        <v>1.5</v>
      </c>
      <c r="L1581" s="136">
        <v>1.1000000000000001</v>
      </c>
      <c r="M1581" s="137" t="str">
        <f t="shared" si="24"/>
        <v>P</v>
      </c>
      <c r="N1581" s="172" t="s">
        <v>10682</v>
      </c>
      <c r="O1581" s="149" t="s">
        <v>1578</v>
      </c>
      <c r="P1581" s="149" t="s">
        <v>9447</v>
      </c>
      <c r="Q1581" s="150" t="s">
        <v>10519</v>
      </c>
      <c r="R1581" s="189">
        <v>23.28</v>
      </c>
    </row>
    <row r="1582" spans="1:18" x14ac:dyDescent="0.25">
      <c r="A1582" s="132">
        <v>1026353</v>
      </c>
      <c r="B1582" s="145" t="s">
        <v>2549</v>
      </c>
      <c r="C1582" s="132">
        <v>200</v>
      </c>
      <c r="D1582" s="132" t="s">
        <v>20</v>
      </c>
      <c r="E1582" s="186" t="s">
        <v>21</v>
      </c>
      <c r="F1582" s="132" t="s">
        <v>20</v>
      </c>
      <c r="G1582" s="132">
        <v>8</v>
      </c>
      <c r="H1582" s="132">
        <v>8</v>
      </c>
      <c r="I1582" s="132">
        <v>3</v>
      </c>
      <c r="J1582" s="133">
        <v>2.2999999999999998</v>
      </c>
      <c r="K1582" s="133">
        <v>3.1</v>
      </c>
      <c r="L1582" s="133">
        <v>0.8</v>
      </c>
      <c r="M1582" s="134" t="str">
        <f t="shared" si="24"/>
        <v>P</v>
      </c>
      <c r="N1582" s="173" t="s">
        <v>10682</v>
      </c>
      <c r="O1582" s="146" t="s">
        <v>1506</v>
      </c>
      <c r="P1582" s="146" t="s">
        <v>9466</v>
      </c>
      <c r="Q1582" s="147" t="s">
        <v>10519</v>
      </c>
      <c r="R1582" s="187">
        <v>22</v>
      </c>
    </row>
    <row r="1583" spans="1:18" x14ac:dyDescent="0.25">
      <c r="A1583" s="135">
        <v>1026355</v>
      </c>
      <c r="B1583" s="148" t="s">
        <v>2550</v>
      </c>
      <c r="C1583" s="135">
        <v>6</v>
      </c>
      <c r="D1583" s="135">
        <v>60</v>
      </c>
      <c r="E1583" s="188">
        <v>6</v>
      </c>
      <c r="F1583" s="135" t="s">
        <v>20</v>
      </c>
      <c r="G1583" s="135" t="s">
        <v>20</v>
      </c>
      <c r="H1583" s="135" t="s">
        <v>20</v>
      </c>
      <c r="I1583" s="135" t="s">
        <v>20</v>
      </c>
      <c r="J1583" s="136">
        <v>5.55</v>
      </c>
      <c r="K1583" s="136">
        <v>1.9</v>
      </c>
      <c r="L1583" s="136">
        <v>1.1000000000000001</v>
      </c>
      <c r="M1583" s="137" t="str">
        <f t="shared" si="24"/>
        <v>P</v>
      </c>
      <c r="N1583" s="172" t="s">
        <v>10682</v>
      </c>
      <c r="O1583" s="149" t="s">
        <v>1497</v>
      </c>
      <c r="P1583" s="149" t="s">
        <v>9415</v>
      </c>
      <c r="Q1583" s="150" t="s">
        <v>10519</v>
      </c>
      <c r="R1583" s="189">
        <v>3.4799999999999995</v>
      </c>
    </row>
    <row r="1584" spans="1:18" x14ac:dyDescent="0.25">
      <c r="A1584" s="132">
        <v>1026357</v>
      </c>
      <c r="B1584" s="145" t="s">
        <v>2551</v>
      </c>
      <c r="C1584" s="132">
        <v>6</v>
      </c>
      <c r="D1584" s="132">
        <v>938</v>
      </c>
      <c r="E1584" s="186" t="s">
        <v>21</v>
      </c>
      <c r="F1584" s="132">
        <v>1340</v>
      </c>
      <c r="G1584" s="132" t="s">
        <v>20</v>
      </c>
      <c r="H1584" s="132">
        <v>60</v>
      </c>
      <c r="I1584" s="132">
        <v>1</v>
      </c>
      <c r="J1584" s="133">
        <v>0.97</v>
      </c>
      <c r="K1584" s="133">
        <v>0.85</v>
      </c>
      <c r="L1584" s="133">
        <v>1.45</v>
      </c>
      <c r="M1584" s="134" t="str">
        <f t="shared" si="24"/>
        <v>P</v>
      </c>
      <c r="N1584" s="171" t="s">
        <v>10681</v>
      </c>
      <c r="O1584" s="146" t="s">
        <v>1506</v>
      </c>
      <c r="P1584" s="146" t="s">
        <v>9403</v>
      </c>
      <c r="Q1584" s="147" t="s">
        <v>10106</v>
      </c>
      <c r="R1584" s="187">
        <v>8.76</v>
      </c>
    </row>
    <row r="1585" spans="1:18" x14ac:dyDescent="0.25">
      <c r="A1585" s="135">
        <v>1026380</v>
      </c>
      <c r="B1585" s="148" t="s">
        <v>9841</v>
      </c>
      <c r="C1585" s="135">
        <v>6</v>
      </c>
      <c r="D1585" s="135" t="s">
        <v>20</v>
      </c>
      <c r="E1585" s="188" t="s">
        <v>20</v>
      </c>
      <c r="F1585" s="135" t="s">
        <v>20</v>
      </c>
      <c r="G1585" s="135" t="s">
        <v>20</v>
      </c>
      <c r="H1585" s="135" t="s">
        <v>20</v>
      </c>
      <c r="I1585" s="135" t="s">
        <v>20</v>
      </c>
      <c r="J1585" s="136">
        <v>4.0999999999999996</v>
      </c>
      <c r="K1585" s="136">
        <v>1.7</v>
      </c>
      <c r="L1585" s="136">
        <v>1.8</v>
      </c>
      <c r="M1585" s="137" t="str">
        <f t="shared" si="24"/>
        <v>P</v>
      </c>
      <c r="N1585" s="172" t="s">
        <v>10682</v>
      </c>
      <c r="O1585" s="149" t="s">
        <v>1500</v>
      </c>
      <c r="P1585" s="149" t="s">
        <v>9523</v>
      </c>
      <c r="Q1585" s="150" t="s">
        <v>10519</v>
      </c>
      <c r="R1585" s="189">
        <v>9.48</v>
      </c>
    </row>
    <row r="1586" spans="1:18" x14ac:dyDescent="0.25">
      <c r="A1586" s="132">
        <v>1026384</v>
      </c>
      <c r="B1586" s="145" t="s">
        <v>2552</v>
      </c>
      <c r="C1586" s="132">
        <v>1</v>
      </c>
      <c r="D1586" s="132">
        <v>312</v>
      </c>
      <c r="E1586" s="186" t="s">
        <v>21</v>
      </c>
      <c r="F1586" s="132">
        <v>384</v>
      </c>
      <c r="G1586" s="132" t="s">
        <v>20</v>
      </c>
      <c r="H1586" s="132">
        <v>11</v>
      </c>
      <c r="I1586" s="132">
        <v>3</v>
      </c>
      <c r="J1586" s="133">
        <v>2.4</v>
      </c>
      <c r="K1586" s="133">
        <v>1.8</v>
      </c>
      <c r="L1586" s="133">
        <v>0.9</v>
      </c>
      <c r="M1586" s="134" t="str">
        <f t="shared" si="24"/>
        <v>P</v>
      </c>
      <c r="N1586" s="173" t="s">
        <v>10682</v>
      </c>
      <c r="O1586" s="146" t="s">
        <v>1506</v>
      </c>
      <c r="P1586" s="146" t="s">
        <v>9401</v>
      </c>
      <c r="Q1586" s="147" t="s">
        <v>10519</v>
      </c>
      <c r="R1586" s="187">
        <v>6.86</v>
      </c>
    </row>
    <row r="1587" spans="1:18" x14ac:dyDescent="0.25">
      <c r="A1587" s="135">
        <v>1026388</v>
      </c>
      <c r="B1587" s="148" t="s">
        <v>2553</v>
      </c>
      <c r="C1587" s="135">
        <v>1</v>
      </c>
      <c r="D1587" s="135">
        <v>204</v>
      </c>
      <c r="E1587" s="188" t="s">
        <v>21</v>
      </c>
      <c r="F1587" s="135">
        <v>264</v>
      </c>
      <c r="G1587" s="135" t="s">
        <v>21</v>
      </c>
      <c r="H1587" s="135" t="s">
        <v>21</v>
      </c>
      <c r="I1587" s="135">
        <v>4</v>
      </c>
      <c r="J1587" s="136">
        <v>2.1</v>
      </c>
      <c r="K1587" s="136">
        <v>3.9</v>
      </c>
      <c r="L1587" s="136">
        <v>0.7</v>
      </c>
      <c r="M1587" s="137" t="str">
        <f t="shared" si="24"/>
        <v>P</v>
      </c>
      <c r="N1587" s="172" t="s">
        <v>10682</v>
      </c>
      <c r="O1587" s="149" t="s">
        <v>1506</v>
      </c>
      <c r="P1587" s="149" t="s">
        <v>9401</v>
      </c>
      <c r="Q1587" s="150" t="s">
        <v>10519</v>
      </c>
      <c r="R1587" s="189">
        <v>3.29</v>
      </c>
    </row>
    <row r="1588" spans="1:18" x14ac:dyDescent="0.25">
      <c r="A1588" s="132">
        <v>1026425</v>
      </c>
      <c r="B1588" s="145" t="s">
        <v>2554</v>
      </c>
      <c r="C1588" s="132">
        <v>6</v>
      </c>
      <c r="D1588" s="132">
        <v>1664</v>
      </c>
      <c r="E1588" s="186" t="s">
        <v>21</v>
      </c>
      <c r="F1588" s="132">
        <v>2279</v>
      </c>
      <c r="G1588" s="132" t="s">
        <v>20</v>
      </c>
      <c r="H1588" s="132">
        <v>60</v>
      </c>
      <c r="I1588" s="132">
        <v>2</v>
      </c>
      <c r="J1588" s="133">
        <v>1.9</v>
      </c>
      <c r="K1588" s="133">
        <v>1.2</v>
      </c>
      <c r="L1588" s="133">
        <v>0.41</v>
      </c>
      <c r="M1588" s="134" t="str">
        <f t="shared" si="24"/>
        <v>P</v>
      </c>
      <c r="N1588" s="173" t="s">
        <v>10681</v>
      </c>
      <c r="O1588" s="146" t="s">
        <v>1506</v>
      </c>
      <c r="P1588" s="146" t="s">
        <v>10455</v>
      </c>
      <c r="Q1588" s="147" t="s">
        <v>10519</v>
      </c>
      <c r="R1588" s="187">
        <v>2.52</v>
      </c>
    </row>
    <row r="1589" spans="1:18" x14ac:dyDescent="0.25">
      <c r="A1589" s="135">
        <v>1026428</v>
      </c>
      <c r="B1589" s="148" t="s">
        <v>2555</v>
      </c>
      <c r="C1589" s="135">
        <v>50</v>
      </c>
      <c r="D1589" s="135">
        <v>803</v>
      </c>
      <c r="E1589" s="188">
        <v>9</v>
      </c>
      <c r="F1589" s="135">
        <v>5382</v>
      </c>
      <c r="G1589" s="135" t="s">
        <v>21</v>
      </c>
      <c r="H1589" s="135" t="s">
        <v>21</v>
      </c>
      <c r="I1589" s="135" t="s">
        <v>21</v>
      </c>
      <c r="J1589" s="136">
        <v>0.9</v>
      </c>
      <c r="K1589" s="136">
        <v>0.56000000000000005</v>
      </c>
      <c r="L1589" s="136">
        <v>0.38</v>
      </c>
      <c r="M1589" s="137" t="str">
        <f t="shared" si="24"/>
        <v>P</v>
      </c>
      <c r="N1589" s="174" t="s">
        <v>10682</v>
      </c>
      <c r="O1589" s="149" t="s">
        <v>1506</v>
      </c>
      <c r="P1589" s="149" t="s">
        <v>9458</v>
      </c>
      <c r="Q1589" s="150" t="s">
        <v>10519</v>
      </c>
      <c r="R1589" s="189">
        <v>6</v>
      </c>
    </row>
    <row r="1590" spans="1:18" x14ac:dyDescent="0.25">
      <c r="A1590" s="132">
        <v>1026430</v>
      </c>
      <c r="B1590" s="145" t="s">
        <v>2556</v>
      </c>
      <c r="C1590" s="132">
        <v>24</v>
      </c>
      <c r="D1590" s="132">
        <v>840</v>
      </c>
      <c r="E1590" s="186" t="s">
        <v>21</v>
      </c>
      <c r="F1590" s="132">
        <v>1064</v>
      </c>
      <c r="G1590" s="132" t="s">
        <v>20</v>
      </c>
      <c r="H1590" s="132">
        <v>60</v>
      </c>
      <c r="I1590" s="132">
        <v>3</v>
      </c>
      <c r="J1590" s="133">
        <v>1.68</v>
      </c>
      <c r="K1590" s="133">
        <v>1.28</v>
      </c>
      <c r="L1590" s="133">
        <v>0.87</v>
      </c>
      <c r="M1590" s="134" t="str">
        <f t="shared" si="24"/>
        <v>P</v>
      </c>
      <c r="N1590" s="173" t="s">
        <v>10681</v>
      </c>
      <c r="O1590" s="146" t="s">
        <v>1506</v>
      </c>
      <c r="P1590" s="146" t="s">
        <v>10455</v>
      </c>
      <c r="Q1590" s="147" t="s">
        <v>10519</v>
      </c>
      <c r="R1590" s="187">
        <v>10.08</v>
      </c>
    </row>
    <row r="1591" spans="1:18" x14ac:dyDescent="0.25">
      <c r="A1591" s="135">
        <v>1026432</v>
      </c>
      <c r="B1591" s="148" t="s">
        <v>1610</v>
      </c>
      <c r="C1591" s="135">
        <v>6</v>
      </c>
      <c r="D1591" s="135">
        <v>45</v>
      </c>
      <c r="E1591" s="188" t="s">
        <v>20</v>
      </c>
      <c r="F1591" s="135">
        <v>60</v>
      </c>
      <c r="G1591" s="135" t="s">
        <v>21</v>
      </c>
      <c r="H1591" s="135" t="s">
        <v>21</v>
      </c>
      <c r="I1591" s="135" t="s">
        <v>21</v>
      </c>
      <c r="J1591" s="136">
        <v>3.1</v>
      </c>
      <c r="K1591" s="136">
        <v>2.2599999999999998</v>
      </c>
      <c r="L1591" s="136">
        <v>3.44</v>
      </c>
      <c r="M1591" s="137" t="str">
        <f t="shared" si="24"/>
        <v>P</v>
      </c>
      <c r="N1591" s="174" t="s">
        <v>10681</v>
      </c>
      <c r="O1591" s="149" t="s">
        <v>1693</v>
      </c>
      <c r="P1591" s="149" t="s">
        <v>9462</v>
      </c>
      <c r="Q1591" s="150" t="s">
        <v>10519</v>
      </c>
      <c r="R1591" s="189">
        <v>18.059999999999999</v>
      </c>
    </row>
    <row r="1592" spans="1:18" x14ac:dyDescent="0.25">
      <c r="A1592" s="132">
        <v>1026433</v>
      </c>
      <c r="B1592" s="145" t="s">
        <v>2557</v>
      </c>
      <c r="C1592" s="132">
        <v>6</v>
      </c>
      <c r="D1592" s="132">
        <v>45</v>
      </c>
      <c r="E1592" s="186" t="s">
        <v>20</v>
      </c>
      <c r="F1592" s="132">
        <v>60</v>
      </c>
      <c r="G1592" s="132" t="s">
        <v>20</v>
      </c>
      <c r="H1592" s="132" t="s">
        <v>20</v>
      </c>
      <c r="I1592" s="132" t="s">
        <v>20</v>
      </c>
      <c r="J1592" s="133">
        <v>2.92</v>
      </c>
      <c r="K1592" s="133">
        <v>2.11</v>
      </c>
      <c r="L1592" s="133">
        <v>2.75</v>
      </c>
      <c r="M1592" s="134" t="str">
        <f t="shared" si="24"/>
        <v>P</v>
      </c>
      <c r="N1592" s="171" t="s">
        <v>10681</v>
      </c>
      <c r="O1592" s="146" t="s">
        <v>1693</v>
      </c>
      <c r="P1592" s="146" t="s">
        <v>9462</v>
      </c>
      <c r="Q1592" s="147" t="s">
        <v>10519</v>
      </c>
      <c r="R1592" s="187">
        <v>15.24</v>
      </c>
    </row>
    <row r="1593" spans="1:18" x14ac:dyDescent="0.25">
      <c r="A1593" s="135">
        <v>1026464</v>
      </c>
      <c r="B1593" s="148" t="s">
        <v>2558</v>
      </c>
      <c r="C1593" s="135">
        <v>6</v>
      </c>
      <c r="D1593" s="135">
        <v>96</v>
      </c>
      <c r="E1593" s="188" t="s">
        <v>21</v>
      </c>
      <c r="F1593" s="135">
        <v>108</v>
      </c>
      <c r="G1593" s="135" t="s">
        <v>20</v>
      </c>
      <c r="H1593" s="135">
        <v>5</v>
      </c>
      <c r="I1593" s="135">
        <v>1</v>
      </c>
      <c r="J1593" s="136">
        <v>3.17</v>
      </c>
      <c r="K1593" s="136">
        <v>2.27</v>
      </c>
      <c r="L1593" s="136">
        <v>1.04</v>
      </c>
      <c r="M1593" s="137" t="str">
        <f t="shared" si="24"/>
        <v>P</v>
      </c>
      <c r="N1593" s="172" t="s">
        <v>10681</v>
      </c>
      <c r="O1593" s="149" t="s">
        <v>1690</v>
      </c>
      <c r="P1593" s="149" t="s">
        <v>9465</v>
      </c>
      <c r="Q1593" s="150" t="s">
        <v>10519</v>
      </c>
      <c r="R1593" s="189">
        <v>14.700000000000001</v>
      </c>
    </row>
    <row r="1594" spans="1:18" x14ac:dyDescent="0.25">
      <c r="A1594" s="132">
        <v>1026526</v>
      </c>
      <c r="B1594" s="145" t="s">
        <v>9842</v>
      </c>
      <c r="C1594" s="132">
        <v>1000</v>
      </c>
      <c r="D1594" s="132" t="s">
        <v>20</v>
      </c>
      <c r="E1594" s="186" t="s">
        <v>20</v>
      </c>
      <c r="F1594" s="132" t="s">
        <v>20</v>
      </c>
      <c r="G1594" s="132" t="s">
        <v>20</v>
      </c>
      <c r="H1594" s="132" t="s">
        <v>20</v>
      </c>
      <c r="I1594" s="132" t="s">
        <v>20</v>
      </c>
      <c r="J1594" s="133">
        <v>1.4</v>
      </c>
      <c r="K1594" s="133">
        <v>1.4</v>
      </c>
      <c r="L1594" s="133">
        <v>0.43</v>
      </c>
      <c r="M1594" s="134" t="str">
        <f t="shared" si="24"/>
        <v>P</v>
      </c>
      <c r="N1594" s="173" t="s">
        <v>10682</v>
      </c>
      <c r="O1594" s="146" t="s">
        <v>1506</v>
      </c>
      <c r="P1594" s="146" t="s">
        <v>9526</v>
      </c>
      <c r="Q1594" s="147" t="s">
        <v>10519</v>
      </c>
      <c r="R1594" s="187">
        <v>40</v>
      </c>
    </row>
    <row r="1595" spans="1:18" x14ac:dyDescent="0.25">
      <c r="A1595" s="135">
        <v>1026549</v>
      </c>
      <c r="B1595" s="148" t="s">
        <v>9843</v>
      </c>
      <c r="C1595" s="135">
        <v>6</v>
      </c>
      <c r="D1595" s="135" t="s">
        <v>20</v>
      </c>
      <c r="E1595" s="188" t="s">
        <v>20</v>
      </c>
      <c r="F1595" s="135" t="s">
        <v>20</v>
      </c>
      <c r="G1595" s="135" t="s">
        <v>20</v>
      </c>
      <c r="H1595" s="135" t="s">
        <v>20</v>
      </c>
      <c r="I1595" s="135" t="s">
        <v>20</v>
      </c>
      <c r="J1595" s="136">
        <v>4.0999999999999996</v>
      </c>
      <c r="K1595" s="136">
        <v>1.7</v>
      </c>
      <c r="L1595" s="136">
        <v>1.8</v>
      </c>
      <c r="M1595" s="137" t="str">
        <f t="shared" si="24"/>
        <v>P</v>
      </c>
      <c r="N1595" s="174" t="s">
        <v>10682</v>
      </c>
      <c r="O1595" s="149" t="s">
        <v>1500</v>
      </c>
      <c r="P1595" s="149" t="s">
        <v>9523</v>
      </c>
      <c r="Q1595" s="150" t="s">
        <v>10519</v>
      </c>
      <c r="R1595" s="189">
        <v>9.42</v>
      </c>
    </row>
    <row r="1596" spans="1:18" x14ac:dyDescent="0.25">
      <c r="A1596" s="132">
        <v>1026556</v>
      </c>
      <c r="B1596" s="145" t="s">
        <v>2559</v>
      </c>
      <c r="C1596" s="132">
        <v>6</v>
      </c>
      <c r="D1596" s="132">
        <v>196</v>
      </c>
      <c r="E1596" s="186" t="s">
        <v>20</v>
      </c>
      <c r="F1596" s="132">
        <v>252</v>
      </c>
      <c r="G1596" s="132" t="s">
        <v>20</v>
      </c>
      <c r="H1596" s="132" t="s">
        <v>20</v>
      </c>
      <c r="I1596" s="132" t="s">
        <v>20</v>
      </c>
      <c r="J1596" s="133">
        <v>2.16</v>
      </c>
      <c r="K1596" s="133">
        <v>1.84</v>
      </c>
      <c r="L1596" s="133">
        <v>1.58</v>
      </c>
      <c r="M1596" s="134" t="str">
        <f t="shared" si="24"/>
        <v>P</v>
      </c>
      <c r="N1596" s="173" t="s">
        <v>10681</v>
      </c>
      <c r="O1596" s="146" t="s">
        <v>1506</v>
      </c>
      <c r="P1596" s="146" t="s">
        <v>9435</v>
      </c>
      <c r="Q1596" s="147" t="s">
        <v>10106</v>
      </c>
      <c r="R1596" s="187">
        <v>10.8</v>
      </c>
    </row>
    <row r="1597" spans="1:18" x14ac:dyDescent="0.25">
      <c r="A1597" s="135">
        <v>1026612</v>
      </c>
      <c r="B1597" s="148" t="s">
        <v>2560</v>
      </c>
      <c r="C1597" s="135">
        <v>6</v>
      </c>
      <c r="D1597" s="135">
        <v>65</v>
      </c>
      <c r="E1597" s="188" t="s">
        <v>20</v>
      </c>
      <c r="F1597" s="135">
        <v>78</v>
      </c>
      <c r="G1597" s="135" t="s">
        <v>20</v>
      </c>
      <c r="H1597" s="135" t="s">
        <v>20</v>
      </c>
      <c r="I1597" s="135" t="s">
        <v>20</v>
      </c>
      <c r="J1597" s="136">
        <v>3.56</v>
      </c>
      <c r="K1597" s="136">
        <v>2.2400000000000002</v>
      </c>
      <c r="L1597" s="136">
        <v>2.2799999999999998</v>
      </c>
      <c r="M1597" s="137" t="str">
        <f t="shared" si="24"/>
        <v>P</v>
      </c>
      <c r="N1597" s="174" t="s">
        <v>10681</v>
      </c>
      <c r="O1597" s="149" t="s">
        <v>1506</v>
      </c>
      <c r="P1597" s="149" t="s">
        <v>9435</v>
      </c>
      <c r="Q1597" s="150" t="s">
        <v>10106</v>
      </c>
      <c r="R1597" s="189">
        <v>32.46</v>
      </c>
    </row>
    <row r="1598" spans="1:18" x14ac:dyDescent="0.25">
      <c r="A1598" s="132">
        <v>1026661</v>
      </c>
      <c r="B1598" s="145" t="s">
        <v>2561</v>
      </c>
      <c r="C1598" s="132">
        <v>6</v>
      </c>
      <c r="D1598" s="132">
        <v>196</v>
      </c>
      <c r="E1598" s="186" t="s">
        <v>20</v>
      </c>
      <c r="F1598" s="132" t="s">
        <v>20</v>
      </c>
      <c r="G1598" s="132" t="s">
        <v>20</v>
      </c>
      <c r="H1598" s="132" t="s">
        <v>20</v>
      </c>
      <c r="I1598" s="132" t="s">
        <v>20</v>
      </c>
      <c r="J1598" s="133">
        <v>2.16</v>
      </c>
      <c r="K1598" s="133">
        <v>1.92</v>
      </c>
      <c r="L1598" s="133">
        <v>1.6</v>
      </c>
      <c r="M1598" s="134" t="str">
        <f t="shared" si="24"/>
        <v>P</v>
      </c>
      <c r="N1598" s="173" t="s">
        <v>10681</v>
      </c>
      <c r="O1598" s="146" t="s">
        <v>1506</v>
      </c>
      <c r="P1598" s="146" t="s">
        <v>9435</v>
      </c>
      <c r="Q1598" s="147" t="s">
        <v>10106</v>
      </c>
      <c r="R1598" s="187">
        <v>10.98</v>
      </c>
    </row>
    <row r="1599" spans="1:18" x14ac:dyDescent="0.25">
      <c r="A1599" s="135">
        <v>1026665</v>
      </c>
      <c r="B1599" s="148" t="s">
        <v>2562</v>
      </c>
      <c r="C1599" s="135">
        <v>6</v>
      </c>
      <c r="D1599" s="135">
        <v>70</v>
      </c>
      <c r="E1599" s="188" t="s">
        <v>21</v>
      </c>
      <c r="F1599" s="135">
        <v>90</v>
      </c>
      <c r="G1599" s="135" t="s">
        <v>20</v>
      </c>
      <c r="H1599" s="135">
        <v>5</v>
      </c>
      <c r="I1599" s="135">
        <v>1</v>
      </c>
      <c r="J1599" s="136">
        <v>3.9</v>
      </c>
      <c r="K1599" s="136">
        <v>2.65</v>
      </c>
      <c r="L1599" s="136">
        <v>1.6</v>
      </c>
      <c r="M1599" s="137" t="str">
        <f t="shared" si="24"/>
        <v>P</v>
      </c>
      <c r="N1599" s="174" t="s">
        <v>10681</v>
      </c>
      <c r="O1599" s="149" t="s">
        <v>1506</v>
      </c>
      <c r="P1599" s="149" t="s">
        <v>9435</v>
      </c>
      <c r="Q1599" s="150" t="s">
        <v>10106</v>
      </c>
      <c r="R1599" s="189">
        <v>19.5</v>
      </c>
    </row>
    <row r="1600" spans="1:18" x14ac:dyDescent="0.25">
      <c r="A1600" s="132">
        <v>1026690</v>
      </c>
      <c r="B1600" s="145" t="s">
        <v>2563</v>
      </c>
      <c r="C1600" s="132">
        <v>6</v>
      </c>
      <c r="D1600" s="132">
        <v>65</v>
      </c>
      <c r="E1600" s="186" t="s">
        <v>21</v>
      </c>
      <c r="F1600" s="132">
        <v>78</v>
      </c>
      <c r="G1600" s="132" t="s">
        <v>20</v>
      </c>
      <c r="H1600" s="132">
        <v>5</v>
      </c>
      <c r="I1600" s="132">
        <v>1</v>
      </c>
      <c r="J1600" s="133">
        <v>3.6</v>
      </c>
      <c r="K1600" s="133">
        <v>2.25</v>
      </c>
      <c r="L1600" s="133">
        <v>2.25</v>
      </c>
      <c r="M1600" s="134" t="str">
        <f t="shared" si="24"/>
        <v>P</v>
      </c>
      <c r="N1600" s="173" t="s">
        <v>10681</v>
      </c>
      <c r="O1600" s="146" t="s">
        <v>1506</v>
      </c>
      <c r="P1600" s="146" t="s">
        <v>9435</v>
      </c>
      <c r="Q1600" s="147" t="s">
        <v>10106</v>
      </c>
      <c r="R1600" s="187">
        <v>30</v>
      </c>
    </row>
    <row r="1601" spans="1:18" x14ac:dyDescent="0.25">
      <c r="A1601" s="135">
        <v>1026697</v>
      </c>
      <c r="B1601" s="148" t="s">
        <v>2564</v>
      </c>
      <c r="C1601" s="135">
        <v>6</v>
      </c>
      <c r="D1601" s="135">
        <v>196</v>
      </c>
      <c r="E1601" s="188" t="s">
        <v>21</v>
      </c>
      <c r="F1601" s="135">
        <v>252</v>
      </c>
      <c r="G1601" s="135">
        <v>32</v>
      </c>
      <c r="H1601" s="135" t="s">
        <v>20</v>
      </c>
      <c r="I1601" s="135">
        <v>1</v>
      </c>
      <c r="J1601" s="136">
        <v>2.16</v>
      </c>
      <c r="K1601" s="136">
        <v>1.84</v>
      </c>
      <c r="L1601" s="136">
        <v>1.58</v>
      </c>
      <c r="M1601" s="137" t="str">
        <f t="shared" si="24"/>
        <v>P</v>
      </c>
      <c r="N1601" s="174" t="s">
        <v>10681</v>
      </c>
      <c r="O1601" s="149" t="s">
        <v>1506</v>
      </c>
      <c r="P1601" s="149" t="s">
        <v>9435</v>
      </c>
      <c r="Q1601" s="150" t="s">
        <v>10106</v>
      </c>
      <c r="R1601" s="189">
        <v>11.399999999999999</v>
      </c>
    </row>
    <row r="1602" spans="1:18" x14ac:dyDescent="0.25">
      <c r="A1602" s="132">
        <v>1026706</v>
      </c>
      <c r="B1602" s="145" t="s">
        <v>2565</v>
      </c>
      <c r="C1602" s="132">
        <v>6</v>
      </c>
      <c r="D1602" s="132">
        <v>65</v>
      </c>
      <c r="E1602" s="186" t="s">
        <v>20</v>
      </c>
      <c r="F1602" s="132">
        <v>78</v>
      </c>
      <c r="G1602" s="132" t="s">
        <v>20</v>
      </c>
      <c r="H1602" s="132" t="s">
        <v>20</v>
      </c>
      <c r="I1602" s="132" t="s">
        <v>20</v>
      </c>
      <c r="J1602" s="133">
        <v>3.6</v>
      </c>
      <c r="K1602" s="133">
        <v>2.25</v>
      </c>
      <c r="L1602" s="133">
        <v>2.25</v>
      </c>
      <c r="M1602" s="134" t="str">
        <f t="shared" ref="M1602:M1665" si="25">HYPERLINK(CONCATENATE("T:\Distribution Centre\RDC Department Shared\Cubiscan photos","\",A1602,"-pac.jpg"),"P")</f>
        <v>P</v>
      </c>
      <c r="N1602" s="173" t="s">
        <v>10681</v>
      </c>
      <c r="O1602" s="146" t="s">
        <v>1506</v>
      </c>
      <c r="P1602" s="146" t="s">
        <v>9435</v>
      </c>
      <c r="Q1602" s="147" t="s">
        <v>10106</v>
      </c>
      <c r="R1602" s="187">
        <v>31.380000000000003</v>
      </c>
    </row>
    <row r="1603" spans="1:18" x14ac:dyDescent="0.25">
      <c r="A1603" s="135">
        <v>1026711</v>
      </c>
      <c r="B1603" s="148" t="s">
        <v>2566</v>
      </c>
      <c r="C1603" s="135">
        <v>6</v>
      </c>
      <c r="D1603" s="135">
        <v>95</v>
      </c>
      <c r="E1603" s="188" t="s">
        <v>20</v>
      </c>
      <c r="F1603" s="135" t="s">
        <v>20</v>
      </c>
      <c r="G1603" s="135" t="s">
        <v>20</v>
      </c>
      <c r="H1603" s="135" t="s">
        <v>20</v>
      </c>
      <c r="I1603" s="135" t="s">
        <v>20</v>
      </c>
      <c r="J1603" s="136">
        <v>3.2</v>
      </c>
      <c r="K1603" s="136">
        <v>1.86</v>
      </c>
      <c r="L1603" s="136">
        <v>2.2000000000000002</v>
      </c>
      <c r="M1603" s="137" t="str">
        <f t="shared" si="25"/>
        <v>P</v>
      </c>
      <c r="N1603" s="174" t="s">
        <v>10681</v>
      </c>
      <c r="O1603" s="149" t="s">
        <v>1506</v>
      </c>
      <c r="P1603" s="149" t="s">
        <v>9435</v>
      </c>
      <c r="Q1603" s="150" t="s">
        <v>10106</v>
      </c>
      <c r="R1603" s="189">
        <v>26.700000000000003</v>
      </c>
    </row>
    <row r="1604" spans="1:18" x14ac:dyDescent="0.25">
      <c r="A1604" s="132">
        <v>1026721</v>
      </c>
      <c r="B1604" s="145" t="s">
        <v>2567</v>
      </c>
      <c r="C1604" s="132">
        <v>6</v>
      </c>
      <c r="D1604" s="132">
        <v>192</v>
      </c>
      <c r="E1604" s="186" t="s">
        <v>20</v>
      </c>
      <c r="F1604" s="132" t="s">
        <v>20</v>
      </c>
      <c r="G1604" s="132" t="s">
        <v>20</v>
      </c>
      <c r="H1604" s="132" t="s">
        <v>20</v>
      </c>
      <c r="I1604" s="132" t="s">
        <v>20</v>
      </c>
      <c r="J1604" s="133">
        <v>2.14</v>
      </c>
      <c r="K1604" s="133">
        <v>1.64</v>
      </c>
      <c r="L1604" s="133">
        <v>1.72</v>
      </c>
      <c r="M1604" s="134" t="str">
        <f t="shared" si="25"/>
        <v>P</v>
      </c>
      <c r="N1604" s="173" t="s">
        <v>10681</v>
      </c>
      <c r="O1604" s="146" t="s">
        <v>1506</v>
      </c>
      <c r="P1604" s="146" t="s">
        <v>9435</v>
      </c>
      <c r="Q1604" s="147" t="s">
        <v>10106</v>
      </c>
      <c r="R1604" s="187">
        <v>10.32</v>
      </c>
    </row>
    <row r="1605" spans="1:18" x14ac:dyDescent="0.25">
      <c r="A1605" s="135">
        <v>1026722</v>
      </c>
      <c r="B1605" s="148" t="s">
        <v>2568</v>
      </c>
      <c r="C1605" s="135">
        <v>6</v>
      </c>
      <c r="D1605" s="135">
        <v>95</v>
      </c>
      <c r="E1605" s="188" t="s">
        <v>20</v>
      </c>
      <c r="F1605" s="135" t="s">
        <v>20</v>
      </c>
      <c r="G1605" s="135" t="s">
        <v>20</v>
      </c>
      <c r="H1605" s="135" t="s">
        <v>20</v>
      </c>
      <c r="I1605" s="135" t="s">
        <v>20</v>
      </c>
      <c r="J1605" s="136">
        <v>3.2</v>
      </c>
      <c r="K1605" s="136">
        <v>1.86</v>
      </c>
      <c r="L1605" s="136">
        <v>2.2000000000000002</v>
      </c>
      <c r="M1605" s="137" t="str">
        <f t="shared" si="25"/>
        <v>P</v>
      </c>
      <c r="N1605" s="174" t="s">
        <v>10681</v>
      </c>
      <c r="O1605" s="149" t="s">
        <v>1506</v>
      </c>
      <c r="P1605" s="149" t="s">
        <v>9435</v>
      </c>
      <c r="Q1605" s="150" t="s">
        <v>10106</v>
      </c>
      <c r="R1605" s="189">
        <v>30.240000000000002</v>
      </c>
    </row>
    <row r="1606" spans="1:18" x14ac:dyDescent="0.25">
      <c r="A1606" s="132">
        <v>1026723</v>
      </c>
      <c r="B1606" s="145" t="s">
        <v>2569</v>
      </c>
      <c r="C1606" s="132">
        <v>6</v>
      </c>
      <c r="D1606" s="132">
        <v>180</v>
      </c>
      <c r="E1606" s="186" t="s">
        <v>21</v>
      </c>
      <c r="F1606" s="132">
        <v>220</v>
      </c>
      <c r="G1606" s="132">
        <v>18</v>
      </c>
      <c r="H1606" s="132">
        <v>10</v>
      </c>
      <c r="I1606" s="132">
        <v>2</v>
      </c>
      <c r="J1606" s="133">
        <v>2.82</v>
      </c>
      <c r="K1606" s="133">
        <v>1.99</v>
      </c>
      <c r="L1606" s="133">
        <v>1.36</v>
      </c>
      <c r="M1606" s="134" t="str">
        <f t="shared" si="25"/>
        <v>P</v>
      </c>
      <c r="N1606" s="173" t="s">
        <v>10681</v>
      </c>
      <c r="O1606" s="146" t="s">
        <v>1555</v>
      </c>
      <c r="P1606" s="146" t="s">
        <v>9448</v>
      </c>
      <c r="Q1606" s="147" t="s">
        <v>10519</v>
      </c>
      <c r="R1606" s="187">
        <v>5.9399999999999995</v>
      </c>
    </row>
    <row r="1607" spans="1:18" x14ac:dyDescent="0.25">
      <c r="A1607" s="135">
        <v>1026725</v>
      </c>
      <c r="B1607" s="148" t="s">
        <v>2570</v>
      </c>
      <c r="C1607" s="135">
        <v>6</v>
      </c>
      <c r="D1607" s="135">
        <v>180</v>
      </c>
      <c r="E1607" s="188" t="s">
        <v>21</v>
      </c>
      <c r="F1607" s="135">
        <v>220</v>
      </c>
      <c r="G1607" s="135">
        <v>9</v>
      </c>
      <c r="H1607" s="135">
        <v>10</v>
      </c>
      <c r="I1607" s="135">
        <v>2</v>
      </c>
      <c r="J1607" s="136">
        <v>2.82</v>
      </c>
      <c r="K1607" s="136">
        <v>1.99</v>
      </c>
      <c r="L1607" s="136">
        <v>1.36</v>
      </c>
      <c r="M1607" s="137" t="str">
        <f t="shared" si="25"/>
        <v>P</v>
      </c>
      <c r="N1607" s="174" t="s">
        <v>10681</v>
      </c>
      <c r="O1607" s="149" t="s">
        <v>1555</v>
      </c>
      <c r="P1607" s="149" t="s">
        <v>9448</v>
      </c>
      <c r="Q1607" s="150" t="s">
        <v>10519</v>
      </c>
      <c r="R1607" s="189">
        <v>6</v>
      </c>
    </row>
    <row r="1608" spans="1:18" x14ac:dyDescent="0.25">
      <c r="A1608" s="132">
        <v>1026726</v>
      </c>
      <c r="B1608" s="145" t="s">
        <v>2571</v>
      </c>
      <c r="C1608" s="132">
        <v>6</v>
      </c>
      <c r="D1608" s="132">
        <v>180</v>
      </c>
      <c r="E1608" s="186" t="s">
        <v>21</v>
      </c>
      <c r="F1608" s="132">
        <v>220</v>
      </c>
      <c r="G1608" s="132">
        <v>18</v>
      </c>
      <c r="H1608" s="132">
        <v>10</v>
      </c>
      <c r="I1608" s="132">
        <v>2</v>
      </c>
      <c r="J1608" s="133">
        <v>2.82</v>
      </c>
      <c r="K1608" s="133">
        <v>1.99</v>
      </c>
      <c r="L1608" s="133">
        <v>1.36</v>
      </c>
      <c r="M1608" s="134" t="str">
        <f t="shared" si="25"/>
        <v>P</v>
      </c>
      <c r="N1608" s="173" t="s">
        <v>10681</v>
      </c>
      <c r="O1608" s="146" t="s">
        <v>1555</v>
      </c>
      <c r="P1608" s="146" t="s">
        <v>9448</v>
      </c>
      <c r="Q1608" s="147" t="s">
        <v>10519</v>
      </c>
      <c r="R1608" s="187">
        <v>5.88</v>
      </c>
    </row>
    <row r="1609" spans="1:18" x14ac:dyDescent="0.25">
      <c r="A1609" s="135">
        <v>1026727</v>
      </c>
      <c r="B1609" s="148" t="s">
        <v>2572</v>
      </c>
      <c r="C1609" s="135">
        <v>6</v>
      </c>
      <c r="D1609" s="135">
        <v>180</v>
      </c>
      <c r="E1609" s="188" t="s">
        <v>21</v>
      </c>
      <c r="F1609" s="135">
        <v>220</v>
      </c>
      <c r="G1609" s="135">
        <v>18</v>
      </c>
      <c r="H1609" s="135">
        <v>10</v>
      </c>
      <c r="I1609" s="135">
        <v>2</v>
      </c>
      <c r="J1609" s="136">
        <v>2.82</v>
      </c>
      <c r="K1609" s="136">
        <v>1.99</v>
      </c>
      <c r="L1609" s="136">
        <v>1.36</v>
      </c>
      <c r="M1609" s="137" t="str">
        <f t="shared" si="25"/>
        <v>P</v>
      </c>
      <c r="N1609" s="174" t="s">
        <v>10681</v>
      </c>
      <c r="O1609" s="149" t="s">
        <v>1555</v>
      </c>
      <c r="P1609" s="149" t="s">
        <v>9448</v>
      </c>
      <c r="Q1609" s="150" t="s">
        <v>10519</v>
      </c>
      <c r="R1609" s="189">
        <v>5.82</v>
      </c>
    </row>
    <row r="1610" spans="1:18" x14ac:dyDescent="0.25">
      <c r="A1610" s="132">
        <v>1026728</v>
      </c>
      <c r="B1610" s="145" t="s">
        <v>2573</v>
      </c>
      <c r="C1610" s="132">
        <v>6</v>
      </c>
      <c r="D1610" s="132">
        <v>180</v>
      </c>
      <c r="E1610" s="186" t="s">
        <v>21</v>
      </c>
      <c r="F1610" s="132">
        <v>220</v>
      </c>
      <c r="G1610" s="132">
        <v>18</v>
      </c>
      <c r="H1610" s="132">
        <v>10</v>
      </c>
      <c r="I1610" s="132">
        <v>2</v>
      </c>
      <c r="J1610" s="133">
        <v>2.82</v>
      </c>
      <c r="K1610" s="133">
        <v>1.99</v>
      </c>
      <c r="L1610" s="133">
        <v>1.36</v>
      </c>
      <c r="M1610" s="134" t="str">
        <f t="shared" si="25"/>
        <v>P</v>
      </c>
      <c r="N1610" s="173" t="s">
        <v>10681</v>
      </c>
      <c r="O1610" s="146" t="s">
        <v>1555</v>
      </c>
      <c r="P1610" s="146" t="s">
        <v>9448</v>
      </c>
      <c r="Q1610" s="147" t="s">
        <v>10519</v>
      </c>
      <c r="R1610" s="187">
        <v>5.82</v>
      </c>
    </row>
    <row r="1611" spans="1:18" x14ac:dyDescent="0.25">
      <c r="A1611" s="135">
        <v>1026729</v>
      </c>
      <c r="B1611" s="148" t="s">
        <v>2574</v>
      </c>
      <c r="C1611" s="135">
        <v>6</v>
      </c>
      <c r="D1611" s="135">
        <v>180</v>
      </c>
      <c r="E1611" s="188" t="s">
        <v>21</v>
      </c>
      <c r="F1611" s="135">
        <v>220</v>
      </c>
      <c r="G1611" s="135">
        <v>18</v>
      </c>
      <c r="H1611" s="135">
        <v>10</v>
      </c>
      <c r="I1611" s="135">
        <v>2</v>
      </c>
      <c r="J1611" s="136">
        <v>2.82</v>
      </c>
      <c r="K1611" s="136">
        <v>1.99</v>
      </c>
      <c r="L1611" s="136">
        <v>1.36</v>
      </c>
      <c r="M1611" s="137" t="str">
        <f t="shared" si="25"/>
        <v>P</v>
      </c>
      <c r="N1611" s="174" t="s">
        <v>10681</v>
      </c>
      <c r="O1611" s="149" t="s">
        <v>1555</v>
      </c>
      <c r="P1611" s="149" t="s">
        <v>9448</v>
      </c>
      <c r="Q1611" s="150" t="s">
        <v>10519</v>
      </c>
      <c r="R1611" s="189">
        <v>5.88</v>
      </c>
    </row>
    <row r="1612" spans="1:18" x14ac:dyDescent="0.25">
      <c r="A1612" s="132">
        <v>1026730</v>
      </c>
      <c r="B1612" s="145" t="s">
        <v>2575</v>
      </c>
      <c r="C1612" s="132">
        <v>6</v>
      </c>
      <c r="D1612" s="132">
        <v>180</v>
      </c>
      <c r="E1612" s="186" t="s">
        <v>21</v>
      </c>
      <c r="F1612" s="132">
        <v>220</v>
      </c>
      <c r="G1612" s="132">
        <v>18</v>
      </c>
      <c r="H1612" s="132">
        <v>10</v>
      </c>
      <c r="I1612" s="132">
        <v>2</v>
      </c>
      <c r="J1612" s="133">
        <v>2.82</v>
      </c>
      <c r="K1612" s="133">
        <v>1.99</v>
      </c>
      <c r="L1612" s="133">
        <v>1.36</v>
      </c>
      <c r="M1612" s="134" t="str">
        <f t="shared" si="25"/>
        <v>P</v>
      </c>
      <c r="N1612" s="173" t="s">
        <v>10681</v>
      </c>
      <c r="O1612" s="146" t="s">
        <v>1555</v>
      </c>
      <c r="P1612" s="146" t="s">
        <v>9448</v>
      </c>
      <c r="Q1612" s="147" t="s">
        <v>10519</v>
      </c>
      <c r="R1612" s="187">
        <v>5.88</v>
      </c>
    </row>
    <row r="1613" spans="1:18" x14ac:dyDescent="0.25">
      <c r="A1613" s="135">
        <v>1026731</v>
      </c>
      <c r="B1613" s="148" t="s">
        <v>2576</v>
      </c>
      <c r="C1613" s="135">
        <v>6</v>
      </c>
      <c r="D1613" s="135">
        <v>160</v>
      </c>
      <c r="E1613" s="188" t="s">
        <v>21</v>
      </c>
      <c r="F1613" s="135">
        <v>220</v>
      </c>
      <c r="G1613" s="135" t="s">
        <v>20</v>
      </c>
      <c r="H1613" s="135">
        <v>10</v>
      </c>
      <c r="I1613" s="135">
        <v>2</v>
      </c>
      <c r="J1613" s="136">
        <v>2.86</v>
      </c>
      <c r="K1613" s="136">
        <v>1.88</v>
      </c>
      <c r="L1613" s="136">
        <v>1.33</v>
      </c>
      <c r="M1613" s="137" t="str">
        <f t="shared" si="25"/>
        <v>P</v>
      </c>
      <c r="N1613" s="174" t="s">
        <v>10681</v>
      </c>
      <c r="O1613" s="149" t="s">
        <v>1506</v>
      </c>
      <c r="P1613" s="149" t="s">
        <v>9435</v>
      </c>
      <c r="Q1613" s="150" t="s">
        <v>10519</v>
      </c>
      <c r="R1613" s="189">
        <v>7.8000000000000007</v>
      </c>
    </row>
    <row r="1614" spans="1:18" x14ac:dyDescent="0.25">
      <c r="A1614" s="132">
        <v>1026732</v>
      </c>
      <c r="B1614" s="145" t="s">
        <v>2577</v>
      </c>
      <c r="C1614" s="132">
        <v>6</v>
      </c>
      <c r="D1614" s="132">
        <v>160</v>
      </c>
      <c r="E1614" s="186" t="s">
        <v>21</v>
      </c>
      <c r="F1614" s="132">
        <v>220</v>
      </c>
      <c r="G1614" s="132" t="s">
        <v>20</v>
      </c>
      <c r="H1614" s="132">
        <v>10</v>
      </c>
      <c r="I1614" s="132">
        <v>2</v>
      </c>
      <c r="J1614" s="133">
        <v>2.86</v>
      </c>
      <c r="K1614" s="133">
        <v>1.88</v>
      </c>
      <c r="L1614" s="133">
        <v>1.33</v>
      </c>
      <c r="M1614" s="134" t="str">
        <f t="shared" si="25"/>
        <v>P</v>
      </c>
      <c r="N1614" s="173" t="s">
        <v>10681</v>
      </c>
      <c r="O1614" s="146" t="s">
        <v>1506</v>
      </c>
      <c r="P1614" s="146" t="s">
        <v>9435</v>
      </c>
      <c r="Q1614" s="147" t="s">
        <v>10519</v>
      </c>
      <c r="R1614" s="187">
        <v>8.16</v>
      </c>
    </row>
    <row r="1615" spans="1:18" x14ac:dyDescent="0.25">
      <c r="A1615" s="135">
        <v>1026733</v>
      </c>
      <c r="B1615" s="148" t="s">
        <v>2578</v>
      </c>
      <c r="C1615" s="135">
        <v>6</v>
      </c>
      <c r="D1615" s="135">
        <v>119</v>
      </c>
      <c r="E1615" s="188" t="s">
        <v>21</v>
      </c>
      <c r="F1615" s="135">
        <v>170</v>
      </c>
      <c r="G1615" s="135" t="s">
        <v>20</v>
      </c>
      <c r="H1615" s="135">
        <v>8</v>
      </c>
      <c r="I1615" s="135">
        <v>2</v>
      </c>
      <c r="J1615" s="136">
        <v>2.78</v>
      </c>
      <c r="K1615" s="136">
        <v>2.2999999999999998</v>
      </c>
      <c r="L1615" s="136">
        <v>1.6</v>
      </c>
      <c r="M1615" s="137" t="str">
        <f t="shared" si="25"/>
        <v>P</v>
      </c>
      <c r="N1615" s="174" t="s">
        <v>10681</v>
      </c>
      <c r="O1615" s="149" t="s">
        <v>1555</v>
      </c>
      <c r="P1615" s="149" t="s">
        <v>9448</v>
      </c>
      <c r="Q1615" s="150" t="s">
        <v>10519</v>
      </c>
      <c r="R1615" s="189">
        <v>12.059999999999999</v>
      </c>
    </row>
    <row r="1616" spans="1:18" x14ac:dyDescent="0.25">
      <c r="A1616" s="132">
        <v>1026734</v>
      </c>
      <c r="B1616" s="145" t="s">
        <v>2579</v>
      </c>
      <c r="C1616" s="132">
        <v>6</v>
      </c>
      <c r="D1616" s="132">
        <v>119</v>
      </c>
      <c r="E1616" s="186" t="s">
        <v>21</v>
      </c>
      <c r="F1616" s="132">
        <v>170</v>
      </c>
      <c r="G1616" s="132" t="s">
        <v>20</v>
      </c>
      <c r="H1616" s="132">
        <v>8</v>
      </c>
      <c r="I1616" s="132">
        <v>2</v>
      </c>
      <c r="J1616" s="133">
        <v>2.78</v>
      </c>
      <c r="K1616" s="133">
        <v>2.2999999999999998</v>
      </c>
      <c r="L1616" s="133">
        <v>1.6</v>
      </c>
      <c r="M1616" s="134" t="str">
        <f t="shared" si="25"/>
        <v>P</v>
      </c>
      <c r="N1616" s="173" t="s">
        <v>10681</v>
      </c>
      <c r="O1616" s="146" t="s">
        <v>1555</v>
      </c>
      <c r="P1616" s="146" t="s">
        <v>9448</v>
      </c>
      <c r="Q1616" s="147" t="s">
        <v>10519</v>
      </c>
      <c r="R1616" s="187">
        <v>12.299999999999999</v>
      </c>
    </row>
    <row r="1617" spans="1:18" x14ac:dyDescent="0.25">
      <c r="A1617" s="135">
        <v>1026735</v>
      </c>
      <c r="B1617" s="148" t="s">
        <v>2580</v>
      </c>
      <c r="C1617" s="135">
        <v>6</v>
      </c>
      <c r="D1617" s="135">
        <v>119</v>
      </c>
      <c r="E1617" s="188" t="s">
        <v>21</v>
      </c>
      <c r="F1617" s="135">
        <v>170</v>
      </c>
      <c r="G1617" s="135" t="s">
        <v>20</v>
      </c>
      <c r="H1617" s="135">
        <v>8</v>
      </c>
      <c r="I1617" s="135">
        <v>2</v>
      </c>
      <c r="J1617" s="136">
        <v>2.78</v>
      </c>
      <c r="K1617" s="136">
        <v>2.2400000000000002</v>
      </c>
      <c r="L1617" s="136">
        <v>1.56</v>
      </c>
      <c r="M1617" s="137" t="str">
        <f t="shared" si="25"/>
        <v>P</v>
      </c>
      <c r="N1617" s="174" t="s">
        <v>10681</v>
      </c>
      <c r="O1617" s="149" t="s">
        <v>1555</v>
      </c>
      <c r="P1617" s="149" t="s">
        <v>9448</v>
      </c>
      <c r="Q1617" s="150" t="s">
        <v>10519</v>
      </c>
      <c r="R1617" s="189">
        <v>12.899999999999999</v>
      </c>
    </row>
    <row r="1618" spans="1:18" x14ac:dyDescent="0.25">
      <c r="A1618" s="132">
        <v>1026737</v>
      </c>
      <c r="B1618" s="145" t="s">
        <v>2581</v>
      </c>
      <c r="C1618" s="132">
        <v>6</v>
      </c>
      <c r="D1618" s="132">
        <v>119</v>
      </c>
      <c r="E1618" s="186" t="s">
        <v>21</v>
      </c>
      <c r="F1618" s="132">
        <v>170</v>
      </c>
      <c r="G1618" s="132" t="s">
        <v>20</v>
      </c>
      <c r="H1618" s="132">
        <v>8</v>
      </c>
      <c r="I1618" s="132">
        <v>2</v>
      </c>
      <c r="J1618" s="133">
        <v>2.78</v>
      </c>
      <c r="K1618" s="133">
        <v>2.2999999999999998</v>
      </c>
      <c r="L1618" s="133">
        <v>1.6</v>
      </c>
      <c r="M1618" s="134" t="str">
        <f t="shared" si="25"/>
        <v>P</v>
      </c>
      <c r="N1618" s="173" t="s">
        <v>10681</v>
      </c>
      <c r="O1618" s="146" t="s">
        <v>1818</v>
      </c>
      <c r="P1618" s="146" t="s">
        <v>9568</v>
      </c>
      <c r="Q1618" s="147" t="s">
        <v>10519</v>
      </c>
      <c r="R1618" s="187">
        <v>12.419999999999998</v>
      </c>
    </row>
    <row r="1619" spans="1:18" x14ac:dyDescent="0.25">
      <c r="A1619" s="135">
        <v>1026738</v>
      </c>
      <c r="B1619" s="148" t="s">
        <v>2582</v>
      </c>
      <c r="C1619" s="135">
        <v>6</v>
      </c>
      <c r="D1619" s="135">
        <v>119</v>
      </c>
      <c r="E1619" s="188" t="s">
        <v>21</v>
      </c>
      <c r="F1619" s="135">
        <v>170</v>
      </c>
      <c r="G1619" s="135" t="s">
        <v>20</v>
      </c>
      <c r="H1619" s="135">
        <v>8</v>
      </c>
      <c r="I1619" s="135">
        <v>2</v>
      </c>
      <c r="J1619" s="136">
        <v>2.78</v>
      </c>
      <c r="K1619" s="136">
        <v>2.2999999999999998</v>
      </c>
      <c r="L1619" s="136">
        <v>1.6</v>
      </c>
      <c r="M1619" s="137" t="str">
        <f t="shared" si="25"/>
        <v>P</v>
      </c>
      <c r="N1619" s="174" t="s">
        <v>10681</v>
      </c>
      <c r="O1619" s="149" t="s">
        <v>1555</v>
      </c>
      <c r="P1619" s="149" t="s">
        <v>9448</v>
      </c>
      <c r="Q1619" s="150" t="s">
        <v>10519</v>
      </c>
      <c r="R1619" s="189">
        <v>12</v>
      </c>
    </row>
    <row r="1620" spans="1:18" x14ac:dyDescent="0.25">
      <c r="A1620" s="132">
        <v>1026739</v>
      </c>
      <c r="B1620" s="145" t="s">
        <v>2583</v>
      </c>
      <c r="C1620" s="132">
        <v>6</v>
      </c>
      <c r="D1620" s="132">
        <v>119</v>
      </c>
      <c r="E1620" s="186" t="s">
        <v>21</v>
      </c>
      <c r="F1620" s="132">
        <v>170</v>
      </c>
      <c r="G1620" s="132" t="s">
        <v>20</v>
      </c>
      <c r="H1620" s="132">
        <v>8</v>
      </c>
      <c r="I1620" s="132">
        <v>2</v>
      </c>
      <c r="J1620" s="133">
        <v>2.78</v>
      </c>
      <c r="K1620" s="133">
        <v>2.2999999999999998</v>
      </c>
      <c r="L1620" s="133">
        <v>1.6</v>
      </c>
      <c r="M1620" s="134" t="str">
        <f t="shared" si="25"/>
        <v>P</v>
      </c>
      <c r="N1620" s="173" t="s">
        <v>10681</v>
      </c>
      <c r="O1620" s="146" t="s">
        <v>1555</v>
      </c>
      <c r="P1620" s="146" t="s">
        <v>9448</v>
      </c>
      <c r="Q1620" s="147" t="s">
        <v>10519</v>
      </c>
      <c r="R1620" s="187">
        <v>12.78</v>
      </c>
    </row>
    <row r="1621" spans="1:18" x14ac:dyDescent="0.25">
      <c r="A1621" s="135">
        <v>1026740</v>
      </c>
      <c r="B1621" s="148" t="s">
        <v>2584</v>
      </c>
      <c r="C1621" s="135">
        <v>6</v>
      </c>
      <c r="D1621" s="135">
        <v>104</v>
      </c>
      <c r="E1621" s="188" t="s">
        <v>20</v>
      </c>
      <c r="F1621" s="135" t="s">
        <v>20</v>
      </c>
      <c r="G1621" s="135" t="s">
        <v>20</v>
      </c>
      <c r="H1621" s="135" t="s">
        <v>20</v>
      </c>
      <c r="I1621" s="135" t="s">
        <v>20</v>
      </c>
      <c r="J1621" s="136">
        <v>3.45</v>
      </c>
      <c r="K1621" s="136">
        <v>2.2799999999999998</v>
      </c>
      <c r="L1621" s="136">
        <v>1.46</v>
      </c>
      <c r="M1621" s="137" t="str">
        <f t="shared" si="25"/>
        <v>P</v>
      </c>
      <c r="N1621" s="174" t="s">
        <v>10681</v>
      </c>
      <c r="O1621" s="149" t="s">
        <v>1506</v>
      </c>
      <c r="P1621" s="149" t="s">
        <v>9435</v>
      </c>
      <c r="Q1621" s="150" t="s">
        <v>10519</v>
      </c>
      <c r="R1621" s="189">
        <v>14.700000000000001</v>
      </c>
    </row>
    <row r="1622" spans="1:18" x14ac:dyDescent="0.25">
      <c r="A1622" s="132">
        <v>1026742</v>
      </c>
      <c r="B1622" s="145" t="s">
        <v>2585</v>
      </c>
      <c r="C1622" s="132">
        <v>6</v>
      </c>
      <c r="D1622" s="132">
        <v>104</v>
      </c>
      <c r="E1622" s="186" t="s">
        <v>21</v>
      </c>
      <c r="F1622" s="132">
        <v>156</v>
      </c>
      <c r="G1622" s="132" t="s">
        <v>20</v>
      </c>
      <c r="H1622" s="132">
        <v>5</v>
      </c>
      <c r="I1622" s="132">
        <v>2</v>
      </c>
      <c r="J1622" s="133">
        <v>3.45</v>
      </c>
      <c r="K1622" s="133">
        <v>2.2799999999999998</v>
      </c>
      <c r="L1622" s="133">
        <v>1.46</v>
      </c>
      <c r="M1622" s="134" t="str">
        <f t="shared" si="25"/>
        <v>P</v>
      </c>
      <c r="N1622" s="173" t="s">
        <v>10681</v>
      </c>
      <c r="O1622" s="146" t="s">
        <v>1506</v>
      </c>
      <c r="P1622" s="146" t="s">
        <v>9435</v>
      </c>
      <c r="Q1622" s="147" t="s">
        <v>10519</v>
      </c>
      <c r="R1622" s="187">
        <v>16.080000000000002</v>
      </c>
    </row>
    <row r="1623" spans="1:18" x14ac:dyDescent="0.25">
      <c r="A1623" s="135">
        <v>1026743</v>
      </c>
      <c r="B1623" s="148" t="s">
        <v>2586</v>
      </c>
      <c r="C1623" s="135">
        <v>6</v>
      </c>
      <c r="D1623" s="135">
        <v>50</v>
      </c>
      <c r="E1623" s="188" t="s">
        <v>21</v>
      </c>
      <c r="F1623" s="135">
        <v>60</v>
      </c>
      <c r="G1623" s="135" t="s">
        <v>20</v>
      </c>
      <c r="H1623" s="135">
        <v>4</v>
      </c>
      <c r="I1623" s="135">
        <v>1</v>
      </c>
      <c r="J1623" s="136">
        <v>4.4000000000000004</v>
      </c>
      <c r="K1623" s="136">
        <v>2.33</v>
      </c>
      <c r="L1623" s="136">
        <v>2.4300000000000002</v>
      </c>
      <c r="M1623" s="137" t="str">
        <f t="shared" si="25"/>
        <v>P</v>
      </c>
      <c r="N1623" s="174" t="s">
        <v>10681</v>
      </c>
      <c r="O1623" s="149" t="s">
        <v>1555</v>
      </c>
      <c r="P1623" s="149" t="s">
        <v>9448</v>
      </c>
      <c r="Q1623" s="150" t="s">
        <v>10519</v>
      </c>
      <c r="R1623" s="189">
        <v>20.34</v>
      </c>
    </row>
    <row r="1624" spans="1:18" x14ac:dyDescent="0.25">
      <c r="A1624" s="132">
        <v>1026746</v>
      </c>
      <c r="B1624" s="145" t="s">
        <v>2587</v>
      </c>
      <c r="C1624" s="132">
        <v>6</v>
      </c>
      <c r="D1624" s="132">
        <v>50</v>
      </c>
      <c r="E1624" s="186" t="s">
        <v>21</v>
      </c>
      <c r="F1624" s="132">
        <v>60</v>
      </c>
      <c r="G1624" s="132" t="s">
        <v>20</v>
      </c>
      <c r="H1624" s="132">
        <v>4</v>
      </c>
      <c r="I1624" s="132">
        <v>1</v>
      </c>
      <c r="J1624" s="133">
        <v>4.4000000000000004</v>
      </c>
      <c r="K1624" s="133">
        <v>2.33</v>
      </c>
      <c r="L1624" s="133">
        <v>2.4300000000000002</v>
      </c>
      <c r="M1624" s="134" t="str">
        <f t="shared" si="25"/>
        <v>P</v>
      </c>
      <c r="N1624" s="173" t="s">
        <v>10681</v>
      </c>
      <c r="O1624" s="146" t="s">
        <v>1555</v>
      </c>
      <c r="P1624" s="146" t="s">
        <v>9448</v>
      </c>
      <c r="Q1624" s="147" t="s">
        <v>10519</v>
      </c>
      <c r="R1624" s="187">
        <v>20.22</v>
      </c>
    </row>
    <row r="1625" spans="1:18" x14ac:dyDescent="0.25">
      <c r="A1625" s="135">
        <v>1026747</v>
      </c>
      <c r="B1625" s="148" t="s">
        <v>2588</v>
      </c>
      <c r="C1625" s="135">
        <v>6</v>
      </c>
      <c r="D1625" s="135">
        <v>50</v>
      </c>
      <c r="E1625" s="188" t="s">
        <v>21</v>
      </c>
      <c r="F1625" s="135">
        <v>60</v>
      </c>
      <c r="G1625" s="135" t="s">
        <v>21</v>
      </c>
      <c r="H1625" s="135" t="s">
        <v>21</v>
      </c>
      <c r="I1625" s="135">
        <v>1</v>
      </c>
      <c r="J1625" s="136">
        <v>4.4000000000000004</v>
      </c>
      <c r="K1625" s="136">
        <v>2.33</v>
      </c>
      <c r="L1625" s="136">
        <v>2.4300000000000002</v>
      </c>
      <c r="M1625" s="137" t="str">
        <f t="shared" si="25"/>
        <v>P</v>
      </c>
      <c r="N1625" s="174" t="s">
        <v>10681</v>
      </c>
      <c r="O1625" s="149" t="s">
        <v>1555</v>
      </c>
      <c r="P1625" s="149" t="s">
        <v>9448</v>
      </c>
      <c r="Q1625" s="150" t="s">
        <v>10519</v>
      </c>
      <c r="R1625" s="189">
        <v>20.88</v>
      </c>
    </row>
    <row r="1626" spans="1:18" x14ac:dyDescent="0.25">
      <c r="A1626" s="132">
        <v>1026749</v>
      </c>
      <c r="B1626" s="145" t="s">
        <v>2589</v>
      </c>
      <c r="C1626" s="132">
        <v>6</v>
      </c>
      <c r="D1626" s="132">
        <v>50</v>
      </c>
      <c r="E1626" s="186" t="s">
        <v>21</v>
      </c>
      <c r="F1626" s="132">
        <v>60</v>
      </c>
      <c r="G1626" s="132" t="s">
        <v>20</v>
      </c>
      <c r="H1626" s="132">
        <v>4</v>
      </c>
      <c r="I1626" s="132">
        <v>1</v>
      </c>
      <c r="J1626" s="133">
        <v>4.4000000000000004</v>
      </c>
      <c r="K1626" s="133">
        <v>2.33</v>
      </c>
      <c r="L1626" s="133">
        <v>2.4300000000000002</v>
      </c>
      <c r="M1626" s="134" t="str">
        <f t="shared" si="25"/>
        <v>P</v>
      </c>
      <c r="N1626" s="173" t="s">
        <v>10681</v>
      </c>
      <c r="O1626" s="146" t="s">
        <v>1555</v>
      </c>
      <c r="P1626" s="146" t="s">
        <v>9448</v>
      </c>
      <c r="Q1626" s="147" t="s">
        <v>10519</v>
      </c>
      <c r="R1626" s="187">
        <v>20.399999999999999</v>
      </c>
    </row>
    <row r="1627" spans="1:18" x14ac:dyDescent="0.25">
      <c r="A1627" s="135">
        <v>1026750</v>
      </c>
      <c r="B1627" s="148" t="s">
        <v>2590</v>
      </c>
      <c r="C1627" s="135">
        <v>6</v>
      </c>
      <c r="D1627" s="135">
        <v>50</v>
      </c>
      <c r="E1627" s="188" t="s">
        <v>21</v>
      </c>
      <c r="F1627" s="135">
        <v>60</v>
      </c>
      <c r="G1627" s="135" t="s">
        <v>20</v>
      </c>
      <c r="H1627" s="135">
        <v>4</v>
      </c>
      <c r="I1627" s="135">
        <v>1</v>
      </c>
      <c r="J1627" s="136">
        <v>4.4000000000000004</v>
      </c>
      <c r="K1627" s="136">
        <v>2.33</v>
      </c>
      <c r="L1627" s="136">
        <v>2.4300000000000002</v>
      </c>
      <c r="M1627" s="137" t="str">
        <f t="shared" si="25"/>
        <v>P</v>
      </c>
      <c r="N1627" s="174" t="s">
        <v>10681</v>
      </c>
      <c r="O1627" s="149" t="s">
        <v>1555</v>
      </c>
      <c r="P1627" s="149" t="s">
        <v>9448</v>
      </c>
      <c r="Q1627" s="150" t="s">
        <v>10519</v>
      </c>
      <c r="R1627" s="189">
        <v>20.700000000000003</v>
      </c>
    </row>
    <row r="1628" spans="1:18" x14ac:dyDescent="0.25">
      <c r="A1628" s="132">
        <v>1026753</v>
      </c>
      <c r="B1628" s="145" t="s">
        <v>2591</v>
      </c>
      <c r="C1628" s="132">
        <v>6</v>
      </c>
      <c r="D1628" s="132">
        <v>40</v>
      </c>
      <c r="E1628" s="186" t="s">
        <v>21</v>
      </c>
      <c r="F1628" s="132">
        <v>60</v>
      </c>
      <c r="G1628" s="132" t="s">
        <v>20</v>
      </c>
      <c r="H1628" s="132">
        <v>4</v>
      </c>
      <c r="I1628" s="132">
        <v>1</v>
      </c>
      <c r="J1628" s="133">
        <v>4.4000000000000004</v>
      </c>
      <c r="K1628" s="133">
        <v>2.33</v>
      </c>
      <c r="L1628" s="133">
        <v>2.4300000000000002</v>
      </c>
      <c r="M1628" s="134" t="str">
        <f t="shared" si="25"/>
        <v>P</v>
      </c>
      <c r="N1628" s="173" t="s">
        <v>10681</v>
      </c>
      <c r="O1628" s="146" t="s">
        <v>1555</v>
      </c>
      <c r="P1628" s="146" t="s">
        <v>9448</v>
      </c>
      <c r="Q1628" s="147" t="s">
        <v>10519</v>
      </c>
      <c r="R1628" s="187">
        <v>20.94</v>
      </c>
    </row>
    <row r="1629" spans="1:18" x14ac:dyDescent="0.25">
      <c r="A1629" s="135">
        <v>1026754</v>
      </c>
      <c r="B1629" s="148" t="s">
        <v>2592</v>
      </c>
      <c r="C1629" s="135">
        <v>6</v>
      </c>
      <c r="D1629" s="135">
        <v>40</v>
      </c>
      <c r="E1629" s="188" t="s">
        <v>21</v>
      </c>
      <c r="F1629" s="135">
        <v>60</v>
      </c>
      <c r="G1629" s="135">
        <v>4</v>
      </c>
      <c r="H1629" s="135">
        <v>4</v>
      </c>
      <c r="I1629" s="135">
        <v>1</v>
      </c>
      <c r="J1629" s="136">
        <v>4.5199999999999996</v>
      </c>
      <c r="K1629" s="136">
        <v>2.4</v>
      </c>
      <c r="L1629" s="136">
        <v>2.6</v>
      </c>
      <c r="M1629" s="137" t="str">
        <f t="shared" si="25"/>
        <v>P</v>
      </c>
      <c r="N1629" s="174" t="s">
        <v>10681</v>
      </c>
      <c r="O1629" s="149" t="s">
        <v>1506</v>
      </c>
      <c r="P1629" s="149" t="s">
        <v>9451</v>
      </c>
      <c r="Q1629" s="150" t="s">
        <v>10519</v>
      </c>
      <c r="R1629" s="189">
        <v>22.740000000000002</v>
      </c>
    </row>
    <row r="1630" spans="1:18" x14ac:dyDescent="0.25">
      <c r="A1630" s="132">
        <v>1026756</v>
      </c>
      <c r="B1630" s="145" t="s">
        <v>2593</v>
      </c>
      <c r="C1630" s="132">
        <v>6</v>
      </c>
      <c r="D1630" s="132">
        <v>40</v>
      </c>
      <c r="E1630" s="186" t="s">
        <v>21</v>
      </c>
      <c r="F1630" s="132">
        <v>60</v>
      </c>
      <c r="G1630" s="132">
        <v>4</v>
      </c>
      <c r="H1630" s="132">
        <v>4</v>
      </c>
      <c r="I1630" s="132">
        <v>1</v>
      </c>
      <c r="J1630" s="133">
        <v>4.5199999999999996</v>
      </c>
      <c r="K1630" s="133">
        <v>2.4</v>
      </c>
      <c r="L1630" s="133">
        <v>2.6</v>
      </c>
      <c r="M1630" s="134" t="str">
        <f t="shared" si="25"/>
        <v>P</v>
      </c>
      <c r="N1630" s="173" t="s">
        <v>10681</v>
      </c>
      <c r="O1630" s="146" t="s">
        <v>1506</v>
      </c>
      <c r="P1630" s="146" t="s">
        <v>9451</v>
      </c>
      <c r="Q1630" s="147" t="s">
        <v>10519</v>
      </c>
      <c r="R1630" s="187">
        <v>23.88</v>
      </c>
    </row>
    <row r="1631" spans="1:18" x14ac:dyDescent="0.25">
      <c r="A1631" s="135">
        <v>1026757</v>
      </c>
      <c r="B1631" s="148" t="s">
        <v>2594</v>
      </c>
      <c r="C1631" s="135">
        <v>6</v>
      </c>
      <c r="D1631" s="135">
        <v>32</v>
      </c>
      <c r="E1631" s="188" t="s">
        <v>21</v>
      </c>
      <c r="F1631" s="135">
        <v>40</v>
      </c>
      <c r="G1631" s="135" t="s">
        <v>21</v>
      </c>
      <c r="H1631" s="135" t="s">
        <v>21</v>
      </c>
      <c r="I1631" s="135">
        <v>1</v>
      </c>
      <c r="J1631" s="136">
        <v>4.2</v>
      </c>
      <c r="K1631" s="136">
        <v>3</v>
      </c>
      <c r="L1631" s="136">
        <v>2.7</v>
      </c>
      <c r="M1631" s="137" t="str">
        <f t="shared" si="25"/>
        <v>P</v>
      </c>
      <c r="N1631" s="174" t="s">
        <v>10681</v>
      </c>
      <c r="O1631" s="149" t="s">
        <v>1506</v>
      </c>
      <c r="P1631" s="149" t="s">
        <v>9451</v>
      </c>
      <c r="Q1631" s="150" t="s">
        <v>10106</v>
      </c>
      <c r="R1631" s="189">
        <v>29.04</v>
      </c>
    </row>
    <row r="1632" spans="1:18" x14ac:dyDescent="0.25">
      <c r="A1632" s="132">
        <v>1026759</v>
      </c>
      <c r="B1632" s="145" t="s">
        <v>2595</v>
      </c>
      <c r="C1632" s="132">
        <v>6</v>
      </c>
      <c r="D1632" s="132">
        <v>32</v>
      </c>
      <c r="E1632" s="186" t="s">
        <v>21</v>
      </c>
      <c r="F1632" s="132">
        <v>40</v>
      </c>
      <c r="G1632" s="132" t="s">
        <v>21</v>
      </c>
      <c r="H1632" s="132" t="s">
        <v>21</v>
      </c>
      <c r="I1632" s="132">
        <v>1</v>
      </c>
      <c r="J1632" s="133">
        <v>4.2</v>
      </c>
      <c r="K1632" s="133">
        <v>3</v>
      </c>
      <c r="L1632" s="133">
        <v>2.7</v>
      </c>
      <c r="M1632" s="134" t="str">
        <f t="shared" si="25"/>
        <v>P</v>
      </c>
      <c r="N1632" s="173" t="s">
        <v>10681</v>
      </c>
      <c r="O1632" s="146" t="s">
        <v>1506</v>
      </c>
      <c r="P1632" s="146" t="s">
        <v>9451</v>
      </c>
      <c r="Q1632" s="147" t="s">
        <v>10106</v>
      </c>
      <c r="R1632" s="187">
        <v>29.58</v>
      </c>
    </row>
    <row r="1633" spans="1:18" x14ac:dyDescent="0.25">
      <c r="A1633" s="135">
        <v>1026760</v>
      </c>
      <c r="B1633" s="148" t="s">
        <v>2596</v>
      </c>
      <c r="C1633" s="135">
        <v>6</v>
      </c>
      <c r="D1633" s="135">
        <v>32</v>
      </c>
      <c r="E1633" s="188" t="s">
        <v>21</v>
      </c>
      <c r="F1633" s="135">
        <v>40</v>
      </c>
      <c r="G1633" s="135" t="s">
        <v>21</v>
      </c>
      <c r="H1633" s="135" t="s">
        <v>21</v>
      </c>
      <c r="I1633" s="135" t="s">
        <v>21</v>
      </c>
      <c r="J1633" s="136">
        <v>4.3499999999999996</v>
      </c>
      <c r="K1633" s="136">
        <v>3.15</v>
      </c>
      <c r="L1633" s="136">
        <v>2.8</v>
      </c>
      <c r="M1633" s="137" t="str">
        <f t="shared" si="25"/>
        <v>P</v>
      </c>
      <c r="N1633" s="174" t="s">
        <v>10681</v>
      </c>
      <c r="O1633" s="149" t="s">
        <v>1506</v>
      </c>
      <c r="P1633" s="149" t="s">
        <v>9451</v>
      </c>
      <c r="Q1633" s="150" t="s">
        <v>10106</v>
      </c>
      <c r="R1633" s="189">
        <v>28.799999999999997</v>
      </c>
    </row>
    <row r="1634" spans="1:18" x14ac:dyDescent="0.25">
      <c r="A1634" s="132">
        <v>1026762</v>
      </c>
      <c r="B1634" s="145" t="s">
        <v>2597</v>
      </c>
      <c r="C1634" s="132">
        <v>6</v>
      </c>
      <c r="D1634" s="132">
        <v>32</v>
      </c>
      <c r="E1634" s="186" t="s">
        <v>21</v>
      </c>
      <c r="F1634" s="132">
        <v>40</v>
      </c>
      <c r="G1634" s="132" t="s">
        <v>21</v>
      </c>
      <c r="H1634" s="132" t="s">
        <v>21</v>
      </c>
      <c r="I1634" s="132">
        <v>1</v>
      </c>
      <c r="J1634" s="133">
        <v>4.2</v>
      </c>
      <c r="K1634" s="133">
        <v>3</v>
      </c>
      <c r="L1634" s="133">
        <v>2.7</v>
      </c>
      <c r="M1634" s="134" t="str">
        <f t="shared" si="25"/>
        <v>P</v>
      </c>
      <c r="N1634" s="173" t="s">
        <v>10681</v>
      </c>
      <c r="O1634" s="146" t="s">
        <v>1506</v>
      </c>
      <c r="P1634" s="146" t="s">
        <v>9451</v>
      </c>
      <c r="Q1634" s="147" t="s">
        <v>10106</v>
      </c>
      <c r="R1634" s="187">
        <v>32.099999999999994</v>
      </c>
    </row>
    <row r="1635" spans="1:18" x14ac:dyDescent="0.25">
      <c r="A1635" s="135">
        <v>1026763</v>
      </c>
      <c r="B1635" s="148" t="s">
        <v>2598</v>
      </c>
      <c r="C1635" s="135">
        <v>6</v>
      </c>
      <c r="D1635" s="135">
        <v>32</v>
      </c>
      <c r="E1635" s="188" t="s">
        <v>21</v>
      </c>
      <c r="F1635" s="135">
        <v>40</v>
      </c>
      <c r="G1635" s="135" t="s">
        <v>21</v>
      </c>
      <c r="H1635" s="135" t="s">
        <v>21</v>
      </c>
      <c r="I1635" s="135" t="s">
        <v>21</v>
      </c>
      <c r="J1635" s="136">
        <v>4.3499999999999996</v>
      </c>
      <c r="K1635" s="136">
        <v>3.15</v>
      </c>
      <c r="L1635" s="136">
        <v>2.8</v>
      </c>
      <c r="M1635" s="137" t="str">
        <f t="shared" si="25"/>
        <v>P</v>
      </c>
      <c r="N1635" s="174" t="s">
        <v>10681</v>
      </c>
      <c r="O1635" s="149" t="s">
        <v>1506</v>
      </c>
      <c r="P1635" s="149" t="s">
        <v>9451</v>
      </c>
      <c r="Q1635" s="150" t="s">
        <v>10519</v>
      </c>
      <c r="R1635" s="189">
        <v>29.339999999999996</v>
      </c>
    </row>
    <row r="1636" spans="1:18" x14ac:dyDescent="0.25">
      <c r="A1636" s="132">
        <v>1026764</v>
      </c>
      <c r="B1636" s="145" t="s">
        <v>2599</v>
      </c>
      <c r="C1636" s="132">
        <v>6</v>
      </c>
      <c r="D1636" s="132">
        <v>32</v>
      </c>
      <c r="E1636" s="186" t="s">
        <v>21</v>
      </c>
      <c r="F1636" s="132">
        <v>40</v>
      </c>
      <c r="G1636" s="132" t="s">
        <v>21</v>
      </c>
      <c r="H1636" s="132" t="s">
        <v>21</v>
      </c>
      <c r="I1636" s="132" t="s">
        <v>21</v>
      </c>
      <c r="J1636" s="133">
        <v>4.3499999999999996</v>
      </c>
      <c r="K1636" s="133">
        <v>3.15</v>
      </c>
      <c r="L1636" s="133">
        <v>2.8</v>
      </c>
      <c r="M1636" s="134" t="str">
        <f t="shared" si="25"/>
        <v>P</v>
      </c>
      <c r="N1636" s="173" t="s">
        <v>10681</v>
      </c>
      <c r="O1636" s="146" t="s">
        <v>1506</v>
      </c>
      <c r="P1636" s="146" t="s">
        <v>9451</v>
      </c>
      <c r="Q1636" s="147" t="s">
        <v>10519</v>
      </c>
      <c r="R1636" s="187">
        <v>31.08</v>
      </c>
    </row>
    <row r="1637" spans="1:18" x14ac:dyDescent="0.25">
      <c r="A1637" s="135">
        <v>1026765</v>
      </c>
      <c r="B1637" s="148" t="s">
        <v>2600</v>
      </c>
      <c r="C1637" s="135">
        <v>6</v>
      </c>
      <c r="D1637" s="135">
        <v>32</v>
      </c>
      <c r="E1637" s="188" t="s">
        <v>21</v>
      </c>
      <c r="F1637" s="135">
        <v>40</v>
      </c>
      <c r="G1637" s="135" t="s">
        <v>21</v>
      </c>
      <c r="H1637" s="135" t="s">
        <v>21</v>
      </c>
      <c r="I1637" s="135" t="s">
        <v>21</v>
      </c>
      <c r="J1637" s="136">
        <v>4.3499999999999996</v>
      </c>
      <c r="K1637" s="136">
        <v>3.15</v>
      </c>
      <c r="L1637" s="136">
        <v>2.8</v>
      </c>
      <c r="M1637" s="137" t="str">
        <f t="shared" si="25"/>
        <v>P</v>
      </c>
      <c r="N1637" s="174" t="s">
        <v>10681</v>
      </c>
      <c r="O1637" s="149" t="s">
        <v>1506</v>
      </c>
      <c r="P1637" s="149" t="s">
        <v>9451</v>
      </c>
      <c r="Q1637" s="150" t="s">
        <v>10106</v>
      </c>
      <c r="R1637" s="189">
        <v>29.94</v>
      </c>
    </row>
    <row r="1638" spans="1:18" x14ac:dyDescent="0.25">
      <c r="A1638" s="132">
        <v>1026766</v>
      </c>
      <c r="B1638" s="145" t="s">
        <v>2601</v>
      </c>
      <c r="C1638" s="132">
        <v>6</v>
      </c>
      <c r="D1638" s="132">
        <v>32</v>
      </c>
      <c r="E1638" s="186" t="s">
        <v>21</v>
      </c>
      <c r="F1638" s="132">
        <v>40</v>
      </c>
      <c r="G1638" s="132" t="s">
        <v>21</v>
      </c>
      <c r="H1638" s="132" t="s">
        <v>21</v>
      </c>
      <c r="I1638" s="132" t="s">
        <v>21</v>
      </c>
      <c r="J1638" s="133">
        <v>4.3499999999999996</v>
      </c>
      <c r="K1638" s="133">
        <v>3.15</v>
      </c>
      <c r="L1638" s="133">
        <v>2.8</v>
      </c>
      <c r="M1638" s="134" t="str">
        <f t="shared" si="25"/>
        <v>P</v>
      </c>
      <c r="N1638" s="173" t="s">
        <v>10681</v>
      </c>
      <c r="O1638" s="146" t="s">
        <v>1506</v>
      </c>
      <c r="P1638" s="146" t="s">
        <v>9451</v>
      </c>
      <c r="Q1638" s="147" t="s">
        <v>10519</v>
      </c>
      <c r="R1638" s="187">
        <v>30.599999999999998</v>
      </c>
    </row>
    <row r="1639" spans="1:18" x14ac:dyDescent="0.25">
      <c r="A1639" s="135">
        <v>1026777</v>
      </c>
      <c r="B1639" s="148" t="s">
        <v>2602</v>
      </c>
      <c r="C1639" s="135">
        <v>6</v>
      </c>
      <c r="D1639" s="135">
        <v>32</v>
      </c>
      <c r="E1639" s="188" t="s">
        <v>21</v>
      </c>
      <c r="F1639" s="135">
        <v>40</v>
      </c>
      <c r="G1639" s="135" t="s">
        <v>21</v>
      </c>
      <c r="H1639" s="135" t="s">
        <v>21</v>
      </c>
      <c r="I1639" s="135" t="s">
        <v>21</v>
      </c>
      <c r="J1639" s="136">
        <v>4.3499999999999996</v>
      </c>
      <c r="K1639" s="136">
        <v>3.15</v>
      </c>
      <c r="L1639" s="136">
        <v>2.8</v>
      </c>
      <c r="M1639" s="137" t="str">
        <f t="shared" si="25"/>
        <v>P</v>
      </c>
      <c r="N1639" s="174" t="s">
        <v>10681</v>
      </c>
      <c r="O1639" s="149" t="s">
        <v>1506</v>
      </c>
      <c r="P1639" s="149" t="s">
        <v>9451</v>
      </c>
      <c r="Q1639" s="150" t="s">
        <v>10106</v>
      </c>
      <c r="R1639" s="189">
        <v>29.46</v>
      </c>
    </row>
    <row r="1640" spans="1:18" x14ac:dyDescent="0.25">
      <c r="A1640" s="132">
        <v>1026778</v>
      </c>
      <c r="B1640" s="145" t="s">
        <v>2603</v>
      </c>
      <c r="C1640" s="132">
        <v>2</v>
      </c>
      <c r="D1640" s="132">
        <v>50</v>
      </c>
      <c r="E1640" s="186" t="s">
        <v>21</v>
      </c>
      <c r="F1640" s="132" t="s">
        <v>20</v>
      </c>
      <c r="G1640" s="132" t="s">
        <v>20</v>
      </c>
      <c r="H1640" s="132" t="s">
        <v>20</v>
      </c>
      <c r="I1640" s="132" t="s">
        <v>20</v>
      </c>
      <c r="J1640" s="133">
        <v>4.4000000000000004</v>
      </c>
      <c r="K1640" s="133">
        <v>2.25</v>
      </c>
      <c r="L1640" s="133">
        <v>2.0499999999999998</v>
      </c>
      <c r="M1640" s="134" t="str">
        <f t="shared" si="25"/>
        <v>P</v>
      </c>
      <c r="N1640" s="173" t="s">
        <v>10681</v>
      </c>
      <c r="O1640" s="146" t="s">
        <v>1506</v>
      </c>
      <c r="P1640" s="146" t="s">
        <v>9451</v>
      </c>
      <c r="Q1640" s="147" t="s">
        <v>10106</v>
      </c>
      <c r="R1640" s="187">
        <v>15.58</v>
      </c>
    </row>
    <row r="1641" spans="1:18" x14ac:dyDescent="0.25">
      <c r="A1641" s="135">
        <v>1026821</v>
      </c>
      <c r="B1641" s="148" t="s">
        <v>2604</v>
      </c>
      <c r="C1641" s="135">
        <v>6</v>
      </c>
      <c r="D1641" s="135">
        <v>238</v>
      </c>
      <c r="E1641" s="188" t="s">
        <v>20</v>
      </c>
      <c r="F1641" s="135" t="s">
        <v>20</v>
      </c>
      <c r="G1641" s="135" t="s">
        <v>20</v>
      </c>
      <c r="H1641" s="135" t="s">
        <v>20</v>
      </c>
      <c r="I1641" s="135" t="s">
        <v>20</v>
      </c>
      <c r="J1641" s="136">
        <v>2.76</v>
      </c>
      <c r="K1641" s="136">
        <v>1.17</v>
      </c>
      <c r="L1641" s="136">
        <v>1.7</v>
      </c>
      <c r="M1641" s="137" t="str">
        <f t="shared" si="25"/>
        <v>P</v>
      </c>
      <c r="N1641" s="174" t="s">
        <v>10681</v>
      </c>
      <c r="O1641" s="149" t="s">
        <v>1555</v>
      </c>
      <c r="P1641" s="149" t="s">
        <v>9448</v>
      </c>
      <c r="Q1641" s="150" t="s">
        <v>10519</v>
      </c>
      <c r="R1641" s="189">
        <v>6.6000000000000005</v>
      </c>
    </row>
    <row r="1642" spans="1:18" x14ac:dyDescent="0.25">
      <c r="A1642" s="132">
        <v>1026829</v>
      </c>
      <c r="B1642" s="145" t="s">
        <v>2605</v>
      </c>
      <c r="C1642" s="132">
        <v>6</v>
      </c>
      <c r="D1642" s="132">
        <v>238</v>
      </c>
      <c r="E1642" s="186" t="s">
        <v>20</v>
      </c>
      <c r="F1642" s="132" t="s">
        <v>20</v>
      </c>
      <c r="G1642" s="132" t="s">
        <v>20</v>
      </c>
      <c r="H1642" s="132" t="s">
        <v>20</v>
      </c>
      <c r="I1642" s="132" t="s">
        <v>20</v>
      </c>
      <c r="J1642" s="133">
        <v>2.76</v>
      </c>
      <c r="K1642" s="133">
        <v>1.17</v>
      </c>
      <c r="L1642" s="133">
        <v>1.7</v>
      </c>
      <c r="M1642" s="134" t="str">
        <f t="shared" si="25"/>
        <v>P</v>
      </c>
      <c r="N1642" s="173" t="s">
        <v>10681</v>
      </c>
      <c r="O1642" s="146" t="s">
        <v>1555</v>
      </c>
      <c r="P1642" s="146" t="s">
        <v>9448</v>
      </c>
      <c r="Q1642" s="147" t="s">
        <v>10519</v>
      </c>
      <c r="R1642" s="187">
        <v>6.9599999999999991</v>
      </c>
    </row>
    <row r="1643" spans="1:18" x14ac:dyDescent="0.25">
      <c r="A1643" s="135">
        <v>1026840</v>
      </c>
      <c r="B1643" s="148" t="s">
        <v>2606</v>
      </c>
      <c r="C1643" s="135">
        <v>6</v>
      </c>
      <c r="D1643" s="135">
        <v>153</v>
      </c>
      <c r="E1643" s="188" t="s">
        <v>20</v>
      </c>
      <c r="F1643" s="135">
        <v>221</v>
      </c>
      <c r="G1643" s="135" t="s">
        <v>20</v>
      </c>
      <c r="H1643" s="135" t="s">
        <v>20</v>
      </c>
      <c r="I1643" s="135" t="s">
        <v>20</v>
      </c>
      <c r="J1643" s="136">
        <v>2.75</v>
      </c>
      <c r="K1643" s="136">
        <v>2.35</v>
      </c>
      <c r="L1643" s="136">
        <v>1.25</v>
      </c>
      <c r="M1643" s="137" t="str">
        <f t="shared" si="25"/>
        <v>P</v>
      </c>
      <c r="N1643" s="174" t="s">
        <v>10681</v>
      </c>
      <c r="O1643" s="149" t="s">
        <v>1506</v>
      </c>
      <c r="P1643" s="149" t="s">
        <v>9451</v>
      </c>
      <c r="Q1643" s="150" t="s">
        <v>10519</v>
      </c>
      <c r="R1643" s="189">
        <v>11.16</v>
      </c>
    </row>
    <row r="1644" spans="1:18" x14ac:dyDescent="0.25">
      <c r="A1644" s="132">
        <v>1026843</v>
      </c>
      <c r="B1644" s="145" t="s">
        <v>10131</v>
      </c>
      <c r="C1644" s="132">
        <v>50</v>
      </c>
      <c r="D1644" s="132">
        <v>2250</v>
      </c>
      <c r="E1644" s="186">
        <v>25</v>
      </c>
      <c r="F1644" s="132">
        <v>3000</v>
      </c>
      <c r="G1644" s="132" t="s">
        <v>20</v>
      </c>
      <c r="H1644" s="132" t="s">
        <v>20</v>
      </c>
      <c r="I1644" s="132" t="s">
        <v>20</v>
      </c>
      <c r="J1644" s="133">
        <v>2</v>
      </c>
      <c r="K1644" s="133">
        <v>0.12</v>
      </c>
      <c r="L1644" s="133">
        <v>1.8</v>
      </c>
      <c r="M1644" s="134" t="str">
        <f t="shared" si="25"/>
        <v>P</v>
      </c>
      <c r="N1644" s="173" t="s">
        <v>10681</v>
      </c>
      <c r="O1644" s="146" t="s">
        <v>1578</v>
      </c>
      <c r="P1644" s="146" t="s">
        <v>9412</v>
      </c>
      <c r="Q1644" s="147" t="s">
        <v>10519</v>
      </c>
      <c r="R1644" s="187">
        <v>3.5000000000000004</v>
      </c>
    </row>
    <row r="1645" spans="1:18" x14ac:dyDescent="0.25">
      <c r="A1645" s="135">
        <v>1026857</v>
      </c>
      <c r="B1645" s="148" t="s">
        <v>2607</v>
      </c>
      <c r="C1645" s="135">
        <v>6</v>
      </c>
      <c r="D1645" s="135">
        <v>242</v>
      </c>
      <c r="E1645" s="188" t="s">
        <v>20</v>
      </c>
      <c r="F1645" s="135" t="s">
        <v>20</v>
      </c>
      <c r="G1645" s="135" t="s">
        <v>20</v>
      </c>
      <c r="H1645" s="135" t="s">
        <v>20</v>
      </c>
      <c r="I1645" s="135" t="s">
        <v>20</v>
      </c>
      <c r="J1645" s="136">
        <v>2.96</v>
      </c>
      <c r="K1645" s="136">
        <v>1.72</v>
      </c>
      <c r="L1645" s="136">
        <v>1</v>
      </c>
      <c r="M1645" s="137" t="str">
        <f t="shared" si="25"/>
        <v>P</v>
      </c>
      <c r="N1645" s="174" t="s">
        <v>10681</v>
      </c>
      <c r="O1645" s="149" t="s">
        <v>1506</v>
      </c>
      <c r="P1645" s="149" t="s">
        <v>9435</v>
      </c>
      <c r="Q1645" s="150" t="s">
        <v>10519</v>
      </c>
      <c r="R1645" s="189">
        <v>13.14</v>
      </c>
    </row>
    <row r="1646" spans="1:18" x14ac:dyDescent="0.25">
      <c r="A1646" s="132">
        <v>1026862</v>
      </c>
      <c r="B1646" s="145" t="s">
        <v>2608</v>
      </c>
      <c r="C1646" s="132">
        <v>6</v>
      </c>
      <c r="D1646" s="132">
        <v>162</v>
      </c>
      <c r="E1646" s="186" t="s">
        <v>20</v>
      </c>
      <c r="F1646" s="132" t="s">
        <v>20</v>
      </c>
      <c r="G1646" s="132" t="s">
        <v>20</v>
      </c>
      <c r="H1646" s="132" t="s">
        <v>20</v>
      </c>
      <c r="I1646" s="132" t="s">
        <v>20</v>
      </c>
      <c r="J1646" s="133">
        <v>3.2</v>
      </c>
      <c r="K1646" s="133">
        <v>1.78</v>
      </c>
      <c r="L1646" s="133">
        <v>1.37</v>
      </c>
      <c r="M1646" s="134" t="str">
        <f t="shared" si="25"/>
        <v>P</v>
      </c>
      <c r="N1646" s="173" t="s">
        <v>10681</v>
      </c>
      <c r="O1646" s="146" t="s">
        <v>1555</v>
      </c>
      <c r="P1646" s="146" t="s">
        <v>9448</v>
      </c>
      <c r="Q1646" s="147" t="s">
        <v>10519</v>
      </c>
      <c r="R1646" s="187">
        <v>13.86</v>
      </c>
    </row>
    <row r="1647" spans="1:18" x14ac:dyDescent="0.25">
      <c r="A1647" s="135">
        <v>1026872</v>
      </c>
      <c r="B1647" s="148" t="s">
        <v>2609</v>
      </c>
      <c r="C1647" s="135">
        <v>6</v>
      </c>
      <c r="D1647" s="135">
        <v>162</v>
      </c>
      <c r="E1647" s="188" t="s">
        <v>20</v>
      </c>
      <c r="F1647" s="135" t="s">
        <v>20</v>
      </c>
      <c r="G1647" s="135" t="s">
        <v>20</v>
      </c>
      <c r="H1647" s="135" t="s">
        <v>20</v>
      </c>
      <c r="I1647" s="135" t="s">
        <v>20</v>
      </c>
      <c r="J1647" s="136">
        <v>3.2</v>
      </c>
      <c r="K1647" s="136">
        <v>1.78</v>
      </c>
      <c r="L1647" s="136">
        <v>1.37</v>
      </c>
      <c r="M1647" s="137" t="str">
        <f t="shared" si="25"/>
        <v>P</v>
      </c>
      <c r="N1647" s="174" t="s">
        <v>10681</v>
      </c>
      <c r="O1647" s="149" t="s">
        <v>1555</v>
      </c>
      <c r="P1647" s="149" t="s">
        <v>9448</v>
      </c>
      <c r="Q1647" s="150" t="s">
        <v>10519</v>
      </c>
      <c r="R1647" s="189">
        <v>13.919999999999998</v>
      </c>
    </row>
    <row r="1648" spans="1:18" x14ac:dyDescent="0.25">
      <c r="A1648" s="132">
        <v>1026874</v>
      </c>
      <c r="B1648" s="145" t="s">
        <v>2610</v>
      </c>
      <c r="C1648" s="132">
        <v>6</v>
      </c>
      <c r="D1648" s="132">
        <v>48</v>
      </c>
      <c r="E1648" s="186" t="s">
        <v>20</v>
      </c>
      <c r="F1648" s="132" t="s">
        <v>20</v>
      </c>
      <c r="G1648" s="132" t="s">
        <v>21</v>
      </c>
      <c r="H1648" s="132" t="s">
        <v>21</v>
      </c>
      <c r="I1648" s="132" t="s">
        <v>21</v>
      </c>
      <c r="J1648" s="133">
        <v>5.05</v>
      </c>
      <c r="K1648" s="133">
        <v>3.33</v>
      </c>
      <c r="L1648" s="133">
        <v>1.43</v>
      </c>
      <c r="M1648" s="134" t="str">
        <f t="shared" si="25"/>
        <v>P</v>
      </c>
      <c r="N1648" s="173" t="s">
        <v>10681</v>
      </c>
      <c r="O1648" s="146" t="s">
        <v>1555</v>
      </c>
      <c r="P1648" s="146" t="s">
        <v>9448</v>
      </c>
      <c r="Q1648" s="147" t="s">
        <v>10519</v>
      </c>
      <c r="R1648" s="187">
        <v>19.919999999999998</v>
      </c>
    </row>
    <row r="1649" spans="1:18" x14ac:dyDescent="0.25">
      <c r="A1649" s="135">
        <v>1026894</v>
      </c>
      <c r="B1649" s="148" t="s">
        <v>2611</v>
      </c>
      <c r="C1649" s="135">
        <v>2</v>
      </c>
      <c r="D1649" s="135">
        <v>36</v>
      </c>
      <c r="E1649" s="188" t="s">
        <v>21</v>
      </c>
      <c r="F1649" s="135">
        <v>48</v>
      </c>
      <c r="G1649" s="135" t="s">
        <v>21</v>
      </c>
      <c r="H1649" s="135" t="s">
        <v>21</v>
      </c>
      <c r="I1649" s="135" t="s">
        <v>21</v>
      </c>
      <c r="J1649" s="136">
        <v>3.3450000000000002</v>
      </c>
      <c r="K1649" s="136">
        <v>2.4900000000000002</v>
      </c>
      <c r="L1649" s="136">
        <v>3.92</v>
      </c>
      <c r="M1649" s="137" t="str">
        <f t="shared" si="25"/>
        <v>P</v>
      </c>
      <c r="N1649" s="174" t="s">
        <v>10681</v>
      </c>
      <c r="O1649" s="149" t="s">
        <v>1506</v>
      </c>
      <c r="P1649" s="149" t="s">
        <v>9435</v>
      </c>
      <c r="Q1649" s="150" t="s">
        <v>10106</v>
      </c>
      <c r="R1649" s="189">
        <v>30.88</v>
      </c>
    </row>
    <row r="1650" spans="1:18" x14ac:dyDescent="0.25">
      <c r="A1650" s="132">
        <v>1026895</v>
      </c>
      <c r="B1650" s="145" t="s">
        <v>2612</v>
      </c>
      <c r="C1650" s="132">
        <v>6</v>
      </c>
      <c r="D1650" s="132">
        <v>112</v>
      </c>
      <c r="E1650" s="186" t="s">
        <v>20</v>
      </c>
      <c r="F1650" s="132" t="s">
        <v>20</v>
      </c>
      <c r="G1650" s="132" t="s">
        <v>20</v>
      </c>
      <c r="H1650" s="132" t="s">
        <v>20</v>
      </c>
      <c r="I1650" s="132" t="s">
        <v>20</v>
      </c>
      <c r="J1650" s="133">
        <v>3.3</v>
      </c>
      <c r="K1650" s="133">
        <v>2.08</v>
      </c>
      <c r="L1650" s="133">
        <v>1.64</v>
      </c>
      <c r="M1650" s="134" t="str">
        <f t="shared" si="25"/>
        <v>P</v>
      </c>
      <c r="N1650" s="173" t="s">
        <v>10681</v>
      </c>
      <c r="O1650" s="146" t="s">
        <v>1562</v>
      </c>
      <c r="P1650" s="146" t="s">
        <v>9564</v>
      </c>
      <c r="Q1650" s="147" t="s">
        <v>10519</v>
      </c>
      <c r="R1650" s="187">
        <v>21.84</v>
      </c>
    </row>
    <row r="1651" spans="1:18" x14ac:dyDescent="0.25">
      <c r="A1651" s="135">
        <v>1026897</v>
      </c>
      <c r="B1651" s="148" t="s">
        <v>2613</v>
      </c>
      <c r="C1651" s="135">
        <v>6</v>
      </c>
      <c r="D1651" s="135" t="s">
        <v>20</v>
      </c>
      <c r="E1651" s="188" t="s">
        <v>20</v>
      </c>
      <c r="F1651" s="135" t="s">
        <v>20</v>
      </c>
      <c r="G1651" s="135" t="s">
        <v>20</v>
      </c>
      <c r="H1651" s="135" t="s">
        <v>20</v>
      </c>
      <c r="I1651" s="135" t="s">
        <v>20</v>
      </c>
      <c r="J1651" s="136">
        <v>2.14</v>
      </c>
      <c r="K1651" s="136">
        <v>0.86</v>
      </c>
      <c r="L1651" s="136">
        <v>1.54</v>
      </c>
      <c r="M1651" s="137" t="str">
        <f t="shared" si="25"/>
        <v>P</v>
      </c>
      <c r="N1651" s="174" t="s">
        <v>10681</v>
      </c>
      <c r="O1651" s="149" t="s">
        <v>1506</v>
      </c>
      <c r="P1651" s="149" t="s">
        <v>9435</v>
      </c>
      <c r="Q1651" s="150" t="s">
        <v>10519</v>
      </c>
      <c r="R1651" s="189">
        <v>6.8999999999999995</v>
      </c>
    </row>
    <row r="1652" spans="1:18" x14ac:dyDescent="0.25">
      <c r="A1652" s="132">
        <v>1026900</v>
      </c>
      <c r="B1652" s="145" t="s">
        <v>2614</v>
      </c>
      <c r="C1652" s="132">
        <v>6</v>
      </c>
      <c r="D1652" s="132" t="s">
        <v>20</v>
      </c>
      <c r="E1652" s="186" t="s">
        <v>20</v>
      </c>
      <c r="F1652" s="132" t="s">
        <v>20</v>
      </c>
      <c r="G1652" s="132" t="s">
        <v>20</v>
      </c>
      <c r="H1652" s="132" t="s">
        <v>20</v>
      </c>
      <c r="I1652" s="132" t="s">
        <v>20</v>
      </c>
      <c r="J1652" s="133">
        <v>2.14</v>
      </c>
      <c r="K1652" s="133">
        <v>0.86</v>
      </c>
      <c r="L1652" s="133">
        <v>1.54</v>
      </c>
      <c r="M1652" s="134" t="str">
        <f t="shared" si="25"/>
        <v>P</v>
      </c>
      <c r="N1652" s="173" t="s">
        <v>10681</v>
      </c>
      <c r="O1652" s="146" t="s">
        <v>1506</v>
      </c>
      <c r="P1652" s="146" t="s">
        <v>9435</v>
      </c>
      <c r="Q1652" s="147" t="s">
        <v>10519</v>
      </c>
      <c r="R1652" s="187">
        <v>7.32</v>
      </c>
    </row>
    <row r="1653" spans="1:18" x14ac:dyDescent="0.25">
      <c r="A1653" s="135">
        <v>1026902</v>
      </c>
      <c r="B1653" s="148" t="s">
        <v>2615</v>
      </c>
      <c r="C1653" s="135">
        <v>6</v>
      </c>
      <c r="D1653" s="135">
        <v>120</v>
      </c>
      <c r="E1653" s="188" t="s">
        <v>21</v>
      </c>
      <c r="F1653" s="135">
        <v>160</v>
      </c>
      <c r="G1653" s="135" t="s">
        <v>20</v>
      </c>
      <c r="H1653" s="135">
        <v>10</v>
      </c>
      <c r="I1653" s="135">
        <v>1</v>
      </c>
      <c r="J1653" s="136">
        <v>2.96</v>
      </c>
      <c r="K1653" s="136">
        <v>1.97</v>
      </c>
      <c r="L1653" s="136">
        <v>1.88</v>
      </c>
      <c r="M1653" s="137" t="str">
        <f t="shared" si="25"/>
        <v>P</v>
      </c>
      <c r="N1653" s="174" t="s">
        <v>10681</v>
      </c>
      <c r="O1653" s="149" t="s">
        <v>1506</v>
      </c>
      <c r="P1653" s="149" t="s">
        <v>9451</v>
      </c>
      <c r="Q1653" s="150" t="s">
        <v>10519</v>
      </c>
      <c r="R1653" s="189">
        <v>10.5</v>
      </c>
    </row>
    <row r="1654" spans="1:18" x14ac:dyDescent="0.25">
      <c r="A1654" s="132">
        <v>1026905</v>
      </c>
      <c r="B1654" s="145" t="s">
        <v>2616</v>
      </c>
      <c r="C1654" s="132">
        <v>6</v>
      </c>
      <c r="D1654" s="132">
        <v>120</v>
      </c>
      <c r="E1654" s="186" t="s">
        <v>21</v>
      </c>
      <c r="F1654" s="132">
        <v>160</v>
      </c>
      <c r="G1654" s="132" t="s">
        <v>20</v>
      </c>
      <c r="H1654" s="132">
        <v>10</v>
      </c>
      <c r="I1654" s="132">
        <v>1</v>
      </c>
      <c r="J1654" s="133">
        <v>2.96</v>
      </c>
      <c r="K1654" s="133">
        <v>1.97</v>
      </c>
      <c r="L1654" s="133">
        <v>1.88</v>
      </c>
      <c r="M1654" s="134" t="str">
        <f t="shared" si="25"/>
        <v>P</v>
      </c>
      <c r="N1654" s="173" t="s">
        <v>10681</v>
      </c>
      <c r="O1654" s="146" t="s">
        <v>1506</v>
      </c>
      <c r="P1654" s="146" t="s">
        <v>9451</v>
      </c>
      <c r="Q1654" s="147" t="s">
        <v>10519</v>
      </c>
      <c r="R1654" s="187">
        <v>12.059999999999999</v>
      </c>
    </row>
    <row r="1655" spans="1:18" x14ac:dyDescent="0.25">
      <c r="A1655" s="135">
        <v>1026906</v>
      </c>
      <c r="B1655" s="148" t="s">
        <v>2617</v>
      </c>
      <c r="C1655" s="135">
        <v>6</v>
      </c>
      <c r="D1655" s="135">
        <v>120</v>
      </c>
      <c r="E1655" s="188" t="s">
        <v>21</v>
      </c>
      <c r="F1655" s="135">
        <v>160</v>
      </c>
      <c r="G1655" s="135" t="s">
        <v>20</v>
      </c>
      <c r="H1655" s="135">
        <v>10</v>
      </c>
      <c r="I1655" s="135">
        <v>1</v>
      </c>
      <c r="J1655" s="136">
        <v>2.96</v>
      </c>
      <c r="K1655" s="136">
        <v>1.97</v>
      </c>
      <c r="L1655" s="136">
        <v>1.88</v>
      </c>
      <c r="M1655" s="137" t="str">
        <f t="shared" si="25"/>
        <v>P</v>
      </c>
      <c r="N1655" s="174" t="s">
        <v>10681</v>
      </c>
      <c r="O1655" s="149" t="s">
        <v>1506</v>
      </c>
      <c r="P1655" s="149" t="s">
        <v>9451</v>
      </c>
      <c r="Q1655" s="150" t="s">
        <v>10519</v>
      </c>
      <c r="R1655" s="189">
        <v>10.86</v>
      </c>
    </row>
    <row r="1656" spans="1:18" x14ac:dyDescent="0.25">
      <c r="A1656" s="132">
        <v>1026913</v>
      </c>
      <c r="B1656" s="145" t="s">
        <v>2618</v>
      </c>
      <c r="C1656" s="132">
        <v>6</v>
      </c>
      <c r="D1656" s="132">
        <v>72</v>
      </c>
      <c r="E1656" s="186" t="s">
        <v>20</v>
      </c>
      <c r="F1656" s="132" t="s">
        <v>20</v>
      </c>
      <c r="G1656" s="132" t="s">
        <v>20</v>
      </c>
      <c r="H1656" s="132" t="s">
        <v>20</v>
      </c>
      <c r="I1656" s="132" t="s">
        <v>20</v>
      </c>
      <c r="J1656" s="133">
        <v>2.96</v>
      </c>
      <c r="K1656" s="133">
        <v>2.7</v>
      </c>
      <c r="L1656" s="133">
        <v>1.88</v>
      </c>
      <c r="M1656" s="134" t="str">
        <f t="shared" si="25"/>
        <v>P</v>
      </c>
      <c r="N1656" s="173" t="s">
        <v>10681</v>
      </c>
      <c r="O1656" s="146" t="s">
        <v>1506</v>
      </c>
      <c r="P1656" s="146" t="s">
        <v>9435</v>
      </c>
      <c r="Q1656" s="147" t="s">
        <v>10519</v>
      </c>
      <c r="R1656" s="187">
        <v>9.120000000000001</v>
      </c>
    </row>
    <row r="1657" spans="1:18" x14ac:dyDescent="0.25">
      <c r="A1657" s="135">
        <v>1026914</v>
      </c>
      <c r="B1657" s="148" t="s">
        <v>2619</v>
      </c>
      <c r="C1657" s="135">
        <v>6</v>
      </c>
      <c r="D1657" s="135">
        <v>72</v>
      </c>
      <c r="E1657" s="188" t="s">
        <v>20</v>
      </c>
      <c r="F1657" s="135" t="s">
        <v>20</v>
      </c>
      <c r="G1657" s="135" t="s">
        <v>20</v>
      </c>
      <c r="H1657" s="135" t="s">
        <v>20</v>
      </c>
      <c r="I1657" s="135" t="s">
        <v>20</v>
      </c>
      <c r="J1657" s="136">
        <v>2.96</v>
      </c>
      <c r="K1657" s="136">
        <v>2.7</v>
      </c>
      <c r="L1657" s="136">
        <v>1.88</v>
      </c>
      <c r="M1657" s="137" t="str">
        <f t="shared" si="25"/>
        <v>P</v>
      </c>
      <c r="N1657" s="174" t="s">
        <v>10681</v>
      </c>
      <c r="O1657" s="149" t="s">
        <v>1506</v>
      </c>
      <c r="P1657" s="149" t="s">
        <v>9435</v>
      </c>
      <c r="Q1657" s="150" t="s">
        <v>10519</v>
      </c>
      <c r="R1657" s="189">
        <v>9.3000000000000007</v>
      </c>
    </row>
    <row r="1658" spans="1:18" x14ac:dyDescent="0.25">
      <c r="A1658" s="132">
        <v>1026916</v>
      </c>
      <c r="B1658" s="145" t="s">
        <v>2620</v>
      </c>
      <c r="C1658" s="132">
        <v>6</v>
      </c>
      <c r="D1658" s="132">
        <v>72</v>
      </c>
      <c r="E1658" s="186" t="s">
        <v>20</v>
      </c>
      <c r="F1658" s="132" t="s">
        <v>20</v>
      </c>
      <c r="G1658" s="132" t="s">
        <v>20</v>
      </c>
      <c r="H1658" s="132" t="s">
        <v>20</v>
      </c>
      <c r="I1658" s="132" t="s">
        <v>20</v>
      </c>
      <c r="J1658" s="133">
        <v>2.96</v>
      </c>
      <c r="K1658" s="133">
        <v>2.7</v>
      </c>
      <c r="L1658" s="133">
        <v>1.88</v>
      </c>
      <c r="M1658" s="134" t="str">
        <f t="shared" si="25"/>
        <v>P</v>
      </c>
      <c r="N1658" s="173" t="s">
        <v>10681</v>
      </c>
      <c r="O1658" s="146" t="s">
        <v>1506</v>
      </c>
      <c r="P1658" s="146" t="s">
        <v>9435</v>
      </c>
      <c r="Q1658" s="147" t="s">
        <v>10519</v>
      </c>
      <c r="R1658" s="187">
        <v>9.24</v>
      </c>
    </row>
    <row r="1659" spans="1:18" x14ac:dyDescent="0.25">
      <c r="A1659" s="135">
        <v>1026917</v>
      </c>
      <c r="B1659" s="148" t="s">
        <v>2621</v>
      </c>
      <c r="C1659" s="135">
        <v>4</v>
      </c>
      <c r="D1659" s="135">
        <v>60</v>
      </c>
      <c r="E1659" s="188" t="s">
        <v>20</v>
      </c>
      <c r="F1659" s="135" t="s">
        <v>20</v>
      </c>
      <c r="G1659" s="135" t="s">
        <v>20</v>
      </c>
      <c r="H1659" s="135" t="s">
        <v>20</v>
      </c>
      <c r="I1659" s="135" t="s">
        <v>20</v>
      </c>
      <c r="J1659" s="136">
        <v>2.77</v>
      </c>
      <c r="K1659" s="136">
        <v>2.77</v>
      </c>
      <c r="L1659" s="136">
        <v>2.23</v>
      </c>
      <c r="M1659" s="137" t="str">
        <f t="shared" si="25"/>
        <v>P</v>
      </c>
      <c r="N1659" s="174" t="s">
        <v>10681</v>
      </c>
      <c r="O1659" s="149" t="s">
        <v>1562</v>
      </c>
      <c r="P1659" s="149" t="s">
        <v>9564</v>
      </c>
      <c r="Q1659" s="150" t="s">
        <v>10519</v>
      </c>
      <c r="R1659" s="189">
        <v>11.48</v>
      </c>
    </row>
    <row r="1660" spans="1:18" x14ac:dyDescent="0.25">
      <c r="A1660" s="132">
        <v>1026921</v>
      </c>
      <c r="B1660" s="145" t="s">
        <v>2622</v>
      </c>
      <c r="C1660" s="132">
        <v>4</v>
      </c>
      <c r="D1660" s="132">
        <v>60</v>
      </c>
      <c r="E1660" s="186" t="s">
        <v>20</v>
      </c>
      <c r="F1660" s="132">
        <v>80</v>
      </c>
      <c r="G1660" s="132" t="s">
        <v>20</v>
      </c>
      <c r="H1660" s="132" t="s">
        <v>20</v>
      </c>
      <c r="I1660" s="132" t="s">
        <v>20</v>
      </c>
      <c r="J1660" s="133">
        <v>2.77</v>
      </c>
      <c r="K1660" s="133">
        <v>2.77</v>
      </c>
      <c r="L1660" s="133">
        <v>2.23</v>
      </c>
      <c r="M1660" s="134" t="str">
        <f t="shared" si="25"/>
        <v>P</v>
      </c>
      <c r="N1660" s="173" t="s">
        <v>10681</v>
      </c>
      <c r="O1660" s="146" t="s">
        <v>1562</v>
      </c>
      <c r="P1660" s="146" t="s">
        <v>9564</v>
      </c>
      <c r="Q1660" s="147" t="s">
        <v>10519</v>
      </c>
      <c r="R1660" s="187">
        <v>11.36</v>
      </c>
    </row>
    <row r="1661" spans="1:18" x14ac:dyDescent="0.25">
      <c r="A1661" s="135">
        <v>1026923</v>
      </c>
      <c r="B1661" s="148" t="s">
        <v>2623</v>
      </c>
      <c r="C1661" s="135">
        <v>4</v>
      </c>
      <c r="D1661" s="135">
        <v>36</v>
      </c>
      <c r="E1661" s="188" t="s">
        <v>21</v>
      </c>
      <c r="F1661" s="135">
        <v>42</v>
      </c>
      <c r="G1661" s="135" t="s">
        <v>21</v>
      </c>
      <c r="H1661" s="135" t="s">
        <v>21</v>
      </c>
      <c r="I1661" s="135" t="s">
        <v>21</v>
      </c>
      <c r="J1661" s="136">
        <v>3.4</v>
      </c>
      <c r="K1661" s="136">
        <v>3.4</v>
      </c>
      <c r="L1661" s="136">
        <v>2.39</v>
      </c>
      <c r="M1661" s="137" t="str">
        <f t="shared" si="25"/>
        <v>P</v>
      </c>
      <c r="N1661" s="174" t="s">
        <v>10681</v>
      </c>
      <c r="O1661" s="149" t="s">
        <v>1562</v>
      </c>
      <c r="P1661" s="149" t="s">
        <v>9564</v>
      </c>
      <c r="Q1661" s="150" t="s">
        <v>10519</v>
      </c>
      <c r="R1661" s="189">
        <v>15.12</v>
      </c>
    </row>
    <row r="1662" spans="1:18" x14ac:dyDescent="0.25">
      <c r="A1662" s="132">
        <v>1026925</v>
      </c>
      <c r="B1662" s="145" t="s">
        <v>2624</v>
      </c>
      <c r="C1662" s="132">
        <v>4</v>
      </c>
      <c r="D1662" s="132">
        <v>56</v>
      </c>
      <c r="E1662" s="186" t="s">
        <v>20</v>
      </c>
      <c r="F1662" s="132" t="s">
        <v>20</v>
      </c>
      <c r="G1662" s="132" t="s">
        <v>21</v>
      </c>
      <c r="H1662" s="132" t="s">
        <v>21</v>
      </c>
      <c r="I1662" s="132" t="s">
        <v>21</v>
      </c>
      <c r="J1662" s="133">
        <v>4.3499999999999996</v>
      </c>
      <c r="K1662" s="133">
        <v>3.05</v>
      </c>
      <c r="L1662" s="133">
        <v>1.62</v>
      </c>
      <c r="M1662" s="134" t="str">
        <f t="shared" si="25"/>
        <v>P</v>
      </c>
      <c r="N1662" s="173" t="s">
        <v>10681</v>
      </c>
      <c r="O1662" s="146" t="s">
        <v>1562</v>
      </c>
      <c r="P1662" s="146" t="s">
        <v>9564</v>
      </c>
      <c r="Q1662" s="147" t="s">
        <v>10106</v>
      </c>
      <c r="R1662" s="187">
        <v>17.48</v>
      </c>
    </row>
    <row r="1663" spans="1:18" x14ac:dyDescent="0.25">
      <c r="A1663" s="135">
        <v>1026927</v>
      </c>
      <c r="B1663" s="148" t="s">
        <v>2625</v>
      </c>
      <c r="C1663" s="135">
        <v>4</v>
      </c>
      <c r="D1663" s="135">
        <v>56</v>
      </c>
      <c r="E1663" s="188" t="s">
        <v>20</v>
      </c>
      <c r="F1663" s="135">
        <v>72</v>
      </c>
      <c r="G1663" s="135" t="s">
        <v>21</v>
      </c>
      <c r="H1663" s="135" t="s">
        <v>21</v>
      </c>
      <c r="I1663" s="135" t="s">
        <v>21</v>
      </c>
      <c r="J1663" s="136">
        <v>4.3499999999999996</v>
      </c>
      <c r="K1663" s="136">
        <v>3.05</v>
      </c>
      <c r="L1663" s="136">
        <v>1.62</v>
      </c>
      <c r="M1663" s="137" t="str">
        <f t="shared" si="25"/>
        <v>P</v>
      </c>
      <c r="N1663" s="172" t="s">
        <v>10681</v>
      </c>
      <c r="O1663" s="149" t="s">
        <v>1562</v>
      </c>
      <c r="P1663" s="149" t="s">
        <v>9564</v>
      </c>
      <c r="Q1663" s="150" t="s">
        <v>10106</v>
      </c>
      <c r="R1663" s="189">
        <v>17.8</v>
      </c>
    </row>
    <row r="1664" spans="1:18" x14ac:dyDescent="0.25">
      <c r="A1664" s="132">
        <v>1026928</v>
      </c>
      <c r="B1664" s="145" t="s">
        <v>2626</v>
      </c>
      <c r="C1664" s="132">
        <v>6</v>
      </c>
      <c r="D1664" s="132">
        <v>300</v>
      </c>
      <c r="E1664" s="186" t="s">
        <v>21</v>
      </c>
      <c r="F1664" s="132" t="s">
        <v>20</v>
      </c>
      <c r="G1664" s="132" t="s">
        <v>20</v>
      </c>
      <c r="H1664" s="132" t="s">
        <v>20</v>
      </c>
      <c r="I1664" s="132" t="s">
        <v>20</v>
      </c>
      <c r="J1664" s="133">
        <v>2.33</v>
      </c>
      <c r="K1664" s="133">
        <v>1.62</v>
      </c>
      <c r="L1664" s="133">
        <v>1.1000000000000001</v>
      </c>
      <c r="M1664" s="134" t="str">
        <f t="shared" si="25"/>
        <v>P</v>
      </c>
      <c r="N1664" s="173" t="s">
        <v>10681</v>
      </c>
      <c r="O1664" s="146" t="s">
        <v>1506</v>
      </c>
      <c r="P1664" s="146" t="s">
        <v>9435</v>
      </c>
      <c r="Q1664" s="147" t="s">
        <v>10519</v>
      </c>
      <c r="R1664" s="187">
        <v>11.7</v>
      </c>
    </row>
    <row r="1665" spans="1:18" x14ac:dyDescent="0.25">
      <c r="A1665" s="135">
        <v>1026932</v>
      </c>
      <c r="B1665" s="148" t="s">
        <v>9844</v>
      </c>
      <c r="C1665" s="135">
        <v>1000</v>
      </c>
      <c r="D1665" s="135" t="s">
        <v>20</v>
      </c>
      <c r="E1665" s="188" t="s">
        <v>20</v>
      </c>
      <c r="F1665" s="135" t="s">
        <v>20</v>
      </c>
      <c r="G1665" s="135" t="s">
        <v>20</v>
      </c>
      <c r="H1665" s="135" t="s">
        <v>20</v>
      </c>
      <c r="I1665" s="135" t="s">
        <v>20</v>
      </c>
      <c r="J1665" s="136">
        <v>1.4</v>
      </c>
      <c r="K1665" s="136">
        <v>1.4</v>
      </c>
      <c r="L1665" s="136">
        <v>0.43</v>
      </c>
      <c r="M1665" s="137" t="str">
        <f t="shared" si="25"/>
        <v>P</v>
      </c>
      <c r="N1665" s="172" t="s">
        <v>10682</v>
      </c>
      <c r="O1665" s="149" t="s">
        <v>1506</v>
      </c>
      <c r="P1665" s="149" t="s">
        <v>9526</v>
      </c>
      <c r="Q1665" s="150" t="s">
        <v>10519</v>
      </c>
      <c r="R1665" s="189">
        <v>40</v>
      </c>
    </row>
    <row r="1666" spans="1:18" x14ac:dyDescent="0.25">
      <c r="A1666" s="132">
        <v>1026958</v>
      </c>
      <c r="B1666" s="145" t="s">
        <v>616</v>
      </c>
      <c r="C1666" s="132">
        <v>6</v>
      </c>
      <c r="D1666" s="132" t="s">
        <v>20</v>
      </c>
      <c r="E1666" s="186" t="s">
        <v>20</v>
      </c>
      <c r="F1666" s="132" t="s">
        <v>20</v>
      </c>
      <c r="G1666" s="132" t="s">
        <v>20</v>
      </c>
      <c r="H1666" s="132" t="s">
        <v>20</v>
      </c>
      <c r="I1666" s="132" t="s">
        <v>20</v>
      </c>
      <c r="J1666" s="133">
        <v>0.96</v>
      </c>
      <c r="K1666" s="133">
        <v>1.46</v>
      </c>
      <c r="L1666" s="133">
        <v>1.69</v>
      </c>
      <c r="M1666" s="134" t="str">
        <f t="shared" ref="M1666:M1729" si="26">HYPERLINK(CONCATENATE("T:\Distribution Centre\RDC Department Shared\Cubiscan photos","\",A1666,"-pac.jpg"),"P")</f>
        <v>P</v>
      </c>
      <c r="N1666" s="173" t="s">
        <v>10681</v>
      </c>
      <c r="O1666" s="146" t="s">
        <v>1506</v>
      </c>
      <c r="P1666" s="146" t="s">
        <v>9430</v>
      </c>
      <c r="Q1666" s="147" t="s">
        <v>10519</v>
      </c>
      <c r="R1666" s="187">
        <v>5.52</v>
      </c>
    </row>
    <row r="1667" spans="1:18" x14ac:dyDescent="0.25">
      <c r="A1667" s="135">
        <v>1026959</v>
      </c>
      <c r="B1667" s="148" t="s">
        <v>10132</v>
      </c>
      <c r="C1667" s="135">
        <v>6</v>
      </c>
      <c r="D1667" s="135" t="s">
        <v>20</v>
      </c>
      <c r="E1667" s="188" t="s">
        <v>20</v>
      </c>
      <c r="F1667" s="135" t="s">
        <v>20</v>
      </c>
      <c r="G1667" s="135" t="s">
        <v>20</v>
      </c>
      <c r="H1667" s="135" t="s">
        <v>20</v>
      </c>
      <c r="I1667" s="135" t="s">
        <v>20</v>
      </c>
      <c r="J1667" s="136">
        <v>1.36</v>
      </c>
      <c r="K1667" s="136">
        <v>1.24</v>
      </c>
      <c r="L1667" s="136">
        <v>0.7</v>
      </c>
      <c r="M1667" s="137" t="str">
        <f t="shared" si="26"/>
        <v>P</v>
      </c>
      <c r="N1667" s="174" t="s">
        <v>10682</v>
      </c>
      <c r="O1667" s="149" t="s">
        <v>1578</v>
      </c>
      <c r="P1667" s="149" t="s">
        <v>9509</v>
      </c>
      <c r="Q1667" s="150" t="s">
        <v>10519</v>
      </c>
      <c r="R1667" s="189">
        <v>9</v>
      </c>
    </row>
    <row r="1668" spans="1:18" x14ac:dyDescent="0.25">
      <c r="A1668" s="132">
        <v>1026969</v>
      </c>
      <c r="B1668" s="145" t="s">
        <v>615</v>
      </c>
      <c r="C1668" s="132">
        <v>6</v>
      </c>
      <c r="D1668" s="132" t="s">
        <v>20</v>
      </c>
      <c r="E1668" s="186" t="s">
        <v>20</v>
      </c>
      <c r="F1668" s="132" t="s">
        <v>20</v>
      </c>
      <c r="G1668" s="132" t="s">
        <v>20</v>
      </c>
      <c r="H1668" s="132" t="s">
        <v>20</v>
      </c>
      <c r="I1668" s="132" t="s">
        <v>20</v>
      </c>
      <c r="J1668" s="133">
        <v>0.96</v>
      </c>
      <c r="K1668" s="133">
        <v>1.46</v>
      </c>
      <c r="L1668" s="133">
        <v>1.69</v>
      </c>
      <c r="M1668" s="134" t="str">
        <f t="shared" si="26"/>
        <v>P</v>
      </c>
      <c r="N1668" s="171" t="s">
        <v>10681</v>
      </c>
      <c r="O1668" s="146" t="s">
        <v>1506</v>
      </c>
      <c r="P1668" s="146" t="s">
        <v>9430</v>
      </c>
      <c r="Q1668" s="147" t="s">
        <v>10519</v>
      </c>
      <c r="R1668" s="187">
        <v>5.51</v>
      </c>
    </row>
    <row r="1669" spans="1:18" x14ac:dyDescent="0.25">
      <c r="A1669" s="135">
        <v>1026970</v>
      </c>
      <c r="B1669" s="148" t="s">
        <v>1441</v>
      </c>
      <c r="C1669" s="135">
        <v>6</v>
      </c>
      <c r="D1669" s="135" t="s">
        <v>20</v>
      </c>
      <c r="E1669" s="188" t="s">
        <v>20</v>
      </c>
      <c r="F1669" s="135" t="s">
        <v>20</v>
      </c>
      <c r="G1669" s="135" t="s">
        <v>20</v>
      </c>
      <c r="H1669" s="135" t="s">
        <v>20</v>
      </c>
      <c r="I1669" s="135" t="s">
        <v>20</v>
      </c>
      <c r="J1669" s="136">
        <v>0.96</v>
      </c>
      <c r="K1669" s="136">
        <v>1.46</v>
      </c>
      <c r="L1669" s="136">
        <v>1.69</v>
      </c>
      <c r="M1669" s="137" t="str">
        <f t="shared" si="26"/>
        <v>P</v>
      </c>
      <c r="N1669" s="172" t="s">
        <v>10681</v>
      </c>
      <c r="O1669" s="149" t="s">
        <v>1506</v>
      </c>
      <c r="P1669" s="149" t="s">
        <v>9430</v>
      </c>
      <c r="Q1669" s="150" t="s">
        <v>10519</v>
      </c>
      <c r="R1669" s="189">
        <v>7.11</v>
      </c>
    </row>
    <row r="1670" spans="1:18" x14ac:dyDescent="0.25">
      <c r="A1670" s="132">
        <v>1026972</v>
      </c>
      <c r="B1670" s="145" t="s">
        <v>10133</v>
      </c>
      <c r="C1670" s="132">
        <v>6</v>
      </c>
      <c r="D1670" s="132">
        <v>192</v>
      </c>
      <c r="E1670" s="186">
        <v>4</v>
      </c>
      <c r="F1670" s="132">
        <v>240</v>
      </c>
      <c r="G1670" s="132" t="s">
        <v>20</v>
      </c>
      <c r="H1670" s="132" t="s">
        <v>20</v>
      </c>
      <c r="I1670" s="132" t="s">
        <v>20</v>
      </c>
      <c r="J1670" s="133">
        <v>2.4</v>
      </c>
      <c r="K1670" s="133">
        <v>1.38</v>
      </c>
      <c r="L1670" s="133">
        <v>1.06</v>
      </c>
      <c r="M1670" s="134" t="str">
        <f t="shared" si="26"/>
        <v>P</v>
      </c>
      <c r="N1670" s="171" t="s">
        <v>10682</v>
      </c>
      <c r="O1670" s="146" t="s">
        <v>1500</v>
      </c>
      <c r="P1670" s="146" t="s">
        <v>9456</v>
      </c>
      <c r="Q1670" s="147" t="s">
        <v>10519</v>
      </c>
      <c r="R1670" s="187">
        <v>29.160000000000004</v>
      </c>
    </row>
    <row r="1671" spans="1:18" x14ac:dyDescent="0.25">
      <c r="A1671" s="135">
        <v>1026973</v>
      </c>
      <c r="B1671" s="148" t="s">
        <v>10101</v>
      </c>
      <c r="C1671" s="135">
        <v>6</v>
      </c>
      <c r="D1671" s="135" t="s">
        <v>20</v>
      </c>
      <c r="E1671" s="188" t="s">
        <v>20</v>
      </c>
      <c r="F1671" s="135" t="s">
        <v>20</v>
      </c>
      <c r="G1671" s="135" t="s">
        <v>20</v>
      </c>
      <c r="H1671" s="135" t="s">
        <v>20</v>
      </c>
      <c r="I1671" s="135" t="s">
        <v>20</v>
      </c>
      <c r="J1671" s="136">
        <v>2.6</v>
      </c>
      <c r="K1671" s="136">
        <v>2.2999999999999998</v>
      </c>
      <c r="L1671" s="136">
        <v>0.6</v>
      </c>
      <c r="M1671" s="137" t="str">
        <f t="shared" si="26"/>
        <v>P</v>
      </c>
      <c r="N1671" s="172" t="s">
        <v>10682</v>
      </c>
      <c r="O1671" s="149" t="s">
        <v>1500</v>
      </c>
      <c r="P1671" s="149" t="s">
        <v>9418</v>
      </c>
      <c r="Q1671" s="150" t="s">
        <v>10519</v>
      </c>
      <c r="R1671" s="189">
        <v>3.3134328358208958</v>
      </c>
    </row>
    <row r="1672" spans="1:18" x14ac:dyDescent="0.25">
      <c r="A1672" s="132">
        <v>1026974</v>
      </c>
      <c r="B1672" s="145" t="s">
        <v>10101</v>
      </c>
      <c r="C1672" s="132">
        <v>6</v>
      </c>
      <c r="D1672" s="132">
        <v>576</v>
      </c>
      <c r="E1672" s="186" t="s">
        <v>21</v>
      </c>
      <c r="F1672" s="132">
        <v>576</v>
      </c>
      <c r="G1672" s="132" t="s">
        <v>20</v>
      </c>
      <c r="H1672" s="132">
        <v>48</v>
      </c>
      <c r="I1672" s="132">
        <v>1</v>
      </c>
      <c r="J1672" s="133">
        <v>3.05</v>
      </c>
      <c r="K1672" s="133">
        <v>1.25</v>
      </c>
      <c r="L1672" s="133">
        <v>0.6</v>
      </c>
      <c r="M1672" s="134" t="str">
        <f t="shared" si="26"/>
        <v>P</v>
      </c>
      <c r="N1672" s="171" t="s">
        <v>10682</v>
      </c>
      <c r="O1672" s="146" t="s">
        <v>1500</v>
      </c>
      <c r="P1672" s="146" t="s">
        <v>9418</v>
      </c>
      <c r="Q1672" s="147" t="s">
        <v>10519</v>
      </c>
      <c r="R1672" s="187">
        <v>4.8000000000000007</v>
      </c>
    </row>
    <row r="1673" spans="1:18" x14ac:dyDescent="0.25">
      <c r="A1673" s="135">
        <v>1026989</v>
      </c>
      <c r="B1673" s="148" t="s">
        <v>10134</v>
      </c>
      <c r="C1673" s="135">
        <v>3</v>
      </c>
      <c r="D1673" s="135" t="s">
        <v>20</v>
      </c>
      <c r="E1673" s="188" t="s">
        <v>20</v>
      </c>
      <c r="F1673" s="135" t="s">
        <v>20</v>
      </c>
      <c r="G1673" s="135" t="s">
        <v>20</v>
      </c>
      <c r="H1673" s="135" t="s">
        <v>20</v>
      </c>
      <c r="I1673" s="135" t="s">
        <v>20</v>
      </c>
      <c r="J1673" s="136">
        <v>1.35</v>
      </c>
      <c r="K1673" s="136">
        <v>0.27</v>
      </c>
      <c r="L1673" s="136">
        <v>0.52</v>
      </c>
      <c r="M1673" s="137" t="str">
        <f t="shared" si="26"/>
        <v>P</v>
      </c>
      <c r="N1673" s="174" t="s">
        <v>10682</v>
      </c>
      <c r="O1673" s="149" t="s">
        <v>1506</v>
      </c>
      <c r="P1673" s="149" t="s">
        <v>9444</v>
      </c>
      <c r="Q1673" s="150" t="s">
        <v>10519</v>
      </c>
      <c r="R1673" s="189">
        <v>2.31</v>
      </c>
    </row>
    <row r="1674" spans="1:18" x14ac:dyDescent="0.25">
      <c r="A1674" s="132">
        <v>1027164</v>
      </c>
      <c r="B1674" s="145" t="s">
        <v>10135</v>
      </c>
      <c r="C1674" s="132">
        <v>6</v>
      </c>
      <c r="D1674" s="132">
        <v>1250</v>
      </c>
      <c r="E1674" s="186" t="s">
        <v>20</v>
      </c>
      <c r="F1674" s="132" t="s">
        <v>20</v>
      </c>
      <c r="G1674" s="132" t="s">
        <v>20</v>
      </c>
      <c r="H1674" s="132" t="s">
        <v>20</v>
      </c>
      <c r="I1674" s="132" t="s">
        <v>20</v>
      </c>
      <c r="J1674" s="133">
        <v>2.2999999999999998</v>
      </c>
      <c r="K1674" s="133">
        <v>1.7</v>
      </c>
      <c r="L1674" s="133">
        <v>0.3</v>
      </c>
      <c r="M1674" s="134" t="str">
        <f t="shared" si="26"/>
        <v>P</v>
      </c>
      <c r="N1674" s="173" t="s">
        <v>10682</v>
      </c>
      <c r="O1674" s="146" t="s">
        <v>1497</v>
      </c>
      <c r="P1674" s="146" t="s">
        <v>9415</v>
      </c>
      <c r="Q1674" s="147" t="s">
        <v>10519</v>
      </c>
      <c r="R1674" s="187">
        <v>1.7399999999999998</v>
      </c>
    </row>
    <row r="1675" spans="1:18" x14ac:dyDescent="0.25">
      <c r="A1675" s="135">
        <v>1027173</v>
      </c>
      <c r="B1675" s="148" t="s">
        <v>2627</v>
      </c>
      <c r="C1675" s="135">
        <v>1</v>
      </c>
      <c r="D1675" s="135" t="s">
        <v>9548</v>
      </c>
      <c r="E1675" s="188" t="s">
        <v>9548</v>
      </c>
      <c r="F1675" s="135" t="s">
        <v>9548</v>
      </c>
      <c r="G1675" s="135" t="s">
        <v>9548</v>
      </c>
      <c r="H1675" s="135" t="s">
        <v>9548</v>
      </c>
      <c r="I1675" s="135" t="s">
        <v>9548</v>
      </c>
      <c r="J1675" s="136">
        <v>1.04</v>
      </c>
      <c r="K1675" s="136">
        <v>1.02</v>
      </c>
      <c r="L1675" s="136">
        <v>0.45</v>
      </c>
      <c r="M1675" s="137" t="str">
        <f t="shared" si="26"/>
        <v>P</v>
      </c>
      <c r="N1675" s="174" t="s">
        <v>10681</v>
      </c>
      <c r="O1675" s="149" t="s">
        <v>1506</v>
      </c>
      <c r="P1675" s="149" t="s">
        <v>9442</v>
      </c>
      <c r="Q1675" s="150" t="s">
        <v>10519</v>
      </c>
      <c r="R1675" s="189">
        <v>1.1200000000000001</v>
      </c>
    </row>
    <row r="1676" spans="1:18" x14ac:dyDescent="0.25">
      <c r="A1676" s="132">
        <v>1027175</v>
      </c>
      <c r="B1676" s="145" t="s">
        <v>2628</v>
      </c>
      <c r="C1676" s="132">
        <v>1</v>
      </c>
      <c r="D1676" s="132" t="s">
        <v>9548</v>
      </c>
      <c r="E1676" s="186" t="s">
        <v>9548</v>
      </c>
      <c r="F1676" s="132" t="s">
        <v>9548</v>
      </c>
      <c r="G1676" s="132" t="s">
        <v>9548</v>
      </c>
      <c r="H1676" s="132" t="s">
        <v>9548</v>
      </c>
      <c r="I1676" s="132" t="s">
        <v>9548</v>
      </c>
      <c r="J1676" s="133">
        <v>0.91</v>
      </c>
      <c r="K1676" s="133">
        <v>0.91</v>
      </c>
      <c r="L1676" s="133">
        <v>0.48</v>
      </c>
      <c r="M1676" s="134" t="str">
        <f t="shared" si="26"/>
        <v>P</v>
      </c>
      <c r="N1676" s="173" t="s">
        <v>10681</v>
      </c>
      <c r="O1676" s="146" t="s">
        <v>1506</v>
      </c>
      <c r="P1676" s="146" t="s">
        <v>9442</v>
      </c>
      <c r="Q1676" s="147" t="s">
        <v>10519</v>
      </c>
      <c r="R1676" s="187">
        <v>1.32</v>
      </c>
    </row>
    <row r="1677" spans="1:18" x14ac:dyDescent="0.25">
      <c r="A1677" s="135">
        <v>1027176</v>
      </c>
      <c r="B1677" s="148" t="s">
        <v>2629</v>
      </c>
      <c r="C1677" s="135">
        <v>1</v>
      </c>
      <c r="D1677" s="135" t="s">
        <v>9548</v>
      </c>
      <c r="E1677" s="188" t="s">
        <v>9548</v>
      </c>
      <c r="F1677" s="135" t="s">
        <v>9548</v>
      </c>
      <c r="G1677" s="135" t="s">
        <v>9548</v>
      </c>
      <c r="H1677" s="135" t="s">
        <v>9548</v>
      </c>
      <c r="I1677" s="135" t="s">
        <v>9548</v>
      </c>
      <c r="J1677" s="136">
        <v>0.39</v>
      </c>
      <c r="K1677" s="136">
        <v>0.39</v>
      </c>
      <c r="L1677" s="136">
        <v>0.23</v>
      </c>
      <c r="M1677" s="137" t="str">
        <f t="shared" si="26"/>
        <v>P</v>
      </c>
      <c r="N1677" s="174" t="s">
        <v>10681</v>
      </c>
      <c r="O1677" s="149" t="s">
        <v>1506</v>
      </c>
      <c r="P1677" s="149" t="s">
        <v>9442</v>
      </c>
      <c r="Q1677" s="150" t="s">
        <v>10519</v>
      </c>
      <c r="R1677" s="189">
        <v>0.51</v>
      </c>
    </row>
    <row r="1678" spans="1:18" x14ac:dyDescent="0.25">
      <c r="A1678" s="132">
        <v>1027177</v>
      </c>
      <c r="B1678" s="145" t="s">
        <v>2630</v>
      </c>
      <c r="C1678" s="132">
        <v>1</v>
      </c>
      <c r="D1678" s="132" t="s">
        <v>9548</v>
      </c>
      <c r="E1678" s="186" t="s">
        <v>9548</v>
      </c>
      <c r="F1678" s="132" t="s">
        <v>9548</v>
      </c>
      <c r="G1678" s="132" t="s">
        <v>9548</v>
      </c>
      <c r="H1678" s="132" t="s">
        <v>9548</v>
      </c>
      <c r="I1678" s="132" t="s">
        <v>9548</v>
      </c>
      <c r="J1678" s="133">
        <v>0.56999999999999995</v>
      </c>
      <c r="K1678" s="133">
        <v>0.56999999999999995</v>
      </c>
      <c r="L1678" s="133">
        <v>1.3</v>
      </c>
      <c r="M1678" s="134" t="str">
        <f t="shared" si="26"/>
        <v>P</v>
      </c>
      <c r="N1678" s="173" t="s">
        <v>10681</v>
      </c>
      <c r="O1678" s="146" t="s">
        <v>1506</v>
      </c>
      <c r="P1678" s="146" t="s">
        <v>9442</v>
      </c>
      <c r="Q1678" s="147" t="s">
        <v>10519</v>
      </c>
      <c r="R1678" s="187">
        <v>0.84</v>
      </c>
    </row>
    <row r="1679" spans="1:18" x14ac:dyDescent="0.25">
      <c r="A1679" s="135">
        <v>1027178</v>
      </c>
      <c r="B1679" s="148" t="s">
        <v>2631</v>
      </c>
      <c r="C1679" s="135">
        <v>1</v>
      </c>
      <c r="D1679" s="135" t="s">
        <v>9548</v>
      </c>
      <c r="E1679" s="188" t="s">
        <v>9548</v>
      </c>
      <c r="F1679" s="135" t="s">
        <v>9548</v>
      </c>
      <c r="G1679" s="135" t="s">
        <v>9548</v>
      </c>
      <c r="H1679" s="135" t="s">
        <v>9548</v>
      </c>
      <c r="I1679" s="135" t="s">
        <v>9548</v>
      </c>
      <c r="J1679" s="136">
        <v>1.04</v>
      </c>
      <c r="K1679" s="136">
        <v>1.04</v>
      </c>
      <c r="L1679" s="136">
        <v>0.44</v>
      </c>
      <c r="M1679" s="137" t="str">
        <f t="shared" si="26"/>
        <v>P</v>
      </c>
      <c r="N1679" s="174" t="s">
        <v>10681</v>
      </c>
      <c r="O1679" s="149" t="s">
        <v>1506</v>
      </c>
      <c r="P1679" s="149" t="s">
        <v>9442</v>
      </c>
      <c r="Q1679" s="150" t="s">
        <v>10519</v>
      </c>
      <c r="R1679" s="189">
        <v>1.02</v>
      </c>
    </row>
    <row r="1680" spans="1:18" x14ac:dyDescent="0.25">
      <c r="A1680" s="132">
        <v>1027180</v>
      </c>
      <c r="B1680" s="145" t="s">
        <v>2632</v>
      </c>
      <c r="C1680" s="132">
        <v>1</v>
      </c>
      <c r="D1680" s="132" t="s">
        <v>9548</v>
      </c>
      <c r="E1680" s="186" t="s">
        <v>9548</v>
      </c>
      <c r="F1680" s="132" t="s">
        <v>9548</v>
      </c>
      <c r="G1680" s="132" t="s">
        <v>9548</v>
      </c>
      <c r="H1680" s="132" t="s">
        <v>9548</v>
      </c>
      <c r="I1680" s="132" t="s">
        <v>9548</v>
      </c>
      <c r="J1680" s="133">
        <v>0.38</v>
      </c>
      <c r="K1680" s="133">
        <v>0.38</v>
      </c>
      <c r="L1680" s="133">
        <v>0.94</v>
      </c>
      <c r="M1680" s="134" t="str">
        <f t="shared" si="26"/>
        <v>P</v>
      </c>
      <c r="N1680" s="173" t="s">
        <v>10681</v>
      </c>
      <c r="O1680" s="146" t="s">
        <v>1506</v>
      </c>
      <c r="P1680" s="146" t="s">
        <v>9442</v>
      </c>
      <c r="Q1680" s="147" t="s">
        <v>10519</v>
      </c>
      <c r="R1680" s="187">
        <v>2.54</v>
      </c>
    </row>
    <row r="1681" spans="1:18" x14ac:dyDescent="0.25">
      <c r="A1681" s="135">
        <v>1027183</v>
      </c>
      <c r="B1681" s="148" t="s">
        <v>2633</v>
      </c>
      <c r="C1681" s="135">
        <v>6</v>
      </c>
      <c r="D1681" s="135">
        <v>44</v>
      </c>
      <c r="E1681" s="188" t="s">
        <v>20</v>
      </c>
      <c r="F1681" s="135">
        <v>60</v>
      </c>
      <c r="G1681" s="135" t="s">
        <v>20</v>
      </c>
      <c r="H1681" s="135" t="s">
        <v>20</v>
      </c>
      <c r="I1681" s="135" t="s">
        <v>20</v>
      </c>
      <c r="J1681" s="136">
        <v>3.8</v>
      </c>
      <c r="K1681" s="136">
        <v>2.25</v>
      </c>
      <c r="L1681" s="136">
        <v>2.35</v>
      </c>
      <c r="M1681" s="137" t="str">
        <f t="shared" si="26"/>
        <v>P</v>
      </c>
      <c r="N1681" s="174" t="s">
        <v>10681</v>
      </c>
      <c r="O1681" s="149" t="s">
        <v>1506</v>
      </c>
      <c r="P1681" s="149" t="s">
        <v>9451</v>
      </c>
      <c r="Q1681" s="150" t="s">
        <v>10519</v>
      </c>
      <c r="R1681" s="189">
        <v>18.419999999999998</v>
      </c>
    </row>
    <row r="1682" spans="1:18" x14ac:dyDescent="0.25">
      <c r="A1682" s="132">
        <v>1027186</v>
      </c>
      <c r="B1682" s="145" t="s">
        <v>2634</v>
      </c>
      <c r="C1682" s="132">
        <v>6</v>
      </c>
      <c r="D1682" s="132">
        <v>44</v>
      </c>
      <c r="E1682" s="186" t="s">
        <v>20</v>
      </c>
      <c r="F1682" s="132">
        <v>60</v>
      </c>
      <c r="G1682" s="132" t="s">
        <v>20</v>
      </c>
      <c r="H1682" s="132" t="s">
        <v>20</v>
      </c>
      <c r="I1682" s="132" t="s">
        <v>20</v>
      </c>
      <c r="J1682" s="133">
        <v>3.8</v>
      </c>
      <c r="K1682" s="133">
        <v>2.25</v>
      </c>
      <c r="L1682" s="133">
        <v>2.35</v>
      </c>
      <c r="M1682" s="134" t="str">
        <f t="shared" si="26"/>
        <v>P</v>
      </c>
      <c r="N1682" s="173" t="s">
        <v>10681</v>
      </c>
      <c r="O1682" s="146" t="s">
        <v>1506</v>
      </c>
      <c r="P1682" s="146" t="s">
        <v>9451</v>
      </c>
      <c r="Q1682" s="147" t="s">
        <v>10519</v>
      </c>
      <c r="R1682" s="187">
        <v>23.700000000000003</v>
      </c>
    </row>
    <row r="1683" spans="1:18" x14ac:dyDescent="0.25">
      <c r="A1683" s="135">
        <v>1027187</v>
      </c>
      <c r="B1683" s="148" t="s">
        <v>2635</v>
      </c>
      <c r="C1683" s="135">
        <v>6</v>
      </c>
      <c r="D1683" s="135">
        <v>44</v>
      </c>
      <c r="E1683" s="188" t="s">
        <v>21</v>
      </c>
      <c r="F1683" s="135">
        <v>66</v>
      </c>
      <c r="G1683" s="135">
        <v>4</v>
      </c>
      <c r="H1683" s="135">
        <v>4</v>
      </c>
      <c r="I1683" s="135">
        <v>1</v>
      </c>
      <c r="J1683" s="136">
        <v>3.8</v>
      </c>
      <c r="K1683" s="136">
        <v>2.25</v>
      </c>
      <c r="L1683" s="136">
        <v>2.35</v>
      </c>
      <c r="M1683" s="137" t="str">
        <f t="shared" si="26"/>
        <v>P</v>
      </c>
      <c r="N1683" s="174" t="s">
        <v>10681</v>
      </c>
      <c r="O1683" s="149" t="s">
        <v>1506</v>
      </c>
      <c r="P1683" s="149" t="s">
        <v>9451</v>
      </c>
      <c r="Q1683" s="150" t="s">
        <v>10519</v>
      </c>
      <c r="R1683" s="189">
        <v>20.700000000000003</v>
      </c>
    </row>
    <row r="1684" spans="1:18" x14ac:dyDescent="0.25">
      <c r="A1684" s="132">
        <v>1027188</v>
      </c>
      <c r="B1684" s="145" t="s">
        <v>2636</v>
      </c>
      <c r="C1684" s="132">
        <v>6</v>
      </c>
      <c r="D1684" s="132">
        <v>44</v>
      </c>
      <c r="E1684" s="186" t="s">
        <v>20</v>
      </c>
      <c r="F1684" s="132">
        <v>60</v>
      </c>
      <c r="G1684" s="132" t="s">
        <v>20</v>
      </c>
      <c r="H1684" s="132" t="s">
        <v>20</v>
      </c>
      <c r="I1684" s="132" t="s">
        <v>20</v>
      </c>
      <c r="J1684" s="133">
        <v>3.8</v>
      </c>
      <c r="K1684" s="133">
        <v>2.25</v>
      </c>
      <c r="L1684" s="133">
        <v>2.35</v>
      </c>
      <c r="M1684" s="134" t="str">
        <f t="shared" si="26"/>
        <v>P</v>
      </c>
      <c r="N1684" s="171" t="s">
        <v>10681</v>
      </c>
      <c r="O1684" s="146" t="s">
        <v>1506</v>
      </c>
      <c r="P1684" s="146" t="s">
        <v>9451</v>
      </c>
      <c r="Q1684" s="147" t="s">
        <v>10519</v>
      </c>
      <c r="R1684" s="187">
        <v>16.440000000000001</v>
      </c>
    </row>
    <row r="1685" spans="1:18" x14ac:dyDescent="0.25">
      <c r="A1685" s="135">
        <v>1027190</v>
      </c>
      <c r="B1685" s="148" t="s">
        <v>2637</v>
      </c>
      <c r="C1685" s="135">
        <v>6</v>
      </c>
      <c r="D1685" s="135">
        <v>150</v>
      </c>
      <c r="E1685" s="188" t="s">
        <v>21</v>
      </c>
      <c r="F1685" s="135">
        <v>168</v>
      </c>
      <c r="G1685" s="135" t="s">
        <v>20</v>
      </c>
      <c r="H1685" s="135" t="s">
        <v>20</v>
      </c>
      <c r="I1685" s="135" t="s">
        <v>20</v>
      </c>
      <c r="J1685" s="136">
        <v>3.22</v>
      </c>
      <c r="K1685" s="136">
        <v>1.4</v>
      </c>
      <c r="L1685" s="136">
        <v>1.98</v>
      </c>
      <c r="M1685" s="137" t="str">
        <f t="shared" si="26"/>
        <v>P</v>
      </c>
      <c r="N1685" s="172" t="s">
        <v>10681</v>
      </c>
      <c r="O1685" s="149" t="s">
        <v>1506</v>
      </c>
      <c r="P1685" s="149" t="s">
        <v>9451</v>
      </c>
      <c r="Q1685" s="150" t="s">
        <v>10519</v>
      </c>
      <c r="R1685" s="189">
        <v>29.880000000000003</v>
      </c>
    </row>
    <row r="1686" spans="1:18" x14ac:dyDescent="0.25">
      <c r="A1686" s="132">
        <v>1027193</v>
      </c>
      <c r="B1686" s="145" t="s">
        <v>2638</v>
      </c>
      <c r="C1686" s="132">
        <v>1</v>
      </c>
      <c r="D1686" s="132">
        <v>4800</v>
      </c>
      <c r="E1686" s="186">
        <v>200</v>
      </c>
      <c r="F1686" s="132" t="s">
        <v>20</v>
      </c>
      <c r="G1686" s="132" t="s">
        <v>20</v>
      </c>
      <c r="H1686" s="132" t="s">
        <v>20</v>
      </c>
      <c r="I1686" s="132" t="s">
        <v>20</v>
      </c>
      <c r="J1686" s="133">
        <v>3.92</v>
      </c>
      <c r="K1686" s="133">
        <v>2.61</v>
      </c>
      <c r="L1686" s="133">
        <v>0.01</v>
      </c>
      <c r="M1686" s="134" t="str">
        <f t="shared" si="26"/>
        <v>P</v>
      </c>
      <c r="N1686" s="171" t="s">
        <v>10682</v>
      </c>
      <c r="O1686" s="146" t="s">
        <v>1506</v>
      </c>
      <c r="P1686" s="146" t="s">
        <v>9443</v>
      </c>
      <c r="Q1686" s="147" t="s">
        <v>10519</v>
      </c>
      <c r="R1686" s="187">
        <v>0.42</v>
      </c>
    </row>
    <row r="1687" spans="1:18" x14ac:dyDescent="0.25">
      <c r="A1687" s="135">
        <v>1027197</v>
      </c>
      <c r="B1687" s="148" t="s">
        <v>2639</v>
      </c>
      <c r="C1687" s="135">
        <v>1</v>
      </c>
      <c r="D1687" s="135">
        <v>4800</v>
      </c>
      <c r="E1687" s="188">
        <v>200</v>
      </c>
      <c r="F1687" s="135" t="s">
        <v>20</v>
      </c>
      <c r="G1687" s="135" t="s">
        <v>20</v>
      </c>
      <c r="H1687" s="135" t="s">
        <v>20</v>
      </c>
      <c r="I1687" s="135" t="s">
        <v>20</v>
      </c>
      <c r="J1687" s="136">
        <v>0.39</v>
      </c>
      <c r="K1687" s="136">
        <v>2.58</v>
      </c>
      <c r="L1687" s="136">
        <v>0.02</v>
      </c>
      <c r="M1687" s="137" t="str">
        <f t="shared" si="26"/>
        <v>P</v>
      </c>
      <c r="N1687" s="172" t="s">
        <v>10682</v>
      </c>
      <c r="O1687" s="149" t="s">
        <v>1506</v>
      </c>
      <c r="P1687" s="149" t="s">
        <v>9443</v>
      </c>
      <c r="Q1687" s="150" t="s">
        <v>10519</v>
      </c>
      <c r="R1687" s="189">
        <v>0.41</v>
      </c>
    </row>
    <row r="1688" spans="1:18" x14ac:dyDescent="0.25">
      <c r="A1688" s="132">
        <v>1027217</v>
      </c>
      <c r="B1688" s="145" t="s">
        <v>2640</v>
      </c>
      <c r="C1688" s="132">
        <v>1</v>
      </c>
      <c r="D1688" s="132">
        <v>2400</v>
      </c>
      <c r="E1688" s="186" t="s">
        <v>20</v>
      </c>
      <c r="F1688" s="132" t="s">
        <v>20</v>
      </c>
      <c r="G1688" s="132" t="s">
        <v>20</v>
      </c>
      <c r="H1688" s="132" t="s">
        <v>20</v>
      </c>
      <c r="I1688" s="132" t="s">
        <v>20</v>
      </c>
      <c r="J1688" s="133">
        <v>1.99</v>
      </c>
      <c r="K1688" s="133">
        <v>1.89</v>
      </c>
      <c r="L1688" s="133">
        <v>0.39</v>
      </c>
      <c r="M1688" s="134" t="str">
        <f t="shared" si="26"/>
        <v>P</v>
      </c>
      <c r="N1688" s="171" t="s">
        <v>10682</v>
      </c>
      <c r="O1688" s="146" t="s">
        <v>1506</v>
      </c>
      <c r="P1688" s="146" t="s">
        <v>9445</v>
      </c>
      <c r="Q1688" s="147" t="s">
        <v>10519</v>
      </c>
      <c r="R1688" s="187">
        <v>0.21</v>
      </c>
    </row>
    <row r="1689" spans="1:18" x14ac:dyDescent="0.25">
      <c r="A1689" s="135">
        <v>1027240</v>
      </c>
      <c r="B1689" s="148" t="s">
        <v>2641</v>
      </c>
      <c r="C1689" s="135">
        <v>1</v>
      </c>
      <c r="D1689" s="135">
        <v>2400</v>
      </c>
      <c r="E1689" s="188" t="s">
        <v>20</v>
      </c>
      <c r="F1689" s="135" t="s">
        <v>20</v>
      </c>
      <c r="G1689" s="135" t="s">
        <v>20</v>
      </c>
      <c r="H1689" s="135" t="s">
        <v>20</v>
      </c>
      <c r="I1689" s="135" t="s">
        <v>20</v>
      </c>
      <c r="J1689" s="136">
        <v>2</v>
      </c>
      <c r="K1689" s="136">
        <v>1.9</v>
      </c>
      <c r="L1689" s="136">
        <v>0.37</v>
      </c>
      <c r="M1689" s="137" t="str">
        <f t="shared" si="26"/>
        <v>P</v>
      </c>
      <c r="N1689" s="174" t="s">
        <v>10682</v>
      </c>
      <c r="O1689" s="149" t="s">
        <v>1506</v>
      </c>
      <c r="P1689" s="149" t="s">
        <v>9445</v>
      </c>
      <c r="Q1689" s="150" t="s">
        <v>10519</v>
      </c>
      <c r="R1689" s="189">
        <v>0.21</v>
      </c>
    </row>
    <row r="1690" spans="1:18" x14ac:dyDescent="0.25">
      <c r="A1690" s="132">
        <v>1027252</v>
      </c>
      <c r="B1690" s="145" t="s">
        <v>2642</v>
      </c>
      <c r="C1690" s="132">
        <v>1</v>
      </c>
      <c r="D1690" s="132">
        <v>2400</v>
      </c>
      <c r="E1690" s="186" t="s">
        <v>20</v>
      </c>
      <c r="F1690" s="132" t="s">
        <v>20</v>
      </c>
      <c r="G1690" s="132" t="s">
        <v>20</v>
      </c>
      <c r="H1690" s="132" t="s">
        <v>20</v>
      </c>
      <c r="I1690" s="132" t="s">
        <v>20</v>
      </c>
      <c r="J1690" s="133">
        <v>2</v>
      </c>
      <c r="K1690" s="133">
        <v>1.9</v>
      </c>
      <c r="L1690" s="133">
        <v>0.37</v>
      </c>
      <c r="M1690" s="134" t="str">
        <f t="shared" si="26"/>
        <v>P</v>
      </c>
      <c r="N1690" s="173" t="s">
        <v>10682</v>
      </c>
      <c r="O1690" s="146" t="s">
        <v>1506</v>
      </c>
      <c r="P1690" s="146" t="s">
        <v>9445</v>
      </c>
      <c r="Q1690" s="147" t="s">
        <v>10519</v>
      </c>
      <c r="R1690" s="187">
        <v>0.21</v>
      </c>
    </row>
    <row r="1691" spans="1:18" x14ac:dyDescent="0.25">
      <c r="A1691" s="135">
        <v>1027279</v>
      </c>
      <c r="B1691" s="148" t="s">
        <v>2643</v>
      </c>
      <c r="C1691" s="135">
        <v>6</v>
      </c>
      <c r="D1691" s="135">
        <v>280</v>
      </c>
      <c r="E1691" s="188" t="s">
        <v>20</v>
      </c>
      <c r="F1691" s="135">
        <v>392</v>
      </c>
      <c r="G1691" s="135">
        <v>20</v>
      </c>
      <c r="H1691" s="135">
        <v>22</v>
      </c>
      <c r="I1691" s="135">
        <v>1</v>
      </c>
      <c r="J1691" s="136">
        <v>1.72</v>
      </c>
      <c r="K1691" s="136">
        <v>1.18</v>
      </c>
      <c r="L1691" s="136">
        <v>2.1</v>
      </c>
      <c r="M1691" s="137" t="str">
        <f t="shared" si="26"/>
        <v>P</v>
      </c>
      <c r="N1691" s="174" t="s">
        <v>10681</v>
      </c>
      <c r="O1691" s="149" t="s">
        <v>1555</v>
      </c>
      <c r="P1691" s="149" t="s">
        <v>9448</v>
      </c>
      <c r="Q1691" s="150" t="s">
        <v>10519</v>
      </c>
      <c r="R1691" s="189">
        <v>8.34</v>
      </c>
    </row>
    <row r="1692" spans="1:18" x14ac:dyDescent="0.25">
      <c r="A1692" s="132">
        <v>1027280</v>
      </c>
      <c r="B1692" s="145" t="s">
        <v>2644</v>
      </c>
      <c r="C1692" s="132">
        <v>6</v>
      </c>
      <c r="D1692" s="132">
        <v>152</v>
      </c>
      <c r="E1692" s="186" t="s">
        <v>21</v>
      </c>
      <c r="F1692" s="132">
        <v>190</v>
      </c>
      <c r="G1692" s="132" t="s">
        <v>20</v>
      </c>
      <c r="H1692" s="132">
        <v>9</v>
      </c>
      <c r="I1692" s="132">
        <v>2</v>
      </c>
      <c r="J1692" s="133">
        <v>2.5499999999999998</v>
      </c>
      <c r="K1692" s="133">
        <v>2.02</v>
      </c>
      <c r="L1692" s="133">
        <v>1.4</v>
      </c>
      <c r="M1692" s="134" t="str">
        <f t="shared" si="26"/>
        <v>P</v>
      </c>
      <c r="N1692" s="173" t="s">
        <v>10681</v>
      </c>
      <c r="O1692" s="146" t="s">
        <v>1555</v>
      </c>
      <c r="P1692" s="146" t="s">
        <v>9448</v>
      </c>
      <c r="Q1692" s="147" t="s">
        <v>10519</v>
      </c>
      <c r="R1692" s="187">
        <v>10.02</v>
      </c>
    </row>
    <row r="1693" spans="1:18" x14ac:dyDescent="0.25">
      <c r="A1693" s="135">
        <v>1027281</v>
      </c>
      <c r="B1693" s="148" t="s">
        <v>2645</v>
      </c>
      <c r="C1693" s="135">
        <v>6</v>
      </c>
      <c r="D1693" s="135">
        <v>280</v>
      </c>
      <c r="E1693" s="188" t="s">
        <v>20</v>
      </c>
      <c r="F1693" s="135">
        <v>392</v>
      </c>
      <c r="G1693" s="135">
        <v>20</v>
      </c>
      <c r="H1693" s="135">
        <v>22</v>
      </c>
      <c r="I1693" s="135">
        <v>1</v>
      </c>
      <c r="J1693" s="136">
        <v>1.72</v>
      </c>
      <c r="K1693" s="136">
        <v>1.18</v>
      </c>
      <c r="L1693" s="136">
        <v>2.1</v>
      </c>
      <c r="M1693" s="137" t="str">
        <f t="shared" si="26"/>
        <v>P</v>
      </c>
      <c r="N1693" s="174" t="s">
        <v>10681</v>
      </c>
      <c r="O1693" s="149" t="s">
        <v>1555</v>
      </c>
      <c r="P1693" s="149" t="s">
        <v>9448</v>
      </c>
      <c r="Q1693" s="150" t="s">
        <v>10519</v>
      </c>
      <c r="R1693" s="189">
        <v>8.52</v>
      </c>
    </row>
    <row r="1694" spans="1:18" x14ac:dyDescent="0.25">
      <c r="A1694" s="132">
        <v>1027282</v>
      </c>
      <c r="B1694" s="145" t="s">
        <v>2646</v>
      </c>
      <c r="C1694" s="132">
        <v>6</v>
      </c>
      <c r="D1694" s="132">
        <v>280</v>
      </c>
      <c r="E1694" s="186" t="s">
        <v>20</v>
      </c>
      <c r="F1694" s="132">
        <v>392</v>
      </c>
      <c r="G1694" s="132">
        <v>20</v>
      </c>
      <c r="H1694" s="132">
        <v>22</v>
      </c>
      <c r="I1694" s="132">
        <v>1</v>
      </c>
      <c r="J1694" s="133">
        <v>1.72</v>
      </c>
      <c r="K1694" s="133">
        <v>1.18</v>
      </c>
      <c r="L1694" s="133">
        <v>2.1</v>
      </c>
      <c r="M1694" s="134" t="str">
        <f t="shared" si="26"/>
        <v>P</v>
      </c>
      <c r="N1694" s="171" t="s">
        <v>10681</v>
      </c>
      <c r="O1694" s="146" t="s">
        <v>1555</v>
      </c>
      <c r="P1694" s="146" t="s">
        <v>9448</v>
      </c>
      <c r="Q1694" s="147" t="s">
        <v>10519</v>
      </c>
      <c r="R1694" s="187">
        <v>8.879999999999999</v>
      </c>
    </row>
    <row r="1695" spans="1:18" x14ac:dyDescent="0.25">
      <c r="A1695" s="135">
        <v>1027284</v>
      </c>
      <c r="B1695" s="148" t="s">
        <v>2647</v>
      </c>
      <c r="C1695" s="135">
        <v>6</v>
      </c>
      <c r="D1695" s="135">
        <v>280</v>
      </c>
      <c r="E1695" s="188" t="s">
        <v>20</v>
      </c>
      <c r="F1695" s="135">
        <v>392</v>
      </c>
      <c r="G1695" s="135">
        <v>20</v>
      </c>
      <c r="H1695" s="135">
        <v>22</v>
      </c>
      <c r="I1695" s="135">
        <v>1</v>
      </c>
      <c r="J1695" s="136">
        <v>1.72</v>
      </c>
      <c r="K1695" s="136">
        <v>1.18</v>
      </c>
      <c r="L1695" s="136">
        <v>2.1</v>
      </c>
      <c r="M1695" s="137" t="str">
        <f t="shared" si="26"/>
        <v>P</v>
      </c>
      <c r="N1695" s="172" t="s">
        <v>10681</v>
      </c>
      <c r="O1695" s="149" t="s">
        <v>1555</v>
      </c>
      <c r="P1695" s="149" t="s">
        <v>9448</v>
      </c>
      <c r="Q1695" s="150" t="s">
        <v>10519</v>
      </c>
      <c r="R1695" s="189">
        <v>8.4599999999999991</v>
      </c>
    </row>
    <row r="1696" spans="1:18" x14ac:dyDescent="0.25">
      <c r="A1696" s="132">
        <v>1027293</v>
      </c>
      <c r="B1696" s="145" t="s">
        <v>2648</v>
      </c>
      <c r="C1696" s="132">
        <v>1</v>
      </c>
      <c r="D1696" s="132">
        <v>4800</v>
      </c>
      <c r="E1696" s="186">
        <v>200</v>
      </c>
      <c r="F1696" s="132" t="s">
        <v>20</v>
      </c>
      <c r="G1696" s="132" t="s">
        <v>20</v>
      </c>
      <c r="H1696" s="132" t="s">
        <v>20</v>
      </c>
      <c r="I1696" s="132" t="s">
        <v>20</v>
      </c>
      <c r="J1696" s="133">
        <v>3.9</v>
      </c>
      <c r="K1696" s="133">
        <v>2.58</v>
      </c>
      <c r="L1696" s="133">
        <v>0.02</v>
      </c>
      <c r="M1696" s="134" t="str">
        <f t="shared" si="26"/>
        <v>P</v>
      </c>
      <c r="N1696" s="173" t="s">
        <v>10682</v>
      </c>
      <c r="O1696" s="146" t="s">
        <v>1506</v>
      </c>
      <c r="P1696" s="146" t="s">
        <v>9443</v>
      </c>
      <c r="Q1696" s="147" t="s">
        <v>10519</v>
      </c>
      <c r="R1696" s="187">
        <v>0.41</v>
      </c>
    </row>
    <row r="1697" spans="1:18" x14ac:dyDescent="0.25">
      <c r="A1697" s="135">
        <v>1027294</v>
      </c>
      <c r="B1697" s="148" t="s">
        <v>2649</v>
      </c>
      <c r="C1697" s="135">
        <v>1</v>
      </c>
      <c r="D1697" s="135">
        <v>42</v>
      </c>
      <c r="E1697" s="188" t="s">
        <v>20</v>
      </c>
      <c r="F1697" s="135" t="s">
        <v>20</v>
      </c>
      <c r="G1697" s="135" t="s">
        <v>20</v>
      </c>
      <c r="H1697" s="135" t="s">
        <v>20</v>
      </c>
      <c r="I1697" s="135" t="s">
        <v>20</v>
      </c>
      <c r="J1697" s="136">
        <v>3</v>
      </c>
      <c r="K1697" s="136">
        <v>3</v>
      </c>
      <c r="L1697" s="136">
        <v>1</v>
      </c>
      <c r="M1697" s="137" t="str">
        <f t="shared" si="26"/>
        <v>P</v>
      </c>
      <c r="N1697" s="174" t="s">
        <v>10682</v>
      </c>
      <c r="O1697" s="149" t="s">
        <v>1506</v>
      </c>
      <c r="P1697" s="149" t="s">
        <v>9451</v>
      </c>
      <c r="Q1697" s="150" t="s">
        <v>10519</v>
      </c>
      <c r="R1697" s="189">
        <v>27.75</v>
      </c>
    </row>
    <row r="1698" spans="1:18" x14ac:dyDescent="0.25">
      <c r="A1698" s="132">
        <v>1027295</v>
      </c>
      <c r="B1698" s="145" t="s">
        <v>1113</v>
      </c>
      <c r="C1698" s="132">
        <v>6</v>
      </c>
      <c r="D1698" s="132">
        <v>720</v>
      </c>
      <c r="E1698" s="186">
        <v>9</v>
      </c>
      <c r="F1698" s="132">
        <v>936</v>
      </c>
      <c r="G1698" s="132">
        <v>54</v>
      </c>
      <c r="H1698" s="132" t="s">
        <v>20</v>
      </c>
      <c r="I1698" s="132">
        <v>1</v>
      </c>
      <c r="J1698" s="133">
        <v>2.76</v>
      </c>
      <c r="K1698" s="133">
        <v>0.39</v>
      </c>
      <c r="L1698" s="133">
        <v>1.5</v>
      </c>
      <c r="M1698" s="134" t="str">
        <f t="shared" si="26"/>
        <v>P</v>
      </c>
      <c r="N1698" s="173" t="s">
        <v>10681</v>
      </c>
      <c r="O1698" s="146" t="s">
        <v>1506</v>
      </c>
      <c r="P1698" s="146" t="s">
        <v>10455</v>
      </c>
      <c r="Q1698" s="147" t="s">
        <v>10519</v>
      </c>
      <c r="R1698" s="187">
        <v>2.64</v>
      </c>
    </row>
    <row r="1699" spans="1:18" x14ac:dyDescent="0.25">
      <c r="A1699" s="135">
        <v>1027297</v>
      </c>
      <c r="B1699" s="148" t="s">
        <v>596</v>
      </c>
      <c r="C1699" s="135">
        <v>6</v>
      </c>
      <c r="D1699" s="135">
        <v>216</v>
      </c>
      <c r="E1699" s="188">
        <v>6</v>
      </c>
      <c r="F1699" s="135">
        <v>468</v>
      </c>
      <c r="G1699" s="135" t="s">
        <v>20</v>
      </c>
      <c r="H1699" s="135" t="s">
        <v>20</v>
      </c>
      <c r="I1699" s="135" t="s">
        <v>20</v>
      </c>
      <c r="J1699" s="136">
        <v>3.45</v>
      </c>
      <c r="K1699" s="136">
        <v>1.52</v>
      </c>
      <c r="L1699" s="136">
        <v>0.53</v>
      </c>
      <c r="M1699" s="137" t="str">
        <f t="shared" si="26"/>
        <v>P</v>
      </c>
      <c r="N1699" s="174" t="s">
        <v>10681</v>
      </c>
      <c r="O1699" s="149" t="s">
        <v>1506</v>
      </c>
      <c r="P1699" s="149" t="s">
        <v>10455</v>
      </c>
      <c r="Q1699" s="150" t="s">
        <v>10519</v>
      </c>
      <c r="R1699" s="189">
        <v>4.74</v>
      </c>
    </row>
    <row r="1700" spans="1:18" x14ac:dyDescent="0.25">
      <c r="A1700" s="132">
        <v>1027305</v>
      </c>
      <c r="B1700" s="145" t="s">
        <v>2650</v>
      </c>
      <c r="C1700" s="132">
        <v>6</v>
      </c>
      <c r="D1700" s="132">
        <v>720</v>
      </c>
      <c r="E1700" s="186">
        <v>9</v>
      </c>
      <c r="F1700" s="132">
        <v>792</v>
      </c>
      <c r="G1700" s="132" t="s">
        <v>20</v>
      </c>
      <c r="H1700" s="132" t="s">
        <v>20</v>
      </c>
      <c r="I1700" s="132" t="s">
        <v>20</v>
      </c>
      <c r="J1700" s="133">
        <v>2.76</v>
      </c>
      <c r="K1700" s="133">
        <v>0.39</v>
      </c>
      <c r="L1700" s="133">
        <v>1.5</v>
      </c>
      <c r="M1700" s="134" t="str">
        <f t="shared" si="26"/>
        <v>P</v>
      </c>
      <c r="N1700" s="171" t="s">
        <v>10681</v>
      </c>
      <c r="O1700" s="146" t="s">
        <v>1506</v>
      </c>
      <c r="P1700" s="146" t="s">
        <v>10455</v>
      </c>
      <c r="Q1700" s="147" t="s">
        <v>10519</v>
      </c>
      <c r="R1700" s="187">
        <v>6.84</v>
      </c>
    </row>
    <row r="1701" spans="1:18" x14ac:dyDescent="0.25">
      <c r="A1701" s="135">
        <v>1027306</v>
      </c>
      <c r="B1701" s="148" t="s">
        <v>9845</v>
      </c>
      <c r="C1701" s="135">
        <v>6</v>
      </c>
      <c r="D1701" s="135">
        <v>352</v>
      </c>
      <c r="E1701" s="188" t="s">
        <v>20</v>
      </c>
      <c r="F1701" s="135" t="s">
        <v>20</v>
      </c>
      <c r="G1701" s="135" t="s">
        <v>20</v>
      </c>
      <c r="H1701" s="135" t="s">
        <v>20</v>
      </c>
      <c r="I1701" s="135" t="s">
        <v>20</v>
      </c>
      <c r="J1701" s="136">
        <v>2.72</v>
      </c>
      <c r="K1701" s="136">
        <v>1.8</v>
      </c>
      <c r="L1701" s="136">
        <v>0.52</v>
      </c>
      <c r="M1701" s="137" t="str">
        <f t="shared" si="26"/>
        <v>P</v>
      </c>
      <c r="N1701" s="172" t="s">
        <v>10681</v>
      </c>
      <c r="O1701" s="149" t="s">
        <v>1555</v>
      </c>
      <c r="P1701" s="149" t="s">
        <v>9429</v>
      </c>
      <c r="Q1701" s="150" t="s">
        <v>10519</v>
      </c>
      <c r="R1701" s="189">
        <v>9</v>
      </c>
    </row>
    <row r="1702" spans="1:18" x14ac:dyDescent="0.25">
      <c r="A1702" s="132">
        <v>1027307</v>
      </c>
      <c r="B1702" s="145" t="s">
        <v>2651</v>
      </c>
      <c r="C1702" s="132">
        <v>1</v>
      </c>
      <c r="D1702" s="132" t="s">
        <v>20</v>
      </c>
      <c r="E1702" s="186">
        <v>500</v>
      </c>
      <c r="F1702" s="132" t="s">
        <v>20</v>
      </c>
      <c r="G1702" s="132" t="s">
        <v>21</v>
      </c>
      <c r="H1702" s="132" t="s">
        <v>21</v>
      </c>
      <c r="I1702" s="132" t="s">
        <v>21</v>
      </c>
      <c r="J1702" s="133">
        <v>0.89</v>
      </c>
      <c r="K1702" s="133">
        <v>0.03</v>
      </c>
      <c r="L1702" s="133">
        <v>0.76</v>
      </c>
      <c r="M1702" s="134" t="str">
        <f t="shared" si="26"/>
        <v>P</v>
      </c>
      <c r="N1702" s="171" t="s">
        <v>10682</v>
      </c>
      <c r="O1702" s="146" t="s">
        <v>1506</v>
      </c>
      <c r="P1702" s="146" t="s">
        <v>9426</v>
      </c>
      <c r="Q1702" s="147" t="s">
        <v>10519</v>
      </c>
      <c r="R1702" s="187">
        <v>0.78</v>
      </c>
    </row>
    <row r="1703" spans="1:18" x14ac:dyDescent="0.25">
      <c r="A1703" s="135">
        <v>1027309</v>
      </c>
      <c r="B1703" s="148" t="s">
        <v>2652</v>
      </c>
      <c r="C1703" s="135">
        <v>6</v>
      </c>
      <c r="D1703" s="135">
        <v>250</v>
      </c>
      <c r="E1703" s="188">
        <v>25</v>
      </c>
      <c r="F1703" s="135">
        <v>400</v>
      </c>
      <c r="G1703" s="135" t="s">
        <v>21</v>
      </c>
      <c r="H1703" s="135" t="s">
        <v>21</v>
      </c>
      <c r="I1703" s="135" t="s">
        <v>21</v>
      </c>
      <c r="J1703" s="136">
        <v>2.8</v>
      </c>
      <c r="K1703" s="136">
        <v>2.2999999999999998</v>
      </c>
      <c r="L1703" s="136">
        <v>0.8</v>
      </c>
      <c r="M1703" s="137" t="str">
        <f t="shared" si="26"/>
        <v>P</v>
      </c>
      <c r="N1703" s="172" t="s">
        <v>10682</v>
      </c>
      <c r="O1703" s="149" t="s">
        <v>1500</v>
      </c>
      <c r="P1703" s="149" t="s">
        <v>9418</v>
      </c>
      <c r="Q1703" s="150" t="s">
        <v>10519</v>
      </c>
      <c r="R1703" s="189">
        <v>1.44</v>
      </c>
    </row>
    <row r="1704" spans="1:18" x14ac:dyDescent="0.25">
      <c r="A1704" s="132">
        <v>1027310</v>
      </c>
      <c r="B1704" s="145" t="s">
        <v>2653</v>
      </c>
      <c r="C1704" s="132">
        <v>6</v>
      </c>
      <c r="D1704" s="132">
        <v>720</v>
      </c>
      <c r="E1704" s="186">
        <v>60</v>
      </c>
      <c r="F1704" s="132" t="s">
        <v>20</v>
      </c>
      <c r="G1704" s="132" t="s">
        <v>20</v>
      </c>
      <c r="H1704" s="132" t="s">
        <v>20</v>
      </c>
      <c r="I1704" s="132" t="s">
        <v>20</v>
      </c>
      <c r="J1704" s="133">
        <v>2.1</v>
      </c>
      <c r="K1704" s="133">
        <v>1.25</v>
      </c>
      <c r="L1704" s="133">
        <v>0.7</v>
      </c>
      <c r="M1704" s="134" t="str">
        <f t="shared" si="26"/>
        <v>P</v>
      </c>
      <c r="N1704" s="171" t="s">
        <v>10682</v>
      </c>
      <c r="O1704" s="146" t="s">
        <v>1611</v>
      </c>
      <c r="P1704" s="146" t="s">
        <v>9446</v>
      </c>
      <c r="Q1704" s="147" t="s">
        <v>10519</v>
      </c>
      <c r="R1704" s="187">
        <v>2.2199999999999998</v>
      </c>
    </row>
    <row r="1705" spans="1:18" x14ac:dyDescent="0.25">
      <c r="A1705" s="135">
        <v>1027311</v>
      </c>
      <c r="B1705" s="148" t="s">
        <v>2654</v>
      </c>
      <c r="C1705" s="135">
        <v>6</v>
      </c>
      <c r="D1705" s="135">
        <v>2945</v>
      </c>
      <c r="E1705" s="188" t="s">
        <v>20</v>
      </c>
      <c r="F1705" s="135" t="s">
        <v>20</v>
      </c>
      <c r="G1705" s="135" t="s">
        <v>20</v>
      </c>
      <c r="H1705" s="135" t="s">
        <v>20</v>
      </c>
      <c r="I1705" s="135" t="s">
        <v>20</v>
      </c>
      <c r="J1705" s="136">
        <v>2.1</v>
      </c>
      <c r="K1705" s="136">
        <v>0.9</v>
      </c>
      <c r="L1705" s="136">
        <v>0.09</v>
      </c>
      <c r="M1705" s="137" t="str">
        <f t="shared" si="26"/>
        <v>P</v>
      </c>
      <c r="N1705" s="172" t="s">
        <v>10682</v>
      </c>
      <c r="O1705" s="149" t="s">
        <v>1500</v>
      </c>
      <c r="P1705" s="149" t="s">
        <v>9418</v>
      </c>
      <c r="Q1705" s="150" t="s">
        <v>10519</v>
      </c>
      <c r="R1705" s="189">
        <v>1.32</v>
      </c>
    </row>
    <row r="1706" spans="1:18" x14ac:dyDescent="0.25">
      <c r="A1706" s="132">
        <v>1027399</v>
      </c>
      <c r="B1706" s="145" t="s">
        <v>2655</v>
      </c>
      <c r="C1706" s="132">
        <v>6</v>
      </c>
      <c r="D1706" s="132" t="s">
        <v>20</v>
      </c>
      <c r="E1706" s="186" t="s">
        <v>20</v>
      </c>
      <c r="F1706" s="132" t="s">
        <v>20</v>
      </c>
      <c r="G1706" s="132" t="s">
        <v>20</v>
      </c>
      <c r="H1706" s="132" t="s">
        <v>20</v>
      </c>
      <c r="I1706" s="132" t="s">
        <v>20</v>
      </c>
      <c r="J1706" s="133">
        <v>0.75</v>
      </c>
      <c r="K1706" s="133">
        <v>0.2</v>
      </c>
      <c r="L1706" s="133">
        <v>0.35</v>
      </c>
      <c r="M1706" s="134" t="str">
        <f t="shared" si="26"/>
        <v>P</v>
      </c>
      <c r="N1706" s="171" t="s">
        <v>10682</v>
      </c>
      <c r="O1706" s="146" t="s">
        <v>1500</v>
      </c>
      <c r="P1706" s="146" t="s">
        <v>9456</v>
      </c>
      <c r="Q1706" s="147" t="s">
        <v>10519</v>
      </c>
      <c r="R1706" s="187">
        <v>4.0200000000000005</v>
      </c>
    </row>
    <row r="1707" spans="1:18" x14ac:dyDescent="0.25">
      <c r="A1707" s="135">
        <v>1027404</v>
      </c>
      <c r="B1707" s="148" t="s">
        <v>2656</v>
      </c>
      <c r="C1707" s="135">
        <v>6</v>
      </c>
      <c r="D1707" s="135" t="s">
        <v>20</v>
      </c>
      <c r="E1707" s="188" t="s">
        <v>20</v>
      </c>
      <c r="F1707" s="135" t="s">
        <v>20</v>
      </c>
      <c r="G1707" s="135" t="s">
        <v>20</v>
      </c>
      <c r="H1707" s="135" t="s">
        <v>20</v>
      </c>
      <c r="I1707" s="135" t="s">
        <v>20</v>
      </c>
      <c r="J1707" s="136">
        <v>2.5</v>
      </c>
      <c r="K1707" s="136">
        <v>2.2000000000000002</v>
      </c>
      <c r="L1707" s="136">
        <v>1.4</v>
      </c>
      <c r="M1707" s="137" t="str">
        <f t="shared" si="26"/>
        <v>P</v>
      </c>
      <c r="N1707" s="172" t="s">
        <v>10682</v>
      </c>
      <c r="O1707" s="149" t="s">
        <v>1500</v>
      </c>
      <c r="P1707" s="149" t="s">
        <v>9456</v>
      </c>
      <c r="Q1707" s="150" t="s">
        <v>10519</v>
      </c>
      <c r="R1707" s="189">
        <v>23.4</v>
      </c>
    </row>
    <row r="1708" spans="1:18" x14ac:dyDescent="0.25">
      <c r="A1708" s="132">
        <v>1027413</v>
      </c>
      <c r="B1708" s="145" t="s">
        <v>2657</v>
      </c>
      <c r="C1708" s="132">
        <v>6</v>
      </c>
      <c r="D1708" s="132">
        <v>288</v>
      </c>
      <c r="E1708" s="186">
        <v>24</v>
      </c>
      <c r="F1708" s="132">
        <v>360</v>
      </c>
      <c r="G1708" s="132" t="s">
        <v>20</v>
      </c>
      <c r="H1708" s="132" t="s">
        <v>20</v>
      </c>
      <c r="I1708" s="132" t="s">
        <v>20</v>
      </c>
      <c r="J1708" s="133">
        <v>5.8</v>
      </c>
      <c r="K1708" s="133">
        <v>1.35</v>
      </c>
      <c r="L1708" s="133">
        <v>0.75</v>
      </c>
      <c r="M1708" s="134" t="str">
        <f t="shared" si="26"/>
        <v>P</v>
      </c>
      <c r="N1708" s="171" t="s">
        <v>10682</v>
      </c>
      <c r="O1708" s="146" t="s">
        <v>1500</v>
      </c>
      <c r="P1708" s="146" t="s">
        <v>9418</v>
      </c>
      <c r="Q1708" s="147" t="s">
        <v>10519</v>
      </c>
      <c r="R1708" s="187">
        <v>5.5200000000000005</v>
      </c>
    </row>
    <row r="1709" spans="1:18" x14ac:dyDescent="0.25">
      <c r="A1709" s="135">
        <v>1027464</v>
      </c>
      <c r="B1709" s="148" t="s">
        <v>2658</v>
      </c>
      <c r="C1709" s="135">
        <v>6</v>
      </c>
      <c r="D1709" s="135">
        <v>170</v>
      </c>
      <c r="E1709" s="188" t="s">
        <v>20</v>
      </c>
      <c r="F1709" s="135" t="s">
        <v>20</v>
      </c>
      <c r="G1709" s="135" t="s">
        <v>20</v>
      </c>
      <c r="H1709" s="135" t="s">
        <v>20</v>
      </c>
      <c r="I1709" s="135" t="s">
        <v>20</v>
      </c>
      <c r="J1709" s="136">
        <v>3.1</v>
      </c>
      <c r="K1709" s="136">
        <v>1.85</v>
      </c>
      <c r="L1709" s="136">
        <v>1.35</v>
      </c>
      <c r="M1709" s="137" t="str">
        <f t="shared" si="26"/>
        <v>P</v>
      </c>
      <c r="N1709" s="172" t="s">
        <v>10682</v>
      </c>
      <c r="O1709" s="149" t="s">
        <v>1500</v>
      </c>
      <c r="P1709" s="149" t="s">
        <v>9456</v>
      </c>
      <c r="Q1709" s="150" t="s">
        <v>10519</v>
      </c>
      <c r="R1709" s="189">
        <v>9.5400000000000009</v>
      </c>
    </row>
    <row r="1710" spans="1:18" x14ac:dyDescent="0.25">
      <c r="A1710" s="132">
        <v>1027508</v>
      </c>
      <c r="B1710" s="145" t="s">
        <v>2659</v>
      </c>
      <c r="C1710" s="132">
        <v>6</v>
      </c>
      <c r="D1710" s="132">
        <v>240</v>
      </c>
      <c r="E1710" s="186">
        <v>20</v>
      </c>
      <c r="F1710" s="132">
        <v>240</v>
      </c>
      <c r="G1710" s="132" t="s">
        <v>20</v>
      </c>
      <c r="H1710" s="132" t="s">
        <v>20</v>
      </c>
      <c r="I1710" s="132" t="s">
        <v>20</v>
      </c>
      <c r="J1710" s="133">
        <v>5.3</v>
      </c>
      <c r="K1710" s="133">
        <v>1.3</v>
      </c>
      <c r="L1710" s="133">
        <v>0.7</v>
      </c>
      <c r="M1710" s="134" t="str">
        <f t="shared" si="26"/>
        <v>P</v>
      </c>
      <c r="N1710" s="173" t="s">
        <v>10682</v>
      </c>
      <c r="O1710" s="146" t="s">
        <v>1500</v>
      </c>
      <c r="P1710" s="146" t="s">
        <v>9418</v>
      </c>
      <c r="Q1710" s="147" t="s">
        <v>10519</v>
      </c>
      <c r="R1710" s="187">
        <v>8.4599999999999991</v>
      </c>
    </row>
    <row r="1711" spans="1:18" x14ac:dyDescent="0.25">
      <c r="A1711" s="135">
        <v>1027519</v>
      </c>
      <c r="B1711" s="148" t="s">
        <v>83</v>
      </c>
      <c r="C1711" s="135">
        <v>6</v>
      </c>
      <c r="D1711" s="135">
        <v>360</v>
      </c>
      <c r="E1711" s="188">
        <v>30</v>
      </c>
      <c r="F1711" s="135">
        <v>360</v>
      </c>
      <c r="G1711" s="135" t="s">
        <v>21</v>
      </c>
      <c r="H1711" s="135" t="s">
        <v>21</v>
      </c>
      <c r="I1711" s="135" t="s">
        <v>21</v>
      </c>
      <c r="J1711" s="136">
        <v>2.9</v>
      </c>
      <c r="K1711" s="136">
        <v>1.95</v>
      </c>
      <c r="L1711" s="136">
        <v>0.78</v>
      </c>
      <c r="M1711" s="137" t="str">
        <f t="shared" si="26"/>
        <v>P</v>
      </c>
      <c r="N1711" s="174" t="s">
        <v>10682</v>
      </c>
      <c r="O1711" s="149" t="s">
        <v>1500</v>
      </c>
      <c r="P1711" s="149" t="s">
        <v>9418</v>
      </c>
      <c r="Q1711" s="150" t="s">
        <v>10519</v>
      </c>
      <c r="R1711" s="189">
        <v>1.2000000000000002</v>
      </c>
    </row>
    <row r="1712" spans="1:18" x14ac:dyDescent="0.25">
      <c r="A1712" s="132">
        <v>1027525</v>
      </c>
      <c r="B1712" s="145" t="s">
        <v>2660</v>
      </c>
      <c r="C1712" s="132">
        <v>4</v>
      </c>
      <c r="D1712" s="132" t="s">
        <v>20</v>
      </c>
      <c r="E1712" s="186" t="s">
        <v>20</v>
      </c>
      <c r="F1712" s="132" t="s">
        <v>20</v>
      </c>
      <c r="G1712" s="132" t="s">
        <v>20</v>
      </c>
      <c r="H1712" s="132" t="s">
        <v>20</v>
      </c>
      <c r="I1712" s="132" t="s">
        <v>20</v>
      </c>
      <c r="J1712" s="133">
        <v>3.59</v>
      </c>
      <c r="K1712" s="133">
        <v>2.58</v>
      </c>
      <c r="L1712" s="133">
        <v>1.78</v>
      </c>
      <c r="M1712" s="134" t="str">
        <f t="shared" si="26"/>
        <v>P</v>
      </c>
      <c r="N1712" s="171" t="s">
        <v>10681</v>
      </c>
      <c r="O1712" s="146" t="s">
        <v>1562</v>
      </c>
      <c r="P1712" s="146" t="s">
        <v>9564</v>
      </c>
      <c r="Q1712" s="147" t="s">
        <v>10519</v>
      </c>
      <c r="R1712" s="187">
        <v>1.6417910447761195</v>
      </c>
    </row>
    <row r="1713" spans="1:18" x14ac:dyDescent="0.25">
      <c r="A1713" s="135">
        <v>1027535</v>
      </c>
      <c r="B1713" s="148" t="s">
        <v>2661</v>
      </c>
      <c r="C1713" s="135">
        <v>6</v>
      </c>
      <c r="D1713" s="135">
        <v>206</v>
      </c>
      <c r="E1713" s="188" t="s">
        <v>21</v>
      </c>
      <c r="F1713" s="135">
        <v>296</v>
      </c>
      <c r="G1713" s="135" t="s">
        <v>20</v>
      </c>
      <c r="H1713" s="135" t="s">
        <v>20</v>
      </c>
      <c r="I1713" s="135" t="s">
        <v>20</v>
      </c>
      <c r="J1713" s="136">
        <v>1.8</v>
      </c>
      <c r="K1713" s="136">
        <v>1.25</v>
      </c>
      <c r="L1713" s="136">
        <v>1.55</v>
      </c>
      <c r="M1713" s="137" t="str">
        <f t="shared" si="26"/>
        <v>P</v>
      </c>
      <c r="N1713" s="172" t="s">
        <v>10681</v>
      </c>
      <c r="O1713" s="149" t="s">
        <v>1506</v>
      </c>
      <c r="P1713" s="149" t="s">
        <v>9451</v>
      </c>
      <c r="Q1713" s="150" t="s">
        <v>10519</v>
      </c>
      <c r="R1713" s="189">
        <v>22.62</v>
      </c>
    </row>
    <row r="1714" spans="1:18" x14ac:dyDescent="0.25">
      <c r="A1714" s="132">
        <v>1027569</v>
      </c>
      <c r="B1714" s="145" t="s">
        <v>10102</v>
      </c>
      <c r="C1714" s="132">
        <v>1</v>
      </c>
      <c r="D1714" s="132" t="s">
        <v>20</v>
      </c>
      <c r="E1714" s="186" t="s">
        <v>20</v>
      </c>
      <c r="F1714" s="132" t="s">
        <v>20</v>
      </c>
      <c r="G1714" s="132" t="s">
        <v>20</v>
      </c>
      <c r="H1714" s="132" t="s">
        <v>20</v>
      </c>
      <c r="I1714" s="132" t="s">
        <v>20</v>
      </c>
      <c r="J1714" s="133">
        <v>1.1499999999999999</v>
      </c>
      <c r="K1714" s="133">
        <v>0.75</v>
      </c>
      <c r="L1714" s="133">
        <v>0.16</v>
      </c>
      <c r="M1714" s="134" t="str">
        <f t="shared" si="26"/>
        <v>P</v>
      </c>
      <c r="N1714" s="171" t="s">
        <v>10682</v>
      </c>
      <c r="O1714" s="146" t="s">
        <v>1532</v>
      </c>
      <c r="P1714" s="146" t="s">
        <v>9847</v>
      </c>
      <c r="Q1714" s="147" t="s">
        <v>10519</v>
      </c>
      <c r="R1714" s="187">
        <v>0.31111111111111112</v>
      </c>
    </row>
    <row r="1715" spans="1:18" x14ac:dyDescent="0.25">
      <c r="A1715" s="135">
        <v>1027573</v>
      </c>
      <c r="B1715" s="148" t="s">
        <v>2662</v>
      </c>
      <c r="C1715" s="135">
        <v>6</v>
      </c>
      <c r="D1715" s="135">
        <v>192</v>
      </c>
      <c r="E1715" s="188">
        <v>4</v>
      </c>
      <c r="F1715" s="135" t="s">
        <v>20</v>
      </c>
      <c r="G1715" s="135" t="s">
        <v>20</v>
      </c>
      <c r="H1715" s="135" t="s">
        <v>20</v>
      </c>
      <c r="I1715" s="135" t="s">
        <v>20</v>
      </c>
      <c r="J1715" s="136">
        <v>1.95</v>
      </c>
      <c r="K1715" s="136">
        <v>1.4</v>
      </c>
      <c r="L1715" s="136">
        <v>1.6</v>
      </c>
      <c r="M1715" s="137" t="str">
        <f t="shared" si="26"/>
        <v>P</v>
      </c>
      <c r="N1715" s="172" t="s">
        <v>10682</v>
      </c>
      <c r="O1715" s="149" t="s">
        <v>1500</v>
      </c>
      <c r="P1715" s="149" t="s">
        <v>9456</v>
      </c>
      <c r="Q1715" s="150" t="s">
        <v>10519</v>
      </c>
      <c r="R1715" s="189">
        <v>6.5400000000000009</v>
      </c>
    </row>
    <row r="1716" spans="1:18" x14ac:dyDescent="0.25">
      <c r="A1716" s="132">
        <v>1027577</v>
      </c>
      <c r="B1716" s="145" t="s">
        <v>1395</v>
      </c>
      <c r="C1716" s="132">
        <v>1</v>
      </c>
      <c r="D1716" s="132">
        <v>2600</v>
      </c>
      <c r="E1716" s="186">
        <v>100</v>
      </c>
      <c r="F1716" s="132">
        <v>4400</v>
      </c>
      <c r="G1716" s="132">
        <v>400</v>
      </c>
      <c r="H1716" s="132" t="s">
        <v>21</v>
      </c>
      <c r="I1716" s="132">
        <v>1</v>
      </c>
      <c r="J1716" s="133">
        <v>2.27</v>
      </c>
      <c r="K1716" s="133">
        <v>1.61</v>
      </c>
      <c r="L1716" s="133">
        <v>0.08</v>
      </c>
      <c r="M1716" s="134" t="str">
        <f t="shared" si="26"/>
        <v>P</v>
      </c>
      <c r="N1716" s="171" t="s">
        <v>10682</v>
      </c>
      <c r="O1716" s="146" t="s">
        <v>1506</v>
      </c>
      <c r="P1716" s="146" t="s">
        <v>10580</v>
      </c>
      <c r="Q1716" s="147" t="s">
        <v>10519</v>
      </c>
      <c r="R1716" s="187">
        <v>0.54</v>
      </c>
    </row>
    <row r="1717" spans="1:18" x14ac:dyDescent="0.25">
      <c r="A1717" s="135">
        <v>1027582</v>
      </c>
      <c r="B1717" s="148" t="s">
        <v>2663</v>
      </c>
      <c r="C1717" s="135">
        <v>36</v>
      </c>
      <c r="D1717" s="135">
        <v>120</v>
      </c>
      <c r="E1717" s="188">
        <v>10</v>
      </c>
      <c r="F1717" s="135">
        <v>160</v>
      </c>
      <c r="G1717" s="135" t="s">
        <v>21</v>
      </c>
      <c r="H1717" s="135" t="s">
        <v>21</v>
      </c>
      <c r="I1717" s="135" t="s">
        <v>21</v>
      </c>
      <c r="J1717" s="136">
        <v>5.76</v>
      </c>
      <c r="K1717" s="136">
        <v>2.66</v>
      </c>
      <c r="L1717" s="136">
        <v>0.7</v>
      </c>
      <c r="M1717" s="137" t="str">
        <f t="shared" si="26"/>
        <v>P</v>
      </c>
      <c r="N1717" s="172" t="s">
        <v>10682</v>
      </c>
      <c r="O1717" s="149" t="s">
        <v>1500</v>
      </c>
      <c r="P1717" s="149" t="s">
        <v>9418</v>
      </c>
      <c r="Q1717" s="150" t="s">
        <v>10519</v>
      </c>
      <c r="R1717" s="189">
        <v>2.88</v>
      </c>
    </row>
    <row r="1718" spans="1:18" x14ac:dyDescent="0.25">
      <c r="A1718" s="132">
        <v>1027583</v>
      </c>
      <c r="B1718" s="145" t="s">
        <v>2664</v>
      </c>
      <c r="C1718" s="132">
        <v>36</v>
      </c>
      <c r="D1718" s="132">
        <v>120</v>
      </c>
      <c r="E1718" s="186">
        <v>10</v>
      </c>
      <c r="F1718" s="132">
        <v>160</v>
      </c>
      <c r="G1718" s="132" t="s">
        <v>21</v>
      </c>
      <c r="H1718" s="132" t="s">
        <v>21</v>
      </c>
      <c r="I1718" s="132" t="s">
        <v>21</v>
      </c>
      <c r="J1718" s="133">
        <v>5.68</v>
      </c>
      <c r="K1718" s="133">
        <v>2.62</v>
      </c>
      <c r="L1718" s="133">
        <v>0.74</v>
      </c>
      <c r="M1718" s="134" t="str">
        <f t="shared" si="26"/>
        <v>P</v>
      </c>
      <c r="N1718" s="171" t="s">
        <v>10682</v>
      </c>
      <c r="O1718" s="146" t="s">
        <v>1500</v>
      </c>
      <c r="P1718" s="146" t="s">
        <v>9418</v>
      </c>
      <c r="Q1718" s="147" t="s">
        <v>10519</v>
      </c>
      <c r="R1718" s="187">
        <v>3.2399999999999998</v>
      </c>
    </row>
    <row r="1719" spans="1:18" x14ac:dyDescent="0.25">
      <c r="A1719" s="135">
        <v>1027584</v>
      </c>
      <c r="B1719" s="148" t="s">
        <v>2665</v>
      </c>
      <c r="C1719" s="135">
        <v>36</v>
      </c>
      <c r="D1719" s="135">
        <v>120</v>
      </c>
      <c r="E1719" s="188">
        <v>10</v>
      </c>
      <c r="F1719" s="135">
        <v>160</v>
      </c>
      <c r="G1719" s="135" t="s">
        <v>21</v>
      </c>
      <c r="H1719" s="135" t="s">
        <v>21</v>
      </c>
      <c r="I1719" s="135" t="s">
        <v>21</v>
      </c>
      <c r="J1719" s="136">
        <v>2.92</v>
      </c>
      <c r="K1719" s="136">
        <v>6.09</v>
      </c>
      <c r="L1719" s="136">
        <v>0.83</v>
      </c>
      <c r="M1719" s="137" t="str">
        <f t="shared" si="26"/>
        <v>P</v>
      </c>
      <c r="N1719" s="174" t="s">
        <v>10682</v>
      </c>
      <c r="O1719" s="149" t="s">
        <v>1500</v>
      </c>
      <c r="P1719" s="149" t="s">
        <v>9418</v>
      </c>
      <c r="Q1719" s="150" t="s">
        <v>10519</v>
      </c>
      <c r="R1719" s="189">
        <v>3.2399999999999998</v>
      </c>
    </row>
    <row r="1720" spans="1:18" x14ac:dyDescent="0.25">
      <c r="A1720" s="132">
        <v>1027585</v>
      </c>
      <c r="B1720" s="145" t="s">
        <v>2666</v>
      </c>
      <c r="C1720" s="132">
        <v>36</v>
      </c>
      <c r="D1720" s="132">
        <v>120</v>
      </c>
      <c r="E1720" s="186">
        <v>10</v>
      </c>
      <c r="F1720" s="132">
        <v>160</v>
      </c>
      <c r="G1720" s="132" t="s">
        <v>21</v>
      </c>
      <c r="H1720" s="132" t="s">
        <v>21</v>
      </c>
      <c r="I1720" s="132" t="s">
        <v>21</v>
      </c>
      <c r="J1720" s="133">
        <v>5.66</v>
      </c>
      <c r="K1720" s="133">
        <v>2.64</v>
      </c>
      <c r="L1720" s="133">
        <v>0.64</v>
      </c>
      <c r="M1720" s="134" t="str">
        <f t="shared" si="26"/>
        <v>P</v>
      </c>
      <c r="N1720" s="171" t="s">
        <v>10682</v>
      </c>
      <c r="O1720" s="146" t="s">
        <v>1500</v>
      </c>
      <c r="P1720" s="146" t="s">
        <v>9418</v>
      </c>
      <c r="Q1720" s="147" t="s">
        <v>10519</v>
      </c>
      <c r="R1720" s="187">
        <v>3.2399999999999998</v>
      </c>
    </row>
    <row r="1721" spans="1:18" x14ac:dyDescent="0.25">
      <c r="A1721" s="135">
        <v>1027586</v>
      </c>
      <c r="B1721" s="148" t="s">
        <v>9846</v>
      </c>
      <c r="C1721" s="135">
        <v>1</v>
      </c>
      <c r="D1721" s="135" t="s">
        <v>20</v>
      </c>
      <c r="E1721" s="188" t="s">
        <v>20</v>
      </c>
      <c r="F1721" s="135" t="s">
        <v>20</v>
      </c>
      <c r="G1721" s="135" t="s">
        <v>20</v>
      </c>
      <c r="H1721" s="135" t="s">
        <v>20</v>
      </c>
      <c r="I1721" s="135" t="s">
        <v>20</v>
      </c>
      <c r="J1721" s="136">
        <v>1.9</v>
      </c>
      <c r="K1721" s="136">
        <v>0.9</v>
      </c>
      <c r="L1721" s="136">
        <v>1.8</v>
      </c>
      <c r="M1721" s="137" t="str">
        <f t="shared" si="26"/>
        <v>P</v>
      </c>
      <c r="N1721" s="172" t="s">
        <v>10681</v>
      </c>
      <c r="O1721" s="149" t="s">
        <v>1532</v>
      </c>
      <c r="P1721" s="149" t="s">
        <v>9847</v>
      </c>
      <c r="Q1721" s="150" t="s">
        <v>10106</v>
      </c>
      <c r="R1721" s="189">
        <v>7.5666666666666664</v>
      </c>
    </row>
    <row r="1722" spans="1:18" x14ac:dyDescent="0.25">
      <c r="A1722" s="132">
        <v>1027588</v>
      </c>
      <c r="B1722" s="145" t="s">
        <v>2667</v>
      </c>
      <c r="C1722" s="132">
        <v>36</v>
      </c>
      <c r="D1722" s="132">
        <v>120</v>
      </c>
      <c r="E1722" s="186">
        <v>10</v>
      </c>
      <c r="F1722" s="132">
        <v>160</v>
      </c>
      <c r="G1722" s="132" t="s">
        <v>21</v>
      </c>
      <c r="H1722" s="132" t="s">
        <v>21</v>
      </c>
      <c r="I1722" s="132" t="s">
        <v>21</v>
      </c>
      <c r="J1722" s="133">
        <v>2.85</v>
      </c>
      <c r="K1722" s="133">
        <v>5.95</v>
      </c>
      <c r="L1722" s="133">
        <v>0.9</v>
      </c>
      <c r="M1722" s="134" t="str">
        <f t="shared" si="26"/>
        <v>P</v>
      </c>
      <c r="N1722" s="173" t="s">
        <v>10682</v>
      </c>
      <c r="O1722" s="146" t="s">
        <v>1500</v>
      </c>
      <c r="P1722" s="146" t="s">
        <v>9418</v>
      </c>
      <c r="Q1722" s="147" t="s">
        <v>10519</v>
      </c>
      <c r="R1722" s="187">
        <v>2.88</v>
      </c>
    </row>
    <row r="1723" spans="1:18" x14ac:dyDescent="0.25">
      <c r="A1723" s="135">
        <v>1027589</v>
      </c>
      <c r="B1723" s="148" t="s">
        <v>2668</v>
      </c>
      <c r="C1723" s="135">
        <v>36</v>
      </c>
      <c r="D1723" s="135">
        <v>120</v>
      </c>
      <c r="E1723" s="188">
        <v>10</v>
      </c>
      <c r="F1723" s="135">
        <v>160</v>
      </c>
      <c r="G1723" s="135" t="s">
        <v>21</v>
      </c>
      <c r="H1723" s="135" t="s">
        <v>21</v>
      </c>
      <c r="I1723" s="135" t="s">
        <v>21</v>
      </c>
      <c r="J1723" s="136">
        <v>2.7</v>
      </c>
      <c r="K1723" s="136">
        <v>5.82</v>
      </c>
      <c r="L1723" s="136">
        <v>0.79</v>
      </c>
      <c r="M1723" s="137" t="str">
        <f t="shared" si="26"/>
        <v>P</v>
      </c>
      <c r="N1723" s="174" t="s">
        <v>10682</v>
      </c>
      <c r="O1723" s="149" t="s">
        <v>1500</v>
      </c>
      <c r="P1723" s="149" t="s">
        <v>9418</v>
      </c>
      <c r="Q1723" s="150" t="s">
        <v>10519</v>
      </c>
      <c r="R1723" s="189">
        <v>2.88</v>
      </c>
    </row>
    <row r="1724" spans="1:18" x14ac:dyDescent="0.25">
      <c r="A1724" s="132">
        <v>1027590</v>
      </c>
      <c r="B1724" s="145" t="s">
        <v>2669</v>
      </c>
      <c r="C1724" s="132">
        <v>6</v>
      </c>
      <c r="D1724" s="132">
        <v>126</v>
      </c>
      <c r="E1724" s="186" t="s">
        <v>21</v>
      </c>
      <c r="F1724" s="132">
        <v>168</v>
      </c>
      <c r="G1724" s="132" t="s">
        <v>20</v>
      </c>
      <c r="H1724" s="132">
        <v>6</v>
      </c>
      <c r="I1724" s="132">
        <v>5</v>
      </c>
      <c r="J1724" s="133">
        <v>2.7</v>
      </c>
      <c r="K1724" s="133">
        <v>2.25</v>
      </c>
      <c r="L1724" s="133">
        <v>1.6</v>
      </c>
      <c r="M1724" s="134" t="str">
        <f t="shared" si="26"/>
        <v>P</v>
      </c>
      <c r="N1724" s="171" t="s">
        <v>10681</v>
      </c>
      <c r="O1724" s="146" t="s">
        <v>1506</v>
      </c>
      <c r="P1724" s="146" t="s">
        <v>9435</v>
      </c>
      <c r="Q1724" s="147" t="s">
        <v>10106</v>
      </c>
      <c r="R1724" s="187">
        <v>19.02</v>
      </c>
    </row>
    <row r="1725" spans="1:18" x14ac:dyDescent="0.25">
      <c r="A1725" s="135">
        <v>1027591</v>
      </c>
      <c r="B1725" s="148" t="s">
        <v>2670</v>
      </c>
      <c r="C1725" s="135">
        <v>6</v>
      </c>
      <c r="D1725" s="135">
        <v>161</v>
      </c>
      <c r="E1725" s="188" t="s">
        <v>20</v>
      </c>
      <c r="F1725" s="135" t="s">
        <v>20</v>
      </c>
      <c r="G1725" s="135" t="s">
        <v>20</v>
      </c>
      <c r="H1725" s="135" t="s">
        <v>20</v>
      </c>
      <c r="I1725" s="135" t="s">
        <v>20</v>
      </c>
      <c r="J1725" s="136">
        <v>2.96</v>
      </c>
      <c r="K1725" s="136">
        <v>1.7</v>
      </c>
      <c r="L1725" s="136">
        <v>1.64</v>
      </c>
      <c r="M1725" s="137" t="str">
        <f t="shared" si="26"/>
        <v>P</v>
      </c>
      <c r="N1725" s="174" t="s">
        <v>10681</v>
      </c>
      <c r="O1725" s="149" t="s">
        <v>1506</v>
      </c>
      <c r="P1725" s="149" t="s">
        <v>9435</v>
      </c>
      <c r="Q1725" s="150" t="s">
        <v>10106</v>
      </c>
      <c r="R1725" s="189">
        <v>18</v>
      </c>
    </row>
    <row r="1726" spans="1:18" x14ac:dyDescent="0.25">
      <c r="A1726" s="132">
        <v>1027592</v>
      </c>
      <c r="B1726" s="145" t="s">
        <v>9848</v>
      </c>
      <c r="C1726" s="132">
        <v>1</v>
      </c>
      <c r="D1726" s="132" t="s">
        <v>20</v>
      </c>
      <c r="E1726" s="186" t="s">
        <v>20</v>
      </c>
      <c r="F1726" s="132" t="s">
        <v>20</v>
      </c>
      <c r="G1726" s="132" t="s">
        <v>20</v>
      </c>
      <c r="H1726" s="132" t="s">
        <v>20</v>
      </c>
      <c r="I1726" s="132" t="s">
        <v>20</v>
      </c>
      <c r="J1726" s="133">
        <v>0.9</v>
      </c>
      <c r="K1726" s="133">
        <v>2.58</v>
      </c>
      <c r="L1726" s="133">
        <v>0.04</v>
      </c>
      <c r="M1726" s="134" t="str">
        <f t="shared" si="26"/>
        <v>P</v>
      </c>
      <c r="N1726" s="173" t="s">
        <v>10682</v>
      </c>
      <c r="O1726" s="146" t="s">
        <v>1500</v>
      </c>
      <c r="P1726" s="146" t="s">
        <v>9418</v>
      </c>
      <c r="Q1726" s="147" t="s">
        <v>10519</v>
      </c>
      <c r="R1726" s="187">
        <v>0.14000000000000001</v>
      </c>
    </row>
    <row r="1727" spans="1:18" x14ac:dyDescent="0.25">
      <c r="A1727" s="135">
        <v>1027668</v>
      </c>
      <c r="B1727" s="148" t="s">
        <v>2671</v>
      </c>
      <c r="C1727" s="135">
        <v>1</v>
      </c>
      <c r="D1727" s="135" t="s">
        <v>20</v>
      </c>
      <c r="E1727" s="188" t="s">
        <v>20</v>
      </c>
      <c r="F1727" s="135" t="s">
        <v>20</v>
      </c>
      <c r="G1727" s="135" t="s">
        <v>20</v>
      </c>
      <c r="H1727" s="135" t="s">
        <v>20</v>
      </c>
      <c r="I1727" s="135" t="s">
        <v>20</v>
      </c>
      <c r="J1727" s="136">
        <v>1.4</v>
      </c>
      <c r="K1727" s="136">
        <v>0.9</v>
      </c>
      <c r="L1727" s="136">
        <v>1.9</v>
      </c>
      <c r="M1727" s="137" t="str">
        <f t="shared" si="26"/>
        <v>P</v>
      </c>
      <c r="N1727" s="174" t="s">
        <v>10681</v>
      </c>
      <c r="O1727" s="149" t="s">
        <v>1562</v>
      </c>
      <c r="P1727" s="149" t="s">
        <v>9558</v>
      </c>
      <c r="Q1727" s="150" t="s">
        <v>10106</v>
      </c>
      <c r="R1727" s="189">
        <v>7.462686567164179E-3</v>
      </c>
    </row>
    <row r="1728" spans="1:18" x14ac:dyDescent="0.25">
      <c r="A1728" s="132">
        <v>1027669</v>
      </c>
      <c r="B1728" s="145" t="s">
        <v>2672</v>
      </c>
      <c r="C1728" s="132">
        <v>6</v>
      </c>
      <c r="D1728" s="132">
        <v>210</v>
      </c>
      <c r="E1728" s="186" t="s">
        <v>21</v>
      </c>
      <c r="F1728" s="132">
        <v>300</v>
      </c>
      <c r="G1728" s="132" t="s">
        <v>20</v>
      </c>
      <c r="H1728" s="132">
        <v>10</v>
      </c>
      <c r="I1728" s="132">
        <v>1</v>
      </c>
      <c r="J1728" s="133">
        <v>2.2999999999999998</v>
      </c>
      <c r="K1728" s="133">
        <v>1.6</v>
      </c>
      <c r="L1728" s="133">
        <v>1.52</v>
      </c>
      <c r="M1728" s="134" t="str">
        <f t="shared" si="26"/>
        <v>P</v>
      </c>
      <c r="N1728" s="173" t="s">
        <v>10681</v>
      </c>
      <c r="O1728" s="146" t="s">
        <v>1578</v>
      </c>
      <c r="P1728" s="146" t="s">
        <v>10579</v>
      </c>
      <c r="Q1728" s="147" t="s">
        <v>10106</v>
      </c>
      <c r="R1728" s="187">
        <v>21.18</v>
      </c>
    </row>
    <row r="1729" spans="1:18" x14ac:dyDescent="0.25">
      <c r="A1729" s="135">
        <v>1027670</v>
      </c>
      <c r="B1729" s="148" t="s">
        <v>2673</v>
      </c>
      <c r="C1729" s="135">
        <v>6</v>
      </c>
      <c r="D1729" s="135">
        <v>528</v>
      </c>
      <c r="E1729" s="188" t="s">
        <v>21</v>
      </c>
      <c r="F1729" s="135" t="s">
        <v>20</v>
      </c>
      <c r="G1729" s="135">
        <v>20</v>
      </c>
      <c r="H1729" s="135" t="s">
        <v>20</v>
      </c>
      <c r="I1729" s="135">
        <v>2</v>
      </c>
      <c r="J1729" s="136">
        <v>1.57</v>
      </c>
      <c r="K1729" s="136">
        <v>1.04</v>
      </c>
      <c r="L1729" s="136">
        <v>1.1299999999999999</v>
      </c>
      <c r="M1729" s="137" t="str">
        <f t="shared" si="26"/>
        <v>P</v>
      </c>
      <c r="N1729" s="174" t="s">
        <v>10681</v>
      </c>
      <c r="O1729" s="149" t="s">
        <v>1578</v>
      </c>
      <c r="P1729" s="149" t="s">
        <v>10579</v>
      </c>
      <c r="Q1729" s="150" t="s">
        <v>10106</v>
      </c>
      <c r="R1729" s="189">
        <v>9.06</v>
      </c>
    </row>
    <row r="1730" spans="1:18" x14ac:dyDescent="0.25">
      <c r="A1730" s="132">
        <v>1027671</v>
      </c>
      <c r="B1730" s="145" t="s">
        <v>2674</v>
      </c>
      <c r="C1730" s="132">
        <v>6</v>
      </c>
      <c r="D1730" s="132">
        <v>273</v>
      </c>
      <c r="E1730" s="186" t="s">
        <v>21</v>
      </c>
      <c r="F1730" s="132" t="s">
        <v>20</v>
      </c>
      <c r="G1730" s="132">
        <v>16</v>
      </c>
      <c r="H1730" s="132" t="s">
        <v>20</v>
      </c>
      <c r="I1730" s="132">
        <v>1</v>
      </c>
      <c r="J1730" s="133">
        <v>1.9259999999999999</v>
      </c>
      <c r="K1730" s="133">
        <v>1.304</v>
      </c>
      <c r="L1730" s="133">
        <v>1.248</v>
      </c>
      <c r="M1730" s="134" t="str">
        <f t="shared" ref="M1730:M1793" si="27">HYPERLINK(CONCATENATE("T:\Distribution Centre\RDC Department Shared\Cubiscan photos","\",A1730,"-pac.jpg"),"P")</f>
        <v>P</v>
      </c>
      <c r="N1730" s="173" t="s">
        <v>10681</v>
      </c>
      <c r="O1730" s="146" t="s">
        <v>1578</v>
      </c>
      <c r="P1730" s="146" t="s">
        <v>10579</v>
      </c>
      <c r="Q1730" s="147" t="s">
        <v>10106</v>
      </c>
      <c r="R1730" s="187">
        <v>10.14</v>
      </c>
    </row>
    <row r="1731" spans="1:18" x14ac:dyDescent="0.25">
      <c r="A1731" s="135">
        <v>1027672</v>
      </c>
      <c r="B1731" s="148" t="s">
        <v>2675</v>
      </c>
      <c r="C1731" s="135">
        <v>6</v>
      </c>
      <c r="D1731" s="135">
        <v>880</v>
      </c>
      <c r="E1731" s="188">
        <v>8</v>
      </c>
      <c r="F1731" s="135">
        <v>1200</v>
      </c>
      <c r="G1731" s="135" t="s">
        <v>20</v>
      </c>
      <c r="H1731" s="135" t="s">
        <v>20</v>
      </c>
      <c r="I1731" s="135" t="s">
        <v>20</v>
      </c>
      <c r="J1731" s="136">
        <v>1.43</v>
      </c>
      <c r="K1731" s="136">
        <v>0.98</v>
      </c>
      <c r="L1731" s="136">
        <v>0.95</v>
      </c>
      <c r="M1731" s="137" t="str">
        <f t="shared" si="27"/>
        <v>P</v>
      </c>
      <c r="N1731" s="174" t="s">
        <v>10681</v>
      </c>
      <c r="O1731" s="149" t="s">
        <v>1506</v>
      </c>
      <c r="P1731" s="149" t="s">
        <v>9409</v>
      </c>
      <c r="Q1731" s="150" t="s">
        <v>10106</v>
      </c>
      <c r="R1731" s="189">
        <v>14.16</v>
      </c>
    </row>
    <row r="1732" spans="1:18" x14ac:dyDescent="0.25">
      <c r="A1732" s="132">
        <v>1027673</v>
      </c>
      <c r="B1732" s="145" t="s">
        <v>2676</v>
      </c>
      <c r="C1732" s="132">
        <v>6</v>
      </c>
      <c r="D1732" s="132">
        <v>210</v>
      </c>
      <c r="E1732" s="186" t="s">
        <v>21</v>
      </c>
      <c r="F1732" s="132">
        <v>270</v>
      </c>
      <c r="G1732" s="132" t="s">
        <v>20</v>
      </c>
      <c r="H1732" s="132">
        <v>13</v>
      </c>
      <c r="I1732" s="132">
        <v>2</v>
      </c>
      <c r="J1732" s="133">
        <v>2.2999999999999998</v>
      </c>
      <c r="K1732" s="133">
        <v>1.6</v>
      </c>
      <c r="L1732" s="133">
        <v>1.52</v>
      </c>
      <c r="M1732" s="134" t="str">
        <f t="shared" si="27"/>
        <v>P</v>
      </c>
      <c r="N1732" s="173" t="s">
        <v>10681</v>
      </c>
      <c r="O1732" s="146" t="s">
        <v>1578</v>
      </c>
      <c r="P1732" s="146" t="s">
        <v>10579</v>
      </c>
      <c r="Q1732" s="147" t="s">
        <v>10106</v>
      </c>
      <c r="R1732" s="187">
        <v>23.1</v>
      </c>
    </row>
    <row r="1733" spans="1:18" x14ac:dyDescent="0.25">
      <c r="A1733" s="135">
        <v>1027674</v>
      </c>
      <c r="B1733" s="148" t="s">
        <v>2677</v>
      </c>
      <c r="C1733" s="135">
        <v>6</v>
      </c>
      <c r="D1733" s="135">
        <v>273</v>
      </c>
      <c r="E1733" s="188" t="s">
        <v>20</v>
      </c>
      <c r="F1733" s="135">
        <v>399</v>
      </c>
      <c r="G1733" s="135" t="s">
        <v>20</v>
      </c>
      <c r="H1733" s="135" t="s">
        <v>20</v>
      </c>
      <c r="I1733" s="135" t="s">
        <v>20</v>
      </c>
      <c r="J1733" s="136">
        <v>1.865</v>
      </c>
      <c r="K1733" s="136">
        <v>1.28</v>
      </c>
      <c r="L1733" s="136">
        <v>1.32</v>
      </c>
      <c r="M1733" s="137" t="str">
        <f t="shared" si="27"/>
        <v>P</v>
      </c>
      <c r="N1733" s="174" t="s">
        <v>10681</v>
      </c>
      <c r="O1733" s="149" t="s">
        <v>1578</v>
      </c>
      <c r="P1733" s="149" t="s">
        <v>10579</v>
      </c>
      <c r="Q1733" s="150" t="s">
        <v>10106</v>
      </c>
      <c r="R1733" s="189">
        <v>10.56</v>
      </c>
    </row>
    <row r="1734" spans="1:18" x14ac:dyDescent="0.25">
      <c r="A1734" s="132">
        <v>1027677</v>
      </c>
      <c r="B1734" s="145" t="s">
        <v>2678</v>
      </c>
      <c r="C1734" s="132">
        <v>6</v>
      </c>
      <c r="D1734" s="132">
        <v>880</v>
      </c>
      <c r="E1734" s="186">
        <v>8</v>
      </c>
      <c r="F1734" s="132">
        <v>1200</v>
      </c>
      <c r="G1734" s="132">
        <v>32</v>
      </c>
      <c r="H1734" s="132" t="s">
        <v>20</v>
      </c>
      <c r="I1734" s="132">
        <v>2</v>
      </c>
      <c r="J1734" s="133">
        <v>1.4</v>
      </c>
      <c r="K1734" s="133">
        <v>0.98</v>
      </c>
      <c r="L1734" s="133">
        <v>0.82</v>
      </c>
      <c r="M1734" s="134" t="str">
        <f t="shared" si="27"/>
        <v>P</v>
      </c>
      <c r="N1734" s="171" t="s">
        <v>10681</v>
      </c>
      <c r="O1734" s="146" t="s">
        <v>1506</v>
      </c>
      <c r="P1734" s="146" t="s">
        <v>9409</v>
      </c>
      <c r="Q1734" s="147" t="s">
        <v>10519</v>
      </c>
      <c r="R1734" s="187">
        <v>13.799999999999999</v>
      </c>
    </row>
    <row r="1735" spans="1:18" x14ac:dyDescent="0.25">
      <c r="A1735" s="135">
        <v>1027679</v>
      </c>
      <c r="B1735" s="148" t="s">
        <v>2679</v>
      </c>
      <c r="C1735" s="135">
        <v>1</v>
      </c>
      <c r="D1735" s="135" t="s">
        <v>20</v>
      </c>
      <c r="E1735" s="188" t="s">
        <v>20</v>
      </c>
      <c r="F1735" s="135" t="s">
        <v>20</v>
      </c>
      <c r="G1735" s="135" t="s">
        <v>20</v>
      </c>
      <c r="H1735" s="135" t="s">
        <v>20</v>
      </c>
      <c r="I1735" s="135" t="s">
        <v>20</v>
      </c>
      <c r="J1735" s="136">
        <v>1.4</v>
      </c>
      <c r="K1735" s="136">
        <v>0.9</v>
      </c>
      <c r="L1735" s="136">
        <v>1.9</v>
      </c>
      <c r="M1735" s="137" t="str">
        <f t="shared" si="27"/>
        <v>P</v>
      </c>
      <c r="N1735" s="172" t="s">
        <v>10681</v>
      </c>
      <c r="O1735" s="149" t="s">
        <v>1562</v>
      </c>
      <c r="P1735" s="149" t="s">
        <v>9558</v>
      </c>
      <c r="Q1735" s="150" t="s">
        <v>10106</v>
      </c>
      <c r="R1735" s="189">
        <v>7.462686567164179E-3</v>
      </c>
    </row>
    <row r="1736" spans="1:18" x14ac:dyDescent="0.25">
      <c r="A1736" s="132">
        <v>1027681</v>
      </c>
      <c r="B1736" s="145" t="s">
        <v>87</v>
      </c>
      <c r="C1736" s="132">
        <v>6</v>
      </c>
      <c r="D1736" s="132">
        <v>360</v>
      </c>
      <c r="E1736" s="186">
        <v>25</v>
      </c>
      <c r="F1736" s="132">
        <v>360</v>
      </c>
      <c r="G1736" s="132" t="s">
        <v>21</v>
      </c>
      <c r="H1736" s="132" t="s">
        <v>21</v>
      </c>
      <c r="I1736" s="132" t="s">
        <v>21</v>
      </c>
      <c r="J1736" s="133">
        <v>2.9</v>
      </c>
      <c r="K1736" s="133">
        <v>1.95</v>
      </c>
      <c r="L1736" s="133">
        <v>0.78</v>
      </c>
      <c r="M1736" s="134" t="str">
        <f t="shared" si="27"/>
        <v>P</v>
      </c>
      <c r="N1736" s="171" t="s">
        <v>10682</v>
      </c>
      <c r="O1736" s="146" t="s">
        <v>1500</v>
      </c>
      <c r="P1736" s="146" t="s">
        <v>9418</v>
      </c>
      <c r="Q1736" s="147" t="s">
        <v>10519</v>
      </c>
      <c r="R1736" s="187">
        <v>1.26</v>
      </c>
    </row>
    <row r="1737" spans="1:18" x14ac:dyDescent="0.25">
      <c r="A1737" s="135">
        <v>1027682</v>
      </c>
      <c r="B1737" s="148" t="s">
        <v>85</v>
      </c>
      <c r="C1737" s="135">
        <v>6</v>
      </c>
      <c r="D1737" s="135">
        <v>360</v>
      </c>
      <c r="E1737" s="188">
        <v>30</v>
      </c>
      <c r="F1737" s="135">
        <v>360</v>
      </c>
      <c r="G1737" s="135" t="s">
        <v>21</v>
      </c>
      <c r="H1737" s="135" t="s">
        <v>21</v>
      </c>
      <c r="I1737" s="135" t="s">
        <v>21</v>
      </c>
      <c r="J1737" s="136">
        <v>2.9</v>
      </c>
      <c r="K1737" s="136">
        <v>1.95</v>
      </c>
      <c r="L1737" s="136">
        <v>0.78</v>
      </c>
      <c r="M1737" s="137" t="str">
        <f t="shared" si="27"/>
        <v>P</v>
      </c>
      <c r="N1737" s="172" t="s">
        <v>10682</v>
      </c>
      <c r="O1737" s="149" t="s">
        <v>1500</v>
      </c>
      <c r="P1737" s="149" t="s">
        <v>9418</v>
      </c>
      <c r="Q1737" s="150" t="s">
        <v>10519</v>
      </c>
      <c r="R1737" s="189">
        <v>1.2000000000000002</v>
      </c>
    </row>
    <row r="1738" spans="1:18" x14ac:dyDescent="0.25">
      <c r="A1738" s="132">
        <v>1027683</v>
      </c>
      <c r="B1738" s="145" t="s">
        <v>86</v>
      </c>
      <c r="C1738" s="132">
        <v>6</v>
      </c>
      <c r="D1738" s="132">
        <v>360</v>
      </c>
      <c r="E1738" s="186">
        <v>30</v>
      </c>
      <c r="F1738" s="132">
        <v>360</v>
      </c>
      <c r="G1738" s="132" t="s">
        <v>21</v>
      </c>
      <c r="H1738" s="132" t="s">
        <v>21</v>
      </c>
      <c r="I1738" s="132" t="s">
        <v>21</v>
      </c>
      <c r="J1738" s="133">
        <v>2.9</v>
      </c>
      <c r="K1738" s="133">
        <v>1.95</v>
      </c>
      <c r="L1738" s="133">
        <v>0.78</v>
      </c>
      <c r="M1738" s="134" t="str">
        <f t="shared" si="27"/>
        <v>P</v>
      </c>
      <c r="N1738" s="171" t="s">
        <v>10682</v>
      </c>
      <c r="O1738" s="146" t="s">
        <v>1500</v>
      </c>
      <c r="P1738" s="146" t="s">
        <v>9418</v>
      </c>
      <c r="Q1738" s="147" t="s">
        <v>10519</v>
      </c>
      <c r="R1738" s="187">
        <v>1.2000000000000002</v>
      </c>
    </row>
    <row r="1739" spans="1:18" x14ac:dyDescent="0.25">
      <c r="A1739" s="135">
        <v>1027684</v>
      </c>
      <c r="B1739" s="148" t="s">
        <v>84</v>
      </c>
      <c r="C1739" s="135">
        <v>6</v>
      </c>
      <c r="D1739" s="135">
        <v>360</v>
      </c>
      <c r="E1739" s="188">
        <v>30</v>
      </c>
      <c r="F1739" s="135">
        <v>360</v>
      </c>
      <c r="G1739" s="135" t="s">
        <v>21</v>
      </c>
      <c r="H1739" s="135" t="s">
        <v>21</v>
      </c>
      <c r="I1739" s="135" t="s">
        <v>21</v>
      </c>
      <c r="J1739" s="136">
        <v>2.9</v>
      </c>
      <c r="K1739" s="136">
        <v>1.95</v>
      </c>
      <c r="L1739" s="136">
        <v>0.78</v>
      </c>
      <c r="M1739" s="137" t="str">
        <f t="shared" si="27"/>
        <v>P</v>
      </c>
      <c r="N1739" s="172" t="s">
        <v>10682</v>
      </c>
      <c r="O1739" s="149" t="s">
        <v>1500</v>
      </c>
      <c r="P1739" s="149" t="s">
        <v>9418</v>
      </c>
      <c r="Q1739" s="150" t="s">
        <v>10519</v>
      </c>
      <c r="R1739" s="189">
        <v>1.1400000000000001</v>
      </c>
    </row>
    <row r="1740" spans="1:18" x14ac:dyDescent="0.25">
      <c r="A1740" s="132">
        <v>1027685</v>
      </c>
      <c r="B1740" s="145" t="s">
        <v>88</v>
      </c>
      <c r="C1740" s="132">
        <v>6</v>
      </c>
      <c r="D1740" s="132">
        <v>360</v>
      </c>
      <c r="E1740" s="186">
        <v>30</v>
      </c>
      <c r="F1740" s="132">
        <v>360</v>
      </c>
      <c r="G1740" s="132" t="s">
        <v>21</v>
      </c>
      <c r="H1740" s="132" t="s">
        <v>21</v>
      </c>
      <c r="I1740" s="132" t="s">
        <v>21</v>
      </c>
      <c r="J1740" s="133">
        <v>2.9</v>
      </c>
      <c r="K1740" s="133">
        <v>1.95</v>
      </c>
      <c r="L1740" s="133">
        <v>0.78</v>
      </c>
      <c r="M1740" s="134" t="str">
        <f t="shared" si="27"/>
        <v>P</v>
      </c>
      <c r="N1740" s="171" t="s">
        <v>10682</v>
      </c>
      <c r="O1740" s="146" t="s">
        <v>1500</v>
      </c>
      <c r="P1740" s="146" t="s">
        <v>9418</v>
      </c>
      <c r="Q1740" s="147" t="s">
        <v>10519</v>
      </c>
      <c r="R1740" s="187">
        <v>1.2000000000000002</v>
      </c>
    </row>
    <row r="1741" spans="1:18" x14ac:dyDescent="0.25">
      <c r="A1741" s="135">
        <v>1027689</v>
      </c>
      <c r="B1741" s="148" t="s">
        <v>89</v>
      </c>
      <c r="C1741" s="135">
        <v>6</v>
      </c>
      <c r="D1741" s="135">
        <v>360</v>
      </c>
      <c r="E1741" s="188">
        <v>30</v>
      </c>
      <c r="F1741" s="135">
        <v>360</v>
      </c>
      <c r="G1741" s="135" t="s">
        <v>21</v>
      </c>
      <c r="H1741" s="135" t="s">
        <v>21</v>
      </c>
      <c r="I1741" s="135" t="s">
        <v>21</v>
      </c>
      <c r="J1741" s="136">
        <v>2.9</v>
      </c>
      <c r="K1741" s="136">
        <v>1.95</v>
      </c>
      <c r="L1741" s="136">
        <v>0.78</v>
      </c>
      <c r="M1741" s="137" t="str">
        <f t="shared" si="27"/>
        <v>P</v>
      </c>
      <c r="N1741" s="172" t="s">
        <v>10682</v>
      </c>
      <c r="O1741" s="149" t="s">
        <v>1500</v>
      </c>
      <c r="P1741" s="149" t="s">
        <v>9418</v>
      </c>
      <c r="Q1741" s="150" t="s">
        <v>10519</v>
      </c>
      <c r="R1741" s="189">
        <v>1.44</v>
      </c>
    </row>
    <row r="1742" spans="1:18" x14ac:dyDescent="0.25">
      <c r="A1742" s="132">
        <v>1027693</v>
      </c>
      <c r="B1742" s="145" t="s">
        <v>1261</v>
      </c>
      <c r="C1742" s="132">
        <v>3</v>
      </c>
      <c r="D1742" s="132">
        <v>2400</v>
      </c>
      <c r="E1742" s="186">
        <v>100</v>
      </c>
      <c r="F1742" s="132">
        <v>2400</v>
      </c>
      <c r="G1742" s="132" t="s">
        <v>21</v>
      </c>
      <c r="H1742" s="132">
        <v>144</v>
      </c>
      <c r="I1742" s="132">
        <v>2</v>
      </c>
      <c r="J1742" s="133">
        <v>1.18</v>
      </c>
      <c r="K1742" s="133">
        <v>1.3</v>
      </c>
      <c r="L1742" s="133">
        <v>0.3</v>
      </c>
      <c r="M1742" s="134" t="str">
        <f t="shared" si="27"/>
        <v>P</v>
      </c>
      <c r="N1742" s="171" t="s">
        <v>10682</v>
      </c>
      <c r="O1742" s="146" t="s">
        <v>3101</v>
      </c>
      <c r="P1742" s="146" t="s">
        <v>9467</v>
      </c>
      <c r="Q1742" s="147" t="s">
        <v>10519</v>
      </c>
      <c r="R1742" s="187">
        <v>3.7800000000000002</v>
      </c>
    </row>
    <row r="1743" spans="1:18" x14ac:dyDescent="0.25">
      <c r="A1743" s="135">
        <v>1027723</v>
      </c>
      <c r="B1743" s="148" t="s">
        <v>9849</v>
      </c>
      <c r="C1743" s="135">
        <v>1</v>
      </c>
      <c r="D1743" s="135" t="s">
        <v>20</v>
      </c>
      <c r="E1743" s="188" t="s">
        <v>20</v>
      </c>
      <c r="F1743" s="135" t="s">
        <v>20</v>
      </c>
      <c r="G1743" s="135" t="s">
        <v>20</v>
      </c>
      <c r="H1743" s="135" t="s">
        <v>20</v>
      </c>
      <c r="I1743" s="135" t="s">
        <v>20</v>
      </c>
      <c r="J1743" s="136">
        <v>0.9</v>
      </c>
      <c r="K1743" s="136">
        <v>2.58</v>
      </c>
      <c r="L1743" s="136">
        <v>0.04</v>
      </c>
      <c r="M1743" s="137" t="str">
        <f t="shared" si="27"/>
        <v>P</v>
      </c>
      <c r="N1743" s="172" t="s">
        <v>10682</v>
      </c>
      <c r="O1743" s="149" t="s">
        <v>1500</v>
      </c>
      <c r="P1743" s="149" t="s">
        <v>9418</v>
      </c>
      <c r="Q1743" s="150" t="s">
        <v>10519</v>
      </c>
      <c r="R1743" s="189">
        <v>0.16</v>
      </c>
    </row>
    <row r="1744" spans="1:18" x14ac:dyDescent="0.25">
      <c r="A1744" s="132">
        <v>1027746</v>
      </c>
      <c r="B1744" s="145" t="s">
        <v>2680</v>
      </c>
      <c r="C1744" s="132">
        <v>3</v>
      </c>
      <c r="D1744" s="132">
        <v>1920</v>
      </c>
      <c r="E1744" s="186">
        <v>160</v>
      </c>
      <c r="F1744" s="132">
        <v>2560</v>
      </c>
      <c r="G1744" s="132" t="s">
        <v>20</v>
      </c>
      <c r="H1744" s="132">
        <v>320</v>
      </c>
      <c r="I1744" s="132">
        <v>1</v>
      </c>
      <c r="J1744" s="133">
        <v>1.1100000000000001</v>
      </c>
      <c r="K1744" s="133">
        <v>0.91</v>
      </c>
      <c r="L1744" s="133">
        <v>0.28000000000000003</v>
      </c>
      <c r="M1744" s="134" t="str">
        <f t="shared" si="27"/>
        <v>P</v>
      </c>
      <c r="N1744" s="173" t="s">
        <v>10682</v>
      </c>
      <c r="O1744" s="146" t="s">
        <v>1500</v>
      </c>
      <c r="P1744" s="146" t="s">
        <v>9418</v>
      </c>
      <c r="Q1744" s="147" t="s">
        <v>10519</v>
      </c>
      <c r="R1744" s="187">
        <v>1.1400000000000001</v>
      </c>
    </row>
    <row r="1745" spans="1:18" x14ac:dyDescent="0.25">
      <c r="A1745" s="135">
        <v>1027753</v>
      </c>
      <c r="B1745" s="148" t="s">
        <v>9850</v>
      </c>
      <c r="C1745" s="135">
        <v>6</v>
      </c>
      <c r="D1745" s="135" t="s">
        <v>20</v>
      </c>
      <c r="E1745" s="188" t="s">
        <v>20</v>
      </c>
      <c r="F1745" s="135" t="s">
        <v>20</v>
      </c>
      <c r="G1745" s="135" t="s">
        <v>20</v>
      </c>
      <c r="H1745" s="135" t="s">
        <v>20</v>
      </c>
      <c r="I1745" s="135" t="s">
        <v>20</v>
      </c>
      <c r="J1745" s="136">
        <v>3.75</v>
      </c>
      <c r="K1745" s="136">
        <v>2.94</v>
      </c>
      <c r="L1745" s="136">
        <v>1.8</v>
      </c>
      <c r="M1745" s="137" t="str">
        <f t="shared" si="27"/>
        <v>P</v>
      </c>
      <c r="N1745" s="174" t="s">
        <v>10682</v>
      </c>
      <c r="O1745" s="149" t="s">
        <v>1506</v>
      </c>
      <c r="P1745" s="149" t="s">
        <v>9496</v>
      </c>
      <c r="Q1745" s="150" t="s">
        <v>10519</v>
      </c>
      <c r="R1745" s="189">
        <v>6.24</v>
      </c>
    </row>
    <row r="1746" spans="1:18" x14ac:dyDescent="0.25">
      <c r="A1746" s="132">
        <v>1027756</v>
      </c>
      <c r="B1746" s="145" t="s">
        <v>2681</v>
      </c>
      <c r="C1746" s="132">
        <v>3</v>
      </c>
      <c r="D1746" s="132">
        <v>960</v>
      </c>
      <c r="E1746" s="186">
        <v>24</v>
      </c>
      <c r="F1746" s="132" t="s">
        <v>20</v>
      </c>
      <c r="G1746" s="132">
        <v>96</v>
      </c>
      <c r="H1746" s="132">
        <v>120</v>
      </c>
      <c r="I1746" s="132">
        <v>1</v>
      </c>
      <c r="J1746" s="133">
        <v>0.81</v>
      </c>
      <c r="K1746" s="133">
        <v>0.75</v>
      </c>
      <c r="L1746" s="133">
        <v>0.93</v>
      </c>
      <c r="M1746" s="134" t="str">
        <f t="shared" si="27"/>
        <v>P</v>
      </c>
      <c r="N1746" s="173" t="s">
        <v>10681</v>
      </c>
      <c r="O1746" s="146" t="s">
        <v>1555</v>
      </c>
      <c r="P1746" s="146" t="s">
        <v>9429</v>
      </c>
      <c r="Q1746" s="147" t="s">
        <v>10519</v>
      </c>
      <c r="R1746" s="187">
        <v>7.26</v>
      </c>
    </row>
    <row r="1747" spans="1:18" x14ac:dyDescent="0.25">
      <c r="A1747" s="135">
        <v>1027763</v>
      </c>
      <c r="B1747" s="148" t="s">
        <v>2682</v>
      </c>
      <c r="C1747" s="135">
        <v>3</v>
      </c>
      <c r="D1747" s="135">
        <v>960</v>
      </c>
      <c r="E1747" s="188">
        <v>24</v>
      </c>
      <c r="F1747" s="135" t="s">
        <v>20</v>
      </c>
      <c r="G1747" s="135">
        <v>96</v>
      </c>
      <c r="H1747" s="135">
        <v>120</v>
      </c>
      <c r="I1747" s="135">
        <v>1</v>
      </c>
      <c r="J1747" s="136">
        <v>0.81</v>
      </c>
      <c r="K1747" s="136">
        <v>0.75</v>
      </c>
      <c r="L1747" s="136">
        <v>0.9</v>
      </c>
      <c r="M1747" s="137" t="str">
        <f t="shared" si="27"/>
        <v>P</v>
      </c>
      <c r="N1747" s="174" t="s">
        <v>10681</v>
      </c>
      <c r="O1747" s="149" t="s">
        <v>1555</v>
      </c>
      <c r="P1747" s="149" t="s">
        <v>9429</v>
      </c>
      <c r="Q1747" s="150" t="s">
        <v>10519</v>
      </c>
      <c r="R1747" s="189">
        <v>7.26</v>
      </c>
    </row>
    <row r="1748" spans="1:18" x14ac:dyDescent="0.25">
      <c r="A1748" s="132">
        <v>1027765</v>
      </c>
      <c r="B1748" s="145" t="s">
        <v>2683</v>
      </c>
      <c r="C1748" s="132">
        <v>3</v>
      </c>
      <c r="D1748" s="132">
        <v>960</v>
      </c>
      <c r="E1748" s="186">
        <v>24</v>
      </c>
      <c r="F1748" s="132" t="s">
        <v>20</v>
      </c>
      <c r="G1748" s="132">
        <v>96</v>
      </c>
      <c r="H1748" s="132">
        <v>120</v>
      </c>
      <c r="I1748" s="132">
        <v>1</v>
      </c>
      <c r="J1748" s="133">
        <v>0.8</v>
      </c>
      <c r="K1748" s="133">
        <v>0.76</v>
      </c>
      <c r="L1748" s="133">
        <v>0.92</v>
      </c>
      <c r="M1748" s="134" t="str">
        <f t="shared" si="27"/>
        <v>P</v>
      </c>
      <c r="N1748" s="173" t="s">
        <v>10681</v>
      </c>
      <c r="O1748" s="146" t="s">
        <v>1555</v>
      </c>
      <c r="P1748" s="146" t="s">
        <v>9429</v>
      </c>
      <c r="Q1748" s="147" t="s">
        <v>10519</v>
      </c>
      <c r="R1748" s="187">
        <v>7.68</v>
      </c>
    </row>
    <row r="1749" spans="1:18" x14ac:dyDescent="0.25">
      <c r="A1749" s="135">
        <v>1027767</v>
      </c>
      <c r="B1749" s="148" t="s">
        <v>2684</v>
      </c>
      <c r="C1749" s="135">
        <v>3</v>
      </c>
      <c r="D1749" s="135">
        <v>960</v>
      </c>
      <c r="E1749" s="188">
        <v>24</v>
      </c>
      <c r="F1749" s="135" t="s">
        <v>20</v>
      </c>
      <c r="G1749" s="135">
        <v>96</v>
      </c>
      <c r="H1749" s="135">
        <v>120</v>
      </c>
      <c r="I1749" s="135">
        <v>1</v>
      </c>
      <c r="J1749" s="136">
        <v>0.8</v>
      </c>
      <c r="K1749" s="136">
        <v>0.75</v>
      </c>
      <c r="L1749" s="136">
        <v>0.91</v>
      </c>
      <c r="M1749" s="137" t="str">
        <f t="shared" si="27"/>
        <v>P</v>
      </c>
      <c r="N1749" s="174" t="s">
        <v>10681</v>
      </c>
      <c r="O1749" s="149" t="s">
        <v>1555</v>
      </c>
      <c r="P1749" s="149" t="s">
        <v>9429</v>
      </c>
      <c r="Q1749" s="150" t="s">
        <v>10519</v>
      </c>
      <c r="R1749" s="189">
        <v>7.89</v>
      </c>
    </row>
    <row r="1750" spans="1:18" x14ac:dyDescent="0.25">
      <c r="A1750" s="132">
        <v>1027768</v>
      </c>
      <c r="B1750" s="145" t="s">
        <v>2685</v>
      </c>
      <c r="C1750" s="132">
        <v>3</v>
      </c>
      <c r="D1750" s="132">
        <v>960</v>
      </c>
      <c r="E1750" s="186">
        <v>24</v>
      </c>
      <c r="F1750" s="132" t="s">
        <v>20</v>
      </c>
      <c r="G1750" s="132">
        <v>96</v>
      </c>
      <c r="H1750" s="132">
        <v>120</v>
      </c>
      <c r="I1750" s="132">
        <v>1</v>
      </c>
      <c r="J1750" s="133">
        <v>0.8</v>
      </c>
      <c r="K1750" s="133">
        <v>0.75</v>
      </c>
      <c r="L1750" s="133">
        <v>0.91</v>
      </c>
      <c r="M1750" s="134" t="str">
        <f t="shared" si="27"/>
        <v>P</v>
      </c>
      <c r="N1750" s="173" t="s">
        <v>10681</v>
      </c>
      <c r="O1750" s="146" t="s">
        <v>1555</v>
      </c>
      <c r="P1750" s="146" t="s">
        <v>9429</v>
      </c>
      <c r="Q1750" s="147" t="s">
        <v>10519</v>
      </c>
      <c r="R1750" s="187">
        <v>7.5</v>
      </c>
    </row>
    <row r="1751" spans="1:18" x14ac:dyDescent="0.25">
      <c r="A1751" s="135">
        <v>1027770</v>
      </c>
      <c r="B1751" s="148" t="s">
        <v>2686</v>
      </c>
      <c r="C1751" s="135">
        <v>3</v>
      </c>
      <c r="D1751" s="135">
        <v>960</v>
      </c>
      <c r="E1751" s="188">
        <v>24</v>
      </c>
      <c r="F1751" s="135" t="s">
        <v>20</v>
      </c>
      <c r="G1751" s="135">
        <v>96</v>
      </c>
      <c r="H1751" s="135">
        <v>120</v>
      </c>
      <c r="I1751" s="135">
        <v>1</v>
      </c>
      <c r="J1751" s="136">
        <v>0.81</v>
      </c>
      <c r="K1751" s="136">
        <v>0.75</v>
      </c>
      <c r="L1751" s="136">
        <v>0.92</v>
      </c>
      <c r="M1751" s="137" t="str">
        <f t="shared" si="27"/>
        <v>P</v>
      </c>
      <c r="N1751" s="172" t="s">
        <v>10681</v>
      </c>
      <c r="O1751" s="149" t="s">
        <v>1555</v>
      </c>
      <c r="P1751" s="149" t="s">
        <v>9429</v>
      </c>
      <c r="Q1751" s="150" t="s">
        <v>10519</v>
      </c>
      <c r="R1751" s="189">
        <v>7.59</v>
      </c>
    </row>
    <row r="1752" spans="1:18" x14ac:dyDescent="0.25">
      <c r="A1752" s="132">
        <v>1027772</v>
      </c>
      <c r="B1752" s="145" t="s">
        <v>2687</v>
      </c>
      <c r="C1752" s="132">
        <v>6</v>
      </c>
      <c r="D1752" s="132">
        <v>522</v>
      </c>
      <c r="E1752" s="186" t="s">
        <v>20</v>
      </c>
      <c r="F1752" s="132" t="s">
        <v>20</v>
      </c>
      <c r="G1752" s="132" t="s">
        <v>20</v>
      </c>
      <c r="H1752" s="132" t="s">
        <v>20</v>
      </c>
      <c r="I1752" s="132" t="s">
        <v>20</v>
      </c>
      <c r="J1752" s="133">
        <v>0.9</v>
      </c>
      <c r="K1752" s="133">
        <v>1.34</v>
      </c>
      <c r="L1752" s="133">
        <v>1.55</v>
      </c>
      <c r="M1752" s="134" t="str">
        <f t="shared" si="27"/>
        <v>P</v>
      </c>
      <c r="N1752" s="171" t="s">
        <v>10681</v>
      </c>
      <c r="O1752" s="146" t="s">
        <v>1506</v>
      </c>
      <c r="P1752" s="146" t="s">
        <v>9403</v>
      </c>
      <c r="Q1752" s="147" t="s">
        <v>10519</v>
      </c>
      <c r="R1752" s="187">
        <v>5.58</v>
      </c>
    </row>
    <row r="1753" spans="1:18" x14ac:dyDescent="0.25">
      <c r="A1753" s="135">
        <v>1027773</v>
      </c>
      <c r="B1753" s="148" t="s">
        <v>2688</v>
      </c>
      <c r="C1753" s="135">
        <v>3</v>
      </c>
      <c r="D1753" s="135">
        <v>720</v>
      </c>
      <c r="E1753" s="188">
        <v>30</v>
      </c>
      <c r="F1753" s="135">
        <v>900</v>
      </c>
      <c r="G1753" s="135" t="s">
        <v>21</v>
      </c>
      <c r="H1753" s="135" t="s">
        <v>21</v>
      </c>
      <c r="I1753" s="135" t="s">
        <v>21</v>
      </c>
      <c r="J1753" s="136">
        <v>4</v>
      </c>
      <c r="K1753" s="136">
        <v>2.2999999999999998</v>
      </c>
      <c r="L1753" s="136">
        <v>0.23</v>
      </c>
      <c r="M1753" s="137" t="str">
        <f t="shared" si="27"/>
        <v>P</v>
      </c>
      <c r="N1753" s="172" t="s">
        <v>10682</v>
      </c>
      <c r="O1753" s="149" t="s">
        <v>1587</v>
      </c>
      <c r="P1753" s="149" t="s">
        <v>9421</v>
      </c>
      <c r="Q1753" s="150" t="s">
        <v>10519</v>
      </c>
      <c r="R1753" s="189">
        <v>5.22</v>
      </c>
    </row>
    <row r="1754" spans="1:18" x14ac:dyDescent="0.25">
      <c r="A1754" s="132">
        <v>1027774</v>
      </c>
      <c r="B1754" s="145" t="s">
        <v>2689</v>
      </c>
      <c r="C1754" s="132">
        <v>3</v>
      </c>
      <c r="D1754" s="132">
        <v>720</v>
      </c>
      <c r="E1754" s="186">
        <v>30</v>
      </c>
      <c r="F1754" s="132">
        <v>900</v>
      </c>
      <c r="G1754" s="132" t="s">
        <v>21</v>
      </c>
      <c r="H1754" s="132" t="s">
        <v>21</v>
      </c>
      <c r="I1754" s="132" t="s">
        <v>21</v>
      </c>
      <c r="J1754" s="133">
        <v>4</v>
      </c>
      <c r="K1754" s="133">
        <v>2.2999999999999998</v>
      </c>
      <c r="L1754" s="133">
        <v>0.121</v>
      </c>
      <c r="M1754" s="134" t="str">
        <f t="shared" si="27"/>
        <v>P</v>
      </c>
      <c r="N1754" s="171" t="s">
        <v>10682</v>
      </c>
      <c r="O1754" s="146" t="s">
        <v>1587</v>
      </c>
      <c r="P1754" s="146" t="s">
        <v>9421</v>
      </c>
      <c r="Q1754" s="147" t="s">
        <v>10519</v>
      </c>
      <c r="R1754" s="187">
        <v>5.01</v>
      </c>
    </row>
    <row r="1755" spans="1:18" x14ac:dyDescent="0.25">
      <c r="A1755" s="135">
        <v>1027776</v>
      </c>
      <c r="B1755" s="148" t="s">
        <v>9551</v>
      </c>
      <c r="C1755" s="135">
        <v>1</v>
      </c>
      <c r="D1755" s="135">
        <v>4</v>
      </c>
      <c r="E1755" s="188" t="s">
        <v>21</v>
      </c>
      <c r="F1755" s="135">
        <v>4</v>
      </c>
      <c r="G1755" s="135" t="s">
        <v>20</v>
      </c>
      <c r="H1755" s="135" t="s">
        <v>20</v>
      </c>
      <c r="I1755" s="135" t="s">
        <v>20</v>
      </c>
      <c r="J1755" s="136">
        <v>5.8</v>
      </c>
      <c r="K1755" s="136">
        <v>5.8</v>
      </c>
      <c r="L1755" s="136">
        <v>7</v>
      </c>
      <c r="M1755" s="137" t="str">
        <f t="shared" si="27"/>
        <v>P</v>
      </c>
      <c r="N1755" s="172" t="s">
        <v>10682</v>
      </c>
      <c r="O1755" s="149" t="s">
        <v>1506</v>
      </c>
      <c r="P1755" s="149" t="s">
        <v>9501</v>
      </c>
      <c r="Q1755" s="150" t="s">
        <v>10519</v>
      </c>
      <c r="R1755" s="189">
        <v>112.87</v>
      </c>
    </row>
    <row r="1756" spans="1:18" x14ac:dyDescent="0.25">
      <c r="A1756" s="132">
        <v>1028043</v>
      </c>
      <c r="B1756" s="145" t="s">
        <v>2690</v>
      </c>
      <c r="C1756" s="132">
        <v>6</v>
      </c>
      <c r="D1756" s="132">
        <v>750</v>
      </c>
      <c r="E1756" s="186">
        <v>50</v>
      </c>
      <c r="F1756" s="132">
        <v>1000</v>
      </c>
      <c r="G1756" s="132" t="s">
        <v>20</v>
      </c>
      <c r="H1756" s="132" t="s">
        <v>20</v>
      </c>
      <c r="I1756" s="132" t="s">
        <v>20</v>
      </c>
      <c r="J1756" s="133">
        <v>3.35</v>
      </c>
      <c r="K1756" s="133">
        <v>2.2000000000000002</v>
      </c>
      <c r="L1756" s="133">
        <v>0.08</v>
      </c>
      <c r="M1756" s="134" t="str">
        <f t="shared" si="27"/>
        <v>P</v>
      </c>
      <c r="N1756" s="173" t="s">
        <v>10682</v>
      </c>
      <c r="O1756" s="146" t="s">
        <v>1506</v>
      </c>
      <c r="P1756" s="146" t="s">
        <v>9443</v>
      </c>
      <c r="Q1756" s="147" t="s">
        <v>10519</v>
      </c>
      <c r="R1756" s="187">
        <v>1.26</v>
      </c>
    </row>
    <row r="1757" spans="1:18" x14ac:dyDescent="0.25">
      <c r="A1757" s="135">
        <v>1028104</v>
      </c>
      <c r="B1757" s="148" t="s">
        <v>2691</v>
      </c>
      <c r="C1757" s="135">
        <v>1</v>
      </c>
      <c r="D1757" s="135" t="s">
        <v>20</v>
      </c>
      <c r="E1757" s="188">
        <v>40</v>
      </c>
      <c r="F1757" s="135" t="s">
        <v>20</v>
      </c>
      <c r="G1757" s="135" t="s">
        <v>20</v>
      </c>
      <c r="H1757" s="135">
        <v>80</v>
      </c>
      <c r="I1757" s="135">
        <v>1</v>
      </c>
      <c r="J1757" s="136">
        <v>2.17</v>
      </c>
      <c r="K1757" s="136">
        <v>0.89</v>
      </c>
      <c r="L1757" s="136">
        <v>0.4</v>
      </c>
      <c r="M1757" s="137" t="str">
        <f t="shared" si="27"/>
        <v>P</v>
      </c>
      <c r="N1757" s="174" t="s">
        <v>10682</v>
      </c>
      <c r="O1757" s="149" t="s">
        <v>1506</v>
      </c>
      <c r="P1757" s="149" t="s">
        <v>9426</v>
      </c>
      <c r="Q1757" s="150" t="s">
        <v>10519</v>
      </c>
      <c r="R1757" s="189">
        <v>1.79</v>
      </c>
    </row>
    <row r="1758" spans="1:18" x14ac:dyDescent="0.25">
      <c r="A1758" s="132">
        <v>1028105</v>
      </c>
      <c r="B1758" s="145" t="s">
        <v>2692</v>
      </c>
      <c r="C1758" s="132">
        <v>3</v>
      </c>
      <c r="D1758" s="132">
        <v>4200</v>
      </c>
      <c r="E1758" s="186">
        <v>70</v>
      </c>
      <c r="F1758" s="132">
        <v>4900</v>
      </c>
      <c r="G1758" s="132">
        <v>280</v>
      </c>
      <c r="H1758" s="132">
        <v>350</v>
      </c>
      <c r="I1758" s="132">
        <v>1</v>
      </c>
      <c r="J1758" s="133">
        <v>0.52</v>
      </c>
      <c r="K1758" s="133">
        <v>0.73</v>
      </c>
      <c r="L1758" s="133">
        <v>0.73</v>
      </c>
      <c r="M1758" s="134" t="str">
        <f t="shared" si="27"/>
        <v>P</v>
      </c>
      <c r="N1758" s="173" t="s">
        <v>10681</v>
      </c>
      <c r="O1758" s="146" t="s">
        <v>1607</v>
      </c>
      <c r="P1758" s="146" t="s">
        <v>9559</v>
      </c>
      <c r="Q1758" s="147" t="s">
        <v>10519</v>
      </c>
      <c r="R1758" s="187">
        <v>6.36</v>
      </c>
    </row>
    <row r="1759" spans="1:18" x14ac:dyDescent="0.25">
      <c r="A1759" s="135">
        <v>1028106</v>
      </c>
      <c r="B1759" s="148" t="s">
        <v>2693</v>
      </c>
      <c r="C1759" s="135">
        <v>3</v>
      </c>
      <c r="D1759" s="135">
        <v>4200</v>
      </c>
      <c r="E1759" s="188">
        <v>70</v>
      </c>
      <c r="F1759" s="135">
        <v>4900</v>
      </c>
      <c r="G1759" s="135">
        <v>280</v>
      </c>
      <c r="H1759" s="135">
        <v>350</v>
      </c>
      <c r="I1759" s="135">
        <v>1</v>
      </c>
      <c r="J1759" s="136">
        <v>0.52</v>
      </c>
      <c r="K1759" s="136">
        <v>0.73</v>
      </c>
      <c r="L1759" s="136">
        <v>0.73</v>
      </c>
      <c r="M1759" s="137" t="str">
        <f t="shared" si="27"/>
        <v>P</v>
      </c>
      <c r="N1759" s="174" t="s">
        <v>10681</v>
      </c>
      <c r="O1759" s="149" t="s">
        <v>1607</v>
      </c>
      <c r="P1759" s="149" t="s">
        <v>9559</v>
      </c>
      <c r="Q1759" s="150" t="s">
        <v>10519</v>
      </c>
      <c r="R1759" s="189">
        <v>6.36</v>
      </c>
    </row>
    <row r="1760" spans="1:18" x14ac:dyDescent="0.25">
      <c r="A1760" s="132">
        <v>1028107</v>
      </c>
      <c r="B1760" s="145" t="s">
        <v>947</v>
      </c>
      <c r="C1760" s="132">
        <v>3</v>
      </c>
      <c r="D1760" s="132">
        <v>4608</v>
      </c>
      <c r="E1760" s="186">
        <v>72</v>
      </c>
      <c r="F1760" s="132" t="s">
        <v>20</v>
      </c>
      <c r="G1760" s="132">
        <v>432</v>
      </c>
      <c r="H1760" s="132">
        <v>576</v>
      </c>
      <c r="I1760" s="132">
        <v>1</v>
      </c>
      <c r="J1760" s="133">
        <v>0.98</v>
      </c>
      <c r="K1760" s="133">
        <v>0.72</v>
      </c>
      <c r="L1760" s="133">
        <v>0.27</v>
      </c>
      <c r="M1760" s="134" t="str">
        <f t="shared" si="27"/>
        <v>P</v>
      </c>
      <c r="N1760" s="173" t="s">
        <v>10681</v>
      </c>
      <c r="O1760" s="146" t="s">
        <v>1555</v>
      </c>
      <c r="P1760" s="146" t="s">
        <v>9429</v>
      </c>
      <c r="Q1760" s="147" t="s">
        <v>10519</v>
      </c>
      <c r="R1760" s="187">
        <v>3.7800000000000002</v>
      </c>
    </row>
    <row r="1761" spans="1:18" x14ac:dyDescent="0.25">
      <c r="A1761" s="135">
        <v>1028108</v>
      </c>
      <c r="B1761" s="148" t="s">
        <v>2694</v>
      </c>
      <c r="C1761" s="135">
        <v>3</v>
      </c>
      <c r="D1761" s="135">
        <v>4608</v>
      </c>
      <c r="E1761" s="188">
        <v>72</v>
      </c>
      <c r="F1761" s="135" t="s">
        <v>20</v>
      </c>
      <c r="G1761" s="135">
        <v>432</v>
      </c>
      <c r="H1761" s="135">
        <v>576</v>
      </c>
      <c r="I1761" s="135">
        <v>1</v>
      </c>
      <c r="J1761" s="136">
        <v>1.02</v>
      </c>
      <c r="K1761" s="136">
        <v>0.73</v>
      </c>
      <c r="L1761" s="136">
        <v>0.27</v>
      </c>
      <c r="M1761" s="137" t="str">
        <f t="shared" si="27"/>
        <v>P</v>
      </c>
      <c r="N1761" s="174" t="s">
        <v>10681</v>
      </c>
      <c r="O1761" s="149" t="s">
        <v>1555</v>
      </c>
      <c r="P1761" s="149" t="s">
        <v>9429</v>
      </c>
      <c r="Q1761" s="150" t="s">
        <v>10519</v>
      </c>
      <c r="R1761" s="189">
        <v>3.4499999999999997</v>
      </c>
    </row>
    <row r="1762" spans="1:18" x14ac:dyDescent="0.25">
      <c r="A1762" s="132">
        <v>1028109</v>
      </c>
      <c r="B1762" s="145" t="s">
        <v>2695</v>
      </c>
      <c r="C1762" s="132">
        <v>3</v>
      </c>
      <c r="D1762" s="132">
        <v>4608</v>
      </c>
      <c r="E1762" s="186">
        <v>72</v>
      </c>
      <c r="F1762" s="132" t="s">
        <v>20</v>
      </c>
      <c r="G1762" s="132">
        <v>432</v>
      </c>
      <c r="H1762" s="132">
        <v>576</v>
      </c>
      <c r="I1762" s="132">
        <v>1</v>
      </c>
      <c r="J1762" s="133">
        <v>0.99</v>
      </c>
      <c r="K1762" s="133">
        <v>0.69</v>
      </c>
      <c r="L1762" s="133">
        <v>0.3</v>
      </c>
      <c r="M1762" s="134" t="str">
        <f t="shared" si="27"/>
        <v>P</v>
      </c>
      <c r="N1762" s="173" t="s">
        <v>10681</v>
      </c>
      <c r="O1762" s="146" t="s">
        <v>1555</v>
      </c>
      <c r="P1762" s="146" t="s">
        <v>9429</v>
      </c>
      <c r="Q1762" s="147" t="s">
        <v>10519</v>
      </c>
      <c r="R1762" s="187">
        <v>3.51</v>
      </c>
    </row>
    <row r="1763" spans="1:18" x14ac:dyDescent="0.25">
      <c r="A1763" s="135">
        <v>1028110</v>
      </c>
      <c r="B1763" s="148" t="s">
        <v>948</v>
      </c>
      <c r="C1763" s="135">
        <v>3</v>
      </c>
      <c r="D1763" s="135">
        <v>4608</v>
      </c>
      <c r="E1763" s="188">
        <v>72</v>
      </c>
      <c r="F1763" s="135" t="s">
        <v>20</v>
      </c>
      <c r="G1763" s="135">
        <v>432</v>
      </c>
      <c r="H1763" s="135">
        <v>576</v>
      </c>
      <c r="I1763" s="135">
        <v>1</v>
      </c>
      <c r="J1763" s="136">
        <v>1</v>
      </c>
      <c r="K1763" s="136">
        <v>0.72</v>
      </c>
      <c r="L1763" s="136">
        <v>0.28000000000000003</v>
      </c>
      <c r="M1763" s="137" t="str">
        <f t="shared" si="27"/>
        <v>P</v>
      </c>
      <c r="N1763" s="174" t="s">
        <v>10681</v>
      </c>
      <c r="O1763" s="149" t="s">
        <v>1555</v>
      </c>
      <c r="P1763" s="149" t="s">
        <v>9429</v>
      </c>
      <c r="Q1763" s="150" t="s">
        <v>10519</v>
      </c>
      <c r="R1763" s="189">
        <v>3.69</v>
      </c>
    </row>
    <row r="1764" spans="1:18" x14ac:dyDescent="0.25">
      <c r="A1764" s="132">
        <v>1028115</v>
      </c>
      <c r="B1764" s="145" t="s">
        <v>949</v>
      </c>
      <c r="C1764" s="132">
        <v>3</v>
      </c>
      <c r="D1764" s="132">
        <v>4608</v>
      </c>
      <c r="E1764" s="186">
        <v>72</v>
      </c>
      <c r="F1764" s="132" t="s">
        <v>20</v>
      </c>
      <c r="G1764" s="132">
        <v>432</v>
      </c>
      <c r="H1764" s="132">
        <v>576</v>
      </c>
      <c r="I1764" s="132">
        <v>1</v>
      </c>
      <c r="J1764" s="133">
        <v>1.02</v>
      </c>
      <c r="K1764" s="133">
        <v>0.71</v>
      </c>
      <c r="L1764" s="133">
        <v>0.27</v>
      </c>
      <c r="M1764" s="134" t="str">
        <f t="shared" si="27"/>
        <v>P</v>
      </c>
      <c r="N1764" s="173" t="s">
        <v>10681</v>
      </c>
      <c r="O1764" s="146" t="s">
        <v>1555</v>
      </c>
      <c r="P1764" s="146" t="s">
        <v>9429</v>
      </c>
      <c r="Q1764" s="147" t="s">
        <v>10519</v>
      </c>
      <c r="R1764" s="187">
        <v>3.5999999999999996</v>
      </c>
    </row>
    <row r="1765" spans="1:18" x14ac:dyDescent="0.25">
      <c r="A1765" s="135">
        <v>1028131</v>
      </c>
      <c r="B1765" s="148" t="s">
        <v>950</v>
      </c>
      <c r="C1765" s="135">
        <v>3</v>
      </c>
      <c r="D1765" s="135">
        <v>4608</v>
      </c>
      <c r="E1765" s="188">
        <v>72</v>
      </c>
      <c r="F1765" s="135" t="s">
        <v>20</v>
      </c>
      <c r="G1765" s="135">
        <v>432</v>
      </c>
      <c r="H1765" s="135">
        <v>576</v>
      </c>
      <c r="I1765" s="135">
        <v>1</v>
      </c>
      <c r="J1765" s="136">
        <v>1.01</v>
      </c>
      <c r="K1765" s="136">
        <v>0.71</v>
      </c>
      <c r="L1765" s="136">
        <v>0.28999999999999998</v>
      </c>
      <c r="M1765" s="137" t="str">
        <f t="shared" si="27"/>
        <v>P</v>
      </c>
      <c r="N1765" s="174" t="s">
        <v>10681</v>
      </c>
      <c r="O1765" s="149" t="s">
        <v>1555</v>
      </c>
      <c r="P1765" s="149" t="s">
        <v>9429</v>
      </c>
      <c r="Q1765" s="150" t="s">
        <v>10519</v>
      </c>
      <c r="R1765" s="189">
        <v>3.63</v>
      </c>
    </row>
    <row r="1766" spans="1:18" x14ac:dyDescent="0.25">
      <c r="A1766" s="132">
        <v>1028147</v>
      </c>
      <c r="B1766" s="145" t="s">
        <v>2696</v>
      </c>
      <c r="C1766" s="132">
        <v>3</v>
      </c>
      <c r="D1766" s="132">
        <v>3520</v>
      </c>
      <c r="E1766" s="186">
        <v>44</v>
      </c>
      <c r="F1766" s="132">
        <v>5280</v>
      </c>
      <c r="G1766" s="132">
        <v>176</v>
      </c>
      <c r="H1766" s="132">
        <v>220</v>
      </c>
      <c r="I1766" s="132">
        <v>2</v>
      </c>
      <c r="J1766" s="133">
        <v>0.79</v>
      </c>
      <c r="K1766" s="133">
        <v>0.25</v>
      </c>
      <c r="L1766" s="133">
        <v>0.71</v>
      </c>
      <c r="M1766" s="134" t="str">
        <f t="shared" si="27"/>
        <v>P</v>
      </c>
      <c r="N1766" s="173" t="s">
        <v>10681</v>
      </c>
      <c r="O1766" s="146" t="s">
        <v>1578</v>
      </c>
      <c r="P1766" s="146" t="s">
        <v>9457</v>
      </c>
      <c r="Q1766" s="147" t="s">
        <v>10106</v>
      </c>
      <c r="R1766" s="187">
        <v>1.08</v>
      </c>
    </row>
    <row r="1767" spans="1:18" x14ac:dyDescent="0.25">
      <c r="A1767" s="135">
        <v>1028154</v>
      </c>
      <c r="B1767" s="148" t="s">
        <v>2697</v>
      </c>
      <c r="C1767" s="135">
        <v>6</v>
      </c>
      <c r="D1767" s="135">
        <v>1053</v>
      </c>
      <c r="E1767" s="188" t="s">
        <v>21</v>
      </c>
      <c r="F1767" s="135">
        <v>1404</v>
      </c>
      <c r="G1767" s="135" t="s">
        <v>20</v>
      </c>
      <c r="H1767" s="135">
        <v>30</v>
      </c>
      <c r="I1767" s="135">
        <v>3</v>
      </c>
      <c r="J1767" s="136">
        <v>2.12</v>
      </c>
      <c r="K1767" s="136">
        <v>1.41</v>
      </c>
      <c r="L1767" s="136">
        <v>0.4</v>
      </c>
      <c r="M1767" s="137" t="str">
        <f t="shared" si="27"/>
        <v>P</v>
      </c>
      <c r="N1767" s="172" t="s">
        <v>10681</v>
      </c>
      <c r="O1767" s="149" t="s">
        <v>1506</v>
      </c>
      <c r="P1767" s="149" t="s">
        <v>9403</v>
      </c>
      <c r="Q1767" s="150" t="s">
        <v>10519</v>
      </c>
      <c r="R1767" s="189">
        <v>5.82</v>
      </c>
    </row>
    <row r="1768" spans="1:18" x14ac:dyDescent="0.25">
      <c r="A1768" s="132">
        <v>1028178</v>
      </c>
      <c r="B1768" s="145" t="s">
        <v>2698</v>
      </c>
      <c r="C1768" s="132">
        <v>3</v>
      </c>
      <c r="D1768" s="132">
        <v>3520</v>
      </c>
      <c r="E1768" s="186">
        <v>44</v>
      </c>
      <c r="F1768" s="132">
        <v>5280</v>
      </c>
      <c r="G1768" s="132">
        <v>176</v>
      </c>
      <c r="H1768" s="132">
        <v>220</v>
      </c>
      <c r="I1768" s="132">
        <v>2</v>
      </c>
      <c r="J1768" s="133">
        <v>0.76</v>
      </c>
      <c r="K1768" s="133">
        <v>0.25</v>
      </c>
      <c r="L1768" s="133">
        <v>0.69</v>
      </c>
      <c r="M1768" s="134" t="str">
        <f t="shared" si="27"/>
        <v>P</v>
      </c>
      <c r="N1768" s="173" t="s">
        <v>10681</v>
      </c>
      <c r="O1768" s="146" t="s">
        <v>1578</v>
      </c>
      <c r="P1768" s="146" t="s">
        <v>9457</v>
      </c>
      <c r="Q1768" s="147" t="s">
        <v>10106</v>
      </c>
      <c r="R1768" s="187">
        <v>1.1099999999999999</v>
      </c>
    </row>
    <row r="1769" spans="1:18" x14ac:dyDescent="0.25">
      <c r="A1769" s="135">
        <v>1028182</v>
      </c>
      <c r="B1769" s="148" t="s">
        <v>2699</v>
      </c>
      <c r="C1769" s="135">
        <v>3</v>
      </c>
      <c r="D1769" s="135">
        <v>2880</v>
      </c>
      <c r="E1769" s="188">
        <v>9</v>
      </c>
      <c r="F1769" s="135">
        <v>3456</v>
      </c>
      <c r="G1769" s="135">
        <v>216</v>
      </c>
      <c r="H1769" s="135">
        <v>216</v>
      </c>
      <c r="I1769" s="135">
        <v>2</v>
      </c>
      <c r="J1769" s="136">
        <v>1.07</v>
      </c>
      <c r="K1769" s="136">
        <v>0.84</v>
      </c>
      <c r="L1769" s="136">
        <v>0.28999999999999998</v>
      </c>
      <c r="M1769" s="137" t="str">
        <f t="shared" si="27"/>
        <v>P</v>
      </c>
      <c r="N1769" s="172" t="s">
        <v>10682</v>
      </c>
      <c r="O1769" s="149" t="s">
        <v>1500</v>
      </c>
      <c r="P1769" s="149" t="s">
        <v>9418</v>
      </c>
      <c r="Q1769" s="150" t="s">
        <v>10519</v>
      </c>
      <c r="R1769" s="189">
        <v>6.1499999999999995</v>
      </c>
    </row>
    <row r="1770" spans="1:18" x14ac:dyDescent="0.25">
      <c r="A1770" s="132">
        <v>1028183</v>
      </c>
      <c r="B1770" s="145" t="s">
        <v>278</v>
      </c>
      <c r="C1770" s="132">
        <v>12</v>
      </c>
      <c r="D1770" s="132">
        <v>549</v>
      </c>
      <c r="E1770" s="186" t="s">
        <v>21</v>
      </c>
      <c r="F1770" s="132">
        <v>915</v>
      </c>
      <c r="G1770" s="132" t="s">
        <v>20</v>
      </c>
      <c r="H1770" s="132" t="s">
        <v>20</v>
      </c>
      <c r="I1770" s="132" t="s">
        <v>20</v>
      </c>
      <c r="J1770" s="133">
        <v>1.54</v>
      </c>
      <c r="K1770" s="133">
        <v>1.1599999999999999</v>
      </c>
      <c r="L1770" s="133">
        <v>0.9</v>
      </c>
      <c r="M1770" s="134" t="str">
        <f t="shared" si="27"/>
        <v>P</v>
      </c>
      <c r="N1770" s="171" t="s">
        <v>10681</v>
      </c>
      <c r="O1770" s="146" t="s">
        <v>1506</v>
      </c>
      <c r="P1770" s="146" t="s">
        <v>9430</v>
      </c>
      <c r="Q1770" s="147" t="s">
        <v>10519</v>
      </c>
      <c r="R1770" s="187">
        <v>4.08</v>
      </c>
    </row>
    <row r="1771" spans="1:18" x14ac:dyDescent="0.25">
      <c r="A1771" s="135">
        <v>1028223</v>
      </c>
      <c r="B1771" s="148" t="s">
        <v>2700</v>
      </c>
      <c r="C1771" s="135">
        <v>2</v>
      </c>
      <c r="D1771" s="135">
        <v>50</v>
      </c>
      <c r="E1771" s="188" t="s">
        <v>20</v>
      </c>
      <c r="F1771" s="135" t="s">
        <v>20</v>
      </c>
      <c r="G1771" s="135" t="s">
        <v>20</v>
      </c>
      <c r="H1771" s="135" t="s">
        <v>20</v>
      </c>
      <c r="I1771" s="135" t="s">
        <v>20</v>
      </c>
      <c r="J1771" s="136">
        <v>4.4000000000000004</v>
      </c>
      <c r="K1771" s="136">
        <v>2.25</v>
      </c>
      <c r="L1771" s="136">
        <v>2.15</v>
      </c>
      <c r="M1771" s="137" t="str">
        <f t="shared" si="27"/>
        <v>P</v>
      </c>
      <c r="N1771" s="172" t="s">
        <v>10682</v>
      </c>
      <c r="O1771" s="149" t="s">
        <v>1500</v>
      </c>
      <c r="P1771" s="149" t="s">
        <v>9456</v>
      </c>
      <c r="Q1771" s="150" t="s">
        <v>10519</v>
      </c>
      <c r="R1771" s="189">
        <v>4.96</v>
      </c>
    </row>
    <row r="1772" spans="1:18" x14ac:dyDescent="0.25">
      <c r="A1772" s="132">
        <v>1028224</v>
      </c>
      <c r="B1772" s="145" t="s">
        <v>2701</v>
      </c>
      <c r="C1772" s="132">
        <v>2</v>
      </c>
      <c r="D1772" s="132">
        <v>50</v>
      </c>
      <c r="E1772" s="186" t="s">
        <v>20</v>
      </c>
      <c r="F1772" s="132" t="s">
        <v>20</v>
      </c>
      <c r="G1772" s="132" t="s">
        <v>20</v>
      </c>
      <c r="H1772" s="132" t="s">
        <v>20</v>
      </c>
      <c r="I1772" s="132" t="s">
        <v>20</v>
      </c>
      <c r="J1772" s="133">
        <v>4.4000000000000004</v>
      </c>
      <c r="K1772" s="133">
        <v>2.25</v>
      </c>
      <c r="L1772" s="133">
        <v>2.15</v>
      </c>
      <c r="M1772" s="134" t="str">
        <f t="shared" si="27"/>
        <v>P</v>
      </c>
      <c r="N1772" s="171" t="s">
        <v>10682</v>
      </c>
      <c r="O1772" s="146" t="s">
        <v>1500</v>
      </c>
      <c r="P1772" s="146" t="s">
        <v>9456</v>
      </c>
      <c r="Q1772" s="147" t="s">
        <v>10519</v>
      </c>
      <c r="R1772" s="187">
        <v>5</v>
      </c>
    </row>
    <row r="1773" spans="1:18" x14ac:dyDescent="0.25">
      <c r="A1773" s="135">
        <v>1028228</v>
      </c>
      <c r="B1773" s="148" t="s">
        <v>2702</v>
      </c>
      <c r="C1773" s="135">
        <v>2</v>
      </c>
      <c r="D1773" s="135">
        <v>36</v>
      </c>
      <c r="E1773" s="188" t="s">
        <v>21</v>
      </c>
      <c r="F1773" s="135">
        <v>45</v>
      </c>
      <c r="G1773" s="135" t="s">
        <v>21</v>
      </c>
      <c r="H1773" s="135" t="s">
        <v>21</v>
      </c>
      <c r="I1773" s="135" t="s">
        <v>21</v>
      </c>
      <c r="J1773" s="136">
        <v>3.3</v>
      </c>
      <c r="K1773" s="136">
        <v>2.2999999999999998</v>
      </c>
      <c r="L1773" s="136">
        <v>3.35</v>
      </c>
      <c r="M1773" s="137" t="str">
        <f t="shared" si="27"/>
        <v>P</v>
      </c>
      <c r="N1773" s="172" t="s">
        <v>10682</v>
      </c>
      <c r="O1773" s="149" t="s">
        <v>1506</v>
      </c>
      <c r="P1773" s="149" t="s">
        <v>9496</v>
      </c>
      <c r="Q1773" s="150" t="s">
        <v>10519</v>
      </c>
      <c r="R1773" s="189">
        <v>13.68</v>
      </c>
    </row>
    <row r="1774" spans="1:18" x14ac:dyDescent="0.25">
      <c r="A1774" s="132">
        <v>1028237</v>
      </c>
      <c r="B1774" s="145" t="s">
        <v>2703</v>
      </c>
      <c r="C1774" s="132">
        <v>24</v>
      </c>
      <c r="D1774" s="132">
        <v>1799</v>
      </c>
      <c r="E1774" s="186" t="s">
        <v>20</v>
      </c>
      <c r="F1774" s="132" t="s">
        <v>20</v>
      </c>
      <c r="G1774" s="132" t="s">
        <v>20</v>
      </c>
      <c r="H1774" s="132" t="s">
        <v>20</v>
      </c>
      <c r="I1774" s="132" t="s">
        <v>20</v>
      </c>
      <c r="J1774" s="133">
        <v>1.2</v>
      </c>
      <c r="K1774" s="133">
        <v>0.6</v>
      </c>
      <c r="L1774" s="133">
        <v>0.22</v>
      </c>
      <c r="M1774" s="134" t="str">
        <f t="shared" si="27"/>
        <v>P</v>
      </c>
      <c r="N1774" s="171" t="s">
        <v>10682</v>
      </c>
      <c r="O1774" s="146" t="s">
        <v>1506</v>
      </c>
      <c r="P1774" s="146" t="s">
        <v>9444</v>
      </c>
      <c r="Q1774" s="147" t="s">
        <v>10519</v>
      </c>
      <c r="R1774" s="187">
        <v>3.84</v>
      </c>
    </row>
    <row r="1775" spans="1:18" x14ac:dyDescent="0.25">
      <c r="A1775" s="135">
        <v>1028249</v>
      </c>
      <c r="B1775" s="148" t="s">
        <v>2704</v>
      </c>
      <c r="C1775" s="135">
        <v>6</v>
      </c>
      <c r="D1775" s="135">
        <v>120</v>
      </c>
      <c r="E1775" s="188">
        <v>6</v>
      </c>
      <c r="F1775" s="135">
        <v>120</v>
      </c>
      <c r="G1775" s="135" t="s">
        <v>21</v>
      </c>
      <c r="H1775" s="135" t="s">
        <v>21</v>
      </c>
      <c r="I1775" s="135" t="s">
        <v>21</v>
      </c>
      <c r="J1775" s="136">
        <v>2.96</v>
      </c>
      <c r="K1775" s="136">
        <v>1.97</v>
      </c>
      <c r="L1775" s="136">
        <v>1.88</v>
      </c>
      <c r="M1775" s="137" t="str">
        <f t="shared" si="27"/>
        <v>P</v>
      </c>
      <c r="N1775" s="172" t="s">
        <v>10682</v>
      </c>
      <c r="O1775" s="149" t="s">
        <v>1500</v>
      </c>
      <c r="P1775" s="149" t="s">
        <v>9418</v>
      </c>
      <c r="Q1775" s="150" t="s">
        <v>10519</v>
      </c>
      <c r="R1775" s="189">
        <v>3.66</v>
      </c>
    </row>
    <row r="1776" spans="1:18" x14ac:dyDescent="0.25">
      <c r="A1776" s="132">
        <v>1028250</v>
      </c>
      <c r="B1776" s="145" t="s">
        <v>2705</v>
      </c>
      <c r="C1776" s="132">
        <v>6</v>
      </c>
      <c r="D1776" s="132">
        <v>120</v>
      </c>
      <c r="E1776" s="186">
        <v>6</v>
      </c>
      <c r="F1776" s="132">
        <v>120</v>
      </c>
      <c r="G1776" s="132" t="s">
        <v>21</v>
      </c>
      <c r="H1776" s="132" t="s">
        <v>21</v>
      </c>
      <c r="I1776" s="132" t="s">
        <v>21</v>
      </c>
      <c r="J1776" s="133">
        <v>2.96</v>
      </c>
      <c r="K1776" s="133">
        <v>1.97</v>
      </c>
      <c r="L1776" s="133">
        <v>1.88</v>
      </c>
      <c r="M1776" s="134" t="str">
        <f t="shared" si="27"/>
        <v>P</v>
      </c>
      <c r="N1776" s="171" t="s">
        <v>10682</v>
      </c>
      <c r="O1776" s="146" t="s">
        <v>1500</v>
      </c>
      <c r="P1776" s="146" t="s">
        <v>9418</v>
      </c>
      <c r="Q1776" s="147" t="s">
        <v>10519</v>
      </c>
      <c r="R1776" s="187">
        <v>3.66</v>
      </c>
    </row>
    <row r="1777" spans="1:18" x14ac:dyDescent="0.25">
      <c r="A1777" s="135">
        <v>1028251</v>
      </c>
      <c r="B1777" s="148" t="s">
        <v>2706</v>
      </c>
      <c r="C1777" s="135">
        <v>6</v>
      </c>
      <c r="D1777" s="135">
        <v>120</v>
      </c>
      <c r="E1777" s="188">
        <v>6</v>
      </c>
      <c r="F1777" s="135">
        <v>120</v>
      </c>
      <c r="G1777" s="135" t="s">
        <v>21</v>
      </c>
      <c r="H1777" s="135" t="s">
        <v>21</v>
      </c>
      <c r="I1777" s="135" t="s">
        <v>21</v>
      </c>
      <c r="J1777" s="136">
        <v>2.96</v>
      </c>
      <c r="K1777" s="136">
        <v>1.97</v>
      </c>
      <c r="L1777" s="136">
        <v>1.88</v>
      </c>
      <c r="M1777" s="137" t="str">
        <f t="shared" si="27"/>
        <v>P</v>
      </c>
      <c r="N1777" s="172" t="s">
        <v>10682</v>
      </c>
      <c r="O1777" s="149" t="s">
        <v>1500</v>
      </c>
      <c r="P1777" s="149" t="s">
        <v>9418</v>
      </c>
      <c r="Q1777" s="150" t="s">
        <v>10519</v>
      </c>
      <c r="R1777" s="189">
        <v>3.66</v>
      </c>
    </row>
    <row r="1778" spans="1:18" x14ac:dyDescent="0.25">
      <c r="A1778" s="132">
        <v>1028252</v>
      </c>
      <c r="B1778" s="145" t="s">
        <v>2707</v>
      </c>
      <c r="C1778" s="132">
        <v>6</v>
      </c>
      <c r="D1778" s="132">
        <v>120</v>
      </c>
      <c r="E1778" s="186">
        <v>6</v>
      </c>
      <c r="F1778" s="132">
        <v>120</v>
      </c>
      <c r="G1778" s="132" t="s">
        <v>21</v>
      </c>
      <c r="H1778" s="132" t="s">
        <v>21</v>
      </c>
      <c r="I1778" s="132" t="s">
        <v>21</v>
      </c>
      <c r="J1778" s="133">
        <v>2.96</v>
      </c>
      <c r="K1778" s="133">
        <v>1.97</v>
      </c>
      <c r="L1778" s="133">
        <v>1.88</v>
      </c>
      <c r="M1778" s="134" t="str">
        <f t="shared" si="27"/>
        <v>P</v>
      </c>
      <c r="N1778" s="171" t="s">
        <v>10682</v>
      </c>
      <c r="O1778" s="146" t="s">
        <v>1500</v>
      </c>
      <c r="P1778" s="146" t="s">
        <v>9418</v>
      </c>
      <c r="Q1778" s="147" t="s">
        <v>10519</v>
      </c>
      <c r="R1778" s="187">
        <v>3.66</v>
      </c>
    </row>
    <row r="1779" spans="1:18" x14ac:dyDescent="0.25">
      <c r="A1779" s="135">
        <v>1028265</v>
      </c>
      <c r="B1779" s="148" t="s">
        <v>2708</v>
      </c>
      <c r="C1779" s="135">
        <v>4</v>
      </c>
      <c r="D1779" s="135">
        <v>36</v>
      </c>
      <c r="E1779" s="188" t="s">
        <v>21</v>
      </c>
      <c r="F1779" s="135">
        <v>42</v>
      </c>
      <c r="G1779" s="135" t="s">
        <v>21</v>
      </c>
      <c r="H1779" s="135" t="s">
        <v>21</v>
      </c>
      <c r="I1779" s="135" t="s">
        <v>21</v>
      </c>
      <c r="J1779" s="136">
        <v>3.4</v>
      </c>
      <c r="K1779" s="136">
        <v>3.4</v>
      </c>
      <c r="L1779" s="136">
        <v>2.39</v>
      </c>
      <c r="M1779" s="137" t="str">
        <f t="shared" si="27"/>
        <v>P</v>
      </c>
      <c r="N1779" s="172" t="s">
        <v>10682</v>
      </c>
      <c r="O1779" s="149" t="s">
        <v>1500</v>
      </c>
      <c r="P1779" s="149" t="s">
        <v>9440</v>
      </c>
      <c r="Q1779" s="150" t="s">
        <v>10519</v>
      </c>
      <c r="R1779" s="189">
        <v>6.28</v>
      </c>
    </row>
    <row r="1780" spans="1:18" x14ac:dyDescent="0.25">
      <c r="A1780" s="132">
        <v>1028266</v>
      </c>
      <c r="B1780" s="145" t="s">
        <v>2709</v>
      </c>
      <c r="C1780" s="132">
        <v>4</v>
      </c>
      <c r="D1780" s="132">
        <v>56</v>
      </c>
      <c r="E1780" s="186" t="s">
        <v>20</v>
      </c>
      <c r="F1780" s="132" t="s">
        <v>20</v>
      </c>
      <c r="G1780" s="132" t="s">
        <v>21</v>
      </c>
      <c r="H1780" s="132" t="s">
        <v>21</v>
      </c>
      <c r="I1780" s="132" t="s">
        <v>21</v>
      </c>
      <c r="J1780" s="133">
        <v>4.3499999999999996</v>
      </c>
      <c r="K1780" s="133">
        <v>3.05</v>
      </c>
      <c r="L1780" s="133">
        <v>1.62</v>
      </c>
      <c r="M1780" s="134" t="str">
        <f t="shared" si="27"/>
        <v>P</v>
      </c>
      <c r="N1780" s="171" t="s">
        <v>10682</v>
      </c>
      <c r="O1780" s="146" t="s">
        <v>1500</v>
      </c>
      <c r="P1780" s="146" t="s">
        <v>9440</v>
      </c>
      <c r="Q1780" s="147" t="s">
        <v>10519</v>
      </c>
      <c r="R1780" s="187">
        <v>4.84</v>
      </c>
    </row>
    <row r="1781" spans="1:18" x14ac:dyDescent="0.25">
      <c r="A1781" s="135">
        <v>1028269</v>
      </c>
      <c r="B1781" s="148" t="s">
        <v>2710</v>
      </c>
      <c r="C1781" s="135">
        <v>4</v>
      </c>
      <c r="D1781" s="135">
        <v>56</v>
      </c>
      <c r="E1781" s="188" t="s">
        <v>20</v>
      </c>
      <c r="F1781" s="135" t="s">
        <v>20</v>
      </c>
      <c r="G1781" s="135" t="s">
        <v>21</v>
      </c>
      <c r="H1781" s="135" t="s">
        <v>21</v>
      </c>
      <c r="I1781" s="135" t="s">
        <v>21</v>
      </c>
      <c r="J1781" s="136">
        <v>4.3499999999999996</v>
      </c>
      <c r="K1781" s="136">
        <v>3.05</v>
      </c>
      <c r="L1781" s="136">
        <v>1.62</v>
      </c>
      <c r="M1781" s="137" t="str">
        <f t="shared" si="27"/>
        <v>P</v>
      </c>
      <c r="N1781" s="174" t="s">
        <v>10682</v>
      </c>
      <c r="O1781" s="149" t="s">
        <v>1500</v>
      </c>
      <c r="P1781" s="149" t="s">
        <v>9440</v>
      </c>
      <c r="Q1781" s="150" t="s">
        <v>10519</v>
      </c>
      <c r="R1781" s="189">
        <v>4.72</v>
      </c>
    </row>
    <row r="1782" spans="1:18" x14ac:dyDescent="0.25">
      <c r="A1782" s="132">
        <v>1028274</v>
      </c>
      <c r="B1782" s="145" t="s">
        <v>2711</v>
      </c>
      <c r="C1782" s="132">
        <v>4</v>
      </c>
      <c r="D1782" s="132">
        <v>56</v>
      </c>
      <c r="E1782" s="186" t="s">
        <v>20</v>
      </c>
      <c r="F1782" s="132" t="s">
        <v>20</v>
      </c>
      <c r="G1782" s="132" t="s">
        <v>21</v>
      </c>
      <c r="H1782" s="132" t="s">
        <v>21</v>
      </c>
      <c r="I1782" s="132" t="s">
        <v>21</v>
      </c>
      <c r="J1782" s="133">
        <v>4.3499999999999996</v>
      </c>
      <c r="K1782" s="133">
        <v>3.05</v>
      </c>
      <c r="L1782" s="133">
        <v>1.62</v>
      </c>
      <c r="M1782" s="134" t="str">
        <f t="shared" si="27"/>
        <v>P</v>
      </c>
      <c r="N1782" s="173" t="s">
        <v>10682</v>
      </c>
      <c r="O1782" s="146" t="s">
        <v>1500</v>
      </c>
      <c r="P1782" s="146" t="s">
        <v>9440</v>
      </c>
      <c r="Q1782" s="147" t="s">
        <v>10519</v>
      </c>
      <c r="R1782" s="187">
        <v>4.68</v>
      </c>
    </row>
    <row r="1783" spans="1:18" x14ac:dyDescent="0.25">
      <c r="A1783" s="135">
        <v>1028278</v>
      </c>
      <c r="B1783" s="148" t="s">
        <v>280</v>
      </c>
      <c r="C1783" s="135">
        <v>12</v>
      </c>
      <c r="D1783" s="135" t="s">
        <v>20</v>
      </c>
      <c r="E1783" s="188" t="s">
        <v>20</v>
      </c>
      <c r="F1783" s="135" t="s">
        <v>20</v>
      </c>
      <c r="G1783" s="135" t="s">
        <v>20</v>
      </c>
      <c r="H1783" s="135" t="s">
        <v>20</v>
      </c>
      <c r="I1783" s="135" t="s">
        <v>20</v>
      </c>
      <c r="J1783" s="136">
        <v>1.54</v>
      </c>
      <c r="K1783" s="136">
        <v>1.1599999999999999</v>
      </c>
      <c r="L1783" s="136">
        <v>0.9</v>
      </c>
      <c r="M1783" s="137" t="str">
        <f t="shared" si="27"/>
        <v>P</v>
      </c>
      <c r="N1783" s="174" t="s">
        <v>10681</v>
      </c>
      <c r="O1783" s="149" t="s">
        <v>1506</v>
      </c>
      <c r="P1783" s="149" t="s">
        <v>9430</v>
      </c>
      <c r="Q1783" s="150" t="s">
        <v>10519</v>
      </c>
      <c r="R1783" s="189">
        <v>3.7300000000000004</v>
      </c>
    </row>
    <row r="1784" spans="1:18" x14ac:dyDescent="0.25">
      <c r="A1784" s="132">
        <v>1028279</v>
      </c>
      <c r="B1784" s="145" t="s">
        <v>284</v>
      </c>
      <c r="C1784" s="132">
        <v>12</v>
      </c>
      <c r="D1784" s="132" t="s">
        <v>20</v>
      </c>
      <c r="E1784" s="186" t="s">
        <v>20</v>
      </c>
      <c r="F1784" s="132" t="s">
        <v>20</v>
      </c>
      <c r="G1784" s="132" t="s">
        <v>20</v>
      </c>
      <c r="H1784" s="132" t="s">
        <v>20</v>
      </c>
      <c r="I1784" s="132" t="s">
        <v>20</v>
      </c>
      <c r="J1784" s="133">
        <v>1.54</v>
      </c>
      <c r="K1784" s="133">
        <v>1.1599999999999999</v>
      </c>
      <c r="L1784" s="133">
        <v>0.9</v>
      </c>
      <c r="M1784" s="134" t="str">
        <f t="shared" si="27"/>
        <v>P</v>
      </c>
      <c r="N1784" s="171" t="s">
        <v>10681</v>
      </c>
      <c r="O1784" s="146" t="s">
        <v>1506</v>
      </c>
      <c r="P1784" s="146" t="s">
        <v>9430</v>
      </c>
      <c r="Q1784" s="147" t="s">
        <v>10519</v>
      </c>
      <c r="R1784" s="187">
        <v>3.8500000000000005</v>
      </c>
    </row>
    <row r="1785" spans="1:18" x14ac:dyDescent="0.25">
      <c r="A1785" s="135">
        <v>1028295</v>
      </c>
      <c r="B1785" s="148" t="s">
        <v>1437</v>
      </c>
      <c r="C1785" s="135">
        <v>12</v>
      </c>
      <c r="D1785" s="135" t="s">
        <v>20</v>
      </c>
      <c r="E1785" s="188" t="s">
        <v>20</v>
      </c>
      <c r="F1785" s="135" t="s">
        <v>20</v>
      </c>
      <c r="G1785" s="135" t="s">
        <v>20</v>
      </c>
      <c r="H1785" s="135" t="s">
        <v>20</v>
      </c>
      <c r="I1785" s="135" t="s">
        <v>20</v>
      </c>
      <c r="J1785" s="136">
        <v>1.54</v>
      </c>
      <c r="K1785" s="136">
        <v>1.1599999999999999</v>
      </c>
      <c r="L1785" s="136">
        <v>0.9</v>
      </c>
      <c r="M1785" s="137" t="str">
        <f t="shared" si="27"/>
        <v>P</v>
      </c>
      <c r="N1785" s="172" t="s">
        <v>10681</v>
      </c>
      <c r="O1785" s="149" t="s">
        <v>1506</v>
      </c>
      <c r="P1785" s="149" t="s">
        <v>9430</v>
      </c>
      <c r="Q1785" s="150" t="s">
        <v>10519</v>
      </c>
      <c r="R1785" s="189">
        <v>3.74</v>
      </c>
    </row>
    <row r="1786" spans="1:18" x14ac:dyDescent="0.25">
      <c r="A1786" s="132">
        <v>1028307</v>
      </c>
      <c r="B1786" s="145" t="s">
        <v>10136</v>
      </c>
      <c r="C1786" s="132">
        <v>1</v>
      </c>
      <c r="D1786" s="132">
        <v>165</v>
      </c>
      <c r="E1786" s="186" t="s">
        <v>21</v>
      </c>
      <c r="F1786" s="132">
        <v>210</v>
      </c>
      <c r="G1786" s="132" t="s">
        <v>20</v>
      </c>
      <c r="H1786" s="132" t="s">
        <v>20</v>
      </c>
      <c r="I1786" s="132" t="s">
        <v>20</v>
      </c>
      <c r="J1786" s="133">
        <v>1.9</v>
      </c>
      <c r="K1786" s="133">
        <v>3.65</v>
      </c>
      <c r="L1786" s="133">
        <v>1.07</v>
      </c>
      <c r="M1786" s="134" t="str">
        <f t="shared" si="27"/>
        <v>P</v>
      </c>
      <c r="N1786" s="171" t="s">
        <v>10682</v>
      </c>
      <c r="O1786" s="146" t="s">
        <v>1506</v>
      </c>
      <c r="P1786" s="146" t="s">
        <v>9401</v>
      </c>
      <c r="Q1786" s="147" t="s">
        <v>10519</v>
      </c>
      <c r="R1786" s="187">
        <v>8.8000000000000007</v>
      </c>
    </row>
    <row r="1787" spans="1:18" x14ac:dyDescent="0.25">
      <c r="A1787" s="135">
        <v>1028309</v>
      </c>
      <c r="B1787" s="148" t="s">
        <v>2712</v>
      </c>
      <c r="C1787" s="135">
        <v>4</v>
      </c>
      <c r="D1787" s="135">
        <v>66</v>
      </c>
      <c r="E1787" s="188" t="s">
        <v>20</v>
      </c>
      <c r="F1787" s="135" t="s">
        <v>20</v>
      </c>
      <c r="G1787" s="135" t="s">
        <v>20</v>
      </c>
      <c r="H1787" s="135" t="s">
        <v>20</v>
      </c>
      <c r="I1787" s="135" t="s">
        <v>20</v>
      </c>
      <c r="J1787" s="136">
        <v>3.59</v>
      </c>
      <c r="K1787" s="136">
        <v>2.58</v>
      </c>
      <c r="L1787" s="136">
        <v>1.78</v>
      </c>
      <c r="M1787" s="137" t="str">
        <f t="shared" si="27"/>
        <v>P</v>
      </c>
      <c r="N1787" s="172" t="s">
        <v>10682</v>
      </c>
      <c r="O1787" s="149" t="s">
        <v>1500</v>
      </c>
      <c r="P1787" s="149" t="s">
        <v>9418</v>
      </c>
      <c r="Q1787" s="150" t="s">
        <v>10519</v>
      </c>
      <c r="R1787" s="189">
        <v>3.8</v>
      </c>
    </row>
    <row r="1788" spans="1:18" x14ac:dyDescent="0.25">
      <c r="A1788" s="132">
        <v>1028323</v>
      </c>
      <c r="B1788" s="145" t="s">
        <v>2713</v>
      </c>
      <c r="C1788" s="132">
        <v>2</v>
      </c>
      <c r="D1788" s="132">
        <v>50</v>
      </c>
      <c r="E1788" s="186" t="s">
        <v>20</v>
      </c>
      <c r="F1788" s="132" t="s">
        <v>20</v>
      </c>
      <c r="G1788" s="132" t="s">
        <v>20</v>
      </c>
      <c r="H1788" s="132" t="s">
        <v>20</v>
      </c>
      <c r="I1788" s="132" t="s">
        <v>20</v>
      </c>
      <c r="J1788" s="133">
        <v>4.4000000000000004</v>
      </c>
      <c r="K1788" s="133">
        <v>2.25</v>
      </c>
      <c r="L1788" s="133">
        <v>2.15</v>
      </c>
      <c r="M1788" s="134" t="str">
        <f t="shared" si="27"/>
        <v>P</v>
      </c>
      <c r="N1788" s="171" t="s">
        <v>10682</v>
      </c>
      <c r="O1788" s="146" t="s">
        <v>1500</v>
      </c>
      <c r="P1788" s="146" t="s">
        <v>9456</v>
      </c>
      <c r="Q1788" s="147" t="s">
        <v>10519</v>
      </c>
      <c r="R1788" s="187">
        <v>5.0199999999999996</v>
      </c>
    </row>
    <row r="1789" spans="1:18" x14ac:dyDescent="0.25">
      <c r="A1789" s="135">
        <v>1028326</v>
      </c>
      <c r="B1789" s="148" t="s">
        <v>2714</v>
      </c>
      <c r="C1789" s="135">
        <v>1</v>
      </c>
      <c r="D1789" s="135" t="s">
        <v>20</v>
      </c>
      <c r="E1789" s="188" t="s">
        <v>20</v>
      </c>
      <c r="F1789" s="135" t="s">
        <v>20</v>
      </c>
      <c r="G1789" s="135" t="s">
        <v>20</v>
      </c>
      <c r="H1789" s="135" t="s">
        <v>20</v>
      </c>
      <c r="I1789" s="135" t="s">
        <v>20</v>
      </c>
      <c r="J1789" s="136">
        <v>1.4</v>
      </c>
      <c r="K1789" s="136">
        <v>0.9</v>
      </c>
      <c r="L1789" s="136">
        <v>1.9</v>
      </c>
      <c r="M1789" s="137" t="str">
        <f t="shared" si="27"/>
        <v>P</v>
      </c>
      <c r="N1789" s="174" t="s">
        <v>10682</v>
      </c>
      <c r="O1789" s="149" t="s">
        <v>1562</v>
      </c>
      <c r="P1789" s="149" t="s">
        <v>9558</v>
      </c>
      <c r="Q1789" s="150" t="s">
        <v>10519</v>
      </c>
      <c r="R1789" s="189">
        <v>7.462686567164179E-3</v>
      </c>
    </row>
    <row r="1790" spans="1:18" x14ac:dyDescent="0.25">
      <c r="A1790" s="132">
        <v>1028327</v>
      </c>
      <c r="B1790" s="145" t="s">
        <v>2715</v>
      </c>
      <c r="C1790" s="132">
        <v>1</v>
      </c>
      <c r="D1790" s="132" t="s">
        <v>20</v>
      </c>
      <c r="E1790" s="186" t="s">
        <v>20</v>
      </c>
      <c r="F1790" s="132" t="s">
        <v>20</v>
      </c>
      <c r="G1790" s="132" t="s">
        <v>20</v>
      </c>
      <c r="H1790" s="132" t="s">
        <v>20</v>
      </c>
      <c r="I1790" s="132" t="s">
        <v>20</v>
      </c>
      <c r="J1790" s="133">
        <v>1.4</v>
      </c>
      <c r="K1790" s="133">
        <v>0.9</v>
      </c>
      <c r="L1790" s="133">
        <v>1.9</v>
      </c>
      <c r="M1790" s="134" t="str">
        <f t="shared" si="27"/>
        <v>P</v>
      </c>
      <c r="N1790" s="171" t="s">
        <v>10682</v>
      </c>
      <c r="O1790" s="146" t="s">
        <v>1562</v>
      </c>
      <c r="P1790" s="146" t="s">
        <v>9558</v>
      </c>
      <c r="Q1790" s="147" t="s">
        <v>10519</v>
      </c>
      <c r="R1790" s="187">
        <v>7.462686567164179E-3</v>
      </c>
    </row>
    <row r="1791" spans="1:18" x14ac:dyDescent="0.25">
      <c r="A1791" s="135">
        <v>1028328</v>
      </c>
      <c r="B1791" s="148" t="s">
        <v>2716</v>
      </c>
      <c r="C1791" s="135">
        <v>3</v>
      </c>
      <c r="D1791" s="135">
        <v>1460</v>
      </c>
      <c r="E1791" s="188">
        <v>100</v>
      </c>
      <c r="F1791" s="135" t="s">
        <v>20</v>
      </c>
      <c r="G1791" s="135" t="s">
        <v>20</v>
      </c>
      <c r="H1791" s="135">
        <v>500</v>
      </c>
      <c r="I1791" s="135">
        <v>2</v>
      </c>
      <c r="J1791" s="136">
        <v>0.17</v>
      </c>
      <c r="K1791" s="136">
        <v>0.42</v>
      </c>
      <c r="L1791" s="136">
        <v>0.98</v>
      </c>
      <c r="M1791" s="137" t="str">
        <f t="shared" si="27"/>
        <v>P</v>
      </c>
      <c r="N1791" s="174" t="s">
        <v>10681</v>
      </c>
      <c r="O1791" s="149" t="s">
        <v>1607</v>
      </c>
      <c r="P1791" s="149" t="s">
        <v>9559</v>
      </c>
      <c r="Q1791" s="150" t="s">
        <v>10519</v>
      </c>
      <c r="R1791" s="189">
        <v>2.34</v>
      </c>
    </row>
    <row r="1792" spans="1:18" x14ac:dyDescent="0.25">
      <c r="A1792" s="132">
        <v>1028333</v>
      </c>
      <c r="B1792" s="145" t="s">
        <v>2717</v>
      </c>
      <c r="C1792" s="132">
        <v>1</v>
      </c>
      <c r="D1792" s="132" t="s">
        <v>20</v>
      </c>
      <c r="E1792" s="186" t="s">
        <v>20</v>
      </c>
      <c r="F1792" s="132" t="s">
        <v>20</v>
      </c>
      <c r="G1792" s="132" t="s">
        <v>20</v>
      </c>
      <c r="H1792" s="132" t="s">
        <v>20</v>
      </c>
      <c r="I1792" s="132" t="s">
        <v>20</v>
      </c>
      <c r="J1792" s="133">
        <v>1.1499999999999999</v>
      </c>
      <c r="K1792" s="133">
        <v>0.75</v>
      </c>
      <c r="L1792" s="133">
        <v>0.12</v>
      </c>
      <c r="M1792" s="134" t="str">
        <f t="shared" si="27"/>
        <v>P</v>
      </c>
      <c r="N1792" s="173" t="s">
        <v>10682</v>
      </c>
      <c r="O1792" s="146" t="s">
        <v>1497</v>
      </c>
      <c r="P1792" s="146" t="s">
        <v>9415</v>
      </c>
      <c r="Q1792" s="147" t="s">
        <v>10519</v>
      </c>
      <c r="R1792" s="187">
        <v>0.78</v>
      </c>
    </row>
    <row r="1793" spans="1:18" x14ac:dyDescent="0.25">
      <c r="A1793" s="135">
        <v>1028340</v>
      </c>
      <c r="B1793" s="148" t="s">
        <v>277</v>
      </c>
      <c r="C1793" s="135">
        <v>6</v>
      </c>
      <c r="D1793" s="135">
        <v>300</v>
      </c>
      <c r="E1793" s="188" t="s">
        <v>20</v>
      </c>
      <c r="F1793" s="135" t="s">
        <v>20</v>
      </c>
      <c r="G1793" s="135" t="s">
        <v>20</v>
      </c>
      <c r="H1793" s="135" t="s">
        <v>20</v>
      </c>
      <c r="I1793" s="135" t="s">
        <v>20</v>
      </c>
      <c r="J1793" s="136">
        <v>1.77</v>
      </c>
      <c r="K1793" s="136">
        <v>1.17</v>
      </c>
      <c r="L1793" s="136">
        <v>1.5</v>
      </c>
      <c r="M1793" s="137" t="str">
        <f t="shared" si="27"/>
        <v>P</v>
      </c>
      <c r="N1793" s="174" t="s">
        <v>10681</v>
      </c>
      <c r="O1793" s="149" t="s">
        <v>1506</v>
      </c>
      <c r="P1793" s="149" t="s">
        <v>9430</v>
      </c>
      <c r="Q1793" s="150" t="s">
        <v>10519</v>
      </c>
      <c r="R1793" s="189">
        <v>4.4399999999999995</v>
      </c>
    </row>
    <row r="1794" spans="1:18" x14ac:dyDescent="0.25">
      <c r="A1794" s="132">
        <v>1028341</v>
      </c>
      <c r="B1794" s="145" t="s">
        <v>2718</v>
      </c>
      <c r="C1794" s="132">
        <v>6</v>
      </c>
      <c r="D1794" s="132">
        <v>735</v>
      </c>
      <c r="E1794" s="186" t="s">
        <v>21</v>
      </c>
      <c r="F1794" s="132">
        <v>1155</v>
      </c>
      <c r="G1794" s="132">
        <v>40</v>
      </c>
      <c r="H1794" s="132">
        <v>50</v>
      </c>
      <c r="I1794" s="132">
        <v>2</v>
      </c>
      <c r="J1794" s="133">
        <v>0.75</v>
      </c>
      <c r="K1794" s="133">
        <v>1.2</v>
      </c>
      <c r="L1794" s="133">
        <v>1.2</v>
      </c>
      <c r="M1794" s="134" t="str">
        <f t="shared" ref="M1794:M1857" si="28">HYPERLINK(CONCATENATE("T:\Distribution Centre\RDC Department Shared\Cubiscan photos","\",A1794,"-pac.jpg"),"P")</f>
        <v>P</v>
      </c>
      <c r="N1794" s="173" t="s">
        <v>10681</v>
      </c>
      <c r="O1794" s="146" t="s">
        <v>1562</v>
      </c>
      <c r="P1794" s="146" t="s">
        <v>9399</v>
      </c>
      <c r="Q1794" s="147" t="s">
        <v>10519</v>
      </c>
      <c r="R1794" s="187">
        <v>8.94</v>
      </c>
    </row>
    <row r="1795" spans="1:18" x14ac:dyDescent="0.25">
      <c r="A1795" s="135">
        <v>1028342</v>
      </c>
      <c r="B1795" s="148" t="s">
        <v>2719</v>
      </c>
      <c r="C1795" s="135">
        <v>6</v>
      </c>
      <c r="D1795" s="135">
        <v>735</v>
      </c>
      <c r="E1795" s="188" t="s">
        <v>21</v>
      </c>
      <c r="F1795" s="135">
        <v>1155</v>
      </c>
      <c r="G1795" s="135">
        <v>40</v>
      </c>
      <c r="H1795" s="135">
        <v>50</v>
      </c>
      <c r="I1795" s="135">
        <v>2</v>
      </c>
      <c r="J1795" s="136">
        <v>0.75</v>
      </c>
      <c r="K1795" s="136">
        <v>1.2</v>
      </c>
      <c r="L1795" s="136">
        <v>1.2</v>
      </c>
      <c r="M1795" s="137" t="str">
        <f t="shared" si="28"/>
        <v>P</v>
      </c>
      <c r="N1795" s="174" t="s">
        <v>10681</v>
      </c>
      <c r="O1795" s="149" t="s">
        <v>1562</v>
      </c>
      <c r="P1795" s="149" t="s">
        <v>9399</v>
      </c>
      <c r="Q1795" s="150" t="s">
        <v>10519</v>
      </c>
      <c r="R1795" s="189">
        <v>8.4599999999999991</v>
      </c>
    </row>
    <row r="1796" spans="1:18" x14ac:dyDescent="0.25">
      <c r="A1796" s="132">
        <v>1028344</v>
      </c>
      <c r="B1796" s="145" t="s">
        <v>2720</v>
      </c>
      <c r="C1796" s="132">
        <v>6</v>
      </c>
      <c r="D1796" s="132">
        <v>784</v>
      </c>
      <c r="E1796" s="186" t="s">
        <v>21</v>
      </c>
      <c r="F1796" s="132">
        <v>980</v>
      </c>
      <c r="G1796" s="132" t="s">
        <v>20</v>
      </c>
      <c r="H1796" s="132">
        <v>45</v>
      </c>
      <c r="I1796" s="132">
        <v>2</v>
      </c>
      <c r="J1796" s="133">
        <v>1.42</v>
      </c>
      <c r="K1796" s="133">
        <v>0.86</v>
      </c>
      <c r="L1796" s="133">
        <v>1.33</v>
      </c>
      <c r="M1796" s="134" t="str">
        <f t="shared" si="28"/>
        <v>P</v>
      </c>
      <c r="N1796" s="173" t="s">
        <v>10681</v>
      </c>
      <c r="O1796" s="146" t="s">
        <v>1506</v>
      </c>
      <c r="P1796" s="146" t="s">
        <v>10455</v>
      </c>
      <c r="Q1796" s="147" t="s">
        <v>10519</v>
      </c>
      <c r="R1796" s="187">
        <v>4.5600000000000005</v>
      </c>
    </row>
    <row r="1797" spans="1:18" x14ac:dyDescent="0.25">
      <c r="A1797" s="135">
        <v>1028345</v>
      </c>
      <c r="B1797" s="148" t="s">
        <v>2721</v>
      </c>
      <c r="C1797" s="135">
        <v>6</v>
      </c>
      <c r="D1797" s="135">
        <v>1764</v>
      </c>
      <c r="E1797" s="188" t="s">
        <v>21</v>
      </c>
      <c r="F1797" s="135">
        <v>2548</v>
      </c>
      <c r="G1797" s="135">
        <v>52</v>
      </c>
      <c r="H1797" s="135">
        <v>65</v>
      </c>
      <c r="I1797" s="135">
        <v>2</v>
      </c>
      <c r="J1797" s="136">
        <v>1.0900000000000001</v>
      </c>
      <c r="K1797" s="136">
        <v>0.61</v>
      </c>
      <c r="L1797" s="136">
        <v>1.1100000000000001</v>
      </c>
      <c r="M1797" s="137" t="str">
        <f t="shared" si="28"/>
        <v>P</v>
      </c>
      <c r="N1797" s="174" t="s">
        <v>10681</v>
      </c>
      <c r="O1797" s="149" t="s">
        <v>1506</v>
      </c>
      <c r="P1797" s="149" t="s">
        <v>10455</v>
      </c>
      <c r="Q1797" s="150" t="s">
        <v>10519</v>
      </c>
      <c r="R1797" s="189">
        <v>9.48</v>
      </c>
    </row>
    <row r="1798" spans="1:18" x14ac:dyDescent="0.25">
      <c r="A1798" s="132">
        <v>1028346</v>
      </c>
      <c r="B1798" s="145" t="s">
        <v>2722</v>
      </c>
      <c r="C1798" s="132">
        <v>6</v>
      </c>
      <c r="D1798" s="132">
        <v>1764</v>
      </c>
      <c r="E1798" s="186" t="s">
        <v>21</v>
      </c>
      <c r="F1798" s="132">
        <v>2548</v>
      </c>
      <c r="G1798" s="132">
        <v>60</v>
      </c>
      <c r="H1798" s="132">
        <v>75</v>
      </c>
      <c r="I1798" s="132">
        <v>2</v>
      </c>
      <c r="J1798" s="133">
        <v>0.92500000000000004</v>
      </c>
      <c r="K1798" s="133">
        <v>0.61</v>
      </c>
      <c r="L1798" s="133">
        <v>1.095</v>
      </c>
      <c r="M1798" s="134" t="str">
        <f t="shared" si="28"/>
        <v>P</v>
      </c>
      <c r="N1798" s="173" t="s">
        <v>10681</v>
      </c>
      <c r="O1798" s="146" t="s">
        <v>1506</v>
      </c>
      <c r="P1798" s="146" t="s">
        <v>10455</v>
      </c>
      <c r="Q1798" s="147" t="s">
        <v>10519</v>
      </c>
      <c r="R1798" s="187">
        <v>8.3999999999999986</v>
      </c>
    </row>
    <row r="1799" spans="1:18" x14ac:dyDescent="0.25">
      <c r="A1799" s="135">
        <v>1028347</v>
      </c>
      <c r="B1799" s="148" t="s">
        <v>283</v>
      </c>
      <c r="C1799" s="135">
        <v>6</v>
      </c>
      <c r="D1799" s="135">
        <v>300</v>
      </c>
      <c r="E1799" s="188" t="s">
        <v>20</v>
      </c>
      <c r="F1799" s="135" t="s">
        <v>20</v>
      </c>
      <c r="G1799" s="135" t="s">
        <v>20</v>
      </c>
      <c r="H1799" s="135" t="s">
        <v>20</v>
      </c>
      <c r="I1799" s="135" t="s">
        <v>20</v>
      </c>
      <c r="J1799" s="136">
        <v>1.77</v>
      </c>
      <c r="K1799" s="136">
        <v>1.17</v>
      </c>
      <c r="L1799" s="136">
        <v>1.5</v>
      </c>
      <c r="M1799" s="137" t="str">
        <f t="shared" si="28"/>
        <v>P</v>
      </c>
      <c r="N1799" s="174" t="s">
        <v>10681</v>
      </c>
      <c r="O1799" s="149" t="s">
        <v>1506</v>
      </c>
      <c r="P1799" s="149" t="s">
        <v>9430</v>
      </c>
      <c r="Q1799" s="150" t="s">
        <v>10519</v>
      </c>
      <c r="R1799" s="189">
        <v>4.32</v>
      </c>
    </row>
    <row r="1800" spans="1:18" x14ac:dyDescent="0.25">
      <c r="A1800" s="132">
        <v>1028348</v>
      </c>
      <c r="B1800" s="145" t="s">
        <v>10137</v>
      </c>
      <c r="C1800" s="132">
        <v>6</v>
      </c>
      <c r="D1800" s="132" t="s">
        <v>20</v>
      </c>
      <c r="E1800" s="186" t="s">
        <v>20</v>
      </c>
      <c r="F1800" s="132" t="s">
        <v>20</v>
      </c>
      <c r="G1800" s="132" t="s">
        <v>20</v>
      </c>
      <c r="H1800" s="132" t="s">
        <v>20</v>
      </c>
      <c r="I1800" s="132" t="s">
        <v>20</v>
      </c>
      <c r="J1800" s="133">
        <v>1.77</v>
      </c>
      <c r="K1800" s="133">
        <v>1.17</v>
      </c>
      <c r="L1800" s="133">
        <v>1.5</v>
      </c>
      <c r="M1800" s="134" t="str">
        <f t="shared" si="28"/>
        <v>P</v>
      </c>
      <c r="N1800" s="173" t="s">
        <v>10681</v>
      </c>
      <c r="O1800" s="146" t="s">
        <v>1506</v>
      </c>
      <c r="P1800" s="146" t="s">
        <v>9430</v>
      </c>
      <c r="Q1800" s="147" t="s">
        <v>10519</v>
      </c>
      <c r="R1800" s="187">
        <v>3.9399999999999995</v>
      </c>
    </row>
    <row r="1801" spans="1:18" x14ac:dyDescent="0.25">
      <c r="A1801" s="135">
        <v>1028349</v>
      </c>
      <c r="B1801" s="148" t="s">
        <v>10138</v>
      </c>
      <c r="C1801" s="135">
        <v>6</v>
      </c>
      <c r="D1801" s="135" t="s">
        <v>20</v>
      </c>
      <c r="E1801" s="188" t="s">
        <v>20</v>
      </c>
      <c r="F1801" s="135" t="s">
        <v>20</v>
      </c>
      <c r="G1801" s="135" t="s">
        <v>20</v>
      </c>
      <c r="H1801" s="135" t="s">
        <v>20</v>
      </c>
      <c r="I1801" s="135" t="s">
        <v>20</v>
      </c>
      <c r="J1801" s="136">
        <v>1.77</v>
      </c>
      <c r="K1801" s="136">
        <v>1.17</v>
      </c>
      <c r="L1801" s="136">
        <v>1.5</v>
      </c>
      <c r="M1801" s="137" t="str">
        <f t="shared" si="28"/>
        <v>P</v>
      </c>
      <c r="N1801" s="174" t="s">
        <v>10681</v>
      </c>
      <c r="O1801" s="149" t="s">
        <v>1506</v>
      </c>
      <c r="P1801" s="149" t="s">
        <v>9430</v>
      </c>
      <c r="Q1801" s="150" t="s">
        <v>10519</v>
      </c>
      <c r="R1801" s="189">
        <v>3.98</v>
      </c>
    </row>
    <row r="1802" spans="1:18" x14ac:dyDescent="0.25">
      <c r="A1802" s="132">
        <v>1028350</v>
      </c>
      <c r="B1802" s="145" t="s">
        <v>2723</v>
      </c>
      <c r="C1802" s="132">
        <v>6</v>
      </c>
      <c r="D1802" s="132">
        <v>3192</v>
      </c>
      <c r="E1802" s="186">
        <v>24</v>
      </c>
      <c r="F1802" s="132">
        <v>5016</v>
      </c>
      <c r="G1802" s="132">
        <v>192</v>
      </c>
      <c r="H1802" s="132">
        <v>168</v>
      </c>
      <c r="I1802" s="132">
        <v>2</v>
      </c>
      <c r="J1802" s="133">
        <v>0.8</v>
      </c>
      <c r="K1802" s="133">
        <v>0.52</v>
      </c>
      <c r="L1802" s="133">
        <v>0.6</v>
      </c>
      <c r="M1802" s="134" t="str">
        <f t="shared" si="28"/>
        <v>P</v>
      </c>
      <c r="N1802" s="171" t="s">
        <v>10681</v>
      </c>
      <c r="O1802" s="146" t="s">
        <v>1506</v>
      </c>
      <c r="P1802" s="146" t="s">
        <v>9409</v>
      </c>
      <c r="Q1802" s="147" t="s">
        <v>10106</v>
      </c>
      <c r="R1802" s="187">
        <v>2.0999999999999996</v>
      </c>
    </row>
    <row r="1803" spans="1:18" x14ac:dyDescent="0.25">
      <c r="A1803" s="135">
        <v>1028351</v>
      </c>
      <c r="B1803" s="148" t="s">
        <v>1057</v>
      </c>
      <c r="C1803" s="135">
        <v>6</v>
      </c>
      <c r="D1803" s="135">
        <v>3192</v>
      </c>
      <c r="E1803" s="188">
        <v>24</v>
      </c>
      <c r="F1803" s="135">
        <v>5016</v>
      </c>
      <c r="G1803" s="135">
        <v>192</v>
      </c>
      <c r="H1803" s="135">
        <v>168</v>
      </c>
      <c r="I1803" s="135">
        <v>2</v>
      </c>
      <c r="J1803" s="136">
        <v>0.75</v>
      </c>
      <c r="K1803" s="136">
        <v>0.5</v>
      </c>
      <c r="L1803" s="136">
        <v>0.6</v>
      </c>
      <c r="M1803" s="137" t="str">
        <f t="shared" si="28"/>
        <v>P</v>
      </c>
      <c r="N1803" s="172" t="s">
        <v>10681</v>
      </c>
      <c r="O1803" s="149" t="s">
        <v>1506</v>
      </c>
      <c r="P1803" s="149" t="s">
        <v>9409</v>
      </c>
      <c r="Q1803" s="150" t="s">
        <v>10106</v>
      </c>
      <c r="R1803" s="189">
        <v>1.7999999999999998</v>
      </c>
    </row>
    <row r="1804" spans="1:18" x14ac:dyDescent="0.25">
      <c r="A1804" s="132">
        <v>1028354</v>
      </c>
      <c r="B1804" s="145" t="s">
        <v>10139</v>
      </c>
      <c r="C1804" s="132">
        <v>1</v>
      </c>
      <c r="D1804" s="132">
        <v>80</v>
      </c>
      <c r="E1804" s="186" t="s">
        <v>21</v>
      </c>
      <c r="F1804" s="132">
        <v>110</v>
      </c>
      <c r="G1804" s="132" t="s">
        <v>20</v>
      </c>
      <c r="H1804" s="132" t="s">
        <v>20</v>
      </c>
      <c r="I1804" s="132" t="s">
        <v>20</v>
      </c>
      <c r="J1804" s="133">
        <v>2.2999999999999998</v>
      </c>
      <c r="K1804" s="133">
        <v>4.55</v>
      </c>
      <c r="L1804" s="133">
        <v>1.4</v>
      </c>
      <c r="M1804" s="134" t="str">
        <f t="shared" si="28"/>
        <v>P</v>
      </c>
      <c r="N1804" s="171" t="s">
        <v>10682</v>
      </c>
      <c r="O1804" s="146" t="s">
        <v>1506</v>
      </c>
      <c r="P1804" s="146" t="s">
        <v>9401</v>
      </c>
      <c r="Q1804" s="147" t="s">
        <v>10519</v>
      </c>
      <c r="R1804" s="187">
        <v>6.39</v>
      </c>
    </row>
    <row r="1805" spans="1:18" x14ac:dyDescent="0.25">
      <c r="A1805" s="135">
        <v>1028355</v>
      </c>
      <c r="B1805" s="148" t="s">
        <v>2724</v>
      </c>
      <c r="C1805" s="135">
        <v>1</v>
      </c>
      <c r="D1805" s="135" t="s">
        <v>20</v>
      </c>
      <c r="E1805" s="188" t="s">
        <v>20</v>
      </c>
      <c r="F1805" s="135" t="s">
        <v>20</v>
      </c>
      <c r="G1805" s="135" t="s">
        <v>20</v>
      </c>
      <c r="H1805" s="135" t="s">
        <v>20</v>
      </c>
      <c r="I1805" s="135" t="s">
        <v>20</v>
      </c>
      <c r="J1805" s="136">
        <v>2.85</v>
      </c>
      <c r="K1805" s="136">
        <v>1.41</v>
      </c>
      <c r="L1805" s="136">
        <v>0.02</v>
      </c>
      <c r="M1805" s="137" t="str">
        <f t="shared" si="28"/>
        <v>P</v>
      </c>
      <c r="N1805" s="174" t="s">
        <v>10682</v>
      </c>
      <c r="O1805" s="149" t="s">
        <v>1506</v>
      </c>
      <c r="P1805" s="149" t="s">
        <v>9443</v>
      </c>
      <c r="Q1805" s="150" t="s">
        <v>10519</v>
      </c>
      <c r="R1805" s="189">
        <v>0.09</v>
      </c>
    </row>
    <row r="1806" spans="1:18" x14ac:dyDescent="0.25">
      <c r="A1806" s="132">
        <v>1028367</v>
      </c>
      <c r="B1806" s="145" t="s">
        <v>10140</v>
      </c>
      <c r="C1806" s="132">
        <v>1</v>
      </c>
      <c r="D1806" s="132">
        <v>64</v>
      </c>
      <c r="E1806" s="186" t="s">
        <v>21</v>
      </c>
      <c r="F1806" s="132">
        <v>90</v>
      </c>
      <c r="G1806" s="132" t="s">
        <v>20</v>
      </c>
      <c r="H1806" s="132" t="s">
        <v>20</v>
      </c>
      <c r="I1806" s="132" t="s">
        <v>20</v>
      </c>
      <c r="J1806" s="133">
        <v>4.45</v>
      </c>
      <c r="K1806" s="133">
        <v>2.6</v>
      </c>
      <c r="L1806" s="133">
        <v>1.3</v>
      </c>
      <c r="M1806" s="134" t="str">
        <f t="shared" si="28"/>
        <v>P</v>
      </c>
      <c r="N1806" s="171" t="s">
        <v>10682</v>
      </c>
      <c r="O1806" s="146" t="s">
        <v>1506</v>
      </c>
      <c r="P1806" s="146" t="s">
        <v>10580</v>
      </c>
      <c r="Q1806" s="147" t="s">
        <v>10519</v>
      </c>
      <c r="R1806" s="187">
        <v>8.7100000000000009</v>
      </c>
    </row>
    <row r="1807" spans="1:18" x14ac:dyDescent="0.25">
      <c r="A1807" s="135">
        <v>1028440</v>
      </c>
      <c r="B1807" s="148" t="s">
        <v>2725</v>
      </c>
      <c r="C1807" s="135">
        <v>1</v>
      </c>
      <c r="D1807" s="135" t="s">
        <v>20</v>
      </c>
      <c r="E1807" s="188" t="s">
        <v>20</v>
      </c>
      <c r="F1807" s="135" t="s">
        <v>20</v>
      </c>
      <c r="G1807" s="135" t="s">
        <v>20</v>
      </c>
      <c r="H1807" s="135" t="s">
        <v>20</v>
      </c>
      <c r="I1807" s="135" t="s">
        <v>20</v>
      </c>
      <c r="J1807" s="136">
        <v>1.4</v>
      </c>
      <c r="K1807" s="136">
        <v>0.9</v>
      </c>
      <c r="L1807" s="136">
        <v>1.9</v>
      </c>
      <c r="M1807" s="137" t="str">
        <f t="shared" si="28"/>
        <v>P</v>
      </c>
      <c r="N1807" s="172" t="s">
        <v>10681</v>
      </c>
      <c r="O1807" s="149" t="s">
        <v>1562</v>
      </c>
      <c r="P1807" s="149" t="s">
        <v>9558</v>
      </c>
      <c r="Q1807" s="150" t="s">
        <v>10519</v>
      </c>
      <c r="R1807" s="189">
        <v>2.2686567164179103</v>
      </c>
    </row>
    <row r="1808" spans="1:18" x14ac:dyDescent="0.25">
      <c r="A1808" s="132">
        <v>1028476</v>
      </c>
      <c r="B1808" s="145" t="s">
        <v>2726</v>
      </c>
      <c r="C1808" s="132">
        <v>1</v>
      </c>
      <c r="D1808" s="132" t="s">
        <v>20</v>
      </c>
      <c r="E1808" s="186" t="s">
        <v>20</v>
      </c>
      <c r="F1808" s="132" t="s">
        <v>20</v>
      </c>
      <c r="G1808" s="132" t="s">
        <v>21</v>
      </c>
      <c r="H1808" s="132" t="s">
        <v>21</v>
      </c>
      <c r="I1808" s="132" t="s">
        <v>21</v>
      </c>
      <c r="J1808" s="133">
        <v>7.52</v>
      </c>
      <c r="K1808" s="133">
        <v>3.07</v>
      </c>
      <c r="L1808" s="133">
        <v>4.96</v>
      </c>
      <c r="M1808" s="134" t="str">
        <f t="shared" si="28"/>
        <v>P</v>
      </c>
      <c r="N1808" s="173" t="s">
        <v>10682</v>
      </c>
      <c r="O1808" s="146" t="s">
        <v>1506</v>
      </c>
      <c r="P1808" s="146" t="s">
        <v>9851</v>
      </c>
      <c r="Q1808" s="147" t="s">
        <v>10519</v>
      </c>
      <c r="R1808" s="187">
        <v>78.92</v>
      </c>
    </row>
    <row r="1809" spans="1:18" x14ac:dyDescent="0.25">
      <c r="A1809" s="135">
        <v>1028478</v>
      </c>
      <c r="B1809" s="148" t="s">
        <v>2727</v>
      </c>
      <c r="C1809" s="135">
        <v>1</v>
      </c>
      <c r="D1809" s="135">
        <v>30</v>
      </c>
      <c r="E1809" s="188" t="s">
        <v>21</v>
      </c>
      <c r="F1809" s="135" t="s">
        <v>20</v>
      </c>
      <c r="G1809" s="135" t="s">
        <v>21</v>
      </c>
      <c r="H1809" s="135" t="s">
        <v>21</v>
      </c>
      <c r="I1809" s="135" t="s">
        <v>21</v>
      </c>
      <c r="J1809" s="136">
        <v>5.0599999999999996</v>
      </c>
      <c r="K1809" s="136">
        <v>3.15</v>
      </c>
      <c r="L1809" s="136">
        <v>2.35</v>
      </c>
      <c r="M1809" s="137" t="str">
        <f t="shared" si="28"/>
        <v>P</v>
      </c>
      <c r="N1809" s="172" t="s">
        <v>10682</v>
      </c>
      <c r="O1809" s="149" t="s">
        <v>1506</v>
      </c>
      <c r="P1809" s="149" t="s">
        <v>9851</v>
      </c>
      <c r="Q1809" s="150" t="s">
        <v>10519</v>
      </c>
      <c r="R1809" s="189">
        <v>28.15</v>
      </c>
    </row>
    <row r="1810" spans="1:18" x14ac:dyDescent="0.25">
      <c r="A1810" s="132">
        <v>1028485</v>
      </c>
      <c r="B1810" s="145" t="s">
        <v>10141</v>
      </c>
      <c r="C1810" s="132">
        <v>6</v>
      </c>
      <c r="D1810" s="132">
        <v>749</v>
      </c>
      <c r="E1810" s="186" t="s">
        <v>21</v>
      </c>
      <c r="F1810" s="132">
        <v>1284</v>
      </c>
      <c r="G1810" s="132" t="s">
        <v>20</v>
      </c>
      <c r="H1810" s="132" t="s">
        <v>20</v>
      </c>
      <c r="I1810" s="132" t="s">
        <v>20</v>
      </c>
      <c r="J1810" s="133">
        <v>1.22</v>
      </c>
      <c r="K1810" s="133">
        <v>0.87</v>
      </c>
      <c r="L1810" s="133">
        <v>1.28</v>
      </c>
      <c r="M1810" s="134" t="str">
        <f t="shared" si="28"/>
        <v>P</v>
      </c>
      <c r="N1810" s="173" t="s">
        <v>10681</v>
      </c>
      <c r="O1810" s="146" t="s">
        <v>1506</v>
      </c>
      <c r="P1810" s="146" t="s">
        <v>10455</v>
      </c>
      <c r="Q1810" s="147" t="s">
        <v>10106</v>
      </c>
      <c r="R1810" s="187">
        <v>10.92</v>
      </c>
    </row>
    <row r="1811" spans="1:18" x14ac:dyDescent="0.25">
      <c r="A1811" s="135">
        <v>1028543</v>
      </c>
      <c r="B1811" s="148" t="s">
        <v>2728</v>
      </c>
      <c r="C1811" s="135">
        <v>3</v>
      </c>
      <c r="D1811" s="135">
        <v>1800</v>
      </c>
      <c r="E1811" s="188">
        <v>120</v>
      </c>
      <c r="F1811" s="135">
        <v>2500</v>
      </c>
      <c r="G1811" s="135" t="s">
        <v>21</v>
      </c>
      <c r="H1811" s="135" t="s">
        <v>21</v>
      </c>
      <c r="I1811" s="135" t="s">
        <v>21</v>
      </c>
      <c r="J1811" s="136">
        <v>2.44</v>
      </c>
      <c r="K1811" s="136">
        <v>2.2999999999999998</v>
      </c>
      <c r="L1811" s="136">
        <v>0.18</v>
      </c>
      <c r="M1811" s="137" t="str">
        <f t="shared" si="28"/>
        <v>P</v>
      </c>
      <c r="N1811" s="172" t="s">
        <v>10682</v>
      </c>
      <c r="O1811" s="149" t="s">
        <v>1698</v>
      </c>
      <c r="P1811" s="149" t="s">
        <v>9434</v>
      </c>
      <c r="Q1811" s="150" t="s">
        <v>10519</v>
      </c>
      <c r="R1811" s="189">
        <v>1.83</v>
      </c>
    </row>
    <row r="1812" spans="1:18" x14ac:dyDescent="0.25">
      <c r="A1812" s="132">
        <v>1028600</v>
      </c>
      <c r="B1812" s="145" t="s">
        <v>2729</v>
      </c>
      <c r="C1812" s="132">
        <v>3</v>
      </c>
      <c r="D1812" s="132">
        <v>5525</v>
      </c>
      <c r="E1812" s="186">
        <v>180</v>
      </c>
      <c r="F1812" s="132">
        <v>12600</v>
      </c>
      <c r="G1812" s="132">
        <v>720</v>
      </c>
      <c r="H1812" s="132">
        <v>900</v>
      </c>
      <c r="I1812" s="132">
        <v>1</v>
      </c>
      <c r="J1812" s="133">
        <v>0.65</v>
      </c>
      <c r="K1812" s="133">
        <v>0.2</v>
      </c>
      <c r="L1812" s="133">
        <v>0.75</v>
      </c>
      <c r="M1812" s="134" t="str">
        <f t="shared" si="28"/>
        <v>P</v>
      </c>
      <c r="N1812" s="171" t="s">
        <v>10681</v>
      </c>
      <c r="O1812" s="146" t="s">
        <v>1607</v>
      </c>
      <c r="P1812" s="146" t="s">
        <v>9559</v>
      </c>
      <c r="Q1812" s="147" t="s">
        <v>10519</v>
      </c>
      <c r="R1812" s="187">
        <v>2.58</v>
      </c>
    </row>
    <row r="1813" spans="1:18" x14ac:dyDescent="0.25">
      <c r="A1813" s="135">
        <v>1028601</v>
      </c>
      <c r="B1813" s="148" t="s">
        <v>2730</v>
      </c>
      <c r="C1813" s="135">
        <v>1</v>
      </c>
      <c r="D1813" s="135" t="s">
        <v>20</v>
      </c>
      <c r="E1813" s="188" t="s">
        <v>20</v>
      </c>
      <c r="F1813" s="135" t="s">
        <v>20</v>
      </c>
      <c r="G1813" s="135" t="s">
        <v>20</v>
      </c>
      <c r="H1813" s="135" t="s">
        <v>20</v>
      </c>
      <c r="I1813" s="135" t="s">
        <v>20</v>
      </c>
      <c r="J1813" s="136">
        <v>1.9</v>
      </c>
      <c r="K1813" s="136">
        <v>1.5</v>
      </c>
      <c r="L1813" s="136">
        <v>3.0000000000000001E-3</v>
      </c>
      <c r="M1813" s="137" t="str">
        <f t="shared" si="28"/>
        <v>P</v>
      </c>
      <c r="N1813" s="172" t="s">
        <v>10682</v>
      </c>
      <c r="O1813" s="149" t="s">
        <v>1500</v>
      </c>
      <c r="P1813" s="149" t="s">
        <v>9456</v>
      </c>
      <c r="Q1813" s="150" t="s">
        <v>10519</v>
      </c>
      <c r="R1813" s="189">
        <v>5.9701492537313432E-2</v>
      </c>
    </row>
    <row r="1814" spans="1:18" x14ac:dyDescent="0.25">
      <c r="A1814" s="132">
        <v>1028606</v>
      </c>
      <c r="B1814" s="145" t="s">
        <v>2731</v>
      </c>
      <c r="C1814" s="132">
        <v>1</v>
      </c>
      <c r="D1814" s="132" t="s">
        <v>20</v>
      </c>
      <c r="E1814" s="186" t="s">
        <v>20</v>
      </c>
      <c r="F1814" s="132" t="s">
        <v>20</v>
      </c>
      <c r="G1814" s="132" t="s">
        <v>20</v>
      </c>
      <c r="H1814" s="132" t="s">
        <v>20</v>
      </c>
      <c r="I1814" s="132" t="s">
        <v>20</v>
      </c>
      <c r="J1814" s="133">
        <v>1.9</v>
      </c>
      <c r="K1814" s="133">
        <v>1.5</v>
      </c>
      <c r="L1814" s="133">
        <v>3.0000000000000001E-3</v>
      </c>
      <c r="M1814" s="134" t="str">
        <f t="shared" si="28"/>
        <v>P</v>
      </c>
      <c r="N1814" s="171" t="s">
        <v>10682</v>
      </c>
      <c r="O1814" s="146" t="s">
        <v>1500</v>
      </c>
      <c r="P1814" s="146" t="s">
        <v>9456</v>
      </c>
      <c r="Q1814" s="147" t="s">
        <v>10519</v>
      </c>
      <c r="R1814" s="187">
        <v>5.9701492537313432E-2</v>
      </c>
    </row>
    <row r="1815" spans="1:18" x14ac:dyDescent="0.25">
      <c r="A1815" s="135">
        <v>1028608</v>
      </c>
      <c r="B1815" s="148" t="s">
        <v>2732</v>
      </c>
      <c r="C1815" s="135">
        <v>1</v>
      </c>
      <c r="D1815" s="135" t="s">
        <v>20</v>
      </c>
      <c r="E1815" s="188" t="s">
        <v>20</v>
      </c>
      <c r="F1815" s="135" t="s">
        <v>20</v>
      </c>
      <c r="G1815" s="135" t="s">
        <v>20</v>
      </c>
      <c r="H1815" s="135" t="s">
        <v>20</v>
      </c>
      <c r="I1815" s="135" t="s">
        <v>20</v>
      </c>
      <c r="J1815" s="136">
        <v>1.9</v>
      </c>
      <c r="K1815" s="136">
        <v>1.5</v>
      </c>
      <c r="L1815" s="136">
        <v>3.0000000000000001E-3</v>
      </c>
      <c r="M1815" s="137" t="str">
        <f t="shared" si="28"/>
        <v>P</v>
      </c>
      <c r="N1815" s="172" t="s">
        <v>10682</v>
      </c>
      <c r="O1815" s="149" t="s">
        <v>1500</v>
      </c>
      <c r="P1815" s="149" t="s">
        <v>9456</v>
      </c>
      <c r="Q1815" s="150" t="s">
        <v>10519</v>
      </c>
      <c r="R1815" s="189">
        <v>5.9701492537313432E-2</v>
      </c>
    </row>
    <row r="1816" spans="1:18" x14ac:dyDescent="0.25">
      <c r="A1816" s="132">
        <v>1028629</v>
      </c>
      <c r="B1816" s="145" t="s">
        <v>2733</v>
      </c>
      <c r="C1816" s="132">
        <v>1</v>
      </c>
      <c r="D1816" s="132" t="s">
        <v>20</v>
      </c>
      <c r="E1816" s="186" t="s">
        <v>20</v>
      </c>
      <c r="F1816" s="132" t="s">
        <v>20</v>
      </c>
      <c r="G1816" s="132" t="s">
        <v>20</v>
      </c>
      <c r="H1816" s="132" t="s">
        <v>20</v>
      </c>
      <c r="I1816" s="132" t="s">
        <v>20</v>
      </c>
      <c r="J1816" s="133">
        <v>1.9</v>
      </c>
      <c r="K1816" s="133">
        <v>1.5</v>
      </c>
      <c r="L1816" s="133">
        <v>3.0000000000000001E-3</v>
      </c>
      <c r="M1816" s="134" t="str">
        <f t="shared" si="28"/>
        <v>P</v>
      </c>
      <c r="N1816" s="171" t="s">
        <v>10682</v>
      </c>
      <c r="O1816" s="146" t="s">
        <v>1500</v>
      </c>
      <c r="P1816" s="146" t="s">
        <v>9456</v>
      </c>
      <c r="Q1816" s="147" t="s">
        <v>10519</v>
      </c>
      <c r="R1816" s="187">
        <v>5.9701492537313432E-2</v>
      </c>
    </row>
    <row r="1817" spans="1:18" x14ac:dyDescent="0.25">
      <c r="A1817" s="135">
        <v>1028641</v>
      </c>
      <c r="B1817" s="148" t="s">
        <v>2734</v>
      </c>
      <c r="C1817" s="135">
        <v>1</v>
      </c>
      <c r="D1817" s="135" t="s">
        <v>20</v>
      </c>
      <c r="E1817" s="188" t="s">
        <v>20</v>
      </c>
      <c r="F1817" s="135" t="s">
        <v>20</v>
      </c>
      <c r="G1817" s="135" t="s">
        <v>20</v>
      </c>
      <c r="H1817" s="135" t="s">
        <v>20</v>
      </c>
      <c r="I1817" s="135" t="s">
        <v>20</v>
      </c>
      <c r="J1817" s="136">
        <v>3.84</v>
      </c>
      <c r="K1817" s="136">
        <v>2.06</v>
      </c>
      <c r="L1817" s="136">
        <v>0.67</v>
      </c>
      <c r="M1817" s="137" t="str">
        <f t="shared" si="28"/>
        <v>P</v>
      </c>
      <c r="N1817" s="172" t="s">
        <v>10682</v>
      </c>
      <c r="O1817" s="149" t="s">
        <v>1506</v>
      </c>
      <c r="P1817" s="149" t="s">
        <v>9401</v>
      </c>
      <c r="Q1817" s="150" t="s">
        <v>10519</v>
      </c>
      <c r="R1817" s="189">
        <v>3</v>
      </c>
    </row>
    <row r="1818" spans="1:18" x14ac:dyDescent="0.25">
      <c r="A1818" s="132">
        <v>1028644</v>
      </c>
      <c r="B1818" s="145" t="s">
        <v>2735</v>
      </c>
      <c r="C1818" s="132">
        <v>1</v>
      </c>
      <c r="D1818" s="132" t="s">
        <v>20</v>
      </c>
      <c r="E1818" s="186" t="s">
        <v>20</v>
      </c>
      <c r="F1818" s="132" t="s">
        <v>20</v>
      </c>
      <c r="G1818" s="132" t="s">
        <v>20</v>
      </c>
      <c r="H1818" s="132" t="s">
        <v>20</v>
      </c>
      <c r="I1818" s="132" t="s">
        <v>20</v>
      </c>
      <c r="J1818" s="133">
        <v>1.9</v>
      </c>
      <c r="K1818" s="133">
        <v>1.5</v>
      </c>
      <c r="L1818" s="133">
        <v>3.0000000000000001E-3</v>
      </c>
      <c r="M1818" s="134" t="str">
        <f t="shared" si="28"/>
        <v>P</v>
      </c>
      <c r="N1818" s="171" t="s">
        <v>10682</v>
      </c>
      <c r="O1818" s="146" t="s">
        <v>1500</v>
      </c>
      <c r="P1818" s="146" t="s">
        <v>9456</v>
      </c>
      <c r="Q1818" s="147" t="s">
        <v>10519</v>
      </c>
      <c r="R1818" s="187">
        <v>5.9701492537313432E-2</v>
      </c>
    </row>
    <row r="1819" spans="1:18" x14ac:dyDescent="0.25">
      <c r="A1819" s="135">
        <v>1028645</v>
      </c>
      <c r="B1819" s="148" t="s">
        <v>2736</v>
      </c>
      <c r="C1819" s="135">
        <v>1</v>
      </c>
      <c r="D1819" s="135" t="s">
        <v>20</v>
      </c>
      <c r="E1819" s="188" t="s">
        <v>20</v>
      </c>
      <c r="F1819" s="135" t="s">
        <v>20</v>
      </c>
      <c r="G1819" s="135" t="s">
        <v>20</v>
      </c>
      <c r="H1819" s="135" t="s">
        <v>20</v>
      </c>
      <c r="I1819" s="135" t="s">
        <v>20</v>
      </c>
      <c r="J1819" s="136">
        <v>1.9</v>
      </c>
      <c r="K1819" s="136">
        <v>1.5</v>
      </c>
      <c r="L1819" s="136">
        <v>3.0000000000000001E-3</v>
      </c>
      <c r="M1819" s="137" t="str">
        <f t="shared" si="28"/>
        <v>P</v>
      </c>
      <c r="N1819" s="172" t="s">
        <v>10682</v>
      </c>
      <c r="O1819" s="149" t="s">
        <v>1500</v>
      </c>
      <c r="P1819" s="149" t="s">
        <v>9456</v>
      </c>
      <c r="Q1819" s="150" t="s">
        <v>10519</v>
      </c>
      <c r="R1819" s="189">
        <v>5.9701492537313432E-2</v>
      </c>
    </row>
    <row r="1820" spans="1:18" x14ac:dyDescent="0.25">
      <c r="A1820" s="132">
        <v>1028646</v>
      </c>
      <c r="B1820" s="145" t="s">
        <v>2737</v>
      </c>
      <c r="C1820" s="132">
        <v>1</v>
      </c>
      <c r="D1820" s="132" t="s">
        <v>20</v>
      </c>
      <c r="E1820" s="186" t="s">
        <v>20</v>
      </c>
      <c r="F1820" s="132" t="s">
        <v>20</v>
      </c>
      <c r="G1820" s="132" t="s">
        <v>20</v>
      </c>
      <c r="H1820" s="132" t="s">
        <v>20</v>
      </c>
      <c r="I1820" s="132" t="s">
        <v>20</v>
      </c>
      <c r="J1820" s="133">
        <v>1.9</v>
      </c>
      <c r="K1820" s="133">
        <v>1.5</v>
      </c>
      <c r="L1820" s="133">
        <v>3.0000000000000001E-3</v>
      </c>
      <c r="M1820" s="134" t="str">
        <f t="shared" si="28"/>
        <v>P</v>
      </c>
      <c r="N1820" s="171" t="s">
        <v>10682</v>
      </c>
      <c r="O1820" s="146" t="s">
        <v>1500</v>
      </c>
      <c r="P1820" s="146" t="s">
        <v>9456</v>
      </c>
      <c r="Q1820" s="147" t="s">
        <v>10519</v>
      </c>
      <c r="R1820" s="187">
        <v>5.9701492537313432E-2</v>
      </c>
    </row>
    <row r="1821" spans="1:18" x14ac:dyDescent="0.25">
      <c r="A1821" s="135">
        <v>1028647</v>
      </c>
      <c r="B1821" s="148" t="s">
        <v>2738</v>
      </c>
      <c r="C1821" s="135">
        <v>1</v>
      </c>
      <c r="D1821" s="135" t="s">
        <v>20</v>
      </c>
      <c r="E1821" s="188" t="s">
        <v>20</v>
      </c>
      <c r="F1821" s="135" t="s">
        <v>20</v>
      </c>
      <c r="G1821" s="135" t="s">
        <v>20</v>
      </c>
      <c r="H1821" s="135" t="s">
        <v>20</v>
      </c>
      <c r="I1821" s="135" t="s">
        <v>20</v>
      </c>
      <c r="J1821" s="136">
        <v>1.9</v>
      </c>
      <c r="K1821" s="136">
        <v>1.5</v>
      </c>
      <c r="L1821" s="136">
        <v>3.0000000000000001E-3</v>
      </c>
      <c r="M1821" s="137" t="str">
        <f t="shared" si="28"/>
        <v>P</v>
      </c>
      <c r="N1821" s="172" t="s">
        <v>10682</v>
      </c>
      <c r="O1821" s="149" t="s">
        <v>1500</v>
      </c>
      <c r="P1821" s="149" t="s">
        <v>9456</v>
      </c>
      <c r="Q1821" s="150" t="s">
        <v>10519</v>
      </c>
      <c r="R1821" s="189">
        <v>0.06</v>
      </c>
    </row>
    <row r="1822" spans="1:18" x14ac:dyDescent="0.25">
      <c r="A1822" s="132">
        <v>1028658</v>
      </c>
      <c r="B1822" s="145" t="s">
        <v>2739</v>
      </c>
      <c r="C1822" s="132">
        <v>1</v>
      </c>
      <c r="D1822" s="132" t="s">
        <v>20</v>
      </c>
      <c r="E1822" s="186" t="s">
        <v>20</v>
      </c>
      <c r="F1822" s="132" t="s">
        <v>20</v>
      </c>
      <c r="G1822" s="132" t="s">
        <v>20</v>
      </c>
      <c r="H1822" s="132" t="s">
        <v>20</v>
      </c>
      <c r="I1822" s="132" t="s">
        <v>20</v>
      </c>
      <c r="J1822" s="133">
        <v>1.9</v>
      </c>
      <c r="K1822" s="133">
        <v>1.5</v>
      </c>
      <c r="L1822" s="133">
        <v>3.0000000000000001E-3</v>
      </c>
      <c r="M1822" s="134" t="str">
        <f t="shared" si="28"/>
        <v>P</v>
      </c>
      <c r="N1822" s="171" t="s">
        <v>10682</v>
      </c>
      <c r="O1822" s="146" t="s">
        <v>1500</v>
      </c>
      <c r="P1822" s="146" t="s">
        <v>9456</v>
      </c>
      <c r="Q1822" s="147" t="s">
        <v>10519</v>
      </c>
      <c r="R1822" s="187">
        <v>5.9701492537313432E-2</v>
      </c>
    </row>
    <row r="1823" spans="1:18" x14ac:dyDescent="0.25">
      <c r="A1823" s="135">
        <v>1028659</v>
      </c>
      <c r="B1823" s="148" t="s">
        <v>2740</v>
      </c>
      <c r="C1823" s="135">
        <v>1</v>
      </c>
      <c r="D1823" s="135" t="s">
        <v>20</v>
      </c>
      <c r="E1823" s="188" t="s">
        <v>20</v>
      </c>
      <c r="F1823" s="135" t="s">
        <v>20</v>
      </c>
      <c r="G1823" s="135" t="s">
        <v>20</v>
      </c>
      <c r="H1823" s="135" t="s">
        <v>20</v>
      </c>
      <c r="I1823" s="135" t="s">
        <v>20</v>
      </c>
      <c r="J1823" s="136">
        <v>1.9</v>
      </c>
      <c r="K1823" s="136">
        <v>1.5</v>
      </c>
      <c r="L1823" s="136">
        <v>3.0000000000000001E-3</v>
      </c>
      <c r="M1823" s="137" t="str">
        <f t="shared" si="28"/>
        <v>P</v>
      </c>
      <c r="N1823" s="172" t="s">
        <v>10682</v>
      </c>
      <c r="O1823" s="149" t="s">
        <v>1500</v>
      </c>
      <c r="P1823" s="149" t="s">
        <v>9456</v>
      </c>
      <c r="Q1823" s="150" t="s">
        <v>10519</v>
      </c>
      <c r="R1823" s="189">
        <v>0.06</v>
      </c>
    </row>
    <row r="1824" spans="1:18" x14ac:dyDescent="0.25">
      <c r="A1824" s="132">
        <v>1028660</v>
      </c>
      <c r="B1824" s="145" t="s">
        <v>2741</v>
      </c>
      <c r="C1824" s="132">
        <v>6</v>
      </c>
      <c r="D1824" s="132" t="s">
        <v>20</v>
      </c>
      <c r="E1824" s="186" t="s">
        <v>20</v>
      </c>
      <c r="F1824" s="132" t="s">
        <v>20</v>
      </c>
      <c r="G1824" s="132" t="s">
        <v>20</v>
      </c>
      <c r="H1824" s="132" t="s">
        <v>20</v>
      </c>
      <c r="I1824" s="132" t="s">
        <v>20</v>
      </c>
      <c r="J1824" s="133">
        <v>1.95</v>
      </c>
      <c r="K1824" s="133">
        <v>1.55</v>
      </c>
      <c r="L1824" s="133">
        <v>0.04</v>
      </c>
      <c r="M1824" s="134" t="str">
        <f t="shared" si="28"/>
        <v>P</v>
      </c>
      <c r="N1824" s="171" t="s">
        <v>10682</v>
      </c>
      <c r="O1824" s="146" t="s">
        <v>1500</v>
      </c>
      <c r="P1824" s="146" t="s">
        <v>9456</v>
      </c>
      <c r="Q1824" s="147" t="s">
        <v>10519</v>
      </c>
      <c r="R1824" s="187">
        <v>0.4701492537313432</v>
      </c>
    </row>
    <row r="1825" spans="1:18" x14ac:dyDescent="0.25">
      <c r="A1825" s="135">
        <v>1028662</v>
      </c>
      <c r="B1825" s="148" t="s">
        <v>2742</v>
      </c>
      <c r="C1825" s="135">
        <v>6</v>
      </c>
      <c r="D1825" s="135" t="s">
        <v>20</v>
      </c>
      <c r="E1825" s="188" t="s">
        <v>20</v>
      </c>
      <c r="F1825" s="135" t="s">
        <v>20</v>
      </c>
      <c r="G1825" s="135" t="s">
        <v>20</v>
      </c>
      <c r="H1825" s="135" t="s">
        <v>20</v>
      </c>
      <c r="I1825" s="135" t="s">
        <v>20</v>
      </c>
      <c r="J1825" s="136">
        <v>1.95</v>
      </c>
      <c r="K1825" s="136">
        <v>1.55</v>
      </c>
      <c r="L1825" s="136">
        <v>0.04</v>
      </c>
      <c r="M1825" s="137" t="str">
        <f t="shared" si="28"/>
        <v>P</v>
      </c>
      <c r="N1825" s="172" t="s">
        <v>10682</v>
      </c>
      <c r="O1825" s="149" t="s">
        <v>1500</v>
      </c>
      <c r="P1825" s="149" t="s">
        <v>9456</v>
      </c>
      <c r="Q1825" s="150" t="s">
        <v>10519</v>
      </c>
      <c r="R1825" s="189">
        <v>0.4701492537313432</v>
      </c>
    </row>
    <row r="1826" spans="1:18" x14ac:dyDescent="0.25">
      <c r="A1826" s="132">
        <v>1028663</v>
      </c>
      <c r="B1826" s="145" t="s">
        <v>2743</v>
      </c>
      <c r="C1826" s="132">
        <v>6</v>
      </c>
      <c r="D1826" s="132" t="s">
        <v>20</v>
      </c>
      <c r="E1826" s="186" t="s">
        <v>20</v>
      </c>
      <c r="F1826" s="132" t="s">
        <v>20</v>
      </c>
      <c r="G1826" s="132" t="s">
        <v>20</v>
      </c>
      <c r="H1826" s="132" t="s">
        <v>20</v>
      </c>
      <c r="I1826" s="132" t="s">
        <v>20</v>
      </c>
      <c r="J1826" s="133">
        <v>1.95</v>
      </c>
      <c r="K1826" s="133">
        <v>1.55</v>
      </c>
      <c r="L1826" s="133">
        <v>0.04</v>
      </c>
      <c r="M1826" s="134" t="str">
        <f t="shared" si="28"/>
        <v>P</v>
      </c>
      <c r="N1826" s="171" t="s">
        <v>10682</v>
      </c>
      <c r="O1826" s="146" t="s">
        <v>1500</v>
      </c>
      <c r="P1826" s="146" t="s">
        <v>9456</v>
      </c>
      <c r="Q1826" s="147" t="s">
        <v>10519</v>
      </c>
      <c r="R1826" s="187">
        <v>0.4701492537313432</v>
      </c>
    </row>
    <row r="1827" spans="1:18" x14ac:dyDescent="0.25">
      <c r="A1827" s="135">
        <v>1028664</v>
      </c>
      <c r="B1827" s="148" t="s">
        <v>2744</v>
      </c>
      <c r="C1827" s="135">
        <v>6</v>
      </c>
      <c r="D1827" s="135" t="s">
        <v>20</v>
      </c>
      <c r="E1827" s="188" t="s">
        <v>20</v>
      </c>
      <c r="F1827" s="135" t="s">
        <v>20</v>
      </c>
      <c r="G1827" s="135" t="s">
        <v>20</v>
      </c>
      <c r="H1827" s="135" t="s">
        <v>20</v>
      </c>
      <c r="I1827" s="135" t="s">
        <v>20</v>
      </c>
      <c r="J1827" s="136">
        <v>1.95</v>
      </c>
      <c r="K1827" s="136">
        <v>1.55</v>
      </c>
      <c r="L1827" s="136">
        <v>0.04</v>
      </c>
      <c r="M1827" s="137" t="str">
        <f t="shared" si="28"/>
        <v>P</v>
      </c>
      <c r="N1827" s="172" t="s">
        <v>10682</v>
      </c>
      <c r="O1827" s="149" t="s">
        <v>1500</v>
      </c>
      <c r="P1827" s="149" t="s">
        <v>9456</v>
      </c>
      <c r="Q1827" s="150" t="s">
        <v>10519</v>
      </c>
      <c r="R1827" s="189">
        <v>0.4701492537313432</v>
      </c>
    </row>
    <row r="1828" spans="1:18" x14ac:dyDescent="0.25">
      <c r="A1828" s="132">
        <v>1028667</v>
      </c>
      <c r="B1828" s="145" t="s">
        <v>2745</v>
      </c>
      <c r="C1828" s="132">
        <v>6</v>
      </c>
      <c r="D1828" s="132" t="s">
        <v>20</v>
      </c>
      <c r="E1828" s="186" t="s">
        <v>20</v>
      </c>
      <c r="F1828" s="132" t="s">
        <v>20</v>
      </c>
      <c r="G1828" s="132" t="s">
        <v>20</v>
      </c>
      <c r="H1828" s="132" t="s">
        <v>20</v>
      </c>
      <c r="I1828" s="132" t="s">
        <v>20</v>
      </c>
      <c r="J1828" s="133">
        <v>1.95</v>
      </c>
      <c r="K1828" s="133">
        <v>1.55</v>
      </c>
      <c r="L1828" s="133">
        <v>0.04</v>
      </c>
      <c r="M1828" s="134" t="str">
        <f t="shared" si="28"/>
        <v>P</v>
      </c>
      <c r="N1828" s="171" t="s">
        <v>10682</v>
      </c>
      <c r="O1828" s="146" t="s">
        <v>1500</v>
      </c>
      <c r="P1828" s="146" t="s">
        <v>9456</v>
      </c>
      <c r="Q1828" s="147" t="s">
        <v>10519</v>
      </c>
      <c r="R1828" s="187">
        <v>0.4701492537313432</v>
      </c>
    </row>
    <row r="1829" spans="1:18" x14ac:dyDescent="0.25">
      <c r="A1829" s="135">
        <v>1028668</v>
      </c>
      <c r="B1829" s="148" t="s">
        <v>2746</v>
      </c>
      <c r="C1829" s="135">
        <v>6</v>
      </c>
      <c r="D1829" s="135" t="s">
        <v>20</v>
      </c>
      <c r="E1829" s="188" t="s">
        <v>20</v>
      </c>
      <c r="F1829" s="135" t="s">
        <v>20</v>
      </c>
      <c r="G1829" s="135" t="s">
        <v>20</v>
      </c>
      <c r="H1829" s="135" t="s">
        <v>20</v>
      </c>
      <c r="I1829" s="135" t="s">
        <v>20</v>
      </c>
      <c r="J1829" s="136">
        <v>1.95</v>
      </c>
      <c r="K1829" s="136">
        <v>1.55</v>
      </c>
      <c r="L1829" s="136">
        <v>0.04</v>
      </c>
      <c r="M1829" s="137" t="str">
        <f t="shared" si="28"/>
        <v>P</v>
      </c>
      <c r="N1829" s="172" t="s">
        <v>10682</v>
      </c>
      <c r="O1829" s="149" t="s">
        <v>1500</v>
      </c>
      <c r="P1829" s="149" t="s">
        <v>9456</v>
      </c>
      <c r="Q1829" s="150" t="s">
        <v>10519</v>
      </c>
      <c r="R1829" s="189">
        <v>0.4701492537313432</v>
      </c>
    </row>
    <row r="1830" spans="1:18" x14ac:dyDescent="0.25">
      <c r="A1830" s="132">
        <v>1028669</v>
      </c>
      <c r="B1830" s="145" t="s">
        <v>2747</v>
      </c>
      <c r="C1830" s="132">
        <v>6</v>
      </c>
      <c r="D1830" s="132" t="s">
        <v>20</v>
      </c>
      <c r="E1830" s="186" t="s">
        <v>20</v>
      </c>
      <c r="F1830" s="132" t="s">
        <v>20</v>
      </c>
      <c r="G1830" s="132" t="s">
        <v>20</v>
      </c>
      <c r="H1830" s="132" t="s">
        <v>20</v>
      </c>
      <c r="I1830" s="132" t="s">
        <v>20</v>
      </c>
      <c r="J1830" s="133">
        <v>1.95</v>
      </c>
      <c r="K1830" s="133">
        <v>1.55</v>
      </c>
      <c r="L1830" s="133">
        <v>0.04</v>
      </c>
      <c r="M1830" s="134" t="str">
        <f t="shared" si="28"/>
        <v>P</v>
      </c>
      <c r="N1830" s="171" t="s">
        <v>10682</v>
      </c>
      <c r="O1830" s="146" t="s">
        <v>1500</v>
      </c>
      <c r="P1830" s="146" t="s">
        <v>9456</v>
      </c>
      <c r="Q1830" s="147" t="s">
        <v>10519</v>
      </c>
      <c r="R1830" s="187">
        <v>0.4701492537313432</v>
      </c>
    </row>
    <row r="1831" spans="1:18" x14ac:dyDescent="0.25">
      <c r="A1831" s="135">
        <v>1028670</v>
      </c>
      <c r="B1831" s="148" t="s">
        <v>2748</v>
      </c>
      <c r="C1831" s="135">
        <v>6</v>
      </c>
      <c r="D1831" s="135" t="s">
        <v>20</v>
      </c>
      <c r="E1831" s="188" t="s">
        <v>20</v>
      </c>
      <c r="F1831" s="135" t="s">
        <v>20</v>
      </c>
      <c r="G1831" s="135" t="s">
        <v>20</v>
      </c>
      <c r="H1831" s="135" t="s">
        <v>20</v>
      </c>
      <c r="I1831" s="135" t="s">
        <v>20</v>
      </c>
      <c r="J1831" s="136">
        <v>1.95</v>
      </c>
      <c r="K1831" s="136">
        <v>1.55</v>
      </c>
      <c r="L1831" s="136">
        <v>0.04</v>
      </c>
      <c r="M1831" s="137" t="str">
        <f t="shared" si="28"/>
        <v>P</v>
      </c>
      <c r="N1831" s="174" t="s">
        <v>10682</v>
      </c>
      <c r="O1831" s="149" t="s">
        <v>1500</v>
      </c>
      <c r="P1831" s="149" t="s">
        <v>9456</v>
      </c>
      <c r="Q1831" s="150" t="s">
        <v>10519</v>
      </c>
      <c r="R1831" s="189">
        <v>0.4701492537313432</v>
      </c>
    </row>
    <row r="1832" spans="1:18" x14ac:dyDescent="0.25">
      <c r="A1832" s="132">
        <v>1028671</v>
      </c>
      <c r="B1832" s="145" t="s">
        <v>2749</v>
      </c>
      <c r="C1832" s="132">
        <v>6</v>
      </c>
      <c r="D1832" s="132" t="s">
        <v>20</v>
      </c>
      <c r="E1832" s="186" t="s">
        <v>20</v>
      </c>
      <c r="F1832" s="132" t="s">
        <v>20</v>
      </c>
      <c r="G1832" s="132" t="s">
        <v>20</v>
      </c>
      <c r="H1832" s="132" t="s">
        <v>20</v>
      </c>
      <c r="I1832" s="132" t="s">
        <v>20</v>
      </c>
      <c r="J1832" s="133">
        <v>1.95</v>
      </c>
      <c r="K1832" s="133">
        <v>1.55</v>
      </c>
      <c r="L1832" s="133">
        <v>0.04</v>
      </c>
      <c r="M1832" s="134" t="str">
        <f t="shared" si="28"/>
        <v>P</v>
      </c>
      <c r="N1832" s="173" t="s">
        <v>10682</v>
      </c>
      <c r="O1832" s="146" t="s">
        <v>1500</v>
      </c>
      <c r="P1832" s="146" t="s">
        <v>9456</v>
      </c>
      <c r="Q1832" s="147" t="s">
        <v>10519</v>
      </c>
      <c r="R1832" s="187">
        <v>0.4701492537313432</v>
      </c>
    </row>
    <row r="1833" spans="1:18" x14ac:dyDescent="0.25">
      <c r="A1833" s="135">
        <v>1028758</v>
      </c>
      <c r="B1833" s="148" t="s">
        <v>2750</v>
      </c>
      <c r="C1833" s="135">
        <v>6</v>
      </c>
      <c r="D1833" s="135">
        <v>560</v>
      </c>
      <c r="E1833" s="188" t="s">
        <v>21</v>
      </c>
      <c r="F1833" s="135">
        <v>800</v>
      </c>
      <c r="G1833" s="135">
        <v>32</v>
      </c>
      <c r="H1833" s="135" t="s">
        <v>20</v>
      </c>
      <c r="I1833" s="135">
        <v>1</v>
      </c>
      <c r="J1833" s="136">
        <v>1.42</v>
      </c>
      <c r="K1833" s="136">
        <v>0.95</v>
      </c>
      <c r="L1833" s="136">
        <v>1.63</v>
      </c>
      <c r="M1833" s="137" t="str">
        <f t="shared" si="28"/>
        <v>P</v>
      </c>
      <c r="N1833" s="174" t="s">
        <v>10681</v>
      </c>
      <c r="O1833" s="149" t="s">
        <v>1506</v>
      </c>
      <c r="P1833" s="149" t="s">
        <v>9423</v>
      </c>
      <c r="Q1833" s="150" t="s">
        <v>10519</v>
      </c>
      <c r="R1833" s="189">
        <v>3</v>
      </c>
    </row>
    <row r="1834" spans="1:18" x14ac:dyDescent="0.25">
      <c r="A1834" s="132">
        <v>1028759</v>
      </c>
      <c r="B1834" s="145" t="s">
        <v>2751</v>
      </c>
      <c r="C1834" s="132">
        <v>12</v>
      </c>
      <c r="D1834" s="132">
        <v>800</v>
      </c>
      <c r="E1834" s="186" t="s">
        <v>21</v>
      </c>
      <c r="F1834" s="132">
        <v>1000</v>
      </c>
      <c r="G1834" s="132">
        <v>40</v>
      </c>
      <c r="H1834" s="132">
        <v>40</v>
      </c>
      <c r="I1834" s="132">
        <v>2</v>
      </c>
      <c r="J1834" s="133">
        <v>1.35</v>
      </c>
      <c r="K1834" s="133">
        <v>0.92</v>
      </c>
      <c r="L1834" s="133">
        <v>1.36</v>
      </c>
      <c r="M1834" s="134" t="str">
        <f t="shared" si="28"/>
        <v>P</v>
      </c>
      <c r="N1834" s="173" t="s">
        <v>10681</v>
      </c>
      <c r="O1834" s="146" t="s">
        <v>1506</v>
      </c>
      <c r="P1834" s="146" t="s">
        <v>9423</v>
      </c>
      <c r="Q1834" s="147" t="s">
        <v>10519</v>
      </c>
      <c r="R1834" s="187">
        <v>3.3600000000000003</v>
      </c>
    </row>
    <row r="1835" spans="1:18" x14ac:dyDescent="0.25">
      <c r="A1835" s="135">
        <v>1028761</v>
      </c>
      <c r="B1835" s="148" t="s">
        <v>2752</v>
      </c>
      <c r="C1835" s="135">
        <v>3</v>
      </c>
      <c r="D1835" s="135">
        <v>3520</v>
      </c>
      <c r="E1835" s="188">
        <v>44</v>
      </c>
      <c r="F1835" s="135">
        <v>5280</v>
      </c>
      <c r="G1835" s="135">
        <v>176</v>
      </c>
      <c r="H1835" s="135">
        <v>220</v>
      </c>
      <c r="I1835" s="135">
        <v>2</v>
      </c>
      <c r="J1835" s="136">
        <v>0.75</v>
      </c>
      <c r="K1835" s="136">
        <v>0.25</v>
      </c>
      <c r="L1835" s="136">
        <v>0.68</v>
      </c>
      <c r="M1835" s="137" t="str">
        <f t="shared" si="28"/>
        <v>P</v>
      </c>
      <c r="N1835" s="174" t="s">
        <v>10681</v>
      </c>
      <c r="O1835" s="149" t="s">
        <v>1578</v>
      </c>
      <c r="P1835" s="149" t="s">
        <v>9457</v>
      </c>
      <c r="Q1835" s="150" t="s">
        <v>10106</v>
      </c>
      <c r="R1835" s="189">
        <v>1.23</v>
      </c>
    </row>
    <row r="1836" spans="1:18" x14ac:dyDescent="0.25">
      <c r="A1836" s="132">
        <v>1028767</v>
      </c>
      <c r="B1836" s="145" t="s">
        <v>2753</v>
      </c>
      <c r="C1836" s="132">
        <v>3</v>
      </c>
      <c r="D1836" s="132">
        <v>3520</v>
      </c>
      <c r="E1836" s="186">
        <v>44</v>
      </c>
      <c r="F1836" s="132">
        <v>5280</v>
      </c>
      <c r="G1836" s="132">
        <v>176</v>
      </c>
      <c r="H1836" s="132">
        <v>220</v>
      </c>
      <c r="I1836" s="132">
        <v>2</v>
      </c>
      <c r="J1836" s="133">
        <v>0.68</v>
      </c>
      <c r="K1836" s="133">
        <v>0.76</v>
      </c>
      <c r="L1836" s="133">
        <v>0.26</v>
      </c>
      <c r="M1836" s="134" t="str">
        <f t="shared" si="28"/>
        <v>P</v>
      </c>
      <c r="N1836" s="171" t="s">
        <v>10681</v>
      </c>
      <c r="O1836" s="146" t="s">
        <v>1578</v>
      </c>
      <c r="P1836" s="146" t="s">
        <v>9457</v>
      </c>
      <c r="Q1836" s="147" t="s">
        <v>10106</v>
      </c>
      <c r="R1836" s="187">
        <v>1.23</v>
      </c>
    </row>
    <row r="1837" spans="1:18" x14ac:dyDescent="0.25">
      <c r="A1837" s="135">
        <v>1028768</v>
      </c>
      <c r="B1837" s="148" t="s">
        <v>2754</v>
      </c>
      <c r="C1837" s="135">
        <v>3</v>
      </c>
      <c r="D1837" s="135">
        <v>3520</v>
      </c>
      <c r="E1837" s="188">
        <v>44</v>
      </c>
      <c r="F1837" s="135">
        <v>5280</v>
      </c>
      <c r="G1837" s="135">
        <v>176</v>
      </c>
      <c r="H1837" s="135">
        <v>220</v>
      </c>
      <c r="I1837" s="135">
        <v>2</v>
      </c>
      <c r="J1837" s="136">
        <v>0.75</v>
      </c>
      <c r="K1837" s="136">
        <v>0.68</v>
      </c>
      <c r="L1837" s="136">
        <v>0.26</v>
      </c>
      <c r="M1837" s="137" t="str">
        <f t="shared" si="28"/>
        <v>P</v>
      </c>
      <c r="N1837" s="172" t="s">
        <v>10681</v>
      </c>
      <c r="O1837" s="149" t="s">
        <v>1578</v>
      </c>
      <c r="P1837" s="149" t="s">
        <v>9457</v>
      </c>
      <c r="Q1837" s="150" t="s">
        <v>10106</v>
      </c>
      <c r="R1837" s="189">
        <v>1.2000000000000002</v>
      </c>
    </row>
    <row r="1838" spans="1:18" x14ac:dyDescent="0.25">
      <c r="A1838" s="132">
        <v>1028790</v>
      </c>
      <c r="B1838" s="145" t="s">
        <v>1042</v>
      </c>
      <c r="C1838" s="132">
        <v>3</v>
      </c>
      <c r="D1838" s="132">
        <v>1920</v>
      </c>
      <c r="E1838" s="186">
        <v>40</v>
      </c>
      <c r="F1838" s="132">
        <v>2560</v>
      </c>
      <c r="G1838" s="132">
        <v>160</v>
      </c>
      <c r="H1838" s="132">
        <v>200</v>
      </c>
      <c r="I1838" s="132">
        <v>1</v>
      </c>
      <c r="J1838" s="133">
        <v>1.25</v>
      </c>
      <c r="K1838" s="133">
        <v>0.93</v>
      </c>
      <c r="L1838" s="133">
        <v>0.37</v>
      </c>
      <c r="M1838" s="134" t="str">
        <f t="shared" si="28"/>
        <v>P</v>
      </c>
      <c r="N1838" s="173" t="s">
        <v>10682</v>
      </c>
      <c r="O1838" s="146" t="s">
        <v>1500</v>
      </c>
      <c r="P1838" s="146" t="s">
        <v>9418</v>
      </c>
      <c r="Q1838" s="147" t="s">
        <v>10519</v>
      </c>
      <c r="R1838" s="187">
        <v>1.35</v>
      </c>
    </row>
    <row r="1839" spans="1:18" x14ac:dyDescent="0.25">
      <c r="A1839" s="135">
        <v>1028792</v>
      </c>
      <c r="B1839" s="148" t="s">
        <v>903</v>
      </c>
      <c r="C1839" s="135">
        <v>6</v>
      </c>
      <c r="D1839" s="135">
        <v>605</v>
      </c>
      <c r="E1839" s="188">
        <v>24</v>
      </c>
      <c r="F1839" s="135">
        <v>960</v>
      </c>
      <c r="G1839" s="135">
        <v>72</v>
      </c>
      <c r="H1839" s="135">
        <v>72</v>
      </c>
      <c r="I1839" s="135">
        <v>1</v>
      </c>
      <c r="J1839" s="136">
        <v>2.3199999999999998</v>
      </c>
      <c r="K1839" s="136">
        <v>1.25</v>
      </c>
      <c r="L1839" s="136">
        <v>0.43</v>
      </c>
      <c r="M1839" s="137" t="str">
        <f t="shared" si="28"/>
        <v>P</v>
      </c>
      <c r="N1839" s="172" t="s">
        <v>10682</v>
      </c>
      <c r="O1839" s="149" t="s">
        <v>1500</v>
      </c>
      <c r="P1839" s="149" t="s">
        <v>9418</v>
      </c>
      <c r="Q1839" s="150" t="s">
        <v>10519</v>
      </c>
      <c r="R1839" s="189">
        <v>8.76</v>
      </c>
    </row>
    <row r="1840" spans="1:18" x14ac:dyDescent="0.25">
      <c r="A1840" s="132">
        <v>1028877</v>
      </c>
      <c r="B1840" s="145" t="s">
        <v>2755</v>
      </c>
      <c r="C1840" s="132">
        <v>6</v>
      </c>
      <c r="D1840" s="132" t="s">
        <v>20</v>
      </c>
      <c r="E1840" s="186" t="s">
        <v>20</v>
      </c>
      <c r="F1840" s="132" t="s">
        <v>20</v>
      </c>
      <c r="G1840" s="132" t="s">
        <v>20</v>
      </c>
      <c r="H1840" s="132" t="s">
        <v>20</v>
      </c>
      <c r="I1840" s="132" t="s">
        <v>20</v>
      </c>
      <c r="J1840" s="133">
        <v>1.8</v>
      </c>
      <c r="K1840" s="133">
        <v>1.2</v>
      </c>
      <c r="L1840" s="133">
        <v>0.37</v>
      </c>
      <c r="M1840" s="134" t="str">
        <f t="shared" si="28"/>
        <v>P</v>
      </c>
      <c r="N1840" s="171" t="s">
        <v>10681</v>
      </c>
      <c r="O1840" s="146" t="s">
        <v>1506</v>
      </c>
      <c r="P1840" s="146" t="s">
        <v>9569</v>
      </c>
      <c r="Q1840" s="147" t="s">
        <v>10519</v>
      </c>
      <c r="R1840" s="187">
        <v>3.66</v>
      </c>
    </row>
    <row r="1841" spans="1:18" x14ac:dyDescent="0.25">
      <c r="A1841" s="135">
        <v>1028884</v>
      </c>
      <c r="B1841" s="148" t="s">
        <v>1082</v>
      </c>
      <c r="C1841" s="135">
        <v>3</v>
      </c>
      <c r="D1841" s="135">
        <v>8640</v>
      </c>
      <c r="E1841" s="188">
        <v>320</v>
      </c>
      <c r="F1841" s="135" t="s">
        <v>20</v>
      </c>
      <c r="G1841" s="135">
        <v>640</v>
      </c>
      <c r="H1841" s="135">
        <v>800</v>
      </c>
      <c r="I1841" s="135">
        <v>2</v>
      </c>
      <c r="J1841" s="136">
        <v>1.48</v>
      </c>
      <c r="K1841" s="136">
        <v>0.48</v>
      </c>
      <c r="L1841" s="136">
        <v>0.15</v>
      </c>
      <c r="M1841" s="137" t="str">
        <f t="shared" si="28"/>
        <v>P</v>
      </c>
      <c r="N1841" s="174" t="s">
        <v>10682</v>
      </c>
      <c r="O1841" s="149" t="s">
        <v>1500</v>
      </c>
      <c r="P1841" s="149" t="s">
        <v>9418</v>
      </c>
      <c r="Q1841" s="150" t="s">
        <v>10519</v>
      </c>
      <c r="R1841" s="189">
        <v>1.6500000000000001</v>
      </c>
    </row>
    <row r="1842" spans="1:18" x14ac:dyDescent="0.25">
      <c r="A1842" s="132">
        <v>1028885</v>
      </c>
      <c r="B1842" s="145" t="s">
        <v>619</v>
      </c>
      <c r="C1842" s="132">
        <v>6</v>
      </c>
      <c r="D1842" s="132">
        <v>2880</v>
      </c>
      <c r="E1842" s="186">
        <v>80</v>
      </c>
      <c r="F1842" s="132" t="s">
        <v>20</v>
      </c>
      <c r="G1842" s="132">
        <v>320</v>
      </c>
      <c r="H1842" s="132" t="s">
        <v>20</v>
      </c>
      <c r="I1842" s="132">
        <v>1</v>
      </c>
      <c r="J1842" s="133">
        <v>1.82</v>
      </c>
      <c r="K1842" s="133">
        <v>1.5</v>
      </c>
      <c r="L1842" s="133">
        <v>0.14000000000000001</v>
      </c>
      <c r="M1842" s="134" t="str">
        <f t="shared" si="28"/>
        <v>P</v>
      </c>
      <c r="N1842" s="173" t="s">
        <v>10682</v>
      </c>
      <c r="O1842" s="146" t="s">
        <v>1500</v>
      </c>
      <c r="P1842" s="146" t="s">
        <v>9456</v>
      </c>
      <c r="Q1842" s="147" t="s">
        <v>10519</v>
      </c>
      <c r="R1842" s="187">
        <v>2.0999999999999996</v>
      </c>
    </row>
    <row r="1843" spans="1:18" x14ac:dyDescent="0.25">
      <c r="A1843" s="135">
        <v>1028968</v>
      </c>
      <c r="B1843" s="148" t="s">
        <v>2756</v>
      </c>
      <c r="C1843" s="135">
        <v>6</v>
      </c>
      <c r="D1843" s="135">
        <v>723</v>
      </c>
      <c r="E1843" s="188" t="s">
        <v>21</v>
      </c>
      <c r="F1843" s="135">
        <v>927</v>
      </c>
      <c r="G1843" s="135">
        <v>36</v>
      </c>
      <c r="H1843" s="135">
        <v>45</v>
      </c>
      <c r="I1843" s="135">
        <v>1</v>
      </c>
      <c r="J1843" s="136">
        <v>1.34</v>
      </c>
      <c r="K1843" s="136">
        <v>0.88</v>
      </c>
      <c r="L1843" s="136">
        <v>1.69</v>
      </c>
      <c r="M1843" s="137" t="str">
        <f t="shared" si="28"/>
        <v>P</v>
      </c>
      <c r="N1843" s="174" t="s">
        <v>10681</v>
      </c>
      <c r="O1843" s="149" t="s">
        <v>1506</v>
      </c>
      <c r="P1843" s="149" t="s">
        <v>9403</v>
      </c>
      <c r="Q1843" s="150" t="s">
        <v>10519</v>
      </c>
      <c r="R1843" s="189">
        <v>4.9799999999999995</v>
      </c>
    </row>
    <row r="1844" spans="1:18" x14ac:dyDescent="0.25">
      <c r="A1844" s="132">
        <v>1028970</v>
      </c>
      <c r="B1844" s="145" t="s">
        <v>2757</v>
      </c>
      <c r="C1844" s="132">
        <v>6</v>
      </c>
      <c r="D1844" s="132">
        <v>721</v>
      </c>
      <c r="E1844" s="186" t="s">
        <v>21</v>
      </c>
      <c r="F1844" s="132">
        <v>927</v>
      </c>
      <c r="G1844" s="132">
        <v>36</v>
      </c>
      <c r="H1844" s="132">
        <v>45</v>
      </c>
      <c r="I1844" s="132">
        <v>1</v>
      </c>
      <c r="J1844" s="133">
        <v>1.3</v>
      </c>
      <c r="K1844" s="133">
        <v>0.85</v>
      </c>
      <c r="L1844" s="133">
        <v>1.55</v>
      </c>
      <c r="M1844" s="134" t="str">
        <f t="shared" si="28"/>
        <v>P</v>
      </c>
      <c r="N1844" s="171" t="s">
        <v>10681</v>
      </c>
      <c r="O1844" s="146" t="s">
        <v>1506</v>
      </c>
      <c r="P1844" s="146" t="s">
        <v>9403</v>
      </c>
      <c r="Q1844" s="147" t="s">
        <v>10519</v>
      </c>
      <c r="R1844" s="187">
        <v>4.9799999999999995</v>
      </c>
    </row>
    <row r="1845" spans="1:18" x14ac:dyDescent="0.25">
      <c r="A1845" s="135">
        <v>1028971</v>
      </c>
      <c r="B1845" s="148" t="s">
        <v>2758</v>
      </c>
      <c r="C1845" s="135">
        <v>6</v>
      </c>
      <c r="D1845" s="135">
        <v>721</v>
      </c>
      <c r="E1845" s="188" t="s">
        <v>21</v>
      </c>
      <c r="F1845" s="135">
        <v>927</v>
      </c>
      <c r="G1845" s="135">
        <v>36</v>
      </c>
      <c r="H1845" s="135">
        <v>45</v>
      </c>
      <c r="I1845" s="135">
        <v>1</v>
      </c>
      <c r="J1845" s="136">
        <v>1.34</v>
      </c>
      <c r="K1845" s="136">
        <v>0.89</v>
      </c>
      <c r="L1845" s="136">
        <v>1.63</v>
      </c>
      <c r="M1845" s="137" t="str">
        <f t="shared" si="28"/>
        <v>P</v>
      </c>
      <c r="N1845" s="172" t="s">
        <v>10681</v>
      </c>
      <c r="O1845" s="149" t="s">
        <v>1506</v>
      </c>
      <c r="P1845" s="149" t="s">
        <v>9403</v>
      </c>
      <c r="Q1845" s="150" t="s">
        <v>10519</v>
      </c>
      <c r="R1845" s="189">
        <v>5.04</v>
      </c>
    </row>
    <row r="1846" spans="1:18" x14ac:dyDescent="0.25">
      <c r="A1846" s="132">
        <v>1029023</v>
      </c>
      <c r="B1846" s="145" t="s">
        <v>9852</v>
      </c>
      <c r="C1846" s="132">
        <v>1</v>
      </c>
      <c r="D1846" s="132" t="s">
        <v>20</v>
      </c>
      <c r="E1846" s="186" t="s">
        <v>20</v>
      </c>
      <c r="F1846" s="132" t="s">
        <v>20</v>
      </c>
      <c r="G1846" s="132" t="s">
        <v>20</v>
      </c>
      <c r="H1846" s="132" t="s">
        <v>20</v>
      </c>
      <c r="I1846" s="132" t="s">
        <v>20</v>
      </c>
      <c r="J1846" s="133">
        <v>0.2</v>
      </c>
      <c r="K1846" s="133">
        <v>0.2</v>
      </c>
      <c r="L1846" s="133">
        <v>0.03</v>
      </c>
      <c r="M1846" s="134" t="str">
        <f t="shared" si="28"/>
        <v>P</v>
      </c>
      <c r="N1846" s="171" t="s">
        <v>10682</v>
      </c>
      <c r="O1846" s="146" t="s">
        <v>1532</v>
      </c>
      <c r="P1846" s="146" t="s">
        <v>9847</v>
      </c>
      <c r="Q1846" s="147" t="s">
        <v>10519</v>
      </c>
      <c r="R1846" s="187">
        <v>0.42777777777777776</v>
      </c>
    </row>
    <row r="1847" spans="1:18" x14ac:dyDescent="0.25">
      <c r="A1847" s="135">
        <v>1029026</v>
      </c>
      <c r="B1847" s="148" t="s">
        <v>9853</v>
      </c>
      <c r="C1847" s="135">
        <v>1</v>
      </c>
      <c r="D1847" s="135" t="s">
        <v>20</v>
      </c>
      <c r="E1847" s="188" t="s">
        <v>20</v>
      </c>
      <c r="F1847" s="135" t="s">
        <v>20</v>
      </c>
      <c r="G1847" s="135" t="s">
        <v>20</v>
      </c>
      <c r="H1847" s="135" t="s">
        <v>20</v>
      </c>
      <c r="I1847" s="135" t="s">
        <v>20</v>
      </c>
      <c r="J1847" s="136">
        <v>0.2</v>
      </c>
      <c r="K1847" s="136">
        <v>0.2</v>
      </c>
      <c r="L1847" s="136">
        <v>0.03</v>
      </c>
      <c r="M1847" s="137" t="str">
        <f t="shared" si="28"/>
        <v>P</v>
      </c>
      <c r="N1847" s="172" t="s">
        <v>10682</v>
      </c>
      <c r="O1847" s="149" t="s">
        <v>1532</v>
      </c>
      <c r="P1847" s="149" t="s">
        <v>9847</v>
      </c>
      <c r="Q1847" s="150" t="s">
        <v>10519</v>
      </c>
      <c r="R1847" s="189">
        <v>0.38888888888888884</v>
      </c>
    </row>
    <row r="1848" spans="1:18" x14ac:dyDescent="0.25">
      <c r="A1848" s="132">
        <v>1029029</v>
      </c>
      <c r="B1848" s="145" t="s">
        <v>9854</v>
      </c>
      <c r="C1848" s="132">
        <v>1000</v>
      </c>
      <c r="D1848" s="132" t="s">
        <v>20</v>
      </c>
      <c r="E1848" s="186" t="s">
        <v>20</v>
      </c>
      <c r="F1848" s="132" t="s">
        <v>20</v>
      </c>
      <c r="G1848" s="132" t="s">
        <v>20</v>
      </c>
      <c r="H1848" s="132" t="s">
        <v>20</v>
      </c>
      <c r="I1848" s="132" t="s">
        <v>20</v>
      </c>
      <c r="J1848" s="133">
        <v>1.4</v>
      </c>
      <c r="K1848" s="133">
        <v>1.4</v>
      </c>
      <c r="L1848" s="133">
        <v>0.43</v>
      </c>
      <c r="M1848" s="134" t="str">
        <f t="shared" si="28"/>
        <v>P</v>
      </c>
      <c r="N1848" s="173" t="s">
        <v>10682</v>
      </c>
      <c r="O1848" s="146" t="s">
        <v>1506</v>
      </c>
      <c r="P1848" s="146" t="s">
        <v>9526</v>
      </c>
      <c r="Q1848" s="147" t="s">
        <v>10519</v>
      </c>
      <c r="R1848" s="187">
        <v>40</v>
      </c>
    </row>
    <row r="1849" spans="1:18" x14ac:dyDescent="0.25">
      <c r="A1849" s="135">
        <v>1029032</v>
      </c>
      <c r="B1849" s="148" t="s">
        <v>9855</v>
      </c>
      <c r="C1849" s="135">
        <v>1000</v>
      </c>
      <c r="D1849" s="135" t="s">
        <v>20</v>
      </c>
      <c r="E1849" s="188" t="s">
        <v>20</v>
      </c>
      <c r="F1849" s="135" t="s">
        <v>20</v>
      </c>
      <c r="G1849" s="135" t="s">
        <v>20</v>
      </c>
      <c r="H1849" s="135" t="s">
        <v>20</v>
      </c>
      <c r="I1849" s="135" t="s">
        <v>20</v>
      </c>
      <c r="J1849" s="136">
        <v>1.4</v>
      </c>
      <c r="K1849" s="136">
        <v>1.4</v>
      </c>
      <c r="L1849" s="136">
        <v>0.43</v>
      </c>
      <c r="M1849" s="137" t="str">
        <f t="shared" si="28"/>
        <v>P</v>
      </c>
      <c r="N1849" s="174" t="s">
        <v>10682</v>
      </c>
      <c r="O1849" s="149" t="s">
        <v>1506</v>
      </c>
      <c r="P1849" s="149" t="s">
        <v>9526</v>
      </c>
      <c r="Q1849" s="150" t="s">
        <v>10519</v>
      </c>
      <c r="R1849" s="189">
        <v>40</v>
      </c>
    </row>
    <row r="1850" spans="1:18" x14ac:dyDescent="0.25">
      <c r="A1850" s="132">
        <v>1029034</v>
      </c>
      <c r="B1850" s="145" t="s">
        <v>2759</v>
      </c>
      <c r="C1850" s="132">
        <v>6</v>
      </c>
      <c r="D1850" s="132">
        <v>528</v>
      </c>
      <c r="E1850" s="186" t="s">
        <v>20</v>
      </c>
      <c r="F1850" s="132">
        <v>924</v>
      </c>
      <c r="G1850" s="132" t="s">
        <v>20</v>
      </c>
      <c r="H1850" s="132" t="s">
        <v>20</v>
      </c>
      <c r="I1850" s="132" t="s">
        <v>20</v>
      </c>
      <c r="J1850" s="133">
        <v>1.61</v>
      </c>
      <c r="K1850" s="133">
        <v>1.1100000000000001</v>
      </c>
      <c r="L1850" s="133">
        <v>1.2</v>
      </c>
      <c r="M1850" s="134" t="str">
        <f t="shared" si="28"/>
        <v>P</v>
      </c>
      <c r="N1850" s="173" t="s">
        <v>10681</v>
      </c>
      <c r="O1850" s="146" t="s">
        <v>1578</v>
      </c>
      <c r="P1850" s="146" t="s">
        <v>10579</v>
      </c>
      <c r="Q1850" s="147" t="s">
        <v>10106</v>
      </c>
      <c r="R1850" s="187">
        <v>8.2799999999999994</v>
      </c>
    </row>
    <row r="1851" spans="1:18" x14ac:dyDescent="0.25">
      <c r="A1851" s="135">
        <v>1029040</v>
      </c>
      <c r="B1851" s="148" t="s">
        <v>476</v>
      </c>
      <c r="C1851" s="135">
        <v>6</v>
      </c>
      <c r="D1851" s="135">
        <v>273</v>
      </c>
      <c r="E1851" s="188" t="s">
        <v>21</v>
      </c>
      <c r="F1851" s="135">
        <v>462</v>
      </c>
      <c r="G1851" s="135">
        <v>18</v>
      </c>
      <c r="H1851" s="135">
        <v>20</v>
      </c>
      <c r="I1851" s="135">
        <v>2</v>
      </c>
      <c r="J1851" s="136">
        <v>1.9259999999999999</v>
      </c>
      <c r="K1851" s="136">
        <v>1.304</v>
      </c>
      <c r="L1851" s="136">
        <v>1.248</v>
      </c>
      <c r="M1851" s="137" t="str">
        <f t="shared" si="28"/>
        <v>P</v>
      </c>
      <c r="N1851" s="174" t="s">
        <v>10681</v>
      </c>
      <c r="O1851" s="149" t="s">
        <v>1578</v>
      </c>
      <c r="P1851" s="149" t="s">
        <v>10579</v>
      </c>
      <c r="Q1851" s="150" t="s">
        <v>10106</v>
      </c>
      <c r="R1851" s="189">
        <v>8.6999999999999993</v>
      </c>
    </row>
    <row r="1852" spans="1:18" x14ac:dyDescent="0.25">
      <c r="A1852" s="132">
        <v>1029044</v>
      </c>
      <c r="B1852" s="145" t="s">
        <v>2760</v>
      </c>
      <c r="C1852" s="132">
        <v>6</v>
      </c>
      <c r="D1852" s="132">
        <v>259</v>
      </c>
      <c r="E1852" s="186" t="s">
        <v>21</v>
      </c>
      <c r="F1852" s="132">
        <v>407</v>
      </c>
      <c r="G1852" s="132">
        <v>32</v>
      </c>
      <c r="H1852" s="132">
        <v>40</v>
      </c>
      <c r="I1852" s="132" t="s">
        <v>20</v>
      </c>
      <c r="J1852" s="133">
        <v>2.12</v>
      </c>
      <c r="K1852" s="133">
        <v>1.45</v>
      </c>
      <c r="L1852" s="133">
        <v>1.4450000000000001</v>
      </c>
      <c r="M1852" s="134" t="str">
        <f t="shared" si="28"/>
        <v>P</v>
      </c>
      <c r="N1852" s="173" t="s">
        <v>10681</v>
      </c>
      <c r="O1852" s="146" t="s">
        <v>1578</v>
      </c>
      <c r="P1852" s="146" t="s">
        <v>10579</v>
      </c>
      <c r="Q1852" s="147" t="s">
        <v>10106</v>
      </c>
      <c r="R1852" s="187">
        <v>10.98</v>
      </c>
    </row>
    <row r="1853" spans="1:18" x14ac:dyDescent="0.25">
      <c r="A1853" s="135">
        <v>1029045</v>
      </c>
      <c r="B1853" s="148" t="s">
        <v>2761</v>
      </c>
      <c r="C1853" s="135">
        <v>6</v>
      </c>
      <c r="D1853" s="135">
        <v>310</v>
      </c>
      <c r="E1853" s="188" t="s">
        <v>21</v>
      </c>
      <c r="F1853" s="135">
        <v>558</v>
      </c>
      <c r="G1853" s="135">
        <v>20</v>
      </c>
      <c r="H1853" s="135" t="s">
        <v>20</v>
      </c>
      <c r="I1853" s="135">
        <v>1</v>
      </c>
      <c r="J1853" s="136">
        <v>1.6040000000000001</v>
      </c>
      <c r="K1853" s="136">
        <v>1.1160000000000001</v>
      </c>
      <c r="L1853" s="136">
        <v>1.8149999999999999</v>
      </c>
      <c r="M1853" s="137" t="str">
        <f t="shared" si="28"/>
        <v>P</v>
      </c>
      <c r="N1853" s="174" t="s">
        <v>10681</v>
      </c>
      <c r="O1853" s="149" t="s">
        <v>1578</v>
      </c>
      <c r="P1853" s="149" t="s">
        <v>10579</v>
      </c>
      <c r="Q1853" s="150" t="s">
        <v>10106</v>
      </c>
      <c r="R1853" s="189">
        <v>4.38</v>
      </c>
    </row>
    <row r="1854" spans="1:18" x14ac:dyDescent="0.25">
      <c r="A1854" s="132">
        <v>1029046</v>
      </c>
      <c r="B1854" s="145" t="s">
        <v>192</v>
      </c>
      <c r="C1854" s="132">
        <v>6</v>
      </c>
      <c r="D1854" s="132">
        <v>345</v>
      </c>
      <c r="E1854" s="186" t="s">
        <v>21</v>
      </c>
      <c r="F1854" s="132">
        <v>483</v>
      </c>
      <c r="G1854" s="132" t="s">
        <v>20</v>
      </c>
      <c r="H1854" s="132">
        <v>30</v>
      </c>
      <c r="I1854" s="132">
        <v>1</v>
      </c>
      <c r="J1854" s="133">
        <v>1.6</v>
      </c>
      <c r="K1854" s="133">
        <v>1.02</v>
      </c>
      <c r="L1854" s="133">
        <v>1.97</v>
      </c>
      <c r="M1854" s="134" t="str">
        <f t="shared" si="28"/>
        <v>P</v>
      </c>
      <c r="N1854" s="171" t="s">
        <v>10681</v>
      </c>
      <c r="O1854" s="146" t="s">
        <v>1506</v>
      </c>
      <c r="P1854" s="146" t="s">
        <v>9427</v>
      </c>
      <c r="Q1854" s="147" t="s">
        <v>10519</v>
      </c>
      <c r="R1854" s="187">
        <v>5.16</v>
      </c>
    </row>
    <row r="1855" spans="1:18" x14ac:dyDescent="0.25">
      <c r="A1855" s="135">
        <v>1029051</v>
      </c>
      <c r="B1855" s="148" t="s">
        <v>2762</v>
      </c>
      <c r="C1855" s="135">
        <v>6</v>
      </c>
      <c r="D1855" s="135">
        <v>432</v>
      </c>
      <c r="E1855" s="188" t="s">
        <v>21</v>
      </c>
      <c r="F1855" s="135">
        <v>598</v>
      </c>
      <c r="G1855" s="135">
        <v>20</v>
      </c>
      <c r="H1855" s="135">
        <v>25</v>
      </c>
      <c r="I1855" s="135">
        <v>1</v>
      </c>
      <c r="J1855" s="136">
        <v>1.66</v>
      </c>
      <c r="K1855" s="136">
        <v>1.08</v>
      </c>
      <c r="L1855" s="136">
        <v>1.8</v>
      </c>
      <c r="M1855" s="137" t="str">
        <f t="shared" si="28"/>
        <v>P</v>
      </c>
      <c r="N1855" s="174" t="s">
        <v>10681</v>
      </c>
      <c r="O1855" s="149" t="s">
        <v>1506</v>
      </c>
      <c r="P1855" s="149" t="s">
        <v>9430</v>
      </c>
      <c r="Q1855" s="150" t="s">
        <v>10519</v>
      </c>
      <c r="R1855" s="189">
        <v>3.9000000000000004</v>
      </c>
    </row>
    <row r="1856" spans="1:18" x14ac:dyDescent="0.25">
      <c r="A1856" s="132">
        <v>1029052</v>
      </c>
      <c r="B1856" s="145" t="s">
        <v>9856</v>
      </c>
      <c r="C1856" s="132">
        <v>4</v>
      </c>
      <c r="D1856" s="132" t="s">
        <v>20</v>
      </c>
      <c r="E1856" s="186" t="s">
        <v>20</v>
      </c>
      <c r="F1856" s="132" t="s">
        <v>20</v>
      </c>
      <c r="G1856" s="132" t="s">
        <v>20</v>
      </c>
      <c r="H1856" s="132" t="s">
        <v>20</v>
      </c>
      <c r="I1856" s="132" t="s">
        <v>20</v>
      </c>
      <c r="J1856" s="133">
        <v>4.4400000000000004</v>
      </c>
      <c r="K1856" s="133">
        <v>2.7</v>
      </c>
      <c r="L1856" s="133">
        <v>1.59</v>
      </c>
      <c r="M1856" s="134" t="str">
        <f t="shared" si="28"/>
        <v>P</v>
      </c>
      <c r="N1856" s="173" t="s">
        <v>10682</v>
      </c>
      <c r="O1856" s="146" t="s">
        <v>1500</v>
      </c>
      <c r="P1856" s="146" t="s">
        <v>9418</v>
      </c>
      <c r="Q1856" s="147" t="s">
        <v>10519</v>
      </c>
      <c r="R1856" s="187">
        <v>6.08</v>
      </c>
    </row>
    <row r="1857" spans="1:18" x14ac:dyDescent="0.25">
      <c r="A1857" s="135">
        <v>1029053</v>
      </c>
      <c r="B1857" s="148" t="s">
        <v>2763</v>
      </c>
      <c r="C1857" s="135">
        <v>12</v>
      </c>
      <c r="D1857" s="135">
        <v>126</v>
      </c>
      <c r="E1857" s="188" t="s">
        <v>21</v>
      </c>
      <c r="F1857" s="135">
        <v>154</v>
      </c>
      <c r="G1857" s="135">
        <v>12</v>
      </c>
      <c r="H1857" s="135">
        <v>14</v>
      </c>
      <c r="I1857" s="135" t="s">
        <v>20</v>
      </c>
      <c r="J1857" s="136">
        <v>3.5</v>
      </c>
      <c r="K1857" s="136">
        <v>2.13</v>
      </c>
      <c r="L1857" s="136">
        <v>1.3</v>
      </c>
      <c r="M1857" s="137" t="str">
        <f t="shared" si="28"/>
        <v>P</v>
      </c>
      <c r="N1857" s="172" t="s">
        <v>10681</v>
      </c>
      <c r="O1857" s="149" t="s">
        <v>1506</v>
      </c>
      <c r="P1857" s="149" t="s">
        <v>9409</v>
      </c>
      <c r="Q1857" s="150" t="s">
        <v>10519</v>
      </c>
      <c r="R1857" s="189">
        <v>14.16</v>
      </c>
    </row>
    <row r="1858" spans="1:18" x14ac:dyDescent="0.25">
      <c r="A1858" s="132">
        <v>1029058</v>
      </c>
      <c r="B1858" s="145" t="s">
        <v>1116</v>
      </c>
      <c r="C1858" s="132">
        <v>6</v>
      </c>
      <c r="D1858" s="132">
        <v>512</v>
      </c>
      <c r="E1858" s="186" t="s">
        <v>21</v>
      </c>
      <c r="F1858" s="132">
        <v>672</v>
      </c>
      <c r="G1858" s="132">
        <v>6</v>
      </c>
      <c r="H1858" s="132" t="s">
        <v>20</v>
      </c>
      <c r="I1858" s="132">
        <v>8</v>
      </c>
      <c r="J1858" s="133">
        <v>3.17</v>
      </c>
      <c r="K1858" s="133">
        <v>2.0699999999999998</v>
      </c>
      <c r="L1858" s="133">
        <v>0.38</v>
      </c>
      <c r="M1858" s="134" t="str">
        <f t="shared" ref="M1858:M1921" si="29">HYPERLINK(CONCATENATE("T:\Distribution Centre\RDC Department Shared\Cubiscan photos","\",A1858,"-pac.jpg"),"P")</f>
        <v>P</v>
      </c>
      <c r="N1858" s="171" t="s">
        <v>10681</v>
      </c>
      <c r="O1858" s="146" t="s">
        <v>1506</v>
      </c>
      <c r="P1858" s="146" t="s">
        <v>9398</v>
      </c>
      <c r="Q1858" s="147" t="s">
        <v>10519</v>
      </c>
      <c r="R1858" s="187">
        <v>13.26</v>
      </c>
    </row>
    <row r="1859" spans="1:18" x14ac:dyDescent="0.25">
      <c r="A1859" s="135">
        <v>1029262</v>
      </c>
      <c r="B1859" s="148" t="s">
        <v>9857</v>
      </c>
      <c r="C1859" s="135">
        <v>6</v>
      </c>
      <c r="D1859" s="135" t="s">
        <v>20</v>
      </c>
      <c r="E1859" s="188" t="s">
        <v>20</v>
      </c>
      <c r="F1859" s="135" t="s">
        <v>20</v>
      </c>
      <c r="G1859" s="135" t="s">
        <v>20</v>
      </c>
      <c r="H1859" s="135" t="s">
        <v>20</v>
      </c>
      <c r="I1859" s="135" t="s">
        <v>20</v>
      </c>
      <c r="J1859" s="136">
        <v>3.7</v>
      </c>
      <c r="K1859" s="136">
        <v>2.2000000000000002</v>
      </c>
      <c r="L1859" s="136">
        <v>4.2000000000000003E-2</v>
      </c>
      <c r="M1859" s="137" t="str">
        <f t="shared" si="29"/>
        <v>P</v>
      </c>
      <c r="N1859" s="172" t="s">
        <v>10682</v>
      </c>
      <c r="O1859" s="149" t="s">
        <v>1500</v>
      </c>
      <c r="P1859" s="149" t="s">
        <v>9418</v>
      </c>
      <c r="Q1859" s="150" t="s">
        <v>10519</v>
      </c>
      <c r="R1859" s="189">
        <v>0.85074626865671621</v>
      </c>
    </row>
    <row r="1860" spans="1:18" x14ac:dyDescent="0.25">
      <c r="A1860" s="132">
        <v>1029266</v>
      </c>
      <c r="B1860" s="145" t="s">
        <v>9858</v>
      </c>
      <c r="C1860" s="132">
        <v>6</v>
      </c>
      <c r="D1860" s="132" t="s">
        <v>20</v>
      </c>
      <c r="E1860" s="186" t="s">
        <v>20</v>
      </c>
      <c r="F1860" s="132" t="s">
        <v>20</v>
      </c>
      <c r="G1860" s="132" t="s">
        <v>20</v>
      </c>
      <c r="H1860" s="132" t="s">
        <v>20</v>
      </c>
      <c r="I1860" s="132" t="s">
        <v>20</v>
      </c>
      <c r="J1860" s="133">
        <v>3.7</v>
      </c>
      <c r="K1860" s="133">
        <v>2.2000000000000002</v>
      </c>
      <c r="L1860" s="133">
        <v>4.2000000000000003E-2</v>
      </c>
      <c r="M1860" s="134" t="str">
        <f t="shared" si="29"/>
        <v>P</v>
      </c>
      <c r="N1860" s="171" t="s">
        <v>10682</v>
      </c>
      <c r="O1860" s="146" t="s">
        <v>1500</v>
      </c>
      <c r="P1860" s="146" t="s">
        <v>9418</v>
      </c>
      <c r="Q1860" s="147" t="s">
        <v>10519</v>
      </c>
      <c r="R1860" s="187">
        <v>0.94029850746268639</v>
      </c>
    </row>
    <row r="1861" spans="1:18" x14ac:dyDescent="0.25">
      <c r="A1861" s="135">
        <v>1029267</v>
      </c>
      <c r="B1861" s="148" t="s">
        <v>9859</v>
      </c>
      <c r="C1861" s="135">
        <v>6</v>
      </c>
      <c r="D1861" s="135">
        <v>360</v>
      </c>
      <c r="E1861" s="188">
        <v>45</v>
      </c>
      <c r="F1861" s="135">
        <v>360</v>
      </c>
      <c r="G1861" s="135" t="s">
        <v>20</v>
      </c>
      <c r="H1861" s="135" t="s">
        <v>20</v>
      </c>
      <c r="I1861" s="135" t="s">
        <v>20</v>
      </c>
      <c r="J1861" s="136">
        <v>4.5</v>
      </c>
      <c r="K1861" s="136">
        <v>3.7</v>
      </c>
      <c r="L1861" s="136">
        <v>0.24</v>
      </c>
      <c r="M1861" s="137" t="str">
        <f t="shared" si="29"/>
        <v>P</v>
      </c>
      <c r="N1861" s="172" t="s">
        <v>10682</v>
      </c>
      <c r="O1861" s="149" t="s">
        <v>1506</v>
      </c>
      <c r="P1861" s="149" t="s">
        <v>9443</v>
      </c>
      <c r="Q1861" s="150" t="s">
        <v>10519</v>
      </c>
      <c r="R1861" s="189">
        <v>2.16</v>
      </c>
    </row>
    <row r="1862" spans="1:18" x14ac:dyDescent="0.25">
      <c r="A1862" s="132">
        <v>1029311</v>
      </c>
      <c r="B1862" s="145" t="s">
        <v>9860</v>
      </c>
      <c r="C1862" s="132">
        <v>6</v>
      </c>
      <c r="D1862" s="132">
        <v>400</v>
      </c>
      <c r="E1862" s="186" t="s">
        <v>21</v>
      </c>
      <c r="F1862" s="132" t="s">
        <v>20</v>
      </c>
      <c r="G1862" s="132" t="s">
        <v>20</v>
      </c>
      <c r="H1862" s="132" t="s">
        <v>20</v>
      </c>
      <c r="I1862" s="132" t="s">
        <v>20</v>
      </c>
      <c r="J1862" s="133">
        <v>2.2000000000000002</v>
      </c>
      <c r="K1862" s="133">
        <v>1.89</v>
      </c>
      <c r="L1862" s="133">
        <v>0.24</v>
      </c>
      <c r="M1862" s="134" t="str">
        <f t="shared" si="29"/>
        <v>P</v>
      </c>
      <c r="N1862" s="171" t="s">
        <v>10682</v>
      </c>
      <c r="O1862" s="146" t="s">
        <v>1506</v>
      </c>
      <c r="P1862" s="146" t="s">
        <v>9443</v>
      </c>
      <c r="Q1862" s="147" t="s">
        <v>10519</v>
      </c>
      <c r="R1862" s="187">
        <v>2.34</v>
      </c>
    </row>
    <row r="1863" spans="1:18" x14ac:dyDescent="0.25">
      <c r="A1863" s="135">
        <v>1029335</v>
      </c>
      <c r="B1863" s="148" t="s">
        <v>9861</v>
      </c>
      <c r="C1863" s="135">
        <v>6</v>
      </c>
      <c r="D1863" s="135" t="s">
        <v>20</v>
      </c>
      <c r="E1863" s="188" t="s">
        <v>20</v>
      </c>
      <c r="F1863" s="135" t="s">
        <v>20</v>
      </c>
      <c r="G1863" s="135" t="s">
        <v>20</v>
      </c>
      <c r="H1863" s="135" t="s">
        <v>20</v>
      </c>
      <c r="I1863" s="135" t="s">
        <v>20</v>
      </c>
      <c r="J1863" s="136">
        <v>3.08</v>
      </c>
      <c r="K1863" s="136">
        <v>0.1</v>
      </c>
      <c r="L1863" s="136">
        <v>2.0499999999999998</v>
      </c>
      <c r="M1863" s="137" t="str">
        <f t="shared" si="29"/>
        <v>P</v>
      </c>
      <c r="N1863" s="172" t="s">
        <v>10682</v>
      </c>
      <c r="O1863" s="149" t="s">
        <v>1693</v>
      </c>
      <c r="P1863" s="149" t="s">
        <v>10126</v>
      </c>
      <c r="Q1863" s="150" t="s">
        <v>10519</v>
      </c>
      <c r="R1863" s="189">
        <v>2.4000000000000004</v>
      </c>
    </row>
    <row r="1864" spans="1:18" x14ac:dyDescent="0.25">
      <c r="A1864" s="132">
        <v>1029430</v>
      </c>
      <c r="B1864" s="145" t="s">
        <v>9862</v>
      </c>
      <c r="C1864" s="132">
        <v>6</v>
      </c>
      <c r="D1864" s="132" t="s">
        <v>20</v>
      </c>
      <c r="E1864" s="186" t="s">
        <v>20</v>
      </c>
      <c r="F1864" s="132" t="s">
        <v>20</v>
      </c>
      <c r="G1864" s="132" t="s">
        <v>20</v>
      </c>
      <c r="H1864" s="132" t="s">
        <v>20</v>
      </c>
      <c r="I1864" s="132" t="s">
        <v>20</v>
      </c>
      <c r="J1864" s="133">
        <v>3.08</v>
      </c>
      <c r="K1864" s="133">
        <v>0.1</v>
      </c>
      <c r="L1864" s="133">
        <v>2.0499999999999998</v>
      </c>
      <c r="M1864" s="134" t="str">
        <f t="shared" si="29"/>
        <v>P</v>
      </c>
      <c r="N1864" s="173" t="s">
        <v>10682</v>
      </c>
      <c r="O1864" s="146" t="s">
        <v>1693</v>
      </c>
      <c r="P1864" s="146" t="s">
        <v>10126</v>
      </c>
      <c r="Q1864" s="147" t="s">
        <v>10519</v>
      </c>
      <c r="R1864" s="187">
        <v>2.4000000000000004</v>
      </c>
    </row>
    <row r="1865" spans="1:18" x14ac:dyDescent="0.25">
      <c r="A1865" s="135">
        <v>1029462</v>
      </c>
      <c r="B1865" s="148" t="s">
        <v>9863</v>
      </c>
      <c r="C1865" s="135">
        <v>6</v>
      </c>
      <c r="D1865" s="135" t="s">
        <v>20</v>
      </c>
      <c r="E1865" s="188" t="s">
        <v>20</v>
      </c>
      <c r="F1865" s="135" t="s">
        <v>20</v>
      </c>
      <c r="G1865" s="135" t="s">
        <v>20</v>
      </c>
      <c r="H1865" s="135" t="s">
        <v>20</v>
      </c>
      <c r="I1865" s="135" t="s">
        <v>20</v>
      </c>
      <c r="J1865" s="136">
        <v>4.5</v>
      </c>
      <c r="K1865" s="136">
        <v>3.7</v>
      </c>
      <c r="L1865" s="136">
        <v>0.24</v>
      </c>
      <c r="M1865" s="137" t="str">
        <f t="shared" si="29"/>
        <v>P</v>
      </c>
      <c r="N1865" s="172" t="s">
        <v>10682</v>
      </c>
      <c r="O1865" s="149" t="s">
        <v>1506</v>
      </c>
      <c r="P1865" s="149" t="s">
        <v>9443</v>
      </c>
      <c r="Q1865" s="150" t="s">
        <v>10519</v>
      </c>
      <c r="R1865" s="189">
        <v>2.2800000000000002</v>
      </c>
    </row>
    <row r="1866" spans="1:18" x14ac:dyDescent="0.25">
      <c r="A1866" s="132">
        <v>1029463</v>
      </c>
      <c r="B1866" s="145" t="s">
        <v>2764</v>
      </c>
      <c r="C1866" s="132">
        <v>6</v>
      </c>
      <c r="D1866" s="132">
        <v>400</v>
      </c>
      <c r="E1866" s="186" t="s">
        <v>21</v>
      </c>
      <c r="F1866" s="132">
        <v>600</v>
      </c>
      <c r="G1866" s="132" t="s">
        <v>20</v>
      </c>
      <c r="H1866" s="132">
        <v>15</v>
      </c>
      <c r="I1866" s="132">
        <v>2</v>
      </c>
      <c r="J1866" s="133">
        <v>2.98</v>
      </c>
      <c r="K1866" s="133">
        <v>1.02</v>
      </c>
      <c r="L1866" s="133">
        <v>1</v>
      </c>
      <c r="M1866" s="134" t="str">
        <f t="shared" si="29"/>
        <v>P</v>
      </c>
      <c r="N1866" s="173" t="s">
        <v>10681</v>
      </c>
      <c r="O1866" s="146" t="s">
        <v>1506</v>
      </c>
      <c r="P1866" s="146" t="s">
        <v>9423</v>
      </c>
      <c r="Q1866" s="147" t="s">
        <v>10519</v>
      </c>
      <c r="R1866" s="187">
        <v>13.02</v>
      </c>
    </row>
    <row r="1867" spans="1:18" x14ac:dyDescent="0.25">
      <c r="A1867" s="135">
        <v>1029464</v>
      </c>
      <c r="B1867" s="148" t="s">
        <v>9864</v>
      </c>
      <c r="C1867" s="135">
        <v>6</v>
      </c>
      <c r="D1867" s="135" t="s">
        <v>20</v>
      </c>
      <c r="E1867" s="188">
        <v>22</v>
      </c>
      <c r="F1867" s="135">
        <v>2112</v>
      </c>
      <c r="G1867" s="135" t="s">
        <v>20</v>
      </c>
      <c r="H1867" s="135" t="s">
        <v>20</v>
      </c>
      <c r="I1867" s="135" t="s">
        <v>20</v>
      </c>
      <c r="J1867" s="136">
        <v>2.85</v>
      </c>
      <c r="K1867" s="136">
        <v>0.1</v>
      </c>
      <c r="L1867" s="136">
        <v>1.65</v>
      </c>
      <c r="M1867" s="137" t="str">
        <f t="shared" si="29"/>
        <v>P</v>
      </c>
      <c r="N1867" s="174" t="s">
        <v>10682</v>
      </c>
      <c r="O1867" s="149" t="s">
        <v>1693</v>
      </c>
      <c r="P1867" s="149" t="s">
        <v>10126</v>
      </c>
      <c r="Q1867" s="150" t="s">
        <v>10519</v>
      </c>
      <c r="R1867" s="189">
        <v>2.58</v>
      </c>
    </row>
    <row r="1868" spans="1:18" x14ac:dyDescent="0.25">
      <c r="A1868" s="132">
        <v>1029466</v>
      </c>
      <c r="B1868" s="145" t="s">
        <v>2765</v>
      </c>
      <c r="C1868" s="132">
        <v>24</v>
      </c>
      <c r="D1868" s="132">
        <v>390</v>
      </c>
      <c r="E1868" s="186" t="s">
        <v>21</v>
      </c>
      <c r="F1868" s="132">
        <v>480</v>
      </c>
      <c r="G1868" s="132">
        <v>11</v>
      </c>
      <c r="H1868" s="132">
        <v>11</v>
      </c>
      <c r="I1868" s="132">
        <v>2</v>
      </c>
      <c r="J1868" s="133">
        <v>2.2599999999999998</v>
      </c>
      <c r="K1868" s="133">
        <v>1.52</v>
      </c>
      <c r="L1868" s="133">
        <v>0.94</v>
      </c>
      <c r="M1868" s="134" t="str">
        <f t="shared" si="29"/>
        <v>P</v>
      </c>
      <c r="N1868" s="173" t="s">
        <v>10681</v>
      </c>
      <c r="O1868" s="146" t="s">
        <v>1506</v>
      </c>
      <c r="P1868" s="146" t="s">
        <v>10455</v>
      </c>
      <c r="Q1868" s="147" t="s">
        <v>10519</v>
      </c>
      <c r="R1868" s="187">
        <v>14.16</v>
      </c>
    </row>
    <row r="1869" spans="1:18" x14ac:dyDescent="0.25">
      <c r="A1869" s="135">
        <v>1029467</v>
      </c>
      <c r="B1869" s="148" t="s">
        <v>2766</v>
      </c>
      <c r="C1869" s="135">
        <v>12</v>
      </c>
      <c r="D1869" s="135">
        <v>828</v>
      </c>
      <c r="E1869" s="188" t="s">
        <v>21</v>
      </c>
      <c r="F1869" s="135">
        <v>1104</v>
      </c>
      <c r="G1869" s="135">
        <v>40</v>
      </c>
      <c r="H1869" s="135" t="s">
        <v>20</v>
      </c>
      <c r="I1869" s="135" t="s">
        <v>20</v>
      </c>
      <c r="J1869" s="136">
        <v>1.494</v>
      </c>
      <c r="K1869" s="136">
        <v>1.1160000000000001</v>
      </c>
      <c r="L1869" s="136">
        <v>0.91400000000000003</v>
      </c>
      <c r="M1869" s="137" t="str">
        <f t="shared" si="29"/>
        <v>P</v>
      </c>
      <c r="N1869" s="174" t="s">
        <v>10681</v>
      </c>
      <c r="O1869" s="149" t="s">
        <v>1506</v>
      </c>
      <c r="P1869" s="149" t="s">
        <v>9427</v>
      </c>
      <c r="Q1869" s="150" t="s">
        <v>10519</v>
      </c>
      <c r="R1869" s="189">
        <v>4.32</v>
      </c>
    </row>
    <row r="1870" spans="1:18" x14ac:dyDescent="0.25">
      <c r="A1870" s="132">
        <v>1029468</v>
      </c>
      <c r="B1870" s="145" t="s">
        <v>2767</v>
      </c>
      <c r="C1870" s="132">
        <v>24</v>
      </c>
      <c r="D1870" s="132">
        <v>330</v>
      </c>
      <c r="E1870" s="186" t="s">
        <v>21</v>
      </c>
      <c r="F1870" s="132">
        <v>480</v>
      </c>
      <c r="G1870" s="132">
        <v>10</v>
      </c>
      <c r="H1870" s="132">
        <v>12</v>
      </c>
      <c r="I1870" s="132">
        <v>3</v>
      </c>
      <c r="J1870" s="133">
        <v>1.55</v>
      </c>
      <c r="K1870" s="133">
        <v>2.4</v>
      </c>
      <c r="L1870" s="133">
        <v>0.95</v>
      </c>
      <c r="M1870" s="134" t="str">
        <f t="shared" si="29"/>
        <v>P</v>
      </c>
      <c r="N1870" s="171" t="s">
        <v>10681</v>
      </c>
      <c r="O1870" s="146" t="s">
        <v>1506</v>
      </c>
      <c r="P1870" s="146" t="s">
        <v>9427</v>
      </c>
      <c r="Q1870" s="147" t="s">
        <v>10519</v>
      </c>
      <c r="R1870" s="187">
        <v>6.7200000000000006</v>
      </c>
    </row>
    <row r="1871" spans="1:18" x14ac:dyDescent="0.25">
      <c r="A1871" s="135">
        <v>1029509</v>
      </c>
      <c r="B1871" s="148" t="s">
        <v>2768</v>
      </c>
      <c r="C1871" s="135">
        <v>6</v>
      </c>
      <c r="D1871" s="135">
        <v>6300</v>
      </c>
      <c r="E1871" s="188">
        <v>148</v>
      </c>
      <c r="F1871" s="135" t="s">
        <v>20</v>
      </c>
      <c r="G1871" s="135">
        <v>592</v>
      </c>
      <c r="H1871" s="135" t="s">
        <v>21</v>
      </c>
      <c r="I1871" s="135">
        <v>1</v>
      </c>
      <c r="J1871" s="136">
        <v>1.41</v>
      </c>
      <c r="K1871" s="136">
        <v>0.51</v>
      </c>
      <c r="L1871" s="136">
        <v>0.27</v>
      </c>
      <c r="M1871" s="137" t="str">
        <f t="shared" si="29"/>
        <v>P</v>
      </c>
      <c r="N1871" s="174" t="s">
        <v>10681</v>
      </c>
      <c r="O1871" s="149" t="s">
        <v>1562</v>
      </c>
      <c r="P1871" s="149" t="s">
        <v>9416</v>
      </c>
      <c r="Q1871" s="150" t="s">
        <v>10519</v>
      </c>
      <c r="R1871" s="189">
        <v>3.12</v>
      </c>
    </row>
    <row r="1872" spans="1:18" x14ac:dyDescent="0.25">
      <c r="A1872" s="132">
        <v>1029545</v>
      </c>
      <c r="B1872" s="145" t="s">
        <v>2769</v>
      </c>
      <c r="C1872" s="132">
        <v>6</v>
      </c>
      <c r="D1872" s="132" t="s">
        <v>20</v>
      </c>
      <c r="E1872" s="186" t="s">
        <v>20</v>
      </c>
      <c r="F1872" s="132" t="s">
        <v>20</v>
      </c>
      <c r="G1872" s="132" t="s">
        <v>20</v>
      </c>
      <c r="H1872" s="132" t="s">
        <v>20</v>
      </c>
      <c r="I1872" s="132" t="s">
        <v>20</v>
      </c>
      <c r="J1872" s="133">
        <v>1.4</v>
      </c>
      <c r="K1872" s="133">
        <v>2.2200000000000002</v>
      </c>
      <c r="L1872" s="133">
        <v>0.04</v>
      </c>
      <c r="M1872" s="134" t="str">
        <f t="shared" si="29"/>
        <v>P</v>
      </c>
      <c r="N1872" s="173" t="s">
        <v>10682</v>
      </c>
      <c r="O1872" s="146" t="s">
        <v>1500</v>
      </c>
      <c r="P1872" s="146" t="s">
        <v>9456</v>
      </c>
      <c r="Q1872" s="147" t="s">
        <v>10519</v>
      </c>
      <c r="R1872" s="187">
        <v>0.89999999999999991</v>
      </c>
    </row>
    <row r="1873" spans="1:18" x14ac:dyDescent="0.25">
      <c r="A1873" s="135">
        <v>1029559</v>
      </c>
      <c r="B1873" s="148" t="s">
        <v>2770</v>
      </c>
      <c r="C1873" s="135">
        <v>6</v>
      </c>
      <c r="D1873" s="135">
        <v>1000</v>
      </c>
      <c r="E1873" s="188" t="s">
        <v>21</v>
      </c>
      <c r="F1873" s="135">
        <v>1350</v>
      </c>
      <c r="G1873" s="135">
        <v>32</v>
      </c>
      <c r="H1873" s="135">
        <v>40</v>
      </c>
      <c r="I1873" s="135">
        <v>2</v>
      </c>
      <c r="J1873" s="136">
        <v>1.85</v>
      </c>
      <c r="K1873" s="136">
        <v>1.25</v>
      </c>
      <c r="L1873" s="136">
        <v>0.55000000000000004</v>
      </c>
      <c r="M1873" s="137" t="str">
        <f t="shared" si="29"/>
        <v>P</v>
      </c>
      <c r="N1873" s="174" t="s">
        <v>10681</v>
      </c>
      <c r="O1873" s="149" t="s">
        <v>1506</v>
      </c>
      <c r="P1873" s="149" t="s">
        <v>10455</v>
      </c>
      <c r="Q1873" s="150" t="s">
        <v>10519</v>
      </c>
      <c r="R1873" s="189">
        <v>5.5200000000000005</v>
      </c>
    </row>
    <row r="1874" spans="1:18" x14ac:dyDescent="0.25">
      <c r="A1874" s="132">
        <v>1029564</v>
      </c>
      <c r="B1874" s="145" t="s">
        <v>2771</v>
      </c>
      <c r="C1874" s="132">
        <v>50</v>
      </c>
      <c r="D1874" s="132" t="s">
        <v>20</v>
      </c>
      <c r="E1874" s="186" t="s">
        <v>20</v>
      </c>
      <c r="F1874" s="132" t="s">
        <v>20</v>
      </c>
      <c r="G1874" s="132" t="s">
        <v>20</v>
      </c>
      <c r="H1874" s="132" t="s">
        <v>20</v>
      </c>
      <c r="I1874" s="132" t="s">
        <v>20</v>
      </c>
      <c r="J1874" s="133">
        <v>3.5</v>
      </c>
      <c r="K1874" s="133">
        <v>2</v>
      </c>
      <c r="L1874" s="133">
        <v>0.2</v>
      </c>
      <c r="M1874" s="134" t="str">
        <f t="shared" si="29"/>
        <v>P</v>
      </c>
      <c r="N1874" s="173" t="s">
        <v>10681</v>
      </c>
      <c r="O1874" s="146" t="s">
        <v>1578</v>
      </c>
      <c r="P1874" s="146" t="s">
        <v>9412</v>
      </c>
      <c r="Q1874" s="147" t="s">
        <v>10519</v>
      </c>
      <c r="R1874" s="187">
        <v>2.4181818181818184</v>
      </c>
    </row>
    <row r="1875" spans="1:18" x14ac:dyDescent="0.25">
      <c r="A1875" s="135">
        <v>1029566</v>
      </c>
      <c r="B1875" s="148" t="s">
        <v>2772</v>
      </c>
      <c r="C1875" s="135">
        <v>48</v>
      </c>
      <c r="D1875" s="135">
        <v>399</v>
      </c>
      <c r="E1875" s="188" t="s">
        <v>21</v>
      </c>
      <c r="F1875" s="135">
        <v>528</v>
      </c>
      <c r="G1875" s="135" t="s">
        <v>20</v>
      </c>
      <c r="H1875" s="135">
        <v>10</v>
      </c>
      <c r="I1875" s="135">
        <v>4</v>
      </c>
      <c r="J1875" s="136">
        <v>2.7</v>
      </c>
      <c r="K1875" s="136">
        <v>0.67</v>
      </c>
      <c r="L1875" s="136">
        <v>1.96</v>
      </c>
      <c r="M1875" s="137" t="str">
        <f t="shared" si="29"/>
        <v>P</v>
      </c>
      <c r="N1875" s="172" t="s">
        <v>10681</v>
      </c>
      <c r="O1875" s="149" t="s">
        <v>1506</v>
      </c>
      <c r="P1875" s="149" t="s">
        <v>9409</v>
      </c>
      <c r="Q1875" s="150" t="s">
        <v>10519</v>
      </c>
      <c r="R1875" s="189">
        <v>5.28</v>
      </c>
    </row>
    <row r="1876" spans="1:18" x14ac:dyDescent="0.25">
      <c r="A1876" s="132">
        <v>1029568</v>
      </c>
      <c r="B1876" s="145" t="s">
        <v>2773</v>
      </c>
      <c r="C1876" s="132">
        <v>48</v>
      </c>
      <c r="D1876" s="132">
        <v>399</v>
      </c>
      <c r="E1876" s="186" t="s">
        <v>21</v>
      </c>
      <c r="F1876" s="132">
        <v>528</v>
      </c>
      <c r="G1876" s="132" t="s">
        <v>20</v>
      </c>
      <c r="H1876" s="132">
        <v>10</v>
      </c>
      <c r="I1876" s="132">
        <v>4</v>
      </c>
      <c r="J1876" s="133">
        <v>2.7</v>
      </c>
      <c r="K1876" s="133">
        <v>0.67</v>
      </c>
      <c r="L1876" s="133">
        <v>1.96</v>
      </c>
      <c r="M1876" s="134" t="str">
        <f t="shared" si="29"/>
        <v>P</v>
      </c>
      <c r="N1876" s="171" t="s">
        <v>10681</v>
      </c>
      <c r="O1876" s="146" t="s">
        <v>1506</v>
      </c>
      <c r="P1876" s="146" t="s">
        <v>9409</v>
      </c>
      <c r="Q1876" s="147" t="s">
        <v>10519</v>
      </c>
      <c r="R1876" s="187">
        <v>5.76</v>
      </c>
    </row>
    <row r="1877" spans="1:18" x14ac:dyDescent="0.25">
      <c r="A1877" s="135">
        <v>1029576</v>
      </c>
      <c r="B1877" s="148" t="s">
        <v>2774</v>
      </c>
      <c r="C1877" s="135">
        <v>250</v>
      </c>
      <c r="D1877" s="135" t="s">
        <v>20</v>
      </c>
      <c r="E1877" s="188" t="s">
        <v>20</v>
      </c>
      <c r="F1877" s="135" t="s">
        <v>20</v>
      </c>
      <c r="G1877" s="135" t="s">
        <v>20</v>
      </c>
      <c r="H1877" s="135" t="s">
        <v>20</v>
      </c>
      <c r="I1877" s="135" t="s">
        <v>20</v>
      </c>
      <c r="J1877" s="136">
        <v>1.4</v>
      </c>
      <c r="K1877" s="136">
        <v>1.4</v>
      </c>
      <c r="L1877" s="136">
        <v>0.3</v>
      </c>
      <c r="M1877" s="137" t="str">
        <f t="shared" si="29"/>
        <v>P</v>
      </c>
      <c r="N1877" s="174" t="s">
        <v>10682</v>
      </c>
      <c r="O1877" s="149" t="s">
        <v>1506</v>
      </c>
      <c r="P1877" s="149" t="s">
        <v>9466</v>
      </c>
      <c r="Q1877" s="150" t="s">
        <v>10519</v>
      </c>
      <c r="R1877" s="189">
        <v>5</v>
      </c>
    </row>
    <row r="1878" spans="1:18" x14ac:dyDescent="0.25">
      <c r="A1878" s="132">
        <v>1029583</v>
      </c>
      <c r="B1878" s="145" t="s">
        <v>2775</v>
      </c>
      <c r="C1878" s="132">
        <v>36</v>
      </c>
      <c r="D1878" s="132" t="s">
        <v>20</v>
      </c>
      <c r="E1878" s="186" t="s">
        <v>20</v>
      </c>
      <c r="F1878" s="132" t="s">
        <v>20</v>
      </c>
      <c r="G1878" s="132" t="s">
        <v>20</v>
      </c>
      <c r="H1878" s="132" t="s">
        <v>20</v>
      </c>
      <c r="I1878" s="132" t="s">
        <v>20</v>
      </c>
      <c r="J1878" s="133">
        <v>5.9</v>
      </c>
      <c r="K1878" s="133">
        <v>2.4</v>
      </c>
      <c r="L1878" s="133">
        <v>0.7</v>
      </c>
      <c r="M1878" s="134" t="str">
        <f t="shared" si="29"/>
        <v>P</v>
      </c>
      <c r="N1878" s="171" t="s">
        <v>10682</v>
      </c>
      <c r="O1878" s="146" t="s">
        <v>1500</v>
      </c>
      <c r="P1878" s="146" t="s">
        <v>9418</v>
      </c>
      <c r="Q1878" s="147" t="s">
        <v>10519</v>
      </c>
      <c r="R1878" s="187">
        <v>3.2399999999999998</v>
      </c>
    </row>
    <row r="1879" spans="1:18" x14ac:dyDescent="0.25">
      <c r="A1879" s="135">
        <v>1029588</v>
      </c>
      <c r="B1879" s="148" t="s">
        <v>2776</v>
      </c>
      <c r="C1879" s="135">
        <v>3</v>
      </c>
      <c r="D1879" s="135">
        <v>3520</v>
      </c>
      <c r="E1879" s="188">
        <v>44</v>
      </c>
      <c r="F1879" s="135">
        <v>5280</v>
      </c>
      <c r="G1879" s="135">
        <v>176</v>
      </c>
      <c r="H1879" s="135">
        <v>220</v>
      </c>
      <c r="I1879" s="135">
        <v>2</v>
      </c>
      <c r="J1879" s="136">
        <v>0.74</v>
      </c>
      <c r="K1879" s="136">
        <v>0.24</v>
      </c>
      <c r="L1879" s="136">
        <v>0.69</v>
      </c>
      <c r="M1879" s="137" t="str">
        <f t="shared" si="29"/>
        <v>P</v>
      </c>
      <c r="N1879" s="174" t="s">
        <v>10681</v>
      </c>
      <c r="O1879" s="149" t="s">
        <v>1578</v>
      </c>
      <c r="P1879" s="149" t="s">
        <v>9457</v>
      </c>
      <c r="Q1879" s="150" t="s">
        <v>10106</v>
      </c>
      <c r="R1879" s="189">
        <v>1.1099999999999999</v>
      </c>
    </row>
    <row r="1880" spans="1:18" x14ac:dyDescent="0.25">
      <c r="A1880" s="132">
        <v>1029593</v>
      </c>
      <c r="B1880" s="145" t="s">
        <v>2777</v>
      </c>
      <c r="C1880" s="132">
        <v>3</v>
      </c>
      <c r="D1880" s="132">
        <v>1440</v>
      </c>
      <c r="E1880" s="186" t="s">
        <v>20</v>
      </c>
      <c r="F1880" s="132" t="s">
        <v>20</v>
      </c>
      <c r="G1880" s="132" t="s">
        <v>20</v>
      </c>
      <c r="H1880" s="132" t="s">
        <v>20</v>
      </c>
      <c r="I1880" s="132" t="s">
        <v>20</v>
      </c>
      <c r="J1880" s="133">
        <v>2</v>
      </c>
      <c r="K1880" s="133">
        <v>1.4</v>
      </c>
      <c r="L1880" s="133">
        <v>0.35</v>
      </c>
      <c r="M1880" s="134" t="str">
        <f t="shared" si="29"/>
        <v>P</v>
      </c>
      <c r="N1880" s="171" t="s">
        <v>10682</v>
      </c>
      <c r="O1880" s="146" t="s">
        <v>1500</v>
      </c>
      <c r="P1880" s="146" t="s">
        <v>9456</v>
      </c>
      <c r="Q1880" s="147" t="s">
        <v>10519</v>
      </c>
      <c r="R1880" s="187">
        <v>6.6899999999999995</v>
      </c>
    </row>
    <row r="1881" spans="1:18" x14ac:dyDescent="0.25">
      <c r="A1881" s="135">
        <v>1029655</v>
      </c>
      <c r="B1881" s="148" t="s">
        <v>893</v>
      </c>
      <c r="C1881" s="135">
        <v>3</v>
      </c>
      <c r="D1881" s="135">
        <v>3072</v>
      </c>
      <c r="E1881" s="188">
        <v>64</v>
      </c>
      <c r="F1881" s="135" t="s">
        <v>20</v>
      </c>
      <c r="G1881" s="135">
        <v>320</v>
      </c>
      <c r="H1881" s="135">
        <v>320</v>
      </c>
      <c r="I1881" s="135">
        <v>1</v>
      </c>
      <c r="J1881" s="136">
        <v>0.69</v>
      </c>
      <c r="K1881" s="136">
        <v>0.28999999999999998</v>
      </c>
      <c r="L1881" s="136">
        <v>1.42</v>
      </c>
      <c r="M1881" s="137" t="str">
        <f t="shared" si="29"/>
        <v>P</v>
      </c>
      <c r="N1881" s="174" t="s">
        <v>10681</v>
      </c>
      <c r="O1881" s="149" t="s">
        <v>1555</v>
      </c>
      <c r="P1881" s="149" t="s">
        <v>9429</v>
      </c>
      <c r="Q1881" s="150" t="s">
        <v>10106</v>
      </c>
      <c r="R1881" s="189">
        <v>2.88</v>
      </c>
    </row>
    <row r="1882" spans="1:18" x14ac:dyDescent="0.25">
      <c r="A1882" s="132">
        <v>1029656</v>
      </c>
      <c r="B1882" s="145" t="s">
        <v>9865</v>
      </c>
      <c r="C1882" s="132">
        <v>6</v>
      </c>
      <c r="D1882" s="132" t="s">
        <v>20</v>
      </c>
      <c r="E1882" s="186" t="s">
        <v>20</v>
      </c>
      <c r="F1882" s="132" t="s">
        <v>20</v>
      </c>
      <c r="G1882" s="132" t="s">
        <v>20</v>
      </c>
      <c r="H1882" s="132" t="s">
        <v>20</v>
      </c>
      <c r="I1882" s="132" t="s">
        <v>20</v>
      </c>
      <c r="J1882" s="133">
        <v>2.85</v>
      </c>
      <c r="K1882" s="133">
        <v>0.1</v>
      </c>
      <c r="L1882" s="133">
        <v>1.65</v>
      </c>
      <c r="M1882" s="134" t="str">
        <f t="shared" si="29"/>
        <v>P</v>
      </c>
      <c r="N1882" s="173" t="s">
        <v>10682</v>
      </c>
      <c r="O1882" s="146" t="s">
        <v>1693</v>
      </c>
      <c r="P1882" s="146" t="s">
        <v>10126</v>
      </c>
      <c r="Q1882" s="147" t="s">
        <v>10519</v>
      </c>
      <c r="R1882" s="187">
        <v>2.58</v>
      </c>
    </row>
    <row r="1883" spans="1:18" x14ac:dyDescent="0.25">
      <c r="A1883" s="135">
        <v>1029699</v>
      </c>
      <c r="B1883" s="148" t="s">
        <v>881</v>
      </c>
      <c r="C1883" s="135">
        <v>3</v>
      </c>
      <c r="D1883" s="135">
        <v>1344</v>
      </c>
      <c r="E1883" s="188">
        <v>64</v>
      </c>
      <c r="F1883" s="135">
        <v>3840</v>
      </c>
      <c r="G1883" s="135">
        <v>256</v>
      </c>
      <c r="H1883" s="135">
        <v>256</v>
      </c>
      <c r="I1883" s="135">
        <v>1</v>
      </c>
      <c r="J1883" s="136">
        <v>1.29</v>
      </c>
      <c r="K1883" s="136">
        <v>0.45</v>
      </c>
      <c r="L1883" s="136">
        <v>0.44</v>
      </c>
      <c r="M1883" s="137" t="str">
        <f t="shared" si="29"/>
        <v>P</v>
      </c>
      <c r="N1883" s="174" t="s">
        <v>10681</v>
      </c>
      <c r="O1883" s="149" t="s">
        <v>1555</v>
      </c>
      <c r="P1883" s="149" t="s">
        <v>9429</v>
      </c>
      <c r="Q1883" s="150" t="s">
        <v>10519</v>
      </c>
      <c r="R1883" s="189">
        <v>4.68</v>
      </c>
    </row>
    <row r="1884" spans="1:18" x14ac:dyDescent="0.25">
      <c r="A1884" s="132">
        <v>1029704</v>
      </c>
      <c r="B1884" s="145" t="s">
        <v>882</v>
      </c>
      <c r="C1884" s="132">
        <v>3</v>
      </c>
      <c r="D1884" s="132">
        <v>1344</v>
      </c>
      <c r="E1884" s="186">
        <v>64</v>
      </c>
      <c r="F1884" s="132" t="s">
        <v>20</v>
      </c>
      <c r="G1884" s="132">
        <v>256</v>
      </c>
      <c r="H1884" s="132">
        <v>256</v>
      </c>
      <c r="I1884" s="132">
        <v>1</v>
      </c>
      <c r="J1884" s="133">
        <v>1.3</v>
      </c>
      <c r="K1884" s="133">
        <v>0.46</v>
      </c>
      <c r="L1884" s="133">
        <v>0.43</v>
      </c>
      <c r="M1884" s="134" t="str">
        <f t="shared" si="29"/>
        <v>P</v>
      </c>
      <c r="N1884" s="171" t="s">
        <v>10681</v>
      </c>
      <c r="O1884" s="146" t="s">
        <v>1555</v>
      </c>
      <c r="P1884" s="146" t="s">
        <v>9429</v>
      </c>
      <c r="Q1884" s="147" t="s">
        <v>10519</v>
      </c>
      <c r="R1884" s="187">
        <v>2.31</v>
      </c>
    </row>
    <row r="1885" spans="1:18" x14ac:dyDescent="0.25">
      <c r="A1885" s="135">
        <v>1029710</v>
      </c>
      <c r="B1885" s="148" t="s">
        <v>883</v>
      </c>
      <c r="C1885" s="135">
        <v>3</v>
      </c>
      <c r="D1885" s="135">
        <v>1344</v>
      </c>
      <c r="E1885" s="188">
        <v>64</v>
      </c>
      <c r="F1885" s="135" t="s">
        <v>20</v>
      </c>
      <c r="G1885" s="135">
        <v>256</v>
      </c>
      <c r="H1885" s="135">
        <v>256</v>
      </c>
      <c r="I1885" s="135">
        <v>1</v>
      </c>
      <c r="J1885" s="136">
        <v>1.28</v>
      </c>
      <c r="K1885" s="136">
        <v>0.45</v>
      </c>
      <c r="L1885" s="136">
        <v>0.45</v>
      </c>
      <c r="M1885" s="137" t="str">
        <f t="shared" si="29"/>
        <v>P</v>
      </c>
      <c r="N1885" s="174" t="s">
        <v>10681</v>
      </c>
      <c r="O1885" s="149" t="s">
        <v>1555</v>
      </c>
      <c r="P1885" s="149" t="s">
        <v>9429</v>
      </c>
      <c r="Q1885" s="150" t="s">
        <v>10519</v>
      </c>
      <c r="R1885" s="189">
        <v>4.71</v>
      </c>
    </row>
    <row r="1886" spans="1:18" x14ac:dyDescent="0.25">
      <c r="A1886" s="132">
        <v>1029715</v>
      </c>
      <c r="B1886" s="145" t="s">
        <v>9866</v>
      </c>
      <c r="C1886" s="132">
        <v>6</v>
      </c>
      <c r="D1886" s="132">
        <v>1584</v>
      </c>
      <c r="E1886" s="186">
        <v>22</v>
      </c>
      <c r="F1886" s="132">
        <v>2112</v>
      </c>
      <c r="G1886" s="132" t="s">
        <v>20</v>
      </c>
      <c r="H1886" s="132" t="s">
        <v>20</v>
      </c>
      <c r="I1886" s="132" t="s">
        <v>20</v>
      </c>
      <c r="J1886" s="133">
        <v>2.85</v>
      </c>
      <c r="K1886" s="133">
        <v>0.1</v>
      </c>
      <c r="L1886" s="133">
        <v>1.65</v>
      </c>
      <c r="M1886" s="134" t="str">
        <f t="shared" si="29"/>
        <v>P</v>
      </c>
      <c r="N1886" s="173" t="s">
        <v>10682</v>
      </c>
      <c r="O1886" s="146" t="s">
        <v>1693</v>
      </c>
      <c r="P1886" s="146" t="s">
        <v>10126</v>
      </c>
      <c r="Q1886" s="147" t="s">
        <v>10519</v>
      </c>
      <c r="R1886" s="187">
        <v>2.58</v>
      </c>
    </row>
    <row r="1887" spans="1:18" x14ac:dyDescent="0.25">
      <c r="A1887" s="135">
        <v>1029716</v>
      </c>
      <c r="B1887" s="148" t="s">
        <v>2778</v>
      </c>
      <c r="C1887" s="135">
        <v>6</v>
      </c>
      <c r="D1887" s="135">
        <v>3360</v>
      </c>
      <c r="E1887" s="188">
        <v>24</v>
      </c>
      <c r="F1887" s="135">
        <v>4320</v>
      </c>
      <c r="G1887" s="135">
        <v>192</v>
      </c>
      <c r="H1887" s="135">
        <v>216</v>
      </c>
      <c r="I1887" s="135">
        <v>1</v>
      </c>
      <c r="J1887" s="136">
        <v>0.75</v>
      </c>
      <c r="K1887" s="136">
        <v>0.49</v>
      </c>
      <c r="L1887" s="136">
        <v>0.72699999999999998</v>
      </c>
      <c r="M1887" s="137" t="str">
        <f t="shared" si="29"/>
        <v>P</v>
      </c>
      <c r="N1887" s="174" t="s">
        <v>10681</v>
      </c>
      <c r="O1887" s="149" t="s">
        <v>1506</v>
      </c>
      <c r="P1887" s="149" t="s">
        <v>9409</v>
      </c>
      <c r="Q1887" s="150" t="s">
        <v>10519</v>
      </c>
      <c r="R1887" s="189">
        <v>2.7600000000000002</v>
      </c>
    </row>
    <row r="1888" spans="1:18" x14ac:dyDescent="0.25">
      <c r="A1888" s="132">
        <v>1029717</v>
      </c>
      <c r="B1888" s="145" t="s">
        <v>2779</v>
      </c>
      <c r="C1888" s="132">
        <v>6</v>
      </c>
      <c r="D1888" s="132">
        <v>3360</v>
      </c>
      <c r="E1888" s="186">
        <v>24</v>
      </c>
      <c r="F1888" s="132">
        <v>4320</v>
      </c>
      <c r="G1888" s="132">
        <v>192</v>
      </c>
      <c r="H1888" s="132">
        <v>216</v>
      </c>
      <c r="I1888" s="132">
        <v>1</v>
      </c>
      <c r="J1888" s="133">
        <v>0.75</v>
      </c>
      <c r="K1888" s="133">
        <v>0.49</v>
      </c>
      <c r="L1888" s="133">
        <v>0.72699999999999998</v>
      </c>
      <c r="M1888" s="134" t="str">
        <f t="shared" si="29"/>
        <v>P</v>
      </c>
      <c r="N1888" s="173" t="s">
        <v>10681</v>
      </c>
      <c r="O1888" s="146" t="s">
        <v>1506</v>
      </c>
      <c r="P1888" s="146" t="s">
        <v>9409</v>
      </c>
      <c r="Q1888" s="147" t="s">
        <v>10519</v>
      </c>
      <c r="R1888" s="187">
        <v>2.7</v>
      </c>
    </row>
    <row r="1889" spans="1:18" x14ac:dyDescent="0.25">
      <c r="A1889" s="135">
        <v>1029721</v>
      </c>
      <c r="B1889" s="148" t="s">
        <v>2780</v>
      </c>
      <c r="C1889" s="135">
        <v>6</v>
      </c>
      <c r="D1889" s="135">
        <v>3360</v>
      </c>
      <c r="E1889" s="188">
        <v>24</v>
      </c>
      <c r="F1889" s="135">
        <v>4320</v>
      </c>
      <c r="G1889" s="135">
        <v>192</v>
      </c>
      <c r="H1889" s="135">
        <v>216</v>
      </c>
      <c r="I1889" s="135">
        <v>1</v>
      </c>
      <c r="J1889" s="136">
        <v>0.75</v>
      </c>
      <c r="K1889" s="136">
        <v>0.49</v>
      </c>
      <c r="L1889" s="136">
        <v>0.72699999999999998</v>
      </c>
      <c r="M1889" s="137" t="str">
        <f t="shared" si="29"/>
        <v>P</v>
      </c>
      <c r="N1889" s="172" t="s">
        <v>10681</v>
      </c>
      <c r="O1889" s="149" t="s">
        <v>1506</v>
      </c>
      <c r="P1889" s="149" t="s">
        <v>9409</v>
      </c>
      <c r="Q1889" s="150" t="s">
        <v>10519</v>
      </c>
      <c r="R1889" s="189">
        <v>2.2800000000000002</v>
      </c>
    </row>
    <row r="1890" spans="1:18" x14ac:dyDescent="0.25">
      <c r="A1890" s="132">
        <v>1029728</v>
      </c>
      <c r="B1890" s="145" t="s">
        <v>2781</v>
      </c>
      <c r="C1890" s="132">
        <v>6</v>
      </c>
      <c r="D1890" s="132">
        <v>3360</v>
      </c>
      <c r="E1890" s="186">
        <v>24</v>
      </c>
      <c r="F1890" s="132">
        <v>4320</v>
      </c>
      <c r="G1890" s="132">
        <v>192</v>
      </c>
      <c r="H1890" s="132">
        <v>216</v>
      </c>
      <c r="I1890" s="132">
        <v>1</v>
      </c>
      <c r="J1890" s="133">
        <v>0.75</v>
      </c>
      <c r="K1890" s="133">
        <v>0.49</v>
      </c>
      <c r="L1890" s="133">
        <v>0.72699999999999998</v>
      </c>
      <c r="M1890" s="134" t="str">
        <f t="shared" si="29"/>
        <v>P</v>
      </c>
      <c r="N1890" s="171" t="s">
        <v>10681</v>
      </c>
      <c r="O1890" s="146" t="s">
        <v>1506</v>
      </c>
      <c r="P1890" s="146" t="s">
        <v>9409</v>
      </c>
      <c r="Q1890" s="147" t="s">
        <v>10519</v>
      </c>
      <c r="R1890" s="187">
        <v>2.2199999999999998</v>
      </c>
    </row>
    <row r="1891" spans="1:18" x14ac:dyDescent="0.25">
      <c r="A1891" s="135">
        <v>1029731</v>
      </c>
      <c r="B1891" s="148" t="s">
        <v>9867</v>
      </c>
      <c r="C1891" s="135">
        <v>6</v>
      </c>
      <c r="D1891" s="135">
        <v>280</v>
      </c>
      <c r="E1891" s="188">
        <v>35</v>
      </c>
      <c r="F1891" s="135" t="s">
        <v>20</v>
      </c>
      <c r="G1891" s="135" t="s">
        <v>20</v>
      </c>
      <c r="H1891" s="135" t="s">
        <v>20</v>
      </c>
      <c r="I1891" s="135" t="s">
        <v>20</v>
      </c>
      <c r="J1891" s="136">
        <v>4.5</v>
      </c>
      <c r="K1891" s="136">
        <v>3.7</v>
      </c>
      <c r="L1891" s="136">
        <v>0.24</v>
      </c>
      <c r="M1891" s="137" t="str">
        <f t="shared" si="29"/>
        <v>P</v>
      </c>
      <c r="N1891" s="172" t="s">
        <v>10682</v>
      </c>
      <c r="O1891" s="149" t="s">
        <v>1506</v>
      </c>
      <c r="P1891" s="149" t="s">
        <v>9443</v>
      </c>
      <c r="Q1891" s="150" t="s">
        <v>10519</v>
      </c>
      <c r="R1891" s="189">
        <v>2.58</v>
      </c>
    </row>
    <row r="1892" spans="1:18" x14ac:dyDescent="0.25">
      <c r="A1892" s="132">
        <v>1029736</v>
      </c>
      <c r="B1892" s="145" t="s">
        <v>9868</v>
      </c>
      <c r="C1892" s="132">
        <v>6</v>
      </c>
      <c r="D1892" s="132">
        <v>280</v>
      </c>
      <c r="E1892" s="186">
        <v>35</v>
      </c>
      <c r="F1892" s="132">
        <v>420</v>
      </c>
      <c r="G1892" s="132" t="s">
        <v>20</v>
      </c>
      <c r="H1892" s="132" t="s">
        <v>20</v>
      </c>
      <c r="I1892" s="132" t="s">
        <v>20</v>
      </c>
      <c r="J1892" s="133">
        <v>4.5</v>
      </c>
      <c r="K1892" s="133">
        <v>3.7</v>
      </c>
      <c r="L1892" s="133">
        <v>0.24</v>
      </c>
      <c r="M1892" s="134" t="str">
        <f t="shared" si="29"/>
        <v>P</v>
      </c>
      <c r="N1892" s="171" t="s">
        <v>10682</v>
      </c>
      <c r="O1892" s="146" t="s">
        <v>1506</v>
      </c>
      <c r="P1892" s="146" t="s">
        <v>9443</v>
      </c>
      <c r="Q1892" s="147" t="s">
        <v>10519</v>
      </c>
      <c r="R1892" s="187">
        <v>2.58</v>
      </c>
    </row>
    <row r="1893" spans="1:18" x14ac:dyDescent="0.25">
      <c r="A1893" s="135">
        <v>1029737</v>
      </c>
      <c r="B1893" s="148" t="s">
        <v>9869</v>
      </c>
      <c r="C1893" s="135">
        <v>6</v>
      </c>
      <c r="D1893" s="135" t="s">
        <v>20</v>
      </c>
      <c r="E1893" s="188" t="s">
        <v>20</v>
      </c>
      <c r="F1893" s="135" t="s">
        <v>20</v>
      </c>
      <c r="G1893" s="135" t="s">
        <v>20</v>
      </c>
      <c r="H1893" s="135" t="s">
        <v>20</v>
      </c>
      <c r="I1893" s="135" t="s">
        <v>20</v>
      </c>
      <c r="J1893" s="136">
        <v>4.5</v>
      </c>
      <c r="K1893" s="136">
        <v>3.7</v>
      </c>
      <c r="L1893" s="136">
        <v>0.24</v>
      </c>
      <c r="M1893" s="137" t="str">
        <f t="shared" si="29"/>
        <v>P</v>
      </c>
      <c r="N1893" s="172" t="s">
        <v>10682</v>
      </c>
      <c r="O1893" s="149" t="s">
        <v>1506</v>
      </c>
      <c r="P1893" s="149" t="s">
        <v>9443</v>
      </c>
      <c r="Q1893" s="150" t="s">
        <v>10519</v>
      </c>
      <c r="R1893" s="189">
        <v>2.58</v>
      </c>
    </row>
    <row r="1894" spans="1:18" x14ac:dyDescent="0.25">
      <c r="A1894" s="132">
        <v>1029740</v>
      </c>
      <c r="B1894" s="145" t="s">
        <v>9870</v>
      </c>
      <c r="C1894" s="132">
        <v>6</v>
      </c>
      <c r="D1894" s="132">
        <v>320</v>
      </c>
      <c r="E1894" s="186">
        <v>40</v>
      </c>
      <c r="F1894" s="132">
        <v>480</v>
      </c>
      <c r="G1894" s="132" t="s">
        <v>20</v>
      </c>
      <c r="H1894" s="132" t="s">
        <v>20</v>
      </c>
      <c r="I1894" s="132" t="s">
        <v>20</v>
      </c>
      <c r="J1894" s="133">
        <v>4.5</v>
      </c>
      <c r="K1894" s="133">
        <v>3.7</v>
      </c>
      <c r="L1894" s="133">
        <v>0.24</v>
      </c>
      <c r="M1894" s="134" t="str">
        <f t="shared" si="29"/>
        <v>P</v>
      </c>
      <c r="N1894" s="171" t="s">
        <v>10682</v>
      </c>
      <c r="O1894" s="146" t="s">
        <v>1506</v>
      </c>
      <c r="P1894" s="146" t="s">
        <v>9443</v>
      </c>
      <c r="Q1894" s="147" t="s">
        <v>10519</v>
      </c>
      <c r="R1894" s="187">
        <v>3.54</v>
      </c>
    </row>
    <row r="1895" spans="1:18" x14ac:dyDescent="0.25">
      <c r="A1895" s="135">
        <v>1029745</v>
      </c>
      <c r="B1895" s="148" t="s">
        <v>9871</v>
      </c>
      <c r="C1895" s="135">
        <v>6</v>
      </c>
      <c r="D1895" s="135">
        <v>256</v>
      </c>
      <c r="E1895" s="188">
        <v>32</v>
      </c>
      <c r="F1895" s="135" t="s">
        <v>20</v>
      </c>
      <c r="G1895" s="135" t="s">
        <v>20</v>
      </c>
      <c r="H1895" s="135" t="s">
        <v>20</v>
      </c>
      <c r="I1895" s="135" t="s">
        <v>20</v>
      </c>
      <c r="J1895" s="136">
        <v>4.5</v>
      </c>
      <c r="K1895" s="136">
        <v>3.7</v>
      </c>
      <c r="L1895" s="136">
        <v>0.24</v>
      </c>
      <c r="M1895" s="137" t="str">
        <f t="shared" si="29"/>
        <v>P</v>
      </c>
      <c r="N1895" s="174" t="s">
        <v>10682</v>
      </c>
      <c r="O1895" s="149" t="s">
        <v>1506</v>
      </c>
      <c r="P1895" s="149" t="s">
        <v>9443</v>
      </c>
      <c r="Q1895" s="150" t="s">
        <v>10519</v>
      </c>
      <c r="R1895" s="189">
        <v>3.54</v>
      </c>
    </row>
    <row r="1896" spans="1:18" x14ac:dyDescent="0.25">
      <c r="A1896" s="132">
        <v>1029747</v>
      </c>
      <c r="B1896" s="145" t="s">
        <v>9872</v>
      </c>
      <c r="C1896" s="132">
        <v>6</v>
      </c>
      <c r="D1896" s="132" t="s">
        <v>20</v>
      </c>
      <c r="E1896" s="186" t="s">
        <v>20</v>
      </c>
      <c r="F1896" s="132" t="s">
        <v>20</v>
      </c>
      <c r="G1896" s="132" t="s">
        <v>20</v>
      </c>
      <c r="H1896" s="132" t="s">
        <v>20</v>
      </c>
      <c r="I1896" s="132" t="s">
        <v>20</v>
      </c>
      <c r="J1896" s="133">
        <v>4.0540000000000003</v>
      </c>
      <c r="K1896" s="133">
        <v>3.7</v>
      </c>
      <c r="L1896" s="133">
        <v>0.24</v>
      </c>
      <c r="M1896" s="134" t="str">
        <f t="shared" si="29"/>
        <v>P</v>
      </c>
      <c r="N1896" s="173" t="s">
        <v>10682</v>
      </c>
      <c r="O1896" s="146" t="s">
        <v>1506</v>
      </c>
      <c r="P1896" s="146" t="s">
        <v>9443</v>
      </c>
      <c r="Q1896" s="147" t="s">
        <v>10519</v>
      </c>
      <c r="R1896" s="187">
        <v>2.82</v>
      </c>
    </row>
    <row r="1897" spans="1:18" x14ac:dyDescent="0.25">
      <c r="A1897" s="135">
        <v>1029748</v>
      </c>
      <c r="B1897" s="148" t="s">
        <v>2782</v>
      </c>
      <c r="C1897" s="135">
        <v>6</v>
      </c>
      <c r="D1897" s="135">
        <v>3360</v>
      </c>
      <c r="E1897" s="188">
        <v>24</v>
      </c>
      <c r="F1897" s="135">
        <v>4320</v>
      </c>
      <c r="G1897" s="135">
        <v>192</v>
      </c>
      <c r="H1897" s="135">
        <v>216</v>
      </c>
      <c r="I1897" s="135">
        <v>1</v>
      </c>
      <c r="J1897" s="136">
        <v>0.75</v>
      </c>
      <c r="K1897" s="136">
        <v>0.49</v>
      </c>
      <c r="L1897" s="136">
        <v>0.72699999999999998</v>
      </c>
      <c r="M1897" s="137" t="str">
        <f t="shared" si="29"/>
        <v>P</v>
      </c>
      <c r="N1897" s="174" t="s">
        <v>10681</v>
      </c>
      <c r="O1897" s="149" t="s">
        <v>1506</v>
      </c>
      <c r="P1897" s="149" t="s">
        <v>9409</v>
      </c>
      <c r="Q1897" s="150" t="s">
        <v>10519</v>
      </c>
      <c r="R1897" s="189">
        <v>2.2800000000000002</v>
      </c>
    </row>
    <row r="1898" spans="1:18" x14ac:dyDescent="0.25">
      <c r="A1898" s="132">
        <v>1029749</v>
      </c>
      <c r="B1898" s="145" t="s">
        <v>2783</v>
      </c>
      <c r="C1898" s="132">
        <v>6</v>
      </c>
      <c r="D1898" s="132">
        <v>3360</v>
      </c>
      <c r="E1898" s="186">
        <v>24</v>
      </c>
      <c r="F1898" s="132">
        <v>4320</v>
      </c>
      <c r="G1898" s="132">
        <v>192</v>
      </c>
      <c r="H1898" s="132">
        <v>216</v>
      </c>
      <c r="I1898" s="132">
        <v>1</v>
      </c>
      <c r="J1898" s="133">
        <v>0.75</v>
      </c>
      <c r="K1898" s="133">
        <v>0.49</v>
      </c>
      <c r="L1898" s="133">
        <v>0.72699999999999998</v>
      </c>
      <c r="M1898" s="134" t="str">
        <f t="shared" si="29"/>
        <v>P</v>
      </c>
      <c r="N1898" s="171" t="s">
        <v>10681</v>
      </c>
      <c r="O1898" s="146" t="s">
        <v>1506</v>
      </c>
      <c r="P1898" s="146" t="s">
        <v>9409</v>
      </c>
      <c r="Q1898" s="147" t="s">
        <v>10519</v>
      </c>
      <c r="R1898" s="187">
        <v>2.2800000000000002</v>
      </c>
    </row>
    <row r="1899" spans="1:18" x14ac:dyDescent="0.25">
      <c r="A1899" s="135">
        <v>1029750</v>
      </c>
      <c r="B1899" s="148" t="s">
        <v>2784</v>
      </c>
      <c r="C1899" s="135">
        <v>6</v>
      </c>
      <c r="D1899" s="135">
        <v>3360</v>
      </c>
      <c r="E1899" s="188">
        <v>24</v>
      </c>
      <c r="F1899" s="135">
        <v>4320</v>
      </c>
      <c r="G1899" s="135">
        <v>192</v>
      </c>
      <c r="H1899" s="135">
        <v>216</v>
      </c>
      <c r="I1899" s="135">
        <v>1</v>
      </c>
      <c r="J1899" s="136">
        <v>0.75</v>
      </c>
      <c r="K1899" s="136">
        <v>0.49</v>
      </c>
      <c r="L1899" s="136">
        <v>0.72699999999999998</v>
      </c>
      <c r="M1899" s="137" t="str">
        <f t="shared" si="29"/>
        <v>P</v>
      </c>
      <c r="N1899" s="172" t="s">
        <v>10681</v>
      </c>
      <c r="O1899" s="149" t="s">
        <v>1506</v>
      </c>
      <c r="P1899" s="149" t="s">
        <v>9409</v>
      </c>
      <c r="Q1899" s="150" t="s">
        <v>10519</v>
      </c>
      <c r="R1899" s="189">
        <v>2.2199999999999998</v>
      </c>
    </row>
    <row r="1900" spans="1:18" x14ac:dyDescent="0.25">
      <c r="A1900" s="132">
        <v>1029751</v>
      </c>
      <c r="B1900" s="145" t="s">
        <v>9873</v>
      </c>
      <c r="C1900" s="132">
        <v>6</v>
      </c>
      <c r="D1900" s="132" t="s">
        <v>20</v>
      </c>
      <c r="E1900" s="186" t="s">
        <v>20</v>
      </c>
      <c r="F1900" s="132" t="s">
        <v>20</v>
      </c>
      <c r="G1900" s="132" t="s">
        <v>20</v>
      </c>
      <c r="H1900" s="132" t="s">
        <v>20</v>
      </c>
      <c r="I1900" s="132" t="s">
        <v>20</v>
      </c>
      <c r="J1900" s="133">
        <v>4.6500000000000004</v>
      </c>
      <c r="K1900" s="133">
        <v>5.8999999999999997E-2</v>
      </c>
      <c r="L1900" s="133">
        <v>3.55</v>
      </c>
      <c r="M1900" s="134" t="str">
        <f t="shared" si="29"/>
        <v>P</v>
      </c>
      <c r="N1900" s="173" t="s">
        <v>10682</v>
      </c>
      <c r="O1900" s="146" t="s">
        <v>1693</v>
      </c>
      <c r="P1900" s="146" t="s">
        <v>10126</v>
      </c>
      <c r="Q1900" s="147" t="s">
        <v>10519</v>
      </c>
      <c r="R1900" s="187">
        <v>4.1999999999999993</v>
      </c>
    </row>
    <row r="1901" spans="1:18" x14ac:dyDescent="0.25">
      <c r="A1901" s="135">
        <v>1029780</v>
      </c>
      <c r="B1901" s="148" t="s">
        <v>2785</v>
      </c>
      <c r="C1901" s="135">
        <v>1</v>
      </c>
      <c r="D1901" s="135" t="s">
        <v>20</v>
      </c>
      <c r="E1901" s="188" t="s">
        <v>20</v>
      </c>
      <c r="F1901" s="135" t="s">
        <v>20</v>
      </c>
      <c r="G1901" s="135" t="s">
        <v>20</v>
      </c>
      <c r="H1901" s="135" t="s">
        <v>20</v>
      </c>
      <c r="I1901" s="135" t="s">
        <v>20</v>
      </c>
      <c r="J1901" s="136">
        <v>0.6</v>
      </c>
      <c r="K1901" s="136">
        <v>0.59</v>
      </c>
      <c r="L1901" s="136">
        <v>0.3</v>
      </c>
      <c r="M1901" s="137" t="str">
        <f t="shared" si="29"/>
        <v>P</v>
      </c>
      <c r="N1901" s="174" t="s">
        <v>10682</v>
      </c>
      <c r="O1901" s="149" t="s">
        <v>1506</v>
      </c>
      <c r="P1901" s="149" t="s">
        <v>9466</v>
      </c>
      <c r="Q1901" s="150" t="s">
        <v>10519</v>
      </c>
      <c r="R1901" s="189">
        <v>4.2300000000000004</v>
      </c>
    </row>
    <row r="1902" spans="1:18" x14ac:dyDescent="0.25">
      <c r="A1902" s="132">
        <v>1029786</v>
      </c>
      <c r="B1902" s="145" t="s">
        <v>2786</v>
      </c>
      <c r="C1902" s="132">
        <v>19</v>
      </c>
      <c r="D1902" s="132" t="s">
        <v>20</v>
      </c>
      <c r="E1902" s="186" t="s">
        <v>20</v>
      </c>
      <c r="F1902" s="132" t="s">
        <v>20</v>
      </c>
      <c r="G1902" s="132" t="s">
        <v>20</v>
      </c>
      <c r="H1902" s="132" t="s">
        <v>20</v>
      </c>
      <c r="I1902" s="132" t="s">
        <v>20</v>
      </c>
      <c r="J1902" s="133">
        <v>2</v>
      </c>
      <c r="K1902" s="133">
        <v>1.5</v>
      </c>
      <c r="L1902" s="133">
        <v>1.22</v>
      </c>
      <c r="M1902" s="134" t="str">
        <f t="shared" si="29"/>
        <v>P</v>
      </c>
      <c r="N1902" s="171" t="s">
        <v>10681</v>
      </c>
      <c r="O1902" s="146" t="s">
        <v>3711</v>
      </c>
      <c r="P1902" s="146" t="s">
        <v>9414</v>
      </c>
      <c r="Q1902" s="147" t="s">
        <v>10519</v>
      </c>
      <c r="R1902" s="187">
        <v>6.27</v>
      </c>
    </row>
    <row r="1903" spans="1:18" x14ac:dyDescent="0.25">
      <c r="A1903" s="135">
        <v>1029787</v>
      </c>
      <c r="B1903" s="148" t="s">
        <v>2787</v>
      </c>
      <c r="C1903" s="135">
        <v>19</v>
      </c>
      <c r="D1903" s="135" t="s">
        <v>20</v>
      </c>
      <c r="E1903" s="188" t="s">
        <v>20</v>
      </c>
      <c r="F1903" s="135" t="s">
        <v>20</v>
      </c>
      <c r="G1903" s="135" t="s">
        <v>20</v>
      </c>
      <c r="H1903" s="135" t="s">
        <v>20</v>
      </c>
      <c r="I1903" s="135" t="s">
        <v>20</v>
      </c>
      <c r="J1903" s="136">
        <v>2</v>
      </c>
      <c r="K1903" s="136">
        <v>1.5</v>
      </c>
      <c r="L1903" s="136">
        <v>1.22</v>
      </c>
      <c r="M1903" s="137" t="str">
        <f t="shared" si="29"/>
        <v>P</v>
      </c>
      <c r="N1903" s="172" t="s">
        <v>10681</v>
      </c>
      <c r="O1903" s="149" t="s">
        <v>3711</v>
      </c>
      <c r="P1903" s="149" t="s">
        <v>9414</v>
      </c>
      <c r="Q1903" s="150" t="s">
        <v>10519</v>
      </c>
      <c r="R1903" s="189">
        <v>7.41</v>
      </c>
    </row>
    <row r="1904" spans="1:18" x14ac:dyDescent="0.25">
      <c r="A1904" s="132">
        <v>1029867</v>
      </c>
      <c r="B1904" s="145" t="s">
        <v>9874</v>
      </c>
      <c r="C1904" s="132">
        <v>6</v>
      </c>
      <c r="D1904" s="132" t="s">
        <v>20</v>
      </c>
      <c r="E1904" s="186" t="s">
        <v>20</v>
      </c>
      <c r="F1904" s="132" t="s">
        <v>20</v>
      </c>
      <c r="G1904" s="132" t="s">
        <v>20</v>
      </c>
      <c r="H1904" s="132" t="s">
        <v>20</v>
      </c>
      <c r="I1904" s="132" t="s">
        <v>20</v>
      </c>
      <c r="J1904" s="133">
        <v>2.6</v>
      </c>
      <c r="K1904" s="133">
        <v>0.27</v>
      </c>
      <c r="L1904" s="133">
        <v>1.25</v>
      </c>
      <c r="M1904" s="134" t="str">
        <f t="shared" si="29"/>
        <v>P</v>
      </c>
      <c r="N1904" s="171" t="s">
        <v>10682</v>
      </c>
      <c r="O1904" s="146" t="s">
        <v>1693</v>
      </c>
      <c r="P1904" s="146" t="s">
        <v>10126</v>
      </c>
      <c r="Q1904" s="147" t="s">
        <v>10519</v>
      </c>
      <c r="R1904" s="187">
        <v>5.28</v>
      </c>
    </row>
    <row r="1905" spans="1:18" x14ac:dyDescent="0.25">
      <c r="A1905" s="135">
        <v>1029886</v>
      </c>
      <c r="B1905" s="148" t="s">
        <v>9875</v>
      </c>
      <c r="C1905" s="135">
        <v>6</v>
      </c>
      <c r="D1905" s="135" t="s">
        <v>20</v>
      </c>
      <c r="E1905" s="188" t="s">
        <v>20</v>
      </c>
      <c r="F1905" s="135" t="s">
        <v>20</v>
      </c>
      <c r="G1905" s="135" t="s">
        <v>20</v>
      </c>
      <c r="H1905" s="135" t="s">
        <v>20</v>
      </c>
      <c r="I1905" s="135" t="s">
        <v>20</v>
      </c>
      <c r="J1905" s="136">
        <v>2.6</v>
      </c>
      <c r="K1905" s="136">
        <v>0.27</v>
      </c>
      <c r="L1905" s="136">
        <v>1.25</v>
      </c>
      <c r="M1905" s="137" t="str">
        <f t="shared" si="29"/>
        <v>P</v>
      </c>
      <c r="N1905" s="172" t="s">
        <v>10682</v>
      </c>
      <c r="O1905" s="149" t="s">
        <v>1693</v>
      </c>
      <c r="P1905" s="149" t="s">
        <v>10126</v>
      </c>
      <c r="Q1905" s="150" t="s">
        <v>10519</v>
      </c>
      <c r="R1905" s="189">
        <v>5.22</v>
      </c>
    </row>
    <row r="1906" spans="1:18" x14ac:dyDescent="0.25">
      <c r="A1906" s="132">
        <v>1029895</v>
      </c>
      <c r="B1906" s="145" t="s">
        <v>9876</v>
      </c>
      <c r="C1906" s="132">
        <v>6</v>
      </c>
      <c r="D1906" s="132" t="s">
        <v>20</v>
      </c>
      <c r="E1906" s="186" t="s">
        <v>20</v>
      </c>
      <c r="F1906" s="132" t="s">
        <v>20</v>
      </c>
      <c r="G1906" s="132" t="s">
        <v>20</v>
      </c>
      <c r="H1906" s="132" t="s">
        <v>20</v>
      </c>
      <c r="I1906" s="132" t="s">
        <v>20</v>
      </c>
      <c r="J1906" s="133">
        <v>2.6</v>
      </c>
      <c r="K1906" s="133">
        <v>0.27</v>
      </c>
      <c r="L1906" s="133">
        <v>1.25</v>
      </c>
      <c r="M1906" s="134" t="str">
        <f t="shared" si="29"/>
        <v>P</v>
      </c>
      <c r="N1906" s="173" t="s">
        <v>10682</v>
      </c>
      <c r="O1906" s="146" t="s">
        <v>1693</v>
      </c>
      <c r="P1906" s="146" t="s">
        <v>10126</v>
      </c>
      <c r="Q1906" s="147" t="s">
        <v>10519</v>
      </c>
      <c r="R1906" s="187">
        <v>5.28</v>
      </c>
    </row>
    <row r="1907" spans="1:18" x14ac:dyDescent="0.25">
      <c r="A1907" s="135">
        <v>1029896</v>
      </c>
      <c r="B1907" s="148" t="s">
        <v>2788</v>
      </c>
      <c r="C1907" s="135">
        <v>1</v>
      </c>
      <c r="D1907" s="135">
        <v>90</v>
      </c>
      <c r="E1907" s="188" t="s">
        <v>20</v>
      </c>
      <c r="F1907" s="135" t="s">
        <v>20</v>
      </c>
      <c r="G1907" s="135" t="s">
        <v>20</v>
      </c>
      <c r="H1907" s="135" t="s">
        <v>20</v>
      </c>
      <c r="I1907" s="135" t="s">
        <v>20</v>
      </c>
      <c r="J1907" s="136">
        <v>2.4</v>
      </c>
      <c r="K1907" s="136">
        <v>4.5999999999999996</v>
      </c>
      <c r="L1907" s="136">
        <v>1.25</v>
      </c>
      <c r="M1907" s="137" t="str">
        <f t="shared" si="29"/>
        <v>P</v>
      </c>
      <c r="N1907" s="174" t="s">
        <v>10682</v>
      </c>
      <c r="O1907" s="149" t="s">
        <v>1506</v>
      </c>
      <c r="P1907" s="149" t="s">
        <v>9401</v>
      </c>
      <c r="Q1907" s="150" t="s">
        <v>10519</v>
      </c>
      <c r="R1907" s="189">
        <v>6.06</v>
      </c>
    </row>
    <row r="1908" spans="1:18" x14ac:dyDescent="0.25">
      <c r="A1908" s="132">
        <v>1029905</v>
      </c>
      <c r="B1908" s="145" t="s">
        <v>2789</v>
      </c>
      <c r="C1908" s="132">
        <v>24</v>
      </c>
      <c r="D1908" s="132">
        <v>352</v>
      </c>
      <c r="E1908" s="186" t="s">
        <v>21</v>
      </c>
      <c r="F1908" s="132" t="s">
        <v>20</v>
      </c>
      <c r="G1908" s="132" t="s">
        <v>20</v>
      </c>
      <c r="H1908" s="132">
        <v>12</v>
      </c>
      <c r="I1908" s="132">
        <v>3</v>
      </c>
      <c r="J1908" s="133">
        <v>2.31</v>
      </c>
      <c r="K1908" s="133">
        <v>1.55</v>
      </c>
      <c r="L1908" s="133">
        <v>0.9</v>
      </c>
      <c r="M1908" s="134" t="str">
        <f t="shared" si="29"/>
        <v>P</v>
      </c>
      <c r="N1908" s="171" t="s">
        <v>10681</v>
      </c>
      <c r="O1908" s="146" t="s">
        <v>1506</v>
      </c>
      <c r="P1908" s="146" t="s">
        <v>9404</v>
      </c>
      <c r="Q1908" s="147" t="s">
        <v>10519</v>
      </c>
      <c r="R1908" s="187">
        <v>6.48</v>
      </c>
    </row>
    <row r="1909" spans="1:18" x14ac:dyDescent="0.25">
      <c r="A1909" s="135">
        <v>1029908</v>
      </c>
      <c r="B1909" s="148" t="s">
        <v>2790</v>
      </c>
      <c r="C1909" s="135">
        <v>6</v>
      </c>
      <c r="D1909" s="135">
        <v>882</v>
      </c>
      <c r="E1909" s="188" t="s">
        <v>21</v>
      </c>
      <c r="F1909" s="135">
        <v>1166</v>
      </c>
      <c r="G1909" s="135" t="s">
        <v>20</v>
      </c>
      <c r="H1909" s="135">
        <v>45</v>
      </c>
      <c r="I1909" s="135">
        <v>2</v>
      </c>
      <c r="J1909" s="136">
        <v>1.28</v>
      </c>
      <c r="K1909" s="136">
        <v>0.88</v>
      </c>
      <c r="L1909" s="136">
        <v>1.32</v>
      </c>
      <c r="M1909" s="137" t="str">
        <f t="shared" si="29"/>
        <v>P</v>
      </c>
      <c r="N1909" s="174" t="s">
        <v>10681</v>
      </c>
      <c r="O1909" s="149" t="s">
        <v>1506</v>
      </c>
      <c r="P1909" s="149" t="s">
        <v>9410</v>
      </c>
      <c r="Q1909" s="150" t="s">
        <v>10106</v>
      </c>
      <c r="R1909" s="189">
        <v>3.66</v>
      </c>
    </row>
    <row r="1910" spans="1:18" x14ac:dyDescent="0.25">
      <c r="A1910" s="132">
        <v>1029914</v>
      </c>
      <c r="B1910" s="145" t="s">
        <v>2791</v>
      </c>
      <c r="C1910" s="132">
        <v>1</v>
      </c>
      <c r="D1910" s="132">
        <v>1200</v>
      </c>
      <c r="E1910" s="186">
        <v>40</v>
      </c>
      <c r="F1910" s="132" t="s">
        <v>20</v>
      </c>
      <c r="G1910" s="132">
        <v>120</v>
      </c>
      <c r="H1910" s="132" t="s">
        <v>20</v>
      </c>
      <c r="I1910" s="132" t="s">
        <v>20</v>
      </c>
      <c r="J1910" s="133">
        <v>2.15</v>
      </c>
      <c r="K1910" s="133">
        <v>0.88</v>
      </c>
      <c r="L1910" s="133">
        <v>0.45</v>
      </c>
      <c r="M1910" s="134" t="str">
        <f t="shared" si="29"/>
        <v>P</v>
      </c>
      <c r="N1910" s="171" t="s">
        <v>10682</v>
      </c>
      <c r="O1910" s="146" t="s">
        <v>1506</v>
      </c>
      <c r="P1910" s="146" t="s">
        <v>9426</v>
      </c>
      <c r="Q1910" s="147" t="s">
        <v>10519</v>
      </c>
      <c r="R1910" s="187">
        <v>1.41</v>
      </c>
    </row>
    <row r="1911" spans="1:18" x14ac:dyDescent="0.25">
      <c r="A1911" s="135">
        <v>1029924</v>
      </c>
      <c r="B1911" s="148" t="s">
        <v>2792</v>
      </c>
      <c r="C1911" s="135">
        <v>6</v>
      </c>
      <c r="D1911" s="135">
        <v>432</v>
      </c>
      <c r="E1911" s="188" t="s">
        <v>21</v>
      </c>
      <c r="F1911" s="135">
        <v>540</v>
      </c>
      <c r="G1911" s="135" t="s">
        <v>20</v>
      </c>
      <c r="H1911" s="135">
        <v>20</v>
      </c>
      <c r="I1911" s="135">
        <v>2</v>
      </c>
      <c r="J1911" s="136">
        <v>1.65</v>
      </c>
      <c r="K1911" s="136">
        <v>1.1000000000000001</v>
      </c>
      <c r="L1911" s="136">
        <v>1.3</v>
      </c>
      <c r="M1911" s="137" t="str">
        <f t="shared" si="29"/>
        <v>P</v>
      </c>
      <c r="N1911" s="172" t="s">
        <v>10681</v>
      </c>
      <c r="O1911" s="149" t="s">
        <v>1506</v>
      </c>
      <c r="P1911" s="149" t="s">
        <v>9398</v>
      </c>
      <c r="Q1911" s="150" t="s">
        <v>10519</v>
      </c>
      <c r="R1911" s="189">
        <v>3.24</v>
      </c>
    </row>
    <row r="1912" spans="1:18" x14ac:dyDescent="0.25">
      <c r="A1912" s="132">
        <v>1029932</v>
      </c>
      <c r="B1912" s="145" t="s">
        <v>2793</v>
      </c>
      <c r="C1912" s="132">
        <v>1</v>
      </c>
      <c r="D1912" s="132">
        <v>24</v>
      </c>
      <c r="E1912" s="186" t="s">
        <v>20</v>
      </c>
      <c r="F1912" s="132">
        <v>30</v>
      </c>
      <c r="G1912" s="132" t="s">
        <v>20</v>
      </c>
      <c r="H1912" s="132" t="s">
        <v>20</v>
      </c>
      <c r="I1912" s="132" t="s">
        <v>20</v>
      </c>
      <c r="J1912" s="133">
        <v>2.98</v>
      </c>
      <c r="K1912" s="133">
        <v>2.92</v>
      </c>
      <c r="L1912" s="133">
        <v>5.48</v>
      </c>
      <c r="M1912" s="134" t="str">
        <f t="shared" si="29"/>
        <v>P</v>
      </c>
      <c r="N1912" s="171" t="s">
        <v>10682</v>
      </c>
      <c r="O1912" s="146" t="s">
        <v>1506</v>
      </c>
      <c r="P1912" s="146" t="s">
        <v>9468</v>
      </c>
      <c r="Q1912" s="147" t="s">
        <v>10519</v>
      </c>
      <c r="R1912" s="187">
        <v>55.68</v>
      </c>
    </row>
    <row r="1913" spans="1:18" x14ac:dyDescent="0.25">
      <c r="A1913" s="135">
        <v>1029939</v>
      </c>
      <c r="B1913" s="148" t="s">
        <v>9877</v>
      </c>
      <c r="C1913" s="135">
        <v>6</v>
      </c>
      <c r="D1913" s="135" t="s">
        <v>20</v>
      </c>
      <c r="E1913" s="188" t="s">
        <v>20</v>
      </c>
      <c r="F1913" s="135" t="s">
        <v>20</v>
      </c>
      <c r="G1913" s="135" t="s">
        <v>20</v>
      </c>
      <c r="H1913" s="135" t="s">
        <v>20</v>
      </c>
      <c r="I1913" s="135" t="s">
        <v>20</v>
      </c>
      <c r="J1913" s="136">
        <v>3.85</v>
      </c>
      <c r="K1913" s="136">
        <v>0.1</v>
      </c>
      <c r="L1913" s="136">
        <v>4.45</v>
      </c>
      <c r="M1913" s="137" t="str">
        <f t="shared" si="29"/>
        <v>P</v>
      </c>
      <c r="N1913" s="174" t="s">
        <v>10682</v>
      </c>
      <c r="O1913" s="149" t="s">
        <v>1693</v>
      </c>
      <c r="P1913" s="149" t="s">
        <v>10126</v>
      </c>
      <c r="Q1913" s="150" t="s">
        <v>10519</v>
      </c>
      <c r="R1913" s="189">
        <v>5.6999999999999993</v>
      </c>
    </row>
    <row r="1914" spans="1:18" x14ac:dyDescent="0.25">
      <c r="A1914" s="132">
        <v>1029951</v>
      </c>
      <c r="B1914" s="145" t="s">
        <v>9878</v>
      </c>
      <c r="C1914" s="132">
        <v>6</v>
      </c>
      <c r="D1914" s="132" t="s">
        <v>20</v>
      </c>
      <c r="E1914" s="186" t="s">
        <v>20</v>
      </c>
      <c r="F1914" s="132" t="s">
        <v>20</v>
      </c>
      <c r="G1914" s="132" t="s">
        <v>20</v>
      </c>
      <c r="H1914" s="132" t="s">
        <v>20</v>
      </c>
      <c r="I1914" s="132" t="s">
        <v>20</v>
      </c>
      <c r="J1914" s="133">
        <v>2.7</v>
      </c>
      <c r="K1914" s="133">
        <v>1.7</v>
      </c>
      <c r="L1914" s="133">
        <v>0.5</v>
      </c>
      <c r="M1914" s="134" t="str">
        <f t="shared" si="29"/>
        <v>P</v>
      </c>
      <c r="N1914" s="173" t="s">
        <v>10682</v>
      </c>
      <c r="O1914" s="146" t="s">
        <v>1587</v>
      </c>
      <c r="P1914" s="146" t="s">
        <v>9421</v>
      </c>
      <c r="Q1914" s="147" t="s">
        <v>10519</v>
      </c>
      <c r="R1914" s="187">
        <v>3.4925373134328352</v>
      </c>
    </row>
    <row r="1915" spans="1:18" x14ac:dyDescent="0.25">
      <c r="A1915" s="135">
        <v>1029993</v>
      </c>
      <c r="B1915" s="148" t="s">
        <v>2794</v>
      </c>
      <c r="C1915" s="135">
        <v>6</v>
      </c>
      <c r="D1915" s="135">
        <v>1116</v>
      </c>
      <c r="E1915" s="188" t="s">
        <v>21</v>
      </c>
      <c r="F1915" s="135">
        <v>1488</v>
      </c>
      <c r="G1915" s="135">
        <v>40</v>
      </c>
      <c r="H1915" s="135">
        <v>65</v>
      </c>
      <c r="I1915" s="135">
        <v>2</v>
      </c>
      <c r="J1915" s="136">
        <v>2.4500000000000002</v>
      </c>
      <c r="K1915" s="136">
        <v>1.2</v>
      </c>
      <c r="L1915" s="136">
        <v>0.35</v>
      </c>
      <c r="M1915" s="137" t="str">
        <f t="shared" si="29"/>
        <v>P</v>
      </c>
      <c r="N1915" s="174" t="s">
        <v>10681</v>
      </c>
      <c r="O1915" s="149" t="s">
        <v>1506</v>
      </c>
      <c r="P1915" s="149" t="s">
        <v>10455</v>
      </c>
      <c r="Q1915" s="150" t="s">
        <v>10519</v>
      </c>
      <c r="R1915" s="189">
        <v>4.1399999999999997</v>
      </c>
    </row>
    <row r="1916" spans="1:18" x14ac:dyDescent="0.25">
      <c r="A1916" s="132">
        <v>1030004</v>
      </c>
      <c r="B1916" s="145" t="s">
        <v>2795</v>
      </c>
      <c r="C1916" s="132">
        <v>6</v>
      </c>
      <c r="D1916" s="132">
        <v>1116</v>
      </c>
      <c r="E1916" s="186" t="s">
        <v>21</v>
      </c>
      <c r="F1916" s="132">
        <v>1488</v>
      </c>
      <c r="G1916" s="132">
        <v>48</v>
      </c>
      <c r="H1916" s="132">
        <v>60</v>
      </c>
      <c r="I1916" s="132">
        <v>2</v>
      </c>
      <c r="J1916" s="133">
        <v>2.4500000000000002</v>
      </c>
      <c r="K1916" s="133">
        <v>1.2</v>
      </c>
      <c r="L1916" s="133">
        <v>0.35</v>
      </c>
      <c r="M1916" s="134" t="str">
        <f t="shared" si="29"/>
        <v>P</v>
      </c>
      <c r="N1916" s="173" t="s">
        <v>10681</v>
      </c>
      <c r="O1916" s="146" t="s">
        <v>1506</v>
      </c>
      <c r="P1916" s="146" t="s">
        <v>10455</v>
      </c>
      <c r="Q1916" s="147" t="s">
        <v>10519</v>
      </c>
      <c r="R1916" s="187">
        <v>4.1399999999999997</v>
      </c>
    </row>
    <row r="1917" spans="1:18" x14ac:dyDescent="0.25">
      <c r="A1917" s="135">
        <v>1030022</v>
      </c>
      <c r="B1917" s="148" t="s">
        <v>2796</v>
      </c>
      <c r="C1917" s="135">
        <v>6</v>
      </c>
      <c r="D1917" s="135">
        <v>945</v>
      </c>
      <c r="E1917" s="188" t="s">
        <v>21</v>
      </c>
      <c r="F1917" s="135">
        <v>1898</v>
      </c>
      <c r="G1917" s="135">
        <v>40</v>
      </c>
      <c r="H1917" s="135">
        <v>50</v>
      </c>
      <c r="I1917" s="135">
        <v>1</v>
      </c>
      <c r="J1917" s="136">
        <v>2.4500000000000002</v>
      </c>
      <c r="K1917" s="136">
        <v>1.2</v>
      </c>
      <c r="L1917" s="136">
        <v>0.35</v>
      </c>
      <c r="M1917" s="137" t="str">
        <f t="shared" si="29"/>
        <v>P</v>
      </c>
      <c r="N1917" s="174" t="s">
        <v>10681</v>
      </c>
      <c r="O1917" s="149" t="s">
        <v>1506</v>
      </c>
      <c r="P1917" s="149" t="s">
        <v>10455</v>
      </c>
      <c r="Q1917" s="150" t="s">
        <v>10519</v>
      </c>
      <c r="R1917" s="189">
        <v>6.8999999999999995</v>
      </c>
    </row>
    <row r="1918" spans="1:18" x14ac:dyDescent="0.25">
      <c r="A1918" s="132">
        <v>1030023</v>
      </c>
      <c r="B1918" s="145" t="s">
        <v>2797</v>
      </c>
      <c r="C1918" s="132">
        <v>6</v>
      </c>
      <c r="D1918" s="132">
        <v>945</v>
      </c>
      <c r="E1918" s="186" t="s">
        <v>21</v>
      </c>
      <c r="F1918" s="132">
        <v>1898</v>
      </c>
      <c r="G1918" s="132">
        <v>40</v>
      </c>
      <c r="H1918" s="132">
        <v>50</v>
      </c>
      <c r="I1918" s="132">
        <v>1</v>
      </c>
      <c r="J1918" s="133">
        <v>2.4500000000000002</v>
      </c>
      <c r="K1918" s="133">
        <v>1.2</v>
      </c>
      <c r="L1918" s="133">
        <v>0.35</v>
      </c>
      <c r="M1918" s="134" t="str">
        <f t="shared" si="29"/>
        <v>P</v>
      </c>
      <c r="N1918" s="173" t="s">
        <v>10681</v>
      </c>
      <c r="O1918" s="146" t="s">
        <v>1506</v>
      </c>
      <c r="P1918" s="146" t="s">
        <v>10455</v>
      </c>
      <c r="Q1918" s="147" t="s">
        <v>10519</v>
      </c>
      <c r="R1918" s="187">
        <v>5.0999999999999996</v>
      </c>
    </row>
    <row r="1919" spans="1:18" x14ac:dyDescent="0.25">
      <c r="A1919" s="135">
        <v>1030024</v>
      </c>
      <c r="B1919" s="148" t="s">
        <v>1035</v>
      </c>
      <c r="C1919" s="135">
        <v>6</v>
      </c>
      <c r="D1919" s="135">
        <v>1116</v>
      </c>
      <c r="E1919" s="188" t="s">
        <v>21</v>
      </c>
      <c r="F1919" s="135" t="s">
        <v>20</v>
      </c>
      <c r="G1919" s="135">
        <v>44</v>
      </c>
      <c r="H1919" s="135">
        <v>55</v>
      </c>
      <c r="I1919" s="135">
        <v>2</v>
      </c>
      <c r="J1919" s="136">
        <v>2.4500000000000002</v>
      </c>
      <c r="K1919" s="136">
        <v>1.2</v>
      </c>
      <c r="L1919" s="136">
        <v>0.35</v>
      </c>
      <c r="M1919" s="137" t="str">
        <f t="shared" si="29"/>
        <v>P</v>
      </c>
      <c r="N1919" s="174" t="s">
        <v>10681</v>
      </c>
      <c r="O1919" s="149" t="s">
        <v>1506</v>
      </c>
      <c r="P1919" s="149" t="s">
        <v>10455</v>
      </c>
      <c r="Q1919" s="150" t="s">
        <v>10519</v>
      </c>
      <c r="R1919" s="189">
        <v>4.8600000000000003</v>
      </c>
    </row>
    <row r="1920" spans="1:18" x14ac:dyDescent="0.25">
      <c r="A1920" s="132">
        <v>1030025</v>
      </c>
      <c r="B1920" s="145" t="s">
        <v>1036</v>
      </c>
      <c r="C1920" s="132">
        <v>6</v>
      </c>
      <c r="D1920" s="132">
        <v>1116</v>
      </c>
      <c r="E1920" s="186" t="s">
        <v>21</v>
      </c>
      <c r="F1920" s="132">
        <v>1488</v>
      </c>
      <c r="G1920" s="132">
        <v>48</v>
      </c>
      <c r="H1920" s="132">
        <v>48</v>
      </c>
      <c r="I1920" s="132">
        <v>2</v>
      </c>
      <c r="J1920" s="133">
        <v>2.4500000000000002</v>
      </c>
      <c r="K1920" s="133">
        <v>1.2</v>
      </c>
      <c r="L1920" s="133">
        <v>0.35</v>
      </c>
      <c r="M1920" s="134" t="str">
        <f t="shared" si="29"/>
        <v>P</v>
      </c>
      <c r="N1920" s="173" t="s">
        <v>10681</v>
      </c>
      <c r="O1920" s="146" t="s">
        <v>1506</v>
      </c>
      <c r="P1920" s="146" t="s">
        <v>10455</v>
      </c>
      <c r="Q1920" s="147" t="s">
        <v>10519</v>
      </c>
      <c r="R1920" s="187">
        <v>6.8999999999999995</v>
      </c>
    </row>
    <row r="1921" spans="1:18" x14ac:dyDescent="0.25">
      <c r="A1921" s="135">
        <v>1030026</v>
      </c>
      <c r="B1921" s="148" t="s">
        <v>2798</v>
      </c>
      <c r="C1921" s="135">
        <v>50</v>
      </c>
      <c r="D1921" s="135" t="s">
        <v>20</v>
      </c>
      <c r="E1921" s="188" t="s">
        <v>20</v>
      </c>
      <c r="F1921" s="135" t="s">
        <v>20</v>
      </c>
      <c r="G1921" s="135" t="s">
        <v>20</v>
      </c>
      <c r="H1921" s="135" t="s">
        <v>20</v>
      </c>
      <c r="I1921" s="135" t="s">
        <v>20</v>
      </c>
      <c r="J1921" s="136">
        <v>0.14799999999999999</v>
      </c>
      <c r="K1921" s="136">
        <v>0.105</v>
      </c>
      <c r="L1921" s="136">
        <v>1E-3</v>
      </c>
      <c r="M1921" s="137" t="str">
        <f t="shared" si="29"/>
        <v>P</v>
      </c>
      <c r="N1921" s="174" t="s">
        <v>10681</v>
      </c>
      <c r="O1921" s="149" t="s">
        <v>1506</v>
      </c>
      <c r="P1921" s="149" t="s">
        <v>9458</v>
      </c>
      <c r="Q1921" s="150" t="s">
        <v>10519</v>
      </c>
      <c r="R1921" s="189">
        <v>0.06</v>
      </c>
    </row>
    <row r="1922" spans="1:18" x14ac:dyDescent="0.25">
      <c r="A1922" s="132">
        <v>1030027</v>
      </c>
      <c r="B1922" s="145" t="s">
        <v>2799</v>
      </c>
      <c r="C1922" s="132">
        <v>50</v>
      </c>
      <c r="D1922" s="132">
        <v>1400</v>
      </c>
      <c r="E1922" s="186">
        <v>20</v>
      </c>
      <c r="F1922" s="132">
        <v>1800</v>
      </c>
      <c r="G1922" s="132">
        <v>80</v>
      </c>
      <c r="H1922" s="132">
        <v>100</v>
      </c>
      <c r="I1922" s="132">
        <v>1</v>
      </c>
      <c r="J1922" s="133">
        <v>1.46</v>
      </c>
      <c r="K1922" s="133">
        <v>1.39</v>
      </c>
      <c r="L1922" s="133">
        <v>0.51</v>
      </c>
      <c r="M1922" s="134" t="str">
        <f t="shared" ref="M1922:M1985" si="30">HYPERLINK(CONCATENATE("T:\Distribution Centre\RDC Department Shared\Cubiscan photos","\",A1922,"-pac.jpg"),"P")</f>
        <v>P</v>
      </c>
      <c r="N1922" s="173" t="s">
        <v>10681</v>
      </c>
      <c r="O1922" s="146" t="s">
        <v>1578</v>
      </c>
      <c r="P1922" s="146" t="s">
        <v>9412</v>
      </c>
      <c r="Q1922" s="147" t="s">
        <v>10519</v>
      </c>
      <c r="R1922" s="187">
        <v>2</v>
      </c>
    </row>
    <row r="1923" spans="1:18" x14ac:dyDescent="0.25">
      <c r="A1923" s="135">
        <v>1030028</v>
      </c>
      <c r="B1923" s="148" t="s">
        <v>2800</v>
      </c>
      <c r="C1923" s="135">
        <v>6</v>
      </c>
      <c r="D1923" s="135">
        <v>900</v>
      </c>
      <c r="E1923" s="188" t="s">
        <v>20</v>
      </c>
      <c r="F1923" s="135" t="s">
        <v>20</v>
      </c>
      <c r="G1923" s="135" t="s">
        <v>20</v>
      </c>
      <c r="H1923" s="135" t="s">
        <v>20</v>
      </c>
      <c r="I1923" s="135" t="s">
        <v>20</v>
      </c>
      <c r="J1923" s="136">
        <v>2.4</v>
      </c>
      <c r="K1923" s="136">
        <v>0.35</v>
      </c>
      <c r="L1923" s="136">
        <v>1.45</v>
      </c>
      <c r="M1923" s="137" t="str">
        <f t="shared" si="30"/>
        <v>P</v>
      </c>
      <c r="N1923" s="174" t="s">
        <v>10681</v>
      </c>
      <c r="O1923" s="149" t="s">
        <v>1506</v>
      </c>
      <c r="P1923" s="149" t="s">
        <v>10455</v>
      </c>
      <c r="Q1923" s="150" t="s">
        <v>10519</v>
      </c>
      <c r="R1923" s="189">
        <v>4.38</v>
      </c>
    </row>
    <row r="1924" spans="1:18" x14ac:dyDescent="0.25">
      <c r="A1924" s="132">
        <v>1030029</v>
      </c>
      <c r="B1924" s="145" t="s">
        <v>2801</v>
      </c>
      <c r="C1924" s="132">
        <v>6</v>
      </c>
      <c r="D1924" s="132">
        <v>792</v>
      </c>
      <c r="E1924" s="186">
        <v>9</v>
      </c>
      <c r="F1924" s="132">
        <v>990</v>
      </c>
      <c r="G1924" s="132">
        <v>36</v>
      </c>
      <c r="H1924" s="132">
        <v>36</v>
      </c>
      <c r="I1924" s="132">
        <v>2</v>
      </c>
      <c r="J1924" s="133">
        <v>2.4</v>
      </c>
      <c r="K1924" s="133">
        <v>0.35</v>
      </c>
      <c r="L1924" s="133">
        <v>1.45</v>
      </c>
      <c r="M1924" s="134" t="str">
        <f t="shared" si="30"/>
        <v>P</v>
      </c>
      <c r="N1924" s="171" t="s">
        <v>10681</v>
      </c>
      <c r="O1924" s="146" t="s">
        <v>1506</v>
      </c>
      <c r="P1924" s="146" t="s">
        <v>10455</v>
      </c>
      <c r="Q1924" s="147" t="s">
        <v>10519</v>
      </c>
      <c r="R1924" s="187">
        <v>4.32</v>
      </c>
    </row>
    <row r="1925" spans="1:18" x14ac:dyDescent="0.25">
      <c r="A1925" s="135">
        <v>1030030</v>
      </c>
      <c r="B1925" s="148" t="s">
        <v>2280</v>
      </c>
      <c r="C1925" s="135">
        <v>6</v>
      </c>
      <c r="D1925" s="135">
        <v>712</v>
      </c>
      <c r="E1925" s="188">
        <v>9</v>
      </c>
      <c r="F1925" s="135">
        <v>1260</v>
      </c>
      <c r="G1925" s="135">
        <v>54</v>
      </c>
      <c r="H1925" s="135" t="s">
        <v>20</v>
      </c>
      <c r="I1925" s="135" t="s">
        <v>20</v>
      </c>
      <c r="J1925" s="136">
        <v>2.4</v>
      </c>
      <c r="K1925" s="136">
        <v>0.35</v>
      </c>
      <c r="L1925" s="136">
        <v>1.45</v>
      </c>
      <c r="M1925" s="137" t="str">
        <f t="shared" si="30"/>
        <v>P</v>
      </c>
      <c r="N1925" s="174" t="s">
        <v>10681</v>
      </c>
      <c r="O1925" s="149" t="s">
        <v>1506</v>
      </c>
      <c r="P1925" s="149" t="s">
        <v>10455</v>
      </c>
      <c r="Q1925" s="150" t="s">
        <v>10519</v>
      </c>
      <c r="R1925" s="189">
        <v>4.4399999999999995</v>
      </c>
    </row>
    <row r="1926" spans="1:18" x14ac:dyDescent="0.25">
      <c r="A1926" s="132">
        <v>1030049</v>
      </c>
      <c r="B1926" s="145" t="s">
        <v>2802</v>
      </c>
      <c r="C1926" s="132">
        <v>6</v>
      </c>
      <c r="D1926" s="132">
        <v>900</v>
      </c>
      <c r="E1926" s="186">
        <v>6</v>
      </c>
      <c r="F1926" s="132" t="s">
        <v>20</v>
      </c>
      <c r="G1926" s="132" t="s">
        <v>20</v>
      </c>
      <c r="H1926" s="132" t="s">
        <v>20</v>
      </c>
      <c r="I1926" s="132" t="s">
        <v>20</v>
      </c>
      <c r="J1926" s="133">
        <v>2.4</v>
      </c>
      <c r="K1926" s="133">
        <v>0.35</v>
      </c>
      <c r="L1926" s="133">
        <v>1.45</v>
      </c>
      <c r="M1926" s="134" t="str">
        <f t="shared" si="30"/>
        <v>P</v>
      </c>
      <c r="N1926" s="173" t="s">
        <v>10682</v>
      </c>
      <c r="O1926" s="146" t="s">
        <v>1506</v>
      </c>
      <c r="P1926" s="146" t="s">
        <v>10455</v>
      </c>
      <c r="Q1926" s="147" t="s">
        <v>10519</v>
      </c>
      <c r="R1926" s="187">
        <v>2.82</v>
      </c>
    </row>
    <row r="1927" spans="1:18" x14ac:dyDescent="0.25">
      <c r="A1927" s="135">
        <v>1030058</v>
      </c>
      <c r="B1927" s="148" t="s">
        <v>2803</v>
      </c>
      <c r="C1927" s="135">
        <v>6</v>
      </c>
      <c r="D1927" s="135">
        <v>900</v>
      </c>
      <c r="E1927" s="188">
        <v>9</v>
      </c>
      <c r="F1927" s="135">
        <v>1170</v>
      </c>
      <c r="G1927" s="135">
        <v>36</v>
      </c>
      <c r="H1927" s="135">
        <v>45</v>
      </c>
      <c r="I1927" s="135">
        <v>2</v>
      </c>
      <c r="J1927" s="136">
        <v>2.4</v>
      </c>
      <c r="K1927" s="136">
        <v>0.35</v>
      </c>
      <c r="L1927" s="136">
        <v>1.45</v>
      </c>
      <c r="M1927" s="137" t="str">
        <f t="shared" si="30"/>
        <v>P</v>
      </c>
      <c r="N1927" s="172" t="s">
        <v>10681</v>
      </c>
      <c r="O1927" s="149" t="s">
        <v>1506</v>
      </c>
      <c r="P1927" s="149" t="s">
        <v>10455</v>
      </c>
      <c r="Q1927" s="150" t="s">
        <v>10519</v>
      </c>
      <c r="R1927" s="189">
        <v>2.82</v>
      </c>
    </row>
    <row r="1928" spans="1:18" x14ac:dyDescent="0.25">
      <c r="A1928" s="132">
        <v>1030091</v>
      </c>
      <c r="B1928" s="145" t="s">
        <v>2804</v>
      </c>
      <c r="C1928" s="132">
        <v>6</v>
      </c>
      <c r="D1928" s="132">
        <v>900</v>
      </c>
      <c r="E1928" s="186">
        <v>9</v>
      </c>
      <c r="F1928" s="132">
        <v>1170</v>
      </c>
      <c r="G1928" s="132">
        <v>36</v>
      </c>
      <c r="H1928" s="132">
        <v>45</v>
      </c>
      <c r="I1928" s="132">
        <v>2</v>
      </c>
      <c r="J1928" s="133">
        <v>2.4</v>
      </c>
      <c r="K1928" s="133">
        <v>0.35</v>
      </c>
      <c r="L1928" s="133">
        <v>1.45</v>
      </c>
      <c r="M1928" s="134" t="str">
        <f t="shared" si="30"/>
        <v>P</v>
      </c>
      <c r="N1928" s="173" t="s">
        <v>10681</v>
      </c>
      <c r="O1928" s="146" t="s">
        <v>1506</v>
      </c>
      <c r="P1928" s="146" t="s">
        <v>10455</v>
      </c>
      <c r="Q1928" s="147" t="s">
        <v>10519</v>
      </c>
      <c r="R1928" s="187">
        <v>2.82</v>
      </c>
    </row>
    <row r="1929" spans="1:18" x14ac:dyDescent="0.25">
      <c r="A1929" s="135">
        <v>1030096</v>
      </c>
      <c r="B1929" s="148" t="s">
        <v>8708</v>
      </c>
      <c r="C1929" s="135">
        <v>3</v>
      </c>
      <c r="D1929" s="135" t="s">
        <v>20</v>
      </c>
      <c r="E1929" s="188" t="s">
        <v>20</v>
      </c>
      <c r="F1929" s="135" t="s">
        <v>20</v>
      </c>
      <c r="G1929" s="135" t="s">
        <v>20</v>
      </c>
      <c r="H1929" s="135" t="s">
        <v>20</v>
      </c>
      <c r="I1929" s="135" t="s">
        <v>20</v>
      </c>
      <c r="J1929" s="136">
        <v>3.5</v>
      </c>
      <c r="K1929" s="136">
        <v>2.5</v>
      </c>
      <c r="L1929" s="136">
        <v>0.8</v>
      </c>
      <c r="M1929" s="137" t="str">
        <f t="shared" si="30"/>
        <v>P</v>
      </c>
      <c r="N1929" s="174" t="s">
        <v>10682</v>
      </c>
      <c r="O1929" s="149" t="s">
        <v>1587</v>
      </c>
      <c r="P1929" s="149" t="s">
        <v>9421</v>
      </c>
      <c r="Q1929" s="150" t="s">
        <v>10519</v>
      </c>
      <c r="R1929" s="189">
        <v>8.6865671641791042</v>
      </c>
    </row>
    <row r="1930" spans="1:18" x14ac:dyDescent="0.25">
      <c r="A1930" s="132">
        <v>1030100</v>
      </c>
      <c r="B1930" s="145" t="s">
        <v>601</v>
      </c>
      <c r="C1930" s="132">
        <v>12</v>
      </c>
      <c r="D1930" s="132">
        <v>549</v>
      </c>
      <c r="E1930" s="186" t="s">
        <v>21</v>
      </c>
      <c r="F1930" s="132">
        <v>915</v>
      </c>
      <c r="G1930" s="132" t="s">
        <v>20</v>
      </c>
      <c r="H1930" s="132" t="s">
        <v>20</v>
      </c>
      <c r="I1930" s="132" t="s">
        <v>20</v>
      </c>
      <c r="J1930" s="133">
        <v>1.54</v>
      </c>
      <c r="K1930" s="133">
        <v>1.1599999999999999</v>
      </c>
      <c r="L1930" s="133">
        <v>0.9</v>
      </c>
      <c r="M1930" s="134" t="str">
        <f t="shared" si="30"/>
        <v>P</v>
      </c>
      <c r="N1930" s="173" t="s">
        <v>10681</v>
      </c>
      <c r="O1930" s="146" t="s">
        <v>1506</v>
      </c>
      <c r="P1930" s="146" t="s">
        <v>9430</v>
      </c>
      <c r="Q1930" s="147" t="s">
        <v>10519</v>
      </c>
      <c r="R1930" s="187">
        <v>3.5999999999999996</v>
      </c>
    </row>
    <row r="1931" spans="1:18" x14ac:dyDescent="0.25">
      <c r="A1931" s="135">
        <v>1030106</v>
      </c>
      <c r="B1931" s="148" t="s">
        <v>1408</v>
      </c>
      <c r="C1931" s="135">
        <v>12</v>
      </c>
      <c r="D1931" s="135" t="s">
        <v>20</v>
      </c>
      <c r="E1931" s="188" t="s">
        <v>20</v>
      </c>
      <c r="F1931" s="135" t="s">
        <v>20</v>
      </c>
      <c r="G1931" s="135" t="s">
        <v>20</v>
      </c>
      <c r="H1931" s="135" t="s">
        <v>20</v>
      </c>
      <c r="I1931" s="135" t="s">
        <v>20</v>
      </c>
      <c r="J1931" s="136">
        <v>1.54</v>
      </c>
      <c r="K1931" s="136">
        <v>1.1599999999999999</v>
      </c>
      <c r="L1931" s="136">
        <v>0.9</v>
      </c>
      <c r="M1931" s="137" t="str">
        <f t="shared" si="30"/>
        <v>P</v>
      </c>
      <c r="N1931" s="174" t="s">
        <v>10681</v>
      </c>
      <c r="O1931" s="149" t="s">
        <v>1506</v>
      </c>
      <c r="P1931" s="149" t="s">
        <v>9430</v>
      </c>
      <c r="Q1931" s="150" t="s">
        <v>10519</v>
      </c>
      <c r="R1931" s="189">
        <v>3.26</v>
      </c>
    </row>
    <row r="1932" spans="1:18" x14ac:dyDescent="0.25">
      <c r="A1932" s="132">
        <v>1030110</v>
      </c>
      <c r="B1932" s="145" t="s">
        <v>2805</v>
      </c>
      <c r="C1932" s="132">
        <v>6</v>
      </c>
      <c r="D1932" s="132">
        <v>110</v>
      </c>
      <c r="E1932" s="186" t="s">
        <v>21</v>
      </c>
      <c r="F1932" s="132">
        <v>154</v>
      </c>
      <c r="G1932" s="132">
        <v>10</v>
      </c>
      <c r="H1932" s="132">
        <v>11</v>
      </c>
      <c r="I1932" s="132">
        <v>1</v>
      </c>
      <c r="J1932" s="133">
        <v>2.68</v>
      </c>
      <c r="K1932" s="133">
        <v>1.84</v>
      </c>
      <c r="L1932" s="133">
        <v>2.1</v>
      </c>
      <c r="M1932" s="134" t="str">
        <f t="shared" si="30"/>
        <v>P</v>
      </c>
      <c r="N1932" s="173" t="s">
        <v>10681</v>
      </c>
      <c r="O1932" s="146" t="s">
        <v>1506</v>
      </c>
      <c r="P1932" s="146" t="s">
        <v>9430</v>
      </c>
      <c r="Q1932" s="147" t="s">
        <v>10519</v>
      </c>
      <c r="R1932" s="187">
        <v>10.98</v>
      </c>
    </row>
    <row r="1933" spans="1:18" x14ac:dyDescent="0.25">
      <c r="A1933" s="135">
        <v>1030111</v>
      </c>
      <c r="B1933" s="148" t="s">
        <v>2806</v>
      </c>
      <c r="C1933" s="135">
        <v>6</v>
      </c>
      <c r="D1933" s="135">
        <v>110</v>
      </c>
      <c r="E1933" s="188" t="s">
        <v>21</v>
      </c>
      <c r="F1933" s="135">
        <v>154</v>
      </c>
      <c r="G1933" s="135">
        <v>10</v>
      </c>
      <c r="H1933" s="135">
        <v>11</v>
      </c>
      <c r="I1933" s="135">
        <v>1</v>
      </c>
      <c r="J1933" s="136">
        <v>2.67</v>
      </c>
      <c r="K1933" s="136">
        <v>1.82</v>
      </c>
      <c r="L1933" s="136">
        <v>2.0699999999999998</v>
      </c>
      <c r="M1933" s="137" t="str">
        <f t="shared" si="30"/>
        <v>P</v>
      </c>
      <c r="N1933" s="174" t="s">
        <v>10681</v>
      </c>
      <c r="O1933" s="149" t="s">
        <v>1506</v>
      </c>
      <c r="P1933" s="149" t="s">
        <v>9430</v>
      </c>
      <c r="Q1933" s="150" t="s">
        <v>10519</v>
      </c>
      <c r="R1933" s="189">
        <v>10.199999999999999</v>
      </c>
    </row>
    <row r="1934" spans="1:18" x14ac:dyDescent="0.25">
      <c r="A1934" s="132">
        <v>1030113</v>
      </c>
      <c r="B1934" s="145" t="s">
        <v>2807</v>
      </c>
      <c r="C1934" s="132">
        <v>6</v>
      </c>
      <c r="D1934" s="132">
        <v>110</v>
      </c>
      <c r="E1934" s="186" t="s">
        <v>21</v>
      </c>
      <c r="F1934" s="132">
        <v>154</v>
      </c>
      <c r="G1934" s="132">
        <v>10</v>
      </c>
      <c r="H1934" s="132">
        <v>11</v>
      </c>
      <c r="I1934" s="132">
        <v>1</v>
      </c>
      <c r="J1934" s="133">
        <v>2.7</v>
      </c>
      <c r="K1934" s="133">
        <v>1.8</v>
      </c>
      <c r="L1934" s="133">
        <v>2.0699999999999998</v>
      </c>
      <c r="M1934" s="134" t="str">
        <f t="shared" si="30"/>
        <v>P</v>
      </c>
      <c r="N1934" s="173" t="s">
        <v>10681</v>
      </c>
      <c r="O1934" s="146" t="s">
        <v>1506</v>
      </c>
      <c r="P1934" s="146" t="s">
        <v>9430</v>
      </c>
      <c r="Q1934" s="147" t="s">
        <v>10519</v>
      </c>
      <c r="R1934" s="187">
        <v>9.18</v>
      </c>
    </row>
    <row r="1935" spans="1:18" x14ac:dyDescent="0.25">
      <c r="A1935" s="135">
        <v>1030116</v>
      </c>
      <c r="B1935" s="148" t="s">
        <v>2808</v>
      </c>
      <c r="C1935" s="135">
        <v>6</v>
      </c>
      <c r="D1935" s="135">
        <v>110</v>
      </c>
      <c r="E1935" s="188" t="s">
        <v>21</v>
      </c>
      <c r="F1935" s="135">
        <v>154</v>
      </c>
      <c r="G1935" s="135">
        <v>10</v>
      </c>
      <c r="H1935" s="135">
        <v>11</v>
      </c>
      <c r="I1935" s="135">
        <v>1</v>
      </c>
      <c r="J1935" s="136">
        <v>2.68</v>
      </c>
      <c r="K1935" s="136">
        <v>1.81</v>
      </c>
      <c r="L1935" s="136">
        <v>2.0699999999999998</v>
      </c>
      <c r="M1935" s="137" t="str">
        <f t="shared" si="30"/>
        <v>P</v>
      </c>
      <c r="N1935" s="174" t="s">
        <v>10681</v>
      </c>
      <c r="O1935" s="149" t="s">
        <v>1506</v>
      </c>
      <c r="P1935" s="149" t="s">
        <v>9430</v>
      </c>
      <c r="Q1935" s="150" t="s">
        <v>10519</v>
      </c>
      <c r="R1935" s="189">
        <v>8.34</v>
      </c>
    </row>
    <row r="1936" spans="1:18" x14ac:dyDescent="0.25">
      <c r="A1936" s="132">
        <v>1030124</v>
      </c>
      <c r="B1936" s="145" t="s">
        <v>2809</v>
      </c>
      <c r="C1936" s="132">
        <v>6</v>
      </c>
      <c r="D1936" s="132">
        <v>110</v>
      </c>
      <c r="E1936" s="186" t="s">
        <v>21</v>
      </c>
      <c r="F1936" s="132">
        <v>154</v>
      </c>
      <c r="G1936" s="132">
        <v>10</v>
      </c>
      <c r="H1936" s="132">
        <v>11</v>
      </c>
      <c r="I1936" s="132">
        <v>1</v>
      </c>
      <c r="J1936" s="133">
        <v>2.66</v>
      </c>
      <c r="K1936" s="133">
        <v>1.82</v>
      </c>
      <c r="L1936" s="133">
        <v>2.08</v>
      </c>
      <c r="M1936" s="134" t="str">
        <f t="shared" si="30"/>
        <v>P</v>
      </c>
      <c r="N1936" s="173" t="s">
        <v>10681</v>
      </c>
      <c r="O1936" s="146" t="s">
        <v>1506</v>
      </c>
      <c r="P1936" s="146" t="s">
        <v>9430</v>
      </c>
      <c r="Q1936" s="147" t="s">
        <v>10519</v>
      </c>
      <c r="R1936" s="187">
        <v>9</v>
      </c>
    </row>
    <row r="1937" spans="1:18" x14ac:dyDescent="0.25">
      <c r="A1937" s="135">
        <v>1030131</v>
      </c>
      <c r="B1937" s="148" t="s">
        <v>2810</v>
      </c>
      <c r="C1937" s="135">
        <v>6</v>
      </c>
      <c r="D1937" s="135">
        <v>224</v>
      </c>
      <c r="E1937" s="188" t="s">
        <v>21</v>
      </c>
      <c r="F1937" s="135">
        <v>304</v>
      </c>
      <c r="G1937" s="135">
        <v>5</v>
      </c>
      <c r="H1937" s="135">
        <v>6</v>
      </c>
      <c r="I1937" s="135">
        <v>3</v>
      </c>
      <c r="J1937" s="136">
        <v>3.16</v>
      </c>
      <c r="K1937" s="136">
        <v>2.08</v>
      </c>
      <c r="L1937" s="136">
        <v>0.8</v>
      </c>
      <c r="M1937" s="137" t="str">
        <f t="shared" si="30"/>
        <v>P</v>
      </c>
      <c r="N1937" s="174" t="s">
        <v>10681</v>
      </c>
      <c r="O1937" s="149" t="s">
        <v>1506</v>
      </c>
      <c r="P1937" s="149" t="s">
        <v>9398</v>
      </c>
      <c r="Q1937" s="150" t="s">
        <v>10519</v>
      </c>
      <c r="R1937" s="189">
        <v>9.06</v>
      </c>
    </row>
    <row r="1938" spans="1:18" x14ac:dyDescent="0.25">
      <c r="A1938" s="132">
        <v>1030135</v>
      </c>
      <c r="B1938" s="145" t="s">
        <v>2811</v>
      </c>
      <c r="C1938" s="132">
        <v>6</v>
      </c>
      <c r="D1938" s="132">
        <v>224</v>
      </c>
      <c r="E1938" s="186" t="s">
        <v>21</v>
      </c>
      <c r="F1938" s="132">
        <v>304</v>
      </c>
      <c r="G1938" s="132">
        <v>5</v>
      </c>
      <c r="H1938" s="132">
        <v>6</v>
      </c>
      <c r="I1938" s="132">
        <v>3</v>
      </c>
      <c r="J1938" s="133">
        <v>3.16</v>
      </c>
      <c r="K1938" s="133">
        <v>2.08</v>
      </c>
      <c r="L1938" s="133">
        <v>0.8</v>
      </c>
      <c r="M1938" s="134" t="str">
        <f t="shared" si="30"/>
        <v>P</v>
      </c>
      <c r="N1938" s="173" t="s">
        <v>10681</v>
      </c>
      <c r="O1938" s="146" t="s">
        <v>1506</v>
      </c>
      <c r="P1938" s="146" t="s">
        <v>9398</v>
      </c>
      <c r="Q1938" s="147" t="s">
        <v>10519</v>
      </c>
      <c r="R1938" s="187">
        <v>11.28</v>
      </c>
    </row>
    <row r="1939" spans="1:18" x14ac:dyDescent="0.25">
      <c r="A1939" s="135">
        <v>1030141</v>
      </c>
      <c r="B1939" s="148" t="s">
        <v>2812</v>
      </c>
      <c r="C1939" s="135">
        <v>6</v>
      </c>
      <c r="D1939" s="135">
        <v>224</v>
      </c>
      <c r="E1939" s="188" t="s">
        <v>21</v>
      </c>
      <c r="F1939" s="135">
        <v>304</v>
      </c>
      <c r="G1939" s="135">
        <v>5</v>
      </c>
      <c r="H1939" s="135">
        <v>6</v>
      </c>
      <c r="I1939" s="135">
        <v>3</v>
      </c>
      <c r="J1939" s="136">
        <v>3.16</v>
      </c>
      <c r="K1939" s="136">
        <v>2.08</v>
      </c>
      <c r="L1939" s="136">
        <v>0.8</v>
      </c>
      <c r="M1939" s="137" t="str">
        <f t="shared" si="30"/>
        <v>P</v>
      </c>
      <c r="N1939" s="174" t="s">
        <v>10681</v>
      </c>
      <c r="O1939" s="149" t="s">
        <v>1506</v>
      </c>
      <c r="P1939" s="149" t="s">
        <v>9398</v>
      </c>
      <c r="Q1939" s="150" t="s">
        <v>10519</v>
      </c>
      <c r="R1939" s="189">
        <v>9.120000000000001</v>
      </c>
    </row>
    <row r="1940" spans="1:18" x14ac:dyDescent="0.25">
      <c r="A1940" s="132">
        <v>1030157</v>
      </c>
      <c r="B1940" s="145" t="s">
        <v>2813</v>
      </c>
      <c r="C1940" s="132">
        <v>6</v>
      </c>
      <c r="D1940" s="132">
        <v>224</v>
      </c>
      <c r="E1940" s="186" t="s">
        <v>21</v>
      </c>
      <c r="F1940" s="132">
        <v>304</v>
      </c>
      <c r="G1940" s="132">
        <v>5</v>
      </c>
      <c r="H1940" s="132">
        <v>6</v>
      </c>
      <c r="I1940" s="132">
        <v>3</v>
      </c>
      <c r="J1940" s="133">
        <v>3.16</v>
      </c>
      <c r="K1940" s="133">
        <v>2.08</v>
      </c>
      <c r="L1940" s="133">
        <v>0.8</v>
      </c>
      <c r="M1940" s="134" t="str">
        <f t="shared" si="30"/>
        <v>P</v>
      </c>
      <c r="N1940" s="173" t="s">
        <v>10681</v>
      </c>
      <c r="O1940" s="146" t="s">
        <v>1506</v>
      </c>
      <c r="P1940" s="146" t="s">
        <v>9398</v>
      </c>
      <c r="Q1940" s="147" t="s">
        <v>10519</v>
      </c>
      <c r="R1940" s="187">
        <v>8.76</v>
      </c>
    </row>
    <row r="1941" spans="1:18" x14ac:dyDescent="0.25">
      <c r="A1941" s="135">
        <v>1030159</v>
      </c>
      <c r="B1941" s="148" t="s">
        <v>2814</v>
      </c>
      <c r="C1941" s="135">
        <v>6</v>
      </c>
      <c r="D1941" s="135">
        <v>720</v>
      </c>
      <c r="E1941" s="188" t="s">
        <v>20</v>
      </c>
      <c r="F1941" s="135" t="s">
        <v>20</v>
      </c>
      <c r="G1941" s="135" t="s">
        <v>20</v>
      </c>
      <c r="H1941" s="135" t="s">
        <v>20</v>
      </c>
      <c r="I1941" s="135" t="s">
        <v>20</v>
      </c>
      <c r="J1941" s="136">
        <v>1.29</v>
      </c>
      <c r="K1941" s="136">
        <v>0.87</v>
      </c>
      <c r="L1941" s="136">
        <v>1.71</v>
      </c>
      <c r="M1941" s="137" t="str">
        <f t="shared" si="30"/>
        <v>P</v>
      </c>
      <c r="N1941" s="174" t="s">
        <v>10681</v>
      </c>
      <c r="O1941" s="149" t="s">
        <v>1506</v>
      </c>
      <c r="P1941" s="149" t="s">
        <v>10455</v>
      </c>
      <c r="Q1941" s="150" t="s">
        <v>10519</v>
      </c>
      <c r="R1941" s="189">
        <v>4.0200000000000005</v>
      </c>
    </row>
    <row r="1942" spans="1:18" x14ac:dyDescent="0.25">
      <c r="A1942" s="132">
        <v>1030167</v>
      </c>
      <c r="B1942" s="145" t="s">
        <v>2815</v>
      </c>
      <c r="C1942" s="132">
        <v>6</v>
      </c>
      <c r="D1942" s="132">
        <v>432</v>
      </c>
      <c r="E1942" s="186">
        <v>9</v>
      </c>
      <c r="F1942" s="132">
        <v>594</v>
      </c>
      <c r="G1942" s="132" t="s">
        <v>20</v>
      </c>
      <c r="H1942" s="132" t="s">
        <v>20</v>
      </c>
      <c r="I1942" s="132" t="s">
        <v>20</v>
      </c>
      <c r="J1942" s="133">
        <v>1.29</v>
      </c>
      <c r="K1942" s="133">
        <v>0.87</v>
      </c>
      <c r="L1942" s="133">
        <v>1.71</v>
      </c>
      <c r="M1942" s="134" t="str">
        <f t="shared" si="30"/>
        <v>P</v>
      </c>
      <c r="N1942" s="173" t="s">
        <v>10681</v>
      </c>
      <c r="O1942" s="146" t="s">
        <v>1506</v>
      </c>
      <c r="P1942" s="146" t="s">
        <v>10455</v>
      </c>
      <c r="Q1942" s="147" t="s">
        <v>10519</v>
      </c>
      <c r="R1942" s="187">
        <v>3.9000000000000004</v>
      </c>
    </row>
    <row r="1943" spans="1:18" x14ac:dyDescent="0.25">
      <c r="A1943" s="135">
        <v>1030176</v>
      </c>
      <c r="B1943" s="148" t="s">
        <v>2816</v>
      </c>
      <c r="C1943" s="135">
        <v>6</v>
      </c>
      <c r="D1943" s="135">
        <v>721</v>
      </c>
      <c r="E1943" s="188" t="s">
        <v>21</v>
      </c>
      <c r="F1943" s="135">
        <v>824</v>
      </c>
      <c r="G1943" s="135">
        <v>36</v>
      </c>
      <c r="H1943" s="135">
        <v>50</v>
      </c>
      <c r="I1943" s="135">
        <v>1</v>
      </c>
      <c r="J1943" s="136">
        <v>1.29</v>
      </c>
      <c r="K1943" s="136">
        <v>0.87</v>
      </c>
      <c r="L1943" s="136">
        <v>1.71</v>
      </c>
      <c r="M1943" s="137" t="str">
        <f t="shared" si="30"/>
        <v>P</v>
      </c>
      <c r="N1943" s="174" t="s">
        <v>10681</v>
      </c>
      <c r="O1943" s="149" t="s">
        <v>1506</v>
      </c>
      <c r="P1943" s="149" t="s">
        <v>10455</v>
      </c>
      <c r="Q1943" s="150" t="s">
        <v>10519</v>
      </c>
      <c r="R1943" s="189">
        <v>3.9000000000000004</v>
      </c>
    </row>
    <row r="1944" spans="1:18" x14ac:dyDescent="0.25">
      <c r="A1944" s="132">
        <v>1030185</v>
      </c>
      <c r="B1944" s="145" t="s">
        <v>412</v>
      </c>
      <c r="C1944" s="132">
        <v>6</v>
      </c>
      <c r="D1944" s="132">
        <v>432</v>
      </c>
      <c r="E1944" s="186" t="s">
        <v>20</v>
      </c>
      <c r="F1944" s="132" t="s">
        <v>20</v>
      </c>
      <c r="G1944" s="132" t="s">
        <v>20</v>
      </c>
      <c r="H1944" s="132" t="s">
        <v>20</v>
      </c>
      <c r="I1944" s="132" t="s">
        <v>20</v>
      </c>
      <c r="J1944" s="133">
        <v>1.29</v>
      </c>
      <c r="K1944" s="133">
        <v>0.87</v>
      </c>
      <c r="L1944" s="133">
        <v>1.71</v>
      </c>
      <c r="M1944" s="134" t="str">
        <f t="shared" si="30"/>
        <v>P</v>
      </c>
      <c r="N1944" s="173" t="s">
        <v>10681</v>
      </c>
      <c r="O1944" s="146" t="s">
        <v>1506</v>
      </c>
      <c r="P1944" s="146" t="s">
        <v>10455</v>
      </c>
      <c r="Q1944" s="147" t="s">
        <v>10519</v>
      </c>
      <c r="R1944" s="187">
        <v>3.4799999999999995</v>
      </c>
    </row>
    <row r="1945" spans="1:18" x14ac:dyDescent="0.25">
      <c r="A1945" s="135">
        <v>1030194</v>
      </c>
      <c r="B1945" s="148" t="s">
        <v>33</v>
      </c>
      <c r="C1945" s="135">
        <v>3</v>
      </c>
      <c r="D1945" s="135">
        <v>2845</v>
      </c>
      <c r="E1945" s="188">
        <v>64</v>
      </c>
      <c r="F1945" s="135">
        <v>5184</v>
      </c>
      <c r="G1945" s="135">
        <v>256</v>
      </c>
      <c r="H1945" s="135">
        <v>320</v>
      </c>
      <c r="I1945" s="135">
        <v>1</v>
      </c>
      <c r="J1945" s="136">
        <v>1.39</v>
      </c>
      <c r="K1945" s="136">
        <v>0.57999999999999996</v>
      </c>
      <c r="L1945" s="136">
        <v>0.37</v>
      </c>
      <c r="M1945" s="137" t="str">
        <f t="shared" si="30"/>
        <v>P</v>
      </c>
      <c r="N1945" s="174" t="s">
        <v>10681</v>
      </c>
      <c r="O1945" s="149" t="s">
        <v>1562</v>
      </c>
      <c r="P1945" s="149" t="s">
        <v>9416</v>
      </c>
      <c r="Q1945" s="150" t="s">
        <v>10519</v>
      </c>
      <c r="R1945" s="189">
        <v>2.67</v>
      </c>
    </row>
    <row r="1946" spans="1:18" x14ac:dyDescent="0.25">
      <c r="A1946" s="132">
        <v>1030196</v>
      </c>
      <c r="B1946" s="145" t="s">
        <v>34</v>
      </c>
      <c r="C1946" s="132">
        <v>3</v>
      </c>
      <c r="D1946" s="132">
        <v>2688</v>
      </c>
      <c r="E1946" s="186">
        <v>64</v>
      </c>
      <c r="F1946" s="132">
        <v>5184</v>
      </c>
      <c r="G1946" s="132">
        <v>256</v>
      </c>
      <c r="H1946" s="132">
        <v>320</v>
      </c>
      <c r="I1946" s="132">
        <v>1</v>
      </c>
      <c r="J1946" s="133">
        <v>1.29</v>
      </c>
      <c r="K1946" s="133">
        <v>0.6</v>
      </c>
      <c r="L1946" s="133">
        <v>0.4</v>
      </c>
      <c r="M1946" s="134" t="str">
        <f t="shared" si="30"/>
        <v>P</v>
      </c>
      <c r="N1946" s="173" t="s">
        <v>10681</v>
      </c>
      <c r="O1946" s="146" t="s">
        <v>1562</v>
      </c>
      <c r="P1946" s="146" t="s">
        <v>9416</v>
      </c>
      <c r="Q1946" s="147" t="s">
        <v>10519</v>
      </c>
      <c r="R1946" s="187">
        <v>2.9699999999999998</v>
      </c>
    </row>
    <row r="1947" spans="1:18" x14ac:dyDescent="0.25">
      <c r="A1947" s="135">
        <v>1030226</v>
      </c>
      <c r="B1947" s="148" t="s">
        <v>35</v>
      </c>
      <c r="C1947" s="135">
        <v>3</v>
      </c>
      <c r="D1947" s="135">
        <v>2688</v>
      </c>
      <c r="E1947" s="188">
        <v>64</v>
      </c>
      <c r="F1947" s="135">
        <v>5184</v>
      </c>
      <c r="G1947" s="135">
        <v>256</v>
      </c>
      <c r="H1947" s="135">
        <v>320</v>
      </c>
      <c r="I1947" s="135">
        <v>1</v>
      </c>
      <c r="J1947" s="136">
        <v>1.31</v>
      </c>
      <c r="K1947" s="136">
        <v>0.5</v>
      </c>
      <c r="L1947" s="136">
        <v>0.43</v>
      </c>
      <c r="M1947" s="137" t="str">
        <f t="shared" si="30"/>
        <v>P</v>
      </c>
      <c r="N1947" s="174" t="s">
        <v>10681</v>
      </c>
      <c r="O1947" s="149" t="s">
        <v>1562</v>
      </c>
      <c r="P1947" s="149" t="s">
        <v>9416</v>
      </c>
      <c r="Q1947" s="150" t="s">
        <v>10519</v>
      </c>
      <c r="R1947" s="189">
        <v>2.82</v>
      </c>
    </row>
    <row r="1948" spans="1:18" x14ac:dyDescent="0.25">
      <c r="A1948" s="132">
        <v>1030227</v>
      </c>
      <c r="B1948" s="145" t="s">
        <v>36</v>
      </c>
      <c r="C1948" s="132">
        <v>3</v>
      </c>
      <c r="D1948" s="132">
        <v>2688</v>
      </c>
      <c r="E1948" s="186">
        <v>64</v>
      </c>
      <c r="F1948" s="132">
        <v>5184</v>
      </c>
      <c r="G1948" s="132">
        <v>256</v>
      </c>
      <c r="H1948" s="132">
        <v>320</v>
      </c>
      <c r="I1948" s="132">
        <v>1</v>
      </c>
      <c r="J1948" s="133">
        <v>1.35</v>
      </c>
      <c r="K1948" s="133">
        <v>0.47</v>
      </c>
      <c r="L1948" s="133">
        <v>0.41</v>
      </c>
      <c r="M1948" s="134" t="str">
        <f t="shared" si="30"/>
        <v>P</v>
      </c>
      <c r="N1948" s="173" t="s">
        <v>10681</v>
      </c>
      <c r="O1948" s="146" t="s">
        <v>1562</v>
      </c>
      <c r="P1948" s="146" t="s">
        <v>9416</v>
      </c>
      <c r="Q1948" s="147" t="s">
        <v>10519</v>
      </c>
      <c r="R1948" s="187">
        <v>3.0300000000000002</v>
      </c>
    </row>
    <row r="1949" spans="1:18" x14ac:dyDescent="0.25">
      <c r="A1949" s="135">
        <v>1030233</v>
      </c>
      <c r="B1949" s="148" t="s">
        <v>599</v>
      </c>
      <c r="C1949" s="135">
        <v>6</v>
      </c>
      <c r="D1949" s="135">
        <v>315</v>
      </c>
      <c r="E1949" s="188" t="s">
        <v>21</v>
      </c>
      <c r="F1949" s="135">
        <v>567</v>
      </c>
      <c r="G1949" s="135" t="s">
        <v>20</v>
      </c>
      <c r="H1949" s="135" t="s">
        <v>20</v>
      </c>
      <c r="I1949" s="135" t="s">
        <v>20</v>
      </c>
      <c r="J1949" s="136">
        <v>1.77</v>
      </c>
      <c r="K1949" s="136">
        <v>1.17</v>
      </c>
      <c r="L1949" s="136">
        <v>1.5</v>
      </c>
      <c r="M1949" s="137" t="str">
        <f t="shared" si="30"/>
        <v>P</v>
      </c>
      <c r="N1949" s="174" t="s">
        <v>10681</v>
      </c>
      <c r="O1949" s="149" t="s">
        <v>1506</v>
      </c>
      <c r="P1949" s="149" t="s">
        <v>9430</v>
      </c>
      <c r="Q1949" s="150" t="s">
        <v>10519</v>
      </c>
      <c r="R1949" s="189">
        <v>3.66</v>
      </c>
    </row>
    <row r="1950" spans="1:18" x14ac:dyDescent="0.25">
      <c r="A1950" s="132">
        <v>1030235</v>
      </c>
      <c r="B1950" s="145" t="s">
        <v>1406</v>
      </c>
      <c r="C1950" s="132">
        <v>6</v>
      </c>
      <c r="D1950" s="132">
        <v>315</v>
      </c>
      <c r="E1950" s="186" t="s">
        <v>21</v>
      </c>
      <c r="F1950" s="132">
        <v>450</v>
      </c>
      <c r="G1950" s="132" t="s">
        <v>20</v>
      </c>
      <c r="H1950" s="132" t="s">
        <v>20</v>
      </c>
      <c r="I1950" s="132" t="s">
        <v>20</v>
      </c>
      <c r="J1950" s="133">
        <v>1.77</v>
      </c>
      <c r="K1950" s="133">
        <v>1.17</v>
      </c>
      <c r="L1950" s="133">
        <v>1.5</v>
      </c>
      <c r="M1950" s="134" t="str">
        <f t="shared" si="30"/>
        <v>P</v>
      </c>
      <c r="N1950" s="173" t="s">
        <v>10681</v>
      </c>
      <c r="O1950" s="146" t="s">
        <v>1506</v>
      </c>
      <c r="P1950" s="146" t="s">
        <v>9430</v>
      </c>
      <c r="Q1950" s="147" t="s">
        <v>10519</v>
      </c>
      <c r="R1950" s="187">
        <v>3.3000000000000003</v>
      </c>
    </row>
    <row r="1951" spans="1:18" x14ac:dyDescent="0.25">
      <c r="A1951" s="135">
        <v>1030242</v>
      </c>
      <c r="B1951" s="148" t="s">
        <v>2817</v>
      </c>
      <c r="C1951" s="135">
        <v>1</v>
      </c>
      <c r="D1951" s="135" t="s">
        <v>9548</v>
      </c>
      <c r="E1951" s="188" t="s">
        <v>9548</v>
      </c>
      <c r="F1951" s="135" t="s">
        <v>9548</v>
      </c>
      <c r="G1951" s="135" t="s">
        <v>9548</v>
      </c>
      <c r="H1951" s="135" t="s">
        <v>9548</v>
      </c>
      <c r="I1951" s="135" t="s">
        <v>9548</v>
      </c>
      <c r="J1951" s="136">
        <v>0.62</v>
      </c>
      <c r="K1951" s="136">
        <v>0.39</v>
      </c>
      <c r="L1951" s="136">
        <v>1.46</v>
      </c>
      <c r="M1951" s="137" t="str">
        <f t="shared" si="30"/>
        <v>P</v>
      </c>
      <c r="N1951" s="174" t="s">
        <v>10681</v>
      </c>
      <c r="O1951" s="149" t="s">
        <v>1506</v>
      </c>
      <c r="P1951" s="149" t="s">
        <v>9442</v>
      </c>
      <c r="Q1951" s="150" t="s">
        <v>10519</v>
      </c>
      <c r="R1951" s="189">
        <v>0.84</v>
      </c>
    </row>
    <row r="1952" spans="1:18" x14ac:dyDescent="0.25">
      <c r="A1952" s="132">
        <v>1030243</v>
      </c>
      <c r="B1952" s="145" t="s">
        <v>1365</v>
      </c>
      <c r="C1952" s="132">
        <v>1</v>
      </c>
      <c r="D1952" s="132" t="s">
        <v>9548</v>
      </c>
      <c r="E1952" s="186" t="s">
        <v>9548</v>
      </c>
      <c r="F1952" s="132" t="s">
        <v>9548</v>
      </c>
      <c r="G1952" s="132" t="s">
        <v>9548</v>
      </c>
      <c r="H1952" s="132" t="s">
        <v>9548</v>
      </c>
      <c r="I1952" s="132" t="s">
        <v>9548</v>
      </c>
      <c r="J1952" s="133">
        <v>0.39</v>
      </c>
      <c r="K1952" s="133">
        <v>0.39</v>
      </c>
      <c r="L1952" s="133">
        <v>0.23</v>
      </c>
      <c r="M1952" s="134" t="str">
        <f t="shared" si="30"/>
        <v>P</v>
      </c>
      <c r="N1952" s="171" t="s">
        <v>10681</v>
      </c>
      <c r="O1952" s="146" t="s">
        <v>1506</v>
      </c>
      <c r="P1952" s="146" t="s">
        <v>9442</v>
      </c>
      <c r="Q1952" s="147" t="s">
        <v>10519</v>
      </c>
      <c r="R1952" s="187">
        <v>0.53</v>
      </c>
    </row>
    <row r="1953" spans="1:18" x14ac:dyDescent="0.25">
      <c r="A1953" s="135">
        <v>1030268</v>
      </c>
      <c r="B1953" s="148" t="s">
        <v>2818</v>
      </c>
      <c r="C1953" s="135">
        <v>1</v>
      </c>
      <c r="D1953" s="135" t="s">
        <v>9548</v>
      </c>
      <c r="E1953" s="188" t="s">
        <v>9548</v>
      </c>
      <c r="F1953" s="135" t="s">
        <v>9548</v>
      </c>
      <c r="G1953" s="135" t="s">
        <v>9548</v>
      </c>
      <c r="H1953" s="135" t="s">
        <v>9548</v>
      </c>
      <c r="I1953" s="135" t="s">
        <v>9548</v>
      </c>
      <c r="J1953" s="136">
        <v>0.11</v>
      </c>
      <c r="K1953" s="136">
        <v>0.11</v>
      </c>
      <c r="L1953" s="136">
        <v>1.25</v>
      </c>
      <c r="M1953" s="137" t="str">
        <f t="shared" si="30"/>
        <v>P</v>
      </c>
      <c r="N1953" s="172" t="s">
        <v>10681</v>
      </c>
      <c r="O1953" s="149" t="s">
        <v>1506</v>
      </c>
      <c r="P1953" s="149" t="s">
        <v>9442</v>
      </c>
      <c r="Q1953" s="150" t="s">
        <v>10519</v>
      </c>
      <c r="R1953" s="189">
        <v>1.26</v>
      </c>
    </row>
    <row r="1954" spans="1:18" x14ac:dyDescent="0.25">
      <c r="A1954" s="132">
        <v>1030480</v>
      </c>
      <c r="B1954" s="145" t="s">
        <v>2819</v>
      </c>
      <c r="C1954" s="132">
        <v>1</v>
      </c>
      <c r="D1954" s="132">
        <v>78</v>
      </c>
      <c r="E1954" s="186" t="s">
        <v>21</v>
      </c>
      <c r="F1954" s="132">
        <v>104</v>
      </c>
      <c r="G1954" s="132" t="s">
        <v>21</v>
      </c>
      <c r="H1954" s="132" t="s">
        <v>21</v>
      </c>
      <c r="I1954" s="132">
        <v>1</v>
      </c>
      <c r="J1954" s="133">
        <v>5.3</v>
      </c>
      <c r="K1954" s="133">
        <v>1.5</v>
      </c>
      <c r="L1954" s="133">
        <v>1.7</v>
      </c>
      <c r="M1954" s="134" t="str">
        <f t="shared" si="30"/>
        <v>P</v>
      </c>
      <c r="N1954" s="171" t="s">
        <v>10682</v>
      </c>
      <c r="O1954" s="146" t="s">
        <v>1500</v>
      </c>
      <c r="P1954" s="146" t="s">
        <v>9418</v>
      </c>
      <c r="Q1954" s="147" t="s">
        <v>10519</v>
      </c>
      <c r="R1954" s="187">
        <v>20.04</v>
      </c>
    </row>
    <row r="1955" spans="1:18" x14ac:dyDescent="0.25">
      <c r="A1955" s="135">
        <v>1030485</v>
      </c>
      <c r="B1955" s="148" t="s">
        <v>2820</v>
      </c>
      <c r="C1955" s="135">
        <v>6</v>
      </c>
      <c r="D1955" s="135">
        <v>52</v>
      </c>
      <c r="E1955" s="188" t="s">
        <v>20</v>
      </c>
      <c r="F1955" s="135" t="s">
        <v>20</v>
      </c>
      <c r="G1955" s="135" t="s">
        <v>20</v>
      </c>
      <c r="H1955" s="135" t="s">
        <v>20</v>
      </c>
      <c r="I1955" s="135" t="s">
        <v>20</v>
      </c>
      <c r="J1955" s="136">
        <v>3.59</v>
      </c>
      <c r="K1955" s="136">
        <v>2.58</v>
      </c>
      <c r="L1955" s="136">
        <v>2.54</v>
      </c>
      <c r="M1955" s="137" t="str">
        <f t="shared" si="30"/>
        <v>P</v>
      </c>
      <c r="N1955" s="174" t="s">
        <v>10682</v>
      </c>
      <c r="O1955" s="149" t="s">
        <v>1500</v>
      </c>
      <c r="P1955" s="149" t="s">
        <v>9418</v>
      </c>
      <c r="Q1955" s="150" t="s">
        <v>10519</v>
      </c>
      <c r="R1955" s="189">
        <v>6.0600000000000005</v>
      </c>
    </row>
    <row r="1956" spans="1:18" x14ac:dyDescent="0.25">
      <c r="A1956" s="132">
        <v>1030522</v>
      </c>
      <c r="B1956" s="145" t="s">
        <v>2821</v>
      </c>
      <c r="C1956" s="132">
        <v>4</v>
      </c>
      <c r="D1956" s="132">
        <v>36</v>
      </c>
      <c r="E1956" s="186" t="s">
        <v>21</v>
      </c>
      <c r="F1956" s="132">
        <v>42</v>
      </c>
      <c r="G1956" s="132" t="s">
        <v>21</v>
      </c>
      <c r="H1956" s="132" t="s">
        <v>21</v>
      </c>
      <c r="I1956" s="132" t="s">
        <v>21</v>
      </c>
      <c r="J1956" s="133">
        <v>4.9000000000000004</v>
      </c>
      <c r="K1956" s="133">
        <v>3.7</v>
      </c>
      <c r="L1956" s="133">
        <v>2</v>
      </c>
      <c r="M1956" s="134" t="str">
        <f t="shared" si="30"/>
        <v>P</v>
      </c>
      <c r="N1956" s="173" t="s">
        <v>10682</v>
      </c>
      <c r="O1956" s="146" t="s">
        <v>1500</v>
      </c>
      <c r="P1956" s="146" t="s">
        <v>9456</v>
      </c>
      <c r="Q1956" s="147" t="s">
        <v>10519</v>
      </c>
      <c r="R1956" s="187">
        <v>7.16</v>
      </c>
    </row>
    <row r="1957" spans="1:18" x14ac:dyDescent="0.25">
      <c r="A1957" s="135">
        <v>1030531</v>
      </c>
      <c r="B1957" s="148" t="s">
        <v>647</v>
      </c>
      <c r="C1957" s="135">
        <v>3</v>
      </c>
      <c r="D1957" s="135">
        <v>1530</v>
      </c>
      <c r="E1957" s="188">
        <v>30</v>
      </c>
      <c r="F1957" s="135">
        <v>3420</v>
      </c>
      <c r="G1957" s="135">
        <v>270</v>
      </c>
      <c r="H1957" s="135">
        <v>300</v>
      </c>
      <c r="I1957" s="135">
        <v>1</v>
      </c>
      <c r="J1957" s="136">
        <v>1.03</v>
      </c>
      <c r="K1957" s="136">
        <v>1.0900000000000001</v>
      </c>
      <c r="L1957" s="136">
        <v>0.38</v>
      </c>
      <c r="M1957" s="137" t="str">
        <f t="shared" si="30"/>
        <v>P</v>
      </c>
      <c r="N1957" s="174" t="s">
        <v>10681</v>
      </c>
      <c r="O1957" s="149" t="s">
        <v>1506</v>
      </c>
      <c r="P1957" s="149" t="s">
        <v>10455</v>
      </c>
      <c r="Q1957" s="150" t="s">
        <v>10519</v>
      </c>
      <c r="R1957" s="189">
        <v>6.39</v>
      </c>
    </row>
    <row r="1958" spans="1:18" x14ac:dyDescent="0.25">
      <c r="A1958" s="132">
        <v>1030536</v>
      </c>
      <c r="B1958" s="145" t="s">
        <v>648</v>
      </c>
      <c r="C1958" s="132">
        <v>3</v>
      </c>
      <c r="D1958" s="132">
        <v>1530</v>
      </c>
      <c r="E1958" s="186">
        <v>30</v>
      </c>
      <c r="F1958" s="132">
        <v>3420</v>
      </c>
      <c r="G1958" s="132">
        <v>270</v>
      </c>
      <c r="H1958" s="132">
        <v>300</v>
      </c>
      <c r="I1958" s="132">
        <v>1</v>
      </c>
      <c r="J1958" s="133">
        <v>1.02</v>
      </c>
      <c r="K1958" s="133">
        <v>1.0900000000000001</v>
      </c>
      <c r="L1958" s="133">
        <v>0.38</v>
      </c>
      <c r="M1958" s="134" t="str">
        <f t="shared" si="30"/>
        <v>P</v>
      </c>
      <c r="N1958" s="173" t="s">
        <v>10681</v>
      </c>
      <c r="O1958" s="146" t="s">
        <v>1506</v>
      </c>
      <c r="P1958" s="146" t="s">
        <v>10455</v>
      </c>
      <c r="Q1958" s="147" t="s">
        <v>10519</v>
      </c>
      <c r="R1958" s="187">
        <v>6.0299999999999994</v>
      </c>
    </row>
    <row r="1959" spans="1:18" x14ac:dyDescent="0.25">
      <c r="A1959" s="135">
        <v>1030538</v>
      </c>
      <c r="B1959" s="148" t="s">
        <v>649</v>
      </c>
      <c r="C1959" s="135">
        <v>3</v>
      </c>
      <c r="D1959" s="135">
        <v>1530</v>
      </c>
      <c r="E1959" s="188">
        <v>30</v>
      </c>
      <c r="F1959" s="135">
        <v>3420</v>
      </c>
      <c r="G1959" s="135">
        <v>270</v>
      </c>
      <c r="H1959" s="135">
        <v>300</v>
      </c>
      <c r="I1959" s="135">
        <v>1</v>
      </c>
      <c r="J1959" s="136">
        <v>1.1000000000000001</v>
      </c>
      <c r="K1959" s="136">
        <v>1.01</v>
      </c>
      <c r="L1959" s="136">
        <v>0.39</v>
      </c>
      <c r="M1959" s="137" t="str">
        <f t="shared" si="30"/>
        <v>P</v>
      </c>
      <c r="N1959" s="174" t="s">
        <v>10681</v>
      </c>
      <c r="O1959" s="149" t="s">
        <v>1506</v>
      </c>
      <c r="P1959" s="149" t="s">
        <v>10455</v>
      </c>
      <c r="Q1959" s="150" t="s">
        <v>10519</v>
      </c>
      <c r="R1959" s="189">
        <v>6</v>
      </c>
    </row>
    <row r="1960" spans="1:18" x14ac:dyDescent="0.25">
      <c r="A1960" s="132">
        <v>1030542</v>
      </c>
      <c r="B1960" s="145" t="s">
        <v>650</v>
      </c>
      <c r="C1960" s="132">
        <v>3</v>
      </c>
      <c r="D1960" s="132">
        <v>1530</v>
      </c>
      <c r="E1960" s="186">
        <v>30</v>
      </c>
      <c r="F1960" s="132">
        <v>3420</v>
      </c>
      <c r="G1960" s="132">
        <v>270</v>
      </c>
      <c r="H1960" s="132">
        <v>300</v>
      </c>
      <c r="I1960" s="132">
        <v>1</v>
      </c>
      <c r="J1960" s="133">
        <v>1.02</v>
      </c>
      <c r="K1960" s="133">
        <v>1.08</v>
      </c>
      <c r="L1960" s="133">
        <v>0.38</v>
      </c>
      <c r="M1960" s="134" t="str">
        <f t="shared" si="30"/>
        <v>P</v>
      </c>
      <c r="N1960" s="173" t="s">
        <v>10681</v>
      </c>
      <c r="O1960" s="146" t="s">
        <v>1506</v>
      </c>
      <c r="P1960" s="146" t="s">
        <v>10455</v>
      </c>
      <c r="Q1960" s="147" t="s">
        <v>10519</v>
      </c>
      <c r="R1960" s="187">
        <v>6.0299999999999994</v>
      </c>
    </row>
    <row r="1961" spans="1:18" x14ac:dyDescent="0.25">
      <c r="A1961" s="135">
        <v>1030546</v>
      </c>
      <c r="B1961" s="148" t="s">
        <v>651</v>
      </c>
      <c r="C1961" s="135">
        <v>3</v>
      </c>
      <c r="D1961" s="135">
        <v>1530</v>
      </c>
      <c r="E1961" s="188">
        <v>30</v>
      </c>
      <c r="F1961" s="135">
        <v>3420</v>
      </c>
      <c r="G1961" s="135">
        <v>270</v>
      </c>
      <c r="H1961" s="135">
        <v>300</v>
      </c>
      <c r="I1961" s="135">
        <v>1</v>
      </c>
      <c r="J1961" s="136">
        <v>1.01</v>
      </c>
      <c r="K1961" s="136">
        <v>1.1000000000000001</v>
      </c>
      <c r="L1961" s="136">
        <v>0.38</v>
      </c>
      <c r="M1961" s="137" t="str">
        <f t="shared" si="30"/>
        <v>P</v>
      </c>
      <c r="N1961" s="174" t="s">
        <v>10681</v>
      </c>
      <c r="O1961" s="149" t="s">
        <v>1506</v>
      </c>
      <c r="P1961" s="149" t="s">
        <v>10455</v>
      </c>
      <c r="Q1961" s="150" t="s">
        <v>10519</v>
      </c>
      <c r="R1961" s="189">
        <v>6.0299999999999994</v>
      </c>
    </row>
    <row r="1962" spans="1:18" x14ac:dyDescent="0.25">
      <c r="A1962" s="132">
        <v>1030547</v>
      </c>
      <c r="B1962" s="145" t="s">
        <v>652</v>
      </c>
      <c r="C1962" s="132">
        <v>3</v>
      </c>
      <c r="D1962" s="132">
        <v>1530</v>
      </c>
      <c r="E1962" s="186">
        <v>30</v>
      </c>
      <c r="F1962" s="132">
        <v>3420</v>
      </c>
      <c r="G1962" s="132">
        <v>270</v>
      </c>
      <c r="H1962" s="132">
        <v>300</v>
      </c>
      <c r="I1962" s="132">
        <v>1</v>
      </c>
      <c r="J1962" s="133">
        <v>1.02</v>
      </c>
      <c r="K1962" s="133">
        <v>1.08</v>
      </c>
      <c r="L1962" s="133">
        <v>0.37</v>
      </c>
      <c r="M1962" s="134" t="str">
        <f t="shared" si="30"/>
        <v>P</v>
      </c>
      <c r="N1962" s="173" t="s">
        <v>10681</v>
      </c>
      <c r="O1962" s="146" t="s">
        <v>1506</v>
      </c>
      <c r="P1962" s="146" t="s">
        <v>10455</v>
      </c>
      <c r="Q1962" s="147" t="s">
        <v>10519</v>
      </c>
      <c r="R1962" s="187">
        <v>6.12</v>
      </c>
    </row>
    <row r="1963" spans="1:18" x14ac:dyDescent="0.25">
      <c r="A1963" s="135">
        <v>1030564</v>
      </c>
      <c r="B1963" s="148" t="s">
        <v>653</v>
      </c>
      <c r="C1963" s="135">
        <v>3</v>
      </c>
      <c r="D1963" s="135">
        <v>1530</v>
      </c>
      <c r="E1963" s="188">
        <v>30</v>
      </c>
      <c r="F1963" s="135">
        <v>3420</v>
      </c>
      <c r="G1963" s="135">
        <v>270</v>
      </c>
      <c r="H1963" s="135">
        <v>300</v>
      </c>
      <c r="I1963" s="135">
        <v>1</v>
      </c>
      <c r="J1963" s="136">
        <v>1.01</v>
      </c>
      <c r="K1963" s="136">
        <v>0.38</v>
      </c>
      <c r="L1963" s="136">
        <v>1.1100000000000001</v>
      </c>
      <c r="M1963" s="137" t="str">
        <f t="shared" si="30"/>
        <v>P</v>
      </c>
      <c r="N1963" s="174" t="s">
        <v>10681</v>
      </c>
      <c r="O1963" s="149" t="s">
        <v>1506</v>
      </c>
      <c r="P1963" s="149" t="s">
        <v>10455</v>
      </c>
      <c r="Q1963" s="150" t="s">
        <v>10519</v>
      </c>
      <c r="R1963" s="189">
        <v>6.12</v>
      </c>
    </row>
    <row r="1964" spans="1:18" x14ac:dyDescent="0.25">
      <c r="A1964" s="132">
        <v>1030568</v>
      </c>
      <c r="B1964" s="145" t="s">
        <v>654</v>
      </c>
      <c r="C1964" s="132">
        <v>3</v>
      </c>
      <c r="D1964" s="132">
        <v>1530</v>
      </c>
      <c r="E1964" s="186">
        <v>30</v>
      </c>
      <c r="F1964" s="132">
        <v>3420</v>
      </c>
      <c r="G1964" s="132">
        <v>270</v>
      </c>
      <c r="H1964" s="132">
        <v>300</v>
      </c>
      <c r="I1964" s="132">
        <v>1</v>
      </c>
      <c r="J1964" s="133">
        <v>1.01</v>
      </c>
      <c r="K1964" s="133">
        <v>1.0900000000000001</v>
      </c>
      <c r="L1964" s="133">
        <v>0.38</v>
      </c>
      <c r="M1964" s="134" t="str">
        <f t="shared" si="30"/>
        <v>P</v>
      </c>
      <c r="N1964" s="173" t="s">
        <v>10681</v>
      </c>
      <c r="O1964" s="146" t="s">
        <v>1506</v>
      </c>
      <c r="P1964" s="146" t="s">
        <v>10455</v>
      </c>
      <c r="Q1964" s="147" t="s">
        <v>10519</v>
      </c>
      <c r="R1964" s="187">
        <v>6.12</v>
      </c>
    </row>
    <row r="1965" spans="1:18" x14ac:dyDescent="0.25">
      <c r="A1965" s="135">
        <v>1030569</v>
      </c>
      <c r="B1965" s="148" t="s">
        <v>655</v>
      </c>
      <c r="C1965" s="135">
        <v>3</v>
      </c>
      <c r="D1965" s="135">
        <v>1530</v>
      </c>
      <c r="E1965" s="188">
        <v>30</v>
      </c>
      <c r="F1965" s="135">
        <v>3420</v>
      </c>
      <c r="G1965" s="135">
        <v>270</v>
      </c>
      <c r="H1965" s="135">
        <v>300</v>
      </c>
      <c r="I1965" s="135">
        <v>1</v>
      </c>
      <c r="J1965" s="136">
        <v>1.1000000000000001</v>
      </c>
      <c r="K1965" s="136">
        <v>1</v>
      </c>
      <c r="L1965" s="136">
        <v>0.38</v>
      </c>
      <c r="M1965" s="137" t="str">
        <f t="shared" si="30"/>
        <v>P</v>
      </c>
      <c r="N1965" s="174" t="s">
        <v>10681</v>
      </c>
      <c r="O1965" s="149" t="s">
        <v>1506</v>
      </c>
      <c r="P1965" s="149" t="s">
        <v>10455</v>
      </c>
      <c r="Q1965" s="150" t="s">
        <v>10519</v>
      </c>
      <c r="R1965" s="189">
        <v>6.1499999999999995</v>
      </c>
    </row>
    <row r="1966" spans="1:18" x14ac:dyDescent="0.25">
      <c r="A1966" s="132">
        <v>1030570</v>
      </c>
      <c r="B1966" s="145" t="s">
        <v>656</v>
      </c>
      <c r="C1966" s="132">
        <v>3</v>
      </c>
      <c r="D1966" s="132">
        <v>1530</v>
      </c>
      <c r="E1966" s="186">
        <v>30</v>
      </c>
      <c r="F1966" s="132">
        <v>3420</v>
      </c>
      <c r="G1966" s="132">
        <v>270</v>
      </c>
      <c r="H1966" s="132">
        <v>300</v>
      </c>
      <c r="I1966" s="132">
        <v>1</v>
      </c>
      <c r="J1966" s="133">
        <v>1.1000000000000001</v>
      </c>
      <c r="K1966" s="133">
        <v>1.02</v>
      </c>
      <c r="L1966" s="133">
        <v>0.39</v>
      </c>
      <c r="M1966" s="134" t="str">
        <f t="shared" si="30"/>
        <v>P</v>
      </c>
      <c r="N1966" s="173" t="s">
        <v>10681</v>
      </c>
      <c r="O1966" s="146" t="s">
        <v>1506</v>
      </c>
      <c r="P1966" s="146" t="s">
        <v>10455</v>
      </c>
      <c r="Q1966" s="147" t="s">
        <v>10519</v>
      </c>
      <c r="R1966" s="187">
        <v>6.12</v>
      </c>
    </row>
    <row r="1967" spans="1:18" x14ac:dyDescent="0.25">
      <c r="A1967" s="135">
        <v>1030571</v>
      </c>
      <c r="B1967" s="148" t="s">
        <v>657</v>
      </c>
      <c r="C1967" s="135">
        <v>3</v>
      </c>
      <c r="D1967" s="135">
        <v>1530</v>
      </c>
      <c r="E1967" s="188">
        <v>30</v>
      </c>
      <c r="F1967" s="135">
        <v>3420</v>
      </c>
      <c r="G1967" s="135">
        <v>270</v>
      </c>
      <c r="H1967" s="135">
        <v>300</v>
      </c>
      <c r="I1967" s="135">
        <v>1</v>
      </c>
      <c r="J1967" s="136">
        <v>1.01</v>
      </c>
      <c r="K1967" s="136">
        <v>0.37</v>
      </c>
      <c r="L1967" s="136">
        <v>1.1100000000000001</v>
      </c>
      <c r="M1967" s="137" t="str">
        <f t="shared" si="30"/>
        <v>P</v>
      </c>
      <c r="N1967" s="174" t="s">
        <v>10681</v>
      </c>
      <c r="O1967" s="149" t="s">
        <v>1506</v>
      </c>
      <c r="P1967" s="149" t="s">
        <v>10455</v>
      </c>
      <c r="Q1967" s="150" t="s">
        <v>10519</v>
      </c>
      <c r="R1967" s="189">
        <v>6.39</v>
      </c>
    </row>
    <row r="1968" spans="1:18" x14ac:dyDescent="0.25">
      <c r="A1968" s="132">
        <v>1030572</v>
      </c>
      <c r="B1968" s="145" t="s">
        <v>658</v>
      </c>
      <c r="C1968" s="132">
        <v>3</v>
      </c>
      <c r="D1968" s="132">
        <v>1530</v>
      </c>
      <c r="E1968" s="186">
        <v>30</v>
      </c>
      <c r="F1968" s="132">
        <v>3420</v>
      </c>
      <c r="G1968" s="132">
        <v>270</v>
      </c>
      <c r="H1968" s="132">
        <v>300</v>
      </c>
      <c r="I1968" s="132">
        <v>1</v>
      </c>
      <c r="J1968" s="133">
        <v>1.01</v>
      </c>
      <c r="K1968" s="133">
        <v>0.36</v>
      </c>
      <c r="L1968" s="133">
        <v>1.1000000000000001</v>
      </c>
      <c r="M1968" s="134" t="str">
        <f t="shared" si="30"/>
        <v>P</v>
      </c>
      <c r="N1968" s="173" t="s">
        <v>10681</v>
      </c>
      <c r="O1968" s="146" t="s">
        <v>1506</v>
      </c>
      <c r="P1968" s="146" t="s">
        <v>10455</v>
      </c>
      <c r="Q1968" s="147" t="s">
        <v>10519</v>
      </c>
      <c r="R1968" s="187">
        <v>6.39</v>
      </c>
    </row>
    <row r="1969" spans="1:18" x14ac:dyDescent="0.25">
      <c r="A1969" s="135">
        <v>1030573</v>
      </c>
      <c r="B1969" s="148" t="s">
        <v>2822</v>
      </c>
      <c r="C1969" s="135">
        <v>3</v>
      </c>
      <c r="D1969" s="135">
        <v>1530</v>
      </c>
      <c r="E1969" s="188">
        <v>30</v>
      </c>
      <c r="F1969" s="135">
        <v>3420</v>
      </c>
      <c r="G1969" s="135">
        <v>270</v>
      </c>
      <c r="H1969" s="135">
        <v>300</v>
      </c>
      <c r="I1969" s="135">
        <v>1</v>
      </c>
      <c r="J1969" s="136">
        <v>1</v>
      </c>
      <c r="K1969" s="136">
        <v>0.37</v>
      </c>
      <c r="L1969" s="136">
        <v>1.1000000000000001</v>
      </c>
      <c r="M1969" s="137" t="str">
        <f t="shared" si="30"/>
        <v>P</v>
      </c>
      <c r="N1969" s="174" t="s">
        <v>10681</v>
      </c>
      <c r="O1969" s="149" t="s">
        <v>1506</v>
      </c>
      <c r="P1969" s="149" t="s">
        <v>10455</v>
      </c>
      <c r="Q1969" s="150" t="s">
        <v>10519</v>
      </c>
      <c r="R1969" s="189">
        <v>6.39</v>
      </c>
    </row>
    <row r="1970" spans="1:18" x14ac:dyDescent="0.25">
      <c r="A1970" s="132">
        <v>1030588</v>
      </c>
      <c r="B1970" s="145" t="s">
        <v>2823</v>
      </c>
      <c r="C1970" s="132">
        <v>3</v>
      </c>
      <c r="D1970" s="132">
        <v>4200</v>
      </c>
      <c r="E1970" s="186">
        <v>70</v>
      </c>
      <c r="F1970" s="132">
        <v>4900</v>
      </c>
      <c r="G1970" s="132">
        <v>280</v>
      </c>
      <c r="H1970" s="132">
        <v>350</v>
      </c>
      <c r="I1970" s="132">
        <v>1</v>
      </c>
      <c r="J1970" s="133">
        <v>0.52</v>
      </c>
      <c r="K1970" s="133">
        <v>0.52</v>
      </c>
      <c r="L1970" s="133">
        <v>0.75</v>
      </c>
      <c r="M1970" s="134" t="str">
        <f t="shared" si="30"/>
        <v>P</v>
      </c>
      <c r="N1970" s="173" t="s">
        <v>10681</v>
      </c>
      <c r="O1970" s="146" t="s">
        <v>1607</v>
      </c>
      <c r="P1970" s="146" t="s">
        <v>9559</v>
      </c>
      <c r="Q1970" s="147" t="s">
        <v>10519</v>
      </c>
      <c r="R1970" s="187">
        <v>7.32</v>
      </c>
    </row>
    <row r="1971" spans="1:18" x14ac:dyDescent="0.25">
      <c r="A1971" s="135">
        <v>1030612</v>
      </c>
      <c r="B1971" s="148" t="s">
        <v>659</v>
      </c>
      <c r="C1971" s="135">
        <v>3</v>
      </c>
      <c r="D1971" s="135">
        <v>1530</v>
      </c>
      <c r="E1971" s="188">
        <v>30</v>
      </c>
      <c r="F1971" s="135">
        <v>3420</v>
      </c>
      <c r="G1971" s="135">
        <v>270</v>
      </c>
      <c r="H1971" s="135">
        <v>300</v>
      </c>
      <c r="I1971" s="135">
        <v>1</v>
      </c>
      <c r="J1971" s="136">
        <v>1.02</v>
      </c>
      <c r="K1971" s="136">
        <v>0.37</v>
      </c>
      <c r="L1971" s="136">
        <v>1.1200000000000001</v>
      </c>
      <c r="M1971" s="137" t="str">
        <f t="shared" si="30"/>
        <v>P</v>
      </c>
      <c r="N1971" s="174" t="s">
        <v>10681</v>
      </c>
      <c r="O1971" s="149" t="s">
        <v>1506</v>
      </c>
      <c r="P1971" s="149" t="s">
        <v>10455</v>
      </c>
      <c r="Q1971" s="150" t="s">
        <v>10519</v>
      </c>
      <c r="R1971" s="189">
        <v>6.39</v>
      </c>
    </row>
    <row r="1972" spans="1:18" x14ac:dyDescent="0.25">
      <c r="A1972" s="132">
        <v>1030613</v>
      </c>
      <c r="B1972" s="145" t="s">
        <v>660</v>
      </c>
      <c r="C1972" s="132">
        <v>3</v>
      </c>
      <c r="D1972" s="132">
        <v>1530</v>
      </c>
      <c r="E1972" s="186">
        <v>30</v>
      </c>
      <c r="F1972" s="132">
        <v>3420</v>
      </c>
      <c r="G1972" s="132">
        <v>270</v>
      </c>
      <c r="H1972" s="132">
        <v>300</v>
      </c>
      <c r="I1972" s="132">
        <v>1</v>
      </c>
      <c r="J1972" s="133">
        <v>1.01</v>
      </c>
      <c r="K1972" s="133">
        <v>1.1000000000000001</v>
      </c>
      <c r="L1972" s="133">
        <v>0.39</v>
      </c>
      <c r="M1972" s="134" t="str">
        <f t="shared" si="30"/>
        <v>P</v>
      </c>
      <c r="N1972" s="171" t="s">
        <v>10681</v>
      </c>
      <c r="O1972" s="146" t="s">
        <v>1506</v>
      </c>
      <c r="P1972" s="146" t="s">
        <v>10455</v>
      </c>
      <c r="Q1972" s="147" t="s">
        <v>10519</v>
      </c>
      <c r="R1972" s="187">
        <v>6.42</v>
      </c>
    </row>
    <row r="1973" spans="1:18" x14ac:dyDescent="0.25">
      <c r="A1973" s="135">
        <v>1030620</v>
      </c>
      <c r="B1973" s="148" t="s">
        <v>661</v>
      </c>
      <c r="C1973" s="135">
        <v>3</v>
      </c>
      <c r="D1973" s="135">
        <v>1530</v>
      </c>
      <c r="E1973" s="188">
        <v>30</v>
      </c>
      <c r="F1973" s="135">
        <v>3420</v>
      </c>
      <c r="G1973" s="135">
        <v>270</v>
      </c>
      <c r="H1973" s="135">
        <v>300</v>
      </c>
      <c r="I1973" s="135">
        <v>1</v>
      </c>
      <c r="J1973" s="136">
        <v>1.02</v>
      </c>
      <c r="K1973" s="136">
        <v>1.1000000000000001</v>
      </c>
      <c r="L1973" s="136">
        <v>0.37</v>
      </c>
      <c r="M1973" s="137" t="str">
        <f t="shared" si="30"/>
        <v>P</v>
      </c>
      <c r="N1973" s="172" t="s">
        <v>10681</v>
      </c>
      <c r="O1973" s="149" t="s">
        <v>1506</v>
      </c>
      <c r="P1973" s="149" t="s">
        <v>10455</v>
      </c>
      <c r="Q1973" s="150" t="s">
        <v>10519</v>
      </c>
      <c r="R1973" s="189">
        <v>6.42</v>
      </c>
    </row>
    <row r="1974" spans="1:18" x14ac:dyDescent="0.25">
      <c r="A1974" s="132">
        <v>1030635</v>
      </c>
      <c r="B1974" s="145" t="s">
        <v>2824</v>
      </c>
      <c r="C1974" s="132">
        <v>6</v>
      </c>
      <c r="D1974" s="132" t="s">
        <v>20</v>
      </c>
      <c r="E1974" s="186" t="s">
        <v>20</v>
      </c>
      <c r="F1974" s="132" t="s">
        <v>20</v>
      </c>
      <c r="G1974" s="132" t="s">
        <v>20</v>
      </c>
      <c r="H1974" s="132" t="s">
        <v>20</v>
      </c>
      <c r="I1974" s="132" t="s">
        <v>20</v>
      </c>
      <c r="J1974" s="133">
        <v>0.9</v>
      </c>
      <c r="K1974" s="133">
        <v>0.5</v>
      </c>
      <c r="L1974" s="133">
        <v>0.42</v>
      </c>
      <c r="M1974" s="134" t="str">
        <f t="shared" si="30"/>
        <v>P</v>
      </c>
      <c r="N1974" s="173" t="s">
        <v>10682</v>
      </c>
      <c r="O1974" s="146" t="s">
        <v>1500</v>
      </c>
      <c r="P1974" s="146" t="s">
        <v>9456</v>
      </c>
      <c r="Q1974" s="147" t="s">
        <v>10519</v>
      </c>
      <c r="R1974" s="187">
        <v>0.36</v>
      </c>
    </row>
    <row r="1975" spans="1:18" x14ac:dyDescent="0.25">
      <c r="A1975" s="135">
        <v>1030726</v>
      </c>
      <c r="B1975" s="148" t="s">
        <v>2825</v>
      </c>
      <c r="C1975" s="135">
        <v>1</v>
      </c>
      <c r="D1975" s="135" t="s">
        <v>20</v>
      </c>
      <c r="E1975" s="188" t="s">
        <v>20</v>
      </c>
      <c r="F1975" s="135" t="s">
        <v>20</v>
      </c>
      <c r="G1975" s="135" t="s">
        <v>20</v>
      </c>
      <c r="H1975" s="135" t="s">
        <v>20</v>
      </c>
      <c r="I1975" s="135" t="s">
        <v>20</v>
      </c>
      <c r="J1975" s="136">
        <v>2</v>
      </c>
      <c r="K1975" s="136">
        <v>0.78</v>
      </c>
      <c r="L1975" s="136">
        <v>0.15</v>
      </c>
      <c r="M1975" s="137" t="str">
        <f t="shared" si="30"/>
        <v>P</v>
      </c>
      <c r="N1975" s="172" t="s">
        <v>10682</v>
      </c>
      <c r="O1975" s="149" t="s">
        <v>1506</v>
      </c>
      <c r="P1975" s="149" t="s">
        <v>9445</v>
      </c>
      <c r="Q1975" s="150" t="s">
        <v>10519</v>
      </c>
      <c r="R1975" s="189">
        <v>0.08</v>
      </c>
    </row>
    <row r="1976" spans="1:18" x14ac:dyDescent="0.25">
      <c r="A1976" s="132">
        <v>1030910</v>
      </c>
      <c r="B1976" s="145" t="s">
        <v>2826</v>
      </c>
      <c r="C1976" s="132">
        <v>6</v>
      </c>
      <c r="D1976" s="132">
        <v>414</v>
      </c>
      <c r="E1976" s="186" t="s">
        <v>21</v>
      </c>
      <c r="F1976" s="132">
        <v>576</v>
      </c>
      <c r="G1976" s="132">
        <v>20</v>
      </c>
      <c r="H1976" s="132">
        <v>25</v>
      </c>
      <c r="I1976" s="132">
        <v>1</v>
      </c>
      <c r="J1976" s="133">
        <v>1.55</v>
      </c>
      <c r="K1976" s="133">
        <v>1</v>
      </c>
      <c r="L1976" s="133">
        <v>1.83</v>
      </c>
      <c r="M1976" s="134" t="str">
        <f t="shared" si="30"/>
        <v>P</v>
      </c>
      <c r="N1976" s="171" t="s">
        <v>10681</v>
      </c>
      <c r="O1976" s="146" t="s">
        <v>1506</v>
      </c>
      <c r="P1976" s="146" t="s">
        <v>9427</v>
      </c>
      <c r="Q1976" s="147" t="s">
        <v>10519</v>
      </c>
      <c r="R1976" s="187">
        <v>4.32</v>
      </c>
    </row>
    <row r="1977" spans="1:18" x14ac:dyDescent="0.25">
      <c r="A1977" s="135">
        <v>1030921</v>
      </c>
      <c r="B1977" s="148" t="s">
        <v>2827</v>
      </c>
      <c r="C1977" s="135">
        <v>10</v>
      </c>
      <c r="D1977" s="135" t="s">
        <v>20</v>
      </c>
      <c r="E1977" s="188" t="s">
        <v>20</v>
      </c>
      <c r="F1977" s="135" t="s">
        <v>20</v>
      </c>
      <c r="G1977" s="135" t="s">
        <v>20</v>
      </c>
      <c r="H1977" s="135" t="s">
        <v>20</v>
      </c>
      <c r="I1977" s="135" t="s">
        <v>20</v>
      </c>
      <c r="J1977" s="136">
        <v>1.9</v>
      </c>
      <c r="K1977" s="136">
        <v>1.2</v>
      </c>
      <c r="L1977" s="136">
        <v>3.4</v>
      </c>
      <c r="M1977" s="137" t="str">
        <f t="shared" si="30"/>
        <v>P</v>
      </c>
      <c r="N1977" s="172" t="s">
        <v>10682</v>
      </c>
      <c r="O1977" s="149" t="s">
        <v>1614</v>
      </c>
      <c r="P1977" s="149" t="s">
        <v>9438</v>
      </c>
      <c r="Q1977" s="150" t="s">
        <v>10519</v>
      </c>
      <c r="R1977" s="189">
        <v>13.358208955223878</v>
      </c>
    </row>
    <row r="1978" spans="1:18" x14ac:dyDescent="0.25">
      <c r="A1978" s="132">
        <v>1030922</v>
      </c>
      <c r="B1978" s="145" t="s">
        <v>2828</v>
      </c>
      <c r="C1978" s="132">
        <v>10</v>
      </c>
      <c r="D1978" s="132" t="s">
        <v>20</v>
      </c>
      <c r="E1978" s="186" t="s">
        <v>20</v>
      </c>
      <c r="F1978" s="132" t="s">
        <v>20</v>
      </c>
      <c r="G1978" s="132" t="s">
        <v>20</v>
      </c>
      <c r="H1978" s="132" t="s">
        <v>20</v>
      </c>
      <c r="I1978" s="132" t="s">
        <v>20</v>
      </c>
      <c r="J1978" s="133">
        <v>0.8</v>
      </c>
      <c r="K1978" s="133">
        <v>1.1499999999999999</v>
      </c>
      <c r="L1978" s="133">
        <v>0.9</v>
      </c>
      <c r="M1978" s="134" t="str">
        <f t="shared" si="30"/>
        <v>P</v>
      </c>
      <c r="N1978" s="173" t="s">
        <v>10682</v>
      </c>
      <c r="O1978" s="146" t="s">
        <v>1614</v>
      </c>
      <c r="P1978" s="146" t="s">
        <v>9438</v>
      </c>
      <c r="Q1978" s="147" t="s">
        <v>10519</v>
      </c>
      <c r="R1978" s="187">
        <v>8.5074626865671643</v>
      </c>
    </row>
    <row r="1979" spans="1:18" x14ac:dyDescent="0.25">
      <c r="A1979" s="135">
        <v>1030924</v>
      </c>
      <c r="B1979" s="148" t="s">
        <v>2829</v>
      </c>
      <c r="C1979" s="135">
        <v>6</v>
      </c>
      <c r="D1979" s="135" t="s">
        <v>20</v>
      </c>
      <c r="E1979" s="188" t="s">
        <v>20</v>
      </c>
      <c r="F1979" s="135" t="s">
        <v>20</v>
      </c>
      <c r="G1979" s="135" t="s">
        <v>20</v>
      </c>
      <c r="H1979" s="135" t="s">
        <v>20</v>
      </c>
      <c r="I1979" s="135" t="s">
        <v>20</v>
      </c>
      <c r="J1979" s="136">
        <v>5.9</v>
      </c>
      <c r="K1979" s="136">
        <v>1.8</v>
      </c>
      <c r="L1979" s="136">
        <v>0.6</v>
      </c>
      <c r="M1979" s="137" t="str">
        <f t="shared" si="30"/>
        <v>P</v>
      </c>
      <c r="N1979" s="172" t="s">
        <v>10682</v>
      </c>
      <c r="O1979" s="149" t="s">
        <v>1614</v>
      </c>
      <c r="P1979" s="149" t="s">
        <v>9438</v>
      </c>
      <c r="Q1979" s="150" t="s">
        <v>10519</v>
      </c>
      <c r="R1979" s="189">
        <v>12.35820895522388</v>
      </c>
    </row>
    <row r="1980" spans="1:18" x14ac:dyDescent="0.25">
      <c r="A1980" s="132">
        <v>1030926</v>
      </c>
      <c r="B1980" s="145" t="s">
        <v>2830</v>
      </c>
      <c r="C1980" s="132">
        <v>6</v>
      </c>
      <c r="D1980" s="132">
        <v>938</v>
      </c>
      <c r="E1980" s="186" t="s">
        <v>21</v>
      </c>
      <c r="F1980" s="132">
        <v>1340</v>
      </c>
      <c r="G1980" s="132">
        <v>48</v>
      </c>
      <c r="H1980" s="132">
        <v>60</v>
      </c>
      <c r="I1980" s="132">
        <v>1</v>
      </c>
      <c r="J1980" s="133">
        <v>1</v>
      </c>
      <c r="K1980" s="133">
        <v>0.83</v>
      </c>
      <c r="L1980" s="133">
        <v>1.52</v>
      </c>
      <c r="M1980" s="134" t="str">
        <f t="shared" si="30"/>
        <v>P</v>
      </c>
      <c r="N1980" s="171" t="s">
        <v>10681</v>
      </c>
      <c r="O1980" s="146" t="s">
        <v>1506</v>
      </c>
      <c r="P1980" s="146" t="s">
        <v>9403</v>
      </c>
      <c r="Q1980" s="147" t="s">
        <v>10106</v>
      </c>
      <c r="R1980" s="187">
        <v>10.14</v>
      </c>
    </row>
    <row r="1981" spans="1:18" x14ac:dyDescent="0.25">
      <c r="A1981" s="135">
        <v>1030967</v>
      </c>
      <c r="B1981" s="148" t="s">
        <v>2831</v>
      </c>
      <c r="C1981" s="135">
        <v>1</v>
      </c>
      <c r="D1981" s="135" t="s">
        <v>20</v>
      </c>
      <c r="E1981" s="188" t="s">
        <v>20</v>
      </c>
      <c r="F1981" s="135" t="s">
        <v>20</v>
      </c>
      <c r="G1981" s="135" t="s">
        <v>20</v>
      </c>
      <c r="H1981" s="135" t="s">
        <v>20</v>
      </c>
      <c r="I1981" s="135" t="s">
        <v>20</v>
      </c>
      <c r="J1981" s="136">
        <v>0.45</v>
      </c>
      <c r="K1981" s="136">
        <v>0.45</v>
      </c>
      <c r="L1981" s="136">
        <v>0.11</v>
      </c>
      <c r="M1981" s="137" t="str">
        <f t="shared" si="30"/>
        <v>P</v>
      </c>
      <c r="N1981" s="174" t="s">
        <v>10682</v>
      </c>
      <c r="O1981" s="149" t="s">
        <v>1500</v>
      </c>
      <c r="P1981" s="149" t="s">
        <v>9456</v>
      </c>
      <c r="Q1981" s="150" t="s">
        <v>10519</v>
      </c>
      <c r="R1981" s="189">
        <v>0.03</v>
      </c>
    </row>
    <row r="1982" spans="1:18" x14ac:dyDescent="0.25">
      <c r="A1982" s="132">
        <v>1030969</v>
      </c>
      <c r="B1982" s="145" t="s">
        <v>2832</v>
      </c>
      <c r="C1982" s="132">
        <v>6</v>
      </c>
      <c r="D1982" s="132" t="s">
        <v>20</v>
      </c>
      <c r="E1982" s="186" t="s">
        <v>20</v>
      </c>
      <c r="F1982" s="132" t="s">
        <v>20</v>
      </c>
      <c r="G1982" s="132" t="s">
        <v>20</v>
      </c>
      <c r="H1982" s="132" t="s">
        <v>20</v>
      </c>
      <c r="I1982" s="132" t="s">
        <v>20</v>
      </c>
      <c r="J1982" s="133">
        <v>0.46</v>
      </c>
      <c r="K1982" s="133">
        <v>0.46</v>
      </c>
      <c r="L1982" s="133">
        <v>0.41</v>
      </c>
      <c r="M1982" s="134" t="str">
        <f t="shared" si="30"/>
        <v>P</v>
      </c>
      <c r="N1982" s="171" t="s">
        <v>10682</v>
      </c>
      <c r="O1982" s="146" t="s">
        <v>1500</v>
      </c>
      <c r="P1982" s="146" t="s">
        <v>9456</v>
      </c>
      <c r="Q1982" s="147" t="s">
        <v>10519</v>
      </c>
      <c r="R1982" s="187">
        <v>0.22388059701492535</v>
      </c>
    </row>
    <row r="1983" spans="1:18" x14ac:dyDescent="0.25">
      <c r="A1983" s="135">
        <v>1031038</v>
      </c>
      <c r="B1983" s="148" t="s">
        <v>2833</v>
      </c>
      <c r="C1983" s="135">
        <v>6</v>
      </c>
      <c r="D1983" s="135">
        <v>528</v>
      </c>
      <c r="E1983" s="188" t="s">
        <v>21</v>
      </c>
      <c r="F1983" s="135">
        <v>924</v>
      </c>
      <c r="G1983" s="135">
        <v>23</v>
      </c>
      <c r="H1983" s="135" t="s">
        <v>20</v>
      </c>
      <c r="I1983" s="135">
        <v>2</v>
      </c>
      <c r="J1983" s="136">
        <v>1.57</v>
      </c>
      <c r="K1983" s="136">
        <v>1.05</v>
      </c>
      <c r="L1983" s="136">
        <v>1.1200000000000001</v>
      </c>
      <c r="M1983" s="137" t="str">
        <f t="shared" si="30"/>
        <v>P</v>
      </c>
      <c r="N1983" s="174" t="s">
        <v>10681</v>
      </c>
      <c r="O1983" s="149" t="s">
        <v>1578</v>
      </c>
      <c r="P1983" s="149" t="s">
        <v>10579</v>
      </c>
      <c r="Q1983" s="150" t="s">
        <v>10106</v>
      </c>
      <c r="R1983" s="189">
        <v>7.4399999999999995</v>
      </c>
    </row>
    <row r="1984" spans="1:18" x14ac:dyDescent="0.25">
      <c r="A1984" s="132">
        <v>1031066</v>
      </c>
      <c r="B1984" s="145" t="s">
        <v>2834</v>
      </c>
      <c r="C1984" s="132">
        <v>1</v>
      </c>
      <c r="D1984" s="132">
        <v>255</v>
      </c>
      <c r="E1984" s="186" t="s">
        <v>20</v>
      </c>
      <c r="F1984" s="132" t="s">
        <v>20</v>
      </c>
      <c r="G1984" s="132" t="s">
        <v>20</v>
      </c>
      <c r="H1984" s="132" t="s">
        <v>20</v>
      </c>
      <c r="I1984" s="132" t="s">
        <v>20</v>
      </c>
      <c r="J1984" s="133">
        <v>2.7</v>
      </c>
      <c r="K1984" s="133">
        <v>2.1</v>
      </c>
      <c r="L1984" s="133">
        <v>0.8</v>
      </c>
      <c r="M1984" s="134" t="str">
        <f t="shared" si="30"/>
        <v>P</v>
      </c>
      <c r="N1984" s="173" t="s">
        <v>10682</v>
      </c>
      <c r="O1984" s="146" t="s">
        <v>1506</v>
      </c>
      <c r="P1984" s="146" t="s">
        <v>9408</v>
      </c>
      <c r="Q1984" s="147" t="s">
        <v>10519</v>
      </c>
      <c r="R1984" s="187">
        <v>5.56</v>
      </c>
    </row>
    <row r="1985" spans="1:18" x14ac:dyDescent="0.25">
      <c r="A1985" s="135">
        <v>1031079</v>
      </c>
      <c r="B1985" s="148" t="s">
        <v>2835</v>
      </c>
      <c r="C1985" s="135">
        <v>12</v>
      </c>
      <c r="D1985" s="135" t="s">
        <v>20</v>
      </c>
      <c r="E1985" s="188">
        <v>18</v>
      </c>
      <c r="F1985" s="135">
        <v>1080</v>
      </c>
      <c r="G1985" s="135">
        <v>72</v>
      </c>
      <c r="H1985" s="135">
        <v>90</v>
      </c>
      <c r="I1985" s="135">
        <v>1</v>
      </c>
      <c r="J1985" s="136">
        <v>1.89</v>
      </c>
      <c r="K1985" s="136">
        <v>0.55000000000000004</v>
      </c>
      <c r="L1985" s="136">
        <v>0.92</v>
      </c>
      <c r="M1985" s="137" t="str">
        <f t="shared" si="30"/>
        <v>P</v>
      </c>
      <c r="N1985" s="174" t="s">
        <v>10681</v>
      </c>
      <c r="O1985" s="149" t="s">
        <v>1578</v>
      </c>
      <c r="P1985" s="149" t="s">
        <v>10583</v>
      </c>
      <c r="Q1985" s="150" t="s">
        <v>10106</v>
      </c>
      <c r="R1985" s="189">
        <v>2.16</v>
      </c>
    </row>
    <row r="1986" spans="1:18" x14ac:dyDescent="0.25">
      <c r="A1986" s="132">
        <v>1031082</v>
      </c>
      <c r="B1986" s="145" t="s">
        <v>2836</v>
      </c>
      <c r="C1986" s="132">
        <v>1</v>
      </c>
      <c r="D1986" s="132" t="s">
        <v>9548</v>
      </c>
      <c r="E1986" s="186" t="s">
        <v>9548</v>
      </c>
      <c r="F1986" s="132" t="s">
        <v>9548</v>
      </c>
      <c r="G1986" s="132" t="s">
        <v>9548</v>
      </c>
      <c r="H1986" s="132" t="s">
        <v>9548</v>
      </c>
      <c r="I1986" s="132" t="s">
        <v>9548</v>
      </c>
      <c r="J1986" s="133">
        <v>0.21</v>
      </c>
      <c r="K1986" s="133">
        <v>0.24</v>
      </c>
      <c r="L1986" s="133">
        <v>1.22</v>
      </c>
      <c r="M1986" s="134" t="str">
        <f t="shared" ref="M1986:M2049" si="31">HYPERLINK(CONCATENATE("T:\Distribution Centre\RDC Department Shared\Cubiscan photos","\",A1986,"-pac.jpg"),"P")</f>
        <v>P</v>
      </c>
      <c r="N1986" s="173" t="s">
        <v>10681</v>
      </c>
      <c r="O1986" s="146" t="s">
        <v>1506</v>
      </c>
      <c r="P1986" s="146" t="s">
        <v>9442</v>
      </c>
      <c r="Q1986" s="147" t="s">
        <v>10519</v>
      </c>
      <c r="R1986" s="187">
        <v>1</v>
      </c>
    </row>
    <row r="1987" spans="1:18" x14ac:dyDescent="0.25">
      <c r="A1987" s="135">
        <v>1031092</v>
      </c>
      <c r="B1987" s="148" t="s">
        <v>2837</v>
      </c>
      <c r="C1987" s="135">
        <v>1</v>
      </c>
      <c r="D1987" s="135" t="s">
        <v>9548</v>
      </c>
      <c r="E1987" s="188" t="s">
        <v>9548</v>
      </c>
      <c r="F1987" s="135" t="s">
        <v>9548</v>
      </c>
      <c r="G1987" s="135" t="s">
        <v>9548</v>
      </c>
      <c r="H1987" s="135" t="s">
        <v>9548</v>
      </c>
      <c r="I1987" s="135" t="s">
        <v>9548</v>
      </c>
      <c r="J1987" s="136">
        <v>1.2</v>
      </c>
      <c r="K1987" s="136">
        <v>0.32</v>
      </c>
      <c r="L1987" s="136">
        <v>0.22</v>
      </c>
      <c r="M1987" s="137" t="str">
        <f t="shared" si="31"/>
        <v>P</v>
      </c>
      <c r="N1987" s="174" t="s">
        <v>10681</v>
      </c>
      <c r="O1987" s="149" t="s">
        <v>1506</v>
      </c>
      <c r="P1987" s="149" t="s">
        <v>9442</v>
      </c>
      <c r="Q1987" s="150" t="s">
        <v>10519</v>
      </c>
      <c r="R1987" s="189">
        <v>1.52</v>
      </c>
    </row>
    <row r="1988" spans="1:18" x14ac:dyDescent="0.25">
      <c r="A1988" s="132">
        <v>1031093</v>
      </c>
      <c r="B1988" s="145" t="s">
        <v>2838</v>
      </c>
      <c r="C1988" s="132">
        <v>1</v>
      </c>
      <c r="D1988" s="132" t="s">
        <v>9548</v>
      </c>
      <c r="E1988" s="186" t="s">
        <v>9548</v>
      </c>
      <c r="F1988" s="132" t="s">
        <v>9548</v>
      </c>
      <c r="G1988" s="132" t="s">
        <v>9548</v>
      </c>
      <c r="H1988" s="132" t="s">
        <v>9548</v>
      </c>
      <c r="I1988" s="132" t="s">
        <v>9548</v>
      </c>
      <c r="J1988" s="133">
        <v>0.23</v>
      </c>
      <c r="K1988" s="133">
        <v>0.22</v>
      </c>
      <c r="L1988" s="133">
        <v>1.21</v>
      </c>
      <c r="M1988" s="134" t="str">
        <f t="shared" si="31"/>
        <v>P</v>
      </c>
      <c r="N1988" s="173" t="s">
        <v>10681</v>
      </c>
      <c r="O1988" s="146" t="s">
        <v>1506</v>
      </c>
      <c r="P1988" s="146" t="s">
        <v>9442</v>
      </c>
      <c r="Q1988" s="147" t="s">
        <v>10519</v>
      </c>
      <c r="R1988" s="187">
        <v>1</v>
      </c>
    </row>
    <row r="1989" spans="1:18" x14ac:dyDescent="0.25">
      <c r="A1989" s="135">
        <v>1031094</v>
      </c>
      <c r="B1989" s="148" t="s">
        <v>2839</v>
      </c>
      <c r="C1989" s="135">
        <v>1</v>
      </c>
      <c r="D1989" s="135" t="s">
        <v>9548</v>
      </c>
      <c r="E1989" s="188" t="s">
        <v>9548</v>
      </c>
      <c r="F1989" s="135" t="s">
        <v>9548</v>
      </c>
      <c r="G1989" s="135" t="s">
        <v>9548</v>
      </c>
      <c r="H1989" s="135" t="s">
        <v>9548</v>
      </c>
      <c r="I1989" s="135" t="s">
        <v>9548</v>
      </c>
      <c r="J1989" s="136">
        <v>0.25</v>
      </c>
      <c r="K1989" s="136">
        <v>0.21</v>
      </c>
      <c r="L1989" s="136">
        <v>1.21</v>
      </c>
      <c r="M1989" s="137" t="str">
        <f t="shared" si="31"/>
        <v>P</v>
      </c>
      <c r="N1989" s="174" t="s">
        <v>10681</v>
      </c>
      <c r="O1989" s="149" t="s">
        <v>1506</v>
      </c>
      <c r="P1989" s="149" t="s">
        <v>9442</v>
      </c>
      <c r="Q1989" s="150" t="s">
        <v>10519</v>
      </c>
      <c r="R1989" s="189">
        <v>1.35</v>
      </c>
    </row>
    <row r="1990" spans="1:18" x14ac:dyDescent="0.25">
      <c r="A1990" s="132">
        <v>1031095</v>
      </c>
      <c r="B1990" s="145" t="s">
        <v>2840</v>
      </c>
      <c r="C1990" s="132">
        <v>1</v>
      </c>
      <c r="D1990" s="132" t="s">
        <v>9548</v>
      </c>
      <c r="E1990" s="186" t="s">
        <v>9548</v>
      </c>
      <c r="F1990" s="132" t="s">
        <v>9548</v>
      </c>
      <c r="G1990" s="132" t="s">
        <v>9548</v>
      </c>
      <c r="H1990" s="132" t="s">
        <v>9548</v>
      </c>
      <c r="I1990" s="132" t="s">
        <v>9548</v>
      </c>
      <c r="J1990" s="133">
        <v>0.35899999999999999</v>
      </c>
      <c r="K1990" s="133">
        <v>0.35899999999999999</v>
      </c>
      <c r="L1990" s="133">
        <v>1.018</v>
      </c>
      <c r="M1990" s="134" t="str">
        <f t="shared" si="31"/>
        <v>P</v>
      </c>
      <c r="N1990" s="173" t="s">
        <v>10681</v>
      </c>
      <c r="O1990" s="146" t="s">
        <v>1506</v>
      </c>
      <c r="P1990" s="146" t="s">
        <v>9442</v>
      </c>
      <c r="Q1990" s="147" t="s">
        <v>10519</v>
      </c>
      <c r="R1990" s="187">
        <v>1.54</v>
      </c>
    </row>
    <row r="1991" spans="1:18" x14ac:dyDescent="0.25">
      <c r="A1991" s="135">
        <v>1031176</v>
      </c>
      <c r="B1991" s="148" t="s">
        <v>2841</v>
      </c>
      <c r="C1991" s="135">
        <v>1</v>
      </c>
      <c r="D1991" s="135" t="s">
        <v>9548</v>
      </c>
      <c r="E1991" s="188" t="s">
        <v>9548</v>
      </c>
      <c r="F1991" s="135" t="s">
        <v>9548</v>
      </c>
      <c r="G1991" s="135" t="s">
        <v>9548</v>
      </c>
      <c r="H1991" s="135" t="s">
        <v>9548</v>
      </c>
      <c r="I1991" s="135" t="s">
        <v>9548</v>
      </c>
      <c r="J1991" s="136">
        <v>0.43</v>
      </c>
      <c r="K1991" s="136">
        <v>0.43</v>
      </c>
      <c r="L1991" s="136">
        <v>1.5</v>
      </c>
      <c r="M1991" s="137" t="str">
        <f t="shared" si="31"/>
        <v>P</v>
      </c>
      <c r="N1991" s="172" t="s">
        <v>10681</v>
      </c>
      <c r="O1991" s="149" t="s">
        <v>1506</v>
      </c>
      <c r="P1991" s="149" t="s">
        <v>9442</v>
      </c>
      <c r="Q1991" s="150" t="s">
        <v>10106</v>
      </c>
      <c r="R1991" s="189">
        <v>1.0900000000000001</v>
      </c>
    </row>
    <row r="1992" spans="1:18" x14ac:dyDescent="0.25">
      <c r="A1992" s="132">
        <v>1031259</v>
      </c>
      <c r="B1992" s="145" t="s">
        <v>2842</v>
      </c>
      <c r="C1992" s="132">
        <v>30</v>
      </c>
      <c r="D1992" s="132">
        <v>120</v>
      </c>
      <c r="E1992" s="186">
        <v>8</v>
      </c>
      <c r="F1992" s="132">
        <v>128</v>
      </c>
      <c r="G1992" s="132" t="s">
        <v>21</v>
      </c>
      <c r="H1992" s="132" t="s">
        <v>21</v>
      </c>
      <c r="I1992" s="132" t="s">
        <v>21</v>
      </c>
      <c r="J1992" s="133">
        <v>5.64</v>
      </c>
      <c r="K1992" s="133">
        <v>3</v>
      </c>
      <c r="L1992" s="133">
        <v>0.76</v>
      </c>
      <c r="M1992" s="134" t="str">
        <f t="shared" si="31"/>
        <v>P</v>
      </c>
      <c r="N1992" s="173" t="s">
        <v>10681</v>
      </c>
      <c r="O1992" s="146" t="s">
        <v>1500</v>
      </c>
      <c r="P1992" s="146" t="s">
        <v>9418</v>
      </c>
      <c r="Q1992" s="147" t="s">
        <v>10519</v>
      </c>
      <c r="R1992" s="187">
        <v>3.3</v>
      </c>
    </row>
    <row r="1993" spans="1:18" x14ac:dyDescent="0.25">
      <c r="A1993" s="135">
        <v>1031260</v>
      </c>
      <c r="B1993" s="148" t="s">
        <v>2843</v>
      </c>
      <c r="C1993" s="135">
        <v>30</v>
      </c>
      <c r="D1993" s="135">
        <v>96</v>
      </c>
      <c r="E1993" s="188">
        <v>8</v>
      </c>
      <c r="F1993" s="135">
        <v>128</v>
      </c>
      <c r="G1993" s="135" t="s">
        <v>21</v>
      </c>
      <c r="H1993" s="135" t="s">
        <v>21</v>
      </c>
      <c r="I1993" s="135" t="s">
        <v>21</v>
      </c>
      <c r="J1993" s="136">
        <v>4.9000000000000004</v>
      </c>
      <c r="K1993" s="136">
        <v>3.8</v>
      </c>
      <c r="L1993" s="136">
        <v>0.77</v>
      </c>
      <c r="M1993" s="137" t="str">
        <f t="shared" si="31"/>
        <v>P</v>
      </c>
      <c r="N1993" s="172" t="s">
        <v>10682</v>
      </c>
      <c r="O1993" s="149" t="s">
        <v>1611</v>
      </c>
      <c r="P1993" s="149" t="s">
        <v>9438</v>
      </c>
      <c r="Q1993" s="150" t="s">
        <v>10519</v>
      </c>
      <c r="R1993" s="189">
        <v>3</v>
      </c>
    </row>
    <row r="1994" spans="1:18" x14ac:dyDescent="0.25">
      <c r="A1994" s="132">
        <v>1031261</v>
      </c>
      <c r="B1994" s="145" t="s">
        <v>2844</v>
      </c>
      <c r="C1994" s="132">
        <v>1</v>
      </c>
      <c r="D1994" s="132" t="s">
        <v>9548</v>
      </c>
      <c r="E1994" s="186" t="s">
        <v>9548</v>
      </c>
      <c r="F1994" s="132" t="s">
        <v>9548</v>
      </c>
      <c r="G1994" s="132" t="s">
        <v>9548</v>
      </c>
      <c r="H1994" s="132" t="s">
        <v>9548</v>
      </c>
      <c r="I1994" s="132" t="s">
        <v>9548</v>
      </c>
      <c r="J1994" s="133">
        <v>0.43</v>
      </c>
      <c r="K1994" s="133">
        <v>0.43</v>
      </c>
      <c r="L1994" s="133">
        <v>1.5</v>
      </c>
      <c r="M1994" s="134" t="str">
        <f t="shared" si="31"/>
        <v>P</v>
      </c>
      <c r="N1994" s="173" t="s">
        <v>10681</v>
      </c>
      <c r="O1994" s="146" t="s">
        <v>1506</v>
      </c>
      <c r="P1994" s="146" t="s">
        <v>9442</v>
      </c>
      <c r="Q1994" s="147" t="s">
        <v>10106</v>
      </c>
      <c r="R1994" s="187">
        <v>1.1499999999999999</v>
      </c>
    </row>
    <row r="1995" spans="1:18" x14ac:dyDescent="0.25">
      <c r="A1995" s="135">
        <v>1031264</v>
      </c>
      <c r="B1995" s="148" t="s">
        <v>8709</v>
      </c>
      <c r="C1995" s="135">
        <v>24</v>
      </c>
      <c r="D1995" s="135" t="s">
        <v>20</v>
      </c>
      <c r="E1995" s="188" t="s">
        <v>20</v>
      </c>
      <c r="F1995" s="135" t="s">
        <v>20</v>
      </c>
      <c r="G1995" s="135" t="s">
        <v>20</v>
      </c>
      <c r="H1995" s="135" t="s">
        <v>20</v>
      </c>
      <c r="I1995" s="135" t="s">
        <v>20</v>
      </c>
      <c r="J1995" s="136">
        <v>4.8</v>
      </c>
      <c r="K1995" s="136">
        <v>1.85</v>
      </c>
      <c r="L1995" s="136">
        <v>1.6</v>
      </c>
      <c r="M1995" s="137" t="str">
        <f t="shared" si="31"/>
        <v>P</v>
      </c>
      <c r="N1995" s="174" t="s">
        <v>10682</v>
      </c>
      <c r="O1995" s="149" t="s">
        <v>1614</v>
      </c>
      <c r="P1995" s="149" t="s">
        <v>9438</v>
      </c>
      <c r="Q1995" s="150" t="s">
        <v>10519</v>
      </c>
      <c r="R1995" s="189">
        <v>11.28</v>
      </c>
    </row>
    <row r="1996" spans="1:18" x14ac:dyDescent="0.25">
      <c r="A1996" s="132">
        <v>1031268</v>
      </c>
      <c r="B1996" s="145" t="s">
        <v>2845</v>
      </c>
      <c r="C1996" s="132">
        <v>24</v>
      </c>
      <c r="D1996" s="132">
        <v>96</v>
      </c>
      <c r="E1996" s="186">
        <v>8</v>
      </c>
      <c r="F1996" s="132">
        <v>128</v>
      </c>
      <c r="G1996" s="132" t="s">
        <v>21</v>
      </c>
      <c r="H1996" s="132" t="s">
        <v>21</v>
      </c>
      <c r="I1996" s="132" t="s">
        <v>21</v>
      </c>
      <c r="J1996" s="133">
        <v>4.78</v>
      </c>
      <c r="K1996" s="133">
        <v>3.8</v>
      </c>
      <c r="L1996" s="133">
        <v>0.78</v>
      </c>
      <c r="M1996" s="134" t="str">
        <f t="shared" si="31"/>
        <v>P</v>
      </c>
      <c r="N1996" s="171" t="s">
        <v>10681</v>
      </c>
      <c r="O1996" s="146" t="s">
        <v>1614</v>
      </c>
      <c r="P1996" s="146" t="s">
        <v>9438</v>
      </c>
      <c r="Q1996" s="147" t="s">
        <v>10519</v>
      </c>
      <c r="R1996" s="187">
        <v>3.12</v>
      </c>
    </row>
    <row r="1997" spans="1:18" x14ac:dyDescent="0.25">
      <c r="A1997" s="135">
        <v>1031321</v>
      </c>
      <c r="B1997" s="148" t="s">
        <v>2846</v>
      </c>
      <c r="C1997" s="135">
        <v>1</v>
      </c>
      <c r="D1997" s="135" t="s">
        <v>9548</v>
      </c>
      <c r="E1997" s="188" t="s">
        <v>9548</v>
      </c>
      <c r="F1997" s="135" t="s">
        <v>9548</v>
      </c>
      <c r="G1997" s="135" t="s">
        <v>9548</v>
      </c>
      <c r="H1997" s="135" t="s">
        <v>9548</v>
      </c>
      <c r="I1997" s="135" t="s">
        <v>9548</v>
      </c>
      <c r="J1997" s="136">
        <v>0.35</v>
      </c>
      <c r="K1997" s="136">
        <v>0.39</v>
      </c>
      <c r="L1997" s="136">
        <v>0.99</v>
      </c>
      <c r="M1997" s="137" t="str">
        <f t="shared" si="31"/>
        <v>P</v>
      </c>
      <c r="N1997" s="172" t="s">
        <v>10681</v>
      </c>
      <c r="O1997" s="149" t="s">
        <v>1506</v>
      </c>
      <c r="P1997" s="149" t="s">
        <v>9442</v>
      </c>
      <c r="Q1997" s="150" t="s">
        <v>10519</v>
      </c>
      <c r="R1997" s="189">
        <v>0.87</v>
      </c>
    </row>
    <row r="1998" spans="1:18" x14ac:dyDescent="0.25">
      <c r="A1998" s="132">
        <v>1031328</v>
      </c>
      <c r="B1998" s="145" t="s">
        <v>2847</v>
      </c>
      <c r="C1998" s="132">
        <v>1</v>
      </c>
      <c r="D1998" s="132">
        <v>240</v>
      </c>
      <c r="E1998" s="186">
        <v>10</v>
      </c>
      <c r="F1998" s="132">
        <v>350</v>
      </c>
      <c r="G1998" s="132" t="s">
        <v>21</v>
      </c>
      <c r="H1998" s="132" t="s">
        <v>21</v>
      </c>
      <c r="I1998" s="132" t="s">
        <v>21</v>
      </c>
      <c r="J1998" s="133">
        <v>4.55</v>
      </c>
      <c r="K1998" s="133">
        <v>2.4500000000000002</v>
      </c>
      <c r="L1998" s="133">
        <v>0.5</v>
      </c>
      <c r="M1998" s="134" t="str">
        <f t="shared" si="31"/>
        <v>P</v>
      </c>
      <c r="N1998" s="171" t="s">
        <v>10682</v>
      </c>
      <c r="O1998" s="146" t="s">
        <v>1506</v>
      </c>
      <c r="P1998" s="146" t="s">
        <v>9426</v>
      </c>
      <c r="Q1998" s="147" t="s">
        <v>10519</v>
      </c>
      <c r="R1998" s="187">
        <v>9.27</v>
      </c>
    </row>
    <row r="1999" spans="1:18" x14ac:dyDescent="0.25">
      <c r="A1999" s="135">
        <v>1031333</v>
      </c>
      <c r="B1999" s="148" t="s">
        <v>2848</v>
      </c>
      <c r="C1999" s="135">
        <v>2</v>
      </c>
      <c r="D1999" s="135">
        <v>816</v>
      </c>
      <c r="E1999" s="188">
        <v>100</v>
      </c>
      <c r="F1999" s="135" t="s">
        <v>20</v>
      </c>
      <c r="G1999" s="135" t="s">
        <v>20</v>
      </c>
      <c r="H1999" s="135">
        <v>500</v>
      </c>
      <c r="I1999" s="135">
        <v>1</v>
      </c>
      <c r="J1999" s="136">
        <v>1.5</v>
      </c>
      <c r="K1999" s="136">
        <v>1.4</v>
      </c>
      <c r="L1999" s="136">
        <v>0.2</v>
      </c>
      <c r="M1999" s="137" t="str">
        <f t="shared" si="31"/>
        <v>P</v>
      </c>
      <c r="N1999" s="172" t="s">
        <v>10682</v>
      </c>
      <c r="O1999" s="149" t="s">
        <v>1506</v>
      </c>
      <c r="P1999" s="149" t="s">
        <v>9476</v>
      </c>
      <c r="Q1999" s="150" t="s">
        <v>10519</v>
      </c>
      <c r="R1999" s="189">
        <v>6.32</v>
      </c>
    </row>
    <row r="2000" spans="1:18" x14ac:dyDescent="0.25">
      <c r="A2000" s="132">
        <v>1031336</v>
      </c>
      <c r="B2000" s="145" t="s">
        <v>2849</v>
      </c>
      <c r="C2000" s="132">
        <v>2</v>
      </c>
      <c r="D2000" s="132">
        <v>1170</v>
      </c>
      <c r="E2000" s="186">
        <v>30</v>
      </c>
      <c r="F2000" s="132" t="s">
        <v>20</v>
      </c>
      <c r="G2000" s="132" t="s">
        <v>21</v>
      </c>
      <c r="H2000" s="132" t="s">
        <v>21</v>
      </c>
      <c r="I2000" s="132">
        <v>1</v>
      </c>
      <c r="J2000" s="133">
        <v>2.21</v>
      </c>
      <c r="K2000" s="133">
        <v>0.93</v>
      </c>
      <c r="L2000" s="133">
        <v>0.47</v>
      </c>
      <c r="M2000" s="134" t="str">
        <f t="shared" si="31"/>
        <v>P</v>
      </c>
      <c r="N2000" s="171" t="s">
        <v>10682</v>
      </c>
      <c r="O2000" s="146" t="s">
        <v>1506</v>
      </c>
      <c r="P2000" s="146" t="s">
        <v>9426</v>
      </c>
      <c r="Q2000" s="147" t="s">
        <v>10519</v>
      </c>
      <c r="R2000" s="187">
        <v>2.56</v>
      </c>
    </row>
    <row r="2001" spans="1:18" x14ac:dyDescent="0.25">
      <c r="A2001" s="135">
        <v>1031340</v>
      </c>
      <c r="B2001" s="148" t="s">
        <v>2850</v>
      </c>
      <c r="C2001" s="135">
        <v>10</v>
      </c>
      <c r="D2001" s="135">
        <v>1000</v>
      </c>
      <c r="E2001" s="188" t="s">
        <v>20</v>
      </c>
      <c r="F2001" s="135" t="s">
        <v>20</v>
      </c>
      <c r="G2001" s="135" t="s">
        <v>20</v>
      </c>
      <c r="H2001" s="135" t="s">
        <v>20</v>
      </c>
      <c r="I2001" s="135" t="s">
        <v>20</v>
      </c>
      <c r="J2001" s="136">
        <v>0.35</v>
      </c>
      <c r="K2001" s="136">
        <v>0.31</v>
      </c>
      <c r="L2001" s="136">
        <v>0.3</v>
      </c>
      <c r="M2001" s="137" t="str">
        <f t="shared" si="31"/>
        <v>P</v>
      </c>
      <c r="N2001" s="172" t="s">
        <v>10682</v>
      </c>
      <c r="O2001" s="149" t="s">
        <v>1506</v>
      </c>
      <c r="P2001" s="149" t="s">
        <v>9426</v>
      </c>
      <c r="Q2001" s="150" t="s">
        <v>10519</v>
      </c>
      <c r="R2001" s="189">
        <v>3.2</v>
      </c>
    </row>
    <row r="2002" spans="1:18" x14ac:dyDescent="0.25">
      <c r="A2002" s="132">
        <v>1031341</v>
      </c>
      <c r="B2002" s="145" t="s">
        <v>2851</v>
      </c>
      <c r="C2002" s="132">
        <v>2</v>
      </c>
      <c r="D2002" s="132">
        <v>316</v>
      </c>
      <c r="E2002" s="186">
        <v>50</v>
      </c>
      <c r="F2002" s="132" t="s">
        <v>20</v>
      </c>
      <c r="G2002" s="132" t="s">
        <v>20</v>
      </c>
      <c r="H2002" s="132">
        <v>250</v>
      </c>
      <c r="I2002" s="132">
        <v>1</v>
      </c>
      <c r="J2002" s="133">
        <v>1.4</v>
      </c>
      <c r="K2002" s="133">
        <v>0.9</v>
      </c>
      <c r="L2002" s="133">
        <v>0.38</v>
      </c>
      <c r="M2002" s="134" t="str">
        <f t="shared" si="31"/>
        <v>P</v>
      </c>
      <c r="N2002" s="171" t="s">
        <v>10682</v>
      </c>
      <c r="O2002" s="146" t="s">
        <v>1506</v>
      </c>
      <c r="P2002" s="146" t="s">
        <v>9426</v>
      </c>
      <c r="Q2002" s="147" t="s">
        <v>10519</v>
      </c>
      <c r="R2002" s="187">
        <v>2.34</v>
      </c>
    </row>
    <row r="2003" spans="1:18" x14ac:dyDescent="0.25">
      <c r="A2003" s="135">
        <v>1031342</v>
      </c>
      <c r="B2003" s="148" t="s">
        <v>2852</v>
      </c>
      <c r="C2003" s="135">
        <v>2</v>
      </c>
      <c r="D2003" s="135">
        <v>500</v>
      </c>
      <c r="E2003" s="188" t="s">
        <v>20</v>
      </c>
      <c r="F2003" s="135" t="s">
        <v>20</v>
      </c>
      <c r="G2003" s="135" t="s">
        <v>21</v>
      </c>
      <c r="H2003" s="135" t="s">
        <v>20</v>
      </c>
      <c r="I2003" s="135" t="s">
        <v>20</v>
      </c>
      <c r="J2003" s="136">
        <v>0.89</v>
      </c>
      <c r="K2003" s="136">
        <v>0.83</v>
      </c>
      <c r="L2003" s="136">
        <v>0.28000000000000003</v>
      </c>
      <c r="M2003" s="137" t="str">
        <f t="shared" si="31"/>
        <v>P</v>
      </c>
      <c r="N2003" s="172" t="s">
        <v>10682</v>
      </c>
      <c r="O2003" s="149" t="s">
        <v>1506</v>
      </c>
      <c r="P2003" s="149" t="s">
        <v>9426</v>
      </c>
      <c r="Q2003" s="150" t="s">
        <v>10519</v>
      </c>
      <c r="R2003" s="189">
        <v>2.92</v>
      </c>
    </row>
    <row r="2004" spans="1:18" x14ac:dyDescent="0.25">
      <c r="A2004" s="132">
        <v>1031344</v>
      </c>
      <c r="B2004" s="145" t="s">
        <v>2853</v>
      </c>
      <c r="C2004" s="132">
        <v>2</v>
      </c>
      <c r="D2004" s="132">
        <v>354</v>
      </c>
      <c r="E2004" s="186" t="s">
        <v>20</v>
      </c>
      <c r="F2004" s="132" t="s">
        <v>20</v>
      </c>
      <c r="G2004" s="132" t="s">
        <v>21</v>
      </c>
      <c r="H2004" s="132" t="s">
        <v>20</v>
      </c>
      <c r="I2004" s="132" t="s">
        <v>20</v>
      </c>
      <c r="J2004" s="133">
        <v>0.89</v>
      </c>
      <c r="K2004" s="133">
        <v>0.79</v>
      </c>
      <c r="L2004" s="133">
        <v>0.25</v>
      </c>
      <c r="M2004" s="134" t="str">
        <f t="shared" si="31"/>
        <v>P</v>
      </c>
      <c r="N2004" s="171" t="s">
        <v>10682</v>
      </c>
      <c r="O2004" s="146" t="s">
        <v>1506</v>
      </c>
      <c r="P2004" s="146" t="s">
        <v>9426</v>
      </c>
      <c r="Q2004" s="147" t="s">
        <v>10519</v>
      </c>
      <c r="R2004" s="187">
        <v>2.46</v>
      </c>
    </row>
    <row r="2005" spans="1:18" x14ac:dyDescent="0.25">
      <c r="A2005" s="135">
        <v>1031347</v>
      </c>
      <c r="B2005" s="148" t="s">
        <v>2854</v>
      </c>
      <c r="C2005" s="135">
        <v>2</v>
      </c>
      <c r="D2005" s="135">
        <v>1749</v>
      </c>
      <c r="E2005" s="188">
        <v>17</v>
      </c>
      <c r="F2005" s="135" t="s">
        <v>20</v>
      </c>
      <c r="G2005" s="135" t="s">
        <v>20</v>
      </c>
      <c r="H2005" s="135">
        <v>85</v>
      </c>
      <c r="I2005" s="135">
        <v>1</v>
      </c>
      <c r="J2005" s="136">
        <v>1.4</v>
      </c>
      <c r="K2005" s="136">
        <v>0.48</v>
      </c>
      <c r="L2005" s="136">
        <v>0.64</v>
      </c>
      <c r="M2005" s="137" t="str">
        <f t="shared" si="31"/>
        <v>P</v>
      </c>
      <c r="N2005" s="172" t="s">
        <v>10682</v>
      </c>
      <c r="O2005" s="149" t="s">
        <v>1506</v>
      </c>
      <c r="P2005" s="149" t="s">
        <v>9426</v>
      </c>
      <c r="Q2005" s="150" t="s">
        <v>10519</v>
      </c>
      <c r="R2005" s="189">
        <v>1.9</v>
      </c>
    </row>
    <row r="2006" spans="1:18" x14ac:dyDescent="0.25">
      <c r="A2006" s="132">
        <v>1031349</v>
      </c>
      <c r="B2006" s="145" t="s">
        <v>2855</v>
      </c>
      <c r="C2006" s="132">
        <v>10</v>
      </c>
      <c r="D2006" s="132">
        <v>97</v>
      </c>
      <c r="E2006" s="186" t="s">
        <v>20</v>
      </c>
      <c r="F2006" s="132" t="s">
        <v>20</v>
      </c>
      <c r="G2006" s="132" t="s">
        <v>20</v>
      </c>
      <c r="H2006" s="132" t="s">
        <v>20</v>
      </c>
      <c r="I2006" s="132" t="s">
        <v>20</v>
      </c>
      <c r="J2006" s="133">
        <v>0.4</v>
      </c>
      <c r="K2006" s="133">
        <v>0.3</v>
      </c>
      <c r="L2006" s="133">
        <v>0.3</v>
      </c>
      <c r="M2006" s="134" t="str">
        <f t="shared" si="31"/>
        <v>P</v>
      </c>
      <c r="N2006" s="171" t="s">
        <v>10682</v>
      </c>
      <c r="O2006" s="146" t="s">
        <v>1506</v>
      </c>
      <c r="P2006" s="146" t="s">
        <v>9426</v>
      </c>
      <c r="Q2006" s="147" t="s">
        <v>10519</v>
      </c>
      <c r="R2006" s="187">
        <v>3.1</v>
      </c>
    </row>
    <row r="2007" spans="1:18" x14ac:dyDescent="0.25">
      <c r="A2007" s="135">
        <v>1031350</v>
      </c>
      <c r="B2007" s="148" t="s">
        <v>2856</v>
      </c>
      <c r="C2007" s="135">
        <v>2</v>
      </c>
      <c r="D2007" s="135">
        <v>625</v>
      </c>
      <c r="E2007" s="188">
        <v>50</v>
      </c>
      <c r="F2007" s="135" t="s">
        <v>20</v>
      </c>
      <c r="G2007" s="135" t="s">
        <v>21</v>
      </c>
      <c r="H2007" s="135">
        <v>250</v>
      </c>
      <c r="I2007" s="135">
        <v>1</v>
      </c>
      <c r="J2007" s="136">
        <v>0.79</v>
      </c>
      <c r="K2007" s="136">
        <v>0.5</v>
      </c>
      <c r="L2007" s="136">
        <v>0.1</v>
      </c>
      <c r="M2007" s="137" t="str">
        <f t="shared" si="31"/>
        <v>P</v>
      </c>
      <c r="N2007" s="172" t="s">
        <v>10682</v>
      </c>
      <c r="O2007" s="149" t="s">
        <v>1506</v>
      </c>
      <c r="P2007" s="149" t="s">
        <v>9426</v>
      </c>
      <c r="Q2007" s="150" t="s">
        <v>10519</v>
      </c>
      <c r="R2007" s="189">
        <v>1.66</v>
      </c>
    </row>
    <row r="2008" spans="1:18" x14ac:dyDescent="0.25">
      <c r="A2008" s="132">
        <v>1031351</v>
      </c>
      <c r="B2008" s="145" t="s">
        <v>2857</v>
      </c>
      <c r="C2008" s="132">
        <v>2</v>
      </c>
      <c r="D2008" s="132">
        <v>1023</v>
      </c>
      <c r="E2008" s="186" t="s">
        <v>20</v>
      </c>
      <c r="F2008" s="132" t="s">
        <v>20</v>
      </c>
      <c r="G2008" s="132" t="s">
        <v>21</v>
      </c>
      <c r="H2008" s="132" t="s">
        <v>20</v>
      </c>
      <c r="I2008" s="132" t="s">
        <v>20</v>
      </c>
      <c r="J2008" s="133">
        <v>0.79</v>
      </c>
      <c r="K2008" s="133">
        <v>0.5</v>
      </c>
      <c r="L2008" s="133">
        <v>0.6</v>
      </c>
      <c r="M2008" s="134" t="str">
        <f t="shared" si="31"/>
        <v>P</v>
      </c>
      <c r="N2008" s="171" t="s">
        <v>10682</v>
      </c>
      <c r="O2008" s="146" t="s">
        <v>1506</v>
      </c>
      <c r="P2008" s="146" t="s">
        <v>9426</v>
      </c>
      <c r="Q2008" s="147" t="s">
        <v>10519</v>
      </c>
      <c r="R2008" s="187">
        <v>3.28</v>
      </c>
    </row>
    <row r="2009" spans="1:18" x14ac:dyDescent="0.25">
      <c r="A2009" s="135">
        <v>1031352</v>
      </c>
      <c r="B2009" s="148" t="s">
        <v>2858</v>
      </c>
      <c r="C2009" s="135">
        <v>2</v>
      </c>
      <c r="D2009" s="135">
        <v>805</v>
      </c>
      <c r="E2009" s="188" t="s">
        <v>21</v>
      </c>
      <c r="F2009" s="135" t="s">
        <v>20</v>
      </c>
      <c r="G2009" s="135" t="s">
        <v>20</v>
      </c>
      <c r="H2009" s="135" t="s">
        <v>20</v>
      </c>
      <c r="I2009" s="135" t="s">
        <v>20</v>
      </c>
      <c r="J2009" s="136">
        <v>1.5</v>
      </c>
      <c r="K2009" s="136">
        <v>1.4</v>
      </c>
      <c r="L2009" s="136">
        <v>0.06</v>
      </c>
      <c r="M2009" s="137" t="str">
        <f t="shared" si="31"/>
        <v>P</v>
      </c>
      <c r="N2009" s="172" t="s">
        <v>10682</v>
      </c>
      <c r="O2009" s="149" t="s">
        <v>1506</v>
      </c>
      <c r="P2009" s="149" t="s">
        <v>9476</v>
      </c>
      <c r="Q2009" s="150" t="s">
        <v>10519</v>
      </c>
      <c r="R2009" s="189">
        <v>1.1599999999999999</v>
      </c>
    </row>
    <row r="2010" spans="1:18" x14ac:dyDescent="0.25">
      <c r="A2010" s="132">
        <v>1031353</v>
      </c>
      <c r="B2010" s="145" t="s">
        <v>2859</v>
      </c>
      <c r="C2010" s="132">
        <v>2</v>
      </c>
      <c r="D2010" s="132">
        <v>2985</v>
      </c>
      <c r="E2010" s="186">
        <v>300</v>
      </c>
      <c r="F2010" s="132">
        <v>12000</v>
      </c>
      <c r="G2010" s="132" t="s">
        <v>20</v>
      </c>
      <c r="H2010" s="132">
        <v>1500</v>
      </c>
      <c r="I2010" s="132">
        <v>1</v>
      </c>
      <c r="J2010" s="133">
        <v>0.72</v>
      </c>
      <c r="K2010" s="133">
        <v>0.42</v>
      </c>
      <c r="L2010" s="133">
        <v>0.2</v>
      </c>
      <c r="M2010" s="134" t="str">
        <f t="shared" si="31"/>
        <v>P</v>
      </c>
      <c r="N2010" s="171" t="s">
        <v>10682</v>
      </c>
      <c r="O2010" s="146" t="s">
        <v>1506</v>
      </c>
      <c r="P2010" s="146" t="s">
        <v>9426</v>
      </c>
      <c r="Q2010" s="147" t="s">
        <v>10519</v>
      </c>
      <c r="R2010" s="187">
        <v>0.74</v>
      </c>
    </row>
    <row r="2011" spans="1:18" x14ac:dyDescent="0.25">
      <c r="A2011" s="135">
        <v>1031355</v>
      </c>
      <c r="B2011" s="148" t="s">
        <v>2860</v>
      </c>
      <c r="C2011" s="135">
        <v>2</v>
      </c>
      <c r="D2011" s="135">
        <v>1450</v>
      </c>
      <c r="E2011" s="188" t="s">
        <v>20</v>
      </c>
      <c r="F2011" s="135" t="s">
        <v>20</v>
      </c>
      <c r="G2011" s="135" t="s">
        <v>20</v>
      </c>
      <c r="H2011" s="135" t="s">
        <v>20</v>
      </c>
      <c r="I2011" s="135" t="s">
        <v>20</v>
      </c>
      <c r="J2011" s="136">
        <v>1.36</v>
      </c>
      <c r="K2011" s="136">
        <v>0.8</v>
      </c>
      <c r="L2011" s="136">
        <v>0.57999999999999996</v>
      </c>
      <c r="M2011" s="137" t="str">
        <f t="shared" si="31"/>
        <v>P</v>
      </c>
      <c r="N2011" s="172" t="s">
        <v>10682</v>
      </c>
      <c r="O2011" s="149" t="s">
        <v>1506</v>
      </c>
      <c r="P2011" s="149" t="s">
        <v>9426</v>
      </c>
      <c r="Q2011" s="150" t="s">
        <v>10519</v>
      </c>
      <c r="R2011" s="189">
        <v>2.8</v>
      </c>
    </row>
    <row r="2012" spans="1:18" x14ac:dyDescent="0.25">
      <c r="A2012" s="132">
        <v>1031359</v>
      </c>
      <c r="B2012" s="145" t="s">
        <v>2861</v>
      </c>
      <c r="C2012" s="132">
        <v>2</v>
      </c>
      <c r="D2012" s="132">
        <v>150</v>
      </c>
      <c r="E2012" s="186" t="s">
        <v>20</v>
      </c>
      <c r="F2012" s="132" t="s">
        <v>20</v>
      </c>
      <c r="G2012" s="132" t="s">
        <v>20</v>
      </c>
      <c r="H2012" s="132" t="s">
        <v>20</v>
      </c>
      <c r="I2012" s="132" t="s">
        <v>20</v>
      </c>
      <c r="J2012" s="133">
        <v>2.16</v>
      </c>
      <c r="K2012" s="133">
        <v>1.49</v>
      </c>
      <c r="L2012" s="133">
        <v>1.88</v>
      </c>
      <c r="M2012" s="134" t="str">
        <f t="shared" si="31"/>
        <v>P</v>
      </c>
      <c r="N2012" s="173" t="s">
        <v>10682</v>
      </c>
      <c r="O2012" s="146" t="s">
        <v>1506</v>
      </c>
      <c r="P2012" s="146" t="s">
        <v>9426</v>
      </c>
      <c r="Q2012" s="147" t="s">
        <v>10519</v>
      </c>
      <c r="R2012" s="187">
        <v>5.0999999999999996</v>
      </c>
    </row>
    <row r="2013" spans="1:18" x14ac:dyDescent="0.25">
      <c r="A2013" s="135">
        <v>1031360</v>
      </c>
      <c r="B2013" s="148" t="s">
        <v>2862</v>
      </c>
      <c r="C2013" s="135">
        <v>2</v>
      </c>
      <c r="D2013" s="135" t="s">
        <v>20</v>
      </c>
      <c r="E2013" s="188">
        <v>240</v>
      </c>
      <c r="F2013" s="135" t="s">
        <v>20</v>
      </c>
      <c r="G2013" s="135" t="s">
        <v>20</v>
      </c>
      <c r="H2013" s="135">
        <v>1200</v>
      </c>
      <c r="I2013" s="135">
        <v>1</v>
      </c>
      <c r="J2013" s="136">
        <v>2.25</v>
      </c>
      <c r="K2013" s="136">
        <v>0.89</v>
      </c>
      <c r="L2013" s="136">
        <v>0.98</v>
      </c>
      <c r="M2013" s="137" t="str">
        <f t="shared" si="31"/>
        <v>P</v>
      </c>
      <c r="N2013" s="172" t="s">
        <v>10682</v>
      </c>
      <c r="O2013" s="149" t="s">
        <v>1506</v>
      </c>
      <c r="P2013" s="149" t="s">
        <v>9426</v>
      </c>
      <c r="Q2013" s="150" t="s">
        <v>10519</v>
      </c>
      <c r="R2013" s="189">
        <v>2.5</v>
      </c>
    </row>
    <row r="2014" spans="1:18" x14ac:dyDescent="0.25">
      <c r="A2014" s="132">
        <v>1031364</v>
      </c>
      <c r="B2014" s="145" t="s">
        <v>2863</v>
      </c>
      <c r="C2014" s="132">
        <v>1</v>
      </c>
      <c r="D2014" s="132" t="s">
        <v>9548</v>
      </c>
      <c r="E2014" s="186" t="s">
        <v>9548</v>
      </c>
      <c r="F2014" s="132" t="s">
        <v>9548</v>
      </c>
      <c r="G2014" s="132" t="s">
        <v>9548</v>
      </c>
      <c r="H2014" s="132" t="s">
        <v>9548</v>
      </c>
      <c r="I2014" s="132" t="s">
        <v>9548</v>
      </c>
      <c r="J2014" s="133">
        <v>0.76</v>
      </c>
      <c r="K2014" s="133">
        <v>0.49</v>
      </c>
      <c r="L2014" s="133">
        <v>1.85</v>
      </c>
      <c r="M2014" s="134" t="str">
        <f t="shared" si="31"/>
        <v>P</v>
      </c>
      <c r="N2014" s="171" t="s">
        <v>10681</v>
      </c>
      <c r="O2014" s="146" t="s">
        <v>1506</v>
      </c>
      <c r="P2014" s="146" t="s">
        <v>9442</v>
      </c>
      <c r="Q2014" s="147" t="s">
        <v>10519</v>
      </c>
      <c r="R2014" s="187">
        <v>1.06</v>
      </c>
    </row>
    <row r="2015" spans="1:18" x14ac:dyDescent="0.25">
      <c r="A2015" s="135">
        <v>1031376</v>
      </c>
      <c r="B2015" s="148" t="s">
        <v>2864</v>
      </c>
      <c r="C2015" s="135">
        <v>1</v>
      </c>
      <c r="D2015" s="135">
        <v>36</v>
      </c>
      <c r="E2015" s="188" t="s">
        <v>20</v>
      </c>
      <c r="F2015" s="135" t="s">
        <v>20</v>
      </c>
      <c r="G2015" s="135" t="s">
        <v>21</v>
      </c>
      <c r="H2015" s="135" t="s">
        <v>21</v>
      </c>
      <c r="I2015" s="135" t="s">
        <v>21</v>
      </c>
      <c r="J2015" s="136">
        <v>4.5</v>
      </c>
      <c r="K2015" s="136">
        <v>3.6</v>
      </c>
      <c r="L2015" s="136">
        <v>1.7</v>
      </c>
      <c r="M2015" s="137" t="str">
        <f t="shared" si="31"/>
        <v>P</v>
      </c>
      <c r="N2015" s="172" t="s">
        <v>10682</v>
      </c>
      <c r="O2015" s="149" t="s">
        <v>1506</v>
      </c>
      <c r="P2015" s="149" t="s">
        <v>9468</v>
      </c>
      <c r="Q2015" s="150" t="s">
        <v>10519</v>
      </c>
      <c r="R2015" s="189">
        <v>18.22</v>
      </c>
    </row>
    <row r="2016" spans="1:18" x14ac:dyDescent="0.25">
      <c r="A2016" s="132">
        <v>1031379</v>
      </c>
      <c r="B2016" s="145" t="s">
        <v>2865</v>
      </c>
      <c r="C2016" s="132">
        <v>1</v>
      </c>
      <c r="D2016" s="132">
        <v>53</v>
      </c>
      <c r="E2016" s="186" t="s">
        <v>21</v>
      </c>
      <c r="F2016" s="132">
        <v>100</v>
      </c>
      <c r="G2016" s="132" t="s">
        <v>21</v>
      </c>
      <c r="H2016" s="132" t="s">
        <v>21</v>
      </c>
      <c r="I2016" s="132" t="s">
        <v>21</v>
      </c>
      <c r="J2016" s="133">
        <v>12.07</v>
      </c>
      <c r="K2016" s="133">
        <v>4.0599999999999996</v>
      </c>
      <c r="L2016" s="133">
        <v>0.43</v>
      </c>
      <c r="M2016" s="134" t="str">
        <f t="shared" si="31"/>
        <v>P</v>
      </c>
      <c r="N2016" s="171" t="s">
        <v>10682</v>
      </c>
      <c r="O2016" s="146" t="s">
        <v>1506</v>
      </c>
      <c r="P2016" s="146" t="s">
        <v>9468</v>
      </c>
      <c r="Q2016" s="147" t="s">
        <v>10519</v>
      </c>
      <c r="R2016" s="187">
        <v>43.09</v>
      </c>
    </row>
    <row r="2017" spans="1:18" x14ac:dyDescent="0.25">
      <c r="A2017" s="135">
        <v>1031381</v>
      </c>
      <c r="B2017" s="148" t="s">
        <v>2866</v>
      </c>
      <c r="C2017" s="135">
        <v>1</v>
      </c>
      <c r="D2017" s="135">
        <v>225</v>
      </c>
      <c r="E2017" s="188" t="s">
        <v>21</v>
      </c>
      <c r="F2017" s="135" t="s">
        <v>20</v>
      </c>
      <c r="G2017" s="135" t="s">
        <v>20</v>
      </c>
      <c r="H2017" s="135" t="s">
        <v>20</v>
      </c>
      <c r="I2017" s="135" t="s">
        <v>20</v>
      </c>
      <c r="J2017" s="136">
        <v>2.65</v>
      </c>
      <c r="K2017" s="136">
        <v>0.6</v>
      </c>
      <c r="L2017" s="136">
        <v>0.7</v>
      </c>
      <c r="M2017" s="137" t="str">
        <f t="shared" si="31"/>
        <v>P</v>
      </c>
      <c r="N2017" s="172" t="s">
        <v>10682</v>
      </c>
      <c r="O2017" s="149" t="s">
        <v>1506</v>
      </c>
      <c r="P2017" s="149" t="s">
        <v>9468</v>
      </c>
      <c r="Q2017" s="150" t="s">
        <v>10519</v>
      </c>
      <c r="R2017" s="189">
        <v>9.5399999999999991</v>
      </c>
    </row>
    <row r="2018" spans="1:18" x14ac:dyDescent="0.25">
      <c r="A2018" s="132">
        <v>1031382</v>
      </c>
      <c r="B2018" s="145" t="s">
        <v>2867</v>
      </c>
      <c r="C2018" s="132">
        <v>1</v>
      </c>
      <c r="D2018" s="132">
        <v>99</v>
      </c>
      <c r="E2018" s="186" t="s">
        <v>21</v>
      </c>
      <c r="F2018" s="132" t="s">
        <v>20</v>
      </c>
      <c r="G2018" s="132" t="s">
        <v>20</v>
      </c>
      <c r="H2018" s="132">
        <v>8</v>
      </c>
      <c r="I2018" s="132">
        <v>2</v>
      </c>
      <c r="J2018" s="133">
        <v>2.8</v>
      </c>
      <c r="K2018" s="133">
        <v>2.4</v>
      </c>
      <c r="L2018" s="133">
        <v>0.97</v>
      </c>
      <c r="M2018" s="134" t="str">
        <f t="shared" si="31"/>
        <v>P</v>
      </c>
      <c r="N2018" s="171" t="s">
        <v>10682</v>
      </c>
      <c r="O2018" s="146" t="s">
        <v>1506</v>
      </c>
      <c r="P2018" s="146" t="s">
        <v>9468</v>
      </c>
      <c r="Q2018" s="147" t="s">
        <v>10519</v>
      </c>
      <c r="R2018" s="187">
        <v>13.04</v>
      </c>
    </row>
    <row r="2019" spans="1:18" x14ac:dyDescent="0.25">
      <c r="A2019" s="135">
        <v>1031384</v>
      </c>
      <c r="B2019" s="148" t="s">
        <v>2868</v>
      </c>
      <c r="C2019" s="135">
        <v>1</v>
      </c>
      <c r="D2019" s="135">
        <v>50</v>
      </c>
      <c r="E2019" s="188" t="s">
        <v>20</v>
      </c>
      <c r="F2019" s="135" t="s">
        <v>20</v>
      </c>
      <c r="G2019" s="135" t="s">
        <v>20</v>
      </c>
      <c r="H2019" s="135" t="s">
        <v>20</v>
      </c>
      <c r="I2019" s="135" t="s">
        <v>20</v>
      </c>
      <c r="J2019" s="136">
        <v>4.5</v>
      </c>
      <c r="K2019" s="136">
        <v>0.3</v>
      </c>
      <c r="L2019" s="136">
        <v>1.06</v>
      </c>
      <c r="M2019" s="137" t="str">
        <f t="shared" si="31"/>
        <v>P</v>
      </c>
      <c r="N2019" s="172" t="s">
        <v>10682</v>
      </c>
      <c r="O2019" s="149" t="s">
        <v>1506</v>
      </c>
      <c r="P2019" s="149" t="s">
        <v>9476</v>
      </c>
      <c r="Q2019" s="150" t="s">
        <v>10519</v>
      </c>
      <c r="R2019" s="189">
        <v>13.82</v>
      </c>
    </row>
    <row r="2020" spans="1:18" x14ac:dyDescent="0.25">
      <c r="A2020" s="132">
        <v>1031387</v>
      </c>
      <c r="B2020" s="145" t="s">
        <v>2869</v>
      </c>
      <c r="C2020" s="132">
        <v>1</v>
      </c>
      <c r="D2020" s="132" t="s">
        <v>20</v>
      </c>
      <c r="E2020" s="186" t="s">
        <v>21</v>
      </c>
      <c r="F2020" s="132" t="s">
        <v>20</v>
      </c>
      <c r="G2020" s="132" t="s">
        <v>21</v>
      </c>
      <c r="H2020" s="132" t="s">
        <v>21</v>
      </c>
      <c r="I2020" s="132" t="s">
        <v>21</v>
      </c>
      <c r="J2020" s="133">
        <v>9.1</v>
      </c>
      <c r="K2020" s="133">
        <v>0.3</v>
      </c>
      <c r="L2020" s="133">
        <v>1.06</v>
      </c>
      <c r="M2020" s="134" t="str">
        <f t="shared" si="31"/>
        <v>P</v>
      </c>
      <c r="N2020" s="171" t="s">
        <v>10682</v>
      </c>
      <c r="O2020" s="146" t="s">
        <v>1506</v>
      </c>
      <c r="P2020" s="146" t="s">
        <v>9476</v>
      </c>
      <c r="Q2020" s="147" t="s">
        <v>10519</v>
      </c>
      <c r="R2020" s="187">
        <v>17.7</v>
      </c>
    </row>
    <row r="2021" spans="1:18" x14ac:dyDescent="0.25">
      <c r="A2021" s="135">
        <v>1031388</v>
      </c>
      <c r="B2021" s="148" t="s">
        <v>2870</v>
      </c>
      <c r="C2021" s="135">
        <v>1</v>
      </c>
      <c r="D2021" s="135">
        <v>98</v>
      </c>
      <c r="E2021" s="188" t="s">
        <v>20</v>
      </c>
      <c r="F2021" s="135" t="s">
        <v>20</v>
      </c>
      <c r="G2021" s="135" t="s">
        <v>20</v>
      </c>
      <c r="H2021" s="135" t="s">
        <v>20</v>
      </c>
      <c r="I2021" s="135" t="s">
        <v>20</v>
      </c>
      <c r="J2021" s="136">
        <v>4.3499999999999996</v>
      </c>
      <c r="K2021" s="136">
        <v>1.6</v>
      </c>
      <c r="L2021" s="136">
        <v>0.3</v>
      </c>
      <c r="M2021" s="137" t="str">
        <f t="shared" si="31"/>
        <v>P</v>
      </c>
      <c r="N2021" s="172" t="s">
        <v>10682</v>
      </c>
      <c r="O2021" s="149" t="s">
        <v>1506</v>
      </c>
      <c r="P2021" s="149" t="s">
        <v>9476</v>
      </c>
      <c r="Q2021" s="150" t="s">
        <v>10519</v>
      </c>
      <c r="R2021" s="189">
        <v>12.72</v>
      </c>
    </row>
    <row r="2022" spans="1:18" x14ac:dyDescent="0.25">
      <c r="A2022" s="132">
        <v>1031391</v>
      </c>
      <c r="B2022" s="145" t="s">
        <v>2871</v>
      </c>
      <c r="C2022" s="132">
        <v>2</v>
      </c>
      <c r="D2022" s="132">
        <v>450</v>
      </c>
      <c r="E2022" s="186" t="s">
        <v>20</v>
      </c>
      <c r="F2022" s="132" t="s">
        <v>20</v>
      </c>
      <c r="G2022" s="132" t="s">
        <v>20</v>
      </c>
      <c r="H2022" s="132" t="s">
        <v>20</v>
      </c>
      <c r="I2022" s="132" t="s">
        <v>20</v>
      </c>
      <c r="J2022" s="133">
        <v>2.2599999999999998</v>
      </c>
      <c r="K2022" s="133">
        <v>0.89</v>
      </c>
      <c r="L2022" s="133">
        <v>1.08</v>
      </c>
      <c r="M2022" s="134" t="str">
        <f t="shared" si="31"/>
        <v>P</v>
      </c>
      <c r="N2022" s="171" t="s">
        <v>10682</v>
      </c>
      <c r="O2022" s="146" t="s">
        <v>1506</v>
      </c>
      <c r="P2022" s="146" t="s">
        <v>9426</v>
      </c>
      <c r="Q2022" s="147" t="s">
        <v>10519</v>
      </c>
      <c r="R2022" s="187">
        <v>5</v>
      </c>
    </row>
    <row r="2023" spans="1:18" x14ac:dyDescent="0.25">
      <c r="A2023" s="135">
        <v>1031392</v>
      </c>
      <c r="B2023" s="148" t="s">
        <v>2872</v>
      </c>
      <c r="C2023" s="135">
        <v>2</v>
      </c>
      <c r="D2023" s="135">
        <v>371</v>
      </c>
      <c r="E2023" s="188">
        <v>200</v>
      </c>
      <c r="F2023" s="135" t="s">
        <v>20</v>
      </c>
      <c r="G2023" s="135" t="s">
        <v>21</v>
      </c>
      <c r="H2023" s="135">
        <v>1000</v>
      </c>
      <c r="I2023" s="135">
        <v>1</v>
      </c>
      <c r="J2023" s="136">
        <v>0.9</v>
      </c>
      <c r="K2023" s="136">
        <v>0.8</v>
      </c>
      <c r="L2023" s="136">
        <v>0.2</v>
      </c>
      <c r="M2023" s="137" t="str">
        <f t="shared" si="31"/>
        <v>P</v>
      </c>
      <c r="N2023" s="172" t="s">
        <v>10682</v>
      </c>
      <c r="O2023" s="149" t="s">
        <v>1506</v>
      </c>
      <c r="P2023" s="149" t="s">
        <v>9426</v>
      </c>
      <c r="Q2023" s="150" t="s">
        <v>10519</v>
      </c>
      <c r="R2023" s="189">
        <v>0.42</v>
      </c>
    </row>
    <row r="2024" spans="1:18" x14ac:dyDescent="0.25">
      <c r="A2024" s="132">
        <v>1031393</v>
      </c>
      <c r="B2024" s="145" t="s">
        <v>2873</v>
      </c>
      <c r="C2024" s="132">
        <v>2</v>
      </c>
      <c r="D2024" s="132">
        <v>1000</v>
      </c>
      <c r="E2024" s="186">
        <v>100</v>
      </c>
      <c r="F2024" s="132" t="s">
        <v>20</v>
      </c>
      <c r="G2024" s="132" t="s">
        <v>21</v>
      </c>
      <c r="H2024" s="132">
        <v>500</v>
      </c>
      <c r="I2024" s="132">
        <v>1</v>
      </c>
      <c r="J2024" s="133">
        <v>0.9</v>
      </c>
      <c r="K2024" s="133">
        <v>0.8</v>
      </c>
      <c r="L2024" s="133">
        <v>0.25</v>
      </c>
      <c r="M2024" s="134" t="str">
        <f t="shared" si="31"/>
        <v>P</v>
      </c>
      <c r="N2024" s="171" t="s">
        <v>10682</v>
      </c>
      <c r="O2024" s="146" t="s">
        <v>1506</v>
      </c>
      <c r="P2024" s="146" t="s">
        <v>9426</v>
      </c>
      <c r="Q2024" s="147" t="s">
        <v>10519</v>
      </c>
      <c r="R2024" s="187">
        <v>2.78</v>
      </c>
    </row>
    <row r="2025" spans="1:18" x14ac:dyDescent="0.25">
      <c r="A2025" s="135">
        <v>1031395</v>
      </c>
      <c r="B2025" s="148" t="s">
        <v>2874</v>
      </c>
      <c r="C2025" s="135">
        <v>2</v>
      </c>
      <c r="D2025" s="135">
        <v>250</v>
      </c>
      <c r="E2025" s="188">
        <v>4</v>
      </c>
      <c r="F2025" s="135" t="s">
        <v>20</v>
      </c>
      <c r="G2025" s="135" t="s">
        <v>20</v>
      </c>
      <c r="H2025" s="135">
        <v>20</v>
      </c>
      <c r="I2025" s="135">
        <v>1</v>
      </c>
      <c r="J2025" s="136">
        <v>2.2000000000000002</v>
      </c>
      <c r="K2025" s="136">
        <v>1.4</v>
      </c>
      <c r="L2025" s="136">
        <v>0.25</v>
      </c>
      <c r="M2025" s="137" t="str">
        <f t="shared" si="31"/>
        <v>P</v>
      </c>
      <c r="N2025" s="174" t="s">
        <v>10682</v>
      </c>
      <c r="O2025" s="149" t="s">
        <v>1506</v>
      </c>
      <c r="P2025" s="149" t="s">
        <v>9426</v>
      </c>
      <c r="Q2025" s="150" t="s">
        <v>10519</v>
      </c>
      <c r="R2025" s="189">
        <v>3.9</v>
      </c>
    </row>
    <row r="2026" spans="1:18" x14ac:dyDescent="0.25">
      <c r="A2026" s="132">
        <v>1031399</v>
      </c>
      <c r="B2026" s="145" t="s">
        <v>2875</v>
      </c>
      <c r="C2026" s="132">
        <v>1</v>
      </c>
      <c r="D2026" s="132">
        <v>300</v>
      </c>
      <c r="E2026" s="186" t="s">
        <v>21</v>
      </c>
      <c r="F2026" s="132" t="s">
        <v>20</v>
      </c>
      <c r="G2026" s="132" t="s">
        <v>20</v>
      </c>
      <c r="H2026" s="132">
        <v>70</v>
      </c>
      <c r="I2026" s="132">
        <v>2</v>
      </c>
      <c r="J2026" s="133">
        <v>1.2</v>
      </c>
      <c r="K2026" s="133">
        <v>1.2</v>
      </c>
      <c r="L2026" s="133">
        <v>0.35</v>
      </c>
      <c r="M2026" s="134" t="str">
        <f t="shared" si="31"/>
        <v>P</v>
      </c>
      <c r="N2026" s="171" t="s">
        <v>10682</v>
      </c>
      <c r="O2026" s="146" t="s">
        <v>1506</v>
      </c>
      <c r="P2026" s="146" t="s">
        <v>9401</v>
      </c>
      <c r="Q2026" s="147" t="s">
        <v>10519</v>
      </c>
      <c r="R2026" s="187">
        <v>2.69</v>
      </c>
    </row>
    <row r="2027" spans="1:18" x14ac:dyDescent="0.25">
      <c r="A2027" s="135">
        <v>1031400</v>
      </c>
      <c r="B2027" s="148" t="s">
        <v>2876</v>
      </c>
      <c r="C2027" s="135">
        <v>1</v>
      </c>
      <c r="D2027" s="135" t="s">
        <v>9548</v>
      </c>
      <c r="E2027" s="188" t="s">
        <v>9548</v>
      </c>
      <c r="F2027" s="135" t="s">
        <v>9548</v>
      </c>
      <c r="G2027" s="135" t="s">
        <v>9548</v>
      </c>
      <c r="H2027" s="135" t="s">
        <v>9548</v>
      </c>
      <c r="I2027" s="135" t="s">
        <v>9548</v>
      </c>
      <c r="J2027" s="136">
        <v>0.76</v>
      </c>
      <c r="K2027" s="136">
        <v>0.49</v>
      </c>
      <c r="L2027" s="136">
        <v>1.85</v>
      </c>
      <c r="M2027" s="137" t="str">
        <f t="shared" si="31"/>
        <v>P</v>
      </c>
      <c r="N2027" s="174" t="s">
        <v>10681</v>
      </c>
      <c r="O2027" s="149" t="s">
        <v>1506</v>
      </c>
      <c r="P2027" s="149" t="s">
        <v>9442</v>
      </c>
      <c r="Q2027" s="150" t="s">
        <v>10519</v>
      </c>
      <c r="R2027" s="189">
        <v>1.03</v>
      </c>
    </row>
    <row r="2028" spans="1:18" x14ac:dyDescent="0.25">
      <c r="A2028" s="132">
        <v>1031413</v>
      </c>
      <c r="B2028" s="145" t="s">
        <v>332</v>
      </c>
      <c r="C2028" s="132">
        <v>3</v>
      </c>
      <c r="D2028" s="132">
        <v>1620</v>
      </c>
      <c r="E2028" s="186">
        <v>10</v>
      </c>
      <c r="F2028" s="132">
        <v>1890</v>
      </c>
      <c r="G2028" s="132" t="s">
        <v>21</v>
      </c>
      <c r="H2028" s="132">
        <v>100</v>
      </c>
      <c r="I2028" s="132">
        <v>1</v>
      </c>
      <c r="J2028" s="133">
        <v>1.22</v>
      </c>
      <c r="K2028" s="133">
        <v>1.1299999999999999</v>
      </c>
      <c r="L2028" s="133">
        <v>0.42</v>
      </c>
      <c r="M2028" s="134" t="str">
        <f t="shared" si="31"/>
        <v>P</v>
      </c>
      <c r="N2028" s="173" t="s">
        <v>10682</v>
      </c>
      <c r="O2028" s="146" t="s">
        <v>1500</v>
      </c>
      <c r="P2028" s="146" t="s">
        <v>9418</v>
      </c>
      <c r="Q2028" s="147" t="s">
        <v>10519</v>
      </c>
      <c r="R2028" s="187">
        <v>5.61</v>
      </c>
    </row>
    <row r="2029" spans="1:18" x14ac:dyDescent="0.25">
      <c r="A2029" s="135">
        <v>1031414</v>
      </c>
      <c r="B2029" s="148" t="s">
        <v>2877</v>
      </c>
      <c r="C2029" s="135">
        <v>1</v>
      </c>
      <c r="D2029" s="135" t="s">
        <v>9548</v>
      </c>
      <c r="E2029" s="188" t="s">
        <v>9548</v>
      </c>
      <c r="F2029" s="135" t="s">
        <v>9548</v>
      </c>
      <c r="G2029" s="135" t="s">
        <v>9548</v>
      </c>
      <c r="H2029" s="135" t="s">
        <v>9548</v>
      </c>
      <c r="I2029" s="135" t="s">
        <v>9548</v>
      </c>
      <c r="J2029" s="136">
        <v>0.76</v>
      </c>
      <c r="K2029" s="136">
        <v>0.49</v>
      </c>
      <c r="L2029" s="136">
        <v>1.85</v>
      </c>
      <c r="M2029" s="137" t="str">
        <f t="shared" si="31"/>
        <v>P</v>
      </c>
      <c r="N2029" s="174" t="s">
        <v>10681</v>
      </c>
      <c r="O2029" s="149" t="s">
        <v>1506</v>
      </c>
      <c r="P2029" s="149" t="s">
        <v>9442</v>
      </c>
      <c r="Q2029" s="150" t="s">
        <v>10519</v>
      </c>
      <c r="R2029" s="189">
        <v>0.98</v>
      </c>
    </row>
    <row r="2030" spans="1:18" x14ac:dyDescent="0.25">
      <c r="A2030" s="132">
        <v>1031415</v>
      </c>
      <c r="B2030" s="145" t="s">
        <v>2878</v>
      </c>
      <c r="C2030" s="132">
        <v>1</v>
      </c>
      <c r="D2030" s="132" t="s">
        <v>9548</v>
      </c>
      <c r="E2030" s="186" t="s">
        <v>9548</v>
      </c>
      <c r="F2030" s="132" t="s">
        <v>9548</v>
      </c>
      <c r="G2030" s="132" t="s">
        <v>9548</v>
      </c>
      <c r="H2030" s="132" t="s">
        <v>9548</v>
      </c>
      <c r="I2030" s="132" t="s">
        <v>9548</v>
      </c>
      <c r="J2030" s="133">
        <v>0.76</v>
      </c>
      <c r="K2030" s="133">
        <v>0.49</v>
      </c>
      <c r="L2030" s="133">
        <v>1.85</v>
      </c>
      <c r="M2030" s="134" t="str">
        <f t="shared" si="31"/>
        <v>P</v>
      </c>
      <c r="N2030" s="173" t="s">
        <v>10681</v>
      </c>
      <c r="O2030" s="146" t="s">
        <v>1506</v>
      </c>
      <c r="P2030" s="146" t="s">
        <v>9442</v>
      </c>
      <c r="Q2030" s="147" t="s">
        <v>10519</v>
      </c>
      <c r="R2030" s="187">
        <v>1.04</v>
      </c>
    </row>
    <row r="2031" spans="1:18" x14ac:dyDescent="0.25">
      <c r="A2031" s="135">
        <v>1031417</v>
      </c>
      <c r="B2031" s="148" t="s">
        <v>2879</v>
      </c>
      <c r="C2031" s="135">
        <v>1</v>
      </c>
      <c r="D2031" s="135" t="s">
        <v>9548</v>
      </c>
      <c r="E2031" s="188" t="s">
        <v>9548</v>
      </c>
      <c r="F2031" s="135" t="s">
        <v>9548</v>
      </c>
      <c r="G2031" s="135" t="s">
        <v>9548</v>
      </c>
      <c r="H2031" s="135" t="s">
        <v>9548</v>
      </c>
      <c r="I2031" s="135" t="s">
        <v>9548</v>
      </c>
      <c r="J2031" s="136">
        <v>0.76</v>
      </c>
      <c r="K2031" s="136">
        <v>0.49</v>
      </c>
      <c r="L2031" s="136">
        <v>1.85</v>
      </c>
      <c r="M2031" s="137" t="str">
        <f t="shared" si="31"/>
        <v>P</v>
      </c>
      <c r="N2031" s="172" t="s">
        <v>10681</v>
      </c>
      <c r="O2031" s="149" t="s">
        <v>1506</v>
      </c>
      <c r="P2031" s="149" t="s">
        <v>9442</v>
      </c>
      <c r="Q2031" s="150" t="s">
        <v>10519</v>
      </c>
      <c r="R2031" s="189">
        <v>1.03</v>
      </c>
    </row>
    <row r="2032" spans="1:18" x14ac:dyDescent="0.25">
      <c r="A2032" s="132">
        <v>1031424</v>
      </c>
      <c r="B2032" s="145" t="s">
        <v>2880</v>
      </c>
      <c r="C2032" s="132">
        <v>1</v>
      </c>
      <c r="D2032" s="132" t="s">
        <v>9548</v>
      </c>
      <c r="E2032" s="186" t="s">
        <v>9548</v>
      </c>
      <c r="F2032" s="132" t="s">
        <v>9548</v>
      </c>
      <c r="G2032" s="132" t="s">
        <v>9548</v>
      </c>
      <c r="H2032" s="132" t="s">
        <v>9548</v>
      </c>
      <c r="I2032" s="132" t="s">
        <v>9548</v>
      </c>
      <c r="J2032" s="133">
        <v>0.47</v>
      </c>
      <c r="K2032" s="133">
        <v>0.47</v>
      </c>
      <c r="L2032" s="133">
        <v>0.45</v>
      </c>
      <c r="M2032" s="134" t="str">
        <f t="shared" si="31"/>
        <v>P</v>
      </c>
      <c r="N2032" s="171" t="s">
        <v>10681</v>
      </c>
      <c r="O2032" s="146" t="s">
        <v>1506</v>
      </c>
      <c r="P2032" s="146" t="s">
        <v>9442</v>
      </c>
      <c r="Q2032" s="147" t="s">
        <v>10519</v>
      </c>
      <c r="R2032" s="187">
        <v>1.0900000000000001</v>
      </c>
    </row>
    <row r="2033" spans="1:18" x14ac:dyDescent="0.25">
      <c r="A2033" s="135">
        <v>1031426</v>
      </c>
      <c r="B2033" s="148" t="s">
        <v>2881</v>
      </c>
      <c r="C2033" s="135">
        <v>10</v>
      </c>
      <c r="D2033" s="135" t="s">
        <v>20</v>
      </c>
      <c r="E2033" s="188" t="s">
        <v>20</v>
      </c>
      <c r="F2033" s="135" t="s">
        <v>20</v>
      </c>
      <c r="G2033" s="135" t="s">
        <v>20</v>
      </c>
      <c r="H2033" s="135" t="s">
        <v>20</v>
      </c>
      <c r="I2033" s="135" t="s">
        <v>20</v>
      </c>
      <c r="J2033" s="136">
        <v>2.8</v>
      </c>
      <c r="K2033" s="136">
        <v>0.5</v>
      </c>
      <c r="L2033" s="136">
        <v>2.2999999999999998</v>
      </c>
      <c r="M2033" s="137" t="str">
        <f t="shared" si="31"/>
        <v>P</v>
      </c>
      <c r="N2033" s="172" t="s">
        <v>10682</v>
      </c>
      <c r="O2033" s="149" t="s">
        <v>1614</v>
      </c>
      <c r="P2033" s="149" t="s">
        <v>9438</v>
      </c>
      <c r="Q2033" s="150" t="s">
        <v>10519</v>
      </c>
      <c r="R2033" s="189">
        <v>9.7761194029850742</v>
      </c>
    </row>
    <row r="2034" spans="1:18" x14ac:dyDescent="0.25">
      <c r="A2034" s="132">
        <v>1031467</v>
      </c>
      <c r="B2034" s="145" t="s">
        <v>2882</v>
      </c>
      <c r="C2034" s="132">
        <v>1</v>
      </c>
      <c r="D2034" s="132">
        <v>10</v>
      </c>
      <c r="E2034" s="186" t="s">
        <v>21</v>
      </c>
      <c r="F2034" s="132">
        <v>12</v>
      </c>
      <c r="G2034" s="132" t="s">
        <v>21</v>
      </c>
      <c r="H2034" s="132" t="s">
        <v>21</v>
      </c>
      <c r="I2034" s="132" t="s">
        <v>21</v>
      </c>
      <c r="J2034" s="133">
        <v>8.1300000000000008</v>
      </c>
      <c r="K2034" s="133">
        <v>4.95</v>
      </c>
      <c r="L2034" s="133">
        <v>2.29</v>
      </c>
      <c r="M2034" s="134" t="str">
        <f t="shared" si="31"/>
        <v>P</v>
      </c>
      <c r="N2034" s="171" t="s">
        <v>10682</v>
      </c>
      <c r="O2034" s="146" t="s">
        <v>1506</v>
      </c>
      <c r="P2034" s="146" t="s">
        <v>9401</v>
      </c>
      <c r="Q2034" s="147" t="s">
        <v>10519</v>
      </c>
      <c r="R2034" s="187">
        <v>49.65</v>
      </c>
    </row>
    <row r="2035" spans="1:18" x14ac:dyDescent="0.25">
      <c r="A2035" s="135">
        <v>1031469</v>
      </c>
      <c r="B2035" s="148" t="s">
        <v>2883</v>
      </c>
      <c r="C2035" s="135">
        <v>1</v>
      </c>
      <c r="D2035" s="135">
        <v>100</v>
      </c>
      <c r="E2035" s="188" t="s">
        <v>21</v>
      </c>
      <c r="F2035" s="135" t="s">
        <v>20</v>
      </c>
      <c r="G2035" s="135" t="s">
        <v>20</v>
      </c>
      <c r="H2035" s="135">
        <v>8</v>
      </c>
      <c r="I2035" s="135">
        <v>1</v>
      </c>
      <c r="J2035" s="136">
        <v>2</v>
      </c>
      <c r="K2035" s="136">
        <v>2</v>
      </c>
      <c r="L2035" s="136">
        <v>2.2000000000000002</v>
      </c>
      <c r="M2035" s="137" t="str">
        <f t="shared" si="31"/>
        <v>P</v>
      </c>
      <c r="N2035" s="172" t="s">
        <v>10682</v>
      </c>
      <c r="O2035" s="149" t="s">
        <v>1614</v>
      </c>
      <c r="P2035" s="149" t="s">
        <v>9735</v>
      </c>
      <c r="Q2035" s="150" t="s">
        <v>10519</v>
      </c>
      <c r="R2035" s="189">
        <v>7.11</v>
      </c>
    </row>
    <row r="2036" spans="1:18" x14ac:dyDescent="0.25">
      <c r="A2036" s="132">
        <v>1031472</v>
      </c>
      <c r="B2036" s="145" t="s">
        <v>2884</v>
      </c>
      <c r="C2036" s="132">
        <v>1</v>
      </c>
      <c r="D2036" s="132" t="s">
        <v>20</v>
      </c>
      <c r="E2036" s="186" t="s">
        <v>20</v>
      </c>
      <c r="F2036" s="132" t="s">
        <v>20</v>
      </c>
      <c r="G2036" s="132" t="s">
        <v>20</v>
      </c>
      <c r="H2036" s="132" t="s">
        <v>20</v>
      </c>
      <c r="I2036" s="132" t="s">
        <v>20</v>
      </c>
      <c r="J2036" s="133">
        <v>2.72</v>
      </c>
      <c r="K2036" s="133">
        <v>2.06</v>
      </c>
      <c r="L2036" s="133">
        <v>0.39</v>
      </c>
      <c r="M2036" s="134" t="str">
        <f t="shared" si="31"/>
        <v>P</v>
      </c>
      <c r="N2036" s="171" t="s">
        <v>10682</v>
      </c>
      <c r="O2036" s="146" t="s">
        <v>1506</v>
      </c>
      <c r="P2036" s="146" t="s">
        <v>9401</v>
      </c>
      <c r="Q2036" s="147" t="s">
        <v>10519</v>
      </c>
      <c r="R2036" s="187">
        <v>4.4800000000000004</v>
      </c>
    </row>
    <row r="2037" spans="1:18" x14ac:dyDescent="0.25">
      <c r="A2037" s="135">
        <v>1031473</v>
      </c>
      <c r="B2037" s="148" t="s">
        <v>2885</v>
      </c>
      <c r="C2037" s="135">
        <v>1</v>
      </c>
      <c r="D2037" s="135">
        <v>500</v>
      </c>
      <c r="E2037" s="188" t="s">
        <v>20</v>
      </c>
      <c r="F2037" s="135" t="s">
        <v>20</v>
      </c>
      <c r="G2037" s="135" t="s">
        <v>20</v>
      </c>
      <c r="H2037" s="135" t="s">
        <v>20</v>
      </c>
      <c r="I2037" s="135" t="s">
        <v>20</v>
      </c>
      <c r="J2037" s="136">
        <v>2.72</v>
      </c>
      <c r="K2037" s="136">
        <v>2.06</v>
      </c>
      <c r="L2037" s="136">
        <v>0.39</v>
      </c>
      <c r="M2037" s="137" t="str">
        <f t="shared" si="31"/>
        <v>P</v>
      </c>
      <c r="N2037" s="174" t="s">
        <v>10682</v>
      </c>
      <c r="O2037" s="149" t="s">
        <v>1506</v>
      </c>
      <c r="P2037" s="149" t="s">
        <v>9401</v>
      </c>
      <c r="Q2037" s="150" t="s">
        <v>10519</v>
      </c>
      <c r="R2037" s="189">
        <v>5.26</v>
      </c>
    </row>
    <row r="2038" spans="1:18" x14ac:dyDescent="0.25">
      <c r="A2038" s="132">
        <v>1031487</v>
      </c>
      <c r="B2038" s="145" t="s">
        <v>2886</v>
      </c>
      <c r="C2038" s="132">
        <v>6</v>
      </c>
      <c r="D2038" s="132" t="s">
        <v>20</v>
      </c>
      <c r="E2038" s="186" t="s">
        <v>20</v>
      </c>
      <c r="F2038" s="132" t="s">
        <v>20</v>
      </c>
      <c r="G2038" s="132" t="s">
        <v>20</v>
      </c>
      <c r="H2038" s="132" t="s">
        <v>20</v>
      </c>
      <c r="I2038" s="132" t="s">
        <v>20</v>
      </c>
      <c r="J2038" s="133">
        <v>2.2999999999999998</v>
      </c>
      <c r="K2038" s="133">
        <v>1.7</v>
      </c>
      <c r="L2038" s="133">
        <v>0.42</v>
      </c>
      <c r="M2038" s="134" t="str">
        <f t="shared" si="31"/>
        <v>P</v>
      </c>
      <c r="N2038" s="173" t="s">
        <v>10682</v>
      </c>
      <c r="O2038" s="146" t="s">
        <v>1497</v>
      </c>
      <c r="P2038" s="146" t="s">
        <v>9415</v>
      </c>
      <c r="Q2038" s="147" t="s">
        <v>10519</v>
      </c>
      <c r="R2038" s="187">
        <v>1.56</v>
      </c>
    </row>
    <row r="2039" spans="1:18" x14ac:dyDescent="0.25">
      <c r="A2039" s="135">
        <v>1031504</v>
      </c>
      <c r="B2039" s="148" t="s">
        <v>2887</v>
      </c>
      <c r="C2039" s="135">
        <v>6</v>
      </c>
      <c r="D2039" s="135">
        <v>432</v>
      </c>
      <c r="E2039" s="188" t="s">
        <v>21</v>
      </c>
      <c r="F2039" s="135">
        <v>560</v>
      </c>
      <c r="G2039" s="135">
        <v>5</v>
      </c>
      <c r="H2039" s="135">
        <v>6</v>
      </c>
      <c r="I2039" s="135">
        <v>5</v>
      </c>
      <c r="J2039" s="136">
        <v>3.16</v>
      </c>
      <c r="K2039" s="136">
        <v>2.08</v>
      </c>
      <c r="L2039" s="136">
        <v>0.44</v>
      </c>
      <c r="M2039" s="137" t="str">
        <f t="shared" si="31"/>
        <v>P</v>
      </c>
      <c r="N2039" s="174" t="s">
        <v>10681</v>
      </c>
      <c r="O2039" s="149" t="s">
        <v>1506</v>
      </c>
      <c r="P2039" s="149" t="s">
        <v>9398</v>
      </c>
      <c r="Q2039" s="150" t="s">
        <v>10519</v>
      </c>
      <c r="R2039" s="189">
        <v>4.92</v>
      </c>
    </row>
    <row r="2040" spans="1:18" x14ac:dyDescent="0.25">
      <c r="A2040" s="132">
        <v>1031505</v>
      </c>
      <c r="B2040" s="145" t="s">
        <v>2888</v>
      </c>
      <c r="C2040" s="132">
        <v>6</v>
      </c>
      <c r="D2040" s="132">
        <v>1428</v>
      </c>
      <c r="E2040" s="186" t="s">
        <v>21</v>
      </c>
      <c r="F2040" s="132">
        <v>1768</v>
      </c>
      <c r="G2040" s="132">
        <v>12</v>
      </c>
      <c r="H2040" s="132">
        <v>15</v>
      </c>
      <c r="I2040" s="132">
        <v>6</v>
      </c>
      <c r="J2040" s="133">
        <v>2.2200000000000002</v>
      </c>
      <c r="K2040" s="133">
        <v>1.45</v>
      </c>
      <c r="L2040" s="133">
        <v>0.31</v>
      </c>
      <c r="M2040" s="134" t="str">
        <f t="shared" si="31"/>
        <v>P</v>
      </c>
      <c r="N2040" s="173" t="s">
        <v>10681</v>
      </c>
      <c r="O2040" s="146" t="s">
        <v>1506</v>
      </c>
      <c r="P2040" s="146" t="s">
        <v>9398</v>
      </c>
      <c r="Q2040" s="147" t="s">
        <v>10519</v>
      </c>
      <c r="R2040" s="187">
        <v>3.06</v>
      </c>
    </row>
    <row r="2041" spans="1:18" x14ac:dyDescent="0.25">
      <c r="A2041" s="135">
        <v>1031514</v>
      </c>
      <c r="B2041" s="148" t="s">
        <v>2889</v>
      </c>
      <c r="C2041" s="135">
        <v>6</v>
      </c>
      <c r="D2041" s="135">
        <v>528</v>
      </c>
      <c r="E2041" s="188" t="s">
        <v>21</v>
      </c>
      <c r="F2041" s="135">
        <v>682</v>
      </c>
      <c r="G2041" s="135">
        <v>9</v>
      </c>
      <c r="H2041" s="135">
        <v>11</v>
      </c>
      <c r="I2041" s="135">
        <v>5</v>
      </c>
      <c r="J2041" s="136">
        <v>2.73</v>
      </c>
      <c r="K2041" s="136">
        <v>1.8</v>
      </c>
      <c r="L2041" s="136">
        <v>0.49</v>
      </c>
      <c r="M2041" s="137" t="str">
        <f t="shared" si="31"/>
        <v>P</v>
      </c>
      <c r="N2041" s="174" t="s">
        <v>10681</v>
      </c>
      <c r="O2041" s="149" t="s">
        <v>1506</v>
      </c>
      <c r="P2041" s="149" t="s">
        <v>9398</v>
      </c>
      <c r="Q2041" s="150" t="s">
        <v>10519</v>
      </c>
      <c r="R2041" s="189">
        <v>7.62</v>
      </c>
    </row>
    <row r="2042" spans="1:18" x14ac:dyDescent="0.25">
      <c r="A2042" s="132">
        <v>1031553</v>
      </c>
      <c r="B2042" s="145" t="s">
        <v>2890</v>
      </c>
      <c r="C2042" s="132">
        <v>6</v>
      </c>
      <c r="D2042" s="132">
        <v>448</v>
      </c>
      <c r="E2042" s="186" t="s">
        <v>21</v>
      </c>
      <c r="F2042" s="132">
        <v>616</v>
      </c>
      <c r="G2042" s="132">
        <v>20</v>
      </c>
      <c r="H2042" s="132">
        <v>25</v>
      </c>
      <c r="I2042" s="132">
        <v>1</v>
      </c>
      <c r="J2042" s="133">
        <v>1.75</v>
      </c>
      <c r="K2042" s="133">
        <v>1.17</v>
      </c>
      <c r="L2042" s="133">
        <v>1.35</v>
      </c>
      <c r="M2042" s="134" t="str">
        <f t="shared" si="31"/>
        <v>P</v>
      </c>
      <c r="N2042" s="173" t="s">
        <v>10681</v>
      </c>
      <c r="O2042" s="146" t="s">
        <v>1506</v>
      </c>
      <c r="P2042" s="146" t="s">
        <v>9430</v>
      </c>
      <c r="Q2042" s="147" t="s">
        <v>10519</v>
      </c>
      <c r="R2042" s="187">
        <v>3.3000000000000003</v>
      </c>
    </row>
    <row r="2043" spans="1:18" x14ac:dyDescent="0.25">
      <c r="A2043" s="135">
        <v>1031599</v>
      </c>
      <c r="B2043" s="148" t="s">
        <v>2891</v>
      </c>
      <c r="C2043" s="135">
        <v>12</v>
      </c>
      <c r="D2043" s="135">
        <v>704</v>
      </c>
      <c r="E2043" s="188" t="s">
        <v>21</v>
      </c>
      <c r="F2043" s="135">
        <v>1024</v>
      </c>
      <c r="G2043" s="135">
        <v>20</v>
      </c>
      <c r="H2043" s="135">
        <v>25</v>
      </c>
      <c r="I2043" s="135">
        <v>2</v>
      </c>
      <c r="J2043" s="136">
        <v>1.52</v>
      </c>
      <c r="K2043" s="136">
        <v>1.1399999999999999</v>
      </c>
      <c r="L2043" s="136">
        <v>0.9</v>
      </c>
      <c r="M2043" s="137" t="str">
        <f t="shared" si="31"/>
        <v>P</v>
      </c>
      <c r="N2043" s="174" t="s">
        <v>10681</v>
      </c>
      <c r="O2043" s="149" t="s">
        <v>1506</v>
      </c>
      <c r="P2043" s="149" t="s">
        <v>9430</v>
      </c>
      <c r="Q2043" s="150" t="s">
        <v>10519</v>
      </c>
      <c r="R2043" s="189">
        <v>4.4399999999999995</v>
      </c>
    </row>
    <row r="2044" spans="1:18" x14ac:dyDescent="0.25">
      <c r="A2044" s="132">
        <v>1031600</v>
      </c>
      <c r="B2044" s="145" t="s">
        <v>2892</v>
      </c>
      <c r="C2044" s="132">
        <v>6</v>
      </c>
      <c r="D2044" s="132">
        <v>378</v>
      </c>
      <c r="E2044" s="186" t="s">
        <v>21</v>
      </c>
      <c r="F2044" s="132">
        <v>560</v>
      </c>
      <c r="G2044" s="132">
        <v>20</v>
      </c>
      <c r="H2044" s="132">
        <v>25</v>
      </c>
      <c r="I2044" s="132">
        <v>1</v>
      </c>
      <c r="J2044" s="133">
        <v>1.86</v>
      </c>
      <c r="K2044" s="133">
        <v>1.19</v>
      </c>
      <c r="L2044" s="133">
        <v>1.53</v>
      </c>
      <c r="M2044" s="134" t="str">
        <f t="shared" si="31"/>
        <v>P</v>
      </c>
      <c r="N2044" s="173" t="s">
        <v>10681</v>
      </c>
      <c r="O2044" s="146" t="s">
        <v>1506</v>
      </c>
      <c r="P2044" s="146" t="s">
        <v>9427</v>
      </c>
      <c r="Q2044" s="147" t="s">
        <v>10519</v>
      </c>
      <c r="R2044" s="187">
        <v>4.4399999999999995</v>
      </c>
    </row>
    <row r="2045" spans="1:18" x14ac:dyDescent="0.25">
      <c r="A2045" s="135">
        <v>1031606</v>
      </c>
      <c r="B2045" s="148" t="s">
        <v>2893</v>
      </c>
      <c r="C2045" s="135">
        <v>6</v>
      </c>
      <c r="D2045" s="135">
        <v>588</v>
      </c>
      <c r="E2045" s="188" t="s">
        <v>21</v>
      </c>
      <c r="F2045" s="135">
        <v>840</v>
      </c>
      <c r="G2045" s="135" t="s">
        <v>20</v>
      </c>
      <c r="H2045" s="135">
        <v>26</v>
      </c>
      <c r="I2045" s="135" t="s">
        <v>20</v>
      </c>
      <c r="J2045" s="136">
        <v>1.41</v>
      </c>
      <c r="K2045" s="136">
        <v>0.95</v>
      </c>
      <c r="L2045" s="136">
        <v>1.47</v>
      </c>
      <c r="M2045" s="137" t="str">
        <f t="shared" si="31"/>
        <v>P</v>
      </c>
      <c r="N2045" s="174" t="s">
        <v>10681</v>
      </c>
      <c r="O2045" s="149" t="s">
        <v>1506</v>
      </c>
      <c r="P2045" s="149" t="s">
        <v>10455</v>
      </c>
      <c r="Q2045" s="150" t="s">
        <v>10519</v>
      </c>
      <c r="R2045" s="189">
        <v>7.32</v>
      </c>
    </row>
    <row r="2046" spans="1:18" x14ac:dyDescent="0.25">
      <c r="A2046" s="132">
        <v>1031607</v>
      </c>
      <c r="B2046" s="145" t="s">
        <v>2894</v>
      </c>
      <c r="C2046" s="132">
        <v>6</v>
      </c>
      <c r="D2046" s="132">
        <v>720</v>
      </c>
      <c r="E2046" s="186" t="s">
        <v>21</v>
      </c>
      <c r="F2046" s="132">
        <v>1120</v>
      </c>
      <c r="G2046" s="132">
        <v>24</v>
      </c>
      <c r="H2046" s="132">
        <v>30</v>
      </c>
      <c r="I2046" s="132">
        <v>2</v>
      </c>
      <c r="J2046" s="133">
        <v>1.45</v>
      </c>
      <c r="K2046" s="133">
        <v>1</v>
      </c>
      <c r="L2046" s="133">
        <v>1.1200000000000001</v>
      </c>
      <c r="M2046" s="134" t="str">
        <f t="shared" si="31"/>
        <v>P</v>
      </c>
      <c r="N2046" s="173" t="s">
        <v>10681</v>
      </c>
      <c r="O2046" s="146" t="s">
        <v>1578</v>
      </c>
      <c r="P2046" s="146" t="s">
        <v>10579</v>
      </c>
      <c r="Q2046" s="147" t="s">
        <v>10106</v>
      </c>
      <c r="R2046" s="187">
        <v>6.48</v>
      </c>
    </row>
    <row r="2047" spans="1:18" x14ac:dyDescent="0.25">
      <c r="A2047" s="135">
        <v>1031610</v>
      </c>
      <c r="B2047" s="148" t="s">
        <v>2895</v>
      </c>
      <c r="C2047" s="135">
        <v>20</v>
      </c>
      <c r="D2047" s="135">
        <v>1800</v>
      </c>
      <c r="E2047" s="188">
        <v>40</v>
      </c>
      <c r="F2047" s="135">
        <v>2160</v>
      </c>
      <c r="G2047" s="135">
        <v>160</v>
      </c>
      <c r="H2047" s="135" t="s">
        <v>20</v>
      </c>
      <c r="I2047" s="135" t="s">
        <v>20</v>
      </c>
      <c r="J2047" s="136">
        <v>3.0750000000000002</v>
      </c>
      <c r="K2047" s="136">
        <v>0.13</v>
      </c>
      <c r="L2047" s="136">
        <v>0.89</v>
      </c>
      <c r="M2047" s="137" t="str">
        <f t="shared" si="31"/>
        <v>P</v>
      </c>
      <c r="N2047" s="172" t="s">
        <v>10681</v>
      </c>
      <c r="O2047" s="149" t="s">
        <v>1578</v>
      </c>
      <c r="P2047" s="149" t="s">
        <v>9464</v>
      </c>
      <c r="Q2047" s="150" t="s">
        <v>10106</v>
      </c>
      <c r="R2047" s="189">
        <v>3.4000000000000004</v>
      </c>
    </row>
    <row r="2048" spans="1:18" x14ac:dyDescent="0.25">
      <c r="A2048" s="132">
        <v>1031611</v>
      </c>
      <c r="B2048" s="145" t="s">
        <v>2896</v>
      </c>
      <c r="C2048" s="132">
        <v>6</v>
      </c>
      <c r="D2048" s="132">
        <v>162</v>
      </c>
      <c r="E2048" s="186" t="s">
        <v>21</v>
      </c>
      <c r="F2048" s="132">
        <v>805</v>
      </c>
      <c r="G2048" s="132">
        <v>18</v>
      </c>
      <c r="H2048" s="132" t="s">
        <v>20</v>
      </c>
      <c r="I2048" s="132">
        <v>1</v>
      </c>
      <c r="J2048" s="133">
        <v>1.76</v>
      </c>
      <c r="K2048" s="133">
        <v>1.21</v>
      </c>
      <c r="L2048" s="133">
        <v>1.91</v>
      </c>
      <c r="M2048" s="134" t="str">
        <f t="shared" si="31"/>
        <v>P</v>
      </c>
      <c r="N2048" s="171" t="s">
        <v>10681</v>
      </c>
      <c r="O2048" s="146" t="s">
        <v>1578</v>
      </c>
      <c r="P2048" s="146" t="s">
        <v>9470</v>
      </c>
      <c r="Q2048" s="147" t="s">
        <v>10519</v>
      </c>
      <c r="R2048" s="187">
        <v>13.379999999999999</v>
      </c>
    </row>
    <row r="2049" spans="1:18" x14ac:dyDescent="0.25">
      <c r="A2049" s="135">
        <v>1031623</v>
      </c>
      <c r="B2049" s="148" t="s">
        <v>8710</v>
      </c>
      <c r="C2049" s="135">
        <v>24</v>
      </c>
      <c r="D2049" s="135" t="s">
        <v>20</v>
      </c>
      <c r="E2049" s="188" t="s">
        <v>20</v>
      </c>
      <c r="F2049" s="135" t="s">
        <v>20</v>
      </c>
      <c r="G2049" s="135" t="s">
        <v>20</v>
      </c>
      <c r="H2049" s="135" t="s">
        <v>20</v>
      </c>
      <c r="I2049" s="135" t="s">
        <v>20</v>
      </c>
      <c r="J2049" s="136">
        <v>5.8</v>
      </c>
      <c r="K2049" s="136">
        <v>2.4</v>
      </c>
      <c r="L2049" s="136">
        <v>0.7</v>
      </c>
      <c r="M2049" s="137" t="str">
        <f t="shared" si="31"/>
        <v>P</v>
      </c>
      <c r="N2049" s="172" t="s">
        <v>10682</v>
      </c>
      <c r="O2049" s="149" t="s">
        <v>1500</v>
      </c>
      <c r="P2049" s="149" t="s">
        <v>9418</v>
      </c>
      <c r="Q2049" s="150" t="s">
        <v>10519</v>
      </c>
      <c r="R2049" s="189">
        <v>8.879999999999999</v>
      </c>
    </row>
    <row r="2050" spans="1:18" x14ac:dyDescent="0.25">
      <c r="A2050" s="132">
        <v>1031627</v>
      </c>
      <c r="B2050" s="145" t="s">
        <v>9879</v>
      </c>
      <c r="C2050" s="132">
        <v>6</v>
      </c>
      <c r="D2050" s="132">
        <v>192</v>
      </c>
      <c r="E2050" s="186">
        <v>4</v>
      </c>
      <c r="F2050" s="132">
        <v>288</v>
      </c>
      <c r="G2050" s="132">
        <v>24</v>
      </c>
      <c r="H2050" s="132" t="s">
        <v>20</v>
      </c>
      <c r="I2050" s="132">
        <v>1</v>
      </c>
      <c r="J2050" s="133">
        <v>2.42</v>
      </c>
      <c r="K2050" s="133">
        <v>1.34</v>
      </c>
      <c r="L2050" s="133">
        <v>1.1200000000000001</v>
      </c>
      <c r="M2050" s="134" t="str">
        <f t="shared" ref="M2050:M2113" si="32">HYPERLINK(CONCATENATE("T:\Distribution Centre\RDC Department Shared\Cubiscan photos","\",A2050,"-pac.jpg"),"P")</f>
        <v>P</v>
      </c>
      <c r="N2050" s="173" t="s">
        <v>10682</v>
      </c>
      <c r="O2050" s="146" t="s">
        <v>1500</v>
      </c>
      <c r="P2050" s="146" t="s">
        <v>9456</v>
      </c>
      <c r="Q2050" s="147" t="s">
        <v>10519</v>
      </c>
      <c r="R2050" s="187">
        <v>25.86</v>
      </c>
    </row>
    <row r="2051" spans="1:18" x14ac:dyDescent="0.25">
      <c r="A2051" s="135">
        <v>1031640</v>
      </c>
      <c r="B2051" s="148" t="s">
        <v>523</v>
      </c>
      <c r="C2051" s="135">
        <v>3</v>
      </c>
      <c r="D2051" s="135">
        <v>720</v>
      </c>
      <c r="E2051" s="188">
        <v>20</v>
      </c>
      <c r="F2051" s="135">
        <v>900</v>
      </c>
      <c r="G2051" s="135" t="s">
        <v>20</v>
      </c>
      <c r="H2051" s="135" t="s">
        <v>20</v>
      </c>
      <c r="I2051" s="135" t="s">
        <v>20</v>
      </c>
      <c r="J2051" s="136">
        <v>2.46</v>
      </c>
      <c r="K2051" s="136">
        <v>1.24</v>
      </c>
      <c r="L2051" s="136">
        <v>0.54</v>
      </c>
      <c r="M2051" s="137" t="str">
        <f t="shared" si="32"/>
        <v>P</v>
      </c>
      <c r="N2051" s="174" t="s">
        <v>10682</v>
      </c>
      <c r="O2051" s="149" t="s">
        <v>1500</v>
      </c>
      <c r="P2051" s="149" t="s">
        <v>9418</v>
      </c>
      <c r="Q2051" s="150" t="s">
        <v>10519</v>
      </c>
      <c r="R2051" s="189">
        <v>2.7600000000000002</v>
      </c>
    </row>
    <row r="2052" spans="1:18" x14ac:dyDescent="0.25">
      <c r="A2052" s="132">
        <v>1031642</v>
      </c>
      <c r="B2052" s="145" t="s">
        <v>2897</v>
      </c>
      <c r="C2052" s="132">
        <v>6</v>
      </c>
      <c r="D2052" s="132">
        <v>110</v>
      </c>
      <c r="E2052" s="186" t="s">
        <v>21</v>
      </c>
      <c r="F2052" s="132">
        <v>154</v>
      </c>
      <c r="G2052" s="132">
        <v>10</v>
      </c>
      <c r="H2052" s="132">
        <v>11</v>
      </c>
      <c r="I2052" s="132">
        <v>1</v>
      </c>
      <c r="J2052" s="133">
        <v>2.68</v>
      </c>
      <c r="K2052" s="133">
        <v>1.81</v>
      </c>
      <c r="L2052" s="133">
        <v>2.0699999999999998</v>
      </c>
      <c r="M2052" s="134" t="str">
        <f t="shared" si="32"/>
        <v>P</v>
      </c>
      <c r="N2052" s="173" t="s">
        <v>10681</v>
      </c>
      <c r="O2052" s="146" t="s">
        <v>1506</v>
      </c>
      <c r="P2052" s="146" t="s">
        <v>9430</v>
      </c>
      <c r="Q2052" s="147" t="s">
        <v>10519</v>
      </c>
      <c r="R2052" s="187">
        <v>8.2799999999999994</v>
      </c>
    </row>
    <row r="2053" spans="1:18" x14ac:dyDescent="0.25">
      <c r="A2053" s="135">
        <v>1031647</v>
      </c>
      <c r="B2053" s="148" t="s">
        <v>2898</v>
      </c>
      <c r="C2053" s="135">
        <v>6</v>
      </c>
      <c r="D2053" s="135">
        <v>110</v>
      </c>
      <c r="E2053" s="188" t="s">
        <v>21</v>
      </c>
      <c r="F2053" s="135">
        <v>154</v>
      </c>
      <c r="G2053" s="135">
        <v>10</v>
      </c>
      <c r="H2053" s="135">
        <v>11</v>
      </c>
      <c r="I2053" s="135">
        <v>1</v>
      </c>
      <c r="J2053" s="136">
        <v>2.65</v>
      </c>
      <c r="K2053" s="136">
        <v>1.81</v>
      </c>
      <c r="L2053" s="136">
        <v>2.0499999999999998</v>
      </c>
      <c r="M2053" s="137" t="str">
        <f t="shared" si="32"/>
        <v>P</v>
      </c>
      <c r="N2053" s="174" t="s">
        <v>10681</v>
      </c>
      <c r="O2053" s="149" t="s">
        <v>1506</v>
      </c>
      <c r="P2053" s="149" t="s">
        <v>9430</v>
      </c>
      <c r="Q2053" s="150" t="s">
        <v>10519</v>
      </c>
      <c r="R2053" s="189">
        <v>9.84</v>
      </c>
    </row>
    <row r="2054" spans="1:18" x14ac:dyDescent="0.25">
      <c r="A2054" s="132">
        <v>1031648</v>
      </c>
      <c r="B2054" s="145" t="s">
        <v>2899</v>
      </c>
      <c r="C2054" s="132">
        <v>6</v>
      </c>
      <c r="D2054" s="132">
        <v>224</v>
      </c>
      <c r="E2054" s="186" t="s">
        <v>21</v>
      </c>
      <c r="F2054" s="132">
        <v>304</v>
      </c>
      <c r="G2054" s="132">
        <v>5</v>
      </c>
      <c r="H2054" s="132">
        <v>6</v>
      </c>
      <c r="I2054" s="132">
        <v>3</v>
      </c>
      <c r="J2054" s="133">
        <v>3.16</v>
      </c>
      <c r="K2054" s="133">
        <v>2.08</v>
      </c>
      <c r="L2054" s="133">
        <v>0.8</v>
      </c>
      <c r="M2054" s="134" t="str">
        <f t="shared" si="32"/>
        <v>P</v>
      </c>
      <c r="N2054" s="173" t="s">
        <v>10681</v>
      </c>
      <c r="O2054" s="146" t="s">
        <v>1506</v>
      </c>
      <c r="P2054" s="146" t="s">
        <v>9398</v>
      </c>
      <c r="Q2054" s="147" t="s">
        <v>10519</v>
      </c>
      <c r="R2054" s="187">
        <v>9.66</v>
      </c>
    </row>
    <row r="2055" spans="1:18" x14ac:dyDescent="0.25">
      <c r="A2055" s="135">
        <v>1031649</v>
      </c>
      <c r="B2055" s="148" t="s">
        <v>2900</v>
      </c>
      <c r="C2055" s="135">
        <v>6</v>
      </c>
      <c r="D2055" s="135">
        <v>224</v>
      </c>
      <c r="E2055" s="188" t="s">
        <v>21</v>
      </c>
      <c r="F2055" s="135">
        <v>304</v>
      </c>
      <c r="G2055" s="135">
        <v>5</v>
      </c>
      <c r="H2055" s="135">
        <v>6</v>
      </c>
      <c r="I2055" s="135">
        <v>3</v>
      </c>
      <c r="J2055" s="136">
        <v>3.16</v>
      </c>
      <c r="K2055" s="136">
        <v>2.08</v>
      </c>
      <c r="L2055" s="136">
        <v>0.8</v>
      </c>
      <c r="M2055" s="137" t="str">
        <f t="shared" si="32"/>
        <v>P</v>
      </c>
      <c r="N2055" s="174" t="s">
        <v>10681</v>
      </c>
      <c r="O2055" s="149" t="s">
        <v>1506</v>
      </c>
      <c r="P2055" s="149" t="s">
        <v>9398</v>
      </c>
      <c r="Q2055" s="150" t="s">
        <v>10519</v>
      </c>
      <c r="R2055" s="189">
        <v>10.5</v>
      </c>
    </row>
    <row r="2056" spans="1:18" x14ac:dyDescent="0.25">
      <c r="A2056" s="132">
        <v>1031653</v>
      </c>
      <c r="B2056" s="145" t="s">
        <v>2901</v>
      </c>
      <c r="C2056" s="132">
        <v>6</v>
      </c>
      <c r="D2056" s="132">
        <v>224</v>
      </c>
      <c r="E2056" s="186" t="s">
        <v>21</v>
      </c>
      <c r="F2056" s="132">
        <v>304</v>
      </c>
      <c r="G2056" s="132">
        <v>5</v>
      </c>
      <c r="H2056" s="132">
        <v>6</v>
      </c>
      <c r="I2056" s="132">
        <v>3</v>
      </c>
      <c r="J2056" s="133">
        <v>3.16</v>
      </c>
      <c r="K2056" s="133">
        <v>2.08</v>
      </c>
      <c r="L2056" s="133">
        <v>0.8</v>
      </c>
      <c r="M2056" s="134" t="str">
        <f t="shared" si="32"/>
        <v>P</v>
      </c>
      <c r="N2056" s="173" t="s">
        <v>10681</v>
      </c>
      <c r="O2056" s="146" t="s">
        <v>1506</v>
      </c>
      <c r="P2056" s="146" t="s">
        <v>9398</v>
      </c>
      <c r="Q2056" s="147" t="s">
        <v>10519</v>
      </c>
      <c r="R2056" s="187">
        <v>10.14</v>
      </c>
    </row>
    <row r="2057" spans="1:18" x14ac:dyDescent="0.25">
      <c r="A2057" s="135">
        <v>1031654</v>
      </c>
      <c r="B2057" s="148" t="s">
        <v>2902</v>
      </c>
      <c r="C2057" s="135">
        <v>6</v>
      </c>
      <c r="D2057" s="135">
        <v>224</v>
      </c>
      <c r="E2057" s="188" t="s">
        <v>21</v>
      </c>
      <c r="F2057" s="135">
        <v>304</v>
      </c>
      <c r="G2057" s="135">
        <v>5</v>
      </c>
      <c r="H2057" s="135">
        <v>6</v>
      </c>
      <c r="I2057" s="135">
        <v>3</v>
      </c>
      <c r="J2057" s="136">
        <v>3.16</v>
      </c>
      <c r="K2057" s="136">
        <v>2.08</v>
      </c>
      <c r="L2057" s="136">
        <v>0.8</v>
      </c>
      <c r="M2057" s="137" t="str">
        <f t="shared" si="32"/>
        <v>P</v>
      </c>
      <c r="N2057" s="174" t="s">
        <v>10681</v>
      </c>
      <c r="O2057" s="149" t="s">
        <v>1506</v>
      </c>
      <c r="P2057" s="149" t="s">
        <v>9398</v>
      </c>
      <c r="Q2057" s="150" t="s">
        <v>10519</v>
      </c>
      <c r="R2057" s="189">
        <v>10.14</v>
      </c>
    </row>
    <row r="2058" spans="1:18" x14ac:dyDescent="0.25">
      <c r="A2058" s="132">
        <v>1031656</v>
      </c>
      <c r="B2058" s="145" t="s">
        <v>2903</v>
      </c>
      <c r="C2058" s="132">
        <v>6</v>
      </c>
      <c r="D2058" s="132">
        <v>224</v>
      </c>
      <c r="E2058" s="186" t="s">
        <v>21</v>
      </c>
      <c r="F2058" s="132">
        <v>304</v>
      </c>
      <c r="G2058" s="132">
        <v>5</v>
      </c>
      <c r="H2058" s="132">
        <v>6</v>
      </c>
      <c r="I2058" s="132">
        <v>3</v>
      </c>
      <c r="J2058" s="133">
        <v>3.16</v>
      </c>
      <c r="K2058" s="133">
        <v>2.08</v>
      </c>
      <c r="L2058" s="133">
        <v>0.8</v>
      </c>
      <c r="M2058" s="134" t="str">
        <f t="shared" si="32"/>
        <v>P</v>
      </c>
      <c r="N2058" s="173" t="s">
        <v>10681</v>
      </c>
      <c r="O2058" s="146" t="s">
        <v>1506</v>
      </c>
      <c r="P2058" s="146" t="s">
        <v>9398</v>
      </c>
      <c r="Q2058" s="147" t="s">
        <v>10519</v>
      </c>
      <c r="R2058" s="187">
        <v>8.879999999999999</v>
      </c>
    </row>
    <row r="2059" spans="1:18" x14ac:dyDescent="0.25">
      <c r="A2059" s="135">
        <v>1031660</v>
      </c>
      <c r="B2059" s="148" t="s">
        <v>2904</v>
      </c>
      <c r="C2059" s="135">
        <v>6</v>
      </c>
      <c r="D2059" s="135">
        <v>110</v>
      </c>
      <c r="E2059" s="188" t="s">
        <v>21</v>
      </c>
      <c r="F2059" s="135">
        <v>154</v>
      </c>
      <c r="G2059" s="135">
        <v>10</v>
      </c>
      <c r="H2059" s="135">
        <v>11</v>
      </c>
      <c r="I2059" s="135">
        <v>1</v>
      </c>
      <c r="J2059" s="136">
        <v>2.67</v>
      </c>
      <c r="K2059" s="136">
        <v>1.8</v>
      </c>
      <c r="L2059" s="136">
        <v>2.0699999999999998</v>
      </c>
      <c r="M2059" s="137" t="str">
        <f t="shared" si="32"/>
        <v>P</v>
      </c>
      <c r="N2059" s="174" t="s">
        <v>10681</v>
      </c>
      <c r="O2059" s="149" t="s">
        <v>1506</v>
      </c>
      <c r="P2059" s="149" t="s">
        <v>9430</v>
      </c>
      <c r="Q2059" s="150" t="s">
        <v>10519</v>
      </c>
      <c r="R2059" s="189">
        <v>10.14</v>
      </c>
    </row>
    <row r="2060" spans="1:18" x14ac:dyDescent="0.25">
      <c r="A2060" s="132">
        <v>1031664</v>
      </c>
      <c r="B2060" s="145" t="s">
        <v>2905</v>
      </c>
      <c r="C2060" s="132">
        <v>6</v>
      </c>
      <c r="D2060" s="132">
        <v>224</v>
      </c>
      <c r="E2060" s="186" t="s">
        <v>21</v>
      </c>
      <c r="F2060" s="132">
        <v>304</v>
      </c>
      <c r="G2060" s="132">
        <v>5</v>
      </c>
      <c r="H2060" s="132">
        <v>6</v>
      </c>
      <c r="I2060" s="132">
        <v>3</v>
      </c>
      <c r="J2060" s="133">
        <v>3.16</v>
      </c>
      <c r="K2060" s="133">
        <v>2.08</v>
      </c>
      <c r="L2060" s="133">
        <v>0.8</v>
      </c>
      <c r="M2060" s="134" t="str">
        <f t="shared" si="32"/>
        <v>P</v>
      </c>
      <c r="N2060" s="173" t="s">
        <v>10681</v>
      </c>
      <c r="O2060" s="146" t="s">
        <v>1506</v>
      </c>
      <c r="P2060" s="146" t="s">
        <v>9398</v>
      </c>
      <c r="Q2060" s="147" t="s">
        <v>10519</v>
      </c>
      <c r="R2060" s="187">
        <v>9.5400000000000009</v>
      </c>
    </row>
    <row r="2061" spans="1:18" x14ac:dyDescent="0.25">
      <c r="A2061" s="135">
        <v>1031682</v>
      </c>
      <c r="B2061" s="148" t="s">
        <v>2906</v>
      </c>
      <c r="C2061" s="135">
        <v>12</v>
      </c>
      <c r="D2061" s="135">
        <v>176</v>
      </c>
      <c r="E2061" s="188" t="s">
        <v>21</v>
      </c>
      <c r="F2061" s="135">
        <v>264</v>
      </c>
      <c r="G2061" s="135">
        <v>8</v>
      </c>
      <c r="H2061" s="135">
        <v>11</v>
      </c>
      <c r="I2061" s="135">
        <v>2</v>
      </c>
      <c r="J2061" s="136">
        <v>2.7</v>
      </c>
      <c r="K2061" s="136">
        <v>2</v>
      </c>
      <c r="L2061" s="136">
        <v>1.38</v>
      </c>
      <c r="M2061" s="137" t="str">
        <f t="shared" si="32"/>
        <v>P</v>
      </c>
      <c r="N2061" s="172" t="s">
        <v>10681</v>
      </c>
      <c r="O2061" s="149" t="s">
        <v>1506</v>
      </c>
      <c r="P2061" s="149" t="s">
        <v>9471</v>
      </c>
      <c r="Q2061" s="150" t="s">
        <v>10519</v>
      </c>
      <c r="R2061" s="189">
        <v>6.7200000000000006</v>
      </c>
    </row>
    <row r="2062" spans="1:18" x14ac:dyDescent="0.25">
      <c r="A2062" s="132">
        <v>1031683</v>
      </c>
      <c r="B2062" s="145" t="s">
        <v>2907</v>
      </c>
      <c r="C2062" s="132">
        <v>12</v>
      </c>
      <c r="D2062" s="132">
        <v>175</v>
      </c>
      <c r="E2062" s="186" t="s">
        <v>21</v>
      </c>
      <c r="F2062" s="132">
        <v>245</v>
      </c>
      <c r="G2062" s="132" t="s">
        <v>20</v>
      </c>
      <c r="H2062" s="132">
        <v>14</v>
      </c>
      <c r="I2062" s="132">
        <v>1</v>
      </c>
      <c r="J2062" s="133">
        <v>2.4</v>
      </c>
      <c r="K2062" s="133">
        <v>1.3</v>
      </c>
      <c r="L2062" s="133">
        <v>2</v>
      </c>
      <c r="M2062" s="134" t="str">
        <f t="shared" si="32"/>
        <v>P</v>
      </c>
      <c r="N2062" s="171" t="s">
        <v>10681</v>
      </c>
      <c r="O2062" s="146" t="s">
        <v>1506</v>
      </c>
      <c r="P2062" s="146" t="s">
        <v>9471</v>
      </c>
      <c r="Q2062" s="147" t="s">
        <v>10519</v>
      </c>
      <c r="R2062" s="187">
        <v>6.24</v>
      </c>
    </row>
    <row r="2063" spans="1:18" x14ac:dyDescent="0.25">
      <c r="A2063" s="135">
        <v>1031692</v>
      </c>
      <c r="B2063" s="148" t="s">
        <v>2908</v>
      </c>
      <c r="C2063" s="135">
        <v>1</v>
      </c>
      <c r="D2063" s="135">
        <v>48</v>
      </c>
      <c r="E2063" s="188" t="s">
        <v>21</v>
      </c>
      <c r="F2063" s="135">
        <v>60</v>
      </c>
      <c r="G2063" s="135" t="s">
        <v>20</v>
      </c>
      <c r="H2063" s="135">
        <v>2</v>
      </c>
      <c r="I2063" s="135">
        <v>2</v>
      </c>
      <c r="J2063" s="136">
        <v>1.33</v>
      </c>
      <c r="K2063" s="136">
        <v>6</v>
      </c>
      <c r="L2063" s="136">
        <v>2.25</v>
      </c>
      <c r="M2063" s="137" t="str">
        <f t="shared" si="32"/>
        <v>P</v>
      </c>
      <c r="N2063" s="174" t="s">
        <v>10682</v>
      </c>
      <c r="O2063" s="149" t="s">
        <v>1506</v>
      </c>
      <c r="P2063" s="149" t="s">
        <v>9401</v>
      </c>
      <c r="Q2063" s="150" t="s">
        <v>10519</v>
      </c>
      <c r="R2063" s="189">
        <v>15.69</v>
      </c>
    </row>
    <row r="2064" spans="1:18" x14ac:dyDescent="0.25">
      <c r="A2064" s="132">
        <v>1031710</v>
      </c>
      <c r="B2064" s="145" t="s">
        <v>2909</v>
      </c>
      <c r="C2064" s="132">
        <v>5</v>
      </c>
      <c r="D2064" s="132">
        <v>224</v>
      </c>
      <c r="E2064" s="186" t="s">
        <v>21</v>
      </c>
      <c r="F2064" s="132">
        <v>280</v>
      </c>
      <c r="G2064" s="132" t="s">
        <v>20</v>
      </c>
      <c r="H2064" s="132">
        <v>14</v>
      </c>
      <c r="I2064" s="132">
        <v>1</v>
      </c>
      <c r="J2064" s="133">
        <v>1.5</v>
      </c>
      <c r="K2064" s="133">
        <v>0.14000000000000001</v>
      </c>
      <c r="L2064" s="133">
        <v>2.4</v>
      </c>
      <c r="M2064" s="134" t="str">
        <f t="shared" si="32"/>
        <v>P</v>
      </c>
      <c r="N2064" s="173" t="s">
        <v>10682</v>
      </c>
      <c r="O2064" s="146" t="s">
        <v>1506</v>
      </c>
      <c r="P2064" s="146" t="s">
        <v>9401</v>
      </c>
      <c r="Q2064" s="147" t="s">
        <v>10519</v>
      </c>
      <c r="R2064" s="187">
        <v>9.3999999999999986</v>
      </c>
    </row>
    <row r="2065" spans="1:18" x14ac:dyDescent="0.25">
      <c r="A2065" s="135">
        <v>1031750</v>
      </c>
      <c r="B2065" s="148" t="s">
        <v>2910</v>
      </c>
      <c r="C2065" s="135">
        <v>6</v>
      </c>
      <c r="D2065" s="135">
        <v>432</v>
      </c>
      <c r="E2065" s="188" t="s">
        <v>21</v>
      </c>
      <c r="F2065" s="135">
        <v>560</v>
      </c>
      <c r="G2065" s="135">
        <v>5</v>
      </c>
      <c r="H2065" s="135">
        <v>6</v>
      </c>
      <c r="I2065" s="135">
        <v>5</v>
      </c>
      <c r="J2065" s="136">
        <v>3.12</v>
      </c>
      <c r="K2065" s="136">
        <v>2.08</v>
      </c>
      <c r="L2065" s="136">
        <v>0.45</v>
      </c>
      <c r="M2065" s="137" t="str">
        <f t="shared" si="32"/>
        <v>P</v>
      </c>
      <c r="N2065" s="174" t="s">
        <v>10681</v>
      </c>
      <c r="O2065" s="149" t="s">
        <v>1506</v>
      </c>
      <c r="P2065" s="149" t="s">
        <v>9398</v>
      </c>
      <c r="Q2065" s="150" t="s">
        <v>10519</v>
      </c>
      <c r="R2065" s="189">
        <v>5.4</v>
      </c>
    </row>
    <row r="2066" spans="1:18" x14ac:dyDescent="0.25">
      <c r="A2066" s="132">
        <v>1031753</v>
      </c>
      <c r="B2066" s="145" t="s">
        <v>2911</v>
      </c>
      <c r="C2066" s="132">
        <v>6</v>
      </c>
      <c r="D2066" s="132">
        <v>448</v>
      </c>
      <c r="E2066" s="186" t="s">
        <v>21</v>
      </c>
      <c r="F2066" s="132">
        <v>616</v>
      </c>
      <c r="G2066" s="132">
        <v>20</v>
      </c>
      <c r="H2066" s="132">
        <v>25</v>
      </c>
      <c r="I2066" s="132">
        <v>1</v>
      </c>
      <c r="J2066" s="133">
        <v>1.75</v>
      </c>
      <c r="K2066" s="133">
        <v>1.17</v>
      </c>
      <c r="L2066" s="133">
        <v>1.35</v>
      </c>
      <c r="M2066" s="134" t="str">
        <f t="shared" si="32"/>
        <v>P</v>
      </c>
      <c r="N2066" s="173" t="s">
        <v>10681</v>
      </c>
      <c r="O2066" s="146" t="s">
        <v>1506</v>
      </c>
      <c r="P2066" s="146" t="s">
        <v>9430</v>
      </c>
      <c r="Q2066" s="147" t="s">
        <v>10519</v>
      </c>
      <c r="R2066" s="187">
        <v>3.3000000000000003</v>
      </c>
    </row>
    <row r="2067" spans="1:18" x14ac:dyDescent="0.25">
      <c r="A2067" s="135">
        <v>1031757</v>
      </c>
      <c r="B2067" s="148" t="s">
        <v>2912</v>
      </c>
      <c r="C2067" s="135">
        <v>6</v>
      </c>
      <c r="D2067" s="135">
        <v>352</v>
      </c>
      <c r="E2067" s="188" t="s">
        <v>21</v>
      </c>
      <c r="F2067" s="135">
        <v>440</v>
      </c>
      <c r="G2067" s="135">
        <v>10</v>
      </c>
      <c r="H2067" s="135">
        <v>11</v>
      </c>
      <c r="I2067" s="135">
        <v>3</v>
      </c>
      <c r="J2067" s="136">
        <v>2.64</v>
      </c>
      <c r="K2067" s="136">
        <v>1.73</v>
      </c>
      <c r="L2067" s="136">
        <v>0.65</v>
      </c>
      <c r="M2067" s="137" t="str">
        <f t="shared" si="32"/>
        <v>P</v>
      </c>
      <c r="N2067" s="172" t="s">
        <v>10681</v>
      </c>
      <c r="O2067" s="149" t="s">
        <v>1506</v>
      </c>
      <c r="P2067" s="149" t="s">
        <v>9398</v>
      </c>
      <c r="Q2067" s="150" t="s">
        <v>10519</v>
      </c>
      <c r="R2067" s="189">
        <v>7.32</v>
      </c>
    </row>
    <row r="2068" spans="1:18" x14ac:dyDescent="0.25">
      <c r="A2068" s="132">
        <v>1031766</v>
      </c>
      <c r="B2068" s="145" t="s">
        <v>2913</v>
      </c>
      <c r="C2068" s="132">
        <v>6</v>
      </c>
      <c r="D2068" s="132">
        <v>180</v>
      </c>
      <c r="E2068" s="186" t="s">
        <v>21</v>
      </c>
      <c r="F2068" s="132">
        <v>330</v>
      </c>
      <c r="G2068" s="132">
        <v>10</v>
      </c>
      <c r="H2068" s="132" t="s">
        <v>20</v>
      </c>
      <c r="I2068" s="132">
        <v>2</v>
      </c>
      <c r="J2068" s="133">
        <v>2.36</v>
      </c>
      <c r="K2068" s="133">
        <v>1.62</v>
      </c>
      <c r="L2068" s="133">
        <v>1.41</v>
      </c>
      <c r="M2068" s="134" t="str">
        <f t="shared" si="32"/>
        <v>P</v>
      </c>
      <c r="N2068" s="173" t="s">
        <v>10681</v>
      </c>
      <c r="O2068" s="146" t="s">
        <v>1506</v>
      </c>
      <c r="P2068" s="146" t="s">
        <v>9430</v>
      </c>
      <c r="Q2068" s="147" t="s">
        <v>10106</v>
      </c>
      <c r="R2068" s="187">
        <v>7.32</v>
      </c>
    </row>
    <row r="2069" spans="1:18" x14ac:dyDescent="0.25">
      <c r="A2069" s="135">
        <v>1031772</v>
      </c>
      <c r="B2069" s="148" t="s">
        <v>2914</v>
      </c>
      <c r="C2069" s="135">
        <v>50</v>
      </c>
      <c r="D2069" s="135">
        <v>384</v>
      </c>
      <c r="E2069" s="188">
        <v>24</v>
      </c>
      <c r="F2069" s="135">
        <v>528</v>
      </c>
      <c r="G2069" s="135" t="s">
        <v>21</v>
      </c>
      <c r="H2069" s="135" t="s">
        <v>21</v>
      </c>
      <c r="I2069" s="135" t="s">
        <v>21</v>
      </c>
      <c r="J2069" s="136">
        <v>1.97</v>
      </c>
      <c r="K2069" s="136">
        <v>1.97</v>
      </c>
      <c r="L2069" s="136">
        <v>0.54</v>
      </c>
      <c r="M2069" s="137" t="str">
        <f t="shared" si="32"/>
        <v>P</v>
      </c>
      <c r="N2069" s="174" t="s">
        <v>10682</v>
      </c>
      <c r="O2069" s="149" t="s">
        <v>1614</v>
      </c>
      <c r="P2069" s="149" t="s">
        <v>9735</v>
      </c>
      <c r="Q2069" s="150" t="s">
        <v>10519</v>
      </c>
      <c r="R2069" s="189">
        <v>3.5000000000000004</v>
      </c>
    </row>
    <row r="2070" spans="1:18" x14ac:dyDescent="0.25">
      <c r="A2070" s="132">
        <v>1031840</v>
      </c>
      <c r="B2070" s="145" t="s">
        <v>2915</v>
      </c>
      <c r="C2070" s="132">
        <v>6</v>
      </c>
      <c r="D2070" s="132">
        <v>828</v>
      </c>
      <c r="E2070" s="186" t="s">
        <v>20</v>
      </c>
      <c r="F2070" s="132" t="s">
        <v>20</v>
      </c>
      <c r="G2070" s="132" t="s">
        <v>20</v>
      </c>
      <c r="H2070" s="132" t="s">
        <v>20</v>
      </c>
      <c r="I2070" s="132" t="s">
        <v>20</v>
      </c>
      <c r="J2070" s="133">
        <v>1.1399999999999999</v>
      </c>
      <c r="K2070" s="133">
        <v>0.76</v>
      </c>
      <c r="L2070" s="133">
        <v>0.91</v>
      </c>
      <c r="M2070" s="134" t="str">
        <f t="shared" si="32"/>
        <v>P</v>
      </c>
      <c r="N2070" s="173" t="s">
        <v>10681</v>
      </c>
      <c r="O2070" s="146" t="s">
        <v>1506</v>
      </c>
      <c r="P2070" s="146" t="s">
        <v>9427</v>
      </c>
      <c r="Q2070" s="147" t="s">
        <v>10519</v>
      </c>
      <c r="R2070" s="187">
        <v>3.06</v>
      </c>
    </row>
    <row r="2071" spans="1:18" x14ac:dyDescent="0.25">
      <c r="A2071" s="135">
        <v>1031844</v>
      </c>
      <c r="B2071" s="148" t="s">
        <v>2916</v>
      </c>
      <c r="C2071" s="135">
        <v>12</v>
      </c>
      <c r="D2071" s="135">
        <v>704</v>
      </c>
      <c r="E2071" s="188" t="s">
        <v>21</v>
      </c>
      <c r="F2071" s="135">
        <v>1024</v>
      </c>
      <c r="G2071" s="135">
        <v>20</v>
      </c>
      <c r="H2071" s="135">
        <v>25</v>
      </c>
      <c r="I2071" s="135">
        <v>2</v>
      </c>
      <c r="J2071" s="136">
        <v>1.52</v>
      </c>
      <c r="K2071" s="136">
        <v>1.1399999999999999</v>
      </c>
      <c r="L2071" s="136">
        <v>0.9</v>
      </c>
      <c r="M2071" s="137" t="str">
        <f t="shared" si="32"/>
        <v>P</v>
      </c>
      <c r="N2071" s="172" t="s">
        <v>10681</v>
      </c>
      <c r="O2071" s="149" t="s">
        <v>1506</v>
      </c>
      <c r="P2071" s="149" t="s">
        <v>9430</v>
      </c>
      <c r="Q2071" s="150" t="s">
        <v>10519</v>
      </c>
      <c r="R2071" s="189">
        <v>4.32</v>
      </c>
    </row>
    <row r="2072" spans="1:18" x14ac:dyDescent="0.25">
      <c r="A2072" s="132">
        <v>1031877</v>
      </c>
      <c r="B2072" s="145" t="s">
        <v>2917</v>
      </c>
      <c r="C2072" s="132">
        <v>6</v>
      </c>
      <c r="D2072" s="132">
        <v>295</v>
      </c>
      <c r="E2072" s="186" t="s">
        <v>21</v>
      </c>
      <c r="F2072" s="132">
        <v>472</v>
      </c>
      <c r="G2072" s="132">
        <v>20</v>
      </c>
      <c r="H2072" s="132">
        <v>25</v>
      </c>
      <c r="I2072" s="132">
        <v>1</v>
      </c>
      <c r="J2072" s="133">
        <v>1.72</v>
      </c>
      <c r="K2072" s="133">
        <v>1.01</v>
      </c>
      <c r="L2072" s="133">
        <v>1.94</v>
      </c>
      <c r="M2072" s="134" t="str">
        <f t="shared" si="32"/>
        <v>P</v>
      </c>
      <c r="N2072" s="171" t="s">
        <v>10681</v>
      </c>
      <c r="O2072" s="146" t="s">
        <v>1506</v>
      </c>
      <c r="P2072" s="146" t="s">
        <v>10455</v>
      </c>
      <c r="Q2072" s="147" t="s">
        <v>10519</v>
      </c>
      <c r="R2072" s="187">
        <v>5.28</v>
      </c>
    </row>
    <row r="2073" spans="1:18" x14ac:dyDescent="0.25">
      <c r="A2073" s="135">
        <v>1031895</v>
      </c>
      <c r="B2073" s="148" t="s">
        <v>2918</v>
      </c>
      <c r="C2073" s="135">
        <v>200</v>
      </c>
      <c r="D2073" s="135">
        <v>300</v>
      </c>
      <c r="E2073" s="188">
        <v>25</v>
      </c>
      <c r="F2073" s="135" t="s">
        <v>20</v>
      </c>
      <c r="G2073" s="135" t="s">
        <v>20</v>
      </c>
      <c r="H2073" s="135">
        <v>48</v>
      </c>
      <c r="I2073" s="135" t="s">
        <v>20</v>
      </c>
      <c r="J2073" s="136">
        <v>3.7</v>
      </c>
      <c r="K2073" s="136">
        <v>2.5</v>
      </c>
      <c r="L2073" s="136">
        <v>0.3</v>
      </c>
      <c r="M2073" s="137" t="str">
        <f t="shared" si="32"/>
        <v>P</v>
      </c>
      <c r="N2073" s="172" t="s">
        <v>10682</v>
      </c>
      <c r="O2073" s="149" t="s">
        <v>1506</v>
      </c>
      <c r="P2073" s="149" t="s">
        <v>9472</v>
      </c>
      <c r="Q2073" s="150" t="s">
        <v>10519</v>
      </c>
      <c r="R2073" s="189">
        <v>36</v>
      </c>
    </row>
    <row r="2074" spans="1:18" x14ac:dyDescent="0.25">
      <c r="A2074" s="132">
        <v>1031920</v>
      </c>
      <c r="B2074" s="145" t="s">
        <v>2919</v>
      </c>
      <c r="C2074" s="132">
        <v>10</v>
      </c>
      <c r="D2074" s="132">
        <v>180</v>
      </c>
      <c r="E2074" s="186" t="s">
        <v>21</v>
      </c>
      <c r="F2074" s="132">
        <v>200</v>
      </c>
      <c r="G2074" s="132" t="s">
        <v>21</v>
      </c>
      <c r="H2074" s="132" t="s">
        <v>21</v>
      </c>
      <c r="I2074" s="132" t="s">
        <v>21</v>
      </c>
      <c r="J2074" s="133">
        <v>5.9</v>
      </c>
      <c r="K2074" s="133">
        <v>4.5</v>
      </c>
      <c r="L2074" s="133">
        <v>0.25</v>
      </c>
      <c r="M2074" s="134" t="str">
        <f t="shared" si="32"/>
        <v>P</v>
      </c>
      <c r="N2074" s="171" t="s">
        <v>10682</v>
      </c>
      <c r="O2074" s="146" t="s">
        <v>1506</v>
      </c>
      <c r="P2074" s="146" t="s">
        <v>9460</v>
      </c>
      <c r="Q2074" s="147" t="s">
        <v>10519</v>
      </c>
      <c r="R2074" s="187">
        <v>1.6</v>
      </c>
    </row>
    <row r="2075" spans="1:18" x14ac:dyDescent="0.25">
      <c r="A2075" s="135">
        <v>1031921</v>
      </c>
      <c r="B2075" s="148" t="s">
        <v>2920</v>
      </c>
      <c r="C2075" s="135">
        <v>1</v>
      </c>
      <c r="D2075" s="135">
        <v>960</v>
      </c>
      <c r="E2075" s="188">
        <v>40</v>
      </c>
      <c r="F2075" s="135">
        <v>1280</v>
      </c>
      <c r="G2075" s="135" t="s">
        <v>20</v>
      </c>
      <c r="H2075" s="135" t="s">
        <v>20</v>
      </c>
      <c r="I2075" s="135" t="s">
        <v>20</v>
      </c>
      <c r="J2075" s="136">
        <v>2.8</v>
      </c>
      <c r="K2075" s="136">
        <v>2.1</v>
      </c>
      <c r="L2075" s="136">
        <v>0.2</v>
      </c>
      <c r="M2075" s="137" t="str">
        <f t="shared" si="32"/>
        <v>P</v>
      </c>
      <c r="N2075" s="172" t="s">
        <v>10682</v>
      </c>
      <c r="O2075" s="149" t="s">
        <v>1587</v>
      </c>
      <c r="P2075" s="149" t="s">
        <v>9421</v>
      </c>
      <c r="Q2075" s="150" t="s">
        <v>10519</v>
      </c>
      <c r="R2075" s="189">
        <v>3.35</v>
      </c>
    </row>
    <row r="2076" spans="1:18" x14ac:dyDescent="0.25">
      <c r="A2076" s="132">
        <v>1031925</v>
      </c>
      <c r="B2076" s="145" t="s">
        <v>2921</v>
      </c>
      <c r="C2076" s="132">
        <v>1</v>
      </c>
      <c r="D2076" s="132">
        <v>143</v>
      </c>
      <c r="E2076" s="186" t="s">
        <v>21</v>
      </c>
      <c r="F2076" s="132" t="s">
        <v>20</v>
      </c>
      <c r="G2076" s="132" t="s">
        <v>20</v>
      </c>
      <c r="H2076" s="132">
        <v>5</v>
      </c>
      <c r="I2076" s="132">
        <v>3</v>
      </c>
      <c r="J2076" s="133">
        <v>3.36</v>
      </c>
      <c r="K2076" s="133">
        <v>2.98</v>
      </c>
      <c r="L2076" s="133">
        <v>0.88</v>
      </c>
      <c r="M2076" s="134" t="str">
        <f t="shared" si="32"/>
        <v>P</v>
      </c>
      <c r="N2076" s="171" t="s">
        <v>10682</v>
      </c>
      <c r="O2076" s="146" t="s">
        <v>1506</v>
      </c>
      <c r="P2076" s="146" t="s">
        <v>9401</v>
      </c>
      <c r="Q2076" s="147" t="s">
        <v>10519</v>
      </c>
      <c r="R2076" s="187">
        <v>17.12</v>
      </c>
    </row>
    <row r="2077" spans="1:18" x14ac:dyDescent="0.25">
      <c r="A2077" s="135">
        <v>1032036</v>
      </c>
      <c r="B2077" s="148" t="s">
        <v>2922</v>
      </c>
      <c r="C2077" s="135">
        <v>4</v>
      </c>
      <c r="D2077" s="135">
        <v>352</v>
      </c>
      <c r="E2077" s="188" t="s">
        <v>21</v>
      </c>
      <c r="F2077" s="135">
        <v>440</v>
      </c>
      <c r="G2077" s="135">
        <v>10</v>
      </c>
      <c r="H2077" s="135">
        <v>10</v>
      </c>
      <c r="I2077" s="135">
        <v>3</v>
      </c>
      <c r="J2077" s="136">
        <v>3.56</v>
      </c>
      <c r="K2077" s="136">
        <v>1.48</v>
      </c>
      <c r="L2077" s="136">
        <v>0.76</v>
      </c>
      <c r="M2077" s="137" t="str">
        <f t="shared" si="32"/>
        <v>P</v>
      </c>
      <c r="N2077" s="172" t="s">
        <v>10682</v>
      </c>
      <c r="O2077" s="149" t="s">
        <v>1506</v>
      </c>
      <c r="P2077" s="149" t="s">
        <v>9401</v>
      </c>
      <c r="Q2077" s="150" t="s">
        <v>10519</v>
      </c>
      <c r="R2077" s="189">
        <v>8.36</v>
      </c>
    </row>
    <row r="2078" spans="1:18" x14ac:dyDescent="0.25">
      <c r="A2078" s="132">
        <v>1032046</v>
      </c>
      <c r="B2078" s="145" t="s">
        <v>2923</v>
      </c>
      <c r="C2078" s="132">
        <v>1</v>
      </c>
      <c r="D2078" s="132">
        <v>4</v>
      </c>
      <c r="E2078" s="186" t="s">
        <v>21</v>
      </c>
      <c r="F2078" s="132">
        <v>4</v>
      </c>
      <c r="G2078" s="132" t="s">
        <v>21</v>
      </c>
      <c r="H2078" s="132" t="s">
        <v>21</v>
      </c>
      <c r="I2078" s="132" t="s">
        <v>21</v>
      </c>
      <c r="J2078" s="133">
        <v>4.72</v>
      </c>
      <c r="K2078" s="133">
        <v>4.96</v>
      </c>
      <c r="L2078" s="133">
        <v>8.06</v>
      </c>
      <c r="M2078" s="134" t="str">
        <f t="shared" si="32"/>
        <v>P</v>
      </c>
      <c r="N2078" s="171" t="s">
        <v>10682</v>
      </c>
      <c r="O2078" s="146" t="s">
        <v>1506</v>
      </c>
      <c r="P2078" s="146" t="s">
        <v>9474</v>
      </c>
      <c r="Q2078" s="147" t="s">
        <v>10519</v>
      </c>
      <c r="R2078" s="187">
        <v>200.26</v>
      </c>
    </row>
    <row r="2079" spans="1:18" x14ac:dyDescent="0.25">
      <c r="A2079" s="135">
        <v>1032062</v>
      </c>
      <c r="B2079" s="148" t="s">
        <v>2924</v>
      </c>
      <c r="C2079" s="135">
        <v>1</v>
      </c>
      <c r="D2079" s="135" t="s">
        <v>20</v>
      </c>
      <c r="E2079" s="188" t="s">
        <v>21</v>
      </c>
      <c r="F2079" s="135" t="s">
        <v>20</v>
      </c>
      <c r="G2079" s="135">
        <v>15</v>
      </c>
      <c r="H2079" s="135">
        <v>15</v>
      </c>
      <c r="I2079" s="135">
        <v>3</v>
      </c>
      <c r="J2079" s="136">
        <v>3.4</v>
      </c>
      <c r="K2079" s="136">
        <v>0.78</v>
      </c>
      <c r="L2079" s="136">
        <v>0.72</v>
      </c>
      <c r="M2079" s="137" t="str">
        <f t="shared" si="32"/>
        <v>P</v>
      </c>
      <c r="N2079" s="174" t="s">
        <v>10682</v>
      </c>
      <c r="O2079" s="149" t="s">
        <v>1506</v>
      </c>
      <c r="P2079" s="149" t="s">
        <v>9401</v>
      </c>
      <c r="Q2079" s="150" t="s">
        <v>10519</v>
      </c>
      <c r="R2079" s="189">
        <v>2.12</v>
      </c>
    </row>
    <row r="2080" spans="1:18" x14ac:dyDescent="0.25">
      <c r="A2080" s="132">
        <v>1032065</v>
      </c>
      <c r="B2080" s="145" t="s">
        <v>2925</v>
      </c>
      <c r="C2080" s="132">
        <v>400</v>
      </c>
      <c r="D2080" s="132">
        <v>12</v>
      </c>
      <c r="E2080" s="186" t="s">
        <v>20</v>
      </c>
      <c r="F2080" s="132" t="s">
        <v>20</v>
      </c>
      <c r="G2080" s="132" t="s">
        <v>21</v>
      </c>
      <c r="H2080" s="132" t="s">
        <v>21</v>
      </c>
      <c r="I2080" s="132" t="s">
        <v>21</v>
      </c>
      <c r="J2080" s="133">
        <v>6</v>
      </c>
      <c r="K2080" s="133">
        <v>5</v>
      </c>
      <c r="L2080" s="133">
        <v>4</v>
      </c>
      <c r="M2080" s="134" t="str">
        <f t="shared" si="32"/>
        <v>P</v>
      </c>
      <c r="N2080" s="171" t="s">
        <v>10682</v>
      </c>
      <c r="O2080" s="146" t="s">
        <v>1500</v>
      </c>
      <c r="P2080" s="146" t="s">
        <v>9418</v>
      </c>
      <c r="Q2080" s="147" t="s">
        <v>10519</v>
      </c>
      <c r="R2080" s="187">
        <v>36</v>
      </c>
    </row>
    <row r="2081" spans="1:18" x14ac:dyDescent="0.25">
      <c r="A2081" s="135">
        <v>1032142</v>
      </c>
      <c r="B2081" s="148" t="s">
        <v>2926</v>
      </c>
      <c r="C2081" s="135">
        <v>6</v>
      </c>
      <c r="D2081" s="135">
        <v>2700</v>
      </c>
      <c r="E2081" s="188">
        <v>75</v>
      </c>
      <c r="F2081" s="135" t="s">
        <v>20</v>
      </c>
      <c r="G2081" s="135" t="s">
        <v>20</v>
      </c>
      <c r="H2081" s="135" t="s">
        <v>20</v>
      </c>
      <c r="I2081" s="135" t="s">
        <v>20</v>
      </c>
      <c r="J2081" s="136">
        <v>1.1399999999999999</v>
      </c>
      <c r="K2081" s="136">
        <v>0.64</v>
      </c>
      <c r="L2081" s="136">
        <v>0.51</v>
      </c>
      <c r="M2081" s="137" t="str">
        <f t="shared" si="32"/>
        <v>P</v>
      </c>
      <c r="N2081" s="174" t="s">
        <v>10681</v>
      </c>
      <c r="O2081" s="149" t="s">
        <v>1562</v>
      </c>
      <c r="P2081" s="149" t="s">
        <v>9416</v>
      </c>
      <c r="Q2081" s="150" t="s">
        <v>10519</v>
      </c>
      <c r="R2081" s="189">
        <v>4.38</v>
      </c>
    </row>
    <row r="2082" spans="1:18" x14ac:dyDescent="0.25">
      <c r="A2082" s="132">
        <v>1032254</v>
      </c>
      <c r="B2082" s="145" t="s">
        <v>2927</v>
      </c>
      <c r="C2082" s="132">
        <v>1</v>
      </c>
      <c r="D2082" s="132" t="s">
        <v>20</v>
      </c>
      <c r="E2082" s="186" t="s">
        <v>20</v>
      </c>
      <c r="F2082" s="132" t="s">
        <v>20</v>
      </c>
      <c r="G2082" s="132" t="s">
        <v>20</v>
      </c>
      <c r="H2082" s="132" t="s">
        <v>20</v>
      </c>
      <c r="I2082" s="132" t="s">
        <v>20</v>
      </c>
      <c r="J2082" s="133">
        <v>1E-3</v>
      </c>
      <c r="K2082" s="133">
        <v>1E-3</v>
      </c>
      <c r="L2082" s="133">
        <v>1E-3</v>
      </c>
      <c r="M2082" s="134" t="str">
        <f t="shared" si="32"/>
        <v>P</v>
      </c>
      <c r="N2082" s="173" t="s">
        <v>10682</v>
      </c>
      <c r="O2082" s="146" t="s">
        <v>1500</v>
      </c>
      <c r="P2082" s="146" t="s">
        <v>9446</v>
      </c>
      <c r="Q2082" s="147" t="s">
        <v>10519</v>
      </c>
      <c r="R2082" s="187">
        <v>5.2238805970149259E-2</v>
      </c>
    </row>
    <row r="2083" spans="1:18" x14ac:dyDescent="0.25">
      <c r="A2083" s="135">
        <v>1032268</v>
      </c>
      <c r="B2083" s="148" t="s">
        <v>2928</v>
      </c>
      <c r="C2083" s="135">
        <v>1</v>
      </c>
      <c r="D2083" s="135" t="s">
        <v>20</v>
      </c>
      <c r="E2083" s="188" t="s">
        <v>20</v>
      </c>
      <c r="F2083" s="135" t="s">
        <v>20</v>
      </c>
      <c r="G2083" s="135" t="s">
        <v>20</v>
      </c>
      <c r="H2083" s="135" t="s">
        <v>20</v>
      </c>
      <c r="I2083" s="135" t="s">
        <v>20</v>
      </c>
      <c r="J2083" s="136">
        <v>1.4</v>
      </c>
      <c r="K2083" s="136">
        <v>0.9</v>
      </c>
      <c r="L2083" s="136">
        <v>1.9</v>
      </c>
      <c r="M2083" s="137" t="str">
        <f t="shared" si="32"/>
        <v>P</v>
      </c>
      <c r="N2083" s="174" t="s">
        <v>10681</v>
      </c>
      <c r="O2083" s="149" t="s">
        <v>1562</v>
      </c>
      <c r="P2083" s="149" t="s">
        <v>9558</v>
      </c>
      <c r="Q2083" s="150" t="s">
        <v>10519</v>
      </c>
      <c r="R2083" s="189">
        <v>7.462686567164179E-3</v>
      </c>
    </row>
    <row r="2084" spans="1:18" x14ac:dyDescent="0.25">
      <c r="A2084" s="132">
        <v>1032274</v>
      </c>
      <c r="B2084" s="145" t="s">
        <v>2929</v>
      </c>
      <c r="C2084" s="132">
        <v>6</v>
      </c>
      <c r="D2084" s="132">
        <v>1726</v>
      </c>
      <c r="E2084" s="186" t="s">
        <v>21</v>
      </c>
      <c r="F2084" s="132" t="s">
        <v>20</v>
      </c>
      <c r="G2084" s="132" t="s">
        <v>20</v>
      </c>
      <c r="H2084" s="132">
        <v>90</v>
      </c>
      <c r="I2084" s="132">
        <v>2</v>
      </c>
      <c r="J2084" s="133">
        <v>0.89</v>
      </c>
      <c r="K2084" s="133">
        <v>0.59</v>
      </c>
      <c r="L2084" s="133">
        <v>1.1000000000000001</v>
      </c>
      <c r="M2084" s="134" t="str">
        <f t="shared" si="32"/>
        <v>P</v>
      </c>
      <c r="N2084" s="173" t="s">
        <v>10681</v>
      </c>
      <c r="O2084" s="146" t="s">
        <v>1506</v>
      </c>
      <c r="P2084" s="146" t="s">
        <v>9403</v>
      </c>
      <c r="Q2084" s="147" t="s">
        <v>10519</v>
      </c>
      <c r="R2084" s="187">
        <v>5.16</v>
      </c>
    </row>
    <row r="2085" spans="1:18" x14ac:dyDescent="0.25">
      <c r="A2085" s="135">
        <v>1032275</v>
      </c>
      <c r="B2085" s="148" t="s">
        <v>2930</v>
      </c>
      <c r="C2085" s="135">
        <v>6</v>
      </c>
      <c r="D2085" s="135">
        <v>952</v>
      </c>
      <c r="E2085" s="188" t="s">
        <v>21</v>
      </c>
      <c r="F2085" s="135">
        <v>1224</v>
      </c>
      <c r="G2085" s="135" t="s">
        <v>20</v>
      </c>
      <c r="H2085" s="135">
        <v>30</v>
      </c>
      <c r="I2085" s="135">
        <v>3</v>
      </c>
      <c r="J2085" s="136">
        <v>2.13</v>
      </c>
      <c r="K2085" s="136">
        <v>1.42</v>
      </c>
      <c r="L2085" s="136">
        <v>0.4</v>
      </c>
      <c r="M2085" s="137" t="str">
        <f t="shared" si="32"/>
        <v>P</v>
      </c>
      <c r="N2085" s="174" t="s">
        <v>10681</v>
      </c>
      <c r="O2085" s="149" t="s">
        <v>1506</v>
      </c>
      <c r="P2085" s="149" t="s">
        <v>9403</v>
      </c>
      <c r="Q2085" s="150" t="s">
        <v>10519</v>
      </c>
      <c r="R2085" s="189">
        <v>6.84</v>
      </c>
    </row>
    <row r="2086" spans="1:18" x14ac:dyDescent="0.25">
      <c r="A2086" s="132">
        <v>1032277</v>
      </c>
      <c r="B2086" s="145" t="s">
        <v>2931</v>
      </c>
      <c r="C2086" s="132">
        <v>1</v>
      </c>
      <c r="D2086" s="132" t="s">
        <v>20</v>
      </c>
      <c r="E2086" s="186" t="s">
        <v>20</v>
      </c>
      <c r="F2086" s="132" t="s">
        <v>20</v>
      </c>
      <c r="G2086" s="132" t="s">
        <v>20</v>
      </c>
      <c r="H2086" s="132" t="s">
        <v>20</v>
      </c>
      <c r="I2086" s="132" t="s">
        <v>20</v>
      </c>
      <c r="J2086" s="133">
        <v>1.4</v>
      </c>
      <c r="K2086" s="133">
        <v>0.9</v>
      </c>
      <c r="L2086" s="133">
        <v>1.9</v>
      </c>
      <c r="M2086" s="134" t="str">
        <f t="shared" si="32"/>
        <v>P</v>
      </c>
      <c r="N2086" s="173" t="s">
        <v>10681</v>
      </c>
      <c r="O2086" s="146" t="s">
        <v>1562</v>
      </c>
      <c r="P2086" s="146" t="s">
        <v>9558</v>
      </c>
      <c r="Q2086" s="147" t="s">
        <v>10519</v>
      </c>
      <c r="R2086" s="187">
        <v>7.462686567164179E-3</v>
      </c>
    </row>
    <row r="2087" spans="1:18" x14ac:dyDescent="0.25">
      <c r="A2087" s="135">
        <v>1032285</v>
      </c>
      <c r="B2087" s="148" t="s">
        <v>2932</v>
      </c>
      <c r="C2087" s="135">
        <v>1</v>
      </c>
      <c r="D2087" s="135" t="s">
        <v>20</v>
      </c>
      <c r="E2087" s="188" t="s">
        <v>20</v>
      </c>
      <c r="F2087" s="135" t="s">
        <v>20</v>
      </c>
      <c r="G2087" s="135" t="s">
        <v>20</v>
      </c>
      <c r="H2087" s="135" t="s">
        <v>20</v>
      </c>
      <c r="I2087" s="135" t="s">
        <v>20</v>
      </c>
      <c r="J2087" s="136">
        <v>1.4</v>
      </c>
      <c r="K2087" s="136">
        <v>0.9</v>
      </c>
      <c r="L2087" s="136">
        <v>1.9</v>
      </c>
      <c r="M2087" s="137" t="str">
        <f t="shared" si="32"/>
        <v>P</v>
      </c>
      <c r="N2087" s="172" t="s">
        <v>10681</v>
      </c>
      <c r="O2087" s="149" t="s">
        <v>1562</v>
      </c>
      <c r="P2087" s="149" t="s">
        <v>9558</v>
      </c>
      <c r="Q2087" s="150" t="s">
        <v>10519</v>
      </c>
      <c r="R2087" s="189">
        <v>7.462686567164179E-3</v>
      </c>
    </row>
    <row r="2088" spans="1:18" x14ac:dyDescent="0.25">
      <c r="A2088" s="132">
        <v>1032286</v>
      </c>
      <c r="B2088" s="145" t="s">
        <v>2933</v>
      </c>
      <c r="C2088" s="132">
        <v>1</v>
      </c>
      <c r="D2088" s="132" t="s">
        <v>20</v>
      </c>
      <c r="E2088" s="186" t="s">
        <v>20</v>
      </c>
      <c r="F2088" s="132" t="s">
        <v>20</v>
      </c>
      <c r="G2088" s="132" t="s">
        <v>20</v>
      </c>
      <c r="H2088" s="132" t="s">
        <v>20</v>
      </c>
      <c r="I2088" s="132" t="s">
        <v>20</v>
      </c>
      <c r="J2088" s="133">
        <v>1.4</v>
      </c>
      <c r="K2088" s="133">
        <v>0.9</v>
      </c>
      <c r="L2088" s="133">
        <v>1.9</v>
      </c>
      <c r="M2088" s="134" t="str">
        <f t="shared" si="32"/>
        <v>P</v>
      </c>
      <c r="N2088" s="171" t="s">
        <v>10681</v>
      </c>
      <c r="O2088" s="146" t="s">
        <v>1562</v>
      </c>
      <c r="P2088" s="146" t="s">
        <v>9558</v>
      </c>
      <c r="Q2088" s="147" t="s">
        <v>10519</v>
      </c>
      <c r="R2088" s="187">
        <v>7.462686567164179E-3</v>
      </c>
    </row>
    <row r="2089" spans="1:18" x14ac:dyDescent="0.25">
      <c r="A2089" s="135">
        <v>1032289</v>
      </c>
      <c r="B2089" s="148" t="s">
        <v>2934</v>
      </c>
      <c r="C2089" s="135">
        <v>1</v>
      </c>
      <c r="D2089" s="135" t="s">
        <v>20</v>
      </c>
      <c r="E2089" s="188" t="s">
        <v>20</v>
      </c>
      <c r="F2089" s="135" t="s">
        <v>20</v>
      </c>
      <c r="G2089" s="135" t="s">
        <v>20</v>
      </c>
      <c r="H2089" s="135" t="s">
        <v>20</v>
      </c>
      <c r="I2089" s="135" t="s">
        <v>20</v>
      </c>
      <c r="J2089" s="136">
        <v>2.4</v>
      </c>
      <c r="K2089" s="136">
        <v>4.5999999999999996</v>
      </c>
      <c r="L2089" s="136">
        <v>1.9</v>
      </c>
      <c r="M2089" s="137" t="str">
        <f t="shared" si="32"/>
        <v>P</v>
      </c>
      <c r="N2089" s="172" t="s">
        <v>10682</v>
      </c>
      <c r="O2089" s="149" t="s">
        <v>1506</v>
      </c>
      <c r="P2089" s="149" t="s">
        <v>9401</v>
      </c>
      <c r="Q2089" s="150" t="s">
        <v>10519</v>
      </c>
      <c r="R2089" s="189">
        <v>5.03</v>
      </c>
    </row>
    <row r="2090" spans="1:18" x14ac:dyDescent="0.25">
      <c r="A2090" s="132">
        <v>1032371</v>
      </c>
      <c r="B2090" s="145" t="s">
        <v>2935</v>
      </c>
      <c r="C2090" s="132">
        <v>1</v>
      </c>
      <c r="D2090" s="132" t="s">
        <v>20</v>
      </c>
      <c r="E2090" s="186">
        <v>200</v>
      </c>
      <c r="F2090" s="132" t="s">
        <v>20</v>
      </c>
      <c r="G2090" s="132">
        <v>800</v>
      </c>
      <c r="H2090" s="132">
        <v>800</v>
      </c>
      <c r="I2090" s="132">
        <v>1</v>
      </c>
      <c r="J2090" s="133">
        <v>1</v>
      </c>
      <c r="K2090" s="133">
        <v>0.15</v>
      </c>
      <c r="L2090" s="133">
        <v>0.5</v>
      </c>
      <c r="M2090" s="134" t="str">
        <f t="shared" si="32"/>
        <v>P</v>
      </c>
      <c r="N2090" s="173" t="s">
        <v>10682</v>
      </c>
      <c r="O2090" s="146" t="s">
        <v>4302</v>
      </c>
      <c r="P2090" s="146" t="s">
        <v>9475</v>
      </c>
      <c r="Q2090" s="147" t="s">
        <v>10519</v>
      </c>
      <c r="R2090" s="187">
        <v>4.3899999999999997</v>
      </c>
    </row>
    <row r="2091" spans="1:18" x14ac:dyDescent="0.25">
      <c r="A2091" s="135">
        <v>1032458</v>
      </c>
      <c r="B2091" s="148" t="s">
        <v>2936</v>
      </c>
      <c r="C2091" s="135">
        <v>1</v>
      </c>
      <c r="D2091" s="135">
        <v>5833</v>
      </c>
      <c r="E2091" s="188" t="s">
        <v>20</v>
      </c>
      <c r="F2091" s="135" t="s">
        <v>20</v>
      </c>
      <c r="G2091" s="135" t="s">
        <v>20</v>
      </c>
      <c r="H2091" s="135" t="s">
        <v>20</v>
      </c>
      <c r="I2091" s="135" t="s">
        <v>20</v>
      </c>
      <c r="J2091" s="136">
        <v>0.9</v>
      </c>
      <c r="K2091" s="136">
        <v>0.4</v>
      </c>
      <c r="L2091" s="136">
        <v>0.12</v>
      </c>
      <c r="M2091" s="137" t="str">
        <f t="shared" si="32"/>
        <v>P</v>
      </c>
      <c r="N2091" s="174" t="s">
        <v>10682</v>
      </c>
      <c r="O2091" s="149" t="s">
        <v>1506</v>
      </c>
      <c r="P2091" s="149" t="s">
        <v>9562</v>
      </c>
      <c r="Q2091" s="150" t="s">
        <v>10519</v>
      </c>
      <c r="R2091" s="189">
        <v>1</v>
      </c>
    </row>
    <row r="2092" spans="1:18" x14ac:dyDescent="0.25">
      <c r="A2092" s="132">
        <v>1032466</v>
      </c>
      <c r="B2092" s="145" t="s">
        <v>313</v>
      </c>
      <c r="C2092" s="132">
        <v>3</v>
      </c>
      <c r="D2092" s="132">
        <v>1160</v>
      </c>
      <c r="E2092" s="186">
        <v>8</v>
      </c>
      <c r="F2092" s="132" t="s">
        <v>20</v>
      </c>
      <c r="G2092" s="132">
        <v>84</v>
      </c>
      <c r="H2092" s="132">
        <v>105</v>
      </c>
      <c r="I2092" s="132">
        <v>1</v>
      </c>
      <c r="J2092" s="133">
        <v>1.99</v>
      </c>
      <c r="K2092" s="133">
        <v>1.2</v>
      </c>
      <c r="L2092" s="133">
        <v>0.43</v>
      </c>
      <c r="M2092" s="134" t="str">
        <f t="shared" si="32"/>
        <v>P</v>
      </c>
      <c r="N2092" s="171" t="s">
        <v>10681</v>
      </c>
      <c r="O2092" s="146" t="s">
        <v>1506</v>
      </c>
      <c r="P2092" s="146" t="s">
        <v>10455</v>
      </c>
      <c r="Q2092" s="147" t="s">
        <v>10106</v>
      </c>
      <c r="R2092" s="187">
        <v>3.4799999999999995</v>
      </c>
    </row>
    <row r="2093" spans="1:18" x14ac:dyDescent="0.25">
      <c r="A2093" s="135">
        <v>1032512</v>
      </c>
      <c r="B2093" s="148" t="s">
        <v>2937</v>
      </c>
      <c r="C2093" s="135">
        <v>3</v>
      </c>
      <c r="D2093" s="135">
        <v>2688</v>
      </c>
      <c r="E2093" s="188">
        <v>64</v>
      </c>
      <c r="F2093" s="135">
        <v>5184</v>
      </c>
      <c r="G2093" s="135">
        <v>256</v>
      </c>
      <c r="H2093" s="135">
        <v>320</v>
      </c>
      <c r="I2093" s="135">
        <v>1</v>
      </c>
      <c r="J2093" s="136">
        <v>1.3</v>
      </c>
      <c r="K2093" s="136">
        <v>0.68</v>
      </c>
      <c r="L2093" s="136">
        <v>0.37</v>
      </c>
      <c r="M2093" s="137" t="str">
        <f t="shared" si="32"/>
        <v>P</v>
      </c>
      <c r="N2093" s="172" t="s">
        <v>10681</v>
      </c>
      <c r="O2093" s="149" t="s">
        <v>1562</v>
      </c>
      <c r="P2093" s="149" t="s">
        <v>9416</v>
      </c>
      <c r="Q2093" s="150" t="s">
        <v>10519</v>
      </c>
      <c r="R2093" s="189">
        <v>2.82</v>
      </c>
    </row>
    <row r="2094" spans="1:18" x14ac:dyDescent="0.25">
      <c r="A2094" s="132">
        <v>1032517</v>
      </c>
      <c r="B2094" s="145" t="s">
        <v>29</v>
      </c>
      <c r="C2094" s="132">
        <v>1</v>
      </c>
      <c r="D2094" s="132" t="s">
        <v>20</v>
      </c>
      <c r="E2094" s="186" t="s">
        <v>21</v>
      </c>
      <c r="F2094" s="132" t="s">
        <v>20</v>
      </c>
      <c r="G2094" s="132">
        <v>52</v>
      </c>
      <c r="H2094" s="132">
        <v>70</v>
      </c>
      <c r="I2094" s="132">
        <v>3</v>
      </c>
      <c r="J2094" s="133">
        <v>2.08</v>
      </c>
      <c r="K2094" s="133">
        <v>0.78</v>
      </c>
      <c r="L2094" s="133">
        <v>0.32</v>
      </c>
      <c r="M2094" s="134" t="str">
        <f t="shared" si="32"/>
        <v>P</v>
      </c>
      <c r="N2094" s="171" t="s">
        <v>10682</v>
      </c>
      <c r="O2094" s="146" t="s">
        <v>1506</v>
      </c>
      <c r="P2094" s="146" t="s">
        <v>9401</v>
      </c>
      <c r="Q2094" s="147" t="s">
        <v>10519</v>
      </c>
      <c r="R2094" s="187">
        <v>9</v>
      </c>
    </row>
    <row r="2095" spans="1:18" x14ac:dyDescent="0.25">
      <c r="A2095" s="135">
        <v>1032518</v>
      </c>
      <c r="B2095" s="148" t="s">
        <v>30</v>
      </c>
      <c r="C2095" s="135">
        <v>1</v>
      </c>
      <c r="D2095" s="135" t="s">
        <v>20</v>
      </c>
      <c r="E2095" s="188" t="s">
        <v>21</v>
      </c>
      <c r="F2095" s="135" t="s">
        <v>20</v>
      </c>
      <c r="G2095" s="135">
        <v>60</v>
      </c>
      <c r="H2095" s="135">
        <v>175</v>
      </c>
      <c r="I2095" s="135">
        <v>3</v>
      </c>
      <c r="J2095" s="136">
        <v>2.08</v>
      </c>
      <c r="K2095" s="136">
        <v>0.82</v>
      </c>
      <c r="L2095" s="136">
        <v>0.34</v>
      </c>
      <c r="M2095" s="137" t="str">
        <f t="shared" si="32"/>
        <v>P</v>
      </c>
      <c r="N2095" s="172" t="s">
        <v>10682</v>
      </c>
      <c r="O2095" s="149" t="s">
        <v>1506</v>
      </c>
      <c r="P2095" s="149" t="s">
        <v>9401</v>
      </c>
      <c r="Q2095" s="150" t="s">
        <v>10519</v>
      </c>
      <c r="R2095" s="189">
        <v>8.42</v>
      </c>
    </row>
    <row r="2096" spans="1:18" x14ac:dyDescent="0.25">
      <c r="A2096" s="132">
        <v>1032523</v>
      </c>
      <c r="B2096" s="145" t="s">
        <v>2938</v>
      </c>
      <c r="C2096" s="132">
        <v>1</v>
      </c>
      <c r="D2096" s="132" t="s">
        <v>20</v>
      </c>
      <c r="E2096" s="186" t="s">
        <v>20</v>
      </c>
      <c r="F2096" s="132" t="s">
        <v>20</v>
      </c>
      <c r="G2096" s="132" t="s">
        <v>20</v>
      </c>
      <c r="H2096" s="132" t="s">
        <v>20</v>
      </c>
      <c r="I2096" s="132" t="s">
        <v>20</v>
      </c>
      <c r="J2096" s="133">
        <v>0.3</v>
      </c>
      <c r="K2096" s="133">
        <v>0.25</v>
      </c>
      <c r="L2096" s="133">
        <v>0.12</v>
      </c>
      <c r="M2096" s="134" t="str">
        <f t="shared" si="32"/>
        <v>P</v>
      </c>
      <c r="N2096" s="171" t="s">
        <v>10682</v>
      </c>
      <c r="O2096" s="146" t="s">
        <v>1698</v>
      </c>
      <c r="P2096" s="146" t="s">
        <v>9434</v>
      </c>
      <c r="Q2096" s="147" t="s">
        <v>10519</v>
      </c>
      <c r="R2096" s="187">
        <v>7.1</v>
      </c>
    </row>
    <row r="2097" spans="1:18" x14ac:dyDescent="0.25">
      <c r="A2097" s="135">
        <v>1032528</v>
      </c>
      <c r="B2097" s="148" t="s">
        <v>2939</v>
      </c>
      <c r="C2097" s="135">
        <v>1</v>
      </c>
      <c r="D2097" s="135" t="s">
        <v>20</v>
      </c>
      <c r="E2097" s="188" t="s">
        <v>20</v>
      </c>
      <c r="F2097" s="135" t="s">
        <v>20</v>
      </c>
      <c r="G2097" s="135" t="s">
        <v>20</v>
      </c>
      <c r="H2097" s="135" t="s">
        <v>20</v>
      </c>
      <c r="I2097" s="135" t="s">
        <v>20</v>
      </c>
      <c r="J2097" s="136">
        <v>0.3</v>
      </c>
      <c r="K2097" s="136">
        <v>0.25</v>
      </c>
      <c r="L2097" s="136">
        <v>0.12</v>
      </c>
      <c r="M2097" s="137" t="str">
        <f t="shared" si="32"/>
        <v>P</v>
      </c>
      <c r="N2097" s="172" t="s">
        <v>10682</v>
      </c>
      <c r="O2097" s="149" t="s">
        <v>1698</v>
      </c>
      <c r="P2097" s="149" t="s">
        <v>9434</v>
      </c>
      <c r="Q2097" s="150" t="s">
        <v>10519</v>
      </c>
      <c r="R2097" s="189">
        <v>7.1</v>
      </c>
    </row>
    <row r="2098" spans="1:18" x14ac:dyDescent="0.25">
      <c r="A2098" s="132">
        <v>1032531</v>
      </c>
      <c r="B2098" s="145" t="s">
        <v>2940</v>
      </c>
      <c r="C2098" s="132">
        <v>1</v>
      </c>
      <c r="D2098" s="132" t="s">
        <v>20</v>
      </c>
      <c r="E2098" s="186" t="s">
        <v>20</v>
      </c>
      <c r="F2098" s="132" t="s">
        <v>20</v>
      </c>
      <c r="G2098" s="132" t="s">
        <v>20</v>
      </c>
      <c r="H2098" s="132" t="s">
        <v>20</v>
      </c>
      <c r="I2098" s="132" t="s">
        <v>20</v>
      </c>
      <c r="J2098" s="133">
        <v>0.3</v>
      </c>
      <c r="K2098" s="133">
        <v>0.25</v>
      </c>
      <c r="L2098" s="133">
        <v>0.12</v>
      </c>
      <c r="M2098" s="134" t="str">
        <f t="shared" si="32"/>
        <v>P</v>
      </c>
      <c r="N2098" s="171" t="s">
        <v>10682</v>
      </c>
      <c r="O2098" s="146" t="s">
        <v>1698</v>
      </c>
      <c r="P2098" s="146" t="s">
        <v>9434</v>
      </c>
      <c r="Q2098" s="147" t="s">
        <v>10519</v>
      </c>
      <c r="R2098" s="187">
        <v>7.1</v>
      </c>
    </row>
    <row r="2099" spans="1:18" x14ac:dyDescent="0.25">
      <c r="A2099" s="135">
        <v>1032533</v>
      </c>
      <c r="B2099" s="148" t="s">
        <v>2941</v>
      </c>
      <c r="C2099" s="135">
        <v>1</v>
      </c>
      <c r="D2099" s="135" t="s">
        <v>20</v>
      </c>
      <c r="E2099" s="188" t="s">
        <v>20</v>
      </c>
      <c r="F2099" s="135" t="s">
        <v>20</v>
      </c>
      <c r="G2099" s="135">
        <v>80</v>
      </c>
      <c r="H2099" s="135" t="s">
        <v>20</v>
      </c>
      <c r="I2099" s="135" t="s">
        <v>20</v>
      </c>
      <c r="J2099" s="136">
        <v>0.3</v>
      </c>
      <c r="K2099" s="136">
        <v>0.25</v>
      </c>
      <c r="L2099" s="136">
        <v>0.12</v>
      </c>
      <c r="M2099" s="137" t="str">
        <f t="shared" si="32"/>
        <v>P</v>
      </c>
      <c r="N2099" s="172" t="s">
        <v>10682</v>
      </c>
      <c r="O2099" s="149" t="s">
        <v>1698</v>
      </c>
      <c r="P2099" s="149" t="s">
        <v>9434</v>
      </c>
      <c r="Q2099" s="150" t="s">
        <v>10519</v>
      </c>
      <c r="R2099" s="189">
        <v>7.09</v>
      </c>
    </row>
    <row r="2100" spans="1:18" x14ac:dyDescent="0.25">
      <c r="A2100" s="132">
        <v>1032551</v>
      </c>
      <c r="B2100" s="145" t="s">
        <v>2942</v>
      </c>
      <c r="C2100" s="132">
        <v>1</v>
      </c>
      <c r="D2100" s="132" t="s">
        <v>20</v>
      </c>
      <c r="E2100" s="186" t="s">
        <v>20</v>
      </c>
      <c r="F2100" s="132" t="s">
        <v>20</v>
      </c>
      <c r="G2100" s="132" t="s">
        <v>20</v>
      </c>
      <c r="H2100" s="132" t="s">
        <v>20</v>
      </c>
      <c r="I2100" s="132" t="s">
        <v>20</v>
      </c>
      <c r="J2100" s="133">
        <v>0.3</v>
      </c>
      <c r="K2100" s="133">
        <v>0.25</v>
      </c>
      <c r="L2100" s="133">
        <v>0.12</v>
      </c>
      <c r="M2100" s="134" t="str">
        <f t="shared" si="32"/>
        <v>P</v>
      </c>
      <c r="N2100" s="171" t="s">
        <v>10682</v>
      </c>
      <c r="O2100" s="146" t="s">
        <v>1698</v>
      </c>
      <c r="P2100" s="146" t="s">
        <v>9434</v>
      </c>
      <c r="Q2100" s="147" t="s">
        <v>10519</v>
      </c>
      <c r="R2100" s="187">
        <v>7.1</v>
      </c>
    </row>
    <row r="2101" spans="1:18" x14ac:dyDescent="0.25">
      <c r="A2101" s="135">
        <v>1032559</v>
      </c>
      <c r="B2101" s="148" t="s">
        <v>2943</v>
      </c>
      <c r="C2101" s="135">
        <v>60</v>
      </c>
      <c r="D2101" s="135">
        <v>960</v>
      </c>
      <c r="E2101" s="188">
        <v>40</v>
      </c>
      <c r="F2101" s="135" t="s">
        <v>20</v>
      </c>
      <c r="G2101" s="135" t="s">
        <v>20</v>
      </c>
      <c r="H2101" s="135" t="s">
        <v>20</v>
      </c>
      <c r="I2101" s="135" t="s">
        <v>20</v>
      </c>
      <c r="J2101" s="136">
        <v>1.4</v>
      </c>
      <c r="K2101" s="136">
        <v>2.1</v>
      </c>
      <c r="L2101" s="136">
        <v>0.25</v>
      </c>
      <c r="M2101" s="137" t="str">
        <f t="shared" si="32"/>
        <v>P</v>
      </c>
      <c r="N2101" s="172" t="s">
        <v>10682</v>
      </c>
      <c r="O2101" s="149" t="s">
        <v>1500</v>
      </c>
      <c r="P2101" s="149" t="s">
        <v>9418</v>
      </c>
      <c r="Q2101" s="150" t="s">
        <v>10519</v>
      </c>
      <c r="R2101" s="189">
        <v>7.1999999999999993</v>
      </c>
    </row>
    <row r="2102" spans="1:18" x14ac:dyDescent="0.25">
      <c r="A2102" s="132">
        <v>1032562</v>
      </c>
      <c r="B2102" s="145" t="s">
        <v>2944</v>
      </c>
      <c r="C2102" s="132">
        <v>60</v>
      </c>
      <c r="D2102" s="132">
        <v>660</v>
      </c>
      <c r="E2102" s="186">
        <v>33</v>
      </c>
      <c r="F2102" s="132" t="s">
        <v>20</v>
      </c>
      <c r="G2102" s="132" t="s">
        <v>20</v>
      </c>
      <c r="H2102" s="132" t="s">
        <v>20</v>
      </c>
      <c r="I2102" s="132" t="s">
        <v>20</v>
      </c>
      <c r="J2102" s="133">
        <v>1.75</v>
      </c>
      <c r="K2102" s="133">
        <v>1.64</v>
      </c>
      <c r="L2102" s="133">
        <v>4.4999999999999998E-2</v>
      </c>
      <c r="M2102" s="134" t="str">
        <f t="shared" si="32"/>
        <v>P</v>
      </c>
      <c r="N2102" s="171" t="s">
        <v>10682</v>
      </c>
      <c r="O2102" s="146" t="s">
        <v>1500</v>
      </c>
      <c r="P2102" s="146" t="s">
        <v>9418</v>
      </c>
      <c r="Q2102" s="147" t="s">
        <v>10519</v>
      </c>
      <c r="R2102" s="187">
        <v>7.1999999999999993</v>
      </c>
    </row>
    <row r="2103" spans="1:18" x14ac:dyDescent="0.25">
      <c r="A2103" s="135">
        <v>1032563</v>
      </c>
      <c r="B2103" s="148" t="s">
        <v>2945</v>
      </c>
      <c r="C2103" s="135">
        <v>60</v>
      </c>
      <c r="D2103" s="135">
        <v>660</v>
      </c>
      <c r="E2103" s="188">
        <v>33</v>
      </c>
      <c r="F2103" s="135" t="s">
        <v>20</v>
      </c>
      <c r="G2103" s="135" t="s">
        <v>20</v>
      </c>
      <c r="H2103" s="135" t="s">
        <v>20</v>
      </c>
      <c r="I2103" s="135" t="s">
        <v>20</v>
      </c>
      <c r="J2103" s="136">
        <v>1.75</v>
      </c>
      <c r="K2103" s="136">
        <v>1.64</v>
      </c>
      <c r="L2103" s="136">
        <v>4.4999999999999998E-2</v>
      </c>
      <c r="M2103" s="137" t="str">
        <f t="shared" si="32"/>
        <v>P</v>
      </c>
      <c r="N2103" s="172" t="s">
        <v>10682</v>
      </c>
      <c r="O2103" s="149" t="s">
        <v>1500</v>
      </c>
      <c r="P2103" s="149" t="s">
        <v>9418</v>
      </c>
      <c r="Q2103" s="150" t="s">
        <v>10519</v>
      </c>
      <c r="R2103" s="189">
        <v>7.1999999999999993</v>
      </c>
    </row>
    <row r="2104" spans="1:18" x14ac:dyDescent="0.25">
      <c r="A2104" s="132">
        <v>1032567</v>
      </c>
      <c r="B2104" s="145" t="s">
        <v>2946</v>
      </c>
      <c r="C2104" s="132">
        <v>60</v>
      </c>
      <c r="D2104" s="132">
        <v>960</v>
      </c>
      <c r="E2104" s="186">
        <v>40</v>
      </c>
      <c r="F2104" s="132" t="s">
        <v>20</v>
      </c>
      <c r="G2104" s="132" t="s">
        <v>20</v>
      </c>
      <c r="H2104" s="132" t="s">
        <v>20</v>
      </c>
      <c r="I2104" s="132" t="s">
        <v>20</v>
      </c>
      <c r="J2104" s="133">
        <v>1.4</v>
      </c>
      <c r="K2104" s="133">
        <v>2.1</v>
      </c>
      <c r="L2104" s="133">
        <v>0.25</v>
      </c>
      <c r="M2104" s="134" t="str">
        <f t="shared" si="32"/>
        <v>P</v>
      </c>
      <c r="N2104" s="171" t="s">
        <v>10682</v>
      </c>
      <c r="O2104" s="146" t="s">
        <v>1500</v>
      </c>
      <c r="P2104" s="146" t="s">
        <v>9418</v>
      </c>
      <c r="Q2104" s="147" t="s">
        <v>10519</v>
      </c>
      <c r="R2104" s="187">
        <v>7.1999999999999993</v>
      </c>
    </row>
    <row r="2105" spans="1:18" x14ac:dyDescent="0.25">
      <c r="A2105" s="135">
        <v>1032606</v>
      </c>
      <c r="B2105" s="148" t="s">
        <v>2947</v>
      </c>
      <c r="C2105" s="135">
        <v>1</v>
      </c>
      <c r="D2105" s="135">
        <v>80</v>
      </c>
      <c r="E2105" s="188" t="s">
        <v>21</v>
      </c>
      <c r="F2105" s="135">
        <v>100</v>
      </c>
      <c r="G2105" s="135">
        <v>7</v>
      </c>
      <c r="H2105" s="135" t="s">
        <v>20</v>
      </c>
      <c r="I2105" s="135" t="s">
        <v>20</v>
      </c>
      <c r="J2105" s="136">
        <v>2.2799999999999998</v>
      </c>
      <c r="K2105" s="136">
        <v>2.2799999999999998</v>
      </c>
      <c r="L2105" s="136">
        <v>2.4</v>
      </c>
      <c r="M2105" s="137" t="str">
        <f t="shared" si="32"/>
        <v>P</v>
      </c>
      <c r="N2105" s="174" t="s">
        <v>10682</v>
      </c>
      <c r="O2105" s="149" t="s">
        <v>1506</v>
      </c>
      <c r="P2105" s="149" t="s">
        <v>9476</v>
      </c>
      <c r="Q2105" s="150" t="s">
        <v>10519</v>
      </c>
      <c r="R2105" s="189">
        <v>34.01</v>
      </c>
    </row>
    <row r="2106" spans="1:18" x14ac:dyDescent="0.25">
      <c r="A2106" s="132">
        <v>1032607</v>
      </c>
      <c r="B2106" s="145" t="s">
        <v>2948</v>
      </c>
      <c r="C2106" s="132">
        <v>1</v>
      </c>
      <c r="D2106" s="132">
        <v>6</v>
      </c>
      <c r="E2106" s="186" t="s">
        <v>20</v>
      </c>
      <c r="F2106" s="132" t="s">
        <v>20</v>
      </c>
      <c r="G2106" s="132" t="s">
        <v>21</v>
      </c>
      <c r="H2106" s="132" t="s">
        <v>21</v>
      </c>
      <c r="I2106" s="132" t="s">
        <v>21</v>
      </c>
      <c r="J2106" s="133">
        <v>3.95</v>
      </c>
      <c r="K2106" s="133">
        <v>3.8</v>
      </c>
      <c r="L2106" s="133">
        <v>12</v>
      </c>
      <c r="M2106" s="134" t="str">
        <f t="shared" si="32"/>
        <v>P</v>
      </c>
      <c r="N2106" s="171" t="s">
        <v>10682</v>
      </c>
      <c r="O2106" s="146" t="s">
        <v>1506</v>
      </c>
      <c r="P2106" s="146" t="s">
        <v>9476</v>
      </c>
      <c r="Q2106" s="147" t="s">
        <v>10519</v>
      </c>
      <c r="R2106" s="187">
        <v>159.37</v>
      </c>
    </row>
    <row r="2107" spans="1:18" x14ac:dyDescent="0.25">
      <c r="A2107" s="135">
        <v>1032654</v>
      </c>
      <c r="B2107" s="148" t="s">
        <v>2949</v>
      </c>
      <c r="C2107" s="135">
        <v>1</v>
      </c>
      <c r="D2107" s="135" t="s">
        <v>20</v>
      </c>
      <c r="E2107" s="188" t="s">
        <v>20</v>
      </c>
      <c r="F2107" s="135" t="s">
        <v>20</v>
      </c>
      <c r="G2107" s="135" t="s">
        <v>20</v>
      </c>
      <c r="H2107" s="135" t="s">
        <v>20</v>
      </c>
      <c r="I2107" s="135" t="s">
        <v>20</v>
      </c>
      <c r="J2107" s="136">
        <v>1.5</v>
      </c>
      <c r="K2107" s="136">
        <v>1.35</v>
      </c>
      <c r="L2107" s="136">
        <v>0.45</v>
      </c>
      <c r="M2107" s="137" t="str">
        <f t="shared" si="32"/>
        <v>P</v>
      </c>
      <c r="N2107" s="174" t="s">
        <v>10681</v>
      </c>
      <c r="O2107" s="149" t="s">
        <v>1506</v>
      </c>
      <c r="P2107" s="149" t="s">
        <v>9466</v>
      </c>
      <c r="Q2107" s="150" t="s">
        <v>10519</v>
      </c>
      <c r="R2107" s="189">
        <v>3.45</v>
      </c>
    </row>
    <row r="2108" spans="1:18" x14ac:dyDescent="0.25">
      <c r="A2108" s="132">
        <v>1032656</v>
      </c>
      <c r="B2108" s="145" t="s">
        <v>2950</v>
      </c>
      <c r="C2108" s="132">
        <v>5</v>
      </c>
      <c r="D2108" s="132">
        <v>432</v>
      </c>
      <c r="E2108" s="186" t="s">
        <v>21</v>
      </c>
      <c r="F2108" s="132" t="s">
        <v>20</v>
      </c>
      <c r="G2108" s="132" t="s">
        <v>20</v>
      </c>
      <c r="H2108" s="132">
        <v>25</v>
      </c>
      <c r="I2108" s="132">
        <v>1</v>
      </c>
      <c r="J2108" s="133">
        <v>1.1499999999999999</v>
      </c>
      <c r="K2108" s="133">
        <v>1.3</v>
      </c>
      <c r="L2108" s="133">
        <v>1.1499999999999999</v>
      </c>
      <c r="M2108" s="134" t="str">
        <f t="shared" si="32"/>
        <v>P</v>
      </c>
      <c r="N2108" s="173" t="s">
        <v>10682</v>
      </c>
      <c r="O2108" s="146" t="s">
        <v>1506</v>
      </c>
      <c r="P2108" s="146" t="s">
        <v>9401</v>
      </c>
      <c r="Q2108" s="147" t="s">
        <v>10519</v>
      </c>
      <c r="R2108" s="187">
        <v>7.65</v>
      </c>
    </row>
    <row r="2109" spans="1:18" x14ac:dyDescent="0.25">
      <c r="A2109" s="135">
        <v>1032662</v>
      </c>
      <c r="B2109" s="148" t="s">
        <v>2951</v>
      </c>
      <c r="C2109" s="135">
        <v>50</v>
      </c>
      <c r="D2109" s="135">
        <v>1400</v>
      </c>
      <c r="E2109" s="188">
        <v>20</v>
      </c>
      <c r="F2109" s="135" t="s">
        <v>20</v>
      </c>
      <c r="G2109" s="135">
        <v>80</v>
      </c>
      <c r="H2109" s="135">
        <v>80</v>
      </c>
      <c r="I2109" s="135">
        <v>1</v>
      </c>
      <c r="J2109" s="136">
        <v>1.51</v>
      </c>
      <c r="K2109" s="136">
        <v>1.17</v>
      </c>
      <c r="L2109" s="136">
        <v>0.34</v>
      </c>
      <c r="M2109" s="137" t="str">
        <f t="shared" si="32"/>
        <v>P</v>
      </c>
      <c r="N2109" s="174" t="s">
        <v>10681</v>
      </c>
      <c r="O2109" s="149" t="s">
        <v>1578</v>
      </c>
      <c r="P2109" s="149" t="s">
        <v>9412</v>
      </c>
      <c r="Q2109" s="150" t="s">
        <v>10519</v>
      </c>
      <c r="R2109" s="189">
        <v>2.5</v>
      </c>
    </row>
    <row r="2110" spans="1:18" x14ac:dyDescent="0.25">
      <c r="A2110" s="132">
        <v>1032864</v>
      </c>
      <c r="B2110" s="145" t="s">
        <v>2952</v>
      </c>
      <c r="C2110" s="132">
        <v>6</v>
      </c>
      <c r="D2110" s="132">
        <v>112</v>
      </c>
      <c r="E2110" s="186" t="s">
        <v>20</v>
      </c>
      <c r="F2110" s="132" t="s">
        <v>20</v>
      </c>
      <c r="G2110" s="132" t="s">
        <v>20</v>
      </c>
      <c r="H2110" s="132" t="s">
        <v>20</v>
      </c>
      <c r="I2110" s="132" t="s">
        <v>20</v>
      </c>
      <c r="J2110" s="133">
        <v>3.3</v>
      </c>
      <c r="K2110" s="133">
        <v>2.08</v>
      </c>
      <c r="L2110" s="133">
        <v>1.64</v>
      </c>
      <c r="M2110" s="134" t="str">
        <f t="shared" si="32"/>
        <v>P</v>
      </c>
      <c r="N2110" s="171" t="s">
        <v>10681</v>
      </c>
      <c r="O2110" s="146" t="s">
        <v>1562</v>
      </c>
      <c r="P2110" s="146" t="s">
        <v>9564</v>
      </c>
      <c r="Q2110" s="147" t="s">
        <v>10519</v>
      </c>
      <c r="R2110" s="187">
        <v>22.259999999999998</v>
      </c>
    </row>
    <row r="2111" spans="1:18" x14ac:dyDescent="0.25">
      <c r="A2111" s="135">
        <v>1032883</v>
      </c>
      <c r="B2111" s="148" t="s">
        <v>2953</v>
      </c>
      <c r="C2111" s="135">
        <v>4</v>
      </c>
      <c r="D2111" s="135">
        <v>20</v>
      </c>
      <c r="E2111" s="188" t="s">
        <v>21</v>
      </c>
      <c r="F2111" s="135">
        <v>28</v>
      </c>
      <c r="G2111" s="135" t="s">
        <v>21</v>
      </c>
      <c r="H2111" s="135" t="s">
        <v>21</v>
      </c>
      <c r="I2111" s="135" t="s">
        <v>21</v>
      </c>
      <c r="J2111" s="136">
        <v>4.3</v>
      </c>
      <c r="K2111" s="136">
        <v>4.3</v>
      </c>
      <c r="L2111" s="136">
        <v>2.08</v>
      </c>
      <c r="M2111" s="137" t="str">
        <f t="shared" si="32"/>
        <v>P</v>
      </c>
      <c r="N2111" s="172" t="s">
        <v>10681</v>
      </c>
      <c r="O2111" s="149" t="s">
        <v>1506</v>
      </c>
      <c r="P2111" s="149" t="s">
        <v>9451</v>
      </c>
      <c r="Q2111" s="150" t="s">
        <v>10106</v>
      </c>
      <c r="R2111" s="189">
        <v>27.92</v>
      </c>
    </row>
    <row r="2112" spans="1:18" x14ac:dyDescent="0.25">
      <c r="A2112" s="132">
        <v>1032893</v>
      </c>
      <c r="B2112" s="145" t="s">
        <v>2954</v>
      </c>
      <c r="C2112" s="132">
        <v>4</v>
      </c>
      <c r="D2112" s="132">
        <v>24</v>
      </c>
      <c r="E2112" s="186">
        <v>40</v>
      </c>
      <c r="F2112" s="132" t="s">
        <v>20</v>
      </c>
      <c r="G2112" s="132" t="s">
        <v>21</v>
      </c>
      <c r="H2112" s="132" t="s">
        <v>21</v>
      </c>
      <c r="I2112" s="132" t="s">
        <v>21</v>
      </c>
      <c r="J2112" s="133">
        <v>4.22</v>
      </c>
      <c r="K2112" s="133">
        <v>4.22</v>
      </c>
      <c r="L2112" s="133">
        <v>2.06</v>
      </c>
      <c r="M2112" s="134" t="str">
        <f t="shared" si="32"/>
        <v>P</v>
      </c>
      <c r="N2112" s="173" t="s">
        <v>10682</v>
      </c>
      <c r="O2112" s="146" t="s">
        <v>1506</v>
      </c>
      <c r="P2112" s="146" t="s">
        <v>9477</v>
      </c>
      <c r="Q2112" s="147" t="s">
        <v>10519</v>
      </c>
      <c r="R2112" s="187">
        <v>13.04</v>
      </c>
    </row>
    <row r="2113" spans="1:18" x14ac:dyDescent="0.25">
      <c r="A2113" s="135">
        <v>1032983</v>
      </c>
      <c r="B2113" s="148" t="s">
        <v>2955</v>
      </c>
      <c r="C2113" s="135">
        <v>1</v>
      </c>
      <c r="D2113" s="135" t="s">
        <v>20</v>
      </c>
      <c r="E2113" s="188" t="s">
        <v>20</v>
      </c>
      <c r="F2113" s="135" t="s">
        <v>20</v>
      </c>
      <c r="G2113" s="135" t="s">
        <v>20</v>
      </c>
      <c r="H2113" s="135" t="s">
        <v>20</v>
      </c>
      <c r="I2113" s="135" t="s">
        <v>20</v>
      </c>
      <c r="J2113" s="136">
        <v>3.6</v>
      </c>
      <c r="K2113" s="136">
        <v>2.6</v>
      </c>
      <c r="L2113" s="136">
        <v>0.5</v>
      </c>
      <c r="M2113" s="137" t="str">
        <f t="shared" si="32"/>
        <v>P</v>
      </c>
      <c r="N2113" s="174" t="s">
        <v>10682</v>
      </c>
      <c r="O2113" s="149" t="s">
        <v>1506</v>
      </c>
      <c r="P2113" s="149" t="s">
        <v>9431</v>
      </c>
      <c r="Q2113" s="150" t="s">
        <v>10519</v>
      </c>
      <c r="R2113" s="189">
        <v>7.13</v>
      </c>
    </row>
    <row r="2114" spans="1:18" x14ac:dyDescent="0.25">
      <c r="A2114" s="132">
        <v>1033074</v>
      </c>
      <c r="B2114" s="145" t="s">
        <v>2956</v>
      </c>
      <c r="C2114" s="132">
        <v>30</v>
      </c>
      <c r="D2114" s="132">
        <v>84</v>
      </c>
      <c r="E2114" s="186" t="s">
        <v>21</v>
      </c>
      <c r="F2114" s="132">
        <v>132</v>
      </c>
      <c r="G2114" s="132" t="s">
        <v>20</v>
      </c>
      <c r="H2114" s="132">
        <v>6</v>
      </c>
      <c r="I2114" s="132">
        <v>2</v>
      </c>
      <c r="J2114" s="133">
        <v>3.18</v>
      </c>
      <c r="K2114" s="133">
        <v>2.72</v>
      </c>
      <c r="L2114" s="133">
        <v>1.24</v>
      </c>
      <c r="M2114" s="134" t="str">
        <f t="shared" ref="M2114:M2177" si="33">HYPERLINK(CONCATENATE("T:\Distribution Centre\RDC Department Shared\Cubiscan photos","\",A2114,"-pac.jpg"),"P")</f>
        <v>P</v>
      </c>
      <c r="N2114" s="173" t="s">
        <v>10681</v>
      </c>
      <c r="O2114" s="146" t="s">
        <v>1578</v>
      </c>
      <c r="P2114" s="146" t="s">
        <v>10579</v>
      </c>
      <c r="Q2114" s="147" t="s">
        <v>10106</v>
      </c>
      <c r="R2114" s="187">
        <v>42.9</v>
      </c>
    </row>
    <row r="2115" spans="1:18" x14ac:dyDescent="0.25">
      <c r="A2115" s="135">
        <v>1033075</v>
      </c>
      <c r="B2115" s="148" t="s">
        <v>2957</v>
      </c>
      <c r="C2115" s="135">
        <v>6</v>
      </c>
      <c r="D2115" s="135">
        <v>432</v>
      </c>
      <c r="E2115" s="188" t="s">
        <v>21</v>
      </c>
      <c r="F2115" s="135">
        <v>598</v>
      </c>
      <c r="G2115" s="135">
        <v>20</v>
      </c>
      <c r="H2115" s="135">
        <v>25</v>
      </c>
      <c r="I2115" s="135">
        <v>1</v>
      </c>
      <c r="J2115" s="136">
        <v>1.59</v>
      </c>
      <c r="K2115" s="136">
        <v>1.05</v>
      </c>
      <c r="L2115" s="136">
        <v>1.81</v>
      </c>
      <c r="M2115" s="137" t="str">
        <f t="shared" si="33"/>
        <v>P</v>
      </c>
      <c r="N2115" s="174" t="s">
        <v>10681</v>
      </c>
      <c r="O2115" s="149" t="s">
        <v>1506</v>
      </c>
      <c r="P2115" s="149" t="s">
        <v>9430</v>
      </c>
      <c r="Q2115" s="150" t="s">
        <v>10519</v>
      </c>
      <c r="R2115" s="189">
        <v>5.6999999999999993</v>
      </c>
    </row>
    <row r="2116" spans="1:18" x14ac:dyDescent="0.25">
      <c r="A2116" s="132">
        <v>1033076</v>
      </c>
      <c r="B2116" s="145" t="s">
        <v>2958</v>
      </c>
      <c r="C2116" s="132">
        <v>6</v>
      </c>
      <c r="D2116" s="132">
        <v>414</v>
      </c>
      <c r="E2116" s="186" t="s">
        <v>21</v>
      </c>
      <c r="F2116" s="132">
        <v>576</v>
      </c>
      <c r="G2116" s="132">
        <v>20</v>
      </c>
      <c r="H2116" s="132">
        <v>25</v>
      </c>
      <c r="I2116" s="132">
        <v>1</v>
      </c>
      <c r="J2116" s="133">
        <v>1.5</v>
      </c>
      <c r="K2116" s="133">
        <v>1.01</v>
      </c>
      <c r="L2116" s="133">
        <v>1.91</v>
      </c>
      <c r="M2116" s="134" t="str">
        <f t="shared" si="33"/>
        <v>P</v>
      </c>
      <c r="N2116" s="173" t="s">
        <v>10681</v>
      </c>
      <c r="O2116" s="146" t="s">
        <v>1506</v>
      </c>
      <c r="P2116" s="146" t="s">
        <v>9427</v>
      </c>
      <c r="Q2116" s="147" t="s">
        <v>10519</v>
      </c>
      <c r="R2116" s="187">
        <v>5.88</v>
      </c>
    </row>
    <row r="2117" spans="1:18" x14ac:dyDescent="0.25">
      <c r="A2117" s="135">
        <v>1033081</v>
      </c>
      <c r="B2117" s="148" t="s">
        <v>2959</v>
      </c>
      <c r="C2117" s="135">
        <v>6</v>
      </c>
      <c r="D2117" s="135">
        <v>880</v>
      </c>
      <c r="E2117" s="188">
        <v>8</v>
      </c>
      <c r="F2117" s="135">
        <v>1200</v>
      </c>
      <c r="G2117" s="135" t="s">
        <v>20</v>
      </c>
      <c r="H2117" s="135" t="s">
        <v>20</v>
      </c>
      <c r="I2117" s="135" t="s">
        <v>20</v>
      </c>
      <c r="J2117" s="136">
        <v>1.3</v>
      </c>
      <c r="K2117" s="136">
        <v>0.86</v>
      </c>
      <c r="L2117" s="136">
        <v>0.8</v>
      </c>
      <c r="M2117" s="137" t="str">
        <f t="shared" si="33"/>
        <v>P</v>
      </c>
      <c r="N2117" s="174" t="s">
        <v>10681</v>
      </c>
      <c r="O2117" s="149" t="s">
        <v>1506</v>
      </c>
      <c r="P2117" s="149" t="s">
        <v>9409</v>
      </c>
      <c r="Q2117" s="150" t="s">
        <v>10106</v>
      </c>
      <c r="R2117" s="189">
        <v>8.1000000000000014</v>
      </c>
    </row>
    <row r="2118" spans="1:18" x14ac:dyDescent="0.25">
      <c r="A2118" s="132">
        <v>1033082</v>
      </c>
      <c r="B2118" s="145" t="s">
        <v>2960</v>
      </c>
      <c r="C2118" s="132">
        <v>30</v>
      </c>
      <c r="D2118" s="132">
        <v>136</v>
      </c>
      <c r="E2118" s="186" t="s">
        <v>20</v>
      </c>
      <c r="F2118" s="132" t="s">
        <v>20</v>
      </c>
      <c r="G2118" s="132" t="s">
        <v>20</v>
      </c>
      <c r="H2118" s="132" t="s">
        <v>20</v>
      </c>
      <c r="I2118" s="132" t="s">
        <v>20</v>
      </c>
      <c r="J2118" s="133">
        <v>2.76</v>
      </c>
      <c r="K2118" s="133">
        <v>2.35</v>
      </c>
      <c r="L2118" s="133">
        <v>1.2</v>
      </c>
      <c r="M2118" s="134" t="str">
        <f t="shared" si="33"/>
        <v>P</v>
      </c>
      <c r="N2118" s="173" t="s">
        <v>10681</v>
      </c>
      <c r="O2118" s="146" t="s">
        <v>1578</v>
      </c>
      <c r="P2118" s="146" t="s">
        <v>10579</v>
      </c>
      <c r="Q2118" s="147" t="s">
        <v>10106</v>
      </c>
      <c r="R2118" s="187">
        <v>38.700000000000003</v>
      </c>
    </row>
    <row r="2119" spans="1:18" x14ac:dyDescent="0.25">
      <c r="A2119" s="135">
        <v>1033179</v>
      </c>
      <c r="B2119" s="148" t="s">
        <v>2961</v>
      </c>
      <c r="C2119" s="135">
        <v>3</v>
      </c>
      <c r="D2119" s="135" t="s">
        <v>20</v>
      </c>
      <c r="E2119" s="188" t="s">
        <v>20</v>
      </c>
      <c r="F2119" s="135" t="s">
        <v>20</v>
      </c>
      <c r="G2119" s="135" t="s">
        <v>20</v>
      </c>
      <c r="H2119" s="135" t="s">
        <v>20</v>
      </c>
      <c r="I2119" s="135" t="s">
        <v>20</v>
      </c>
      <c r="J2119" s="136">
        <v>0.6</v>
      </c>
      <c r="K2119" s="136">
        <v>2.06</v>
      </c>
      <c r="L2119" s="136">
        <v>0.14000000000000001</v>
      </c>
      <c r="M2119" s="137" t="str">
        <f t="shared" si="33"/>
        <v>P</v>
      </c>
      <c r="N2119" s="174" t="s">
        <v>10681</v>
      </c>
      <c r="O2119" s="149" t="s">
        <v>1506</v>
      </c>
      <c r="P2119" s="149" t="s">
        <v>9569</v>
      </c>
      <c r="Q2119" s="150" t="s">
        <v>10519</v>
      </c>
      <c r="R2119" s="189">
        <v>3.5999999999999996</v>
      </c>
    </row>
    <row r="2120" spans="1:18" x14ac:dyDescent="0.25">
      <c r="A2120" s="132">
        <v>1033273</v>
      </c>
      <c r="B2120" s="145" t="s">
        <v>2962</v>
      </c>
      <c r="C2120" s="132">
        <v>6</v>
      </c>
      <c r="D2120" s="132">
        <v>1080</v>
      </c>
      <c r="E2120" s="186">
        <v>9</v>
      </c>
      <c r="F2120" s="132">
        <v>1512</v>
      </c>
      <c r="G2120" s="132">
        <v>90</v>
      </c>
      <c r="H2120" s="132" t="s">
        <v>20</v>
      </c>
      <c r="I2120" s="132">
        <v>2</v>
      </c>
      <c r="J2120" s="133">
        <v>2.36</v>
      </c>
      <c r="K2120" s="133">
        <v>1.17</v>
      </c>
      <c r="L2120" s="133">
        <v>0.36</v>
      </c>
      <c r="M2120" s="134" t="str">
        <f t="shared" si="33"/>
        <v>P</v>
      </c>
      <c r="N2120" s="173" t="s">
        <v>10681</v>
      </c>
      <c r="O2120" s="146" t="s">
        <v>1506</v>
      </c>
      <c r="P2120" s="146" t="s">
        <v>10455</v>
      </c>
      <c r="Q2120" s="147" t="s">
        <v>10519</v>
      </c>
      <c r="R2120" s="187">
        <v>2.46</v>
      </c>
    </row>
    <row r="2121" spans="1:18" x14ac:dyDescent="0.25">
      <c r="A2121" s="135">
        <v>1033274</v>
      </c>
      <c r="B2121" s="148" t="s">
        <v>2963</v>
      </c>
      <c r="C2121" s="135">
        <v>6</v>
      </c>
      <c r="D2121" s="135">
        <v>70</v>
      </c>
      <c r="E2121" s="188" t="s">
        <v>21</v>
      </c>
      <c r="F2121" s="135">
        <v>90</v>
      </c>
      <c r="G2121" s="135" t="s">
        <v>20</v>
      </c>
      <c r="H2121" s="135">
        <v>5</v>
      </c>
      <c r="I2121" s="135">
        <v>1</v>
      </c>
      <c r="J2121" s="136">
        <v>3.9</v>
      </c>
      <c r="K2121" s="136">
        <v>2.65</v>
      </c>
      <c r="L2121" s="136">
        <v>1.6</v>
      </c>
      <c r="M2121" s="137" t="str">
        <f t="shared" si="33"/>
        <v>P</v>
      </c>
      <c r="N2121" s="174" t="s">
        <v>10681</v>
      </c>
      <c r="O2121" s="149" t="s">
        <v>1506</v>
      </c>
      <c r="P2121" s="149" t="s">
        <v>9435</v>
      </c>
      <c r="Q2121" s="150" t="s">
        <v>10106</v>
      </c>
      <c r="R2121" s="189">
        <v>20.04</v>
      </c>
    </row>
    <row r="2122" spans="1:18" x14ac:dyDescent="0.25">
      <c r="A2122" s="132">
        <v>1033287</v>
      </c>
      <c r="B2122" s="145" t="s">
        <v>2964</v>
      </c>
      <c r="C2122" s="132">
        <v>6</v>
      </c>
      <c r="D2122" s="132">
        <v>65</v>
      </c>
      <c r="E2122" s="186" t="s">
        <v>21</v>
      </c>
      <c r="F2122" s="132">
        <v>78</v>
      </c>
      <c r="G2122" s="132" t="s">
        <v>20</v>
      </c>
      <c r="H2122" s="132">
        <v>5</v>
      </c>
      <c r="I2122" s="132">
        <v>1</v>
      </c>
      <c r="J2122" s="133">
        <v>3.6</v>
      </c>
      <c r="K2122" s="133">
        <v>2.25</v>
      </c>
      <c r="L2122" s="133">
        <v>2.25</v>
      </c>
      <c r="M2122" s="134" t="str">
        <f t="shared" si="33"/>
        <v>P</v>
      </c>
      <c r="N2122" s="173" t="s">
        <v>10681</v>
      </c>
      <c r="O2122" s="146" t="s">
        <v>1506</v>
      </c>
      <c r="P2122" s="146" t="s">
        <v>9435</v>
      </c>
      <c r="Q2122" s="147" t="s">
        <v>10106</v>
      </c>
      <c r="R2122" s="187">
        <v>24.900000000000002</v>
      </c>
    </row>
    <row r="2123" spans="1:18" x14ac:dyDescent="0.25">
      <c r="A2123" s="135">
        <v>1033289</v>
      </c>
      <c r="B2123" s="148" t="s">
        <v>2965</v>
      </c>
      <c r="C2123" s="135">
        <v>6</v>
      </c>
      <c r="D2123" s="135">
        <v>65</v>
      </c>
      <c r="E2123" s="188" t="s">
        <v>20</v>
      </c>
      <c r="F2123" s="135">
        <v>78</v>
      </c>
      <c r="G2123" s="135" t="s">
        <v>20</v>
      </c>
      <c r="H2123" s="135" t="s">
        <v>20</v>
      </c>
      <c r="I2123" s="135" t="s">
        <v>20</v>
      </c>
      <c r="J2123" s="136">
        <v>3.6</v>
      </c>
      <c r="K2123" s="136">
        <v>2.25</v>
      </c>
      <c r="L2123" s="136">
        <v>2.25</v>
      </c>
      <c r="M2123" s="137" t="str">
        <f t="shared" si="33"/>
        <v>P</v>
      </c>
      <c r="N2123" s="174" t="s">
        <v>10681</v>
      </c>
      <c r="O2123" s="149" t="s">
        <v>1506</v>
      </c>
      <c r="P2123" s="149" t="s">
        <v>9435</v>
      </c>
      <c r="Q2123" s="150" t="s">
        <v>10106</v>
      </c>
      <c r="R2123" s="189">
        <v>28.56</v>
      </c>
    </row>
    <row r="2124" spans="1:18" x14ac:dyDescent="0.25">
      <c r="A2124" s="132">
        <v>1033290</v>
      </c>
      <c r="B2124" s="145" t="s">
        <v>2966</v>
      </c>
      <c r="C2124" s="132">
        <v>6</v>
      </c>
      <c r="D2124" s="132">
        <v>120</v>
      </c>
      <c r="E2124" s="186" t="s">
        <v>21</v>
      </c>
      <c r="F2124" s="132">
        <v>160</v>
      </c>
      <c r="G2124" s="132" t="s">
        <v>20</v>
      </c>
      <c r="H2124" s="132">
        <v>10</v>
      </c>
      <c r="I2124" s="132">
        <v>1</v>
      </c>
      <c r="J2124" s="133">
        <v>3.14</v>
      </c>
      <c r="K2124" s="133">
        <v>1.7</v>
      </c>
      <c r="L2124" s="133">
        <v>1.78</v>
      </c>
      <c r="M2124" s="134" t="str">
        <f t="shared" si="33"/>
        <v>P</v>
      </c>
      <c r="N2124" s="173" t="s">
        <v>10681</v>
      </c>
      <c r="O2124" s="146" t="s">
        <v>1506</v>
      </c>
      <c r="P2124" s="146" t="s">
        <v>9435</v>
      </c>
      <c r="Q2124" s="147" t="s">
        <v>10106</v>
      </c>
      <c r="R2124" s="187">
        <v>20.16</v>
      </c>
    </row>
    <row r="2125" spans="1:18" x14ac:dyDescent="0.25">
      <c r="A2125" s="135">
        <v>1033303</v>
      </c>
      <c r="B2125" s="148" t="s">
        <v>2967</v>
      </c>
      <c r="C2125" s="135">
        <v>6</v>
      </c>
      <c r="D2125" s="135">
        <v>50</v>
      </c>
      <c r="E2125" s="188" t="s">
        <v>21</v>
      </c>
      <c r="F2125" s="135">
        <v>60</v>
      </c>
      <c r="G2125" s="135" t="s">
        <v>20</v>
      </c>
      <c r="H2125" s="135">
        <v>4</v>
      </c>
      <c r="I2125" s="135">
        <v>1</v>
      </c>
      <c r="J2125" s="136">
        <v>3.2</v>
      </c>
      <c r="K2125" s="136">
        <v>1.86</v>
      </c>
      <c r="L2125" s="136">
        <v>2.2000000000000002</v>
      </c>
      <c r="M2125" s="137" t="str">
        <f t="shared" si="33"/>
        <v>P</v>
      </c>
      <c r="N2125" s="174" t="s">
        <v>10681</v>
      </c>
      <c r="O2125" s="149" t="s">
        <v>1506</v>
      </c>
      <c r="P2125" s="149" t="s">
        <v>9435</v>
      </c>
      <c r="Q2125" s="150" t="s">
        <v>10106</v>
      </c>
      <c r="R2125" s="189">
        <v>27.72</v>
      </c>
    </row>
    <row r="2126" spans="1:18" x14ac:dyDescent="0.25">
      <c r="A2126" s="132">
        <v>1033305</v>
      </c>
      <c r="B2126" s="145" t="s">
        <v>2968</v>
      </c>
      <c r="C2126" s="132">
        <v>6</v>
      </c>
      <c r="D2126" s="132">
        <v>50</v>
      </c>
      <c r="E2126" s="186" t="s">
        <v>21</v>
      </c>
      <c r="F2126" s="132">
        <v>60</v>
      </c>
      <c r="G2126" s="132" t="s">
        <v>20</v>
      </c>
      <c r="H2126" s="132">
        <v>4</v>
      </c>
      <c r="I2126" s="132">
        <v>1</v>
      </c>
      <c r="J2126" s="133">
        <v>3.2</v>
      </c>
      <c r="K2126" s="133">
        <v>1.86</v>
      </c>
      <c r="L2126" s="133">
        <v>2.2000000000000002</v>
      </c>
      <c r="M2126" s="134" t="str">
        <f t="shared" si="33"/>
        <v>P</v>
      </c>
      <c r="N2126" s="173" t="s">
        <v>10681</v>
      </c>
      <c r="O2126" s="146" t="s">
        <v>1506</v>
      </c>
      <c r="P2126" s="146" t="s">
        <v>9435</v>
      </c>
      <c r="Q2126" s="147" t="s">
        <v>10106</v>
      </c>
      <c r="R2126" s="187">
        <v>28.799999999999997</v>
      </c>
    </row>
    <row r="2127" spans="1:18" x14ac:dyDescent="0.25">
      <c r="A2127" s="135">
        <v>1033308</v>
      </c>
      <c r="B2127" s="148" t="s">
        <v>2969</v>
      </c>
      <c r="C2127" s="135">
        <v>6</v>
      </c>
      <c r="D2127" s="135">
        <v>50</v>
      </c>
      <c r="E2127" s="188" t="s">
        <v>21</v>
      </c>
      <c r="F2127" s="135">
        <v>60</v>
      </c>
      <c r="G2127" s="135" t="s">
        <v>20</v>
      </c>
      <c r="H2127" s="135">
        <v>4</v>
      </c>
      <c r="I2127" s="135">
        <v>1</v>
      </c>
      <c r="J2127" s="136">
        <v>3.2</v>
      </c>
      <c r="K2127" s="136">
        <v>1.86</v>
      </c>
      <c r="L2127" s="136">
        <v>2.2000000000000002</v>
      </c>
      <c r="M2127" s="137" t="str">
        <f t="shared" si="33"/>
        <v>P</v>
      </c>
      <c r="N2127" s="174" t="s">
        <v>10681</v>
      </c>
      <c r="O2127" s="149" t="s">
        <v>1506</v>
      </c>
      <c r="P2127" s="149" t="s">
        <v>9435</v>
      </c>
      <c r="Q2127" s="150" t="s">
        <v>10106</v>
      </c>
      <c r="R2127" s="189">
        <v>28.68</v>
      </c>
    </row>
    <row r="2128" spans="1:18" x14ac:dyDescent="0.25">
      <c r="A2128" s="132">
        <v>1033309</v>
      </c>
      <c r="B2128" s="145" t="s">
        <v>2970</v>
      </c>
      <c r="C2128" s="132">
        <v>6</v>
      </c>
      <c r="D2128" s="132">
        <v>50</v>
      </c>
      <c r="E2128" s="186" t="s">
        <v>21</v>
      </c>
      <c r="F2128" s="132">
        <v>60</v>
      </c>
      <c r="G2128" s="132" t="s">
        <v>20</v>
      </c>
      <c r="H2128" s="132">
        <v>4</v>
      </c>
      <c r="I2128" s="132">
        <v>1</v>
      </c>
      <c r="J2128" s="133">
        <v>3.2</v>
      </c>
      <c r="K2128" s="133">
        <v>1.86</v>
      </c>
      <c r="L2128" s="133">
        <v>2.2000000000000002</v>
      </c>
      <c r="M2128" s="134" t="str">
        <f t="shared" si="33"/>
        <v>P</v>
      </c>
      <c r="N2128" s="173" t="s">
        <v>10681</v>
      </c>
      <c r="O2128" s="146" t="s">
        <v>1506</v>
      </c>
      <c r="P2128" s="146" t="s">
        <v>9435</v>
      </c>
      <c r="Q2128" s="147" t="s">
        <v>10106</v>
      </c>
      <c r="R2128" s="187">
        <v>30.48</v>
      </c>
    </row>
    <row r="2129" spans="1:18" x14ac:dyDescent="0.25">
      <c r="A2129" s="135">
        <v>1033310</v>
      </c>
      <c r="B2129" s="148" t="s">
        <v>2971</v>
      </c>
      <c r="C2129" s="135">
        <v>6</v>
      </c>
      <c r="D2129" s="135">
        <v>180</v>
      </c>
      <c r="E2129" s="188" t="s">
        <v>21</v>
      </c>
      <c r="F2129" s="135">
        <v>220</v>
      </c>
      <c r="G2129" s="135">
        <v>18</v>
      </c>
      <c r="H2129" s="135">
        <v>10</v>
      </c>
      <c r="I2129" s="135" t="s">
        <v>20</v>
      </c>
      <c r="J2129" s="136">
        <v>2.82</v>
      </c>
      <c r="K2129" s="136">
        <v>1.99</v>
      </c>
      <c r="L2129" s="136">
        <v>1.36</v>
      </c>
      <c r="M2129" s="137" t="str">
        <f t="shared" si="33"/>
        <v>P</v>
      </c>
      <c r="N2129" s="174" t="s">
        <v>10681</v>
      </c>
      <c r="O2129" s="149" t="s">
        <v>1555</v>
      </c>
      <c r="P2129" s="149" t="s">
        <v>9448</v>
      </c>
      <c r="Q2129" s="150" t="s">
        <v>10519</v>
      </c>
      <c r="R2129" s="189">
        <v>6.3000000000000007</v>
      </c>
    </row>
    <row r="2130" spans="1:18" x14ac:dyDescent="0.25">
      <c r="A2130" s="132">
        <v>1033311</v>
      </c>
      <c r="B2130" s="145" t="s">
        <v>2972</v>
      </c>
      <c r="C2130" s="132">
        <v>6</v>
      </c>
      <c r="D2130" s="132">
        <v>180</v>
      </c>
      <c r="E2130" s="186" t="s">
        <v>21</v>
      </c>
      <c r="F2130" s="132">
        <v>220</v>
      </c>
      <c r="G2130" s="132">
        <v>9</v>
      </c>
      <c r="H2130" s="132">
        <v>10</v>
      </c>
      <c r="I2130" s="132">
        <v>2</v>
      </c>
      <c r="J2130" s="133">
        <v>2.82</v>
      </c>
      <c r="K2130" s="133">
        <v>1.99</v>
      </c>
      <c r="L2130" s="133">
        <v>1.36</v>
      </c>
      <c r="M2130" s="134" t="str">
        <f t="shared" si="33"/>
        <v>P</v>
      </c>
      <c r="N2130" s="173" t="s">
        <v>10681</v>
      </c>
      <c r="O2130" s="146" t="s">
        <v>1555</v>
      </c>
      <c r="P2130" s="146" t="s">
        <v>9448</v>
      </c>
      <c r="Q2130" s="147" t="s">
        <v>10519</v>
      </c>
      <c r="R2130" s="187">
        <v>6.42</v>
      </c>
    </row>
    <row r="2131" spans="1:18" x14ac:dyDescent="0.25">
      <c r="A2131" s="135">
        <v>1033312</v>
      </c>
      <c r="B2131" s="148" t="s">
        <v>2973</v>
      </c>
      <c r="C2131" s="135">
        <v>6</v>
      </c>
      <c r="D2131" s="135">
        <v>180</v>
      </c>
      <c r="E2131" s="188" t="s">
        <v>21</v>
      </c>
      <c r="F2131" s="135">
        <v>220</v>
      </c>
      <c r="G2131" s="135">
        <v>18</v>
      </c>
      <c r="H2131" s="135">
        <v>10</v>
      </c>
      <c r="I2131" s="135">
        <v>2</v>
      </c>
      <c r="J2131" s="136">
        <v>2.82</v>
      </c>
      <c r="K2131" s="136">
        <v>1.99</v>
      </c>
      <c r="L2131" s="136">
        <v>1.36</v>
      </c>
      <c r="M2131" s="137" t="str">
        <f t="shared" si="33"/>
        <v>P</v>
      </c>
      <c r="N2131" s="174" t="s">
        <v>10681</v>
      </c>
      <c r="O2131" s="149" t="s">
        <v>1555</v>
      </c>
      <c r="P2131" s="149" t="s">
        <v>9448</v>
      </c>
      <c r="Q2131" s="150" t="s">
        <v>10519</v>
      </c>
      <c r="R2131" s="189">
        <v>6.3000000000000007</v>
      </c>
    </row>
    <row r="2132" spans="1:18" x14ac:dyDescent="0.25">
      <c r="A2132" s="132">
        <v>1033313</v>
      </c>
      <c r="B2132" s="145" t="s">
        <v>2974</v>
      </c>
      <c r="C2132" s="132">
        <v>6</v>
      </c>
      <c r="D2132" s="132">
        <v>180</v>
      </c>
      <c r="E2132" s="186" t="s">
        <v>21</v>
      </c>
      <c r="F2132" s="132">
        <v>220</v>
      </c>
      <c r="G2132" s="132">
        <v>18</v>
      </c>
      <c r="H2132" s="132">
        <v>10</v>
      </c>
      <c r="I2132" s="132" t="s">
        <v>20</v>
      </c>
      <c r="J2132" s="133">
        <v>2.82</v>
      </c>
      <c r="K2132" s="133">
        <v>1.99</v>
      </c>
      <c r="L2132" s="133">
        <v>1.36</v>
      </c>
      <c r="M2132" s="134" t="str">
        <f t="shared" si="33"/>
        <v>P</v>
      </c>
      <c r="N2132" s="173" t="s">
        <v>10681</v>
      </c>
      <c r="O2132" s="146" t="s">
        <v>1555</v>
      </c>
      <c r="P2132" s="146" t="s">
        <v>9448</v>
      </c>
      <c r="Q2132" s="147" t="s">
        <v>10519</v>
      </c>
      <c r="R2132" s="187">
        <v>6.3000000000000007</v>
      </c>
    </row>
    <row r="2133" spans="1:18" x14ac:dyDescent="0.25">
      <c r="A2133" s="135">
        <v>1033314</v>
      </c>
      <c r="B2133" s="148" t="s">
        <v>2975</v>
      </c>
      <c r="C2133" s="135">
        <v>6</v>
      </c>
      <c r="D2133" s="135">
        <v>180</v>
      </c>
      <c r="E2133" s="188" t="s">
        <v>21</v>
      </c>
      <c r="F2133" s="135">
        <v>220</v>
      </c>
      <c r="G2133" s="135">
        <v>18</v>
      </c>
      <c r="H2133" s="135">
        <v>10</v>
      </c>
      <c r="I2133" s="135" t="s">
        <v>20</v>
      </c>
      <c r="J2133" s="136">
        <v>2.82</v>
      </c>
      <c r="K2133" s="136">
        <v>1.99</v>
      </c>
      <c r="L2133" s="136">
        <v>1.36</v>
      </c>
      <c r="M2133" s="137" t="str">
        <f t="shared" si="33"/>
        <v>P</v>
      </c>
      <c r="N2133" s="174" t="s">
        <v>10681</v>
      </c>
      <c r="O2133" s="149" t="s">
        <v>1555</v>
      </c>
      <c r="P2133" s="149" t="s">
        <v>9448</v>
      </c>
      <c r="Q2133" s="150" t="s">
        <v>10519</v>
      </c>
      <c r="R2133" s="189">
        <v>6.36</v>
      </c>
    </row>
    <row r="2134" spans="1:18" x14ac:dyDescent="0.25">
      <c r="A2134" s="132">
        <v>1033315</v>
      </c>
      <c r="B2134" s="145" t="s">
        <v>2976</v>
      </c>
      <c r="C2134" s="132">
        <v>6</v>
      </c>
      <c r="D2134" s="132">
        <v>180</v>
      </c>
      <c r="E2134" s="186" t="s">
        <v>21</v>
      </c>
      <c r="F2134" s="132">
        <v>220</v>
      </c>
      <c r="G2134" s="132">
        <v>18</v>
      </c>
      <c r="H2134" s="132">
        <v>10</v>
      </c>
      <c r="I2134" s="132" t="s">
        <v>20</v>
      </c>
      <c r="J2134" s="133">
        <v>2.82</v>
      </c>
      <c r="K2134" s="133">
        <v>1.99</v>
      </c>
      <c r="L2134" s="133">
        <v>1.36</v>
      </c>
      <c r="M2134" s="134" t="str">
        <f t="shared" si="33"/>
        <v>P</v>
      </c>
      <c r="N2134" s="173" t="s">
        <v>10681</v>
      </c>
      <c r="O2134" s="146" t="s">
        <v>1555</v>
      </c>
      <c r="P2134" s="146" t="s">
        <v>9448</v>
      </c>
      <c r="Q2134" s="147" t="s">
        <v>10519</v>
      </c>
      <c r="R2134" s="187">
        <v>6.36</v>
      </c>
    </row>
    <row r="2135" spans="1:18" x14ac:dyDescent="0.25">
      <c r="A2135" s="135">
        <v>1033316</v>
      </c>
      <c r="B2135" s="148" t="s">
        <v>2977</v>
      </c>
      <c r="C2135" s="135">
        <v>6</v>
      </c>
      <c r="D2135" s="135">
        <v>180</v>
      </c>
      <c r="E2135" s="188" t="s">
        <v>21</v>
      </c>
      <c r="F2135" s="135">
        <v>220</v>
      </c>
      <c r="G2135" s="135">
        <v>18</v>
      </c>
      <c r="H2135" s="135">
        <v>10</v>
      </c>
      <c r="I2135" s="135">
        <v>2</v>
      </c>
      <c r="J2135" s="136">
        <v>2.82</v>
      </c>
      <c r="K2135" s="136">
        <v>1.99</v>
      </c>
      <c r="L2135" s="136">
        <v>1.36</v>
      </c>
      <c r="M2135" s="137" t="str">
        <f t="shared" si="33"/>
        <v>P</v>
      </c>
      <c r="N2135" s="174" t="s">
        <v>10681</v>
      </c>
      <c r="O2135" s="149" t="s">
        <v>1555</v>
      </c>
      <c r="P2135" s="149" t="s">
        <v>9448</v>
      </c>
      <c r="Q2135" s="150" t="s">
        <v>10519</v>
      </c>
      <c r="R2135" s="189">
        <v>7.26</v>
      </c>
    </row>
    <row r="2136" spans="1:18" x14ac:dyDescent="0.25">
      <c r="A2136" s="132">
        <v>1033317</v>
      </c>
      <c r="B2136" s="145" t="s">
        <v>2978</v>
      </c>
      <c r="C2136" s="132">
        <v>6</v>
      </c>
      <c r="D2136" s="132">
        <v>160</v>
      </c>
      <c r="E2136" s="186" t="s">
        <v>21</v>
      </c>
      <c r="F2136" s="132">
        <v>220</v>
      </c>
      <c r="G2136" s="132" t="s">
        <v>20</v>
      </c>
      <c r="H2136" s="132">
        <v>10</v>
      </c>
      <c r="I2136" s="132">
        <v>2</v>
      </c>
      <c r="J2136" s="133">
        <v>2.9</v>
      </c>
      <c r="K2136" s="133">
        <v>2</v>
      </c>
      <c r="L2136" s="133">
        <v>1.35</v>
      </c>
      <c r="M2136" s="134" t="str">
        <f t="shared" si="33"/>
        <v>P</v>
      </c>
      <c r="N2136" s="173" t="s">
        <v>10681</v>
      </c>
      <c r="O2136" s="146" t="s">
        <v>1506</v>
      </c>
      <c r="P2136" s="146" t="s">
        <v>9451</v>
      </c>
      <c r="Q2136" s="147" t="s">
        <v>10519</v>
      </c>
      <c r="R2136" s="187">
        <v>8.82</v>
      </c>
    </row>
    <row r="2137" spans="1:18" x14ac:dyDescent="0.25">
      <c r="A2137" s="135">
        <v>1033320</v>
      </c>
      <c r="B2137" s="148" t="s">
        <v>2979</v>
      </c>
      <c r="C2137" s="135">
        <v>6</v>
      </c>
      <c r="D2137" s="135">
        <v>160</v>
      </c>
      <c r="E2137" s="188" t="s">
        <v>20</v>
      </c>
      <c r="F2137" s="135">
        <v>220</v>
      </c>
      <c r="G2137" s="135" t="s">
        <v>20</v>
      </c>
      <c r="H2137" s="135" t="s">
        <v>20</v>
      </c>
      <c r="I2137" s="135" t="s">
        <v>20</v>
      </c>
      <c r="J2137" s="136">
        <v>2.9</v>
      </c>
      <c r="K2137" s="136">
        <v>2</v>
      </c>
      <c r="L2137" s="136">
        <v>1.35</v>
      </c>
      <c r="M2137" s="137" t="str">
        <f t="shared" si="33"/>
        <v>P</v>
      </c>
      <c r="N2137" s="174" t="s">
        <v>10681</v>
      </c>
      <c r="O2137" s="149" t="s">
        <v>1506</v>
      </c>
      <c r="P2137" s="149" t="s">
        <v>9451</v>
      </c>
      <c r="Q2137" s="150" t="s">
        <v>10519</v>
      </c>
      <c r="R2137" s="189">
        <v>8.0400000000000009</v>
      </c>
    </row>
    <row r="2138" spans="1:18" x14ac:dyDescent="0.25">
      <c r="A2138" s="132">
        <v>1033324</v>
      </c>
      <c r="B2138" s="145" t="s">
        <v>2980</v>
      </c>
      <c r="C2138" s="132">
        <v>6</v>
      </c>
      <c r="D2138" s="132">
        <v>180</v>
      </c>
      <c r="E2138" s="186" t="s">
        <v>21</v>
      </c>
      <c r="F2138" s="132">
        <v>220</v>
      </c>
      <c r="G2138" s="132">
        <v>18</v>
      </c>
      <c r="H2138" s="132">
        <v>10</v>
      </c>
      <c r="I2138" s="132">
        <v>2</v>
      </c>
      <c r="J2138" s="133">
        <v>2.82</v>
      </c>
      <c r="K2138" s="133">
        <v>1.99</v>
      </c>
      <c r="L2138" s="133">
        <v>1.36</v>
      </c>
      <c r="M2138" s="134" t="str">
        <f t="shared" si="33"/>
        <v>P</v>
      </c>
      <c r="N2138" s="173" t="s">
        <v>10681</v>
      </c>
      <c r="O2138" s="146" t="s">
        <v>1555</v>
      </c>
      <c r="P2138" s="146" t="s">
        <v>9448</v>
      </c>
      <c r="Q2138" s="147" t="s">
        <v>10519</v>
      </c>
      <c r="R2138" s="187">
        <v>6.18</v>
      </c>
    </row>
    <row r="2139" spans="1:18" x14ac:dyDescent="0.25">
      <c r="A2139" s="135">
        <v>1033326</v>
      </c>
      <c r="B2139" s="148" t="s">
        <v>2981</v>
      </c>
      <c r="C2139" s="135">
        <v>6</v>
      </c>
      <c r="D2139" s="135">
        <v>119</v>
      </c>
      <c r="E2139" s="188" t="s">
        <v>21</v>
      </c>
      <c r="F2139" s="135">
        <v>170</v>
      </c>
      <c r="G2139" s="135" t="s">
        <v>20</v>
      </c>
      <c r="H2139" s="135">
        <v>8</v>
      </c>
      <c r="I2139" s="135">
        <v>2</v>
      </c>
      <c r="J2139" s="136">
        <v>2.78</v>
      </c>
      <c r="K2139" s="136">
        <v>2.2999999999999998</v>
      </c>
      <c r="L2139" s="136">
        <v>1.6</v>
      </c>
      <c r="M2139" s="137" t="str">
        <f t="shared" si="33"/>
        <v>P</v>
      </c>
      <c r="N2139" s="174" t="s">
        <v>10681</v>
      </c>
      <c r="O2139" s="149" t="s">
        <v>1555</v>
      </c>
      <c r="P2139" s="149" t="s">
        <v>9448</v>
      </c>
      <c r="Q2139" s="150" t="s">
        <v>10519</v>
      </c>
      <c r="R2139" s="189">
        <v>12.96</v>
      </c>
    </row>
    <row r="2140" spans="1:18" x14ac:dyDescent="0.25">
      <c r="A2140" s="132">
        <v>1033327</v>
      </c>
      <c r="B2140" s="145" t="s">
        <v>2982</v>
      </c>
      <c r="C2140" s="132">
        <v>6</v>
      </c>
      <c r="D2140" s="132">
        <v>119</v>
      </c>
      <c r="E2140" s="186" t="s">
        <v>21</v>
      </c>
      <c r="F2140" s="132">
        <v>170</v>
      </c>
      <c r="G2140" s="132" t="s">
        <v>20</v>
      </c>
      <c r="H2140" s="132">
        <v>8</v>
      </c>
      <c r="I2140" s="132">
        <v>2</v>
      </c>
      <c r="J2140" s="133">
        <v>2.78</v>
      </c>
      <c r="K2140" s="133">
        <v>2.2999999999999998</v>
      </c>
      <c r="L2140" s="133">
        <v>1.6</v>
      </c>
      <c r="M2140" s="134" t="str">
        <f t="shared" si="33"/>
        <v>P</v>
      </c>
      <c r="N2140" s="173" t="s">
        <v>10681</v>
      </c>
      <c r="O2140" s="146" t="s">
        <v>1555</v>
      </c>
      <c r="P2140" s="146" t="s">
        <v>9448</v>
      </c>
      <c r="Q2140" s="147" t="s">
        <v>10519</v>
      </c>
      <c r="R2140" s="187">
        <v>12.96</v>
      </c>
    </row>
    <row r="2141" spans="1:18" x14ac:dyDescent="0.25">
      <c r="A2141" s="135">
        <v>1033328</v>
      </c>
      <c r="B2141" s="148" t="s">
        <v>2983</v>
      </c>
      <c r="C2141" s="135">
        <v>6</v>
      </c>
      <c r="D2141" s="135">
        <v>119</v>
      </c>
      <c r="E2141" s="188" t="s">
        <v>21</v>
      </c>
      <c r="F2141" s="135">
        <v>170</v>
      </c>
      <c r="G2141" s="135" t="s">
        <v>20</v>
      </c>
      <c r="H2141" s="135">
        <v>8</v>
      </c>
      <c r="I2141" s="135">
        <v>2</v>
      </c>
      <c r="J2141" s="136">
        <v>2.78</v>
      </c>
      <c r="K2141" s="136">
        <v>2.2999999999999998</v>
      </c>
      <c r="L2141" s="136">
        <v>1.6</v>
      </c>
      <c r="M2141" s="137" t="str">
        <f t="shared" si="33"/>
        <v>P</v>
      </c>
      <c r="N2141" s="174" t="s">
        <v>10681</v>
      </c>
      <c r="O2141" s="149" t="s">
        <v>1555</v>
      </c>
      <c r="P2141" s="149" t="s">
        <v>9448</v>
      </c>
      <c r="Q2141" s="150" t="s">
        <v>10519</v>
      </c>
      <c r="R2141" s="189">
        <v>12.72</v>
      </c>
    </row>
    <row r="2142" spans="1:18" x14ac:dyDescent="0.25">
      <c r="A2142" s="132">
        <v>1033329</v>
      </c>
      <c r="B2142" s="145" t="s">
        <v>2984</v>
      </c>
      <c r="C2142" s="132">
        <v>6</v>
      </c>
      <c r="D2142" s="132">
        <v>119</v>
      </c>
      <c r="E2142" s="186" t="s">
        <v>21</v>
      </c>
      <c r="F2142" s="132">
        <v>170</v>
      </c>
      <c r="G2142" s="132" t="s">
        <v>20</v>
      </c>
      <c r="H2142" s="132">
        <v>8</v>
      </c>
      <c r="I2142" s="132">
        <v>2</v>
      </c>
      <c r="J2142" s="133">
        <v>2.78</v>
      </c>
      <c r="K2142" s="133">
        <v>2.2999999999999998</v>
      </c>
      <c r="L2142" s="133">
        <v>1.6</v>
      </c>
      <c r="M2142" s="134" t="str">
        <f t="shared" si="33"/>
        <v>P</v>
      </c>
      <c r="N2142" s="173" t="s">
        <v>10681</v>
      </c>
      <c r="O2142" s="146" t="s">
        <v>1555</v>
      </c>
      <c r="P2142" s="146" t="s">
        <v>9448</v>
      </c>
      <c r="Q2142" s="147" t="s">
        <v>10519</v>
      </c>
      <c r="R2142" s="187">
        <v>12.84</v>
      </c>
    </row>
    <row r="2143" spans="1:18" x14ac:dyDescent="0.25">
      <c r="A2143" s="135">
        <v>1033330</v>
      </c>
      <c r="B2143" s="148" t="s">
        <v>2985</v>
      </c>
      <c r="C2143" s="135">
        <v>6</v>
      </c>
      <c r="D2143" s="135">
        <v>119</v>
      </c>
      <c r="E2143" s="188" t="s">
        <v>21</v>
      </c>
      <c r="F2143" s="135">
        <v>170</v>
      </c>
      <c r="G2143" s="135" t="s">
        <v>20</v>
      </c>
      <c r="H2143" s="135">
        <v>8</v>
      </c>
      <c r="I2143" s="135">
        <v>2</v>
      </c>
      <c r="J2143" s="136">
        <v>2.78</v>
      </c>
      <c r="K2143" s="136">
        <v>2.2999999999999998</v>
      </c>
      <c r="L2143" s="136">
        <v>1.6</v>
      </c>
      <c r="M2143" s="137" t="str">
        <f t="shared" si="33"/>
        <v>P</v>
      </c>
      <c r="N2143" s="174" t="s">
        <v>10681</v>
      </c>
      <c r="O2143" s="149" t="s">
        <v>1555</v>
      </c>
      <c r="P2143" s="149" t="s">
        <v>9448</v>
      </c>
      <c r="Q2143" s="150" t="s">
        <v>10519</v>
      </c>
      <c r="R2143" s="189">
        <v>12.72</v>
      </c>
    </row>
    <row r="2144" spans="1:18" x14ac:dyDescent="0.25">
      <c r="A2144" s="132">
        <v>1033331</v>
      </c>
      <c r="B2144" s="145" t="s">
        <v>2986</v>
      </c>
      <c r="C2144" s="132">
        <v>6</v>
      </c>
      <c r="D2144" s="132">
        <v>119</v>
      </c>
      <c r="E2144" s="186" t="s">
        <v>21</v>
      </c>
      <c r="F2144" s="132">
        <v>170</v>
      </c>
      <c r="G2144" s="132" t="s">
        <v>20</v>
      </c>
      <c r="H2144" s="132">
        <v>8</v>
      </c>
      <c r="I2144" s="132">
        <v>2</v>
      </c>
      <c r="J2144" s="133">
        <v>2.78</v>
      </c>
      <c r="K2144" s="133">
        <v>2.2999999999999998</v>
      </c>
      <c r="L2144" s="133">
        <v>1.6</v>
      </c>
      <c r="M2144" s="134" t="str">
        <f t="shared" si="33"/>
        <v>P</v>
      </c>
      <c r="N2144" s="173" t="s">
        <v>10681</v>
      </c>
      <c r="O2144" s="146" t="s">
        <v>1555</v>
      </c>
      <c r="P2144" s="146" t="s">
        <v>9448</v>
      </c>
      <c r="Q2144" s="147" t="s">
        <v>10519</v>
      </c>
      <c r="R2144" s="187">
        <v>13.32</v>
      </c>
    </row>
    <row r="2145" spans="1:18" x14ac:dyDescent="0.25">
      <c r="A2145" s="135">
        <v>1033332</v>
      </c>
      <c r="B2145" s="148" t="s">
        <v>2987</v>
      </c>
      <c r="C2145" s="135">
        <v>6</v>
      </c>
      <c r="D2145" s="135">
        <v>119</v>
      </c>
      <c r="E2145" s="188" t="s">
        <v>21</v>
      </c>
      <c r="F2145" s="135">
        <v>170</v>
      </c>
      <c r="G2145" s="135" t="s">
        <v>20</v>
      </c>
      <c r="H2145" s="135">
        <v>8</v>
      </c>
      <c r="I2145" s="135">
        <v>2</v>
      </c>
      <c r="J2145" s="136">
        <v>2.8</v>
      </c>
      <c r="K2145" s="136">
        <v>2.2999999999999998</v>
      </c>
      <c r="L2145" s="136">
        <v>1.55</v>
      </c>
      <c r="M2145" s="137" t="str">
        <f t="shared" si="33"/>
        <v>P</v>
      </c>
      <c r="N2145" s="174" t="s">
        <v>10681</v>
      </c>
      <c r="O2145" s="149" t="s">
        <v>1506</v>
      </c>
      <c r="P2145" s="149" t="s">
        <v>9451</v>
      </c>
      <c r="Q2145" s="150" t="s">
        <v>10519</v>
      </c>
      <c r="R2145" s="189">
        <v>14.940000000000001</v>
      </c>
    </row>
    <row r="2146" spans="1:18" x14ac:dyDescent="0.25">
      <c r="A2146" s="132">
        <v>1033333</v>
      </c>
      <c r="B2146" s="145" t="s">
        <v>2988</v>
      </c>
      <c r="C2146" s="132">
        <v>6</v>
      </c>
      <c r="D2146" s="132">
        <v>119</v>
      </c>
      <c r="E2146" s="186" t="s">
        <v>21</v>
      </c>
      <c r="F2146" s="132">
        <v>170</v>
      </c>
      <c r="G2146" s="132" t="s">
        <v>20</v>
      </c>
      <c r="H2146" s="132">
        <v>8</v>
      </c>
      <c r="I2146" s="132">
        <v>2</v>
      </c>
      <c r="J2146" s="133">
        <v>2.8</v>
      </c>
      <c r="K2146" s="133">
        <v>2.2999999999999998</v>
      </c>
      <c r="L2146" s="133">
        <v>1.55</v>
      </c>
      <c r="M2146" s="134" t="str">
        <f t="shared" si="33"/>
        <v>P</v>
      </c>
      <c r="N2146" s="173" t="s">
        <v>10681</v>
      </c>
      <c r="O2146" s="146" t="s">
        <v>1506</v>
      </c>
      <c r="P2146" s="146" t="s">
        <v>9451</v>
      </c>
      <c r="Q2146" s="147" t="s">
        <v>10519</v>
      </c>
      <c r="R2146" s="187">
        <v>14.940000000000001</v>
      </c>
    </row>
    <row r="2147" spans="1:18" x14ac:dyDescent="0.25">
      <c r="A2147" s="135">
        <v>1033334</v>
      </c>
      <c r="B2147" s="148" t="s">
        <v>2989</v>
      </c>
      <c r="C2147" s="135">
        <v>6</v>
      </c>
      <c r="D2147" s="135">
        <v>119</v>
      </c>
      <c r="E2147" s="188" t="s">
        <v>21</v>
      </c>
      <c r="F2147" s="135">
        <v>170</v>
      </c>
      <c r="G2147" s="135" t="s">
        <v>20</v>
      </c>
      <c r="H2147" s="135">
        <v>8</v>
      </c>
      <c r="I2147" s="135">
        <v>2</v>
      </c>
      <c r="J2147" s="136">
        <v>2.78</v>
      </c>
      <c r="K2147" s="136">
        <v>2.2999999999999998</v>
      </c>
      <c r="L2147" s="136">
        <v>1.6</v>
      </c>
      <c r="M2147" s="137" t="str">
        <f t="shared" si="33"/>
        <v>P</v>
      </c>
      <c r="N2147" s="174" t="s">
        <v>10681</v>
      </c>
      <c r="O2147" s="149" t="s">
        <v>1555</v>
      </c>
      <c r="P2147" s="149" t="s">
        <v>9448</v>
      </c>
      <c r="Q2147" s="150" t="s">
        <v>10519</v>
      </c>
      <c r="R2147" s="189">
        <v>12.600000000000001</v>
      </c>
    </row>
    <row r="2148" spans="1:18" x14ac:dyDescent="0.25">
      <c r="A2148" s="132">
        <v>1033336</v>
      </c>
      <c r="B2148" s="145" t="s">
        <v>2990</v>
      </c>
      <c r="C2148" s="132">
        <v>6</v>
      </c>
      <c r="D2148" s="132">
        <v>50</v>
      </c>
      <c r="E2148" s="186" t="s">
        <v>21</v>
      </c>
      <c r="F2148" s="132">
        <v>60</v>
      </c>
      <c r="G2148" s="132">
        <v>4</v>
      </c>
      <c r="H2148" s="132">
        <v>4</v>
      </c>
      <c r="I2148" s="132">
        <v>1</v>
      </c>
      <c r="J2148" s="133">
        <v>4.5199999999999996</v>
      </c>
      <c r="K2148" s="133">
        <v>2.4</v>
      </c>
      <c r="L2148" s="133">
        <v>2.6</v>
      </c>
      <c r="M2148" s="134" t="str">
        <f t="shared" si="33"/>
        <v>P</v>
      </c>
      <c r="N2148" s="173" t="s">
        <v>10681</v>
      </c>
      <c r="O2148" s="146" t="s">
        <v>1555</v>
      </c>
      <c r="P2148" s="146" t="s">
        <v>9448</v>
      </c>
      <c r="Q2148" s="147" t="s">
        <v>10519</v>
      </c>
      <c r="R2148" s="187">
        <v>22.02</v>
      </c>
    </row>
    <row r="2149" spans="1:18" x14ac:dyDescent="0.25">
      <c r="A2149" s="135">
        <v>1033337</v>
      </c>
      <c r="B2149" s="148" t="s">
        <v>2991</v>
      </c>
      <c r="C2149" s="135">
        <v>6</v>
      </c>
      <c r="D2149" s="135">
        <v>50</v>
      </c>
      <c r="E2149" s="188" t="s">
        <v>21</v>
      </c>
      <c r="F2149" s="135">
        <v>60</v>
      </c>
      <c r="G2149" s="135">
        <v>4</v>
      </c>
      <c r="H2149" s="135">
        <v>4</v>
      </c>
      <c r="I2149" s="135">
        <v>1</v>
      </c>
      <c r="J2149" s="136">
        <v>4.5199999999999996</v>
      </c>
      <c r="K2149" s="136">
        <v>2.4</v>
      </c>
      <c r="L2149" s="136">
        <v>2.6</v>
      </c>
      <c r="M2149" s="137" t="str">
        <f t="shared" si="33"/>
        <v>P</v>
      </c>
      <c r="N2149" s="174" t="s">
        <v>10681</v>
      </c>
      <c r="O2149" s="149" t="s">
        <v>1555</v>
      </c>
      <c r="P2149" s="149" t="s">
        <v>9448</v>
      </c>
      <c r="Q2149" s="150" t="s">
        <v>10519</v>
      </c>
      <c r="R2149" s="189">
        <v>22.5</v>
      </c>
    </row>
    <row r="2150" spans="1:18" x14ac:dyDescent="0.25">
      <c r="A2150" s="132">
        <v>1033338</v>
      </c>
      <c r="B2150" s="145" t="s">
        <v>2992</v>
      </c>
      <c r="C2150" s="132">
        <v>6</v>
      </c>
      <c r="D2150" s="132">
        <v>50</v>
      </c>
      <c r="E2150" s="186" t="s">
        <v>21</v>
      </c>
      <c r="F2150" s="132">
        <v>60</v>
      </c>
      <c r="G2150" s="132">
        <v>4</v>
      </c>
      <c r="H2150" s="132">
        <v>4</v>
      </c>
      <c r="I2150" s="132">
        <v>1</v>
      </c>
      <c r="J2150" s="133">
        <v>4.5199999999999996</v>
      </c>
      <c r="K2150" s="133">
        <v>2.4</v>
      </c>
      <c r="L2150" s="133">
        <v>2.6</v>
      </c>
      <c r="M2150" s="134" t="str">
        <f t="shared" si="33"/>
        <v>P</v>
      </c>
      <c r="N2150" s="173" t="s">
        <v>10681</v>
      </c>
      <c r="O2150" s="146" t="s">
        <v>1555</v>
      </c>
      <c r="P2150" s="146" t="s">
        <v>9448</v>
      </c>
      <c r="Q2150" s="147" t="s">
        <v>10519</v>
      </c>
      <c r="R2150" s="187">
        <v>22.68</v>
      </c>
    </row>
    <row r="2151" spans="1:18" x14ac:dyDescent="0.25">
      <c r="A2151" s="135">
        <v>1033339</v>
      </c>
      <c r="B2151" s="148" t="s">
        <v>2993</v>
      </c>
      <c r="C2151" s="135">
        <v>6</v>
      </c>
      <c r="D2151" s="135">
        <v>50</v>
      </c>
      <c r="E2151" s="188" t="s">
        <v>21</v>
      </c>
      <c r="F2151" s="135">
        <v>60</v>
      </c>
      <c r="G2151" s="135">
        <v>4</v>
      </c>
      <c r="H2151" s="135">
        <v>4</v>
      </c>
      <c r="I2151" s="135">
        <v>1</v>
      </c>
      <c r="J2151" s="136">
        <v>4.5199999999999996</v>
      </c>
      <c r="K2151" s="136">
        <v>2.4</v>
      </c>
      <c r="L2151" s="136">
        <v>2.6</v>
      </c>
      <c r="M2151" s="137" t="str">
        <f t="shared" si="33"/>
        <v>P</v>
      </c>
      <c r="N2151" s="174" t="s">
        <v>10681</v>
      </c>
      <c r="O2151" s="149" t="s">
        <v>1555</v>
      </c>
      <c r="P2151" s="149" t="s">
        <v>9448</v>
      </c>
      <c r="Q2151" s="150" t="s">
        <v>10519</v>
      </c>
      <c r="R2151" s="189">
        <v>20.759999999999998</v>
      </c>
    </row>
    <row r="2152" spans="1:18" x14ac:dyDescent="0.25">
      <c r="A2152" s="132">
        <v>1033340</v>
      </c>
      <c r="B2152" s="145" t="s">
        <v>2994</v>
      </c>
      <c r="C2152" s="132">
        <v>6</v>
      </c>
      <c r="D2152" s="132">
        <v>40</v>
      </c>
      <c r="E2152" s="186" t="s">
        <v>21</v>
      </c>
      <c r="F2152" s="132">
        <v>60</v>
      </c>
      <c r="G2152" s="132">
        <v>4</v>
      </c>
      <c r="H2152" s="132">
        <v>4</v>
      </c>
      <c r="I2152" s="132">
        <v>1</v>
      </c>
      <c r="J2152" s="133">
        <v>4.5199999999999996</v>
      </c>
      <c r="K2152" s="133">
        <v>2.4</v>
      </c>
      <c r="L2152" s="133">
        <v>2.6</v>
      </c>
      <c r="M2152" s="134" t="str">
        <f t="shared" si="33"/>
        <v>P</v>
      </c>
      <c r="N2152" s="173" t="s">
        <v>10681</v>
      </c>
      <c r="O2152" s="146" t="s">
        <v>1506</v>
      </c>
      <c r="P2152" s="146" t="s">
        <v>9451</v>
      </c>
      <c r="Q2152" s="147" t="s">
        <v>10519</v>
      </c>
      <c r="R2152" s="187">
        <v>23.94</v>
      </c>
    </row>
    <row r="2153" spans="1:18" x14ac:dyDescent="0.25">
      <c r="A2153" s="135">
        <v>1033341</v>
      </c>
      <c r="B2153" s="148" t="s">
        <v>2995</v>
      </c>
      <c r="C2153" s="135">
        <v>6</v>
      </c>
      <c r="D2153" s="135">
        <v>50</v>
      </c>
      <c r="E2153" s="188" t="s">
        <v>21</v>
      </c>
      <c r="F2153" s="135">
        <v>60</v>
      </c>
      <c r="G2153" s="135">
        <v>4</v>
      </c>
      <c r="H2153" s="135">
        <v>4</v>
      </c>
      <c r="I2153" s="135">
        <v>1</v>
      </c>
      <c r="J2153" s="136">
        <v>4.5199999999999996</v>
      </c>
      <c r="K2153" s="136">
        <v>2.4</v>
      </c>
      <c r="L2153" s="136">
        <v>2.6</v>
      </c>
      <c r="M2153" s="137" t="str">
        <f t="shared" si="33"/>
        <v>P</v>
      </c>
      <c r="N2153" s="174" t="s">
        <v>10681</v>
      </c>
      <c r="O2153" s="149" t="s">
        <v>1555</v>
      </c>
      <c r="P2153" s="149" t="s">
        <v>9448</v>
      </c>
      <c r="Q2153" s="150" t="s">
        <v>10519</v>
      </c>
      <c r="R2153" s="189">
        <v>20.82</v>
      </c>
    </row>
    <row r="2154" spans="1:18" x14ac:dyDescent="0.25">
      <c r="A2154" s="132">
        <v>1033342</v>
      </c>
      <c r="B2154" s="145" t="s">
        <v>2996</v>
      </c>
      <c r="C2154" s="132">
        <v>6</v>
      </c>
      <c r="D2154" s="132">
        <v>50</v>
      </c>
      <c r="E2154" s="186" t="s">
        <v>21</v>
      </c>
      <c r="F2154" s="132">
        <v>60</v>
      </c>
      <c r="G2154" s="132">
        <v>4</v>
      </c>
      <c r="H2154" s="132">
        <v>4</v>
      </c>
      <c r="I2154" s="132">
        <v>1</v>
      </c>
      <c r="J2154" s="133">
        <v>4.5199999999999996</v>
      </c>
      <c r="K2154" s="133">
        <v>2.4</v>
      </c>
      <c r="L2154" s="133">
        <v>2.6</v>
      </c>
      <c r="M2154" s="134" t="str">
        <f t="shared" si="33"/>
        <v>P</v>
      </c>
      <c r="N2154" s="173" t="s">
        <v>10681</v>
      </c>
      <c r="O2154" s="146" t="s">
        <v>1555</v>
      </c>
      <c r="P2154" s="146" t="s">
        <v>9448</v>
      </c>
      <c r="Q2154" s="147" t="s">
        <v>10519</v>
      </c>
      <c r="R2154" s="187">
        <v>22.32</v>
      </c>
    </row>
    <row r="2155" spans="1:18" x14ac:dyDescent="0.25">
      <c r="A2155" s="135">
        <v>1033343</v>
      </c>
      <c r="B2155" s="148" t="s">
        <v>2997</v>
      </c>
      <c r="C2155" s="135">
        <v>6</v>
      </c>
      <c r="D2155" s="135">
        <v>40</v>
      </c>
      <c r="E2155" s="188" t="s">
        <v>21</v>
      </c>
      <c r="F2155" s="135">
        <v>60</v>
      </c>
      <c r="G2155" s="135">
        <v>4</v>
      </c>
      <c r="H2155" s="135">
        <v>4</v>
      </c>
      <c r="I2155" s="135">
        <v>1</v>
      </c>
      <c r="J2155" s="136">
        <v>4.5199999999999996</v>
      </c>
      <c r="K2155" s="136">
        <v>2.4</v>
      </c>
      <c r="L2155" s="136">
        <v>2.6</v>
      </c>
      <c r="M2155" s="137" t="str">
        <f t="shared" si="33"/>
        <v>P</v>
      </c>
      <c r="N2155" s="174" t="s">
        <v>10681</v>
      </c>
      <c r="O2155" s="149" t="s">
        <v>1506</v>
      </c>
      <c r="P2155" s="149" t="s">
        <v>9451</v>
      </c>
      <c r="Q2155" s="150" t="s">
        <v>10519</v>
      </c>
      <c r="R2155" s="189">
        <v>23.1</v>
      </c>
    </row>
    <row r="2156" spans="1:18" x14ac:dyDescent="0.25">
      <c r="A2156" s="132">
        <v>1033344</v>
      </c>
      <c r="B2156" s="145" t="s">
        <v>2998</v>
      </c>
      <c r="C2156" s="132">
        <v>6</v>
      </c>
      <c r="D2156" s="132">
        <v>50</v>
      </c>
      <c r="E2156" s="186" t="s">
        <v>21</v>
      </c>
      <c r="F2156" s="132">
        <v>60</v>
      </c>
      <c r="G2156" s="132">
        <v>4</v>
      </c>
      <c r="H2156" s="132">
        <v>4</v>
      </c>
      <c r="I2156" s="132">
        <v>1</v>
      </c>
      <c r="J2156" s="133">
        <v>4.5199999999999996</v>
      </c>
      <c r="K2156" s="133">
        <v>2.4</v>
      </c>
      <c r="L2156" s="133">
        <v>2.6</v>
      </c>
      <c r="M2156" s="134" t="str">
        <f t="shared" si="33"/>
        <v>P</v>
      </c>
      <c r="N2156" s="173" t="s">
        <v>10681</v>
      </c>
      <c r="O2156" s="146" t="s">
        <v>1555</v>
      </c>
      <c r="P2156" s="146" t="s">
        <v>9448</v>
      </c>
      <c r="Q2156" s="147" t="s">
        <v>10519</v>
      </c>
      <c r="R2156" s="187">
        <v>21.240000000000002</v>
      </c>
    </row>
    <row r="2157" spans="1:18" x14ac:dyDescent="0.25">
      <c r="A2157" s="135">
        <v>1033345</v>
      </c>
      <c r="B2157" s="148" t="s">
        <v>2999</v>
      </c>
      <c r="C2157" s="135">
        <v>6</v>
      </c>
      <c r="D2157" s="135">
        <v>50</v>
      </c>
      <c r="E2157" s="188" t="s">
        <v>21</v>
      </c>
      <c r="F2157" s="135">
        <v>60</v>
      </c>
      <c r="G2157" s="135">
        <v>4</v>
      </c>
      <c r="H2157" s="135">
        <v>4</v>
      </c>
      <c r="I2157" s="135">
        <v>1</v>
      </c>
      <c r="J2157" s="136">
        <v>4.5199999999999996</v>
      </c>
      <c r="K2157" s="136">
        <v>2.4</v>
      </c>
      <c r="L2157" s="136">
        <v>2.6</v>
      </c>
      <c r="M2157" s="137" t="str">
        <f t="shared" si="33"/>
        <v>P</v>
      </c>
      <c r="N2157" s="174" t="s">
        <v>10681</v>
      </c>
      <c r="O2157" s="149" t="s">
        <v>1555</v>
      </c>
      <c r="P2157" s="149" t="s">
        <v>9448</v>
      </c>
      <c r="Q2157" s="150" t="s">
        <v>10519</v>
      </c>
      <c r="R2157" s="189">
        <v>20.94</v>
      </c>
    </row>
    <row r="2158" spans="1:18" x14ac:dyDescent="0.25">
      <c r="A2158" s="132">
        <v>1033346</v>
      </c>
      <c r="B2158" s="145" t="s">
        <v>3000</v>
      </c>
      <c r="C2158" s="132">
        <v>6</v>
      </c>
      <c r="D2158" s="132">
        <v>32</v>
      </c>
      <c r="E2158" s="186" t="s">
        <v>21</v>
      </c>
      <c r="F2158" s="132">
        <v>40</v>
      </c>
      <c r="G2158" s="132" t="s">
        <v>21</v>
      </c>
      <c r="H2158" s="132" t="s">
        <v>21</v>
      </c>
      <c r="I2158" s="132">
        <v>1</v>
      </c>
      <c r="J2158" s="133">
        <v>4.2</v>
      </c>
      <c r="K2158" s="133">
        <v>3</v>
      </c>
      <c r="L2158" s="133">
        <v>2.7</v>
      </c>
      <c r="M2158" s="134" t="str">
        <f t="shared" si="33"/>
        <v>P</v>
      </c>
      <c r="N2158" s="173" t="s">
        <v>10681</v>
      </c>
      <c r="O2158" s="146" t="s">
        <v>1506</v>
      </c>
      <c r="P2158" s="146" t="s">
        <v>9451</v>
      </c>
      <c r="Q2158" s="147" t="s">
        <v>10106</v>
      </c>
      <c r="R2158" s="187">
        <v>34.44</v>
      </c>
    </row>
    <row r="2159" spans="1:18" x14ac:dyDescent="0.25">
      <c r="A2159" s="135">
        <v>1033347</v>
      </c>
      <c r="B2159" s="148" t="s">
        <v>3001</v>
      </c>
      <c r="C2159" s="135">
        <v>6</v>
      </c>
      <c r="D2159" s="135">
        <v>32</v>
      </c>
      <c r="E2159" s="188" t="s">
        <v>21</v>
      </c>
      <c r="F2159" s="135">
        <v>40</v>
      </c>
      <c r="G2159" s="135" t="s">
        <v>21</v>
      </c>
      <c r="H2159" s="135" t="s">
        <v>21</v>
      </c>
      <c r="I2159" s="135">
        <v>1</v>
      </c>
      <c r="J2159" s="136">
        <v>4.2</v>
      </c>
      <c r="K2159" s="136">
        <v>3</v>
      </c>
      <c r="L2159" s="136">
        <v>2.7</v>
      </c>
      <c r="M2159" s="137" t="str">
        <f t="shared" si="33"/>
        <v>P</v>
      </c>
      <c r="N2159" s="174" t="s">
        <v>10681</v>
      </c>
      <c r="O2159" s="149" t="s">
        <v>1506</v>
      </c>
      <c r="P2159" s="149" t="s">
        <v>9451</v>
      </c>
      <c r="Q2159" s="150" t="s">
        <v>10106</v>
      </c>
      <c r="R2159" s="189">
        <v>31.92</v>
      </c>
    </row>
    <row r="2160" spans="1:18" x14ac:dyDescent="0.25">
      <c r="A2160" s="132">
        <v>1033348</v>
      </c>
      <c r="B2160" s="145" t="s">
        <v>3002</v>
      </c>
      <c r="C2160" s="132">
        <v>6</v>
      </c>
      <c r="D2160" s="132">
        <v>32</v>
      </c>
      <c r="E2160" s="186" t="s">
        <v>21</v>
      </c>
      <c r="F2160" s="132">
        <v>40</v>
      </c>
      <c r="G2160" s="132" t="s">
        <v>21</v>
      </c>
      <c r="H2160" s="132" t="s">
        <v>21</v>
      </c>
      <c r="I2160" s="132">
        <v>1</v>
      </c>
      <c r="J2160" s="133">
        <v>4.2</v>
      </c>
      <c r="K2160" s="133">
        <v>3</v>
      </c>
      <c r="L2160" s="133">
        <v>2.7</v>
      </c>
      <c r="M2160" s="134" t="str">
        <f t="shared" si="33"/>
        <v>P</v>
      </c>
      <c r="N2160" s="173" t="s">
        <v>10681</v>
      </c>
      <c r="O2160" s="146" t="s">
        <v>1506</v>
      </c>
      <c r="P2160" s="146" t="s">
        <v>9451</v>
      </c>
      <c r="Q2160" s="147" t="s">
        <v>10106</v>
      </c>
      <c r="R2160" s="187">
        <v>34.08</v>
      </c>
    </row>
    <row r="2161" spans="1:18" x14ac:dyDescent="0.25">
      <c r="A2161" s="135">
        <v>1033349</v>
      </c>
      <c r="B2161" s="148" t="s">
        <v>3003</v>
      </c>
      <c r="C2161" s="135">
        <v>6</v>
      </c>
      <c r="D2161" s="135">
        <v>32</v>
      </c>
      <c r="E2161" s="188" t="s">
        <v>21</v>
      </c>
      <c r="F2161" s="135">
        <v>40</v>
      </c>
      <c r="G2161" s="135" t="s">
        <v>21</v>
      </c>
      <c r="H2161" s="135" t="s">
        <v>21</v>
      </c>
      <c r="I2161" s="135" t="s">
        <v>21</v>
      </c>
      <c r="J2161" s="136">
        <v>4.3499999999999996</v>
      </c>
      <c r="K2161" s="136">
        <v>3.15</v>
      </c>
      <c r="L2161" s="136">
        <v>2.8</v>
      </c>
      <c r="M2161" s="137" t="str">
        <f t="shared" si="33"/>
        <v>P</v>
      </c>
      <c r="N2161" s="174" t="s">
        <v>10681</v>
      </c>
      <c r="O2161" s="149" t="s">
        <v>1506</v>
      </c>
      <c r="P2161" s="149" t="s">
        <v>9451</v>
      </c>
      <c r="Q2161" s="150" t="s">
        <v>10106</v>
      </c>
      <c r="R2161" s="189">
        <v>28.619999999999997</v>
      </c>
    </row>
    <row r="2162" spans="1:18" x14ac:dyDescent="0.25">
      <c r="A2162" s="132">
        <v>1033350</v>
      </c>
      <c r="B2162" s="145" t="s">
        <v>3004</v>
      </c>
      <c r="C2162" s="132">
        <v>6</v>
      </c>
      <c r="D2162" s="132">
        <v>32</v>
      </c>
      <c r="E2162" s="186" t="s">
        <v>21</v>
      </c>
      <c r="F2162" s="132">
        <v>40</v>
      </c>
      <c r="G2162" s="132" t="s">
        <v>21</v>
      </c>
      <c r="H2162" s="132" t="s">
        <v>21</v>
      </c>
      <c r="I2162" s="132" t="s">
        <v>21</v>
      </c>
      <c r="J2162" s="133">
        <v>4.3499999999999996</v>
      </c>
      <c r="K2162" s="133">
        <v>3.15</v>
      </c>
      <c r="L2162" s="133">
        <v>2.8</v>
      </c>
      <c r="M2162" s="134" t="str">
        <f t="shared" si="33"/>
        <v>P</v>
      </c>
      <c r="N2162" s="173" t="s">
        <v>10681</v>
      </c>
      <c r="O2162" s="146" t="s">
        <v>1506</v>
      </c>
      <c r="P2162" s="146" t="s">
        <v>9451</v>
      </c>
      <c r="Q2162" s="147" t="s">
        <v>10106</v>
      </c>
      <c r="R2162" s="187">
        <v>29.400000000000002</v>
      </c>
    </row>
    <row r="2163" spans="1:18" x14ac:dyDescent="0.25">
      <c r="A2163" s="135">
        <v>1033351</v>
      </c>
      <c r="B2163" s="148" t="s">
        <v>3005</v>
      </c>
      <c r="C2163" s="135">
        <v>6</v>
      </c>
      <c r="D2163" s="135">
        <v>32</v>
      </c>
      <c r="E2163" s="188" t="s">
        <v>21</v>
      </c>
      <c r="F2163" s="135">
        <v>40</v>
      </c>
      <c r="G2163" s="135" t="s">
        <v>21</v>
      </c>
      <c r="H2163" s="135" t="s">
        <v>21</v>
      </c>
      <c r="I2163" s="135">
        <v>1</v>
      </c>
      <c r="J2163" s="136">
        <v>4.2</v>
      </c>
      <c r="K2163" s="136">
        <v>3</v>
      </c>
      <c r="L2163" s="136">
        <v>2.7</v>
      </c>
      <c r="M2163" s="137" t="str">
        <f t="shared" si="33"/>
        <v>P</v>
      </c>
      <c r="N2163" s="174" t="s">
        <v>10681</v>
      </c>
      <c r="O2163" s="149" t="s">
        <v>1506</v>
      </c>
      <c r="P2163" s="149" t="s">
        <v>9451</v>
      </c>
      <c r="Q2163" s="150" t="s">
        <v>10106</v>
      </c>
      <c r="R2163" s="189">
        <v>31.86</v>
      </c>
    </row>
    <row r="2164" spans="1:18" x14ac:dyDescent="0.25">
      <c r="A2164" s="132">
        <v>1033352</v>
      </c>
      <c r="B2164" s="145" t="s">
        <v>3006</v>
      </c>
      <c r="C2164" s="132">
        <v>6</v>
      </c>
      <c r="D2164" s="132">
        <v>32</v>
      </c>
      <c r="E2164" s="186" t="s">
        <v>21</v>
      </c>
      <c r="F2164" s="132">
        <v>40</v>
      </c>
      <c r="G2164" s="132" t="s">
        <v>21</v>
      </c>
      <c r="H2164" s="132" t="s">
        <v>21</v>
      </c>
      <c r="I2164" s="132" t="s">
        <v>21</v>
      </c>
      <c r="J2164" s="133">
        <v>4.3499999999999996</v>
      </c>
      <c r="K2164" s="133">
        <v>3.15</v>
      </c>
      <c r="L2164" s="133">
        <v>2.8</v>
      </c>
      <c r="M2164" s="134" t="str">
        <f t="shared" si="33"/>
        <v>P</v>
      </c>
      <c r="N2164" s="173" t="s">
        <v>10681</v>
      </c>
      <c r="O2164" s="146" t="s">
        <v>1506</v>
      </c>
      <c r="P2164" s="146" t="s">
        <v>9451</v>
      </c>
      <c r="Q2164" s="147" t="s">
        <v>10519</v>
      </c>
      <c r="R2164" s="187">
        <v>32.46</v>
      </c>
    </row>
    <row r="2165" spans="1:18" x14ac:dyDescent="0.25">
      <c r="A2165" s="135">
        <v>1033355</v>
      </c>
      <c r="B2165" s="148" t="s">
        <v>3007</v>
      </c>
      <c r="C2165" s="135">
        <v>6</v>
      </c>
      <c r="D2165" s="135">
        <v>32</v>
      </c>
      <c r="E2165" s="188" t="s">
        <v>21</v>
      </c>
      <c r="F2165" s="135">
        <v>40</v>
      </c>
      <c r="G2165" s="135" t="s">
        <v>21</v>
      </c>
      <c r="H2165" s="135" t="s">
        <v>21</v>
      </c>
      <c r="I2165" s="135" t="s">
        <v>21</v>
      </c>
      <c r="J2165" s="136">
        <v>4.3499999999999996</v>
      </c>
      <c r="K2165" s="136">
        <v>3.15</v>
      </c>
      <c r="L2165" s="136">
        <v>2.8</v>
      </c>
      <c r="M2165" s="137" t="str">
        <f t="shared" si="33"/>
        <v>P</v>
      </c>
      <c r="N2165" s="174" t="s">
        <v>10681</v>
      </c>
      <c r="O2165" s="149" t="s">
        <v>1506</v>
      </c>
      <c r="P2165" s="149" t="s">
        <v>9451</v>
      </c>
      <c r="Q2165" s="150" t="s">
        <v>10106</v>
      </c>
      <c r="R2165" s="189">
        <v>30.299999999999997</v>
      </c>
    </row>
    <row r="2166" spans="1:18" x14ac:dyDescent="0.25">
      <c r="A2166" s="132">
        <v>1033356</v>
      </c>
      <c r="B2166" s="145" t="s">
        <v>3008</v>
      </c>
      <c r="C2166" s="132">
        <v>6</v>
      </c>
      <c r="D2166" s="132">
        <v>32</v>
      </c>
      <c r="E2166" s="186" t="s">
        <v>21</v>
      </c>
      <c r="F2166" s="132">
        <v>40</v>
      </c>
      <c r="G2166" s="132" t="s">
        <v>21</v>
      </c>
      <c r="H2166" s="132" t="s">
        <v>21</v>
      </c>
      <c r="I2166" s="132" t="s">
        <v>21</v>
      </c>
      <c r="J2166" s="133">
        <v>4.3499999999999996</v>
      </c>
      <c r="K2166" s="133">
        <v>3.15</v>
      </c>
      <c r="L2166" s="133">
        <v>2.8</v>
      </c>
      <c r="M2166" s="134" t="str">
        <f t="shared" si="33"/>
        <v>P</v>
      </c>
      <c r="N2166" s="173" t="s">
        <v>10681</v>
      </c>
      <c r="O2166" s="146" t="s">
        <v>1506</v>
      </c>
      <c r="P2166" s="146" t="s">
        <v>9451</v>
      </c>
      <c r="Q2166" s="147" t="s">
        <v>10106</v>
      </c>
      <c r="R2166" s="187">
        <v>30.42</v>
      </c>
    </row>
    <row r="2167" spans="1:18" x14ac:dyDescent="0.25">
      <c r="A2167" s="135">
        <v>1033422</v>
      </c>
      <c r="B2167" s="148" t="s">
        <v>3009</v>
      </c>
      <c r="C2167" s="135">
        <v>6</v>
      </c>
      <c r="D2167" s="135">
        <v>210</v>
      </c>
      <c r="E2167" s="188" t="s">
        <v>20</v>
      </c>
      <c r="F2167" s="135">
        <v>270</v>
      </c>
      <c r="G2167" s="135" t="s">
        <v>20</v>
      </c>
      <c r="H2167" s="135" t="s">
        <v>20</v>
      </c>
      <c r="I2167" s="135" t="s">
        <v>20</v>
      </c>
      <c r="J2167" s="136">
        <v>2.0699999999999998</v>
      </c>
      <c r="K2167" s="136">
        <v>1.42</v>
      </c>
      <c r="L2167" s="136">
        <v>1.62</v>
      </c>
      <c r="M2167" s="137" t="str">
        <f t="shared" si="33"/>
        <v>P</v>
      </c>
      <c r="N2167" s="174" t="s">
        <v>10681</v>
      </c>
      <c r="O2167" s="149" t="s">
        <v>1555</v>
      </c>
      <c r="P2167" s="149" t="s">
        <v>9448</v>
      </c>
      <c r="Q2167" s="150" t="s">
        <v>10519</v>
      </c>
      <c r="R2167" s="189">
        <v>11.58</v>
      </c>
    </row>
    <row r="2168" spans="1:18" x14ac:dyDescent="0.25">
      <c r="A2168" s="132">
        <v>1033423</v>
      </c>
      <c r="B2168" s="145" t="s">
        <v>3010</v>
      </c>
      <c r="C2168" s="132">
        <v>6</v>
      </c>
      <c r="D2168" s="132">
        <v>210</v>
      </c>
      <c r="E2168" s="186" t="s">
        <v>20</v>
      </c>
      <c r="F2168" s="132">
        <v>270</v>
      </c>
      <c r="G2168" s="132" t="s">
        <v>20</v>
      </c>
      <c r="H2168" s="132" t="s">
        <v>20</v>
      </c>
      <c r="I2168" s="132" t="s">
        <v>20</v>
      </c>
      <c r="J2168" s="133">
        <v>2.0699999999999998</v>
      </c>
      <c r="K2168" s="133">
        <v>1.42</v>
      </c>
      <c r="L2168" s="133">
        <v>1.62</v>
      </c>
      <c r="M2168" s="134" t="str">
        <f t="shared" si="33"/>
        <v>P</v>
      </c>
      <c r="N2168" s="173" t="s">
        <v>10681</v>
      </c>
      <c r="O2168" s="146" t="s">
        <v>1555</v>
      </c>
      <c r="P2168" s="146" t="s">
        <v>9448</v>
      </c>
      <c r="Q2168" s="147" t="s">
        <v>10519</v>
      </c>
      <c r="R2168" s="187">
        <v>11.58</v>
      </c>
    </row>
    <row r="2169" spans="1:18" x14ac:dyDescent="0.25">
      <c r="A2169" s="135">
        <v>1033436</v>
      </c>
      <c r="B2169" s="148" t="s">
        <v>3011</v>
      </c>
      <c r="C2169" s="135">
        <v>6</v>
      </c>
      <c r="D2169" s="135">
        <v>120</v>
      </c>
      <c r="E2169" s="188" t="s">
        <v>21</v>
      </c>
      <c r="F2169" s="135">
        <v>160</v>
      </c>
      <c r="G2169" s="135" t="s">
        <v>20</v>
      </c>
      <c r="H2169" s="135">
        <v>10</v>
      </c>
      <c r="I2169" s="135">
        <v>1</v>
      </c>
      <c r="J2169" s="136">
        <v>2.96</v>
      </c>
      <c r="K2169" s="136">
        <v>1.97</v>
      </c>
      <c r="L2169" s="136">
        <v>1.88</v>
      </c>
      <c r="M2169" s="137" t="str">
        <f t="shared" si="33"/>
        <v>P</v>
      </c>
      <c r="N2169" s="174" t="s">
        <v>10681</v>
      </c>
      <c r="O2169" s="149" t="s">
        <v>1506</v>
      </c>
      <c r="P2169" s="149" t="s">
        <v>9451</v>
      </c>
      <c r="Q2169" s="150" t="s">
        <v>10519</v>
      </c>
      <c r="R2169" s="189">
        <v>10.98</v>
      </c>
    </row>
    <row r="2170" spans="1:18" x14ac:dyDescent="0.25">
      <c r="A2170" s="132">
        <v>1033437</v>
      </c>
      <c r="B2170" s="145" t="s">
        <v>3012</v>
      </c>
      <c r="C2170" s="132">
        <v>6</v>
      </c>
      <c r="D2170" s="132">
        <v>120</v>
      </c>
      <c r="E2170" s="186" t="s">
        <v>21</v>
      </c>
      <c r="F2170" s="132">
        <v>160</v>
      </c>
      <c r="G2170" s="132" t="s">
        <v>20</v>
      </c>
      <c r="H2170" s="132">
        <v>10</v>
      </c>
      <c r="I2170" s="132">
        <v>1</v>
      </c>
      <c r="J2170" s="133">
        <v>2.96</v>
      </c>
      <c r="K2170" s="133">
        <v>1.97</v>
      </c>
      <c r="L2170" s="133">
        <v>1.88</v>
      </c>
      <c r="M2170" s="134" t="str">
        <f t="shared" si="33"/>
        <v>P</v>
      </c>
      <c r="N2170" s="173" t="s">
        <v>10681</v>
      </c>
      <c r="O2170" s="146" t="s">
        <v>1506</v>
      </c>
      <c r="P2170" s="146" t="s">
        <v>9451</v>
      </c>
      <c r="Q2170" s="147" t="s">
        <v>10519</v>
      </c>
      <c r="R2170" s="187">
        <v>10.92</v>
      </c>
    </row>
    <row r="2171" spans="1:18" x14ac:dyDescent="0.25">
      <c r="A2171" s="135">
        <v>1033439</v>
      </c>
      <c r="B2171" s="148" t="s">
        <v>3013</v>
      </c>
      <c r="C2171" s="135">
        <v>6</v>
      </c>
      <c r="D2171" s="135">
        <v>120</v>
      </c>
      <c r="E2171" s="188" t="s">
        <v>21</v>
      </c>
      <c r="F2171" s="135">
        <v>160</v>
      </c>
      <c r="G2171" s="135" t="s">
        <v>20</v>
      </c>
      <c r="H2171" s="135">
        <v>10</v>
      </c>
      <c r="I2171" s="135">
        <v>1</v>
      </c>
      <c r="J2171" s="136">
        <v>2.96</v>
      </c>
      <c r="K2171" s="136">
        <v>1.97</v>
      </c>
      <c r="L2171" s="136">
        <v>1.88</v>
      </c>
      <c r="M2171" s="137" t="str">
        <f t="shared" si="33"/>
        <v>P</v>
      </c>
      <c r="N2171" s="174" t="s">
        <v>10681</v>
      </c>
      <c r="O2171" s="149" t="s">
        <v>1506</v>
      </c>
      <c r="P2171" s="149" t="s">
        <v>9451</v>
      </c>
      <c r="Q2171" s="150" t="s">
        <v>10519</v>
      </c>
      <c r="R2171" s="189">
        <v>12.419999999999998</v>
      </c>
    </row>
    <row r="2172" spans="1:18" x14ac:dyDescent="0.25">
      <c r="A2172" s="132">
        <v>1033442</v>
      </c>
      <c r="B2172" s="145" t="s">
        <v>3014</v>
      </c>
      <c r="C2172" s="132">
        <v>6</v>
      </c>
      <c r="D2172" s="132">
        <v>120</v>
      </c>
      <c r="E2172" s="186" t="s">
        <v>21</v>
      </c>
      <c r="F2172" s="132">
        <v>160</v>
      </c>
      <c r="G2172" s="132">
        <v>9</v>
      </c>
      <c r="H2172" s="132">
        <v>10</v>
      </c>
      <c r="I2172" s="132">
        <v>1</v>
      </c>
      <c r="J2172" s="133">
        <v>2.96</v>
      </c>
      <c r="K2172" s="133">
        <v>1.97</v>
      </c>
      <c r="L2172" s="133">
        <v>1.88</v>
      </c>
      <c r="M2172" s="134" t="str">
        <f t="shared" si="33"/>
        <v>P</v>
      </c>
      <c r="N2172" s="173" t="s">
        <v>10681</v>
      </c>
      <c r="O2172" s="146" t="s">
        <v>1506</v>
      </c>
      <c r="P2172" s="146" t="s">
        <v>9451</v>
      </c>
      <c r="Q2172" s="147" t="s">
        <v>10519</v>
      </c>
      <c r="R2172" s="187">
        <v>11.34</v>
      </c>
    </row>
    <row r="2173" spans="1:18" x14ac:dyDescent="0.25">
      <c r="A2173" s="135">
        <v>1033444</v>
      </c>
      <c r="B2173" s="148" t="s">
        <v>3015</v>
      </c>
      <c r="C2173" s="135">
        <v>6</v>
      </c>
      <c r="D2173" s="135">
        <v>44</v>
      </c>
      <c r="E2173" s="188" t="s">
        <v>21</v>
      </c>
      <c r="F2173" s="135">
        <v>66</v>
      </c>
      <c r="G2173" s="135" t="s">
        <v>20</v>
      </c>
      <c r="H2173" s="135">
        <v>5</v>
      </c>
      <c r="I2173" s="135">
        <v>1</v>
      </c>
      <c r="J2173" s="136">
        <v>3.59</v>
      </c>
      <c r="K2173" s="136">
        <v>2.58</v>
      </c>
      <c r="L2173" s="136">
        <v>2.54</v>
      </c>
      <c r="M2173" s="137" t="str">
        <f t="shared" si="33"/>
        <v>P</v>
      </c>
      <c r="N2173" s="174" t="s">
        <v>10681</v>
      </c>
      <c r="O2173" s="149" t="s">
        <v>1506</v>
      </c>
      <c r="P2173" s="149" t="s">
        <v>9435</v>
      </c>
      <c r="Q2173" s="150" t="s">
        <v>10519</v>
      </c>
      <c r="R2173" s="189">
        <v>22.14</v>
      </c>
    </row>
    <row r="2174" spans="1:18" x14ac:dyDescent="0.25">
      <c r="A2174" s="132">
        <v>1033445</v>
      </c>
      <c r="B2174" s="145" t="s">
        <v>3016</v>
      </c>
      <c r="C2174" s="132">
        <v>4</v>
      </c>
      <c r="D2174" s="132">
        <v>36</v>
      </c>
      <c r="E2174" s="186" t="s">
        <v>21</v>
      </c>
      <c r="F2174" s="132">
        <v>42</v>
      </c>
      <c r="G2174" s="132" t="s">
        <v>21</v>
      </c>
      <c r="H2174" s="132" t="s">
        <v>21</v>
      </c>
      <c r="I2174" s="132" t="s">
        <v>21</v>
      </c>
      <c r="J2174" s="133">
        <v>4.9000000000000004</v>
      </c>
      <c r="K2174" s="133">
        <v>3.7</v>
      </c>
      <c r="L2174" s="133">
        <v>2</v>
      </c>
      <c r="M2174" s="134" t="str">
        <f t="shared" si="33"/>
        <v>P</v>
      </c>
      <c r="N2174" s="173" t="s">
        <v>10681</v>
      </c>
      <c r="O2174" s="146" t="s">
        <v>1506</v>
      </c>
      <c r="P2174" s="146" t="s">
        <v>9435</v>
      </c>
      <c r="Q2174" s="147" t="s">
        <v>10106</v>
      </c>
      <c r="R2174" s="187">
        <v>19.239999999999998</v>
      </c>
    </row>
    <row r="2175" spans="1:18" x14ac:dyDescent="0.25">
      <c r="A2175" s="135">
        <v>1033458</v>
      </c>
      <c r="B2175" s="148" t="s">
        <v>3017</v>
      </c>
      <c r="C2175" s="135">
        <v>4</v>
      </c>
      <c r="D2175" s="135">
        <v>36</v>
      </c>
      <c r="E2175" s="188" t="s">
        <v>21</v>
      </c>
      <c r="F2175" s="135">
        <v>48</v>
      </c>
      <c r="G2175" s="135" t="s">
        <v>21</v>
      </c>
      <c r="H2175" s="135" t="s">
        <v>21</v>
      </c>
      <c r="I2175" s="135" t="s">
        <v>21</v>
      </c>
      <c r="J2175" s="136">
        <v>4.9000000000000004</v>
      </c>
      <c r="K2175" s="136">
        <v>3.7</v>
      </c>
      <c r="L2175" s="136">
        <v>2</v>
      </c>
      <c r="M2175" s="137" t="str">
        <f t="shared" si="33"/>
        <v>P</v>
      </c>
      <c r="N2175" s="174" t="s">
        <v>10681</v>
      </c>
      <c r="O2175" s="149" t="s">
        <v>1506</v>
      </c>
      <c r="P2175" s="149" t="s">
        <v>9435</v>
      </c>
      <c r="Q2175" s="150" t="s">
        <v>10106</v>
      </c>
      <c r="R2175" s="189">
        <v>21.68</v>
      </c>
    </row>
    <row r="2176" spans="1:18" x14ac:dyDescent="0.25">
      <c r="A2176" s="132">
        <v>1033464</v>
      </c>
      <c r="B2176" s="145" t="s">
        <v>3018</v>
      </c>
      <c r="C2176" s="132">
        <v>4</v>
      </c>
      <c r="D2176" s="132">
        <v>36</v>
      </c>
      <c r="E2176" s="186" t="s">
        <v>21</v>
      </c>
      <c r="F2176" s="132">
        <v>48</v>
      </c>
      <c r="G2176" s="132" t="s">
        <v>21</v>
      </c>
      <c r="H2176" s="132" t="s">
        <v>21</v>
      </c>
      <c r="I2176" s="132" t="s">
        <v>21</v>
      </c>
      <c r="J2176" s="133">
        <v>4.88</v>
      </c>
      <c r="K2176" s="133">
        <v>3.66</v>
      </c>
      <c r="L2176" s="133">
        <v>1.98</v>
      </c>
      <c r="M2176" s="134" t="str">
        <f t="shared" si="33"/>
        <v>P</v>
      </c>
      <c r="N2176" s="171" t="s">
        <v>10681</v>
      </c>
      <c r="O2176" s="146" t="s">
        <v>1506</v>
      </c>
      <c r="P2176" s="146" t="s">
        <v>9435</v>
      </c>
      <c r="Q2176" s="147" t="s">
        <v>10106</v>
      </c>
      <c r="R2176" s="187">
        <v>21.48</v>
      </c>
    </row>
    <row r="2177" spans="1:18" x14ac:dyDescent="0.25">
      <c r="A2177" s="135">
        <v>1033467</v>
      </c>
      <c r="B2177" s="148" t="s">
        <v>3019</v>
      </c>
      <c r="C2177" s="135">
        <v>4</v>
      </c>
      <c r="D2177" s="135">
        <v>66</v>
      </c>
      <c r="E2177" s="188" t="s">
        <v>21</v>
      </c>
      <c r="F2177" s="135">
        <v>88</v>
      </c>
      <c r="G2177" s="135" t="s">
        <v>20</v>
      </c>
      <c r="H2177" s="135">
        <v>5</v>
      </c>
      <c r="I2177" s="135">
        <v>1</v>
      </c>
      <c r="J2177" s="136">
        <v>3.59</v>
      </c>
      <c r="K2177" s="136">
        <v>2.58</v>
      </c>
      <c r="L2177" s="136">
        <v>1.78</v>
      </c>
      <c r="M2177" s="137" t="str">
        <f t="shared" si="33"/>
        <v>P</v>
      </c>
      <c r="N2177" s="172" t="s">
        <v>10681</v>
      </c>
      <c r="O2177" s="149" t="s">
        <v>1506</v>
      </c>
      <c r="P2177" s="149" t="s">
        <v>9435</v>
      </c>
      <c r="Q2177" s="150" t="s">
        <v>10519</v>
      </c>
      <c r="R2177" s="189">
        <v>18.96</v>
      </c>
    </row>
    <row r="2178" spans="1:18" x14ac:dyDescent="0.25">
      <c r="A2178" s="132">
        <v>1033469</v>
      </c>
      <c r="B2178" s="145" t="s">
        <v>3020</v>
      </c>
      <c r="C2178" s="132">
        <v>2</v>
      </c>
      <c r="D2178" s="132">
        <v>48</v>
      </c>
      <c r="E2178" s="186" t="s">
        <v>20</v>
      </c>
      <c r="F2178" s="132">
        <v>60</v>
      </c>
      <c r="G2178" s="132" t="s">
        <v>21</v>
      </c>
      <c r="H2178" s="132" t="s">
        <v>21</v>
      </c>
      <c r="I2178" s="132" t="s">
        <v>21</v>
      </c>
      <c r="J2178" s="133">
        <v>3.1</v>
      </c>
      <c r="K2178" s="133">
        <v>3.1</v>
      </c>
      <c r="L2178" s="133">
        <v>2.6</v>
      </c>
      <c r="M2178" s="134" t="str">
        <f t="shared" ref="M2178:M2241" si="34">HYPERLINK(CONCATENATE("T:\Distribution Centre\RDC Department Shared\Cubiscan photos","\",A2178,"-pac.jpg"),"P")</f>
        <v>P</v>
      </c>
      <c r="N2178" s="171" t="s">
        <v>10682</v>
      </c>
      <c r="O2178" s="146" t="s">
        <v>1500</v>
      </c>
      <c r="P2178" s="146" t="s">
        <v>9456</v>
      </c>
      <c r="Q2178" s="147" t="s">
        <v>10519</v>
      </c>
      <c r="R2178" s="187">
        <v>5.32</v>
      </c>
    </row>
    <row r="2179" spans="1:18" x14ac:dyDescent="0.25">
      <c r="A2179" s="135">
        <v>1033475</v>
      </c>
      <c r="B2179" s="148" t="s">
        <v>3021</v>
      </c>
      <c r="C2179" s="135">
        <v>6</v>
      </c>
      <c r="D2179" s="135">
        <v>240</v>
      </c>
      <c r="E2179" s="188">
        <v>8</v>
      </c>
      <c r="F2179" s="135">
        <v>288</v>
      </c>
      <c r="G2179" s="135" t="s">
        <v>21</v>
      </c>
      <c r="H2179" s="135" t="s">
        <v>21</v>
      </c>
      <c r="I2179" s="135" t="s">
        <v>21</v>
      </c>
      <c r="J2179" s="136">
        <v>3.62</v>
      </c>
      <c r="K2179" s="136">
        <v>3.18</v>
      </c>
      <c r="L2179" s="136">
        <v>0.5</v>
      </c>
      <c r="M2179" s="137" t="str">
        <f t="shared" si="34"/>
        <v>P</v>
      </c>
      <c r="N2179" s="172" t="s">
        <v>10682</v>
      </c>
      <c r="O2179" s="149" t="s">
        <v>1497</v>
      </c>
      <c r="P2179" s="149" t="s">
        <v>9415</v>
      </c>
      <c r="Q2179" s="150" t="s">
        <v>10519</v>
      </c>
      <c r="R2179" s="189">
        <v>5.4</v>
      </c>
    </row>
    <row r="2180" spans="1:18" x14ac:dyDescent="0.25">
      <c r="A2180" s="132">
        <v>1033477</v>
      </c>
      <c r="B2180" s="145" t="s">
        <v>56</v>
      </c>
      <c r="C2180" s="132">
        <v>6</v>
      </c>
      <c r="D2180" s="132">
        <v>300</v>
      </c>
      <c r="E2180" s="186">
        <v>12</v>
      </c>
      <c r="F2180" s="132" t="s">
        <v>20</v>
      </c>
      <c r="G2180" s="132">
        <v>72</v>
      </c>
      <c r="H2180" s="132" t="s">
        <v>20</v>
      </c>
      <c r="I2180" s="132">
        <v>1</v>
      </c>
      <c r="J2180" s="133">
        <v>3.26</v>
      </c>
      <c r="K2180" s="133">
        <v>2.74</v>
      </c>
      <c r="L2180" s="133">
        <v>0.72</v>
      </c>
      <c r="M2180" s="134" t="str">
        <f t="shared" si="34"/>
        <v>P</v>
      </c>
      <c r="N2180" s="171" t="s">
        <v>10682</v>
      </c>
      <c r="O2180" s="146" t="s">
        <v>1497</v>
      </c>
      <c r="P2180" s="146" t="s">
        <v>9415</v>
      </c>
      <c r="Q2180" s="147" t="s">
        <v>10519</v>
      </c>
      <c r="R2180" s="187">
        <v>4.92</v>
      </c>
    </row>
    <row r="2181" spans="1:18" x14ac:dyDescent="0.25">
      <c r="A2181" s="135">
        <v>1033481</v>
      </c>
      <c r="B2181" s="148" t="s">
        <v>3022</v>
      </c>
      <c r="C2181" s="135">
        <v>6</v>
      </c>
      <c r="D2181" s="135">
        <v>448</v>
      </c>
      <c r="E2181" s="188">
        <v>16</v>
      </c>
      <c r="F2181" s="135">
        <v>576</v>
      </c>
      <c r="G2181" s="135" t="s">
        <v>20</v>
      </c>
      <c r="H2181" s="135" t="s">
        <v>20</v>
      </c>
      <c r="I2181" s="135" t="s">
        <v>20</v>
      </c>
      <c r="J2181" s="136">
        <v>2.4</v>
      </c>
      <c r="K2181" s="136">
        <v>0.6</v>
      </c>
      <c r="L2181" s="136">
        <v>2.8</v>
      </c>
      <c r="M2181" s="137" t="str">
        <f t="shared" si="34"/>
        <v>P</v>
      </c>
      <c r="N2181" s="172" t="s">
        <v>10682</v>
      </c>
      <c r="O2181" s="149" t="s">
        <v>1497</v>
      </c>
      <c r="P2181" s="149" t="s">
        <v>9415</v>
      </c>
      <c r="Q2181" s="150" t="s">
        <v>10519</v>
      </c>
      <c r="R2181" s="189">
        <v>4.1999999999999993</v>
      </c>
    </row>
    <row r="2182" spans="1:18" x14ac:dyDescent="0.25">
      <c r="A2182" s="132">
        <v>1033485</v>
      </c>
      <c r="B2182" s="145" t="s">
        <v>58</v>
      </c>
      <c r="C2182" s="132">
        <v>6</v>
      </c>
      <c r="D2182" s="132" t="s">
        <v>20</v>
      </c>
      <c r="E2182" s="186">
        <v>48</v>
      </c>
      <c r="F2182" s="132" t="s">
        <v>20</v>
      </c>
      <c r="G2182" s="132">
        <v>144</v>
      </c>
      <c r="H2182" s="132" t="s">
        <v>20</v>
      </c>
      <c r="I2182" s="132">
        <v>1</v>
      </c>
      <c r="J2182" s="133">
        <v>1.64</v>
      </c>
      <c r="K2182" s="133">
        <v>1.24</v>
      </c>
      <c r="L2182" s="133">
        <v>0.49</v>
      </c>
      <c r="M2182" s="134" t="str">
        <f t="shared" si="34"/>
        <v>P</v>
      </c>
      <c r="N2182" s="171" t="s">
        <v>10682</v>
      </c>
      <c r="O2182" s="146" t="s">
        <v>1497</v>
      </c>
      <c r="P2182" s="146" t="s">
        <v>9415</v>
      </c>
      <c r="Q2182" s="147" t="s">
        <v>10519</v>
      </c>
      <c r="R2182" s="187">
        <v>2.7</v>
      </c>
    </row>
    <row r="2183" spans="1:18" x14ac:dyDescent="0.25">
      <c r="A2183" s="135">
        <v>1033486</v>
      </c>
      <c r="B2183" s="148" t="s">
        <v>3023</v>
      </c>
      <c r="C2183" s="135">
        <v>1</v>
      </c>
      <c r="D2183" s="135">
        <v>112</v>
      </c>
      <c r="E2183" s="188">
        <v>4</v>
      </c>
      <c r="F2183" s="135">
        <v>120</v>
      </c>
      <c r="G2183" s="135" t="s">
        <v>21</v>
      </c>
      <c r="H2183" s="135" t="s">
        <v>21</v>
      </c>
      <c r="I2183" s="135" t="s">
        <v>21</v>
      </c>
      <c r="J2183" s="136">
        <v>5.12</v>
      </c>
      <c r="K2183" s="136">
        <v>4</v>
      </c>
      <c r="L2183" s="136">
        <v>0.34</v>
      </c>
      <c r="M2183" s="137" t="str">
        <f t="shared" si="34"/>
        <v>P</v>
      </c>
      <c r="N2183" s="172" t="s">
        <v>10682</v>
      </c>
      <c r="O2183" s="149" t="s">
        <v>1562</v>
      </c>
      <c r="P2183" s="149" t="s">
        <v>9441</v>
      </c>
      <c r="Q2183" s="150" t="s">
        <v>10519</v>
      </c>
      <c r="R2183" s="189">
        <v>26.56</v>
      </c>
    </row>
    <row r="2184" spans="1:18" x14ac:dyDescent="0.25">
      <c r="A2184" s="132">
        <v>1033487</v>
      </c>
      <c r="B2184" s="145" t="s">
        <v>3024</v>
      </c>
      <c r="C2184" s="132">
        <v>100</v>
      </c>
      <c r="D2184" s="132" t="s">
        <v>20</v>
      </c>
      <c r="E2184" s="186" t="s">
        <v>20</v>
      </c>
      <c r="F2184" s="132" t="s">
        <v>20</v>
      </c>
      <c r="G2184" s="132" t="s">
        <v>20</v>
      </c>
      <c r="H2184" s="132" t="s">
        <v>20</v>
      </c>
      <c r="I2184" s="132" t="s">
        <v>20</v>
      </c>
      <c r="J2184" s="133">
        <v>0.6</v>
      </c>
      <c r="K2184" s="133">
        <v>0.6</v>
      </c>
      <c r="L2184" s="133">
        <v>0.1</v>
      </c>
      <c r="M2184" s="134" t="str">
        <f t="shared" si="34"/>
        <v>P</v>
      </c>
      <c r="N2184" s="171" t="s">
        <v>10682</v>
      </c>
      <c r="O2184" s="146" t="s">
        <v>1497</v>
      </c>
      <c r="P2184" s="146" t="s">
        <v>9415</v>
      </c>
      <c r="Q2184" s="147" t="s">
        <v>10519</v>
      </c>
      <c r="R2184" s="187">
        <v>5</v>
      </c>
    </row>
    <row r="2185" spans="1:18" x14ac:dyDescent="0.25">
      <c r="A2185" s="135">
        <v>1033488</v>
      </c>
      <c r="B2185" s="148" t="s">
        <v>3025</v>
      </c>
      <c r="C2185" s="135">
        <v>1</v>
      </c>
      <c r="D2185" s="135">
        <v>144</v>
      </c>
      <c r="E2185" s="188" t="s">
        <v>21</v>
      </c>
      <c r="F2185" s="135">
        <v>198</v>
      </c>
      <c r="G2185" s="135">
        <v>16</v>
      </c>
      <c r="H2185" s="135">
        <v>16</v>
      </c>
      <c r="I2185" s="135" t="s">
        <v>20</v>
      </c>
      <c r="J2185" s="136">
        <v>5.18</v>
      </c>
      <c r="K2185" s="136">
        <v>1.3</v>
      </c>
      <c r="L2185" s="136">
        <v>1.22</v>
      </c>
      <c r="M2185" s="137" t="str">
        <f t="shared" si="34"/>
        <v>P</v>
      </c>
      <c r="N2185" s="172" t="s">
        <v>10682</v>
      </c>
      <c r="O2185" s="149" t="s">
        <v>1500</v>
      </c>
      <c r="P2185" s="149" t="s">
        <v>9428</v>
      </c>
      <c r="Q2185" s="150" t="s">
        <v>10519</v>
      </c>
      <c r="R2185" s="189">
        <v>13.45</v>
      </c>
    </row>
    <row r="2186" spans="1:18" x14ac:dyDescent="0.25">
      <c r="A2186" s="132">
        <v>1033489</v>
      </c>
      <c r="B2186" s="145" t="s">
        <v>3026</v>
      </c>
      <c r="C2186" s="132">
        <v>1</v>
      </c>
      <c r="D2186" s="132">
        <v>1080</v>
      </c>
      <c r="E2186" s="186">
        <v>18</v>
      </c>
      <c r="F2186" s="132">
        <v>1350</v>
      </c>
      <c r="G2186" s="132">
        <v>72</v>
      </c>
      <c r="H2186" s="132">
        <v>90</v>
      </c>
      <c r="I2186" s="132">
        <v>1</v>
      </c>
      <c r="J2186" s="133">
        <v>1.72</v>
      </c>
      <c r="K2186" s="133">
        <v>1.73</v>
      </c>
      <c r="L2186" s="133">
        <v>0.34</v>
      </c>
      <c r="M2186" s="134" t="str">
        <f t="shared" si="34"/>
        <v>P</v>
      </c>
      <c r="N2186" s="171" t="s">
        <v>10682</v>
      </c>
      <c r="O2186" s="146" t="s">
        <v>1500</v>
      </c>
      <c r="P2186" s="146" t="s">
        <v>9456</v>
      </c>
      <c r="Q2186" s="147" t="s">
        <v>10519</v>
      </c>
      <c r="R2186" s="187">
        <v>7.54</v>
      </c>
    </row>
    <row r="2187" spans="1:18" x14ac:dyDescent="0.25">
      <c r="A2187" s="135">
        <v>1033490</v>
      </c>
      <c r="B2187" s="148" t="s">
        <v>1125</v>
      </c>
      <c r="C2187" s="135">
        <v>1</v>
      </c>
      <c r="D2187" s="135">
        <v>1920</v>
      </c>
      <c r="E2187" s="188">
        <v>32</v>
      </c>
      <c r="F2187" s="135">
        <v>2400</v>
      </c>
      <c r="G2187" s="135">
        <v>128</v>
      </c>
      <c r="H2187" s="135">
        <v>160</v>
      </c>
      <c r="I2187" s="135">
        <v>1</v>
      </c>
      <c r="J2187" s="136">
        <v>1.73</v>
      </c>
      <c r="K2187" s="136">
        <v>1.73</v>
      </c>
      <c r="L2187" s="136">
        <v>0.2</v>
      </c>
      <c r="M2187" s="137" t="str">
        <f t="shared" si="34"/>
        <v>P</v>
      </c>
      <c r="N2187" s="174" t="s">
        <v>10682</v>
      </c>
      <c r="O2187" s="149" t="s">
        <v>1500</v>
      </c>
      <c r="P2187" s="149" t="s">
        <v>9456</v>
      </c>
      <c r="Q2187" s="150" t="s">
        <v>10519</v>
      </c>
      <c r="R2187" s="189">
        <v>5.26</v>
      </c>
    </row>
    <row r="2188" spans="1:18" x14ac:dyDescent="0.25">
      <c r="A2188" s="132">
        <v>1033495</v>
      </c>
      <c r="B2188" s="145" t="s">
        <v>3027</v>
      </c>
      <c r="C2188" s="132">
        <v>1</v>
      </c>
      <c r="D2188" s="132">
        <v>81</v>
      </c>
      <c r="E2188" s="186" t="s">
        <v>21</v>
      </c>
      <c r="F2188" s="132">
        <v>99</v>
      </c>
      <c r="G2188" s="132" t="s">
        <v>21</v>
      </c>
      <c r="H2188" s="132" t="s">
        <v>21</v>
      </c>
      <c r="I2188" s="132" t="s">
        <v>21</v>
      </c>
      <c r="J2188" s="133">
        <v>3.2</v>
      </c>
      <c r="K2188" s="133">
        <v>3.1</v>
      </c>
      <c r="L2188" s="133">
        <v>1.3</v>
      </c>
      <c r="M2188" s="134" t="str">
        <f t="shared" si="34"/>
        <v>P</v>
      </c>
      <c r="N2188" s="173" t="s">
        <v>10682</v>
      </c>
      <c r="O2188" s="146" t="s">
        <v>1506</v>
      </c>
      <c r="P2188" s="146" t="s">
        <v>9401</v>
      </c>
      <c r="Q2188" s="147" t="s">
        <v>10519</v>
      </c>
      <c r="R2188" s="187">
        <v>17.579999999999998</v>
      </c>
    </row>
    <row r="2189" spans="1:18" x14ac:dyDescent="0.25">
      <c r="A2189" s="135">
        <v>1033503</v>
      </c>
      <c r="B2189" s="148" t="s">
        <v>3028</v>
      </c>
      <c r="C2189" s="135">
        <v>6</v>
      </c>
      <c r="D2189" s="135">
        <v>196</v>
      </c>
      <c r="E2189" s="188" t="s">
        <v>21</v>
      </c>
      <c r="F2189" s="135">
        <v>270</v>
      </c>
      <c r="G2189" s="135" t="s">
        <v>20</v>
      </c>
      <c r="H2189" s="135" t="s">
        <v>20</v>
      </c>
      <c r="I2189" s="135" t="s">
        <v>20</v>
      </c>
      <c r="J2189" s="136">
        <v>2.14</v>
      </c>
      <c r="K2189" s="136">
        <v>1.9</v>
      </c>
      <c r="L2189" s="136">
        <v>1.6</v>
      </c>
      <c r="M2189" s="137" t="str">
        <f t="shared" si="34"/>
        <v>P</v>
      </c>
      <c r="N2189" s="174" t="s">
        <v>10681</v>
      </c>
      <c r="O2189" s="149" t="s">
        <v>1506</v>
      </c>
      <c r="P2189" s="149" t="s">
        <v>9435</v>
      </c>
      <c r="Q2189" s="150" t="s">
        <v>10106</v>
      </c>
      <c r="R2189" s="189">
        <v>10.56</v>
      </c>
    </row>
    <row r="2190" spans="1:18" x14ac:dyDescent="0.25">
      <c r="A2190" s="132">
        <v>1033529</v>
      </c>
      <c r="B2190" s="145" t="s">
        <v>3029</v>
      </c>
      <c r="C2190" s="132">
        <v>6</v>
      </c>
      <c r="D2190" s="132">
        <v>65</v>
      </c>
      <c r="E2190" s="186" t="s">
        <v>21</v>
      </c>
      <c r="F2190" s="132">
        <v>78</v>
      </c>
      <c r="G2190" s="132" t="s">
        <v>20</v>
      </c>
      <c r="H2190" s="132">
        <v>5</v>
      </c>
      <c r="I2190" s="132">
        <v>1</v>
      </c>
      <c r="J2190" s="133">
        <v>3.6</v>
      </c>
      <c r="K2190" s="133">
        <v>2.25</v>
      </c>
      <c r="L2190" s="133">
        <v>2.25</v>
      </c>
      <c r="M2190" s="134" t="str">
        <f t="shared" si="34"/>
        <v>P</v>
      </c>
      <c r="N2190" s="173" t="s">
        <v>10681</v>
      </c>
      <c r="O2190" s="146" t="s">
        <v>1506</v>
      </c>
      <c r="P2190" s="146" t="s">
        <v>9435</v>
      </c>
      <c r="Q2190" s="147" t="s">
        <v>10106</v>
      </c>
      <c r="R2190" s="187">
        <v>29.099999999999998</v>
      </c>
    </row>
    <row r="2191" spans="1:18" x14ac:dyDescent="0.25">
      <c r="A2191" s="135">
        <v>1033530</v>
      </c>
      <c r="B2191" s="148" t="s">
        <v>3030</v>
      </c>
      <c r="C2191" s="135">
        <v>6</v>
      </c>
      <c r="D2191" s="135">
        <v>192</v>
      </c>
      <c r="E2191" s="188" t="s">
        <v>21</v>
      </c>
      <c r="F2191" s="135">
        <v>256</v>
      </c>
      <c r="G2191" s="135" t="s">
        <v>20</v>
      </c>
      <c r="H2191" s="135" t="s">
        <v>20</v>
      </c>
      <c r="I2191" s="135" t="s">
        <v>20</v>
      </c>
      <c r="J2191" s="136">
        <v>2.14</v>
      </c>
      <c r="K2191" s="136">
        <v>1.64</v>
      </c>
      <c r="L2191" s="136">
        <v>1.72</v>
      </c>
      <c r="M2191" s="137" t="str">
        <f t="shared" si="34"/>
        <v>P</v>
      </c>
      <c r="N2191" s="174" t="s">
        <v>10681</v>
      </c>
      <c r="O2191" s="149" t="s">
        <v>1506</v>
      </c>
      <c r="P2191" s="149" t="s">
        <v>9435</v>
      </c>
      <c r="Q2191" s="150" t="s">
        <v>10106</v>
      </c>
      <c r="R2191" s="189">
        <v>10.14</v>
      </c>
    </row>
    <row r="2192" spans="1:18" x14ac:dyDescent="0.25">
      <c r="A2192" s="132">
        <v>1033532</v>
      </c>
      <c r="B2192" s="145" t="s">
        <v>3031</v>
      </c>
      <c r="C2192" s="132">
        <v>6</v>
      </c>
      <c r="D2192" s="132">
        <v>192</v>
      </c>
      <c r="E2192" s="186" t="s">
        <v>21</v>
      </c>
      <c r="F2192" s="132">
        <v>256</v>
      </c>
      <c r="G2192" s="132" t="s">
        <v>20</v>
      </c>
      <c r="H2192" s="132" t="s">
        <v>20</v>
      </c>
      <c r="I2192" s="132" t="s">
        <v>20</v>
      </c>
      <c r="J2192" s="133">
        <v>2.14</v>
      </c>
      <c r="K2192" s="133">
        <v>1.64</v>
      </c>
      <c r="L2192" s="133">
        <v>1.72</v>
      </c>
      <c r="M2192" s="134" t="str">
        <f t="shared" si="34"/>
        <v>P</v>
      </c>
      <c r="N2192" s="173" t="s">
        <v>10681</v>
      </c>
      <c r="O2192" s="146" t="s">
        <v>1506</v>
      </c>
      <c r="P2192" s="146" t="s">
        <v>9435</v>
      </c>
      <c r="Q2192" s="147" t="s">
        <v>10106</v>
      </c>
      <c r="R2192" s="187">
        <v>10.02</v>
      </c>
    </row>
    <row r="2193" spans="1:18" x14ac:dyDescent="0.25">
      <c r="A2193" s="135">
        <v>1033537</v>
      </c>
      <c r="B2193" s="148" t="s">
        <v>3032</v>
      </c>
      <c r="C2193" s="135">
        <v>6</v>
      </c>
      <c r="D2193" s="135">
        <v>180</v>
      </c>
      <c r="E2193" s="188" t="s">
        <v>21</v>
      </c>
      <c r="F2193" s="135">
        <v>220</v>
      </c>
      <c r="G2193" s="135">
        <v>18</v>
      </c>
      <c r="H2193" s="135">
        <v>10</v>
      </c>
      <c r="I2193" s="135">
        <v>2</v>
      </c>
      <c r="J2193" s="136">
        <v>2.82</v>
      </c>
      <c r="K2193" s="136">
        <v>1.99</v>
      </c>
      <c r="L2193" s="136">
        <v>1.36</v>
      </c>
      <c r="M2193" s="137" t="str">
        <f t="shared" si="34"/>
        <v>P</v>
      </c>
      <c r="N2193" s="174" t="s">
        <v>10681</v>
      </c>
      <c r="O2193" s="149" t="s">
        <v>1555</v>
      </c>
      <c r="P2193" s="149" t="s">
        <v>9448</v>
      </c>
      <c r="Q2193" s="150" t="s">
        <v>10519</v>
      </c>
      <c r="R2193" s="189">
        <v>8.879999999999999</v>
      </c>
    </row>
    <row r="2194" spans="1:18" x14ac:dyDescent="0.25">
      <c r="A2194" s="132">
        <v>1033538</v>
      </c>
      <c r="B2194" s="145" t="s">
        <v>3033</v>
      </c>
      <c r="C2194" s="132">
        <v>6</v>
      </c>
      <c r="D2194" s="132">
        <v>160</v>
      </c>
      <c r="E2194" s="186" t="s">
        <v>20</v>
      </c>
      <c r="F2194" s="132" t="s">
        <v>20</v>
      </c>
      <c r="G2194" s="132" t="s">
        <v>20</v>
      </c>
      <c r="H2194" s="132" t="s">
        <v>20</v>
      </c>
      <c r="I2194" s="132" t="s">
        <v>20</v>
      </c>
      <c r="J2194" s="133">
        <v>2.29</v>
      </c>
      <c r="K2194" s="133">
        <v>2.04</v>
      </c>
      <c r="L2194" s="133">
        <v>1.4</v>
      </c>
      <c r="M2194" s="134" t="str">
        <f t="shared" si="34"/>
        <v>P</v>
      </c>
      <c r="N2194" s="173" t="s">
        <v>10681</v>
      </c>
      <c r="O2194" s="146" t="s">
        <v>1506</v>
      </c>
      <c r="P2194" s="146" t="s">
        <v>9451</v>
      </c>
      <c r="Q2194" s="147" t="s">
        <v>10519</v>
      </c>
      <c r="R2194" s="187">
        <v>11.459999999999999</v>
      </c>
    </row>
    <row r="2195" spans="1:18" x14ac:dyDescent="0.25">
      <c r="A2195" s="135">
        <v>1033539</v>
      </c>
      <c r="B2195" s="148" t="s">
        <v>3034</v>
      </c>
      <c r="C2195" s="135">
        <v>6</v>
      </c>
      <c r="D2195" s="135">
        <v>65</v>
      </c>
      <c r="E2195" s="188" t="s">
        <v>20</v>
      </c>
      <c r="F2195" s="135">
        <v>91</v>
      </c>
      <c r="G2195" s="135" t="s">
        <v>20</v>
      </c>
      <c r="H2195" s="135" t="s">
        <v>20</v>
      </c>
      <c r="I2195" s="135" t="s">
        <v>20</v>
      </c>
      <c r="J2195" s="136">
        <v>3.88</v>
      </c>
      <c r="K2195" s="136">
        <v>2.13</v>
      </c>
      <c r="L2195" s="136">
        <v>2.2000000000000002</v>
      </c>
      <c r="M2195" s="137" t="str">
        <f t="shared" si="34"/>
        <v>P</v>
      </c>
      <c r="N2195" s="174" t="s">
        <v>10681</v>
      </c>
      <c r="O2195" s="149" t="s">
        <v>1506</v>
      </c>
      <c r="P2195" s="149" t="s">
        <v>9451</v>
      </c>
      <c r="Q2195" s="150" t="s">
        <v>10106</v>
      </c>
      <c r="R2195" s="189">
        <v>18.48</v>
      </c>
    </row>
    <row r="2196" spans="1:18" x14ac:dyDescent="0.25">
      <c r="A2196" s="132">
        <v>1033540</v>
      </c>
      <c r="B2196" s="145" t="s">
        <v>3035</v>
      </c>
      <c r="C2196" s="132">
        <v>4</v>
      </c>
      <c r="D2196" s="132">
        <v>42</v>
      </c>
      <c r="E2196" s="186" t="s">
        <v>20</v>
      </c>
      <c r="F2196" s="132">
        <v>50</v>
      </c>
      <c r="G2196" s="132" t="s">
        <v>20</v>
      </c>
      <c r="H2196" s="132" t="s">
        <v>20</v>
      </c>
      <c r="I2196" s="132" t="s">
        <v>20</v>
      </c>
      <c r="J2196" s="133">
        <v>5.2</v>
      </c>
      <c r="K2196" s="133">
        <v>2.72</v>
      </c>
      <c r="L2196" s="133">
        <v>1.6</v>
      </c>
      <c r="M2196" s="134" t="str">
        <f t="shared" si="34"/>
        <v>P</v>
      </c>
      <c r="N2196" s="173" t="s">
        <v>10681</v>
      </c>
      <c r="O2196" s="146" t="s">
        <v>1506</v>
      </c>
      <c r="P2196" s="146" t="s">
        <v>9451</v>
      </c>
      <c r="Q2196" s="147" t="s">
        <v>10106</v>
      </c>
      <c r="R2196" s="187">
        <v>20.28</v>
      </c>
    </row>
    <row r="2197" spans="1:18" x14ac:dyDescent="0.25">
      <c r="A2197" s="135">
        <v>1033541</v>
      </c>
      <c r="B2197" s="148" t="s">
        <v>3036</v>
      </c>
      <c r="C2197" s="135">
        <v>6</v>
      </c>
      <c r="D2197" s="135">
        <v>180</v>
      </c>
      <c r="E2197" s="188" t="s">
        <v>21</v>
      </c>
      <c r="F2197" s="135">
        <v>220</v>
      </c>
      <c r="G2197" s="135">
        <v>18</v>
      </c>
      <c r="H2197" s="135">
        <v>10</v>
      </c>
      <c r="I2197" s="135">
        <v>2</v>
      </c>
      <c r="J2197" s="136">
        <v>2.9</v>
      </c>
      <c r="K2197" s="136">
        <v>2</v>
      </c>
      <c r="L2197" s="136">
        <v>1.35</v>
      </c>
      <c r="M2197" s="137" t="str">
        <f t="shared" si="34"/>
        <v>P</v>
      </c>
      <c r="N2197" s="172" t="s">
        <v>10681</v>
      </c>
      <c r="O2197" s="149" t="s">
        <v>1506</v>
      </c>
      <c r="P2197" s="149" t="s">
        <v>9451</v>
      </c>
      <c r="Q2197" s="150" t="s">
        <v>10519</v>
      </c>
      <c r="R2197" s="189">
        <v>9.3000000000000007</v>
      </c>
    </row>
    <row r="2198" spans="1:18" x14ac:dyDescent="0.25">
      <c r="A2198" s="132">
        <v>1033544</v>
      </c>
      <c r="B2198" s="145" t="s">
        <v>3037</v>
      </c>
      <c r="C2198" s="132">
        <v>2</v>
      </c>
      <c r="D2198" s="132">
        <v>48</v>
      </c>
      <c r="E2198" s="186" t="s">
        <v>20</v>
      </c>
      <c r="F2198" s="132">
        <v>66</v>
      </c>
      <c r="G2198" s="132" t="s">
        <v>20</v>
      </c>
      <c r="H2198" s="132" t="s">
        <v>20</v>
      </c>
      <c r="I2198" s="132" t="s">
        <v>20</v>
      </c>
      <c r="J2198" s="133">
        <v>5.6</v>
      </c>
      <c r="K2198" s="133">
        <v>2.85</v>
      </c>
      <c r="L2198" s="133">
        <v>1.4</v>
      </c>
      <c r="M2198" s="134" t="str">
        <f t="shared" si="34"/>
        <v>P</v>
      </c>
      <c r="N2198" s="171" t="s">
        <v>10681</v>
      </c>
      <c r="O2198" s="146" t="s">
        <v>1506</v>
      </c>
      <c r="P2198" s="146" t="s">
        <v>9451</v>
      </c>
      <c r="Q2198" s="147" t="s">
        <v>10106</v>
      </c>
      <c r="R2198" s="187">
        <v>16.68</v>
      </c>
    </row>
    <row r="2199" spans="1:18" x14ac:dyDescent="0.25">
      <c r="A2199" s="135">
        <v>1033545</v>
      </c>
      <c r="B2199" s="148" t="s">
        <v>3038</v>
      </c>
      <c r="C2199" s="135">
        <v>6</v>
      </c>
      <c r="D2199" s="135">
        <v>36</v>
      </c>
      <c r="E2199" s="188" t="s">
        <v>20</v>
      </c>
      <c r="F2199" s="135">
        <v>48</v>
      </c>
      <c r="G2199" s="135" t="s">
        <v>21</v>
      </c>
      <c r="H2199" s="135" t="s">
        <v>21</v>
      </c>
      <c r="I2199" s="135" t="s">
        <v>21</v>
      </c>
      <c r="J2199" s="136">
        <v>3.44</v>
      </c>
      <c r="K2199" s="136">
        <v>2</v>
      </c>
      <c r="L2199" s="136">
        <v>3.38</v>
      </c>
      <c r="M2199" s="137" t="str">
        <f t="shared" si="34"/>
        <v>P</v>
      </c>
      <c r="N2199" s="172" t="s">
        <v>10682</v>
      </c>
      <c r="O2199" s="149" t="s">
        <v>2318</v>
      </c>
      <c r="P2199" s="149" t="s">
        <v>9478</v>
      </c>
      <c r="Q2199" s="150" t="s">
        <v>10519</v>
      </c>
      <c r="R2199" s="189">
        <v>14.22</v>
      </c>
    </row>
    <row r="2200" spans="1:18" x14ac:dyDescent="0.25">
      <c r="A2200" s="132">
        <v>1033547</v>
      </c>
      <c r="B2200" s="145" t="s">
        <v>3039</v>
      </c>
      <c r="C2200" s="132">
        <v>6</v>
      </c>
      <c r="D2200" s="132">
        <v>180</v>
      </c>
      <c r="E2200" s="186">
        <v>3</v>
      </c>
      <c r="F2200" s="132">
        <v>225</v>
      </c>
      <c r="G2200" s="132" t="s">
        <v>21</v>
      </c>
      <c r="H2200" s="132" t="s">
        <v>21</v>
      </c>
      <c r="I2200" s="132" t="s">
        <v>21</v>
      </c>
      <c r="J2200" s="133">
        <v>3.85</v>
      </c>
      <c r="K2200" s="133">
        <v>3.01</v>
      </c>
      <c r="L2200" s="133">
        <v>0.63</v>
      </c>
      <c r="M2200" s="134" t="str">
        <f t="shared" si="34"/>
        <v>P</v>
      </c>
      <c r="N2200" s="171" t="s">
        <v>10682</v>
      </c>
      <c r="O2200" s="146" t="s">
        <v>1497</v>
      </c>
      <c r="P2200" s="146" t="s">
        <v>9415</v>
      </c>
      <c r="Q2200" s="147" t="s">
        <v>10519</v>
      </c>
      <c r="R2200" s="187">
        <v>6.7200000000000006</v>
      </c>
    </row>
    <row r="2201" spans="1:18" x14ac:dyDescent="0.25">
      <c r="A2201" s="135">
        <v>1033548</v>
      </c>
      <c r="B2201" s="148" t="s">
        <v>3040</v>
      </c>
      <c r="C2201" s="135">
        <v>6</v>
      </c>
      <c r="D2201" s="135">
        <v>264</v>
      </c>
      <c r="E2201" s="188">
        <v>6</v>
      </c>
      <c r="F2201" s="135">
        <v>270</v>
      </c>
      <c r="G2201" s="135" t="s">
        <v>20</v>
      </c>
      <c r="H2201" s="135" t="s">
        <v>20</v>
      </c>
      <c r="I2201" s="135" t="s">
        <v>20</v>
      </c>
      <c r="J2201" s="136">
        <v>5.16</v>
      </c>
      <c r="K2201" s="136">
        <v>2.2799999999999998</v>
      </c>
      <c r="L2201" s="136">
        <v>0.32</v>
      </c>
      <c r="M2201" s="137" t="str">
        <f t="shared" si="34"/>
        <v>P</v>
      </c>
      <c r="N2201" s="172" t="s">
        <v>10682</v>
      </c>
      <c r="O2201" s="149" t="s">
        <v>1497</v>
      </c>
      <c r="P2201" s="149" t="s">
        <v>9415</v>
      </c>
      <c r="Q2201" s="150" t="s">
        <v>10519</v>
      </c>
      <c r="R2201" s="189">
        <v>5.82</v>
      </c>
    </row>
    <row r="2202" spans="1:18" x14ac:dyDescent="0.25">
      <c r="A2202" s="132">
        <v>1033549</v>
      </c>
      <c r="B2202" s="145" t="s">
        <v>3041</v>
      </c>
      <c r="C2202" s="132">
        <v>6</v>
      </c>
      <c r="D2202" s="132">
        <v>480</v>
      </c>
      <c r="E2202" s="186">
        <v>8</v>
      </c>
      <c r="F2202" s="132">
        <v>640</v>
      </c>
      <c r="G2202" s="132">
        <v>32</v>
      </c>
      <c r="H2202" s="132">
        <v>40</v>
      </c>
      <c r="I2202" s="132">
        <v>1</v>
      </c>
      <c r="J2202" s="133">
        <v>4</v>
      </c>
      <c r="K2202" s="133">
        <v>1.68</v>
      </c>
      <c r="L2202" s="133">
        <v>0.26</v>
      </c>
      <c r="M2202" s="134" t="str">
        <f t="shared" si="34"/>
        <v>P</v>
      </c>
      <c r="N2202" s="171" t="s">
        <v>10682</v>
      </c>
      <c r="O2202" s="146" t="s">
        <v>1497</v>
      </c>
      <c r="P2202" s="146" t="s">
        <v>9415</v>
      </c>
      <c r="Q2202" s="147" t="s">
        <v>10519</v>
      </c>
      <c r="R2202" s="187">
        <v>4.5600000000000005</v>
      </c>
    </row>
    <row r="2203" spans="1:18" x14ac:dyDescent="0.25">
      <c r="A2203" s="135">
        <v>1033550</v>
      </c>
      <c r="B2203" s="148" t="s">
        <v>3042</v>
      </c>
      <c r="C2203" s="135">
        <v>6</v>
      </c>
      <c r="D2203" s="135">
        <v>1529</v>
      </c>
      <c r="E2203" s="188">
        <v>30</v>
      </c>
      <c r="F2203" s="135" t="s">
        <v>20</v>
      </c>
      <c r="G2203" s="135">
        <v>120</v>
      </c>
      <c r="H2203" s="135">
        <v>120</v>
      </c>
      <c r="I2203" s="135">
        <v>1</v>
      </c>
      <c r="J2203" s="136">
        <v>2.72</v>
      </c>
      <c r="K2203" s="136">
        <v>2.1</v>
      </c>
      <c r="L2203" s="136">
        <v>0.12</v>
      </c>
      <c r="M2203" s="137" t="str">
        <f t="shared" si="34"/>
        <v>P</v>
      </c>
      <c r="N2203" s="172" t="s">
        <v>10682</v>
      </c>
      <c r="O2203" s="149" t="s">
        <v>1500</v>
      </c>
      <c r="P2203" s="149" t="s">
        <v>9418</v>
      </c>
      <c r="Q2203" s="150" t="s">
        <v>10519</v>
      </c>
      <c r="R2203" s="189">
        <v>2.2800000000000002</v>
      </c>
    </row>
    <row r="2204" spans="1:18" x14ac:dyDescent="0.25">
      <c r="A2204" s="132">
        <v>1033551</v>
      </c>
      <c r="B2204" s="145" t="s">
        <v>3043</v>
      </c>
      <c r="C2204" s="132">
        <v>6</v>
      </c>
      <c r="D2204" s="132">
        <v>1590</v>
      </c>
      <c r="E2204" s="186">
        <v>30</v>
      </c>
      <c r="F2204" s="132" t="s">
        <v>20</v>
      </c>
      <c r="G2204" s="132">
        <v>150</v>
      </c>
      <c r="H2204" s="132" t="s">
        <v>20</v>
      </c>
      <c r="I2204" s="132" t="s">
        <v>20</v>
      </c>
      <c r="J2204" s="133">
        <v>2.3199999999999998</v>
      </c>
      <c r="K2204" s="133">
        <v>1.7</v>
      </c>
      <c r="L2204" s="133">
        <v>0.12</v>
      </c>
      <c r="M2204" s="134" t="str">
        <f t="shared" si="34"/>
        <v>P</v>
      </c>
      <c r="N2204" s="171" t="s">
        <v>10682</v>
      </c>
      <c r="O2204" s="146" t="s">
        <v>1500</v>
      </c>
      <c r="P2204" s="146" t="s">
        <v>9418</v>
      </c>
      <c r="Q2204" s="147" t="s">
        <v>10519</v>
      </c>
      <c r="R2204" s="187">
        <v>1.6800000000000002</v>
      </c>
    </row>
    <row r="2205" spans="1:18" x14ac:dyDescent="0.25">
      <c r="A2205" s="135">
        <v>1033552</v>
      </c>
      <c r="B2205" s="148" t="s">
        <v>1253</v>
      </c>
      <c r="C2205" s="135">
        <v>6</v>
      </c>
      <c r="D2205" s="135" t="s">
        <v>20</v>
      </c>
      <c r="E2205" s="188">
        <v>50</v>
      </c>
      <c r="F2205" s="135" t="s">
        <v>20</v>
      </c>
      <c r="G2205" s="135">
        <v>200</v>
      </c>
      <c r="H2205" s="135">
        <v>200</v>
      </c>
      <c r="I2205" s="135">
        <v>1</v>
      </c>
      <c r="J2205" s="136">
        <v>1.72</v>
      </c>
      <c r="K2205" s="136">
        <v>1.24</v>
      </c>
      <c r="L2205" s="136">
        <v>0.12</v>
      </c>
      <c r="M2205" s="137" t="str">
        <f t="shared" si="34"/>
        <v>P</v>
      </c>
      <c r="N2205" s="172" t="s">
        <v>10682</v>
      </c>
      <c r="O2205" s="149" t="s">
        <v>1500</v>
      </c>
      <c r="P2205" s="149" t="s">
        <v>9418</v>
      </c>
      <c r="Q2205" s="150" t="s">
        <v>10519</v>
      </c>
      <c r="R2205" s="189">
        <v>1.1400000000000001</v>
      </c>
    </row>
    <row r="2206" spans="1:18" x14ac:dyDescent="0.25">
      <c r="A2206" s="132">
        <v>1033553</v>
      </c>
      <c r="B2206" s="145" t="s">
        <v>3044</v>
      </c>
      <c r="C2206" s="132">
        <v>6</v>
      </c>
      <c r="D2206" s="132">
        <v>828</v>
      </c>
      <c r="E2206" s="186">
        <v>6</v>
      </c>
      <c r="F2206" s="132">
        <v>1001</v>
      </c>
      <c r="G2206" s="132">
        <v>48</v>
      </c>
      <c r="H2206" s="132">
        <v>60</v>
      </c>
      <c r="I2206" s="132">
        <v>1</v>
      </c>
      <c r="J2206" s="133">
        <v>1.75</v>
      </c>
      <c r="K2206" s="133">
        <v>2.85</v>
      </c>
      <c r="L2206" s="133">
        <v>0.3</v>
      </c>
      <c r="M2206" s="134" t="str">
        <f t="shared" si="34"/>
        <v>P</v>
      </c>
      <c r="N2206" s="171" t="s">
        <v>10682</v>
      </c>
      <c r="O2206" s="146" t="s">
        <v>1500</v>
      </c>
      <c r="P2206" s="146" t="s">
        <v>9418</v>
      </c>
      <c r="Q2206" s="147" t="s">
        <v>10519</v>
      </c>
      <c r="R2206" s="187">
        <v>2.0999999999999996</v>
      </c>
    </row>
    <row r="2207" spans="1:18" x14ac:dyDescent="0.25">
      <c r="A2207" s="135">
        <v>1033554</v>
      </c>
      <c r="B2207" s="148" t="s">
        <v>3045</v>
      </c>
      <c r="C2207" s="135">
        <v>6</v>
      </c>
      <c r="D2207" s="135">
        <v>1638</v>
      </c>
      <c r="E2207" s="188">
        <v>6</v>
      </c>
      <c r="F2207" s="135">
        <v>2046</v>
      </c>
      <c r="G2207" s="135">
        <v>66</v>
      </c>
      <c r="H2207" s="135" t="s">
        <v>20</v>
      </c>
      <c r="I2207" s="135">
        <v>1</v>
      </c>
      <c r="J2207" s="136">
        <v>1.93</v>
      </c>
      <c r="K2207" s="136">
        <v>1.1100000000000001</v>
      </c>
      <c r="L2207" s="136">
        <v>0.37</v>
      </c>
      <c r="M2207" s="137" t="str">
        <f t="shared" si="34"/>
        <v>P</v>
      </c>
      <c r="N2207" s="172" t="s">
        <v>10682</v>
      </c>
      <c r="O2207" s="149" t="s">
        <v>1500</v>
      </c>
      <c r="P2207" s="149" t="s">
        <v>9418</v>
      </c>
      <c r="Q2207" s="150" t="s">
        <v>10519</v>
      </c>
      <c r="R2207" s="189">
        <v>1.26</v>
      </c>
    </row>
    <row r="2208" spans="1:18" x14ac:dyDescent="0.25">
      <c r="A2208" s="132">
        <v>1033586</v>
      </c>
      <c r="B2208" s="145" t="s">
        <v>3046</v>
      </c>
      <c r="C2208" s="132">
        <v>6</v>
      </c>
      <c r="D2208" s="132">
        <v>1002</v>
      </c>
      <c r="E2208" s="186">
        <v>50</v>
      </c>
      <c r="F2208" s="132" t="s">
        <v>20</v>
      </c>
      <c r="G2208" s="132" t="s">
        <v>21</v>
      </c>
      <c r="H2208" s="132" t="s">
        <v>21</v>
      </c>
      <c r="I2208" s="132" t="s">
        <v>21</v>
      </c>
      <c r="J2208" s="133">
        <v>4.1500000000000004</v>
      </c>
      <c r="K2208" s="133">
        <v>5.95</v>
      </c>
      <c r="L2208" s="133">
        <v>0.03</v>
      </c>
      <c r="M2208" s="134" t="str">
        <f t="shared" si="34"/>
        <v>P</v>
      </c>
      <c r="N2208" s="171" t="s">
        <v>10682</v>
      </c>
      <c r="O2208" s="146" t="s">
        <v>1500</v>
      </c>
      <c r="P2208" s="146" t="s">
        <v>9418</v>
      </c>
      <c r="Q2208" s="147" t="s">
        <v>10519</v>
      </c>
      <c r="R2208" s="187">
        <v>1.56</v>
      </c>
    </row>
    <row r="2209" spans="1:18" x14ac:dyDescent="0.25">
      <c r="A2209" s="135">
        <v>1033593</v>
      </c>
      <c r="B2209" s="148" t="s">
        <v>3047</v>
      </c>
      <c r="C2209" s="135">
        <v>6</v>
      </c>
      <c r="D2209" s="135" t="s">
        <v>20</v>
      </c>
      <c r="E2209" s="188">
        <v>30</v>
      </c>
      <c r="F2209" s="135" t="s">
        <v>20</v>
      </c>
      <c r="G2209" s="135">
        <v>120</v>
      </c>
      <c r="H2209" s="135">
        <v>120</v>
      </c>
      <c r="I2209" s="135">
        <v>2</v>
      </c>
      <c r="J2209" s="136">
        <v>3.39</v>
      </c>
      <c r="K2209" s="136">
        <v>1.39</v>
      </c>
      <c r="L2209" s="136">
        <v>0.4</v>
      </c>
      <c r="M2209" s="137" t="str">
        <f t="shared" si="34"/>
        <v>P</v>
      </c>
      <c r="N2209" s="172" t="s">
        <v>10682</v>
      </c>
      <c r="O2209" s="149" t="s">
        <v>1500</v>
      </c>
      <c r="P2209" s="149" t="s">
        <v>9456</v>
      </c>
      <c r="Q2209" s="150" t="s">
        <v>10519</v>
      </c>
      <c r="R2209" s="189">
        <v>1.6800000000000002</v>
      </c>
    </row>
    <row r="2210" spans="1:18" x14ac:dyDescent="0.25">
      <c r="A2210" s="132">
        <v>1033598</v>
      </c>
      <c r="B2210" s="145" t="s">
        <v>1281</v>
      </c>
      <c r="C2210" s="132">
        <v>1</v>
      </c>
      <c r="D2210" s="132">
        <v>2304</v>
      </c>
      <c r="E2210" s="186" t="s">
        <v>21</v>
      </c>
      <c r="F2210" s="132">
        <v>2304</v>
      </c>
      <c r="G2210" s="132">
        <v>128</v>
      </c>
      <c r="H2210" s="132">
        <v>160</v>
      </c>
      <c r="I2210" s="132">
        <v>1</v>
      </c>
      <c r="J2210" s="133">
        <v>1</v>
      </c>
      <c r="K2210" s="133">
        <v>1</v>
      </c>
      <c r="L2210" s="133">
        <v>0.35</v>
      </c>
      <c r="M2210" s="134" t="str">
        <f t="shared" si="34"/>
        <v>P</v>
      </c>
      <c r="N2210" s="173" t="s">
        <v>10682</v>
      </c>
      <c r="O2210" s="146" t="s">
        <v>1506</v>
      </c>
      <c r="P2210" s="146" t="s">
        <v>9526</v>
      </c>
      <c r="Q2210" s="147" t="s">
        <v>10519</v>
      </c>
      <c r="R2210" s="187">
        <v>1.68</v>
      </c>
    </row>
    <row r="2211" spans="1:18" x14ac:dyDescent="0.25">
      <c r="A2211" s="135">
        <v>1033605</v>
      </c>
      <c r="B2211" s="148" t="s">
        <v>3048</v>
      </c>
      <c r="C2211" s="135">
        <v>3</v>
      </c>
      <c r="D2211" s="135">
        <v>810</v>
      </c>
      <c r="E2211" s="188">
        <v>10</v>
      </c>
      <c r="F2211" s="135" t="s">
        <v>20</v>
      </c>
      <c r="G2211" s="135" t="s">
        <v>20</v>
      </c>
      <c r="H2211" s="135" t="s">
        <v>20</v>
      </c>
      <c r="I2211" s="135" t="s">
        <v>20</v>
      </c>
      <c r="J2211" s="136">
        <v>3.9</v>
      </c>
      <c r="K2211" s="136">
        <v>2.2999999999999998</v>
      </c>
      <c r="L2211" s="136">
        <v>0.5</v>
      </c>
      <c r="M2211" s="137" t="str">
        <f t="shared" si="34"/>
        <v>P</v>
      </c>
      <c r="N2211" s="174" t="s">
        <v>10682</v>
      </c>
      <c r="O2211" s="149" t="s">
        <v>1587</v>
      </c>
      <c r="P2211" s="149" t="s">
        <v>9421</v>
      </c>
      <c r="Q2211" s="150" t="s">
        <v>10519</v>
      </c>
      <c r="R2211" s="189">
        <v>5.61</v>
      </c>
    </row>
    <row r="2212" spans="1:18" x14ac:dyDescent="0.25">
      <c r="A2212" s="132">
        <v>1033609</v>
      </c>
      <c r="B2212" s="145" t="s">
        <v>3049</v>
      </c>
      <c r="C2212" s="132">
        <v>6</v>
      </c>
      <c r="D2212" s="132">
        <v>192</v>
      </c>
      <c r="E2212" s="186" t="s">
        <v>21</v>
      </c>
      <c r="F2212" s="132">
        <v>256</v>
      </c>
      <c r="G2212" s="132" t="s">
        <v>20</v>
      </c>
      <c r="H2212" s="132" t="s">
        <v>20</v>
      </c>
      <c r="I2212" s="132" t="s">
        <v>20</v>
      </c>
      <c r="J2212" s="133">
        <v>2.14</v>
      </c>
      <c r="K2212" s="133">
        <v>1.64</v>
      </c>
      <c r="L2212" s="133">
        <v>1.72</v>
      </c>
      <c r="M2212" s="134" t="str">
        <f t="shared" si="34"/>
        <v>P</v>
      </c>
      <c r="N2212" s="171" t="s">
        <v>10681</v>
      </c>
      <c r="O2212" s="146" t="s">
        <v>1506</v>
      </c>
      <c r="P2212" s="146" t="s">
        <v>9435</v>
      </c>
      <c r="Q2212" s="147" t="s">
        <v>10106</v>
      </c>
      <c r="R2212" s="187">
        <v>10.199999999999999</v>
      </c>
    </row>
    <row r="2213" spans="1:18" x14ac:dyDescent="0.25">
      <c r="A2213" s="135">
        <v>1033610</v>
      </c>
      <c r="B2213" s="148" t="s">
        <v>3050</v>
      </c>
      <c r="C2213" s="135">
        <v>6</v>
      </c>
      <c r="D2213" s="135">
        <v>192</v>
      </c>
      <c r="E2213" s="188" t="s">
        <v>21</v>
      </c>
      <c r="F2213" s="135">
        <v>264</v>
      </c>
      <c r="G2213" s="135" t="s">
        <v>20</v>
      </c>
      <c r="H2213" s="135">
        <v>11</v>
      </c>
      <c r="I2213" s="135" t="s">
        <v>20</v>
      </c>
      <c r="J2213" s="136">
        <v>2.14</v>
      </c>
      <c r="K2213" s="136">
        <v>1.64</v>
      </c>
      <c r="L2213" s="136">
        <v>1.72</v>
      </c>
      <c r="M2213" s="137" t="str">
        <f t="shared" si="34"/>
        <v>P</v>
      </c>
      <c r="N2213" s="172" t="s">
        <v>10681</v>
      </c>
      <c r="O2213" s="149" t="s">
        <v>1506</v>
      </c>
      <c r="P2213" s="149" t="s">
        <v>9435</v>
      </c>
      <c r="Q2213" s="150" t="s">
        <v>10106</v>
      </c>
      <c r="R2213" s="189">
        <v>9.9599999999999991</v>
      </c>
    </row>
    <row r="2214" spans="1:18" x14ac:dyDescent="0.25">
      <c r="A2214" s="132">
        <v>1033614</v>
      </c>
      <c r="B2214" s="145" t="s">
        <v>3051</v>
      </c>
      <c r="C2214" s="132">
        <v>6</v>
      </c>
      <c r="D2214" s="132">
        <v>6500</v>
      </c>
      <c r="E2214" s="186">
        <v>500</v>
      </c>
      <c r="F2214" s="132" t="s">
        <v>20</v>
      </c>
      <c r="G2214" s="132" t="s">
        <v>21</v>
      </c>
      <c r="H2214" s="132" t="s">
        <v>21</v>
      </c>
      <c r="I2214" s="132" t="s">
        <v>21</v>
      </c>
      <c r="J2214" s="133">
        <v>1.2</v>
      </c>
      <c r="K2214" s="133">
        <v>0.9</v>
      </c>
      <c r="L2214" s="133">
        <v>0.15</v>
      </c>
      <c r="M2214" s="134" t="str">
        <f t="shared" si="34"/>
        <v>P</v>
      </c>
      <c r="N2214" s="171" t="s">
        <v>10682</v>
      </c>
      <c r="O2214" s="146" t="s">
        <v>1506</v>
      </c>
      <c r="P2214" s="146" t="s">
        <v>9444</v>
      </c>
      <c r="Q2214" s="147" t="s">
        <v>10519</v>
      </c>
      <c r="R2214" s="187">
        <v>1.44</v>
      </c>
    </row>
    <row r="2215" spans="1:18" x14ac:dyDescent="0.25">
      <c r="A2215" s="135">
        <v>1033615</v>
      </c>
      <c r="B2215" s="148" t="s">
        <v>3052</v>
      </c>
      <c r="C2215" s="135">
        <v>3</v>
      </c>
      <c r="D2215" s="135">
        <v>2025</v>
      </c>
      <c r="E2215" s="188">
        <v>75</v>
      </c>
      <c r="F2215" s="135" t="s">
        <v>20</v>
      </c>
      <c r="G2215" s="135" t="s">
        <v>20</v>
      </c>
      <c r="H2215" s="135" t="s">
        <v>20</v>
      </c>
      <c r="I2215" s="135" t="s">
        <v>20</v>
      </c>
      <c r="J2215" s="136">
        <v>2.7</v>
      </c>
      <c r="K2215" s="136">
        <v>1.3</v>
      </c>
      <c r="L2215" s="136">
        <v>0.1</v>
      </c>
      <c r="M2215" s="137" t="str">
        <f t="shared" si="34"/>
        <v>P</v>
      </c>
      <c r="N2215" s="172" t="s">
        <v>10682</v>
      </c>
      <c r="O2215" s="149" t="s">
        <v>1587</v>
      </c>
      <c r="P2215" s="149" t="s">
        <v>9421</v>
      </c>
      <c r="Q2215" s="150" t="s">
        <v>10519</v>
      </c>
      <c r="R2215" s="189">
        <v>3.3899999999999997</v>
      </c>
    </row>
    <row r="2216" spans="1:18" x14ac:dyDescent="0.25">
      <c r="A2216" s="132">
        <v>1033616</v>
      </c>
      <c r="B2216" s="145" t="s">
        <v>1417</v>
      </c>
      <c r="C2216" s="132">
        <v>6</v>
      </c>
      <c r="D2216" s="132">
        <v>1440</v>
      </c>
      <c r="E2216" s="186">
        <v>40</v>
      </c>
      <c r="F2216" s="132" t="s">
        <v>20</v>
      </c>
      <c r="G2216" s="132">
        <v>160</v>
      </c>
      <c r="H2216" s="132" t="s">
        <v>20</v>
      </c>
      <c r="I2216" s="132">
        <v>1</v>
      </c>
      <c r="J2216" s="133">
        <v>2.77</v>
      </c>
      <c r="K2216" s="133">
        <v>2.2000000000000002</v>
      </c>
      <c r="L2216" s="133">
        <v>0.21</v>
      </c>
      <c r="M2216" s="134" t="str">
        <f t="shared" si="34"/>
        <v>P</v>
      </c>
      <c r="N2216" s="173" t="s">
        <v>10682</v>
      </c>
      <c r="O2216" s="146" t="s">
        <v>1500</v>
      </c>
      <c r="P2216" s="146" t="s">
        <v>9456</v>
      </c>
      <c r="Q2216" s="147" t="s">
        <v>10519</v>
      </c>
      <c r="R2216" s="187">
        <v>2.04</v>
      </c>
    </row>
    <row r="2217" spans="1:18" x14ac:dyDescent="0.25">
      <c r="A2217" s="135">
        <v>1033618</v>
      </c>
      <c r="B2217" s="148" t="s">
        <v>1418</v>
      </c>
      <c r="C2217" s="135">
        <v>6</v>
      </c>
      <c r="D2217" s="135">
        <v>1280</v>
      </c>
      <c r="E2217" s="188">
        <v>40</v>
      </c>
      <c r="F2217" s="135" t="s">
        <v>20</v>
      </c>
      <c r="G2217" s="135">
        <v>120</v>
      </c>
      <c r="H2217" s="135">
        <v>160</v>
      </c>
      <c r="I2217" s="135">
        <v>1</v>
      </c>
      <c r="J2217" s="136">
        <v>2.78</v>
      </c>
      <c r="K2217" s="136">
        <v>2.23</v>
      </c>
      <c r="L2217" s="136">
        <v>0.12</v>
      </c>
      <c r="M2217" s="137" t="str">
        <f t="shared" si="34"/>
        <v>P</v>
      </c>
      <c r="N2217" s="174" t="s">
        <v>10682</v>
      </c>
      <c r="O2217" s="149" t="s">
        <v>1500</v>
      </c>
      <c r="P2217" s="149" t="s">
        <v>9456</v>
      </c>
      <c r="Q2217" s="150" t="s">
        <v>10519</v>
      </c>
      <c r="R2217" s="189">
        <v>2.04</v>
      </c>
    </row>
    <row r="2218" spans="1:18" x14ac:dyDescent="0.25">
      <c r="A2218" s="132">
        <v>1033677</v>
      </c>
      <c r="B2218" s="145" t="s">
        <v>260</v>
      </c>
      <c r="C2218" s="132">
        <v>6</v>
      </c>
      <c r="D2218" s="132">
        <v>1600</v>
      </c>
      <c r="E2218" s="186" t="s">
        <v>21</v>
      </c>
      <c r="F2218" s="132" t="s">
        <v>20</v>
      </c>
      <c r="G2218" s="132">
        <v>16</v>
      </c>
      <c r="H2218" s="132">
        <v>20</v>
      </c>
      <c r="I2218" s="132">
        <v>5</v>
      </c>
      <c r="J2218" s="133">
        <v>1.8</v>
      </c>
      <c r="K2218" s="133">
        <v>1.2</v>
      </c>
      <c r="L2218" s="133">
        <v>0.37</v>
      </c>
      <c r="M2218" s="134" t="str">
        <f t="shared" si="34"/>
        <v>P</v>
      </c>
      <c r="N2218" s="171" t="s">
        <v>10681</v>
      </c>
      <c r="O2218" s="146" t="s">
        <v>1506</v>
      </c>
      <c r="P2218" s="146" t="s">
        <v>9403</v>
      </c>
      <c r="Q2218" s="147" t="s">
        <v>10519</v>
      </c>
      <c r="R2218" s="187">
        <v>3.3600000000000003</v>
      </c>
    </row>
    <row r="2219" spans="1:18" x14ac:dyDescent="0.25">
      <c r="A2219" s="135">
        <v>1033727</v>
      </c>
      <c r="B2219" s="148" t="s">
        <v>3053</v>
      </c>
      <c r="C2219" s="135">
        <v>1</v>
      </c>
      <c r="D2219" s="135">
        <v>2184</v>
      </c>
      <c r="E2219" s="188">
        <v>24</v>
      </c>
      <c r="F2219" s="135" t="s">
        <v>20</v>
      </c>
      <c r="G2219" s="135">
        <v>120</v>
      </c>
      <c r="H2219" s="135">
        <v>120</v>
      </c>
      <c r="I2219" s="135">
        <v>2</v>
      </c>
      <c r="J2219" s="136">
        <v>3.53</v>
      </c>
      <c r="K2219" s="136">
        <v>2.2999999999999998</v>
      </c>
      <c r="L2219" s="136">
        <v>1.5</v>
      </c>
      <c r="M2219" s="137" t="str">
        <f t="shared" si="34"/>
        <v>P</v>
      </c>
      <c r="N2219" s="172" t="s">
        <v>10681</v>
      </c>
      <c r="O2219" s="149" t="s">
        <v>1506</v>
      </c>
      <c r="P2219" s="149" t="s">
        <v>9409</v>
      </c>
      <c r="Q2219" s="150" t="s">
        <v>10519</v>
      </c>
      <c r="R2219" s="189">
        <v>2.17</v>
      </c>
    </row>
    <row r="2220" spans="1:18" x14ac:dyDescent="0.25">
      <c r="A2220" s="132">
        <v>1033947</v>
      </c>
      <c r="B2220" s="145" t="s">
        <v>3054</v>
      </c>
      <c r="C2220" s="132">
        <v>1</v>
      </c>
      <c r="D2220" s="132" t="s">
        <v>20</v>
      </c>
      <c r="E2220" s="186" t="s">
        <v>21</v>
      </c>
      <c r="F2220" s="132" t="s">
        <v>20</v>
      </c>
      <c r="G2220" s="132" t="s">
        <v>20</v>
      </c>
      <c r="H2220" s="132">
        <v>60</v>
      </c>
      <c r="I2220" s="132">
        <v>2</v>
      </c>
      <c r="J2220" s="133">
        <v>1.45</v>
      </c>
      <c r="K2220" s="133">
        <v>0.85</v>
      </c>
      <c r="L2220" s="133">
        <v>0.45</v>
      </c>
      <c r="M2220" s="134" t="str">
        <f t="shared" si="34"/>
        <v>P</v>
      </c>
      <c r="N2220" s="171" t="s">
        <v>10682</v>
      </c>
      <c r="O2220" s="146" t="s">
        <v>1607</v>
      </c>
      <c r="P2220" s="146" t="s">
        <v>9479</v>
      </c>
      <c r="Q2220" s="147" t="s">
        <v>10519</v>
      </c>
      <c r="R2220" s="187">
        <v>11.52</v>
      </c>
    </row>
    <row r="2221" spans="1:18" x14ac:dyDescent="0.25">
      <c r="A2221" s="135">
        <v>1033948</v>
      </c>
      <c r="B2221" s="148" t="s">
        <v>3055</v>
      </c>
      <c r="C2221" s="135">
        <v>1</v>
      </c>
      <c r="D2221" s="135" t="s">
        <v>20</v>
      </c>
      <c r="E2221" s="188" t="s">
        <v>21</v>
      </c>
      <c r="F2221" s="135" t="s">
        <v>20</v>
      </c>
      <c r="G2221" s="135" t="s">
        <v>20</v>
      </c>
      <c r="H2221" s="135">
        <v>60</v>
      </c>
      <c r="I2221" s="135">
        <v>2</v>
      </c>
      <c r="J2221" s="136">
        <v>1.45</v>
      </c>
      <c r="K2221" s="136">
        <v>0.85</v>
      </c>
      <c r="L2221" s="136">
        <v>0.45</v>
      </c>
      <c r="M2221" s="137" t="str">
        <f t="shared" si="34"/>
        <v>P</v>
      </c>
      <c r="N2221" s="172" t="s">
        <v>10682</v>
      </c>
      <c r="O2221" s="149" t="s">
        <v>1607</v>
      </c>
      <c r="P2221" s="149" t="s">
        <v>9479</v>
      </c>
      <c r="Q2221" s="150" t="s">
        <v>10519</v>
      </c>
      <c r="R2221" s="189">
        <v>11.51</v>
      </c>
    </row>
    <row r="2222" spans="1:18" x14ac:dyDescent="0.25">
      <c r="A2222" s="132">
        <v>1033952</v>
      </c>
      <c r="B2222" s="145" t="s">
        <v>3056</v>
      </c>
      <c r="C2222" s="132">
        <v>1</v>
      </c>
      <c r="D2222" s="132">
        <v>100</v>
      </c>
      <c r="E2222" s="186" t="s">
        <v>21</v>
      </c>
      <c r="F2222" s="132">
        <v>224</v>
      </c>
      <c r="G2222" s="132" t="s">
        <v>20</v>
      </c>
      <c r="H2222" s="132">
        <v>15</v>
      </c>
      <c r="I2222" s="132">
        <v>1</v>
      </c>
      <c r="J2222" s="133">
        <v>1.43</v>
      </c>
      <c r="K2222" s="133">
        <v>2.1</v>
      </c>
      <c r="L2222" s="133">
        <v>1.45</v>
      </c>
      <c r="M2222" s="134" t="str">
        <f t="shared" si="34"/>
        <v>P</v>
      </c>
      <c r="N2222" s="171" t="s">
        <v>10682</v>
      </c>
      <c r="O2222" s="146" t="s">
        <v>1578</v>
      </c>
      <c r="P2222" s="146" t="s">
        <v>9447</v>
      </c>
      <c r="Q2222" s="147" t="s">
        <v>10519</v>
      </c>
      <c r="R2222" s="187">
        <v>7.11</v>
      </c>
    </row>
    <row r="2223" spans="1:18" x14ac:dyDescent="0.25">
      <c r="A2223" s="135">
        <v>1034090</v>
      </c>
      <c r="B2223" s="148" t="s">
        <v>3057</v>
      </c>
      <c r="C2223" s="135">
        <v>50</v>
      </c>
      <c r="D2223" s="135" t="s">
        <v>20</v>
      </c>
      <c r="E2223" s="188" t="s">
        <v>20</v>
      </c>
      <c r="F2223" s="135" t="s">
        <v>20</v>
      </c>
      <c r="G2223" s="135" t="s">
        <v>20</v>
      </c>
      <c r="H2223" s="135" t="s">
        <v>20</v>
      </c>
      <c r="I2223" s="135" t="s">
        <v>20</v>
      </c>
      <c r="J2223" s="136">
        <v>3.24</v>
      </c>
      <c r="K2223" s="136">
        <v>1.65</v>
      </c>
      <c r="L2223" s="136">
        <v>0.01</v>
      </c>
      <c r="M2223" s="137" t="str">
        <f t="shared" si="34"/>
        <v>P</v>
      </c>
      <c r="N2223" s="172" t="s">
        <v>10682</v>
      </c>
      <c r="O2223" s="149" t="s">
        <v>1500</v>
      </c>
      <c r="P2223" s="149" t="s">
        <v>9706</v>
      </c>
      <c r="Q2223" s="150" t="s">
        <v>10519</v>
      </c>
      <c r="R2223" s="189">
        <v>0.45186640471512773</v>
      </c>
    </row>
    <row r="2224" spans="1:18" x14ac:dyDescent="0.25">
      <c r="A2224" s="132">
        <v>1034146</v>
      </c>
      <c r="B2224" s="145" t="s">
        <v>3058</v>
      </c>
      <c r="C2224" s="132">
        <v>25</v>
      </c>
      <c r="D2224" s="132">
        <v>1458</v>
      </c>
      <c r="E2224" s="186">
        <v>50</v>
      </c>
      <c r="F2224" s="132" t="s">
        <v>20</v>
      </c>
      <c r="G2224" s="132">
        <v>200</v>
      </c>
      <c r="H2224" s="132">
        <v>300</v>
      </c>
      <c r="I2224" s="132">
        <v>1</v>
      </c>
      <c r="J2224" s="133">
        <v>0.8</v>
      </c>
      <c r="K2224" s="133">
        <v>0.84</v>
      </c>
      <c r="L2224" s="133">
        <v>0.4</v>
      </c>
      <c r="M2224" s="134" t="str">
        <f t="shared" si="34"/>
        <v>P</v>
      </c>
      <c r="N2224" s="171" t="s">
        <v>10682</v>
      </c>
      <c r="O2224" s="146" t="s">
        <v>1506</v>
      </c>
      <c r="P2224" s="146" t="s">
        <v>9401</v>
      </c>
      <c r="Q2224" s="147" t="s">
        <v>10519</v>
      </c>
      <c r="R2224" s="187">
        <v>3.25</v>
      </c>
    </row>
    <row r="2225" spans="1:18" x14ac:dyDescent="0.25">
      <c r="A2225" s="135">
        <v>1034787</v>
      </c>
      <c r="B2225" s="148" t="s">
        <v>3059</v>
      </c>
      <c r="C2225" s="135">
        <v>50</v>
      </c>
      <c r="D2225" s="135" t="s">
        <v>20</v>
      </c>
      <c r="E2225" s="188" t="s">
        <v>20</v>
      </c>
      <c r="F2225" s="135" t="s">
        <v>20</v>
      </c>
      <c r="G2225" s="135" t="s">
        <v>20</v>
      </c>
      <c r="H2225" s="135" t="s">
        <v>20</v>
      </c>
      <c r="I2225" s="135" t="s">
        <v>20</v>
      </c>
      <c r="J2225" s="136">
        <v>1.675</v>
      </c>
      <c r="K2225" s="136">
        <v>1.601</v>
      </c>
      <c r="L2225" s="136">
        <v>0.751</v>
      </c>
      <c r="M2225" s="137" t="str">
        <f t="shared" si="34"/>
        <v>P</v>
      </c>
      <c r="N2225" s="172" t="s">
        <v>10682</v>
      </c>
      <c r="O2225" s="149" t="s">
        <v>1562</v>
      </c>
      <c r="P2225" s="149" t="s">
        <v>9463</v>
      </c>
      <c r="Q2225" s="150" t="s">
        <v>10519</v>
      </c>
      <c r="R2225" s="189">
        <v>8.2089552238805972</v>
      </c>
    </row>
    <row r="2226" spans="1:18" x14ac:dyDescent="0.25">
      <c r="A2226" s="132">
        <v>1034811</v>
      </c>
      <c r="B2226" s="145" t="s">
        <v>3060</v>
      </c>
      <c r="C2226" s="132">
        <v>1</v>
      </c>
      <c r="D2226" s="132">
        <v>39</v>
      </c>
      <c r="E2226" s="186" t="s">
        <v>20</v>
      </c>
      <c r="F2226" s="132" t="s">
        <v>20</v>
      </c>
      <c r="G2226" s="132" t="s">
        <v>20</v>
      </c>
      <c r="H2226" s="132" t="s">
        <v>20</v>
      </c>
      <c r="I2226" s="132" t="s">
        <v>20</v>
      </c>
      <c r="J2226" s="133">
        <v>2.6</v>
      </c>
      <c r="K2226" s="133">
        <v>2</v>
      </c>
      <c r="L2226" s="133">
        <v>2</v>
      </c>
      <c r="M2226" s="134" t="str">
        <f t="shared" si="34"/>
        <v>P</v>
      </c>
      <c r="N2226" s="171" t="s">
        <v>10682</v>
      </c>
      <c r="O2226" s="146" t="s">
        <v>1614</v>
      </c>
      <c r="P2226" s="146" t="s">
        <v>9735</v>
      </c>
      <c r="Q2226" s="147" t="s">
        <v>10519</v>
      </c>
      <c r="R2226" s="187">
        <v>5.85</v>
      </c>
    </row>
    <row r="2227" spans="1:18" x14ac:dyDescent="0.25">
      <c r="A2227" s="135">
        <v>1034936</v>
      </c>
      <c r="B2227" s="148" t="s">
        <v>3061</v>
      </c>
      <c r="C2227" s="135">
        <v>5</v>
      </c>
      <c r="D2227" s="135">
        <v>300</v>
      </c>
      <c r="E2227" s="188">
        <v>25</v>
      </c>
      <c r="F2227" s="135" t="s">
        <v>20</v>
      </c>
      <c r="G2227" s="135" t="s">
        <v>21</v>
      </c>
      <c r="H2227" s="135" t="s">
        <v>21</v>
      </c>
      <c r="I2227" s="135">
        <v>1</v>
      </c>
      <c r="J2227" s="136">
        <v>1.9</v>
      </c>
      <c r="K2227" s="136">
        <v>1.07</v>
      </c>
      <c r="L2227" s="136">
        <v>0.75</v>
      </c>
      <c r="M2227" s="137" t="str">
        <f t="shared" si="34"/>
        <v>P</v>
      </c>
      <c r="N2227" s="172" t="s">
        <v>10682</v>
      </c>
      <c r="O2227" s="149" t="s">
        <v>1506</v>
      </c>
      <c r="P2227" s="149" t="s">
        <v>9426</v>
      </c>
      <c r="Q2227" s="150" t="s">
        <v>10519</v>
      </c>
      <c r="R2227" s="189">
        <v>5.15</v>
      </c>
    </row>
    <row r="2228" spans="1:18" x14ac:dyDescent="0.25">
      <c r="A2228" s="132">
        <v>1034937</v>
      </c>
      <c r="B2228" s="145" t="s">
        <v>3062</v>
      </c>
      <c r="C2228" s="132">
        <v>5</v>
      </c>
      <c r="D2228" s="132">
        <v>188</v>
      </c>
      <c r="E2228" s="186">
        <v>20</v>
      </c>
      <c r="F2228" s="132" t="s">
        <v>20</v>
      </c>
      <c r="G2228" s="132" t="s">
        <v>21</v>
      </c>
      <c r="H2228" s="132" t="s">
        <v>21</v>
      </c>
      <c r="I2228" s="132">
        <v>1</v>
      </c>
      <c r="J2228" s="133">
        <v>2.5</v>
      </c>
      <c r="K2228" s="133">
        <v>1.2</v>
      </c>
      <c r="L2228" s="133">
        <v>1.2</v>
      </c>
      <c r="M2228" s="134" t="str">
        <f t="shared" si="34"/>
        <v>P</v>
      </c>
      <c r="N2228" s="171" t="s">
        <v>10682</v>
      </c>
      <c r="O2228" s="146" t="s">
        <v>1614</v>
      </c>
      <c r="P2228" s="146" t="s">
        <v>9735</v>
      </c>
      <c r="Q2228" s="147" t="s">
        <v>10519</v>
      </c>
      <c r="R2228" s="187">
        <v>7</v>
      </c>
    </row>
    <row r="2229" spans="1:18" x14ac:dyDescent="0.25">
      <c r="A2229" s="135">
        <v>1034940</v>
      </c>
      <c r="B2229" s="148" t="s">
        <v>3063</v>
      </c>
      <c r="C2229" s="135">
        <v>1</v>
      </c>
      <c r="D2229" s="135">
        <v>180</v>
      </c>
      <c r="E2229" s="188" t="s">
        <v>20</v>
      </c>
      <c r="F2229" s="135" t="s">
        <v>20</v>
      </c>
      <c r="G2229" s="135" t="s">
        <v>21</v>
      </c>
      <c r="H2229" s="135" t="s">
        <v>21</v>
      </c>
      <c r="I2229" s="135" t="s">
        <v>21</v>
      </c>
      <c r="J2229" s="136">
        <v>4.9000000000000004</v>
      </c>
      <c r="K2229" s="136">
        <v>4.42</v>
      </c>
      <c r="L2229" s="136">
        <v>0.05</v>
      </c>
      <c r="M2229" s="137" t="str">
        <f t="shared" si="34"/>
        <v>P</v>
      </c>
      <c r="N2229" s="172" t="s">
        <v>10682</v>
      </c>
      <c r="O2229" s="149" t="s">
        <v>1506</v>
      </c>
      <c r="P2229" s="149" t="s">
        <v>9401</v>
      </c>
      <c r="Q2229" s="150" t="s">
        <v>10519</v>
      </c>
      <c r="R2229" s="189">
        <v>9.3699999999999992</v>
      </c>
    </row>
    <row r="2230" spans="1:18" x14ac:dyDescent="0.25">
      <c r="A2230" s="132">
        <v>1034941</v>
      </c>
      <c r="B2230" s="145" t="s">
        <v>3064</v>
      </c>
      <c r="C2230" s="132">
        <v>20</v>
      </c>
      <c r="D2230" s="132">
        <v>210</v>
      </c>
      <c r="E2230" s="186" t="s">
        <v>20</v>
      </c>
      <c r="F2230" s="132" t="s">
        <v>20</v>
      </c>
      <c r="G2230" s="132" t="s">
        <v>20</v>
      </c>
      <c r="H2230" s="132" t="s">
        <v>20</v>
      </c>
      <c r="I2230" s="132" t="s">
        <v>20</v>
      </c>
      <c r="J2230" s="133">
        <v>2.2000000000000002</v>
      </c>
      <c r="K2230" s="133">
        <v>1.6</v>
      </c>
      <c r="L2230" s="133">
        <v>0.6</v>
      </c>
      <c r="M2230" s="134" t="str">
        <f t="shared" si="34"/>
        <v>P</v>
      </c>
      <c r="N2230" s="171" t="s">
        <v>10682</v>
      </c>
      <c r="O2230" s="146" t="s">
        <v>1506</v>
      </c>
      <c r="P2230" s="146" t="s">
        <v>9401</v>
      </c>
      <c r="Q2230" s="147" t="s">
        <v>10519</v>
      </c>
      <c r="R2230" s="187">
        <v>7.8000000000000007</v>
      </c>
    </row>
    <row r="2231" spans="1:18" x14ac:dyDescent="0.25">
      <c r="A2231" s="135">
        <v>1035115</v>
      </c>
      <c r="B2231" s="148" t="s">
        <v>3065</v>
      </c>
      <c r="C2231" s="135">
        <v>6</v>
      </c>
      <c r="D2231" s="135" t="s">
        <v>20</v>
      </c>
      <c r="E2231" s="188">
        <v>100</v>
      </c>
      <c r="F2231" s="135" t="s">
        <v>20</v>
      </c>
      <c r="G2231" s="135" t="s">
        <v>20</v>
      </c>
      <c r="H2231" s="135">
        <v>500</v>
      </c>
      <c r="I2231" s="135">
        <v>1</v>
      </c>
      <c r="J2231" s="136">
        <v>0.93</v>
      </c>
      <c r="K2231" s="136">
        <v>0.45</v>
      </c>
      <c r="L2231" s="136">
        <v>0.15</v>
      </c>
      <c r="M2231" s="137" t="str">
        <f t="shared" si="34"/>
        <v>P</v>
      </c>
      <c r="N2231" s="172" t="s">
        <v>10682</v>
      </c>
      <c r="O2231" s="149" t="s">
        <v>1581</v>
      </c>
      <c r="P2231" s="149" t="s">
        <v>9480</v>
      </c>
      <c r="Q2231" s="150" t="s">
        <v>10519</v>
      </c>
      <c r="R2231" s="189">
        <v>0.72</v>
      </c>
    </row>
    <row r="2232" spans="1:18" x14ac:dyDescent="0.25">
      <c r="A2232" s="132">
        <v>1035116</v>
      </c>
      <c r="B2232" s="145" t="s">
        <v>980</v>
      </c>
      <c r="C2232" s="132">
        <v>6</v>
      </c>
      <c r="D2232" s="132">
        <v>5000</v>
      </c>
      <c r="E2232" s="186">
        <v>100</v>
      </c>
      <c r="F2232" s="132" t="s">
        <v>20</v>
      </c>
      <c r="G2232" s="132">
        <v>400</v>
      </c>
      <c r="H2232" s="132">
        <v>500</v>
      </c>
      <c r="I2232" s="132">
        <v>1</v>
      </c>
      <c r="J2232" s="133">
        <v>1.1499999999999999</v>
      </c>
      <c r="K2232" s="133">
        <v>0.75</v>
      </c>
      <c r="L2232" s="133">
        <v>0.16</v>
      </c>
      <c r="M2232" s="134" t="str">
        <f t="shared" si="34"/>
        <v>P</v>
      </c>
      <c r="N2232" s="171" t="s">
        <v>10682</v>
      </c>
      <c r="O2232" s="146" t="s">
        <v>1581</v>
      </c>
      <c r="P2232" s="146" t="s">
        <v>9480</v>
      </c>
      <c r="Q2232" s="147" t="s">
        <v>10519</v>
      </c>
      <c r="R2232" s="187">
        <v>0.96</v>
      </c>
    </row>
    <row r="2233" spans="1:18" x14ac:dyDescent="0.25">
      <c r="A2233" s="135">
        <v>1035117</v>
      </c>
      <c r="B2233" s="148" t="s">
        <v>3066</v>
      </c>
      <c r="C2233" s="135">
        <v>6</v>
      </c>
      <c r="D2233" s="135">
        <v>4000</v>
      </c>
      <c r="E2233" s="188">
        <v>200</v>
      </c>
      <c r="F2233" s="135" t="s">
        <v>20</v>
      </c>
      <c r="G2233" s="135">
        <v>800</v>
      </c>
      <c r="H2233" s="135">
        <v>1000</v>
      </c>
      <c r="I2233" s="135">
        <v>1</v>
      </c>
      <c r="J2233" s="136">
        <v>1.39</v>
      </c>
      <c r="K2233" s="136">
        <v>0.74</v>
      </c>
      <c r="L2233" s="136">
        <v>0.28000000000000003</v>
      </c>
      <c r="M2233" s="137" t="str">
        <f t="shared" si="34"/>
        <v>P</v>
      </c>
      <c r="N2233" s="172" t="s">
        <v>10682</v>
      </c>
      <c r="O2233" s="149" t="s">
        <v>1581</v>
      </c>
      <c r="P2233" s="149" t="s">
        <v>9480</v>
      </c>
      <c r="Q2233" s="150" t="s">
        <v>10519</v>
      </c>
      <c r="R2233" s="189">
        <v>0.89999999999999991</v>
      </c>
    </row>
    <row r="2234" spans="1:18" x14ac:dyDescent="0.25">
      <c r="A2234" s="132">
        <v>1035118</v>
      </c>
      <c r="B2234" s="145" t="s">
        <v>3067</v>
      </c>
      <c r="C2234" s="132">
        <v>6</v>
      </c>
      <c r="D2234" s="132" t="s">
        <v>20</v>
      </c>
      <c r="E2234" s="186" t="s">
        <v>20</v>
      </c>
      <c r="F2234" s="132" t="s">
        <v>20</v>
      </c>
      <c r="G2234" s="132" t="s">
        <v>20</v>
      </c>
      <c r="H2234" s="132" t="s">
        <v>20</v>
      </c>
      <c r="I2234" s="132" t="s">
        <v>20</v>
      </c>
      <c r="J2234" s="133">
        <v>1.72</v>
      </c>
      <c r="K2234" s="133">
        <v>1</v>
      </c>
      <c r="L2234" s="133">
        <v>0.17</v>
      </c>
      <c r="M2234" s="134" t="str">
        <f t="shared" si="34"/>
        <v>P</v>
      </c>
      <c r="N2234" s="171" t="s">
        <v>10682</v>
      </c>
      <c r="O2234" s="146" t="s">
        <v>1581</v>
      </c>
      <c r="P2234" s="146" t="s">
        <v>9480</v>
      </c>
      <c r="Q2234" s="147" t="s">
        <v>10519</v>
      </c>
      <c r="R2234" s="187">
        <v>0.89999999999999991</v>
      </c>
    </row>
    <row r="2235" spans="1:18" x14ac:dyDescent="0.25">
      <c r="A2235" s="135">
        <v>1035155</v>
      </c>
      <c r="B2235" s="148" t="s">
        <v>3068</v>
      </c>
      <c r="C2235" s="135">
        <v>3</v>
      </c>
      <c r="D2235" s="135">
        <v>384</v>
      </c>
      <c r="E2235" s="188">
        <v>8</v>
      </c>
      <c r="F2235" s="135">
        <v>480</v>
      </c>
      <c r="G2235" s="135" t="s">
        <v>21</v>
      </c>
      <c r="H2235" s="135" t="s">
        <v>21</v>
      </c>
      <c r="I2235" s="135">
        <v>1</v>
      </c>
      <c r="J2235" s="136">
        <v>1.59</v>
      </c>
      <c r="K2235" s="136">
        <v>1.1200000000000001</v>
      </c>
      <c r="L2235" s="136">
        <v>1.23</v>
      </c>
      <c r="M2235" s="137" t="str">
        <f t="shared" si="34"/>
        <v>P</v>
      </c>
      <c r="N2235" s="174" t="s">
        <v>10682</v>
      </c>
      <c r="O2235" s="149" t="s">
        <v>1500</v>
      </c>
      <c r="P2235" s="149" t="s">
        <v>9418</v>
      </c>
      <c r="Q2235" s="150" t="s">
        <v>10519</v>
      </c>
      <c r="R2235" s="189">
        <v>4.62</v>
      </c>
    </row>
    <row r="2236" spans="1:18" x14ac:dyDescent="0.25">
      <c r="A2236" s="132">
        <v>1035668</v>
      </c>
      <c r="B2236" s="145" t="s">
        <v>3069</v>
      </c>
      <c r="C2236" s="132">
        <v>3</v>
      </c>
      <c r="D2236" s="132">
        <v>224</v>
      </c>
      <c r="E2236" s="186">
        <v>8</v>
      </c>
      <c r="F2236" s="132">
        <v>336</v>
      </c>
      <c r="G2236" s="132" t="s">
        <v>20</v>
      </c>
      <c r="H2236" s="132" t="s">
        <v>20</v>
      </c>
      <c r="I2236" s="132" t="s">
        <v>20</v>
      </c>
      <c r="J2236" s="133">
        <v>3.05</v>
      </c>
      <c r="K2236" s="133">
        <v>1.1000000000000001</v>
      </c>
      <c r="L2236" s="133">
        <v>1.05</v>
      </c>
      <c r="M2236" s="134" t="str">
        <f t="shared" si="34"/>
        <v>P</v>
      </c>
      <c r="N2236" s="171" t="s">
        <v>10682</v>
      </c>
      <c r="O2236" s="146" t="s">
        <v>1500</v>
      </c>
      <c r="P2236" s="146" t="s">
        <v>9418</v>
      </c>
      <c r="Q2236" s="147" t="s">
        <v>10519</v>
      </c>
      <c r="R2236" s="187">
        <v>4.59</v>
      </c>
    </row>
    <row r="2237" spans="1:18" x14ac:dyDescent="0.25">
      <c r="A2237" s="135">
        <v>1035706</v>
      </c>
      <c r="B2237" s="148" t="s">
        <v>3070</v>
      </c>
      <c r="C2237" s="135">
        <v>12</v>
      </c>
      <c r="D2237" s="135">
        <v>108</v>
      </c>
      <c r="E2237" s="188" t="s">
        <v>21</v>
      </c>
      <c r="F2237" s="135">
        <v>144</v>
      </c>
      <c r="G2237" s="135" t="s">
        <v>20</v>
      </c>
      <c r="H2237" s="135" t="s">
        <v>20</v>
      </c>
      <c r="I2237" s="135" t="s">
        <v>20</v>
      </c>
      <c r="J2237" s="136">
        <v>2.7</v>
      </c>
      <c r="K2237" s="136">
        <v>2.5099999999999998</v>
      </c>
      <c r="L2237" s="136">
        <v>1.3</v>
      </c>
      <c r="M2237" s="137" t="str">
        <f t="shared" si="34"/>
        <v>P</v>
      </c>
      <c r="N2237" s="172" t="s">
        <v>10681</v>
      </c>
      <c r="O2237" s="149" t="s">
        <v>1506</v>
      </c>
      <c r="P2237" s="149" t="s">
        <v>9451</v>
      </c>
      <c r="Q2237" s="150" t="s">
        <v>10106</v>
      </c>
      <c r="R2237" s="189">
        <v>24.119999999999997</v>
      </c>
    </row>
    <row r="2238" spans="1:18" x14ac:dyDescent="0.25">
      <c r="A2238" s="132">
        <v>1035710</v>
      </c>
      <c r="B2238" s="145" t="s">
        <v>3071</v>
      </c>
      <c r="C2238" s="132">
        <v>1</v>
      </c>
      <c r="D2238" s="132" t="s">
        <v>20</v>
      </c>
      <c r="E2238" s="186" t="s">
        <v>20</v>
      </c>
      <c r="F2238" s="132" t="s">
        <v>20</v>
      </c>
      <c r="G2238" s="132">
        <v>40</v>
      </c>
      <c r="H2238" s="132">
        <v>50</v>
      </c>
      <c r="I2238" s="132" t="s">
        <v>20</v>
      </c>
      <c r="J2238" s="133">
        <v>3.6</v>
      </c>
      <c r="K2238" s="133">
        <v>2.6</v>
      </c>
      <c r="L2238" s="133">
        <v>0.5</v>
      </c>
      <c r="M2238" s="134" t="str">
        <f t="shared" si="34"/>
        <v>P</v>
      </c>
      <c r="N2238" s="171" t="s">
        <v>10682</v>
      </c>
      <c r="O2238" s="146" t="s">
        <v>1506</v>
      </c>
      <c r="P2238" s="146" t="s">
        <v>9431</v>
      </c>
      <c r="Q2238" s="147" t="s">
        <v>10519</v>
      </c>
      <c r="R2238" s="187">
        <v>7.13</v>
      </c>
    </row>
    <row r="2239" spans="1:18" x14ac:dyDescent="0.25">
      <c r="A2239" s="135">
        <v>1035715</v>
      </c>
      <c r="B2239" s="148" t="s">
        <v>3072</v>
      </c>
      <c r="C2239" s="135">
        <v>1</v>
      </c>
      <c r="D2239" s="135" t="s">
        <v>20</v>
      </c>
      <c r="E2239" s="188" t="s">
        <v>20</v>
      </c>
      <c r="F2239" s="135" t="s">
        <v>20</v>
      </c>
      <c r="G2239" s="135" t="s">
        <v>20</v>
      </c>
      <c r="H2239" s="135" t="s">
        <v>20</v>
      </c>
      <c r="I2239" s="135" t="s">
        <v>20</v>
      </c>
      <c r="J2239" s="136">
        <v>3.6</v>
      </c>
      <c r="K2239" s="136">
        <v>2.6</v>
      </c>
      <c r="L2239" s="136">
        <v>0.5</v>
      </c>
      <c r="M2239" s="137" t="str">
        <f t="shared" si="34"/>
        <v>P</v>
      </c>
      <c r="N2239" s="172" t="s">
        <v>10682</v>
      </c>
      <c r="O2239" s="149" t="s">
        <v>1506</v>
      </c>
      <c r="P2239" s="149" t="s">
        <v>9431</v>
      </c>
      <c r="Q2239" s="150" t="s">
        <v>10519</v>
      </c>
      <c r="R2239" s="189">
        <v>7.13</v>
      </c>
    </row>
    <row r="2240" spans="1:18" x14ac:dyDescent="0.25">
      <c r="A2240" s="132">
        <v>1035716</v>
      </c>
      <c r="B2240" s="145" t="s">
        <v>3073</v>
      </c>
      <c r="C2240" s="132">
        <v>1</v>
      </c>
      <c r="D2240" s="132" t="s">
        <v>20</v>
      </c>
      <c r="E2240" s="186" t="s">
        <v>20</v>
      </c>
      <c r="F2240" s="132" t="s">
        <v>20</v>
      </c>
      <c r="G2240" s="132">
        <v>24</v>
      </c>
      <c r="H2240" s="132" t="s">
        <v>20</v>
      </c>
      <c r="I2240" s="132" t="s">
        <v>20</v>
      </c>
      <c r="J2240" s="133">
        <v>3.6</v>
      </c>
      <c r="K2240" s="133">
        <v>2.6</v>
      </c>
      <c r="L2240" s="133">
        <v>0.5</v>
      </c>
      <c r="M2240" s="134" t="str">
        <f t="shared" si="34"/>
        <v>P</v>
      </c>
      <c r="N2240" s="173" t="s">
        <v>10682</v>
      </c>
      <c r="O2240" s="146" t="s">
        <v>1506</v>
      </c>
      <c r="P2240" s="146" t="s">
        <v>9431</v>
      </c>
      <c r="Q2240" s="147" t="s">
        <v>10519</v>
      </c>
      <c r="R2240" s="187">
        <v>7.37</v>
      </c>
    </row>
    <row r="2241" spans="1:18" x14ac:dyDescent="0.25">
      <c r="A2241" s="135">
        <v>1035717</v>
      </c>
      <c r="B2241" s="148" t="s">
        <v>3074</v>
      </c>
      <c r="C2241" s="135">
        <v>1</v>
      </c>
      <c r="D2241" s="135" t="s">
        <v>20</v>
      </c>
      <c r="E2241" s="188" t="s">
        <v>20</v>
      </c>
      <c r="F2241" s="135" t="s">
        <v>20</v>
      </c>
      <c r="G2241" s="135">
        <v>40</v>
      </c>
      <c r="H2241" s="135" t="s">
        <v>20</v>
      </c>
      <c r="I2241" s="135" t="s">
        <v>20</v>
      </c>
      <c r="J2241" s="136">
        <v>3.6</v>
      </c>
      <c r="K2241" s="136">
        <v>2.6</v>
      </c>
      <c r="L2241" s="136">
        <v>0.5</v>
      </c>
      <c r="M2241" s="137" t="str">
        <f t="shared" si="34"/>
        <v>P</v>
      </c>
      <c r="N2241" s="174" t="s">
        <v>10682</v>
      </c>
      <c r="O2241" s="149" t="s">
        <v>1506</v>
      </c>
      <c r="P2241" s="149" t="s">
        <v>9431</v>
      </c>
      <c r="Q2241" s="150" t="s">
        <v>10519</v>
      </c>
      <c r="R2241" s="189">
        <v>7.37</v>
      </c>
    </row>
    <row r="2242" spans="1:18" x14ac:dyDescent="0.25">
      <c r="A2242" s="132">
        <v>1035745</v>
      </c>
      <c r="B2242" s="145" t="s">
        <v>3075</v>
      </c>
      <c r="C2242" s="132">
        <v>48</v>
      </c>
      <c r="D2242" s="132">
        <v>399</v>
      </c>
      <c r="E2242" s="186" t="s">
        <v>21</v>
      </c>
      <c r="F2242" s="132">
        <v>528</v>
      </c>
      <c r="G2242" s="132" t="s">
        <v>20</v>
      </c>
      <c r="H2242" s="132">
        <v>10</v>
      </c>
      <c r="I2242" s="132">
        <v>4</v>
      </c>
      <c r="J2242" s="133">
        <v>2.7</v>
      </c>
      <c r="K2242" s="133">
        <v>0.67</v>
      </c>
      <c r="L2242" s="133">
        <v>1.96</v>
      </c>
      <c r="M2242" s="134" t="str">
        <f t="shared" ref="M2242:M2305" si="35">HYPERLINK(CONCATENATE("T:\Distribution Centre\RDC Department Shared\Cubiscan photos","\",A2242,"-pac.jpg"),"P")</f>
        <v>P</v>
      </c>
      <c r="N2242" s="173" t="s">
        <v>10681</v>
      </c>
      <c r="O2242" s="146" t="s">
        <v>1506</v>
      </c>
      <c r="P2242" s="146" t="s">
        <v>9409</v>
      </c>
      <c r="Q2242" s="147" t="s">
        <v>10519</v>
      </c>
      <c r="R2242" s="187">
        <v>14.399999999999999</v>
      </c>
    </row>
    <row r="2243" spans="1:18" x14ac:dyDescent="0.25">
      <c r="A2243" s="135">
        <v>1035752</v>
      </c>
      <c r="B2243" s="148" t="s">
        <v>3076</v>
      </c>
      <c r="C2243" s="135">
        <v>48</v>
      </c>
      <c r="D2243" s="135">
        <v>399</v>
      </c>
      <c r="E2243" s="188" t="s">
        <v>21</v>
      </c>
      <c r="F2243" s="135">
        <v>528</v>
      </c>
      <c r="G2243" s="135" t="s">
        <v>20</v>
      </c>
      <c r="H2243" s="135">
        <v>10</v>
      </c>
      <c r="I2243" s="135">
        <v>4</v>
      </c>
      <c r="J2243" s="136">
        <v>2.7</v>
      </c>
      <c r="K2243" s="136">
        <v>0.67</v>
      </c>
      <c r="L2243" s="136">
        <v>1.96</v>
      </c>
      <c r="M2243" s="137" t="str">
        <f t="shared" si="35"/>
        <v>P</v>
      </c>
      <c r="N2243" s="172" t="s">
        <v>10681</v>
      </c>
      <c r="O2243" s="149" t="s">
        <v>1506</v>
      </c>
      <c r="P2243" s="149" t="s">
        <v>9409</v>
      </c>
      <c r="Q2243" s="150" t="s">
        <v>10519</v>
      </c>
      <c r="R2243" s="189">
        <v>13.440000000000001</v>
      </c>
    </row>
    <row r="2244" spans="1:18" x14ac:dyDescent="0.25">
      <c r="A2244" s="132">
        <v>1035753</v>
      </c>
      <c r="B2244" s="145" t="s">
        <v>3077</v>
      </c>
      <c r="C2244" s="132">
        <v>48</v>
      </c>
      <c r="D2244" s="132">
        <v>399</v>
      </c>
      <c r="E2244" s="186" t="s">
        <v>21</v>
      </c>
      <c r="F2244" s="132">
        <v>528</v>
      </c>
      <c r="G2244" s="132" t="s">
        <v>20</v>
      </c>
      <c r="H2244" s="132">
        <v>10</v>
      </c>
      <c r="I2244" s="132">
        <v>4</v>
      </c>
      <c r="J2244" s="133">
        <v>2.7</v>
      </c>
      <c r="K2244" s="133">
        <v>0.67</v>
      </c>
      <c r="L2244" s="133">
        <v>1.96</v>
      </c>
      <c r="M2244" s="134" t="str">
        <f t="shared" si="35"/>
        <v>P</v>
      </c>
      <c r="N2244" s="171" t="s">
        <v>10681</v>
      </c>
      <c r="O2244" s="146" t="s">
        <v>1506</v>
      </c>
      <c r="P2244" s="146" t="s">
        <v>9409</v>
      </c>
      <c r="Q2244" s="147" t="s">
        <v>10519</v>
      </c>
      <c r="R2244" s="187">
        <v>13.440000000000001</v>
      </c>
    </row>
    <row r="2245" spans="1:18" x14ac:dyDescent="0.25">
      <c r="A2245" s="135">
        <v>1035754</v>
      </c>
      <c r="B2245" s="148" t="s">
        <v>82</v>
      </c>
      <c r="C2245" s="135">
        <v>3</v>
      </c>
      <c r="D2245" s="135">
        <v>864</v>
      </c>
      <c r="E2245" s="188">
        <v>24</v>
      </c>
      <c r="F2245" s="135">
        <v>1152</v>
      </c>
      <c r="G2245" s="135">
        <v>48</v>
      </c>
      <c r="H2245" s="135">
        <v>48</v>
      </c>
      <c r="I2245" s="135">
        <v>2</v>
      </c>
      <c r="J2245" s="136">
        <v>2.06</v>
      </c>
      <c r="K2245" s="136">
        <v>0.8</v>
      </c>
      <c r="L2245" s="136">
        <v>0.88</v>
      </c>
      <c r="M2245" s="137" t="str">
        <f t="shared" si="35"/>
        <v>P</v>
      </c>
      <c r="N2245" s="172" t="s">
        <v>10682</v>
      </c>
      <c r="O2245" s="149" t="s">
        <v>1500</v>
      </c>
      <c r="P2245" s="149" t="s">
        <v>9418</v>
      </c>
      <c r="Q2245" s="150" t="s">
        <v>10519</v>
      </c>
      <c r="R2245" s="189">
        <v>3.66</v>
      </c>
    </row>
    <row r="2246" spans="1:18" x14ac:dyDescent="0.25">
      <c r="A2246" s="132">
        <v>1035763</v>
      </c>
      <c r="B2246" s="145" t="s">
        <v>1399</v>
      </c>
      <c r="C2246" s="132">
        <v>20</v>
      </c>
      <c r="D2246" s="132">
        <v>112</v>
      </c>
      <c r="E2246" s="186" t="s">
        <v>20</v>
      </c>
      <c r="F2246" s="132">
        <v>144</v>
      </c>
      <c r="G2246" s="132">
        <v>8</v>
      </c>
      <c r="H2246" s="132" t="s">
        <v>20</v>
      </c>
      <c r="I2246" s="132" t="s">
        <v>20</v>
      </c>
      <c r="J2246" s="133">
        <v>4.04</v>
      </c>
      <c r="K2246" s="133">
        <v>1.64</v>
      </c>
      <c r="L2246" s="133">
        <v>1.7</v>
      </c>
      <c r="M2246" s="134" t="str">
        <f t="shared" si="35"/>
        <v>P</v>
      </c>
      <c r="N2246" s="173" t="s">
        <v>10682</v>
      </c>
      <c r="O2246" s="146" t="s">
        <v>1506</v>
      </c>
      <c r="P2246" s="146" t="s">
        <v>9481</v>
      </c>
      <c r="Q2246" s="147" t="s">
        <v>10519</v>
      </c>
      <c r="R2246" s="187">
        <v>16.399999999999999</v>
      </c>
    </row>
    <row r="2247" spans="1:18" x14ac:dyDescent="0.25">
      <c r="A2247" s="135">
        <v>1035764</v>
      </c>
      <c r="B2247" s="148" t="s">
        <v>3078</v>
      </c>
      <c r="C2247" s="135">
        <v>1</v>
      </c>
      <c r="D2247" s="135">
        <v>1500</v>
      </c>
      <c r="E2247" s="188" t="s">
        <v>21</v>
      </c>
      <c r="F2247" s="135" t="s">
        <v>20</v>
      </c>
      <c r="G2247" s="135" t="s">
        <v>20</v>
      </c>
      <c r="H2247" s="135">
        <v>60</v>
      </c>
      <c r="I2247" s="135">
        <v>1</v>
      </c>
      <c r="J2247" s="136">
        <v>2.98</v>
      </c>
      <c r="K2247" s="136">
        <v>2.11</v>
      </c>
      <c r="L2247" s="136">
        <v>0.14000000000000001</v>
      </c>
      <c r="M2247" s="137" t="str">
        <f t="shared" si="35"/>
        <v>P</v>
      </c>
      <c r="N2247" s="172" t="s">
        <v>10682</v>
      </c>
      <c r="O2247" s="149" t="s">
        <v>1506</v>
      </c>
      <c r="P2247" s="149" t="s">
        <v>10580</v>
      </c>
      <c r="Q2247" s="150" t="s">
        <v>10519</v>
      </c>
      <c r="R2247" s="189">
        <v>2.2799999999999998</v>
      </c>
    </row>
    <row r="2248" spans="1:18" x14ac:dyDescent="0.25">
      <c r="A2248" s="132">
        <v>1035765</v>
      </c>
      <c r="B2248" s="145" t="s">
        <v>3079</v>
      </c>
      <c r="C2248" s="132">
        <v>6</v>
      </c>
      <c r="D2248" s="132">
        <v>184</v>
      </c>
      <c r="E2248" s="186" t="s">
        <v>21</v>
      </c>
      <c r="F2248" s="132">
        <v>253</v>
      </c>
      <c r="G2248" s="132" t="s">
        <v>20</v>
      </c>
      <c r="H2248" s="132">
        <v>11</v>
      </c>
      <c r="I2248" s="132">
        <v>2</v>
      </c>
      <c r="J2248" s="133">
        <v>2.0499999999999998</v>
      </c>
      <c r="K2248" s="133">
        <v>1.7</v>
      </c>
      <c r="L2248" s="133">
        <v>1.4</v>
      </c>
      <c r="M2248" s="134" t="str">
        <f t="shared" si="35"/>
        <v>P</v>
      </c>
      <c r="N2248" s="171" t="s">
        <v>10681</v>
      </c>
      <c r="O2248" s="146" t="s">
        <v>1506</v>
      </c>
      <c r="P2248" s="146" t="s">
        <v>9451</v>
      </c>
      <c r="Q2248" s="147" t="s">
        <v>10519</v>
      </c>
      <c r="R2248" s="187">
        <v>17.28</v>
      </c>
    </row>
    <row r="2249" spans="1:18" x14ac:dyDescent="0.25">
      <c r="A2249" s="135">
        <v>1035766</v>
      </c>
      <c r="B2249" s="148" t="s">
        <v>3080</v>
      </c>
      <c r="C2249" s="135">
        <v>100</v>
      </c>
      <c r="D2249" s="135">
        <v>475</v>
      </c>
      <c r="E2249" s="188" t="s">
        <v>20</v>
      </c>
      <c r="F2249" s="135" t="s">
        <v>20</v>
      </c>
      <c r="G2249" s="135" t="s">
        <v>20</v>
      </c>
      <c r="H2249" s="135" t="s">
        <v>20</v>
      </c>
      <c r="I2249" s="135" t="s">
        <v>20</v>
      </c>
      <c r="J2249" s="136">
        <v>1.1000000000000001</v>
      </c>
      <c r="K2249" s="136">
        <v>0.52</v>
      </c>
      <c r="L2249" s="136">
        <v>0.25</v>
      </c>
      <c r="M2249" s="137" t="str">
        <f t="shared" si="35"/>
        <v>P</v>
      </c>
      <c r="N2249" s="172" t="s">
        <v>10682</v>
      </c>
      <c r="O2249" s="149" t="s">
        <v>1506</v>
      </c>
      <c r="P2249" s="149" t="s">
        <v>9466</v>
      </c>
      <c r="Q2249" s="150" t="s">
        <v>10519</v>
      </c>
      <c r="R2249" s="189">
        <v>8</v>
      </c>
    </row>
    <row r="2250" spans="1:18" x14ac:dyDescent="0.25">
      <c r="A2250" s="132">
        <v>1035767</v>
      </c>
      <c r="B2250" s="145" t="s">
        <v>336</v>
      </c>
      <c r="C2250" s="132">
        <v>6</v>
      </c>
      <c r="D2250" s="132">
        <v>576</v>
      </c>
      <c r="E2250" s="186">
        <v>6</v>
      </c>
      <c r="F2250" s="132">
        <v>768</v>
      </c>
      <c r="G2250" s="132">
        <v>30</v>
      </c>
      <c r="H2250" s="132">
        <v>36</v>
      </c>
      <c r="I2250" s="132">
        <v>1</v>
      </c>
      <c r="J2250" s="133">
        <v>3.13</v>
      </c>
      <c r="K2250" s="133">
        <v>0.97</v>
      </c>
      <c r="L2250" s="133">
        <v>0.61</v>
      </c>
      <c r="M2250" s="134" t="str">
        <f t="shared" si="35"/>
        <v>P</v>
      </c>
      <c r="N2250" s="171" t="s">
        <v>10682</v>
      </c>
      <c r="O2250" s="146" t="s">
        <v>1614</v>
      </c>
      <c r="P2250" s="146" t="s">
        <v>9419</v>
      </c>
      <c r="Q2250" s="147" t="s">
        <v>10519</v>
      </c>
      <c r="R2250" s="187">
        <v>12.48</v>
      </c>
    </row>
    <row r="2251" spans="1:18" x14ac:dyDescent="0.25">
      <c r="A2251" s="135">
        <v>1035786</v>
      </c>
      <c r="B2251" s="148" t="s">
        <v>3081</v>
      </c>
      <c r="C2251" s="135">
        <v>400</v>
      </c>
      <c r="D2251" s="135">
        <v>12</v>
      </c>
      <c r="E2251" s="188" t="s">
        <v>20</v>
      </c>
      <c r="F2251" s="135" t="s">
        <v>20</v>
      </c>
      <c r="G2251" s="135" t="s">
        <v>21</v>
      </c>
      <c r="H2251" s="135" t="s">
        <v>21</v>
      </c>
      <c r="I2251" s="135" t="s">
        <v>21</v>
      </c>
      <c r="J2251" s="136">
        <v>5.9</v>
      </c>
      <c r="K2251" s="136">
        <v>5</v>
      </c>
      <c r="L2251" s="136">
        <v>4</v>
      </c>
      <c r="M2251" s="137" t="str">
        <f t="shared" si="35"/>
        <v>P</v>
      </c>
      <c r="N2251" s="172" t="s">
        <v>10682</v>
      </c>
      <c r="O2251" s="149" t="s">
        <v>1500</v>
      </c>
      <c r="P2251" s="149" t="s">
        <v>9418</v>
      </c>
      <c r="Q2251" s="150" t="s">
        <v>10519</v>
      </c>
      <c r="R2251" s="189">
        <v>36</v>
      </c>
    </row>
    <row r="2252" spans="1:18" x14ac:dyDescent="0.25">
      <c r="A2252" s="132">
        <v>1035787</v>
      </c>
      <c r="B2252" s="145" t="s">
        <v>3082</v>
      </c>
      <c r="C2252" s="132">
        <v>400</v>
      </c>
      <c r="D2252" s="132">
        <v>12</v>
      </c>
      <c r="E2252" s="186" t="s">
        <v>20</v>
      </c>
      <c r="F2252" s="132" t="s">
        <v>20</v>
      </c>
      <c r="G2252" s="132" t="s">
        <v>21</v>
      </c>
      <c r="H2252" s="132" t="s">
        <v>21</v>
      </c>
      <c r="I2252" s="132" t="s">
        <v>21</v>
      </c>
      <c r="J2252" s="133">
        <v>5.9</v>
      </c>
      <c r="K2252" s="133">
        <v>4.96</v>
      </c>
      <c r="L2252" s="133">
        <v>4</v>
      </c>
      <c r="M2252" s="134" t="str">
        <f t="shared" si="35"/>
        <v>P</v>
      </c>
      <c r="N2252" s="171" t="s">
        <v>10682</v>
      </c>
      <c r="O2252" s="146" t="s">
        <v>1500</v>
      </c>
      <c r="P2252" s="146" t="s">
        <v>9418</v>
      </c>
      <c r="Q2252" s="147" t="s">
        <v>10519</v>
      </c>
      <c r="R2252" s="187">
        <v>36</v>
      </c>
    </row>
    <row r="2253" spans="1:18" x14ac:dyDescent="0.25">
      <c r="A2253" s="135">
        <v>1035788</v>
      </c>
      <c r="B2253" s="148" t="s">
        <v>3083</v>
      </c>
      <c r="C2253" s="135">
        <v>400</v>
      </c>
      <c r="D2253" s="135">
        <v>12</v>
      </c>
      <c r="E2253" s="188" t="s">
        <v>20</v>
      </c>
      <c r="F2253" s="135" t="s">
        <v>20</v>
      </c>
      <c r="G2253" s="135" t="s">
        <v>21</v>
      </c>
      <c r="H2253" s="135" t="s">
        <v>21</v>
      </c>
      <c r="I2253" s="135" t="s">
        <v>21</v>
      </c>
      <c r="J2253" s="136">
        <v>5.9</v>
      </c>
      <c r="K2253" s="136">
        <v>5.0599999999999996</v>
      </c>
      <c r="L2253" s="136">
        <v>4.0599999999999996</v>
      </c>
      <c r="M2253" s="137" t="str">
        <f t="shared" si="35"/>
        <v>P</v>
      </c>
      <c r="N2253" s="172" t="s">
        <v>10682</v>
      </c>
      <c r="O2253" s="149" t="s">
        <v>1500</v>
      </c>
      <c r="P2253" s="149" t="s">
        <v>9418</v>
      </c>
      <c r="Q2253" s="150" t="s">
        <v>10519</v>
      </c>
      <c r="R2253" s="189">
        <v>40</v>
      </c>
    </row>
    <row r="2254" spans="1:18" x14ac:dyDescent="0.25">
      <c r="A2254" s="132">
        <v>1035790</v>
      </c>
      <c r="B2254" s="145" t="s">
        <v>3084</v>
      </c>
      <c r="C2254" s="132">
        <v>400</v>
      </c>
      <c r="D2254" s="132">
        <v>12</v>
      </c>
      <c r="E2254" s="186" t="s">
        <v>20</v>
      </c>
      <c r="F2254" s="132" t="s">
        <v>20</v>
      </c>
      <c r="G2254" s="132" t="s">
        <v>21</v>
      </c>
      <c r="H2254" s="132" t="s">
        <v>21</v>
      </c>
      <c r="I2254" s="132" t="s">
        <v>21</v>
      </c>
      <c r="J2254" s="133">
        <v>5.9</v>
      </c>
      <c r="K2254" s="133">
        <v>4.9800000000000004</v>
      </c>
      <c r="L2254" s="133">
        <v>4.0599999999999996</v>
      </c>
      <c r="M2254" s="134" t="str">
        <f t="shared" si="35"/>
        <v>P</v>
      </c>
      <c r="N2254" s="171" t="s">
        <v>10682</v>
      </c>
      <c r="O2254" s="146" t="s">
        <v>1500</v>
      </c>
      <c r="P2254" s="146" t="s">
        <v>9418</v>
      </c>
      <c r="Q2254" s="147" t="s">
        <v>10519</v>
      </c>
      <c r="R2254" s="187">
        <v>40</v>
      </c>
    </row>
    <row r="2255" spans="1:18" x14ac:dyDescent="0.25">
      <c r="A2255" s="135">
        <v>1035796</v>
      </c>
      <c r="B2255" s="148" t="s">
        <v>3085</v>
      </c>
      <c r="C2255" s="135">
        <v>400</v>
      </c>
      <c r="D2255" s="135">
        <v>12</v>
      </c>
      <c r="E2255" s="188" t="s">
        <v>20</v>
      </c>
      <c r="F2255" s="135" t="s">
        <v>20</v>
      </c>
      <c r="G2255" s="135" t="s">
        <v>21</v>
      </c>
      <c r="H2255" s="135" t="s">
        <v>21</v>
      </c>
      <c r="I2255" s="135" t="s">
        <v>21</v>
      </c>
      <c r="J2255" s="136">
        <v>5.92</v>
      </c>
      <c r="K2255" s="136">
        <v>4.96</v>
      </c>
      <c r="L2255" s="136">
        <v>4.0199999999999996</v>
      </c>
      <c r="M2255" s="137" t="str">
        <f t="shared" si="35"/>
        <v>P</v>
      </c>
      <c r="N2255" s="174" t="s">
        <v>10682</v>
      </c>
      <c r="O2255" s="149" t="s">
        <v>1500</v>
      </c>
      <c r="P2255" s="149" t="s">
        <v>9418</v>
      </c>
      <c r="Q2255" s="150" t="s">
        <v>10519</v>
      </c>
      <c r="R2255" s="189">
        <v>36</v>
      </c>
    </row>
    <row r="2256" spans="1:18" x14ac:dyDescent="0.25">
      <c r="A2256" s="132">
        <v>1035798</v>
      </c>
      <c r="B2256" s="145" t="s">
        <v>3086</v>
      </c>
      <c r="C2256" s="132">
        <v>400</v>
      </c>
      <c r="D2256" s="132">
        <v>12</v>
      </c>
      <c r="E2256" s="186" t="s">
        <v>20</v>
      </c>
      <c r="F2256" s="132" t="s">
        <v>20</v>
      </c>
      <c r="G2256" s="132" t="s">
        <v>21</v>
      </c>
      <c r="H2256" s="132" t="s">
        <v>21</v>
      </c>
      <c r="I2256" s="132" t="s">
        <v>21</v>
      </c>
      <c r="J2256" s="133">
        <v>6</v>
      </c>
      <c r="K2256" s="133">
        <v>5</v>
      </c>
      <c r="L2256" s="133">
        <v>4</v>
      </c>
      <c r="M2256" s="134" t="str">
        <f t="shared" si="35"/>
        <v>P</v>
      </c>
      <c r="N2256" s="171" t="s">
        <v>10682</v>
      </c>
      <c r="O2256" s="146" t="s">
        <v>1500</v>
      </c>
      <c r="P2256" s="146" t="s">
        <v>9418</v>
      </c>
      <c r="Q2256" s="147" t="s">
        <v>10519</v>
      </c>
      <c r="R2256" s="187">
        <v>36</v>
      </c>
    </row>
    <row r="2257" spans="1:18" x14ac:dyDescent="0.25">
      <c r="A2257" s="135">
        <v>1035804</v>
      </c>
      <c r="B2257" s="148" t="s">
        <v>3087</v>
      </c>
      <c r="C2257" s="135">
        <v>1</v>
      </c>
      <c r="D2257" s="135" t="s">
        <v>20</v>
      </c>
      <c r="E2257" s="188" t="s">
        <v>20</v>
      </c>
      <c r="F2257" s="135" t="s">
        <v>20</v>
      </c>
      <c r="G2257" s="135" t="s">
        <v>20</v>
      </c>
      <c r="H2257" s="135" t="s">
        <v>20</v>
      </c>
      <c r="I2257" s="135" t="s">
        <v>20</v>
      </c>
      <c r="J2257" s="136">
        <v>1.4</v>
      </c>
      <c r="K2257" s="136">
        <v>0.9</v>
      </c>
      <c r="L2257" s="136">
        <v>1.9</v>
      </c>
      <c r="M2257" s="137" t="str">
        <f t="shared" si="35"/>
        <v>P</v>
      </c>
      <c r="N2257" s="172" t="s">
        <v>10681</v>
      </c>
      <c r="O2257" s="149" t="s">
        <v>1562</v>
      </c>
      <c r="P2257" s="149" t="s">
        <v>9558</v>
      </c>
      <c r="Q2257" s="150" t="s">
        <v>10519</v>
      </c>
      <c r="R2257" s="189">
        <v>7.462686567164179E-3</v>
      </c>
    </row>
    <row r="2258" spans="1:18" x14ac:dyDescent="0.25">
      <c r="A2258" s="132">
        <v>1035806</v>
      </c>
      <c r="B2258" s="145" t="s">
        <v>3088</v>
      </c>
      <c r="C2258" s="132">
        <v>1</v>
      </c>
      <c r="D2258" s="132">
        <v>780</v>
      </c>
      <c r="E2258" s="186" t="s">
        <v>21</v>
      </c>
      <c r="F2258" s="132">
        <v>1040</v>
      </c>
      <c r="G2258" s="132">
        <v>60</v>
      </c>
      <c r="H2258" s="132" t="s">
        <v>21</v>
      </c>
      <c r="I2258" s="132">
        <v>1</v>
      </c>
      <c r="J2258" s="133">
        <v>2.2000000000000002</v>
      </c>
      <c r="K2258" s="133">
        <v>0.89</v>
      </c>
      <c r="L2258" s="133">
        <v>0.67</v>
      </c>
      <c r="M2258" s="134" t="str">
        <f t="shared" si="35"/>
        <v>P</v>
      </c>
      <c r="N2258" s="173" t="s">
        <v>10682</v>
      </c>
      <c r="O2258" s="146" t="s">
        <v>1506</v>
      </c>
      <c r="P2258" s="146" t="s">
        <v>9426</v>
      </c>
      <c r="Q2258" s="147" t="s">
        <v>10519</v>
      </c>
      <c r="R2258" s="187">
        <v>10.42</v>
      </c>
    </row>
    <row r="2259" spans="1:18" x14ac:dyDescent="0.25">
      <c r="A2259" s="135">
        <v>1035812</v>
      </c>
      <c r="B2259" s="148" t="s">
        <v>3089</v>
      </c>
      <c r="C2259" s="135">
        <v>1</v>
      </c>
      <c r="D2259" s="135">
        <v>80</v>
      </c>
      <c r="E2259" s="188" t="s">
        <v>21</v>
      </c>
      <c r="F2259" s="135">
        <v>110</v>
      </c>
      <c r="G2259" s="135">
        <v>4</v>
      </c>
      <c r="H2259" s="135">
        <v>4</v>
      </c>
      <c r="I2259" s="135" t="s">
        <v>20</v>
      </c>
      <c r="J2259" s="136">
        <v>2.2999999999999998</v>
      </c>
      <c r="K2259" s="136">
        <v>4.5</v>
      </c>
      <c r="L2259" s="136">
        <v>1.4</v>
      </c>
      <c r="M2259" s="137" t="str">
        <f t="shared" si="35"/>
        <v>P</v>
      </c>
      <c r="N2259" s="174" t="s">
        <v>10682</v>
      </c>
      <c r="O2259" s="149" t="s">
        <v>1506</v>
      </c>
      <c r="P2259" s="149" t="s">
        <v>9401</v>
      </c>
      <c r="Q2259" s="150" t="s">
        <v>10519</v>
      </c>
      <c r="R2259" s="189">
        <v>5.31</v>
      </c>
    </row>
    <row r="2260" spans="1:18" x14ac:dyDescent="0.25">
      <c r="A2260" s="132">
        <v>1035821</v>
      </c>
      <c r="B2260" s="145" t="s">
        <v>3090</v>
      </c>
      <c r="C2260" s="132">
        <v>100</v>
      </c>
      <c r="D2260" s="132" t="s">
        <v>20</v>
      </c>
      <c r="E2260" s="186">
        <v>70</v>
      </c>
      <c r="F2260" s="132" t="s">
        <v>20</v>
      </c>
      <c r="G2260" s="132" t="s">
        <v>21</v>
      </c>
      <c r="H2260" s="132">
        <v>280</v>
      </c>
      <c r="I2260" s="132">
        <v>1</v>
      </c>
      <c r="J2260" s="133">
        <v>0.8</v>
      </c>
      <c r="K2260" s="133">
        <v>0.4</v>
      </c>
      <c r="L2260" s="133">
        <v>0.39</v>
      </c>
      <c r="M2260" s="134" t="str">
        <f t="shared" si="35"/>
        <v>P</v>
      </c>
      <c r="N2260" s="173" t="s">
        <v>10681</v>
      </c>
      <c r="O2260" s="146" t="s">
        <v>1506</v>
      </c>
      <c r="P2260" s="146" t="s">
        <v>9482</v>
      </c>
      <c r="Q2260" s="147" t="s">
        <v>10519</v>
      </c>
      <c r="R2260" s="187">
        <v>1</v>
      </c>
    </row>
    <row r="2261" spans="1:18" x14ac:dyDescent="0.25">
      <c r="A2261" s="135">
        <v>1035824</v>
      </c>
      <c r="B2261" s="148" t="s">
        <v>3091</v>
      </c>
      <c r="C2261" s="135">
        <v>6</v>
      </c>
      <c r="D2261" s="135">
        <v>960</v>
      </c>
      <c r="E2261" s="188">
        <v>8</v>
      </c>
      <c r="F2261" s="135" t="s">
        <v>20</v>
      </c>
      <c r="G2261" s="135">
        <v>56</v>
      </c>
      <c r="H2261" s="135">
        <v>72</v>
      </c>
      <c r="I2261" s="135">
        <v>1</v>
      </c>
      <c r="J2261" s="136">
        <v>1.1000000000000001</v>
      </c>
      <c r="K2261" s="136">
        <v>1.02</v>
      </c>
      <c r="L2261" s="136">
        <v>0.8</v>
      </c>
      <c r="M2261" s="137" t="str">
        <f t="shared" si="35"/>
        <v>P</v>
      </c>
      <c r="N2261" s="174" t="s">
        <v>10681</v>
      </c>
      <c r="O2261" s="149" t="s">
        <v>1506</v>
      </c>
      <c r="P2261" s="149" t="s">
        <v>9409</v>
      </c>
      <c r="Q2261" s="150" t="s">
        <v>10106</v>
      </c>
      <c r="R2261" s="189">
        <v>7.86</v>
      </c>
    </row>
    <row r="2262" spans="1:18" x14ac:dyDescent="0.25">
      <c r="A2262" s="132">
        <v>1035848</v>
      </c>
      <c r="B2262" s="145" t="s">
        <v>3092</v>
      </c>
      <c r="C2262" s="132">
        <v>6</v>
      </c>
      <c r="D2262" s="132">
        <v>385</v>
      </c>
      <c r="E2262" s="186" t="s">
        <v>21</v>
      </c>
      <c r="F2262" s="132">
        <v>693</v>
      </c>
      <c r="G2262" s="132">
        <v>32</v>
      </c>
      <c r="H2262" s="132" t="s">
        <v>20</v>
      </c>
      <c r="I2262" s="132" t="s">
        <v>20</v>
      </c>
      <c r="J2262" s="133">
        <v>1.5</v>
      </c>
      <c r="K2262" s="133">
        <v>0.83</v>
      </c>
      <c r="L2262" s="133">
        <v>1.7</v>
      </c>
      <c r="M2262" s="134" t="str">
        <f t="shared" si="35"/>
        <v>P</v>
      </c>
      <c r="N2262" s="173" t="s">
        <v>10681</v>
      </c>
      <c r="O2262" s="146" t="s">
        <v>1578</v>
      </c>
      <c r="P2262" s="146" t="s">
        <v>10579</v>
      </c>
      <c r="Q2262" s="147" t="s">
        <v>10106</v>
      </c>
      <c r="R2262" s="187">
        <v>10.32</v>
      </c>
    </row>
    <row r="2263" spans="1:18" x14ac:dyDescent="0.25">
      <c r="A2263" s="135">
        <v>1035851</v>
      </c>
      <c r="B2263" s="148" t="s">
        <v>1017</v>
      </c>
      <c r="C2263" s="135">
        <v>3</v>
      </c>
      <c r="D2263" s="135">
        <v>6000</v>
      </c>
      <c r="E2263" s="188">
        <v>100</v>
      </c>
      <c r="F2263" s="135" t="s">
        <v>20</v>
      </c>
      <c r="G2263" s="135">
        <v>400</v>
      </c>
      <c r="H2263" s="135">
        <v>500</v>
      </c>
      <c r="I2263" s="135">
        <v>1</v>
      </c>
      <c r="J2263" s="136">
        <v>1.1499999999999999</v>
      </c>
      <c r="K2263" s="136">
        <v>0.44</v>
      </c>
      <c r="L2263" s="136">
        <v>0.22</v>
      </c>
      <c r="M2263" s="137" t="str">
        <f t="shared" si="35"/>
        <v>P</v>
      </c>
      <c r="N2263" s="174" t="s">
        <v>10681</v>
      </c>
      <c r="O2263" s="149" t="s">
        <v>1607</v>
      </c>
      <c r="P2263" s="149" t="s">
        <v>9559</v>
      </c>
      <c r="Q2263" s="150" t="s">
        <v>10519</v>
      </c>
      <c r="R2263" s="189">
        <v>2.61</v>
      </c>
    </row>
    <row r="2264" spans="1:18" x14ac:dyDescent="0.25">
      <c r="A2264" s="132">
        <v>1035854</v>
      </c>
      <c r="B2264" s="145" t="s">
        <v>1018</v>
      </c>
      <c r="C2264" s="132">
        <v>3</v>
      </c>
      <c r="D2264" s="132">
        <v>6000</v>
      </c>
      <c r="E2264" s="186">
        <v>100</v>
      </c>
      <c r="F2264" s="132" t="s">
        <v>20</v>
      </c>
      <c r="G2264" s="132">
        <v>400</v>
      </c>
      <c r="H2264" s="132" t="s">
        <v>20</v>
      </c>
      <c r="I2264" s="132">
        <v>1</v>
      </c>
      <c r="J2264" s="133">
        <v>1.19</v>
      </c>
      <c r="K2264" s="133">
        <v>0.54</v>
      </c>
      <c r="L2264" s="133">
        <v>0.24</v>
      </c>
      <c r="M2264" s="134" t="str">
        <f t="shared" si="35"/>
        <v>P</v>
      </c>
      <c r="N2264" s="173" t="s">
        <v>10681</v>
      </c>
      <c r="O2264" s="146" t="s">
        <v>1607</v>
      </c>
      <c r="P2264" s="146" t="s">
        <v>9559</v>
      </c>
      <c r="Q2264" s="147" t="s">
        <v>10519</v>
      </c>
      <c r="R2264" s="187">
        <v>2.91</v>
      </c>
    </row>
    <row r="2265" spans="1:18" x14ac:dyDescent="0.25">
      <c r="A2265" s="135">
        <v>1035893</v>
      </c>
      <c r="B2265" s="148" t="s">
        <v>1249</v>
      </c>
      <c r="C2265" s="135">
        <v>3</v>
      </c>
      <c r="D2265" s="135" t="s">
        <v>20</v>
      </c>
      <c r="E2265" s="188">
        <v>141</v>
      </c>
      <c r="F2265" s="135">
        <v>18048</v>
      </c>
      <c r="G2265" s="135">
        <v>564</v>
      </c>
      <c r="H2265" s="135" t="s">
        <v>20</v>
      </c>
      <c r="I2265" s="135">
        <v>1</v>
      </c>
      <c r="J2265" s="136">
        <v>1.31</v>
      </c>
      <c r="K2265" s="136">
        <v>0.4</v>
      </c>
      <c r="L2265" s="136">
        <v>0.16</v>
      </c>
      <c r="M2265" s="137" t="str">
        <f t="shared" si="35"/>
        <v>P</v>
      </c>
      <c r="N2265" s="174" t="s">
        <v>10681</v>
      </c>
      <c r="O2265" s="149" t="s">
        <v>1581</v>
      </c>
      <c r="P2265" s="149" t="s">
        <v>9483</v>
      </c>
      <c r="Q2265" s="150" t="s">
        <v>10519</v>
      </c>
      <c r="R2265" s="189">
        <v>1.92</v>
      </c>
    </row>
    <row r="2266" spans="1:18" x14ac:dyDescent="0.25">
      <c r="A2266" s="132">
        <v>1035895</v>
      </c>
      <c r="B2266" s="145" t="s">
        <v>776</v>
      </c>
      <c r="C2266" s="132">
        <v>3</v>
      </c>
      <c r="D2266" s="132">
        <v>14367</v>
      </c>
      <c r="E2266" s="186">
        <v>400</v>
      </c>
      <c r="F2266" s="132" t="s">
        <v>20</v>
      </c>
      <c r="G2266" s="132">
        <v>1600</v>
      </c>
      <c r="H2266" s="132">
        <v>2000</v>
      </c>
      <c r="I2266" s="132">
        <v>1</v>
      </c>
      <c r="J2266" s="133">
        <v>1.31</v>
      </c>
      <c r="K2266" s="133">
        <v>0.46</v>
      </c>
      <c r="L2266" s="133">
        <v>0.21</v>
      </c>
      <c r="M2266" s="134" t="str">
        <f t="shared" si="35"/>
        <v>P</v>
      </c>
      <c r="N2266" s="173" t="s">
        <v>10681</v>
      </c>
      <c r="O2266" s="146" t="s">
        <v>1581</v>
      </c>
      <c r="P2266" s="146" t="s">
        <v>9483</v>
      </c>
      <c r="Q2266" s="147" t="s">
        <v>10519</v>
      </c>
      <c r="R2266" s="187">
        <v>1.2000000000000002</v>
      </c>
    </row>
    <row r="2267" spans="1:18" x14ac:dyDescent="0.25">
      <c r="A2267" s="135">
        <v>1035897</v>
      </c>
      <c r="B2267" s="148" t="s">
        <v>777</v>
      </c>
      <c r="C2267" s="135">
        <v>3</v>
      </c>
      <c r="D2267" s="135">
        <v>17456</v>
      </c>
      <c r="E2267" s="188">
        <v>400</v>
      </c>
      <c r="F2267" s="135" t="s">
        <v>20</v>
      </c>
      <c r="G2267" s="135">
        <v>1600</v>
      </c>
      <c r="H2267" s="135">
        <v>2000</v>
      </c>
      <c r="I2267" s="135">
        <v>1</v>
      </c>
      <c r="J2267" s="136">
        <v>1.32</v>
      </c>
      <c r="K2267" s="136">
        <v>0.28999999999999998</v>
      </c>
      <c r="L2267" s="136">
        <v>0.18</v>
      </c>
      <c r="M2267" s="137" t="str">
        <f t="shared" si="35"/>
        <v>P</v>
      </c>
      <c r="N2267" s="174" t="s">
        <v>10681</v>
      </c>
      <c r="O2267" s="149" t="s">
        <v>1581</v>
      </c>
      <c r="P2267" s="149" t="s">
        <v>9483</v>
      </c>
      <c r="Q2267" s="150" t="s">
        <v>10519</v>
      </c>
      <c r="R2267" s="189">
        <v>1.23</v>
      </c>
    </row>
    <row r="2268" spans="1:18" x14ac:dyDescent="0.25">
      <c r="A2268" s="132">
        <v>1035898</v>
      </c>
      <c r="B2268" s="145" t="s">
        <v>3093</v>
      </c>
      <c r="C2268" s="132">
        <v>3</v>
      </c>
      <c r="D2268" s="132">
        <v>13142</v>
      </c>
      <c r="E2268" s="186">
        <v>400</v>
      </c>
      <c r="F2268" s="132" t="s">
        <v>20</v>
      </c>
      <c r="G2268" s="132">
        <v>1600</v>
      </c>
      <c r="H2268" s="132">
        <v>2000</v>
      </c>
      <c r="I2268" s="132">
        <v>1</v>
      </c>
      <c r="J2268" s="133">
        <v>1.31</v>
      </c>
      <c r="K2268" s="133">
        <v>0.28000000000000003</v>
      </c>
      <c r="L2268" s="133">
        <v>0.17</v>
      </c>
      <c r="M2268" s="134" t="str">
        <f t="shared" si="35"/>
        <v>P</v>
      </c>
      <c r="N2268" s="173" t="s">
        <v>10681</v>
      </c>
      <c r="O2268" s="146" t="s">
        <v>1581</v>
      </c>
      <c r="P2268" s="146" t="s">
        <v>9483</v>
      </c>
      <c r="Q2268" s="147" t="s">
        <v>10519</v>
      </c>
      <c r="R2268" s="187">
        <v>0.96</v>
      </c>
    </row>
    <row r="2269" spans="1:18" x14ac:dyDescent="0.25">
      <c r="A2269" s="135">
        <v>1035900</v>
      </c>
      <c r="B2269" s="148" t="s">
        <v>1256</v>
      </c>
      <c r="C2269" s="135">
        <v>3</v>
      </c>
      <c r="D2269" s="135">
        <v>13650</v>
      </c>
      <c r="E2269" s="188">
        <v>75</v>
      </c>
      <c r="F2269" s="135" t="s">
        <v>20</v>
      </c>
      <c r="G2269" s="135">
        <v>675</v>
      </c>
      <c r="H2269" s="135">
        <v>750</v>
      </c>
      <c r="I2269" s="135">
        <v>1</v>
      </c>
      <c r="J2269" s="136">
        <v>1.63</v>
      </c>
      <c r="K2269" s="136">
        <v>0.31</v>
      </c>
      <c r="L2269" s="136">
        <v>0.17</v>
      </c>
      <c r="M2269" s="137" t="str">
        <f t="shared" si="35"/>
        <v>P</v>
      </c>
      <c r="N2269" s="174" t="s">
        <v>10681</v>
      </c>
      <c r="O2269" s="149" t="s">
        <v>1581</v>
      </c>
      <c r="P2269" s="149" t="s">
        <v>9483</v>
      </c>
      <c r="Q2269" s="150" t="s">
        <v>10519</v>
      </c>
      <c r="R2269" s="189">
        <v>2.64</v>
      </c>
    </row>
    <row r="2270" spans="1:18" x14ac:dyDescent="0.25">
      <c r="A2270" s="132">
        <v>1035902</v>
      </c>
      <c r="B2270" s="145" t="s">
        <v>1257</v>
      </c>
      <c r="C2270" s="132">
        <v>3</v>
      </c>
      <c r="D2270" s="132">
        <v>13650</v>
      </c>
      <c r="E2270" s="186">
        <v>75</v>
      </c>
      <c r="F2270" s="132">
        <v>15600</v>
      </c>
      <c r="G2270" s="132">
        <v>600</v>
      </c>
      <c r="H2270" s="132">
        <v>750</v>
      </c>
      <c r="I2270" s="132">
        <v>1</v>
      </c>
      <c r="J2270" s="133">
        <v>1.34</v>
      </c>
      <c r="K2270" s="133">
        <v>0.31</v>
      </c>
      <c r="L2270" s="133">
        <v>0.19</v>
      </c>
      <c r="M2270" s="134" t="str">
        <f t="shared" si="35"/>
        <v>P</v>
      </c>
      <c r="N2270" s="173" t="s">
        <v>10681</v>
      </c>
      <c r="O2270" s="146" t="s">
        <v>1581</v>
      </c>
      <c r="P2270" s="146" t="s">
        <v>9483</v>
      </c>
      <c r="Q2270" s="147" t="s">
        <v>10519</v>
      </c>
      <c r="R2270" s="187">
        <v>2.64</v>
      </c>
    </row>
    <row r="2271" spans="1:18" x14ac:dyDescent="0.25">
      <c r="A2271" s="135">
        <v>1035903</v>
      </c>
      <c r="B2271" s="148" t="s">
        <v>1258</v>
      </c>
      <c r="C2271" s="135">
        <v>3</v>
      </c>
      <c r="D2271" s="135">
        <v>13650</v>
      </c>
      <c r="E2271" s="188">
        <v>75</v>
      </c>
      <c r="F2271" s="135">
        <v>17550</v>
      </c>
      <c r="G2271" s="135">
        <v>600</v>
      </c>
      <c r="H2271" s="135">
        <v>750</v>
      </c>
      <c r="I2271" s="135">
        <v>1</v>
      </c>
      <c r="J2271" s="136">
        <v>1.35</v>
      </c>
      <c r="K2271" s="136">
        <v>0.32</v>
      </c>
      <c r="L2271" s="136">
        <v>0.19</v>
      </c>
      <c r="M2271" s="137" t="str">
        <f t="shared" si="35"/>
        <v>P</v>
      </c>
      <c r="N2271" s="174" t="s">
        <v>10681</v>
      </c>
      <c r="O2271" s="149" t="s">
        <v>1581</v>
      </c>
      <c r="P2271" s="149" t="s">
        <v>9483</v>
      </c>
      <c r="Q2271" s="150" t="s">
        <v>10519</v>
      </c>
      <c r="R2271" s="189">
        <v>2.61</v>
      </c>
    </row>
    <row r="2272" spans="1:18" x14ac:dyDescent="0.25">
      <c r="A2272" s="132">
        <v>1035905</v>
      </c>
      <c r="B2272" s="145" t="s">
        <v>1259</v>
      </c>
      <c r="C2272" s="132">
        <v>3</v>
      </c>
      <c r="D2272" s="132">
        <v>13650</v>
      </c>
      <c r="E2272" s="186">
        <v>75</v>
      </c>
      <c r="F2272" s="132">
        <v>17550</v>
      </c>
      <c r="G2272" s="132">
        <v>600</v>
      </c>
      <c r="H2272" s="132">
        <v>750</v>
      </c>
      <c r="I2272" s="132">
        <v>1</v>
      </c>
      <c r="J2272" s="133">
        <v>1.65</v>
      </c>
      <c r="K2272" s="133">
        <v>0.31</v>
      </c>
      <c r="L2272" s="133">
        <v>0.18</v>
      </c>
      <c r="M2272" s="134" t="str">
        <f t="shared" si="35"/>
        <v>P</v>
      </c>
      <c r="N2272" s="173" t="s">
        <v>10681</v>
      </c>
      <c r="O2272" s="146" t="s">
        <v>1581</v>
      </c>
      <c r="P2272" s="146" t="s">
        <v>9483</v>
      </c>
      <c r="Q2272" s="147" t="s">
        <v>10519</v>
      </c>
      <c r="R2272" s="187">
        <v>2.61</v>
      </c>
    </row>
    <row r="2273" spans="1:18" x14ac:dyDescent="0.25">
      <c r="A2273" s="135">
        <v>1035909</v>
      </c>
      <c r="B2273" s="148" t="s">
        <v>438</v>
      </c>
      <c r="C2273" s="135">
        <v>3</v>
      </c>
      <c r="D2273" s="135" t="s">
        <v>20</v>
      </c>
      <c r="E2273" s="188">
        <v>75</v>
      </c>
      <c r="F2273" s="135">
        <v>16875</v>
      </c>
      <c r="G2273" s="135">
        <v>675</v>
      </c>
      <c r="H2273" s="135">
        <v>675</v>
      </c>
      <c r="I2273" s="135">
        <v>1</v>
      </c>
      <c r="J2273" s="136">
        <v>1.39</v>
      </c>
      <c r="K2273" s="136">
        <v>0.3</v>
      </c>
      <c r="L2273" s="136">
        <v>0.15</v>
      </c>
      <c r="M2273" s="137" t="str">
        <f t="shared" si="35"/>
        <v>P</v>
      </c>
      <c r="N2273" s="174" t="s">
        <v>10681</v>
      </c>
      <c r="O2273" s="149" t="s">
        <v>1581</v>
      </c>
      <c r="P2273" s="149" t="s">
        <v>9483</v>
      </c>
      <c r="Q2273" s="150" t="s">
        <v>10519</v>
      </c>
      <c r="R2273" s="189">
        <v>1.47</v>
      </c>
    </row>
    <row r="2274" spans="1:18" x14ac:dyDescent="0.25">
      <c r="A2274" s="132">
        <v>1035912</v>
      </c>
      <c r="B2274" s="145" t="s">
        <v>439</v>
      </c>
      <c r="C2274" s="132">
        <v>3</v>
      </c>
      <c r="D2274" s="132" t="s">
        <v>20</v>
      </c>
      <c r="E2274" s="186">
        <v>304</v>
      </c>
      <c r="F2274" s="132">
        <v>16875</v>
      </c>
      <c r="G2274" s="132">
        <v>675</v>
      </c>
      <c r="H2274" s="132">
        <v>1824</v>
      </c>
      <c r="I2274" s="132">
        <v>1</v>
      </c>
      <c r="J2274" s="133">
        <v>1.34</v>
      </c>
      <c r="K2274" s="133">
        <v>0.38</v>
      </c>
      <c r="L2274" s="133">
        <v>0.17</v>
      </c>
      <c r="M2274" s="134" t="str">
        <f t="shared" si="35"/>
        <v>P</v>
      </c>
      <c r="N2274" s="173" t="s">
        <v>10681</v>
      </c>
      <c r="O2274" s="146" t="s">
        <v>1581</v>
      </c>
      <c r="P2274" s="146" t="s">
        <v>9483</v>
      </c>
      <c r="Q2274" s="147" t="s">
        <v>10519</v>
      </c>
      <c r="R2274" s="187">
        <v>1.62</v>
      </c>
    </row>
    <row r="2275" spans="1:18" x14ac:dyDescent="0.25">
      <c r="A2275" s="135">
        <v>1035916</v>
      </c>
      <c r="B2275" s="148" t="s">
        <v>3094</v>
      </c>
      <c r="C2275" s="135">
        <v>3</v>
      </c>
      <c r="D2275" s="135">
        <v>13200</v>
      </c>
      <c r="E2275" s="188">
        <v>90</v>
      </c>
      <c r="F2275" s="135" t="s">
        <v>20</v>
      </c>
      <c r="G2275" s="135">
        <v>720</v>
      </c>
      <c r="H2275" s="135">
        <v>900</v>
      </c>
      <c r="I2275" s="135">
        <v>1</v>
      </c>
      <c r="J2275" s="136">
        <v>1.29</v>
      </c>
      <c r="K2275" s="136">
        <v>0.36</v>
      </c>
      <c r="L2275" s="136">
        <v>0.23</v>
      </c>
      <c r="M2275" s="137" t="str">
        <f t="shared" si="35"/>
        <v>P</v>
      </c>
      <c r="N2275" s="174" t="s">
        <v>10681</v>
      </c>
      <c r="O2275" s="149" t="s">
        <v>1581</v>
      </c>
      <c r="P2275" s="149" t="s">
        <v>9483</v>
      </c>
      <c r="Q2275" s="150" t="s">
        <v>10519</v>
      </c>
      <c r="R2275" s="189">
        <v>1.08</v>
      </c>
    </row>
    <row r="2276" spans="1:18" x14ac:dyDescent="0.25">
      <c r="A2276" s="132">
        <v>1035917</v>
      </c>
      <c r="B2276" s="145" t="s">
        <v>3095</v>
      </c>
      <c r="C2276" s="132">
        <v>3</v>
      </c>
      <c r="D2276" s="132">
        <v>13200</v>
      </c>
      <c r="E2276" s="186">
        <v>90</v>
      </c>
      <c r="F2276" s="132" t="s">
        <v>20</v>
      </c>
      <c r="G2276" s="132">
        <v>720</v>
      </c>
      <c r="H2276" s="132">
        <v>900</v>
      </c>
      <c r="I2276" s="132">
        <v>1</v>
      </c>
      <c r="J2276" s="133">
        <v>1.33</v>
      </c>
      <c r="K2276" s="133">
        <v>0.32</v>
      </c>
      <c r="L2276" s="133">
        <v>0.19</v>
      </c>
      <c r="M2276" s="134" t="str">
        <f t="shared" si="35"/>
        <v>P</v>
      </c>
      <c r="N2276" s="173" t="s">
        <v>10681</v>
      </c>
      <c r="O2276" s="146" t="s">
        <v>1581</v>
      </c>
      <c r="P2276" s="146" t="s">
        <v>9483</v>
      </c>
      <c r="Q2276" s="147" t="s">
        <v>10519</v>
      </c>
      <c r="R2276" s="187">
        <v>1.23</v>
      </c>
    </row>
    <row r="2277" spans="1:18" x14ac:dyDescent="0.25">
      <c r="A2277" s="135">
        <v>1035919</v>
      </c>
      <c r="B2277" s="148" t="s">
        <v>518</v>
      </c>
      <c r="C2277" s="135">
        <v>3</v>
      </c>
      <c r="D2277" s="135">
        <v>13200</v>
      </c>
      <c r="E2277" s="188">
        <v>90</v>
      </c>
      <c r="F2277" s="135" t="s">
        <v>20</v>
      </c>
      <c r="G2277" s="135">
        <v>720</v>
      </c>
      <c r="H2277" s="135">
        <v>900</v>
      </c>
      <c r="I2277" s="135">
        <v>1</v>
      </c>
      <c r="J2277" s="136">
        <v>1.37</v>
      </c>
      <c r="K2277" s="136">
        <v>0.4</v>
      </c>
      <c r="L2277" s="136">
        <v>0.19</v>
      </c>
      <c r="M2277" s="137" t="str">
        <f t="shared" si="35"/>
        <v>P</v>
      </c>
      <c r="N2277" s="174" t="s">
        <v>10681</v>
      </c>
      <c r="O2277" s="149" t="s">
        <v>1581</v>
      </c>
      <c r="P2277" s="149" t="s">
        <v>9483</v>
      </c>
      <c r="Q2277" s="150" t="s">
        <v>10519</v>
      </c>
      <c r="R2277" s="189">
        <v>1.1099999999999999</v>
      </c>
    </row>
    <row r="2278" spans="1:18" x14ac:dyDescent="0.25">
      <c r="A2278" s="132">
        <v>1035923</v>
      </c>
      <c r="B2278" s="145" t="s">
        <v>517</v>
      </c>
      <c r="C2278" s="132">
        <v>3</v>
      </c>
      <c r="D2278" s="132">
        <v>13200</v>
      </c>
      <c r="E2278" s="186">
        <v>90</v>
      </c>
      <c r="F2278" s="132" t="s">
        <v>20</v>
      </c>
      <c r="G2278" s="132">
        <v>720</v>
      </c>
      <c r="H2278" s="132">
        <v>900</v>
      </c>
      <c r="I2278" s="132">
        <v>1</v>
      </c>
      <c r="J2278" s="133">
        <v>1.28</v>
      </c>
      <c r="K2278" s="133">
        <v>0.38</v>
      </c>
      <c r="L2278" s="133">
        <v>0.19</v>
      </c>
      <c r="M2278" s="134" t="str">
        <f t="shared" si="35"/>
        <v>P</v>
      </c>
      <c r="N2278" s="173" t="s">
        <v>10681</v>
      </c>
      <c r="O2278" s="146" t="s">
        <v>1581</v>
      </c>
      <c r="P2278" s="146" t="s">
        <v>9483</v>
      </c>
      <c r="Q2278" s="147" t="s">
        <v>10519</v>
      </c>
      <c r="R2278" s="187">
        <v>1.29</v>
      </c>
    </row>
    <row r="2279" spans="1:18" x14ac:dyDescent="0.25">
      <c r="A2279" s="135">
        <v>1035924</v>
      </c>
      <c r="B2279" s="148" t="s">
        <v>516</v>
      </c>
      <c r="C2279" s="135">
        <v>3</v>
      </c>
      <c r="D2279" s="135">
        <v>13200</v>
      </c>
      <c r="E2279" s="188">
        <v>140</v>
      </c>
      <c r="F2279" s="135" t="s">
        <v>20</v>
      </c>
      <c r="G2279" s="135">
        <v>720</v>
      </c>
      <c r="H2279" s="135">
        <v>900</v>
      </c>
      <c r="I2279" s="135">
        <v>1</v>
      </c>
      <c r="J2279" s="136">
        <v>1.36</v>
      </c>
      <c r="K2279" s="136">
        <v>0.37</v>
      </c>
      <c r="L2279" s="136">
        <v>0.16</v>
      </c>
      <c r="M2279" s="137" t="str">
        <f t="shared" si="35"/>
        <v>P</v>
      </c>
      <c r="N2279" s="174" t="s">
        <v>10681</v>
      </c>
      <c r="O2279" s="149" t="s">
        <v>1581</v>
      </c>
      <c r="P2279" s="149" t="s">
        <v>9483</v>
      </c>
      <c r="Q2279" s="150" t="s">
        <v>10519</v>
      </c>
      <c r="R2279" s="189">
        <v>1.26</v>
      </c>
    </row>
    <row r="2280" spans="1:18" x14ac:dyDescent="0.25">
      <c r="A2280" s="132">
        <v>1035926</v>
      </c>
      <c r="B2280" s="145" t="s">
        <v>440</v>
      </c>
      <c r="C2280" s="132">
        <v>3</v>
      </c>
      <c r="D2280" s="132" t="s">
        <v>20</v>
      </c>
      <c r="E2280" s="186">
        <v>75</v>
      </c>
      <c r="F2280" s="132">
        <v>16875</v>
      </c>
      <c r="G2280" s="132">
        <v>675</v>
      </c>
      <c r="H2280" s="132">
        <v>675</v>
      </c>
      <c r="I2280" s="132">
        <v>1</v>
      </c>
      <c r="J2280" s="133">
        <v>1.4</v>
      </c>
      <c r="K2280" s="133">
        <v>0.31</v>
      </c>
      <c r="L2280" s="133">
        <v>0.19</v>
      </c>
      <c r="M2280" s="134" t="str">
        <f t="shared" si="35"/>
        <v>P</v>
      </c>
      <c r="N2280" s="173" t="s">
        <v>10681</v>
      </c>
      <c r="O2280" s="146" t="s">
        <v>1581</v>
      </c>
      <c r="P2280" s="146" t="s">
        <v>9483</v>
      </c>
      <c r="Q2280" s="147" t="s">
        <v>10519</v>
      </c>
      <c r="R2280" s="187">
        <v>1.6500000000000001</v>
      </c>
    </row>
    <row r="2281" spans="1:18" x14ac:dyDescent="0.25">
      <c r="A2281" s="135">
        <v>1035930</v>
      </c>
      <c r="B2281" s="148" t="s">
        <v>3096</v>
      </c>
      <c r="C2281" s="135">
        <v>3</v>
      </c>
      <c r="D2281" s="135">
        <v>13200</v>
      </c>
      <c r="E2281" s="188">
        <v>90</v>
      </c>
      <c r="F2281" s="135" t="s">
        <v>20</v>
      </c>
      <c r="G2281" s="135">
        <v>720</v>
      </c>
      <c r="H2281" s="135">
        <v>900</v>
      </c>
      <c r="I2281" s="135">
        <v>1</v>
      </c>
      <c r="J2281" s="136">
        <v>1.34</v>
      </c>
      <c r="K2281" s="136">
        <v>0.32</v>
      </c>
      <c r="L2281" s="136">
        <v>0.19</v>
      </c>
      <c r="M2281" s="137" t="str">
        <f t="shared" si="35"/>
        <v>P</v>
      </c>
      <c r="N2281" s="174" t="s">
        <v>10681</v>
      </c>
      <c r="O2281" s="149" t="s">
        <v>1581</v>
      </c>
      <c r="P2281" s="149" t="s">
        <v>9483</v>
      </c>
      <c r="Q2281" s="150" t="s">
        <v>10519</v>
      </c>
      <c r="R2281" s="189">
        <v>1.1099999999999999</v>
      </c>
    </row>
    <row r="2282" spans="1:18" x14ac:dyDescent="0.25">
      <c r="A2282" s="132">
        <v>1035937</v>
      </c>
      <c r="B2282" s="145" t="s">
        <v>448</v>
      </c>
      <c r="C2282" s="132">
        <v>6</v>
      </c>
      <c r="D2282" s="132">
        <v>256</v>
      </c>
      <c r="E2282" s="186" t="s">
        <v>21</v>
      </c>
      <c r="F2282" s="132">
        <v>448</v>
      </c>
      <c r="G2282" s="132">
        <v>12</v>
      </c>
      <c r="H2282" s="132" t="s">
        <v>20</v>
      </c>
      <c r="I2282" s="132">
        <v>2</v>
      </c>
      <c r="J2282" s="133">
        <v>2.2400000000000002</v>
      </c>
      <c r="K2282" s="133">
        <v>1.5</v>
      </c>
      <c r="L2282" s="133">
        <v>1.1100000000000001</v>
      </c>
      <c r="M2282" s="134" t="str">
        <f t="shared" si="35"/>
        <v>P</v>
      </c>
      <c r="N2282" s="173" t="s">
        <v>10681</v>
      </c>
      <c r="O2282" s="146" t="s">
        <v>1578</v>
      </c>
      <c r="P2282" s="146" t="s">
        <v>10579</v>
      </c>
      <c r="Q2282" s="147" t="s">
        <v>10106</v>
      </c>
      <c r="R2282" s="187">
        <v>11.28</v>
      </c>
    </row>
    <row r="2283" spans="1:18" x14ac:dyDescent="0.25">
      <c r="A2283" s="135">
        <v>1035940</v>
      </c>
      <c r="B2283" s="148" t="s">
        <v>482</v>
      </c>
      <c r="C2283" s="135">
        <v>6</v>
      </c>
      <c r="D2283" s="135">
        <v>273</v>
      </c>
      <c r="E2283" s="188" t="s">
        <v>21</v>
      </c>
      <c r="F2283" s="135">
        <v>429</v>
      </c>
      <c r="G2283" s="135">
        <v>20</v>
      </c>
      <c r="H2283" s="135" t="s">
        <v>20</v>
      </c>
      <c r="I2283" s="135">
        <v>2</v>
      </c>
      <c r="J2283" s="136">
        <v>2</v>
      </c>
      <c r="K2283" s="136">
        <v>1.36</v>
      </c>
      <c r="L2283" s="136">
        <v>1.36</v>
      </c>
      <c r="M2283" s="137" t="str">
        <f t="shared" si="35"/>
        <v>P</v>
      </c>
      <c r="N2283" s="172" t="s">
        <v>10681</v>
      </c>
      <c r="O2283" s="149" t="s">
        <v>1578</v>
      </c>
      <c r="P2283" s="149" t="s">
        <v>10579</v>
      </c>
      <c r="Q2283" s="150" t="s">
        <v>10106</v>
      </c>
      <c r="R2283" s="189">
        <v>10.98</v>
      </c>
    </row>
    <row r="2284" spans="1:18" x14ac:dyDescent="0.25">
      <c r="A2284" s="132">
        <v>1035957</v>
      </c>
      <c r="B2284" s="145" t="s">
        <v>3097</v>
      </c>
      <c r="C2284" s="132">
        <v>12</v>
      </c>
      <c r="D2284" s="132">
        <v>810</v>
      </c>
      <c r="E2284" s="186" t="s">
        <v>21</v>
      </c>
      <c r="F2284" s="132" t="s">
        <v>20</v>
      </c>
      <c r="G2284" s="132" t="s">
        <v>20</v>
      </c>
      <c r="H2284" s="132" t="s">
        <v>20</v>
      </c>
      <c r="I2284" s="132" t="s">
        <v>20</v>
      </c>
      <c r="J2284" s="133">
        <v>0.105</v>
      </c>
      <c r="K2284" s="133">
        <v>0.79</v>
      </c>
      <c r="L2284" s="133">
        <v>0.99</v>
      </c>
      <c r="M2284" s="134" t="str">
        <f t="shared" si="35"/>
        <v>P</v>
      </c>
      <c r="N2284" s="171" t="s">
        <v>10681</v>
      </c>
      <c r="O2284" s="146" t="s">
        <v>1578</v>
      </c>
      <c r="P2284" s="146" t="s">
        <v>10579</v>
      </c>
      <c r="Q2284" s="147" t="s">
        <v>10106</v>
      </c>
      <c r="R2284" s="187">
        <v>9.7200000000000006</v>
      </c>
    </row>
    <row r="2285" spans="1:18" x14ac:dyDescent="0.25">
      <c r="A2285" s="135">
        <v>1035965</v>
      </c>
      <c r="B2285" s="148" t="s">
        <v>3098</v>
      </c>
      <c r="C2285" s="135">
        <v>10</v>
      </c>
      <c r="D2285" s="135" t="s">
        <v>20</v>
      </c>
      <c r="E2285" s="188" t="s">
        <v>20</v>
      </c>
      <c r="F2285" s="135" t="s">
        <v>20</v>
      </c>
      <c r="G2285" s="135" t="s">
        <v>20</v>
      </c>
      <c r="H2285" s="135" t="s">
        <v>20</v>
      </c>
      <c r="I2285" s="135" t="s">
        <v>20</v>
      </c>
      <c r="J2285" s="136">
        <v>2.15</v>
      </c>
      <c r="K2285" s="136">
        <v>1.3</v>
      </c>
      <c r="L2285" s="136">
        <v>2.6</v>
      </c>
      <c r="M2285" s="137" t="str">
        <f t="shared" si="35"/>
        <v>P</v>
      </c>
      <c r="N2285" s="174" t="s">
        <v>10682</v>
      </c>
      <c r="O2285" s="149" t="s">
        <v>1614</v>
      </c>
      <c r="P2285" s="149" t="s">
        <v>9419</v>
      </c>
      <c r="Q2285" s="150" t="s">
        <v>10519</v>
      </c>
      <c r="R2285" s="189">
        <v>14.029850746268657</v>
      </c>
    </row>
    <row r="2286" spans="1:18" x14ac:dyDescent="0.25">
      <c r="A2286" s="132">
        <v>1035978</v>
      </c>
      <c r="B2286" s="145" t="s">
        <v>3099</v>
      </c>
      <c r="C2286" s="132">
        <v>1</v>
      </c>
      <c r="D2286" s="132" t="s">
        <v>20</v>
      </c>
      <c r="E2286" s="186">
        <v>20</v>
      </c>
      <c r="F2286" s="132" t="s">
        <v>20</v>
      </c>
      <c r="G2286" s="132">
        <v>40</v>
      </c>
      <c r="H2286" s="132">
        <v>80</v>
      </c>
      <c r="I2286" s="132">
        <v>2</v>
      </c>
      <c r="J2286" s="133">
        <v>3.6</v>
      </c>
      <c r="K2286" s="133">
        <v>2.6</v>
      </c>
      <c r="L2286" s="133">
        <v>0.5</v>
      </c>
      <c r="M2286" s="134" t="str">
        <f t="shared" si="35"/>
        <v>P</v>
      </c>
      <c r="N2286" s="173" t="s">
        <v>10682</v>
      </c>
      <c r="O2286" s="146" t="s">
        <v>1506</v>
      </c>
      <c r="P2286" s="146" t="s">
        <v>9431</v>
      </c>
      <c r="Q2286" s="147" t="s">
        <v>10519</v>
      </c>
      <c r="R2286" s="187">
        <v>7.13</v>
      </c>
    </row>
    <row r="2287" spans="1:18" x14ac:dyDescent="0.25">
      <c r="A2287" s="135">
        <v>1035979</v>
      </c>
      <c r="B2287" s="148" t="s">
        <v>3100</v>
      </c>
      <c r="C2287" s="135">
        <v>6</v>
      </c>
      <c r="D2287" s="135">
        <v>432</v>
      </c>
      <c r="E2287" s="188" t="s">
        <v>21</v>
      </c>
      <c r="F2287" s="135">
        <v>560</v>
      </c>
      <c r="G2287" s="135">
        <v>5</v>
      </c>
      <c r="H2287" s="135">
        <v>6</v>
      </c>
      <c r="I2287" s="135">
        <v>5</v>
      </c>
      <c r="J2287" s="136">
        <v>3.24</v>
      </c>
      <c r="K2287" s="136">
        <v>2.09</v>
      </c>
      <c r="L2287" s="136">
        <v>0.43</v>
      </c>
      <c r="M2287" s="137" t="str">
        <f t="shared" si="35"/>
        <v>P</v>
      </c>
      <c r="N2287" s="174" t="s">
        <v>10681</v>
      </c>
      <c r="O2287" s="149" t="s">
        <v>1506</v>
      </c>
      <c r="P2287" s="149" t="s">
        <v>9398</v>
      </c>
      <c r="Q2287" s="150" t="s">
        <v>10519</v>
      </c>
      <c r="R2287" s="189">
        <v>4.5</v>
      </c>
    </row>
    <row r="2288" spans="1:18" x14ac:dyDescent="0.25">
      <c r="A2288" s="132">
        <v>1036066</v>
      </c>
      <c r="B2288" s="145" t="s">
        <v>251</v>
      </c>
      <c r="C2288" s="132">
        <v>6</v>
      </c>
      <c r="D2288" s="132">
        <v>273</v>
      </c>
      <c r="E2288" s="186" t="s">
        <v>21</v>
      </c>
      <c r="F2288" s="132">
        <v>399</v>
      </c>
      <c r="G2288" s="132">
        <v>10</v>
      </c>
      <c r="H2288" s="132">
        <v>11</v>
      </c>
      <c r="I2288" s="132">
        <v>3</v>
      </c>
      <c r="J2288" s="133">
        <v>2.7</v>
      </c>
      <c r="K2288" s="133">
        <v>1.82</v>
      </c>
      <c r="L2288" s="133">
        <v>0.82</v>
      </c>
      <c r="M2288" s="134" t="str">
        <f t="shared" si="35"/>
        <v>P</v>
      </c>
      <c r="N2288" s="173" t="s">
        <v>10681</v>
      </c>
      <c r="O2288" s="146" t="s">
        <v>1506</v>
      </c>
      <c r="P2288" s="146" t="s">
        <v>9398</v>
      </c>
      <c r="Q2288" s="147" t="s">
        <v>10519</v>
      </c>
      <c r="R2288" s="187">
        <v>7.86</v>
      </c>
    </row>
    <row r="2289" spans="1:18" x14ac:dyDescent="0.25">
      <c r="A2289" s="135">
        <v>1036083</v>
      </c>
      <c r="B2289" s="148" t="s">
        <v>3102</v>
      </c>
      <c r="C2289" s="135">
        <v>6</v>
      </c>
      <c r="D2289" s="135">
        <v>345</v>
      </c>
      <c r="E2289" s="188" t="s">
        <v>21</v>
      </c>
      <c r="F2289" s="135">
        <v>504</v>
      </c>
      <c r="G2289" s="135" t="s">
        <v>20</v>
      </c>
      <c r="H2289" s="135" t="s">
        <v>20</v>
      </c>
      <c r="I2289" s="135" t="s">
        <v>20</v>
      </c>
      <c r="J2289" s="136">
        <v>1.5</v>
      </c>
      <c r="K2289" s="136">
        <v>1.01</v>
      </c>
      <c r="L2289" s="136">
        <v>1.91</v>
      </c>
      <c r="M2289" s="137" t="str">
        <f t="shared" si="35"/>
        <v>P</v>
      </c>
      <c r="N2289" s="174" t="s">
        <v>10681</v>
      </c>
      <c r="O2289" s="149" t="s">
        <v>1506</v>
      </c>
      <c r="P2289" s="149" t="s">
        <v>9427</v>
      </c>
      <c r="Q2289" s="150" t="s">
        <v>10519</v>
      </c>
      <c r="R2289" s="189">
        <v>4.8600000000000003</v>
      </c>
    </row>
    <row r="2290" spans="1:18" x14ac:dyDescent="0.25">
      <c r="A2290" s="132">
        <v>1036084</v>
      </c>
      <c r="B2290" s="145" t="s">
        <v>3103</v>
      </c>
      <c r="C2290" s="132">
        <v>6</v>
      </c>
      <c r="D2290" s="132">
        <v>432</v>
      </c>
      <c r="E2290" s="186" t="s">
        <v>21</v>
      </c>
      <c r="F2290" s="132">
        <v>598</v>
      </c>
      <c r="G2290" s="132">
        <v>20</v>
      </c>
      <c r="H2290" s="132">
        <v>25</v>
      </c>
      <c r="I2290" s="132">
        <v>1</v>
      </c>
      <c r="J2290" s="133">
        <v>1.52</v>
      </c>
      <c r="K2290" s="133">
        <v>1.02</v>
      </c>
      <c r="L2290" s="133">
        <v>1.79</v>
      </c>
      <c r="M2290" s="134" t="str">
        <f t="shared" si="35"/>
        <v>P</v>
      </c>
      <c r="N2290" s="173" t="s">
        <v>10681</v>
      </c>
      <c r="O2290" s="146" t="s">
        <v>1506</v>
      </c>
      <c r="P2290" s="146" t="s">
        <v>9430</v>
      </c>
      <c r="Q2290" s="147" t="s">
        <v>10519</v>
      </c>
      <c r="R2290" s="187">
        <v>3.7199999999999998</v>
      </c>
    </row>
    <row r="2291" spans="1:18" x14ac:dyDescent="0.25">
      <c r="A2291" s="135">
        <v>1036091</v>
      </c>
      <c r="B2291" s="148" t="s">
        <v>3104</v>
      </c>
      <c r="C2291" s="135">
        <v>6</v>
      </c>
      <c r="D2291" s="135">
        <v>295</v>
      </c>
      <c r="E2291" s="188" t="s">
        <v>21</v>
      </c>
      <c r="F2291" s="135">
        <v>472</v>
      </c>
      <c r="G2291" s="135">
        <v>20</v>
      </c>
      <c r="H2291" s="135">
        <v>25</v>
      </c>
      <c r="I2291" s="135">
        <v>1</v>
      </c>
      <c r="J2291" s="136">
        <v>1.72</v>
      </c>
      <c r="K2291" s="136">
        <v>1.01</v>
      </c>
      <c r="L2291" s="136">
        <v>1.94</v>
      </c>
      <c r="M2291" s="137" t="str">
        <f t="shared" si="35"/>
        <v>P</v>
      </c>
      <c r="N2291" s="174" t="s">
        <v>10681</v>
      </c>
      <c r="O2291" s="149" t="s">
        <v>1506</v>
      </c>
      <c r="P2291" s="149" t="s">
        <v>10455</v>
      </c>
      <c r="Q2291" s="150" t="s">
        <v>10519</v>
      </c>
      <c r="R2291" s="189">
        <v>5.22</v>
      </c>
    </row>
    <row r="2292" spans="1:18" x14ac:dyDescent="0.25">
      <c r="A2292" s="132">
        <v>1036092</v>
      </c>
      <c r="B2292" s="145" t="s">
        <v>434</v>
      </c>
      <c r="C2292" s="132">
        <v>6</v>
      </c>
      <c r="D2292" s="132">
        <v>105</v>
      </c>
      <c r="E2292" s="186" t="s">
        <v>20</v>
      </c>
      <c r="F2292" s="132">
        <v>165</v>
      </c>
      <c r="G2292" s="132" t="s">
        <v>20</v>
      </c>
      <c r="H2292" s="132" t="s">
        <v>20</v>
      </c>
      <c r="I2292" s="132" t="s">
        <v>20</v>
      </c>
      <c r="J2292" s="133">
        <v>3.03</v>
      </c>
      <c r="K2292" s="133">
        <v>2.15</v>
      </c>
      <c r="L2292" s="133">
        <v>1.37</v>
      </c>
      <c r="M2292" s="134" t="str">
        <f t="shared" si="35"/>
        <v>P</v>
      </c>
      <c r="N2292" s="173" t="s">
        <v>10681</v>
      </c>
      <c r="O2292" s="146" t="s">
        <v>1506</v>
      </c>
      <c r="P2292" s="146" t="s">
        <v>10455</v>
      </c>
      <c r="Q2292" s="147" t="s">
        <v>10519</v>
      </c>
      <c r="R2292" s="187">
        <v>15.78</v>
      </c>
    </row>
    <row r="2293" spans="1:18" x14ac:dyDescent="0.25">
      <c r="A2293" s="135">
        <v>1036093</v>
      </c>
      <c r="B2293" s="148" t="s">
        <v>3105</v>
      </c>
      <c r="C2293" s="135">
        <v>6</v>
      </c>
      <c r="D2293" s="135">
        <v>310</v>
      </c>
      <c r="E2293" s="188" t="s">
        <v>21</v>
      </c>
      <c r="F2293" s="135">
        <v>496</v>
      </c>
      <c r="G2293" s="135">
        <v>20</v>
      </c>
      <c r="H2293" s="135">
        <v>25</v>
      </c>
      <c r="I2293" s="135">
        <v>1</v>
      </c>
      <c r="J2293" s="136">
        <v>1.7</v>
      </c>
      <c r="K2293" s="136">
        <v>1.22</v>
      </c>
      <c r="L2293" s="136">
        <v>1.54</v>
      </c>
      <c r="M2293" s="137" t="str">
        <f t="shared" si="35"/>
        <v>P</v>
      </c>
      <c r="N2293" s="174" t="s">
        <v>10681</v>
      </c>
      <c r="O2293" s="149" t="s">
        <v>1578</v>
      </c>
      <c r="P2293" s="149" t="s">
        <v>10579</v>
      </c>
      <c r="Q2293" s="150" t="s">
        <v>10106</v>
      </c>
      <c r="R2293" s="189">
        <v>6.42</v>
      </c>
    </row>
    <row r="2294" spans="1:18" x14ac:dyDescent="0.25">
      <c r="A2294" s="132">
        <v>1036094</v>
      </c>
      <c r="B2294" s="145" t="s">
        <v>3106</v>
      </c>
      <c r="C2294" s="132">
        <v>12</v>
      </c>
      <c r="D2294" s="132">
        <v>656</v>
      </c>
      <c r="E2294" s="186" t="s">
        <v>21</v>
      </c>
      <c r="F2294" s="132">
        <v>943</v>
      </c>
      <c r="G2294" s="132">
        <v>40</v>
      </c>
      <c r="H2294" s="132">
        <v>50</v>
      </c>
      <c r="I2294" s="132" t="s">
        <v>20</v>
      </c>
      <c r="J2294" s="133">
        <v>2.5</v>
      </c>
      <c r="K2294" s="133">
        <v>1.04</v>
      </c>
      <c r="L2294" s="133">
        <v>0.66</v>
      </c>
      <c r="M2294" s="134" t="str">
        <f t="shared" si="35"/>
        <v>P</v>
      </c>
      <c r="N2294" s="173" t="s">
        <v>10681</v>
      </c>
      <c r="O2294" s="146" t="s">
        <v>1506</v>
      </c>
      <c r="P2294" s="146" t="s">
        <v>9409</v>
      </c>
      <c r="Q2294" s="147" t="s">
        <v>10519</v>
      </c>
      <c r="R2294" s="187">
        <v>5.88</v>
      </c>
    </row>
    <row r="2295" spans="1:18" x14ac:dyDescent="0.25">
      <c r="A2295" s="135">
        <v>1036095</v>
      </c>
      <c r="B2295" s="148" t="s">
        <v>3107</v>
      </c>
      <c r="C2295" s="135">
        <v>6</v>
      </c>
      <c r="D2295" s="135">
        <v>1428</v>
      </c>
      <c r="E2295" s="188" t="s">
        <v>21</v>
      </c>
      <c r="F2295" s="135">
        <v>1768</v>
      </c>
      <c r="G2295" s="135">
        <v>12</v>
      </c>
      <c r="H2295" s="135">
        <v>15</v>
      </c>
      <c r="I2295" s="135">
        <v>6</v>
      </c>
      <c r="J2295" s="136">
        <v>2.21</v>
      </c>
      <c r="K2295" s="136">
        <v>1.46</v>
      </c>
      <c r="L2295" s="136">
        <v>0.34</v>
      </c>
      <c r="M2295" s="137" t="str">
        <f t="shared" si="35"/>
        <v>P</v>
      </c>
      <c r="N2295" s="174" t="s">
        <v>10681</v>
      </c>
      <c r="O2295" s="149" t="s">
        <v>1506</v>
      </c>
      <c r="P2295" s="149" t="s">
        <v>9398</v>
      </c>
      <c r="Q2295" s="150" t="s">
        <v>10519</v>
      </c>
      <c r="R2295" s="189">
        <v>2.7600000000000002</v>
      </c>
    </row>
    <row r="2296" spans="1:18" x14ac:dyDescent="0.25">
      <c r="A2296" s="132">
        <v>1036097</v>
      </c>
      <c r="B2296" s="145" t="s">
        <v>3108</v>
      </c>
      <c r="C2296" s="132">
        <v>12</v>
      </c>
      <c r="D2296" s="132">
        <v>704</v>
      </c>
      <c r="E2296" s="186" t="s">
        <v>21</v>
      </c>
      <c r="F2296" s="132">
        <v>1024</v>
      </c>
      <c r="G2296" s="132">
        <v>20</v>
      </c>
      <c r="H2296" s="132">
        <v>25</v>
      </c>
      <c r="I2296" s="132">
        <v>2</v>
      </c>
      <c r="J2296" s="133">
        <v>1.65</v>
      </c>
      <c r="K2296" s="133">
        <v>1.1599999999999999</v>
      </c>
      <c r="L2296" s="133">
        <v>1.04</v>
      </c>
      <c r="M2296" s="134" t="str">
        <f t="shared" si="35"/>
        <v>P</v>
      </c>
      <c r="N2296" s="173" t="s">
        <v>10681</v>
      </c>
      <c r="O2296" s="146" t="s">
        <v>1506</v>
      </c>
      <c r="P2296" s="146" t="s">
        <v>9430</v>
      </c>
      <c r="Q2296" s="147" t="s">
        <v>10519</v>
      </c>
      <c r="R2296" s="187">
        <v>4.4399999999999995</v>
      </c>
    </row>
    <row r="2297" spans="1:18" x14ac:dyDescent="0.25">
      <c r="A2297" s="135">
        <v>1036098</v>
      </c>
      <c r="B2297" s="148" t="s">
        <v>3109</v>
      </c>
      <c r="C2297" s="135">
        <v>12</v>
      </c>
      <c r="D2297" s="135">
        <v>828</v>
      </c>
      <c r="E2297" s="188" t="s">
        <v>21</v>
      </c>
      <c r="F2297" s="135">
        <v>1242</v>
      </c>
      <c r="G2297" s="135">
        <v>40</v>
      </c>
      <c r="H2297" s="135">
        <v>25</v>
      </c>
      <c r="I2297" s="135">
        <v>3</v>
      </c>
      <c r="J2297" s="136">
        <v>1.62</v>
      </c>
      <c r="K2297" s="136">
        <v>1.17</v>
      </c>
      <c r="L2297" s="136">
        <v>0.93</v>
      </c>
      <c r="M2297" s="137" t="str">
        <f t="shared" si="35"/>
        <v>P</v>
      </c>
      <c r="N2297" s="174" t="s">
        <v>10681</v>
      </c>
      <c r="O2297" s="149" t="s">
        <v>1506</v>
      </c>
      <c r="P2297" s="149" t="s">
        <v>9427</v>
      </c>
      <c r="Q2297" s="150" t="s">
        <v>10519</v>
      </c>
      <c r="R2297" s="189">
        <v>3.7199999999999998</v>
      </c>
    </row>
    <row r="2298" spans="1:18" x14ac:dyDescent="0.25">
      <c r="A2298" s="132">
        <v>1036099</v>
      </c>
      <c r="B2298" s="145" t="s">
        <v>252</v>
      </c>
      <c r="C2298" s="132">
        <v>6</v>
      </c>
      <c r="D2298" s="132">
        <v>1664</v>
      </c>
      <c r="E2298" s="186" t="s">
        <v>21</v>
      </c>
      <c r="F2298" s="132">
        <v>2028</v>
      </c>
      <c r="G2298" s="132">
        <v>16</v>
      </c>
      <c r="H2298" s="132">
        <v>20</v>
      </c>
      <c r="I2298" s="132">
        <v>5</v>
      </c>
      <c r="J2298" s="133">
        <v>1.88</v>
      </c>
      <c r="K2298" s="133">
        <v>1.22</v>
      </c>
      <c r="L2298" s="133">
        <v>0.41</v>
      </c>
      <c r="M2298" s="134" t="str">
        <f t="shared" si="35"/>
        <v>P</v>
      </c>
      <c r="N2298" s="173" t="s">
        <v>10681</v>
      </c>
      <c r="O2298" s="146" t="s">
        <v>1506</v>
      </c>
      <c r="P2298" s="146" t="s">
        <v>9398</v>
      </c>
      <c r="Q2298" s="147" t="s">
        <v>10519</v>
      </c>
      <c r="R2298" s="187">
        <v>2.7600000000000002</v>
      </c>
    </row>
    <row r="2299" spans="1:18" x14ac:dyDescent="0.25">
      <c r="A2299" s="135">
        <v>1036103</v>
      </c>
      <c r="B2299" s="148" t="s">
        <v>3110</v>
      </c>
      <c r="C2299" s="135">
        <v>12</v>
      </c>
      <c r="D2299" s="135" t="s">
        <v>20</v>
      </c>
      <c r="E2299" s="188" t="s">
        <v>20</v>
      </c>
      <c r="F2299" s="135" t="s">
        <v>20</v>
      </c>
      <c r="G2299" s="135" t="s">
        <v>20</v>
      </c>
      <c r="H2299" s="135" t="s">
        <v>20</v>
      </c>
      <c r="I2299" s="135" t="s">
        <v>20</v>
      </c>
      <c r="J2299" s="136">
        <v>1.52</v>
      </c>
      <c r="K2299" s="136">
        <v>1.1399999999999999</v>
      </c>
      <c r="L2299" s="136">
        <v>0.9</v>
      </c>
      <c r="M2299" s="137" t="str">
        <f t="shared" si="35"/>
        <v>P</v>
      </c>
      <c r="N2299" s="174" t="s">
        <v>10681</v>
      </c>
      <c r="O2299" s="149" t="s">
        <v>1506</v>
      </c>
      <c r="P2299" s="149" t="s">
        <v>9427</v>
      </c>
      <c r="Q2299" s="150" t="s">
        <v>10519</v>
      </c>
      <c r="R2299" s="189">
        <v>4.08</v>
      </c>
    </row>
    <row r="2300" spans="1:18" x14ac:dyDescent="0.25">
      <c r="A2300" s="132">
        <v>1036105</v>
      </c>
      <c r="B2300" s="145" t="s">
        <v>3111</v>
      </c>
      <c r="C2300" s="132">
        <v>12</v>
      </c>
      <c r="D2300" s="132">
        <v>702</v>
      </c>
      <c r="E2300" s="186" t="s">
        <v>20</v>
      </c>
      <c r="F2300" s="132" t="s">
        <v>20</v>
      </c>
      <c r="G2300" s="132" t="s">
        <v>20</v>
      </c>
      <c r="H2300" s="132" t="s">
        <v>20</v>
      </c>
      <c r="I2300" s="132" t="s">
        <v>20</v>
      </c>
      <c r="J2300" s="133">
        <v>1.58</v>
      </c>
      <c r="K2300" s="133">
        <v>1.2</v>
      </c>
      <c r="L2300" s="133">
        <v>0.93</v>
      </c>
      <c r="M2300" s="134" t="str">
        <f t="shared" si="35"/>
        <v>P</v>
      </c>
      <c r="N2300" s="173" t="s">
        <v>10681</v>
      </c>
      <c r="O2300" s="146" t="s">
        <v>1506</v>
      </c>
      <c r="P2300" s="146" t="s">
        <v>9427</v>
      </c>
      <c r="Q2300" s="147" t="s">
        <v>10519</v>
      </c>
      <c r="R2300" s="187">
        <v>4.5600000000000005</v>
      </c>
    </row>
    <row r="2301" spans="1:18" x14ac:dyDescent="0.25">
      <c r="A2301" s="135">
        <v>1036106</v>
      </c>
      <c r="B2301" s="148" t="s">
        <v>3112</v>
      </c>
      <c r="C2301" s="135">
        <v>12</v>
      </c>
      <c r="D2301" s="135">
        <v>704</v>
      </c>
      <c r="E2301" s="188" t="s">
        <v>21</v>
      </c>
      <c r="F2301" s="135">
        <v>1024</v>
      </c>
      <c r="G2301" s="135">
        <v>20</v>
      </c>
      <c r="H2301" s="135">
        <v>25</v>
      </c>
      <c r="I2301" s="135">
        <v>2</v>
      </c>
      <c r="J2301" s="136">
        <v>1.52</v>
      </c>
      <c r="K2301" s="136">
        <v>1.1399999999999999</v>
      </c>
      <c r="L2301" s="136">
        <v>0.9</v>
      </c>
      <c r="M2301" s="137" t="str">
        <f t="shared" si="35"/>
        <v>P</v>
      </c>
      <c r="N2301" s="174" t="s">
        <v>10681</v>
      </c>
      <c r="O2301" s="149" t="s">
        <v>1506</v>
      </c>
      <c r="P2301" s="149" t="s">
        <v>9430</v>
      </c>
      <c r="Q2301" s="150" t="s">
        <v>10519</v>
      </c>
      <c r="R2301" s="189">
        <v>5.4</v>
      </c>
    </row>
    <row r="2302" spans="1:18" x14ac:dyDescent="0.25">
      <c r="A2302" s="132">
        <v>1036254</v>
      </c>
      <c r="B2302" s="145" t="s">
        <v>484</v>
      </c>
      <c r="C2302" s="132">
        <v>6</v>
      </c>
      <c r="D2302" s="132">
        <v>432</v>
      </c>
      <c r="E2302" s="186" t="s">
        <v>21</v>
      </c>
      <c r="F2302" s="132">
        <v>702</v>
      </c>
      <c r="G2302" s="132">
        <v>20</v>
      </c>
      <c r="H2302" s="132">
        <v>25</v>
      </c>
      <c r="I2302" s="132">
        <v>2</v>
      </c>
      <c r="J2302" s="133">
        <v>1.67</v>
      </c>
      <c r="K2302" s="133">
        <v>1.1399999999999999</v>
      </c>
      <c r="L2302" s="133">
        <v>1.22</v>
      </c>
      <c r="M2302" s="134" t="str">
        <f t="shared" si="35"/>
        <v>P</v>
      </c>
      <c r="N2302" s="173" t="s">
        <v>10681</v>
      </c>
      <c r="O2302" s="146" t="s">
        <v>1578</v>
      </c>
      <c r="P2302" s="146" t="s">
        <v>10579</v>
      </c>
      <c r="Q2302" s="147" t="s">
        <v>10106</v>
      </c>
      <c r="R2302" s="187">
        <v>9.18</v>
      </c>
    </row>
    <row r="2303" spans="1:18" x14ac:dyDescent="0.25">
      <c r="A2303" s="135">
        <v>1036257</v>
      </c>
      <c r="B2303" s="148" t="s">
        <v>225</v>
      </c>
      <c r="C2303" s="135">
        <v>6</v>
      </c>
      <c r="D2303" s="135">
        <v>312</v>
      </c>
      <c r="E2303" s="188" t="s">
        <v>21</v>
      </c>
      <c r="F2303" s="135">
        <v>468</v>
      </c>
      <c r="G2303" s="135">
        <v>20</v>
      </c>
      <c r="H2303" s="135">
        <v>25</v>
      </c>
      <c r="I2303" s="135">
        <v>1</v>
      </c>
      <c r="J2303" s="136">
        <v>1.69</v>
      </c>
      <c r="K2303" s="136">
        <v>1.21</v>
      </c>
      <c r="L2303" s="136">
        <v>1.55</v>
      </c>
      <c r="M2303" s="137" t="str">
        <f t="shared" si="35"/>
        <v>P</v>
      </c>
      <c r="N2303" s="174" t="s">
        <v>10681</v>
      </c>
      <c r="O2303" s="149" t="s">
        <v>1578</v>
      </c>
      <c r="P2303" s="149" t="s">
        <v>10579</v>
      </c>
      <c r="Q2303" s="150" t="s">
        <v>10106</v>
      </c>
      <c r="R2303" s="189">
        <v>5.6999999999999993</v>
      </c>
    </row>
    <row r="2304" spans="1:18" x14ac:dyDescent="0.25">
      <c r="A2304" s="132">
        <v>1036352</v>
      </c>
      <c r="B2304" s="145" t="s">
        <v>483</v>
      </c>
      <c r="C2304" s="132">
        <v>6</v>
      </c>
      <c r="D2304" s="132">
        <v>720</v>
      </c>
      <c r="E2304" s="186" t="s">
        <v>21</v>
      </c>
      <c r="F2304" s="132">
        <v>1040</v>
      </c>
      <c r="G2304" s="132">
        <v>32</v>
      </c>
      <c r="H2304" s="132">
        <v>40</v>
      </c>
      <c r="I2304" s="132">
        <v>2</v>
      </c>
      <c r="J2304" s="133">
        <v>1.39</v>
      </c>
      <c r="K2304" s="133">
        <v>0.96</v>
      </c>
      <c r="L2304" s="133">
        <v>1.08</v>
      </c>
      <c r="M2304" s="134" t="str">
        <f t="shared" si="35"/>
        <v>P</v>
      </c>
      <c r="N2304" s="173" t="s">
        <v>10681</v>
      </c>
      <c r="O2304" s="146" t="s">
        <v>1578</v>
      </c>
      <c r="P2304" s="146" t="s">
        <v>10579</v>
      </c>
      <c r="Q2304" s="147" t="s">
        <v>10106</v>
      </c>
      <c r="R2304" s="187">
        <v>7.86</v>
      </c>
    </row>
    <row r="2305" spans="1:18" x14ac:dyDescent="0.25">
      <c r="A2305" s="135">
        <v>1036423</v>
      </c>
      <c r="B2305" s="148" t="s">
        <v>3113</v>
      </c>
      <c r="C2305" s="135">
        <v>6</v>
      </c>
      <c r="D2305" s="135">
        <v>432</v>
      </c>
      <c r="E2305" s="188" t="s">
        <v>21</v>
      </c>
      <c r="F2305" s="135">
        <v>560</v>
      </c>
      <c r="G2305" s="135">
        <v>5</v>
      </c>
      <c r="H2305" s="135">
        <v>6</v>
      </c>
      <c r="I2305" s="135">
        <v>5</v>
      </c>
      <c r="J2305" s="136">
        <v>3.16</v>
      </c>
      <c r="K2305" s="136">
        <v>2.08</v>
      </c>
      <c r="L2305" s="136">
        <v>0.44</v>
      </c>
      <c r="M2305" s="137" t="str">
        <f t="shared" si="35"/>
        <v>P</v>
      </c>
      <c r="N2305" s="174" t="s">
        <v>10681</v>
      </c>
      <c r="O2305" s="149" t="s">
        <v>1506</v>
      </c>
      <c r="P2305" s="149" t="s">
        <v>9398</v>
      </c>
      <c r="Q2305" s="150" t="s">
        <v>10519</v>
      </c>
      <c r="R2305" s="189">
        <v>5.4</v>
      </c>
    </row>
    <row r="2306" spans="1:18" x14ac:dyDescent="0.25">
      <c r="A2306" s="132">
        <v>1036424</v>
      </c>
      <c r="B2306" s="145" t="s">
        <v>3114</v>
      </c>
      <c r="C2306" s="132">
        <v>6</v>
      </c>
      <c r="D2306" s="132">
        <v>378</v>
      </c>
      <c r="E2306" s="186" t="s">
        <v>21</v>
      </c>
      <c r="F2306" s="132">
        <v>560</v>
      </c>
      <c r="G2306" s="132">
        <v>20</v>
      </c>
      <c r="H2306" s="132">
        <v>25</v>
      </c>
      <c r="I2306" s="132">
        <v>1</v>
      </c>
      <c r="J2306" s="133">
        <v>1.77</v>
      </c>
      <c r="K2306" s="133">
        <v>1.18</v>
      </c>
      <c r="L2306" s="133">
        <v>1.58</v>
      </c>
      <c r="M2306" s="134" t="str">
        <f t="shared" ref="M2306:M2369" si="36">HYPERLINK(CONCATENATE("T:\Distribution Centre\RDC Department Shared\Cubiscan photos","\",A2306,"-pac.jpg"),"P")</f>
        <v>P</v>
      </c>
      <c r="N2306" s="173" t="s">
        <v>10681</v>
      </c>
      <c r="O2306" s="146" t="s">
        <v>1506</v>
      </c>
      <c r="P2306" s="146" t="s">
        <v>9427</v>
      </c>
      <c r="Q2306" s="147" t="s">
        <v>10519</v>
      </c>
      <c r="R2306" s="187">
        <v>4.74</v>
      </c>
    </row>
    <row r="2307" spans="1:18" x14ac:dyDescent="0.25">
      <c r="A2307" s="135">
        <v>1036426</v>
      </c>
      <c r="B2307" s="148" t="s">
        <v>3115</v>
      </c>
      <c r="C2307" s="135">
        <v>6</v>
      </c>
      <c r="D2307" s="135">
        <v>448</v>
      </c>
      <c r="E2307" s="188" t="s">
        <v>21</v>
      </c>
      <c r="F2307" s="135">
        <v>616</v>
      </c>
      <c r="G2307" s="135">
        <v>20</v>
      </c>
      <c r="H2307" s="135">
        <v>25</v>
      </c>
      <c r="I2307" s="135">
        <v>1</v>
      </c>
      <c r="J2307" s="136">
        <v>1.75</v>
      </c>
      <c r="K2307" s="136">
        <v>1.17</v>
      </c>
      <c r="L2307" s="136">
        <v>1.35</v>
      </c>
      <c r="M2307" s="137" t="str">
        <f t="shared" si="36"/>
        <v>P</v>
      </c>
      <c r="N2307" s="174" t="s">
        <v>10681</v>
      </c>
      <c r="O2307" s="149" t="s">
        <v>1506</v>
      </c>
      <c r="P2307" s="149" t="s">
        <v>9430</v>
      </c>
      <c r="Q2307" s="150" t="s">
        <v>10519</v>
      </c>
      <c r="R2307" s="189">
        <v>3.5999999999999996</v>
      </c>
    </row>
    <row r="2308" spans="1:18" x14ac:dyDescent="0.25">
      <c r="A2308" s="132">
        <v>1036427</v>
      </c>
      <c r="B2308" s="145" t="s">
        <v>3116</v>
      </c>
      <c r="C2308" s="132">
        <v>6</v>
      </c>
      <c r="D2308" s="132">
        <v>720</v>
      </c>
      <c r="E2308" s="186" t="s">
        <v>20</v>
      </c>
      <c r="F2308" s="132">
        <v>1120</v>
      </c>
      <c r="G2308" s="132" t="s">
        <v>20</v>
      </c>
      <c r="H2308" s="132" t="s">
        <v>20</v>
      </c>
      <c r="I2308" s="132" t="s">
        <v>20</v>
      </c>
      <c r="J2308" s="133">
        <v>1.45</v>
      </c>
      <c r="K2308" s="133">
        <v>1</v>
      </c>
      <c r="L2308" s="133">
        <v>1.1200000000000001</v>
      </c>
      <c r="M2308" s="134" t="str">
        <f t="shared" si="36"/>
        <v>P</v>
      </c>
      <c r="N2308" s="173" t="s">
        <v>10681</v>
      </c>
      <c r="O2308" s="146" t="s">
        <v>1578</v>
      </c>
      <c r="P2308" s="146" t="s">
        <v>10579</v>
      </c>
      <c r="Q2308" s="147" t="s">
        <v>10106</v>
      </c>
      <c r="R2308" s="187">
        <v>5.34</v>
      </c>
    </row>
    <row r="2309" spans="1:18" x14ac:dyDescent="0.25">
      <c r="A2309" s="135">
        <v>1036428</v>
      </c>
      <c r="B2309" s="148" t="s">
        <v>288</v>
      </c>
      <c r="C2309" s="135">
        <v>3</v>
      </c>
      <c r="D2309" s="135">
        <v>7392</v>
      </c>
      <c r="E2309" s="188">
        <v>308</v>
      </c>
      <c r="F2309" s="135" t="s">
        <v>20</v>
      </c>
      <c r="G2309" s="135">
        <v>1232</v>
      </c>
      <c r="H2309" s="135">
        <v>1540</v>
      </c>
      <c r="I2309" s="135">
        <v>1</v>
      </c>
      <c r="J2309" s="136">
        <v>1.22</v>
      </c>
      <c r="K2309" s="136">
        <v>0.49</v>
      </c>
      <c r="L2309" s="136">
        <v>0.25</v>
      </c>
      <c r="M2309" s="137" t="str">
        <f t="shared" si="36"/>
        <v>P</v>
      </c>
      <c r="N2309" s="174" t="s">
        <v>10681</v>
      </c>
      <c r="O2309" s="149" t="s">
        <v>1581</v>
      </c>
      <c r="P2309" s="149" t="s">
        <v>9483</v>
      </c>
      <c r="Q2309" s="150" t="s">
        <v>10519</v>
      </c>
      <c r="R2309" s="189">
        <v>1.8599999999999999</v>
      </c>
    </row>
    <row r="2310" spans="1:18" x14ac:dyDescent="0.25">
      <c r="A2310" s="132">
        <v>1036445</v>
      </c>
      <c r="B2310" s="145" t="s">
        <v>25</v>
      </c>
      <c r="C2310" s="132">
        <v>3</v>
      </c>
      <c r="D2310" s="132">
        <v>3420</v>
      </c>
      <c r="E2310" s="186">
        <v>90</v>
      </c>
      <c r="F2310" s="132">
        <v>6840</v>
      </c>
      <c r="G2310" s="132">
        <v>720</v>
      </c>
      <c r="H2310" s="132" t="s">
        <v>21</v>
      </c>
      <c r="I2310" s="132">
        <v>1</v>
      </c>
      <c r="J2310" s="133">
        <v>1.36</v>
      </c>
      <c r="K2310" s="133">
        <v>0.35</v>
      </c>
      <c r="L2310" s="133">
        <v>0.19</v>
      </c>
      <c r="M2310" s="134" t="str">
        <f t="shared" si="36"/>
        <v>P</v>
      </c>
      <c r="N2310" s="173" t="s">
        <v>10681</v>
      </c>
      <c r="O2310" s="146" t="s">
        <v>1581</v>
      </c>
      <c r="P2310" s="146" t="s">
        <v>9483</v>
      </c>
      <c r="Q2310" s="147" t="s">
        <v>10519</v>
      </c>
      <c r="R2310" s="187">
        <v>2.16</v>
      </c>
    </row>
    <row r="2311" spans="1:18" x14ac:dyDescent="0.25">
      <c r="A2311" s="135">
        <v>1036476</v>
      </c>
      <c r="B2311" s="148" t="s">
        <v>24</v>
      </c>
      <c r="C2311" s="135">
        <v>3</v>
      </c>
      <c r="D2311" s="135">
        <v>3420</v>
      </c>
      <c r="E2311" s="188">
        <v>90</v>
      </c>
      <c r="F2311" s="135">
        <v>6840</v>
      </c>
      <c r="G2311" s="135">
        <v>720</v>
      </c>
      <c r="H2311" s="135" t="s">
        <v>20</v>
      </c>
      <c r="I2311" s="135">
        <v>1</v>
      </c>
      <c r="J2311" s="136">
        <v>1.36</v>
      </c>
      <c r="K2311" s="136">
        <v>0.4</v>
      </c>
      <c r="L2311" s="136">
        <v>0.16</v>
      </c>
      <c r="M2311" s="137" t="str">
        <f t="shared" si="36"/>
        <v>P</v>
      </c>
      <c r="N2311" s="172" t="s">
        <v>10681</v>
      </c>
      <c r="O2311" s="149" t="s">
        <v>1581</v>
      </c>
      <c r="P2311" s="149" t="s">
        <v>9483</v>
      </c>
      <c r="Q2311" s="150" t="s">
        <v>10519</v>
      </c>
      <c r="R2311" s="189">
        <v>2.19</v>
      </c>
    </row>
    <row r="2312" spans="1:18" x14ac:dyDescent="0.25">
      <c r="A2312" s="132">
        <v>1036478</v>
      </c>
      <c r="B2312" s="145" t="s">
        <v>22</v>
      </c>
      <c r="C2312" s="132">
        <v>3</v>
      </c>
      <c r="D2312" s="132">
        <v>3420</v>
      </c>
      <c r="E2312" s="186">
        <v>304</v>
      </c>
      <c r="F2312" s="132">
        <v>6840</v>
      </c>
      <c r="G2312" s="132">
        <v>1216</v>
      </c>
      <c r="H2312" s="132" t="s">
        <v>21</v>
      </c>
      <c r="I2312" s="132">
        <v>1</v>
      </c>
      <c r="J2312" s="133">
        <v>1.83</v>
      </c>
      <c r="K2312" s="133">
        <v>0.38</v>
      </c>
      <c r="L2312" s="133">
        <v>0.13</v>
      </c>
      <c r="M2312" s="134" t="str">
        <f t="shared" si="36"/>
        <v>P</v>
      </c>
      <c r="N2312" s="171" t="s">
        <v>10681</v>
      </c>
      <c r="O2312" s="146" t="s">
        <v>1581</v>
      </c>
      <c r="P2312" s="146" t="s">
        <v>9483</v>
      </c>
      <c r="Q2312" s="147" t="s">
        <v>10519</v>
      </c>
      <c r="R2312" s="187">
        <v>2.13</v>
      </c>
    </row>
    <row r="2313" spans="1:18" x14ac:dyDescent="0.25">
      <c r="A2313" s="135">
        <v>1036486</v>
      </c>
      <c r="B2313" s="148" t="s">
        <v>3117</v>
      </c>
      <c r="C2313" s="135">
        <v>1000</v>
      </c>
      <c r="D2313" s="135" t="s">
        <v>20</v>
      </c>
      <c r="E2313" s="188" t="s">
        <v>20</v>
      </c>
      <c r="F2313" s="135" t="s">
        <v>20</v>
      </c>
      <c r="G2313" s="135" t="s">
        <v>20</v>
      </c>
      <c r="H2313" s="135" t="s">
        <v>20</v>
      </c>
      <c r="I2313" s="135" t="s">
        <v>20</v>
      </c>
      <c r="J2313" s="136">
        <v>1.2</v>
      </c>
      <c r="K2313" s="136">
        <v>1.2</v>
      </c>
      <c r="L2313" s="136">
        <v>1</v>
      </c>
      <c r="M2313" s="137" t="str">
        <f t="shared" si="36"/>
        <v>P</v>
      </c>
      <c r="N2313" s="174" t="s">
        <v>10682</v>
      </c>
      <c r="O2313" s="149" t="s">
        <v>1506</v>
      </c>
      <c r="P2313" s="149" t="s">
        <v>9492</v>
      </c>
      <c r="Q2313" s="150" t="s">
        <v>10519</v>
      </c>
      <c r="R2313" s="189">
        <v>60</v>
      </c>
    </row>
    <row r="2314" spans="1:18" x14ac:dyDescent="0.25">
      <c r="A2314" s="132">
        <v>1036490</v>
      </c>
      <c r="B2314" s="145" t="s">
        <v>3118</v>
      </c>
      <c r="C2314" s="132">
        <v>1</v>
      </c>
      <c r="D2314" s="132">
        <v>32</v>
      </c>
      <c r="E2314" s="186" t="s">
        <v>21</v>
      </c>
      <c r="F2314" s="132">
        <v>44</v>
      </c>
      <c r="G2314" s="132" t="s">
        <v>20</v>
      </c>
      <c r="H2314" s="132" t="s">
        <v>20</v>
      </c>
      <c r="I2314" s="132" t="s">
        <v>20</v>
      </c>
      <c r="J2314" s="133">
        <v>2.94</v>
      </c>
      <c r="K2314" s="133">
        <v>1.36</v>
      </c>
      <c r="L2314" s="133">
        <v>9.6999999999999993</v>
      </c>
      <c r="M2314" s="134" t="str">
        <f t="shared" si="36"/>
        <v>P</v>
      </c>
      <c r="N2314" s="173" t="s">
        <v>10682</v>
      </c>
      <c r="O2314" s="146" t="s">
        <v>1506</v>
      </c>
      <c r="P2314" s="146" t="s">
        <v>9401</v>
      </c>
      <c r="Q2314" s="147" t="s">
        <v>10519</v>
      </c>
      <c r="R2314" s="187">
        <v>40.32</v>
      </c>
    </row>
    <row r="2315" spans="1:18" x14ac:dyDescent="0.25">
      <c r="A2315" s="135">
        <v>1036505</v>
      </c>
      <c r="B2315" s="148" t="s">
        <v>3119</v>
      </c>
      <c r="C2315" s="135">
        <v>30</v>
      </c>
      <c r="D2315" s="135">
        <v>124</v>
      </c>
      <c r="E2315" s="188" t="s">
        <v>21</v>
      </c>
      <c r="F2315" s="135" t="s">
        <v>20</v>
      </c>
      <c r="G2315" s="135" t="s">
        <v>20</v>
      </c>
      <c r="H2315" s="135" t="s">
        <v>20</v>
      </c>
      <c r="I2315" s="135" t="s">
        <v>20</v>
      </c>
      <c r="J2315" s="136">
        <v>2.7</v>
      </c>
      <c r="K2315" s="136">
        <v>2.75</v>
      </c>
      <c r="L2315" s="136">
        <v>1.3</v>
      </c>
      <c r="M2315" s="137" t="str">
        <f t="shared" si="36"/>
        <v>P</v>
      </c>
      <c r="N2315" s="172" t="s">
        <v>10681</v>
      </c>
      <c r="O2315" s="149" t="s">
        <v>1506</v>
      </c>
      <c r="P2315" s="149" t="s">
        <v>9452</v>
      </c>
      <c r="Q2315" s="150" t="s">
        <v>10519</v>
      </c>
      <c r="R2315" s="189">
        <v>30</v>
      </c>
    </row>
    <row r="2316" spans="1:18" x14ac:dyDescent="0.25">
      <c r="A2316" s="132">
        <v>1036506</v>
      </c>
      <c r="B2316" s="145" t="s">
        <v>3120</v>
      </c>
      <c r="C2316" s="132">
        <v>30</v>
      </c>
      <c r="D2316" s="132" t="s">
        <v>20</v>
      </c>
      <c r="E2316" s="186" t="s">
        <v>20</v>
      </c>
      <c r="F2316" s="132" t="s">
        <v>20</v>
      </c>
      <c r="G2316" s="132" t="s">
        <v>20</v>
      </c>
      <c r="H2316" s="132" t="s">
        <v>20</v>
      </c>
      <c r="I2316" s="132" t="s">
        <v>20</v>
      </c>
      <c r="J2316" s="133">
        <v>2.7</v>
      </c>
      <c r="K2316" s="133">
        <v>2.75</v>
      </c>
      <c r="L2316" s="133">
        <v>1.3</v>
      </c>
      <c r="M2316" s="134" t="str">
        <f t="shared" si="36"/>
        <v>P</v>
      </c>
      <c r="N2316" s="173" t="s">
        <v>10681</v>
      </c>
      <c r="O2316" s="146" t="s">
        <v>1506</v>
      </c>
      <c r="P2316" s="146" t="s">
        <v>9452</v>
      </c>
      <c r="Q2316" s="147" t="s">
        <v>10519</v>
      </c>
      <c r="R2316" s="187">
        <v>30.040000000000003</v>
      </c>
    </row>
    <row r="2317" spans="1:18" x14ac:dyDescent="0.25">
      <c r="A2317" s="135">
        <v>1036520</v>
      </c>
      <c r="B2317" s="148" t="s">
        <v>3121</v>
      </c>
      <c r="C2317" s="135">
        <v>1</v>
      </c>
      <c r="D2317" s="135">
        <v>104</v>
      </c>
      <c r="E2317" s="188" t="s">
        <v>21</v>
      </c>
      <c r="F2317" s="135">
        <v>128</v>
      </c>
      <c r="G2317" s="135">
        <v>6</v>
      </c>
      <c r="H2317" s="135" t="s">
        <v>20</v>
      </c>
      <c r="I2317" s="135" t="s">
        <v>20</v>
      </c>
      <c r="J2317" s="136">
        <v>5.88</v>
      </c>
      <c r="K2317" s="136">
        <v>2.36</v>
      </c>
      <c r="L2317" s="136">
        <v>0.86</v>
      </c>
      <c r="M2317" s="137" t="str">
        <f t="shared" si="36"/>
        <v>P</v>
      </c>
      <c r="N2317" s="172" t="s">
        <v>10682</v>
      </c>
      <c r="O2317" s="149" t="s">
        <v>1506</v>
      </c>
      <c r="P2317" s="149" t="s">
        <v>9401</v>
      </c>
      <c r="Q2317" s="150" t="s">
        <v>10519</v>
      </c>
      <c r="R2317" s="189">
        <v>23.25</v>
      </c>
    </row>
    <row r="2318" spans="1:18" x14ac:dyDescent="0.25">
      <c r="A2318" s="132">
        <v>1036531</v>
      </c>
      <c r="B2318" s="145" t="s">
        <v>3122</v>
      </c>
      <c r="C2318" s="132">
        <v>6</v>
      </c>
      <c r="D2318" s="132">
        <v>126</v>
      </c>
      <c r="E2318" s="186" t="s">
        <v>21</v>
      </c>
      <c r="F2318" s="132">
        <v>168</v>
      </c>
      <c r="G2318" s="132" t="s">
        <v>20</v>
      </c>
      <c r="H2318" s="132">
        <v>6</v>
      </c>
      <c r="I2318" s="132">
        <v>4</v>
      </c>
      <c r="J2318" s="133">
        <v>2.7</v>
      </c>
      <c r="K2318" s="133">
        <v>2.25</v>
      </c>
      <c r="L2318" s="133">
        <v>1.6</v>
      </c>
      <c r="M2318" s="134" t="str">
        <f t="shared" si="36"/>
        <v>P</v>
      </c>
      <c r="N2318" s="171" t="s">
        <v>10681</v>
      </c>
      <c r="O2318" s="146" t="s">
        <v>1506</v>
      </c>
      <c r="P2318" s="146" t="s">
        <v>9435</v>
      </c>
      <c r="Q2318" s="147" t="s">
        <v>10106</v>
      </c>
      <c r="R2318" s="187">
        <v>33.24</v>
      </c>
    </row>
    <row r="2319" spans="1:18" x14ac:dyDescent="0.25">
      <c r="A2319" s="135">
        <v>1036533</v>
      </c>
      <c r="B2319" s="148" t="s">
        <v>3123</v>
      </c>
      <c r="C2319" s="135">
        <v>6</v>
      </c>
      <c r="D2319" s="135">
        <v>420</v>
      </c>
      <c r="E2319" s="188">
        <v>10</v>
      </c>
      <c r="F2319" s="135" t="s">
        <v>20</v>
      </c>
      <c r="G2319" s="135" t="s">
        <v>20</v>
      </c>
      <c r="H2319" s="135" t="s">
        <v>20</v>
      </c>
      <c r="I2319" s="135" t="s">
        <v>20</v>
      </c>
      <c r="J2319" s="136">
        <v>2.4</v>
      </c>
      <c r="K2319" s="136">
        <v>1.53</v>
      </c>
      <c r="L2319" s="136">
        <v>0.72</v>
      </c>
      <c r="M2319" s="137" t="str">
        <f t="shared" si="36"/>
        <v>P</v>
      </c>
      <c r="N2319" s="172" t="s">
        <v>10682</v>
      </c>
      <c r="O2319" s="149" t="s">
        <v>1497</v>
      </c>
      <c r="P2319" s="149" t="s">
        <v>9415</v>
      </c>
      <c r="Q2319" s="150" t="s">
        <v>10519</v>
      </c>
      <c r="R2319" s="189">
        <v>4.8000000000000007</v>
      </c>
    </row>
    <row r="2320" spans="1:18" x14ac:dyDescent="0.25">
      <c r="A2320" s="132">
        <v>1036535</v>
      </c>
      <c r="B2320" s="145" t="s">
        <v>3124</v>
      </c>
      <c r="C2320" s="132">
        <v>6</v>
      </c>
      <c r="D2320" s="132">
        <v>40</v>
      </c>
      <c r="E2320" s="186" t="s">
        <v>21</v>
      </c>
      <c r="F2320" s="132">
        <v>56</v>
      </c>
      <c r="G2320" s="132" t="s">
        <v>20</v>
      </c>
      <c r="H2320" s="132">
        <v>4</v>
      </c>
      <c r="I2320" s="132" t="s">
        <v>20</v>
      </c>
      <c r="J2320" s="133">
        <v>4.45</v>
      </c>
      <c r="K2320" s="133">
        <v>2.2999999999999998</v>
      </c>
      <c r="L2320" s="133">
        <v>2.5499999999999998</v>
      </c>
      <c r="M2320" s="134" t="str">
        <f t="shared" si="36"/>
        <v>P</v>
      </c>
      <c r="N2320" s="171" t="s">
        <v>10682</v>
      </c>
      <c r="O2320" s="146" t="s">
        <v>1500</v>
      </c>
      <c r="P2320" s="146" t="s">
        <v>9456</v>
      </c>
      <c r="Q2320" s="147" t="s">
        <v>10519</v>
      </c>
      <c r="R2320" s="187">
        <v>9.24</v>
      </c>
    </row>
    <row r="2321" spans="1:18" x14ac:dyDescent="0.25">
      <c r="A2321" s="135">
        <v>1036536</v>
      </c>
      <c r="B2321" s="148" t="s">
        <v>3125</v>
      </c>
      <c r="C2321" s="135">
        <v>4</v>
      </c>
      <c r="D2321" s="135">
        <v>48</v>
      </c>
      <c r="E2321" s="188" t="s">
        <v>21</v>
      </c>
      <c r="F2321" s="135">
        <v>60</v>
      </c>
      <c r="G2321" s="135" t="s">
        <v>20</v>
      </c>
      <c r="H2321" s="135" t="s">
        <v>20</v>
      </c>
      <c r="I2321" s="135" t="s">
        <v>20</v>
      </c>
      <c r="J2321" s="136">
        <v>3</v>
      </c>
      <c r="K2321" s="136">
        <v>2.72</v>
      </c>
      <c r="L2321" s="136">
        <v>2.82</v>
      </c>
      <c r="M2321" s="137" t="str">
        <f t="shared" si="36"/>
        <v>P</v>
      </c>
      <c r="N2321" s="172" t="s">
        <v>10682</v>
      </c>
      <c r="O2321" s="149" t="s">
        <v>1500</v>
      </c>
      <c r="P2321" s="149" t="s">
        <v>9418</v>
      </c>
      <c r="Q2321" s="150" t="s">
        <v>10519</v>
      </c>
      <c r="R2321" s="189">
        <v>6.32</v>
      </c>
    </row>
    <row r="2322" spans="1:18" x14ac:dyDescent="0.25">
      <c r="A2322" s="132">
        <v>1036798</v>
      </c>
      <c r="B2322" s="145" t="s">
        <v>3126</v>
      </c>
      <c r="C2322" s="132">
        <v>1</v>
      </c>
      <c r="D2322" s="132">
        <v>8100</v>
      </c>
      <c r="E2322" s="186" t="s">
        <v>20</v>
      </c>
      <c r="F2322" s="132" t="s">
        <v>20</v>
      </c>
      <c r="G2322" s="132" t="s">
        <v>20</v>
      </c>
      <c r="H2322" s="132" t="s">
        <v>20</v>
      </c>
      <c r="I2322" s="132" t="s">
        <v>20</v>
      </c>
      <c r="J2322" s="133">
        <v>2.4</v>
      </c>
      <c r="K2322" s="133">
        <v>1.8</v>
      </c>
      <c r="L2322" s="133">
        <v>0.04</v>
      </c>
      <c r="M2322" s="134" t="str">
        <f t="shared" si="36"/>
        <v>P</v>
      </c>
      <c r="N2322" s="171" t="s">
        <v>10682</v>
      </c>
      <c r="O2322" s="146" t="s">
        <v>1506</v>
      </c>
      <c r="P2322" s="146" t="s">
        <v>9443</v>
      </c>
      <c r="Q2322" s="147" t="s">
        <v>10519</v>
      </c>
      <c r="R2322" s="187">
        <v>0.35</v>
      </c>
    </row>
    <row r="2323" spans="1:18" x14ac:dyDescent="0.25">
      <c r="A2323" s="135">
        <v>1036895</v>
      </c>
      <c r="B2323" s="148" t="s">
        <v>3127</v>
      </c>
      <c r="C2323" s="135">
        <v>6</v>
      </c>
      <c r="D2323" s="135">
        <v>40</v>
      </c>
      <c r="E2323" s="188" t="s">
        <v>21</v>
      </c>
      <c r="F2323" s="135">
        <v>60</v>
      </c>
      <c r="G2323" s="135">
        <v>4</v>
      </c>
      <c r="H2323" s="135">
        <v>4</v>
      </c>
      <c r="I2323" s="135">
        <v>1</v>
      </c>
      <c r="J2323" s="136">
        <v>4.5199999999999996</v>
      </c>
      <c r="K2323" s="136">
        <v>2.4</v>
      </c>
      <c r="L2323" s="136">
        <v>2.6</v>
      </c>
      <c r="M2323" s="137" t="str">
        <f t="shared" si="36"/>
        <v>P</v>
      </c>
      <c r="N2323" s="172" t="s">
        <v>10682</v>
      </c>
      <c r="O2323" s="149" t="s">
        <v>1500</v>
      </c>
      <c r="P2323" s="149" t="s">
        <v>9418</v>
      </c>
      <c r="Q2323" s="150" t="s">
        <v>10519</v>
      </c>
      <c r="R2323" s="189">
        <v>7.3283582089552235</v>
      </c>
    </row>
    <row r="2324" spans="1:18" x14ac:dyDescent="0.25">
      <c r="A2324" s="132">
        <v>1036904</v>
      </c>
      <c r="B2324" s="145" t="s">
        <v>3128</v>
      </c>
      <c r="C2324" s="132">
        <v>6</v>
      </c>
      <c r="D2324" s="132">
        <v>32</v>
      </c>
      <c r="E2324" s="186" t="s">
        <v>21</v>
      </c>
      <c r="F2324" s="132">
        <v>40</v>
      </c>
      <c r="G2324" s="132" t="s">
        <v>21</v>
      </c>
      <c r="H2324" s="132" t="s">
        <v>21</v>
      </c>
      <c r="I2324" s="132">
        <v>1</v>
      </c>
      <c r="J2324" s="133">
        <v>4.2</v>
      </c>
      <c r="K2324" s="133">
        <v>3</v>
      </c>
      <c r="L2324" s="133">
        <v>2.7</v>
      </c>
      <c r="M2324" s="134" t="str">
        <f t="shared" si="36"/>
        <v>P</v>
      </c>
      <c r="N2324" s="173" t="s">
        <v>10682</v>
      </c>
      <c r="O2324" s="146" t="s">
        <v>1500</v>
      </c>
      <c r="P2324" s="146" t="s">
        <v>9418</v>
      </c>
      <c r="Q2324" s="147" t="s">
        <v>10519</v>
      </c>
      <c r="R2324" s="187">
        <v>8.34</v>
      </c>
    </row>
    <row r="2325" spans="1:18" x14ac:dyDescent="0.25">
      <c r="A2325" s="135">
        <v>1036907</v>
      </c>
      <c r="B2325" s="148" t="s">
        <v>3129</v>
      </c>
      <c r="C2325" s="135">
        <v>6</v>
      </c>
      <c r="D2325" s="135">
        <v>32</v>
      </c>
      <c r="E2325" s="188" t="s">
        <v>21</v>
      </c>
      <c r="F2325" s="135">
        <v>40</v>
      </c>
      <c r="G2325" s="135" t="s">
        <v>21</v>
      </c>
      <c r="H2325" s="135" t="s">
        <v>21</v>
      </c>
      <c r="I2325" s="135">
        <v>1</v>
      </c>
      <c r="J2325" s="136">
        <v>4.2</v>
      </c>
      <c r="K2325" s="136">
        <v>3</v>
      </c>
      <c r="L2325" s="136">
        <v>2.7</v>
      </c>
      <c r="M2325" s="137" t="str">
        <f t="shared" si="36"/>
        <v>P</v>
      </c>
      <c r="N2325" s="172" t="s">
        <v>10682</v>
      </c>
      <c r="O2325" s="149" t="s">
        <v>1500</v>
      </c>
      <c r="P2325" s="149" t="s">
        <v>9418</v>
      </c>
      <c r="Q2325" s="150" t="s">
        <v>10519</v>
      </c>
      <c r="R2325" s="189">
        <v>8.52</v>
      </c>
    </row>
    <row r="2326" spans="1:18" x14ac:dyDescent="0.25">
      <c r="A2326" s="132">
        <v>1036915</v>
      </c>
      <c r="B2326" s="145" t="s">
        <v>3130</v>
      </c>
      <c r="C2326" s="132">
        <v>50</v>
      </c>
      <c r="D2326" s="132" t="s">
        <v>20</v>
      </c>
      <c r="E2326" s="186" t="s">
        <v>20</v>
      </c>
      <c r="F2326" s="132" t="s">
        <v>20</v>
      </c>
      <c r="G2326" s="132" t="s">
        <v>20</v>
      </c>
      <c r="H2326" s="132" t="s">
        <v>20</v>
      </c>
      <c r="I2326" s="132" t="s">
        <v>20</v>
      </c>
      <c r="J2326" s="133">
        <v>2</v>
      </c>
      <c r="K2326" s="133">
        <v>0.158</v>
      </c>
      <c r="L2326" s="133">
        <v>2.8</v>
      </c>
      <c r="M2326" s="134" t="str">
        <f t="shared" si="36"/>
        <v>P</v>
      </c>
      <c r="N2326" s="173" t="s">
        <v>10681</v>
      </c>
      <c r="O2326" s="146" t="s">
        <v>1578</v>
      </c>
      <c r="P2326" s="146" t="s">
        <v>9464</v>
      </c>
      <c r="Q2326" s="147" t="s">
        <v>10519</v>
      </c>
      <c r="R2326" s="187">
        <v>2.5</v>
      </c>
    </row>
    <row r="2327" spans="1:18" x14ac:dyDescent="0.25">
      <c r="A2327" s="135">
        <v>1036917</v>
      </c>
      <c r="B2327" s="148" t="s">
        <v>3131</v>
      </c>
      <c r="C2327" s="135">
        <v>4</v>
      </c>
      <c r="D2327" s="135" t="s">
        <v>20</v>
      </c>
      <c r="E2327" s="188" t="s">
        <v>20</v>
      </c>
      <c r="F2327" s="135" t="s">
        <v>20</v>
      </c>
      <c r="G2327" s="135" t="s">
        <v>21</v>
      </c>
      <c r="H2327" s="135" t="s">
        <v>21</v>
      </c>
      <c r="I2327" s="135" t="s">
        <v>21</v>
      </c>
      <c r="J2327" s="136">
        <v>4.9000000000000004</v>
      </c>
      <c r="K2327" s="136">
        <v>3.7</v>
      </c>
      <c r="L2327" s="136">
        <v>2</v>
      </c>
      <c r="M2327" s="137" t="str">
        <f t="shared" si="36"/>
        <v>P</v>
      </c>
      <c r="N2327" s="172" t="s">
        <v>10682</v>
      </c>
      <c r="O2327" s="149" t="s">
        <v>1500</v>
      </c>
      <c r="P2327" s="149" t="s">
        <v>9456</v>
      </c>
      <c r="Q2327" s="150" t="s">
        <v>10519</v>
      </c>
      <c r="R2327" s="189">
        <v>7.56</v>
      </c>
    </row>
    <row r="2328" spans="1:18" x14ac:dyDescent="0.25">
      <c r="A2328" s="132">
        <v>1036919</v>
      </c>
      <c r="B2328" s="145" t="s">
        <v>3132</v>
      </c>
      <c r="C2328" s="132">
        <v>6</v>
      </c>
      <c r="D2328" s="132">
        <v>750</v>
      </c>
      <c r="E2328" s="186">
        <v>50</v>
      </c>
      <c r="F2328" s="132">
        <v>1000</v>
      </c>
      <c r="G2328" s="132" t="s">
        <v>20</v>
      </c>
      <c r="H2328" s="132" t="s">
        <v>20</v>
      </c>
      <c r="I2328" s="132" t="s">
        <v>20</v>
      </c>
      <c r="J2328" s="133">
        <v>3.35</v>
      </c>
      <c r="K2328" s="133">
        <v>2.2000000000000002</v>
      </c>
      <c r="L2328" s="133">
        <v>0.08</v>
      </c>
      <c r="M2328" s="134" t="str">
        <f t="shared" si="36"/>
        <v>P</v>
      </c>
      <c r="N2328" s="171" t="s">
        <v>10681</v>
      </c>
      <c r="O2328" s="146" t="s">
        <v>1506</v>
      </c>
      <c r="P2328" s="146" t="s">
        <v>9443</v>
      </c>
      <c r="Q2328" s="147" t="s">
        <v>10519</v>
      </c>
      <c r="R2328" s="187">
        <v>1.62</v>
      </c>
    </row>
    <row r="2329" spans="1:18" x14ac:dyDescent="0.25">
      <c r="A2329" s="135">
        <v>1036920</v>
      </c>
      <c r="B2329" s="148" t="s">
        <v>3133</v>
      </c>
      <c r="C2329" s="135">
        <v>6</v>
      </c>
      <c r="D2329" s="135">
        <v>208</v>
      </c>
      <c r="E2329" s="188" t="s">
        <v>20</v>
      </c>
      <c r="F2329" s="135" t="s">
        <v>20</v>
      </c>
      <c r="G2329" s="135" t="s">
        <v>20</v>
      </c>
      <c r="H2329" s="135" t="s">
        <v>20</v>
      </c>
      <c r="I2329" s="135" t="s">
        <v>20</v>
      </c>
      <c r="J2329" s="136">
        <v>2.29</v>
      </c>
      <c r="K2329" s="136">
        <v>2.04</v>
      </c>
      <c r="L2329" s="136">
        <v>1.4</v>
      </c>
      <c r="M2329" s="137" t="str">
        <f t="shared" si="36"/>
        <v>P</v>
      </c>
      <c r="N2329" s="172" t="s">
        <v>10682</v>
      </c>
      <c r="O2329" s="149" t="s">
        <v>1500</v>
      </c>
      <c r="P2329" s="149" t="s">
        <v>9418</v>
      </c>
      <c r="Q2329" s="150" t="s">
        <v>10519</v>
      </c>
      <c r="R2329" s="189">
        <v>7.32</v>
      </c>
    </row>
    <row r="2330" spans="1:18" x14ac:dyDescent="0.25">
      <c r="A2330" s="132">
        <v>1036921</v>
      </c>
      <c r="B2330" s="145" t="s">
        <v>8711</v>
      </c>
      <c r="C2330" s="132">
        <v>6</v>
      </c>
      <c r="D2330" s="132" t="s">
        <v>20</v>
      </c>
      <c r="E2330" s="186" t="s">
        <v>20</v>
      </c>
      <c r="F2330" s="132" t="s">
        <v>20</v>
      </c>
      <c r="G2330" s="132" t="s">
        <v>20</v>
      </c>
      <c r="H2330" s="132" t="s">
        <v>20</v>
      </c>
      <c r="I2330" s="132" t="s">
        <v>20</v>
      </c>
      <c r="J2330" s="133">
        <v>3.88</v>
      </c>
      <c r="K2330" s="133">
        <v>2.13</v>
      </c>
      <c r="L2330" s="133">
        <v>2.2000000000000002</v>
      </c>
      <c r="M2330" s="134" t="str">
        <f t="shared" si="36"/>
        <v>P</v>
      </c>
      <c r="N2330" s="171" t="s">
        <v>10682</v>
      </c>
      <c r="O2330" s="146" t="s">
        <v>1500</v>
      </c>
      <c r="P2330" s="146" t="s">
        <v>9418</v>
      </c>
      <c r="Q2330" s="147" t="s">
        <v>10519</v>
      </c>
      <c r="R2330" s="187">
        <v>8.34</v>
      </c>
    </row>
    <row r="2331" spans="1:18" x14ac:dyDescent="0.25">
      <c r="A2331" s="135">
        <v>1036945</v>
      </c>
      <c r="B2331" s="148" t="s">
        <v>3134</v>
      </c>
      <c r="C2331" s="135">
        <v>1</v>
      </c>
      <c r="D2331" s="135">
        <v>12000</v>
      </c>
      <c r="E2331" s="188">
        <v>400</v>
      </c>
      <c r="F2331" s="135" t="s">
        <v>20</v>
      </c>
      <c r="G2331" s="135" t="s">
        <v>20</v>
      </c>
      <c r="H2331" s="135" t="s">
        <v>20</v>
      </c>
      <c r="I2331" s="135" t="s">
        <v>20</v>
      </c>
      <c r="J2331" s="136">
        <v>3.1</v>
      </c>
      <c r="K2331" s="136">
        <v>1.8</v>
      </c>
      <c r="L2331" s="136">
        <v>0.02</v>
      </c>
      <c r="M2331" s="137" t="str">
        <f t="shared" si="36"/>
        <v>P</v>
      </c>
      <c r="N2331" s="174" t="s">
        <v>10682</v>
      </c>
      <c r="O2331" s="149" t="s">
        <v>1506</v>
      </c>
      <c r="P2331" s="149" t="s">
        <v>9443</v>
      </c>
      <c r="Q2331" s="150" t="s">
        <v>10519</v>
      </c>
      <c r="R2331" s="189">
        <v>0.15</v>
      </c>
    </row>
    <row r="2332" spans="1:18" x14ac:dyDescent="0.25">
      <c r="A2332" s="132">
        <v>1036948</v>
      </c>
      <c r="B2332" s="145" t="s">
        <v>3135</v>
      </c>
      <c r="C2332" s="132">
        <v>2</v>
      </c>
      <c r="D2332" s="132">
        <v>54</v>
      </c>
      <c r="E2332" s="186" t="s">
        <v>20</v>
      </c>
      <c r="F2332" s="132" t="s">
        <v>20</v>
      </c>
      <c r="G2332" s="132" t="s">
        <v>20</v>
      </c>
      <c r="H2332" s="132" t="s">
        <v>20</v>
      </c>
      <c r="I2332" s="132" t="s">
        <v>20</v>
      </c>
      <c r="J2332" s="133">
        <v>5.6</v>
      </c>
      <c r="K2332" s="133">
        <v>2.85</v>
      </c>
      <c r="L2332" s="133">
        <v>1.4</v>
      </c>
      <c r="M2332" s="134" t="str">
        <f t="shared" si="36"/>
        <v>P</v>
      </c>
      <c r="N2332" s="173" t="s">
        <v>10682</v>
      </c>
      <c r="O2332" s="146" t="s">
        <v>1500</v>
      </c>
      <c r="P2332" s="146" t="s">
        <v>9456</v>
      </c>
      <c r="Q2332" s="147" t="s">
        <v>10519</v>
      </c>
      <c r="R2332" s="187">
        <v>7.7</v>
      </c>
    </row>
    <row r="2333" spans="1:18" x14ac:dyDescent="0.25">
      <c r="A2333" s="135">
        <v>1036975</v>
      </c>
      <c r="B2333" s="148" t="s">
        <v>3136</v>
      </c>
      <c r="C2333" s="135">
        <v>50</v>
      </c>
      <c r="D2333" s="135">
        <v>1400</v>
      </c>
      <c r="E2333" s="188">
        <v>20</v>
      </c>
      <c r="F2333" s="135">
        <v>1800</v>
      </c>
      <c r="G2333" s="135" t="s">
        <v>20</v>
      </c>
      <c r="H2333" s="135" t="s">
        <v>20</v>
      </c>
      <c r="I2333" s="135" t="s">
        <v>20</v>
      </c>
      <c r="J2333" s="136">
        <v>1.7</v>
      </c>
      <c r="K2333" s="136">
        <v>0.17</v>
      </c>
      <c r="L2333" s="136">
        <v>2.4500000000000002</v>
      </c>
      <c r="M2333" s="137" t="str">
        <f t="shared" si="36"/>
        <v>P</v>
      </c>
      <c r="N2333" s="172" t="s">
        <v>10681</v>
      </c>
      <c r="O2333" s="149" t="s">
        <v>1578</v>
      </c>
      <c r="P2333" s="149" t="s">
        <v>9412</v>
      </c>
      <c r="Q2333" s="150" t="s">
        <v>10519</v>
      </c>
      <c r="R2333" s="189">
        <v>2</v>
      </c>
    </row>
    <row r="2334" spans="1:18" x14ac:dyDescent="0.25">
      <c r="A2334" s="132">
        <v>1036985</v>
      </c>
      <c r="B2334" s="145" t="s">
        <v>3137</v>
      </c>
      <c r="C2334" s="132">
        <v>6</v>
      </c>
      <c r="D2334" s="132" t="s">
        <v>20</v>
      </c>
      <c r="E2334" s="186" t="s">
        <v>20</v>
      </c>
      <c r="F2334" s="132">
        <v>248</v>
      </c>
      <c r="G2334" s="132">
        <v>10</v>
      </c>
      <c r="H2334" s="132" t="s">
        <v>20</v>
      </c>
      <c r="I2334" s="132" t="s">
        <v>20</v>
      </c>
      <c r="J2334" s="133">
        <v>2.14</v>
      </c>
      <c r="K2334" s="133">
        <v>1.48</v>
      </c>
      <c r="L2334" s="133">
        <v>1.54</v>
      </c>
      <c r="M2334" s="134" t="str">
        <f t="shared" si="36"/>
        <v>P</v>
      </c>
      <c r="N2334" s="171" t="s">
        <v>10681</v>
      </c>
      <c r="O2334" s="146" t="s">
        <v>1506</v>
      </c>
      <c r="P2334" s="146" t="s">
        <v>9435</v>
      </c>
      <c r="Q2334" s="147" t="s">
        <v>10519</v>
      </c>
      <c r="R2334" s="187">
        <v>14.04</v>
      </c>
    </row>
    <row r="2335" spans="1:18" x14ac:dyDescent="0.25">
      <c r="A2335" s="135">
        <v>1036987</v>
      </c>
      <c r="B2335" s="148" t="s">
        <v>61</v>
      </c>
      <c r="C2335" s="135">
        <v>6</v>
      </c>
      <c r="D2335" s="135">
        <v>192</v>
      </c>
      <c r="E2335" s="188">
        <v>12</v>
      </c>
      <c r="F2335" s="135">
        <v>252</v>
      </c>
      <c r="G2335" s="135">
        <v>12</v>
      </c>
      <c r="H2335" s="135" t="s">
        <v>20</v>
      </c>
      <c r="I2335" s="135">
        <v>1</v>
      </c>
      <c r="J2335" s="136">
        <v>3.27</v>
      </c>
      <c r="K2335" s="136">
        <v>2.13</v>
      </c>
      <c r="L2335" s="136">
        <v>1.18</v>
      </c>
      <c r="M2335" s="137" t="str">
        <f t="shared" si="36"/>
        <v>P</v>
      </c>
      <c r="N2335" s="174" t="s">
        <v>10682</v>
      </c>
      <c r="O2335" s="149" t="s">
        <v>1500</v>
      </c>
      <c r="P2335" s="149" t="s">
        <v>9456</v>
      </c>
      <c r="Q2335" s="150" t="s">
        <v>10519</v>
      </c>
      <c r="R2335" s="189">
        <v>10.620000000000001</v>
      </c>
    </row>
    <row r="2336" spans="1:18" x14ac:dyDescent="0.25">
      <c r="A2336" s="132">
        <v>1036996</v>
      </c>
      <c r="B2336" s="145" t="s">
        <v>3138</v>
      </c>
      <c r="C2336" s="132">
        <v>1</v>
      </c>
      <c r="D2336" s="132">
        <v>7000</v>
      </c>
      <c r="E2336" s="186">
        <v>500</v>
      </c>
      <c r="F2336" s="132" t="s">
        <v>20</v>
      </c>
      <c r="G2336" s="132" t="s">
        <v>20</v>
      </c>
      <c r="H2336" s="132" t="s">
        <v>20</v>
      </c>
      <c r="I2336" s="132" t="s">
        <v>20</v>
      </c>
      <c r="J2336" s="133">
        <v>1.4</v>
      </c>
      <c r="K2336" s="133">
        <v>1.3</v>
      </c>
      <c r="L2336" s="133">
        <v>0.09</v>
      </c>
      <c r="M2336" s="134" t="str">
        <f t="shared" si="36"/>
        <v>P</v>
      </c>
      <c r="N2336" s="173" t="s">
        <v>10682</v>
      </c>
      <c r="O2336" s="146" t="s">
        <v>1587</v>
      </c>
      <c r="P2336" s="146" t="s">
        <v>9421</v>
      </c>
      <c r="Q2336" s="147" t="s">
        <v>10519</v>
      </c>
      <c r="R2336" s="187">
        <v>0.57999999999999996</v>
      </c>
    </row>
    <row r="2337" spans="1:18" x14ac:dyDescent="0.25">
      <c r="A2337" s="135">
        <v>1037003</v>
      </c>
      <c r="B2337" s="148" t="s">
        <v>3139</v>
      </c>
      <c r="C2337" s="135">
        <v>3</v>
      </c>
      <c r="D2337" s="135" t="s">
        <v>20</v>
      </c>
      <c r="E2337" s="188" t="s">
        <v>20</v>
      </c>
      <c r="F2337" s="135" t="s">
        <v>20</v>
      </c>
      <c r="G2337" s="135" t="s">
        <v>20</v>
      </c>
      <c r="H2337" s="135" t="s">
        <v>20</v>
      </c>
      <c r="I2337" s="135" t="s">
        <v>20</v>
      </c>
      <c r="J2337" s="136">
        <v>1.42</v>
      </c>
      <c r="K2337" s="136">
        <v>0.38</v>
      </c>
      <c r="L2337" s="136">
        <v>0.57999999999999996</v>
      </c>
      <c r="M2337" s="137" t="str">
        <f t="shared" si="36"/>
        <v>P</v>
      </c>
      <c r="N2337" s="172" t="s">
        <v>10681</v>
      </c>
      <c r="O2337" s="149" t="s">
        <v>1506</v>
      </c>
      <c r="P2337" s="149" t="s">
        <v>9409</v>
      </c>
      <c r="Q2337" s="150" t="s">
        <v>10106</v>
      </c>
      <c r="R2337" s="189">
        <v>3.54</v>
      </c>
    </row>
    <row r="2338" spans="1:18" x14ac:dyDescent="0.25">
      <c r="A2338" s="132">
        <v>1037018</v>
      </c>
      <c r="B2338" s="145" t="s">
        <v>3140</v>
      </c>
      <c r="C2338" s="132">
        <v>30</v>
      </c>
      <c r="D2338" s="132">
        <v>84</v>
      </c>
      <c r="E2338" s="186" t="s">
        <v>21</v>
      </c>
      <c r="F2338" s="132">
        <v>132</v>
      </c>
      <c r="G2338" s="132" t="s">
        <v>20</v>
      </c>
      <c r="H2338" s="132">
        <v>6</v>
      </c>
      <c r="I2338" s="132">
        <v>2</v>
      </c>
      <c r="J2338" s="133">
        <v>3.16</v>
      </c>
      <c r="K2338" s="133">
        <v>2.72</v>
      </c>
      <c r="L2338" s="133">
        <v>1.28</v>
      </c>
      <c r="M2338" s="134" t="str">
        <f t="shared" si="36"/>
        <v>P</v>
      </c>
      <c r="N2338" s="171" t="s">
        <v>10681</v>
      </c>
      <c r="O2338" s="146" t="s">
        <v>1578</v>
      </c>
      <c r="P2338" s="146" t="s">
        <v>10579</v>
      </c>
      <c r="Q2338" s="147" t="s">
        <v>10106</v>
      </c>
      <c r="R2338" s="187">
        <v>42</v>
      </c>
    </row>
    <row r="2339" spans="1:18" x14ac:dyDescent="0.25">
      <c r="A2339" s="135">
        <v>1037042</v>
      </c>
      <c r="B2339" s="148" t="s">
        <v>3141</v>
      </c>
      <c r="C2339" s="135">
        <v>1</v>
      </c>
      <c r="D2339" s="135" t="s">
        <v>20</v>
      </c>
      <c r="E2339" s="188" t="s">
        <v>20</v>
      </c>
      <c r="F2339" s="135" t="s">
        <v>20</v>
      </c>
      <c r="G2339" s="135" t="s">
        <v>20</v>
      </c>
      <c r="H2339" s="135" t="s">
        <v>20</v>
      </c>
      <c r="I2339" s="135" t="s">
        <v>20</v>
      </c>
      <c r="J2339" s="136">
        <v>1.9</v>
      </c>
      <c r="K2339" s="136">
        <v>1.5</v>
      </c>
      <c r="L2339" s="136">
        <v>3.0000000000000001E-3</v>
      </c>
      <c r="M2339" s="137" t="str">
        <f t="shared" si="36"/>
        <v>P</v>
      </c>
      <c r="N2339" s="172" t="s">
        <v>10682</v>
      </c>
      <c r="O2339" s="149" t="s">
        <v>1500</v>
      </c>
      <c r="P2339" s="149" t="s">
        <v>9456</v>
      </c>
      <c r="Q2339" s="150" t="s">
        <v>10519</v>
      </c>
      <c r="R2339" s="189">
        <v>5.9701492537313432E-2</v>
      </c>
    </row>
    <row r="2340" spans="1:18" x14ac:dyDescent="0.25">
      <c r="A2340" s="132">
        <v>1037043</v>
      </c>
      <c r="B2340" s="145" t="s">
        <v>3142</v>
      </c>
      <c r="C2340" s="132">
        <v>1</v>
      </c>
      <c r="D2340" s="132" t="s">
        <v>20</v>
      </c>
      <c r="E2340" s="186" t="s">
        <v>20</v>
      </c>
      <c r="F2340" s="132" t="s">
        <v>20</v>
      </c>
      <c r="G2340" s="132" t="s">
        <v>20</v>
      </c>
      <c r="H2340" s="132" t="s">
        <v>20</v>
      </c>
      <c r="I2340" s="132" t="s">
        <v>20</v>
      </c>
      <c r="J2340" s="133">
        <v>1.9</v>
      </c>
      <c r="K2340" s="133">
        <v>1.5</v>
      </c>
      <c r="L2340" s="133">
        <v>3.0000000000000001E-3</v>
      </c>
      <c r="M2340" s="134" t="str">
        <f t="shared" si="36"/>
        <v>P</v>
      </c>
      <c r="N2340" s="171" t="s">
        <v>10682</v>
      </c>
      <c r="O2340" s="146" t="s">
        <v>1500</v>
      </c>
      <c r="P2340" s="146" t="s">
        <v>9456</v>
      </c>
      <c r="Q2340" s="147" t="s">
        <v>10519</v>
      </c>
      <c r="R2340" s="187">
        <v>5.9701492537313432E-2</v>
      </c>
    </row>
    <row r="2341" spans="1:18" x14ac:dyDescent="0.25">
      <c r="A2341" s="135">
        <v>1037044</v>
      </c>
      <c r="B2341" s="148" t="s">
        <v>3143</v>
      </c>
      <c r="C2341" s="135">
        <v>1</v>
      </c>
      <c r="D2341" s="135" t="s">
        <v>20</v>
      </c>
      <c r="E2341" s="188" t="s">
        <v>20</v>
      </c>
      <c r="F2341" s="135" t="s">
        <v>20</v>
      </c>
      <c r="G2341" s="135" t="s">
        <v>20</v>
      </c>
      <c r="H2341" s="135" t="s">
        <v>20</v>
      </c>
      <c r="I2341" s="135" t="s">
        <v>20</v>
      </c>
      <c r="J2341" s="136">
        <v>1.9</v>
      </c>
      <c r="K2341" s="136">
        <v>1.5</v>
      </c>
      <c r="L2341" s="136">
        <v>3.0000000000000001E-3</v>
      </c>
      <c r="M2341" s="137" t="str">
        <f t="shared" si="36"/>
        <v>P</v>
      </c>
      <c r="N2341" s="172" t="s">
        <v>10682</v>
      </c>
      <c r="O2341" s="149" t="s">
        <v>1500</v>
      </c>
      <c r="P2341" s="149" t="s">
        <v>9456</v>
      </c>
      <c r="Q2341" s="150" t="s">
        <v>10519</v>
      </c>
      <c r="R2341" s="189">
        <v>5.9701492537313432E-2</v>
      </c>
    </row>
    <row r="2342" spans="1:18" x14ac:dyDescent="0.25">
      <c r="A2342" s="132">
        <v>1037046</v>
      </c>
      <c r="B2342" s="145" t="s">
        <v>3144</v>
      </c>
      <c r="C2342" s="132">
        <v>1</v>
      </c>
      <c r="D2342" s="132" t="s">
        <v>20</v>
      </c>
      <c r="E2342" s="186" t="s">
        <v>20</v>
      </c>
      <c r="F2342" s="132" t="s">
        <v>20</v>
      </c>
      <c r="G2342" s="132" t="s">
        <v>20</v>
      </c>
      <c r="H2342" s="132" t="s">
        <v>20</v>
      </c>
      <c r="I2342" s="132" t="s">
        <v>20</v>
      </c>
      <c r="J2342" s="133">
        <v>1.9</v>
      </c>
      <c r="K2342" s="133">
        <v>1.5</v>
      </c>
      <c r="L2342" s="133">
        <v>3.0000000000000001E-3</v>
      </c>
      <c r="M2342" s="134" t="str">
        <f t="shared" si="36"/>
        <v>P</v>
      </c>
      <c r="N2342" s="171" t="s">
        <v>10682</v>
      </c>
      <c r="O2342" s="146" t="s">
        <v>1500</v>
      </c>
      <c r="P2342" s="146" t="s">
        <v>9456</v>
      </c>
      <c r="Q2342" s="147" t="s">
        <v>10519</v>
      </c>
      <c r="R2342" s="187">
        <v>5.9701492537313432E-2</v>
      </c>
    </row>
    <row r="2343" spans="1:18" x14ac:dyDescent="0.25">
      <c r="A2343" s="135">
        <v>1037047</v>
      </c>
      <c r="B2343" s="148" t="s">
        <v>3145</v>
      </c>
      <c r="C2343" s="135">
        <v>1</v>
      </c>
      <c r="D2343" s="135" t="s">
        <v>20</v>
      </c>
      <c r="E2343" s="188" t="s">
        <v>20</v>
      </c>
      <c r="F2343" s="135" t="s">
        <v>20</v>
      </c>
      <c r="G2343" s="135" t="s">
        <v>20</v>
      </c>
      <c r="H2343" s="135" t="s">
        <v>20</v>
      </c>
      <c r="I2343" s="135" t="s">
        <v>20</v>
      </c>
      <c r="J2343" s="136">
        <v>1.9</v>
      </c>
      <c r="K2343" s="136">
        <v>1.5</v>
      </c>
      <c r="L2343" s="136">
        <v>3.0000000000000001E-3</v>
      </c>
      <c r="M2343" s="137" t="str">
        <f t="shared" si="36"/>
        <v>P</v>
      </c>
      <c r="N2343" s="172" t="s">
        <v>10682</v>
      </c>
      <c r="O2343" s="149" t="s">
        <v>1500</v>
      </c>
      <c r="P2343" s="149" t="s">
        <v>9456</v>
      </c>
      <c r="Q2343" s="150" t="s">
        <v>10519</v>
      </c>
      <c r="R2343" s="189">
        <v>5.9701492537313432E-2</v>
      </c>
    </row>
    <row r="2344" spans="1:18" x14ac:dyDescent="0.25">
      <c r="A2344" s="132">
        <v>1037051</v>
      </c>
      <c r="B2344" s="145" t="s">
        <v>3146</v>
      </c>
      <c r="C2344" s="132">
        <v>1</v>
      </c>
      <c r="D2344" s="132" t="s">
        <v>20</v>
      </c>
      <c r="E2344" s="186" t="s">
        <v>20</v>
      </c>
      <c r="F2344" s="132" t="s">
        <v>20</v>
      </c>
      <c r="G2344" s="132" t="s">
        <v>20</v>
      </c>
      <c r="H2344" s="132" t="s">
        <v>20</v>
      </c>
      <c r="I2344" s="132" t="s">
        <v>20</v>
      </c>
      <c r="J2344" s="133">
        <v>1.9</v>
      </c>
      <c r="K2344" s="133">
        <v>1.5</v>
      </c>
      <c r="L2344" s="133">
        <v>3.0000000000000001E-3</v>
      </c>
      <c r="M2344" s="134" t="str">
        <f t="shared" si="36"/>
        <v>P</v>
      </c>
      <c r="N2344" s="171" t="s">
        <v>10682</v>
      </c>
      <c r="O2344" s="146" t="s">
        <v>1500</v>
      </c>
      <c r="P2344" s="146" t="s">
        <v>9456</v>
      </c>
      <c r="Q2344" s="147" t="s">
        <v>10519</v>
      </c>
      <c r="R2344" s="187">
        <v>5.9701492537313432E-2</v>
      </c>
    </row>
    <row r="2345" spans="1:18" x14ac:dyDescent="0.25">
      <c r="A2345" s="135">
        <v>1037085</v>
      </c>
      <c r="B2345" s="148" t="s">
        <v>3147</v>
      </c>
      <c r="C2345" s="135">
        <v>1</v>
      </c>
      <c r="D2345" s="135" t="s">
        <v>20</v>
      </c>
      <c r="E2345" s="188" t="s">
        <v>20</v>
      </c>
      <c r="F2345" s="135" t="s">
        <v>20</v>
      </c>
      <c r="G2345" s="135" t="s">
        <v>20</v>
      </c>
      <c r="H2345" s="135" t="s">
        <v>20</v>
      </c>
      <c r="I2345" s="135" t="s">
        <v>20</v>
      </c>
      <c r="J2345" s="136">
        <v>1.9</v>
      </c>
      <c r="K2345" s="136">
        <v>1.5</v>
      </c>
      <c r="L2345" s="136">
        <v>3.0000000000000001E-3</v>
      </c>
      <c r="M2345" s="137" t="str">
        <f t="shared" si="36"/>
        <v>P</v>
      </c>
      <c r="N2345" s="172" t="s">
        <v>10682</v>
      </c>
      <c r="O2345" s="149" t="s">
        <v>1500</v>
      </c>
      <c r="P2345" s="149" t="s">
        <v>9456</v>
      </c>
      <c r="Q2345" s="150" t="s">
        <v>10519</v>
      </c>
      <c r="R2345" s="189">
        <v>5.9701492537313432E-2</v>
      </c>
    </row>
    <row r="2346" spans="1:18" x14ac:dyDescent="0.25">
      <c r="A2346" s="132">
        <v>1037086</v>
      </c>
      <c r="B2346" s="145" t="s">
        <v>3148</v>
      </c>
      <c r="C2346" s="132">
        <v>1</v>
      </c>
      <c r="D2346" s="132" t="s">
        <v>20</v>
      </c>
      <c r="E2346" s="186" t="s">
        <v>20</v>
      </c>
      <c r="F2346" s="132" t="s">
        <v>20</v>
      </c>
      <c r="G2346" s="132" t="s">
        <v>20</v>
      </c>
      <c r="H2346" s="132" t="s">
        <v>20</v>
      </c>
      <c r="I2346" s="132" t="s">
        <v>20</v>
      </c>
      <c r="J2346" s="133">
        <v>1.9</v>
      </c>
      <c r="K2346" s="133">
        <v>1.5</v>
      </c>
      <c r="L2346" s="133">
        <v>3.0000000000000001E-3</v>
      </c>
      <c r="M2346" s="134" t="str">
        <f t="shared" si="36"/>
        <v>P</v>
      </c>
      <c r="N2346" s="171" t="s">
        <v>10682</v>
      </c>
      <c r="O2346" s="146" t="s">
        <v>1500</v>
      </c>
      <c r="P2346" s="146" t="s">
        <v>9456</v>
      </c>
      <c r="Q2346" s="147" t="s">
        <v>10519</v>
      </c>
      <c r="R2346" s="187">
        <v>5.9701492537313432E-2</v>
      </c>
    </row>
    <row r="2347" spans="1:18" x14ac:dyDescent="0.25">
      <c r="A2347" s="135">
        <v>1037094</v>
      </c>
      <c r="B2347" s="148" t="s">
        <v>3149</v>
      </c>
      <c r="C2347" s="135">
        <v>6</v>
      </c>
      <c r="D2347" s="135" t="s">
        <v>20</v>
      </c>
      <c r="E2347" s="188" t="s">
        <v>20</v>
      </c>
      <c r="F2347" s="135" t="s">
        <v>20</v>
      </c>
      <c r="G2347" s="135" t="s">
        <v>20</v>
      </c>
      <c r="H2347" s="135" t="s">
        <v>20</v>
      </c>
      <c r="I2347" s="135" t="s">
        <v>20</v>
      </c>
      <c r="J2347" s="136">
        <v>1.95</v>
      </c>
      <c r="K2347" s="136">
        <v>1.55</v>
      </c>
      <c r="L2347" s="136">
        <v>0.04</v>
      </c>
      <c r="M2347" s="137" t="str">
        <f t="shared" si="36"/>
        <v>P</v>
      </c>
      <c r="N2347" s="172" t="s">
        <v>10682</v>
      </c>
      <c r="O2347" s="149" t="s">
        <v>1500</v>
      </c>
      <c r="P2347" s="149" t="s">
        <v>9456</v>
      </c>
      <c r="Q2347" s="150" t="s">
        <v>10519</v>
      </c>
      <c r="R2347" s="189">
        <v>0.4701492537313432</v>
      </c>
    </row>
    <row r="2348" spans="1:18" x14ac:dyDescent="0.25">
      <c r="A2348" s="132">
        <v>1037098</v>
      </c>
      <c r="B2348" s="145" t="s">
        <v>3150</v>
      </c>
      <c r="C2348" s="132">
        <v>6</v>
      </c>
      <c r="D2348" s="132" t="s">
        <v>20</v>
      </c>
      <c r="E2348" s="186" t="s">
        <v>20</v>
      </c>
      <c r="F2348" s="132" t="s">
        <v>20</v>
      </c>
      <c r="G2348" s="132" t="s">
        <v>20</v>
      </c>
      <c r="H2348" s="132" t="s">
        <v>20</v>
      </c>
      <c r="I2348" s="132" t="s">
        <v>20</v>
      </c>
      <c r="J2348" s="133">
        <v>1.95</v>
      </c>
      <c r="K2348" s="133">
        <v>1.55</v>
      </c>
      <c r="L2348" s="133">
        <v>0.04</v>
      </c>
      <c r="M2348" s="134" t="str">
        <f t="shared" si="36"/>
        <v>P</v>
      </c>
      <c r="N2348" s="171" t="s">
        <v>10682</v>
      </c>
      <c r="O2348" s="146" t="s">
        <v>1500</v>
      </c>
      <c r="P2348" s="146" t="s">
        <v>9456</v>
      </c>
      <c r="Q2348" s="147" t="s">
        <v>10519</v>
      </c>
      <c r="R2348" s="187">
        <v>0.4701492537313432</v>
      </c>
    </row>
    <row r="2349" spans="1:18" x14ac:dyDescent="0.25">
      <c r="A2349" s="135">
        <v>1037104</v>
      </c>
      <c r="B2349" s="148" t="s">
        <v>3151</v>
      </c>
      <c r="C2349" s="135">
        <v>6</v>
      </c>
      <c r="D2349" s="135" t="s">
        <v>20</v>
      </c>
      <c r="E2349" s="188" t="s">
        <v>20</v>
      </c>
      <c r="F2349" s="135" t="s">
        <v>20</v>
      </c>
      <c r="G2349" s="135" t="s">
        <v>20</v>
      </c>
      <c r="H2349" s="135" t="s">
        <v>20</v>
      </c>
      <c r="I2349" s="135" t="s">
        <v>20</v>
      </c>
      <c r="J2349" s="136">
        <v>1.95</v>
      </c>
      <c r="K2349" s="136">
        <v>1.55</v>
      </c>
      <c r="L2349" s="136">
        <v>0.04</v>
      </c>
      <c r="M2349" s="137" t="str">
        <f t="shared" si="36"/>
        <v>P</v>
      </c>
      <c r="N2349" s="172" t="s">
        <v>10682</v>
      </c>
      <c r="O2349" s="149" t="s">
        <v>1500</v>
      </c>
      <c r="P2349" s="149" t="s">
        <v>9456</v>
      </c>
      <c r="Q2349" s="150" t="s">
        <v>10519</v>
      </c>
      <c r="R2349" s="189">
        <v>0.4701492537313432</v>
      </c>
    </row>
    <row r="2350" spans="1:18" x14ac:dyDescent="0.25">
      <c r="A2350" s="132">
        <v>1037105</v>
      </c>
      <c r="B2350" s="145" t="s">
        <v>3152</v>
      </c>
      <c r="C2350" s="132">
        <v>6</v>
      </c>
      <c r="D2350" s="132" t="s">
        <v>20</v>
      </c>
      <c r="E2350" s="186" t="s">
        <v>20</v>
      </c>
      <c r="F2350" s="132" t="s">
        <v>20</v>
      </c>
      <c r="G2350" s="132" t="s">
        <v>20</v>
      </c>
      <c r="H2350" s="132" t="s">
        <v>20</v>
      </c>
      <c r="I2350" s="132" t="s">
        <v>20</v>
      </c>
      <c r="J2350" s="133">
        <v>1.95</v>
      </c>
      <c r="K2350" s="133">
        <v>1.55</v>
      </c>
      <c r="L2350" s="133">
        <v>0.04</v>
      </c>
      <c r="M2350" s="134" t="str">
        <f t="shared" si="36"/>
        <v>P</v>
      </c>
      <c r="N2350" s="171" t="s">
        <v>10682</v>
      </c>
      <c r="O2350" s="146" t="s">
        <v>1500</v>
      </c>
      <c r="P2350" s="146" t="s">
        <v>9456</v>
      </c>
      <c r="Q2350" s="147" t="s">
        <v>10519</v>
      </c>
      <c r="R2350" s="187">
        <v>0.4701492537313432</v>
      </c>
    </row>
    <row r="2351" spans="1:18" x14ac:dyDescent="0.25">
      <c r="A2351" s="135">
        <v>1037107</v>
      </c>
      <c r="B2351" s="148" t="s">
        <v>3153</v>
      </c>
      <c r="C2351" s="135">
        <v>6</v>
      </c>
      <c r="D2351" s="135" t="s">
        <v>20</v>
      </c>
      <c r="E2351" s="188" t="s">
        <v>20</v>
      </c>
      <c r="F2351" s="135" t="s">
        <v>20</v>
      </c>
      <c r="G2351" s="135" t="s">
        <v>20</v>
      </c>
      <c r="H2351" s="135" t="s">
        <v>20</v>
      </c>
      <c r="I2351" s="135" t="s">
        <v>20</v>
      </c>
      <c r="J2351" s="136">
        <v>1.95</v>
      </c>
      <c r="K2351" s="136">
        <v>1.55</v>
      </c>
      <c r="L2351" s="136">
        <v>0.04</v>
      </c>
      <c r="M2351" s="137" t="str">
        <f t="shared" si="36"/>
        <v>P</v>
      </c>
      <c r="N2351" s="172" t="s">
        <v>10682</v>
      </c>
      <c r="O2351" s="149" t="s">
        <v>1500</v>
      </c>
      <c r="P2351" s="149" t="s">
        <v>9456</v>
      </c>
      <c r="Q2351" s="150" t="s">
        <v>10519</v>
      </c>
      <c r="R2351" s="189">
        <v>0.4701492537313432</v>
      </c>
    </row>
    <row r="2352" spans="1:18" x14ac:dyDescent="0.25">
      <c r="A2352" s="132">
        <v>1037110</v>
      </c>
      <c r="B2352" s="145" t="s">
        <v>3154</v>
      </c>
      <c r="C2352" s="132">
        <v>6</v>
      </c>
      <c r="D2352" s="132" t="s">
        <v>20</v>
      </c>
      <c r="E2352" s="186" t="s">
        <v>20</v>
      </c>
      <c r="F2352" s="132" t="s">
        <v>20</v>
      </c>
      <c r="G2352" s="132" t="s">
        <v>20</v>
      </c>
      <c r="H2352" s="132" t="s">
        <v>20</v>
      </c>
      <c r="I2352" s="132" t="s">
        <v>20</v>
      </c>
      <c r="J2352" s="133">
        <v>1.95</v>
      </c>
      <c r="K2352" s="133">
        <v>1.55</v>
      </c>
      <c r="L2352" s="133">
        <v>0.04</v>
      </c>
      <c r="M2352" s="134" t="str">
        <f t="shared" si="36"/>
        <v>P</v>
      </c>
      <c r="N2352" s="171" t="s">
        <v>10682</v>
      </c>
      <c r="O2352" s="146" t="s">
        <v>1500</v>
      </c>
      <c r="P2352" s="146" t="s">
        <v>9456</v>
      </c>
      <c r="Q2352" s="147" t="s">
        <v>10519</v>
      </c>
      <c r="R2352" s="187">
        <v>0.4701492537313432</v>
      </c>
    </row>
    <row r="2353" spans="1:18" x14ac:dyDescent="0.25">
      <c r="A2353" s="135">
        <v>1037186</v>
      </c>
      <c r="B2353" s="148" t="s">
        <v>3155</v>
      </c>
      <c r="C2353" s="135">
        <v>100</v>
      </c>
      <c r="D2353" s="135" t="s">
        <v>20</v>
      </c>
      <c r="E2353" s="188">
        <v>100</v>
      </c>
      <c r="F2353" s="135">
        <v>6000</v>
      </c>
      <c r="G2353" s="135" t="s">
        <v>20</v>
      </c>
      <c r="H2353" s="135" t="s">
        <v>20</v>
      </c>
      <c r="I2353" s="135" t="s">
        <v>20</v>
      </c>
      <c r="J2353" s="136">
        <v>0.79</v>
      </c>
      <c r="K2353" s="136">
        <v>0.69</v>
      </c>
      <c r="L2353" s="136">
        <v>0.69</v>
      </c>
      <c r="M2353" s="137" t="str">
        <f t="shared" si="36"/>
        <v>P</v>
      </c>
      <c r="N2353" s="172" t="s">
        <v>10682</v>
      </c>
      <c r="O2353" s="149" t="s">
        <v>1497</v>
      </c>
      <c r="P2353" s="149" t="s">
        <v>9415</v>
      </c>
      <c r="Q2353" s="150" t="s">
        <v>10519</v>
      </c>
      <c r="R2353" s="189">
        <v>5</v>
      </c>
    </row>
    <row r="2354" spans="1:18" x14ac:dyDescent="0.25">
      <c r="A2354" s="132">
        <v>1037191</v>
      </c>
      <c r="B2354" s="145" t="s">
        <v>3156</v>
      </c>
      <c r="C2354" s="132">
        <v>6</v>
      </c>
      <c r="D2354" s="132">
        <v>36</v>
      </c>
      <c r="E2354" s="186" t="s">
        <v>20</v>
      </c>
      <c r="F2354" s="132">
        <v>48</v>
      </c>
      <c r="G2354" s="132" t="s">
        <v>21</v>
      </c>
      <c r="H2354" s="132" t="s">
        <v>21</v>
      </c>
      <c r="I2354" s="132" t="s">
        <v>21</v>
      </c>
      <c r="J2354" s="133">
        <v>3.4</v>
      </c>
      <c r="K2354" s="133">
        <v>2</v>
      </c>
      <c r="L2354" s="133">
        <v>3.4</v>
      </c>
      <c r="M2354" s="134" t="str">
        <f t="shared" si="36"/>
        <v>P</v>
      </c>
      <c r="N2354" s="171" t="s">
        <v>10682</v>
      </c>
      <c r="O2354" s="146" t="s">
        <v>1500</v>
      </c>
      <c r="P2354" s="146" t="s">
        <v>9418</v>
      </c>
      <c r="Q2354" s="147" t="s">
        <v>10519</v>
      </c>
      <c r="R2354" s="187">
        <v>15.54</v>
      </c>
    </row>
    <row r="2355" spans="1:18" x14ac:dyDescent="0.25">
      <c r="A2355" s="135">
        <v>1037193</v>
      </c>
      <c r="B2355" s="148" t="s">
        <v>3157</v>
      </c>
      <c r="C2355" s="135">
        <v>6</v>
      </c>
      <c r="D2355" s="135">
        <v>180</v>
      </c>
      <c r="E2355" s="188">
        <v>3</v>
      </c>
      <c r="F2355" s="135">
        <v>225</v>
      </c>
      <c r="G2355" s="135">
        <v>12</v>
      </c>
      <c r="H2355" s="135" t="s">
        <v>20</v>
      </c>
      <c r="I2355" s="135" t="s">
        <v>20</v>
      </c>
      <c r="J2355" s="136">
        <v>3.74</v>
      </c>
      <c r="K2355" s="136">
        <v>2.68</v>
      </c>
      <c r="L2355" s="136">
        <v>0.54</v>
      </c>
      <c r="M2355" s="137" t="str">
        <f t="shared" si="36"/>
        <v>P</v>
      </c>
      <c r="N2355" s="172" t="s">
        <v>10682</v>
      </c>
      <c r="O2355" s="149" t="s">
        <v>1497</v>
      </c>
      <c r="P2355" s="149" t="s">
        <v>9415</v>
      </c>
      <c r="Q2355" s="150" t="s">
        <v>10519</v>
      </c>
      <c r="R2355" s="189">
        <v>6.9599999999999991</v>
      </c>
    </row>
    <row r="2356" spans="1:18" x14ac:dyDescent="0.25">
      <c r="A2356" s="132">
        <v>1037194</v>
      </c>
      <c r="B2356" s="145" t="s">
        <v>3158</v>
      </c>
      <c r="C2356" s="132">
        <v>6</v>
      </c>
      <c r="D2356" s="132">
        <v>216</v>
      </c>
      <c r="E2356" s="186">
        <v>6</v>
      </c>
      <c r="F2356" s="132">
        <v>324</v>
      </c>
      <c r="G2356" s="132">
        <v>18</v>
      </c>
      <c r="H2356" s="132" t="s">
        <v>20</v>
      </c>
      <c r="I2356" s="132">
        <v>1</v>
      </c>
      <c r="J2356" s="133">
        <v>2.58</v>
      </c>
      <c r="K2356" s="133">
        <v>5.26</v>
      </c>
      <c r="L2356" s="133">
        <v>0.5</v>
      </c>
      <c r="M2356" s="134" t="str">
        <f t="shared" si="36"/>
        <v>P</v>
      </c>
      <c r="N2356" s="173" t="s">
        <v>10682</v>
      </c>
      <c r="O2356" s="146" t="s">
        <v>1497</v>
      </c>
      <c r="P2356" s="146" t="s">
        <v>9415</v>
      </c>
      <c r="Q2356" s="147" t="s">
        <v>10519</v>
      </c>
      <c r="R2356" s="187">
        <v>5.82</v>
      </c>
    </row>
    <row r="2357" spans="1:18" x14ac:dyDescent="0.25">
      <c r="A2357" s="135">
        <v>1037195</v>
      </c>
      <c r="B2357" s="148" t="s">
        <v>3159</v>
      </c>
      <c r="C2357" s="135">
        <v>6</v>
      </c>
      <c r="D2357" s="135">
        <v>480</v>
      </c>
      <c r="E2357" s="188">
        <v>8</v>
      </c>
      <c r="F2357" s="135">
        <v>640</v>
      </c>
      <c r="G2357" s="135">
        <v>32</v>
      </c>
      <c r="H2357" s="135">
        <v>40</v>
      </c>
      <c r="I2357" s="135">
        <v>1</v>
      </c>
      <c r="J2357" s="136">
        <v>4</v>
      </c>
      <c r="K2357" s="136">
        <v>1.7</v>
      </c>
      <c r="L2357" s="136">
        <v>0.3</v>
      </c>
      <c r="M2357" s="137" t="str">
        <f t="shared" si="36"/>
        <v>P</v>
      </c>
      <c r="N2357" s="172" t="s">
        <v>10682</v>
      </c>
      <c r="O2357" s="149" t="s">
        <v>1497</v>
      </c>
      <c r="P2357" s="149" t="s">
        <v>9415</v>
      </c>
      <c r="Q2357" s="150" t="s">
        <v>10519</v>
      </c>
      <c r="R2357" s="189">
        <v>4.68</v>
      </c>
    </row>
    <row r="2358" spans="1:18" x14ac:dyDescent="0.25">
      <c r="A2358" s="132">
        <v>1037236</v>
      </c>
      <c r="B2358" s="145" t="s">
        <v>3160</v>
      </c>
      <c r="C2358" s="132">
        <v>6</v>
      </c>
      <c r="D2358" s="132">
        <v>504</v>
      </c>
      <c r="E2358" s="186">
        <v>12</v>
      </c>
      <c r="F2358" s="132" t="s">
        <v>20</v>
      </c>
      <c r="G2358" s="132">
        <v>56</v>
      </c>
      <c r="H2358" s="132">
        <v>70</v>
      </c>
      <c r="I2358" s="132">
        <v>2</v>
      </c>
      <c r="J2358" s="133">
        <v>1.21</v>
      </c>
      <c r="K2358" s="133">
        <v>0.56999999999999995</v>
      </c>
      <c r="L2358" s="133">
        <v>1.5</v>
      </c>
      <c r="M2358" s="134" t="str">
        <f t="shared" si="36"/>
        <v>P</v>
      </c>
      <c r="N2358" s="171" t="s">
        <v>10681</v>
      </c>
      <c r="O2358" s="146" t="s">
        <v>1555</v>
      </c>
      <c r="P2358" s="146" t="s">
        <v>9429</v>
      </c>
      <c r="Q2358" s="147" t="s">
        <v>10519</v>
      </c>
      <c r="R2358" s="187">
        <v>10.86</v>
      </c>
    </row>
    <row r="2359" spans="1:18" x14ac:dyDescent="0.25">
      <c r="A2359" s="135">
        <v>1037237</v>
      </c>
      <c r="B2359" s="148" t="s">
        <v>3161</v>
      </c>
      <c r="C2359" s="135">
        <v>3</v>
      </c>
      <c r="D2359" s="135" t="s">
        <v>20</v>
      </c>
      <c r="E2359" s="188" t="s">
        <v>20</v>
      </c>
      <c r="F2359" s="135" t="s">
        <v>20</v>
      </c>
      <c r="G2359" s="135" t="s">
        <v>20</v>
      </c>
      <c r="H2359" s="135" t="s">
        <v>20</v>
      </c>
      <c r="I2359" s="135" t="s">
        <v>20</v>
      </c>
      <c r="J2359" s="136">
        <v>3.6</v>
      </c>
      <c r="K2359" s="136">
        <v>2.4</v>
      </c>
      <c r="L2359" s="136">
        <v>0.9</v>
      </c>
      <c r="M2359" s="137" t="str">
        <f t="shared" si="36"/>
        <v>P</v>
      </c>
      <c r="N2359" s="172" t="s">
        <v>10682</v>
      </c>
      <c r="O2359" s="149" t="s">
        <v>1587</v>
      </c>
      <c r="P2359" s="149" t="s">
        <v>9421</v>
      </c>
      <c r="Q2359" s="150" t="s">
        <v>10519</v>
      </c>
      <c r="R2359" s="189">
        <v>8.5074626865671643</v>
      </c>
    </row>
    <row r="2360" spans="1:18" x14ac:dyDescent="0.25">
      <c r="A2360" s="132">
        <v>1039875</v>
      </c>
      <c r="B2360" s="145" t="s">
        <v>3162</v>
      </c>
      <c r="C2360" s="132">
        <v>3</v>
      </c>
      <c r="D2360" s="132" t="s">
        <v>20</v>
      </c>
      <c r="E2360" s="186" t="s">
        <v>20</v>
      </c>
      <c r="F2360" s="132" t="s">
        <v>20</v>
      </c>
      <c r="G2360" s="132" t="s">
        <v>20</v>
      </c>
      <c r="H2360" s="132" t="s">
        <v>20</v>
      </c>
      <c r="I2360" s="132" t="s">
        <v>20</v>
      </c>
      <c r="J2360" s="133">
        <v>1.6</v>
      </c>
      <c r="K2360" s="133">
        <v>0.56000000000000005</v>
      </c>
      <c r="L2360" s="133">
        <v>1.84</v>
      </c>
      <c r="M2360" s="134" t="str">
        <f t="shared" si="36"/>
        <v>P</v>
      </c>
      <c r="N2360" s="171" t="s">
        <v>10682</v>
      </c>
      <c r="O2360" s="146" t="s">
        <v>1506</v>
      </c>
      <c r="P2360" s="146" t="s">
        <v>9515</v>
      </c>
      <c r="Q2360" s="147" t="s">
        <v>10519</v>
      </c>
      <c r="R2360" s="187">
        <v>3.87</v>
      </c>
    </row>
    <row r="2361" spans="1:18" x14ac:dyDescent="0.25">
      <c r="A2361" s="135">
        <v>1039911</v>
      </c>
      <c r="B2361" s="148" t="s">
        <v>8712</v>
      </c>
      <c r="C2361" s="135">
        <v>30</v>
      </c>
      <c r="D2361" s="135" t="s">
        <v>20</v>
      </c>
      <c r="E2361" s="188" t="s">
        <v>20</v>
      </c>
      <c r="F2361" s="135" t="s">
        <v>20</v>
      </c>
      <c r="G2361" s="135" t="s">
        <v>20</v>
      </c>
      <c r="H2361" s="135" t="s">
        <v>20</v>
      </c>
      <c r="I2361" s="135" t="s">
        <v>20</v>
      </c>
      <c r="J2361" s="136">
        <v>4.3</v>
      </c>
      <c r="K2361" s="136">
        <v>3.8</v>
      </c>
      <c r="L2361" s="136">
        <v>0.7</v>
      </c>
      <c r="M2361" s="137" t="str">
        <f t="shared" si="36"/>
        <v>P</v>
      </c>
      <c r="N2361" s="174" t="s">
        <v>10682</v>
      </c>
      <c r="O2361" s="149" t="s">
        <v>1611</v>
      </c>
      <c r="P2361" s="149" t="s">
        <v>9438</v>
      </c>
      <c r="Q2361" s="150" t="s">
        <v>10519</v>
      </c>
      <c r="R2361" s="189">
        <v>2.1</v>
      </c>
    </row>
    <row r="2362" spans="1:18" x14ac:dyDescent="0.25">
      <c r="A2362" s="132">
        <v>1039924</v>
      </c>
      <c r="B2362" s="145" t="s">
        <v>3163</v>
      </c>
      <c r="C2362" s="132">
        <v>24</v>
      </c>
      <c r="D2362" s="132">
        <v>720</v>
      </c>
      <c r="E2362" s="186">
        <v>40</v>
      </c>
      <c r="F2362" s="132" t="s">
        <v>20</v>
      </c>
      <c r="G2362" s="132" t="s">
        <v>20</v>
      </c>
      <c r="H2362" s="132" t="s">
        <v>20</v>
      </c>
      <c r="I2362" s="132" t="s">
        <v>20</v>
      </c>
      <c r="J2362" s="133">
        <v>2.2999999999999998</v>
      </c>
      <c r="K2362" s="133">
        <v>1.76</v>
      </c>
      <c r="L2362" s="133">
        <v>0.45</v>
      </c>
      <c r="M2362" s="134" t="str">
        <f t="shared" si="36"/>
        <v>P</v>
      </c>
      <c r="N2362" s="171" t="s">
        <v>10682</v>
      </c>
      <c r="O2362" s="146" t="s">
        <v>1614</v>
      </c>
      <c r="P2362" s="146" t="s">
        <v>9438</v>
      </c>
      <c r="Q2362" s="147" t="s">
        <v>10519</v>
      </c>
      <c r="R2362" s="187">
        <v>3.12</v>
      </c>
    </row>
    <row r="2363" spans="1:18" x14ac:dyDescent="0.25">
      <c r="A2363" s="135">
        <v>1039985</v>
      </c>
      <c r="B2363" s="148" t="s">
        <v>3164</v>
      </c>
      <c r="C2363" s="135">
        <v>6</v>
      </c>
      <c r="D2363" s="135">
        <v>504</v>
      </c>
      <c r="E2363" s="188" t="s">
        <v>20</v>
      </c>
      <c r="F2363" s="135" t="s">
        <v>20</v>
      </c>
      <c r="G2363" s="135" t="s">
        <v>20</v>
      </c>
      <c r="H2363" s="135" t="s">
        <v>20</v>
      </c>
      <c r="I2363" s="135" t="s">
        <v>20</v>
      </c>
      <c r="J2363" s="136">
        <v>1.47</v>
      </c>
      <c r="K2363" s="136">
        <v>0.95</v>
      </c>
      <c r="L2363" s="136">
        <v>1.92</v>
      </c>
      <c r="M2363" s="137" t="str">
        <f t="shared" si="36"/>
        <v>P</v>
      </c>
      <c r="N2363" s="174" t="s">
        <v>10681</v>
      </c>
      <c r="O2363" s="149" t="s">
        <v>1506</v>
      </c>
      <c r="P2363" s="149" t="s">
        <v>9404</v>
      </c>
      <c r="Q2363" s="150" t="s">
        <v>10519</v>
      </c>
      <c r="R2363" s="189">
        <v>3.4799999999999995</v>
      </c>
    </row>
    <row r="2364" spans="1:18" x14ac:dyDescent="0.25">
      <c r="A2364" s="132">
        <v>1040041</v>
      </c>
      <c r="B2364" s="145" t="s">
        <v>3165</v>
      </c>
      <c r="C2364" s="132">
        <v>1</v>
      </c>
      <c r="D2364" s="132" t="s">
        <v>20</v>
      </c>
      <c r="E2364" s="186" t="s">
        <v>20</v>
      </c>
      <c r="F2364" s="132" t="s">
        <v>20</v>
      </c>
      <c r="G2364" s="132" t="s">
        <v>20</v>
      </c>
      <c r="H2364" s="132" t="s">
        <v>20</v>
      </c>
      <c r="I2364" s="132" t="s">
        <v>20</v>
      </c>
      <c r="J2364" s="133">
        <v>3.8</v>
      </c>
      <c r="K2364" s="133">
        <v>2.7</v>
      </c>
      <c r="L2364" s="133">
        <v>2.5</v>
      </c>
      <c r="M2364" s="134" t="str">
        <f t="shared" si="36"/>
        <v>P</v>
      </c>
      <c r="N2364" s="173" t="s">
        <v>10682</v>
      </c>
      <c r="O2364" s="146" t="s">
        <v>1500</v>
      </c>
      <c r="P2364" s="146" t="s">
        <v>9880</v>
      </c>
      <c r="Q2364" s="147" t="s">
        <v>10519</v>
      </c>
      <c r="R2364" s="187">
        <v>14.65</v>
      </c>
    </row>
    <row r="2365" spans="1:18" x14ac:dyDescent="0.25">
      <c r="A2365" s="135">
        <v>1040086</v>
      </c>
      <c r="B2365" s="148" t="s">
        <v>1654</v>
      </c>
      <c r="C2365" s="135">
        <v>3</v>
      </c>
      <c r="D2365" s="135">
        <v>4200</v>
      </c>
      <c r="E2365" s="188">
        <v>70</v>
      </c>
      <c r="F2365" s="135">
        <v>4900</v>
      </c>
      <c r="G2365" s="135">
        <v>280</v>
      </c>
      <c r="H2365" s="135">
        <v>350</v>
      </c>
      <c r="I2365" s="135">
        <v>1</v>
      </c>
      <c r="J2365" s="136">
        <v>0.54</v>
      </c>
      <c r="K2365" s="136">
        <v>0.54</v>
      </c>
      <c r="L2365" s="136">
        <v>0.79</v>
      </c>
      <c r="M2365" s="137" t="str">
        <f t="shared" si="36"/>
        <v>P</v>
      </c>
      <c r="N2365" s="174" t="s">
        <v>10681</v>
      </c>
      <c r="O2365" s="149" t="s">
        <v>1607</v>
      </c>
      <c r="P2365" s="149" t="s">
        <v>9559</v>
      </c>
      <c r="Q2365" s="150" t="s">
        <v>10519</v>
      </c>
      <c r="R2365" s="189">
        <v>6.51</v>
      </c>
    </row>
    <row r="2366" spans="1:18" x14ac:dyDescent="0.25">
      <c r="A2366" s="132">
        <v>1040096</v>
      </c>
      <c r="B2366" s="145" t="s">
        <v>3166</v>
      </c>
      <c r="C2366" s="132">
        <v>6</v>
      </c>
      <c r="D2366" s="132">
        <v>1664</v>
      </c>
      <c r="E2366" s="186" t="s">
        <v>21</v>
      </c>
      <c r="F2366" s="132">
        <v>2184</v>
      </c>
      <c r="G2366" s="132">
        <v>32</v>
      </c>
      <c r="H2366" s="132">
        <v>60</v>
      </c>
      <c r="I2366" s="132">
        <v>2</v>
      </c>
      <c r="J2366" s="133">
        <v>1.82</v>
      </c>
      <c r="K2366" s="133">
        <v>1.2</v>
      </c>
      <c r="L2366" s="133">
        <v>0.34100000000000003</v>
      </c>
      <c r="M2366" s="134" t="str">
        <f t="shared" si="36"/>
        <v>P</v>
      </c>
      <c r="N2366" s="173" t="s">
        <v>10681</v>
      </c>
      <c r="O2366" s="146" t="s">
        <v>1506</v>
      </c>
      <c r="P2366" s="146" t="s">
        <v>10455</v>
      </c>
      <c r="Q2366" s="147" t="s">
        <v>10519</v>
      </c>
      <c r="R2366" s="187">
        <v>3.4799999999999995</v>
      </c>
    </row>
    <row r="2367" spans="1:18" x14ac:dyDescent="0.25">
      <c r="A2367" s="135">
        <v>1040097</v>
      </c>
      <c r="B2367" s="148" t="s">
        <v>3167</v>
      </c>
      <c r="C2367" s="135">
        <v>6</v>
      </c>
      <c r="D2367" s="135">
        <v>1664</v>
      </c>
      <c r="E2367" s="188" t="s">
        <v>20</v>
      </c>
      <c r="F2367" s="135" t="s">
        <v>20</v>
      </c>
      <c r="G2367" s="135" t="s">
        <v>20</v>
      </c>
      <c r="H2367" s="135" t="s">
        <v>20</v>
      </c>
      <c r="I2367" s="135" t="s">
        <v>20</v>
      </c>
      <c r="J2367" s="136">
        <v>1.82</v>
      </c>
      <c r="K2367" s="136">
        <v>1.2</v>
      </c>
      <c r="L2367" s="136">
        <v>0.34100000000000003</v>
      </c>
      <c r="M2367" s="137" t="str">
        <f t="shared" si="36"/>
        <v>P</v>
      </c>
      <c r="N2367" s="172" t="s">
        <v>10681</v>
      </c>
      <c r="O2367" s="149" t="s">
        <v>1506</v>
      </c>
      <c r="P2367" s="149" t="s">
        <v>10455</v>
      </c>
      <c r="Q2367" s="150" t="s">
        <v>10519</v>
      </c>
      <c r="R2367" s="189">
        <v>3.3600000000000003</v>
      </c>
    </row>
    <row r="2368" spans="1:18" x14ac:dyDescent="0.25">
      <c r="A2368" s="132">
        <v>1040099</v>
      </c>
      <c r="B2368" s="145" t="s">
        <v>3168</v>
      </c>
      <c r="C2368" s="132">
        <v>50</v>
      </c>
      <c r="D2368" s="132">
        <v>1400</v>
      </c>
      <c r="E2368" s="186">
        <v>20</v>
      </c>
      <c r="F2368" s="132">
        <v>1800</v>
      </c>
      <c r="G2368" s="132">
        <v>80</v>
      </c>
      <c r="H2368" s="132" t="s">
        <v>20</v>
      </c>
      <c r="I2368" s="132">
        <v>1</v>
      </c>
      <c r="J2368" s="133">
        <v>2</v>
      </c>
      <c r="K2368" s="133">
        <v>0.158</v>
      </c>
      <c r="L2368" s="133">
        <v>2.8</v>
      </c>
      <c r="M2368" s="134" t="str">
        <f t="shared" si="36"/>
        <v>P</v>
      </c>
      <c r="N2368" s="173" t="s">
        <v>10681</v>
      </c>
      <c r="O2368" s="146" t="s">
        <v>1578</v>
      </c>
      <c r="P2368" s="146" t="s">
        <v>9412</v>
      </c>
      <c r="Q2368" s="147" t="s">
        <v>10519</v>
      </c>
      <c r="R2368" s="187">
        <v>2.5</v>
      </c>
    </row>
    <row r="2369" spans="1:18" x14ac:dyDescent="0.25">
      <c r="A2369" s="135">
        <v>1040120</v>
      </c>
      <c r="B2369" s="148" t="s">
        <v>3169</v>
      </c>
      <c r="C2369" s="135">
        <v>3</v>
      </c>
      <c r="D2369" s="135" t="s">
        <v>20</v>
      </c>
      <c r="E2369" s="188" t="s">
        <v>20</v>
      </c>
      <c r="F2369" s="135" t="s">
        <v>20</v>
      </c>
      <c r="G2369" s="135" t="s">
        <v>20</v>
      </c>
      <c r="H2369" s="135" t="s">
        <v>20</v>
      </c>
      <c r="I2369" s="135" t="s">
        <v>20</v>
      </c>
      <c r="J2369" s="136">
        <v>3.9</v>
      </c>
      <c r="K2369" s="136">
        <v>2.2999999999999998</v>
      </c>
      <c r="L2369" s="136">
        <v>0.5</v>
      </c>
      <c r="M2369" s="137" t="str">
        <f t="shared" si="36"/>
        <v>P</v>
      </c>
      <c r="N2369" s="174" t="s">
        <v>10682</v>
      </c>
      <c r="O2369" s="149" t="s">
        <v>1587</v>
      </c>
      <c r="P2369" s="149" t="s">
        <v>9421</v>
      </c>
      <c r="Q2369" s="150" t="s">
        <v>10519</v>
      </c>
      <c r="R2369" s="189">
        <v>8.7313432835820883</v>
      </c>
    </row>
    <row r="2370" spans="1:18" x14ac:dyDescent="0.25">
      <c r="A2370" s="132">
        <v>1040155</v>
      </c>
      <c r="B2370" s="145" t="s">
        <v>3170</v>
      </c>
      <c r="C2370" s="132">
        <v>6</v>
      </c>
      <c r="D2370" s="132">
        <v>864</v>
      </c>
      <c r="E2370" s="186">
        <v>12</v>
      </c>
      <c r="F2370" s="132">
        <v>2700</v>
      </c>
      <c r="G2370" s="132">
        <v>96</v>
      </c>
      <c r="H2370" s="132" t="s">
        <v>20</v>
      </c>
      <c r="I2370" s="132" t="s">
        <v>20</v>
      </c>
      <c r="J2370" s="133">
        <v>0.91</v>
      </c>
      <c r="K2370" s="133">
        <v>0.62</v>
      </c>
      <c r="L2370" s="133">
        <v>0.65</v>
      </c>
      <c r="M2370" s="134" t="str">
        <f t="shared" ref="M2370:M2433" si="37">HYPERLINK(CONCATENATE("T:\Distribution Centre\RDC Department Shared\Cubiscan photos","\",A2370,"-pac.jpg"),"P")</f>
        <v>P</v>
      </c>
      <c r="N2370" s="173" t="s">
        <v>10681</v>
      </c>
      <c r="O2370" s="146" t="s">
        <v>1555</v>
      </c>
      <c r="P2370" s="146" t="s">
        <v>9429</v>
      </c>
      <c r="Q2370" s="147" t="s">
        <v>10519</v>
      </c>
      <c r="R2370" s="187">
        <v>5.6999999999999993</v>
      </c>
    </row>
    <row r="2371" spans="1:18" x14ac:dyDescent="0.25">
      <c r="A2371" s="135">
        <v>1040194</v>
      </c>
      <c r="B2371" s="148" t="s">
        <v>3171</v>
      </c>
      <c r="C2371" s="135">
        <v>1</v>
      </c>
      <c r="D2371" s="135" t="s">
        <v>20</v>
      </c>
      <c r="E2371" s="188" t="s">
        <v>20</v>
      </c>
      <c r="F2371" s="135" t="s">
        <v>20</v>
      </c>
      <c r="G2371" s="135" t="s">
        <v>20</v>
      </c>
      <c r="H2371" s="135" t="s">
        <v>20</v>
      </c>
      <c r="I2371" s="135" t="s">
        <v>20</v>
      </c>
      <c r="J2371" s="136">
        <v>1.25</v>
      </c>
      <c r="K2371" s="136">
        <v>0.43</v>
      </c>
      <c r="L2371" s="136">
        <v>0.12</v>
      </c>
      <c r="M2371" s="137" t="str">
        <f t="shared" si="37"/>
        <v>P</v>
      </c>
      <c r="N2371" s="174" t="s">
        <v>10681</v>
      </c>
      <c r="O2371" s="149" t="s">
        <v>1562</v>
      </c>
      <c r="P2371" s="149" t="s">
        <v>9558</v>
      </c>
      <c r="Q2371" s="150" t="s">
        <v>10519</v>
      </c>
      <c r="R2371" s="189">
        <v>6.7164179104477612E-2</v>
      </c>
    </row>
    <row r="2372" spans="1:18" x14ac:dyDescent="0.25">
      <c r="A2372" s="132">
        <v>1040195</v>
      </c>
      <c r="B2372" s="145" t="s">
        <v>3172</v>
      </c>
      <c r="C2372" s="132">
        <v>1</v>
      </c>
      <c r="D2372" s="132" t="s">
        <v>20</v>
      </c>
      <c r="E2372" s="186" t="s">
        <v>20</v>
      </c>
      <c r="F2372" s="132" t="s">
        <v>20</v>
      </c>
      <c r="G2372" s="132" t="s">
        <v>20</v>
      </c>
      <c r="H2372" s="132" t="s">
        <v>20</v>
      </c>
      <c r="I2372" s="132" t="s">
        <v>20</v>
      </c>
      <c r="J2372" s="133">
        <v>1.25</v>
      </c>
      <c r="K2372" s="133">
        <v>0.43</v>
      </c>
      <c r="L2372" s="133">
        <v>0.12</v>
      </c>
      <c r="M2372" s="134" t="str">
        <f t="shared" si="37"/>
        <v>P</v>
      </c>
      <c r="N2372" s="173" t="s">
        <v>10681</v>
      </c>
      <c r="O2372" s="146" t="s">
        <v>1562</v>
      </c>
      <c r="P2372" s="146" t="s">
        <v>9558</v>
      </c>
      <c r="Q2372" s="147" t="s">
        <v>10519</v>
      </c>
      <c r="R2372" s="187">
        <v>6.7164179104477612E-2</v>
      </c>
    </row>
    <row r="2373" spans="1:18" x14ac:dyDescent="0.25">
      <c r="A2373" s="135">
        <v>1040221</v>
      </c>
      <c r="B2373" s="148" t="s">
        <v>3173</v>
      </c>
      <c r="C2373" s="135">
        <v>1</v>
      </c>
      <c r="D2373" s="135" t="s">
        <v>20</v>
      </c>
      <c r="E2373" s="188" t="s">
        <v>20</v>
      </c>
      <c r="F2373" s="135" t="s">
        <v>20</v>
      </c>
      <c r="G2373" s="135" t="s">
        <v>20</v>
      </c>
      <c r="H2373" s="135" t="s">
        <v>20</v>
      </c>
      <c r="I2373" s="135" t="s">
        <v>20</v>
      </c>
      <c r="J2373" s="136">
        <v>0.75</v>
      </c>
      <c r="K2373" s="136">
        <v>0.19</v>
      </c>
      <c r="L2373" s="136">
        <v>0.95</v>
      </c>
      <c r="M2373" s="137" t="str">
        <f t="shared" si="37"/>
        <v>P</v>
      </c>
      <c r="N2373" s="174" t="s">
        <v>10681</v>
      </c>
      <c r="O2373" s="149" t="s">
        <v>1562</v>
      </c>
      <c r="P2373" s="149" t="s">
        <v>9558</v>
      </c>
      <c r="Q2373" s="150" t="s">
        <v>10519</v>
      </c>
      <c r="R2373" s="189">
        <v>6.7164179104477612E-2</v>
      </c>
    </row>
    <row r="2374" spans="1:18" x14ac:dyDescent="0.25">
      <c r="A2374" s="132">
        <v>1040264</v>
      </c>
      <c r="B2374" s="145" t="s">
        <v>2088</v>
      </c>
      <c r="C2374" s="132">
        <v>6</v>
      </c>
      <c r="D2374" s="132">
        <v>312</v>
      </c>
      <c r="E2374" s="186" t="s">
        <v>21</v>
      </c>
      <c r="F2374" s="132">
        <v>520</v>
      </c>
      <c r="G2374" s="132">
        <v>20</v>
      </c>
      <c r="H2374" s="132">
        <v>25</v>
      </c>
      <c r="I2374" s="132">
        <v>1</v>
      </c>
      <c r="J2374" s="133">
        <v>1.71</v>
      </c>
      <c r="K2374" s="133">
        <v>1.21</v>
      </c>
      <c r="L2374" s="133">
        <v>1.56</v>
      </c>
      <c r="M2374" s="134" t="str">
        <f t="shared" si="37"/>
        <v>P</v>
      </c>
      <c r="N2374" s="173" t="s">
        <v>10681</v>
      </c>
      <c r="O2374" s="146" t="s">
        <v>1578</v>
      </c>
      <c r="P2374" s="146" t="s">
        <v>10579</v>
      </c>
      <c r="Q2374" s="147" t="s">
        <v>10106</v>
      </c>
      <c r="R2374" s="187">
        <v>5.4</v>
      </c>
    </row>
    <row r="2375" spans="1:18" x14ac:dyDescent="0.25">
      <c r="A2375" s="135">
        <v>1040267</v>
      </c>
      <c r="B2375" s="148" t="s">
        <v>1030</v>
      </c>
      <c r="C2375" s="135">
        <v>3</v>
      </c>
      <c r="D2375" s="135">
        <v>2240</v>
      </c>
      <c r="E2375" s="188">
        <v>56</v>
      </c>
      <c r="F2375" s="135">
        <v>2800</v>
      </c>
      <c r="G2375" s="135">
        <v>224</v>
      </c>
      <c r="H2375" s="135">
        <v>224</v>
      </c>
      <c r="I2375" s="135">
        <v>1</v>
      </c>
      <c r="J2375" s="136">
        <v>1.1399999999999999</v>
      </c>
      <c r="K2375" s="136">
        <v>0.9</v>
      </c>
      <c r="L2375" s="136">
        <v>0.3</v>
      </c>
      <c r="M2375" s="137" t="str">
        <f t="shared" si="37"/>
        <v>P</v>
      </c>
      <c r="N2375" s="174" t="s">
        <v>10681</v>
      </c>
      <c r="O2375" s="149" t="s">
        <v>1562</v>
      </c>
      <c r="P2375" s="149" t="s">
        <v>9454</v>
      </c>
      <c r="Q2375" s="150" t="s">
        <v>10519</v>
      </c>
      <c r="R2375" s="189">
        <v>10.350000000000001</v>
      </c>
    </row>
    <row r="2376" spans="1:18" x14ac:dyDescent="0.25">
      <c r="A2376" s="132">
        <v>1040268</v>
      </c>
      <c r="B2376" s="145" t="s">
        <v>3174</v>
      </c>
      <c r="C2376" s="132">
        <v>3</v>
      </c>
      <c r="D2376" s="132">
        <v>2240</v>
      </c>
      <c r="E2376" s="186">
        <v>56</v>
      </c>
      <c r="F2376" s="132">
        <v>2800</v>
      </c>
      <c r="G2376" s="132">
        <v>168</v>
      </c>
      <c r="H2376" s="132">
        <v>224</v>
      </c>
      <c r="I2376" s="132">
        <v>1</v>
      </c>
      <c r="J2376" s="133">
        <v>1.1499999999999999</v>
      </c>
      <c r="K2376" s="133">
        <v>0.92</v>
      </c>
      <c r="L2376" s="133">
        <v>0.36</v>
      </c>
      <c r="M2376" s="134" t="str">
        <f t="shared" si="37"/>
        <v>P</v>
      </c>
      <c r="N2376" s="173" t="s">
        <v>10681</v>
      </c>
      <c r="O2376" s="146" t="s">
        <v>1562</v>
      </c>
      <c r="P2376" s="146" t="s">
        <v>9454</v>
      </c>
      <c r="Q2376" s="147" t="s">
        <v>10519</v>
      </c>
      <c r="R2376" s="187">
        <v>9.81</v>
      </c>
    </row>
    <row r="2377" spans="1:18" x14ac:dyDescent="0.25">
      <c r="A2377" s="135">
        <v>1040269</v>
      </c>
      <c r="B2377" s="148" t="s">
        <v>1031</v>
      </c>
      <c r="C2377" s="135">
        <v>3</v>
      </c>
      <c r="D2377" s="135">
        <v>2240</v>
      </c>
      <c r="E2377" s="188">
        <v>56</v>
      </c>
      <c r="F2377" s="135">
        <v>2800</v>
      </c>
      <c r="G2377" s="135">
        <v>168</v>
      </c>
      <c r="H2377" s="135">
        <v>224</v>
      </c>
      <c r="I2377" s="135">
        <v>1</v>
      </c>
      <c r="J2377" s="136">
        <v>1.1499999999999999</v>
      </c>
      <c r="K2377" s="136">
        <v>0.92</v>
      </c>
      <c r="L2377" s="136">
        <v>0.35</v>
      </c>
      <c r="M2377" s="137" t="str">
        <f t="shared" si="37"/>
        <v>P</v>
      </c>
      <c r="N2377" s="172" t="s">
        <v>10681</v>
      </c>
      <c r="O2377" s="149" t="s">
        <v>1562</v>
      </c>
      <c r="P2377" s="149" t="s">
        <v>9454</v>
      </c>
      <c r="Q2377" s="150" t="s">
        <v>10519</v>
      </c>
      <c r="R2377" s="189">
        <v>9.75</v>
      </c>
    </row>
    <row r="2378" spans="1:18" x14ac:dyDescent="0.25">
      <c r="A2378" s="132">
        <v>1040272</v>
      </c>
      <c r="B2378" s="145" t="s">
        <v>1032</v>
      </c>
      <c r="C2378" s="132">
        <v>3</v>
      </c>
      <c r="D2378" s="132">
        <v>2240</v>
      </c>
      <c r="E2378" s="186">
        <v>56</v>
      </c>
      <c r="F2378" s="132">
        <v>2800</v>
      </c>
      <c r="G2378" s="132">
        <v>168</v>
      </c>
      <c r="H2378" s="132">
        <v>224</v>
      </c>
      <c r="I2378" s="132">
        <v>1</v>
      </c>
      <c r="J2378" s="133">
        <v>0.93</v>
      </c>
      <c r="K2378" s="133">
        <v>1.1200000000000001</v>
      </c>
      <c r="L2378" s="133">
        <v>0.35</v>
      </c>
      <c r="M2378" s="134" t="str">
        <f t="shared" si="37"/>
        <v>P</v>
      </c>
      <c r="N2378" s="173" t="s">
        <v>10681</v>
      </c>
      <c r="O2378" s="146" t="s">
        <v>1562</v>
      </c>
      <c r="P2378" s="146" t="s">
        <v>9454</v>
      </c>
      <c r="Q2378" s="147" t="s">
        <v>10519</v>
      </c>
      <c r="R2378" s="187">
        <v>9.84</v>
      </c>
    </row>
    <row r="2379" spans="1:18" x14ac:dyDescent="0.25">
      <c r="A2379" s="135">
        <v>1040274</v>
      </c>
      <c r="B2379" s="148" t="s">
        <v>3175</v>
      </c>
      <c r="C2379" s="135">
        <v>25</v>
      </c>
      <c r="D2379" s="135">
        <v>1008</v>
      </c>
      <c r="E2379" s="188">
        <v>12</v>
      </c>
      <c r="F2379" s="135">
        <v>1440</v>
      </c>
      <c r="G2379" s="135" t="s">
        <v>20</v>
      </c>
      <c r="H2379" s="135">
        <v>72</v>
      </c>
      <c r="I2379" s="135">
        <v>1</v>
      </c>
      <c r="J2379" s="136">
        <v>2.98</v>
      </c>
      <c r="K2379" s="136">
        <v>2.1</v>
      </c>
      <c r="L2379" s="136">
        <v>0.16</v>
      </c>
      <c r="M2379" s="137" t="str">
        <f t="shared" si="37"/>
        <v>P</v>
      </c>
      <c r="N2379" s="174" t="s">
        <v>10682</v>
      </c>
      <c r="O2379" s="149" t="s">
        <v>1506</v>
      </c>
      <c r="P2379" s="149" t="s">
        <v>9466</v>
      </c>
      <c r="Q2379" s="150" t="s">
        <v>10519</v>
      </c>
      <c r="R2379" s="189">
        <v>4.25</v>
      </c>
    </row>
    <row r="2380" spans="1:18" x14ac:dyDescent="0.25">
      <c r="A2380" s="132">
        <v>1040275</v>
      </c>
      <c r="B2380" s="145" t="s">
        <v>3176</v>
      </c>
      <c r="C2380" s="132">
        <v>3</v>
      </c>
      <c r="D2380" s="132">
        <v>2240</v>
      </c>
      <c r="E2380" s="186">
        <v>56</v>
      </c>
      <c r="F2380" s="132">
        <v>2800</v>
      </c>
      <c r="G2380" s="132">
        <v>168</v>
      </c>
      <c r="H2380" s="132">
        <v>224</v>
      </c>
      <c r="I2380" s="132">
        <v>1</v>
      </c>
      <c r="J2380" s="133">
        <v>1.1399999999999999</v>
      </c>
      <c r="K2380" s="133">
        <v>0.92</v>
      </c>
      <c r="L2380" s="133">
        <v>0.35</v>
      </c>
      <c r="M2380" s="134" t="str">
        <f t="shared" si="37"/>
        <v>P</v>
      </c>
      <c r="N2380" s="173" t="s">
        <v>10681</v>
      </c>
      <c r="O2380" s="146" t="s">
        <v>1562</v>
      </c>
      <c r="P2380" s="146" t="s">
        <v>9454</v>
      </c>
      <c r="Q2380" s="147" t="s">
        <v>10519</v>
      </c>
      <c r="R2380" s="187">
        <v>10.14</v>
      </c>
    </row>
    <row r="2381" spans="1:18" x14ac:dyDescent="0.25">
      <c r="A2381" s="135">
        <v>1040276</v>
      </c>
      <c r="B2381" s="148" t="s">
        <v>3177</v>
      </c>
      <c r="C2381" s="135">
        <v>3</v>
      </c>
      <c r="D2381" s="135">
        <v>2240</v>
      </c>
      <c r="E2381" s="188">
        <v>56</v>
      </c>
      <c r="F2381" s="135">
        <v>2800</v>
      </c>
      <c r="G2381" s="135">
        <v>168</v>
      </c>
      <c r="H2381" s="135">
        <v>224</v>
      </c>
      <c r="I2381" s="135">
        <v>1</v>
      </c>
      <c r="J2381" s="136">
        <v>1.1499999999999999</v>
      </c>
      <c r="K2381" s="136">
        <v>0.92</v>
      </c>
      <c r="L2381" s="136">
        <v>0.35</v>
      </c>
      <c r="M2381" s="137" t="str">
        <f t="shared" si="37"/>
        <v>P</v>
      </c>
      <c r="N2381" s="174" t="s">
        <v>10681</v>
      </c>
      <c r="O2381" s="149" t="s">
        <v>1562</v>
      </c>
      <c r="P2381" s="149" t="s">
        <v>9454</v>
      </c>
      <c r="Q2381" s="150" t="s">
        <v>10519</v>
      </c>
      <c r="R2381" s="189">
        <v>9.5400000000000009</v>
      </c>
    </row>
    <row r="2382" spans="1:18" x14ac:dyDescent="0.25">
      <c r="A2382" s="132">
        <v>1040277</v>
      </c>
      <c r="B2382" s="145" t="s">
        <v>3178</v>
      </c>
      <c r="C2382" s="132">
        <v>3</v>
      </c>
      <c r="D2382" s="132">
        <v>2240</v>
      </c>
      <c r="E2382" s="186">
        <v>56</v>
      </c>
      <c r="F2382" s="132">
        <v>2800</v>
      </c>
      <c r="G2382" s="132">
        <v>168</v>
      </c>
      <c r="H2382" s="132">
        <v>224</v>
      </c>
      <c r="I2382" s="132">
        <v>1</v>
      </c>
      <c r="J2382" s="133">
        <v>1.1399999999999999</v>
      </c>
      <c r="K2382" s="133">
        <v>0.92</v>
      </c>
      <c r="L2382" s="133">
        <v>0.37</v>
      </c>
      <c r="M2382" s="134" t="str">
        <f t="shared" si="37"/>
        <v>P</v>
      </c>
      <c r="N2382" s="173" t="s">
        <v>10681</v>
      </c>
      <c r="O2382" s="146" t="s">
        <v>1562</v>
      </c>
      <c r="P2382" s="146" t="s">
        <v>9454</v>
      </c>
      <c r="Q2382" s="147" t="s">
        <v>10519</v>
      </c>
      <c r="R2382" s="187">
        <v>9.48</v>
      </c>
    </row>
    <row r="2383" spans="1:18" x14ac:dyDescent="0.25">
      <c r="A2383" s="135">
        <v>1040278</v>
      </c>
      <c r="B2383" s="148" t="s">
        <v>1033</v>
      </c>
      <c r="C2383" s="135">
        <v>3</v>
      </c>
      <c r="D2383" s="135">
        <v>2240</v>
      </c>
      <c r="E2383" s="188">
        <v>56</v>
      </c>
      <c r="F2383" s="135">
        <v>2800</v>
      </c>
      <c r="G2383" s="135">
        <v>168</v>
      </c>
      <c r="H2383" s="135">
        <v>224</v>
      </c>
      <c r="I2383" s="135">
        <v>1</v>
      </c>
      <c r="J2383" s="136">
        <v>1.1399999999999999</v>
      </c>
      <c r="K2383" s="136">
        <v>0.9</v>
      </c>
      <c r="L2383" s="136">
        <v>0.3</v>
      </c>
      <c r="M2383" s="137" t="str">
        <f t="shared" si="37"/>
        <v>P</v>
      </c>
      <c r="N2383" s="174" t="s">
        <v>10681</v>
      </c>
      <c r="O2383" s="149" t="s">
        <v>1562</v>
      </c>
      <c r="P2383" s="149" t="s">
        <v>9454</v>
      </c>
      <c r="Q2383" s="150" t="s">
        <v>10519</v>
      </c>
      <c r="R2383" s="189">
        <v>9.81</v>
      </c>
    </row>
    <row r="2384" spans="1:18" x14ac:dyDescent="0.25">
      <c r="A2384" s="132">
        <v>1040282</v>
      </c>
      <c r="B2384" s="145" t="s">
        <v>3179</v>
      </c>
      <c r="C2384" s="132">
        <v>3</v>
      </c>
      <c r="D2384" s="132">
        <v>4200</v>
      </c>
      <c r="E2384" s="186">
        <v>70</v>
      </c>
      <c r="F2384" s="132">
        <v>4900</v>
      </c>
      <c r="G2384" s="132">
        <v>280</v>
      </c>
      <c r="H2384" s="132">
        <v>350</v>
      </c>
      <c r="I2384" s="132">
        <v>1</v>
      </c>
      <c r="J2384" s="133">
        <v>0.52</v>
      </c>
      <c r="K2384" s="133">
        <v>0.73</v>
      </c>
      <c r="L2384" s="133">
        <v>0.73</v>
      </c>
      <c r="M2384" s="134" t="str">
        <f t="shared" si="37"/>
        <v>P</v>
      </c>
      <c r="N2384" s="173" t="s">
        <v>10681</v>
      </c>
      <c r="O2384" s="146" t="s">
        <v>1607</v>
      </c>
      <c r="P2384" s="146" t="s">
        <v>9559</v>
      </c>
      <c r="Q2384" s="147" t="s">
        <v>10519</v>
      </c>
      <c r="R2384" s="187">
        <v>7.1999999999999993</v>
      </c>
    </row>
    <row r="2385" spans="1:18" x14ac:dyDescent="0.25">
      <c r="A2385" s="135">
        <v>1040292</v>
      </c>
      <c r="B2385" s="148" t="s">
        <v>3180</v>
      </c>
      <c r="C2385" s="135">
        <v>6</v>
      </c>
      <c r="D2385" s="135">
        <v>160</v>
      </c>
      <c r="E2385" s="188" t="s">
        <v>20</v>
      </c>
      <c r="F2385" s="135">
        <v>220</v>
      </c>
      <c r="G2385" s="135" t="s">
        <v>20</v>
      </c>
      <c r="H2385" s="135" t="s">
        <v>20</v>
      </c>
      <c r="I2385" s="135" t="s">
        <v>20</v>
      </c>
      <c r="J2385" s="136">
        <v>2.9</v>
      </c>
      <c r="K2385" s="136">
        <v>2</v>
      </c>
      <c r="L2385" s="136">
        <v>1.35</v>
      </c>
      <c r="M2385" s="137" t="str">
        <f t="shared" si="37"/>
        <v>P</v>
      </c>
      <c r="N2385" s="174" t="s">
        <v>10681</v>
      </c>
      <c r="O2385" s="149" t="s">
        <v>1506</v>
      </c>
      <c r="P2385" s="149" t="s">
        <v>9451</v>
      </c>
      <c r="Q2385" s="150" t="s">
        <v>10519</v>
      </c>
      <c r="R2385" s="189">
        <v>8.94</v>
      </c>
    </row>
    <row r="2386" spans="1:18" x14ac:dyDescent="0.25">
      <c r="A2386" s="132">
        <v>1040293</v>
      </c>
      <c r="B2386" s="145" t="s">
        <v>3181</v>
      </c>
      <c r="C2386" s="132">
        <v>3</v>
      </c>
      <c r="D2386" s="132">
        <v>60</v>
      </c>
      <c r="E2386" s="186" t="s">
        <v>20</v>
      </c>
      <c r="F2386" s="132">
        <v>78</v>
      </c>
      <c r="G2386" s="132" t="s">
        <v>20</v>
      </c>
      <c r="H2386" s="132" t="s">
        <v>20</v>
      </c>
      <c r="I2386" s="132" t="s">
        <v>20</v>
      </c>
      <c r="J2386" s="133">
        <v>6.35</v>
      </c>
      <c r="K2386" s="133">
        <v>2.25</v>
      </c>
      <c r="L2386" s="133">
        <v>1.1000000000000001</v>
      </c>
      <c r="M2386" s="134" t="str">
        <f t="shared" si="37"/>
        <v>P</v>
      </c>
      <c r="N2386" s="173" t="s">
        <v>10681</v>
      </c>
      <c r="O2386" s="146" t="s">
        <v>1506</v>
      </c>
      <c r="P2386" s="146" t="s">
        <v>9451</v>
      </c>
      <c r="Q2386" s="147" t="s">
        <v>10519</v>
      </c>
      <c r="R2386" s="187">
        <v>13.169999999999998</v>
      </c>
    </row>
    <row r="2387" spans="1:18" x14ac:dyDescent="0.25">
      <c r="A2387" s="135">
        <v>1040299</v>
      </c>
      <c r="B2387" s="148" t="s">
        <v>3182</v>
      </c>
      <c r="C2387" s="135">
        <v>3</v>
      </c>
      <c r="D2387" s="135">
        <v>40</v>
      </c>
      <c r="E2387" s="188" t="s">
        <v>21</v>
      </c>
      <c r="F2387" s="135">
        <v>60</v>
      </c>
      <c r="G2387" s="135" t="s">
        <v>20</v>
      </c>
      <c r="H2387" s="135">
        <v>4</v>
      </c>
      <c r="I2387" s="135">
        <v>1</v>
      </c>
      <c r="J2387" s="136">
        <v>6.55</v>
      </c>
      <c r="K2387" s="136">
        <v>2.8</v>
      </c>
      <c r="L2387" s="136">
        <v>1.35</v>
      </c>
      <c r="M2387" s="137" t="str">
        <f t="shared" si="37"/>
        <v>P</v>
      </c>
      <c r="N2387" s="174" t="s">
        <v>10681</v>
      </c>
      <c r="O2387" s="149" t="s">
        <v>1506</v>
      </c>
      <c r="P2387" s="149" t="s">
        <v>9451</v>
      </c>
      <c r="Q2387" s="150" t="s">
        <v>10106</v>
      </c>
      <c r="R2387" s="189">
        <v>28.29</v>
      </c>
    </row>
    <row r="2388" spans="1:18" x14ac:dyDescent="0.25">
      <c r="A2388" s="132">
        <v>1040301</v>
      </c>
      <c r="B2388" s="145" t="s">
        <v>3183</v>
      </c>
      <c r="C2388" s="132">
        <v>6</v>
      </c>
      <c r="D2388" s="132">
        <v>160</v>
      </c>
      <c r="E2388" s="186" t="s">
        <v>20</v>
      </c>
      <c r="F2388" s="132" t="s">
        <v>20</v>
      </c>
      <c r="G2388" s="132" t="s">
        <v>20</v>
      </c>
      <c r="H2388" s="132" t="s">
        <v>20</v>
      </c>
      <c r="I2388" s="132" t="s">
        <v>20</v>
      </c>
      <c r="J2388" s="133">
        <v>2.9</v>
      </c>
      <c r="K2388" s="133">
        <v>2</v>
      </c>
      <c r="L2388" s="133">
        <v>1.35</v>
      </c>
      <c r="M2388" s="134" t="str">
        <f t="shared" si="37"/>
        <v>P</v>
      </c>
      <c r="N2388" s="173" t="s">
        <v>10681</v>
      </c>
      <c r="O2388" s="146" t="s">
        <v>1506</v>
      </c>
      <c r="P2388" s="146" t="s">
        <v>9451</v>
      </c>
      <c r="Q2388" s="147" t="s">
        <v>10519</v>
      </c>
      <c r="R2388" s="187">
        <v>9.84</v>
      </c>
    </row>
    <row r="2389" spans="1:18" x14ac:dyDescent="0.25">
      <c r="A2389" s="135">
        <v>1040302</v>
      </c>
      <c r="B2389" s="148" t="s">
        <v>3184</v>
      </c>
      <c r="C2389" s="135">
        <v>3</v>
      </c>
      <c r="D2389" s="135">
        <v>72</v>
      </c>
      <c r="E2389" s="188" t="s">
        <v>20</v>
      </c>
      <c r="F2389" s="135">
        <v>96</v>
      </c>
      <c r="G2389" s="135" t="s">
        <v>20</v>
      </c>
      <c r="H2389" s="135" t="s">
        <v>20</v>
      </c>
      <c r="I2389" s="135" t="s">
        <v>20</v>
      </c>
      <c r="J2389" s="136">
        <v>3.3</v>
      </c>
      <c r="K2389" s="136">
        <v>1.2</v>
      </c>
      <c r="L2389" s="136">
        <v>2.9</v>
      </c>
      <c r="M2389" s="137" t="str">
        <f t="shared" si="37"/>
        <v>P</v>
      </c>
      <c r="N2389" s="172" t="s">
        <v>10681</v>
      </c>
      <c r="O2389" s="149" t="s">
        <v>1506</v>
      </c>
      <c r="P2389" s="149" t="s">
        <v>9451</v>
      </c>
      <c r="Q2389" s="150" t="s">
        <v>10519</v>
      </c>
      <c r="R2389" s="189">
        <v>18.21</v>
      </c>
    </row>
    <row r="2390" spans="1:18" x14ac:dyDescent="0.25">
      <c r="A2390" s="132">
        <v>1040303</v>
      </c>
      <c r="B2390" s="145" t="s">
        <v>3185</v>
      </c>
      <c r="C2390" s="132">
        <v>2</v>
      </c>
      <c r="D2390" s="132">
        <v>50</v>
      </c>
      <c r="E2390" s="186" t="s">
        <v>20</v>
      </c>
      <c r="F2390" s="132" t="s">
        <v>20</v>
      </c>
      <c r="G2390" s="132" t="s">
        <v>20</v>
      </c>
      <c r="H2390" s="132" t="s">
        <v>20</v>
      </c>
      <c r="I2390" s="132" t="s">
        <v>20</v>
      </c>
      <c r="J2390" s="133">
        <v>3.8</v>
      </c>
      <c r="K2390" s="133">
        <v>2.2999999999999998</v>
      </c>
      <c r="L2390" s="133">
        <v>2</v>
      </c>
      <c r="M2390" s="134" t="str">
        <f t="shared" si="37"/>
        <v>P</v>
      </c>
      <c r="N2390" s="173" t="s">
        <v>10681</v>
      </c>
      <c r="O2390" s="146" t="s">
        <v>1506</v>
      </c>
      <c r="P2390" s="146" t="s">
        <v>9451</v>
      </c>
      <c r="Q2390" s="147" t="s">
        <v>10106</v>
      </c>
      <c r="R2390" s="187">
        <v>22.12</v>
      </c>
    </row>
    <row r="2391" spans="1:18" x14ac:dyDescent="0.25">
      <c r="A2391" s="135">
        <v>1040305</v>
      </c>
      <c r="B2391" s="148" t="s">
        <v>3186</v>
      </c>
      <c r="C2391" s="135">
        <v>3</v>
      </c>
      <c r="D2391" s="135">
        <v>160</v>
      </c>
      <c r="E2391" s="188">
        <v>8</v>
      </c>
      <c r="F2391" s="135">
        <v>192</v>
      </c>
      <c r="G2391" s="135" t="s">
        <v>20</v>
      </c>
      <c r="H2391" s="135" t="s">
        <v>20</v>
      </c>
      <c r="I2391" s="135" t="s">
        <v>20</v>
      </c>
      <c r="J2391" s="136">
        <v>3.56</v>
      </c>
      <c r="K2391" s="136">
        <v>2.5099999999999998</v>
      </c>
      <c r="L2391" s="136">
        <v>0.93</v>
      </c>
      <c r="M2391" s="137" t="str">
        <f t="shared" si="37"/>
        <v>P</v>
      </c>
      <c r="N2391" s="174" t="s">
        <v>10682</v>
      </c>
      <c r="O2391" s="149" t="s">
        <v>1587</v>
      </c>
      <c r="P2391" s="149" t="s">
        <v>9421</v>
      </c>
      <c r="Q2391" s="150" t="s">
        <v>10519</v>
      </c>
      <c r="R2391" s="189">
        <v>9.33</v>
      </c>
    </row>
    <row r="2392" spans="1:18" x14ac:dyDescent="0.25">
      <c r="A2392" s="132">
        <v>1040307</v>
      </c>
      <c r="B2392" s="145" t="s">
        <v>1172</v>
      </c>
      <c r="C2392" s="132">
        <v>3</v>
      </c>
      <c r="D2392" s="132">
        <v>3600</v>
      </c>
      <c r="E2392" s="186">
        <v>60</v>
      </c>
      <c r="F2392" s="132">
        <v>4200</v>
      </c>
      <c r="G2392" s="132">
        <v>240</v>
      </c>
      <c r="H2392" s="132">
        <v>300</v>
      </c>
      <c r="I2392" s="132">
        <v>1</v>
      </c>
      <c r="J2392" s="133">
        <v>0.74</v>
      </c>
      <c r="K2392" s="133">
        <v>0.72</v>
      </c>
      <c r="L2392" s="133">
        <v>0.54</v>
      </c>
      <c r="M2392" s="134" t="str">
        <f t="shared" si="37"/>
        <v>P</v>
      </c>
      <c r="N2392" s="173" t="s">
        <v>10681</v>
      </c>
      <c r="O2392" s="146" t="s">
        <v>1607</v>
      </c>
      <c r="P2392" s="146" t="s">
        <v>9559</v>
      </c>
      <c r="Q2392" s="147" t="s">
        <v>10519</v>
      </c>
      <c r="R2392" s="187">
        <v>7.1999999999999993</v>
      </c>
    </row>
    <row r="2393" spans="1:18" x14ac:dyDescent="0.25">
      <c r="A2393" s="135">
        <v>1040308</v>
      </c>
      <c r="B2393" s="148" t="s">
        <v>1173</v>
      </c>
      <c r="C2393" s="135">
        <v>3</v>
      </c>
      <c r="D2393" s="135">
        <v>3600</v>
      </c>
      <c r="E2393" s="188">
        <v>60</v>
      </c>
      <c r="F2393" s="135">
        <v>4200</v>
      </c>
      <c r="G2393" s="135">
        <v>240</v>
      </c>
      <c r="H2393" s="135">
        <v>300</v>
      </c>
      <c r="I2393" s="135">
        <v>1</v>
      </c>
      <c r="J2393" s="136">
        <v>0.74</v>
      </c>
      <c r="K2393" s="136">
        <v>0.71</v>
      </c>
      <c r="L2393" s="136">
        <v>0.52</v>
      </c>
      <c r="M2393" s="137" t="str">
        <f t="shared" si="37"/>
        <v>P</v>
      </c>
      <c r="N2393" s="174" t="s">
        <v>10681</v>
      </c>
      <c r="O2393" s="149" t="s">
        <v>1607</v>
      </c>
      <c r="P2393" s="149" t="s">
        <v>9559</v>
      </c>
      <c r="Q2393" s="150" t="s">
        <v>10519</v>
      </c>
      <c r="R2393" s="189">
        <v>7.77</v>
      </c>
    </row>
    <row r="2394" spans="1:18" x14ac:dyDescent="0.25">
      <c r="A2394" s="132">
        <v>1040309</v>
      </c>
      <c r="B2394" s="145" t="s">
        <v>3187</v>
      </c>
      <c r="C2394" s="132">
        <v>6</v>
      </c>
      <c r="D2394" s="132">
        <v>1428</v>
      </c>
      <c r="E2394" s="186" t="s">
        <v>21</v>
      </c>
      <c r="F2394" s="132">
        <v>1768</v>
      </c>
      <c r="G2394" s="132">
        <v>12</v>
      </c>
      <c r="H2394" s="132">
        <v>15</v>
      </c>
      <c r="I2394" s="132">
        <v>6</v>
      </c>
      <c r="J2394" s="133">
        <v>2.19</v>
      </c>
      <c r="K2394" s="133">
        <v>1.46</v>
      </c>
      <c r="L2394" s="133">
        <v>0.28799999999999998</v>
      </c>
      <c r="M2394" s="134" t="str">
        <f t="shared" si="37"/>
        <v>P</v>
      </c>
      <c r="N2394" s="173" t="s">
        <v>10681</v>
      </c>
      <c r="O2394" s="146" t="s">
        <v>1506</v>
      </c>
      <c r="P2394" s="146" t="s">
        <v>9398</v>
      </c>
      <c r="Q2394" s="147" t="s">
        <v>10519</v>
      </c>
      <c r="R2394" s="187">
        <v>3.06</v>
      </c>
    </row>
    <row r="2395" spans="1:18" x14ac:dyDescent="0.25">
      <c r="A2395" s="135">
        <v>1040311</v>
      </c>
      <c r="B2395" s="148" t="s">
        <v>3188</v>
      </c>
      <c r="C2395" s="135">
        <v>6</v>
      </c>
      <c r="D2395" s="135">
        <v>1664</v>
      </c>
      <c r="E2395" s="188" t="s">
        <v>21</v>
      </c>
      <c r="F2395" s="135">
        <v>2028</v>
      </c>
      <c r="G2395" s="135">
        <v>16</v>
      </c>
      <c r="H2395" s="135">
        <v>20</v>
      </c>
      <c r="I2395" s="135">
        <v>5</v>
      </c>
      <c r="J2395" s="136">
        <v>1.83</v>
      </c>
      <c r="K2395" s="136">
        <v>1.23</v>
      </c>
      <c r="L2395" s="136">
        <v>0.37</v>
      </c>
      <c r="M2395" s="137" t="str">
        <f t="shared" si="37"/>
        <v>P</v>
      </c>
      <c r="N2395" s="174" t="s">
        <v>10681</v>
      </c>
      <c r="O2395" s="149" t="s">
        <v>1506</v>
      </c>
      <c r="P2395" s="149" t="s">
        <v>9398</v>
      </c>
      <c r="Q2395" s="150" t="s">
        <v>10519</v>
      </c>
      <c r="R2395" s="189">
        <v>3</v>
      </c>
    </row>
    <row r="2396" spans="1:18" x14ac:dyDescent="0.25">
      <c r="A2396" s="132">
        <v>1040312</v>
      </c>
      <c r="B2396" s="145" t="s">
        <v>3189</v>
      </c>
      <c r="C2396" s="132">
        <v>12</v>
      </c>
      <c r="D2396" s="132">
        <v>704</v>
      </c>
      <c r="E2396" s="186" t="s">
        <v>21</v>
      </c>
      <c r="F2396" s="132">
        <v>1024</v>
      </c>
      <c r="G2396" s="132">
        <v>20</v>
      </c>
      <c r="H2396" s="132">
        <v>25</v>
      </c>
      <c r="I2396" s="132">
        <v>2</v>
      </c>
      <c r="J2396" s="133">
        <v>1.52</v>
      </c>
      <c r="K2396" s="133">
        <v>1.1399999999999999</v>
      </c>
      <c r="L2396" s="133">
        <v>0.9</v>
      </c>
      <c r="M2396" s="134" t="str">
        <f t="shared" si="37"/>
        <v>P</v>
      </c>
      <c r="N2396" s="173" t="s">
        <v>10681</v>
      </c>
      <c r="O2396" s="146" t="s">
        <v>1506</v>
      </c>
      <c r="P2396" s="146" t="s">
        <v>9430</v>
      </c>
      <c r="Q2396" s="147" t="s">
        <v>10519</v>
      </c>
      <c r="R2396" s="187">
        <v>4.92</v>
      </c>
    </row>
    <row r="2397" spans="1:18" x14ac:dyDescent="0.25">
      <c r="A2397" s="135">
        <v>1040318</v>
      </c>
      <c r="B2397" s="148" t="s">
        <v>3190</v>
      </c>
      <c r="C2397" s="135">
        <v>1</v>
      </c>
      <c r="D2397" s="135" t="s">
        <v>9548</v>
      </c>
      <c r="E2397" s="188" t="s">
        <v>9548</v>
      </c>
      <c r="F2397" s="135" t="s">
        <v>9548</v>
      </c>
      <c r="G2397" s="135" t="s">
        <v>9548</v>
      </c>
      <c r="H2397" s="135" t="s">
        <v>9548</v>
      </c>
      <c r="I2397" s="135" t="s">
        <v>9548</v>
      </c>
      <c r="J2397" s="136">
        <v>1.0549999999999999</v>
      </c>
      <c r="K2397" s="136">
        <v>1.0549999999999999</v>
      </c>
      <c r="L2397" s="136">
        <v>0.44</v>
      </c>
      <c r="M2397" s="137" t="str">
        <f t="shared" si="37"/>
        <v>P</v>
      </c>
      <c r="N2397" s="174" t="s">
        <v>10681</v>
      </c>
      <c r="O2397" s="149" t="s">
        <v>1506</v>
      </c>
      <c r="P2397" s="149" t="s">
        <v>9442</v>
      </c>
      <c r="Q2397" s="150" t="s">
        <v>10519</v>
      </c>
      <c r="R2397" s="189">
        <v>1.1100000000000001</v>
      </c>
    </row>
    <row r="2398" spans="1:18" x14ac:dyDescent="0.25">
      <c r="A2398" s="132">
        <v>1040319</v>
      </c>
      <c r="B2398" s="145" t="s">
        <v>3191</v>
      </c>
      <c r="C2398" s="132">
        <v>1</v>
      </c>
      <c r="D2398" s="132" t="s">
        <v>9548</v>
      </c>
      <c r="E2398" s="186" t="s">
        <v>9548</v>
      </c>
      <c r="F2398" s="132" t="s">
        <v>9548</v>
      </c>
      <c r="G2398" s="132" t="s">
        <v>9548</v>
      </c>
      <c r="H2398" s="132" t="s">
        <v>9548</v>
      </c>
      <c r="I2398" s="132" t="s">
        <v>9548</v>
      </c>
      <c r="J2398" s="133">
        <v>0.58899999999999997</v>
      </c>
      <c r="K2398" s="133">
        <v>0.58899999999999997</v>
      </c>
      <c r="L2398" s="133">
        <v>1.5069999999999999</v>
      </c>
      <c r="M2398" s="134" t="str">
        <f t="shared" si="37"/>
        <v>P</v>
      </c>
      <c r="N2398" s="173" t="s">
        <v>10681</v>
      </c>
      <c r="O2398" s="146" t="s">
        <v>1506</v>
      </c>
      <c r="P2398" s="146" t="s">
        <v>9442</v>
      </c>
      <c r="Q2398" s="147" t="s">
        <v>10519</v>
      </c>
      <c r="R2398" s="187">
        <v>1.01</v>
      </c>
    </row>
    <row r="2399" spans="1:18" x14ac:dyDescent="0.25">
      <c r="A2399" s="135">
        <v>1040321</v>
      </c>
      <c r="B2399" s="148" t="s">
        <v>3192</v>
      </c>
      <c r="C2399" s="135">
        <v>1</v>
      </c>
      <c r="D2399" s="135" t="s">
        <v>9548</v>
      </c>
      <c r="E2399" s="188" t="s">
        <v>9548</v>
      </c>
      <c r="F2399" s="135" t="s">
        <v>9548</v>
      </c>
      <c r="G2399" s="135" t="s">
        <v>9548</v>
      </c>
      <c r="H2399" s="135" t="s">
        <v>9548</v>
      </c>
      <c r="I2399" s="135" t="s">
        <v>9548</v>
      </c>
      <c r="J2399" s="136">
        <v>0.4</v>
      </c>
      <c r="K2399" s="136">
        <v>0.4</v>
      </c>
      <c r="L2399" s="136">
        <v>1.66</v>
      </c>
      <c r="M2399" s="137" t="str">
        <f t="shared" si="37"/>
        <v>P</v>
      </c>
      <c r="N2399" s="172" t="s">
        <v>10681</v>
      </c>
      <c r="O2399" s="149" t="s">
        <v>1506</v>
      </c>
      <c r="P2399" s="149" t="s">
        <v>9442</v>
      </c>
      <c r="Q2399" s="150" t="s">
        <v>10519</v>
      </c>
      <c r="R2399" s="189">
        <v>1.91</v>
      </c>
    </row>
    <row r="2400" spans="1:18" x14ac:dyDescent="0.25">
      <c r="A2400" s="132">
        <v>1040324</v>
      </c>
      <c r="B2400" s="145" t="s">
        <v>3193</v>
      </c>
      <c r="C2400" s="132">
        <v>1</v>
      </c>
      <c r="D2400" s="132" t="s">
        <v>9548</v>
      </c>
      <c r="E2400" s="186" t="s">
        <v>9548</v>
      </c>
      <c r="F2400" s="132" t="s">
        <v>9548</v>
      </c>
      <c r="G2400" s="132" t="s">
        <v>9548</v>
      </c>
      <c r="H2400" s="132" t="s">
        <v>9548</v>
      </c>
      <c r="I2400" s="132" t="s">
        <v>9548</v>
      </c>
      <c r="J2400" s="133">
        <v>0.51500000000000001</v>
      </c>
      <c r="K2400" s="133">
        <v>0.51500000000000001</v>
      </c>
      <c r="L2400" s="133">
        <v>0.188</v>
      </c>
      <c r="M2400" s="134" t="str">
        <f t="shared" si="37"/>
        <v>P</v>
      </c>
      <c r="N2400" s="171" t="s">
        <v>10681</v>
      </c>
      <c r="O2400" s="146" t="s">
        <v>1506</v>
      </c>
      <c r="P2400" s="146" t="s">
        <v>9442</v>
      </c>
      <c r="Q2400" s="147" t="s">
        <v>10519</v>
      </c>
      <c r="R2400" s="187">
        <v>0.91</v>
      </c>
    </row>
    <row r="2401" spans="1:18" x14ac:dyDescent="0.25">
      <c r="A2401" s="135">
        <v>1040336</v>
      </c>
      <c r="B2401" s="148" t="s">
        <v>3194</v>
      </c>
      <c r="C2401" s="135">
        <v>1</v>
      </c>
      <c r="D2401" s="135" t="s">
        <v>20</v>
      </c>
      <c r="E2401" s="188" t="s">
        <v>20</v>
      </c>
      <c r="F2401" s="135" t="s">
        <v>20</v>
      </c>
      <c r="G2401" s="135" t="s">
        <v>20</v>
      </c>
      <c r="H2401" s="135" t="s">
        <v>20</v>
      </c>
      <c r="I2401" s="135" t="s">
        <v>20</v>
      </c>
      <c r="J2401" s="136">
        <v>6</v>
      </c>
      <c r="K2401" s="136">
        <v>3</v>
      </c>
      <c r="L2401" s="136">
        <v>2E-3</v>
      </c>
      <c r="M2401" s="137" t="str">
        <f t="shared" si="37"/>
        <v>P</v>
      </c>
      <c r="N2401" s="172" t="s">
        <v>10682</v>
      </c>
      <c r="O2401" s="149" t="s">
        <v>1698</v>
      </c>
      <c r="P2401" s="149" t="s">
        <v>9434</v>
      </c>
      <c r="Q2401" s="150" t="s">
        <v>10519</v>
      </c>
      <c r="R2401" s="189">
        <v>5.27</v>
      </c>
    </row>
    <row r="2402" spans="1:18" x14ac:dyDescent="0.25">
      <c r="A2402" s="132">
        <v>1040339</v>
      </c>
      <c r="B2402" s="145" t="s">
        <v>3195</v>
      </c>
      <c r="C2402" s="132">
        <v>1</v>
      </c>
      <c r="D2402" s="132" t="s">
        <v>20</v>
      </c>
      <c r="E2402" s="186" t="s">
        <v>20</v>
      </c>
      <c r="F2402" s="132" t="s">
        <v>20</v>
      </c>
      <c r="G2402" s="132" t="s">
        <v>20</v>
      </c>
      <c r="H2402" s="132" t="s">
        <v>20</v>
      </c>
      <c r="I2402" s="132" t="s">
        <v>20</v>
      </c>
      <c r="J2402" s="133">
        <v>6</v>
      </c>
      <c r="K2402" s="133">
        <v>3</v>
      </c>
      <c r="L2402" s="133">
        <v>2E-3</v>
      </c>
      <c r="M2402" s="134" t="str">
        <f t="shared" si="37"/>
        <v>P</v>
      </c>
      <c r="N2402" s="171" t="s">
        <v>10682</v>
      </c>
      <c r="O2402" s="146" t="s">
        <v>1698</v>
      </c>
      <c r="P2402" s="146" t="s">
        <v>9434</v>
      </c>
      <c r="Q2402" s="147" t="s">
        <v>10519</v>
      </c>
      <c r="R2402" s="187">
        <v>5.27</v>
      </c>
    </row>
    <row r="2403" spans="1:18" x14ac:dyDescent="0.25">
      <c r="A2403" s="135">
        <v>1040340</v>
      </c>
      <c r="B2403" s="148" t="s">
        <v>3196</v>
      </c>
      <c r="C2403" s="135">
        <v>1</v>
      </c>
      <c r="D2403" s="135" t="s">
        <v>20</v>
      </c>
      <c r="E2403" s="188" t="s">
        <v>20</v>
      </c>
      <c r="F2403" s="135" t="s">
        <v>20</v>
      </c>
      <c r="G2403" s="135" t="s">
        <v>20</v>
      </c>
      <c r="H2403" s="135" t="s">
        <v>20</v>
      </c>
      <c r="I2403" s="135" t="s">
        <v>20</v>
      </c>
      <c r="J2403" s="136">
        <v>6</v>
      </c>
      <c r="K2403" s="136">
        <v>3</v>
      </c>
      <c r="L2403" s="136">
        <v>2E-3</v>
      </c>
      <c r="M2403" s="137" t="str">
        <f t="shared" si="37"/>
        <v>P</v>
      </c>
      <c r="N2403" s="172" t="s">
        <v>10682</v>
      </c>
      <c r="O2403" s="149" t="s">
        <v>1698</v>
      </c>
      <c r="P2403" s="149" t="s">
        <v>9434</v>
      </c>
      <c r="Q2403" s="150" t="s">
        <v>10519</v>
      </c>
      <c r="R2403" s="189">
        <v>5.27</v>
      </c>
    </row>
    <row r="2404" spans="1:18" x14ac:dyDescent="0.25">
      <c r="A2404" s="132">
        <v>1040343</v>
      </c>
      <c r="B2404" s="145" t="s">
        <v>3197</v>
      </c>
      <c r="C2404" s="132">
        <v>1</v>
      </c>
      <c r="D2404" s="132" t="s">
        <v>20</v>
      </c>
      <c r="E2404" s="186" t="s">
        <v>20</v>
      </c>
      <c r="F2404" s="132" t="s">
        <v>20</v>
      </c>
      <c r="G2404" s="132" t="s">
        <v>20</v>
      </c>
      <c r="H2404" s="132" t="s">
        <v>20</v>
      </c>
      <c r="I2404" s="132" t="s">
        <v>20</v>
      </c>
      <c r="J2404" s="133">
        <v>6</v>
      </c>
      <c r="K2404" s="133">
        <v>3</v>
      </c>
      <c r="L2404" s="133">
        <v>2E-3</v>
      </c>
      <c r="M2404" s="134" t="str">
        <f t="shared" si="37"/>
        <v>P</v>
      </c>
      <c r="N2404" s="171" t="s">
        <v>10682</v>
      </c>
      <c r="O2404" s="146" t="s">
        <v>1698</v>
      </c>
      <c r="P2404" s="146" t="s">
        <v>9434</v>
      </c>
      <c r="Q2404" s="147" t="s">
        <v>10519</v>
      </c>
      <c r="R2404" s="187">
        <v>5.27</v>
      </c>
    </row>
    <row r="2405" spans="1:18" x14ac:dyDescent="0.25">
      <c r="A2405" s="135">
        <v>1040345</v>
      </c>
      <c r="B2405" s="148" t="s">
        <v>3198</v>
      </c>
      <c r="C2405" s="135">
        <v>1</v>
      </c>
      <c r="D2405" s="135" t="s">
        <v>20</v>
      </c>
      <c r="E2405" s="188" t="s">
        <v>20</v>
      </c>
      <c r="F2405" s="135" t="s">
        <v>20</v>
      </c>
      <c r="G2405" s="135" t="s">
        <v>20</v>
      </c>
      <c r="H2405" s="135" t="s">
        <v>20</v>
      </c>
      <c r="I2405" s="135" t="s">
        <v>20</v>
      </c>
      <c r="J2405" s="136">
        <v>6</v>
      </c>
      <c r="K2405" s="136">
        <v>3</v>
      </c>
      <c r="L2405" s="136">
        <v>2E-3</v>
      </c>
      <c r="M2405" s="137" t="str">
        <f t="shared" si="37"/>
        <v>P</v>
      </c>
      <c r="N2405" s="172" t="s">
        <v>10682</v>
      </c>
      <c r="O2405" s="149" t="s">
        <v>1698</v>
      </c>
      <c r="P2405" s="149" t="s">
        <v>9434</v>
      </c>
      <c r="Q2405" s="150" t="s">
        <v>10519</v>
      </c>
      <c r="R2405" s="189">
        <v>5.27</v>
      </c>
    </row>
    <row r="2406" spans="1:18" x14ac:dyDescent="0.25">
      <c r="A2406" s="132">
        <v>1040351</v>
      </c>
      <c r="B2406" s="145" t="s">
        <v>3199</v>
      </c>
      <c r="C2406" s="132">
        <v>2</v>
      </c>
      <c r="D2406" s="132">
        <v>1440</v>
      </c>
      <c r="E2406" s="186">
        <v>48</v>
      </c>
      <c r="F2406" s="132" t="s">
        <v>20</v>
      </c>
      <c r="G2406" s="132">
        <v>192</v>
      </c>
      <c r="H2406" s="132">
        <v>240</v>
      </c>
      <c r="I2406" s="132">
        <v>1</v>
      </c>
      <c r="J2406" s="133">
        <v>2</v>
      </c>
      <c r="K2406" s="133">
        <v>0.7</v>
      </c>
      <c r="L2406" s="133">
        <v>0.46</v>
      </c>
      <c r="M2406" s="134" t="str">
        <f t="shared" si="37"/>
        <v>P</v>
      </c>
      <c r="N2406" s="173" t="s">
        <v>10682</v>
      </c>
      <c r="O2406" s="146" t="s">
        <v>1506</v>
      </c>
      <c r="P2406" s="146" t="s">
        <v>9426</v>
      </c>
      <c r="Q2406" s="147" t="s">
        <v>10519</v>
      </c>
      <c r="R2406" s="187">
        <v>3.36</v>
      </c>
    </row>
    <row r="2407" spans="1:18" x14ac:dyDescent="0.25">
      <c r="A2407" s="135">
        <v>1040352</v>
      </c>
      <c r="B2407" s="148" t="s">
        <v>3200</v>
      </c>
      <c r="C2407" s="135">
        <v>2</v>
      </c>
      <c r="D2407" s="135">
        <v>2520</v>
      </c>
      <c r="E2407" s="188">
        <v>84</v>
      </c>
      <c r="F2407" s="135" t="s">
        <v>20</v>
      </c>
      <c r="G2407" s="135">
        <v>56</v>
      </c>
      <c r="H2407" s="135">
        <v>88</v>
      </c>
      <c r="I2407" s="135">
        <v>2</v>
      </c>
      <c r="J2407" s="136">
        <v>2</v>
      </c>
      <c r="K2407" s="136">
        <v>0.39</v>
      </c>
      <c r="L2407" s="136">
        <v>0.47</v>
      </c>
      <c r="M2407" s="137" t="str">
        <f t="shared" si="37"/>
        <v>P</v>
      </c>
      <c r="N2407" s="174" t="s">
        <v>10682</v>
      </c>
      <c r="O2407" s="149" t="s">
        <v>1506</v>
      </c>
      <c r="P2407" s="149" t="s">
        <v>9426</v>
      </c>
      <c r="Q2407" s="150" t="s">
        <v>10519</v>
      </c>
      <c r="R2407" s="189">
        <v>4.42</v>
      </c>
    </row>
    <row r="2408" spans="1:18" x14ac:dyDescent="0.25">
      <c r="A2408" s="132">
        <v>1040353</v>
      </c>
      <c r="B2408" s="145" t="s">
        <v>3201</v>
      </c>
      <c r="C2408" s="132">
        <v>2</v>
      </c>
      <c r="D2408" s="132">
        <v>91</v>
      </c>
      <c r="E2408" s="186" t="s">
        <v>20</v>
      </c>
      <c r="F2408" s="132" t="s">
        <v>20</v>
      </c>
      <c r="G2408" s="132" t="s">
        <v>21</v>
      </c>
      <c r="H2408" s="132" t="s">
        <v>21</v>
      </c>
      <c r="I2408" s="132" t="s">
        <v>21</v>
      </c>
      <c r="J2408" s="133">
        <v>7.2</v>
      </c>
      <c r="K2408" s="133">
        <v>4.3</v>
      </c>
      <c r="L2408" s="133">
        <v>0.4</v>
      </c>
      <c r="M2408" s="134" t="str">
        <f t="shared" si="37"/>
        <v>P</v>
      </c>
      <c r="N2408" s="173" t="s">
        <v>10681</v>
      </c>
      <c r="O2408" s="146" t="s">
        <v>1506</v>
      </c>
      <c r="P2408" s="146" t="s">
        <v>9452</v>
      </c>
      <c r="Q2408" s="147" t="s">
        <v>10519</v>
      </c>
      <c r="R2408" s="187">
        <v>8.8000000000000007</v>
      </c>
    </row>
    <row r="2409" spans="1:18" x14ac:dyDescent="0.25">
      <c r="A2409" s="135">
        <v>1040356</v>
      </c>
      <c r="B2409" s="148" t="s">
        <v>3202</v>
      </c>
      <c r="C2409" s="135">
        <v>1</v>
      </c>
      <c r="D2409" s="135">
        <v>70</v>
      </c>
      <c r="E2409" s="188" t="s">
        <v>20</v>
      </c>
      <c r="F2409" s="135" t="s">
        <v>20</v>
      </c>
      <c r="G2409" s="135" t="s">
        <v>21</v>
      </c>
      <c r="H2409" s="135" t="s">
        <v>21</v>
      </c>
      <c r="I2409" s="135" t="s">
        <v>21</v>
      </c>
      <c r="J2409" s="136">
        <v>12.7</v>
      </c>
      <c r="K2409" s="136">
        <v>9</v>
      </c>
      <c r="L2409" s="136">
        <v>0.15</v>
      </c>
      <c r="M2409" s="137" t="str">
        <f t="shared" si="37"/>
        <v>P</v>
      </c>
      <c r="N2409" s="174" t="s">
        <v>10681</v>
      </c>
      <c r="O2409" s="149" t="s">
        <v>1506</v>
      </c>
      <c r="P2409" s="149" t="s">
        <v>9452</v>
      </c>
      <c r="Q2409" s="150" t="s">
        <v>10519</v>
      </c>
      <c r="R2409" s="189">
        <v>6.52</v>
      </c>
    </row>
    <row r="2410" spans="1:18" x14ac:dyDescent="0.25">
      <c r="A2410" s="132">
        <v>1040357</v>
      </c>
      <c r="B2410" s="145" t="s">
        <v>3203</v>
      </c>
      <c r="C2410" s="132">
        <v>50</v>
      </c>
      <c r="D2410" s="132">
        <v>2000</v>
      </c>
      <c r="E2410" s="186">
        <v>9</v>
      </c>
      <c r="F2410" s="132" t="s">
        <v>20</v>
      </c>
      <c r="G2410" s="132">
        <v>108</v>
      </c>
      <c r="H2410" s="132" t="s">
        <v>20</v>
      </c>
      <c r="I2410" s="132">
        <v>3</v>
      </c>
      <c r="J2410" s="133">
        <v>0.88</v>
      </c>
      <c r="K2410" s="133">
        <v>0.56000000000000005</v>
      </c>
      <c r="L2410" s="133">
        <v>0.4</v>
      </c>
      <c r="M2410" s="134" t="str">
        <f t="shared" si="37"/>
        <v>P</v>
      </c>
      <c r="N2410" s="173" t="s">
        <v>10681</v>
      </c>
      <c r="O2410" s="146" t="s">
        <v>1506</v>
      </c>
      <c r="P2410" s="146" t="s">
        <v>9458</v>
      </c>
      <c r="Q2410" s="147" t="s">
        <v>10519</v>
      </c>
      <c r="R2410" s="187">
        <v>8</v>
      </c>
    </row>
    <row r="2411" spans="1:18" x14ac:dyDescent="0.25">
      <c r="A2411" s="135">
        <v>1040358</v>
      </c>
      <c r="B2411" s="148" t="s">
        <v>3204</v>
      </c>
      <c r="C2411" s="135">
        <v>50</v>
      </c>
      <c r="D2411" s="135">
        <v>1088</v>
      </c>
      <c r="E2411" s="188">
        <v>34</v>
      </c>
      <c r="F2411" s="135" t="s">
        <v>20</v>
      </c>
      <c r="G2411" s="135">
        <v>476</v>
      </c>
      <c r="H2411" s="135">
        <v>204</v>
      </c>
      <c r="I2411" s="135">
        <v>1</v>
      </c>
      <c r="J2411" s="136">
        <v>2.1</v>
      </c>
      <c r="K2411" s="136">
        <v>1.48</v>
      </c>
      <c r="L2411" s="136">
        <v>7.0000000000000001E-3</v>
      </c>
      <c r="M2411" s="137" t="str">
        <f t="shared" si="37"/>
        <v>P</v>
      </c>
      <c r="N2411" s="172" t="s">
        <v>10681</v>
      </c>
      <c r="O2411" s="149" t="s">
        <v>1506</v>
      </c>
      <c r="P2411" s="149" t="s">
        <v>9458</v>
      </c>
      <c r="Q2411" s="150" t="s">
        <v>10519</v>
      </c>
      <c r="R2411" s="189">
        <v>0.5</v>
      </c>
    </row>
    <row r="2412" spans="1:18" x14ac:dyDescent="0.25">
      <c r="A2412" s="132">
        <v>1040359</v>
      </c>
      <c r="B2412" s="145" t="s">
        <v>3205</v>
      </c>
      <c r="C2412" s="132">
        <v>6</v>
      </c>
      <c r="D2412" s="132">
        <v>180</v>
      </c>
      <c r="E2412" s="186" t="s">
        <v>21</v>
      </c>
      <c r="F2412" s="132">
        <v>220</v>
      </c>
      <c r="G2412" s="132">
        <v>18</v>
      </c>
      <c r="H2412" s="132">
        <v>10</v>
      </c>
      <c r="I2412" s="132">
        <v>2</v>
      </c>
      <c r="J2412" s="133">
        <v>2.82</v>
      </c>
      <c r="K2412" s="133">
        <v>1.99</v>
      </c>
      <c r="L2412" s="133">
        <v>1.36</v>
      </c>
      <c r="M2412" s="134" t="str">
        <f t="shared" si="37"/>
        <v>P</v>
      </c>
      <c r="N2412" s="173" t="s">
        <v>10681</v>
      </c>
      <c r="O2412" s="146" t="s">
        <v>1555</v>
      </c>
      <c r="P2412" s="146" t="s">
        <v>9448</v>
      </c>
      <c r="Q2412" s="147" t="s">
        <v>10519</v>
      </c>
      <c r="R2412" s="187">
        <v>6.9599999999999991</v>
      </c>
    </row>
    <row r="2413" spans="1:18" x14ac:dyDescent="0.25">
      <c r="A2413" s="135">
        <v>1040360</v>
      </c>
      <c r="B2413" s="148" t="s">
        <v>3206</v>
      </c>
      <c r="C2413" s="135">
        <v>25</v>
      </c>
      <c r="D2413" s="135">
        <v>1080</v>
      </c>
      <c r="E2413" s="188">
        <v>24</v>
      </c>
      <c r="F2413" s="135" t="s">
        <v>20</v>
      </c>
      <c r="G2413" s="135">
        <v>96</v>
      </c>
      <c r="H2413" s="135">
        <v>96</v>
      </c>
      <c r="I2413" s="135">
        <v>1</v>
      </c>
      <c r="J2413" s="136">
        <v>2.0499999999999998</v>
      </c>
      <c r="K2413" s="136">
        <v>1.38</v>
      </c>
      <c r="L2413" s="136">
        <v>0.45</v>
      </c>
      <c r="M2413" s="137" t="str">
        <f t="shared" si="37"/>
        <v>P</v>
      </c>
      <c r="N2413" s="174" t="s">
        <v>10682</v>
      </c>
      <c r="O2413" s="149" t="s">
        <v>1500</v>
      </c>
      <c r="P2413" s="149" t="s">
        <v>9418</v>
      </c>
      <c r="Q2413" s="150" t="s">
        <v>10519</v>
      </c>
      <c r="R2413" s="189">
        <v>4.75</v>
      </c>
    </row>
    <row r="2414" spans="1:18" x14ac:dyDescent="0.25">
      <c r="A2414" s="132">
        <v>1040361</v>
      </c>
      <c r="B2414" s="145" t="s">
        <v>3207</v>
      </c>
      <c r="C2414" s="132">
        <v>6</v>
      </c>
      <c r="D2414" s="132">
        <v>180</v>
      </c>
      <c r="E2414" s="186" t="s">
        <v>21</v>
      </c>
      <c r="F2414" s="132">
        <v>220</v>
      </c>
      <c r="G2414" s="132">
        <v>9</v>
      </c>
      <c r="H2414" s="132">
        <v>10</v>
      </c>
      <c r="I2414" s="132">
        <v>2</v>
      </c>
      <c r="J2414" s="133">
        <v>2.82</v>
      </c>
      <c r="K2414" s="133">
        <v>1.99</v>
      </c>
      <c r="L2414" s="133">
        <v>1.36</v>
      </c>
      <c r="M2414" s="134" t="str">
        <f t="shared" si="37"/>
        <v>P</v>
      </c>
      <c r="N2414" s="173" t="s">
        <v>10681</v>
      </c>
      <c r="O2414" s="146" t="s">
        <v>1555</v>
      </c>
      <c r="P2414" s="146" t="s">
        <v>9448</v>
      </c>
      <c r="Q2414" s="147" t="s">
        <v>10519</v>
      </c>
      <c r="R2414" s="187">
        <v>7.1999999999999993</v>
      </c>
    </row>
    <row r="2415" spans="1:18" x14ac:dyDescent="0.25">
      <c r="A2415" s="135">
        <v>1040363</v>
      </c>
      <c r="B2415" s="148" t="s">
        <v>3208</v>
      </c>
      <c r="C2415" s="135">
        <v>6</v>
      </c>
      <c r="D2415" s="135">
        <v>180</v>
      </c>
      <c r="E2415" s="188" t="s">
        <v>21</v>
      </c>
      <c r="F2415" s="135">
        <v>220</v>
      </c>
      <c r="G2415" s="135">
        <v>18</v>
      </c>
      <c r="H2415" s="135">
        <v>10</v>
      </c>
      <c r="I2415" s="135">
        <v>2</v>
      </c>
      <c r="J2415" s="136">
        <v>2.82</v>
      </c>
      <c r="K2415" s="136">
        <v>1.99</v>
      </c>
      <c r="L2415" s="136">
        <v>1.36</v>
      </c>
      <c r="M2415" s="137" t="str">
        <f t="shared" si="37"/>
        <v>P</v>
      </c>
      <c r="N2415" s="174" t="s">
        <v>10681</v>
      </c>
      <c r="O2415" s="149" t="s">
        <v>1555</v>
      </c>
      <c r="P2415" s="149" t="s">
        <v>9448</v>
      </c>
      <c r="Q2415" s="150" t="s">
        <v>10519</v>
      </c>
      <c r="R2415" s="189">
        <v>8.4599999999999991</v>
      </c>
    </row>
    <row r="2416" spans="1:18" x14ac:dyDescent="0.25">
      <c r="A2416" s="132">
        <v>1040364</v>
      </c>
      <c r="B2416" s="145" t="s">
        <v>3209</v>
      </c>
      <c r="C2416" s="132">
        <v>6</v>
      </c>
      <c r="D2416" s="132">
        <v>180</v>
      </c>
      <c r="E2416" s="186" t="s">
        <v>21</v>
      </c>
      <c r="F2416" s="132">
        <v>220</v>
      </c>
      <c r="G2416" s="132">
        <v>18</v>
      </c>
      <c r="H2416" s="132">
        <v>10</v>
      </c>
      <c r="I2416" s="132">
        <v>2</v>
      </c>
      <c r="J2416" s="133">
        <v>2.82</v>
      </c>
      <c r="K2416" s="133">
        <v>1.99</v>
      </c>
      <c r="L2416" s="133">
        <v>1.36</v>
      </c>
      <c r="M2416" s="134" t="str">
        <f t="shared" si="37"/>
        <v>P</v>
      </c>
      <c r="N2416" s="173" t="s">
        <v>10681</v>
      </c>
      <c r="O2416" s="146" t="s">
        <v>1555</v>
      </c>
      <c r="P2416" s="146" t="s">
        <v>9448</v>
      </c>
      <c r="Q2416" s="147" t="s">
        <v>10519</v>
      </c>
      <c r="R2416" s="187">
        <v>6.66</v>
      </c>
    </row>
    <row r="2417" spans="1:18" x14ac:dyDescent="0.25">
      <c r="A2417" s="135">
        <v>1040371</v>
      </c>
      <c r="B2417" s="148" t="s">
        <v>3210</v>
      </c>
      <c r="C2417" s="135">
        <v>6</v>
      </c>
      <c r="D2417" s="135">
        <v>180</v>
      </c>
      <c r="E2417" s="188" t="s">
        <v>21</v>
      </c>
      <c r="F2417" s="135">
        <v>220</v>
      </c>
      <c r="G2417" s="135">
        <v>18</v>
      </c>
      <c r="H2417" s="135">
        <v>10</v>
      </c>
      <c r="I2417" s="135">
        <v>2</v>
      </c>
      <c r="J2417" s="136">
        <v>2.82</v>
      </c>
      <c r="K2417" s="136">
        <v>1.99</v>
      </c>
      <c r="L2417" s="136">
        <v>1.36</v>
      </c>
      <c r="M2417" s="137" t="str">
        <f t="shared" si="37"/>
        <v>P</v>
      </c>
      <c r="N2417" s="174" t="s">
        <v>10681</v>
      </c>
      <c r="O2417" s="149" t="s">
        <v>1555</v>
      </c>
      <c r="P2417" s="149" t="s">
        <v>9448</v>
      </c>
      <c r="Q2417" s="150" t="s">
        <v>10519</v>
      </c>
      <c r="R2417" s="189">
        <v>7.68</v>
      </c>
    </row>
    <row r="2418" spans="1:18" x14ac:dyDescent="0.25">
      <c r="A2418" s="132">
        <v>1040372</v>
      </c>
      <c r="B2418" s="145" t="s">
        <v>3211</v>
      </c>
      <c r="C2418" s="132">
        <v>6</v>
      </c>
      <c r="D2418" s="132">
        <v>180</v>
      </c>
      <c r="E2418" s="186" t="s">
        <v>21</v>
      </c>
      <c r="F2418" s="132">
        <v>220</v>
      </c>
      <c r="G2418" s="132">
        <v>18</v>
      </c>
      <c r="H2418" s="132">
        <v>10</v>
      </c>
      <c r="I2418" s="132">
        <v>2</v>
      </c>
      <c r="J2418" s="133">
        <v>2.82</v>
      </c>
      <c r="K2418" s="133">
        <v>1.99</v>
      </c>
      <c r="L2418" s="133">
        <v>1.36</v>
      </c>
      <c r="M2418" s="134" t="str">
        <f t="shared" si="37"/>
        <v>P</v>
      </c>
      <c r="N2418" s="173" t="s">
        <v>10681</v>
      </c>
      <c r="O2418" s="146" t="s">
        <v>1555</v>
      </c>
      <c r="P2418" s="146" t="s">
        <v>9448</v>
      </c>
      <c r="Q2418" s="147" t="s">
        <v>10519</v>
      </c>
      <c r="R2418" s="187">
        <v>6.3000000000000007</v>
      </c>
    </row>
    <row r="2419" spans="1:18" x14ac:dyDescent="0.25">
      <c r="A2419" s="135">
        <v>1040373</v>
      </c>
      <c r="B2419" s="148" t="s">
        <v>3212</v>
      </c>
      <c r="C2419" s="135">
        <v>6</v>
      </c>
      <c r="D2419" s="135">
        <v>180</v>
      </c>
      <c r="E2419" s="188" t="s">
        <v>21</v>
      </c>
      <c r="F2419" s="135">
        <v>220</v>
      </c>
      <c r="G2419" s="135">
        <v>18</v>
      </c>
      <c r="H2419" s="135">
        <v>10</v>
      </c>
      <c r="I2419" s="135">
        <v>2</v>
      </c>
      <c r="J2419" s="136">
        <v>2.82</v>
      </c>
      <c r="K2419" s="136">
        <v>1.99</v>
      </c>
      <c r="L2419" s="136">
        <v>1.36</v>
      </c>
      <c r="M2419" s="137" t="str">
        <f t="shared" si="37"/>
        <v>P</v>
      </c>
      <c r="N2419" s="174" t="s">
        <v>10681</v>
      </c>
      <c r="O2419" s="149" t="s">
        <v>1555</v>
      </c>
      <c r="P2419" s="149" t="s">
        <v>9448</v>
      </c>
      <c r="Q2419" s="150" t="s">
        <v>10519</v>
      </c>
      <c r="R2419" s="189">
        <v>7.14</v>
      </c>
    </row>
    <row r="2420" spans="1:18" x14ac:dyDescent="0.25">
      <c r="A2420" s="132">
        <v>1040374</v>
      </c>
      <c r="B2420" s="145" t="s">
        <v>3213</v>
      </c>
      <c r="C2420" s="132">
        <v>6</v>
      </c>
      <c r="D2420" s="132">
        <v>160</v>
      </c>
      <c r="E2420" s="186" t="s">
        <v>21</v>
      </c>
      <c r="F2420" s="132">
        <v>220</v>
      </c>
      <c r="G2420" s="132" t="s">
        <v>20</v>
      </c>
      <c r="H2420" s="132">
        <v>10</v>
      </c>
      <c r="I2420" s="132">
        <v>2</v>
      </c>
      <c r="J2420" s="133">
        <v>2.9</v>
      </c>
      <c r="K2420" s="133">
        <v>2</v>
      </c>
      <c r="L2420" s="133">
        <v>1.35</v>
      </c>
      <c r="M2420" s="134" t="str">
        <f t="shared" si="37"/>
        <v>P</v>
      </c>
      <c r="N2420" s="173" t="s">
        <v>10681</v>
      </c>
      <c r="O2420" s="146" t="s">
        <v>1506</v>
      </c>
      <c r="P2420" s="146" t="s">
        <v>9451</v>
      </c>
      <c r="Q2420" s="147" t="s">
        <v>10519</v>
      </c>
      <c r="R2420" s="187">
        <v>8.0400000000000009</v>
      </c>
    </row>
    <row r="2421" spans="1:18" x14ac:dyDescent="0.25">
      <c r="A2421" s="135">
        <v>1040375</v>
      </c>
      <c r="B2421" s="148" t="s">
        <v>3214</v>
      </c>
      <c r="C2421" s="135">
        <v>6</v>
      </c>
      <c r="D2421" s="135">
        <v>180</v>
      </c>
      <c r="E2421" s="188" t="s">
        <v>21</v>
      </c>
      <c r="F2421" s="135">
        <v>220</v>
      </c>
      <c r="G2421" s="135">
        <v>18</v>
      </c>
      <c r="H2421" s="135">
        <v>10</v>
      </c>
      <c r="I2421" s="135">
        <v>2</v>
      </c>
      <c r="J2421" s="136">
        <v>2.82</v>
      </c>
      <c r="K2421" s="136">
        <v>1.99</v>
      </c>
      <c r="L2421" s="136">
        <v>1.36</v>
      </c>
      <c r="M2421" s="137" t="str">
        <f t="shared" si="37"/>
        <v>P</v>
      </c>
      <c r="N2421" s="174" t="s">
        <v>10681</v>
      </c>
      <c r="O2421" s="149" t="s">
        <v>1555</v>
      </c>
      <c r="P2421" s="149" t="s">
        <v>9448</v>
      </c>
      <c r="Q2421" s="150" t="s">
        <v>10519</v>
      </c>
      <c r="R2421" s="189">
        <v>6.8999999999999995</v>
      </c>
    </row>
    <row r="2422" spans="1:18" x14ac:dyDescent="0.25">
      <c r="A2422" s="132">
        <v>1040376</v>
      </c>
      <c r="B2422" s="145" t="s">
        <v>3215</v>
      </c>
      <c r="C2422" s="132">
        <v>6</v>
      </c>
      <c r="D2422" s="132">
        <v>119</v>
      </c>
      <c r="E2422" s="186" t="s">
        <v>21</v>
      </c>
      <c r="F2422" s="132">
        <v>170</v>
      </c>
      <c r="G2422" s="132" t="s">
        <v>20</v>
      </c>
      <c r="H2422" s="132">
        <v>8</v>
      </c>
      <c r="I2422" s="132">
        <v>2</v>
      </c>
      <c r="J2422" s="133">
        <v>2.78</v>
      </c>
      <c r="K2422" s="133">
        <v>2.2999999999999998</v>
      </c>
      <c r="L2422" s="133">
        <v>1.6</v>
      </c>
      <c r="M2422" s="134" t="str">
        <f t="shared" si="37"/>
        <v>P</v>
      </c>
      <c r="N2422" s="173" t="s">
        <v>10681</v>
      </c>
      <c r="O2422" s="146" t="s">
        <v>1555</v>
      </c>
      <c r="P2422" s="146" t="s">
        <v>9448</v>
      </c>
      <c r="Q2422" s="147" t="s">
        <v>10519</v>
      </c>
      <c r="R2422" s="187">
        <v>19.38</v>
      </c>
    </row>
    <row r="2423" spans="1:18" x14ac:dyDescent="0.25">
      <c r="A2423" s="135">
        <v>1040385</v>
      </c>
      <c r="B2423" s="148" t="s">
        <v>3216</v>
      </c>
      <c r="C2423" s="135">
        <v>6</v>
      </c>
      <c r="D2423" s="135">
        <v>119</v>
      </c>
      <c r="E2423" s="188" t="s">
        <v>21</v>
      </c>
      <c r="F2423" s="135">
        <v>170</v>
      </c>
      <c r="G2423" s="135" t="s">
        <v>20</v>
      </c>
      <c r="H2423" s="135">
        <v>8</v>
      </c>
      <c r="I2423" s="135">
        <v>2</v>
      </c>
      <c r="J2423" s="136">
        <v>2.78</v>
      </c>
      <c r="K2423" s="136">
        <v>2.2999999999999998</v>
      </c>
      <c r="L2423" s="136">
        <v>1.6</v>
      </c>
      <c r="M2423" s="137" t="str">
        <f t="shared" si="37"/>
        <v>P</v>
      </c>
      <c r="N2423" s="174" t="s">
        <v>10681</v>
      </c>
      <c r="O2423" s="149" t="s">
        <v>1555</v>
      </c>
      <c r="P2423" s="149" t="s">
        <v>9448</v>
      </c>
      <c r="Q2423" s="150" t="s">
        <v>10519</v>
      </c>
      <c r="R2423" s="189">
        <v>14.100000000000001</v>
      </c>
    </row>
    <row r="2424" spans="1:18" x14ac:dyDescent="0.25">
      <c r="A2424" s="132">
        <v>1040386</v>
      </c>
      <c r="B2424" s="145" t="s">
        <v>3217</v>
      </c>
      <c r="C2424" s="132">
        <v>6</v>
      </c>
      <c r="D2424" s="132">
        <v>119</v>
      </c>
      <c r="E2424" s="186" t="s">
        <v>21</v>
      </c>
      <c r="F2424" s="132">
        <v>170</v>
      </c>
      <c r="G2424" s="132" t="s">
        <v>20</v>
      </c>
      <c r="H2424" s="132">
        <v>8</v>
      </c>
      <c r="I2424" s="132">
        <v>2</v>
      </c>
      <c r="J2424" s="133">
        <v>2.78</v>
      </c>
      <c r="K2424" s="133">
        <v>2.2999999999999998</v>
      </c>
      <c r="L2424" s="133">
        <v>1.6</v>
      </c>
      <c r="M2424" s="134" t="str">
        <f t="shared" si="37"/>
        <v>P</v>
      </c>
      <c r="N2424" s="173" t="s">
        <v>10681</v>
      </c>
      <c r="O2424" s="146" t="s">
        <v>1555</v>
      </c>
      <c r="P2424" s="146" t="s">
        <v>9448</v>
      </c>
      <c r="Q2424" s="147" t="s">
        <v>10519</v>
      </c>
      <c r="R2424" s="187">
        <v>15.419999999999998</v>
      </c>
    </row>
    <row r="2425" spans="1:18" x14ac:dyDescent="0.25">
      <c r="A2425" s="135">
        <v>1040387</v>
      </c>
      <c r="B2425" s="148" t="s">
        <v>3218</v>
      </c>
      <c r="C2425" s="135">
        <v>6</v>
      </c>
      <c r="D2425" s="135">
        <v>119</v>
      </c>
      <c r="E2425" s="188">
        <v>6</v>
      </c>
      <c r="F2425" s="135">
        <v>170</v>
      </c>
      <c r="G2425" s="135">
        <v>18</v>
      </c>
      <c r="H2425" s="135">
        <v>8</v>
      </c>
      <c r="I2425" s="135">
        <v>2</v>
      </c>
      <c r="J2425" s="136">
        <v>2.78</v>
      </c>
      <c r="K2425" s="136">
        <v>2.2999999999999998</v>
      </c>
      <c r="L2425" s="136">
        <v>1.6</v>
      </c>
      <c r="M2425" s="137" t="str">
        <f t="shared" si="37"/>
        <v>P</v>
      </c>
      <c r="N2425" s="174" t="s">
        <v>10681</v>
      </c>
      <c r="O2425" s="149" t="s">
        <v>1555</v>
      </c>
      <c r="P2425" s="149" t="s">
        <v>9448</v>
      </c>
      <c r="Q2425" s="150" t="s">
        <v>10519</v>
      </c>
      <c r="R2425" s="189">
        <v>13.799999999999999</v>
      </c>
    </row>
    <row r="2426" spans="1:18" x14ac:dyDescent="0.25">
      <c r="A2426" s="132">
        <v>1040388</v>
      </c>
      <c r="B2426" s="145" t="s">
        <v>3219</v>
      </c>
      <c r="C2426" s="132">
        <v>6</v>
      </c>
      <c r="D2426" s="132">
        <v>119</v>
      </c>
      <c r="E2426" s="186" t="s">
        <v>21</v>
      </c>
      <c r="F2426" s="132">
        <v>170</v>
      </c>
      <c r="G2426" s="132" t="s">
        <v>20</v>
      </c>
      <c r="H2426" s="132">
        <v>8</v>
      </c>
      <c r="I2426" s="132">
        <v>2</v>
      </c>
      <c r="J2426" s="133">
        <v>2.78</v>
      </c>
      <c r="K2426" s="133">
        <v>2.2999999999999998</v>
      </c>
      <c r="L2426" s="133">
        <v>1.6</v>
      </c>
      <c r="M2426" s="134" t="str">
        <f t="shared" si="37"/>
        <v>P</v>
      </c>
      <c r="N2426" s="171" t="s">
        <v>10681</v>
      </c>
      <c r="O2426" s="146" t="s">
        <v>1555</v>
      </c>
      <c r="P2426" s="146" t="s">
        <v>9448</v>
      </c>
      <c r="Q2426" s="147" t="s">
        <v>10519</v>
      </c>
      <c r="R2426" s="187">
        <v>13.379999999999999</v>
      </c>
    </row>
    <row r="2427" spans="1:18" x14ac:dyDescent="0.25">
      <c r="A2427" s="135">
        <v>1040389</v>
      </c>
      <c r="B2427" s="148" t="s">
        <v>3220</v>
      </c>
      <c r="C2427" s="135">
        <v>6</v>
      </c>
      <c r="D2427" s="135">
        <v>119</v>
      </c>
      <c r="E2427" s="188" t="s">
        <v>21</v>
      </c>
      <c r="F2427" s="135">
        <v>170</v>
      </c>
      <c r="G2427" s="135" t="s">
        <v>20</v>
      </c>
      <c r="H2427" s="135">
        <v>8</v>
      </c>
      <c r="I2427" s="135">
        <v>2</v>
      </c>
      <c r="J2427" s="136">
        <v>2.78</v>
      </c>
      <c r="K2427" s="136">
        <v>2.2999999999999998</v>
      </c>
      <c r="L2427" s="136">
        <v>1.6</v>
      </c>
      <c r="M2427" s="137" t="str">
        <f t="shared" si="37"/>
        <v>P</v>
      </c>
      <c r="N2427" s="172" t="s">
        <v>10681</v>
      </c>
      <c r="O2427" s="149" t="s">
        <v>1555</v>
      </c>
      <c r="P2427" s="149" t="s">
        <v>9448</v>
      </c>
      <c r="Q2427" s="150" t="s">
        <v>10519</v>
      </c>
      <c r="R2427" s="189">
        <v>15.78</v>
      </c>
    </row>
    <row r="2428" spans="1:18" x14ac:dyDescent="0.25">
      <c r="A2428" s="132">
        <v>1040398</v>
      </c>
      <c r="B2428" s="145" t="s">
        <v>3221</v>
      </c>
      <c r="C2428" s="132">
        <v>6</v>
      </c>
      <c r="D2428" s="132">
        <v>192</v>
      </c>
      <c r="E2428" s="186">
        <v>24</v>
      </c>
      <c r="F2428" s="132">
        <v>400</v>
      </c>
      <c r="G2428" s="132" t="s">
        <v>21</v>
      </c>
      <c r="H2428" s="132" t="s">
        <v>21</v>
      </c>
      <c r="I2428" s="132" t="s">
        <v>21</v>
      </c>
      <c r="J2428" s="133">
        <v>3</v>
      </c>
      <c r="K2428" s="133">
        <v>2.16</v>
      </c>
      <c r="L2428" s="133">
        <v>1.17</v>
      </c>
      <c r="M2428" s="134" t="str">
        <f t="shared" si="37"/>
        <v>P</v>
      </c>
      <c r="N2428" s="171" t="s">
        <v>10682</v>
      </c>
      <c r="O2428" s="146" t="s">
        <v>1500</v>
      </c>
      <c r="P2428" s="146" t="s">
        <v>9418</v>
      </c>
      <c r="Q2428" s="147" t="s">
        <v>10519</v>
      </c>
      <c r="R2428" s="187">
        <v>1.3800000000000001</v>
      </c>
    </row>
    <row r="2429" spans="1:18" x14ac:dyDescent="0.25">
      <c r="A2429" s="135">
        <v>1040399</v>
      </c>
      <c r="B2429" s="148" t="s">
        <v>3222</v>
      </c>
      <c r="C2429" s="135">
        <v>6</v>
      </c>
      <c r="D2429" s="135">
        <v>240</v>
      </c>
      <c r="E2429" s="188">
        <v>24</v>
      </c>
      <c r="F2429" s="135">
        <v>400</v>
      </c>
      <c r="G2429" s="135" t="s">
        <v>21</v>
      </c>
      <c r="H2429" s="135" t="s">
        <v>21</v>
      </c>
      <c r="I2429" s="135" t="s">
        <v>21</v>
      </c>
      <c r="J2429" s="136">
        <v>2.9</v>
      </c>
      <c r="K2429" s="136">
        <v>1.9</v>
      </c>
      <c r="L2429" s="136">
        <v>0.9</v>
      </c>
      <c r="M2429" s="137" t="str">
        <f t="shared" si="37"/>
        <v>P</v>
      </c>
      <c r="N2429" s="174" t="s">
        <v>10682</v>
      </c>
      <c r="O2429" s="149" t="s">
        <v>1500</v>
      </c>
      <c r="P2429" s="149" t="s">
        <v>9418</v>
      </c>
      <c r="Q2429" s="150" t="s">
        <v>10519</v>
      </c>
      <c r="R2429" s="189">
        <v>1.3800000000000001</v>
      </c>
    </row>
    <row r="2430" spans="1:18" x14ac:dyDescent="0.25">
      <c r="A2430" s="132">
        <v>1040400</v>
      </c>
      <c r="B2430" s="145" t="s">
        <v>3223</v>
      </c>
      <c r="C2430" s="132">
        <v>6</v>
      </c>
      <c r="D2430" s="132">
        <v>640</v>
      </c>
      <c r="E2430" s="186">
        <v>40</v>
      </c>
      <c r="F2430" s="132">
        <v>880</v>
      </c>
      <c r="G2430" s="132" t="s">
        <v>21</v>
      </c>
      <c r="H2430" s="132" t="s">
        <v>21</v>
      </c>
      <c r="I2430" s="132" t="s">
        <v>21</v>
      </c>
      <c r="J2430" s="133">
        <v>2.1</v>
      </c>
      <c r="K2430" s="133">
        <v>1.25</v>
      </c>
      <c r="L2430" s="133">
        <v>0.7</v>
      </c>
      <c r="M2430" s="134" t="str">
        <f t="shared" si="37"/>
        <v>P</v>
      </c>
      <c r="N2430" s="173" t="s">
        <v>10682</v>
      </c>
      <c r="O2430" s="146" t="s">
        <v>1500</v>
      </c>
      <c r="P2430" s="146" t="s">
        <v>9418</v>
      </c>
      <c r="Q2430" s="147" t="s">
        <v>10519</v>
      </c>
      <c r="R2430" s="187">
        <v>2.16</v>
      </c>
    </row>
    <row r="2431" spans="1:18" x14ac:dyDescent="0.25">
      <c r="A2431" s="135">
        <v>1040404</v>
      </c>
      <c r="B2431" s="148" t="s">
        <v>3224</v>
      </c>
      <c r="C2431" s="135">
        <v>6</v>
      </c>
      <c r="D2431" s="135">
        <v>160</v>
      </c>
      <c r="E2431" s="188" t="s">
        <v>21</v>
      </c>
      <c r="F2431" s="135">
        <v>220</v>
      </c>
      <c r="G2431" s="135">
        <v>8</v>
      </c>
      <c r="H2431" s="135">
        <v>10</v>
      </c>
      <c r="I2431" s="135">
        <v>2</v>
      </c>
      <c r="J2431" s="136">
        <v>2.9</v>
      </c>
      <c r="K2431" s="136">
        <v>2</v>
      </c>
      <c r="L2431" s="136">
        <v>1.35</v>
      </c>
      <c r="M2431" s="137" t="str">
        <f t="shared" si="37"/>
        <v>P</v>
      </c>
      <c r="N2431" s="174" t="s">
        <v>10681</v>
      </c>
      <c r="O2431" s="149" t="s">
        <v>1506</v>
      </c>
      <c r="P2431" s="149" t="s">
        <v>9451</v>
      </c>
      <c r="Q2431" s="150" t="s">
        <v>10519</v>
      </c>
      <c r="R2431" s="189">
        <v>8.76</v>
      </c>
    </row>
    <row r="2432" spans="1:18" x14ac:dyDescent="0.25">
      <c r="A2432" s="132">
        <v>1040405</v>
      </c>
      <c r="B2432" s="145" t="s">
        <v>3225</v>
      </c>
      <c r="C2432" s="132">
        <v>6</v>
      </c>
      <c r="D2432" s="132">
        <v>119</v>
      </c>
      <c r="E2432" s="186" t="s">
        <v>21</v>
      </c>
      <c r="F2432" s="132">
        <v>170</v>
      </c>
      <c r="G2432" s="132" t="s">
        <v>20</v>
      </c>
      <c r="H2432" s="132">
        <v>8</v>
      </c>
      <c r="I2432" s="132">
        <v>2</v>
      </c>
      <c r="J2432" s="133">
        <v>2.8</v>
      </c>
      <c r="K2432" s="133">
        <v>2.2999999999999998</v>
      </c>
      <c r="L2432" s="133">
        <v>1.55</v>
      </c>
      <c r="M2432" s="134" t="str">
        <f t="shared" si="37"/>
        <v>P</v>
      </c>
      <c r="N2432" s="173" t="s">
        <v>10681</v>
      </c>
      <c r="O2432" s="146" t="s">
        <v>1506</v>
      </c>
      <c r="P2432" s="146" t="s">
        <v>9451</v>
      </c>
      <c r="Q2432" s="147" t="s">
        <v>10519</v>
      </c>
      <c r="R2432" s="187">
        <v>14.34</v>
      </c>
    </row>
    <row r="2433" spans="1:18" x14ac:dyDescent="0.25">
      <c r="A2433" s="135">
        <v>1040407</v>
      </c>
      <c r="B2433" s="148" t="s">
        <v>3226</v>
      </c>
      <c r="C2433" s="135">
        <v>6</v>
      </c>
      <c r="D2433" s="135">
        <v>119</v>
      </c>
      <c r="E2433" s="188" t="s">
        <v>21</v>
      </c>
      <c r="F2433" s="135">
        <v>170</v>
      </c>
      <c r="G2433" s="135" t="s">
        <v>20</v>
      </c>
      <c r="H2433" s="135">
        <v>8</v>
      </c>
      <c r="I2433" s="135">
        <v>2</v>
      </c>
      <c r="J2433" s="136">
        <v>2.78</v>
      </c>
      <c r="K2433" s="136">
        <v>2.2999999999999998</v>
      </c>
      <c r="L2433" s="136">
        <v>1.6</v>
      </c>
      <c r="M2433" s="137" t="str">
        <f t="shared" si="37"/>
        <v>P</v>
      </c>
      <c r="N2433" s="174" t="s">
        <v>10681</v>
      </c>
      <c r="O2433" s="149" t="s">
        <v>1555</v>
      </c>
      <c r="P2433" s="149" t="s">
        <v>9448</v>
      </c>
      <c r="Q2433" s="150" t="s">
        <v>10519</v>
      </c>
      <c r="R2433" s="189">
        <v>18</v>
      </c>
    </row>
    <row r="2434" spans="1:18" x14ac:dyDescent="0.25">
      <c r="A2434" s="132">
        <v>1040409</v>
      </c>
      <c r="B2434" s="145" t="s">
        <v>3227</v>
      </c>
      <c r="C2434" s="132">
        <v>6</v>
      </c>
      <c r="D2434" s="132">
        <v>50</v>
      </c>
      <c r="E2434" s="186" t="s">
        <v>21</v>
      </c>
      <c r="F2434" s="132">
        <v>60</v>
      </c>
      <c r="G2434" s="132">
        <v>4</v>
      </c>
      <c r="H2434" s="132">
        <v>4</v>
      </c>
      <c r="I2434" s="132">
        <v>1</v>
      </c>
      <c r="J2434" s="133">
        <v>4.5199999999999996</v>
      </c>
      <c r="K2434" s="133">
        <v>2.4</v>
      </c>
      <c r="L2434" s="133">
        <v>2.6</v>
      </c>
      <c r="M2434" s="134" t="str">
        <f t="shared" ref="M2434:M2497" si="38">HYPERLINK(CONCATENATE("T:\Distribution Centre\RDC Department Shared\Cubiscan photos","\",A2434,"-pac.jpg"),"P")</f>
        <v>P</v>
      </c>
      <c r="N2434" s="173" t="s">
        <v>10681</v>
      </c>
      <c r="O2434" s="146" t="s">
        <v>1555</v>
      </c>
      <c r="P2434" s="146" t="s">
        <v>9448</v>
      </c>
      <c r="Q2434" s="147" t="s">
        <v>10519</v>
      </c>
      <c r="R2434" s="187">
        <v>23.82</v>
      </c>
    </row>
    <row r="2435" spans="1:18" x14ac:dyDescent="0.25">
      <c r="A2435" s="135">
        <v>1040410</v>
      </c>
      <c r="B2435" s="148" t="s">
        <v>3228</v>
      </c>
      <c r="C2435" s="135">
        <v>6</v>
      </c>
      <c r="D2435" s="135">
        <v>50</v>
      </c>
      <c r="E2435" s="188" t="s">
        <v>21</v>
      </c>
      <c r="F2435" s="135">
        <v>60</v>
      </c>
      <c r="G2435" s="135">
        <v>4</v>
      </c>
      <c r="H2435" s="135">
        <v>4</v>
      </c>
      <c r="I2435" s="135">
        <v>1</v>
      </c>
      <c r="J2435" s="136">
        <v>4.5199999999999996</v>
      </c>
      <c r="K2435" s="136">
        <v>2.4</v>
      </c>
      <c r="L2435" s="136">
        <v>2.6</v>
      </c>
      <c r="M2435" s="137" t="str">
        <f t="shared" si="38"/>
        <v>P</v>
      </c>
      <c r="N2435" s="174" t="s">
        <v>10681</v>
      </c>
      <c r="O2435" s="149" t="s">
        <v>1555</v>
      </c>
      <c r="P2435" s="149" t="s">
        <v>9448</v>
      </c>
      <c r="Q2435" s="150" t="s">
        <v>10519</v>
      </c>
      <c r="R2435" s="189">
        <v>26.400000000000002</v>
      </c>
    </row>
    <row r="2436" spans="1:18" x14ac:dyDescent="0.25">
      <c r="A2436" s="132">
        <v>1040411</v>
      </c>
      <c r="B2436" s="145" t="s">
        <v>3229</v>
      </c>
      <c r="C2436" s="132">
        <v>6</v>
      </c>
      <c r="D2436" s="132">
        <v>50</v>
      </c>
      <c r="E2436" s="186" t="s">
        <v>21</v>
      </c>
      <c r="F2436" s="132">
        <v>60</v>
      </c>
      <c r="G2436" s="132">
        <v>4</v>
      </c>
      <c r="H2436" s="132">
        <v>4</v>
      </c>
      <c r="I2436" s="132">
        <v>1</v>
      </c>
      <c r="J2436" s="133">
        <v>4.5199999999999996</v>
      </c>
      <c r="K2436" s="133">
        <v>2.4</v>
      </c>
      <c r="L2436" s="133">
        <v>2.6</v>
      </c>
      <c r="M2436" s="134" t="str">
        <f t="shared" si="38"/>
        <v>P</v>
      </c>
      <c r="N2436" s="173" t="s">
        <v>10681</v>
      </c>
      <c r="O2436" s="146" t="s">
        <v>1555</v>
      </c>
      <c r="P2436" s="146" t="s">
        <v>9448</v>
      </c>
      <c r="Q2436" s="147" t="s">
        <v>10519</v>
      </c>
      <c r="R2436" s="187">
        <v>30.06</v>
      </c>
    </row>
    <row r="2437" spans="1:18" x14ac:dyDescent="0.25">
      <c r="A2437" s="135">
        <v>1040412</v>
      </c>
      <c r="B2437" s="148" t="s">
        <v>3230</v>
      </c>
      <c r="C2437" s="135">
        <v>6</v>
      </c>
      <c r="D2437" s="135">
        <v>50</v>
      </c>
      <c r="E2437" s="188" t="s">
        <v>21</v>
      </c>
      <c r="F2437" s="135">
        <v>60</v>
      </c>
      <c r="G2437" s="135">
        <v>4</v>
      </c>
      <c r="H2437" s="135">
        <v>4</v>
      </c>
      <c r="I2437" s="135">
        <v>1</v>
      </c>
      <c r="J2437" s="136">
        <v>4.5199999999999996</v>
      </c>
      <c r="K2437" s="136">
        <v>2.4</v>
      </c>
      <c r="L2437" s="136">
        <v>2.6</v>
      </c>
      <c r="M2437" s="137" t="str">
        <f t="shared" si="38"/>
        <v>P</v>
      </c>
      <c r="N2437" s="174" t="s">
        <v>10681</v>
      </c>
      <c r="O2437" s="149" t="s">
        <v>1555</v>
      </c>
      <c r="P2437" s="149" t="s">
        <v>9448</v>
      </c>
      <c r="Q2437" s="150" t="s">
        <v>10519</v>
      </c>
      <c r="R2437" s="189">
        <v>22.799999999999997</v>
      </c>
    </row>
    <row r="2438" spans="1:18" x14ac:dyDescent="0.25">
      <c r="A2438" s="132">
        <v>1040413</v>
      </c>
      <c r="B2438" s="145" t="s">
        <v>3231</v>
      </c>
      <c r="C2438" s="132">
        <v>6</v>
      </c>
      <c r="D2438" s="132">
        <v>40</v>
      </c>
      <c r="E2438" s="186" t="s">
        <v>21</v>
      </c>
      <c r="F2438" s="132">
        <v>60</v>
      </c>
      <c r="G2438" s="132">
        <v>4</v>
      </c>
      <c r="H2438" s="132">
        <v>4</v>
      </c>
      <c r="I2438" s="132">
        <v>1</v>
      </c>
      <c r="J2438" s="133">
        <v>4.5199999999999996</v>
      </c>
      <c r="K2438" s="133">
        <v>2.4</v>
      </c>
      <c r="L2438" s="133">
        <v>2.6</v>
      </c>
      <c r="M2438" s="134" t="str">
        <f t="shared" si="38"/>
        <v>P</v>
      </c>
      <c r="N2438" s="173" t="s">
        <v>10681</v>
      </c>
      <c r="O2438" s="146" t="s">
        <v>1506</v>
      </c>
      <c r="P2438" s="146" t="s">
        <v>9451</v>
      </c>
      <c r="Q2438" s="147" t="s">
        <v>10519</v>
      </c>
      <c r="R2438" s="187">
        <v>23.700000000000003</v>
      </c>
    </row>
    <row r="2439" spans="1:18" x14ac:dyDescent="0.25">
      <c r="A2439" s="135">
        <v>1040414</v>
      </c>
      <c r="B2439" s="148" t="s">
        <v>3232</v>
      </c>
      <c r="C2439" s="135">
        <v>6</v>
      </c>
      <c r="D2439" s="135">
        <v>50</v>
      </c>
      <c r="E2439" s="188" t="s">
        <v>21</v>
      </c>
      <c r="F2439" s="135">
        <v>60</v>
      </c>
      <c r="G2439" s="135">
        <v>4</v>
      </c>
      <c r="H2439" s="135">
        <v>4</v>
      </c>
      <c r="I2439" s="135">
        <v>1</v>
      </c>
      <c r="J2439" s="136">
        <v>4.5199999999999996</v>
      </c>
      <c r="K2439" s="136">
        <v>2.4</v>
      </c>
      <c r="L2439" s="136">
        <v>2.6</v>
      </c>
      <c r="M2439" s="137" t="str">
        <f t="shared" si="38"/>
        <v>P</v>
      </c>
      <c r="N2439" s="174" t="s">
        <v>10681</v>
      </c>
      <c r="O2439" s="149" t="s">
        <v>1555</v>
      </c>
      <c r="P2439" s="149" t="s">
        <v>9448</v>
      </c>
      <c r="Q2439" s="150" t="s">
        <v>10519</v>
      </c>
      <c r="R2439" s="189">
        <v>22.200000000000003</v>
      </c>
    </row>
    <row r="2440" spans="1:18" x14ac:dyDescent="0.25">
      <c r="A2440" s="132">
        <v>1040415</v>
      </c>
      <c r="B2440" s="145" t="s">
        <v>3233</v>
      </c>
      <c r="C2440" s="132">
        <v>6</v>
      </c>
      <c r="D2440" s="132">
        <v>50</v>
      </c>
      <c r="E2440" s="186" t="s">
        <v>21</v>
      </c>
      <c r="F2440" s="132">
        <v>60</v>
      </c>
      <c r="G2440" s="132">
        <v>4</v>
      </c>
      <c r="H2440" s="132">
        <v>4</v>
      </c>
      <c r="I2440" s="132">
        <v>1</v>
      </c>
      <c r="J2440" s="133">
        <v>4.5199999999999996</v>
      </c>
      <c r="K2440" s="133">
        <v>2.4</v>
      </c>
      <c r="L2440" s="133">
        <v>2.6</v>
      </c>
      <c r="M2440" s="134" t="str">
        <f t="shared" si="38"/>
        <v>P</v>
      </c>
      <c r="N2440" s="173" t="s">
        <v>10681</v>
      </c>
      <c r="O2440" s="146" t="s">
        <v>1555</v>
      </c>
      <c r="P2440" s="146" t="s">
        <v>9448</v>
      </c>
      <c r="Q2440" s="147" t="s">
        <v>10519</v>
      </c>
      <c r="R2440" s="187">
        <v>25.86</v>
      </c>
    </row>
    <row r="2441" spans="1:18" x14ac:dyDescent="0.25">
      <c r="A2441" s="135">
        <v>1040416</v>
      </c>
      <c r="B2441" s="148" t="s">
        <v>3234</v>
      </c>
      <c r="C2441" s="135">
        <v>6</v>
      </c>
      <c r="D2441" s="135">
        <v>40</v>
      </c>
      <c r="E2441" s="188" t="s">
        <v>21</v>
      </c>
      <c r="F2441" s="135">
        <v>60</v>
      </c>
      <c r="G2441" s="135">
        <v>4</v>
      </c>
      <c r="H2441" s="135">
        <v>4</v>
      </c>
      <c r="I2441" s="135">
        <v>1</v>
      </c>
      <c r="J2441" s="136">
        <v>4.5199999999999996</v>
      </c>
      <c r="K2441" s="136">
        <v>2.4</v>
      </c>
      <c r="L2441" s="136">
        <v>2.6</v>
      </c>
      <c r="M2441" s="137" t="str">
        <f t="shared" si="38"/>
        <v>P</v>
      </c>
      <c r="N2441" s="174" t="s">
        <v>10681</v>
      </c>
      <c r="O2441" s="149" t="s">
        <v>1506</v>
      </c>
      <c r="P2441" s="149" t="s">
        <v>9451</v>
      </c>
      <c r="Q2441" s="150" t="s">
        <v>10519</v>
      </c>
      <c r="R2441" s="189">
        <v>22.62</v>
      </c>
    </row>
    <row r="2442" spans="1:18" x14ac:dyDescent="0.25">
      <c r="A2442" s="132">
        <v>1040418</v>
      </c>
      <c r="B2442" s="145" t="s">
        <v>3235</v>
      </c>
      <c r="C2442" s="132">
        <v>6</v>
      </c>
      <c r="D2442" s="132">
        <v>50</v>
      </c>
      <c r="E2442" s="186" t="s">
        <v>21</v>
      </c>
      <c r="F2442" s="132">
        <v>60</v>
      </c>
      <c r="G2442" s="132">
        <v>4</v>
      </c>
      <c r="H2442" s="132">
        <v>4</v>
      </c>
      <c r="I2442" s="132">
        <v>1</v>
      </c>
      <c r="J2442" s="133">
        <v>4.5199999999999996</v>
      </c>
      <c r="K2442" s="133">
        <v>2.4</v>
      </c>
      <c r="L2442" s="133">
        <v>2.6</v>
      </c>
      <c r="M2442" s="134" t="str">
        <f t="shared" si="38"/>
        <v>P</v>
      </c>
      <c r="N2442" s="173" t="s">
        <v>10681</v>
      </c>
      <c r="O2442" s="146" t="s">
        <v>1555</v>
      </c>
      <c r="P2442" s="146" t="s">
        <v>9448</v>
      </c>
      <c r="Q2442" s="147" t="s">
        <v>10519</v>
      </c>
      <c r="R2442" s="187">
        <v>23.94</v>
      </c>
    </row>
    <row r="2443" spans="1:18" x14ac:dyDescent="0.25">
      <c r="A2443" s="135">
        <v>1040419</v>
      </c>
      <c r="B2443" s="148" t="s">
        <v>3236</v>
      </c>
      <c r="C2443" s="135">
        <v>6</v>
      </c>
      <c r="D2443" s="135">
        <v>50</v>
      </c>
      <c r="E2443" s="188" t="s">
        <v>21</v>
      </c>
      <c r="F2443" s="135">
        <v>60</v>
      </c>
      <c r="G2443" s="135">
        <v>4</v>
      </c>
      <c r="H2443" s="135">
        <v>4</v>
      </c>
      <c r="I2443" s="135">
        <v>1</v>
      </c>
      <c r="J2443" s="136">
        <v>4.5199999999999996</v>
      </c>
      <c r="K2443" s="136">
        <v>2.4</v>
      </c>
      <c r="L2443" s="136">
        <v>2.6</v>
      </c>
      <c r="M2443" s="137" t="str">
        <f t="shared" si="38"/>
        <v>P</v>
      </c>
      <c r="N2443" s="174" t="s">
        <v>10681</v>
      </c>
      <c r="O2443" s="149" t="s">
        <v>1555</v>
      </c>
      <c r="P2443" s="149" t="s">
        <v>9448</v>
      </c>
      <c r="Q2443" s="150" t="s">
        <v>10519</v>
      </c>
      <c r="R2443" s="189">
        <v>26.759999999999998</v>
      </c>
    </row>
    <row r="2444" spans="1:18" x14ac:dyDescent="0.25">
      <c r="A2444" s="132">
        <v>1040420</v>
      </c>
      <c r="B2444" s="145" t="s">
        <v>3237</v>
      </c>
      <c r="C2444" s="132">
        <v>6</v>
      </c>
      <c r="D2444" s="132">
        <v>32</v>
      </c>
      <c r="E2444" s="186" t="s">
        <v>21</v>
      </c>
      <c r="F2444" s="132">
        <v>40</v>
      </c>
      <c r="G2444" s="132" t="s">
        <v>21</v>
      </c>
      <c r="H2444" s="132" t="s">
        <v>21</v>
      </c>
      <c r="I2444" s="132">
        <v>1</v>
      </c>
      <c r="J2444" s="133">
        <v>4.2</v>
      </c>
      <c r="K2444" s="133">
        <v>3</v>
      </c>
      <c r="L2444" s="133">
        <v>2.7</v>
      </c>
      <c r="M2444" s="134" t="str">
        <f t="shared" si="38"/>
        <v>P</v>
      </c>
      <c r="N2444" s="173" t="s">
        <v>10681</v>
      </c>
      <c r="O2444" s="146" t="s">
        <v>1506</v>
      </c>
      <c r="P2444" s="146" t="s">
        <v>9451</v>
      </c>
      <c r="Q2444" s="147" t="s">
        <v>10106</v>
      </c>
      <c r="R2444" s="187">
        <v>33.06</v>
      </c>
    </row>
    <row r="2445" spans="1:18" x14ac:dyDescent="0.25">
      <c r="A2445" s="135">
        <v>1040421</v>
      </c>
      <c r="B2445" s="148" t="s">
        <v>3238</v>
      </c>
      <c r="C2445" s="135">
        <v>6</v>
      </c>
      <c r="D2445" s="135">
        <v>32</v>
      </c>
      <c r="E2445" s="188" t="s">
        <v>21</v>
      </c>
      <c r="F2445" s="135">
        <v>40</v>
      </c>
      <c r="G2445" s="135" t="s">
        <v>21</v>
      </c>
      <c r="H2445" s="135" t="s">
        <v>21</v>
      </c>
      <c r="I2445" s="135">
        <v>1</v>
      </c>
      <c r="J2445" s="136">
        <v>4.2</v>
      </c>
      <c r="K2445" s="136">
        <v>3</v>
      </c>
      <c r="L2445" s="136">
        <v>2.7</v>
      </c>
      <c r="M2445" s="137" t="str">
        <f t="shared" si="38"/>
        <v>P</v>
      </c>
      <c r="N2445" s="174" t="s">
        <v>10681</v>
      </c>
      <c r="O2445" s="149" t="s">
        <v>1506</v>
      </c>
      <c r="P2445" s="149" t="s">
        <v>9451</v>
      </c>
      <c r="Q2445" s="150" t="s">
        <v>10106</v>
      </c>
      <c r="R2445" s="189">
        <v>29.94</v>
      </c>
    </row>
    <row r="2446" spans="1:18" x14ac:dyDescent="0.25">
      <c r="A2446" s="132">
        <v>1040422</v>
      </c>
      <c r="B2446" s="145" t="s">
        <v>3239</v>
      </c>
      <c r="C2446" s="132">
        <v>6</v>
      </c>
      <c r="D2446" s="132">
        <v>32</v>
      </c>
      <c r="E2446" s="186" t="s">
        <v>21</v>
      </c>
      <c r="F2446" s="132">
        <v>40</v>
      </c>
      <c r="G2446" s="132" t="s">
        <v>21</v>
      </c>
      <c r="H2446" s="132" t="s">
        <v>21</v>
      </c>
      <c r="I2446" s="132">
        <v>1</v>
      </c>
      <c r="J2446" s="133">
        <v>4.2</v>
      </c>
      <c r="K2446" s="133">
        <v>3</v>
      </c>
      <c r="L2446" s="133">
        <v>2.7</v>
      </c>
      <c r="M2446" s="134" t="str">
        <f t="shared" si="38"/>
        <v>P</v>
      </c>
      <c r="N2446" s="173" t="s">
        <v>10681</v>
      </c>
      <c r="O2446" s="146" t="s">
        <v>1506</v>
      </c>
      <c r="P2446" s="146" t="s">
        <v>9451</v>
      </c>
      <c r="Q2446" s="147" t="s">
        <v>10106</v>
      </c>
      <c r="R2446" s="187">
        <v>31.56</v>
      </c>
    </row>
    <row r="2447" spans="1:18" x14ac:dyDescent="0.25">
      <c r="A2447" s="135">
        <v>1040423</v>
      </c>
      <c r="B2447" s="148" t="s">
        <v>3240</v>
      </c>
      <c r="C2447" s="135">
        <v>6</v>
      </c>
      <c r="D2447" s="135">
        <v>32</v>
      </c>
      <c r="E2447" s="188" t="s">
        <v>21</v>
      </c>
      <c r="F2447" s="135">
        <v>40</v>
      </c>
      <c r="G2447" s="135" t="s">
        <v>21</v>
      </c>
      <c r="H2447" s="135" t="s">
        <v>21</v>
      </c>
      <c r="I2447" s="135" t="s">
        <v>21</v>
      </c>
      <c r="J2447" s="136">
        <v>4.3499999999999996</v>
      </c>
      <c r="K2447" s="136">
        <v>3.15</v>
      </c>
      <c r="L2447" s="136">
        <v>2.8</v>
      </c>
      <c r="M2447" s="137" t="str">
        <f t="shared" si="38"/>
        <v>P</v>
      </c>
      <c r="N2447" s="174" t="s">
        <v>10681</v>
      </c>
      <c r="O2447" s="149" t="s">
        <v>1506</v>
      </c>
      <c r="P2447" s="149" t="s">
        <v>9451</v>
      </c>
      <c r="Q2447" s="150" t="s">
        <v>10106</v>
      </c>
      <c r="R2447" s="189">
        <v>28.200000000000003</v>
      </c>
    </row>
    <row r="2448" spans="1:18" x14ac:dyDescent="0.25">
      <c r="A2448" s="132">
        <v>1040424</v>
      </c>
      <c r="B2448" s="145" t="s">
        <v>3241</v>
      </c>
      <c r="C2448" s="132">
        <v>6</v>
      </c>
      <c r="D2448" s="132">
        <v>32</v>
      </c>
      <c r="E2448" s="186" t="s">
        <v>21</v>
      </c>
      <c r="F2448" s="132">
        <v>40</v>
      </c>
      <c r="G2448" s="132" t="s">
        <v>21</v>
      </c>
      <c r="H2448" s="132" t="s">
        <v>21</v>
      </c>
      <c r="I2448" s="132" t="s">
        <v>21</v>
      </c>
      <c r="J2448" s="133">
        <v>4.3499999999999996</v>
      </c>
      <c r="K2448" s="133">
        <v>3.15</v>
      </c>
      <c r="L2448" s="133">
        <v>2.8</v>
      </c>
      <c r="M2448" s="134" t="str">
        <f t="shared" si="38"/>
        <v>P</v>
      </c>
      <c r="N2448" s="173" t="s">
        <v>10681</v>
      </c>
      <c r="O2448" s="146" t="s">
        <v>1506</v>
      </c>
      <c r="P2448" s="146" t="s">
        <v>9451</v>
      </c>
      <c r="Q2448" s="147" t="s">
        <v>10106</v>
      </c>
      <c r="R2448" s="187">
        <v>29.64</v>
      </c>
    </row>
    <row r="2449" spans="1:18" x14ac:dyDescent="0.25">
      <c r="A2449" s="135">
        <v>1040426</v>
      </c>
      <c r="B2449" s="148" t="s">
        <v>3242</v>
      </c>
      <c r="C2449" s="135">
        <v>6</v>
      </c>
      <c r="D2449" s="135">
        <v>32</v>
      </c>
      <c r="E2449" s="188" t="s">
        <v>21</v>
      </c>
      <c r="F2449" s="135">
        <v>40</v>
      </c>
      <c r="G2449" s="135" t="s">
        <v>21</v>
      </c>
      <c r="H2449" s="135" t="s">
        <v>21</v>
      </c>
      <c r="I2449" s="135" t="s">
        <v>21</v>
      </c>
      <c r="J2449" s="136">
        <v>4.3499999999999996</v>
      </c>
      <c r="K2449" s="136">
        <v>3.15</v>
      </c>
      <c r="L2449" s="136">
        <v>2.8</v>
      </c>
      <c r="M2449" s="137" t="str">
        <f t="shared" si="38"/>
        <v>P</v>
      </c>
      <c r="N2449" s="172" t="s">
        <v>10681</v>
      </c>
      <c r="O2449" s="149" t="s">
        <v>1506</v>
      </c>
      <c r="P2449" s="149" t="s">
        <v>9451</v>
      </c>
      <c r="Q2449" s="150" t="s">
        <v>10519</v>
      </c>
      <c r="R2449" s="189">
        <v>31.740000000000002</v>
      </c>
    </row>
    <row r="2450" spans="1:18" x14ac:dyDescent="0.25">
      <c r="A2450" s="132">
        <v>1040428</v>
      </c>
      <c r="B2450" s="145" t="s">
        <v>3243</v>
      </c>
      <c r="C2450" s="132">
        <v>6</v>
      </c>
      <c r="D2450" s="132">
        <v>32</v>
      </c>
      <c r="E2450" s="186" t="s">
        <v>21</v>
      </c>
      <c r="F2450" s="132">
        <v>40</v>
      </c>
      <c r="G2450" s="132" t="s">
        <v>21</v>
      </c>
      <c r="H2450" s="132" t="s">
        <v>21</v>
      </c>
      <c r="I2450" s="132" t="s">
        <v>21</v>
      </c>
      <c r="J2450" s="133">
        <v>4.3499999999999996</v>
      </c>
      <c r="K2450" s="133">
        <v>3.15</v>
      </c>
      <c r="L2450" s="133">
        <v>2.8</v>
      </c>
      <c r="M2450" s="134" t="str">
        <f t="shared" si="38"/>
        <v>P</v>
      </c>
      <c r="N2450" s="171" t="s">
        <v>10681</v>
      </c>
      <c r="O2450" s="146" t="s">
        <v>1506</v>
      </c>
      <c r="P2450" s="146" t="s">
        <v>9451</v>
      </c>
      <c r="Q2450" s="147" t="s">
        <v>10106</v>
      </c>
      <c r="R2450" s="187">
        <v>29.94</v>
      </c>
    </row>
    <row r="2451" spans="1:18" x14ac:dyDescent="0.25">
      <c r="A2451" s="135">
        <v>1040438</v>
      </c>
      <c r="B2451" s="148" t="s">
        <v>3244</v>
      </c>
      <c r="C2451" s="135">
        <v>1</v>
      </c>
      <c r="D2451" s="135">
        <v>12000</v>
      </c>
      <c r="E2451" s="188">
        <v>400</v>
      </c>
      <c r="F2451" s="135" t="s">
        <v>20</v>
      </c>
      <c r="G2451" s="135" t="s">
        <v>20</v>
      </c>
      <c r="H2451" s="135" t="s">
        <v>20</v>
      </c>
      <c r="I2451" s="135" t="s">
        <v>20</v>
      </c>
      <c r="J2451" s="136">
        <v>3.1</v>
      </c>
      <c r="K2451" s="136">
        <v>1.8</v>
      </c>
      <c r="L2451" s="136">
        <v>0.02</v>
      </c>
      <c r="M2451" s="137" t="str">
        <f t="shared" si="38"/>
        <v>P</v>
      </c>
      <c r="N2451" s="172" t="s">
        <v>10682</v>
      </c>
      <c r="O2451" s="149" t="s">
        <v>1506</v>
      </c>
      <c r="P2451" s="149" t="s">
        <v>9443</v>
      </c>
      <c r="Q2451" s="150" t="s">
        <v>10519</v>
      </c>
      <c r="R2451" s="189">
        <v>0.15</v>
      </c>
    </row>
    <row r="2452" spans="1:18" x14ac:dyDescent="0.25">
      <c r="A2452" s="132">
        <v>1040460</v>
      </c>
      <c r="B2452" s="145" t="s">
        <v>3245</v>
      </c>
      <c r="C2452" s="132">
        <v>6</v>
      </c>
      <c r="D2452" s="132">
        <v>32</v>
      </c>
      <c r="E2452" s="186" t="s">
        <v>21</v>
      </c>
      <c r="F2452" s="132">
        <v>40</v>
      </c>
      <c r="G2452" s="132" t="s">
        <v>21</v>
      </c>
      <c r="H2452" s="132" t="s">
        <v>21</v>
      </c>
      <c r="I2452" s="132" t="s">
        <v>21</v>
      </c>
      <c r="J2452" s="133">
        <v>4.3499999999999996</v>
      </c>
      <c r="K2452" s="133">
        <v>3.15</v>
      </c>
      <c r="L2452" s="133">
        <v>2.8</v>
      </c>
      <c r="M2452" s="134" t="str">
        <f t="shared" si="38"/>
        <v>P</v>
      </c>
      <c r="N2452" s="171" t="s">
        <v>10682</v>
      </c>
      <c r="O2452" s="146" t="s">
        <v>1500</v>
      </c>
      <c r="P2452" s="146" t="s">
        <v>9418</v>
      </c>
      <c r="Q2452" s="147" t="s">
        <v>10519</v>
      </c>
      <c r="R2452" s="187">
        <v>7.92</v>
      </c>
    </row>
    <row r="2453" spans="1:18" x14ac:dyDescent="0.25">
      <c r="A2453" s="135">
        <v>1040461</v>
      </c>
      <c r="B2453" s="148" t="s">
        <v>3246</v>
      </c>
      <c r="C2453" s="135">
        <v>6</v>
      </c>
      <c r="D2453" s="135">
        <v>32</v>
      </c>
      <c r="E2453" s="188" t="s">
        <v>21</v>
      </c>
      <c r="F2453" s="135">
        <v>40</v>
      </c>
      <c r="G2453" s="135" t="s">
        <v>21</v>
      </c>
      <c r="H2453" s="135" t="s">
        <v>21</v>
      </c>
      <c r="I2453" s="135" t="s">
        <v>21</v>
      </c>
      <c r="J2453" s="136">
        <v>4.3499999999999996</v>
      </c>
      <c r="K2453" s="136">
        <v>3.15</v>
      </c>
      <c r="L2453" s="136">
        <v>2.8</v>
      </c>
      <c r="M2453" s="137" t="str">
        <f t="shared" si="38"/>
        <v>P</v>
      </c>
      <c r="N2453" s="172" t="s">
        <v>10682</v>
      </c>
      <c r="O2453" s="149" t="s">
        <v>1500</v>
      </c>
      <c r="P2453" s="149" t="s">
        <v>9418</v>
      </c>
      <c r="Q2453" s="150" t="s">
        <v>10519</v>
      </c>
      <c r="R2453" s="189">
        <v>8.2799999999999994</v>
      </c>
    </row>
    <row r="2454" spans="1:18" x14ac:dyDescent="0.25">
      <c r="A2454" s="132">
        <v>1040476</v>
      </c>
      <c r="B2454" s="145" t="s">
        <v>3247</v>
      </c>
      <c r="C2454" s="132">
        <v>1</v>
      </c>
      <c r="D2454" s="132" t="s">
        <v>20</v>
      </c>
      <c r="E2454" s="186" t="s">
        <v>20</v>
      </c>
      <c r="F2454" s="132" t="s">
        <v>20</v>
      </c>
      <c r="G2454" s="132" t="s">
        <v>20</v>
      </c>
      <c r="H2454" s="132" t="s">
        <v>20</v>
      </c>
      <c r="I2454" s="132" t="s">
        <v>20</v>
      </c>
      <c r="J2454" s="133">
        <v>1.9</v>
      </c>
      <c r="K2454" s="133">
        <v>1.5</v>
      </c>
      <c r="L2454" s="133">
        <v>3.0000000000000001E-3</v>
      </c>
      <c r="M2454" s="134" t="str">
        <f t="shared" si="38"/>
        <v>P</v>
      </c>
      <c r="N2454" s="171" t="s">
        <v>10682</v>
      </c>
      <c r="O2454" s="146" t="s">
        <v>1500</v>
      </c>
      <c r="P2454" s="146" t="s">
        <v>9456</v>
      </c>
      <c r="Q2454" s="147" t="s">
        <v>10519</v>
      </c>
      <c r="R2454" s="187">
        <v>5.9701492537313432E-2</v>
      </c>
    </row>
    <row r="2455" spans="1:18" x14ac:dyDescent="0.25">
      <c r="A2455" s="135">
        <v>1040479</v>
      </c>
      <c r="B2455" s="148" t="s">
        <v>3248</v>
      </c>
      <c r="C2455" s="135">
        <v>1</v>
      </c>
      <c r="D2455" s="135" t="s">
        <v>20</v>
      </c>
      <c r="E2455" s="188" t="s">
        <v>20</v>
      </c>
      <c r="F2455" s="135" t="s">
        <v>20</v>
      </c>
      <c r="G2455" s="135" t="s">
        <v>20</v>
      </c>
      <c r="H2455" s="135" t="s">
        <v>20</v>
      </c>
      <c r="I2455" s="135" t="s">
        <v>20</v>
      </c>
      <c r="J2455" s="136">
        <v>1.9</v>
      </c>
      <c r="K2455" s="136">
        <v>1.5</v>
      </c>
      <c r="L2455" s="136">
        <v>3.0000000000000001E-3</v>
      </c>
      <c r="M2455" s="137" t="str">
        <f t="shared" si="38"/>
        <v>P</v>
      </c>
      <c r="N2455" s="172" t="s">
        <v>10682</v>
      </c>
      <c r="O2455" s="149" t="s">
        <v>1500</v>
      </c>
      <c r="P2455" s="149" t="s">
        <v>9456</v>
      </c>
      <c r="Q2455" s="150" t="s">
        <v>10519</v>
      </c>
      <c r="R2455" s="189">
        <v>5.9701492537313432E-2</v>
      </c>
    </row>
    <row r="2456" spans="1:18" x14ac:dyDescent="0.25">
      <c r="A2456" s="132">
        <v>1040480</v>
      </c>
      <c r="B2456" s="145" t="s">
        <v>3249</v>
      </c>
      <c r="C2456" s="132">
        <v>1</v>
      </c>
      <c r="D2456" s="132" t="s">
        <v>20</v>
      </c>
      <c r="E2456" s="186" t="s">
        <v>20</v>
      </c>
      <c r="F2456" s="132" t="s">
        <v>20</v>
      </c>
      <c r="G2456" s="132" t="s">
        <v>20</v>
      </c>
      <c r="H2456" s="132" t="s">
        <v>20</v>
      </c>
      <c r="I2456" s="132" t="s">
        <v>20</v>
      </c>
      <c r="J2456" s="133">
        <v>1.9</v>
      </c>
      <c r="K2456" s="133">
        <v>1.5</v>
      </c>
      <c r="L2456" s="133">
        <v>3.0000000000000001E-3</v>
      </c>
      <c r="M2456" s="134" t="str">
        <f t="shared" si="38"/>
        <v>P</v>
      </c>
      <c r="N2456" s="171" t="s">
        <v>10682</v>
      </c>
      <c r="O2456" s="146" t="s">
        <v>1500</v>
      </c>
      <c r="P2456" s="146" t="s">
        <v>9456</v>
      </c>
      <c r="Q2456" s="147" t="s">
        <v>10519</v>
      </c>
      <c r="R2456" s="187">
        <v>5.9701492537313432E-2</v>
      </c>
    </row>
    <row r="2457" spans="1:18" x14ac:dyDescent="0.25">
      <c r="A2457" s="135">
        <v>1040481</v>
      </c>
      <c r="B2457" s="148" t="s">
        <v>3250</v>
      </c>
      <c r="C2457" s="135">
        <v>1</v>
      </c>
      <c r="D2457" s="135" t="s">
        <v>20</v>
      </c>
      <c r="E2457" s="188" t="s">
        <v>20</v>
      </c>
      <c r="F2457" s="135" t="s">
        <v>20</v>
      </c>
      <c r="G2457" s="135" t="s">
        <v>20</v>
      </c>
      <c r="H2457" s="135" t="s">
        <v>20</v>
      </c>
      <c r="I2457" s="135" t="s">
        <v>20</v>
      </c>
      <c r="J2457" s="136">
        <v>1.9</v>
      </c>
      <c r="K2457" s="136">
        <v>1.5</v>
      </c>
      <c r="L2457" s="136">
        <v>3.0000000000000001E-3</v>
      </c>
      <c r="M2457" s="137" t="str">
        <f t="shared" si="38"/>
        <v>P</v>
      </c>
      <c r="N2457" s="172" t="s">
        <v>10682</v>
      </c>
      <c r="O2457" s="149" t="s">
        <v>1500</v>
      </c>
      <c r="P2457" s="149" t="s">
        <v>9456</v>
      </c>
      <c r="Q2457" s="150" t="s">
        <v>10519</v>
      </c>
      <c r="R2457" s="189">
        <v>5.9701492537313432E-2</v>
      </c>
    </row>
    <row r="2458" spans="1:18" x14ac:dyDescent="0.25">
      <c r="A2458" s="132">
        <v>1040484</v>
      </c>
      <c r="B2458" s="145" t="s">
        <v>3251</v>
      </c>
      <c r="C2458" s="132">
        <v>1</v>
      </c>
      <c r="D2458" s="132" t="s">
        <v>20</v>
      </c>
      <c r="E2458" s="186" t="s">
        <v>20</v>
      </c>
      <c r="F2458" s="132" t="s">
        <v>20</v>
      </c>
      <c r="G2458" s="132" t="s">
        <v>20</v>
      </c>
      <c r="H2458" s="132" t="s">
        <v>20</v>
      </c>
      <c r="I2458" s="132" t="s">
        <v>20</v>
      </c>
      <c r="J2458" s="133">
        <v>1.9</v>
      </c>
      <c r="K2458" s="133">
        <v>1.5</v>
      </c>
      <c r="L2458" s="133">
        <v>3.0000000000000001E-3</v>
      </c>
      <c r="M2458" s="134" t="str">
        <f t="shared" si="38"/>
        <v>P</v>
      </c>
      <c r="N2458" s="171" t="s">
        <v>10682</v>
      </c>
      <c r="O2458" s="146" t="s">
        <v>1500</v>
      </c>
      <c r="P2458" s="146" t="s">
        <v>9456</v>
      </c>
      <c r="Q2458" s="147" t="s">
        <v>10519</v>
      </c>
      <c r="R2458" s="187">
        <v>5.9701492537313432E-2</v>
      </c>
    </row>
    <row r="2459" spans="1:18" x14ac:dyDescent="0.25">
      <c r="A2459" s="135">
        <v>1040486</v>
      </c>
      <c r="B2459" s="148" t="s">
        <v>3252</v>
      </c>
      <c r="C2459" s="135">
        <v>1</v>
      </c>
      <c r="D2459" s="135" t="s">
        <v>20</v>
      </c>
      <c r="E2459" s="188" t="s">
        <v>20</v>
      </c>
      <c r="F2459" s="135" t="s">
        <v>20</v>
      </c>
      <c r="G2459" s="135" t="s">
        <v>20</v>
      </c>
      <c r="H2459" s="135" t="s">
        <v>20</v>
      </c>
      <c r="I2459" s="135" t="s">
        <v>20</v>
      </c>
      <c r="J2459" s="136">
        <v>1.9</v>
      </c>
      <c r="K2459" s="136">
        <v>1.5</v>
      </c>
      <c r="L2459" s="136">
        <v>3.0000000000000001E-3</v>
      </c>
      <c r="M2459" s="137" t="str">
        <f t="shared" si="38"/>
        <v>P</v>
      </c>
      <c r="N2459" s="172" t="s">
        <v>10682</v>
      </c>
      <c r="O2459" s="149" t="s">
        <v>1500</v>
      </c>
      <c r="P2459" s="149" t="s">
        <v>9456</v>
      </c>
      <c r="Q2459" s="150" t="s">
        <v>10519</v>
      </c>
      <c r="R2459" s="189">
        <v>5.9701492537313432E-2</v>
      </c>
    </row>
    <row r="2460" spans="1:18" x14ac:dyDescent="0.25">
      <c r="A2460" s="132">
        <v>1040489</v>
      </c>
      <c r="B2460" s="145" t="s">
        <v>3253</v>
      </c>
      <c r="C2460" s="132">
        <v>1</v>
      </c>
      <c r="D2460" s="132" t="s">
        <v>20</v>
      </c>
      <c r="E2460" s="186" t="s">
        <v>20</v>
      </c>
      <c r="F2460" s="132" t="s">
        <v>20</v>
      </c>
      <c r="G2460" s="132" t="s">
        <v>20</v>
      </c>
      <c r="H2460" s="132" t="s">
        <v>20</v>
      </c>
      <c r="I2460" s="132" t="s">
        <v>20</v>
      </c>
      <c r="J2460" s="133">
        <v>1.9</v>
      </c>
      <c r="K2460" s="133">
        <v>1.5</v>
      </c>
      <c r="L2460" s="133">
        <v>3.0000000000000001E-3</v>
      </c>
      <c r="M2460" s="134" t="str">
        <f t="shared" si="38"/>
        <v>P</v>
      </c>
      <c r="N2460" s="171" t="s">
        <v>10682</v>
      </c>
      <c r="O2460" s="146" t="s">
        <v>1500</v>
      </c>
      <c r="P2460" s="146" t="s">
        <v>9456</v>
      </c>
      <c r="Q2460" s="147" t="s">
        <v>10519</v>
      </c>
      <c r="R2460" s="187">
        <v>5.9701492537313432E-2</v>
      </c>
    </row>
    <row r="2461" spans="1:18" x14ac:dyDescent="0.25">
      <c r="A2461" s="135">
        <v>1040490</v>
      </c>
      <c r="B2461" s="148" t="s">
        <v>3254</v>
      </c>
      <c r="C2461" s="135">
        <v>1</v>
      </c>
      <c r="D2461" s="135" t="s">
        <v>20</v>
      </c>
      <c r="E2461" s="188" t="s">
        <v>20</v>
      </c>
      <c r="F2461" s="135" t="s">
        <v>20</v>
      </c>
      <c r="G2461" s="135" t="s">
        <v>20</v>
      </c>
      <c r="H2461" s="135" t="s">
        <v>20</v>
      </c>
      <c r="I2461" s="135" t="s">
        <v>20</v>
      </c>
      <c r="J2461" s="136">
        <v>1.9</v>
      </c>
      <c r="K2461" s="136">
        <v>1.5</v>
      </c>
      <c r="L2461" s="136">
        <v>3.0000000000000001E-3</v>
      </c>
      <c r="M2461" s="137" t="str">
        <f t="shared" si="38"/>
        <v>P</v>
      </c>
      <c r="N2461" s="172" t="s">
        <v>10682</v>
      </c>
      <c r="O2461" s="149" t="s">
        <v>1500</v>
      </c>
      <c r="P2461" s="149" t="s">
        <v>9456</v>
      </c>
      <c r="Q2461" s="150" t="s">
        <v>10519</v>
      </c>
      <c r="R2461" s="189">
        <v>5.9701492537313432E-2</v>
      </c>
    </row>
    <row r="2462" spans="1:18" x14ac:dyDescent="0.25">
      <c r="A2462" s="132">
        <v>1040491</v>
      </c>
      <c r="B2462" s="145" t="s">
        <v>3255</v>
      </c>
      <c r="C2462" s="132">
        <v>6</v>
      </c>
      <c r="D2462" s="132" t="s">
        <v>20</v>
      </c>
      <c r="E2462" s="186" t="s">
        <v>20</v>
      </c>
      <c r="F2462" s="132" t="s">
        <v>20</v>
      </c>
      <c r="G2462" s="132" t="s">
        <v>20</v>
      </c>
      <c r="H2462" s="132" t="s">
        <v>20</v>
      </c>
      <c r="I2462" s="132" t="s">
        <v>20</v>
      </c>
      <c r="J2462" s="133">
        <v>1.95</v>
      </c>
      <c r="K2462" s="133">
        <v>1.55</v>
      </c>
      <c r="L2462" s="133">
        <v>0.04</v>
      </c>
      <c r="M2462" s="134" t="str">
        <f t="shared" si="38"/>
        <v>P</v>
      </c>
      <c r="N2462" s="171" t="s">
        <v>10682</v>
      </c>
      <c r="O2462" s="146" t="s">
        <v>1500</v>
      </c>
      <c r="P2462" s="146" t="s">
        <v>9456</v>
      </c>
      <c r="Q2462" s="147" t="s">
        <v>10519</v>
      </c>
      <c r="R2462" s="187">
        <v>0.4701492537313432</v>
      </c>
    </row>
    <row r="2463" spans="1:18" x14ac:dyDescent="0.25">
      <c r="A2463" s="135">
        <v>1040492</v>
      </c>
      <c r="B2463" s="148" t="s">
        <v>3256</v>
      </c>
      <c r="C2463" s="135">
        <v>6</v>
      </c>
      <c r="D2463" s="135" t="s">
        <v>20</v>
      </c>
      <c r="E2463" s="188" t="s">
        <v>20</v>
      </c>
      <c r="F2463" s="135" t="s">
        <v>20</v>
      </c>
      <c r="G2463" s="135" t="s">
        <v>20</v>
      </c>
      <c r="H2463" s="135" t="s">
        <v>20</v>
      </c>
      <c r="I2463" s="135" t="s">
        <v>20</v>
      </c>
      <c r="J2463" s="136">
        <v>1.95</v>
      </c>
      <c r="K2463" s="136">
        <v>1.55</v>
      </c>
      <c r="L2463" s="136">
        <v>0.04</v>
      </c>
      <c r="M2463" s="137" t="str">
        <f t="shared" si="38"/>
        <v>P</v>
      </c>
      <c r="N2463" s="172" t="s">
        <v>10682</v>
      </c>
      <c r="O2463" s="149" t="s">
        <v>1500</v>
      </c>
      <c r="P2463" s="149" t="s">
        <v>9456</v>
      </c>
      <c r="Q2463" s="150" t="s">
        <v>10519</v>
      </c>
      <c r="R2463" s="189">
        <v>0.4701492537313432</v>
      </c>
    </row>
    <row r="2464" spans="1:18" x14ac:dyDescent="0.25">
      <c r="A2464" s="132">
        <v>1040495</v>
      </c>
      <c r="B2464" s="145" t="s">
        <v>3257</v>
      </c>
      <c r="C2464" s="132">
        <v>6</v>
      </c>
      <c r="D2464" s="132" t="s">
        <v>20</v>
      </c>
      <c r="E2464" s="186" t="s">
        <v>20</v>
      </c>
      <c r="F2464" s="132" t="s">
        <v>20</v>
      </c>
      <c r="G2464" s="132" t="s">
        <v>20</v>
      </c>
      <c r="H2464" s="132" t="s">
        <v>20</v>
      </c>
      <c r="I2464" s="132" t="s">
        <v>20</v>
      </c>
      <c r="J2464" s="133">
        <v>1.95</v>
      </c>
      <c r="K2464" s="133">
        <v>1.55</v>
      </c>
      <c r="L2464" s="133">
        <v>0.04</v>
      </c>
      <c r="M2464" s="134" t="str">
        <f t="shared" si="38"/>
        <v>P</v>
      </c>
      <c r="N2464" s="171" t="s">
        <v>10682</v>
      </c>
      <c r="O2464" s="146" t="s">
        <v>1500</v>
      </c>
      <c r="P2464" s="146" t="s">
        <v>9456</v>
      </c>
      <c r="Q2464" s="147" t="s">
        <v>10519</v>
      </c>
      <c r="R2464" s="187">
        <v>0.4701492537313432</v>
      </c>
    </row>
    <row r="2465" spans="1:18" x14ac:dyDescent="0.25">
      <c r="A2465" s="135">
        <v>1040497</v>
      </c>
      <c r="B2465" s="148" t="s">
        <v>3258</v>
      </c>
      <c r="C2465" s="135">
        <v>6</v>
      </c>
      <c r="D2465" s="135" t="s">
        <v>20</v>
      </c>
      <c r="E2465" s="188" t="s">
        <v>20</v>
      </c>
      <c r="F2465" s="135" t="s">
        <v>20</v>
      </c>
      <c r="G2465" s="135" t="s">
        <v>20</v>
      </c>
      <c r="H2465" s="135" t="s">
        <v>20</v>
      </c>
      <c r="I2465" s="135" t="s">
        <v>20</v>
      </c>
      <c r="J2465" s="136">
        <v>1.95</v>
      </c>
      <c r="K2465" s="136">
        <v>1.55</v>
      </c>
      <c r="L2465" s="136">
        <v>0.04</v>
      </c>
      <c r="M2465" s="137" t="str">
        <f t="shared" si="38"/>
        <v>P</v>
      </c>
      <c r="N2465" s="172" t="s">
        <v>10682</v>
      </c>
      <c r="O2465" s="149" t="s">
        <v>1500</v>
      </c>
      <c r="P2465" s="149" t="s">
        <v>9456</v>
      </c>
      <c r="Q2465" s="150" t="s">
        <v>10519</v>
      </c>
      <c r="R2465" s="189">
        <v>0.4701492537313432</v>
      </c>
    </row>
    <row r="2466" spans="1:18" x14ac:dyDescent="0.25">
      <c r="A2466" s="132">
        <v>1040499</v>
      </c>
      <c r="B2466" s="145" t="s">
        <v>3259</v>
      </c>
      <c r="C2466" s="132">
        <v>6</v>
      </c>
      <c r="D2466" s="132" t="s">
        <v>20</v>
      </c>
      <c r="E2466" s="186" t="s">
        <v>20</v>
      </c>
      <c r="F2466" s="132" t="s">
        <v>20</v>
      </c>
      <c r="G2466" s="132" t="s">
        <v>20</v>
      </c>
      <c r="H2466" s="132" t="s">
        <v>20</v>
      </c>
      <c r="I2466" s="132" t="s">
        <v>20</v>
      </c>
      <c r="J2466" s="133">
        <v>1.95</v>
      </c>
      <c r="K2466" s="133">
        <v>1.55</v>
      </c>
      <c r="L2466" s="133">
        <v>0.04</v>
      </c>
      <c r="M2466" s="134" t="str">
        <f t="shared" si="38"/>
        <v>P</v>
      </c>
      <c r="N2466" s="171" t="s">
        <v>10682</v>
      </c>
      <c r="O2466" s="146" t="s">
        <v>1500</v>
      </c>
      <c r="P2466" s="146" t="s">
        <v>9456</v>
      </c>
      <c r="Q2466" s="147" t="s">
        <v>10519</v>
      </c>
      <c r="R2466" s="187">
        <v>0.4701492537313432</v>
      </c>
    </row>
    <row r="2467" spans="1:18" x14ac:dyDescent="0.25">
      <c r="A2467" s="135">
        <v>1040500</v>
      </c>
      <c r="B2467" s="148" t="s">
        <v>3260</v>
      </c>
      <c r="C2467" s="135">
        <v>6</v>
      </c>
      <c r="D2467" s="135" t="s">
        <v>20</v>
      </c>
      <c r="E2467" s="188" t="s">
        <v>20</v>
      </c>
      <c r="F2467" s="135" t="s">
        <v>20</v>
      </c>
      <c r="G2467" s="135" t="s">
        <v>20</v>
      </c>
      <c r="H2467" s="135" t="s">
        <v>20</v>
      </c>
      <c r="I2467" s="135" t="s">
        <v>20</v>
      </c>
      <c r="J2467" s="136">
        <v>1.95</v>
      </c>
      <c r="K2467" s="136">
        <v>1.55</v>
      </c>
      <c r="L2467" s="136">
        <v>0.04</v>
      </c>
      <c r="M2467" s="137" t="str">
        <f t="shared" si="38"/>
        <v>P</v>
      </c>
      <c r="N2467" s="174" t="s">
        <v>10682</v>
      </c>
      <c r="O2467" s="149" t="s">
        <v>1500</v>
      </c>
      <c r="P2467" s="149" t="s">
        <v>9456</v>
      </c>
      <c r="Q2467" s="150" t="s">
        <v>10519</v>
      </c>
      <c r="R2467" s="189">
        <v>0.4701492537313432</v>
      </c>
    </row>
    <row r="2468" spans="1:18" x14ac:dyDescent="0.25">
      <c r="A2468" s="132">
        <v>1040534</v>
      </c>
      <c r="B2468" s="145" t="s">
        <v>3261</v>
      </c>
      <c r="C2468" s="132">
        <v>100</v>
      </c>
      <c r="D2468" s="132" t="s">
        <v>20</v>
      </c>
      <c r="E2468" s="186" t="s">
        <v>20</v>
      </c>
      <c r="F2468" s="132" t="s">
        <v>20</v>
      </c>
      <c r="G2468" s="132" t="s">
        <v>20</v>
      </c>
      <c r="H2468" s="132" t="s">
        <v>20</v>
      </c>
      <c r="I2468" s="132" t="s">
        <v>20</v>
      </c>
      <c r="J2468" s="133">
        <v>2.54</v>
      </c>
      <c r="K2468" s="133">
        <v>0.7</v>
      </c>
      <c r="L2468" s="133">
        <v>0.64</v>
      </c>
      <c r="M2468" s="134" t="str">
        <f t="shared" si="38"/>
        <v>P</v>
      </c>
      <c r="N2468" s="171" t="s">
        <v>10682</v>
      </c>
      <c r="O2468" s="146" t="s">
        <v>1500</v>
      </c>
      <c r="P2468" s="146" t="s">
        <v>9418</v>
      </c>
      <c r="Q2468" s="147" t="s">
        <v>10519</v>
      </c>
      <c r="R2468" s="187">
        <v>7.0000000000000009</v>
      </c>
    </row>
    <row r="2469" spans="1:18" x14ac:dyDescent="0.25">
      <c r="A2469" s="135">
        <v>1040540</v>
      </c>
      <c r="B2469" s="148" t="s">
        <v>3262</v>
      </c>
      <c r="C2469" s="135">
        <v>6</v>
      </c>
      <c r="D2469" s="135">
        <v>448</v>
      </c>
      <c r="E2469" s="188" t="s">
        <v>21</v>
      </c>
      <c r="F2469" s="135">
        <v>616</v>
      </c>
      <c r="G2469" s="135">
        <v>20</v>
      </c>
      <c r="H2469" s="135">
        <v>20</v>
      </c>
      <c r="I2469" s="135">
        <v>1</v>
      </c>
      <c r="J2469" s="136">
        <v>1.75</v>
      </c>
      <c r="K2469" s="136">
        <v>1.17</v>
      </c>
      <c r="L2469" s="136">
        <v>1.35</v>
      </c>
      <c r="M2469" s="137" t="str">
        <f t="shared" si="38"/>
        <v>P</v>
      </c>
      <c r="N2469" s="172" t="s">
        <v>10681</v>
      </c>
      <c r="O2469" s="149" t="s">
        <v>1506</v>
      </c>
      <c r="P2469" s="149" t="s">
        <v>9430</v>
      </c>
      <c r="Q2469" s="150" t="s">
        <v>10519</v>
      </c>
      <c r="R2469" s="189">
        <v>3.3000000000000003</v>
      </c>
    </row>
    <row r="2470" spans="1:18" x14ac:dyDescent="0.25">
      <c r="A2470" s="132">
        <v>1040550</v>
      </c>
      <c r="B2470" s="145" t="s">
        <v>3263</v>
      </c>
      <c r="C2470" s="132">
        <v>3</v>
      </c>
      <c r="D2470" s="132">
        <v>720</v>
      </c>
      <c r="E2470" s="186">
        <v>30</v>
      </c>
      <c r="F2470" s="132">
        <v>960</v>
      </c>
      <c r="G2470" s="132">
        <v>24</v>
      </c>
      <c r="H2470" s="132" t="s">
        <v>20</v>
      </c>
      <c r="I2470" s="132">
        <v>1</v>
      </c>
      <c r="J2470" s="133">
        <v>4</v>
      </c>
      <c r="K2470" s="133">
        <v>2.35</v>
      </c>
      <c r="L2470" s="133">
        <v>0.2</v>
      </c>
      <c r="M2470" s="134" t="str">
        <f t="shared" si="38"/>
        <v>P</v>
      </c>
      <c r="N2470" s="171" t="s">
        <v>10682</v>
      </c>
      <c r="O2470" s="146" t="s">
        <v>1587</v>
      </c>
      <c r="P2470" s="146" t="s">
        <v>9421</v>
      </c>
      <c r="Q2470" s="147" t="s">
        <v>10519</v>
      </c>
      <c r="R2470" s="187">
        <v>6</v>
      </c>
    </row>
    <row r="2471" spans="1:18" x14ac:dyDescent="0.25">
      <c r="A2471" s="135">
        <v>1040551</v>
      </c>
      <c r="B2471" s="148" t="s">
        <v>3264</v>
      </c>
      <c r="C2471" s="135">
        <v>1</v>
      </c>
      <c r="D2471" s="135">
        <v>80</v>
      </c>
      <c r="E2471" s="188" t="s">
        <v>20</v>
      </c>
      <c r="F2471" s="135">
        <v>100</v>
      </c>
      <c r="G2471" s="135" t="s">
        <v>20</v>
      </c>
      <c r="H2471" s="135" t="s">
        <v>20</v>
      </c>
      <c r="I2471" s="135" t="s">
        <v>20</v>
      </c>
      <c r="J2471" s="136">
        <v>4.5609999999999999</v>
      </c>
      <c r="K2471" s="136">
        <v>2.3199999999999998</v>
      </c>
      <c r="L2471" s="136">
        <v>1.5</v>
      </c>
      <c r="M2471" s="137" t="str">
        <f t="shared" si="38"/>
        <v>P</v>
      </c>
      <c r="N2471" s="172" t="s">
        <v>10682</v>
      </c>
      <c r="O2471" s="149" t="s">
        <v>1506</v>
      </c>
      <c r="P2471" s="149" t="s">
        <v>9401</v>
      </c>
      <c r="Q2471" s="150" t="s">
        <v>10519</v>
      </c>
      <c r="R2471" s="189">
        <v>9.59</v>
      </c>
    </row>
    <row r="2472" spans="1:18" x14ac:dyDescent="0.25">
      <c r="A2472" s="132">
        <v>1040552</v>
      </c>
      <c r="B2472" s="145" t="s">
        <v>3265</v>
      </c>
      <c r="C2472" s="132">
        <v>1</v>
      </c>
      <c r="D2472" s="132">
        <v>100</v>
      </c>
      <c r="E2472" s="186" t="s">
        <v>20</v>
      </c>
      <c r="F2472" s="132">
        <v>130</v>
      </c>
      <c r="G2472" s="132" t="s">
        <v>20</v>
      </c>
      <c r="H2472" s="132" t="s">
        <v>20</v>
      </c>
      <c r="I2472" s="132" t="s">
        <v>20</v>
      </c>
      <c r="J2472" s="133">
        <v>4.5199999999999996</v>
      </c>
      <c r="K2472" s="133">
        <v>2.3199999999999998</v>
      </c>
      <c r="L2472" s="133">
        <v>1.1200000000000001</v>
      </c>
      <c r="M2472" s="134" t="str">
        <f t="shared" si="38"/>
        <v>P</v>
      </c>
      <c r="N2472" s="171" t="s">
        <v>10682</v>
      </c>
      <c r="O2472" s="146" t="s">
        <v>1506</v>
      </c>
      <c r="P2472" s="146" t="s">
        <v>9401</v>
      </c>
      <c r="Q2472" s="147" t="s">
        <v>10519</v>
      </c>
      <c r="R2472" s="187">
        <v>3.51</v>
      </c>
    </row>
    <row r="2473" spans="1:18" x14ac:dyDescent="0.25">
      <c r="A2473" s="135">
        <v>1040566</v>
      </c>
      <c r="B2473" s="148" t="s">
        <v>407</v>
      </c>
      <c r="C2473" s="135">
        <v>20</v>
      </c>
      <c r="D2473" s="135">
        <v>1080</v>
      </c>
      <c r="E2473" s="188">
        <v>20</v>
      </c>
      <c r="F2473" s="135">
        <v>1080</v>
      </c>
      <c r="G2473" s="135">
        <v>80</v>
      </c>
      <c r="H2473" s="135" t="s">
        <v>20</v>
      </c>
      <c r="I2473" s="135">
        <v>1</v>
      </c>
      <c r="J2473" s="136">
        <v>1.45</v>
      </c>
      <c r="K2473" s="136">
        <v>1.28</v>
      </c>
      <c r="L2473" s="136">
        <v>0.38</v>
      </c>
      <c r="M2473" s="137" t="str">
        <f t="shared" si="38"/>
        <v>P</v>
      </c>
      <c r="N2473" s="172" t="s">
        <v>10682</v>
      </c>
      <c r="O2473" s="149" t="s">
        <v>1506</v>
      </c>
      <c r="P2473" s="149" t="s">
        <v>9484</v>
      </c>
      <c r="Q2473" s="150" t="s">
        <v>10519</v>
      </c>
      <c r="R2473" s="189">
        <v>6.8000000000000007</v>
      </c>
    </row>
    <row r="2474" spans="1:18" x14ac:dyDescent="0.25">
      <c r="A2474" s="132">
        <v>1040575</v>
      </c>
      <c r="B2474" s="145" t="s">
        <v>337</v>
      </c>
      <c r="C2474" s="132">
        <v>3</v>
      </c>
      <c r="D2474" s="132">
        <v>1440</v>
      </c>
      <c r="E2474" s="186">
        <v>10</v>
      </c>
      <c r="F2474" s="132">
        <v>1920</v>
      </c>
      <c r="G2474" s="132">
        <v>80</v>
      </c>
      <c r="H2474" s="132" t="s">
        <v>20</v>
      </c>
      <c r="I2474" s="132">
        <v>2</v>
      </c>
      <c r="J2474" s="133">
        <v>1.89</v>
      </c>
      <c r="K2474" s="133">
        <v>0.99</v>
      </c>
      <c r="L2474" s="133">
        <v>0.32</v>
      </c>
      <c r="M2474" s="134" t="str">
        <f t="shared" si="38"/>
        <v>P</v>
      </c>
      <c r="N2474" s="171" t="s">
        <v>10682</v>
      </c>
      <c r="O2474" s="146" t="s">
        <v>1500</v>
      </c>
      <c r="P2474" s="146" t="s">
        <v>9418</v>
      </c>
      <c r="Q2474" s="147" t="s">
        <v>10519</v>
      </c>
      <c r="R2474" s="187">
        <v>6.51</v>
      </c>
    </row>
    <row r="2475" spans="1:18" x14ac:dyDescent="0.25">
      <c r="A2475" s="135">
        <v>1040580</v>
      </c>
      <c r="B2475" s="148" t="s">
        <v>3266</v>
      </c>
      <c r="C2475" s="135">
        <v>1000</v>
      </c>
      <c r="D2475" s="135" t="s">
        <v>20</v>
      </c>
      <c r="E2475" s="188" t="s">
        <v>20</v>
      </c>
      <c r="F2475" s="135" t="s">
        <v>20</v>
      </c>
      <c r="G2475" s="135" t="s">
        <v>20</v>
      </c>
      <c r="H2475" s="135" t="s">
        <v>20</v>
      </c>
      <c r="I2475" s="135" t="s">
        <v>20</v>
      </c>
      <c r="J2475" s="136">
        <v>1.6</v>
      </c>
      <c r="K2475" s="136">
        <v>1.6</v>
      </c>
      <c r="L2475" s="136">
        <v>1</v>
      </c>
      <c r="M2475" s="137" t="str">
        <f t="shared" si="38"/>
        <v>P</v>
      </c>
      <c r="N2475" s="172" t="s">
        <v>10682</v>
      </c>
      <c r="O2475" s="149" t="s">
        <v>1506</v>
      </c>
      <c r="P2475" s="149" t="s">
        <v>9492</v>
      </c>
      <c r="Q2475" s="150" t="s">
        <v>10519</v>
      </c>
      <c r="R2475" s="189">
        <v>40</v>
      </c>
    </row>
    <row r="2476" spans="1:18" x14ac:dyDescent="0.25">
      <c r="A2476" s="132">
        <v>1040583</v>
      </c>
      <c r="B2476" s="145" t="s">
        <v>3267</v>
      </c>
      <c r="C2476" s="132">
        <v>1000</v>
      </c>
      <c r="D2476" s="132" t="s">
        <v>20</v>
      </c>
      <c r="E2476" s="186" t="s">
        <v>20</v>
      </c>
      <c r="F2476" s="132" t="s">
        <v>20</v>
      </c>
      <c r="G2476" s="132" t="s">
        <v>20</v>
      </c>
      <c r="H2476" s="132" t="s">
        <v>20</v>
      </c>
      <c r="I2476" s="132" t="s">
        <v>20</v>
      </c>
      <c r="J2476" s="133">
        <v>1.6</v>
      </c>
      <c r="K2476" s="133">
        <v>1.6</v>
      </c>
      <c r="L2476" s="133">
        <v>1</v>
      </c>
      <c r="M2476" s="134" t="str">
        <f t="shared" si="38"/>
        <v>P</v>
      </c>
      <c r="N2476" s="171" t="s">
        <v>10682</v>
      </c>
      <c r="O2476" s="146" t="s">
        <v>1506</v>
      </c>
      <c r="P2476" s="146" t="s">
        <v>9492</v>
      </c>
      <c r="Q2476" s="147" t="s">
        <v>10519</v>
      </c>
      <c r="R2476" s="187">
        <v>40</v>
      </c>
    </row>
    <row r="2477" spans="1:18" x14ac:dyDescent="0.25">
      <c r="A2477" s="135">
        <v>1040585</v>
      </c>
      <c r="B2477" s="148" t="s">
        <v>3268</v>
      </c>
      <c r="C2477" s="135">
        <v>1000</v>
      </c>
      <c r="D2477" s="135" t="s">
        <v>20</v>
      </c>
      <c r="E2477" s="188" t="s">
        <v>20</v>
      </c>
      <c r="F2477" s="135" t="s">
        <v>20</v>
      </c>
      <c r="G2477" s="135" t="s">
        <v>20</v>
      </c>
      <c r="H2477" s="135" t="s">
        <v>20</v>
      </c>
      <c r="I2477" s="135" t="s">
        <v>20</v>
      </c>
      <c r="J2477" s="136">
        <v>1.6</v>
      </c>
      <c r="K2477" s="136">
        <v>1.6</v>
      </c>
      <c r="L2477" s="136">
        <v>1</v>
      </c>
      <c r="M2477" s="137" t="str">
        <f t="shared" si="38"/>
        <v>P</v>
      </c>
      <c r="N2477" s="174" t="s">
        <v>10682</v>
      </c>
      <c r="O2477" s="149" t="s">
        <v>1506</v>
      </c>
      <c r="P2477" s="149" t="s">
        <v>9492</v>
      </c>
      <c r="Q2477" s="150" t="s">
        <v>10519</v>
      </c>
      <c r="R2477" s="189">
        <v>40</v>
      </c>
    </row>
    <row r="2478" spans="1:18" x14ac:dyDescent="0.25">
      <c r="A2478" s="132">
        <v>1040586</v>
      </c>
      <c r="B2478" s="145" t="s">
        <v>3269</v>
      </c>
      <c r="C2478" s="132">
        <v>1000</v>
      </c>
      <c r="D2478" s="132" t="s">
        <v>20</v>
      </c>
      <c r="E2478" s="186" t="s">
        <v>20</v>
      </c>
      <c r="F2478" s="132" t="s">
        <v>20</v>
      </c>
      <c r="G2478" s="132" t="s">
        <v>20</v>
      </c>
      <c r="H2478" s="132" t="s">
        <v>20</v>
      </c>
      <c r="I2478" s="132" t="s">
        <v>20</v>
      </c>
      <c r="J2478" s="133">
        <v>1.1000000000000001</v>
      </c>
      <c r="K2478" s="133">
        <v>1.1000000000000001</v>
      </c>
      <c r="L2478" s="133">
        <v>1</v>
      </c>
      <c r="M2478" s="134" t="str">
        <f t="shared" si="38"/>
        <v>P</v>
      </c>
      <c r="N2478" s="173" t="s">
        <v>10682</v>
      </c>
      <c r="O2478" s="146" t="s">
        <v>1506</v>
      </c>
      <c r="P2478" s="146" t="s">
        <v>9492</v>
      </c>
      <c r="Q2478" s="147" t="s">
        <v>10519</v>
      </c>
      <c r="R2478" s="187">
        <v>40</v>
      </c>
    </row>
    <row r="2479" spans="1:18" x14ac:dyDescent="0.25">
      <c r="A2479" s="135">
        <v>1040587</v>
      </c>
      <c r="B2479" s="148" t="s">
        <v>8713</v>
      </c>
      <c r="C2479" s="135">
        <v>6</v>
      </c>
      <c r="D2479" s="135" t="s">
        <v>20</v>
      </c>
      <c r="E2479" s="188" t="s">
        <v>20</v>
      </c>
      <c r="F2479" s="135" t="s">
        <v>20</v>
      </c>
      <c r="G2479" s="135" t="s">
        <v>20</v>
      </c>
      <c r="H2479" s="135" t="s">
        <v>20</v>
      </c>
      <c r="I2479" s="135" t="s">
        <v>20</v>
      </c>
      <c r="J2479" s="136">
        <v>3.15</v>
      </c>
      <c r="K2479" s="136">
        <v>2.1</v>
      </c>
      <c r="L2479" s="136">
        <v>2.4500000000000002</v>
      </c>
      <c r="M2479" s="137" t="str">
        <f t="shared" si="38"/>
        <v>P</v>
      </c>
      <c r="N2479" s="174" t="s">
        <v>10681</v>
      </c>
      <c r="O2479" s="149" t="s">
        <v>1506</v>
      </c>
      <c r="P2479" s="149" t="s">
        <v>9451</v>
      </c>
      <c r="Q2479" s="150" t="s">
        <v>10106</v>
      </c>
      <c r="R2479" s="189">
        <v>20.100000000000001</v>
      </c>
    </row>
    <row r="2480" spans="1:18" x14ac:dyDescent="0.25">
      <c r="A2480" s="132">
        <v>1040588</v>
      </c>
      <c r="B2480" s="145" t="s">
        <v>3271</v>
      </c>
      <c r="C2480" s="132">
        <v>4</v>
      </c>
      <c r="D2480" s="132">
        <v>20</v>
      </c>
      <c r="E2480" s="186" t="s">
        <v>21</v>
      </c>
      <c r="F2480" s="132">
        <v>28</v>
      </c>
      <c r="G2480" s="132" t="s">
        <v>21</v>
      </c>
      <c r="H2480" s="132" t="s">
        <v>21</v>
      </c>
      <c r="I2480" s="132" t="s">
        <v>21</v>
      </c>
      <c r="J2480" s="133">
        <v>4.1900000000000004</v>
      </c>
      <c r="K2480" s="133">
        <v>4.1900000000000004</v>
      </c>
      <c r="L2480" s="133">
        <v>2.25</v>
      </c>
      <c r="M2480" s="134" t="str">
        <f t="shared" si="38"/>
        <v>P</v>
      </c>
      <c r="N2480" s="173" t="s">
        <v>10681</v>
      </c>
      <c r="O2480" s="146" t="s">
        <v>1506</v>
      </c>
      <c r="P2480" s="146" t="s">
        <v>9451</v>
      </c>
      <c r="Q2480" s="147" t="s">
        <v>10106</v>
      </c>
      <c r="R2480" s="187">
        <v>33.4</v>
      </c>
    </row>
    <row r="2481" spans="1:18" x14ac:dyDescent="0.25">
      <c r="A2481" s="135">
        <v>1040589</v>
      </c>
      <c r="B2481" s="148" t="s">
        <v>3272</v>
      </c>
      <c r="C2481" s="135">
        <v>2</v>
      </c>
      <c r="D2481" s="135">
        <v>40</v>
      </c>
      <c r="E2481" s="188" t="s">
        <v>20</v>
      </c>
      <c r="F2481" s="135">
        <v>48</v>
      </c>
      <c r="G2481" s="135" t="s">
        <v>20</v>
      </c>
      <c r="H2481" s="135" t="s">
        <v>20</v>
      </c>
      <c r="I2481" s="135" t="s">
        <v>20</v>
      </c>
      <c r="J2481" s="136">
        <v>4.79</v>
      </c>
      <c r="K2481" s="136">
        <v>2.4500000000000002</v>
      </c>
      <c r="L2481" s="136">
        <v>2.2200000000000002</v>
      </c>
      <c r="M2481" s="137" t="str">
        <f t="shared" si="38"/>
        <v>P</v>
      </c>
      <c r="N2481" s="174" t="s">
        <v>10681</v>
      </c>
      <c r="O2481" s="149" t="s">
        <v>1506</v>
      </c>
      <c r="P2481" s="149" t="s">
        <v>9451</v>
      </c>
      <c r="Q2481" s="150" t="s">
        <v>10106</v>
      </c>
      <c r="R2481" s="189">
        <v>21.2</v>
      </c>
    </row>
    <row r="2482" spans="1:18" x14ac:dyDescent="0.25">
      <c r="A2482" s="132">
        <v>1040595</v>
      </c>
      <c r="B2482" s="145" t="s">
        <v>3273</v>
      </c>
      <c r="C2482" s="132">
        <v>4</v>
      </c>
      <c r="D2482" s="132">
        <v>48</v>
      </c>
      <c r="E2482" s="186" t="s">
        <v>20</v>
      </c>
      <c r="F2482" s="132" t="s">
        <v>20</v>
      </c>
      <c r="G2482" s="132" t="s">
        <v>20</v>
      </c>
      <c r="H2482" s="132" t="s">
        <v>20</v>
      </c>
      <c r="I2482" s="132" t="s">
        <v>20</v>
      </c>
      <c r="J2482" s="133">
        <v>2.76</v>
      </c>
      <c r="K2482" s="133">
        <v>2.73</v>
      </c>
      <c r="L2482" s="133">
        <v>2.4500000000000002</v>
      </c>
      <c r="M2482" s="134" t="str">
        <f t="shared" si="38"/>
        <v>P</v>
      </c>
      <c r="N2482" s="173" t="s">
        <v>10681</v>
      </c>
      <c r="O2482" s="146" t="s">
        <v>1506</v>
      </c>
      <c r="P2482" s="146" t="s">
        <v>9451</v>
      </c>
      <c r="Q2482" s="147" t="s">
        <v>10106</v>
      </c>
      <c r="R2482" s="187">
        <v>29.96</v>
      </c>
    </row>
    <row r="2483" spans="1:18" x14ac:dyDescent="0.25">
      <c r="A2483" s="135">
        <v>1040599</v>
      </c>
      <c r="B2483" s="148" t="s">
        <v>3274</v>
      </c>
      <c r="C2483" s="135">
        <v>4</v>
      </c>
      <c r="D2483" s="135">
        <v>45</v>
      </c>
      <c r="E2483" s="188" t="s">
        <v>20</v>
      </c>
      <c r="F2483" s="135" t="s">
        <v>20</v>
      </c>
      <c r="G2483" s="135" t="s">
        <v>20</v>
      </c>
      <c r="H2483" s="135" t="s">
        <v>20</v>
      </c>
      <c r="I2483" s="135" t="s">
        <v>20</v>
      </c>
      <c r="J2483" s="136">
        <v>4.67</v>
      </c>
      <c r="K2483" s="136">
        <v>2.57</v>
      </c>
      <c r="L2483" s="136">
        <v>2.3199999999999998</v>
      </c>
      <c r="M2483" s="137" t="str">
        <f t="shared" si="38"/>
        <v>P</v>
      </c>
      <c r="N2483" s="174" t="s">
        <v>10681</v>
      </c>
      <c r="O2483" s="149" t="s">
        <v>1506</v>
      </c>
      <c r="P2483" s="149" t="s">
        <v>9451</v>
      </c>
      <c r="Q2483" s="150" t="s">
        <v>10106</v>
      </c>
      <c r="R2483" s="189">
        <v>39.44</v>
      </c>
    </row>
    <row r="2484" spans="1:18" x14ac:dyDescent="0.25">
      <c r="A2484" s="132">
        <v>1040601</v>
      </c>
      <c r="B2484" s="145" t="s">
        <v>3275</v>
      </c>
      <c r="C2484" s="132">
        <v>4</v>
      </c>
      <c r="D2484" s="132">
        <v>48</v>
      </c>
      <c r="E2484" s="186" t="s">
        <v>20</v>
      </c>
      <c r="F2484" s="132" t="s">
        <v>20</v>
      </c>
      <c r="G2484" s="132" t="s">
        <v>20</v>
      </c>
      <c r="H2484" s="132" t="s">
        <v>20</v>
      </c>
      <c r="I2484" s="132" t="s">
        <v>20</v>
      </c>
      <c r="J2484" s="133">
        <v>2.76</v>
      </c>
      <c r="K2484" s="133">
        <v>2.73</v>
      </c>
      <c r="L2484" s="133">
        <v>2.4500000000000002</v>
      </c>
      <c r="M2484" s="134" t="str">
        <f t="shared" si="38"/>
        <v>P</v>
      </c>
      <c r="N2484" s="173" t="s">
        <v>10681</v>
      </c>
      <c r="O2484" s="146" t="s">
        <v>1506</v>
      </c>
      <c r="P2484" s="146" t="s">
        <v>9451</v>
      </c>
      <c r="Q2484" s="147" t="s">
        <v>10106</v>
      </c>
      <c r="R2484" s="187">
        <v>31.72</v>
      </c>
    </row>
    <row r="2485" spans="1:18" x14ac:dyDescent="0.25">
      <c r="A2485" s="135">
        <v>1040607</v>
      </c>
      <c r="B2485" s="148" t="s">
        <v>3276</v>
      </c>
      <c r="C2485" s="135">
        <v>6</v>
      </c>
      <c r="D2485" s="135">
        <v>50</v>
      </c>
      <c r="E2485" s="188" t="s">
        <v>21</v>
      </c>
      <c r="F2485" s="135">
        <v>60</v>
      </c>
      <c r="G2485" s="135" t="s">
        <v>20</v>
      </c>
      <c r="H2485" s="135">
        <v>4</v>
      </c>
      <c r="I2485" s="135">
        <v>1</v>
      </c>
      <c r="J2485" s="136">
        <v>4.32</v>
      </c>
      <c r="K2485" s="136">
        <v>2.0299999999999998</v>
      </c>
      <c r="L2485" s="136">
        <v>2.29</v>
      </c>
      <c r="M2485" s="137" t="str">
        <f t="shared" si="38"/>
        <v>P</v>
      </c>
      <c r="N2485" s="174" t="s">
        <v>10681</v>
      </c>
      <c r="O2485" s="149" t="s">
        <v>1506</v>
      </c>
      <c r="P2485" s="149" t="s">
        <v>9451</v>
      </c>
      <c r="Q2485" s="150" t="s">
        <v>10106</v>
      </c>
      <c r="R2485" s="189">
        <v>34.74</v>
      </c>
    </row>
    <row r="2486" spans="1:18" x14ac:dyDescent="0.25">
      <c r="A2486" s="132">
        <v>1040613</v>
      </c>
      <c r="B2486" s="145" t="s">
        <v>3277</v>
      </c>
      <c r="C2486" s="132">
        <v>3</v>
      </c>
      <c r="D2486" s="132">
        <v>7776</v>
      </c>
      <c r="E2486" s="186">
        <v>144</v>
      </c>
      <c r="F2486" s="132">
        <v>10368</v>
      </c>
      <c r="G2486" s="132">
        <v>576</v>
      </c>
      <c r="H2486" s="132">
        <v>720</v>
      </c>
      <c r="I2486" s="132">
        <v>1</v>
      </c>
      <c r="J2486" s="133">
        <v>1.27</v>
      </c>
      <c r="K2486" s="133">
        <v>0.42</v>
      </c>
      <c r="L2486" s="133">
        <v>0.14000000000000001</v>
      </c>
      <c r="M2486" s="134" t="str">
        <f t="shared" si="38"/>
        <v>P</v>
      </c>
      <c r="N2486" s="173" t="s">
        <v>10681</v>
      </c>
      <c r="O2486" s="146" t="s">
        <v>1607</v>
      </c>
      <c r="P2486" s="146" t="s">
        <v>9485</v>
      </c>
      <c r="Q2486" s="147" t="s">
        <v>10519</v>
      </c>
      <c r="R2486" s="187">
        <v>2.52</v>
      </c>
    </row>
    <row r="2487" spans="1:18" x14ac:dyDescent="0.25">
      <c r="A2487" s="135">
        <v>1040616</v>
      </c>
      <c r="B2487" s="148" t="s">
        <v>3278</v>
      </c>
      <c r="C2487" s="135">
        <v>3</v>
      </c>
      <c r="D2487" s="135">
        <v>7776</v>
      </c>
      <c r="E2487" s="188">
        <v>144</v>
      </c>
      <c r="F2487" s="135">
        <v>10368</v>
      </c>
      <c r="G2487" s="135">
        <v>576</v>
      </c>
      <c r="H2487" s="135">
        <v>720</v>
      </c>
      <c r="I2487" s="135">
        <v>1</v>
      </c>
      <c r="J2487" s="136">
        <v>1.25</v>
      </c>
      <c r="K2487" s="136">
        <v>0.43</v>
      </c>
      <c r="L2487" s="136">
        <v>0.12</v>
      </c>
      <c r="M2487" s="137" t="str">
        <f t="shared" si="38"/>
        <v>P</v>
      </c>
      <c r="N2487" s="174" t="s">
        <v>10681</v>
      </c>
      <c r="O2487" s="149" t="s">
        <v>1607</v>
      </c>
      <c r="P2487" s="149" t="s">
        <v>9485</v>
      </c>
      <c r="Q2487" s="150" t="s">
        <v>10519</v>
      </c>
      <c r="R2487" s="189">
        <v>2.7</v>
      </c>
    </row>
    <row r="2488" spans="1:18" x14ac:dyDescent="0.25">
      <c r="A2488" s="132">
        <v>1040617</v>
      </c>
      <c r="B2488" s="145" t="s">
        <v>3279</v>
      </c>
      <c r="C2488" s="132">
        <v>3</v>
      </c>
      <c r="D2488" s="132">
        <v>7776</v>
      </c>
      <c r="E2488" s="186">
        <v>144</v>
      </c>
      <c r="F2488" s="132">
        <v>10368</v>
      </c>
      <c r="G2488" s="132">
        <v>576</v>
      </c>
      <c r="H2488" s="132">
        <v>720</v>
      </c>
      <c r="I2488" s="132">
        <v>1</v>
      </c>
      <c r="J2488" s="133">
        <v>1.25</v>
      </c>
      <c r="K2488" s="133">
        <v>0.43</v>
      </c>
      <c r="L2488" s="133">
        <v>0.14000000000000001</v>
      </c>
      <c r="M2488" s="134" t="str">
        <f t="shared" si="38"/>
        <v>P</v>
      </c>
      <c r="N2488" s="173" t="s">
        <v>10681</v>
      </c>
      <c r="O2488" s="146" t="s">
        <v>1607</v>
      </c>
      <c r="P2488" s="146" t="s">
        <v>9485</v>
      </c>
      <c r="Q2488" s="147" t="s">
        <v>10519</v>
      </c>
      <c r="R2488" s="187">
        <v>2.67</v>
      </c>
    </row>
    <row r="2489" spans="1:18" x14ac:dyDescent="0.25">
      <c r="A2489" s="135">
        <v>1040618</v>
      </c>
      <c r="B2489" s="148" t="s">
        <v>3280</v>
      </c>
      <c r="C2489" s="135">
        <v>3</v>
      </c>
      <c r="D2489" s="135">
        <v>7776</v>
      </c>
      <c r="E2489" s="188">
        <v>144</v>
      </c>
      <c r="F2489" s="135">
        <v>10368</v>
      </c>
      <c r="G2489" s="135">
        <v>576</v>
      </c>
      <c r="H2489" s="135">
        <v>720</v>
      </c>
      <c r="I2489" s="135">
        <v>1</v>
      </c>
      <c r="J2489" s="136">
        <v>1.25</v>
      </c>
      <c r="K2489" s="136">
        <v>0.42</v>
      </c>
      <c r="L2489" s="136">
        <v>0.15</v>
      </c>
      <c r="M2489" s="137" t="str">
        <f t="shared" si="38"/>
        <v>P</v>
      </c>
      <c r="N2489" s="174" t="s">
        <v>10681</v>
      </c>
      <c r="O2489" s="149" t="s">
        <v>1607</v>
      </c>
      <c r="P2489" s="149" t="s">
        <v>9485</v>
      </c>
      <c r="Q2489" s="150" t="s">
        <v>10519</v>
      </c>
      <c r="R2489" s="189">
        <v>2.4899999999999998</v>
      </c>
    </row>
    <row r="2490" spans="1:18" x14ac:dyDescent="0.25">
      <c r="A2490" s="132">
        <v>1040619</v>
      </c>
      <c r="B2490" s="145" t="s">
        <v>3281</v>
      </c>
      <c r="C2490" s="132">
        <v>6</v>
      </c>
      <c r="D2490" s="132">
        <v>560</v>
      </c>
      <c r="E2490" s="186" t="s">
        <v>20</v>
      </c>
      <c r="F2490" s="132">
        <v>800</v>
      </c>
      <c r="G2490" s="132" t="s">
        <v>20</v>
      </c>
      <c r="H2490" s="132" t="s">
        <v>20</v>
      </c>
      <c r="I2490" s="132" t="s">
        <v>20</v>
      </c>
      <c r="J2490" s="133">
        <v>1.45</v>
      </c>
      <c r="K2490" s="133">
        <v>1</v>
      </c>
      <c r="L2490" s="133">
        <v>1.64</v>
      </c>
      <c r="M2490" s="134" t="str">
        <f t="shared" si="38"/>
        <v>P</v>
      </c>
      <c r="N2490" s="171" t="s">
        <v>10681</v>
      </c>
      <c r="O2490" s="146" t="s">
        <v>1506</v>
      </c>
      <c r="P2490" s="146" t="s">
        <v>9423</v>
      </c>
      <c r="Q2490" s="147" t="s">
        <v>10519</v>
      </c>
      <c r="R2490" s="187">
        <v>3.18</v>
      </c>
    </row>
    <row r="2491" spans="1:18" x14ac:dyDescent="0.25">
      <c r="A2491" s="135">
        <v>1040622</v>
      </c>
      <c r="B2491" s="148" t="s">
        <v>3282</v>
      </c>
      <c r="C2491" s="135">
        <v>2</v>
      </c>
      <c r="D2491" s="135">
        <v>16</v>
      </c>
      <c r="E2491" s="188" t="s">
        <v>21</v>
      </c>
      <c r="F2491" s="135">
        <v>21</v>
      </c>
      <c r="G2491" s="135" t="s">
        <v>21</v>
      </c>
      <c r="H2491" s="135" t="s">
        <v>21</v>
      </c>
      <c r="I2491" s="135" t="s">
        <v>21</v>
      </c>
      <c r="J2491" s="136">
        <v>3.94</v>
      </c>
      <c r="K2491" s="136">
        <v>3.05</v>
      </c>
      <c r="L2491" s="136">
        <v>4.25</v>
      </c>
      <c r="M2491" s="137" t="str">
        <f t="shared" si="38"/>
        <v>P</v>
      </c>
      <c r="N2491" s="174" t="s">
        <v>10681</v>
      </c>
      <c r="O2491" s="149" t="s">
        <v>1506</v>
      </c>
      <c r="P2491" s="149" t="s">
        <v>9451</v>
      </c>
      <c r="Q2491" s="150" t="s">
        <v>10106</v>
      </c>
      <c r="R2491" s="189">
        <v>41.28</v>
      </c>
    </row>
    <row r="2492" spans="1:18" x14ac:dyDescent="0.25">
      <c r="A2492" s="132">
        <v>1040656</v>
      </c>
      <c r="B2492" s="145" t="s">
        <v>3283</v>
      </c>
      <c r="C2492" s="132">
        <v>1</v>
      </c>
      <c r="D2492" s="132" t="s">
        <v>20</v>
      </c>
      <c r="E2492" s="186" t="s">
        <v>20</v>
      </c>
      <c r="F2492" s="132" t="s">
        <v>20</v>
      </c>
      <c r="G2492" s="132">
        <v>260</v>
      </c>
      <c r="H2492" s="132" t="s">
        <v>20</v>
      </c>
      <c r="I2492" s="132" t="s">
        <v>20</v>
      </c>
      <c r="J2492" s="133">
        <v>1.1000000000000001</v>
      </c>
      <c r="K2492" s="133">
        <v>0.86</v>
      </c>
      <c r="L2492" s="133">
        <v>0.05</v>
      </c>
      <c r="M2492" s="134" t="str">
        <f t="shared" si="38"/>
        <v>P</v>
      </c>
      <c r="N2492" s="173" t="s">
        <v>10682</v>
      </c>
      <c r="O2492" s="146" t="s">
        <v>4302</v>
      </c>
      <c r="P2492" s="146" t="s">
        <v>9475</v>
      </c>
      <c r="Q2492" s="147" t="s">
        <v>10519</v>
      </c>
      <c r="R2492" s="187">
        <v>0.73</v>
      </c>
    </row>
    <row r="2493" spans="1:18" x14ac:dyDescent="0.25">
      <c r="A2493" s="135">
        <v>1040657</v>
      </c>
      <c r="B2493" s="148" t="s">
        <v>3284</v>
      </c>
      <c r="C2493" s="135">
        <v>6</v>
      </c>
      <c r="D2493" s="135">
        <v>448</v>
      </c>
      <c r="E2493" s="188" t="s">
        <v>21</v>
      </c>
      <c r="F2493" s="135">
        <v>616</v>
      </c>
      <c r="G2493" s="135">
        <v>20</v>
      </c>
      <c r="H2493" s="135">
        <v>25</v>
      </c>
      <c r="I2493" s="135">
        <v>1</v>
      </c>
      <c r="J2493" s="136">
        <v>1.75</v>
      </c>
      <c r="K2493" s="136">
        <v>1.17</v>
      </c>
      <c r="L2493" s="136">
        <v>1.35</v>
      </c>
      <c r="M2493" s="137" t="str">
        <f t="shared" si="38"/>
        <v>P</v>
      </c>
      <c r="N2493" s="174" t="s">
        <v>10681</v>
      </c>
      <c r="O2493" s="149" t="s">
        <v>1506</v>
      </c>
      <c r="P2493" s="149" t="s">
        <v>9430</v>
      </c>
      <c r="Q2493" s="150" t="s">
        <v>10519</v>
      </c>
      <c r="R2493" s="189">
        <v>2.82</v>
      </c>
    </row>
    <row r="2494" spans="1:18" x14ac:dyDescent="0.25">
      <c r="A2494" s="132">
        <v>1040658</v>
      </c>
      <c r="B2494" s="145" t="s">
        <v>3285</v>
      </c>
      <c r="C2494" s="132">
        <v>6</v>
      </c>
      <c r="D2494" s="132">
        <v>448</v>
      </c>
      <c r="E2494" s="186" t="s">
        <v>21</v>
      </c>
      <c r="F2494" s="132">
        <v>616</v>
      </c>
      <c r="G2494" s="132">
        <v>20</v>
      </c>
      <c r="H2494" s="132">
        <v>25</v>
      </c>
      <c r="I2494" s="132">
        <v>1</v>
      </c>
      <c r="J2494" s="133">
        <v>1.75</v>
      </c>
      <c r="K2494" s="133">
        <v>1.17</v>
      </c>
      <c r="L2494" s="133">
        <v>1.35</v>
      </c>
      <c r="M2494" s="134" t="str">
        <f t="shared" si="38"/>
        <v>P</v>
      </c>
      <c r="N2494" s="173" t="s">
        <v>10681</v>
      </c>
      <c r="O2494" s="146" t="s">
        <v>1506</v>
      </c>
      <c r="P2494" s="146" t="s">
        <v>9430</v>
      </c>
      <c r="Q2494" s="147" t="s">
        <v>10519</v>
      </c>
      <c r="R2494" s="187">
        <v>3.06</v>
      </c>
    </row>
    <row r="2495" spans="1:18" x14ac:dyDescent="0.25">
      <c r="A2495" s="135">
        <v>1040663</v>
      </c>
      <c r="B2495" s="148" t="s">
        <v>3286</v>
      </c>
      <c r="C2495" s="135">
        <v>24</v>
      </c>
      <c r="D2495" s="135">
        <v>238</v>
      </c>
      <c r="E2495" s="188" t="s">
        <v>21</v>
      </c>
      <c r="F2495" s="135">
        <v>340</v>
      </c>
      <c r="G2495" s="135" t="s">
        <v>20</v>
      </c>
      <c r="H2495" s="135">
        <v>12</v>
      </c>
      <c r="I2495" s="135">
        <v>2</v>
      </c>
      <c r="J2495" s="136">
        <v>2.16</v>
      </c>
      <c r="K2495" s="136">
        <v>1.55</v>
      </c>
      <c r="L2495" s="136">
        <v>1.57</v>
      </c>
      <c r="M2495" s="137" t="str">
        <f t="shared" si="38"/>
        <v>P</v>
      </c>
      <c r="N2495" s="172" t="s">
        <v>10681</v>
      </c>
      <c r="O2495" s="149" t="s">
        <v>1506</v>
      </c>
      <c r="P2495" s="149" t="s">
        <v>9398</v>
      </c>
      <c r="Q2495" s="150" t="s">
        <v>10519</v>
      </c>
      <c r="R2495" s="189">
        <v>11.76</v>
      </c>
    </row>
    <row r="2496" spans="1:18" x14ac:dyDescent="0.25">
      <c r="A2496" s="132">
        <v>1040668</v>
      </c>
      <c r="B2496" s="145" t="s">
        <v>3287</v>
      </c>
      <c r="C2496" s="132">
        <v>1</v>
      </c>
      <c r="D2496" s="132" t="s">
        <v>9548</v>
      </c>
      <c r="E2496" s="186" t="s">
        <v>9548</v>
      </c>
      <c r="F2496" s="132" t="s">
        <v>9548</v>
      </c>
      <c r="G2496" s="132" t="s">
        <v>9548</v>
      </c>
      <c r="H2496" s="132" t="s">
        <v>9548</v>
      </c>
      <c r="I2496" s="132" t="s">
        <v>9548</v>
      </c>
      <c r="J2496" s="133">
        <v>0.215</v>
      </c>
      <c r="K2496" s="133">
        <v>0.215</v>
      </c>
      <c r="L2496" s="133">
        <v>1.18</v>
      </c>
      <c r="M2496" s="134" t="str">
        <f t="shared" si="38"/>
        <v>P</v>
      </c>
      <c r="N2496" s="171" t="s">
        <v>10681</v>
      </c>
      <c r="O2496" s="146" t="s">
        <v>1506</v>
      </c>
      <c r="P2496" s="146" t="s">
        <v>9442</v>
      </c>
      <c r="Q2496" s="147" t="s">
        <v>10519</v>
      </c>
      <c r="R2496" s="187">
        <v>1.61</v>
      </c>
    </row>
    <row r="2497" spans="1:18" x14ac:dyDescent="0.25">
      <c r="A2497" s="135">
        <v>1040684</v>
      </c>
      <c r="B2497" s="148" t="s">
        <v>3288</v>
      </c>
      <c r="C2497" s="135">
        <v>6</v>
      </c>
      <c r="D2497" s="135" t="s">
        <v>20</v>
      </c>
      <c r="E2497" s="188" t="s">
        <v>20</v>
      </c>
      <c r="F2497" s="135" t="s">
        <v>20</v>
      </c>
      <c r="G2497" s="135" t="s">
        <v>20</v>
      </c>
      <c r="H2497" s="135" t="s">
        <v>20</v>
      </c>
      <c r="I2497" s="135" t="s">
        <v>20</v>
      </c>
      <c r="J2497" s="136">
        <v>2.6</v>
      </c>
      <c r="K2497" s="136">
        <v>0.9</v>
      </c>
      <c r="L2497" s="136">
        <v>0.08</v>
      </c>
      <c r="M2497" s="137" t="str">
        <f t="shared" si="38"/>
        <v>P</v>
      </c>
      <c r="N2497" s="172" t="s">
        <v>10682</v>
      </c>
      <c r="O2497" s="149" t="s">
        <v>1500</v>
      </c>
      <c r="P2497" s="149" t="s">
        <v>9456</v>
      </c>
      <c r="Q2497" s="150" t="s">
        <v>10519</v>
      </c>
      <c r="R2497" s="189">
        <v>0.71641791044776115</v>
      </c>
    </row>
    <row r="2498" spans="1:18" x14ac:dyDescent="0.25">
      <c r="A2498" s="132">
        <v>1040693</v>
      </c>
      <c r="B2498" s="145" t="s">
        <v>3289</v>
      </c>
      <c r="C2498" s="132">
        <v>3</v>
      </c>
      <c r="D2498" s="132">
        <v>40</v>
      </c>
      <c r="E2498" s="186" t="s">
        <v>20</v>
      </c>
      <c r="F2498" s="132" t="s">
        <v>20</v>
      </c>
      <c r="G2498" s="132" t="s">
        <v>20</v>
      </c>
      <c r="H2498" s="132" t="s">
        <v>20</v>
      </c>
      <c r="I2498" s="132" t="s">
        <v>20</v>
      </c>
      <c r="J2498" s="133">
        <v>6.55</v>
      </c>
      <c r="K2498" s="133">
        <v>2.8</v>
      </c>
      <c r="L2498" s="133">
        <v>1.35</v>
      </c>
      <c r="M2498" s="134" t="str">
        <f t="shared" ref="M2498:M2561" si="39">HYPERLINK(CONCATENATE("T:\Distribution Centre\RDC Department Shared\Cubiscan photos","\",A2498,"-pac.jpg"),"P")</f>
        <v>P</v>
      </c>
      <c r="N2498" s="171" t="s">
        <v>10682</v>
      </c>
      <c r="O2498" s="146" t="s">
        <v>1500</v>
      </c>
      <c r="P2498" s="146" t="s">
        <v>9456</v>
      </c>
      <c r="Q2498" s="147" t="s">
        <v>10519</v>
      </c>
      <c r="R2498" s="187">
        <v>7.5600000000000005</v>
      </c>
    </row>
    <row r="2499" spans="1:18" x14ac:dyDescent="0.25">
      <c r="A2499" s="135">
        <v>1040705</v>
      </c>
      <c r="B2499" s="148" t="s">
        <v>3290</v>
      </c>
      <c r="C2499" s="135">
        <v>50</v>
      </c>
      <c r="D2499" s="135" t="s">
        <v>20</v>
      </c>
      <c r="E2499" s="188" t="s">
        <v>20</v>
      </c>
      <c r="F2499" s="135" t="s">
        <v>20</v>
      </c>
      <c r="G2499" s="135" t="s">
        <v>20</v>
      </c>
      <c r="H2499" s="135" t="s">
        <v>20</v>
      </c>
      <c r="I2499" s="135" t="s">
        <v>20</v>
      </c>
      <c r="J2499" s="136">
        <v>0.95099999999999996</v>
      </c>
      <c r="K2499" s="136">
        <v>5.5E-2</v>
      </c>
      <c r="L2499" s="136">
        <v>0.42499999999999999</v>
      </c>
      <c r="M2499" s="137" t="str">
        <f t="shared" si="39"/>
        <v>P</v>
      </c>
      <c r="N2499" s="174" t="s">
        <v>10682</v>
      </c>
      <c r="O2499" s="149" t="s">
        <v>1562</v>
      </c>
      <c r="P2499" s="149" t="s">
        <v>9557</v>
      </c>
      <c r="Q2499" s="150" t="s">
        <v>10519</v>
      </c>
      <c r="R2499" s="189">
        <v>7.08955223880597</v>
      </c>
    </row>
    <row r="2500" spans="1:18" x14ac:dyDescent="0.25">
      <c r="A2500" s="132">
        <v>1040707</v>
      </c>
      <c r="B2500" s="145" t="s">
        <v>3291</v>
      </c>
      <c r="C2500" s="132">
        <v>6</v>
      </c>
      <c r="D2500" s="132" t="s">
        <v>20</v>
      </c>
      <c r="E2500" s="186" t="s">
        <v>20</v>
      </c>
      <c r="F2500" s="132" t="s">
        <v>20</v>
      </c>
      <c r="G2500" s="132" t="s">
        <v>20</v>
      </c>
      <c r="H2500" s="132" t="s">
        <v>20</v>
      </c>
      <c r="I2500" s="132" t="s">
        <v>20</v>
      </c>
      <c r="J2500" s="133">
        <v>0.9</v>
      </c>
      <c r="K2500" s="133">
        <v>1.8</v>
      </c>
      <c r="L2500" s="133">
        <v>0.85</v>
      </c>
      <c r="M2500" s="134" t="str">
        <f t="shared" si="39"/>
        <v>P</v>
      </c>
      <c r="N2500" s="173" t="s">
        <v>10682</v>
      </c>
      <c r="O2500" s="146" t="s">
        <v>1500</v>
      </c>
      <c r="P2500" s="146" t="s">
        <v>9418</v>
      </c>
      <c r="Q2500" s="147" t="s">
        <v>10519</v>
      </c>
      <c r="R2500" s="187">
        <v>0.31343283582089548</v>
      </c>
    </row>
    <row r="2501" spans="1:18" x14ac:dyDescent="0.25">
      <c r="A2501" s="135">
        <v>1040731</v>
      </c>
      <c r="B2501" s="148" t="s">
        <v>3292</v>
      </c>
      <c r="C2501" s="135">
        <v>6</v>
      </c>
      <c r="D2501" s="135">
        <v>280</v>
      </c>
      <c r="E2501" s="188" t="s">
        <v>20</v>
      </c>
      <c r="F2501" s="135">
        <v>336</v>
      </c>
      <c r="G2501" s="135" t="s">
        <v>20</v>
      </c>
      <c r="H2501" s="135">
        <v>25</v>
      </c>
      <c r="I2501" s="135">
        <v>1</v>
      </c>
      <c r="J2501" s="136">
        <v>1.76</v>
      </c>
      <c r="K2501" s="136">
        <v>1.1499999999999999</v>
      </c>
      <c r="L2501" s="136">
        <v>2.11</v>
      </c>
      <c r="M2501" s="137" t="str">
        <f t="shared" si="39"/>
        <v>P</v>
      </c>
      <c r="N2501" s="174" t="s">
        <v>10681</v>
      </c>
      <c r="O2501" s="149" t="s">
        <v>1506</v>
      </c>
      <c r="P2501" s="149" t="s">
        <v>9430</v>
      </c>
      <c r="Q2501" s="150" t="s">
        <v>10519</v>
      </c>
      <c r="R2501" s="189">
        <v>5.16</v>
      </c>
    </row>
    <row r="2502" spans="1:18" x14ac:dyDescent="0.25">
      <c r="A2502" s="132">
        <v>1040732</v>
      </c>
      <c r="B2502" s="145" t="s">
        <v>203</v>
      </c>
      <c r="C2502" s="132">
        <v>6</v>
      </c>
      <c r="D2502" s="132">
        <v>212</v>
      </c>
      <c r="E2502" s="186" t="s">
        <v>21</v>
      </c>
      <c r="F2502" s="132">
        <v>472</v>
      </c>
      <c r="G2502" s="132">
        <v>20</v>
      </c>
      <c r="H2502" s="132" t="s">
        <v>20</v>
      </c>
      <c r="I2502" s="132">
        <v>1</v>
      </c>
      <c r="J2502" s="133">
        <v>1.81</v>
      </c>
      <c r="K2502" s="133">
        <v>1.18</v>
      </c>
      <c r="L2502" s="133">
        <v>2.11</v>
      </c>
      <c r="M2502" s="134" t="str">
        <f t="shared" si="39"/>
        <v>P</v>
      </c>
      <c r="N2502" s="171" t="s">
        <v>10681</v>
      </c>
      <c r="O2502" s="146" t="s">
        <v>1506</v>
      </c>
      <c r="P2502" s="146" t="s">
        <v>9427</v>
      </c>
      <c r="Q2502" s="147" t="s">
        <v>10519</v>
      </c>
      <c r="R2502" s="187">
        <v>5.82</v>
      </c>
    </row>
    <row r="2503" spans="1:18" x14ac:dyDescent="0.25">
      <c r="A2503" s="135">
        <v>1040737</v>
      </c>
      <c r="B2503" s="148" t="s">
        <v>3293</v>
      </c>
      <c r="C2503" s="135">
        <v>6</v>
      </c>
      <c r="D2503" s="135">
        <v>259</v>
      </c>
      <c r="E2503" s="188" t="s">
        <v>20</v>
      </c>
      <c r="F2503" s="135" t="s">
        <v>20</v>
      </c>
      <c r="G2503" s="135" t="s">
        <v>20</v>
      </c>
      <c r="H2503" s="135" t="s">
        <v>20</v>
      </c>
      <c r="I2503" s="135" t="s">
        <v>20</v>
      </c>
      <c r="J2503" s="136">
        <v>2.12</v>
      </c>
      <c r="K2503" s="136">
        <v>1.45</v>
      </c>
      <c r="L2503" s="136">
        <v>1.4450000000000001</v>
      </c>
      <c r="M2503" s="137" t="str">
        <f t="shared" si="39"/>
        <v>P</v>
      </c>
      <c r="N2503" s="172" t="s">
        <v>10681</v>
      </c>
      <c r="O2503" s="149" t="s">
        <v>1578</v>
      </c>
      <c r="P2503" s="149" t="s">
        <v>10579</v>
      </c>
      <c r="Q2503" s="150" t="s">
        <v>10106</v>
      </c>
      <c r="R2503" s="189">
        <v>10.8</v>
      </c>
    </row>
    <row r="2504" spans="1:18" x14ac:dyDescent="0.25">
      <c r="A2504" s="132">
        <v>1040741</v>
      </c>
      <c r="B2504" s="145" t="s">
        <v>3294</v>
      </c>
      <c r="C2504" s="132">
        <v>12</v>
      </c>
      <c r="D2504" s="132" t="s">
        <v>20</v>
      </c>
      <c r="E2504" s="186" t="s">
        <v>20</v>
      </c>
      <c r="F2504" s="132" t="s">
        <v>20</v>
      </c>
      <c r="G2504" s="132" t="s">
        <v>20</v>
      </c>
      <c r="H2504" s="132" t="s">
        <v>20</v>
      </c>
      <c r="I2504" s="132" t="s">
        <v>20</v>
      </c>
      <c r="J2504" s="133">
        <v>2.4</v>
      </c>
      <c r="K2504" s="133">
        <v>1.85</v>
      </c>
      <c r="L2504" s="133">
        <v>0.28000000000000003</v>
      </c>
      <c r="M2504" s="134" t="str">
        <f t="shared" si="39"/>
        <v>P</v>
      </c>
      <c r="N2504" s="171" t="s">
        <v>10682</v>
      </c>
      <c r="O2504" s="146" t="s">
        <v>1614</v>
      </c>
      <c r="P2504" s="146" t="s">
        <v>9438</v>
      </c>
      <c r="Q2504" s="147" t="s">
        <v>10519</v>
      </c>
      <c r="R2504" s="187">
        <v>16.029850746268657</v>
      </c>
    </row>
    <row r="2505" spans="1:18" x14ac:dyDescent="0.25">
      <c r="A2505" s="135">
        <v>1040744</v>
      </c>
      <c r="B2505" s="148" t="s">
        <v>3295</v>
      </c>
      <c r="C2505" s="135">
        <v>6</v>
      </c>
      <c r="D2505" s="135" t="s">
        <v>20</v>
      </c>
      <c r="E2505" s="188" t="s">
        <v>20</v>
      </c>
      <c r="F2505" s="135" t="s">
        <v>20</v>
      </c>
      <c r="G2505" s="135" t="s">
        <v>20</v>
      </c>
      <c r="H2505" s="135" t="s">
        <v>20</v>
      </c>
      <c r="I2505" s="135" t="s">
        <v>20</v>
      </c>
      <c r="J2505" s="136">
        <v>4.4000000000000004</v>
      </c>
      <c r="K2505" s="136">
        <v>2.8</v>
      </c>
      <c r="L2505" s="136">
        <v>0.45</v>
      </c>
      <c r="M2505" s="137" t="str">
        <f t="shared" si="39"/>
        <v>P</v>
      </c>
      <c r="N2505" s="174" t="s">
        <v>10682</v>
      </c>
      <c r="O2505" s="149" t="s">
        <v>1614</v>
      </c>
      <c r="P2505" s="149" t="s">
        <v>9438</v>
      </c>
      <c r="Q2505" s="150" t="s">
        <v>10519</v>
      </c>
      <c r="R2505" s="189">
        <v>22.343283582089551</v>
      </c>
    </row>
    <row r="2506" spans="1:18" x14ac:dyDescent="0.25">
      <c r="A2506" s="132">
        <v>1040745</v>
      </c>
      <c r="B2506" s="145" t="s">
        <v>3296</v>
      </c>
      <c r="C2506" s="132">
        <v>6</v>
      </c>
      <c r="D2506" s="132" t="s">
        <v>20</v>
      </c>
      <c r="E2506" s="186" t="s">
        <v>20</v>
      </c>
      <c r="F2506" s="132" t="s">
        <v>20</v>
      </c>
      <c r="G2506" s="132" t="s">
        <v>20</v>
      </c>
      <c r="H2506" s="132" t="s">
        <v>20</v>
      </c>
      <c r="I2506" s="132" t="s">
        <v>20</v>
      </c>
      <c r="J2506" s="133">
        <v>4.4000000000000004</v>
      </c>
      <c r="K2506" s="133">
        <v>2.75</v>
      </c>
      <c r="L2506" s="133">
        <v>0.6</v>
      </c>
      <c r="M2506" s="134" t="str">
        <f t="shared" si="39"/>
        <v>P</v>
      </c>
      <c r="N2506" s="173" t="s">
        <v>10682</v>
      </c>
      <c r="O2506" s="146" t="s">
        <v>1614</v>
      </c>
      <c r="P2506" s="146" t="s">
        <v>9438</v>
      </c>
      <c r="Q2506" s="147" t="s">
        <v>10519</v>
      </c>
      <c r="R2506" s="187">
        <v>12.895522388059701</v>
      </c>
    </row>
    <row r="2507" spans="1:18" x14ac:dyDescent="0.25">
      <c r="A2507" s="135">
        <v>1040746</v>
      </c>
      <c r="B2507" s="148" t="s">
        <v>449</v>
      </c>
      <c r="C2507" s="135">
        <v>6</v>
      </c>
      <c r="D2507" s="135">
        <v>256</v>
      </c>
      <c r="E2507" s="188" t="s">
        <v>21</v>
      </c>
      <c r="F2507" s="135">
        <v>448</v>
      </c>
      <c r="G2507" s="135">
        <v>12</v>
      </c>
      <c r="H2507" s="135">
        <v>24</v>
      </c>
      <c r="I2507" s="135">
        <v>1</v>
      </c>
      <c r="J2507" s="136">
        <v>2.2599999999999998</v>
      </c>
      <c r="K2507" s="136">
        <v>1.51</v>
      </c>
      <c r="L2507" s="136">
        <v>1.1000000000000001</v>
      </c>
      <c r="M2507" s="137" t="str">
        <f t="shared" si="39"/>
        <v>P</v>
      </c>
      <c r="N2507" s="174" t="s">
        <v>10681</v>
      </c>
      <c r="O2507" s="149" t="s">
        <v>1578</v>
      </c>
      <c r="P2507" s="149" t="s">
        <v>10579</v>
      </c>
      <c r="Q2507" s="150" t="s">
        <v>10106</v>
      </c>
      <c r="R2507" s="189">
        <v>12.299999999999999</v>
      </c>
    </row>
    <row r="2508" spans="1:18" x14ac:dyDescent="0.25">
      <c r="A2508" s="132">
        <v>1040747</v>
      </c>
      <c r="B2508" s="145" t="s">
        <v>3297</v>
      </c>
      <c r="C2508" s="132">
        <v>6</v>
      </c>
      <c r="D2508" s="132">
        <v>672</v>
      </c>
      <c r="E2508" s="186">
        <v>8</v>
      </c>
      <c r="F2508" s="132">
        <v>864</v>
      </c>
      <c r="G2508" s="132">
        <v>64</v>
      </c>
      <c r="H2508" s="132" t="s">
        <v>20</v>
      </c>
      <c r="I2508" s="132">
        <v>1</v>
      </c>
      <c r="J2508" s="133">
        <v>1.78</v>
      </c>
      <c r="K2508" s="133">
        <v>1.18</v>
      </c>
      <c r="L2508" s="133">
        <v>0.76</v>
      </c>
      <c r="M2508" s="134" t="str">
        <f t="shared" si="39"/>
        <v>P</v>
      </c>
      <c r="N2508" s="173" t="s">
        <v>10681</v>
      </c>
      <c r="O2508" s="146" t="s">
        <v>1693</v>
      </c>
      <c r="P2508" s="146" t="s">
        <v>9486</v>
      </c>
      <c r="Q2508" s="147" t="s">
        <v>10106</v>
      </c>
      <c r="R2508" s="187">
        <v>11.879999999999999</v>
      </c>
    </row>
    <row r="2509" spans="1:18" x14ac:dyDescent="0.25">
      <c r="A2509" s="135">
        <v>1040748</v>
      </c>
      <c r="B2509" s="148" t="s">
        <v>226</v>
      </c>
      <c r="C2509" s="135">
        <v>6</v>
      </c>
      <c r="D2509" s="135">
        <v>312</v>
      </c>
      <c r="E2509" s="188" t="s">
        <v>21</v>
      </c>
      <c r="F2509" s="135">
        <v>468</v>
      </c>
      <c r="G2509" s="135">
        <v>20</v>
      </c>
      <c r="H2509" s="135">
        <v>25</v>
      </c>
      <c r="I2509" s="135">
        <v>1</v>
      </c>
      <c r="J2509" s="136">
        <v>1.66</v>
      </c>
      <c r="K2509" s="136">
        <v>1.21</v>
      </c>
      <c r="L2509" s="136">
        <v>1.55</v>
      </c>
      <c r="M2509" s="137" t="str">
        <f t="shared" si="39"/>
        <v>P</v>
      </c>
      <c r="N2509" s="174" t="s">
        <v>10681</v>
      </c>
      <c r="O2509" s="149" t="s">
        <v>1578</v>
      </c>
      <c r="P2509" s="149" t="s">
        <v>10579</v>
      </c>
      <c r="Q2509" s="150" t="s">
        <v>10106</v>
      </c>
      <c r="R2509" s="189">
        <v>6</v>
      </c>
    </row>
    <row r="2510" spans="1:18" x14ac:dyDescent="0.25">
      <c r="A2510" s="132">
        <v>1040750</v>
      </c>
      <c r="B2510" s="145" t="s">
        <v>491</v>
      </c>
      <c r="C2510" s="132">
        <v>6</v>
      </c>
      <c r="D2510" s="132">
        <v>432</v>
      </c>
      <c r="E2510" s="186" t="s">
        <v>21</v>
      </c>
      <c r="F2510" s="132">
        <v>648</v>
      </c>
      <c r="G2510" s="132">
        <v>20</v>
      </c>
      <c r="H2510" s="132">
        <v>25</v>
      </c>
      <c r="I2510" s="132">
        <v>2</v>
      </c>
      <c r="J2510" s="133">
        <v>1.68</v>
      </c>
      <c r="K2510" s="133">
        <v>1.1399999999999999</v>
      </c>
      <c r="L2510" s="133">
        <v>1.21</v>
      </c>
      <c r="M2510" s="134" t="str">
        <f t="shared" si="39"/>
        <v>P</v>
      </c>
      <c r="N2510" s="173" t="s">
        <v>10681</v>
      </c>
      <c r="O2510" s="146" t="s">
        <v>1578</v>
      </c>
      <c r="P2510" s="146" t="s">
        <v>10579</v>
      </c>
      <c r="Q2510" s="147" t="s">
        <v>10106</v>
      </c>
      <c r="R2510" s="187">
        <v>9.66</v>
      </c>
    </row>
    <row r="2511" spans="1:18" x14ac:dyDescent="0.25">
      <c r="A2511" s="135">
        <v>1040751</v>
      </c>
      <c r="B2511" s="148" t="s">
        <v>490</v>
      </c>
      <c r="C2511" s="135">
        <v>6</v>
      </c>
      <c r="D2511" s="135">
        <v>720</v>
      </c>
      <c r="E2511" s="188" t="s">
        <v>21</v>
      </c>
      <c r="F2511" s="135">
        <v>1120</v>
      </c>
      <c r="G2511" s="135">
        <v>32</v>
      </c>
      <c r="H2511" s="135" t="s">
        <v>20</v>
      </c>
      <c r="I2511" s="135">
        <v>2</v>
      </c>
      <c r="J2511" s="136">
        <v>1.44</v>
      </c>
      <c r="K2511" s="136">
        <v>0.95</v>
      </c>
      <c r="L2511" s="136">
        <v>1.1000000000000001</v>
      </c>
      <c r="M2511" s="137" t="str">
        <f t="shared" si="39"/>
        <v>P</v>
      </c>
      <c r="N2511" s="174" t="s">
        <v>10681</v>
      </c>
      <c r="O2511" s="149" t="s">
        <v>1578</v>
      </c>
      <c r="P2511" s="149" t="s">
        <v>10579</v>
      </c>
      <c r="Q2511" s="150" t="s">
        <v>10106</v>
      </c>
      <c r="R2511" s="189">
        <v>8.2799999999999994</v>
      </c>
    </row>
    <row r="2512" spans="1:18" x14ac:dyDescent="0.25">
      <c r="A2512" s="132">
        <v>1040752</v>
      </c>
      <c r="B2512" s="145" t="s">
        <v>286</v>
      </c>
      <c r="C2512" s="132">
        <v>6</v>
      </c>
      <c r="D2512" s="132">
        <v>432</v>
      </c>
      <c r="E2512" s="186" t="s">
        <v>21</v>
      </c>
      <c r="F2512" s="132">
        <v>576</v>
      </c>
      <c r="G2512" s="132">
        <v>20</v>
      </c>
      <c r="H2512" s="132" t="s">
        <v>20</v>
      </c>
      <c r="I2512" s="132">
        <v>1</v>
      </c>
      <c r="J2512" s="133">
        <v>1.59</v>
      </c>
      <c r="K2512" s="133">
        <v>1.03</v>
      </c>
      <c r="L2512" s="133">
        <v>1.8</v>
      </c>
      <c r="M2512" s="134" t="str">
        <f t="shared" si="39"/>
        <v>P</v>
      </c>
      <c r="N2512" s="171" t="s">
        <v>10681</v>
      </c>
      <c r="O2512" s="146" t="s">
        <v>1506</v>
      </c>
      <c r="P2512" s="146" t="s">
        <v>10455</v>
      </c>
      <c r="Q2512" s="147" t="s">
        <v>10519</v>
      </c>
      <c r="R2512" s="187">
        <v>3.7800000000000002</v>
      </c>
    </row>
    <row r="2513" spans="1:18" x14ac:dyDescent="0.25">
      <c r="A2513" s="135">
        <v>1040753</v>
      </c>
      <c r="B2513" s="148" t="s">
        <v>205</v>
      </c>
      <c r="C2513" s="135">
        <v>6</v>
      </c>
      <c r="D2513" s="135">
        <v>414</v>
      </c>
      <c r="E2513" s="188" t="s">
        <v>21</v>
      </c>
      <c r="F2513" s="135">
        <v>576</v>
      </c>
      <c r="G2513" s="135">
        <v>20</v>
      </c>
      <c r="H2513" s="135">
        <v>25</v>
      </c>
      <c r="I2513" s="135">
        <v>1</v>
      </c>
      <c r="J2513" s="136">
        <v>1.56</v>
      </c>
      <c r="K2513" s="136">
        <v>1.03</v>
      </c>
      <c r="L2513" s="136">
        <v>1.8</v>
      </c>
      <c r="M2513" s="137" t="str">
        <f t="shared" si="39"/>
        <v>P</v>
      </c>
      <c r="N2513" s="174" t="s">
        <v>10681</v>
      </c>
      <c r="O2513" s="149" t="s">
        <v>1506</v>
      </c>
      <c r="P2513" s="149" t="s">
        <v>9427</v>
      </c>
      <c r="Q2513" s="150" t="s">
        <v>10519</v>
      </c>
      <c r="R2513" s="189">
        <v>5.5200000000000005</v>
      </c>
    </row>
    <row r="2514" spans="1:18" x14ac:dyDescent="0.25">
      <c r="A2514" s="132">
        <v>1040754</v>
      </c>
      <c r="B2514" s="145" t="s">
        <v>3298</v>
      </c>
      <c r="C2514" s="132">
        <v>1</v>
      </c>
      <c r="D2514" s="132" t="s">
        <v>20</v>
      </c>
      <c r="E2514" s="186">
        <v>170</v>
      </c>
      <c r="F2514" s="132" t="s">
        <v>20</v>
      </c>
      <c r="G2514" s="132">
        <v>224</v>
      </c>
      <c r="H2514" s="132">
        <v>850</v>
      </c>
      <c r="I2514" s="132">
        <v>2</v>
      </c>
      <c r="J2514" s="133">
        <v>1.39</v>
      </c>
      <c r="K2514" s="133">
        <v>0.47</v>
      </c>
      <c r="L2514" s="133">
        <v>0.33</v>
      </c>
      <c r="M2514" s="134" t="str">
        <f t="shared" si="39"/>
        <v>P</v>
      </c>
      <c r="N2514" s="171" t="s">
        <v>10682</v>
      </c>
      <c r="O2514" s="146" t="s">
        <v>1506</v>
      </c>
      <c r="P2514" s="146" t="s">
        <v>9426</v>
      </c>
      <c r="Q2514" s="147" t="s">
        <v>10519</v>
      </c>
      <c r="R2514" s="187">
        <v>6.98</v>
      </c>
    </row>
    <row r="2515" spans="1:18" x14ac:dyDescent="0.25">
      <c r="A2515" s="135">
        <v>1040756</v>
      </c>
      <c r="B2515" s="148" t="s">
        <v>3299</v>
      </c>
      <c r="C2515" s="135">
        <v>6</v>
      </c>
      <c r="D2515" s="135">
        <v>780</v>
      </c>
      <c r="E2515" s="188" t="s">
        <v>21</v>
      </c>
      <c r="F2515" s="135" t="s">
        <v>20</v>
      </c>
      <c r="G2515" s="135">
        <v>32</v>
      </c>
      <c r="H2515" s="135" t="s">
        <v>20</v>
      </c>
      <c r="I2515" s="135">
        <v>2</v>
      </c>
      <c r="J2515" s="136">
        <v>1.5</v>
      </c>
      <c r="K2515" s="136">
        <v>0.93</v>
      </c>
      <c r="L2515" s="136">
        <v>1.1200000000000001</v>
      </c>
      <c r="M2515" s="137" t="str">
        <f t="shared" si="39"/>
        <v>P</v>
      </c>
      <c r="N2515" s="174" t="s">
        <v>10681</v>
      </c>
      <c r="O2515" s="149" t="s">
        <v>1506</v>
      </c>
      <c r="P2515" s="149" t="s">
        <v>9403</v>
      </c>
      <c r="Q2515" s="150" t="s">
        <v>10106</v>
      </c>
      <c r="R2515" s="189">
        <v>5.82</v>
      </c>
    </row>
    <row r="2516" spans="1:18" x14ac:dyDescent="0.25">
      <c r="A2516" s="132">
        <v>1040761</v>
      </c>
      <c r="B2516" s="145" t="s">
        <v>3300</v>
      </c>
      <c r="C2516" s="132">
        <v>250</v>
      </c>
      <c r="D2516" s="132">
        <v>72</v>
      </c>
      <c r="E2516" s="186" t="s">
        <v>21</v>
      </c>
      <c r="F2516" s="132">
        <v>96</v>
      </c>
      <c r="G2516" s="132" t="s">
        <v>21</v>
      </c>
      <c r="H2516" s="132" t="s">
        <v>21</v>
      </c>
      <c r="I2516" s="132" t="s">
        <v>21</v>
      </c>
      <c r="J2516" s="133">
        <v>3.15</v>
      </c>
      <c r="K2516" s="133">
        <v>2.5</v>
      </c>
      <c r="L2516" s="133">
        <v>1.45</v>
      </c>
      <c r="M2516" s="134" t="str">
        <f t="shared" si="39"/>
        <v>P</v>
      </c>
      <c r="N2516" s="173" t="s">
        <v>10682</v>
      </c>
      <c r="O2516" s="146" t="s">
        <v>1506</v>
      </c>
      <c r="P2516" s="146" t="s">
        <v>9460</v>
      </c>
      <c r="Q2516" s="147" t="s">
        <v>10519</v>
      </c>
      <c r="R2516" s="187">
        <v>5</v>
      </c>
    </row>
    <row r="2517" spans="1:18" x14ac:dyDescent="0.25">
      <c r="A2517" s="135">
        <v>1040762</v>
      </c>
      <c r="B2517" s="148" t="s">
        <v>894</v>
      </c>
      <c r="C2517" s="135">
        <v>3</v>
      </c>
      <c r="D2517" s="135">
        <v>1104</v>
      </c>
      <c r="E2517" s="188">
        <v>8</v>
      </c>
      <c r="F2517" s="135">
        <v>1452</v>
      </c>
      <c r="G2517" s="135">
        <v>64</v>
      </c>
      <c r="H2517" s="135">
        <v>64</v>
      </c>
      <c r="I2517" s="135">
        <v>1</v>
      </c>
      <c r="J2517" s="136">
        <v>1.21</v>
      </c>
      <c r="K2517" s="136">
        <v>0.43</v>
      </c>
      <c r="L2517" s="136">
        <v>1.72</v>
      </c>
      <c r="M2517" s="137" t="str">
        <f t="shared" si="39"/>
        <v>P</v>
      </c>
      <c r="N2517" s="174" t="s">
        <v>10681</v>
      </c>
      <c r="O2517" s="149" t="s">
        <v>1555</v>
      </c>
      <c r="P2517" s="149" t="s">
        <v>9429</v>
      </c>
      <c r="Q2517" s="150" t="s">
        <v>10106</v>
      </c>
      <c r="R2517" s="189">
        <v>7.26</v>
      </c>
    </row>
    <row r="2518" spans="1:18" x14ac:dyDescent="0.25">
      <c r="A2518" s="132">
        <v>1040763</v>
      </c>
      <c r="B2518" s="145" t="s">
        <v>1085</v>
      </c>
      <c r="C2518" s="132">
        <v>6</v>
      </c>
      <c r="D2518" s="132">
        <v>672</v>
      </c>
      <c r="E2518" s="186">
        <v>8</v>
      </c>
      <c r="F2518" s="132">
        <v>864</v>
      </c>
      <c r="G2518" s="132">
        <v>16</v>
      </c>
      <c r="H2518" s="132" t="s">
        <v>20</v>
      </c>
      <c r="I2518" s="132">
        <v>3</v>
      </c>
      <c r="J2518" s="133">
        <v>1.78</v>
      </c>
      <c r="K2518" s="133">
        <v>1.2</v>
      </c>
      <c r="L2518" s="133">
        <v>0.8</v>
      </c>
      <c r="M2518" s="134" t="str">
        <f t="shared" si="39"/>
        <v>P</v>
      </c>
      <c r="N2518" s="173" t="s">
        <v>10681</v>
      </c>
      <c r="O2518" s="146" t="s">
        <v>1693</v>
      </c>
      <c r="P2518" s="146" t="s">
        <v>9486</v>
      </c>
      <c r="Q2518" s="147" t="s">
        <v>10106</v>
      </c>
      <c r="R2518" s="187">
        <v>14.100000000000001</v>
      </c>
    </row>
    <row r="2519" spans="1:18" x14ac:dyDescent="0.25">
      <c r="A2519" s="135">
        <v>1040765</v>
      </c>
      <c r="B2519" s="148" t="s">
        <v>441</v>
      </c>
      <c r="C2519" s="135">
        <v>6</v>
      </c>
      <c r="D2519" s="135">
        <v>256</v>
      </c>
      <c r="E2519" s="188" t="s">
        <v>21</v>
      </c>
      <c r="F2519" s="135">
        <v>448</v>
      </c>
      <c r="G2519" s="135">
        <v>36</v>
      </c>
      <c r="H2519" s="135">
        <v>45</v>
      </c>
      <c r="I2519" s="135">
        <v>1</v>
      </c>
      <c r="J2519" s="136">
        <v>2.2599999999999998</v>
      </c>
      <c r="K2519" s="136">
        <v>1.5</v>
      </c>
      <c r="L2519" s="136">
        <v>1.1100000000000001</v>
      </c>
      <c r="M2519" s="137" t="str">
        <f t="shared" si="39"/>
        <v>P</v>
      </c>
      <c r="N2519" s="174" t="s">
        <v>10681</v>
      </c>
      <c r="O2519" s="149" t="s">
        <v>1578</v>
      </c>
      <c r="P2519" s="149" t="s">
        <v>10579</v>
      </c>
      <c r="Q2519" s="150" t="s">
        <v>10106</v>
      </c>
      <c r="R2519" s="189">
        <v>12.899999999999999</v>
      </c>
    </row>
    <row r="2520" spans="1:18" x14ac:dyDescent="0.25">
      <c r="A2520" s="132">
        <v>1040767</v>
      </c>
      <c r="B2520" s="145" t="s">
        <v>455</v>
      </c>
      <c r="C2520" s="132">
        <v>6</v>
      </c>
      <c r="D2520" s="132">
        <v>273</v>
      </c>
      <c r="E2520" s="186" t="s">
        <v>21</v>
      </c>
      <c r="F2520" s="132">
        <v>495</v>
      </c>
      <c r="G2520" s="132">
        <v>50</v>
      </c>
      <c r="H2520" s="132" t="s">
        <v>20</v>
      </c>
      <c r="I2520" s="132">
        <v>1</v>
      </c>
      <c r="J2520" s="133">
        <v>2</v>
      </c>
      <c r="K2520" s="133">
        <v>1.33</v>
      </c>
      <c r="L2520" s="133">
        <v>1.34</v>
      </c>
      <c r="M2520" s="134" t="str">
        <f t="shared" si="39"/>
        <v>P</v>
      </c>
      <c r="N2520" s="173" t="s">
        <v>10681</v>
      </c>
      <c r="O2520" s="146" t="s">
        <v>1578</v>
      </c>
      <c r="P2520" s="146" t="s">
        <v>10579</v>
      </c>
      <c r="Q2520" s="147" t="s">
        <v>10106</v>
      </c>
      <c r="R2520" s="187">
        <v>12.24</v>
      </c>
    </row>
    <row r="2521" spans="1:18" x14ac:dyDescent="0.25">
      <c r="A2521" s="135">
        <v>1040769</v>
      </c>
      <c r="B2521" s="148" t="s">
        <v>457</v>
      </c>
      <c r="C2521" s="135">
        <v>6</v>
      </c>
      <c r="D2521" s="135">
        <v>432</v>
      </c>
      <c r="E2521" s="188" t="s">
        <v>21</v>
      </c>
      <c r="F2521" s="135">
        <v>648</v>
      </c>
      <c r="G2521" s="135">
        <v>20</v>
      </c>
      <c r="H2521" s="135" t="s">
        <v>20</v>
      </c>
      <c r="I2521" s="135">
        <v>2</v>
      </c>
      <c r="J2521" s="136">
        <v>1.67</v>
      </c>
      <c r="K2521" s="136">
        <v>1.1599999999999999</v>
      </c>
      <c r="L2521" s="136">
        <v>1.24</v>
      </c>
      <c r="M2521" s="137" t="str">
        <f t="shared" si="39"/>
        <v>P</v>
      </c>
      <c r="N2521" s="174" t="s">
        <v>10681</v>
      </c>
      <c r="O2521" s="149" t="s">
        <v>1578</v>
      </c>
      <c r="P2521" s="149" t="s">
        <v>10579</v>
      </c>
      <c r="Q2521" s="150" t="s">
        <v>10106</v>
      </c>
      <c r="R2521" s="189">
        <v>9.8999999999999986</v>
      </c>
    </row>
    <row r="2522" spans="1:18" x14ac:dyDescent="0.25">
      <c r="A2522" s="132">
        <v>1040770</v>
      </c>
      <c r="B2522" s="145" t="s">
        <v>456</v>
      </c>
      <c r="C2522" s="132">
        <v>6</v>
      </c>
      <c r="D2522" s="132">
        <v>720</v>
      </c>
      <c r="E2522" s="186" t="s">
        <v>21</v>
      </c>
      <c r="F2522" s="132">
        <v>1120</v>
      </c>
      <c r="G2522" s="132" t="s">
        <v>20</v>
      </c>
      <c r="H2522" s="132">
        <v>40</v>
      </c>
      <c r="I2522" s="132">
        <v>2</v>
      </c>
      <c r="J2522" s="133">
        <v>1.42</v>
      </c>
      <c r="K2522" s="133">
        <v>0.95</v>
      </c>
      <c r="L2522" s="133">
        <v>1.08</v>
      </c>
      <c r="M2522" s="134" t="str">
        <f t="shared" si="39"/>
        <v>P</v>
      </c>
      <c r="N2522" s="173" t="s">
        <v>10681</v>
      </c>
      <c r="O2522" s="146" t="s">
        <v>1578</v>
      </c>
      <c r="P2522" s="146" t="s">
        <v>10579</v>
      </c>
      <c r="Q2522" s="147" t="s">
        <v>10106</v>
      </c>
      <c r="R2522" s="187">
        <v>8.52</v>
      </c>
    </row>
    <row r="2523" spans="1:18" x14ac:dyDescent="0.25">
      <c r="A2523" s="135">
        <v>1040771</v>
      </c>
      <c r="B2523" s="148" t="s">
        <v>213</v>
      </c>
      <c r="C2523" s="135">
        <v>6</v>
      </c>
      <c r="D2523" s="135">
        <v>312</v>
      </c>
      <c r="E2523" s="188" t="s">
        <v>21</v>
      </c>
      <c r="F2523" s="135">
        <v>520</v>
      </c>
      <c r="G2523" s="135">
        <v>20</v>
      </c>
      <c r="H2523" s="135">
        <v>25</v>
      </c>
      <c r="I2523" s="135">
        <v>1</v>
      </c>
      <c r="J2523" s="136">
        <v>1.72</v>
      </c>
      <c r="K2523" s="136">
        <v>1.23</v>
      </c>
      <c r="L2523" s="136">
        <v>1.55</v>
      </c>
      <c r="M2523" s="137" t="str">
        <f t="shared" si="39"/>
        <v>P</v>
      </c>
      <c r="N2523" s="174" t="s">
        <v>10681</v>
      </c>
      <c r="O2523" s="149" t="s">
        <v>1578</v>
      </c>
      <c r="P2523" s="149" t="s">
        <v>10579</v>
      </c>
      <c r="Q2523" s="150" t="s">
        <v>10106</v>
      </c>
      <c r="R2523" s="189">
        <v>6.18</v>
      </c>
    </row>
    <row r="2524" spans="1:18" x14ac:dyDescent="0.25">
      <c r="A2524" s="132">
        <v>1040772</v>
      </c>
      <c r="B2524" s="145" t="s">
        <v>281</v>
      </c>
      <c r="C2524" s="132">
        <v>6</v>
      </c>
      <c r="D2524" s="132">
        <v>432</v>
      </c>
      <c r="E2524" s="186" t="s">
        <v>21</v>
      </c>
      <c r="F2524" s="132">
        <v>576</v>
      </c>
      <c r="G2524" s="132" t="s">
        <v>20</v>
      </c>
      <c r="H2524" s="132" t="s">
        <v>20</v>
      </c>
      <c r="I2524" s="132" t="s">
        <v>20</v>
      </c>
      <c r="J2524" s="133">
        <v>1.69</v>
      </c>
      <c r="K2524" s="133">
        <v>1.05</v>
      </c>
      <c r="L2524" s="133">
        <v>1.81</v>
      </c>
      <c r="M2524" s="134" t="str">
        <f t="shared" si="39"/>
        <v>P</v>
      </c>
      <c r="N2524" s="173" t="s">
        <v>10681</v>
      </c>
      <c r="O2524" s="146" t="s">
        <v>1506</v>
      </c>
      <c r="P2524" s="146" t="s">
        <v>10455</v>
      </c>
      <c r="Q2524" s="147" t="s">
        <v>10519</v>
      </c>
      <c r="R2524" s="187">
        <v>3.7800000000000002</v>
      </c>
    </row>
    <row r="2525" spans="1:18" x14ac:dyDescent="0.25">
      <c r="A2525" s="135">
        <v>1040774</v>
      </c>
      <c r="B2525" s="148" t="s">
        <v>175</v>
      </c>
      <c r="C2525" s="135">
        <v>6</v>
      </c>
      <c r="D2525" s="135">
        <v>414</v>
      </c>
      <c r="E2525" s="188" t="s">
        <v>21</v>
      </c>
      <c r="F2525" s="135">
        <v>528</v>
      </c>
      <c r="G2525" s="135">
        <v>20</v>
      </c>
      <c r="H2525" s="135">
        <v>25</v>
      </c>
      <c r="I2525" s="135">
        <v>1</v>
      </c>
      <c r="J2525" s="136">
        <v>1.57</v>
      </c>
      <c r="K2525" s="136">
        <v>1.02</v>
      </c>
      <c r="L2525" s="136">
        <v>1.8</v>
      </c>
      <c r="M2525" s="137" t="str">
        <f t="shared" si="39"/>
        <v>P</v>
      </c>
      <c r="N2525" s="174" t="s">
        <v>10681</v>
      </c>
      <c r="O2525" s="149" t="s">
        <v>1506</v>
      </c>
      <c r="P2525" s="149" t="s">
        <v>9427</v>
      </c>
      <c r="Q2525" s="150" t="s">
        <v>10519</v>
      </c>
      <c r="R2525" s="189">
        <v>4.5</v>
      </c>
    </row>
    <row r="2526" spans="1:18" x14ac:dyDescent="0.25">
      <c r="A2526" s="132">
        <v>1040776</v>
      </c>
      <c r="B2526" s="145" t="s">
        <v>3301</v>
      </c>
      <c r="C2526" s="132">
        <v>6</v>
      </c>
      <c r="D2526" s="132">
        <v>273</v>
      </c>
      <c r="E2526" s="186">
        <v>468</v>
      </c>
      <c r="F2526" s="132">
        <v>468</v>
      </c>
      <c r="G2526" s="132">
        <v>20</v>
      </c>
      <c r="H2526" s="132" t="s">
        <v>20</v>
      </c>
      <c r="I2526" s="132">
        <v>1</v>
      </c>
      <c r="J2526" s="133">
        <v>1.99</v>
      </c>
      <c r="K2526" s="133">
        <v>1.36</v>
      </c>
      <c r="L2526" s="133">
        <v>1.35</v>
      </c>
      <c r="M2526" s="134" t="str">
        <f t="shared" si="39"/>
        <v>P</v>
      </c>
      <c r="N2526" s="173" t="s">
        <v>10681</v>
      </c>
      <c r="O2526" s="146" t="s">
        <v>1578</v>
      </c>
      <c r="P2526" s="146" t="s">
        <v>10579</v>
      </c>
      <c r="Q2526" s="147" t="s">
        <v>10106</v>
      </c>
      <c r="R2526" s="187">
        <v>10.199999999999999</v>
      </c>
    </row>
    <row r="2527" spans="1:18" x14ac:dyDescent="0.25">
      <c r="A2527" s="135">
        <v>1040777</v>
      </c>
      <c r="B2527" s="148" t="s">
        <v>1087</v>
      </c>
      <c r="C2527" s="135">
        <v>6</v>
      </c>
      <c r="D2527" s="135">
        <v>624</v>
      </c>
      <c r="E2527" s="188" t="s">
        <v>21</v>
      </c>
      <c r="F2527" s="135">
        <v>864</v>
      </c>
      <c r="G2527" s="135">
        <v>16</v>
      </c>
      <c r="H2527" s="135" t="s">
        <v>20</v>
      </c>
      <c r="I2527" s="135">
        <v>3</v>
      </c>
      <c r="J2527" s="136">
        <v>1.76</v>
      </c>
      <c r="K2527" s="136">
        <v>1.19</v>
      </c>
      <c r="L2527" s="136">
        <v>0.8</v>
      </c>
      <c r="M2527" s="137" t="str">
        <f t="shared" si="39"/>
        <v>P</v>
      </c>
      <c r="N2527" s="174" t="s">
        <v>10681</v>
      </c>
      <c r="O2527" s="149" t="s">
        <v>1693</v>
      </c>
      <c r="P2527" s="149" t="s">
        <v>9486</v>
      </c>
      <c r="Q2527" s="150" t="s">
        <v>10519</v>
      </c>
      <c r="R2527" s="189">
        <v>15.66</v>
      </c>
    </row>
    <row r="2528" spans="1:18" x14ac:dyDescent="0.25">
      <c r="A2528" s="132">
        <v>1040778</v>
      </c>
      <c r="B2528" s="145" t="s">
        <v>202</v>
      </c>
      <c r="C2528" s="132">
        <v>6</v>
      </c>
      <c r="D2528" s="132">
        <v>330</v>
      </c>
      <c r="E2528" s="186" t="s">
        <v>21</v>
      </c>
      <c r="F2528" s="132">
        <v>576</v>
      </c>
      <c r="G2528" s="132">
        <v>20</v>
      </c>
      <c r="H2528" s="132">
        <v>25</v>
      </c>
      <c r="I2528" s="132">
        <v>1</v>
      </c>
      <c r="J2528" s="133">
        <v>1.56</v>
      </c>
      <c r="K2528" s="133">
        <v>1.02</v>
      </c>
      <c r="L2528" s="133">
        <v>1.81</v>
      </c>
      <c r="M2528" s="134" t="str">
        <f t="shared" si="39"/>
        <v>P</v>
      </c>
      <c r="N2528" s="173" t="s">
        <v>10681</v>
      </c>
      <c r="O2528" s="146" t="s">
        <v>1506</v>
      </c>
      <c r="P2528" s="146" t="s">
        <v>9427</v>
      </c>
      <c r="Q2528" s="147" t="s">
        <v>10519</v>
      </c>
      <c r="R2528" s="187">
        <v>4.4399999999999995</v>
      </c>
    </row>
    <row r="2529" spans="1:18" x14ac:dyDescent="0.25">
      <c r="A2529" s="135">
        <v>1040779</v>
      </c>
      <c r="B2529" s="148" t="s">
        <v>1814</v>
      </c>
      <c r="C2529" s="135">
        <v>6</v>
      </c>
      <c r="D2529" s="135">
        <v>432</v>
      </c>
      <c r="E2529" s="188" t="s">
        <v>21</v>
      </c>
      <c r="F2529" s="135">
        <v>598</v>
      </c>
      <c r="G2529" s="135">
        <v>20</v>
      </c>
      <c r="H2529" s="135">
        <v>25</v>
      </c>
      <c r="I2529" s="135">
        <v>1</v>
      </c>
      <c r="J2529" s="136">
        <v>1.71</v>
      </c>
      <c r="K2529" s="136">
        <v>1.08</v>
      </c>
      <c r="L2529" s="136">
        <v>1.81</v>
      </c>
      <c r="M2529" s="137" t="str">
        <f t="shared" si="39"/>
        <v>P</v>
      </c>
      <c r="N2529" s="174" t="s">
        <v>10681</v>
      </c>
      <c r="O2529" s="149" t="s">
        <v>1506</v>
      </c>
      <c r="P2529" s="149" t="s">
        <v>9430</v>
      </c>
      <c r="Q2529" s="150" t="s">
        <v>10519</v>
      </c>
      <c r="R2529" s="189">
        <v>3.66</v>
      </c>
    </row>
    <row r="2530" spans="1:18" x14ac:dyDescent="0.25">
      <c r="A2530" s="132">
        <v>1040781</v>
      </c>
      <c r="B2530" s="145" t="s">
        <v>3302</v>
      </c>
      <c r="C2530" s="132">
        <v>6</v>
      </c>
      <c r="D2530" s="132">
        <v>416</v>
      </c>
      <c r="E2530" s="186" t="s">
        <v>21</v>
      </c>
      <c r="F2530" s="132">
        <v>560</v>
      </c>
      <c r="G2530" s="132">
        <v>8</v>
      </c>
      <c r="H2530" s="132">
        <v>9</v>
      </c>
      <c r="I2530" s="132">
        <v>5</v>
      </c>
      <c r="J2530" s="133">
        <v>3.22</v>
      </c>
      <c r="K2530" s="133">
        <v>2.08</v>
      </c>
      <c r="L2530" s="133">
        <v>0.49</v>
      </c>
      <c r="M2530" s="134" t="str">
        <f t="shared" si="39"/>
        <v>P</v>
      </c>
      <c r="N2530" s="173" t="s">
        <v>10681</v>
      </c>
      <c r="O2530" s="146" t="s">
        <v>1506</v>
      </c>
      <c r="P2530" s="146" t="s">
        <v>9398</v>
      </c>
      <c r="Q2530" s="147" t="s">
        <v>10519</v>
      </c>
      <c r="R2530" s="187">
        <v>5.58</v>
      </c>
    </row>
    <row r="2531" spans="1:18" x14ac:dyDescent="0.25">
      <c r="A2531" s="135">
        <v>1040782</v>
      </c>
      <c r="B2531" s="148" t="s">
        <v>467</v>
      </c>
      <c r="C2531" s="135">
        <v>6</v>
      </c>
      <c r="D2531" s="135">
        <v>270</v>
      </c>
      <c r="E2531" s="188" t="s">
        <v>21</v>
      </c>
      <c r="F2531" s="135">
        <v>450</v>
      </c>
      <c r="G2531" s="135">
        <v>11</v>
      </c>
      <c r="H2531" s="135">
        <v>12</v>
      </c>
      <c r="I2531" s="135">
        <v>2</v>
      </c>
      <c r="J2531" s="136">
        <v>2.3199999999999998</v>
      </c>
      <c r="K2531" s="136">
        <v>1.55</v>
      </c>
      <c r="L2531" s="136">
        <v>1.01</v>
      </c>
      <c r="M2531" s="137" t="str">
        <f t="shared" si="39"/>
        <v>P</v>
      </c>
      <c r="N2531" s="174" t="s">
        <v>10681</v>
      </c>
      <c r="O2531" s="149" t="s">
        <v>1578</v>
      </c>
      <c r="P2531" s="149" t="s">
        <v>10579</v>
      </c>
      <c r="Q2531" s="150" t="s">
        <v>10106</v>
      </c>
      <c r="R2531" s="189">
        <v>11.040000000000001</v>
      </c>
    </row>
    <row r="2532" spans="1:18" x14ac:dyDescent="0.25">
      <c r="A2532" s="132">
        <v>1040783</v>
      </c>
      <c r="B2532" s="145" t="s">
        <v>465</v>
      </c>
      <c r="C2532" s="132">
        <v>6</v>
      </c>
      <c r="D2532" s="132">
        <v>270</v>
      </c>
      <c r="E2532" s="186" t="s">
        <v>21</v>
      </c>
      <c r="F2532" s="132">
        <v>450</v>
      </c>
      <c r="G2532" s="132">
        <v>11</v>
      </c>
      <c r="H2532" s="132">
        <v>12</v>
      </c>
      <c r="I2532" s="132">
        <v>2</v>
      </c>
      <c r="J2532" s="133">
        <v>2.2999999999999998</v>
      </c>
      <c r="K2532" s="133">
        <v>1.54</v>
      </c>
      <c r="L2532" s="133">
        <v>1.02</v>
      </c>
      <c r="M2532" s="134" t="str">
        <f t="shared" si="39"/>
        <v>P</v>
      </c>
      <c r="N2532" s="173" t="s">
        <v>10681</v>
      </c>
      <c r="O2532" s="146" t="s">
        <v>1578</v>
      </c>
      <c r="P2532" s="146" t="s">
        <v>10579</v>
      </c>
      <c r="Q2532" s="147" t="s">
        <v>10106</v>
      </c>
      <c r="R2532" s="187">
        <v>11.76</v>
      </c>
    </row>
    <row r="2533" spans="1:18" x14ac:dyDescent="0.25">
      <c r="A2533" s="135">
        <v>1040784</v>
      </c>
      <c r="B2533" s="148" t="s">
        <v>454</v>
      </c>
      <c r="C2533" s="135">
        <v>6</v>
      </c>
      <c r="D2533" s="135">
        <v>270</v>
      </c>
      <c r="E2533" s="188" t="s">
        <v>21</v>
      </c>
      <c r="F2533" s="135">
        <v>450</v>
      </c>
      <c r="G2533" s="135">
        <v>11</v>
      </c>
      <c r="H2533" s="135">
        <v>30</v>
      </c>
      <c r="I2533" s="135">
        <v>3</v>
      </c>
      <c r="J2533" s="136">
        <v>2.31</v>
      </c>
      <c r="K2533" s="136">
        <v>1.55</v>
      </c>
      <c r="L2533" s="136">
        <v>1.02</v>
      </c>
      <c r="M2533" s="137" t="str">
        <f t="shared" si="39"/>
        <v>P</v>
      </c>
      <c r="N2533" s="174" t="s">
        <v>10681</v>
      </c>
      <c r="O2533" s="149" t="s">
        <v>1578</v>
      </c>
      <c r="P2533" s="149" t="s">
        <v>10579</v>
      </c>
      <c r="Q2533" s="150" t="s">
        <v>10106</v>
      </c>
      <c r="R2533" s="189">
        <v>11.28</v>
      </c>
    </row>
    <row r="2534" spans="1:18" x14ac:dyDescent="0.25">
      <c r="A2534" s="132">
        <v>1040785</v>
      </c>
      <c r="B2534" s="145" t="s">
        <v>463</v>
      </c>
      <c r="C2534" s="132">
        <v>6</v>
      </c>
      <c r="D2534" s="132">
        <v>270</v>
      </c>
      <c r="E2534" s="186" t="s">
        <v>21</v>
      </c>
      <c r="F2534" s="132">
        <v>450</v>
      </c>
      <c r="G2534" s="132">
        <v>11</v>
      </c>
      <c r="H2534" s="132">
        <v>12</v>
      </c>
      <c r="I2534" s="132">
        <v>2</v>
      </c>
      <c r="J2534" s="133">
        <v>2.33</v>
      </c>
      <c r="K2534" s="133">
        <v>1.55</v>
      </c>
      <c r="L2534" s="133">
        <v>1.03</v>
      </c>
      <c r="M2534" s="134" t="str">
        <f t="shared" si="39"/>
        <v>P</v>
      </c>
      <c r="N2534" s="171" t="s">
        <v>10681</v>
      </c>
      <c r="O2534" s="146" t="s">
        <v>1578</v>
      </c>
      <c r="P2534" s="146" t="s">
        <v>10579</v>
      </c>
      <c r="Q2534" s="147" t="s">
        <v>10106</v>
      </c>
      <c r="R2534" s="187">
        <v>11.7</v>
      </c>
    </row>
    <row r="2535" spans="1:18" x14ac:dyDescent="0.25">
      <c r="A2535" s="135">
        <v>1040786</v>
      </c>
      <c r="B2535" s="148" t="s">
        <v>3303</v>
      </c>
      <c r="C2535" s="135">
        <v>6</v>
      </c>
      <c r="D2535" s="135">
        <v>270</v>
      </c>
      <c r="E2535" s="188" t="s">
        <v>21</v>
      </c>
      <c r="F2535" s="135">
        <v>450</v>
      </c>
      <c r="G2535" s="135">
        <v>11</v>
      </c>
      <c r="H2535" s="135">
        <v>12</v>
      </c>
      <c r="I2535" s="135">
        <v>2</v>
      </c>
      <c r="J2535" s="136">
        <v>2.2999999999999998</v>
      </c>
      <c r="K2535" s="136">
        <v>1.54</v>
      </c>
      <c r="L2535" s="136">
        <v>0.98</v>
      </c>
      <c r="M2535" s="137" t="str">
        <f t="shared" si="39"/>
        <v>P</v>
      </c>
      <c r="N2535" s="172" t="s">
        <v>10681</v>
      </c>
      <c r="O2535" s="149" t="s">
        <v>1578</v>
      </c>
      <c r="P2535" s="149" t="s">
        <v>10579</v>
      </c>
      <c r="Q2535" s="150" t="s">
        <v>10106</v>
      </c>
      <c r="R2535" s="189">
        <v>9.7200000000000006</v>
      </c>
    </row>
    <row r="2536" spans="1:18" x14ac:dyDescent="0.25">
      <c r="A2536" s="132">
        <v>1040787</v>
      </c>
      <c r="B2536" s="145" t="s">
        <v>3304</v>
      </c>
      <c r="C2536" s="132">
        <v>100</v>
      </c>
      <c r="D2536" s="132" t="s">
        <v>20</v>
      </c>
      <c r="E2536" s="186" t="s">
        <v>20</v>
      </c>
      <c r="F2536" s="132" t="s">
        <v>20</v>
      </c>
      <c r="G2536" s="132" t="s">
        <v>20</v>
      </c>
      <c r="H2536" s="132" t="s">
        <v>20</v>
      </c>
      <c r="I2536" s="132" t="s">
        <v>20</v>
      </c>
      <c r="J2536" s="133">
        <v>3</v>
      </c>
      <c r="K2536" s="133">
        <v>2.15</v>
      </c>
      <c r="L2536" s="133">
        <v>2.15</v>
      </c>
      <c r="M2536" s="134" t="str">
        <f t="shared" si="39"/>
        <v>P</v>
      </c>
      <c r="N2536" s="173" t="s">
        <v>10682</v>
      </c>
      <c r="O2536" s="146" t="s">
        <v>1818</v>
      </c>
      <c r="P2536" s="146" t="s">
        <v>9881</v>
      </c>
      <c r="Q2536" s="147" t="s">
        <v>10519</v>
      </c>
      <c r="R2536" s="187">
        <v>6.9491525423728815</v>
      </c>
    </row>
    <row r="2537" spans="1:18" x14ac:dyDescent="0.25">
      <c r="A2537" s="135">
        <v>1040916</v>
      </c>
      <c r="B2537" s="148" t="s">
        <v>3305</v>
      </c>
      <c r="C2537" s="135">
        <v>4</v>
      </c>
      <c r="D2537" s="135">
        <v>75</v>
      </c>
      <c r="E2537" s="188" t="s">
        <v>20</v>
      </c>
      <c r="F2537" s="135" t="s">
        <v>20</v>
      </c>
      <c r="G2537" s="135" t="s">
        <v>20</v>
      </c>
      <c r="H2537" s="135" t="s">
        <v>20</v>
      </c>
      <c r="I2537" s="135" t="s">
        <v>20</v>
      </c>
      <c r="J2537" s="136">
        <v>3.06</v>
      </c>
      <c r="K2537" s="136">
        <v>2.1</v>
      </c>
      <c r="L2537" s="136">
        <v>2.2200000000000002</v>
      </c>
      <c r="M2537" s="137" t="str">
        <f t="shared" si="39"/>
        <v>P</v>
      </c>
      <c r="N2537" s="174" t="s">
        <v>10682</v>
      </c>
      <c r="O2537" s="149" t="s">
        <v>1500</v>
      </c>
      <c r="P2537" s="149" t="s">
        <v>9418</v>
      </c>
      <c r="Q2537" s="150" t="s">
        <v>10519</v>
      </c>
      <c r="R2537" s="189">
        <v>21.48</v>
      </c>
    </row>
    <row r="2538" spans="1:18" x14ac:dyDescent="0.25">
      <c r="A2538" s="132">
        <v>1040917</v>
      </c>
      <c r="B2538" s="145" t="s">
        <v>1029</v>
      </c>
      <c r="C2538" s="132">
        <v>6</v>
      </c>
      <c r="D2538" s="132">
        <v>792</v>
      </c>
      <c r="E2538" s="186" t="s">
        <v>21</v>
      </c>
      <c r="F2538" s="132">
        <v>1100</v>
      </c>
      <c r="G2538" s="132">
        <v>16</v>
      </c>
      <c r="H2538" s="132" t="s">
        <v>20</v>
      </c>
      <c r="I2538" s="132">
        <v>3</v>
      </c>
      <c r="J2538" s="133">
        <v>1.95</v>
      </c>
      <c r="K2538" s="133">
        <v>1.32</v>
      </c>
      <c r="L2538" s="133">
        <v>0.62</v>
      </c>
      <c r="M2538" s="134" t="str">
        <f t="shared" si="39"/>
        <v>P</v>
      </c>
      <c r="N2538" s="173" t="s">
        <v>10681</v>
      </c>
      <c r="O2538" s="146" t="s">
        <v>1506</v>
      </c>
      <c r="P2538" s="146" t="s">
        <v>9423</v>
      </c>
      <c r="Q2538" s="147" t="s">
        <v>10519</v>
      </c>
      <c r="R2538" s="187">
        <v>9</v>
      </c>
    </row>
    <row r="2539" spans="1:18" x14ac:dyDescent="0.25">
      <c r="A2539" s="135">
        <v>1040918</v>
      </c>
      <c r="B2539" s="148" t="s">
        <v>1128</v>
      </c>
      <c r="C2539" s="135">
        <v>50</v>
      </c>
      <c r="D2539" s="135">
        <v>1400</v>
      </c>
      <c r="E2539" s="188">
        <v>20</v>
      </c>
      <c r="F2539" s="135">
        <v>2400</v>
      </c>
      <c r="G2539" s="135">
        <v>80</v>
      </c>
      <c r="H2539" s="135">
        <v>100</v>
      </c>
      <c r="I2539" s="135">
        <v>1</v>
      </c>
      <c r="J2539" s="136">
        <v>2</v>
      </c>
      <c r="K2539" s="136">
        <v>0.154</v>
      </c>
      <c r="L2539" s="136">
        <v>2.2000000000000002</v>
      </c>
      <c r="M2539" s="137" t="str">
        <f t="shared" si="39"/>
        <v>P</v>
      </c>
      <c r="N2539" s="174" t="s">
        <v>10681</v>
      </c>
      <c r="O2539" s="149" t="s">
        <v>1578</v>
      </c>
      <c r="P2539" s="149" t="s">
        <v>9412</v>
      </c>
      <c r="Q2539" s="150" t="s">
        <v>10519</v>
      </c>
      <c r="R2539" s="189">
        <v>2</v>
      </c>
    </row>
    <row r="2540" spans="1:18" x14ac:dyDescent="0.25">
      <c r="A2540" s="132">
        <v>1040923</v>
      </c>
      <c r="B2540" s="145" t="s">
        <v>298</v>
      </c>
      <c r="C2540" s="132">
        <v>3</v>
      </c>
      <c r="D2540" s="132">
        <v>2700</v>
      </c>
      <c r="E2540" s="186">
        <v>45</v>
      </c>
      <c r="F2540" s="132">
        <v>3150</v>
      </c>
      <c r="G2540" s="132">
        <v>180</v>
      </c>
      <c r="H2540" s="132">
        <v>225</v>
      </c>
      <c r="I2540" s="132">
        <v>1</v>
      </c>
      <c r="J2540" s="133">
        <v>0.76</v>
      </c>
      <c r="K2540" s="133">
        <v>0.77</v>
      </c>
      <c r="L2540" s="133">
        <v>0.6</v>
      </c>
      <c r="M2540" s="134" t="str">
        <f t="shared" si="39"/>
        <v>P</v>
      </c>
      <c r="N2540" s="173" t="s">
        <v>10681</v>
      </c>
      <c r="O2540" s="146" t="s">
        <v>1693</v>
      </c>
      <c r="P2540" s="146" t="s">
        <v>9504</v>
      </c>
      <c r="Q2540" s="147" t="s">
        <v>10519</v>
      </c>
      <c r="R2540" s="187">
        <v>4.38</v>
      </c>
    </row>
    <row r="2541" spans="1:18" x14ac:dyDescent="0.25">
      <c r="A2541" s="135">
        <v>1040924</v>
      </c>
      <c r="B2541" s="148" t="s">
        <v>299</v>
      </c>
      <c r="C2541" s="135">
        <v>3</v>
      </c>
      <c r="D2541" s="135">
        <v>2700</v>
      </c>
      <c r="E2541" s="188">
        <v>45</v>
      </c>
      <c r="F2541" s="135">
        <v>3150</v>
      </c>
      <c r="G2541" s="135">
        <v>180</v>
      </c>
      <c r="H2541" s="135">
        <v>225</v>
      </c>
      <c r="I2541" s="135">
        <v>1</v>
      </c>
      <c r="J2541" s="136">
        <v>0.78</v>
      </c>
      <c r="K2541" s="136">
        <v>0.77</v>
      </c>
      <c r="L2541" s="136">
        <v>0.59</v>
      </c>
      <c r="M2541" s="137" t="str">
        <f t="shared" si="39"/>
        <v>P</v>
      </c>
      <c r="N2541" s="174" t="s">
        <v>10681</v>
      </c>
      <c r="O2541" s="149" t="s">
        <v>1693</v>
      </c>
      <c r="P2541" s="149" t="s">
        <v>9504</v>
      </c>
      <c r="Q2541" s="150" t="s">
        <v>10519</v>
      </c>
      <c r="R2541" s="189">
        <v>4.71</v>
      </c>
    </row>
    <row r="2542" spans="1:18" x14ac:dyDescent="0.25">
      <c r="A2542" s="132">
        <v>1040944</v>
      </c>
      <c r="B2542" s="145" t="s">
        <v>2770</v>
      </c>
      <c r="C2542" s="132">
        <v>6</v>
      </c>
      <c r="D2542" s="132">
        <v>1000</v>
      </c>
      <c r="E2542" s="186" t="s">
        <v>21</v>
      </c>
      <c r="F2542" s="132">
        <v>1350</v>
      </c>
      <c r="G2542" s="132">
        <v>32</v>
      </c>
      <c r="H2542" s="132">
        <v>40</v>
      </c>
      <c r="I2542" s="132">
        <v>2</v>
      </c>
      <c r="J2542" s="133">
        <v>1.9</v>
      </c>
      <c r="K2542" s="133">
        <v>1.24</v>
      </c>
      <c r="L2542" s="133">
        <v>0.57999999999999996</v>
      </c>
      <c r="M2542" s="134" t="str">
        <f t="shared" si="39"/>
        <v>P</v>
      </c>
      <c r="N2542" s="173" t="s">
        <v>10681</v>
      </c>
      <c r="O2542" s="146" t="s">
        <v>1506</v>
      </c>
      <c r="P2542" s="146" t="s">
        <v>10455</v>
      </c>
      <c r="Q2542" s="147" t="s">
        <v>10519</v>
      </c>
      <c r="R2542" s="187">
        <v>5.4</v>
      </c>
    </row>
    <row r="2543" spans="1:18" x14ac:dyDescent="0.25">
      <c r="A2543" s="135">
        <v>1040945</v>
      </c>
      <c r="B2543" s="148" t="s">
        <v>3306</v>
      </c>
      <c r="C2543" s="135">
        <v>6</v>
      </c>
      <c r="D2543" s="135">
        <v>1664</v>
      </c>
      <c r="E2543" s="188" t="s">
        <v>21</v>
      </c>
      <c r="F2543" s="135">
        <v>2184</v>
      </c>
      <c r="G2543" s="135">
        <v>48</v>
      </c>
      <c r="H2543" s="135">
        <v>60</v>
      </c>
      <c r="I2543" s="135">
        <v>3</v>
      </c>
      <c r="J2543" s="136">
        <v>1.82</v>
      </c>
      <c r="K2543" s="136">
        <v>1.2</v>
      </c>
      <c r="L2543" s="136">
        <v>0.34</v>
      </c>
      <c r="M2543" s="137" t="str">
        <f t="shared" si="39"/>
        <v>P</v>
      </c>
      <c r="N2543" s="174" t="s">
        <v>10681</v>
      </c>
      <c r="O2543" s="149" t="s">
        <v>1506</v>
      </c>
      <c r="P2543" s="149" t="s">
        <v>10455</v>
      </c>
      <c r="Q2543" s="150" t="s">
        <v>10519</v>
      </c>
      <c r="R2543" s="189">
        <v>2.7</v>
      </c>
    </row>
    <row r="2544" spans="1:18" x14ac:dyDescent="0.25">
      <c r="A2544" s="132">
        <v>1040946</v>
      </c>
      <c r="B2544" s="145" t="s">
        <v>1926</v>
      </c>
      <c r="C2544" s="132">
        <v>6</v>
      </c>
      <c r="D2544" s="132">
        <v>918</v>
      </c>
      <c r="E2544" s="186">
        <v>6</v>
      </c>
      <c r="F2544" s="132">
        <v>1122</v>
      </c>
      <c r="G2544" s="132">
        <v>24</v>
      </c>
      <c r="H2544" s="132" t="s">
        <v>20</v>
      </c>
      <c r="I2544" s="132">
        <v>2</v>
      </c>
      <c r="J2544" s="133">
        <v>1.17</v>
      </c>
      <c r="K2544" s="133">
        <v>0.79</v>
      </c>
      <c r="L2544" s="133">
        <v>1.1399999999999999</v>
      </c>
      <c r="M2544" s="134" t="str">
        <f t="shared" si="39"/>
        <v>P</v>
      </c>
      <c r="N2544" s="173" t="s">
        <v>10681</v>
      </c>
      <c r="O2544" s="146" t="s">
        <v>1555</v>
      </c>
      <c r="P2544" s="146" t="s">
        <v>9429</v>
      </c>
      <c r="Q2544" s="147" t="s">
        <v>10519</v>
      </c>
      <c r="R2544" s="187">
        <v>8.0400000000000009</v>
      </c>
    </row>
    <row r="2545" spans="1:18" x14ac:dyDescent="0.25">
      <c r="A2545" s="135">
        <v>1040947</v>
      </c>
      <c r="B2545" s="148" t="s">
        <v>3170</v>
      </c>
      <c r="C2545" s="135">
        <v>6</v>
      </c>
      <c r="D2545" s="135" t="s">
        <v>20</v>
      </c>
      <c r="E2545" s="188">
        <v>12</v>
      </c>
      <c r="F2545" s="135">
        <v>2700</v>
      </c>
      <c r="G2545" s="135" t="s">
        <v>20</v>
      </c>
      <c r="H2545" s="135">
        <v>108</v>
      </c>
      <c r="I2545" s="135" t="s">
        <v>20</v>
      </c>
      <c r="J2545" s="136">
        <v>0.9</v>
      </c>
      <c r="K2545" s="136">
        <v>0.61</v>
      </c>
      <c r="L2545" s="136">
        <v>0.65</v>
      </c>
      <c r="M2545" s="137" t="str">
        <f t="shared" si="39"/>
        <v>P</v>
      </c>
      <c r="N2545" s="174" t="s">
        <v>10681</v>
      </c>
      <c r="O2545" s="149" t="s">
        <v>1555</v>
      </c>
      <c r="P2545" s="149" t="s">
        <v>9429</v>
      </c>
      <c r="Q2545" s="150" t="s">
        <v>10519</v>
      </c>
      <c r="R2545" s="189">
        <v>6.8999999999999995</v>
      </c>
    </row>
    <row r="2546" spans="1:18" x14ac:dyDescent="0.25">
      <c r="A2546" s="132">
        <v>1040948</v>
      </c>
      <c r="B2546" s="145" t="s">
        <v>3307</v>
      </c>
      <c r="C2546" s="132">
        <v>1</v>
      </c>
      <c r="D2546" s="132" t="s">
        <v>20</v>
      </c>
      <c r="E2546" s="186" t="s">
        <v>20</v>
      </c>
      <c r="F2546" s="132" t="s">
        <v>20</v>
      </c>
      <c r="G2546" s="132" t="s">
        <v>20</v>
      </c>
      <c r="H2546" s="132" t="s">
        <v>20</v>
      </c>
      <c r="I2546" s="132" t="s">
        <v>20</v>
      </c>
      <c r="J2546" s="133">
        <v>1.4</v>
      </c>
      <c r="K2546" s="133">
        <v>0.9</v>
      </c>
      <c r="L2546" s="133">
        <v>1.9</v>
      </c>
      <c r="M2546" s="134" t="str">
        <f t="shared" si="39"/>
        <v>P</v>
      </c>
      <c r="N2546" s="173" t="s">
        <v>10681</v>
      </c>
      <c r="O2546" s="146" t="s">
        <v>1562</v>
      </c>
      <c r="P2546" s="146" t="s">
        <v>9558</v>
      </c>
      <c r="Q2546" s="147" t="s">
        <v>10519</v>
      </c>
      <c r="R2546" s="187">
        <v>7.462686567164179E-3</v>
      </c>
    </row>
    <row r="2547" spans="1:18" x14ac:dyDescent="0.25">
      <c r="A2547" s="135">
        <v>1040949</v>
      </c>
      <c r="B2547" s="148" t="s">
        <v>3308</v>
      </c>
      <c r="C2547" s="135">
        <v>1</v>
      </c>
      <c r="D2547" s="135" t="s">
        <v>20</v>
      </c>
      <c r="E2547" s="188" t="s">
        <v>20</v>
      </c>
      <c r="F2547" s="135" t="s">
        <v>20</v>
      </c>
      <c r="G2547" s="135" t="s">
        <v>20</v>
      </c>
      <c r="H2547" s="135" t="s">
        <v>20</v>
      </c>
      <c r="I2547" s="135" t="s">
        <v>20</v>
      </c>
      <c r="J2547" s="136">
        <v>1.4</v>
      </c>
      <c r="K2547" s="136">
        <v>0.9</v>
      </c>
      <c r="L2547" s="136">
        <v>1.9</v>
      </c>
      <c r="M2547" s="137" t="str">
        <f t="shared" si="39"/>
        <v>P</v>
      </c>
      <c r="N2547" s="174" t="s">
        <v>10681</v>
      </c>
      <c r="O2547" s="149" t="s">
        <v>1562</v>
      </c>
      <c r="P2547" s="149" t="s">
        <v>9558</v>
      </c>
      <c r="Q2547" s="150" t="s">
        <v>10519</v>
      </c>
      <c r="R2547" s="189">
        <v>7.462686567164179E-3</v>
      </c>
    </row>
    <row r="2548" spans="1:18" x14ac:dyDescent="0.25">
      <c r="A2548" s="132">
        <v>1040950</v>
      </c>
      <c r="B2548" s="145" t="s">
        <v>3309</v>
      </c>
      <c r="C2548" s="132">
        <v>1</v>
      </c>
      <c r="D2548" s="132" t="s">
        <v>20</v>
      </c>
      <c r="E2548" s="186" t="s">
        <v>20</v>
      </c>
      <c r="F2548" s="132" t="s">
        <v>20</v>
      </c>
      <c r="G2548" s="132" t="s">
        <v>20</v>
      </c>
      <c r="H2548" s="132" t="s">
        <v>20</v>
      </c>
      <c r="I2548" s="132" t="s">
        <v>20</v>
      </c>
      <c r="J2548" s="133">
        <v>1.4</v>
      </c>
      <c r="K2548" s="133">
        <v>0.9</v>
      </c>
      <c r="L2548" s="133">
        <v>1.9</v>
      </c>
      <c r="M2548" s="134" t="str">
        <f t="shared" si="39"/>
        <v>P</v>
      </c>
      <c r="N2548" s="173" t="s">
        <v>10681</v>
      </c>
      <c r="O2548" s="146" t="s">
        <v>1562</v>
      </c>
      <c r="P2548" s="146" t="s">
        <v>9558</v>
      </c>
      <c r="Q2548" s="147" t="s">
        <v>10519</v>
      </c>
      <c r="R2548" s="187">
        <v>7.462686567164179E-3</v>
      </c>
    </row>
    <row r="2549" spans="1:18" x14ac:dyDescent="0.25">
      <c r="A2549" s="135">
        <v>1040951</v>
      </c>
      <c r="B2549" s="148" t="s">
        <v>3310</v>
      </c>
      <c r="C2549" s="135">
        <v>1</v>
      </c>
      <c r="D2549" s="135" t="s">
        <v>20</v>
      </c>
      <c r="E2549" s="188" t="s">
        <v>20</v>
      </c>
      <c r="F2549" s="135" t="s">
        <v>20</v>
      </c>
      <c r="G2549" s="135" t="s">
        <v>20</v>
      </c>
      <c r="H2549" s="135" t="s">
        <v>20</v>
      </c>
      <c r="I2549" s="135" t="s">
        <v>20</v>
      </c>
      <c r="J2549" s="136">
        <v>1.4</v>
      </c>
      <c r="K2549" s="136">
        <v>0.9</v>
      </c>
      <c r="L2549" s="136">
        <v>1.9</v>
      </c>
      <c r="M2549" s="137" t="str">
        <f t="shared" si="39"/>
        <v>P</v>
      </c>
      <c r="N2549" s="174" t="s">
        <v>10681</v>
      </c>
      <c r="O2549" s="149" t="s">
        <v>1562</v>
      </c>
      <c r="P2549" s="149" t="s">
        <v>9558</v>
      </c>
      <c r="Q2549" s="150" t="s">
        <v>10519</v>
      </c>
      <c r="R2549" s="189">
        <v>7.462686567164179E-3</v>
      </c>
    </row>
    <row r="2550" spans="1:18" x14ac:dyDescent="0.25">
      <c r="A2550" s="132">
        <v>1040952</v>
      </c>
      <c r="B2550" s="145" t="s">
        <v>3311</v>
      </c>
      <c r="C2550" s="132">
        <v>1</v>
      </c>
      <c r="D2550" s="132" t="s">
        <v>20</v>
      </c>
      <c r="E2550" s="186" t="s">
        <v>20</v>
      </c>
      <c r="F2550" s="132" t="s">
        <v>20</v>
      </c>
      <c r="G2550" s="132" t="s">
        <v>20</v>
      </c>
      <c r="H2550" s="132" t="s">
        <v>20</v>
      </c>
      <c r="I2550" s="132" t="s">
        <v>20</v>
      </c>
      <c r="J2550" s="133">
        <v>1.4</v>
      </c>
      <c r="K2550" s="133">
        <v>0.9</v>
      </c>
      <c r="L2550" s="133">
        <v>1.9</v>
      </c>
      <c r="M2550" s="134" t="str">
        <f t="shared" si="39"/>
        <v>P</v>
      </c>
      <c r="N2550" s="173" t="s">
        <v>10681</v>
      </c>
      <c r="O2550" s="146" t="s">
        <v>1562</v>
      </c>
      <c r="P2550" s="146" t="s">
        <v>9558</v>
      </c>
      <c r="Q2550" s="147" t="s">
        <v>10519</v>
      </c>
      <c r="R2550" s="187">
        <v>7.462686567164179E-3</v>
      </c>
    </row>
    <row r="2551" spans="1:18" x14ac:dyDescent="0.25">
      <c r="A2551" s="135">
        <v>1040953</v>
      </c>
      <c r="B2551" s="148" t="s">
        <v>3312</v>
      </c>
      <c r="C2551" s="135">
        <v>1</v>
      </c>
      <c r="D2551" s="135" t="s">
        <v>20</v>
      </c>
      <c r="E2551" s="188" t="s">
        <v>20</v>
      </c>
      <c r="F2551" s="135" t="s">
        <v>20</v>
      </c>
      <c r="G2551" s="135" t="s">
        <v>20</v>
      </c>
      <c r="H2551" s="135" t="s">
        <v>20</v>
      </c>
      <c r="I2551" s="135" t="s">
        <v>20</v>
      </c>
      <c r="J2551" s="136">
        <v>1.4</v>
      </c>
      <c r="K2551" s="136">
        <v>0.9</v>
      </c>
      <c r="L2551" s="136">
        <v>1.9</v>
      </c>
      <c r="M2551" s="137" t="str">
        <f t="shared" si="39"/>
        <v>P</v>
      </c>
      <c r="N2551" s="174" t="s">
        <v>10681</v>
      </c>
      <c r="O2551" s="149" t="s">
        <v>1562</v>
      </c>
      <c r="P2551" s="149" t="s">
        <v>9558</v>
      </c>
      <c r="Q2551" s="150" t="s">
        <v>10519</v>
      </c>
      <c r="R2551" s="189">
        <v>7.462686567164179E-3</v>
      </c>
    </row>
    <row r="2552" spans="1:18" x14ac:dyDescent="0.25">
      <c r="A2552" s="132">
        <v>1040954</v>
      </c>
      <c r="B2552" s="145" t="s">
        <v>3313</v>
      </c>
      <c r="C2552" s="132">
        <v>1</v>
      </c>
      <c r="D2552" s="132" t="s">
        <v>20</v>
      </c>
      <c r="E2552" s="186" t="s">
        <v>20</v>
      </c>
      <c r="F2552" s="132" t="s">
        <v>20</v>
      </c>
      <c r="G2552" s="132" t="s">
        <v>20</v>
      </c>
      <c r="H2552" s="132" t="s">
        <v>20</v>
      </c>
      <c r="I2552" s="132" t="s">
        <v>20</v>
      </c>
      <c r="J2552" s="133">
        <v>1.4</v>
      </c>
      <c r="K2552" s="133">
        <v>0.9</v>
      </c>
      <c r="L2552" s="133">
        <v>1.9</v>
      </c>
      <c r="M2552" s="134" t="str">
        <f t="shared" si="39"/>
        <v>P</v>
      </c>
      <c r="N2552" s="173" t="s">
        <v>10681</v>
      </c>
      <c r="O2552" s="146" t="s">
        <v>1562</v>
      </c>
      <c r="P2552" s="146" t="s">
        <v>9558</v>
      </c>
      <c r="Q2552" s="147" t="s">
        <v>10519</v>
      </c>
      <c r="R2552" s="187">
        <v>7.462686567164179E-3</v>
      </c>
    </row>
    <row r="2553" spans="1:18" x14ac:dyDescent="0.25">
      <c r="A2553" s="135">
        <v>1040955</v>
      </c>
      <c r="B2553" s="148" t="s">
        <v>3314</v>
      </c>
      <c r="C2553" s="135">
        <v>1</v>
      </c>
      <c r="D2553" s="135" t="s">
        <v>20</v>
      </c>
      <c r="E2553" s="188" t="s">
        <v>20</v>
      </c>
      <c r="F2553" s="135" t="s">
        <v>20</v>
      </c>
      <c r="G2553" s="135" t="s">
        <v>20</v>
      </c>
      <c r="H2553" s="135" t="s">
        <v>20</v>
      </c>
      <c r="I2553" s="135" t="s">
        <v>20</v>
      </c>
      <c r="J2553" s="136">
        <v>1.4</v>
      </c>
      <c r="K2553" s="136">
        <v>0.9</v>
      </c>
      <c r="L2553" s="136">
        <v>1.9</v>
      </c>
      <c r="M2553" s="137" t="str">
        <f t="shared" si="39"/>
        <v>P</v>
      </c>
      <c r="N2553" s="174" t="s">
        <v>10681</v>
      </c>
      <c r="O2553" s="149" t="s">
        <v>1562</v>
      </c>
      <c r="P2553" s="149" t="s">
        <v>9558</v>
      </c>
      <c r="Q2553" s="150" t="s">
        <v>10519</v>
      </c>
      <c r="R2553" s="189">
        <v>7.462686567164179E-3</v>
      </c>
    </row>
    <row r="2554" spans="1:18" x14ac:dyDescent="0.25">
      <c r="A2554" s="132">
        <v>1040956</v>
      </c>
      <c r="B2554" s="145" t="s">
        <v>3315</v>
      </c>
      <c r="C2554" s="132">
        <v>1</v>
      </c>
      <c r="D2554" s="132" t="s">
        <v>20</v>
      </c>
      <c r="E2554" s="186" t="s">
        <v>20</v>
      </c>
      <c r="F2554" s="132" t="s">
        <v>20</v>
      </c>
      <c r="G2554" s="132" t="s">
        <v>20</v>
      </c>
      <c r="H2554" s="132" t="s">
        <v>20</v>
      </c>
      <c r="I2554" s="132" t="s">
        <v>20</v>
      </c>
      <c r="J2554" s="133">
        <v>1.4</v>
      </c>
      <c r="K2554" s="133">
        <v>0.9</v>
      </c>
      <c r="L2554" s="133">
        <v>1.9</v>
      </c>
      <c r="M2554" s="134" t="str">
        <f t="shared" si="39"/>
        <v>P</v>
      </c>
      <c r="N2554" s="171" t="s">
        <v>10681</v>
      </c>
      <c r="O2554" s="146" t="s">
        <v>1562</v>
      </c>
      <c r="P2554" s="146" t="s">
        <v>9558</v>
      </c>
      <c r="Q2554" s="147" t="s">
        <v>10519</v>
      </c>
      <c r="R2554" s="187">
        <v>7.462686567164179E-3</v>
      </c>
    </row>
    <row r="2555" spans="1:18" x14ac:dyDescent="0.25">
      <c r="A2555" s="135">
        <v>1040958</v>
      </c>
      <c r="B2555" s="148" t="s">
        <v>3316</v>
      </c>
      <c r="C2555" s="135">
        <v>1</v>
      </c>
      <c r="D2555" s="135" t="s">
        <v>20</v>
      </c>
      <c r="E2555" s="188" t="s">
        <v>20</v>
      </c>
      <c r="F2555" s="135" t="s">
        <v>20</v>
      </c>
      <c r="G2555" s="135" t="s">
        <v>20</v>
      </c>
      <c r="H2555" s="135" t="s">
        <v>20</v>
      </c>
      <c r="I2555" s="135" t="s">
        <v>20</v>
      </c>
      <c r="J2555" s="136">
        <v>1.4</v>
      </c>
      <c r="K2555" s="136">
        <v>0.9</v>
      </c>
      <c r="L2555" s="136">
        <v>1.9</v>
      </c>
      <c r="M2555" s="137" t="str">
        <f t="shared" si="39"/>
        <v>P</v>
      </c>
      <c r="N2555" s="172" t="s">
        <v>10681</v>
      </c>
      <c r="O2555" s="149" t="s">
        <v>1562</v>
      </c>
      <c r="P2555" s="149" t="s">
        <v>9558</v>
      </c>
      <c r="Q2555" s="150" t="s">
        <v>10519</v>
      </c>
      <c r="R2555" s="189">
        <v>7.462686567164179E-3</v>
      </c>
    </row>
    <row r="2556" spans="1:18" x14ac:dyDescent="0.25">
      <c r="A2556" s="132">
        <v>1040961</v>
      </c>
      <c r="B2556" s="145" t="s">
        <v>3317</v>
      </c>
      <c r="C2556" s="132">
        <v>1</v>
      </c>
      <c r="D2556" s="132">
        <v>150</v>
      </c>
      <c r="E2556" s="186" t="s">
        <v>21</v>
      </c>
      <c r="F2556" s="132" t="s">
        <v>20</v>
      </c>
      <c r="G2556" s="132">
        <v>4</v>
      </c>
      <c r="H2556" s="132">
        <v>10</v>
      </c>
      <c r="I2556" s="132">
        <v>2</v>
      </c>
      <c r="J2556" s="133">
        <v>4.0999999999999996</v>
      </c>
      <c r="K2556" s="133">
        <v>2.64</v>
      </c>
      <c r="L2556" s="133">
        <v>0.57999999999999996</v>
      </c>
      <c r="M2556" s="134" t="str">
        <f t="shared" si="39"/>
        <v>P</v>
      </c>
      <c r="N2556" s="171" t="s">
        <v>10682</v>
      </c>
      <c r="O2556" s="146" t="s">
        <v>1506</v>
      </c>
      <c r="P2556" s="146" t="s">
        <v>9401</v>
      </c>
      <c r="Q2556" s="147" t="s">
        <v>10519</v>
      </c>
      <c r="R2556" s="187">
        <v>9.8800000000000008</v>
      </c>
    </row>
    <row r="2557" spans="1:18" x14ac:dyDescent="0.25">
      <c r="A2557" s="135">
        <v>1040965</v>
      </c>
      <c r="B2557" s="148" t="s">
        <v>3318</v>
      </c>
      <c r="C2557" s="135">
        <v>2</v>
      </c>
      <c r="D2557" s="135">
        <v>209</v>
      </c>
      <c r="E2557" s="188" t="s">
        <v>21</v>
      </c>
      <c r="F2557" s="135">
        <v>378</v>
      </c>
      <c r="G2557" s="135" t="s">
        <v>20</v>
      </c>
      <c r="H2557" s="135" t="s">
        <v>20</v>
      </c>
      <c r="I2557" s="135" t="s">
        <v>20</v>
      </c>
      <c r="J2557" s="136">
        <v>3.06</v>
      </c>
      <c r="K2557" s="136">
        <v>1.9</v>
      </c>
      <c r="L2557" s="136">
        <v>0.6</v>
      </c>
      <c r="M2557" s="137" t="str">
        <f t="shared" si="39"/>
        <v>P</v>
      </c>
      <c r="N2557" s="172" t="s">
        <v>10682</v>
      </c>
      <c r="O2557" s="149" t="s">
        <v>1506</v>
      </c>
      <c r="P2557" s="149" t="s">
        <v>9401</v>
      </c>
      <c r="Q2557" s="150" t="s">
        <v>10519</v>
      </c>
      <c r="R2557" s="189">
        <v>18.12</v>
      </c>
    </row>
    <row r="2558" spans="1:18" x14ac:dyDescent="0.25">
      <c r="A2558" s="132">
        <v>1040969</v>
      </c>
      <c r="B2558" s="145" t="s">
        <v>3319</v>
      </c>
      <c r="C2558" s="132">
        <v>1</v>
      </c>
      <c r="D2558" s="132" t="s">
        <v>20</v>
      </c>
      <c r="E2558" s="186" t="s">
        <v>21</v>
      </c>
      <c r="F2558" s="132" t="s">
        <v>20</v>
      </c>
      <c r="G2558" s="132" t="s">
        <v>20</v>
      </c>
      <c r="H2558" s="132">
        <v>12</v>
      </c>
      <c r="I2558" s="132">
        <v>2</v>
      </c>
      <c r="J2558" s="133">
        <v>4.4000000000000004</v>
      </c>
      <c r="K2558" s="133">
        <v>1.1599999999999999</v>
      </c>
      <c r="L2558" s="133">
        <v>0.56000000000000005</v>
      </c>
      <c r="M2558" s="134" t="str">
        <f t="shared" si="39"/>
        <v>P</v>
      </c>
      <c r="N2558" s="171" t="s">
        <v>10682</v>
      </c>
      <c r="O2558" s="146" t="s">
        <v>1506</v>
      </c>
      <c r="P2558" s="146" t="s">
        <v>9401</v>
      </c>
      <c r="Q2558" s="147" t="s">
        <v>10519</v>
      </c>
      <c r="R2558" s="187">
        <v>14.82</v>
      </c>
    </row>
    <row r="2559" spans="1:18" x14ac:dyDescent="0.25">
      <c r="A2559" s="135">
        <v>1040974</v>
      </c>
      <c r="B2559" s="148" t="s">
        <v>3320</v>
      </c>
      <c r="C2559" s="135">
        <v>1</v>
      </c>
      <c r="D2559" s="135">
        <v>150</v>
      </c>
      <c r="E2559" s="188" t="s">
        <v>20</v>
      </c>
      <c r="F2559" s="135" t="s">
        <v>20</v>
      </c>
      <c r="G2559" s="135">
        <v>12</v>
      </c>
      <c r="H2559" s="135">
        <v>40</v>
      </c>
      <c r="I2559" s="135" t="s">
        <v>20</v>
      </c>
      <c r="J2559" s="136">
        <v>4.0599999999999996</v>
      </c>
      <c r="K2559" s="136">
        <v>2.62</v>
      </c>
      <c r="L2559" s="136">
        <v>0.64</v>
      </c>
      <c r="M2559" s="137" t="str">
        <f t="shared" si="39"/>
        <v>P</v>
      </c>
      <c r="N2559" s="172" t="s">
        <v>10682</v>
      </c>
      <c r="O2559" s="149" t="s">
        <v>1506</v>
      </c>
      <c r="P2559" s="149" t="s">
        <v>9401</v>
      </c>
      <c r="Q2559" s="150" t="s">
        <v>10519</v>
      </c>
      <c r="R2559" s="189">
        <v>9.8800000000000008</v>
      </c>
    </row>
    <row r="2560" spans="1:18" x14ac:dyDescent="0.25">
      <c r="A2560" s="132">
        <v>1040975</v>
      </c>
      <c r="B2560" s="145" t="s">
        <v>3321</v>
      </c>
      <c r="C2560" s="132">
        <v>1</v>
      </c>
      <c r="D2560" s="132" t="s">
        <v>20</v>
      </c>
      <c r="E2560" s="186" t="s">
        <v>21</v>
      </c>
      <c r="F2560" s="132">
        <v>352</v>
      </c>
      <c r="G2560" s="132">
        <v>8</v>
      </c>
      <c r="H2560" s="132">
        <v>27</v>
      </c>
      <c r="I2560" s="132">
        <v>2</v>
      </c>
      <c r="J2560" s="133">
        <v>2.54</v>
      </c>
      <c r="K2560" s="133">
        <v>1.94</v>
      </c>
      <c r="L2560" s="133">
        <v>0.92</v>
      </c>
      <c r="M2560" s="134" t="str">
        <f t="shared" si="39"/>
        <v>P</v>
      </c>
      <c r="N2560" s="171" t="s">
        <v>10682</v>
      </c>
      <c r="O2560" s="146" t="s">
        <v>1506</v>
      </c>
      <c r="P2560" s="146" t="s">
        <v>9401</v>
      </c>
      <c r="Q2560" s="147" t="s">
        <v>10519</v>
      </c>
      <c r="R2560" s="187">
        <v>21.76</v>
      </c>
    </row>
    <row r="2561" spans="1:18" x14ac:dyDescent="0.25">
      <c r="A2561" s="135">
        <v>1040980</v>
      </c>
      <c r="B2561" s="148" t="s">
        <v>3322</v>
      </c>
      <c r="C2561" s="135">
        <v>1</v>
      </c>
      <c r="D2561" s="135">
        <v>28</v>
      </c>
      <c r="E2561" s="188" t="s">
        <v>20</v>
      </c>
      <c r="F2561" s="135" t="s">
        <v>20</v>
      </c>
      <c r="G2561" s="135" t="s">
        <v>21</v>
      </c>
      <c r="H2561" s="135" t="s">
        <v>21</v>
      </c>
      <c r="I2561" s="135" t="s">
        <v>21</v>
      </c>
      <c r="J2561" s="136">
        <v>5.68</v>
      </c>
      <c r="K2561" s="136">
        <v>4.9800000000000004</v>
      </c>
      <c r="L2561" s="136">
        <v>1.1000000000000001</v>
      </c>
      <c r="M2561" s="137" t="str">
        <f t="shared" si="39"/>
        <v>P</v>
      </c>
      <c r="N2561" s="172" t="s">
        <v>10682</v>
      </c>
      <c r="O2561" s="149" t="s">
        <v>1506</v>
      </c>
      <c r="P2561" s="149" t="s">
        <v>9401</v>
      </c>
      <c r="Q2561" s="150" t="s">
        <v>10519</v>
      </c>
      <c r="R2561" s="189">
        <v>121.25</v>
      </c>
    </row>
    <row r="2562" spans="1:18" x14ac:dyDescent="0.25">
      <c r="A2562" s="132">
        <v>1040981</v>
      </c>
      <c r="B2562" s="145" t="s">
        <v>3323</v>
      </c>
      <c r="C2562" s="132">
        <v>1</v>
      </c>
      <c r="D2562" s="132" t="s">
        <v>20</v>
      </c>
      <c r="E2562" s="186" t="s">
        <v>21</v>
      </c>
      <c r="F2562" s="132">
        <v>348</v>
      </c>
      <c r="G2562" s="132">
        <v>6</v>
      </c>
      <c r="H2562" s="132">
        <v>15</v>
      </c>
      <c r="I2562" s="132">
        <v>4</v>
      </c>
      <c r="J2562" s="133">
        <v>3.14</v>
      </c>
      <c r="K2562" s="133">
        <v>2.74</v>
      </c>
      <c r="L2562" s="133">
        <v>0.57999999999999996</v>
      </c>
      <c r="M2562" s="134" t="str">
        <f t="shared" ref="M2562:M2625" si="40">HYPERLINK(CONCATENATE("T:\Distribution Centre\RDC Department Shared\Cubiscan photos","\",A2562,"-pac.jpg"),"P")</f>
        <v>P</v>
      </c>
      <c r="N2562" s="171" t="s">
        <v>10682</v>
      </c>
      <c r="O2562" s="146" t="s">
        <v>1506</v>
      </c>
      <c r="P2562" s="146" t="s">
        <v>9401</v>
      </c>
      <c r="Q2562" s="147" t="s">
        <v>10519</v>
      </c>
      <c r="R2562" s="187">
        <v>17.78</v>
      </c>
    </row>
    <row r="2563" spans="1:18" x14ac:dyDescent="0.25">
      <c r="A2563" s="135">
        <v>1040982</v>
      </c>
      <c r="B2563" s="148" t="s">
        <v>1275</v>
      </c>
      <c r="C2563" s="135">
        <v>20</v>
      </c>
      <c r="D2563" s="135">
        <v>5991</v>
      </c>
      <c r="E2563" s="188">
        <v>200</v>
      </c>
      <c r="F2563" s="135" t="s">
        <v>20</v>
      </c>
      <c r="G2563" s="135">
        <v>800</v>
      </c>
      <c r="H2563" s="135" t="s">
        <v>20</v>
      </c>
      <c r="I2563" s="135">
        <v>1</v>
      </c>
      <c r="J2563" s="136">
        <v>1.1499999999999999</v>
      </c>
      <c r="K2563" s="136">
        <v>0.93</v>
      </c>
      <c r="L2563" s="136">
        <v>0.2</v>
      </c>
      <c r="M2563" s="137" t="str">
        <f t="shared" si="40"/>
        <v>P</v>
      </c>
      <c r="N2563" s="172" t="s">
        <v>10682</v>
      </c>
      <c r="O2563" s="149" t="s">
        <v>1506</v>
      </c>
      <c r="P2563" s="149" t="s">
        <v>9426</v>
      </c>
      <c r="Q2563" s="150" t="s">
        <v>10519</v>
      </c>
      <c r="R2563" s="189">
        <v>2.2000000000000002</v>
      </c>
    </row>
    <row r="2564" spans="1:18" x14ac:dyDescent="0.25">
      <c r="A2564" s="132">
        <v>1040983</v>
      </c>
      <c r="B2564" s="145" t="s">
        <v>3324</v>
      </c>
      <c r="C2564" s="132">
        <v>1</v>
      </c>
      <c r="D2564" s="132">
        <v>40</v>
      </c>
      <c r="E2564" s="186" t="s">
        <v>21</v>
      </c>
      <c r="F2564" s="132">
        <v>48</v>
      </c>
      <c r="G2564" s="132" t="s">
        <v>21</v>
      </c>
      <c r="H2564" s="132" t="s">
        <v>21</v>
      </c>
      <c r="I2564" s="132" t="s">
        <v>21</v>
      </c>
      <c r="J2564" s="133">
        <v>5.94</v>
      </c>
      <c r="K2564" s="133">
        <v>4.5</v>
      </c>
      <c r="L2564" s="133">
        <v>1.1000000000000001</v>
      </c>
      <c r="M2564" s="134" t="str">
        <f t="shared" si="40"/>
        <v>P</v>
      </c>
      <c r="N2564" s="171" t="s">
        <v>10682</v>
      </c>
      <c r="O2564" s="146" t="s">
        <v>1506</v>
      </c>
      <c r="P2564" s="146" t="s">
        <v>9401</v>
      </c>
      <c r="Q2564" s="147" t="s">
        <v>10519</v>
      </c>
      <c r="R2564" s="187">
        <v>61.42</v>
      </c>
    </row>
    <row r="2565" spans="1:18" x14ac:dyDescent="0.25">
      <c r="A2565" s="135">
        <v>1040984</v>
      </c>
      <c r="B2565" s="148" t="s">
        <v>3325</v>
      </c>
      <c r="C2565" s="135">
        <v>1</v>
      </c>
      <c r="D2565" s="135">
        <v>18</v>
      </c>
      <c r="E2565" s="188" t="s">
        <v>21</v>
      </c>
      <c r="F2565" s="135">
        <v>24</v>
      </c>
      <c r="G2565" s="135" t="s">
        <v>21</v>
      </c>
      <c r="H2565" s="135" t="s">
        <v>21</v>
      </c>
      <c r="I2565" s="135" t="s">
        <v>21</v>
      </c>
      <c r="J2565" s="136">
        <v>4.4800000000000004</v>
      </c>
      <c r="K2565" s="136">
        <v>1.8</v>
      </c>
      <c r="L2565" s="136">
        <v>7.56</v>
      </c>
      <c r="M2565" s="137" t="str">
        <f t="shared" si="40"/>
        <v>P</v>
      </c>
      <c r="N2565" s="172" t="s">
        <v>10682</v>
      </c>
      <c r="O2565" s="149" t="s">
        <v>1506</v>
      </c>
      <c r="P2565" s="149" t="s">
        <v>9401</v>
      </c>
      <c r="Q2565" s="150" t="s">
        <v>10519</v>
      </c>
      <c r="R2565" s="189">
        <v>41.82</v>
      </c>
    </row>
    <row r="2566" spans="1:18" x14ac:dyDescent="0.25">
      <c r="A2566" s="132">
        <v>1040989</v>
      </c>
      <c r="B2566" s="145" t="s">
        <v>3326</v>
      </c>
      <c r="C2566" s="132">
        <v>1</v>
      </c>
      <c r="D2566" s="132" t="s">
        <v>20</v>
      </c>
      <c r="E2566" s="186" t="s">
        <v>21</v>
      </c>
      <c r="F2566" s="132">
        <v>336</v>
      </c>
      <c r="G2566" s="132">
        <v>20</v>
      </c>
      <c r="H2566" s="132" t="s">
        <v>20</v>
      </c>
      <c r="I2566" s="132" t="s">
        <v>20</v>
      </c>
      <c r="J2566" s="133">
        <v>3.12</v>
      </c>
      <c r="K2566" s="133">
        <v>1.58</v>
      </c>
      <c r="L2566" s="133">
        <v>0.9</v>
      </c>
      <c r="M2566" s="134" t="str">
        <f t="shared" si="40"/>
        <v>P</v>
      </c>
      <c r="N2566" s="171" t="s">
        <v>10682</v>
      </c>
      <c r="O2566" s="146" t="s">
        <v>1506</v>
      </c>
      <c r="P2566" s="146" t="s">
        <v>9401</v>
      </c>
      <c r="Q2566" s="147" t="s">
        <v>10519</v>
      </c>
      <c r="R2566" s="187">
        <v>15.05</v>
      </c>
    </row>
    <row r="2567" spans="1:18" x14ac:dyDescent="0.25">
      <c r="A2567" s="135">
        <v>1040990</v>
      </c>
      <c r="B2567" s="148" t="s">
        <v>3327</v>
      </c>
      <c r="C2567" s="135">
        <v>1</v>
      </c>
      <c r="D2567" s="135">
        <v>1632</v>
      </c>
      <c r="E2567" s="188" t="s">
        <v>21</v>
      </c>
      <c r="F2567" s="135">
        <v>1958</v>
      </c>
      <c r="G2567" s="135">
        <v>96</v>
      </c>
      <c r="H2567" s="135" t="s">
        <v>20</v>
      </c>
      <c r="I2567" s="135">
        <v>1</v>
      </c>
      <c r="J2567" s="136">
        <v>1.26</v>
      </c>
      <c r="K2567" s="136">
        <v>0.59</v>
      </c>
      <c r="L2567" s="136">
        <v>0.6</v>
      </c>
      <c r="M2567" s="137" t="str">
        <f t="shared" si="40"/>
        <v>P</v>
      </c>
      <c r="N2567" s="172" t="s">
        <v>10682</v>
      </c>
      <c r="O2567" s="149" t="s">
        <v>1506</v>
      </c>
      <c r="P2567" s="149" t="s">
        <v>9401</v>
      </c>
      <c r="Q2567" s="150" t="s">
        <v>10519</v>
      </c>
      <c r="R2567" s="189">
        <v>8.42</v>
      </c>
    </row>
    <row r="2568" spans="1:18" x14ac:dyDescent="0.25">
      <c r="A2568" s="132">
        <v>1040994</v>
      </c>
      <c r="B2568" s="145" t="s">
        <v>3328</v>
      </c>
      <c r="C2568" s="132">
        <v>4</v>
      </c>
      <c r="D2568" s="132">
        <v>48</v>
      </c>
      <c r="E2568" s="186" t="s">
        <v>20</v>
      </c>
      <c r="F2568" s="132" t="s">
        <v>20</v>
      </c>
      <c r="G2568" s="132" t="s">
        <v>20</v>
      </c>
      <c r="H2568" s="132" t="s">
        <v>20</v>
      </c>
      <c r="I2568" s="132" t="s">
        <v>20</v>
      </c>
      <c r="J2568" s="133">
        <v>2.76</v>
      </c>
      <c r="K2568" s="133">
        <v>2.73</v>
      </c>
      <c r="L2568" s="133">
        <v>2.4500000000000002</v>
      </c>
      <c r="M2568" s="134" t="str">
        <f t="shared" si="40"/>
        <v>P</v>
      </c>
      <c r="N2568" s="171" t="s">
        <v>10682</v>
      </c>
      <c r="O2568" s="146" t="s">
        <v>1500</v>
      </c>
      <c r="P2568" s="146" t="s">
        <v>9418</v>
      </c>
      <c r="Q2568" s="147" t="s">
        <v>10519</v>
      </c>
      <c r="R2568" s="187">
        <v>13.12</v>
      </c>
    </row>
    <row r="2569" spans="1:18" x14ac:dyDescent="0.25">
      <c r="A2569" s="135">
        <v>1040996</v>
      </c>
      <c r="B2569" s="148" t="s">
        <v>3329</v>
      </c>
      <c r="C2569" s="135">
        <v>6</v>
      </c>
      <c r="D2569" s="135">
        <v>90</v>
      </c>
      <c r="E2569" s="188" t="s">
        <v>20</v>
      </c>
      <c r="F2569" s="135" t="s">
        <v>20</v>
      </c>
      <c r="G2569" s="135" t="s">
        <v>20</v>
      </c>
      <c r="H2569" s="135" t="s">
        <v>20</v>
      </c>
      <c r="I2569" s="135" t="s">
        <v>20</v>
      </c>
      <c r="J2569" s="136">
        <v>3.68</v>
      </c>
      <c r="K2569" s="136">
        <v>1.75</v>
      </c>
      <c r="L2569" s="136">
        <v>1.94</v>
      </c>
      <c r="M2569" s="137" t="str">
        <f t="shared" si="40"/>
        <v>P</v>
      </c>
      <c r="N2569" s="174" t="s">
        <v>10682</v>
      </c>
      <c r="O2569" s="149" t="s">
        <v>1500</v>
      </c>
      <c r="P2569" s="149" t="s">
        <v>9418</v>
      </c>
      <c r="Q2569" s="150" t="s">
        <v>10519</v>
      </c>
      <c r="R2569" s="189">
        <v>22.68</v>
      </c>
    </row>
    <row r="2570" spans="1:18" x14ac:dyDescent="0.25">
      <c r="A2570" s="132">
        <v>1040998</v>
      </c>
      <c r="B2570" s="145" t="s">
        <v>3330</v>
      </c>
      <c r="C2570" s="132">
        <v>6</v>
      </c>
      <c r="D2570" s="132">
        <v>60</v>
      </c>
      <c r="E2570" s="186" t="s">
        <v>20</v>
      </c>
      <c r="F2570" s="132" t="s">
        <v>20</v>
      </c>
      <c r="G2570" s="132" t="s">
        <v>20</v>
      </c>
      <c r="H2570" s="132" t="s">
        <v>20</v>
      </c>
      <c r="I2570" s="132" t="s">
        <v>20</v>
      </c>
      <c r="J2570" s="133">
        <v>3.55</v>
      </c>
      <c r="K2570" s="133">
        <v>2.5</v>
      </c>
      <c r="L2570" s="133">
        <v>2.2000000000000002</v>
      </c>
      <c r="M2570" s="134" t="str">
        <f t="shared" si="40"/>
        <v>P</v>
      </c>
      <c r="N2570" s="173" t="s">
        <v>10682</v>
      </c>
      <c r="O2570" s="146" t="s">
        <v>1500</v>
      </c>
      <c r="P2570" s="146" t="s">
        <v>9418</v>
      </c>
      <c r="Q2570" s="147" t="s">
        <v>10519</v>
      </c>
      <c r="R2570" s="187">
        <v>16.440000000000001</v>
      </c>
    </row>
    <row r="2571" spans="1:18" x14ac:dyDescent="0.25">
      <c r="A2571" s="135">
        <v>1041001</v>
      </c>
      <c r="B2571" s="148" t="s">
        <v>496</v>
      </c>
      <c r="C2571" s="135">
        <v>3</v>
      </c>
      <c r="D2571" s="135">
        <v>2160</v>
      </c>
      <c r="E2571" s="188">
        <v>60</v>
      </c>
      <c r="F2571" s="135">
        <v>4860</v>
      </c>
      <c r="G2571" s="135" t="s">
        <v>20</v>
      </c>
      <c r="H2571" s="135" t="s">
        <v>20</v>
      </c>
      <c r="I2571" s="135" t="s">
        <v>20</v>
      </c>
      <c r="J2571" s="136">
        <v>2.1</v>
      </c>
      <c r="K2571" s="136">
        <v>0.9</v>
      </c>
      <c r="L2571" s="136">
        <v>0.24</v>
      </c>
      <c r="M2571" s="137" t="str">
        <f t="shared" si="40"/>
        <v>P</v>
      </c>
      <c r="N2571" s="172" t="s">
        <v>10681</v>
      </c>
      <c r="O2571" s="149" t="s">
        <v>1562</v>
      </c>
      <c r="P2571" s="149" t="s">
        <v>9416</v>
      </c>
      <c r="Q2571" s="150" t="s">
        <v>10519</v>
      </c>
      <c r="R2571" s="189">
        <v>3</v>
      </c>
    </row>
    <row r="2572" spans="1:18" x14ac:dyDescent="0.25">
      <c r="A2572" s="132">
        <v>1041003</v>
      </c>
      <c r="B2572" s="145" t="s">
        <v>3331</v>
      </c>
      <c r="C2572" s="132">
        <v>4</v>
      </c>
      <c r="D2572" s="132">
        <v>48</v>
      </c>
      <c r="E2572" s="186" t="s">
        <v>20</v>
      </c>
      <c r="F2572" s="132" t="s">
        <v>20</v>
      </c>
      <c r="G2572" s="132" t="s">
        <v>20</v>
      </c>
      <c r="H2572" s="132" t="s">
        <v>20</v>
      </c>
      <c r="I2572" s="132" t="s">
        <v>20</v>
      </c>
      <c r="J2572" s="133">
        <v>2.76</v>
      </c>
      <c r="K2572" s="133">
        <v>2.73</v>
      </c>
      <c r="L2572" s="133">
        <v>2.4500000000000002</v>
      </c>
      <c r="M2572" s="134" t="str">
        <f t="shared" si="40"/>
        <v>P</v>
      </c>
      <c r="N2572" s="171" t="s">
        <v>10681</v>
      </c>
      <c r="O2572" s="146" t="s">
        <v>1506</v>
      </c>
      <c r="P2572" s="146" t="s">
        <v>9451</v>
      </c>
      <c r="Q2572" s="147" t="s">
        <v>10106</v>
      </c>
      <c r="R2572" s="187">
        <v>29.8</v>
      </c>
    </row>
    <row r="2573" spans="1:18" x14ac:dyDescent="0.25">
      <c r="A2573" s="135">
        <v>1041006</v>
      </c>
      <c r="B2573" s="148" t="s">
        <v>3332</v>
      </c>
      <c r="C2573" s="135">
        <v>1</v>
      </c>
      <c r="D2573" s="135" t="s">
        <v>20</v>
      </c>
      <c r="E2573" s="188" t="s">
        <v>21</v>
      </c>
      <c r="F2573" s="135">
        <v>216</v>
      </c>
      <c r="G2573" s="135">
        <v>8</v>
      </c>
      <c r="H2573" s="135">
        <v>8</v>
      </c>
      <c r="I2573" s="135">
        <v>1</v>
      </c>
      <c r="J2573" s="136">
        <v>3.36</v>
      </c>
      <c r="K2573" s="136">
        <v>1.22</v>
      </c>
      <c r="L2573" s="136">
        <v>1.68</v>
      </c>
      <c r="M2573" s="137" t="str">
        <f t="shared" si="40"/>
        <v>P</v>
      </c>
      <c r="N2573" s="172" t="s">
        <v>10682</v>
      </c>
      <c r="O2573" s="149" t="s">
        <v>1506</v>
      </c>
      <c r="P2573" s="149" t="s">
        <v>9401</v>
      </c>
      <c r="Q2573" s="150" t="s">
        <v>10519</v>
      </c>
      <c r="R2573" s="189">
        <v>9.6</v>
      </c>
    </row>
    <row r="2574" spans="1:18" x14ac:dyDescent="0.25">
      <c r="A2574" s="132">
        <v>1041011</v>
      </c>
      <c r="B2574" s="145" t="s">
        <v>3333</v>
      </c>
      <c r="C2574" s="132">
        <v>1</v>
      </c>
      <c r="D2574" s="132">
        <v>80</v>
      </c>
      <c r="E2574" s="186" t="s">
        <v>21</v>
      </c>
      <c r="F2574" s="132">
        <v>110</v>
      </c>
      <c r="G2574" s="132" t="s">
        <v>21</v>
      </c>
      <c r="H2574" s="132" t="s">
        <v>21</v>
      </c>
      <c r="I2574" s="132" t="s">
        <v>21</v>
      </c>
      <c r="J2574" s="133">
        <v>5.98</v>
      </c>
      <c r="K2574" s="133">
        <v>7.5</v>
      </c>
      <c r="L2574" s="133">
        <v>0.22</v>
      </c>
      <c r="M2574" s="134" t="str">
        <f t="shared" si="40"/>
        <v>P</v>
      </c>
      <c r="N2574" s="171" t="s">
        <v>10682</v>
      </c>
      <c r="O2574" s="146" t="s">
        <v>1506</v>
      </c>
      <c r="P2574" s="146" t="s">
        <v>9401</v>
      </c>
      <c r="Q2574" s="147" t="s">
        <v>10519</v>
      </c>
      <c r="R2574" s="187">
        <v>16.38</v>
      </c>
    </row>
    <row r="2575" spans="1:18" x14ac:dyDescent="0.25">
      <c r="A2575" s="135">
        <v>1041012</v>
      </c>
      <c r="B2575" s="148" t="s">
        <v>3334</v>
      </c>
      <c r="C2575" s="135">
        <v>1</v>
      </c>
      <c r="D2575" s="135">
        <v>80</v>
      </c>
      <c r="E2575" s="188" t="s">
        <v>20</v>
      </c>
      <c r="F2575" s="135">
        <v>104</v>
      </c>
      <c r="G2575" s="135" t="s">
        <v>21</v>
      </c>
      <c r="H2575" s="135" t="s">
        <v>21</v>
      </c>
      <c r="I2575" s="135" t="s">
        <v>21</v>
      </c>
      <c r="J2575" s="136">
        <v>4.3600000000000003</v>
      </c>
      <c r="K2575" s="136">
        <v>3.14</v>
      </c>
      <c r="L2575" s="136">
        <v>1.1599999999999999</v>
      </c>
      <c r="M2575" s="137" t="str">
        <f t="shared" si="40"/>
        <v>P</v>
      </c>
      <c r="N2575" s="172" t="s">
        <v>10682</v>
      </c>
      <c r="O2575" s="149" t="s">
        <v>1506</v>
      </c>
      <c r="P2575" s="149" t="s">
        <v>9401</v>
      </c>
      <c r="Q2575" s="150" t="s">
        <v>10519</v>
      </c>
      <c r="R2575" s="189">
        <v>31.44</v>
      </c>
    </row>
    <row r="2576" spans="1:18" x14ac:dyDescent="0.25">
      <c r="A2576" s="132">
        <v>1041014</v>
      </c>
      <c r="B2576" s="145" t="s">
        <v>3335</v>
      </c>
      <c r="C2576" s="132">
        <v>1</v>
      </c>
      <c r="D2576" s="132">
        <v>468</v>
      </c>
      <c r="E2576" s="186" t="s">
        <v>21</v>
      </c>
      <c r="F2576" s="132" t="s">
        <v>20</v>
      </c>
      <c r="G2576" s="132" t="s">
        <v>20</v>
      </c>
      <c r="H2576" s="132">
        <v>35</v>
      </c>
      <c r="I2576" s="132">
        <v>1</v>
      </c>
      <c r="J2576" s="133">
        <v>2.1800000000000002</v>
      </c>
      <c r="K2576" s="133">
        <v>1.67</v>
      </c>
      <c r="L2576" s="133">
        <v>0.6</v>
      </c>
      <c r="M2576" s="134" t="str">
        <f t="shared" si="40"/>
        <v>P</v>
      </c>
      <c r="N2576" s="171" t="s">
        <v>10682</v>
      </c>
      <c r="O2576" s="146" t="s">
        <v>1506</v>
      </c>
      <c r="P2576" s="146" t="s">
        <v>9401</v>
      </c>
      <c r="Q2576" s="147" t="s">
        <v>10519</v>
      </c>
      <c r="R2576" s="187">
        <v>3.13</v>
      </c>
    </row>
    <row r="2577" spans="1:18" x14ac:dyDescent="0.25">
      <c r="A2577" s="135">
        <v>1041029</v>
      </c>
      <c r="B2577" s="148" t="s">
        <v>3336</v>
      </c>
      <c r="C2577" s="135">
        <v>48</v>
      </c>
      <c r="D2577" s="135" t="s">
        <v>20</v>
      </c>
      <c r="E2577" s="188" t="s">
        <v>20</v>
      </c>
      <c r="F2577" s="135" t="s">
        <v>20</v>
      </c>
      <c r="G2577" s="135" t="s">
        <v>20</v>
      </c>
      <c r="H2577" s="135" t="s">
        <v>20</v>
      </c>
      <c r="I2577" s="135" t="s">
        <v>20</v>
      </c>
      <c r="J2577" s="136">
        <v>2.1</v>
      </c>
      <c r="K2577" s="136">
        <v>1.25</v>
      </c>
      <c r="L2577" s="136">
        <v>0.7</v>
      </c>
      <c r="M2577" s="137" t="str">
        <f t="shared" si="40"/>
        <v>P</v>
      </c>
      <c r="N2577" s="172" t="s">
        <v>10682</v>
      </c>
      <c r="O2577" s="149" t="s">
        <v>1500</v>
      </c>
      <c r="P2577" s="149" t="s">
        <v>9418</v>
      </c>
      <c r="Q2577" s="150" t="s">
        <v>10519</v>
      </c>
      <c r="R2577" s="189">
        <v>10.08</v>
      </c>
    </row>
    <row r="2578" spans="1:18" x14ac:dyDescent="0.25">
      <c r="A2578" s="132">
        <v>1041032</v>
      </c>
      <c r="B2578" s="145" t="s">
        <v>3337</v>
      </c>
      <c r="C2578" s="132">
        <v>48</v>
      </c>
      <c r="D2578" s="132" t="s">
        <v>20</v>
      </c>
      <c r="E2578" s="186" t="s">
        <v>20</v>
      </c>
      <c r="F2578" s="132" t="s">
        <v>20</v>
      </c>
      <c r="G2578" s="132" t="s">
        <v>20</v>
      </c>
      <c r="H2578" s="132" t="s">
        <v>20</v>
      </c>
      <c r="I2578" s="132" t="s">
        <v>20</v>
      </c>
      <c r="J2578" s="133">
        <v>2.1</v>
      </c>
      <c r="K2578" s="133">
        <v>1.25</v>
      </c>
      <c r="L2578" s="133">
        <v>0.7</v>
      </c>
      <c r="M2578" s="134" t="str">
        <f t="shared" si="40"/>
        <v>P</v>
      </c>
      <c r="N2578" s="171" t="s">
        <v>10682</v>
      </c>
      <c r="O2578" s="146" t="s">
        <v>1500</v>
      </c>
      <c r="P2578" s="146" t="s">
        <v>9418</v>
      </c>
      <c r="Q2578" s="147" t="s">
        <v>10519</v>
      </c>
      <c r="R2578" s="187">
        <v>10.08</v>
      </c>
    </row>
    <row r="2579" spans="1:18" x14ac:dyDescent="0.25">
      <c r="A2579" s="135">
        <v>1041033</v>
      </c>
      <c r="B2579" s="148" t="s">
        <v>3338</v>
      </c>
      <c r="C2579" s="135">
        <v>48</v>
      </c>
      <c r="D2579" s="135" t="s">
        <v>20</v>
      </c>
      <c r="E2579" s="188" t="s">
        <v>20</v>
      </c>
      <c r="F2579" s="135" t="s">
        <v>20</v>
      </c>
      <c r="G2579" s="135" t="s">
        <v>20</v>
      </c>
      <c r="H2579" s="135" t="s">
        <v>20</v>
      </c>
      <c r="I2579" s="135" t="s">
        <v>20</v>
      </c>
      <c r="J2579" s="136">
        <v>2.1</v>
      </c>
      <c r="K2579" s="136">
        <v>1.25</v>
      </c>
      <c r="L2579" s="136">
        <v>0.7</v>
      </c>
      <c r="M2579" s="137" t="str">
        <f t="shared" si="40"/>
        <v>P</v>
      </c>
      <c r="N2579" s="172" t="s">
        <v>10682</v>
      </c>
      <c r="O2579" s="149" t="s">
        <v>1500</v>
      </c>
      <c r="P2579" s="149" t="s">
        <v>9418</v>
      </c>
      <c r="Q2579" s="150" t="s">
        <v>10519</v>
      </c>
      <c r="R2579" s="189">
        <v>10.08</v>
      </c>
    </row>
    <row r="2580" spans="1:18" x14ac:dyDescent="0.25">
      <c r="A2580" s="132">
        <v>1041034</v>
      </c>
      <c r="B2580" s="145" t="s">
        <v>3339</v>
      </c>
      <c r="C2580" s="132">
        <v>3</v>
      </c>
      <c r="D2580" s="132">
        <v>72</v>
      </c>
      <c r="E2580" s="186">
        <v>4</v>
      </c>
      <c r="F2580" s="132" t="s">
        <v>20</v>
      </c>
      <c r="G2580" s="132" t="s">
        <v>20</v>
      </c>
      <c r="H2580" s="132" t="s">
        <v>20</v>
      </c>
      <c r="I2580" s="132" t="s">
        <v>20</v>
      </c>
      <c r="J2580" s="133">
        <v>3</v>
      </c>
      <c r="K2580" s="133">
        <v>1</v>
      </c>
      <c r="L2580" s="133">
        <v>2.4</v>
      </c>
      <c r="M2580" s="134" t="str">
        <f t="shared" si="40"/>
        <v>P</v>
      </c>
      <c r="N2580" s="173" t="s">
        <v>10682</v>
      </c>
      <c r="O2580" s="146" t="s">
        <v>1500</v>
      </c>
      <c r="P2580" s="146" t="s">
        <v>9456</v>
      </c>
      <c r="Q2580" s="147" t="s">
        <v>10519</v>
      </c>
      <c r="R2580" s="187">
        <v>11.61</v>
      </c>
    </row>
    <row r="2581" spans="1:18" x14ac:dyDescent="0.25">
      <c r="A2581" s="135">
        <v>1041035</v>
      </c>
      <c r="B2581" s="148" t="s">
        <v>3340</v>
      </c>
      <c r="C2581" s="135">
        <v>2</v>
      </c>
      <c r="D2581" s="135">
        <v>60</v>
      </c>
      <c r="E2581" s="188" t="s">
        <v>20</v>
      </c>
      <c r="F2581" s="135" t="s">
        <v>20</v>
      </c>
      <c r="G2581" s="135" t="s">
        <v>20</v>
      </c>
      <c r="H2581" s="135" t="s">
        <v>20</v>
      </c>
      <c r="I2581" s="135" t="s">
        <v>20</v>
      </c>
      <c r="J2581" s="136">
        <v>3.8</v>
      </c>
      <c r="K2581" s="136">
        <v>2.2999999999999998</v>
      </c>
      <c r="L2581" s="136">
        <v>2</v>
      </c>
      <c r="M2581" s="137" t="str">
        <f t="shared" si="40"/>
        <v>P</v>
      </c>
      <c r="N2581" s="174" t="s">
        <v>10682</v>
      </c>
      <c r="O2581" s="149" t="s">
        <v>1500</v>
      </c>
      <c r="P2581" s="149" t="s">
        <v>9456</v>
      </c>
      <c r="Q2581" s="150" t="s">
        <v>10519</v>
      </c>
      <c r="R2581" s="189">
        <v>4.9800000000000004</v>
      </c>
    </row>
    <row r="2582" spans="1:18" x14ac:dyDescent="0.25">
      <c r="A2582" s="132">
        <v>1041054</v>
      </c>
      <c r="B2582" s="145" t="s">
        <v>3341</v>
      </c>
      <c r="C2582" s="132">
        <v>6</v>
      </c>
      <c r="D2582" s="132">
        <v>312</v>
      </c>
      <c r="E2582" s="186" t="s">
        <v>21</v>
      </c>
      <c r="F2582" s="132">
        <v>468</v>
      </c>
      <c r="G2582" s="132">
        <v>20</v>
      </c>
      <c r="H2582" s="132">
        <v>25</v>
      </c>
      <c r="I2582" s="132">
        <v>1</v>
      </c>
      <c r="J2582" s="133">
        <v>1.74</v>
      </c>
      <c r="K2582" s="133">
        <v>1.26</v>
      </c>
      <c r="L2582" s="133">
        <v>1.58</v>
      </c>
      <c r="M2582" s="134" t="str">
        <f t="shared" si="40"/>
        <v>P</v>
      </c>
      <c r="N2582" s="173" t="s">
        <v>10681</v>
      </c>
      <c r="O2582" s="146" t="s">
        <v>1578</v>
      </c>
      <c r="P2582" s="146" t="s">
        <v>10579</v>
      </c>
      <c r="Q2582" s="147" t="s">
        <v>10106</v>
      </c>
      <c r="R2582" s="187">
        <v>5.04</v>
      </c>
    </row>
    <row r="2583" spans="1:18" x14ac:dyDescent="0.25">
      <c r="A2583" s="135">
        <v>1041056</v>
      </c>
      <c r="B2583" s="148" t="s">
        <v>3342</v>
      </c>
      <c r="C2583" s="135">
        <v>6</v>
      </c>
      <c r="D2583" s="135">
        <v>432</v>
      </c>
      <c r="E2583" s="188" t="s">
        <v>21</v>
      </c>
      <c r="F2583" s="135">
        <v>560</v>
      </c>
      <c r="G2583" s="135">
        <v>8</v>
      </c>
      <c r="H2583" s="135">
        <v>9</v>
      </c>
      <c r="I2583" s="135">
        <v>5</v>
      </c>
      <c r="J2583" s="136">
        <v>3.2</v>
      </c>
      <c r="K2583" s="136">
        <v>2.09</v>
      </c>
      <c r="L2583" s="136">
        <v>0.49</v>
      </c>
      <c r="M2583" s="137" t="str">
        <f t="shared" si="40"/>
        <v>P</v>
      </c>
      <c r="N2583" s="174" t="s">
        <v>10681</v>
      </c>
      <c r="O2583" s="149" t="s">
        <v>1506</v>
      </c>
      <c r="P2583" s="149" t="s">
        <v>9398</v>
      </c>
      <c r="Q2583" s="150" t="s">
        <v>10519</v>
      </c>
      <c r="R2583" s="189">
        <v>5.88</v>
      </c>
    </row>
    <row r="2584" spans="1:18" x14ac:dyDescent="0.25">
      <c r="A2584" s="132">
        <v>1041057</v>
      </c>
      <c r="B2584" s="145" t="s">
        <v>179</v>
      </c>
      <c r="C2584" s="132">
        <v>6</v>
      </c>
      <c r="D2584" s="132">
        <v>414</v>
      </c>
      <c r="E2584" s="186" t="s">
        <v>21</v>
      </c>
      <c r="F2584" s="132">
        <v>576</v>
      </c>
      <c r="G2584" s="132">
        <v>20</v>
      </c>
      <c r="H2584" s="132">
        <v>25</v>
      </c>
      <c r="I2584" s="132">
        <v>1</v>
      </c>
      <c r="J2584" s="133">
        <v>1.6</v>
      </c>
      <c r="K2584" s="133">
        <v>1.02</v>
      </c>
      <c r="L2584" s="133">
        <v>1.8</v>
      </c>
      <c r="M2584" s="134" t="str">
        <f t="shared" si="40"/>
        <v>P</v>
      </c>
      <c r="N2584" s="173" t="s">
        <v>10681</v>
      </c>
      <c r="O2584" s="146" t="s">
        <v>1506</v>
      </c>
      <c r="P2584" s="146" t="s">
        <v>9427</v>
      </c>
      <c r="Q2584" s="147" t="s">
        <v>10519</v>
      </c>
      <c r="R2584" s="187">
        <v>4.5</v>
      </c>
    </row>
    <row r="2585" spans="1:18" x14ac:dyDescent="0.25">
      <c r="A2585" s="135">
        <v>1041058</v>
      </c>
      <c r="B2585" s="148" t="s">
        <v>3343</v>
      </c>
      <c r="C2585" s="135">
        <v>12</v>
      </c>
      <c r="D2585" s="135">
        <v>828</v>
      </c>
      <c r="E2585" s="188" t="s">
        <v>21</v>
      </c>
      <c r="F2585" s="135">
        <v>1242</v>
      </c>
      <c r="G2585" s="135">
        <v>40</v>
      </c>
      <c r="H2585" s="135">
        <v>25</v>
      </c>
      <c r="I2585" s="135">
        <v>3</v>
      </c>
      <c r="J2585" s="136">
        <v>1.52</v>
      </c>
      <c r="K2585" s="136">
        <v>1.1399999999999999</v>
      </c>
      <c r="L2585" s="136">
        <v>0.91</v>
      </c>
      <c r="M2585" s="137" t="str">
        <f t="shared" si="40"/>
        <v>P</v>
      </c>
      <c r="N2585" s="174" t="s">
        <v>10681</v>
      </c>
      <c r="O2585" s="149" t="s">
        <v>1506</v>
      </c>
      <c r="P2585" s="149" t="s">
        <v>9427</v>
      </c>
      <c r="Q2585" s="150" t="s">
        <v>10519</v>
      </c>
      <c r="R2585" s="189">
        <v>4.08</v>
      </c>
    </row>
    <row r="2586" spans="1:18" x14ac:dyDescent="0.25">
      <c r="A2586" s="132">
        <v>1041061</v>
      </c>
      <c r="B2586" s="145" t="s">
        <v>1202</v>
      </c>
      <c r="C2586" s="132">
        <v>6</v>
      </c>
      <c r="D2586" s="132">
        <v>432</v>
      </c>
      <c r="E2586" s="186" t="s">
        <v>21</v>
      </c>
      <c r="F2586" s="132">
        <v>598</v>
      </c>
      <c r="G2586" s="132">
        <v>20</v>
      </c>
      <c r="H2586" s="132">
        <v>25</v>
      </c>
      <c r="I2586" s="132">
        <v>1</v>
      </c>
      <c r="J2586" s="133">
        <v>1.57</v>
      </c>
      <c r="K2586" s="133">
        <v>1.02</v>
      </c>
      <c r="L2586" s="133">
        <v>1.79</v>
      </c>
      <c r="M2586" s="134" t="str">
        <f t="shared" si="40"/>
        <v>P</v>
      </c>
      <c r="N2586" s="173" t="s">
        <v>10681</v>
      </c>
      <c r="O2586" s="146" t="s">
        <v>1506</v>
      </c>
      <c r="P2586" s="146" t="s">
        <v>10455</v>
      </c>
      <c r="Q2586" s="147" t="s">
        <v>10519</v>
      </c>
      <c r="R2586" s="187">
        <v>3.7199999999999998</v>
      </c>
    </row>
    <row r="2587" spans="1:18" x14ac:dyDescent="0.25">
      <c r="A2587" s="135">
        <v>1041062</v>
      </c>
      <c r="B2587" s="148" t="s">
        <v>3344</v>
      </c>
      <c r="C2587" s="135">
        <v>24</v>
      </c>
      <c r="D2587" s="135">
        <v>300</v>
      </c>
      <c r="E2587" s="188" t="s">
        <v>21</v>
      </c>
      <c r="F2587" s="135">
        <v>480</v>
      </c>
      <c r="G2587" s="135">
        <v>11</v>
      </c>
      <c r="H2587" s="135">
        <v>11</v>
      </c>
      <c r="I2587" s="135">
        <v>2</v>
      </c>
      <c r="J2587" s="136">
        <v>2.38</v>
      </c>
      <c r="K2587" s="136">
        <v>1.57</v>
      </c>
      <c r="L2587" s="136">
        <v>0.92</v>
      </c>
      <c r="M2587" s="137" t="str">
        <f t="shared" si="40"/>
        <v>P</v>
      </c>
      <c r="N2587" s="174" t="s">
        <v>10681</v>
      </c>
      <c r="O2587" s="149" t="s">
        <v>1506</v>
      </c>
      <c r="P2587" s="149" t="s">
        <v>10455</v>
      </c>
      <c r="Q2587" s="150" t="s">
        <v>10519</v>
      </c>
      <c r="R2587" s="189">
        <v>7.4399999999999995</v>
      </c>
    </row>
    <row r="2588" spans="1:18" x14ac:dyDescent="0.25">
      <c r="A2588" s="132">
        <v>1041064</v>
      </c>
      <c r="B2588" s="145" t="s">
        <v>3345</v>
      </c>
      <c r="C2588" s="132">
        <v>6</v>
      </c>
      <c r="D2588" s="132">
        <v>312</v>
      </c>
      <c r="E2588" s="186" t="s">
        <v>21</v>
      </c>
      <c r="F2588" s="132">
        <v>468</v>
      </c>
      <c r="G2588" s="132">
        <v>20</v>
      </c>
      <c r="H2588" s="132">
        <v>25</v>
      </c>
      <c r="I2588" s="132">
        <v>1</v>
      </c>
      <c r="J2588" s="133">
        <v>1.74</v>
      </c>
      <c r="K2588" s="133">
        <v>1.26</v>
      </c>
      <c r="L2588" s="133">
        <v>1.58</v>
      </c>
      <c r="M2588" s="134" t="str">
        <f t="shared" si="40"/>
        <v>P</v>
      </c>
      <c r="N2588" s="173" t="s">
        <v>10681</v>
      </c>
      <c r="O2588" s="146" t="s">
        <v>1578</v>
      </c>
      <c r="P2588" s="146" t="s">
        <v>10579</v>
      </c>
      <c r="Q2588" s="147" t="s">
        <v>10106</v>
      </c>
      <c r="R2588" s="187">
        <v>5.0999999999999996</v>
      </c>
    </row>
    <row r="2589" spans="1:18" x14ac:dyDescent="0.25">
      <c r="A2589" s="135">
        <v>1041066</v>
      </c>
      <c r="B2589" s="148" t="s">
        <v>159</v>
      </c>
      <c r="C2589" s="135">
        <v>6</v>
      </c>
      <c r="D2589" s="135">
        <v>432</v>
      </c>
      <c r="E2589" s="188" t="s">
        <v>21</v>
      </c>
      <c r="F2589" s="135">
        <v>560</v>
      </c>
      <c r="G2589" s="135">
        <v>8</v>
      </c>
      <c r="H2589" s="135">
        <v>9</v>
      </c>
      <c r="I2589" s="135">
        <v>5</v>
      </c>
      <c r="J2589" s="136">
        <v>3.19</v>
      </c>
      <c r="K2589" s="136">
        <v>2.09</v>
      </c>
      <c r="L2589" s="136">
        <v>0.5</v>
      </c>
      <c r="M2589" s="137" t="str">
        <f t="shared" si="40"/>
        <v>P</v>
      </c>
      <c r="N2589" s="174" t="s">
        <v>10681</v>
      </c>
      <c r="O2589" s="149" t="s">
        <v>1506</v>
      </c>
      <c r="P2589" s="149" t="s">
        <v>9398</v>
      </c>
      <c r="Q2589" s="150" t="s">
        <v>10519</v>
      </c>
      <c r="R2589" s="189">
        <v>5.64</v>
      </c>
    </row>
    <row r="2590" spans="1:18" x14ac:dyDescent="0.25">
      <c r="A2590" s="132">
        <v>1041068</v>
      </c>
      <c r="B2590" s="145" t="s">
        <v>174</v>
      </c>
      <c r="C2590" s="132">
        <v>6</v>
      </c>
      <c r="D2590" s="132">
        <v>330</v>
      </c>
      <c r="E2590" s="186" t="s">
        <v>21</v>
      </c>
      <c r="F2590" s="132">
        <v>576</v>
      </c>
      <c r="G2590" s="132">
        <v>20</v>
      </c>
      <c r="H2590" s="132">
        <v>25</v>
      </c>
      <c r="I2590" s="132">
        <v>1</v>
      </c>
      <c r="J2590" s="133">
        <v>1.65</v>
      </c>
      <c r="K2590" s="133">
        <v>1.04</v>
      </c>
      <c r="L2590" s="133">
        <v>1.8</v>
      </c>
      <c r="M2590" s="134" t="str">
        <f t="shared" si="40"/>
        <v>P</v>
      </c>
      <c r="N2590" s="173" t="s">
        <v>10681</v>
      </c>
      <c r="O2590" s="146" t="s">
        <v>1506</v>
      </c>
      <c r="P2590" s="146" t="s">
        <v>9427</v>
      </c>
      <c r="Q2590" s="147" t="s">
        <v>10519</v>
      </c>
      <c r="R2590" s="187">
        <v>4.68</v>
      </c>
    </row>
    <row r="2591" spans="1:18" x14ac:dyDescent="0.25">
      <c r="A2591" s="135">
        <v>1041070</v>
      </c>
      <c r="B2591" s="148" t="s">
        <v>1193</v>
      </c>
      <c r="C2591" s="135">
        <v>6</v>
      </c>
      <c r="D2591" s="135">
        <v>432</v>
      </c>
      <c r="E2591" s="188" t="s">
        <v>21</v>
      </c>
      <c r="F2591" s="135">
        <v>598</v>
      </c>
      <c r="G2591" s="135">
        <v>20</v>
      </c>
      <c r="H2591" s="135">
        <v>25</v>
      </c>
      <c r="I2591" s="135">
        <v>1</v>
      </c>
      <c r="J2591" s="136">
        <v>1.5</v>
      </c>
      <c r="K2591" s="136">
        <v>1</v>
      </c>
      <c r="L2591" s="136">
        <v>1.8</v>
      </c>
      <c r="M2591" s="137" t="str">
        <f t="shared" si="40"/>
        <v>P</v>
      </c>
      <c r="N2591" s="174" t="s">
        <v>10681</v>
      </c>
      <c r="O2591" s="149" t="s">
        <v>1506</v>
      </c>
      <c r="P2591" s="149" t="s">
        <v>10455</v>
      </c>
      <c r="Q2591" s="150" t="s">
        <v>10519</v>
      </c>
      <c r="R2591" s="189">
        <v>3.7199999999999998</v>
      </c>
    </row>
    <row r="2592" spans="1:18" x14ac:dyDescent="0.25">
      <c r="A2592" s="132">
        <v>1041072</v>
      </c>
      <c r="B2592" s="145" t="s">
        <v>3346</v>
      </c>
      <c r="C2592" s="132">
        <v>6</v>
      </c>
      <c r="D2592" s="132">
        <v>312</v>
      </c>
      <c r="E2592" s="186" t="s">
        <v>21</v>
      </c>
      <c r="F2592" s="132">
        <v>468</v>
      </c>
      <c r="G2592" s="132">
        <v>20</v>
      </c>
      <c r="H2592" s="132" t="s">
        <v>20</v>
      </c>
      <c r="I2592" s="132">
        <v>1</v>
      </c>
      <c r="J2592" s="133">
        <v>1.69</v>
      </c>
      <c r="K2592" s="133">
        <v>1.21</v>
      </c>
      <c r="L2592" s="133">
        <v>1.55</v>
      </c>
      <c r="M2592" s="134" t="str">
        <f t="shared" si="40"/>
        <v>P</v>
      </c>
      <c r="N2592" s="173" t="s">
        <v>10681</v>
      </c>
      <c r="O2592" s="146" t="s">
        <v>1578</v>
      </c>
      <c r="P2592" s="146" t="s">
        <v>10579</v>
      </c>
      <c r="Q2592" s="147" t="s">
        <v>10106</v>
      </c>
      <c r="R2592" s="187">
        <v>4.8000000000000007</v>
      </c>
    </row>
    <row r="2593" spans="1:18" x14ac:dyDescent="0.25">
      <c r="A2593" s="135">
        <v>1041073</v>
      </c>
      <c r="B2593" s="148" t="s">
        <v>3347</v>
      </c>
      <c r="C2593" s="135">
        <v>6</v>
      </c>
      <c r="D2593" s="135">
        <v>432</v>
      </c>
      <c r="E2593" s="188" t="s">
        <v>21</v>
      </c>
      <c r="F2593" s="135">
        <v>598</v>
      </c>
      <c r="G2593" s="135">
        <v>20</v>
      </c>
      <c r="H2593" s="135">
        <v>25</v>
      </c>
      <c r="I2593" s="135">
        <v>1</v>
      </c>
      <c r="J2593" s="136">
        <v>1.6</v>
      </c>
      <c r="K2593" s="136">
        <v>1.02</v>
      </c>
      <c r="L2593" s="136">
        <v>1.8</v>
      </c>
      <c r="M2593" s="137" t="str">
        <f t="shared" si="40"/>
        <v>P</v>
      </c>
      <c r="N2593" s="174" t="s">
        <v>10681</v>
      </c>
      <c r="O2593" s="149" t="s">
        <v>1506</v>
      </c>
      <c r="P2593" s="149" t="s">
        <v>10455</v>
      </c>
      <c r="Q2593" s="150" t="s">
        <v>10519</v>
      </c>
      <c r="R2593" s="189">
        <v>3.54</v>
      </c>
    </row>
    <row r="2594" spans="1:18" x14ac:dyDescent="0.25">
      <c r="A2594" s="132">
        <v>1041074</v>
      </c>
      <c r="B2594" s="145" t="s">
        <v>3348</v>
      </c>
      <c r="C2594" s="132">
        <v>24</v>
      </c>
      <c r="D2594" s="132">
        <v>390</v>
      </c>
      <c r="E2594" s="186" t="s">
        <v>20</v>
      </c>
      <c r="F2594" s="132" t="s">
        <v>20</v>
      </c>
      <c r="G2594" s="132">
        <v>24</v>
      </c>
      <c r="H2594" s="132" t="s">
        <v>20</v>
      </c>
      <c r="I2594" s="132" t="s">
        <v>20</v>
      </c>
      <c r="J2594" s="133">
        <v>2.4500000000000002</v>
      </c>
      <c r="K2594" s="133">
        <v>1.51</v>
      </c>
      <c r="L2594" s="133">
        <v>0.94</v>
      </c>
      <c r="M2594" s="134" t="str">
        <f t="shared" si="40"/>
        <v>P</v>
      </c>
      <c r="N2594" s="173" t="s">
        <v>10681</v>
      </c>
      <c r="O2594" s="146" t="s">
        <v>1506</v>
      </c>
      <c r="P2594" s="146" t="s">
        <v>10455</v>
      </c>
      <c r="Q2594" s="147" t="s">
        <v>10519</v>
      </c>
      <c r="R2594" s="187">
        <v>6.7200000000000006</v>
      </c>
    </row>
    <row r="2595" spans="1:18" x14ac:dyDescent="0.25">
      <c r="A2595" s="135">
        <v>1041075</v>
      </c>
      <c r="B2595" s="148" t="s">
        <v>3349</v>
      </c>
      <c r="C2595" s="135">
        <v>6</v>
      </c>
      <c r="D2595" s="135">
        <v>414</v>
      </c>
      <c r="E2595" s="188" t="s">
        <v>21</v>
      </c>
      <c r="F2595" s="135">
        <v>576</v>
      </c>
      <c r="G2595" s="135">
        <v>20</v>
      </c>
      <c r="H2595" s="135">
        <v>25</v>
      </c>
      <c r="I2595" s="135">
        <v>1</v>
      </c>
      <c r="J2595" s="136">
        <v>1.56</v>
      </c>
      <c r="K2595" s="136">
        <v>1.04</v>
      </c>
      <c r="L2595" s="136">
        <v>1.8</v>
      </c>
      <c r="M2595" s="137" t="str">
        <f t="shared" si="40"/>
        <v>P</v>
      </c>
      <c r="N2595" s="174" t="s">
        <v>10681</v>
      </c>
      <c r="O2595" s="149" t="s">
        <v>1506</v>
      </c>
      <c r="P2595" s="149" t="s">
        <v>9427</v>
      </c>
      <c r="Q2595" s="150" t="s">
        <v>10519</v>
      </c>
      <c r="R2595" s="189">
        <v>4.0200000000000005</v>
      </c>
    </row>
    <row r="2596" spans="1:18" x14ac:dyDescent="0.25">
      <c r="A2596" s="132">
        <v>1041076</v>
      </c>
      <c r="B2596" s="145" t="s">
        <v>3350</v>
      </c>
      <c r="C2596" s="132">
        <v>12</v>
      </c>
      <c r="D2596" s="132">
        <v>828</v>
      </c>
      <c r="E2596" s="186" t="s">
        <v>21</v>
      </c>
      <c r="F2596" s="132">
        <v>1242</v>
      </c>
      <c r="G2596" s="132">
        <v>40</v>
      </c>
      <c r="H2596" s="132">
        <v>25</v>
      </c>
      <c r="I2596" s="132">
        <v>3</v>
      </c>
      <c r="J2596" s="133">
        <v>1.6</v>
      </c>
      <c r="K2596" s="133">
        <v>1.18</v>
      </c>
      <c r="L2596" s="133">
        <v>0.93</v>
      </c>
      <c r="M2596" s="134" t="str">
        <f t="shared" si="40"/>
        <v>P</v>
      </c>
      <c r="N2596" s="173" t="s">
        <v>10681</v>
      </c>
      <c r="O2596" s="146" t="s">
        <v>1506</v>
      </c>
      <c r="P2596" s="146" t="s">
        <v>9427</v>
      </c>
      <c r="Q2596" s="147" t="s">
        <v>10519</v>
      </c>
      <c r="R2596" s="187">
        <v>3.84</v>
      </c>
    </row>
    <row r="2597" spans="1:18" x14ac:dyDescent="0.25">
      <c r="A2597" s="135">
        <v>1041078</v>
      </c>
      <c r="B2597" s="148" t="s">
        <v>3351</v>
      </c>
      <c r="C2597" s="135">
        <v>6</v>
      </c>
      <c r="D2597" s="135">
        <v>432</v>
      </c>
      <c r="E2597" s="188" t="s">
        <v>21</v>
      </c>
      <c r="F2597" s="135">
        <v>560</v>
      </c>
      <c r="G2597" s="135">
        <v>8</v>
      </c>
      <c r="H2597" s="135">
        <v>9</v>
      </c>
      <c r="I2597" s="135">
        <v>5</v>
      </c>
      <c r="J2597" s="136">
        <v>3.22</v>
      </c>
      <c r="K2597" s="136">
        <v>2.09</v>
      </c>
      <c r="L2597" s="136">
        <v>0.48</v>
      </c>
      <c r="M2597" s="137" t="str">
        <f t="shared" si="40"/>
        <v>P</v>
      </c>
      <c r="N2597" s="174" t="s">
        <v>10681</v>
      </c>
      <c r="O2597" s="149" t="s">
        <v>1506</v>
      </c>
      <c r="P2597" s="149" t="s">
        <v>9398</v>
      </c>
      <c r="Q2597" s="150" t="s">
        <v>10519</v>
      </c>
      <c r="R2597" s="189">
        <v>5.58</v>
      </c>
    </row>
    <row r="2598" spans="1:18" x14ac:dyDescent="0.25">
      <c r="A2598" s="132">
        <v>1041079</v>
      </c>
      <c r="B2598" s="145" t="s">
        <v>3352</v>
      </c>
      <c r="C2598" s="132">
        <v>6</v>
      </c>
      <c r="D2598" s="132">
        <v>312</v>
      </c>
      <c r="E2598" s="186" t="s">
        <v>21</v>
      </c>
      <c r="F2598" s="132">
        <v>468</v>
      </c>
      <c r="G2598" s="132">
        <v>20</v>
      </c>
      <c r="H2598" s="132" t="s">
        <v>20</v>
      </c>
      <c r="I2598" s="132">
        <v>1</v>
      </c>
      <c r="J2598" s="133">
        <v>1.67</v>
      </c>
      <c r="K2598" s="133">
        <v>1.21</v>
      </c>
      <c r="L2598" s="133">
        <v>1.55</v>
      </c>
      <c r="M2598" s="134" t="str">
        <f t="shared" si="40"/>
        <v>P</v>
      </c>
      <c r="N2598" s="173" t="s">
        <v>10681</v>
      </c>
      <c r="O2598" s="146" t="s">
        <v>1578</v>
      </c>
      <c r="P2598" s="146" t="s">
        <v>10579</v>
      </c>
      <c r="Q2598" s="147" t="s">
        <v>10106</v>
      </c>
      <c r="R2598" s="187">
        <v>5.88</v>
      </c>
    </row>
    <row r="2599" spans="1:18" x14ac:dyDescent="0.25">
      <c r="A2599" s="135">
        <v>1041080</v>
      </c>
      <c r="B2599" s="148" t="s">
        <v>1211</v>
      </c>
      <c r="C2599" s="135">
        <v>6</v>
      </c>
      <c r="D2599" s="135">
        <v>432</v>
      </c>
      <c r="E2599" s="188" t="s">
        <v>21</v>
      </c>
      <c r="F2599" s="135">
        <v>598</v>
      </c>
      <c r="G2599" s="135">
        <v>20</v>
      </c>
      <c r="H2599" s="135">
        <v>25</v>
      </c>
      <c r="I2599" s="135">
        <v>1</v>
      </c>
      <c r="J2599" s="136">
        <v>1.66</v>
      </c>
      <c r="K2599" s="136">
        <v>1.02</v>
      </c>
      <c r="L2599" s="136">
        <v>1.81</v>
      </c>
      <c r="M2599" s="137" t="str">
        <f t="shared" si="40"/>
        <v>P</v>
      </c>
      <c r="N2599" s="174" t="s">
        <v>10681</v>
      </c>
      <c r="O2599" s="149" t="s">
        <v>1506</v>
      </c>
      <c r="P2599" s="149" t="s">
        <v>10455</v>
      </c>
      <c r="Q2599" s="150" t="s">
        <v>10519</v>
      </c>
      <c r="R2599" s="189">
        <v>3.18</v>
      </c>
    </row>
    <row r="2600" spans="1:18" x14ac:dyDescent="0.25">
      <c r="A2600" s="132">
        <v>1041081</v>
      </c>
      <c r="B2600" s="145" t="s">
        <v>3353</v>
      </c>
      <c r="C2600" s="132">
        <v>24</v>
      </c>
      <c r="D2600" s="132">
        <v>390</v>
      </c>
      <c r="E2600" s="186" t="s">
        <v>20</v>
      </c>
      <c r="F2600" s="132" t="s">
        <v>20</v>
      </c>
      <c r="G2600" s="132">
        <v>10</v>
      </c>
      <c r="H2600" s="132" t="s">
        <v>20</v>
      </c>
      <c r="I2600" s="132">
        <v>3</v>
      </c>
      <c r="J2600" s="133">
        <v>2.4500000000000002</v>
      </c>
      <c r="K2600" s="133">
        <v>1.52</v>
      </c>
      <c r="L2600" s="133">
        <v>0.95</v>
      </c>
      <c r="M2600" s="134" t="str">
        <f t="shared" si="40"/>
        <v>P</v>
      </c>
      <c r="N2600" s="173" t="s">
        <v>10681</v>
      </c>
      <c r="O2600" s="146" t="s">
        <v>1506</v>
      </c>
      <c r="P2600" s="146" t="s">
        <v>10455</v>
      </c>
      <c r="Q2600" s="147" t="s">
        <v>10519</v>
      </c>
      <c r="R2600" s="187">
        <v>6.24</v>
      </c>
    </row>
    <row r="2601" spans="1:18" x14ac:dyDescent="0.25">
      <c r="A2601" s="135">
        <v>1041082</v>
      </c>
      <c r="B2601" s="148" t="s">
        <v>168</v>
      </c>
      <c r="C2601" s="135">
        <v>6</v>
      </c>
      <c r="D2601" s="135">
        <v>432</v>
      </c>
      <c r="E2601" s="188" t="s">
        <v>21</v>
      </c>
      <c r="F2601" s="135">
        <v>560</v>
      </c>
      <c r="G2601" s="135">
        <v>8</v>
      </c>
      <c r="H2601" s="135">
        <v>9</v>
      </c>
      <c r="I2601" s="135">
        <v>5</v>
      </c>
      <c r="J2601" s="136">
        <v>3.21</v>
      </c>
      <c r="K2601" s="136">
        <v>2.08</v>
      </c>
      <c r="L2601" s="136">
        <v>0.53</v>
      </c>
      <c r="M2601" s="137" t="str">
        <f t="shared" si="40"/>
        <v>P</v>
      </c>
      <c r="N2601" s="174" t="s">
        <v>10681</v>
      </c>
      <c r="O2601" s="149" t="s">
        <v>1506</v>
      </c>
      <c r="P2601" s="149" t="s">
        <v>9398</v>
      </c>
      <c r="Q2601" s="150" t="s">
        <v>10519</v>
      </c>
      <c r="R2601" s="189">
        <v>5.6999999999999993</v>
      </c>
    </row>
    <row r="2602" spans="1:18" x14ac:dyDescent="0.25">
      <c r="A2602" s="132">
        <v>1041083</v>
      </c>
      <c r="B2602" s="145" t="s">
        <v>184</v>
      </c>
      <c r="C2602" s="132">
        <v>6</v>
      </c>
      <c r="D2602" s="132">
        <v>414</v>
      </c>
      <c r="E2602" s="186" t="s">
        <v>21</v>
      </c>
      <c r="F2602" s="132">
        <v>528</v>
      </c>
      <c r="G2602" s="132">
        <v>20</v>
      </c>
      <c r="H2602" s="132">
        <v>25</v>
      </c>
      <c r="I2602" s="132">
        <v>1</v>
      </c>
      <c r="J2602" s="133">
        <v>1.57</v>
      </c>
      <c r="K2602" s="133">
        <v>1.04</v>
      </c>
      <c r="L2602" s="133">
        <v>1.81</v>
      </c>
      <c r="M2602" s="134" t="str">
        <f t="shared" si="40"/>
        <v>P</v>
      </c>
      <c r="N2602" s="173" t="s">
        <v>10681</v>
      </c>
      <c r="O2602" s="146" t="s">
        <v>1506</v>
      </c>
      <c r="P2602" s="146" t="s">
        <v>9427</v>
      </c>
      <c r="Q2602" s="147" t="s">
        <v>10519</v>
      </c>
      <c r="R2602" s="187">
        <v>4.0200000000000005</v>
      </c>
    </row>
    <row r="2603" spans="1:18" x14ac:dyDescent="0.25">
      <c r="A2603" s="135">
        <v>1041085</v>
      </c>
      <c r="B2603" s="148" t="s">
        <v>3354</v>
      </c>
      <c r="C2603" s="135">
        <v>12</v>
      </c>
      <c r="D2603" s="135">
        <v>828</v>
      </c>
      <c r="E2603" s="188" t="s">
        <v>21</v>
      </c>
      <c r="F2603" s="135">
        <v>1242</v>
      </c>
      <c r="G2603" s="135">
        <v>40</v>
      </c>
      <c r="H2603" s="135">
        <v>25</v>
      </c>
      <c r="I2603" s="135">
        <v>3</v>
      </c>
      <c r="J2603" s="136">
        <v>1.6</v>
      </c>
      <c r="K2603" s="136">
        <v>1.155</v>
      </c>
      <c r="L2603" s="136">
        <v>0.92500000000000004</v>
      </c>
      <c r="M2603" s="137" t="str">
        <f t="shared" si="40"/>
        <v>P</v>
      </c>
      <c r="N2603" s="174" t="s">
        <v>10681</v>
      </c>
      <c r="O2603" s="149" t="s">
        <v>1506</v>
      </c>
      <c r="P2603" s="149" t="s">
        <v>9427</v>
      </c>
      <c r="Q2603" s="150" t="s">
        <v>10519</v>
      </c>
      <c r="R2603" s="189">
        <v>4.4399999999999995</v>
      </c>
    </row>
    <row r="2604" spans="1:18" x14ac:dyDescent="0.25">
      <c r="A2604" s="132">
        <v>1041086</v>
      </c>
      <c r="B2604" s="145" t="s">
        <v>3355</v>
      </c>
      <c r="C2604" s="132">
        <v>6</v>
      </c>
      <c r="D2604" s="132">
        <v>312</v>
      </c>
      <c r="E2604" s="186" t="s">
        <v>21</v>
      </c>
      <c r="F2604" s="132">
        <v>468</v>
      </c>
      <c r="G2604" s="132">
        <v>20</v>
      </c>
      <c r="H2604" s="132">
        <v>25</v>
      </c>
      <c r="I2604" s="132">
        <v>1</v>
      </c>
      <c r="J2604" s="133">
        <v>1.74</v>
      </c>
      <c r="K2604" s="133">
        <v>1.26</v>
      </c>
      <c r="L2604" s="133">
        <v>1.58</v>
      </c>
      <c r="M2604" s="134" t="str">
        <f t="shared" si="40"/>
        <v>P</v>
      </c>
      <c r="N2604" s="173" t="s">
        <v>10681</v>
      </c>
      <c r="O2604" s="146" t="s">
        <v>1578</v>
      </c>
      <c r="P2604" s="146" t="s">
        <v>10579</v>
      </c>
      <c r="Q2604" s="147" t="s">
        <v>10106</v>
      </c>
      <c r="R2604" s="187">
        <v>4.9799999999999995</v>
      </c>
    </row>
    <row r="2605" spans="1:18" x14ac:dyDescent="0.25">
      <c r="A2605" s="135">
        <v>1041087</v>
      </c>
      <c r="B2605" s="148" t="s">
        <v>1210</v>
      </c>
      <c r="C2605" s="135">
        <v>6</v>
      </c>
      <c r="D2605" s="135">
        <v>432</v>
      </c>
      <c r="E2605" s="188" t="s">
        <v>21</v>
      </c>
      <c r="F2605" s="135">
        <v>598</v>
      </c>
      <c r="G2605" s="135">
        <v>20</v>
      </c>
      <c r="H2605" s="135">
        <v>25</v>
      </c>
      <c r="I2605" s="135">
        <v>1</v>
      </c>
      <c r="J2605" s="136">
        <v>1.51</v>
      </c>
      <c r="K2605" s="136">
        <v>1.05</v>
      </c>
      <c r="L2605" s="136">
        <v>1.77</v>
      </c>
      <c r="M2605" s="137" t="str">
        <f t="shared" si="40"/>
        <v>P</v>
      </c>
      <c r="N2605" s="174" t="s">
        <v>10681</v>
      </c>
      <c r="O2605" s="149" t="s">
        <v>1506</v>
      </c>
      <c r="P2605" s="149" t="s">
        <v>10455</v>
      </c>
      <c r="Q2605" s="150" t="s">
        <v>10519</v>
      </c>
      <c r="R2605" s="189">
        <v>3.54</v>
      </c>
    </row>
    <row r="2606" spans="1:18" x14ac:dyDescent="0.25">
      <c r="A2606" s="132">
        <v>1041088</v>
      </c>
      <c r="B2606" s="145" t="s">
        <v>3356</v>
      </c>
      <c r="C2606" s="132">
        <v>24</v>
      </c>
      <c r="D2606" s="132">
        <v>300</v>
      </c>
      <c r="E2606" s="186" t="s">
        <v>21</v>
      </c>
      <c r="F2606" s="132">
        <v>480</v>
      </c>
      <c r="G2606" s="132">
        <v>11</v>
      </c>
      <c r="H2606" s="132">
        <v>11</v>
      </c>
      <c r="I2606" s="132">
        <v>2</v>
      </c>
      <c r="J2606" s="133">
        <v>2.38</v>
      </c>
      <c r="K2606" s="133">
        <v>1.57</v>
      </c>
      <c r="L2606" s="133">
        <v>0.92</v>
      </c>
      <c r="M2606" s="134" t="str">
        <f t="shared" si="40"/>
        <v>P</v>
      </c>
      <c r="N2606" s="173" t="s">
        <v>10681</v>
      </c>
      <c r="O2606" s="146" t="s">
        <v>1506</v>
      </c>
      <c r="P2606" s="146" t="s">
        <v>10455</v>
      </c>
      <c r="Q2606" s="147" t="s">
        <v>10519</v>
      </c>
      <c r="R2606" s="187">
        <v>7.92</v>
      </c>
    </row>
    <row r="2607" spans="1:18" x14ac:dyDescent="0.25">
      <c r="A2607" s="135">
        <v>1041089</v>
      </c>
      <c r="B2607" s="148" t="s">
        <v>3357</v>
      </c>
      <c r="C2607" s="135">
        <v>6</v>
      </c>
      <c r="D2607" s="135">
        <v>432</v>
      </c>
      <c r="E2607" s="188" t="s">
        <v>21</v>
      </c>
      <c r="F2607" s="135">
        <v>560</v>
      </c>
      <c r="G2607" s="135">
        <v>8</v>
      </c>
      <c r="H2607" s="135">
        <v>9</v>
      </c>
      <c r="I2607" s="135">
        <v>5</v>
      </c>
      <c r="J2607" s="136">
        <v>3.22</v>
      </c>
      <c r="K2607" s="136">
        <v>2.08</v>
      </c>
      <c r="L2607" s="136">
        <v>0.5</v>
      </c>
      <c r="M2607" s="137" t="str">
        <f t="shared" si="40"/>
        <v>P</v>
      </c>
      <c r="N2607" s="174" t="s">
        <v>10681</v>
      </c>
      <c r="O2607" s="149" t="s">
        <v>1506</v>
      </c>
      <c r="P2607" s="149" t="s">
        <v>9398</v>
      </c>
      <c r="Q2607" s="150" t="s">
        <v>10519</v>
      </c>
      <c r="R2607" s="189">
        <v>5.9399999999999995</v>
      </c>
    </row>
    <row r="2608" spans="1:18" x14ac:dyDescent="0.25">
      <c r="A2608" s="132">
        <v>1041092</v>
      </c>
      <c r="B2608" s="145" t="s">
        <v>183</v>
      </c>
      <c r="C2608" s="132">
        <v>6</v>
      </c>
      <c r="D2608" s="132">
        <v>330</v>
      </c>
      <c r="E2608" s="186" t="s">
        <v>21</v>
      </c>
      <c r="F2608" s="132">
        <v>528</v>
      </c>
      <c r="G2608" s="132">
        <v>20</v>
      </c>
      <c r="H2608" s="132">
        <v>25</v>
      </c>
      <c r="I2608" s="132">
        <v>1</v>
      </c>
      <c r="J2608" s="133">
        <v>1.61</v>
      </c>
      <c r="K2608" s="133">
        <v>1.02</v>
      </c>
      <c r="L2608" s="133">
        <v>1.8</v>
      </c>
      <c r="M2608" s="134" t="str">
        <f t="shared" si="40"/>
        <v>P</v>
      </c>
      <c r="N2608" s="171" t="s">
        <v>10681</v>
      </c>
      <c r="O2608" s="146" t="s">
        <v>1506</v>
      </c>
      <c r="P2608" s="146" t="s">
        <v>9427</v>
      </c>
      <c r="Q2608" s="147" t="s">
        <v>10519</v>
      </c>
      <c r="R2608" s="187">
        <v>4.92</v>
      </c>
    </row>
    <row r="2609" spans="1:18" x14ac:dyDescent="0.25">
      <c r="A2609" s="135">
        <v>1041093</v>
      </c>
      <c r="B2609" s="148" t="s">
        <v>3358</v>
      </c>
      <c r="C2609" s="135">
        <v>12</v>
      </c>
      <c r="D2609" s="135">
        <v>828</v>
      </c>
      <c r="E2609" s="188" t="s">
        <v>21</v>
      </c>
      <c r="F2609" s="135">
        <v>1242</v>
      </c>
      <c r="G2609" s="135">
        <v>40</v>
      </c>
      <c r="H2609" s="135">
        <v>25</v>
      </c>
      <c r="I2609" s="135">
        <v>3</v>
      </c>
      <c r="J2609" s="136">
        <v>1.65</v>
      </c>
      <c r="K2609" s="136">
        <v>1.1499999999999999</v>
      </c>
      <c r="L2609" s="136">
        <v>0.93</v>
      </c>
      <c r="M2609" s="137" t="str">
        <f t="shared" si="40"/>
        <v>P</v>
      </c>
      <c r="N2609" s="172" t="s">
        <v>10681</v>
      </c>
      <c r="O2609" s="149" t="s">
        <v>1506</v>
      </c>
      <c r="P2609" s="149" t="s">
        <v>9427</v>
      </c>
      <c r="Q2609" s="150" t="s">
        <v>10519</v>
      </c>
      <c r="R2609" s="189">
        <v>4.5600000000000005</v>
      </c>
    </row>
    <row r="2610" spans="1:18" x14ac:dyDescent="0.25">
      <c r="A2610" s="132">
        <v>1041095</v>
      </c>
      <c r="B2610" s="145" t="s">
        <v>3359</v>
      </c>
      <c r="C2610" s="132">
        <v>6</v>
      </c>
      <c r="D2610" s="132">
        <v>396</v>
      </c>
      <c r="E2610" s="186">
        <v>6</v>
      </c>
      <c r="F2610" s="132">
        <v>462</v>
      </c>
      <c r="G2610" s="132" t="s">
        <v>20</v>
      </c>
      <c r="H2610" s="132" t="s">
        <v>20</v>
      </c>
      <c r="I2610" s="132" t="s">
        <v>20</v>
      </c>
      <c r="J2610" s="133">
        <v>5.3</v>
      </c>
      <c r="K2610" s="133">
        <v>1.76</v>
      </c>
      <c r="L2610" s="133">
        <v>0.245</v>
      </c>
      <c r="M2610" s="134" t="str">
        <f t="shared" si="40"/>
        <v>P</v>
      </c>
      <c r="N2610" s="171" t="s">
        <v>10682</v>
      </c>
      <c r="O2610" s="146" t="s">
        <v>1500</v>
      </c>
      <c r="P2610" s="146" t="s">
        <v>9418</v>
      </c>
      <c r="Q2610" s="147" t="s">
        <v>10519</v>
      </c>
      <c r="R2610" s="187">
        <v>9.36</v>
      </c>
    </row>
    <row r="2611" spans="1:18" x14ac:dyDescent="0.25">
      <c r="A2611" s="135">
        <v>1041097</v>
      </c>
      <c r="B2611" s="148" t="s">
        <v>3360</v>
      </c>
      <c r="C2611" s="135">
        <v>6</v>
      </c>
      <c r="D2611" s="135">
        <v>2400</v>
      </c>
      <c r="E2611" s="188">
        <v>60</v>
      </c>
      <c r="F2611" s="135">
        <v>2800</v>
      </c>
      <c r="G2611" s="135">
        <v>150</v>
      </c>
      <c r="H2611" s="135">
        <v>180</v>
      </c>
      <c r="I2611" s="135">
        <v>1</v>
      </c>
      <c r="J2611" s="136">
        <v>5.8</v>
      </c>
      <c r="K2611" s="136">
        <v>2.1</v>
      </c>
      <c r="L2611" s="136">
        <v>3.5000000000000003E-2</v>
      </c>
      <c r="M2611" s="137" t="str">
        <f t="shared" si="40"/>
        <v>P</v>
      </c>
      <c r="N2611" s="172" t="s">
        <v>10682</v>
      </c>
      <c r="O2611" s="149" t="s">
        <v>1500</v>
      </c>
      <c r="P2611" s="149" t="s">
        <v>9418</v>
      </c>
      <c r="Q2611" s="150" t="s">
        <v>10519</v>
      </c>
      <c r="R2611" s="189">
        <v>2.04</v>
      </c>
    </row>
    <row r="2612" spans="1:18" x14ac:dyDescent="0.25">
      <c r="A2612" s="132">
        <v>1041098</v>
      </c>
      <c r="B2612" s="145" t="s">
        <v>3361</v>
      </c>
      <c r="C2612" s="132">
        <v>6</v>
      </c>
      <c r="D2612" s="132">
        <v>2400</v>
      </c>
      <c r="E2612" s="186">
        <v>60</v>
      </c>
      <c r="F2612" s="132">
        <v>2800</v>
      </c>
      <c r="G2612" s="132">
        <v>150</v>
      </c>
      <c r="H2612" s="132">
        <v>180</v>
      </c>
      <c r="I2612" s="132">
        <v>1</v>
      </c>
      <c r="J2612" s="133">
        <v>5.8</v>
      </c>
      <c r="K2612" s="133">
        <v>2.1</v>
      </c>
      <c r="L2612" s="133">
        <v>3.5000000000000003E-2</v>
      </c>
      <c r="M2612" s="134" t="str">
        <f t="shared" si="40"/>
        <v>P</v>
      </c>
      <c r="N2612" s="171" t="s">
        <v>10682</v>
      </c>
      <c r="O2612" s="146" t="s">
        <v>1500</v>
      </c>
      <c r="P2612" s="146" t="s">
        <v>9418</v>
      </c>
      <c r="Q2612" s="147" t="s">
        <v>10519</v>
      </c>
      <c r="R2612" s="187">
        <v>2.04</v>
      </c>
    </row>
    <row r="2613" spans="1:18" x14ac:dyDescent="0.25">
      <c r="A2613" s="135">
        <v>1041099</v>
      </c>
      <c r="B2613" s="148" t="s">
        <v>3362</v>
      </c>
      <c r="C2613" s="135">
        <v>6</v>
      </c>
      <c r="D2613" s="135">
        <v>2400</v>
      </c>
      <c r="E2613" s="188">
        <v>60</v>
      </c>
      <c r="F2613" s="135">
        <v>2800</v>
      </c>
      <c r="G2613" s="135">
        <v>150</v>
      </c>
      <c r="H2613" s="135">
        <v>180</v>
      </c>
      <c r="I2613" s="135">
        <v>1</v>
      </c>
      <c r="J2613" s="136">
        <v>5.8</v>
      </c>
      <c r="K2613" s="136">
        <v>2.1</v>
      </c>
      <c r="L2613" s="136">
        <v>3.5000000000000003E-2</v>
      </c>
      <c r="M2613" s="137" t="str">
        <f t="shared" si="40"/>
        <v>P</v>
      </c>
      <c r="N2613" s="172" t="s">
        <v>10682</v>
      </c>
      <c r="O2613" s="149" t="s">
        <v>1500</v>
      </c>
      <c r="P2613" s="149" t="s">
        <v>9418</v>
      </c>
      <c r="Q2613" s="150" t="s">
        <v>10519</v>
      </c>
      <c r="R2613" s="189">
        <v>2.04</v>
      </c>
    </row>
    <row r="2614" spans="1:18" x14ac:dyDescent="0.25">
      <c r="A2614" s="132">
        <v>1041100</v>
      </c>
      <c r="B2614" s="145" t="s">
        <v>3363</v>
      </c>
      <c r="C2614" s="132">
        <v>6</v>
      </c>
      <c r="D2614" s="132">
        <v>2400</v>
      </c>
      <c r="E2614" s="186">
        <v>60</v>
      </c>
      <c r="F2614" s="132">
        <v>2800</v>
      </c>
      <c r="G2614" s="132">
        <v>150</v>
      </c>
      <c r="H2614" s="132">
        <v>180</v>
      </c>
      <c r="I2614" s="132">
        <v>1</v>
      </c>
      <c r="J2614" s="133">
        <v>5.8</v>
      </c>
      <c r="K2614" s="133">
        <v>2.1</v>
      </c>
      <c r="L2614" s="133">
        <v>3.5000000000000003E-2</v>
      </c>
      <c r="M2614" s="134" t="str">
        <f t="shared" si="40"/>
        <v>P</v>
      </c>
      <c r="N2614" s="171" t="s">
        <v>10682</v>
      </c>
      <c r="O2614" s="146" t="s">
        <v>1500</v>
      </c>
      <c r="P2614" s="146" t="s">
        <v>9418</v>
      </c>
      <c r="Q2614" s="147" t="s">
        <v>10519</v>
      </c>
      <c r="R2614" s="187">
        <v>2.04</v>
      </c>
    </row>
    <row r="2615" spans="1:18" x14ac:dyDescent="0.25">
      <c r="A2615" s="135">
        <v>1041101</v>
      </c>
      <c r="B2615" s="148" t="s">
        <v>3364</v>
      </c>
      <c r="C2615" s="135">
        <v>6</v>
      </c>
      <c r="D2615" s="135">
        <v>2400</v>
      </c>
      <c r="E2615" s="188">
        <v>60</v>
      </c>
      <c r="F2615" s="135">
        <v>2800</v>
      </c>
      <c r="G2615" s="135">
        <v>150</v>
      </c>
      <c r="H2615" s="135">
        <v>180</v>
      </c>
      <c r="I2615" s="135">
        <v>1</v>
      </c>
      <c r="J2615" s="136">
        <v>5.8</v>
      </c>
      <c r="K2615" s="136">
        <v>2.1</v>
      </c>
      <c r="L2615" s="136">
        <v>3.5000000000000003E-2</v>
      </c>
      <c r="M2615" s="137" t="str">
        <f t="shared" si="40"/>
        <v>P</v>
      </c>
      <c r="N2615" s="172" t="s">
        <v>10682</v>
      </c>
      <c r="O2615" s="149" t="s">
        <v>1500</v>
      </c>
      <c r="P2615" s="149" t="s">
        <v>9418</v>
      </c>
      <c r="Q2615" s="150" t="s">
        <v>10519</v>
      </c>
      <c r="R2615" s="189">
        <v>2.04</v>
      </c>
    </row>
    <row r="2616" spans="1:18" x14ac:dyDescent="0.25">
      <c r="A2616" s="132">
        <v>1041102</v>
      </c>
      <c r="B2616" s="145" t="s">
        <v>3365</v>
      </c>
      <c r="C2616" s="132">
        <v>6</v>
      </c>
      <c r="D2616" s="132">
        <v>2400</v>
      </c>
      <c r="E2616" s="186">
        <v>60</v>
      </c>
      <c r="F2616" s="132">
        <v>2800</v>
      </c>
      <c r="G2616" s="132">
        <v>150</v>
      </c>
      <c r="H2616" s="132">
        <v>180</v>
      </c>
      <c r="I2616" s="132">
        <v>1</v>
      </c>
      <c r="J2616" s="133">
        <v>5.8</v>
      </c>
      <c r="K2616" s="133">
        <v>2.1</v>
      </c>
      <c r="L2616" s="133">
        <v>3.5000000000000003E-2</v>
      </c>
      <c r="M2616" s="134" t="str">
        <f t="shared" si="40"/>
        <v>P</v>
      </c>
      <c r="N2616" s="171" t="s">
        <v>10682</v>
      </c>
      <c r="O2616" s="146" t="s">
        <v>1500</v>
      </c>
      <c r="P2616" s="146" t="s">
        <v>9418</v>
      </c>
      <c r="Q2616" s="147" t="s">
        <v>10519</v>
      </c>
      <c r="R2616" s="187">
        <v>2.04</v>
      </c>
    </row>
    <row r="2617" spans="1:18" x14ac:dyDescent="0.25">
      <c r="A2617" s="135">
        <v>1041103</v>
      </c>
      <c r="B2617" s="148" t="s">
        <v>3366</v>
      </c>
      <c r="C2617" s="135">
        <v>6</v>
      </c>
      <c r="D2617" s="135">
        <v>2400</v>
      </c>
      <c r="E2617" s="188">
        <v>60</v>
      </c>
      <c r="F2617" s="135">
        <v>2800</v>
      </c>
      <c r="G2617" s="135">
        <v>150</v>
      </c>
      <c r="H2617" s="135">
        <v>180</v>
      </c>
      <c r="I2617" s="135">
        <v>1</v>
      </c>
      <c r="J2617" s="136">
        <v>5.8</v>
      </c>
      <c r="K2617" s="136">
        <v>2.1</v>
      </c>
      <c r="L2617" s="136">
        <v>3.5000000000000003E-2</v>
      </c>
      <c r="M2617" s="137" t="str">
        <f t="shared" si="40"/>
        <v>P</v>
      </c>
      <c r="N2617" s="172" t="s">
        <v>10682</v>
      </c>
      <c r="O2617" s="149" t="s">
        <v>1500</v>
      </c>
      <c r="P2617" s="149" t="s">
        <v>9418</v>
      </c>
      <c r="Q2617" s="150" t="s">
        <v>10519</v>
      </c>
      <c r="R2617" s="189">
        <v>1.98</v>
      </c>
    </row>
    <row r="2618" spans="1:18" x14ac:dyDescent="0.25">
      <c r="A2618" s="132">
        <v>1041104</v>
      </c>
      <c r="B2618" s="145" t="s">
        <v>3367</v>
      </c>
      <c r="C2618" s="132">
        <v>6</v>
      </c>
      <c r="D2618" s="132">
        <v>2400</v>
      </c>
      <c r="E2618" s="186">
        <v>60</v>
      </c>
      <c r="F2618" s="132">
        <v>2800</v>
      </c>
      <c r="G2618" s="132">
        <v>150</v>
      </c>
      <c r="H2618" s="132">
        <v>180</v>
      </c>
      <c r="I2618" s="132">
        <v>1</v>
      </c>
      <c r="J2618" s="133">
        <v>5.8</v>
      </c>
      <c r="K2618" s="133">
        <v>2.1</v>
      </c>
      <c r="L2618" s="133">
        <v>3.5000000000000003E-2</v>
      </c>
      <c r="M2618" s="134" t="str">
        <f t="shared" si="40"/>
        <v>P</v>
      </c>
      <c r="N2618" s="171" t="s">
        <v>10682</v>
      </c>
      <c r="O2618" s="146" t="s">
        <v>1500</v>
      </c>
      <c r="P2618" s="146" t="s">
        <v>9418</v>
      </c>
      <c r="Q2618" s="147" t="s">
        <v>10519</v>
      </c>
      <c r="R2618" s="187">
        <v>2.04</v>
      </c>
    </row>
    <row r="2619" spans="1:18" x14ac:dyDescent="0.25">
      <c r="A2619" s="135">
        <v>1041105</v>
      </c>
      <c r="B2619" s="148" t="s">
        <v>3368</v>
      </c>
      <c r="C2619" s="135">
        <v>6</v>
      </c>
      <c r="D2619" s="135">
        <v>2400</v>
      </c>
      <c r="E2619" s="188">
        <v>60</v>
      </c>
      <c r="F2619" s="135">
        <v>2800</v>
      </c>
      <c r="G2619" s="135">
        <v>150</v>
      </c>
      <c r="H2619" s="135">
        <v>180</v>
      </c>
      <c r="I2619" s="135">
        <v>1</v>
      </c>
      <c r="J2619" s="136">
        <v>5.8</v>
      </c>
      <c r="K2619" s="136">
        <v>2.1</v>
      </c>
      <c r="L2619" s="136">
        <v>3.5000000000000003E-2</v>
      </c>
      <c r="M2619" s="137" t="str">
        <f t="shared" si="40"/>
        <v>P</v>
      </c>
      <c r="N2619" s="172" t="s">
        <v>10682</v>
      </c>
      <c r="O2619" s="149" t="s">
        <v>1500</v>
      </c>
      <c r="P2619" s="149" t="s">
        <v>9418</v>
      </c>
      <c r="Q2619" s="150" t="s">
        <v>10519</v>
      </c>
      <c r="R2619" s="189">
        <v>2.04</v>
      </c>
    </row>
    <row r="2620" spans="1:18" x14ac:dyDescent="0.25">
      <c r="A2620" s="132">
        <v>1041106</v>
      </c>
      <c r="B2620" s="145" t="s">
        <v>3369</v>
      </c>
      <c r="C2620" s="132">
        <v>6</v>
      </c>
      <c r="D2620" s="132">
        <v>2000</v>
      </c>
      <c r="E2620" s="186">
        <v>50</v>
      </c>
      <c r="F2620" s="132">
        <v>2400</v>
      </c>
      <c r="G2620" s="132">
        <v>150</v>
      </c>
      <c r="H2620" s="132">
        <v>180</v>
      </c>
      <c r="I2620" s="132">
        <v>1</v>
      </c>
      <c r="J2620" s="133">
        <v>5.8</v>
      </c>
      <c r="K2620" s="133">
        <v>2.8</v>
      </c>
      <c r="L2620" s="133">
        <v>3.5999999999999997E-2</v>
      </c>
      <c r="M2620" s="134" t="str">
        <f t="shared" si="40"/>
        <v>P</v>
      </c>
      <c r="N2620" s="171" t="s">
        <v>10682</v>
      </c>
      <c r="O2620" s="146" t="s">
        <v>1500</v>
      </c>
      <c r="P2620" s="146" t="s">
        <v>9418</v>
      </c>
      <c r="Q2620" s="147" t="s">
        <v>10519</v>
      </c>
      <c r="R2620" s="187">
        <v>1.7999999999999998</v>
      </c>
    </row>
    <row r="2621" spans="1:18" x14ac:dyDescent="0.25">
      <c r="A2621" s="135">
        <v>1041108</v>
      </c>
      <c r="B2621" s="148" t="s">
        <v>3370</v>
      </c>
      <c r="C2621" s="135">
        <v>6</v>
      </c>
      <c r="D2621" s="135">
        <v>2000</v>
      </c>
      <c r="E2621" s="188">
        <v>50</v>
      </c>
      <c r="F2621" s="135">
        <v>2400</v>
      </c>
      <c r="G2621" s="135">
        <v>150</v>
      </c>
      <c r="H2621" s="135">
        <v>180</v>
      </c>
      <c r="I2621" s="135">
        <v>1</v>
      </c>
      <c r="J2621" s="136">
        <v>5.8</v>
      </c>
      <c r="K2621" s="136">
        <v>2.8</v>
      </c>
      <c r="L2621" s="136">
        <v>3.5999999999999997E-2</v>
      </c>
      <c r="M2621" s="137" t="str">
        <f t="shared" si="40"/>
        <v>P</v>
      </c>
      <c r="N2621" s="172" t="s">
        <v>10682</v>
      </c>
      <c r="O2621" s="149" t="s">
        <v>1500</v>
      </c>
      <c r="P2621" s="149" t="s">
        <v>9418</v>
      </c>
      <c r="Q2621" s="150" t="s">
        <v>10519</v>
      </c>
      <c r="R2621" s="189">
        <v>2.16</v>
      </c>
    </row>
    <row r="2622" spans="1:18" x14ac:dyDescent="0.25">
      <c r="A2622" s="132">
        <v>1041109</v>
      </c>
      <c r="B2622" s="145" t="s">
        <v>3371</v>
      </c>
      <c r="C2622" s="132">
        <v>6</v>
      </c>
      <c r="D2622" s="132">
        <v>2000</v>
      </c>
      <c r="E2622" s="186">
        <v>50</v>
      </c>
      <c r="F2622" s="132">
        <v>2400</v>
      </c>
      <c r="G2622" s="132">
        <v>150</v>
      </c>
      <c r="H2622" s="132">
        <v>180</v>
      </c>
      <c r="I2622" s="132">
        <v>1</v>
      </c>
      <c r="J2622" s="133">
        <v>5.8</v>
      </c>
      <c r="K2622" s="133">
        <v>2.8</v>
      </c>
      <c r="L2622" s="133">
        <v>3.5999999999999997E-2</v>
      </c>
      <c r="M2622" s="134" t="str">
        <f t="shared" si="40"/>
        <v>P</v>
      </c>
      <c r="N2622" s="171" t="s">
        <v>10682</v>
      </c>
      <c r="O2622" s="146" t="s">
        <v>1500</v>
      </c>
      <c r="P2622" s="146" t="s">
        <v>9418</v>
      </c>
      <c r="Q2622" s="147" t="s">
        <v>10519</v>
      </c>
      <c r="R2622" s="187">
        <v>2.0999999999999996</v>
      </c>
    </row>
    <row r="2623" spans="1:18" x14ac:dyDescent="0.25">
      <c r="A2623" s="135">
        <v>1041110</v>
      </c>
      <c r="B2623" s="148" t="s">
        <v>3372</v>
      </c>
      <c r="C2623" s="135">
        <v>6</v>
      </c>
      <c r="D2623" s="135">
        <v>2000</v>
      </c>
      <c r="E2623" s="188">
        <v>50</v>
      </c>
      <c r="F2623" s="135">
        <v>2400</v>
      </c>
      <c r="G2623" s="135">
        <v>150</v>
      </c>
      <c r="H2623" s="135">
        <v>180</v>
      </c>
      <c r="I2623" s="135">
        <v>1</v>
      </c>
      <c r="J2623" s="136">
        <v>5.8</v>
      </c>
      <c r="K2623" s="136">
        <v>2.8</v>
      </c>
      <c r="L2623" s="136">
        <v>3.5999999999999997E-2</v>
      </c>
      <c r="M2623" s="137" t="str">
        <f t="shared" si="40"/>
        <v>P</v>
      </c>
      <c r="N2623" s="172" t="s">
        <v>10682</v>
      </c>
      <c r="O2623" s="149" t="s">
        <v>1500</v>
      </c>
      <c r="P2623" s="149" t="s">
        <v>9418</v>
      </c>
      <c r="Q2623" s="150" t="s">
        <v>10519</v>
      </c>
      <c r="R2623" s="189">
        <v>2.0999999999999996</v>
      </c>
    </row>
    <row r="2624" spans="1:18" x14ac:dyDescent="0.25">
      <c r="A2624" s="132">
        <v>1041111</v>
      </c>
      <c r="B2624" s="145" t="s">
        <v>3373</v>
      </c>
      <c r="C2624" s="132">
        <v>6</v>
      </c>
      <c r="D2624" s="132">
        <v>1021</v>
      </c>
      <c r="E2624" s="186">
        <v>50</v>
      </c>
      <c r="F2624" s="132">
        <v>2400</v>
      </c>
      <c r="G2624" s="132">
        <v>150</v>
      </c>
      <c r="H2624" s="132">
        <v>180</v>
      </c>
      <c r="I2624" s="132">
        <v>1</v>
      </c>
      <c r="J2624" s="133">
        <v>5.8</v>
      </c>
      <c r="K2624" s="133">
        <v>2.8</v>
      </c>
      <c r="L2624" s="133">
        <v>3.5999999999999997E-2</v>
      </c>
      <c r="M2624" s="134" t="str">
        <f t="shared" si="40"/>
        <v>P</v>
      </c>
      <c r="N2624" s="171" t="s">
        <v>10682</v>
      </c>
      <c r="O2624" s="146" t="s">
        <v>1500</v>
      </c>
      <c r="P2624" s="146" t="s">
        <v>9418</v>
      </c>
      <c r="Q2624" s="147" t="s">
        <v>10519</v>
      </c>
      <c r="R2624" s="187">
        <v>2.0999999999999996</v>
      </c>
    </row>
    <row r="2625" spans="1:18" x14ac:dyDescent="0.25">
      <c r="A2625" s="135">
        <v>1041112</v>
      </c>
      <c r="B2625" s="148" t="s">
        <v>3374</v>
      </c>
      <c r="C2625" s="135">
        <v>6</v>
      </c>
      <c r="D2625" s="135">
        <v>2000</v>
      </c>
      <c r="E2625" s="188">
        <v>50</v>
      </c>
      <c r="F2625" s="135">
        <v>2400</v>
      </c>
      <c r="G2625" s="135">
        <v>150</v>
      </c>
      <c r="H2625" s="135">
        <v>180</v>
      </c>
      <c r="I2625" s="135">
        <v>1</v>
      </c>
      <c r="J2625" s="136">
        <v>5.8</v>
      </c>
      <c r="K2625" s="136">
        <v>2.8</v>
      </c>
      <c r="L2625" s="136">
        <v>3.5999999999999997E-2</v>
      </c>
      <c r="M2625" s="137" t="str">
        <f t="shared" si="40"/>
        <v>P</v>
      </c>
      <c r="N2625" s="172" t="s">
        <v>10682</v>
      </c>
      <c r="O2625" s="149" t="s">
        <v>1500</v>
      </c>
      <c r="P2625" s="149" t="s">
        <v>9418</v>
      </c>
      <c r="Q2625" s="150" t="s">
        <v>10519</v>
      </c>
      <c r="R2625" s="189">
        <v>2.0999999999999996</v>
      </c>
    </row>
    <row r="2626" spans="1:18" x14ac:dyDescent="0.25">
      <c r="A2626" s="132">
        <v>1041113</v>
      </c>
      <c r="B2626" s="145" t="s">
        <v>3375</v>
      </c>
      <c r="C2626" s="132">
        <v>6</v>
      </c>
      <c r="D2626" s="132">
        <v>2000</v>
      </c>
      <c r="E2626" s="186">
        <v>50</v>
      </c>
      <c r="F2626" s="132">
        <v>2400</v>
      </c>
      <c r="G2626" s="132">
        <v>150</v>
      </c>
      <c r="H2626" s="132">
        <v>180</v>
      </c>
      <c r="I2626" s="132">
        <v>1</v>
      </c>
      <c r="J2626" s="133">
        <v>5.8</v>
      </c>
      <c r="K2626" s="133">
        <v>2.8</v>
      </c>
      <c r="L2626" s="133">
        <v>3.5999999999999997E-2</v>
      </c>
      <c r="M2626" s="134" t="str">
        <f t="shared" ref="M2626:M2689" si="41">HYPERLINK(CONCATENATE("T:\Distribution Centre\RDC Department Shared\Cubiscan photos","\",A2626,"-pac.jpg"),"P")</f>
        <v>P</v>
      </c>
      <c r="N2626" s="171" t="s">
        <v>10682</v>
      </c>
      <c r="O2626" s="146" t="s">
        <v>1500</v>
      </c>
      <c r="P2626" s="146" t="s">
        <v>9418</v>
      </c>
      <c r="Q2626" s="147" t="s">
        <v>10519</v>
      </c>
      <c r="R2626" s="187">
        <v>2.0999999999999996</v>
      </c>
    </row>
    <row r="2627" spans="1:18" x14ac:dyDescent="0.25">
      <c r="A2627" s="135">
        <v>1041115</v>
      </c>
      <c r="B2627" s="148" t="s">
        <v>3376</v>
      </c>
      <c r="C2627" s="135">
        <v>6</v>
      </c>
      <c r="D2627" s="135">
        <v>2000</v>
      </c>
      <c r="E2627" s="188">
        <v>50</v>
      </c>
      <c r="F2627" s="135">
        <v>2400</v>
      </c>
      <c r="G2627" s="135">
        <v>150</v>
      </c>
      <c r="H2627" s="135">
        <v>180</v>
      </c>
      <c r="I2627" s="135">
        <v>1</v>
      </c>
      <c r="J2627" s="136">
        <v>5.8</v>
      </c>
      <c r="K2627" s="136">
        <v>2.8</v>
      </c>
      <c r="L2627" s="136">
        <v>3.5999999999999997E-2</v>
      </c>
      <c r="M2627" s="137" t="str">
        <f t="shared" si="41"/>
        <v>P</v>
      </c>
      <c r="N2627" s="172" t="s">
        <v>10682</v>
      </c>
      <c r="O2627" s="149" t="s">
        <v>1500</v>
      </c>
      <c r="P2627" s="149" t="s">
        <v>9418</v>
      </c>
      <c r="Q2627" s="150" t="s">
        <v>10519</v>
      </c>
      <c r="R2627" s="189">
        <v>2.04</v>
      </c>
    </row>
    <row r="2628" spans="1:18" x14ac:dyDescent="0.25">
      <c r="A2628" s="132">
        <v>1041116</v>
      </c>
      <c r="B2628" s="145" t="s">
        <v>3377</v>
      </c>
      <c r="C2628" s="132">
        <v>6</v>
      </c>
      <c r="D2628" s="132">
        <v>2000</v>
      </c>
      <c r="E2628" s="186">
        <v>50</v>
      </c>
      <c r="F2628" s="132">
        <v>2400</v>
      </c>
      <c r="G2628" s="132">
        <v>150</v>
      </c>
      <c r="H2628" s="132">
        <v>180</v>
      </c>
      <c r="I2628" s="132">
        <v>1</v>
      </c>
      <c r="J2628" s="133">
        <v>5.8</v>
      </c>
      <c r="K2628" s="133">
        <v>2.8</v>
      </c>
      <c r="L2628" s="133">
        <v>3.5999999999999997E-2</v>
      </c>
      <c r="M2628" s="134" t="str">
        <f t="shared" si="41"/>
        <v>P</v>
      </c>
      <c r="N2628" s="171" t="s">
        <v>10682</v>
      </c>
      <c r="O2628" s="146" t="s">
        <v>1500</v>
      </c>
      <c r="P2628" s="146" t="s">
        <v>9418</v>
      </c>
      <c r="Q2628" s="147" t="s">
        <v>10519</v>
      </c>
      <c r="R2628" s="187">
        <v>2.0999999999999996</v>
      </c>
    </row>
    <row r="2629" spans="1:18" x14ac:dyDescent="0.25">
      <c r="A2629" s="135">
        <v>1041119</v>
      </c>
      <c r="B2629" s="148" t="s">
        <v>3378</v>
      </c>
      <c r="C2629" s="135">
        <v>6</v>
      </c>
      <c r="D2629" s="135">
        <v>2000</v>
      </c>
      <c r="E2629" s="188">
        <v>50</v>
      </c>
      <c r="F2629" s="135">
        <v>2400</v>
      </c>
      <c r="G2629" s="135">
        <v>150</v>
      </c>
      <c r="H2629" s="135">
        <v>180</v>
      </c>
      <c r="I2629" s="135">
        <v>1</v>
      </c>
      <c r="J2629" s="136">
        <v>5.8</v>
      </c>
      <c r="K2629" s="136">
        <v>2.8</v>
      </c>
      <c r="L2629" s="136">
        <v>3.5999999999999997E-2</v>
      </c>
      <c r="M2629" s="137" t="str">
        <f t="shared" si="41"/>
        <v>P</v>
      </c>
      <c r="N2629" s="172" t="s">
        <v>10682</v>
      </c>
      <c r="O2629" s="149" t="s">
        <v>1500</v>
      </c>
      <c r="P2629" s="149" t="s">
        <v>9418</v>
      </c>
      <c r="Q2629" s="150" t="s">
        <v>10519</v>
      </c>
      <c r="R2629" s="189">
        <v>2.0999999999999996</v>
      </c>
    </row>
    <row r="2630" spans="1:18" x14ac:dyDescent="0.25">
      <c r="A2630" s="132">
        <v>1041120</v>
      </c>
      <c r="B2630" s="145" t="s">
        <v>3379</v>
      </c>
      <c r="C2630" s="132">
        <v>6</v>
      </c>
      <c r="D2630" s="132">
        <v>2400</v>
      </c>
      <c r="E2630" s="186">
        <v>60</v>
      </c>
      <c r="F2630" s="132">
        <v>2800</v>
      </c>
      <c r="G2630" s="132">
        <v>150</v>
      </c>
      <c r="H2630" s="132">
        <v>180</v>
      </c>
      <c r="I2630" s="132">
        <v>1</v>
      </c>
      <c r="J2630" s="133">
        <v>5.33</v>
      </c>
      <c r="K2630" s="133">
        <v>2</v>
      </c>
      <c r="L2630" s="133">
        <v>3.5000000000000003E-2</v>
      </c>
      <c r="M2630" s="134" t="str">
        <f t="shared" si="41"/>
        <v>P</v>
      </c>
      <c r="N2630" s="171" t="s">
        <v>10682</v>
      </c>
      <c r="O2630" s="146" t="s">
        <v>1500</v>
      </c>
      <c r="P2630" s="146" t="s">
        <v>9418</v>
      </c>
      <c r="Q2630" s="147" t="s">
        <v>10519</v>
      </c>
      <c r="R2630" s="187">
        <v>1.7999999999999998</v>
      </c>
    </row>
    <row r="2631" spans="1:18" x14ac:dyDescent="0.25">
      <c r="A2631" s="135">
        <v>1041122</v>
      </c>
      <c r="B2631" s="148" t="s">
        <v>3380</v>
      </c>
      <c r="C2631" s="135">
        <v>6</v>
      </c>
      <c r="D2631" s="135">
        <v>2000</v>
      </c>
      <c r="E2631" s="188">
        <v>50</v>
      </c>
      <c r="F2631" s="135">
        <v>2400</v>
      </c>
      <c r="G2631" s="135">
        <v>150</v>
      </c>
      <c r="H2631" s="135">
        <v>180</v>
      </c>
      <c r="I2631" s="135">
        <v>1</v>
      </c>
      <c r="J2631" s="136">
        <v>5.66</v>
      </c>
      <c r="K2631" s="136">
        <v>2</v>
      </c>
      <c r="L2631" s="136">
        <v>3.5000000000000003E-2</v>
      </c>
      <c r="M2631" s="137" t="str">
        <f t="shared" si="41"/>
        <v>P</v>
      </c>
      <c r="N2631" s="172" t="s">
        <v>10682</v>
      </c>
      <c r="O2631" s="149" t="s">
        <v>1500</v>
      </c>
      <c r="P2631" s="149" t="s">
        <v>9418</v>
      </c>
      <c r="Q2631" s="150" t="s">
        <v>10519</v>
      </c>
      <c r="R2631" s="189">
        <v>1.7999999999999998</v>
      </c>
    </row>
    <row r="2632" spans="1:18" x14ac:dyDescent="0.25">
      <c r="A2632" s="132">
        <v>1041123</v>
      </c>
      <c r="B2632" s="145" t="s">
        <v>3381</v>
      </c>
      <c r="C2632" s="132">
        <v>6</v>
      </c>
      <c r="D2632" s="132">
        <v>2000</v>
      </c>
      <c r="E2632" s="186">
        <v>50</v>
      </c>
      <c r="F2632" s="132">
        <v>2400</v>
      </c>
      <c r="G2632" s="132">
        <v>150</v>
      </c>
      <c r="H2632" s="132">
        <v>180</v>
      </c>
      <c r="I2632" s="132">
        <v>1</v>
      </c>
      <c r="J2632" s="133">
        <v>5.66</v>
      </c>
      <c r="K2632" s="133">
        <v>2</v>
      </c>
      <c r="L2632" s="133">
        <v>3.5000000000000003E-2</v>
      </c>
      <c r="M2632" s="134" t="str">
        <f t="shared" si="41"/>
        <v>P</v>
      </c>
      <c r="N2632" s="173" t="s">
        <v>10682</v>
      </c>
      <c r="O2632" s="146" t="s">
        <v>1500</v>
      </c>
      <c r="P2632" s="146" t="s">
        <v>9418</v>
      </c>
      <c r="Q2632" s="147" t="s">
        <v>10519</v>
      </c>
      <c r="R2632" s="187">
        <v>1.7999999999999998</v>
      </c>
    </row>
    <row r="2633" spans="1:18" x14ac:dyDescent="0.25">
      <c r="A2633" s="135">
        <v>1041126</v>
      </c>
      <c r="B2633" s="148" t="s">
        <v>3382</v>
      </c>
      <c r="C2633" s="135">
        <v>6</v>
      </c>
      <c r="D2633" s="135">
        <v>2000</v>
      </c>
      <c r="E2633" s="188">
        <v>50</v>
      </c>
      <c r="F2633" s="135">
        <v>2400</v>
      </c>
      <c r="G2633" s="135">
        <v>150</v>
      </c>
      <c r="H2633" s="135">
        <v>180</v>
      </c>
      <c r="I2633" s="135">
        <v>1</v>
      </c>
      <c r="J2633" s="136">
        <v>5.66</v>
      </c>
      <c r="K2633" s="136">
        <v>1.2</v>
      </c>
      <c r="L2633" s="136">
        <v>3.5000000000000003E-2</v>
      </c>
      <c r="M2633" s="137" t="str">
        <f t="shared" si="41"/>
        <v>P</v>
      </c>
      <c r="N2633" s="174" t="s">
        <v>10682</v>
      </c>
      <c r="O2633" s="149" t="s">
        <v>1500</v>
      </c>
      <c r="P2633" s="149" t="s">
        <v>9418</v>
      </c>
      <c r="Q2633" s="150" t="s">
        <v>10519</v>
      </c>
      <c r="R2633" s="189">
        <v>1.7999999999999998</v>
      </c>
    </row>
    <row r="2634" spans="1:18" x14ac:dyDescent="0.25">
      <c r="A2634" s="132">
        <v>1041134</v>
      </c>
      <c r="B2634" s="145" t="s">
        <v>3383</v>
      </c>
      <c r="C2634" s="132">
        <v>50</v>
      </c>
      <c r="D2634" s="132">
        <v>1400</v>
      </c>
      <c r="E2634" s="186">
        <v>20</v>
      </c>
      <c r="F2634" s="132">
        <v>1800</v>
      </c>
      <c r="G2634" s="132">
        <v>80</v>
      </c>
      <c r="H2634" s="132" t="s">
        <v>20</v>
      </c>
      <c r="I2634" s="132">
        <v>1</v>
      </c>
      <c r="J2634" s="133">
        <v>1.57</v>
      </c>
      <c r="K2634" s="133">
        <v>1.79</v>
      </c>
      <c r="L2634" s="133">
        <v>0.45</v>
      </c>
      <c r="M2634" s="134" t="str">
        <f t="shared" si="41"/>
        <v>P</v>
      </c>
      <c r="N2634" s="171" t="s">
        <v>10681</v>
      </c>
      <c r="O2634" s="146" t="s">
        <v>1578</v>
      </c>
      <c r="P2634" s="146" t="s">
        <v>9412</v>
      </c>
      <c r="Q2634" s="147" t="s">
        <v>10519</v>
      </c>
      <c r="R2634" s="187">
        <v>4.5</v>
      </c>
    </row>
    <row r="2635" spans="1:18" x14ac:dyDescent="0.25">
      <c r="A2635" s="135">
        <v>1041143</v>
      </c>
      <c r="B2635" s="148" t="s">
        <v>3384</v>
      </c>
      <c r="C2635" s="135">
        <v>6</v>
      </c>
      <c r="D2635" s="135">
        <v>256</v>
      </c>
      <c r="E2635" s="188" t="s">
        <v>21</v>
      </c>
      <c r="F2635" s="135">
        <v>448</v>
      </c>
      <c r="G2635" s="135">
        <v>36</v>
      </c>
      <c r="H2635" s="135">
        <v>45</v>
      </c>
      <c r="I2635" s="135" t="s">
        <v>20</v>
      </c>
      <c r="J2635" s="136">
        <v>2.27</v>
      </c>
      <c r="K2635" s="136">
        <v>1.51</v>
      </c>
      <c r="L2635" s="136">
        <v>1.1000000000000001</v>
      </c>
      <c r="M2635" s="137" t="str">
        <f t="shared" si="41"/>
        <v>P</v>
      </c>
      <c r="N2635" s="172" t="s">
        <v>10681</v>
      </c>
      <c r="O2635" s="149" t="s">
        <v>1578</v>
      </c>
      <c r="P2635" s="149" t="s">
        <v>10579</v>
      </c>
      <c r="Q2635" s="150" t="s">
        <v>10106</v>
      </c>
      <c r="R2635" s="189">
        <v>7.4399999999999995</v>
      </c>
    </row>
    <row r="2636" spans="1:18" x14ac:dyDescent="0.25">
      <c r="A2636" s="132">
        <v>1041154</v>
      </c>
      <c r="B2636" s="145" t="s">
        <v>3385</v>
      </c>
      <c r="C2636" s="132">
        <v>60</v>
      </c>
      <c r="D2636" s="132" t="s">
        <v>20</v>
      </c>
      <c r="E2636" s="186" t="s">
        <v>20</v>
      </c>
      <c r="F2636" s="132" t="s">
        <v>20</v>
      </c>
      <c r="G2636" s="132" t="s">
        <v>20</v>
      </c>
      <c r="H2636" s="132" t="s">
        <v>20</v>
      </c>
      <c r="I2636" s="132" t="s">
        <v>20</v>
      </c>
      <c r="J2636" s="133">
        <v>3</v>
      </c>
      <c r="K2636" s="133">
        <v>2</v>
      </c>
      <c r="L2636" s="133">
        <v>1</v>
      </c>
      <c r="M2636" s="134" t="str">
        <f t="shared" si="41"/>
        <v>P</v>
      </c>
      <c r="N2636" s="171" t="s">
        <v>10682</v>
      </c>
      <c r="O2636" s="146" t="s">
        <v>1818</v>
      </c>
      <c r="P2636" s="146" t="s">
        <v>9745</v>
      </c>
      <c r="Q2636" s="147" t="s">
        <v>10519</v>
      </c>
      <c r="R2636" s="187">
        <v>54.237288135593218</v>
      </c>
    </row>
    <row r="2637" spans="1:18" x14ac:dyDescent="0.25">
      <c r="A2637" s="135">
        <v>1041162</v>
      </c>
      <c r="B2637" s="148" t="s">
        <v>3386</v>
      </c>
      <c r="C2637" s="135">
        <v>6</v>
      </c>
      <c r="D2637" s="135" t="s">
        <v>20</v>
      </c>
      <c r="E2637" s="188" t="s">
        <v>20</v>
      </c>
      <c r="F2637" s="135" t="s">
        <v>20</v>
      </c>
      <c r="G2637" s="135" t="s">
        <v>20</v>
      </c>
      <c r="H2637" s="135" t="s">
        <v>20</v>
      </c>
      <c r="I2637" s="135" t="s">
        <v>20</v>
      </c>
      <c r="J2637" s="136">
        <v>3.3</v>
      </c>
      <c r="K2637" s="136">
        <v>2.75</v>
      </c>
      <c r="L2637" s="136">
        <v>0.9</v>
      </c>
      <c r="M2637" s="137" t="str">
        <f t="shared" si="41"/>
        <v>P</v>
      </c>
      <c r="N2637" s="172" t="s">
        <v>10682</v>
      </c>
      <c r="O2637" s="149" t="s">
        <v>1614</v>
      </c>
      <c r="P2637" s="149" t="s">
        <v>9438</v>
      </c>
      <c r="Q2637" s="150" t="s">
        <v>10519</v>
      </c>
      <c r="R2637" s="189">
        <v>10.567164179104477</v>
      </c>
    </row>
    <row r="2638" spans="1:18" x14ac:dyDescent="0.25">
      <c r="A2638" s="132">
        <v>1041163</v>
      </c>
      <c r="B2638" s="145" t="s">
        <v>3387</v>
      </c>
      <c r="C2638" s="132">
        <v>6</v>
      </c>
      <c r="D2638" s="132" t="s">
        <v>20</v>
      </c>
      <c r="E2638" s="186" t="s">
        <v>20</v>
      </c>
      <c r="F2638" s="132" t="s">
        <v>20</v>
      </c>
      <c r="G2638" s="132" t="s">
        <v>20</v>
      </c>
      <c r="H2638" s="132" t="s">
        <v>20</v>
      </c>
      <c r="I2638" s="132" t="s">
        <v>20</v>
      </c>
      <c r="J2638" s="133">
        <v>3.3</v>
      </c>
      <c r="K2638" s="133">
        <v>2.75</v>
      </c>
      <c r="L2638" s="133">
        <v>0.9</v>
      </c>
      <c r="M2638" s="134" t="str">
        <f t="shared" si="41"/>
        <v>P</v>
      </c>
      <c r="N2638" s="171" t="s">
        <v>10682</v>
      </c>
      <c r="O2638" s="146" t="s">
        <v>1614</v>
      </c>
      <c r="P2638" s="146" t="s">
        <v>9438</v>
      </c>
      <c r="Q2638" s="147" t="s">
        <v>10519</v>
      </c>
      <c r="R2638" s="187">
        <v>9.8955223880596996</v>
      </c>
    </row>
    <row r="2639" spans="1:18" x14ac:dyDescent="0.25">
      <c r="A2639" s="135">
        <v>1041164</v>
      </c>
      <c r="B2639" s="148" t="s">
        <v>3388</v>
      </c>
      <c r="C2639" s="135">
        <v>8</v>
      </c>
      <c r="D2639" s="135" t="s">
        <v>20</v>
      </c>
      <c r="E2639" s="188" t="s">
        <v>20</v>
      </c>
      <c r="F2639" s="135" t="s">
        <v>20</v>
      </c>
      <c r="G2639" s="135" t="s">
        <v>20</v>
      </c>
      <c r="H2639" s="135" t="s">
        <v>20</v>
      </c>
      <c r="I2639" s="135" t="s">
        <v>20</v>
      </c>
      <c r="J2639" s="136">
        <v>4.0999999999999996</v>
      </c>
      <c r="K2639" s="136">
        <v>2.8</v>
      </c>
      <c r="L2639" s="136">
        <v>1.3</v>
      </c>
      <c r="M2639" s="137" t="str">
        <f t="shared" si="41"/>
        <v>P</v>
      </c>
      <c r="N2639" s="174" t="s">
        <v>10682</v>
      </c>
      <c r="O2639" s="149" t="s">
        <v>1614</v>
      </c>
      <c r="P2639" s="149" t="s">
        <v>9438</v>
      </c>
      <c r="Q2639" s="150" t="s">
        <v>10519</v>
      </c>
      <c r="R2639" s="189">
        <v>16.776119402985074</v>
      </c>
    </row>
    <row r="2640" spans="1:18" x14ac:dyDescent="0.25">
      <c r="A2640" s="132">
        <v>1041165</v>
      </c>
      <c r="B2640" s="145" t="s">
        <v>996</v>
      </c>
      <c r="C2640" s="132">
        <v>3</v>
      </c>
      <c r="D2640" s="132">
        <v>540</v>
      </c>
      <c r="E2640" s="186" t="s">
        <v>21</v>
      </c>
      <c r="F2640" s="132">
        <v>720</v>
      </c>
      <c r="G2640" s="132">
        <v>44</v>
      </c>
      <c r="H2640" s="132" t="s">
        <v>20</v>
      </c>
      <c r="I2640" s="132">
        <v>1</v>
      </c>
      <c r="J2640" s="133">
        <v>1.67</v>
      </c>
      <c r="K2640" s="133">
        <v>1.51</v>
      </c>
      <c r="L2640" s="133">
        <v>0.74</v>
      </c>
      <c r="M2640" s="134" t="str">
        <f t="shared" si="41"/>
        <v>P</v>
      </c>
      <c r="N2640" s="173" t="s">
        <v>10682</v>
      </c>
      <c r="O2640" s="146" t="s">
        <v>1587</v>
      </c>
      <c r="P2640" s="146" t="s">
        <v>9421</v>
      </c>
      <c r="Q2640" s="147" t="s">
        <v>10519</v>
      </c>
      <c r="R2640" s="187">
        <v>9.69</v>
      </c>
    </row>
    <row r="2641" spans="1:18" x14ac:dyDescent="0.25">
      <c r="A2641" s="135">
        <v>1041166</v>
      </c>
      <c r="B2641" s="148" t="s">
        <v>3389</v>
      </c>
      <c r="C2641" s="135">
        <v>1</v>
      </c>
      <c r="D2641" s="135" t="s">
        <v>9548</v>
      </c>
      <c r="E2641" s="188" t="s">
        <v>9548</v>
      </c>
      <c r="F2641" s="135" t="s">
        <v>9548</v>
      </c>
      <c r="G2641" s="135" t="s">
        <v>9548</v>
      </c>
      <c r="H2641" s="135" t="s">
        <v>9548</v>
      </c>
      <c r="I2641" s="135" t="s">
        <v>9548</v>
      </c>
      <c r="J2641" s="136">
        <v>0.25</v>
      </c>
      <c r="K2641" s="136">
        <v>0.25</v>
      </c>
      <c r="L2641" s="136">
        <v>1.08</v>
      </c>
      <c r="M2641" s="137" t="str">
        <f t="shared" si="41"/>
        <v>P</v>
      </c>
      <c r="N2641" s="174" t="s">
        <v>10681</v>
      </c>
      <c r="O2641" s="149" t="s">
        <v>1506</v>
      </c>
      <c r="P2641" s="149" t="s">
        <v>9442</v>
      </c>
      <c r="Q2641" s="150" t="s">
        <v>10519</v>
      </c>
      <c r="R2641" s="189">
        <v>0.56999999999999995</v>
      </c>
    </row>
    <row r="2642" spans="1:18" x14ac:dyDescent="0.25">
      <c r="A2642" s="132">
        <v>1041167</v>
      </c>
      <c r="B2642" s="145" t="s">
        <v>3390</v>
      </c>
      <c r="C2642" s="132">
        <v>1</v>
      </c>
      <c r="D2642" s="132" t="s">
        <v>9548</v>
      </c>
      <c r="E2642" s="186" t="s">
        <v>9548</v>
      </c>
      <c r="F2642" s="132" t="s">
        <v>9548</v>
      </c>
      <c r="G2642" s="132" t="s">
        <v>9548</v>
      </c>
      <c r="H2642" s="132" t="s">
        <v>9548</v>
      </c>
      <c r="I2642" s="132" t="s">
        <v>9548</v>
      </c>
      <c r="J2642" s="133">
        <v>0.25</v>
      </c>
      <c r="K2642" s="133">
        <v>0.25</v>
      </c>
      <c r="L2642" s="133">
        <v>1.08</v>
      </c>
      <c r="M2642" s="134" t="str">
        <f t="shared" si="41"/>
        <v>P</v>
      </c>
      <c r="N2642" s="173" t="s">
        <v>10681</v>
      </c>
      <c r="O2642" s="146" t="s">
        <v>1506</v>
      </c>
      <c r="P2642" s="146" t="s">
        <v>9442</v>
      </c>
      <c r="Q2642" s="147" t="s">
        <v>10519</v>
      </c>
      <c r="R2642" s="187">
        <v>0.57999999999999996</v>
      </c>
    </row>
    <row r="2643" spans="1:18" x14ac:dyDescent="0.25">
      <c r="A2643" s="135">
        <v>1041168</v>
      </c>
      <c r="B2643" s="148" t="s">
        <v>3391</v>
      </c>
      <c r="C2643" s="135">
        <v>1</v>
      </c>
      <c r="D2643" s="135" t="s">
        <v>9548</v>
      </c>
      <c r="E2643" s="188" t="s">
        <v>9548</v>
      </c>
      <c r="F2643" s="135" t="s">
        <v>9548</v>
      </c>
      <c r="G2643" s="135" t="s">
        <v>9548</v>
      </c>
      <c r="H2643" s="135" t="s">
        <v>9548</v>
      </c>
      <c r="I2643" s="135" t="s">
        <v>9548</v>
      </c>
      <c r="J2643" s="136">
        <v>0.25</v>
      </c>
      <c r="K2643" s="136">
        <v>0.25</v>
      </c>
      <c r="L2643" s="136">
        <v>1.08</v>
      </c>
      <c r="M2643" s="137" t="str">
        <f t="shared" si="41"/>
        <v>P</v>
      </c>
      <c r="N2643" s="174" t="s">
        <v>10681</v>
      </c>
      <c r="O2643" s="149" t="s">
        <v>1506</v>
      </c>
      <c r="P2643" s="149" t="s">
        <v>9442</v>
      </c>
      <c r="Q2643" s="150" t="s">
        <v>10519</v>
      </c>
      <c r="R2643" s="189">
        <v>0.56999999999999995</v>
      </c>
    </row>
    <row r="2644" spans="1:18" x14ac:dyDescent="0.25">
      <c r="A2644" s="132">
        <v>1041170</v>
      </c>
      <c r="B2644" s="145" t="s">
        <v>3392</v>
      </c>
      <c r="C2644" s="132">
        <v>1</v>
      </c>
      <c r="D2644" s="132" t="s">
        <v>9548</v>
      </c>
      <c r="E2644" s="186" t="s">
        <v>9548</v>
      </c>
      <c r="F2644" s="132" t="s">
        <v>9548</v>
      </c>
      <c r="G2644" s="132" t="s">
        <v>9548</v>
      </c>
      <c r="H2644" s="132" t="s">
        <v>9548</v>
      </c>
      <c r="I2644" s="132" t="s">
        <v>9548</v>
      </c>
      <c r="J2644" s="133">
        <v>0.25</v>
      </c>
      <c r="K2644" s="133">
        <v>0.25</v>
      </c>
      <c r="L2644" s="133">
        <v>1.08</v>
      </c>
      <c r="M2644" s="134" t="str">
        <f t="shared" si="41"/>
        <v>P</v>
      </c>
      <c r="N2644" s="173" t="s">
        <v>10681</v>
      </c>
      <c r="O2644" s="146" t="s">
        <v>1506</v>
      </c>
      <c r="P2644" s="146" t="s">
        <v>9442</v>
      </c>
      <c r="Q2644" s="147" t="s">
        <v>10519</v>
      </c>
      <c r="R2644" s="187">
        <v>0.6</v>
      </c>
    </row>
    <row r="2645" spans="1:18" x14ac:dyDescent="0.25">
      <c r="A2645" s="135">
        <v>1041171</v>
      </c>
      <c r="B2645" s="148" t="s">
        <v>3393</v>
      </c>
      <c r="C2645" s="135">
        <v>1</v>
      </c>
      <c r="D2645" s="135" t="s">
        <v>9548</v>
      </c>
      <c r="E2645" s="188" t="s">
        <v>9548</v>
      </c>
      <c r="F2645" s="135" t="s">
        <v>9548</v>
      </c>
      <c r="G2645" s="135" t="s">
        <v>9548</v>
      </c>
      <c r="H2645" s="135" t="s">
        <v>9548</v>
      </c>
      <c r="I2645" s="135" t="s">
        <v>9548</v>
      </c>
      <c r="J2645" s="136">
        <v>0.25</v>
      </c>
      <c r="K2645" s="136">
        <v>0.25</v>
      </c>
      <c r="L2645" s="136">
        <v>1.08</v>
      </c>
      <c r="M2645" s="137" t="str">
        <f t="shared" si="41"/>
        <v>P</v>
      </c>
      <c r="N2645" s="174" t="s">
        <v>10681</v>
      </c>
      <c r="O2645" s="149" t="s">
        <v>1506</v>
      </c>
      <c r="P2645" s="149" t="s">
        <v>9442</v>
      </c>
      <c r="Q2645" s="150" t="s">
        <v>10519</v>
      </c>
      <c r="R2645" s="189">
        <v>0.6</v>
      </c>
    </row>
    <row r="2646" spans="1:18" x14ac:dyDescent="0.25">
      <c r="A2646" s="132">
        <v>1041172</v>
      </c>
      <c r="B2646" s="145" t="s">
        <v>3394</v>
      </c>
      <c r="C2646" s="132">
        <v>1</v>
      </c>
      <c r="D2646" s="132" t="s">
        <v>9548</v>
      </c>
      <c r="E2646" s="186" t="s">
        <v>9548</v>
      </c>
      <c r="F2646" s="132" t="s">
        <v>9548</v>
      </c>
      <c r="G2646" s="132" t="s">
        <v>9548</v>
      </c>
      <c r="H2646" s="132" t="s">
        <v>9548</v>
      </c>
      <c r="I2646" s="132" t="s">
        <v>9548</v>
      </c>
      <c r="J2646" s="133">
        <v>0.25</v>
      </c>
      <c r="K2646" s="133">
        <v>0.25</v>
      </c>
      <c r="L2646" s="133">
        <v>1.08</v>
      </c>
      <c r="M2646" s="134" t="str">
        <f t="shared" si="41"/>
        <v>P</v>
      </c>
      <c r="N2646" s="173" t="s">
        <v>10681</v>
      </c>
      <c r="O2646" s="146" t="s">
        <v>1506</v>
      </c>
      <c r="P2646" s="146" t="s">
        <v>9442</v>
      </c>
      <c r="Q2646" s="147" t="s">
        <v>10519</v>
      </c>
      <c r="R2646" s="187">
        <v>0.63</v>
      </c>
    </row>
    <row r="2647" spans="1:18" x14ac:dyDescent="0.25">
      <c r="A2647" s="135">
        <v>1041173</v>
      </c>
      <c r="B2647" s="148" t="s">
        <v>3395</v>
      </c>
      <c r="C2647" s="135">
        <v>1</v>
      </c>
      <c r="D2647" s="135" t="s">
        <v>9548</v>
      </c>
      <c r="E2647" s="188" t="s">
        <v>9548</v>
      </c>
      <c r="F2647" s="135" t="s">
        <v>9548</v>
      </c>
      <c r="G2647" s="135" t="s">
        <v>9548</v>
      </c>
      <c r="H2647" s="135" t="s">
        <v>9548</v>
      </c>
      <c r="I2647" s="135" t="s">
        <v>9548</v>
      </c>
      <c r="J2647" s="136">
        <v>0.25</v>
      </c>
      <c r="K2647" s="136">
        <v>0.25</v>
      </c>
      <c r="L2647" s="136">
        <v>1.08</v>
      </c>
      <c r="M2647" s="137" t="str">
        <f t="shared" si="41"/>
        <v>P</v>
      </c>
      <c r="N2647" s="174" t="s">
        <v>10681</v>
      </c>
      <c r="O2647" s="149" t="s">
        <v>1506</v>
      </c>
      <c r="P2647" s="149" t="s">
        <v>9442</v>
      </c>
      <c r="Q2647" s="150" t="s">
        <v>10519</v>
      </c>
      <c r="R2647" s="189">
        <v>0.61</v>
      </c>
    </row>
    <row r="2648" spans="1:18" x14ac:dyDescent="0.25">
      <c r="A2648" s="132">
        <v>1041174</v>
      </c>
      <c r="B2648" s="145" t="s">
        <v>3396</v>
      </c>
      <c r="C2648" s="132">
        <v>1</v>
      </c>
      <c r="D2648" s="132" t="s">
        <v>9548</v>
      </c>
      <c r="E2648" s="186" t="s">
        <v>9548</v>
      </c>
      <c r="F2648" s="132" t="s">
        <v>9548</v>
      </c>
      <c r="G2648" s="132" t="s">
        <v>9548</v>
      </c>
      <c r="H2648" s="132" t="s">
        <v>9548</v>
      </c>
      <c r="I2648" s="132" t="s">
        <v>9548</v>
      </c>
      <c r="J2648" s="133">
        <v>0.25</v>
      </c>
      <c r="K2648" s="133">
        <v>0.25</v>
      </c>
      <c r="L2648" s="133">
        <v>1.08</v>
      </c>
      <c r="M2648" s="134" t="str">
        <f t="shared" si="41"/>
        <v>P</v>
      </c>
      <c r="N2648" s="171" t="s">
        <v>10681</v>
      </c>
      <c r="O2648" s="146" t="s">
        <v>1506</v>
      </c>
      <c r="P2648" s="146" t="s">
        <v>9442</v>
      </c>
      <c r="Q2648" s="147" t="s">
        <v>10519</v>
      </c>
      <c r="R2648" s="187">
        <v>0.59</v>
      </c>
    </row>
    <row r="2649" spans="1:18" x14ac:dyDescent="0.25">
      <c r="A2649" s="135">
        <v>1041175</v>
      </c>
      <c r="B2649" s="148" t="s">
        <v>3397</v>
      </c>
      <c r="C2649" s="135">
        <v>1</v>
      </c>
      <c r="D2649" s="135" t="s">
        <v>9548</v>
      </c>
      <c r="E2649" s="188" t="s">
        <v>9548</v>
      </c>
      <c r="F2649" s="135" t="s">
        <v>9548</v>
      </c>
      <c r="G2649" s="135" t="s">
        <v>9548</v>
      </c>
      <c r="H2649" s="135" t="s">
        <v>9548</v>
      </c>
      <c r="I2649" s="135" t="s">
        <v>9548</v>
      </c>
      <c r="J2649" s="136">
        <v>0.25</v>
      </c>
      <c r="K2649" s="136">
        <v>0.25</v>
      </c>
      <c r="L2649" s="136">
        <v>1.08</v>
      </c>
      <c r="M2649" s="137" t="str">
        <f t="shared" si="41"/>
        <v>P</v>
      </c>
      <c r="N2649" s="174" t="s">
        <v>10681</v>
      </c>
      <c r="O2649" s="149" t="s">
        <v>1506</v>
      </c>
      <c r="P2649" s="149" t="s">
        <v>9442</v>
      </c>
      <c r="Q2649" s="150" t="s">
        <v>10519</v>
      </c>
      <c r="R2649" s="189">
        <v>0.61</v>
      </c>
    </row>
    <row r="2650" spans="1:18" x14ac:dyDescent="0.25">
      <c r="A2650" s="132">
        <v>1041177</v>
      </c>
      <c r="B2650" s="145" t="s">
        <v>3398</v>
      </c>
      <c r="C2650" s="132">
        <v>1</v>
      </c>
      <c r="D2650" s="132">
        <v>720</v>
      </c>
      <c r="E2650" s="186">
        <v>24</v>
      </c>
      <c r="F2650" s="132">
        <v>960</v>
      </c>
      <c r="G2650" s="132">
        <v>55</v>
      </c>
      <c r="H2650" s="132" t="s">
        <v>20</v>
      </c>
      <c r="I2650" s="132">
        <v>1</v>
      </c>
      <c r="J2650" s="133">
        <v>2.2799999999999998</v>
      </c>
      <c r="K2650" s="133">
        <v>0.87</v>
      </c>
      <c r="L2650" s="133">
        <v>0.79</v>
      </c>
      <c r="M2650" s="134" t="str">
        <f t="shared" si="41"/>
        <v>P</v>
      </c>
      <c r="N2650" s="171" t="s">
        <v>10682</v>
      </c>
      <c r="O2650" s="146" t="s">
        <v>1506</v>
      </c>
      <c r="P2650" s="146" t="s">
        <v>9426</v>
      </c>
      <c r="Q2650" s="147" t="s">
        <v>10519</v>
      </c>
      <c r="R2650" s="187">
        <v>2.74</v>
      </c>
    </row>
    <row r="2651" spans="1:18" x14ac:dyDescent="0.25">
      <c r="A2651" s="135">
        <v>1041181</v>
      </c>
      <c r="B2651" s="148" t="s">
        <v>3399</v>
      </c>
      <c r="C2651" s="135">
        <v>1</v>
      </c>
      <c r="D2651" s="135" t="s">
        <v>20</v>
      </c>
      <c r="E2651" s="188" t="s">
        <v>20</v>
      </c>
      <c r="F2651" s="135" t="s">
        <v>20</v>
      </c>
      <c r="G2651" s="135" t="s">
        <v>20</v>
      </c>
      <c r="H2651" s="135" t="s">
        <v>20</v>
      </c>
      <c r="I2651" s="135" t="s">
        <v>20</v>
      </c>
      <c r="J2651" s="136">
        <v>1.4</v>
      </c>
      <c r="K2651" s="136">
        <v>0.9</v>
      </c>
      <c r="L2651" s="136">
        <v>1.9</v>
      </c>
      <c r="M2651" s="137" t="str">
        <f t="shared" si="41"/>
        <v>P</v>
      </c>
      <c r="N2651" s="172" t="s">
        <v>10681</v>
      </c>
      <c r="O2651" s="149" t="s">
        <v>1562</v>
      </c>
      <c r="P2651" s="149" t="s">
        <v>9558</v>
      </c>
      <c r="Q2651" s="150" t="s">
        <v>10519</v>
      </c>
      <c r="R2651" s="189">
        <v>7.462686567164179E-3</v>
      </c>
    </row>
    <row r="2652" spans="1:18" x14ac:dyDescent="0.25">
      <c r="A2652" s="132">
        <v>1041182</v>
      </c>
      <c r="B2652" s="145" t="s">
        <v>3400</v>
      </c>
      <c r="C2652" s="132">
        <v>6</v>
      </c>
      <c r="D2652" s="132" t="s">
        <v>20</v>
      </c>
      <c r="E2652" s="186" t="s">
        <v>20</v>
      </c>
      <c r="F2652" s="132" t="s">
        <v>20</v>
      </c>
      <c r="G2652" s="132" t="s">
        <v>20</v>
      </c>
      <c r="H2652" s="132" t="s">
        <v>20</v>
      </c>
      <c r="I2652" s="132" t="s">
        <v>20</v>
      </c>
      <c r="J2652" s="133">
        <v>5.35</v>
      </c>
      <c r="K2652" s="133">
        <v>1.75</v>
      </c>
      <c r="L2652" s="133">
        <v>3.5000000000000003E-2</v>
      </c>
      <c r="M2652" s="134" t="str">
        <f t="shared" si="41"/>
        <v>P</v>
      </c>
      <c r="N2652" s="171" t="s">
        <v>10682</v>
      </c>
      <c r="O2652" s="146" t="s">
        <v>1500</v>
      </c>
      <c r="P2652" s="146" t="s">
        <v>9418</v>
      </c>
      <c r="Q2652" s="147" t="s">
        <v>10519</v>
      </c>
      <c r="R2652" s="187">
        <v>1.7999999999999998</v>
      </c>
    </row>
    <row r="2653" spans="1:18" x14ac:dyDescent="0.25">
      <c r="A2653" s="135">
        <v>1041187</v>
      </c>
      <c r="B2653" s="148" t="s">
        <v>3401</v>
      </c>
      <c r="C2653" s="135">
        <v>1</v>
      </c>
      <c r="D2653" s="135">
        <v>1440</v>
      </c>
      <c r="E2653" s="188">
        <v>48</v>
      </c>
      <c r="F2653" s="135" t="s">
        <v>20</v>
      </c>
      <c r="G2653" s="135">
        <v>144</v>
      </c>
      <c r="H2653" s="135">
        <v>240</v>
      </c>
      <c r="I2653" s="135">
        <v>1</v>
      </c>
      <c r="J2653" s="136">
        <v>1.87</v>
      </c>
      <c r="K2653" s="136">
        <v>0.98</v>
      </c>
      <c r="L2653" s="136">
        <v>0.5</v>
      </c>
      <c r="M2653" s="137" t="str">
        <f t="shared" si="41"/>
        <v>P</v>
      </c>
      <c r="N2653" s="172" t="s">
        <v>10682</v>
      </c>
      <c r="O2653" s="149" t="s">
        <v>1506</v>
      </c>
      <c r="P2653" s="149" t="s">
        <v>9426</v>
      </c>
      <c r="Q2653" s="150" t="s">
        <v>10519</v>
      </c>
      <c r="R2653" s="189">
        <v>24.45</v>
      </c>
    </row>
    <row r="2654" spans="1:18" x14ac:dyDescent="0.25">
      <c r="A2654" s="132">
        <v>1041189</v>
      </c>
      <c r="B2654" s="145" t="s">
        <v>504</v>
      </c>
      <c r="C2654" s="132">
        <v>1</v>
      </c>
      <c r="D2654" s="132">
        <v>900</v>
      </c>
      <c r="E2654" s="186">
        <v>30</v>
      </c>
      <c r="F2654" s="132">
        <v>989</v>
      </c>
      <c r="G2654" s="132" t="s">
        <v>21</v>
      </c>
      <c r="H2654" s="132">
        <v>150</v>
      </c>
      <c r="I2654" s="132">
        <v>1</v>
      </c>
      <c r="J2654" s="133">
        <v>1.91</v>
      </c>
      <c r="K2654" s="133">
        <v>1.55</v>
      </c>
      <c r="L2654" s="133">
        <v>0.59</v>
      </c>
      <c r="M2654" s="134" t="str">
        <f t="shared" si="41"/>
        <v>P</v>
      </c>
      <c r="N2654" s="173" t="s">
        <v>10682</v>
      </c>
      <c r="O2654" s="146" t="s">
        <v>1506</v>
      </c>
      <c r="P2654" s="146" t="s">
        <v>9426</v>
      </c>
      <c r="Q2654" s="147" t="s">
        <v>10519</v>
      </c>
      <c r="R2654" s="187">
        <v>26.27</v>
      </c>
    </row>
    <row r="2655" spans="1:18" x14ac:dyDescent="0.25">
      <c r="A2655" s="135">
        <v>1041193</v>
      </c>
      <c r="B2655" s="148" t="s">
        <v>3402</v>
      </c>
      <c r="C2655" s="135">
        <v>48</v>
      </c>
      <c r="D2655" s="135" t="s">
        <v>20</v>
      </c>
      <c r="E2655" s="188" t="s">
        <v>20</v>
      </c>
      <c r="F2655" s="135" t="s">
        <v>20</v>
      </c>
      <c r="G2655" s="135" t="s">
        <v>20</v>
      </c>
      <c r="H2655" s="135" t="s">
        <v>20</v>
      </c>
      <c r="I2655" s="135" t="s">
        <v>20</v>
      </c>
      <c r="J2655" s="136">
        <v>2.1</v>
      </c>
      <c r="K2655" s="136">
        <v>1.25</v>
      </c>
      <c r="L2655" s="136">
        <v>0.7</v>
      </c>
      <c r="M2655" s="137" t="str">
        <f t="shared" si="41"/>
        <v>P</v>
      </c>
      <c r="N2655" s="174" t="s">
        <v>10682</v>
      </c>
      <c r="O2655" s="149" t="s">
        <v>1500</v>
      </c>
      <c r="P2655" s="149" t="s">
        <v>9418</v>
      </c>
      <c r="Q2655" s="150" t="s">
        <v>10519</v>
      </c>
      <c r="R2655" s="189">
        <v>9.6000000000000014</v>
      </c>
    </row>
    <row r="2656" spans="1:18" x14ac:dyDescent="0.25">
      <c r="A2656" s="132">
        <v>1041200</v>
      </c>
      <c r="B2656" s="145" t="s">
        <v>3403</v>
      </c>
      <c r="C2656" s="132">
        <v>40</v>
      </c>
      <c r="D2656" s="132">
        <v>45</v>
      </c>
      <c r="E2656" s="186" t="s">
        <v>20</v>
      </c>
      <c r="F2656" s="132" t="s">
        <v>20</v>
      </c>
      <c r="G2656" s="132" t="s">
        <v>21</v>
      </c>
      <c r="H2656" s="132" t="s">
        <v>21</v>
      </c>
      <c r="I2656" s="132" t="s">
        <v>21</v>
      </c>
      <c r="J2656" s="133">
        <v>3.62</v>
      </c>
      <c r="K2656" s="133">
        <v>3.04</v>
      </c>
      <c r="L2656" s="133">
        <v>1.98</v>
      </c>
      <c r="M2656" s="134" t="str">
        <f t="shared" si="41"/>
        <v>P</v>
      </c>
      <c r="N2656" s="173" t="s">
        <v>10681</v>
      </c>
      <c r="O2656" s="146" t="s">
        <v>1578</v>
      </c>
      <c r="P2656" s="146" t="s">
        <v>10579</v>
      </c>
      <c r="Q2656" s="147" t="s">
        <v>10106</v>
      </c>
      <c r="R2656" s="187">
        <v>60.4</v>
      </c>
    </row>
    <row r="2657" spans="1:18" x14ac:dyDescent="0.25">
      <c r="A2657" s="135">
        <v>1041207</v>
      </c>
      <c r="B2657" s="148" t="s">
        <v>3404</v>
      </c>
      <c r="C2657" s="135">
        <v>40</v>
      </c>
      <c r="D2657" s="135">
        <v>45</v>
      </c>
      <c r="E2657" s="188" t="s">
        <v>20</v>
      </c>
      <c r="F2657" s="135" t="s">
        <v>20</v>
      </c>
      <c r="G2657" s="135" t="s">
        <v>20</v>
      </c>
      <c r="H2657" s="135" t="s">
        <v>20</v>
      </c>
      <c r="I2657" s="135" t="s">
        <v>20</v>
      </c>
      <c r="J2657" s="136">
        <v>3</v>
      </c>
      <c r="K2657" s="136">
        <v>3.69</v>
      </c>
      <c r="L2657" s="136">
        <v>1.92</v>
      </c>
      <c r="M2657" s="137" t="str">
        <f t="shared" si="41"/>
        <v>P</v>
      </c>
      <c r="N2657" s="172" t="s">
        <v>10681</v>
      </c>
      <c r="O2657" s="149" t="s">
        <v>1578</v>
      </c>
      <c r="P2657" s="149" t="s">
        <v>10579</v>
      </c>
      <c r="Q2657" s="150" t="s">
        <v>10106</v>
      </c>
      <c r="R2657" s="189">
        <v>60.8</v>
      </c>
    </row>
    <row r="2658" spans="1:18" x14ac:dyDescent="0.25">
      <c r="A2658" s="132">
        <v>1041210</v>
      </c>
      <c r="B2658" s="145" t="s">
        <v>3405</v>
      </c>
      <c r="C2658" s="132">
        <v>40</v>
      </c>
      <c r="D2658" s="132">
        <v>45</v>
      </c>
      <c r="E2658" s="186" t="s">
        <v>20</v>
      </c>
      <c r="F2658" s="132" t="s">
        <v>20</v>
      </c>
      <c r="G2658" s="132" t="s">
        <v>20</v>
      </c>
      <c r="H2658" s="132" t="s">
        <v>20</v>
      </c>
      <c r="I2658" s="132" t="s">
        <v>20</v>
      </c>
      <c r="J2658" s="133">
        <v>3</v>
      </c>
      <c r="K2658" s="133">
        <v>3.69</v>
      </c>
      <c r="L2658" s="133">
        <v>1.92</v>
      </c>
      <c r="M2658" s="134" t="str">
        <f t="shared" si="41"/>
        <v>P</v>
      </c>
      <c r="N2658" s="171" t="s">
        <v>10681</v>
      </c>
      <c r="O2658" s="146" t="s">
        <v>1578</v>
      </c>
      <c r="P2658" s="146" t="s">
        <v>10579</v>
      </c>
      <c r="Q2658" s="147" t="s">
        <v>10106</v>
      </c>
      <c r="R2658" s="187">
        <v>51.2</v>
      </c>
    </row>
    <row r="2659" spans="1:18" x14ac:dyDescent="0.25">
      <c r="A2659" s="135">
        <v>1041213</v>
      </c>
      <c r="B2659" s="148" t="s">
        <v>3406</v>
      </c>
      <c r="C2659" s="135">
        <v>2</v>
      </c>
      <c r="D2659" s="135">
        <v>16</v>
      </c>
      <c r="E2659" s="188" t="s">
        <v>21</v>
      </c>
      <c r="F2659" s="135">
        <v>21</v>
      </c>
      <c r="G2659" s="135" t="s">
        <v>21</v>
      </c>
      <c r="H2659" s="135" t="s">
        <v>21</v>
      </c>
      <c r="I2659" s="135" t="s">
        <v>21</v>
      </c>
      <c r="J2659" s="136">
        <v>6.6</v>
      </c>
      <c r="K2659" s="136">
        <v>3.6</v>
      </c>
      <c r="L2659" s="136">
        <v>2.7</v>
      </c>
      <c r="M2659" s="137" t="str">
        <f t="shared" si="41"/>
        <v>P</v>
      </c>
      <c r="N2659" s="172" t="s">
        <v>10682</v>
      </c>
      <c r="O2659" s="149" t="s">
        <v>1614</v>
      </c>
      <c r="P2659" s="149" t="s">
        <v>9735</v>
      </c>
      <c r="Q2659" s="150" t="s">
        <v>10519</v>
      </c>
      <c r="R2659" s="189">
        <v>32.86</v>
      </c>
    </row>
    <row r="2660" spans="1:18" x14ac:dyDescent="0.25">
      <c r="A2660" s="132">
        <v>1041214</v>
      </c>
      <c r="B2660" s="145" t="s">
        <v>3407</v>
      </c>
      <c r="C2660" s="132">
        <v>1</v>
      </c>
      <c r="D2660" s="132">
        <v>750</v>
      </c>
      <c r="E2660" s="186" t="s">
        <v>21</v>
      </c>
      <c r="F2660" s="132">
        <v>1104</v>
      </c>
      <c r="G2660" s="132" t="s">
        <v>20</v>
      </c>
      <c r="H2660" s="132">
        <v>30</v>
      </c>
      <c r="I2660" s="132">
        <v>2</v>
      </c>
      <c r="J2660" s="133">
        <v>3.2</v>
      </c>
      <c r="K2660" s="133">
        <v>0.63</v>
      </c>
      <c r="L2660" s="133">
        <v>0.75</v>
      </c>
      <c r="M2660" s="134" t="str">
        <f t="shared" si="41"/>
        <v>P</v>
      </c>
      <c r="N2660" s="171" t="s">
        <v>10682</v>
      </c>
      <c r="O2660" s="146" t="s">
        <v>1506</v>
      </c>
      <c r="P2660" s="146" t="s">
        <v>9468</v>
      </c>
      <c r="Q2660" s="147" t="s">
        <v>10519</v>
      </c>
      <c r="R2660" s="187">
        <v>6.45</v>
      </c>
    </row>
    <row r="2661" spans="1:18" x14ac:dyDescent="0.25">
      <c r="A2661" s="135">
        <v>1041216</v>
      </c>
      <c r="B2661" s="148" t="s">
        <v>3408</v>
      </c>
      <c r="C2661" s="135">
        <v>2</v>
      </c>
      <c r="D2661" s="135">
        <v>1260</v>
      </c>
      <c r="E2661" s="188">
        <v>54</v>
      </c>
      <c r="F2661" s="135" t="s">
        <v>20</v>
      </c>
      <c r="G2661" s="135" t="s">
        <v>21</v>
      </c>
      <c r="H2661" s="135">
        <v>72</v>
      </c>
      <c r="I2661" s="135">
        <v>1</v>
      </c>
      <c r="J2661" s="136">
        <v>1.28</v>
      </c>
      <c r="K2661" s="136">
        <v>1.24</v>
      </c>
      <c r="L2661" s="136">
        <v>0.38</v>
      </c>
      <c r="M2661" s="137" t="str">
        <f t="shared" si="41"/>
        <v>P</v>
      </c>
      <c r="N2661" s="172" t="s">
        <v>10682</v>
      </c>
      <c r="O2661" s="149" t="s">
        <v>1506</v>
      </c>
      <c r="P2661" s="149" t="s">
        <v>9401</v>
      </c>
      <c r="Q2661" s="150" t="s">
        <v>10519</v>
      </c>
      <c r="R2661" s="189">
        <v>9.3800000000000008</v>
      </c>
    </row>
    <row r="2662" spans="1:18" x14ac:dyDescent="0.25">
      <c r="A2662" s="132">
        <v>1041224</v>
      </c>
      <c r="B2662" s="145" t="s">
        <v>1419</v>
      </c>
      <c r="C2662" s="132">
        <v>4</v>
      </c>
      <c r="D2662" s="132">
        <v>1720</v>
      </c>
      <c r="E2662" s="186" t="s">
        <v>21</v>
      </c>
      <c r="F2662" s="132" t="s">
        <v>20</v>
      </c>
      <c r="G2662" s="132">
        <v>136</v>
      </c>
      <c r="H2662" s="132">
        <v>150</v>
      </c>
      <c r="I2662" s="132">
        <v>1</v>
      </c>
      <c r="J2662" s="133">
        <v>1.08</v>
      </c>
      <c r="K2662" s="133">
        <v>0.59</v>
      </c>
      <c r="L2662" s="133">
        <v>0.53</v>
      </c>
      <c r="M2662" s="134" t="str">
        <f t="shared" si="41"/>
        <v>P</v>
      </c>
      <c r="N2662" s="171" t="s">
        <v>10682</v>
      </c>
      <c r="O2662" s="146" t="s">
        <v>1506</v>
      </c>
      <c r="P2662" s="146" t="s">
        <v>9401</v>
      </c>
      <c r="Q2662" s="147" t="s">
        <v>10519</v>
      </c>
      <c r="R2662" s="187">
        <v>8.32</v>
      </c>
    </row>
    <row r="2663" spans="1:18" x14ac:dyDescent="0.25">
      <c r="A2663" s="135">
        <v>1041225</v>
      </c>
      <c r="B2663" s="148" t="s">
        <v>3409</v>
      </c>
      <c r="C2663" s="135">
        <v>1</v>
      </c>
      <c r="D2663" s="135">
        <v>80</v>
      </c>
      <c r="E2663" s="188" t="s">
        <v>21</v>
      </c>
      <c r="F2663" s="135">
        <v>110</v>
      </c>
      <c r="G2663" s="135">
        <v>4</v>
      </c>
      <c r="H2663" s="135">
        <v>4</v>
      </c>
      <c r="I2663" s="135" t="s">
        <v>20</v>
      </c>
      <c r="J2663" s="136">
        <v>4.5599999999999996</v>
      </c>
      <c r="K2663" s="136">
        <v>2.3199999999999998</v>
      </c>
      <c r="L2663" s="136">
        <v>1.26</v>
      </c>
      <c r="M2663" s="137" t="str">
        <f t="shared" si="41"/>
        <v>P</v>
      </c>
      <c r="N2663" s="174" t="s">
        <v>10682</v>
      </c>
      <c r="O2663" s="149" t="s">
        <v>1506</v>
      </c>
      <c r="P2663" s="149" t="s">
        <v>9401</v>
      </c>
      <c r="Q2663" s="150" t="s">
        <v>10519</v>
      </c>
      <c r="R2663" s="189">
        <v>9.83</v>
      </c>
    </row>
    <row r="2664" spans="1:18" x14ac:dyDescent="0.25">
      <c r="A2664" s="132">
        <v>1041227</v>
      </c>
      <c r="B2664" s="145" t="s">
        <v>3410</v>
      </c>
      <c r="C2664" s="132">
        <v>1</v>
      </c>
      <c r="D2664" s="132" t="s">
        <v>20</v>
      </c>
      <c r="E2664" s="186" t="s">
        <v>20</v>
      </c>
      <c r="F2664" s="132" t="s">
        <v>20</v>
      </c>
      <c r="G2664" s="132" t="s">
        <v>20</v>
      </c>
      <c r="H2664" s="132" t="s">
        <v>20</v>
      </c>
      <c r="I2664" s="132" t="s">
        <v>20</v>
      </c>
      <c r="J2664" s="133">
        <v>0.45</v>
      </c>
      <c r="K2664" s="133">
        <v>0.45</v>
      </c>
      <c r="L2664" s="133">
        <v>2.5000000000000001E-2</v>
      </c>
      <c r="M2664" s="134" t="str">
        <f t="shared" si="41"/>
        <v>P</v>
      </c>
      <c r="N2664" s="171" t="s">
        <v>10682</v>
      </c>
      <c r="O2664" s="146" t="s">
        <v>1500</v>
      </c>
      <c r="P2664" s="146" t="s">
        <v>9456</v>
      </c>
      <c r="Q2664" s="147" t="s">
        <v>10519</v>
      </c>
      <c r="R2664" s="187">
        <v>0.11</v>
      </c>
    </row>
    <row r="2665" spans="1:18" x14ac:dyDescent="0.25">
      <c r="A2665" s="135">
        <v>1041229</v>
      </c>
      <c r="B2665" s="148" t="s">
        <v>3411</v>
      </c>
      <c r="C2665" s="135">
        <v>3</v>
      </c>
      <c r="D2665" s="135" t="s">
        <v>20</v>
      </c>
      <c r="E2665" s="188" t="s">
        <v>20</v>
      </c>
      <c r="F2665" s="135" t="s">
        <v>20</v>
      </c>
      <c r="G2665" s="135" t="s">
        <v>20</v>
      </c>
      <c r="H2665" s="135" t="s">
        <v>20</v>
      </c>
      <c r="I2665" s="135" t="s">
        <v>20</v>
      </c>
      <c r="J2665" s="136">
        <v>0.65</v>
      </c>
      <c r="K2665" s="136">
        <v>0.45</v>
      </c>
      <c r="L2665" s="136">
        <v>0.15</v>
      </c>
      <c r="M2665" s="137" t="str">
        <f t="shared" si="41"/>
        <v>P</v>
      </c>
      <c r="N2665" s="172" t="s">
        <v>10681</v>
      </c>
      <c r="O2665" s="149" t="s">
        <v>1562</v>
      </c>
      <c r="P2665" s="149" t="s">
        <v>9416</v>
      </c>
      <c r="Q2665" s="150" t="s">
        <v>10519</v>
      </c>
      <c r="R2665" s="189">
        <v>1.1400000000000001</v>
      </c>
    </row>
    <row r="2666" spans="1:18" x14ac:dyDescent="0.25">
      <c r="A2666" s="132">
        <v>1041249</v>
      </c>
      <c r="B2666" s="145" t="s">
        <v>3412</v>
      </c>
      <c r="C2666" s="132">
        <v>3</v>
      </c>
      <c r="D2666" s="132" t="s">
        <v>20</v>
      </c>
      <c r="E2666" s="186" t="s">
        <v>20</v>
      </c>
      <c r="F2666" s="132" t="s">
        <v>20</v>
      </c>
      <c r="G2666" s="132" t="s">
        <v>20</v>
      </c>
      <c r="H2666" s="132" t="s">
        <v>20</v>
      </c>
      <c r="I2666" s="132" t="s">
        <v>20</v>
      </c>
      <c r="J2666" s="133">
        <v>6.33</v>
      </c>
      <c r="K2666" s="133">
        <v>0.7</v>
      </c>
      <c r="L2666" s="133">
        <v>3.5000000000000003E-2</v>
      </c>
      <c r="M2666" s="134" t="str">
        <f t="shared" si="41"/>
        <v>P</v>
      </c>
      <c r="N2666" s="171" t="s">
        <v>10682</v>
      </c>
      <c r="O2666" s="146" t="s">
        <v>1500</v>
      </c>
      <c r="P2666" s="146" t="s">
        <v>9456</v>
      </c>
      <c r="Q2666" s="147" t="s">
        <v>10519</v>
      </c>
      <c r="R2666" s="187">
        <v>0.85074626865671621</v>
      </c>
    </row>
    <row r="2667" spans="1:18" x14ac:dyDescent="0.25">
      <c r="A2667" s="135">
        <v>1041269</v>
      </c>
      <c r="B2667" s="148" t="s">
        <v>3413</v>
      </c>
      <c r="C2667" s="135">
        <v>3</v>
      </c>
      <c r="D2667" s="135" t="s">
        <v>20</v>
      </c>
      <c r="E2667" s="188" t="s">
        <v>20</v>
      </c>
      <c r="F2667" s="135" t="s">
        <v>20</v>
      </c>
      <c r="G2667" s="135" t="s">
        <v>20</v>
      </c>
      <c r="H2667" s="135" t="s">
        <v>20</v>
      </c>
      <c r="I2667" s="135" t="s">
        <v>20</v>
      </c>
      <c r="J2667" s="136">
        <v>6.33</v>
      </c>
      <c r="K2667" s="136">
        <v>0.7</v>
      </c>
      <c r="L2667" s="136">
        <v>3.5000000000000003E-2</v>
      </c>
      <c r="M2667" s="137" t="str">
        <f t="shared" si="41"/>
        <v>P</v>
      </c>
      <c r="N2667" s="172" t="s">
        <v>10682</v>
      </c>
      <c r="O2667" s="149" t="s">
        <v>1500</v>
      </c>
      <c r="P2667" s="149" t="s">
        <v>9456</v>
      </c>
      <c r="Q2667" s="150" t="s">
        <v>10519</v>
      </c>
      <c r="R2667" s="189">
        <v>0.9179104477611939</v>
      </c>
    </row>
    <row r="2668" spans="1:18" x14ac:dyDescent="0.25">
      <c r="A2668" s="132">
        <v>1041286</v>
      </c>
      <c r="B2668" s="145" t="s">
        <v>892</v>
      </c>
      <c r="C2668" s="132">
        <v>1</v>
      </c>
      <c r="D2668" s="132">
        <v>1760</v>
      </c>
      <c r="E2668" s="186">
        <v>60</v>
      </c>
      <c r="F2668" s="132" t="s">
        <v>20</v>
      </c>
      <c r="G2668" s="132">
        <v>120</v>
      </c>
      <c r="H2668" s="132">
        <v>240</v>
      </c>
      <c r="I2668" s="132">
        <v>1</v>
      </c>
      <c r="J2668" s="133">
        <v>2.2200000000000002</v>
      </c>
      <c r="K2668" s="133">
        <v>0.64</v>
      </c>
      <c r="L2668" s="133">
        <v>0.5</v>
      </c>
      <c r="M2668" s="134" t="str">
        <f t="shared" si="41"/>
        <v>P</v>
      </c>
      <c r="N2668" s="173" t="s">
        <v>10682</v>
      </c>
      <c r="O2668" s="146" t="s">
        <v>1506</v>
      </c>
      <c r="P2668" s="146" t="s">
        <v>9426</v>
      </c>
      <c r="Q2668" s="147" t="s">
        <v>10519</v>
      </c>
      <c r="R2668" s="187">
        <v>5.31</v>
      </c>
    </row>
    <row r="2669" spans="1:18" x14ac:dyDescent="0.25">
      <c r="A2669" s="135">
        <v>1041294</v>
      </c>
      <c r="B2669" s="148" t="s">
        <v>330</v>
      </c>
      <c r="C2669" s="135">
        <v>3</v>
      </c>
      <c r="D2669" s="135">
        <v>2400</v>
      </c>
      <c r="E2669" s="188">
        <v>8</v>
      </c>
      <c r="F2669" s="135">
        <v>3200</v>
      </c>
      <c r="G2669" s="135">
        <v>240</v>
      </c>
      <c r="H2669" s="135">
        <v>288</v>
      </c>
      <c r="I2669" s="135">
        <v>1</v>
      </c>
      <c r="J2669" s="136">
        <v>1.3</v>
      </c>
      <c r="K2669" s="136">
        <v>0.55000000000000004</v>
      </c>
      <c r="L2669" s="136">
        <v>0.48</v>
      </c>
      <c r="M2669" s="137" t="str">
        <f t="shared" si="41"/>
        <v>P</v>
      </c>
      <c r="N2669" s="174" t="s">
        <v>10682</v>
      </c>
      <c r="O2669" s="149" t="s">
        <v>1500</v>
      </c>
      <c r="P2669" s="149" t="s">
        <v>9418</v>
      </c>
      <c r="Q2669" s="150" t="s">
        <v>10519</v>
      </c>
      <c r="R2669" s="189">
        <v>1.56</v>
      </c>
    </row>
    <row r="2670" spans="1:18" x14ac:dyDescent="0.25">
      <c r="A2670" s="132">
        <v>1041295</v>
      </c>
      <c r="B2670" s="145" t="s">
        <v>3414</v>
      </c>
      <c r="C2670" s="132">
        <v>12</v>
      </c>
      <c r="D2670" s="132">
        <v>810</v>
      </c>
      <c r="E2670" s="186" t="s">
        <v>21</v>
      </c>
      <c r="F2670" s="132" t="s">
        <v>20</v>
      </c>
      <c r="G2670" s="132" t="s">
        <v>20</v>
      </c>
      <c r="H2670" s="132" t="s">
        <v>20</v>
      </c>
      <c r="I2670" s="132" t="s">
        <v>20</v>
      </c>
      <c r="J2670" s="133">
        <v>0.105</v>
      </c>
      <c r="K2670" s="133">
        <v>0.79</v>
      </c>
      <c r="L2670" s="133">
        <v>0.99</v>
      </c>
      <c r="M2670" s="134" t="str">
        <f t="shared" si="41"/>
        <v>P</v>
      </c>
      <c r="N2670" s="171" t="s">
        <v>10681</v>
      </c>
      <c r="O2670" s="146" t="s">
        <v>1578</v>
      </c>
      <c r="P2670" s="146" t="s">
        <v>10579</v>
      </c>
      <c r="Q2670" s="147" t="s">
        <v>10106</v>
      </c>
      <c r="R2670" s="187">
        <v>9.7200000000000006</v>
      </c>
    </row>
    <row r="2671" spans="1:18" x14ac:dyDescent="0.25">
      <c r="A2671" s="135">
        <v>1041301</v>
      </c>
      <c r="B2671" s="148" t="s">
        <v>3415</v>
      </c>
      <c r="C2671" s="135">
        <v>12</v>
      </c>
      <c r="D2671" s="135">
        <v>810</v>
      </c>
      <c r="E2671" s="188" t="s">
        <v>21</v>
      </c>
      <c r="F2671" s="135" t="s">
        <v>20</v>
      </c>
      <c r="G2671" s="135">
        <v>60</v>
      </c>
      <c r="H2671" s="135" t="s">
        <v>20</v>
      </c>
      <c r="I2671" s="135">
        <v>2</v>
      </c>
      <c r="J2671" s="136">
        <v>1.01</v>
      </c>
      <c r="K2671" s="136">
        <v>0.73</v>
      </c>
      <c r="L2671" s="136">
        <v>0.98</v>
      </c>
      <c r="M2671" s="137" t="str">
        <f t="shared" si="41"/>
        <v>P</v>
      </c>
      <c r="N2671" s="172" t="s">
        <v>10681</v>
      </c>
      <c r="O2671" s="149" t="s">
        <v>1578</v>
      </c>
      <c r="P2671" s="149" t="s">
        <v>10579</v>
      </c>
      <c r="Q2671" s="150" t="s">
        <v>10106</v>
      </c>
      <c r="R2671" s="189">
        <v>6.48</v>
      </c>
    </row>
    <row r="2672" spans="1:18" x14ac:dyDescent="0.25">
      <c r="A2672" s="132">
        <v>1041302</v>
      </c>
      <c r="B2672" s="145" t="s">
        <v>3416</v>
      </c>
      <c r="C2672" s="132">
        <v>1</v>
      </c>
      <c r="D2672" s="132">
        <v>9600</v>
      </c>
      <c r="E2672" s="186">
        <v>800</v>
      </c>
      <c r="F2672" s="132" t="s">
        <v>20</v>
      </c>
      <c r="G2672" s="132" t="s">
        <v>20</v>
      </c>
      <c r="H2672" s="132" t="s">
        <v>20</v>
      </c>
      <c r="I2672" s="132" t="s">
        <v>20</v>
      </c>
      <c r="J2672" s="133">
        <v>0.9</v>
      </c>
      <c r="K2672" s="133">
        <v>1.8</v>
      </c>
      <c r="L2672" s="133">
        <v>0.5</v>
      </c>
      <c r="M2672" s="134" t="str">
        <f t="shared" si="41"/>
        <v>P</v>
      </c>
      <c r="N2672" s="173" t="s">
        <v>10682</v>
      </c>
      <c r="O2672" s="146" t="s">
        <v>1500</v>
      </c>
      <c r="P2672" s="146" t="s">
        <v>9418</v>
      </c>
      <c r="Q2672" s="147" t="s">
        <v>10519</v>
      </c>
      <c r="R2672" s="187">
        <v>0.05</v>
      </c>
    </row>
    <row r="2673" spans="1:18" x14ac:dyDescent="0.25">
      <c r="A2673" s="135">
        <v>1041303</v>
      </c>
      <c r="B2673" s="148" t="s">
        <v>3417</v>
      </c>
      <c r="C2673" s="135">
        <v>6</v>
      </c>
      <c r="D2673" s="135" t="s">
        <v>20</v>
      </c>
      <c r="E2673" s="188" t="s">
        <v>20</v>
      </c>
      <c r="F2673" s="135" t="s">
        <v>20</v>
      </c>
      <c r="G2673" s="135" t="s">
        <v>20</v>
      </c>
      <c r="H2673" s="135" t="s">
        <v>20</v>
      </c>
      <c r="I2673" s="135" t="s">
        <v>20</v>
      </c>
      <c r="J2673" s="136">
        <v>0.9</v>
      </c>
      <c r="K2673" s="136">
        <v>1.8</v>
      </c>
      <c r="L2673" s="136">
        <v>0.85</v>
      </c>
      <c r="M2673" s="137" t="str">
        <f t="shared" si="41"/>
        <v>P</v>
      </c>
      <c r="N2673" s="174" t="s">
        <v>10682</v>
      </c>
      <c r="O2673" s="149" t="s">
        <v>1500</v>
      </c>
      <c r="P2673" s="149" t="s">
        <v>9418</v>
      </c>
      <c r="Q2673" s="150" t="s">
        <v>10519</v>
      </c>
      <c r="R2673" s="189">
        <v>0.31343283582089548</v>
      </c>
    </row>
    <row r="2674" spans="1:18" x14ac:dyDescent="0.25">
      <c r="A2674" s="132">
        <v>1041308</v>
      </c>
      <c r="B2674" s="145" t="s">
        <v>3418</v>
      </c>
      <c r="C2674" s="132">
        <v>6</v>
      </c>
      <c r="D2674" s="132">
        <v>432</v>
      </c>
      <c r="E2674" s="186" t="s">
        <v>21</v>
      </c>
      <c r="F2674" s="132">
        <v>702</v>
      </c>
      <c r="G2674" s="132">
        <v>20</v>
      </c>
      <c r="H2674" s="132" t="s">
        <v>20</v>
      </c>
      <c r="I2674" s="132">
        <v>2</v>
      </c>
      <c r="J2674" s="133">
        <v>1.7</v>
      </c>
      <c r="K2674" s="133">
        <v>1.1200000000000001</v>
      </c>
      <c r="L2674" s="133">
        <v>1.26</v>
      </c>
      <c r="M2674" s="134" t="str">
        <f t="shared" si="41"/>
        <v>P</v>
      </c>
      <c r="N2674" s="173" t="s">
        <v>10681</v>
      </c>
      <c r="O2674" s="146" t="s">
        <v>1578</v>
      </c>
      <c r="P2674" s="146" t="s">
        <v>10579</v>
      </c>
      <c r="Q2674" s="147" t="s">
        <v>10106</v>
      </c>
      <c r="R2674" s="187">
        <v>8.76</v>
      </c>
    </row>
    <row r="2675" spans="1:18" x14ac:dyDescent="0.25">
      <c r="A2675" s="135">
        <v>1041309</v>
      </c>
      <c r="B2675" s="148" t="s">
        <v>3140</v>
      </c>
      <c r="C2675" s="135">
        <v>6</v>
      </c>
      <c r="D2675" s="135">
        <v>432</v>
      </c>
      <c r="E2675" s="188" t="s">
        <v>20</v>
      </c>
      <c r="F2675" s="135" t="s">
        <v>20</v>
      </c>
      <c r="G2675" s="135" t="s">
        <v>20</v>
      </c>
      <c r="H2675" s="135" t="s">
        <v>20</v>
      </c>
      <c r="I2675" s="135" t="s">
        <v>20</v>
      </c>
      <c r="J2675" s="136">
        <v>1.68</v>
      </c>
      <c r="K2675" s="136">
        <v>1.1399999999999999</v>
      </c>
      <c r="L2675" s="136">
        <v>1.2</v>
      </c>
      <c r="M2675" s="137" t="str">
        <f t="shared" si="41"/>
        <v>P</v>
      </c>
      <c r="N2675" s="174" t="s">
        <v>10681</v>
      </c>
      <c r="O2675" s="149" t="s">
        <v>1578</v>
      </c>
      <c r="P2675" s="149" t="s">
        <v>10579</v>
      </c>
      <c r="Q2675" s="150" t="s">
        <v>10106</v>
      </c>
      <c r="R2675" s="189">
        <v>7.62</v>
      </c>
    </row>
    <row r="2676" spans="1:18" x14ac:dyDescent="0.25">
      <c r="A2676" s="132">
        <v>1041310</v>
      </c>
      <c r="B2676" s="145" t="s">
        <v>3419</v>
      </c>
      <c r="C2676" s="132">
        <v>6</v>
      </c>
      <c r="D2676" s="132">
        <v>432</v>
      </c>
      <c r="E2676" s="186" t="s">
        <v>20</v>
      </c>
      <c r="F2676" s="132" t="s">
        <v>20</v>
      </c>
      <c r="G2676" s="132" t="s">
        <v>20</v>
      </c>
      <c r="H2676" s="132" t="s">
        <v>20</v>
      </c>
      <c r="I2676" s="132" t="s">
        <v>20</v>
      </c>
      <c r="J2676" s="133">
        <v>1.66</v>
      </c>
      <c r="K2676" s="133">
        <v>1.1200000000000001</v>
      </c>
      <c r="L2676" s="133">
        <v>1.24</v>
      </c>
      <c r="M2676" s="134" t="str">
        <f t="shared" si="41"/>
        <v>P</v>
      </c>
      <c r="N2676" s="173" t="s">
        <v>10681</v>
      </c>
      <c r="O2676" s="146" t="s">
        <v>1578</v>
      </c>
      <c r="P2676" s="146" t="s">
        <v>10579</v>
      </c>
      <c r="Q2676" s="147" t="s">
        <v>10106</v>
      </c>
      <c r="R2676" s="187">
        <v>9.66</v>
      </c>
    </row>
    <row r="2677" spans="1:18" x14ac:dyDescent="0.25">
      <c r="A2677" s="135">
        <v>1041314</v>
      </c>
      <c r="B2677" s="148" t="s">
        <v>3420</v>
      </c>
      <c r="C2677" s="135">
        <v>6</v>
      </c>
      <c r="D2677" s="135">
        <v>432</v>
      </c>
      <c r="E2677" s="188" t="s">
        <v>20</v>
      </c>
      <c r="F2677" s="135" t="s">
        <v>20</v>
      </c>
      <c r="G2677" s="135" t="s">
        <v>20</v>
      </c>
      <c r="H2677" s="135" t="s">
        <v>20</v>
      </c>
      <c r="I2677" s="135" t="s">
        <v>20</v>
      </c>
      <c r="J2677" s="136">
        <v>1.1499999999999999</v>
      </c>
      <c r="K2677" s="136">
        <v>1.7</v>
      </c>
      <c r="L2677" s="136">
        <v>1.23</v>
      </c>
      <c r="M2677" s="137" t="str">
        <f t="shared" si="41"/>
        <v>P</v>
      </c>
      <c r="N2677" s="174" t="s">
        <v>10681</v>
      </c>
      <c r="O2677" s="149" t="s">
        <v>1578</v>
      </c>
      <c r="P2677" s="149" t="s">
        <v>10579</v>
      </c>
      <c r="Q2677" s="150" t="s">
        <v>10106</v>
      </c>
      <c r="R2677" s="189">
        <v>9.7200000000000006</v>
      </c>
    </row>
    <row r="2678" spans="1:18" x14ac:dyDescent="0.25">
      <c r="A2678" s="132">
        <v>1041315</v>
      </c>
      <c r="B2678" s="145" t="s">
        <v>2312</v>
      </c>
      <c r="C2678" s="132">
        <v>12</v>
      </c>
      <c r="D2678" s="132">
        <v>704</v>
      </c>
      <c r="E2678" s="186" t="s">
        <v>21</v>
      </c>
      <c r="F2678" s="132">
        <v>1024</v>
      </c>
      <c r="G2678" s="132">
        <v>20</v>
      </c>
      <c r="H2678" s="132">
        <v>25</v>
      </c>
      <c r="I2678" s="132">
        <v>2</v>
      </c>
      <c r="J2678" s="133">
        <v>1.62</v>
      </c>
      <c r="K2678" s="133">
        <v>1.1599999999999999</v>
      </c>
      <c r="L2678" s="133">
        <v>0.92</v>
      </c>
      <c r="M2678" s="134" t="str">
        <f t="shared" si="41"/>
        <v>P</v>
      </c>
      <c r="N2678" s="173" t="s">
        <v>10681</v>
      </c>
      <c r="O2678" s="146" t="s">
        <v>1506</v>
      </c>
      <c r="P2678" s="146" t="s">
        <v>9430</v>
      </c>
      <c r="Q2678" s="147" t="s">
        <v>10519</v>
      </c>
      <c r="R2678" s="187">
        <v>3.4799999999999995</v>
      </c>
    </row>
    <row r="2679" spans="1:18" x14ac:dyDescent="0.25">
      <c r="A2679" s="135">
        <v>1041316</v>
      </c>
      <c r="B2679" s="148" t="s">
        <v>2313</v>
      </c>
      <c r="C2679" s="135">
        <v>12</v>
      </c>
      <c r="D2679" s="135">
        <v>828</v>
      </c>
      <c r="E2679" s="188" t="s">
        <v>21</v>
      </c>
      <c r="F2679" s="135">
        <v>1242</v>
      </c>
      <c r="G2679" s="135">
        <v>40</v>
      </c>
      <c r="H2679" s="135">
        <v>25</v>
      </c>
      <c r="I2679" s="135">
        <v>3</v>
      </c>
      <c r="J2679" s="136">
        <v>1.56</v>
      </c>
      <c r="K2679" s="136">
        <v>1.18</v>
      </c>
      <c r="L2679" s="136">
        <v>0.94</v>
      </c>
      <c r="M2679" s="137" t="str">
        <f t="shared" si="41"/>
        <v>P</v>
      </c>
      <c r="N2679" s="174" t="s">
        <v>10681</v>
      </c>
      <c r="O2679" s="149" t="s">
        <v>1506</v>
      </c>
      <c r="P2679" s="149" t="s">
        <v>9427</v>
      </c>
      <c r="Q2679" s="150" t="s">
        <v>10519</v>
      </c>
      <c r="R2679" s="189">
        <v>4.4399999999999995</v>
      </c>
    </row>
    <row r="2680" spans="1:18" x14ac:dyDescent="0.25">
      <c r="A2680" s="132">
        <v>1041317</v>
      </c>
      <c r="B2680" s="145" t="s">
        <v>3421</v>
      </c>
      <c r="C2680" s="132">
        <v>12</v>
      </c>
      <c r="D2680" s="132">
        <v>828</v>
      </c>
      <c r="E2680" s="186" t="s">
        <v>20</v>
      </c>
      <c r="F2680" s="132" t="s">
        <v>20</v>
      </c>
      <c r="G2680" s="132" t="s">
        <v>20</v>
      </c>
      <c r="H2680" s="132" t="s">
        <v>20</v>
      </c>
      <c r="I2680" s="132" t="s">
        <v>20</v>
      </c>
      <c r="J2680" s="133">
        <v>1.59</v>
      </c>
      <c r="K2680" s="133">
        <v>1.1499999999999999</v>
      </c>
      <c r="L2680" s="133">
        <v>0.93</v>
      </c>
      <c r="M2680" s="134" t="str">
        <f t="shared" si="41"/>
        <v>P</v>
      </c>
      <c r="N2680" s="173" t="s">
        <v>10681</v>
      </c>
      <c r="O2680" s="146" t="s">
        <v>1506</v>
      </c>
      <c r="P2680" s="146" t="s">
        <v>9427</v>
      </c>
      <c r="Q2680" s="147" t="s">
        <v>10519</v>
      </c>
      <c r="R2680" s="187">
        <v>4.8000000000000007</v>
      </c>
    </row>
    <row r="2681" spans="1:18" x14ac:dyDescent="0.25">
      <c r="A2681" s="135">
        <v>1041319</v>
      </c>
      <c r="B2681" s="148" t="s">
        <v>3422</v>
      </c>
      <c r="C2681" s="135">
        <v>12</v>
      </c>
      <c r="D2681" s="135">
        <v>810</v>
      </c>
      <c r="E2681" s="188" t="s">
        <v>21</v>
      </c>
      <c r="F2681" s="135" t="s">
        <v>20</v>
      </c>
      <c r="G2681" s="135" t="s">
        <v>20</v>
      </c>
      <c r="H2681" s="135" t="s">
        <v>20</v>
      </c>
      <c r="I2681" s="135" t="s">
        <v>20</v>
      </c>
      <c r="J2681" s="136">
        <v>0.105</v>
      </c>
      <c r="K2681" s="136">
        <v>0.79</v>
      </c>
      <c r="L2681" s="136">
        <v>0.99</v>
      </c>
      <c r="M2681" s="137" t="str">
        <f t="shared" si="41"/>
        <v>P</v>
      </c>
      <c r="N2681" s="172" t="s">
        <v>10681</v>
      </c>
      <c r="O2681" s="149" t="s">
        <v>1578</v>
      </c>
      <c r="P2681" s="149" t="s">
        <v>10579</v>
      </c>
      <c r="Q2681" s="150" t="s">
        <v>10106</v>
      </c>
      <c r="R2681" s="189">
        <v>9.6000000000000014</v>
      </c>
    </row>
    <row r="2682" spans="1:18" x14ac:dyDescent="0.25">
      <c r="A2682" s="132">
        <v>1041322</v>
      </c>
      <c r="B2682" s="145" t="s">
        <v>3423</v>
      </c>
      <c r="C2682" s="132">
        <v>12</v>
      </c>
      <c r="D2682" s="132">
        <v>810</v>
      </c>
      <c r="E2682" s="186" t="s">
        <v>21</v>
      </c>
      <c r="F2682" s="132" t="s">
        <v>20</v>
      </c>
      <c r="G2682" s="132" t="s">
        <v>20</v>
      </c>
      <c r="H2682" s="132" t="s">
        <v>20</v>
      </c>
      <c r="I2682" s="132" t="s">
        <v>20</v>
      </c>
      <c r="J2682" s="133">
        <v>0.105</v>
      </c>
      <c r="K2682" s="133">
        <v>0.79</v>
      </c>
      <c r="L2682" s="133">
        <v>0.99</v>
      </c>
      <c r="M2682" s="134" t="str">
        <f t="shared" si="41"/>
        <v>P</v>
      </c>
      <c r="N2682" s="173" t="s">
        <v>10681</v>
      </c>
      <c r="O2682" s="146" t="s">
        <v>1578</v>
      </c>
      <c r="P2682" s="146" t="s">
        <v>10579</v>
      </c>
      <c r="Q2682" s="147" t="s">
        <v>10106</v>
      </c>
      <c r="R2682" s="187">
        <v>9.7200000000000006</v>
      </c>
    </row>
    <row r="2683" spans="1:18" x14ac:dyDescent="0.25">
      <c r="A2683" s="135">
        <v>1041325</v>
      </c>
      <c r="B2683" s="148" t="s">
        <v>3424</v>
      </c>
      <c r="C2683" s="135">
        <v>1</v>
      </c>
      <c r="D2683" s="135">
        <v>1922</v>
      </c>
      <c r="E2683" s="188" t="s">
        <v>20</v>
      </c>
      <c r="F2683" s="135" t="s">
        <v>20</v>
      </c>
      <c r="G2683" s="135" t="s">
        <v>20</v>
      </c>
      <c r="H2683" s="135" t="s">
        <v>20</v>
      </c>
      <c r="I2683" s="135" t="s">
        <v>20</v>
      </c>
      <c r="J2683" s="136">
        <v>1.56</v>
      </c>
      <c r="K2683" s="136">
        <v>1.1100000000000001</v>
      </c>
      <c r="L2683" s="136">
        <v>0.23</v>
      </c>
      <c r="M2683" s="137" t="str">
        <f t="shared" si="41"/>
        <v>P</v>
      </c>
      <c r="N2683" s="174" t="s">
        <v>10682</v>
      </c>
      <c r="O2683" s="149" t="s">
        <v>1506</v>
      </c>
      <c r="P2683" s="149" t="s">
        <v>10580</v>
      </c>
      <c r="Q2683" s="150" t="s">
        <v>10519</v>
      </c>
      <c r="R2683" s="189">
        <v>0.77</v>
      </c>
    </row>
    <row r="2684" spans="1:18" x14ac:dyDescent="0.25">
      <c r="A2684" s="132">
        <v>1041326</v>
      </c>
      <c r="B2684" s="145" t="s">
        <v>3425</v>
      </c>
      <c r="C2684" s="132">
        <v>1</v>
      </c>
      <c r="D2684" s="132" t="s">
        <v>20</v>
      </c>
      <c r="E2684" s="186" t="s">
        <v>20</v>
      </c>
      <c r="F2684" s="132" t="s">
        <v>20</v>
      </c>
      <c r="G2684" s="132" t="s">
        <v>20</v>
      </c>
      <c r="H2684" s="132" t="s">
        <v>20</v>
      </c>
      <c r="I2684" s="132" t="s">
        <v>20</v>
      </c>
      <c r="J2684" s="133">
        <v>2.11</v>
      </c>
      <c r="K2684" s="133">
        <v>1.49</v>
      </c>
      <c r="L2684" s="133">
        <v>0.09</v>
      </c>
      <c r="M2684" s="134" t="str">
        <f t="shared" si="41"/>
        <v>P</v>
      </c>
      <c r="N2684" s="173" t="s">
        <v>10681</v>
      </c>
      <c r="O2684" s="146" t="s">
        <v>1506</v>
      </c>
      <c r="P2684" s="146" t="s">
        <v>9408</v>
      </c>
      <c r="Q2684" s="147" t="s">
        <v>10519</v>
      </c>
      <c r="R2684" s="187">
        <v>1.1299999999999999</v>
      </c>
    </row>
    <row r="2685" spans="1:18" x14ac:dyDescent="0.25">
      <c r="A2685" s="135">
        <v>1041327</v>
      </c>
      <c r="B2685" s="148" t="s">
        <v>3426</v>
      </c>
      <c r="C2685" s="135">
        <v>1</v>
      </c>
      <c r="D2685" s="135" t="s">
        <v>20</v>
      </c>
      <c r="E2685" s="188" t="s">
        <v>20</v>
      </c>
      <c r="F2685" s="135" t="s">
        <v>20</v>
      </c>
      <c r="G2685" s="135" t="s">
        <v>20</v>
      </c>
      <c r="H2685" s="135" t="s">
        <v>20</v>
      </c>
      <c r="I2685" s="135" t="s">
        <v>20</v>
      </c>
      <c r="J2685" s="136">
        <v>1.4</v>
      </c>
      <c r="K2685" s="136">
        <v>0.9</v>
      </c>
      <c r="L2685" s="136">
        <v>1.9</v>
      </c>
      <c r="M2685" s="137" t="str">
        <f t="shared" si="41"/>
        <v>P</v>
      </c>
      <c r="N2685" s="174" t="s">
        <v>10681</v>
      </c>
      <c r="O2685" s="149" t="s">
        <v>1562</v>
      </c>
      <c r="P2685" s="149" t="s">
        <v>9558</v>
      </c>
      <c r="Q2685" s="150" t="s">
        <v>10519</v>
      </c>
      <c r="R2685" s="189">
        <v>7.462686567164179E-3</v>
      </c>
    </row>
    <row r="2686" spans="1:18" x14ac:dyDescent="0.25">
      <c r="A2686" s="132">
        <v>1041328</v>
      </c>
      <c r="B2686" s="145" t="s">
        <v>92</v>
      </c>
      <c r="C2686" s="132">
        <v>6</v>
      </c>
      <c r="D2686" s="132">
        <v>168</v>
      </c>
      <c r="E2686" s="186" t="s">
        <v>21</v>
      </c>
      <c r="F2686" s="132">
        <v>252</v>
      </c>
      <c r="G2686" s="132">
        <v>12</v>
      </c>
      <c r="H2686" s="132" t="s">
        <v>20</v>
      </c>
      <c r="I2686" s="132">
        <v>1</v>
      </c>
      <c r="J2686" s="133">
        <v>2.2799999999999998</v>
      </c>
      <c r="K2686" s="133">
        <v>1.7</v>
      </c>
      <c r="L2686" s="133">
        <v>1.71</v>
      </c>
      <c r="M2686" s="134" t="str">
        <f t="shared" si="41"/>
        <v>P</v>
      </c>
      <c r="N2686" s="173" t="s">
        <v>10681</v>
      </c>
      <c r="O2686" s="146" t="s">
        <v>1555</v>
      </c>
      <c r="P2686" s="146" t="s">
        <v>9400</v>
      </c>
      <c r="Q2686" s="147" t="s">
        <v>10519</v>
      </c>
      <c r="R2686" s="187">
        <v>18.299999999999997</v>
      </c>
    </row>
    <row r="2687" spans="1:18" x14ac:dyDescent="0.25">
      <c r="A2687" s="135">
        <v>1041330</v>
      </c>
      <c r="B2687" s="148" t="s">
        <v>237</v>
      </c>
      <c r="C2687" s="135">
        <v>6</v>
      </c>
      <c r="D2687" s="135">
        <v>130</v>
      </c>
      <c r="E2687" s="188" t="s">
        <v>21</v>
      </c>
      <c r="F2687" s="135">
        <v>195</v>
      </c>
      <c r="G2687" s="135">
        <v>4</v>
      </c>
      <c r="H2687" s="135">
        <v>4</v>
      </c>
      <c r="I2687" s="135">
        <v>2</v>
      </c>
      <c r="J2687" s="136">
        <v>3.4</v>
      </c>
      <c r="K2687" s="136">
        <v>2.2999999999999998</v>
      </c>
      <c r="L2687" s="136">
        <v>1.02</v>
      </c>
      <c r="M2687" s="137" t="str">
        <f t="shared" si="41"/>
        <v>P</v>
      </c>
      <c r="N2687" s="174" t="s">
        <v>10681</v>
      </c>
      <c r="O2687" s="149" t="s">
        <v>1506</v>
      </c>
      <c r="P2687" s="149" t="s">
        <v>9398</v>
      </c>
      <c r="Q2687" s="150" t="s">
        <v>10519</v>
      </c>
      <c r="R2687" s="189">
        <v>16.32</v>
      </c>
    </row>
    <row r="2688" spans="1:18" x14ac:dyDescent="0.25">
      <c r="A2688" s="132">
        <v>1041331</v>
      </c>
      <c r="B2688" s="145" t="s">
        <v>3427</v>
      </c>
      <c r="C2688" s="132">
        <v>6</v>
      </c>
      <c r="D2688" s="132">
        <v>156</v>
      </c>
      <c r="E2688" s="186" t="s">
        <v>21</v>
      </c>
      <c r="F2688" s="132">
        <v>195</v>
      </c>
      <c r="G2688" s="132">
        <v>5</v>
      </c>
      <c r="H2688" s="132">
        <v>5</v>
      </c>
      <c r="I2688" s="132">
        <v>3</v>
      </c>
      <c r="J2688" s="133">
        <v>3.39</v>
      </c>
      <c r="K2688" s="133">
        <v>2.2799999999999998</v>
      </c>
      <c r="L2688" s="133">
        <v>0.91</v>
      </c>
      <c r="M2688" s="134" t="str">
        <f t="shared" si="41"/>
        <v>P</v>
      </c>
      <c r="N2688" s="173" t="s">
        <v>10681</v>
      </c>
      <c r="O2688" s="146" t="s">
        <v>1506</v>
      </c>
      <c r="P2688" s="146" t="s">
        <v>9398</v>
      </c>
      <c r="Q2688" s="147" t="s">
        <v>10519</v>
      </c>
      <c r="R2688" s="187">
        <v>17.100000000000001</v>
      </c>
    </row>
    <row r="2689" spans="1:18" x14ac:dyDescent="0.25">
      <c r="A2689" s="135">
        <v>1041332</v>
      </c>
      <c r="B2689" s="148" t="s">
        <v>207</v>
      </c>
      <c r="C2689" s="135">
        <v>6</v>
      </c>
      <c r="D2689" s="135">
        <v>354</v>
      </c>
      <c r="E2689" s="188" t="s">
        <v>21</v>
      </c>
      <c r="F2689" s="135">
        <v>413</v>
      </c>
      <c r="G2689" s="135" t="s">
        <v>20</v>
      </c>
      <c r="H2689" s="135" t="s">
        <v>20</v>
      </c>
      <c r="I2689" s="135" t="s">
        <v>20</v>
      </c>
      <c r="J2689" s="136">
        <v>1.72</v>
      </c>
      <c r="K2689" s="136">
        <v>1.18</v>
      </c>
      <c r="L2689" s="136">
        <v>1.94</v>
      </c>
      <c r="M2689" s="137" t="str">
        <f t="shared" si="41"/>
        <v>P</v>
      </c>
      <c r="N2689" s="174" t="s">
        <v>10681</v>
      </c>
      <c r="O2689" s="149" t="s">
        <v>1506</v>
      </c>
      <c r="P2689" s="149" t="s">
        <v>9423</v>
      </c>
      <c r="Q2689" s="150" t="s">
        <v>10519</v>
      </c>
      <c r="R2689" s="189">
        <v>10.02</v>
      </c>
    </row>
    <row r="2690" spans="1:18" x14ac:dyDescent="0.25">
      <c r="A2690" s="132">
        <v>1041333</v>
      </c>
      <c r="B2690" s="145" t="s">
        <v>3428</v>
      </c>
      <c r="C2690" s="132">
        <v>6</v>
      </c>
      <c r="D2690" s="132">
        <v>354</v>
      </c>
      <c r="E2690" s="186" t="s">
        <v>21</v>
      </c>
      <c r="F2690" s="132">
        <v>413</v>
      </c>
      <c r="G2690" s="132">
        <v>20</v>
      </c>
      <c r="H2690" s="132">
        <v>64</v>
      </c>
      <c r="I2690" s="132">
        <v>1</v>
      </c>
      <c r="J2690" s="133">
        <v>1.71</v>
      </c>
      <c r="K2690" s="133">
        <v>1.1599999999999999</v>
      </c>
      <c r="L2690" s="133">
        <v>1.97</v>
      </c>
      <c r="M2690" s="134" t="str">
        <f t="shared" ref="M2690:M2753" si="42">HYPERLINK(CONCATENATE("T:\Distribution Centre\RDC Department Shared\Cubiscan photos","\",A2690,"-pac.jpg"),"P")</f>
        <v>P</v>
      </c>
      <c r="N2690" s="173" t="s">
        <v>10681</v>
      </c>
      <c r="O2690" s="146" t="s">
        <v>1506</v>
      </c>
      <c r="P2690" s="146" t="s">
        <v>9423</v>
      </c>
      <c r="Q2690" s="147" t="s">
        <v>10519</v>
      </c>
      <c r="R2690" s="187">
        <v>11.040000000000001</v>
      </c>
    </row>
    <row r="2691" spans="1:18" x14ac:dyDescent="0.25">
      <c r="A2691" s="135">
        <v>1041334</v>
      </c>
      <c r="B2691" s="148" t="s">
        <v>3429</v>
      </c>
      <c r="C2691" s="135">
        <v>6</v>
      </c>
      <c r="D2691" s="135">
        <v>130</v>
      </c>
      <c r="E2691" s="188" t="s">
        <v>21</v>
      </c>
      <c r="F2691" s="135">
        <v>195</v>
      </c>
      <c r="G2691" s="135">
        <v>14</v>
      </c>
      <c r="H2691" s="135">
        <v>14</v>
      </c>
      <c r="I2691" s="135" t="s">
        <v>21</v>
      </c>
      <c r="J2691" s="136">
        <v>3.38</v>
      </c>
      <c r="K2691" s="136">
        <v>2.2799999999999998</v>
      </c>
      <c r="L2691" s="136">
        <v>0.95</v>
      </c>
      <c r="M2691" s="137" t="str">
        <f t="shared" si="42"/>
        <v>P</v>
      </c>
      <c r="N2691" s="174" t="s">
        <v>10681</v>
      </c>
      <c r="O2691" s="149" t="s">
        <v>1506</v>
      </c>
      <c r="P2691" s="149" t="s">
        <v>9442</v>
      </c>
      <c r="Q2691" s="150" t="s">
        <v>10519</v>
      </c>
      <c r="R2691" s="189">
        <v>17.759999999999998</v>
      </c>
    </row>
    <row r="2692" spans="1:18" x14ac:dyDescent="0.25">
      <c r="A2692" s="132">
        <v>1041339</v>
      </c>
      <c r="B2692" s="145" t="s">
        <v>112</v>
      </c>
      <c r="C2692" s="132">
        <v>6</v>
      </c>
      <c r="D2692" s="132">
        <v>340</v>
      </c>
      <c r="E2692" s="186" t="s">
        <v>21</v>
      </c>
      <c r="F2692" s="132">
        <v>442</v>
      </c>
      <c r="G2692" s="132">
        <v>12</v>
      </c>
      <c r="H2692" s="132" t="s">
        <v>20</v>
      </c>
      <c r="I2692" s="132">
        <v>3</v>
      </c>
      <c r="J2692" s="133">
        <v>2.16</v>
      </c>
      <c r="K2692" s="133">
        <v>1.45</v>
      </c>
      <c r="L2692" s="133">
        <v>1.17</v>
      </c>
      <c r="M2692" s="134" t="str">
        <f t="shared" si="42"/>
        <v>P</v>
      </c>
      <c r="N2692" s="173" t="s">
        <v>10681</v>
      </c>
      <c r="O2692" s="146" t="s">
        <v>1506</v>
      </c>
      <c r="P2692" s="146" t="s">
        <v>9427</v>
      </c>
      <c r="Q2692" s="147" t="s">
        <v>10519</v>
      </c>
      <c r="R2692" s="187">
        <v>7.5600000000000005</v>
      </c>
    </row>
    <row r="2693" spans="1:18" x14ac:dyDescent="0.25">
      <c r="A2693" s="135">
        <v>1041340</v>
      </c>
      <c r="B2693" s="148" t="s">
        <v>991</v>
      </c>
      <c r="C2693" s="135">
        <v>6</v>
      </c>
      <c r="D2693" s="135">
        <v>340</v>
      </c>
      <c r="E2693" s="188" t="s">
        <v>21</v>
      </c>
      <c r="F2693" s="135">
        <v>442</v>
      </c>
      <c r="G2693" s="135">
        <v>24</v>
      </c>
      <c r="H2693" s="135">
        <v>26</v>
      </c>
      <c r="I2693" s="135">
        <v>1</v>
      </c>
      <c r="J2693" s="136">
        <v>2.2000000000000002</v>
      </c>
      <c r="K2693" s="136">
        <v>1.46</v>
      </c>
      <c r="L2693" s="136">
        <v>1.1599999999999999</v>
      </c>
      <c r="M2693" s="137" t="str">
        <f t="shared" si="42"/>
        <v>P</v>
      </c>
      <c r="N2693" s="174" t="s">
        <v>10681</v>
      </c>
      <c r="O2693" s="149" t="s">
        <v>1506</v>
      </c>
      <c r="P2693" s="149" t="s">
        <v>9427</v>
      </c>
      <c r="Q2693" s="150" t="s">
        <v>10519</v>
      </c>
      <c r="R2693" s="189">
        <v>10.26</v>
      </c>
    </row>
    <row r="2694" spans="1:18" x14ac:dyDescent="0.25">
      <c r="A2694" s="132">
        <v>1041341</v>
      </c>
      <c r="B2694" s="145" t="s">
        <v>992</v>
      </c>
      <c r="C2694" s="132">
        <v>6</v>
      </c>
      <c r="D2694" s="132">
        <v>340</v>
      </c>
      <c r="E2694" s="186" t="s">
        <v>21</v>
      </c>
      <c r="F2694" s="132">
        <v>442</v>
      </c>
      <c r="G2694" s="132">
        <v>24</v>
      </c>
      <c r="H2694" s="132">
        <v>26</v>
      </c>
      <c r="I2694" s="132">
        <v>1</v>
      </c>
      <c r="J2694" s="133">
        <v>2.21</v>
      </c>
      <c r="K2694" s="133">
        <v>1.44</v>
      </c>
      <c r="L2694" s="133">
        <v>1.1599999999999999</v>
      </c>
      <c r="M2694" s="134" t="str">
        <f t="shared" si="42"/>
        <v>P</v>
      </c>
      <c r="N2694" s="171" t="s">
        <v>10681</v>
      </c>
      <c r="O2694" s="146" t="s">
        <v>1506</v>
      </c>
      <c r="P2694" s="146" t="s">
        <v>9427</v>
      </c>
      <c r="Q2694" s="147" t="s">
        <v>10519</v>
      </c>
      <c r="R2694" s="187">
        <v>11.52</v>
      </c>
    </row>
    <row r="2695" spans="1:18" x14ac:dyDescent="0.25">
      <c r="A2695" s="135">
        <v>1041342</v>
      </c>
      <c r="B2695" s="148" t="s">
        <v>990</v>
      </c>
      <c r="C2695" s="135">
        <v>6</v>
      </c>
      <c r="D2695" s="135">
        <v>340</v>
      </c>
      <c r="E2695" s="188" t="s">
        <v>21</v>
      </c>
      <c r="F2695" s="135">
        <v>442</v>
      </c>
      <c r="G2695" s="135" t="s">
        <v>20</v>
      </c>
      <c r="H2695" s="135" t="s">
        <v>20</v>
      </c>
      <c r="I2695" s="135" t="s">
        <v>20</v>
      </c>
      <c r="J2695" s="136">
        <v>2.1800000000000002</v>
      </c>
      <c r="K2695" s="136">
        <v>1.44</v>
      </c>
      <c r="L2695" s="136">
        <v>1.1499999999999999</v>
      </c>
      <c r="M2695" s="137" t="str">
        <f t="shared" si="42"/>
        <v>P</v>
      </c>
      <c r="N2695" s="172" t="s">
        <v>10681</v>
      </c>
      <c r="O2695" s="149" t="s">
        <v>1506</v>
      </c>
      <c r="P2695" s="149" t="s">
        <v>9427</v>
      </c>
      <c r="Q2695" s="150" t="s">
        <v>10519</v>
      </c>
      <c r="R2695" s="189">
        <v>10.14</v>
      </c>
    </row>
    <row r="2696" spans="1:18" x14ac:dyDescent="0.25">
      <c r="A2696" s="132">
        <v>1041344</v>
      </c>
      <c r="B2696" s="145" t="s">
        <v>3430</v>
      </c>
      <c r="C2696" s="132">
        <v>6</v>
      </c>
      <c r="D2696" s="132">
        <v>900</v>
      </c>
      <c r="E2696" s="186">
        <v>50</v>
      </c>
      <c r="F2696" s="132" t="s">
        <v>20</v>
      </c>
      <c r="G2696" s="132" t="s">
        <v>20</v>
      </c>
      <c r="H2696" s="132" t="s">
        <v>20</v>
      </c>
      <c r="I2696" s="132" t="s">
        <v>20</v>
      </c>
      <c r="J2696" s="133">
        <v>1.85</v>
      </c>
      <c r="K2696" s="133">
        <v>0.14000000000000001</v>
      </c>
      <c r="L2696" s="133">
        <v>2.95</v>
      </c>
      <c r="M2696" s="134" t="str">
        <f t="shared" si="42"/>
        <v>P</v>
      </c>
      <c r="N2696" s="171" t="s">
        <v>10682</v>
      </c>
      <c r="O2696" s="146" t="s">
        <v>1500</v>
      </c>
      <c r="P2696" s="146" t="s">
        <v>9456</v>
      </c>
      <c r="Q2696" s="147" t="s">
        <v>10519</v>
      </c>
      <c r="R2696" s="187">
        <v>1.8599999999999999</v>
      </c>
    </row>
    <row r="2697" spans="1:18" x14ac:dyDescent="0.25">
      <c r="A2697" s="135">
        <v>1041345</v>
      </c>
      <c r="B2697" s="148" t="s">
        <v>3431</v>
      </c>
      <c r="C2697" s="135">
        <v>1</v>
      </c>
      <c r="D2697" s="135" t="s">
        <v>20</v>
      </c>
      <c r="E2697" s="188" t="s">
        <v>20</v>
      </c>
      <c r="F2697" s="135" t="s">
        <v>20</v>
      </c>
      <c r="G2697" s="135" t="s">
        <v>20</v>
      </c>
      <c r="H2697" s="135" t="s">
        <v>20</v>
      </c>
      <c r="I2697" s="135" t="s">
        <v>20</v>
      </c>
      <c r="J2697" s="136">
        <v>1.1000000000000001</v>
      </c>
      <c r="K2697" s="136">
        <v>1.1000000000000001</v>
      </c>
      <c r="L2697" s="136">
        <v>0.33</v>
      </c>
      <c r="M2697" s="137" t="str">
        <f t="shared" si="42"/>
        <v>P</v>
      </c>
      <c r="N2697" s="172" t="s">
        <v>10682</v>
      </c>
      <c r="O2697" s="149" t="s">
        <v>1506</v>
      </c>
      <c r="P2697" s="149" t="s">
        <v>9526</v>
      </c>
      <c r="Q2697" s="150" t="s">
        <v>10519</v>
      </c>
      <c r="R2697" s="189">
        <v>2.94</v>
      </c>
    </row>
    <row r="2698" spans="1:18" x14ac:dyDescent="0.25">
      <c r="A2698" s="132">
        <v>1041346</v>
      </c>
      <c r="B2698" s="145" t="s">
        <v>3432</v>
      </c>
      <c r="C2698" s="132">
        <v>1</v>
      </c>
      <c r="D2698" s="132" t="s">
        <v>20</v>
      </c>
      <c r="E2698" s="186">
        <v>18</v>
      </c>
      <c r="F2698" s="132">
        <v>1350</v>
      </c>
      <c r="G2698" s="132">
        <v>72</v>
      </c>
      <c r="H2698" s="132">
        <v>54</v>
      </c>
      <c r="I2698" s="132">
        <v>1</v>
      </c>
      <c r="J2698" s="133">
        <v>1.72</v>
      </c>
      <c r="K2698" s="133">
        <v>1.72</v>
      </c>
      <c r="L2698" s="133">
        <v>0.32</v>
      </c>
      <c r="M2698" s="134" t="str">
        <f t="shared" si="42"/>
        <v>P</v>
      </c>
      <c r="N2698" s="171" t="s">
        <v>10682</v>
      </c>
      <c r="O2698" s="146" t="s">
        <v>1500</v>
      </c>
      <c r="P2698" s="146" t="s">
        <v>9456</v>
      </c>
      <c r="Q2698" s="147" t="s">
        <v>10519</v>
      </c>
      <c r="R2698" s="187">
        <v>8.9700000000000006</v>
      </c>
    </row>
    <row r="2699" spans="1:18" x14ac:dyDescent="0.25">
      <c r="A2699" s="135">
        <v>1041349</v>
      </c>
      <c r="B2699" s="148" t="s">
        <v>3433</v>
      </c>
      <c r="C2699" s="135">
        <v>3</v>
      </c>
      <c r="D2699" s="135">
        <v>783</v>
      </c>
      <c r="E2699" s="188" t="s">
        <v>21</v>
      </c>
      <c r="F2699" s="135" t="s">
        <v>20</v>
      </c>
      <c r="G2699" s="135">
        <v>45</v>
      </c>
      <c r="H2699" s="135">
        <v>45</v>
      </c>
      <c r="I2699" s="135">
        <v>3</v>
      </c>
      <c r="J2699" s="136">
        <v>1.7</v>
      </c>
      <c r="K2699" s="136">
        <v>0.82</v>
      </c>
      <c r="L2699" s="136">
        <v>0.56000000000000005</v>
      </c>
      <c r="M2699" s="137" t="str">
        <f t="shared" si="42"/>
        <v>P</v>
      </c>
      <c r="N2699" s="172" t="s">
        <v>10682</v>
      </c>
      <c r="O2699" s="149" t="s">
        <v>1506</v>
      </c>
      <c r="P2699" s="149" t="s">
        <v>9401</v>
      </c>
      <c r="Q2699" s="150" t="s">
        <v>10519</v>
      </c>
      <c r="R2699" s="189">
        <v>10.44</v>
      </c>
    </row>
    <row r="2700" spans="1:18" x14ac:dyDescent="0.25">
      <c r="A2700" s="132">
        <v>1041351</v>
      </c>
      <c r="B2700" s="145" t="s">
        <v>3434</v>
      </c>
      <c r="C2700" s="132">
        <v>3</v>
      </c>
      <c r="D2700" s="132">
        <v>1070</v>
      </c>
      <c r="E2700" s="186" t="s">
        <v>21</v>
      </c>
      <c r="F2700" s="132" t="s">
        <v>20</v>
      </c>
      <c r="G2700" s="132">
        <v>400</v>
      </c>
      <c r="H2700" s="132">
        <v>500</v>
      </c>
      <c r="I2700" s="132">
        <v>2</v>
      </c>
      <c r="J2700" s="133">
        <v>1.01</v>
      </c>
      <c r="K2700" s="133">
        <v>0.57999999999999996</v>
      </c>
      <c r="L2700" s="133">
        <v>0.4</v>
      </c>
      <c r="M2700" s="134" t="str">
        <f t="shared" si="42"/>
        <v>P</v>
      </c>
      <c r="N2700" s="171" t="s">
        <v>10682</v>
      </c>
      <c r="O2700" s="146" t="s">
        <v>1506</v>
      </c>
      <c r="P2700" s="146" t="s">
        <v>9401</v>
      </c>
      <c r="Q2700" s="147" t="s">
        <v>10519</v>
      </c>
      <c r="R2700" s="187">
        <v>8.67</v>
      </c>
    </row>
    <row r="2701" spans="1:18" x14ac:dyDescent="0.25">
      <c r="A2701" s="135">
        <v>1041356</v>
      </c>
      <c r="B2701" s="148" t="s">
        <v>3435</v>
      </c>
      <c r="C2701" s="135">
        <v>130</v>
      </c>
      <c r="D2701" s="135">
        <v>234</v>
      </c>
      <c r="E2701" s="188" t="s">
        <v>20</v>
      </c>
      <c r="F2701" s="135" t="s">
        <v>20</v>
      </c>
      <c r="G2701" s="135" t="s">
        <v>20</v>
      </c>
      <c r="H2701" s="135" t="s">
        <v>20</v>
      </c>
      <c r="I2701" s="135" t="s">
        <v>20</v>
      </c>
      <c r="J2701" s="136">
        <v>1.71</v>
      </c>
      <c r="K2701" s="136">
        <v>1.78</v>
      </c>
      <c r="L2701" s="136">
        <v>0.67</v>
      </c>
      <c r="M2701" s="137" t="str">
        <f t="shared" si="42"/>
        <v>P</v>
      </c>
      <c r="N2701" s="172" t="s">
        <v>10682</v>
      </c>
      <c r="O2701" s="149" t="s">
        <v>1506</v>
      </c>
      <c r="P2701" s="149" t="s">
        <v>9468</v>
      </c>
      <c r="Q2701" s="150" t="s">
        <v>10519</v>
      </c>
      <c r="R2701" s="189">
        <v>11.7</v>
      </c>
    </row>
    <row r="2702" spans="1:18" x14ac:dyDescent="0.25">
      <c r="A2702" s="132">
        <v>1041357</v>
      </c>
      <c r="B2702" s="145" t="s">
        <v>3436</v>
      </c>
      <c r="C2702" s="132">
        <v>1</v>
      </c>
      <c r="D2702" s="132" t="s">
        <v>20</v>
      </c>
      <c r="E2702" s="186" t="s">
        <v>21</v>
      </c>
      <c r="F2702" s="132">
        <v>144</v>
      </c>
      <c r="G2702" s="132">
        <v>4</v>
      </c>
      <c r="H2702" s="132">
        <v>10</v>
      </c>
      <c r="I2702" s="132">
        <v>2</v>
      </c>
      <c r="J2702" s="133">
        <v>4.0599999999999996</v>
      </c>
      <c r="K2702" s="133">
        <v>2.64</v>
      </c>
      <c r="L2702" s="133">
        <v>0.8</v>
      </c>
      <c r="M2702" s="134" t="str">
        <f t="shared" si="42"/>
        <v>P</v>
      </c>
      <c r="N2702" s="171" t="s">
        <v>10682</v>
      </c>
      <c r="O2702" s="146" t="s">
        <v>1506</v>
      </c>
      <c r="P2702" s="146" t="s">
        <v>9401</v>
      </c>
      <c r="Q2702" s="147" t="s">
        <v>10519</v>
      </c>
      <c r="R2702" s="187">
        <v>9.8800000000000008</v>
      </c>
    </row>
    <row r="2703" spans="1:18" x14ac:dyDescent="0.25">
      <c r="A2703" s="135">
        <v>1041358</v>
      </c>
      <c r="B2703" s="148" t="s">
        <v>3437</v>
      </c>
      <c r="C2703" s="135">
        <v>1</v>
      </c>
      <c r="D2703" s="135">
        <v>108</v>
      </c>
      <c r="E2703" s="188" t="s">
        <v>21</v>
      </c>
      <c r="F2703" s="135" t="s">
        <v>20</v>
      </c>
      <c r="G2703" s="135">
        <v>4</v>
      </c>
      <c r="H2703" s="135">
        <v>4</v>
      </c>
      <c r="I2703" s="135">
        <v>3</v>
      </c>
      <c r="J2703" s="136">
        <v>4</v>
      </c>
      <c r="K2703" s="136">
        <v>2.6</v>
      </c>
      <c r="L2703" s="136">
        <v>0.86</v>
      </c>
      <c r="M2703" s="137" t="str">
        <f t="shared" si="42"/>
        <v>P</v>
      </c>
      <c r="N2703" s="172" t="s">
        <v>10682</v>
      </c>
      <c r="O2703" s="149" t="s">
        <v>1506</v>
      </c>
      <c r="P2703" s="149" t="s">
        <v>9401</v>
      </c>
      <c r="Q2703" s="150" t="s">
        <v>10519</v>
      </c>
      <c r="R2703" s="189">
        <v>9.8800000000000008</v>
      </c>
    </row>
    <row r="2704" spans="1:18" x14ac:dyDescent="0.25">
      <c r="A2704" s="132">
        <v>1041359</v>
      </c>
      <c r="B2704" s="145" t="s">
        <v>3438</v>
      </c>
      <c r="C2704" s="132">
        <v>1</v>
      </c>
      <c r="D2704" s="132">
        <v>89</v>
      </c>
      <c r="E2704" s="186" t="s">
        <v>20</v>
      </c>
      <c r="F2704" s="132">
        <v>198</v>
      </c>
      <c r="G2704" s="132" t="s">
        <v>21</v>
      </c>
      <c r="H2704" s="132" t="s">
        <v>21</v>
      </c>
      <c r="I2704" s="132" t="s">
        <v>21</v>
      </c>
      <c r="J2704" s="133">
        <v>3.16</v>
      </c>
      <c r="K2704" s="133">
        <v>3.1</v>
      </c>
      <c r="L2704" s="133">
        <v>0.7</v>
      </c>
      <c r="M2704" s="134" t="str">
        <f t="shared" si="42"/>
        <v>P</v>
      </c>
      <c r="N2704" s="173" t="s">
        <v>10682</v>
      </c>
      <c r="O2704" s="146" t="s">
        <v>1506</v>
      </c>
      <c r="P2704" s="146" t="s">
        <v>9401</v>
      </c>
      <c r="Q2704" s="147" t="s">
        <v>10519</v>
      </c>
      <c r="R2704" s="187">
        <v>21.23</v>
      </c>
    </row>
    <row r="2705" spans="1:18" x14ac:dyDescent="0.25">
      <c r="A2705" s="135">
        <v>1041361</v>
      </c>
      <c r="B2705" s="148" t="s">
        <v>3439</v>
      </c>
      <c r="C2705" s="135">
        <v>100</v>
      </c>
      <c r="D2705" s="135" t="s">
        <v>20</v>
      </c>
      <c r="E2705" s="188" t="s">
        <v>20</v>
      </c>
      <c r="F2705" s="135">
        <v>540</v>
      </c>
      <c r="G2705" s="135" t="s">
        <v>21</v>
      </c>
      <c r="H2705" s="135" t="s">
        <v>20</v>
      </c>
      <c r="I2705" s="135" t="s">
        <v>20</v>
      </c>
      <c r="J2705" s="136">
        <v>0.8</v>
      </c>
      <c r="K2705" s="136">
        <v>0.8</v>
      </c>
      <c r="L2705" s="136">
        <v>0.17</v>
      </c>
      <c r="M2705" s="137" t="str">
        <f t="shared" si="42"/>
        <v>P</v>
      </c>
      <c r="N2705" s="172" t="s">
        <v>10682</v>
      </c>
      <c r="O2705" s="149" t="s">
        <v>1506</v>
      </c>
      <c r="P2705" s="149" t="s">
        <v>9487</v>
      </c>
      <c r="Q2705" s="150" t="s">
        <v>10519</v>
      </c>
      <c r="R2705" s="189">
        <v>1</v>
      </c>
    </row>
    <row r="2706" spans="1:18" x14ac:dyDescent="0.25">
      <c r="A2706" s="132">
        <v>1041362</v>
      </c>
      <c r="B2706" s="145" t="s">
        <v>3440</v>
      </c>
      <c r="C2706" s="132">
        <v>6</v>
      </c>
      <c r="D2706" s="132">
        <v>396</v>
      </c>
      <c r="E2706" s="186" t="s">
        <v>21</v>
      </c>
      <c r="F2706" s="132">
        <v>528</v>
      </c>
      <c r="G2706" s="132">
        <v>20</v>
      </c>
      <c r="H2706" s="132" t="s">
        <v>20</v>
      </c>
      <c r="I2706" s="132" t="s">
        <v>20</v>
      </c>
      <c r="J2706" s="133">
        <v>1.61</v>
      </c>
      <c r="K2706" s="133">
        <v>1.1000000000000001</v>
      </c>
      <c r="L2706" s="133">
        <v>1.94</v>
      </c>
      <c r="M2706" s="134" t="str">
        <f t="shared" si="42"/>
        <v>P</v>
      </c>
      <c r="N2706" s="173" t="s">
        <v>10681</v>
      </c>
      <c r="O2706" s="146" t="s">
        <v>1506</v>
      </c>
      <c r="P2706" s="146" t="s">
        <v>9430</v>
      </c>
      <c r="Q2706" s="147" t="s">
        <v>10519</v>
      </c>
      <c r="R2706" s="187">
        <v>3.66</v>
      </c>
    </row>
    <row r="2707" spans="1:18" x14ac:dyDescent="0.25">
      <c r="A2707" s="135">
        <v>1041366</v>
      </c>
      <c r="B2707" s="148" t="s">
        <v>3294</v>
      </c>
      <c r="C2707" s="135">
        <v>12</v>
      </c>
      <c r="D2707" s="135" t="s">
        <v>20</v>
      </c>
      <c r="E2707" s="188" t="s">
        <v>20</v>
      </c>
      <c r="F2707" s="135" t="s">
        <v>20</v>
      </c>
      <c r="G2707" s="135" t="s">
        <v>20</v>
      </c>
      <c r="H2707" s="135" t="s">
        <v>20</v>
      </c>
      <c r="I2707" s="135" t="s">
        <v>20</v>
      </c>
      <c r="J2707" s="136">
        <v>4.8</v>
      </c>
      <c r="K2707" s="136">
        <v>1.4</v>
      </c>
      <c r="L2707" s="136">
        <v>0.8</v>
      </c>
      <c r="M2707" s="137" t="str">
        <f t="shared" si="42"/>
        <v>P</v>
      </c>
      <c r="N2707" s="174" t="s">
        <v>10682</v>
      </c>
      <c r="O2707" s="149" t="s">
        <v>1614</v>
      </c>
      <c r="P2707" s="149" t="s">
        <v>9438</v>
      </c>
      <c r="Q2707" s="150" t="s">
        <v>10519</v>
      </c>
      <c r="R2707" s="189">
        <v>19.343283582089551</v>
      </c>
    </row>
    <row r="2708" spans="1:18" x14ac:dyDescent="0.25">
      <c r="A2708" s="132">
        <v>1041368</v>
      </c>
      <c r="B2708" s="145" t="s">
        <v>3441</v>
      </c>
      <c r="C2708" s="132">
        <v>6</v>
      </c>
      <c r="D2708" s="132" t="s">
        <v>20</v>
      </c>
      <c r="E2708" s="186" t="s">
        <v>20</v>
      </c>
      <c r="F2708" s="132" t="s">
        <v>20</v>
      </c>
      <c r="G2708" s="132" t="s">
        <v>20</v>
      </c>
      <c r="H2708" s="132" t="s">
        <v>20</v>
      </c>
      <c r="I2708" s="132" t="s">
        <v>20</v>
      </c>
      <c r="J2708" s="133">
        <v>3.5</v>
      </c>
      <c r="K2708" s="133">
        <v>2.58</v>
      </c>
      <c r="L2708" s="133">
        <v>2.35</v>
      </c>
      <c r="M2708" s="134" t="str">
        <f t="shared" si="42"/>
        <v>P</v>
      </c>
      <c r="N2708" s="173" t="s">
        <v>10681</v>
      </c>
      <c r="O2708" s="146" t="s">
        <v>1506</v>
      </c>
      <c r="P2708" s="146" t="s">
        <v>9451</v>
      </c>
      <c r="Q2708" s="147" t="s">
        <v>10519</v>
      </c>
      <c r="R2708" s="187">
        <v>19.259999999999998</v>
      </c>
    </row>
    <row r="2709" spans="1:18" x14ac:dyDescent="0.25">
      <c r="A2709" s="135">
        <v>1041369</v>
      </c>
      <c r="B2709" s="148" t="s">
        <v>3442</v>
      </c>
      <c r="C2709" s="135">
        <v>6</v>
      </c>
      <c r="D2709" s="135">
        <v>55</v>
      </c>
      <c r="E2709" s="188" t="s">
        <v>20</v>
      </c>
      <c r="F2709" s="135" t="s">
        <v>20</v>
      </c>
      <c r="G2709" s="135" t="s">
        <v>20</v>
      </c>
      <c r="H2709" s="135" t="s">
        <v>20</v>
      </c>
      <c r="I2709" s="135" t="s">
        <v>20</v>
      </c>
      <c r="J2709" s="136">
        <v>3.54</v>
      </c>
      <c r="K2709" s="136">
        <v>2.3199999999999998</v>
      </c>
      <c r="L2709" s="136">
        <v>2.44</v>
      </c>
      <c r="M2709" s="137" t="str">
        <f t="shared" si="42"/>
        <v>P</v>
      </c>
      <c r="N2709" s="174" t="s">
        <v>10681</v>
      </c>
      <c r="O2709" s="149" t="s">
        <v>1506</v>
      </c>
      <c r="P2709" s="149" t="s">
        <v>9451</v>
      </c>
      <c r="Q2709" s="150" t="s">
        <v>10519</v>
      </c>
      <c r="R2709" s="189">
        <v>16.68</v>
      </c>
    </row>
    <row r="2710" spans="1:18" x14ac:dyDescent="0.25">
      <c r="A2710" s="132">
        <v>1041377</v>
      </c>
      <c r="B2710" s="145" t="s">
        <v>3443</v>
      </c>
      <c r="C2710" s="132">
        <v>6</v>
      </c>
      <c r="D2710" s="132">
        <v>1904</v>
      </c>
      <c r="E2710" s="186">
        <v>8</v>
      </c>
      <c r="F2710" s="132">
        <v>2720</v>
      </c>
      <c r="G2710" s="132">
        <v>128</v>
      </c>
      <c r="H2710" s="132">
        <v>128</v>
      </c>
      <c r="I2710" s="132">
        <v>1</v>
      </c>
      <c r="J2710" s="133">
        <v>1.05</v>
      </c>
      <c r="K2710" s="133">
        <v>0.7</v>
      </c>
      <c r="L2710" s="133">
        <v>0.69</v>
      </c>
      <c r="M2710" s="134" t="str">
        <f t="shared" si="42"/>
        <v>P</v>
      </c>
      <c r="N2710" s="173" t="s">
        <v>10681</v>
      </c>
      <c r="O2710" s="146" t="s">
        <v>1506</v>
      </c>
      <c r="P2710" s="146" t="s">
        <v>9409</v>
      </c>
      <c r="Q2710" s="147" t="s">
        <v>10106</v>
      </c>
      <c r="R2710" s="187">
        <v>3.4799999999999995</v>
      </c>
    </row>
    <row r="2711" spans="1:18" x14ac:dyDescent="0.25">
      <c r="A2711" s="135">
        <v>1041379</v>
      </c>
      <c r="B2711" s="148" t="s">
        <v>1059</v>
      </c>
      <c r="C2711" s="135">
        <v>6</v>
      </c>
      <c r="D2711" s="135">
        <v>1904</v>
      </c>
      <c r="E2711" s="188">
        <v>8</v>
      </c>
      <c r="F2711" s="135">
        <v>2720</v>
      </c>
      <c r="G2711" s="135">
        <v>128</v>
      </c>
      <c r="H2711" s="135">
        <v>128</v>
      </c>
      <c r="I2711" s="135">
        <v>1</v>
      </c>
      <c r="J2711" s="136">
        <v>1.05</v>
      </c>
      <c r="K2711" s="136">
        <v>0.7</v>
      </c>
      <c r="L2711" s="136">
        <v>0.69</v>
      </c>
      <c r="M2711" s="137" t="str">
        <f t="shared" si="42"/>
        <v>P</v>
      </c>
      <c r="N2711" s="174" t="s">
        <v>10681</v>
      </c>
      <c r="O2711" s="149" t="s">
        <v>1506</v>
      </c>
      <c r="P2711" s="149" t="s">
        <v>9409</v>
      </c>
      <c r="Q2711" s="150" t="s">
        <v>10106</v>
      </c>
      <c r="R2711" s="189">
        <v>2.7</v>
      </c>
    </row>
    <row r="2712" spans="1:18" x14ac:dyDescent="0.25">
      <c r="A2712" s="132">
        <v>1041391</v>
      </c>
      <c r="B2712" s="145" t="s">
        <v>3444</v>
      </c>
      <c r="C2712" s="132">
        <v>1</v>
      </c>
      <c r="D2712" s="132" t="s">
        <v>20</v>
      </c>
      <c r="E2712" s="186" t="s">
        <v>20</v>
      </c>
      <c r="F2712" s="132" t="s">
        <v>20</v>
      </c>
      <c r="G2712" s="132" t="s">
        <v>21</v>
      </c>
      <c r="H2712" s="132" t="s">
        <v>21</v>
      </c>
      <c r="I2712" s="132" t="s">
        <v>21</v>
      </c>
      <c r="J2712" s="133">
        <v>3.048</v>
      </c>
      <c r="K2712" s="133">
        <v>3.048</v>
      </c>
      <c r="L2712" s="133">
        <v>1.143</v>
      </c>
      <c r="M2712" s="134" t="str">
        <f t="shared" si="42"/>
        <v>P</v>
      </c>
      <c r="N2712" s="171" t="s">
        <v>10681</v>
      </c>
      <c r="O2712" s="146" t="s">
        <v>1562</v>
      </c>
      <c r="P2712" s="146" t="s">
        <v>9558</v>
      </c>
      <c r="Q2712" s="147" t="s">
        <v>10519</v>
      </c>
      <c r="R2712" s="187">
        <v>0.74626865671641784</v>
      </c>
    </row>
    <row r="2713" spans="1:18" x14ac:dyDescent="0.25">
      <c r="A2713" s="135">
        <v>1041392</v>
      </c>
      <c r="B2713" s="148" t="s">
        <v>3445</v>
      </c>
      <c r="C2713" s="135">
        <v>1</v>
      </c>
      <c r="D2713" s="135" t="s">
        <v>20</v>
      </c>
      <c r="E2713" s="188" t="s">
        <v>20</v>
      </c>
      <c r="F2713" s="135" t="s">
        <v>20</v>
      </c>
      <c r="G2713" s="135" t="s">
        <v>21</v>
      </c>
      <c r="H2713" s="135" t="s">
        <v>21</v>
      </c>
      <c r="I2713" s="135" t="s">
        <v>21</v>
      </c>
      <c r="J2713" s="136">
        <v>3.048</v>
      </c>
      <c r="K2713" s="136">
        <v>3.048</v>
      </c>
      <c r="L2713" s="136">
        <v>1.143</v>
      </c>
      <c r="M2713" s="137" t="str">
        <f t="shared" si="42"/>
        <v>P</v>
      </c>
      <c r="N2713" s="172" t="s">
        <v>10681</v>
      </c>
      <c r="O2713" s="149" t="s">
        <v>1562</v>
      </c>
      <c r="P2713" s="149" t="s">
        <v>9558</v>
      </c>
      <c r="Q2713" s="150" t="s">
        <v>10519</v>
      </c>
      <c r="R2713" s="189">
        <v>0.74626865671641784</v>
      </c>
    </row>
    <row r="2714" spans="1:18" x14ac:dyDescent="0.25">
      <c r="A2714" s="132">
        <v>1041395</v>
      </c>
      <c r="B2714" s="145" t="s">
        <v>3446</v>
      </c>
      <c r="C2714" s="132">
        <v>4</v>
      </c>
      <c r="D2714" s="132" t="s">
        <v>20</v>
      </c>
      <c r="E2714" s="186" t="s">
        <v>20</v>
      </c>
      <c r="F2714" s="132" t="s">
        <v>20</v>
      </c>
      <c r="G2714" s="132" t="s">
        <v>21</v>
      </c>
      <c r="H2714" s="132" t="s">
        <v>21</v>
      </c>
      <c r="I2714" s="132" t="s">
        <v>21</v>
      </c>
      <c r="J2714" s="133">
        <v>4.0640000000000001</v>
      </c>
      <c r="K2714" s="133">
        <v>3.048</v>
      </c>
      <c r="L2714" s="133">
        <v>3.556</v>
      </c>
      <c r="M2714" s="134" t="str">
        <f t="shared" si="42"/>
        <v>P</v>
      </c>
      <c r="N2714" s="173" t="s">
        <v>10682</v>
      </c>
      <c r="O2714" s="146" t="s">
        <v>1562</v>
      </c>
      <c r="P2714" s="146" t="s">
        <v>9558</v>
      </c>
      <c r="Q2714" s="147" t="s">
        <v>10519</v>
      </c>
      <c r="R2714" s="187">
        <v>2.9850746268656714</v>
      </c>
    </row>
    <row r="2715" spans="1:18" x14ac:dyDescent="0.25">
      <c r="A2715" s="135">
        <v>1041399</v>
      </c>
      <c r="B2715" s="148" t="s">
        <v>3447</v>
      </c>
      <c r="C2715" s="135">
        <v>4</v>
      </c>
      <c r="D2715" s="135" t="s">
        <v>20</v>
      </c>
      <c r="E2715" s="188" t="s">
        <v>20</v>
      </c>
      <c r="F2715" s="135" t="s">
        <v>20</v>
      </c>
      <c r="G2715" s="135" t="s">
        <v>21</v>
      </c>
      <c r="H2715" s="135" t="s">
        <v>21</v>
      </c>
      <c r="I2715" s="135" t="s">
        <v>21</v>
      </c>
      <c r="J2715" s="136">
        <v>4.0640000000000001</v>
      </c>
      <c r="K2715" s="136">
        <v>3.048</v>
      </c>
      <c r="L2715" s="136">
        <v>3.556</v>
      </c>
      <c r="M2715" s="137" t="str">
        <f t="shared" si="42"/>
        <v>P</v>
      </c>
      <c r="N2715" s="172" t="s">
        <v>10682</v>
      </c>
      <c r="O2715" s="149" t="s">
        <v>1562</v>
      </c>
      <c r="P2715" s="149" t="s">
        <v>9558</v>
      </c>
      <c r="Q2715" s="150" t="s">
        <v>10519</v>
      </c>
      <c r="R2715" s="189">
        <v>2.9850746268656714</v>
      </c>
    </row>
    <row r="2716" spans="1:18" x14ac:dyDescent="0.25">
      <c r="A2716" s="132">
        <v>1041401</v>
      </c>
      <c r="B2716" s="145" t="s">
        <v>3448</v>
      </c>
      <c r="C2716" s="132">
        <v>3</v>
      </c>
      <c r="D2716" s="132" t="s">
        <v>20</v>
      </c>
      <c r="E2716" s="186" t="s">
        <v>20</v>
      </c>
      <c r="F2716" s="132" t="s">
        <v>20</v>
      </c>
      <c r="G2716" s="132" t="s">
        <v>21</v>
      </c>
      <c r="H2716" s="132" t="s">
        <v>21</v>
      </c>
      <c r="I2716" s="132" t="s">
        <v>21</v>
      </c>
      <c r="J2716" s="133">
        <v>4.0640000000000001</v>
      </c>
      <c r="K2716" s="133">
        <v>3.048</v>
      </c>
      <c r="L2716" s="133">
        <v>3.556</v>
      </c>
      <c r="M2716" s="134" t="str">
        <f t="shared" si="42"/>
        <v>P</v>
      </c>
      <c r="N2716" s="171" t="s">
        <v>10681</v>
      </c>
      <c r="O2716" s="146" t="s">
        <v>1562</v>
      </c>
      <c r="P2716" s="146" t="s">
        <v>9558</v>
      </c>
      <c r="Q2716" s="147" t="s">
        <v>10519</v>
      </c>
      <c r="R2716" s="187">
        <v>2.2388059701492535</v>
      </c>
    </row>
    <row r="2717" spans="1:18" x14ac:dyDescent="0.25">
      <c r="A2717" s="135">
        <v>1041405</v>
      </c>
      <c r="B2717" s="148" t="s">
        <v>3449</v>
      </c>
      <c r="C2717" s="135">
        <v>1</v>
      </c>
      <c r="D2717" s="135">
        <v>1</v>
      </c>
      <c r="E2717" s="188" t="s">
        <v>21</v>
      </c>
      <c r="F2717" s="135" t="s">
        <v>21</v>
      </c>
      <c r="G2717" s="135" t="s">
        <v>21</v>
      </c>
      <c r="H2717" s="135" t="s">
        <v>21</v>
      </c>
      <c r="I2717" s="135" t="s">
        <v>21</v>
      </c>
      <c r="J2717" s="136">
        <v>14.8</v>
      </c>
      <c r="K2717" s="136">
        <v>11.1</v>
      </c>
      <c r="L2717" s="136">
        <v>17.600000000000001</v>
      </c>
      <c r="M2717" s="137" t="str">
        <f t="shared" si="42"/>
        <v>P</v>
      </c>
      <c r="N2717" s="172" t="s">
        <v>10682</v>
      </c>
      <c r="O2717" s="149" t="s">
        <v>1607</v>
      </c>
      <c r="P2717" s="149" t="s">
        <v>9488</v>
      </c>
      <c r="Q2717" s="150" t="s">
        <v>10519</v>
      </c>
      <c r="R2717" s="189">
        <v>4661.8900000000003</v>
      </c>
    </row>
    <row r="2718" spans="1:18" x14ac:dyDescent="0.25">
      <c r="A2718" s="132">
        <v>1041406</v>
      </c>
      <c r="B2718" s="145" t="s">
        <v>3450</v>
      </c>
      <c r="C2718" s="132">
        <v>1</v>
      </c>
      <c r="D2718" s="132">
        <v>1</v>
      </c>
      <c r="E2718" s="186" t="s">
        <v>21</v>
      </c>
      <c r="F2718" s="132" t="s">
        <v>21</v>
      </c>
      <c r="G2718" s="132" t="s">
        <v>21</v>
      </c>
      <c r="H2718" s="132" t="s">
        <v>21</v>
      </c>
      <c r="I2718" s="132" t="s">
        <v>21</v>
      </c>
      <c r="J2718" s="133">
        <v>6.7</v>
      </c>
      <c r="K2718" s="133">
        <v>6.1</v>
      </c>
      <c r="L2718" s="133">
        <v>11.2</v>
      </c>
      <c r="M2718" s="134" t="str">
        <f t="shared" si="42"/>
        <v>P</v>
      </c>
      <c r="N2718" s="171" t="s">
        <v>10682</v>
      </c>
      <c r="O2718" s="146" t="s">
        <v>1607</v>
      </c>
      <c r="P2718" s="146" t="s">
        <v>9488</v>
      </c>
      <c r="Q2718" s="147" t="s">
        <v>10519</v>
      </c>
      <c r="R2718" s="187">
        <v>789.99</v>
      </c>
    </row>
    <row r="2719" spans="1:18" x14ac:dyDescent="0.25">
      <c r="A2719" s="135">
        <v>1041407</v>
      </c>
      <c r="B2719" s="148" t="s">
        <v>3451</v>
      </c>
      <c r="C2719" s="135">
        <v>1</v>
      </c>
      <c r="D2719" s="135">
        <v>2</v>
      </c>
      <c r="E2719" s="188" t="s">
        <v>21</v>
      </c>
      <c r="F2719" s="135" t="s">
        <v>21</v>
      </c>
      <c r="G2719" s="135" t="s">
        <v>21</v>
      </c>
      <c r="H2719" s="135" t="s">
        <v>21</v>
      </c>
      <c r="I2719" s="135" t="s">
        <v>21</v>
      </c>
      <c r="J2719" s="136">
        <v>6</v>
      </c>
      <c r="K2719" s="136">
        <v>6</v>
      </c>
      <c r="L2719" s="136">
        <v>14</v>
      </c>
      <c r="M2719" s="137" t="str">
        <f t="shared" si="42"/>
        <v>P</v>
      </c>
      <c r="N2719" s="174" t="s">
        <v>10682</v>
      </c>
      <c r="O2719" s="149" t="s">
        <v>1607</v>
      </c>
      <c r="P2719" s="149" t="s">
        <v>9488</v>
      </c>
      <c r="Q2719" s="150" t="s">
        <v>10519</v>
      </c>
      <c r="R2719" s="189">
        <v>434.17</v>
      </c>
    </row>
    <row r="2720" spans="1:18" x14ac:dyDescent="0.25">
      <c r="A2720" s="132">
        <v>1041408</v>
      </c>
      <c r="B2720" s="145" t="s">
        <v>3452</v>
      </c>
      <c r="C2720" s="132">
        <v>12</v>
      </c>
      <c r="D2720" s="132" t="s">
        <v>20</v>
      </c>
      <c r="E2720" s="186" t="s">
        <v>20</v>
      </c>
      <c r="F2720" s="132" t="s">
        <v>20</v>
      </c>
      <c r="G2720" s="132" t="s">
        <v>20</v>
      </c>
      <c r="H2720" s="132" t="s">
        <v>20</v>
      </c>
      <c r="I2720" s="132" t="s">
        <v>20</v>
      </c>
      <c r="J2720" s="133">
        <v>2.0699999999999998</v>
      </c>
      <c r="K2720" s="133">
        <v>0.13500000000000001</v>
      </c>
      <c r="L2720" s="133">
        <v>1.75</v>
      </c>
      <c r="M2720" s="134" t="str">
        <f t="shared" si="42"/>
        <v>P</v>
      </c>
      <c r="N2720" s="173" t="s">
        <v>10682</v>
      </c>
      <c r="O2720" s="146" t="s">
        <v>1500</v>
      </c>
      <c r="P2720" s="146" t="s">
        <v>9418</v>
      </c>
      <c r="Q2720" s="147" t="s">
        <v>10519</v>
      </c>
      <c r="R2720" s="187">
        <v>3.5999999999999996</v>
      </c>
    </row>
    <row r="2721" spans="1:18" x14ac:dyDescent="0.25">
      <c r="A2721" s="135">
        <v>1041409</v>
      </c>
      <c r="B2721" s="148" t="s">
        <v>3453</v>
      </c>
      <c r="C2721" s="135">
        <v>6</v>
      </c>
      <c r="D2721" s="135">
        <v>952</v>
      </c>
      <c r="E2721" s="188" t="s">
        <v>20</v>
      </c>
      <c r="F2721" s="135">
        <v>1224</v>
      </c>
      <c r="G2721" s="135" t="s">
        <v>20</v>
      </c>
      <c r="H2721" s="135">
        <v>30</v>
      </c>
      <c r="I2721" s="135">
        <v>3</v>
      </c>
      <c r="J2721" s="136">
        <v>2.2200000000000002</v>
      </c>
      <c r="K2721" s="136">
        <v>1.44</v>
      </c>
      <c r="L2721" s="136">
        <v>0.46</v>
      </c>
      <c r="M2721" s="137" t="str">
        <f t="shared" si="42"/>
        <v>P</v>
      </c>
      <c r="N2721" s="174" t="s">
        <v>10681</v>
      </c>
      <c r="O2721" s="149" t="s">
        <v>1506</v>
      </c>
      <c r="P2721" s="149" t="s">
        <v>10455</v>
      </c>
      <c r="Q2721" s="150" t="s">
        <v>10519</v>
      </c>
      <c r="R2721" s="189">
        <v>4.5600000000000005</v>
      </c>
    </row>
    <row r="2722" spans="1:18" x14ac:dyDescent="0.25">
      <c r="A2722" s="132">
        <v>1041410</v>
      </c>
      <c r="B2722" s="145" t="s">
        <v>3453</v>
      </c>
      <c r="C2722" s="132">
        <v>6</v>
      </c>
      <c r="D2722" s="132">
        <v>952</v>
      </c>
      <c r="E2722" s="186" t="s">
        <v>20</v>
      </c>
      <c r="F2722" s="132">
        <v>1100</v>
      </c>
      <c r="G2722" s="132" t="s">
        <v>20</v>
      </c>
      <c r="H2722" s="132">
        <v>30</v>
      </c>
      <c r="I2722" s="132">
        <v>3</v>
      </c>
      <c r="J2722" s="133">
        <v>2.1800000000000002</v>
      </c>
      <c r="K2722" s="133">
        <v>1.4</v>
      </c>
      <c r="L2722" s="133">
        <v>0.46</v>
      </c>
      <c r="M2722" s="134" t="str">
        <f t="shared" si="42"/>
        <v>P</v>
      </c>
      <c r="N2722" s="173" t="s">
        <v>10681</v>
      </c>
      <c r="O2722" s="146" t="s">
        <v>1506</v>
      </c>
      <c r="P2722" s="146" t="s">
        <v>10455</v>
      </c>
      <c r="Q2722" s="147" t="s">
        <v>10519</v>
      </c>
      <c r="R2722" s="187">
        <v>4.8600000000000003</v>
      </c>
    </row>
    <row r="2723" spans="1:18" x14ac:dyDescent="0.25">
      <c r="A2723" s="135">
        <v>1041418</v>
      </c>
      <c r="B2723" s="148" t="s">
        <v>111</v>
      </c>
      <c r="C2723" s="135">
        <v>3</v>
      </c>
      <c r="D2723" s="135">
        <v>3456</v>
      </c>
      <c r="E2723" s="188">
        <v>24</v>
      </c>
      <c r="F2723" s="135">
        <v>5184</v>
      </c>
      <c r="G2723" s="135">
        <v>216</v>
      </c>
      <c r="H2723" s="135">
        <v>288</v>
      </c>
      <c r="I2723" s="135">
        <v>1</v>
      </c>
      <c r="J2723" s="136">
        <v>1.36</v>
      </c>
      <c r="K2723" s="136">
        <v>0.52</v>
      </c>
      <c r="L2723" s="136">
        <v>0.33</v>
      </c>
      <c r="M2723" s="137" t="str">
        <f t="shared" si="42"/>
        <v>P</v>
      </c>
      <c r="N2723" s="174" t="s">
        <v>10681</v>
      </c>
      <c r="O2723" s="149" t="s">
        <v>1562</v>
      </c>
      <c r="P2723" s="149" t="s">
        <v>9416</v>
      </c>
      <c r="Q2723" s="150" t="s">
        <v>10519</v>
      </c>
      <c r="R2723" s="189">
        <v>4.1999999999999993</v>
      </c>
    </row>
    <row r="2724" spans="1:18" x14ac:dyDescent="0.25">
      <c r="A2724" s="132">
        <v>1041419</v>
      </c>
      <c r="B2724" s="145" t="s">
        <v>3454</v>
      </c>
      <c r="C2724" s="132">
        <v>3</v>
      </c>
      <c r="D2724" s="132">
        <v>3456</v>
      </c>
      <c r="E2724" s="186">
        <v>24</v>
      </c>
      <c r="F2724" s="132">
        <v>5184</v>
      </c>
      <c r="G2724" s="132">
        <v>216</v>
      </c>
      <c r="H2724" s="132">
        <v>288</v>
      </c>
      <c r="I2724" s="132">
        <v>1</v>
      </c>
      <c r="J2724" s="133">
        <v>1.36</v>
      </c>
      <c r="K2724" s="133">
        <v>0.5</v>
      </c>
      <c r="L2724" s="133">
        <v>0.32</v>
      </c>
      <c r="M2724" s="134" t="str">
        <f t="shared" si="42"/>
        <v>P</v>
      </c>
      <c r="N2724" s="171" t="s">
        <v>10681</v>
      </c>
      <c r="O2724" s="146" t="s">
        <v>1562</v>
      </c>
      <c r="P2724" s="146" t="s">
        <v>9416</v>
      </c>
      <c r="Q2724" s="147" t="s">
        <v>10519</v>
      </c>
      <c r="R2724" s="187">
        <v>4.1100000000000003</v>
      </c>
    </row>
    <row r="2725" spans="1:18" x14ac:dyDescent="0.25">
      <c r="A2725" s="135">
        <v>1041421</v>
      </c>
      <c r="B2725" s="148" t="s">
        <v>3455</v>
      </c>
      <c r="C2725" s="135">
        <v>3</v>
      </c>
      <c r="D2725" s="135">
        <v>3456</v>
      </c>
      <c r="E2725" s="188">
        <v>24</v>
      </c>
      <c r="F2725" s="135">
        <v>5184</v>
      </c>
      <c r="G2725" s="135">
        <v>216</v>
      </c>
      <c r="H2725" s="135" t="s">
        <v>20</v>
      </c>
      <c r="I2725" s="135">
        <v>1</v>
      </c>
      <c r="J2725" s="136">
        <v>1.35</v>
      </c>
      <c r="K2725" s="136">
        <v>0.51</v>
      </c>
      <c r="L2725" s="136">
        <v>0.32</v>
      </c>
      <c r="M2725" s="137" t="str">
        <f t="shared" si="42"/>
        <v>P</v>
      </c>
      <c r="N2725" s="174" t="s">
        <v>10681</v>
      </c>
      <c r="O2725" s="149" t="s">
        <v>1562</v>
      </c>
      <c r="P2725" s="149" t="s">
        <v>9416</v>
      </c>
      <c r="Q2725" s="150" t="s">
        <v>10519</v>
      </c>
      <c r="R2725" s="189">
        <v>4.1999999999999993</v>
      </c>
    </row>
    <row r="2726" spans="1:18" x14ac:dyDescent="0.25">
      <c r="A2726" s="132">
        <v>1041425</v>
      </c>
      <c r="B2726" s="145" t="s">
        <v>3456</v>
      </c>
      <c r="C2726" s="132">
        <v>6</v>
      </c>
      <c r="D2726" s="132">
        <v>9</v>
      </c>
      <c r="E2726" s="186" t="s">
        <v>21</v>
      </c>
      <c r="F2726" s="132">
        <v>12</v>
      </c>
      <c r="G2726" s="132" t="s">
        <v>21</v>
      </c>
      <c r="H2726" s="132" t="s">
        <v>21</v>
      </c>
      <c r="I2726" s="132" t="s">
        <v>21</v>
      </c>
      <c r="J2726" s="133">
        <v>7.6</v>
      </c>
      <c r="K2726" s="133">
        <v>3.9</v>
      </c>
      <c r="L2726" s="133">
        <v>3.6</v>
      </c>
      <c r="M2726" s="134" t="str">
        <f t="shared" si="42"/>
        <v>P</v>
      </c>
      <c r="N2726" s="171" t="s">
        <v>10682</v>
      </c>
      <c r="O2726" s="146" t="s">
        <v>3101</v>
      </c>
      <c r="P2726" s="146" t="s">
        <v>9489</v>
      </c>
      <c r="Q2726" s="147" t="s">
        <v>10519</v>
      </c>
      <c r="R2726" s="187">
        <v>10.199999999999999</v>
      </c>
    </row>
    <row r="2727" spans="1:18" x14ac:dyDescent="0.25">
      <c r="A2727" s="135">
        <v>1041426</v>
      </c>
      <c r="B2727" s="148" t="s">
        <v>3457</v>
      </c>
      <c r="C2727" s="135">
        <v>3</v>
      </c>
      <c r="D2727" s="135">
        <v>3456</v>
      </c>
      <c r="E2727" s="188">
        <v>24</v>
      </c>
      <c r="F2727" s="135">
        <v>5184</v>
      </c>
      <c r="G2727" s="135">
        <v>216</v>
      </c>
      <c r="H2727" s="135" t="s">
        <v>20</v>
      </c>
      <c r="I2727" s="135" t="s">
        <v>20</v>
      </c>
      <c r="J2727" s="136">
        <v>1.35</v>
      </c>
      <c r="K2727" s="136">
        <v>0.5</v>
      </c>
      <c r="L2727" s="136">
        <v>0.33</v>
      </c>
      <c r="M2727" s="137" t="str">
        <f t="shared" si="42"/>
        <v>P</v>
      </c>
      <c r="N2727" s="172" t="s">
        <v>10681</v>
      </c>
      <c r="O2727" s="149" t="s">
        <v>1562</v>
      </c>
      <c r="P2727" s="149" t="s">
        <v>9416</v>
      </c>
      <c r="Q2727" s="150" t="s">
        <v>10519</v>
      </c>
      <c r="R2727" s="189">
        <v>4.1399999999999997</v>
      </c>
    </row>
    <row r="2728" spans="1:18" x14ac:dyDescent="0.25">
      <c r="A2728" s="132">
        <v>1041427</v>
      </c>
      <c r="B2728" s="145" t="s">
        <v>3458</v>
      </c>
      <c r="C2728" s="132">
        <v>1</v>
      </c>
      <c r="D2728" s="132">
        <v>27</v>
      </c>
      <c r="E2728" s="186" t="s">
        <v>21</v>
      </c>
      <c r="F2728" s="132">
        <v>36</v>
      </c>
      <c r="G2728" s="132" t="s">
        <v>21</v>
      </c>
      <c r="H2728" s="132" t="s">
        <v>21</v>
      </c>
      <c r="I2728" s="132" t="s">
        <v>21</v>
      </c>
      <c r="J2728" s="133">
        <v>3.5</v>
      </c>
      <c r="K2728" s="133">
        <v>3.26</v>
      </c>
      <c r="L2728" s="133">
        <v>3.3</v>
      </c>
      <c r="M2728" s="134" t="str">
        <f t="shared" si="42"/>
        <v>P</v>
      </c>
      <c r="N2728" s="171" t="s">
        <v>10682</v>
      </c>
      <c r="O2728" s="146" t="s">
        <v>1506</v>
      </c>
      <c r="P2728" s="146" t="s">
        <v>9401</v>
      </c>
      <c r="Q2728" s="147" t="s">
        <v>10519</v>
      </c>
      <c r="R2728" s="187">
        <v>25.21</v>
      </c>
    </row>
    <row r="2729" spans="1:18" x14ac:dyDescent="0.25">
      <c r="A2729" s="135">
        <v>1041431</v>
      </c>
      <c r="B2729" s="148" t="s">
        <v>3459</v>
      </c>
      <c r="C2729" s="135">
        <v>6</v>
      </c>
      <c r="D2729" s="135">
        <v>30</v>
      </c>
      <c r="E2729" s="188" t="s">
        <v>21</v>
      </c>
      <c r="F2729" s="135">
        <v>42</v>
      </c>
      <c r="G2729" s="135" t="s">
        <v>20</v>
      </c>
      <c r="H2729" s="135">
        <v>3</v>
      </c>
      <c r="I2729" s="135">
        <v>1</v>
      </c>
      <c r="J2729" s="136">
        <v>5.68</v>
      </c>
      <c r="K2729" s="136">
        <v>2.9</v>
      </c>
      <c r="L2729" s="136">
        <v>2.2000000000000002</v>
      </c>
      <c r="M2729" s="137" t="str">
        <f t="shared" si="42"/>
        <v>P</v>
      </c>
      <c r="N2729" s="172" t="s">
        <v>10682</v>
      </c>
      <c r="O2729" s="149" t="s">
        <v>3101</v>
      </c>
      <c r="P2729" s="149" t="s">
        <v>9489</v>
      </c>
      <c r="Q2729" s="150" t="s">
        <v>10519</v>
      </c>
      <c r="R2729" s="189">
        <v>7.5</v>
      </c>
    </row>
    <row r="2730" spans="1:18" x14ac:dyDescent="0.25">
      <c r="A2730" s="132">
        <v>1041433</v>
      </c>
      <c r="B2730" s="145" t="s">
        <v>3460</v>
      </c>
      <c r="C2730" s="132">
        <v>6</v>
      </c>
      <c r="D2730" s="132">
        <v>120</v>
      </c>
      <c r="E2730" s="186" t="s">
        <v>21</v>
      </c>
      <c r="F2730" s="132">
        <v>160</v>
      </c>
      <c r="G2730" s="132" t="s">
        <v>21</v>
      </c>
      <c r="H2730" s="132" t="s">
        <v>21</v>
      </c>
      <c r="I2730" s="132">
        <v>1</v>
      </c>
      <c r="J2730" s="133">
        <v>3.2</v>
      </c>
      <c r="K2730" s="133">
        <v>1.75</v>
      </c>
      <c r="L2730" s="133">
        <v>1.85</v>
      </c>
      <c r="M2730" s="134" t="str">
        <f t="shared" si="42"/>
        <v>P</v>
      </c>
      <c r="N2730" s="171" t="s">
        <v>10682</v>
      </c>
      <c r="O2730" s="146" t="s">
        <v>3101</v>
      </c>
      <c r="P2730" s="146" t="s">
        <v>9489</v>
      </c>
      <c r="Q2730" s="147" t="s">
        <v>10519</v>
      </c>
      <c r="R2730" s="187">
        <v>3.84</v>
      </c>
    </row>
    <row r="2731" spans="1:18" x14ac:dyDescent="0.25">
      <c r="A2731" s="135">
        <v>1041434</v>
      </c>
      <c r="B2731" s="148" t="s">
        <v>3461</v>
      </c>
      <c r="C2731" s="135">
        <v>6</v>
      </c>
      <c r="D2731" s="135">
        <v>50</v>
      </c>
      <c r="E2731" s="188" t="s">
        <v>21</v>
      </c>
      <c r="F2731" s="135">
        <v>70</v>
      </c>
      <c r="G2731" s="135" t="s">
        <v>20</v>
      </c>
      <c r="H2731" s="135">
        <v>4</v>
      </c>
      <c r="I2731" s="135">
        <v>1</v>
      </c>
      <c r="J2731" s="136">
        <v>4.53</v>
      </c>
      <c r="K2731" s="136">
        <v>2.31</v>
      </c>
      <c r="L2731" s="136">
        <v>2.2400000000000002</v>
      </c>
      <c r="M2731" s="137" t="str">
        <f t="shared" si="42"/>
        <v>P</v>
      </c>
      <c r="N2731" s="172" t="s">
        <v>10682</v>
      </c>
      <c r="O2731" s="149" t="s">
        <v>3101</v>
      </c>
      <c r="P2731" s="149" t="s">
        <v>9489</v>
      </c>
      <c r="Q2731" s="150" t="s">
        <v>10519</v>
      </c>
      <c r="R2731" s="189">
        <v>5.4</v>
      </c>
    </row>
    <row r="2732" spans="1:18" x14ac:dyDescent="0.25">
      <c r="A2732" s="132">
        <v>1041439</v>
      </c>
      <c r="B2732" s="145" t="s">
        <v>3462</v>
      </c>
      <c r="C2732" s="132">
        <v>5</v>
      </c>
      <c r="D2732" s="132" t="s">
        <v>20</v>
      </c>
      <c r="E2732" s="186" t="s">
        <v>20</v>
      </c>
      <c r="F2732" s="132" t="s">
        <v>20</v>
      </c>
      <c r="G2732" s="132" t="s">
        <v>20</v>
      </c>
      <c r="H2732" s="132" t="s">
        <v>20</v>
      </c>
      <c r="I2732" s="132" t="s">
        <v>20</v>
      </c>
      <c r="J2732" s="133">
        <v>1E-3</v>
      </c>
      <c r="K2732" s="133">
        <v>1E-3</v>
      </c>
      <c r="L2732" s="133">
        <v>1E-3</v>
      </c>
      <c r="M2732" s="134" t="str">
        <f t="shared" si="42"/>
        <v>P</v>
      </c>
      <c r="N2732" s="171" t="s">
        <v>10682</v>
      </c>
      <c r="O2732" s="146" t="s">
        <v>1506</v>
      </c>
      <c r="P2732" s="146" t="s">
        <v>9401</v>
      </c>
      <c r="Q2732" s="147" t="s">
        <v>10519</v>
      </c>
      <c r="R2732" s="187">
        <v>28.72</v>
      </c>
    </row>
    <row r="2733" spans="1:18" x14ac:dyDescent="0.25">
      <c r="A2733" s="135">
        <v>1041440</v>
      </c>
      <c r="B2733" s="148" t="s">
        <v>3463</v>
      </c>
      <c r="C2733" s="135">
        <v>1</v>
      </c>
      <c r="D2733" s="135">
        <v>464</v>
      </c>
      <c r="E2733" s="188" t="s">
        <v>20</v>
      </c>
      <c r="F2733" s="135" t="s">
        <v>20</v>
      </c>
      <c r="G2733" s="135" t="s">
        <v>20</v>
      </c>
      <c r="H2733" s="135" t="s">
        <v>20</v>
      </c>
      <c r="I2733" s="135" t="s">
        <v>20</v>
      </c>
      <c r="J2733" s="136">
        <v>3.06</v>
      </c>
      <c r="K2733" s="136">
        <v>1.1200000000000001</v>
      </c>
      <c r="L2733" s="136">
        <v>0.54</v>
      </c>
      <c r="M2733" s="137" t="str">
        <f t="shared" si="42"/>
        <v>P</v>
      </c>
      <c r="N2733" s="172" t="s">
        <v>10682</v>
      </c>
      <c r="O2733" s="149" t="s">
        <v>1506</v>
      </c>
      <c r="P2733" s="149" t="s">
        <v>9401</v>
      </c>
      <c r="Q2733" s="150" t="s">
        <v>10519</v>
      </c>
      <c r="R2733" s="189">
        <v>9.9</v>
      </c>
    </row>
    <row r="2734" spans="1:18" x14ac:dyDescent="0.25">
      <c r="A2734" s="132">
        <v>1041441</v>
      </c>
      <c r="B2734" s="145" t="s">
        <v>3464</v>
      </c>
      <c r="C2734" s="132">
        <v>1</v>
      </c>
      <c r="D2734" s="132">
        <v>315</v>
      </c>
      <c r="E2734" s="186" t="s">
        <v>21</v>
      </c>
      <c r="F2734" s="132">
        <v>385</v>
      </c>
      <c r="G2734" s="132" t="s">
        <v>20</v>
      </c>
      <c r="H2734" s="132">
        <v>28</v>
      </c>
      <c r="I2734" s="132">
        <v>2</v>
      </c>
      <c r="J2734" s="133">
        <v>2.2999999999999998</v>
      </c>
      <c r="K2734" s="133">
        <v>1.3</v>
      </c>
      <c r="L2734" s="133">
        <v>1.32</v>
      </c>
      <c r="M2734" s="134" t="str">
        <f t="shared" si="42"/>
        <v>P</v>
      </c>
      <c r="N2734" s="173" t="s">
        <v>10682</v>
      </c>
      <c r="O2734" s="146" t="s">
        <v>1506</v>
      </c>
      <c r="P2734" s="146" t="s">
        <v>9401</v>
      </c>
      <c r="Q2734" s="147" t="s">
        <v>10519</v>
      </c>
      <c r="R2734" s="187">
        <v>4</v>
      </c>
    </row>
    <row r="2735" spans="1:18" x14ac:dyDescent="0.25">
      <c r="A2735" s="135">
        <v>1041443</v>
      </c>
      <c r="B2735" s="148" t="s">
        <v>3465</v>
      </c>
      <c r="C2735" s="135">
        <v>1</v>
      </c>
      <c r="D2735" s="135">
        <v>765</v>
      </c>
      <c r="E2735" s="188" t="s">
        <v>21</v>
      </c>
      <c r="F2735" s="135">
        <v>765</v>
      </c>
      <c r="G2735" s="135">
        <v>50</v>
      </c>
      <c r="H2735" s="135" t="s">
        <v>20</v>
      </c>
      <c r="I2735" s="135">
        <v>1</v>
      </c>
      <c r="J2735" s="136">
        <v>3.38</v>
      </c>
      <c r="K2735" s="136">
        <v>1.88</v>
      </c>
      <c r="L2735" s="136">
        <v>0.28000000000000003</v>
      </c>
      <c r="M2735" s="137" t="str">
        <f t="shared" si="42"/>
        <v>P</v>
      </c>
      <c r="N2735" s="174" t="s">
        <v>10682</v>
      </c>
      <c r="O2735" s="149" t="s">
        <v>1506</v>
      </c>
      <c r="P2735" s="149" t="s">
        <v>9401</v>
      </c>
      <c r="Q2735" s="150" t="s">
        <v>10519</v>
      </c>
      <c r="R2735" s="189">
        <v>13.12</v>
      </c>
    </row>
    <row r="2736" spans="1:18" x14ac:dyDescent="0.25">
      <c r="A2736" s="132">
        <v>1041445</v>
      </c>
      <c r="B2736" s="145" t="s">
        <v>1834</v>
      </c>
      <c r="C2736" s="132">
        <v>6</v>
      </c>
      <c r="D2736" s="132">
        <v>448</v>
      </c>
      <c r="E2736" s="186" t="s">
        <v>21</v>
      </c>
      <c r="F2736" s="132">
        <v>616</v>
      </c>
      <c r="G2736" s="132">
        <v>20</v>
      </c>
      <c r="H2736" s="132">
        <v>25</v>
      </c>
      <c r="I2736" s="132">
        <v>1</v>
      </c>
      <c r="J2736" s="133">
        <v>1.75</v>
      </c>
      <c r="K2736" s="133">
        <v>1.17</v>
      </c>
      <c r="L2736" s="133">
        <v>1.35</v>
      </c>
      <c r="M2736" s="134" t="str">
        <f t="shared" si="42"/>
        <v>P</v>
      </c>
      <c r="N2736" s="173" t="s">
        <v>10681</v>
      </c>
      <c r="O2736" s="146" t="s">
        <v>1506</v>
      </c>
      <c r="P2736" s="146" t="s">
        <v>9430</v>
      </c>
      <c r="Q2736" s="147" t="s">
        <v>10519</v>
      </c>
      <c r="R2736" s="187">
        <v>3.3600000000000003</v>
      </c>
    </row>
    <row r="2737" spans="1:18" x14ac:dyDescent="0.25">
      <c r="A2737" s="135">
        <v>1041447</v>
      </c>
      <c r="B2737" s="148" t="s">
        <v>2389</v>
      </c>
      <c r="C2737" s="135">
        <v>6</v>
      </c>
      <c r="D2737" s="135">
        <v>448</v>
      </c>
      <c r="E2737" s="188" t="s">
        <v>21</v>
      </c>
      <c r="F2737" s="135">
        <v>616</v>
      </c>
      <c r="G2737" s="135">
        <v>20</v>
      </c>
      <c r="H2737" s="135">
        <v>25</v>
      </c>
      <c r="I2737" s="135">
        <v>1</v>
      </c>
      <c r="J2737" s="136">
        <v>1.75</v>
      </c>
      <c r="K2737" s="136">
        <v>1.17</v>
      </c>
      <c r="L2737" s="136">
        <v>1.35</v>
      </c>
      <c r="M2737" s="137" t="str">
        <f t="shared" si="42"/>
        <v>P</v>
      </c>
      <c r="N2737" s="174" t="s">
        <v>10681</v>
      </c>
      <c r="O2737" s="149" t="s">
        <v>1506</v>
      </c>
      <c r="P2737" s="149" t="s">
        <v>9430</v>
      </c>
      <c r="Q2737" s="150" t="s">
        <v>10519</v>
      </c>
      <c r="R2737" s="189">
        <v>3.3000000000000003</v>
      </c>
    </row>
    <row r="2738" spans="1:18" x14ac:dyDescent="0.25">
      <c r="A2738" s="132">
        <v>1041455</v>
      </c>
      <c r="B2738" s="145" t="s">
        <v>1847</v>
      </c>
      <c r="C2738" s="132">
        <v>6</v>
      </c>
      <c r="D2738" s="132">
        <v>448</v>
      </c>
      <c r="E2738" s="186" t="s">
        <v>21</v>
      </c>
      <c r="F2738" s="132">
        <v>616</v>
      </c>
      <c r="G2738" s="132">
        <v>20</v>
      </c>
      <c r="H2738" s="132">
        <v>25</v>
      </c>
      <c r="I2738" s="132">
        <v>1</v>
      </c>
      <c r="J2738" s="133">
        <v>1.75</v>
      </c>
      <c r="K2738" s="133">
        <v>1.17</v>
      </c>
      <c r="L2738" s="133">
        <v>1.35</v>
      </c>
      <c r="M2738" s="134" t="str">
        <f t="shared" si="42"/>
        <v>P</v>
      </c>
      <c r="N2738" s="173" t="s">
        <v>10681</v>
      </c>
      <c r="O2738" s="146" t="s">
        <v>1506</v>
      </c>
      <c r="P2738" s="146" t="s">
        <v>9430</v>
      </c>
      <c r="Q2738" s="147" t="s">
        <v>10519</v>
      </c>
      <c r="R2738" s="187">
        <v>3.4799999999999995</v>
      </c>
    </row>
    <row r="2739" spans="1:18" x14ac:dyDescent="0.25">
      <c r="A2739" s="135">
        <v>1041456</v>
      </c>
      <c r="B2739" s="148" t="s">
        <v>1850</v>
      </c>
      <c r="C2739" s="135">
        <v>6</v>
      </c>
      <c r="D2739" s="135">
        <v>448</v>
      </c>
      <c r="E2739" s="188" t="s">
        <v>21</v>
      </c>
      <c r="F2739" s="135">
        <v>616</v>
      </c>
      <c r="G2739" s="135">
        <v>20</v>
      </c>
      <c r="H2739" s="135">
        <v>25</v>
      </c>
      <c r="I2739" s="135">
        <v>1</v>
      </c>
      <c r="J2739" s="136">
        <v>1.8</v>
      </c>
      <c r="K2739" s="136">
        <v>1.18</v>
      </c>
      <c r="L2739" s="136">
        <v>1.49</v>
      </c>
      <c r="M2739" s="137" t="str">
        <f t="shared" si="42"/>
        <v>P</v>
      </c>
      <c r="N2739" s="174" t="s">
        <v>10681</v>
      </c>
      <c r="O2739" s="149" t="s">
        <v>1506</v>
      </c>
      <c r="P2739" s="149" t="s">
        <v>9430</v>
      </c>
      <c r="Q2739" s="150" t="s">
        <v>10519</v>
      </c>
      <c r="R2739" s="189">
        <v>3</v>
      </c>
    </row>
    <row r="2740" spans="1:18" x14ac:dyDescent="0.25">
      <c r="A2740" s="132">
        <v>1041457</v>
      </c>
      <c r="B2740" s="145" t="s">
        <v>1851</v>
      </c>
      <c r="C2740" s="132">
        <v>6</v>
      </c>
      <c r="D2740" s="132">
        <v>448</v>
      </c>
      <c r="E2740" s="186" t="s">
        <v>21</v>
      </c>
      <c r="F2740" s="132">
        <v>616</v>
      </c>
      <c r="G2740" s="132">
        <v>20</v>
      </c>
      <c r="H2740" s="132">
        <v>20</v>
      </c>
      <c r="I2740" s="132">
        <v>1</v>
      </c>
      <c r="J2740" s="133">
        <v>1.75</v>
      </c>
      <c r="K2740" s="133">
        <v>1.17</v>
      </c>
      <c r="L2740" s="133">
        <v>1.35</v>
      </c>
      <c r="M2740" s="134" t="str">
        <f t="shared" si="42"/>
        <v>P</v>
      </c>
      <c r="N2740" s="173" t="s">
        <v>10681</v>
      </c>
      <c r="O2740" s="146" t="s">
        <v>1506</v>
      </c>
      <c r="P2740" s="146" t="s">
        <v>9430</v>
      </c>
      <c r="Q2740" s="147" t="s">
        <v>10519</v>
      </c>
      <c r="R2740" s="187">
        <v>3.24</v>
      </c>
    </row>
    <row r="2741" spans="1:18" x14ac:dyDescent="0.25">
      <c r="A2741" s="135">
        <v>1041461</v>
      </c>
      <c r="B2741" s="148" t="s">
        <v>1846</v>
      </c>
      <c r="C2741" s="135">
        <v>6</v>
      </c>
      <c r="D2741" s="135">
        <v>448</v>
      </c>
      <c r="E2741" s="188" t="s">
        <v>21</v>
      </c>
      <c r="F2741" s="135">
        <v>616</v>
      </c>
      <c r="G2741" s="135">
        <v>20</v>
      </c>
      <c r="H2741" s="135">
        <v>25</v>
      </c>
      <c r="I2741" s="135">
        <v>1</v>
      </c>
      <c r="J2741" s="136">
        <v>1.78</v>
      </c>
      <c r="K2741" s="136">
        <v>1.18</v>
      </c>
      <c r="L2741" s="136">
        <v>1.36</v>
      </c>
      <c r="M2741" s="137" t="str">
        <f t="shared" si="42"/>
        <v>P</v>
      </c>
      <c r="N2741" s="174" t="s">
        <v>10681</v>
      </c>
      <c r="O2741" s="149" t="s">
        <v>1506</v>
      </c>
      <c r="P2741" s="149" t="s">
        <v>9430</v>
      </c>
      <c r="Q2741" s="150" t="s">
        <v>10519</v>
      </c>
      <c r="R2741" s="189">
        <v>2.7600000000000002</v>
      </c>
    </row>
    <row r="2742" spans="1:18" x14ac:dyDescent="0.25">
      <c r="A2742" s="132">
        <v>1041463</v>
      </c>
      <c r="B2742" s="145" t="s">
        <v>1849</v>
      </c>
      <c r="C2742" s="132">
        <v>6</v>
      </c>
      <c r="D2742" s="132">
        <v>448</v>
      </c>
      <c r="E2742" s="186" t="s">
        <v>21</v>
      </c>
      <c r="F2742" s="132">
        <v>616</v>
      </c>
      <c r="G2742" s="132">
        <v>20</v>
      </c>
      <c r="H2742" s="132">
        <v>25</v>
      </c>
      <c r="I2742" s="132">
        <v>1</v>
      </c>
      <c r="J2742" s="133">
        <v>1.75</v>
      </c>
      <c r="K2742" s="133">
        <v>1.17</v>
      </c>
      <c r="L2742" s="133">
        <v>1.35</v>
      </c>
      <c r="M2742" s="134" t="str">
        <f t="shared" si="42"/>
        <v>P</v>
      </c>
      <c r="N2742" s="171" t="s">
        <v>10681</v>
      </c>
      <c r="O2742" s="146" t="s">
        <v>1506</v>
      </c>
      <c r="P2742" s="146" t="s">
        <v>9430</v>
      </c>
      <c r="Q2742" s="147" t="s">
        <v>10519</v>
      </c>
      <c r="R2742" s="187">
        <v>2.7</v>
      </c>
    </row>
    <row r="2743" spans="1:18" x14ac:dyDescent="0.25">
      <c r="A2743" s="135">
        <v>1041464</v>
      </c>
      <c r="B2743" s="148" t="s">
        <v>1848</v>
      </c>
      <c r="C2743" s="135">
        <v>6</v>
      </c>
      <c r="D2743" s="135">
        <v>448</v>
      </c>
      <c r="E2743" s="188" t="s">
        <v>21</v>
      </c>
      <c r="F2743" s="135">
        <v>616</v>
      </c>
      <c r="G2743" s="135">
        <v>20</v>
      </c>
      <c r="H2743" s="135">
        <v>25</v>
      </c>
      <c r="I2743" s="135">
        <v>1</v>
      </c>
      <c r="J2743" s="136">
        <v>1.79</v>
      </c>
      <c r="K2743" s="136">
        <v>1.17</v>
      </c>
      <c r="L2743" s="136">
        <v>1.36</v>
      </c>
      <c r="M2743" s="137" t="str">
        <f t="shared" si="42"/>
        <v>P</v>
      </c>
      <c r="N2743" s="172" t="s">
        <v>10681</v>
      </c>
      <c r="O2743" s="149" t="s">
        <v>1506</v>
      </c>
      <c r="P2743" s="149" t="s">
        <v>9430</v>
      </c>
      <c r="Q2743" s="150" t="s">
        <v>10519</v>
      </c>
      <c r="R2743" s="189">
        <v>2.82</v>
      </c>
    </row>
    <row r="2744" spans="1:18" x14ac:dyDescent="0.25">
      <c r="A2744" s="132">
        <v>1041489</v>
      </c>
      <c r="B2744" s="145" t="s">
        <v>1416</v>
      </c>
      <c r="C2744" s="132">
        <v>4</v>
      </c>
      <c r="D2744" s="132" t="s">
        <v>20</v>
      </c>
      <c r="E2744" s="186">
        <v>24</v>
      </c>
      <c r="F2744" s="132">
        <v>900</v>
      </c>
      <c r="G2744" s="132">
        <v>120</v>
      </c>
      <c r="H2744" s="132" t="s">
        <v>20</v>
      </c>
      <c r="I2744" s="132" t="s">
        <v>20</v>
      </c>
      <c r="J2744" s="133">
        <v>1.94</v>
      </c>
      <c r="K2744" s="133">
        <v>1.59</v>
      </c>
      <c r="L2744" s="133">
        <v>0.71</v>
      </c>
      <c r="M2744" s="134" t="str">
        <f t="shared" si="42"/>
        <v>P</v>
      </c>
      <c r="N2744" s="171" t="s">
        <v>10682</v>
      </c>
      <c r="O2744" s="146" t="s">
        <v>1500</v>
      </c>
      <c r="P2744" s="146" t="s">
        <v>9418</v>
      </c>
      <c r="Q2744" s="147" t="s">
        <v>10519</v>
      </c>
      <c r="R2744" s="187">
        <v>1.92</v>
      </c>
    </row>
    <row r="2745" spans="1:18" x14ac:dyDescent="0.25">
      <c r="A2745" s="135">
        <v>1041490</v>
      </c>
      <c r="B2745" s="148" t="s">
        <v>1398</v>
      </c>
      <c r="C2745" s="135">
        <v>6</v>
      </c>
      <c r="D2745" s="135">
        <v>1838</v>
      </c>
      <c r="E2745" s="188">
        <v>92</v>
      </c>
      <c r="F2745" s="135" t="s">
        <v>20</v>
      </c>
      <c r="G2745" s="135">
        <v>460</v>
      </c>
      <c r="H2745" s="135" t="s">
        <v>20</v>
      </c>
      <c r="I2745" s="135" t="s">
        <v>20</v>
      </c>
      <c r="J2745" s="136">
        <v>1.6</v>
      </c>
      <c r="K2745" s="136">
        <v>1.5</v>
      </c>
      <c r="L2745" s="136">
        <v>0.24</v>
      </c>
      <c r="M2745" s="137" t="str">
        <f t="shared" si="42"/>
        <v>P</v>
      </c>
      <c r="N2745" s="172" t="s">
        <v>10682</v>
      </c>
      <c r="O2745" s="149" t="s">
        <v>1500</v>
      </c>
      <c r="P2745" s="149" t="s">
        <v>9418</v>
      </c>
      <c r="Q2745" s="150" t="s">
        <v>10519</v>
      </c>
      <c r="R2745" s="189">
        <v>1.44</v>
      </c>
    </row>
    <row r="2746" spans="1:18" x14ac:dyDescent="0.25">
      <c r="A2746" s="132">
        <v>1041494</v>
      </c>
      <c r="B2746" s="145" t="s">
        <v>3466</v>
      </c>
      <c r="C2746" s="132">
        <v>5</v>
      </c>
      <c r="D2746" s="132">
        <v>119</v>
      </c>
      <c r="E2746" s="186" t="s">
        <v>21</v>
      </c>
      <c r="F2746" s="132">
        <v>160</v>
      </c>
      <c r="G2746" s="132">
        <v>3</v>
      </c>
      <c r="H2746" s="132" t="s">
        <v>20</v>
      </c>
      <c r="I2746" s="132">
        <v>3</v>
      </c>
      <c r="J2746" s="133">
        <v>6.28</v>
      </c>
      <c r="K2746" s="133">
        <v>2.82</v>
      </c>
      <c r="L2746" s="133">
        <v>0.38</v>
      </c>
      <c r="M2746" s="134" t="str">
        <f t="shared" si="42"/>
        <v>P</v>
      </c>
      <c r="N2746" s="171" t="s">
        <v>10682</v>
      </c>
      <c r="O2746" s="146" t="s">
        <v>1506</v>
      </c>
      <c r="P2746" s="146" t="s">
        <v>9476</v>
      </c>
      <c r="Q2746" s="147" t="s">
        <v>10519</v>
      </c>
      <c r="R2746" s="187">
        <v>33</v>
      </c>
    </row>
    <row r="2747" spans="1:18" x14ac:dyDescent="0.25">
      <c r="A2747" s="135">
        <v>1041495</v>
      </c>
      <c r="B2747" s="148" t="s">
        <v>3467</v>
      </c>
      <c r="C2747" s="135">
        <v>1</v>
      </c>
      <c r="D2747" s="135">
        <v>48</v>
      </c>
      <c r="E2747" s="188" t="s">
        <v>20</v>
      </c>
      <c r="F2747" s="135">
        <v>56</v>
      </c>
      <c r="G2747" s="135" t="s">
        <v>20</v>
      </c>
      <c r="H2747" s="135" t="s">
        <v>20</v>
      </c>
      <c r="I2747" s="135" t="s">
        <v>20</v>
      </c>
      <c r="J2747" s="136">
        <v>4.9800000000000004</v>
      </c>
      <c r="K2747" s="136">
        <v>2.5</v>
      </c>
      <c r="L2747" s="136">
        <v>1.94</v>
      </c>
      <c r="M2747" s="137" t="str">
        <f t="shared" si="42"/>
        <v>P</v>
      </c>
      <c r="N2747" s="174" t="s">
        <v>10682</v>
      </c>
      <c r="O2747" s="149" t="s">
        <v>1506</v>
      </c>
      <c r="P2747" s="149" t="s">
        <v>9401</v>
      </c>
      <c r="Q2747" s="150" t="s">
        <v>10519</v>
      </c>
      <c r="R2747" s="189">
        <v>28.69</v>
      </c>
    </row>
    <row r="2748" spans="1:18" x14ac:dyDescent="0.25">
      <c r="A2748" s="132">
        <v>1041498</v>
      </c>
      <c r="B2748" s="145" t="s">
        <v>3468</v>
      </c>
      <c r="C2748" s="132">
        <v>1</v>
      </c>
      <c r="D2748" s="132">
        <v>119</v>
      </c>
      <c r="E2748" s="186" t="s">
        <v>20</v>
      </c>
      <c r="F2748" s="132">
        <v>250</v>
      </c>
      <c r="G2748" s="132" t="s">
        <v>21</v>
      </c>
      <c r="H2748" s="132" t="s">
        <v>21</v>
      </c>
      <c r="I2748" s="132" t="s">
        <v>21</v>
      </c>
      <c r="J2748" s="133">
        <v>6.08</v>
      </c>
      <c r="K2748" s="133">
        <v>3.54</v>
      </c>
      <c r="L2748" s="133">
        <v>0.2</v>
      </c>
      <c r="M2748" s="134" t="str">
        <f t="shared" si="42"/>
        <v>P</v>
      </c>
      <c r="N2748" s="173" t="s">
        <v>10682</v>
      </c>
      <c r="O2748" s="146" t="s">
        <v>1506</v>
      </c>
      <c r="P2748" s="146" t="s">
        <v>9476</v>
      </c>
      <c r="Q2748" s="147" t="s">
        <v>10519</v>
      </c>
      <c r="R2748" s="187">
        <v>9.2100000000000009</v>
      </c>
    </row>
    <row r="2749" spans="1:18" x14ac:dyDescent="0.25">
      <c r="A2749" s="135">
        <v>1041505</v>
      </c>
      <c r="B2749" s="148" t="s">
        <v>3469</v>
      </c>
      <c r="C2749" s="135">
        <v>12</v>
      </c>
      <c r="D2749" s="135">
        <v>720</v>
      </c>
      <c r="E2749" s="188">
        <v>18</v>
      </c>
      <c r="F2749" s="135">
        <v>1080</v>
      </c>
      <c r="G2749" s="135">
        <v>72</v>
      </c>
      <c r="H2749" s="135">
        <v>90</v>
      </c>
      <c r="I2749" s="135">
        <v>1</v>
      </c>
      <c r="J2749" s="136">
        <v>1.89</v>
      </c>
      <c r="K2749" s="136">
        <v>0.55000000000000004</v>
      </c>
      <c r="L2749" s="136">
        <v>0.92</v>
      </c>
      <c r="M2749" s="137" t="str">
        <f t="shared" si="42"/>
        <v>P</v>
      </c>
      <c r="N2749" s="174" t="s">
        <v>10681</v>
      </c>
      <c r="O2749" s="149" t="s">
        <v>1578</v>
      </c>
      <c r="P2749" s="149" t="s">
        <v>10583</v>
      </c>
      <c r="Q2749" s="150" t="s">
        <v>10106</v>
      </c>
      <c r="R2749" s="189">
        <v>2.4000000000000004</v>
      </c>
    </row>
    <row r="2750" spans="1:18" x14ac:dyDescent="0.25">
      <c r="A2750" s="132">
        <v>1041506</v>
      </c>
      <c r="B2750" s="145" t="s">
        <v>3470</v>
      </c>
      <c r="C2750" s="132">
        <v>12</v>
      </c>
      <c r="D2750" s="132">
        <v>720</v>
      </c>
      <c r="E2750" s="186">
        <v>18</v>
      </c>
      <c r="F2750" s="132">
        <v>1080</v>
      </c>
      <c r="G2750" s="132">
        <v>72</v>
      </c>
      <c r="H2750" s="132">
        <v>90</v>
      </c>
      <c r="I2750" s="132">
        <v>1</v>
      </c>
      <c r="J2750" s="133">
        <v>1.89</v>
      </c>
      <c r="K2750" s="133">
        <v>0.55000000000000004</v>
      </c>
      <c r="L2750" s="133">
        <v>0.92</v>
      </c>
      <c r="M2750" s="134" t="str">
        <f t="shared" si="42"/>
        <v>P</v>
      </c>
      <c r="N2750" s="171" t="s">
        <v>10681</v>
      </c>
      <c r="O2750" s="146" t="s">
        <v>1578</v>
      </c>
      <c r="P2750" s="146" t="s">
        <v>10583</v>
      </c>
      <c r="Q2750" s="147" t="s">
        <v>10106</v>
      </c>
      <c r="R2750" s="187">
        <v>2.4000000000000004</v>
      </c>
    </row>
    <row r="2751" spans="1:18" x14ac:dyDescent="0.25">
      <c r="A2751" s="135">
        <v>1041507</v>
      </c>
      <c r="B2751" s="148" t="s">
        <v>3471</v>
      </c>
      <c r="C2751" s="135">
        <v>12</v>
      </c>
      <c r="D2751" s="135">
        <v>720</v>
      </c>
      <c r="E2751" s="188">
        <v>18</v>
      </c>
      <c r="F2751" s="135">
        <v>1080</v>
      </c>
      <c r="G2751" s="135">
        <v>72</v>
      </c>
      <c r="H2751" s="135">
        <v>90</v>
      </c>
      <c r="I2751" s="135">
        <v>1</v>
      </c>
      <c r="J2751" s="136">
        <v>1.89</v>
      </c>
      <c r="K2751" s="136">
        <v>0.55000000000000004</v>
      </c>
      <c r="L2751" s="136">
        <v>0.92</v>
      </c>
      <c r="M2751" s="137" t="str">
        <f t="shared" si="42"/>
        <v>P</v>
      </c>
      <c r="N2751" s="172" t="s">
        <v>10681</v>
      </c>
      <c r="O2751" s="149" t="s">
        <v>1578</v>
      </c>
      <c r="P2751" s="149" t="s">
        <v>10583</v>
      </c>
      <c r="Q2751" s="150" t="s">
        <v>10106</v>
      </c>
      <c r="R2751" s="189">
        <v>2.2800000000000002</v>
      </c>
    </row>
    <row r="2752" spans="1:18" x14ac:dyDescent="0.25">
      <c r="A2752" s="132">
        <v>1041518</v>
      </c>
      <c r="B2752" s="145" t="s">
        <v>3472</v>
      </c>
      <c r="C2752" s="132">
        <v>2</v>
      </c>
      <c r="D2752" s="132" t="s">
        <v>20</v>
      </c>
      <c r="E2752" s="186" t="s">
        <v>21</v>
      </c>
      <c r="F2752" s="132">
        <v>2220</v>
      </c>
      <c r="G2752" s="132">
        <v>104</v>
      </c>
      <c r="H2752" s="132">
        <v>125</v>
      </c>
      <c r="I2752" s="132">
        <v>1</v>
      </c>
      <c r="J2752" s="133">
        <v>1.36</v>
      </c>
      <c r="K2752" s="133">
        <v>0.73</v>
      </c>
      <c r="L2752" s="133">
        <v>0.53</v>
      </c>
      <c r="M2752" s="134" t="str">
        <f t="shared" si="42"/>
        <v>P</v>
      </c>
      <c r="N2752" s="171" t="s">
        <v>10682</v>
      </c>
      <c r="O2752" s="146" t="s">
        <v>1506</v>
      </c>
      <c r="P2752" s="146" t="s">
        <v>9401</v>
      </c>
      <c r="Q2752" s="147" t="s">
        <v>10519</v>
      </c>
      <c r="R2752" s="187">
        <v>4.9800000000000004</v>
      </c>
    </row>
    <row r="2753" spans="1:18" x14ac:dyDescent="0.25">
      <c r="A2753" s="135">
        <v>1041521</v>
      </c>
      <c r="B2753" s="148" t="s">
        <v>1075</v>
      </c>
      <c r="C2753" s="135">
        <v>4</v>
      </c>
      <c r="D2753" s="135">
        <v>280</v>
      </c>
      <c r="E2753" s="188" t="s">
        <v>21</v>
      </c>
      <c r="F2753" s="135">
        <v>364</v>
      </c>
      <c r="G2753" s="135">
        <v>28</v>
      </c>
      <c r="H2753" s="135" t="s">
        <v>20</v>
      </c>
      <c r="I2753" s="135">
        <v>1</v>
      </c>
      <c r="J2753" s="136">
        <v>2.68</v>
      </c>
      <c r="K2753" s="136">
        <v>1.1599999999999999</v>
      </c>
      <c r="L2753" s="136">
        <v>1.36</v>
      </c>
      <c r="M2753" s="137" t="str">
        <f t="shared" si="42"/>
        <v>P</v>
      </c>
      <c r="N2753" s="174" t="s">
        <v>10682</v>
      </c>
      <c r="O2753" s="149" t="s">
        <v>1506</v>
      </c>
      <c r="P2753" s="149" t="s">
        <v>9401</v>
      </c>
      <c r="Q2753" s="150" t="s">
        <v>10519</v>
      </c>
      <c r="R2753" s="189">
        <v>21.76</v>
      </c>
    </row>
    <row r="2754" spans="1:18" x14ac:dyDescent="0.25">
      <c r="A2754" s="132">
        <v>1041522</v>
      </c>
      <c r="B2754" s="145" t="s">
        <v>3473</v>
      </c>
      <c r="C2754" s="132">
        <v>1</v>
      </c>
      <c r="D2754" s="132" t="s">
        <v>20</v>
      </c>
      <c r="E2754" s="186" t="s">
        <v>20</v>
      </c>
      <c r="F2754" s="132">
        <v>110</v>
      </c>
      <c r="G2754" s="132" t="s">
        <v>20</v>
      </c>
      <c r="H2754" s="132">
        <v>8</v>
      </c>
      <c r="I2754" s="132">
        <v>1</v>
      </c>
      <c r="J2754" s="133">
        <v>5.04</v>
      </c>
      <c r="K2754" s="133">
        <v>1.32</v>
      </c>
      <c r="L2754" s="133">
        <v>1.9</v>
      </c>
      <c r="M2754" s="134" t="str">
        <f t="shared" ref="M2754:M2817" si="43">HYPERLINK(CONCATENATE("T:\Distribution Centre\RDC Department Shared\Cubiscan photos","\",A2754,"-pac.jpg"),"P")</f>
        <v>P</v>
      </c>
      <c r="N2754" s="173" t="s">
        <v>10682</v>
      </c>
      <c r="O2754" s="146" t="s">
        <v>1506</v>
      </c>
      <c r="P2754" s="146" t="s">
        <v>9401</v>
      </c>
      <c r="Q2754" s="147" t="s">
        <v>10519</v>
      </c>
      <c r="R2754" s="187">
        <v>52.83</v>
      </c>
    </row>
    <row r="2755" spans="1:18" x14ac:dyDescent="0.25">
      <c r="A2755" s="135">
        <v>1041523</v>
      </c>
      <c r="B2755" s="148" t="s">
        <v>1153</v>
      </c>
      <c r="C2755" s="135">
        <v>6</v>
      </c>
      <c r="D2755" s="135">
        <v>1920</v>
      </c>
      <c r="E2755" s="188">
        <v>24</v>
      </c>
      <c r="F2755" s="135">
        <v>2304</v>
      </c>
      <c r="G2755" s="135">
        <v>96</v>
      </c>
      <c r="H2755" s="135">
        <v>144</v>
      </c>
      <c r="I2755" s="135">
        <v>1</v>
      </c>
      <c r="J2755" s="136">
        <v>0.89</v>
      </c>
      <c r="K2755" s="136">
        <v>0.6</v>
      </c>
      <c r="L2755" s="136">
        <v>0.95</v>
      </c>
      <c r="M2755" s="137" t="str">
        <f t="shared" si="43"/>
        <v>P</v>
      </c>
      <c r="N2755" s="172" t="s">
        <v>10681</v>
      </c>
      <c r="O2755" s="149" t="s">
        <v>1506</v>
      </c>
      <c r="P2755" s="149" t="s">
        <v>10455</v>
      </c>
      <c r="Q2755" s="150" t="s">
        <v>10519</v>
      </c>
      <c r="R2755" s="189">
        <v>13.68</v>
      </c>
    </row>
    <row r="2756" spans="1:18" x14ac:dyDescent="0.25">
      <c r="A2756" s="132">
        <v>1041524</v>
      </c>
      <c r="B2756" s="145" t="s">
        <v>1152</v>
      </c>
      <c r="C2756" s="132">
        <v>6</v>
      </c>
      <c r="D2756" s="132">
        <v>1920</v>
      </c>
      <c r="E2756" s="186">
        <v>24</v>
      </c>
      <c r="F2756" s="132" t="s">
        <v>20</v>
      </c>
      <c r="G2756" s="132">
        <v>96</v>
      </c>
      <c r="H2756" s="132">
        <v>144</v>
      </c>
      <c r="I2756" s="132">
        <v>1</v>
      </c>
      <c r="J2756" s="133">
        <v>0.89</v>
      </c>
      <c r="K2756" s="133">
        <v>0.6</v>
      </c>
      <c r="L2756" s="133">
        <v>0.94</v>
      </c>
      <c r="M2756" s="134" t="str">
        <f t="shared" si="43"/>
        <v>P</v>
      </c>
      <c r="N2756" s="171" t="s">
        <v>10681</v>
      </c>
      <c r="O2756" s="146" t="s">
        <v>1506</v>
      </c>
      <c r="P2756" s="146" t="s">
        <v>10455</v>
      </c>
      <c r="Q2756" s="147" t="s">
        <v>10519</v>
      </c>
      <c r="R2756" s="187">
        <v>13.86</v>
      </c>
    </row>
    <row r="2757" spans="1:18" x14ac:dyDescent="0.25">
      <c r="A2757" s="135">
        <v>1041557</v>
      </c>
      <c r="B2757" s="148" t="s">
        <v>3474</v>
      </c>
      <c r="C2757" s="135">
        <v>6</v>
      </c>
      <c r="D2757" s="135">
        <v>89</v>
      </c>
      <c r="E2757" s="188" t="s">
        <v>20</v>
      </c>
      <c r="F2757" s="135" t="s">
        <v>20</v>
      </c>
      <c r="G2757" s="135" t="s">
        <v>20</v>
      </c>
      <c r="H2757" s="135" t="s">
        <v>20</v>
      </c>
      <c r="I2757" s="135" t="s">
        <v>20</v>
      </c>
      <c r="J2757" s="136">
        <v>3.5</v>
      </c>
      <c r="K2757" s="136">
        <v>3</v>
      </c>
      <c r="L2757" s="136">
        <v>7.0000000000000007E-2</v>
      </c>
      <c r="M2757" s="137" t="str">
        <f t="shared" si="43"/>
        <v>P</v>
      </c>
      <c r="N2757" s="172" t="s">
        <v>10682</v>
      </c>
      <c r="O2757" s="149" t="s">
        <v>1506</v>
      </c>
      <c r="P2757" s="149" t="s">
        <v>9443</v>
      </c>
      <c r="Q2757" s="150" t="s">
        <v>10519</v>
      </c>
      <c r="R2757" s="189">
        <v>1.56</v>
      </c>
    </row>
    <row r="2758" spans="1:18" x14ac:dyDescent="0.25">
      <c r="A2758" s="132">
        <v>1041563</v>
      </c>
      <c r="B2758" s="145" t="s">
        <v>3476</v>
      </c>
      <c r="C2758" s="132">
        <v>6</v>
      </c>
      <c r="D2758" s="132" t="s">
        <v>20</v>
      </c>
      <c r="E2758" s="186" t="s">
        <v>20</v>
      </c>
      <c r="F2758" s="132" t="s">
        <v>20</v>
      </c>
      <c r="G2758" s="132" t="s">
        <v>20</v>
      </c>
      <c r="H2758" s="132" t="s">
        <v>20</v>
      </c>
      <c r="I2758" s="132" t="s">
        <v>20</v>
      </c>
      <c r="J2758" s="133">
        <v>3.5</v>
      </c>
      <c r="K2758" s="133">
        <v>3</v>
      </c>
      <c r="L2758" s="133">
        <v>7.0000000000000007E-2</v>
      </c>
      <c r="M2758" s="134" t="str">
        <f t="shared" si="43"/>
        <v>P</v>
      </c>
      <c r="N2758" s="173" t="s">
        <v>10682</v>
      </c>
      <c r="O2758" s="146" t="s">
        <v>1506</v>
      </c>
      <c r="P2758" s="146" t="s">
        <v>9443</v>
      </c>
      <c r="Q2758" s="147" t="s">
        <v>10519</v>
      </c>
      <c r="R2758" s="187">
        <v>1.56</v>
      </c>
    </row>
    <row r="2759" spans="1:18" x14ac:dyDescent="0.25">
      <c r="A2759" s="135">
        <v>1041569</v>
      </c>
      <c r="B2759" s="148" t="s">
        <v>3477</v>
      </c>
      <c r="C2759" s="135">
        <v>24</v>
      </c>
      <c r="D2759" s="135" t="s">
        <v>20</v>
      </c>
      <c r="E2759" s="188" t="s">
        <v>20</v>
      </c>
      <c r="F2759" s="135" t="s">
        <v>20</v>
      </c>
      <c r="G2759" s="135">
        <v>300</v>
      </c>
      <c r="H2759" s="135" t="s">
        <v>20</v>
      </c>
      <c r="I2759" s="135" t="s">
        <v>20</v>
      </c>
      <c r="J2759" s="136">
        <v>1.21</v>
      </c>
      <c r="K2759" s="136">
        <v>0.86</v>
      </c>
      <c r="L2759" s="136">
        <v>0.1</v>
      </c>
      <c r="M2759" s="137" t="str">
        <f t="shared" si="43"/>
        <v>P</v>
      </c>
      <c r="N2759" s="174" t="s">
        <v>10682</v>
      </c>
      <c r="O2759" s="149" t="s">
        <v>1500</v>
      </c>
      <c r="P2759" s="149" t="s">
        <v>9418</v>
      </c>
      <c r="Q2759" s="150" t="s">
        <v>10519</v>
      </c>
      <c r="R2759" s="189">
        <v>2.88</v>
      </c>
    </row>
    <row r="2760" spans="1:18" x14ac:dyDescent="0.25">
      <c r="A2760" s="132">
        <v>1041570</v>
      </c>
      <c r="B2760" s="145" t="s">
        <v>1065</v>
      </c>
      <c r="C2760" s="132">
        <v>3</v>
      </c>
      <c r="D2760" s="132">
        <v>1296</v>
      </c>
      <c r="E2760" s="186">
        <v>18</v>
      </c>
      <c r="F2760" s="132">
        <v>1782</v>
      </c>
      <c r="G2760" s="132">
        <v>72</v>
      </c>
      <c r="H2760" s="132" t="s">
        <v>20</v>
      </c>
      <c r="I2760" s="132">
        <v>1</v>
      </c>
      <c r="J2760" s="133">
        <v>1.37</v>
      </c>
      <c r="K2760" s="133">
        <v>0.46</v>
      </c>
      <c r="L2760" s="133">
        <v>1.0900000000000001</v>
      </c>
      <c r="M2760" s="134" t="str">
        <f t="shared" si="43"/>
        <v>P</v>
      </c>
      <c r="N2760" s="173" t="s">
        <v>10681</v>
      </c>
      <c r="O2760" s="146" t="s">
        <v>1578</v>
      </c>
      <c r="P2760" s="146" t="s">
        <v>10582</v>
      </c>
      <c r="Q2760" s="147" t="s">
        <v>10519</v>
      </c>
      <c r="R2760" s="187">
        <v>4.0500000000000007</v>
      </c>
    </row>
    <row r="2761" spans="1:18" x14ac:dyDescent="0.25">
      <c r="A2761" s="135">
        <v>1041574</v>
      </c>
      <c r="B2761" s="148" t="s">
        <v>3478</v>
      </c>
      <c r="C2761" s="135">
        <v>50</v>
      </c>
      <c r="D2761" s="135">
        <v>1800</v>
      </c>
      <c r="E2761" s="188">
        <v>20</v>
      </c>
      <c r="F2761" s="135">
        <v>2400</v>
      </c>
      <c r="G2761" s="135">
        <v>140</v>
      </c>
      <c r="H2761" s="135">
        <v>100</v>
      </c>
      <c r="I2761" s="135">
        <v>1</v>
      </c>
      <c r="J2761" s="136">
        <v>1.63</v>
      </c>
      <c r="K2761" s="136">
        <v>0.72</v>
      </c>
      <c r="L2761" s="136">
        <v>0.35</v>
      </c>
      <c r="M2761" s="137" t="str">
        <f t="shared" si="43"/>
        <v>P</v>
      </c>
      <c r="N2761" s="174" t="s">
        <v>10681</v>
      </c>
      <c r="O2761" s="149" t="s">
        <v>1578</v>
      </c>
      <c r="P2761" s="149" t="s">
        <v>10582</v>
      </c>
      <c r="Q2761" s="150" t="s">
        <v>10519</v>
      </c>
      <c r="R2761" s="189">
        <v>3.5000000000000004</v>
      </c>
    </row>
    <row r="2762" spans="1:18" x14ac:dyDescent="0.25">
      <c r="A2762" s="132">
        <v>1041575</v>
      </c>
      <c r="B2762" s="145" t="s">
        <v>3479</v>
      </c>
      <c r="C2762" s="132">
        <v>3</v>
      </c>
      <c r="D2762" s="132">
        <v>136</v>
      </c>
      <c r="E2762" s="186" t="s">
        <v>20</v>
      </c>
      <c r="F2762" s="132" t="s">
        <v>20</v>
      </c>
      <c r="G2762" s="132" t="s">
        <v>20</v>
      </c>
      <c r="H2762" s="132" t="s">
        <v>20</v>
      </c>
      <c r="I2762" s="132" t="s">
        <v>20</v>
      </c>
      <c r="J2762" s="133">
        <v>1.32</v>
      </c>
      <c r="K2762" s="133">
        <v>0.44</v>
      </c>
      <c r="L2762" s="133">
        <v>1.04</v>
      </c>
      <c r="M2762" s="134" t="str">
        <f t="shared" si="43"/>
        <v>P</v>
      </c>
      <c r="N2762" s="173" t="s">
        <v>10681</v>
      </c>
      <c r="O2762" s="146" t="s">
        <v>1578</v>
      </c>
      <c r="P2762" s="146" t="s">
        <v>10582</v>
      </c>
      <c r="Q2762" s="147" t="s">
        <v>10519</v>
      </c>
      <c r="R2762" s="187">
        <v>3.4499999999999997</v>
      </c>
    </row>
    <row r="2763" spans="1:18" x14ac:dyDescent="0.25">
      <c r="A2763" s="135">
        <v>1041577</v>
      </c>
      <c r="B2763" s="148" t="s">
        <v>3480</v>
      </c>
      <c r="C2763" s="135">
        <v>350</v>
      </c>
      <c r="D2763" s="135">
        <v>55</v>
      </c>
      <c r="E2763" s="188" t="s">
        <v>21</v>
      </c>
      <c r="F2763" s="135">
        <v>88</v>
      </c>
      <c r="G2763" s="135">
        <v>4</v>
      </c>
      <c r="H2763" s="135">
        <v>5</v>
      </c>
      <c r="I2763" s="135">
        <v>1</v>
      </c>
      <c r="J2763" s="136">
        <v>3.61</v>
      </c>
      <c r="K2763" s="136">
        <v>2.4900000000000002</v>
      </c>
      <c r="L2763" s="136">
        <v>1.8</v>
      </c>
      <c r="M2763" s="137" t="str">
        <f t="shared" si="43"/>
        <v>P</v>
      </c>
      <c r="N2763" s="174" t="s">
        <v>10681</v>
      </c>
      <c r="O2763" s="149" t="s">
        <v>1578</v>
      </c>
      <c r="P2763" s="149" t="s">
        <v>10582</v>
      </c>
      <c r="Q2763" s="150" t="s">
        <v>10519</v>
      </c>
      <c r="R2763" s="189">
        <v>161</v>
      </c>
    </row>
    <row r="2764" spans="1:18" x14ac:dyDescent="0.25">
      <c r="A2764" s="132">
        <v>1041578</v>
      </c>
      <c r="B2764" s="145" t="s">
        <v>1062</v>
      </c>
      <c r="C2764" s="132">
        <v>3</v>
      </c>
      <c r="D2764" s="132">
        <v>720</v>
      </c>
      <c r="E2764" s="186">
        <v>12</v>
      </c>
      <c r="F2764" s="132">
        <v>1080</v>
      </c>
      <c r="G2764" s="132">
        <v>48</v>
      </c>
      <c r="H2764" s="132" t="s">
        <v>20</v>
      </c>
      <c r="I2764" s="132">
        <v>1</v>
      </c>
      <c r="J2764" s="133">
        <v>2.2000000000000002</v>
      </c>
      <c r="K2764" s="133">
        <v>0.7</v>
      </c>
      <c r="L2764" s="133">
        <v>0.63</v>
      </c>
      <c r="M2764" s="134" t="str">
        <f t="shared" si="43"/>
        <v>P</v>
      </c>
      <c r="N2764" s="173" t="s">
        <v>10681</v>
      </c>
      <c r="O2764" s="146" t="s">
        <v>1578</v>
      </c>
      <c r="P2764" s="146" t="s">
        <v>10582</v>
      </c>
      <c r="Q2764" s="147" t="s">
        <v>10519</v>
      </c>
      <c r="R2764" s="187">
        <v>3.81</v>
      </c>
    </row>
    <row r="2765" spans="1:18" x14ac:dyDescent="0.25">
      <c r="A2765" s="135">
        <v>1041579</v>
      </c>
      <c r="B2765" s="148" t="s">
        <v>3481</v>
      </c>
      <c r="C2765" s="135">
        <v>1</v>
      </c>
      <c r="D2765" s="135">
        <v>808</v>
      </c>
      <c r="E2765" s="188">
        <v>36</v>
      </c>
      <c r="F2765" s="135" t="s">
        <v>20</v>
      </c>
      <c r="G2765" s="135" t="s">
        <v>20</v>
      </c>
      <c r="H2765" s="135" t="s">
        <v>20</v>
      </c>
      <c r="I2765" s="135" t="s">
        <v>20</v>
      </c>
      <c r="J2765" s="136">
        <v>2.04</v>
      </c>
      <c r="K2765" s="136">
        <v>0.69</v>
      </c>
      <c r="L2765" s="136">
        <v>0.57999999999999996</v>
      </c>
      <c r="M2765" s="137" t="str">
        <f t="shared" si="43"/>
        <v>P</v>
      </c>
      <c r="N2765" s="174" t="s">
        <v>10681</v>
      </c>
      <c r="O2765" s="149" t="s">
        <v>1578</v>
      </c>
      <c r="P2765" s="149" t="s">
        <v>10582</v>
      </c>
      <c r="Q2765" s="150" t="s">
        <v>10519</v>
      </c>
      <c r="R2765" s="189">
        <v>3.42</v>
      </c>
    </row>
    <row r="2766" spans="1:18" x14ac:dyDescent="0.25">
      <c r="A2766" s="132">
        <v>1041580</v>
      </c>
      <c r="B2766" s="145" t="s">
        <v>3482</v>
      </c>
      <c r="C2766" s="132">
        <v>50</v>
      </c>
      <c r="D2766" s="132">
        <v>1800</v>
      </c>
      <c r="E2766" s="186">
        <v>20</v>
      </c>
      <c r="F2766" s="132">
        <v>2160</v>
      </c>
      <c r="G2766" s="132">
        <v>140</v>
      </c>
      <c r="H2766" s="132" t="s">
        <v>20</v>
      </c>
      <c r="I2766" s="132" t="s">
        <v>20</v>
      </c>
      <c r="J2766" s="133">
        <v>1.68</v>
      </c>
      <c r="K2766" s="133">
        <v>0.77</v>
      </c>
      <c r="L2766" s="133">
        <v>0.37</v>
      </c>
      <c r="M2766" s="134" t="str">
        <f t="shared" si="43"/>
        <v>P</v>
      </c>
      <c r="N2766" s="173" t="s">
        <v>10681</v>
      </c>
      <c r="O2766" s="146" t="s">
        <v>1578</v>
      </c>
      <c r="P2766" s="146" t="s">
        <v>10582</v>
      </c>
      <c r="Q2766" s="147" t="s">
        <v>10519</v>
      </c>
      <c r="R2766" s="187">
        <v>2.5</v>
      </c>
    </row>
    <row r="2767" spans="1:18" x14ac:dyDescent="0.25">
      <c r="A2767" s="135">
        <v>1041581</v>
      </c>
      <c r="B2767" s="148" t="s">
        <v>1068</v>
      </c>
      <c r="C2767" s="135">
        <v>3</v>
      </c>
      <c r="D2767" s="135">
        <v>720</v>
      </c>
      <c r="E2767" s="188">
        <v>12</v>
      </c>
      <c r="F2767" s="135">
        <v>1080</v>
      </c>
      <c r="G2767" s="135">
        <v>84</v>
      </c>
      <c r="H2767" s="135" t="s">
        <v>20</v>
      </c>
      <c r="I2767" s="135">
        <v>1</v>
      </c>
      <c r="J2767" s="136">
        <v>2.19</v>
      </c>
      <c r="K2767" s="136">
        <v>0.62</v>
      </c>
      <c r="L2767" s="136">
        <v>0.73</v>
      </c>
      <c r="M2767" s="137" t="str">
        <f t="shared" si="43"/>
        <v>P</v>
      </c>
      <c r="N2767" s="174" t="s">
        <v>10681</v>
      </c>
      <c r="O2767" s="149" t="s">
        <v>1578</v>
      </c>
      <c r="P2767" s="149" t="s">
        <v>10582</v>
      </c>
      <c r="Q2767" s="150" t="s">
        <v>10519</v>
      </c>
      <c r="R2767" s="189">
        <v>3.4499999999999997</v>
      </c>
    </row>
    <row r="2768" spans="1:18" x14ac:dyDescent="0.25">
      <c r="A2768" s="132">
        <v>1041582</v>
      </c>
      <c r="B2768" s="145" t="s">
        <v>3483</v>
      </c>
      <c r="C2768" s="132">
        <v>1</v>
      </c>
      <c r="D2768" s="132">
        <v>408</v>
      </c>
      <c r="E2768" s="186" t="s">
        <v>20</v>
      </c>
      <c r="F2768" s="132" t="s">
        <v>20</v>
      </c>
      <c r="G2768" s="132" t="s">
        <v>20</v>
      </c>
      <c r="H2768" s="132" t="s">
        <v>20</v>
      </c>
      <c r="I2768" s="132" t="s">
        <v>20</v>
      </c>
      <c r="J2768" s="133">
        <v>0.68</v>
      </c>
      <c r="K2768" s="133">
        <v>0.69499999999999995</v>
      </c>
      <c r="L2768" s="133">
        <v>0.57499999999999996</v>
      </c>
      <c r="M2768" s="134" t="str">
        <f t="shared" si="43"/>
        <v>P</v>
      </c>
      <c r="N2768" s="173" t="s">
        <v>10681</v>
      </c>
      <c r="O2768" s="146" t="s">
        <v>1578</v>
      </c>
      <c r="P2768" s="146" t="s">
        <v>10582</v>
      </c>
      <c r="Q2768" s="147" t="s">
        <v>10519</v>
      </c>
      <c r="R2768" s="187">
        <v>3.32</v>
      </c>
    </row>
    <row r="2769" spans="1:18" x14ac:dyDescent="0.25">
      <c r="A2769" s="135">
        <v>1041584</v>
      </c>
      <c r="B2769" s="148" t="s">
        <v>1071</v>
      </c>
      <c r="C2769" s="135">
        <v>3</v>
      </c>
      <c r="D2769" s="135">
        <v>720</v>
      </c>
      <c r="E2769" s="188">
        <v>12</v>
      </c>
      <c r="F2769" s="135">
        <v>1080</v>
      </c>
      <c r="G2769" s="135">
        <v>48</v>
      </c>
      <c r="H2769" s="135">
        <v>50</v>
      </c>
      <c r="I2769" s="135">
        <v>1</v>
      </c>
      <c r="J2769" s="136">
        <v>2.19</v>
      </c>
      <c r="K2769" s="136">
        <v>0.7</v>
      </c>
      <c r="L2769" s="136">
        <v>0.73</v>
      </c>
      <c r="M2769" s="137" t="str">
        <f t="shared" si="43"/>
        <v>P</v>
      </c>
      <c r="N2769" s="174" t="s">
        <v>10681</v>
      </c>
      <c r="O2769" s="149" t="s">
        <v>1578</v>
      </c>
      <c r="P2769" s="149" t="s">
        <v>10582</v>
      </c>
      <c r="Q2769" s="150" t="s">
        <v>10519</v>
      </c>
      <c r="R2769" s="189">
        <v>4.32</v>
      </c>
    </row>
    <row r="2770" spans="1:18" x14ac:dyDescent="0.25">
      <c r="A2770" s="132">
        <v>1041588</v>
      </c>
      <c r="B2770" s="145" t="s">
        <v>1060</v>
      </c>
      <c r="C2770" s="132">
        <v>6</v>
      </c>
      <c r="D2770" s="132">
        <v>434</v>
      </c>
      <c r="E2770" s="186" t="s">
        <v>21</v>
      </c>
      <c r="F2770" s="132">
        <v>558</v>
      </c>
      <c r="G2770" s="132">
        <v>20</v>
      </c>
      <c r="H2770" s="132" t="s">
        <v>20</v>
      </c>
      <c r="I2770" s="132">
        <v>1</v>
      </c>
      <c r="J2770" s="133">
        <v>1.57</v>
      </c>
      <c r="K2770" s="133">
        <v>1.1200000000000001</v>
      </c>
      <c r="L2770" s="133">
        <v>1.65</v>
      </c>
      <c r="M2770" s="134" t="str">
        <f t="shared" si="43"/>
        <v>P</v>
      </c>
      <c r="N2770" s="171" t="s">
        <v>10681</v>
      </c>
      <c r="O2770" s="146" t="s">
        <v>1506</v>
      </c>
      <c r="P2770" s="146" t="s">
        <v>9427</v>
      </c>
      <c r="Q2770" s="147" t="s">
        <v>10519</v>
      </c>
      <c r="R2770" s="187">
        <v>9.84</v>
      </c>
    </row>
    <row r="2771" spans="1:18" x14ac:dyDescent="0.25">
      <c r="A2771" s="135">
        <v>1041622</v>
      </c>
      <c r="B2771" s="148" t="s">
        <v>3484</v>
      </c>
      <c r="C2771" s="135">
        <v>1</v>
      </c>
      <c r="D2771" s="135" t="s">
        <v>20</v>
      </c>
      <c r="E2771" s="188" t="s">
        <v>20</v>
      </c>
      <c r="F2771" s="135" t="s">
        <v>20</v>
      </c>
      <c r="G2771" s="135" t="s">
        <v>20</v>
      </c>
      <c r="H2771" s="135" t="s">
        <v>20</v>
      </c>
      <c r="I2771" s="135" t="s">
        <v>20</v>
      </c>
      <c r="J2771" s="136">
        <v>2.33</v>
      </c>
      <c r="K2771" s="136">
        <v>1.31</v>
      </c>
      <c r="L2771" s="136">
        <v>1.1499999999999999</v>
      </c>
      <c r="M2771" s="137" t="str">
        <f t="shared" si="43"/>
        <v>P</v>
      </c>
      <c r="N2771" s="174" t="s">
        <v>10681</v>
      </c>
      <c r="O2771" s="149" t="s">
        <v>1562</v>
      </c>
      <c r="P2771" s="149" t="s">
        <v>9558</v>
      </c>
      <c r="Q2771" s="150" t="s">
        <v>10519</v>
      </c>
      <c r="R2771" s="189">
        <v>7.462686567164179E-3</v>
      </c>
    </row>
    <row r="2772" spans="1:18" x14ac:dyDescent="0.25">
      <c r="A2772" s="132">
        <v>1041624</v>
      </c>
      <c r="B2772" s="145" t="s">
        <v>3485</v>
      </c>
      <c r="C2772" s="132">
        <v>3</v>
      </c>
      <c r="D2772" s="132">
        <v>720</v>
      </c>
      <c r="E2772" s="186">
        <v>30</v>
      </c>
      <c r="F2772" s="132">
        <v>960</v>
      </c>
      <c r="G2772" s="132" t="s">
        <v>20</v>
      </c>
      <c r="H2772" s="132" t="s">
        <v>20</v>
      </c>
      <c r="I2772" s="132" t="s">
        <v>20</v>
      </c>
      <c r="J2772" s="133">
        <v>4</v>
      </c>
      <c r="K2772" s="133">
        <v>2.4</v>
      </c>
      <c r="L2772" s="133">
        <v>0.2</v>
      </c>
      <c r="M2772" s="134" t="str">
        <f t="shared" si="43"/>
        <v>P</v>
      </c>
      <c r="N2772" s="173" t="s">
        <v>10682</v>
      </c>
      <c r="O2772" s="146" t="s">
        <v>1587</v>
      </c>
      <c r="P2772" s="146" t="s">
        <v>9421</v>
      </c>
      <c r="Q2772" s="147" t="s">
        <v>10519</v>
      </c>
      <c r="R2772" s="187">
        <v>6</v>
      </c>
    </row>
    <row r="2773" spans="1:18" x14ac:dyDescent="0.25">
      <c r="A2773" s="135">
        <v>1041625</v>
      </c>
      <c r="B2773" s="148" t="s">
        <v>3486</v>
      </c>
      <c r="C2773" s="135">
        <v>6</v>
      </c>
      <c r="D2773" s="135">
        <v>204</v>
      </c>
      <c r="E2773" s="188" t="s">
        <v>20</v>
      </c>
      <c r="F2773" s="135">
        <v>272</v>
      </c>
      <c r="G2773" s="135" t="s">
        <v>20</v>
      </c>
      <c r="H2773" s="135" t="s">
        <v>20</v>
      </c>
      <c r="I2773" s="135" t="s">
        <v>20</v>
      </c>
      <c r="J2773" s="136">
        <v>2.1</v>
      </c>
      <c r="K2773" s="136">
        <v>1.4</v>
      </c>
      <c r="L2773" s="136">
        <v>1.6</v>
      </c>
      <c r="M2773" s="137" t="str">
        <f t="shared" si="43"/>
        <v>P</v>
      </c>
      <c r="N2773" s="174" t="s">
        <v>10681</v>
      </c>
      <c r="O2773" s="149" t="s">
        <v>1506</v>
      </c>
      <c r="P2773" s="149" t="s">
        <v>10455</v>
      </c>
      <c r="Q2773" s="150" t="s">
        <v>10519</v>
      </c>
      <c r="R2773" s="189">
        <v>5.64</v>
      </c>
    </row>
    <row r="2774" spans="1:18" x14ac:dyDescent="0.25">
      <c r="A2774" s="132">
        <v>1041626</v>
      </c>
      <c r="B2774" s="145" t="s">
        <v>3487</v>
      </c>
      <c r="C2774" s="132">
        <v>6</v>
      </c>
      <c r="D2774" s="132">
        <v>204</v>
      </c>
      <c r="E2774" s="186" t="s">
        <v>21</v>
      </c>
      <c r="F2774" s="132">
        <v>272</v>
      </c>
      <c r="G2774" s="132">
        <v>20</v>
      </c>
      <c r="H2774" s="132">
        <v>11</v>
      </c>
      <c r="I2774" s="132">
        <v>1</v>
      </c>
      <c r="J2774" s="133">
        <v>2.12</v>
      </c>
      <c r="K2774" s="133">
        <v>1.48</v>
      </c>
      <c r="L2774" s="133">
        <v>1.74</v>
      </c>
      <c r="M2774" s="134" t="str">
        <f t="shared" si="43"/>
        <v>P</v>
      </c>
      <c r="N2774" s="173" t="s">
        <v>10681</v>
      </c>
      <c r="O2774" s="146" t="s">
        <v>1506</v>
      </c>
      <c r="P2774" s="146" t="s">
        <v>10455</v>
      </c>
      <c r="Q2774" s="147" t="s">
        <v>10519</v>
      </c>
      <c r="R2774" s="187">
        <v>10.08</v>
      </c>
    </row>
    <row r="2775" spans="1:18" x14ac:dyDescent="0.25">
      <c r="A2775" s="135">
        <v>1041627</v>
      </c>
      <c r="B2775" s="148" t="s">
        <v>3488</v>
      </c>
      <c r="C2775" s="135">
        <v>1</v>
      </c>
      <c r="D2775" s="135" t="s">
        <v>20</v>
      </c>
      <c r="E2775" s="188" t="s">
        <v>20</v>
      </c>
      <c r="F2775" s="135" t="s">
        <v>20</v>
      </c>
      <c r="G2775" s="135" t="s">
        <v>21</v>
      </c>
      <c r="H2775" s="135" t="s">
        <v>21</v>
      </c>
      <c r="I2775" s="135" t="s">
        <v>21</v>
      </c>
      <c r="J2775" s="136">
        <v>3.048</v>
      </c>
      <c r="K2775" s="136">
        <v>3.048</v>
      </c>
      <c r="L2775" s="136">
        <v>1.8</v>
      </c>
      <c r="M2775" s="137" t="str">
        <f t="shared" si="43"/>
        <v>P</v>
      </c>
      <c r="N2775" s="174" t="s">
        <v>10681</v>
      </c>
      <c r="O2775" s="149" t="s">
        <v>1562</v>
      </c>
      <c r="P2775" s="149" t="s">
        <v>9558</v>
      </c>
      <c r="Q2775" s="150" t="s">
        <v>10106</v>
      </c>
      <c r="R2775" s="189">
        <v>7.462686567164179E-3</v>
      </c>
    </row>
    <row r="2776" spans="1:18" x14ac:dyDescent="0.25">
      <c r="A2776" s="132">
        <v>1041628</v>
      </c>
      <c r="B2776" s="145" t="s">
        <v>3489</v>
      </c>
      <c r="C2776" s="132">
        <v>3</v>
      </c>
      <c r="D2776" s="132">
        <v>2280</v>
      </c>
      <c r="E2776" s="186">
        <v>30</v>
      </c>
      <c r="F2776" s="132">
        <v>3420</v>
      </c>
      <c r="G2776" s="132">
        <v>270</v>
      </c>
      <c r="H2776" s="132">
        <v>300</v>
      </c>
      <c r="I2776" s="132">
        <v>1</v>
      </c>
      <c r="J2776" s="133">
        <v>1.02</v>
      </c>
      <c r="K2776" s="133">
        <v>0.39</v>
      </c>
      <c r="L2776" s="133">
        <v>1.1399999999999999</v>
      </c>
      <c r="M2776" s="134" t="str">
        <f t="shared" si="43"/>
        <v>P</v>
      </c>
      <c r="N2776" s="173" t="s">
        <v>10681</v>
      </c>
      <c r="O2776" s="146" t="s">
        <v>1506</v>
      </c>
      <c r="P2776" s="146" t="s">
        <v>10455</v>
      </c>
      <c r="Q2776" s="147" t="s">
        <v>10519</v>
      </c>
      <c r="R2776" s="187">
        <v>6.36</v>
      </c>
    </row>
    <row r="2777" spans="1:18" x14ac:dyDescent="0.25">
      <c r="A2777" s="135">
        <v>1041629</v>
      </c>
      <c r="B2777" s="148" t="s">
        <v>3490</v>
      </c>
      <c r="C2777" s="135">
        <v>3</v>
      </c>
      <c r="D2777" s="135">
        <v>1530</v>
      </c>
      <c r="E2777" s="188">
        <v>30</v>
      </c>
      <c r="F2777" s="135">
        <v>3420</v>
      </c>
      <c r="G2777" s="135">
        <v>270</v>
      </c>
      <c r="H2777" s="135">
        <v>300</v>
      </c>
      <c r="I2777" s="135">
        <v>1</v>
      </c>
      <c r="J2777" s="136">
        <v>1.02</v>
      </c>
      <c r="K2777" s="136">
        <v>0.36</v>
      </c>
      <c r="L2777" s="136">
        <v>1.1200000000000001</v>
      </c>
      <c r="M2777" s="137" t="str">
        <f t="shared" si="43"/>
        <v>P</v>
      </c>
      <c r="N2777" s="174" t="s">
        <v>10681</v>
      </c>
      <c r="O2777" s="149" t="s">
        <v>1506</v>
      </c>
      <c r="P2777" s="149" t="s">
        <v>10455</v>
      </c>
      <c r="Q2777" s="150" t="s">
        <v>10519</v>
      </c>
      <c r="R2777" s="189">
        <v>6.0299999999999994</v>
      </c>
    </row>
    <row r="2778" spans="1:18" x14ac:dyDescent="0.25">
      <c r="A2778" s="132">
        <v>1041630</v>
      </c>
      <c r="B2778" s="145" t="s">
        <v>3491</v>
      </c>
      <c r="C2778" s="132">
        <v>3</v>
      </c>
      <c r="D2778" s="132">
        <v>1530</v>
      </c>
      <c r="E2778" s="186">
        <v>30</v>
      </c>
      <c r="F2778" s="132">
        <v>3420</v>
      </c>
      <c r="G2778" s="132">
        <v>270</v>
      </c>
      <c r="H2778" s="132">
        <v>300</v>
      </c>
      <c r="I2778" s="132">
        <v>1</v>
      </c>
      <c r="J2778" s="133">
        <v>1.01</v>
      </c>
      <c r="K2778" s="133">
        <v>0.38</v>
      </c>
      <c r="L2778" s="133">
        <v>1.1100000000000001</v>
      </c>
      <c r="M2778" s="134" t="str">
        <f t="shared" si="43"/>
        <v>P</v>
      </c>
      <c r="N2778" s="173" t="s">
        <v>10681</v>
      </c>
      <c r="O2778" s="146" t="s">
        <v>1506</v>
      </c>
      <c r="P2778" s="146" t="s">
        <v>10455</v>
      </c>
      <c r="Q2778" s="147" t="s">
        <v>10519</v>
      </c>
      <c r="R2778" s="187">
        <v>6.0299999999999994</v>
      </c>
    </row>
    <row r="2779" spans="1:18" x14ac:dyDescent="0.25">
      <c r="A2779" s="135">
        <v>1041631</v>
      </c>
      <c r="B2779" s="148" t="s">
        <v>9882</v>
      </c>
      <c r="C2779" s="135">
        <v>3</v>
      </c>
      <c r="D2779" s="135">
        <v>1530</v>
      </c>
      <c r="E2779" s="188">
        <v>30</v>
      </c>
      <c r="F2779" s="135">
        <v>3420</v>
      </c>
      <c r="G2779" s="135">
        <v>270</v>
      </c>
      <c r="H2779" s="135">
        <v>300</v>
      </c>
      <c r="I2779" s="135">
        <v>1</v>
      </c>
      <c r="J2779" s="136">
        <v>1.02</v>
      </c>
      <c r="K2779" s="136">
        <v>1.0900000000000001</v>
      </c>
      <c r="L2779" s="136">
        <v>0.38</v>
      </c>
      <c r="M2779" s="137" t="str">
        <f t="shared" si="43"/>
        <v>P</v>
      </c>
      <c r="N2779" s="174" t="s">
        <v>10681</v>
      </c>
      <c r="O2779" s="149" t="s">
        <v>1506</v>
      </c>
      <c r="P2779" s="149" t="s">
        <v>10455</v>
      </c>
      <c r="Q2779" s="150" t="s">
        <v>10519</v>
      </c>
      <c r="R2779" s="189">
        <v>6.0299999999999994</v>
      </c>
    </row>
    <row r="2780" spans="1:18" x14ac:dyDescent="0.25">
      <c r="A2780" s="132">
        <v>1041632</v>
      </c>
      <c r="B2780" s="145" t="s">
        <v>3492</v>
      </c>
      <c r="C2780" s="132">
        <v>3</v>
      </c>
      <c r="D2780" s="132">
        <v>1530</v>
      </c>
      <c r="E2780" s="186">
        <v>30</v>
      </c>
      <c r="F2780" s="132">
        <v>3420</v>
      </c>
      <c r="G2780" s="132">
        <v>270</v>
      </c>
      <c r="H2780" s="132">
        <v>300</v>
      </c>
      <c r="I2780" s="132">
        <v>1</v>
      </c>
      <c r="J2780" s="133">
        <v>1.01</v>
      </c>
      <c r="K2780" s="133">
        <v>0.37</v>
      </c>
      <c r="L2780" s="133">
        <v>1.1100000000000001</v>
      </c>
      <c r="M2780" s="134" t="str">
        <f t="shared" si="43"/>
        <v>P</v>
      </c>
      <c r="N2780" s="173" t="s">
        <v>10681</v>
      </c>
      <c r="O2780" s="146" t="s">
        <v>1506</v>
      </c>
      <c r="P2780" s="146" t="s">
        <v>10455</v>
      </c>
      <c r="Q2780" s="147" t="s">
        <v>10519</v>
      </c>
      <c r="R2780" s="187">
        <v>6.0299999999999994</v>
      </c>
    </row>
    <row r="2781" spans="1:18" x14ac:dyDescent="0.25">
      <c r="A2781" s="135">
        <v>1041634</v>
      </c>
      <c r="B2781" s="148" t="s">
        <v>3493</v>
      </c>
      <c r="C2781" s="135">
        <v>3</v>
      </c>
      <c r="D2781" s="135">
        <v>1530</v>
      </c>
      <c r="E2781" s="188">
        <v>30</v>
      </c>
      <c r="F2781" s="135">
        <v>3420</v>
      </c>
      <c r="G2781" s="135">
        <v>270</v>
      </c>
      <c r="H2781" s="135">
        <v>300</v>
      </c>
      <c r="I2781" s="135">
        <v>1</v>
      </c>
      <c r="J2781" s="136">
        <v>1.01</v>
      </c>
      <c r="K2781" s="136">
        <v>0.36</v>
      </c>
      <c r="L2781" s="136">
        <v>1.1100000000000001</v>
      </c>
      <c r="M2781" s="137" t="str">
        <f t="shared" si="43"/>
        <v>P</v>
      </c>
      <c r="N2781" s="174" t="s">
        <v>10681</v>
      </c>
      <c r="O2781" s="149" t="s">
        <v>1506</v>
      </c>
      <c r="P2781" s="149" t="s">
        <v>10455</v>
      </c>
      <c r="Q2781" s="150" t="s">
        <v>10519</v>
      </c>
      <c r="R2781" s="189">
        <v>6.0299999999999994</v>
      </c>
    </row>
    <row r="2782" spans="1:18" x14ac:dyDescent="0.25">
      <c r="A2782" s="132">
        <v>1041635</v>
      </c>
      <c r="B2782" s="145" t="s">
        <v>3494</v>
      </c>
      <c r="C2782" s="132">
        <v>3</v>
      </c>
      <c r="D2782" s="132">
        <v>1530</v>
      </c>
      <c r="E2782" s="186">
        <v>30</v>
      </c>
      <c r="F2782" s="132">
        <v>3420</v>
      </c>
      <c r="G2782" s="132">
        <v>270</v>
      </c>
      <c r="H2782" s="132">
        <v>300</v>
      </c>
      <c r="I2782" s="132">
        <v>1</v>
      </c>
      <c r="J2782" s="133">
        <v>1.01</v>
      </c>
      <c r="K2782" s="133">
        <v>0.37</v>
      </c>
      <c r="L2782" s="133">
        <v>1.1100000000000001</v>
      </c>
      <c r="M2782" s="134" t="str">
        <f t="shared" si="43"/>
        <v>P</v>
      </c>
      <c r="N2782" s="173" t="s">
        <v>10681</v>
      </c>
      <c r="O2782" s="146" t="s">
        <v>1506</v>
      </c>
      <c r="P2782" s="146" t="s">
        <v>10455</v>
      </c>
      <c r="Q2782" s="147" t="s">
        <v>10519</v>
      </c>
      <c r="R2782" s="187">
        <v>6.0299999999999994</v>
      </c>
    </row>
    <row r="2783" spans="1:18" x14ac:dyDescent="0.25">
      <c r="A2783" s="135">
        <v>1041636</v>
      </c>
      <c r="B2783" s="148" t="s">
        <v>3495</v>
      </c>
      <c r="C2783" s="135">
        <v>3</v>
      </c>
      <c r="D2783" s="135">
        <v>1530</v>
      </c>
      <c r="E2783" s="188">
        <v>30</v>
      </c>
      <c r="F2783" s="135">
        <v>3420</v>
      </c>
      <c r="G2783" s="135">
        <v>270</v>
      </c>
      <c r="H2783" s="135">
        <v>300</v>
      </c>
      <c r="I2783" s="135">
        <v>1</v>
      </c>
      <c r="J2783" s="136">
        <v>1</v>
      </c>
      <c r="K2783" s="136">
        <v>0.37</v>
      </c>
      <c r="L2783" s="136">
        <v>1.1200000000000001</v>
      </c>
      <c r="M2783" s="137" t="str">
        <f t="shared" si="43"/>
        <v>P</v>
      </c>
      <c r="N2783" s="174" t="s">
        <v>10681</v>
      </c>
      <c r="O2783" s="149" t="s">
        <v>1506</v>
      </c>
      <c r="P2783" s="149" t="s">
        <v>10455</v>
      </c>
      <c r="Q2783" s="150" t="s">
        <v>10519</v>
      </c>
      <c r="R2783" s="189">
        <v>6.0299999999999994</v>
      </c>
    </row>
    <row r="2784" spans="1:18" x14ac:dyDescent="0.25">
      <c r="A2784" s="132">
        <v>1041637</v>
      </c>
      <c r="B2784" s="145" t="s">
        <v>3496</v>
      </c>
      <c r="C2784" s="132">
        <v>3</v>
      </c>
      <c r="D2784" s="132">
        <v>1530</v>
      </c>
      <c r="E2784" s="186">
        <v>30</v>
      </c>
      <c r="F2784" s="132">
        <v>3420</v>
      </c>
      <c r="G2784" s="132">
        <v>270</v>
      </c>
      <c r="H2784" s="132">
        <v>300</v>
      </c>
      <c r="I2784" s="132">
        <v>1</v>
      </c>
      <c r="J2784" s="133">
        <v>1.01</v>
      </c>
      <c r="K2784" s="133">
        <v>0.37</v>
      </c>
      <c r="L2784" s="133">
        <v>1.1200000000000001</v>
      </c>
      <c r="M2784" s="134" t="str">
        <f t="shared" si="43"/>
        <v>P</v>
      </c>
      <c r="N2784" s="173" t="s">
        <v>10681</v>
      </c>
      <c r="O2784" s="146" t="s">
        <v>1506</v>
      </c>
      <c r="P2784" s="146" t="s">
        <v>10455</v>
      </c>
      <c r="Q2784" s="147" t="s">
        <v>10519</v>
      </c>
      <c r="R2784" s="187">
        <v>6.0299999999999994</v>
      </c>
    </row>
    <row r="2785" spans="1:18" x14ac:dyDescent="0.25">
      <c r="A2785" s="135">
        <v>1041638</v>
      </c>
      <c r="B2785" s="148" t="s">
        <v>3497</v>
      </c>
      <c r="C2785" s="135">
        <v>3</v>
      </c>
      <c r="D2785" s="135">
        <v>1530</v>
      </c>
      <c r="E2785" s="188">
        <v>30</v>
      </c>
      <c r="F2785" s="135">
        <v>3420</v>
      </c>
      <c r="G2785" s="135">
        <v>270</v>
      </c>
      <c r="H2785" s="135">
        <v>300</v>
      </c>
      <c r="I2785" s="135">
        <v>1</v>
      </c>
      <c r="J2785" s="136">
        <v>1</v>
      </c>
      <c r="K2785" s="136">
        <v>0.38</v>
      </c>
      <c r="L2785" s="136">
        <v>1.1200000000000001</v>
      </c>
      <c r="M2785" s="137" t="str">
        <f t="shared" si="43"/>
        <v>P</v>
      </c>
      <c r="N2785" s="174" t="s">
        <v>10681</v>
      </c>
      <c r="O2785" s="149" t="s">
        <v>1506</v>
      </c>
      <c r="P2785" s="149" t="s">
        <v>10455</v>
      </c>
      <c r="Q2785" s="150" t="s">
        <v>10519</v>
      </c>
      <c r="R2785" s="189">
        <v>6.0299999999999994</v>
      </c>
    </row>
    <row r="2786" spans="1:18" x14ac:dyDescent="0.25">
      <c r="A2786" s="132">
        <v>1041639</v>
      </c>
      <c r="B2786" s="145" t="s">
        <v>3498</v>
      </c>
      <c r="C2786" s="132">
        <v>3</v>
      </c>
      <c r="D2786" s="132">
        <v>1530</v>
      </c>
      <c r="E2786" s="186">
        <v>30</v>
      </c>
      <c r="F2786" s="132">
        <v>3420</v>
      </c>
      <c r="G2786" s="132">
        <v>270</v>
      </c>
      <c r="H2786" s="132">
        <v>300</v>
      </c>
      <c r="I2786" s="132">
        <v>1</v>
      </c>
      <c r="J2786" s="133">
        <v>1.01</v>
      </c>
      <c r="K2786" s="133">
        <v>0.37</v>
      </c>
      <c r="L2786" s="133">
        <v>1.1100000000000001</v>
      </c>
      <c r="M2786" s="134" t="str">
        <f t="shared" si="43"/>
        <v>P</v>
      </c>
      <c r="N2786" s="173" t="s">
        <v>10681</v>
      </c>
      <c r="O2786" s="146" t="s">
        <v>1506</v>
      </c>
      <c r="P2786" s="146" t="s">
        <v>10455</v>
      </c>
      <c r="Q2786" s="147" t="s">
        <v>10519</v>
      </c>
      <c r="R2786" s="187">
        <v>6.39</v>
      </c>
    </row>
    <row r="2787" spans="1:18" x14ac:dyDescent="0.25">
      <c r="A2787" s="135">
        <v>1041641</v>
      </c>
      <c r="B2787" s="148" t="s">
        <v>3499</v>
      </c>
      <c r="C2787" s="135">
        <v>3</v>
      </c>
      <c r="D2787" s="135">
        <v>1530</v>
      </c>
      <c r="E2787" s="188">
        <v>30</v>
      </c>
      <c r="F2787" s="135">
        <v>3420</v>
      </c>
      <c r="G2787" s="135">
        <v>270</v>
      </c>
      <c r="H2787" s="135">
        <v>300</v>
      </c>
      <c r="I2787" s="135">
        <v>1</v>
      </c>
      <c r="J2787" s="136">
        <v>1.01</v>
      </c>
      <c r="K2787" s="136">
        <v>0.36</v>
      </c>
      <c r="L2787" s="136">
        <v>1.1100000000000001</v>
      </c>
      <c r="M2787" s="137" t="str">
        <f t="shared" si="43"/>
        <v>P</v>
      </c>
      <c r="N2787" s="174" t="s">
        <v>10681</v>
      </c>
      <c r="O2787" s="149" t="s">
        <v>1506</v>
      </c>
      <c r="P2787" s="149" t="s">
        <v>10455</v>
      </c>
      <c r="Q2787" s="150" t="s">
        <v>10519</v>
      </c>
      <c r="R2787" s="189">
        <v>6.39</v>
      </c>
    </row>
    <row r="2788" spans="1:18" x14ac:dyDescent="0.25">
      <c r="A2788" s="132">
        <v>1041642</v>
      </c>
      <c r="B2788" s="145" t="s">
        <v>3500</v>
      </c>
      <c r="C2788" s="132">
        <v>3</v>
      </c>
      <c r="D2788" s="132">
        <v>1530</v>
      </c>
      <c r="E2788" s="186">
        <v>30</v>
      </c>
      <c r="F2788" s="132">
        <v>3420</v>
      </c>
      <c r="G2788" s="132">
        <v>270</v>
      </c>
      <c r="H2788" s="132">
        <v>300</v>
      </c>
      <c r="I2788" s="132">
        <v>1</v>
      </c>
      <c r="J2788" s="133">
        <v>1.02</v>
      </c>
      <c r="K2788" s="133">
        <v>0.36</v>
      </c>
      <c r="L2788" s="133">
        <v>1.08</v>
      </c>
      <c r="M2788" s="134" t="str">
        <f t="shared" si="43"/>
        <v>P</v>
      </c>
      <c r="N2788" s="173" t="s">
        <v>10681</v>
      </c>
      <c r="O2788" s="146" t="s">
        <v>1506</v>
      </c>
      <c r="P2788" s="146" t="s">
        <v>10455</v>
      </c>
      <c r="Q2788" s="147" t="s">
        <v>10519</v>
      </c>
      <c r="R2788" s="187">
        <v>6.33</v>
      </c>
    </row>
    <row r="2789" spans="1:18" x14ac:dyDescent="0.25">
      <c r="A2789" s="135">
        <v>1041644</v>
      </c>
      <c r="B2789" s="148" t="s">
        <v>9883</v>
      </c>
      <c r="C2789" s="135">
        <v>3</v>
      </c>
      <c r="D2789" s="135">
        <v>1530</v>
      </c>
      <c r="E2789" s="188">
        <v>30</v>
      </c>
      <c r="F2789" s="135">
        <v>3420</v>
      </c>
      <c r="G2789" s="135">
        <v>270</v>
      </c>
      <c r="H2789" s="135">
        <v>300</v>
      </c>
      <c r="I2789" s="135">
        <v>1</v>
      </c>
      <c r="J2789" s="136">
        <v>1.01</v>
      </c>
      <c r="K2789" s="136">
        <v>0.37</v>
      </c>
      <c r="L2789" s="136">
        <v>1.1100000000000001</v>
      </c>
      <c r="M2789" s="137" t="str">
        <f t="shared" si="43"/>
        <v>P</v>
      </c>
      <c r="N2789" s="174" t="s">
        <v>10681</v>
      </c>
      <c r="O2789" s="149" t="s">
        <v>1506</v>
      </c>
      <c r="P2789" s="149" t="s">
        <v>10455</v>
      </c>
      <c r="Q2789" s="150" t="s">
        <v>10519</v>
      </c>
      <c r="R2789" s="189">
        <v>6.39</v>
      </c>
    </row>
    <row r="2790" spans="1:18" x14ac:dyDescent="0.25">
      <c r="A2790" s="132">
        <v>1041645</v>
      </c>
      <c r="B2790" s="145" t="s">
        <v>3501</v>
      </c>
      <c r="C2790" s="132">
        <v>3</v>
      </c>
      <c r="D2790" s="132">
        <v>1530</v>
      </c>
      <c r="E2790" s="186">
        <v>30</v>
      </c>
      <c r="F2790" s="132">
        <v>3420</v>
      </c>
      <c r="G2790" s="132">
        <v>270</v>
      </c>
      <c r="H2790" s="132">
        <v>300</v>
      </c>
      <c r="I2790" s="132">
        <v>1</v>
      </c>
      <c r="J2790" s="133">
        <v>1.02</v>
      </c>
      <c r="K2790" s="133">
        <v>0.36</v>
      </c>
      <c r="L2790" s="133">
        <v>1.1100000000000001</v>
      </c>
      <c r="M2790" s="134" t="str">
        <f t="shared" si="43"/>
        <v>P</v>
      </c>
      <c r="N2790" s="171" t="s">
        <v>10681</v>
      </c>
      <c r="O2790" s="146" t="s">
        <v>1506</v>
      </c>
      <c r="P2790" s="146" t="s">
        <v>10455</v>
      </c>
      <c r="Q2790" s="147" t="s">
        <v>10519</v>
      </c>
      <c r="R2790" s="187">
        <v>6.39</v>
      </c>
    </row>
    <row r="2791" spans="1:18" x14ac:dyDescent="0.25">
      <c r="A2791" s="135">
        <v>1041647</v>
      </c>
      <c r="B2791" s="148" t="s">
        <v>3502</v>
      </c>
      <c r="C2791" s="135">
        <v>3</v>
      </c>
      <c r="D2791" s="135">
        <v>1530</v>
      </c>
      <c r="E2791" s="188">
        <v>30</v>
      </c>
      <c r="F2791" s="135">
        <v>3420</v>
      </c>
      <c r="G2791" s="135">
        <v>270</v>
      </c>
      <c r="H2791" s="135">
        <v>300</v>
      </c>
      <c r="I2791" s="135">
        <v>1</v>
      </c>
      <c r="J2791" s="136">
        <v>1.02</v>
      </c>
      <c r="K2791" s="136">
        <v>0.35</v>
      </c>
      <c r="L2791" s="136">
        <v>1.08</v>
      </c>
      <c r="M2791" s="137" t="str">
        <f t="shared" si="43"/>
        <v>P</v>
      </c>
      <c r="N2791" s="172" t="s">
        <v>10681</v>
      </c>
      <c r="O2791" s="149" t="s">
        <v>1506</v>
      </c>
      <c r="P2791" s="149" t="s">
        <v>10455</v>
      </c>
      <c r="Q2791" s="150" t="s">
        <v>10519</v>
      </c>
      <c r="R2791" s="189">
        <v>6.36</v>
      </c>
    </row>
    <row r="2792" spans="1:18" x14ac:dyDescent="0.25">
      <c r="A2792" s="132">
        <v>1041648</v>
      </c>
      <c r="B2792" s="145" t="s">
        <v>3503</v>
      </c>
      <c r="C2792" s="132">
        <v>3</v>
      </c>
      <c r="D2792" s="132" t="s">
        <v>20</v>
      </c>
      <c r="E2792" s="186" t="s">
        <v>20</v>
      </c>
      <c r="F2792" s="132" t="s">
        <v>20</v>
      </c>
      <c r="G2792" s="132" t="s">
        <v>20</v>
      </c>
      <c r="H2792" s="132" t="s">
        <v>20</v>
      </c>
      <c r="I2792" s="132" t="s">
        <v>20</v>
      </c>
      <c r="J2792" s="133">
        <v>3.6</v>
      </c>
      <c r="K2792" s="133">
        <v>2.4</v>
      </c>
      <c r="L2792" s="133">
        <v>0.3</v>
      </c>
      <c r="M2792" s="134" t="str">
        <f t="shared" si="43"/>
        <v>P</v>
      </c>
      <c r="N2792" s="173" t="s">
        <v>10682</v>
      </c>
      <c r="O2792" s="146" t="s">
        <v>1587</v>
      </c>
      <c r="P2792" s="146" t="s">
        <v>9421</v>
      </c>
      <c r="Q2792" s="147" t="s">
        <v>10519</v>
      </c>
      <c r="R2792" s="187">
        <v>10.276119402985074</v>
      </c>
    </row>
    <row r="2793" spans="1:18" x14ac:dyDescent="0.25">
      <c r="A2793" s="135">
        <v>1041649</v>
      </c>
      <c r="B2793" s="148" t="s">
        <v>3504</v>
      </c>
      <c r="C2793" s="135">
        <v>10</v>
      </c>
      <c r="D2793" s="135" t="s">
        <v>20</v>
      </c>
      <c r="E2793" s="188" t="s">
        <v>20</v>
      </c>
      <c r="F2793" s="135" t="s">
        <v>20</v>
      </c>
      <c r="G2793" s="135" t="s">
        <v>20</v>
      </c>
      <c r="H2793" s="135" t="s">
        <v>20</v>
      </c>
      <c r="I2793" s="135" t="s">
        <v>20</v>
      </c>
      <c r="J2793" s="136">
        <v>2.35</v>
      </c>
      <c r="K2793" s="136">
        <v>0.88900000000000001</v>
      </c>
      <c r="L2793" s="136">
        <v>0.191</v>
      </c>
      <c r="M2793" s="137" t="str">
        <f t="shared" si="43"/>
        <v>P</v>
      </c>
      <c r="N2793" s="172" t="s">
        <v>10682</v>
      </c>
      <c r="O2793" s="149" t="s">
        <v>1562</v>
      </c>
      <c r="P2793" s="149" t="s">
        <v>9564</v>
      </c>
      <c r="Q2793" s="150" t="s">
        <v>10519</v>
      </c>
      <c r="R2793" s="189">
        <v>2.9999999999999991</v>
      </c>
    </row>
    <row r="2794" spans="1:18" x14ac:dyDescent="0.25">
      <c r="A2794" s="132">
        <v>1041651</v>
      </c>
      <c r="B2794" s="145" t="s">
        <v>3505</v>
      </c>
      <c r="C2794" s="132">
        <v>1</v>
      </c>
      <c r="D2794" s="132" t="s">
        <v>20</v>
      </c>
      <c r="E2794" s="186" t="s">
        <v>20</v>
      </c>
      <c r="F2794" s="132" t="s">
        <v>20</v>
      </c>
      <c r="G2794" s="132" t="s">
        <v>20</v>
      </c>
      <c r="H2794" s="132" t="s">
        <v>20</v>
      </c>
      <c r="I2794" s="132" t="s">
        <v>20</v>
      </c>
      <c r="J2794" s="133">
        <v>2.3490000000000002</v>
      </c>
      <c r="K2794" s="133">
        <v>2.3490000000000002</v>
      </c>
      <c r="L2794" s="133">
        <v>1.143</v>
      </c>
      <c r="M2794" s="134" t="str">
        <f t="shared" si="43"/>
        <v>P</v>
      </c>
      <c r="N2794" s="171" t="s">
        <v>10681</v>
      </c>
      <c r="O2794" s="146" t="s">
        <v>1562</v>
      </c>
      <c r="P2794" s="146" t="s">
        <v>9558</v>
      </c>
      <c r="Q2794" s="147" t="s">
        <v>10519</v>
      </c>
      <c r="R2794" s="187">
        <v>7.462686567164179E-3</v>
      </c>
    </row>
    <row r="2795" spans="1:18" x14ac:dyDescent="0.25">
      <c r="A2795" s="135">
        <v>1041653</v>
      </c>
      <c r="B2795" s="148" t="s">
        <v>3506</v>
      </c>
      <c r="C2795" s="135">
        <v>3</v>
      </c>
      <c r="D2795" s="135">
        <v>751</v>
      </c>
      <c r="E2795" s="188" t="s">
        <v>21</v>
      </c>
      <c r="F2795" s="135">
        <v>1562</v>
      </c>
      <c r="G2795" s="135">
        <v>24</v>
      </c>
      <c r="H2795" s="135">
        <v>30</v>
      </c>
      <c r="I2795" s="135">
        <v>3</v>
      </c>
      <c r="J2795" s="136">
        <v>1.76</v>
      </c>
      <c r="K2795" s="136">
        <v>0.8</v>
      </c>
      <c r="L2795" s="136">
        <v>0.6</v>
      </c>
      <c r="M2795" s="137" t="str">
        <f t="shared" si="43"/>
        <v>P</v>
      </c>
      <c r="N2795" s="172" t="s">
        <v>10682</v>
      </c>
      <c r="O2795" s="149" t="s">
        <v>1506</v>
      </c>
      <c r="P2795" s="149" t="s">
        <v>9401</v>
      </c>
      <c r="Q2795" s="150" t="s">
        <v>10519</v>
      </c>
      <c r="R2795" s="189">
        <v>11.16</v>
      </c>
    </row>
    <row r="2796" spans="1:18" x14ac:dyDescent="0.25">
      <c r="A2796" s="132">
        <v>1041655</v>
      </c>
      <c r="B2796" s="145" t="s">
        <v>3507</v>
      </c>
      <c r="C2796" s="132">
        <v>3</v>
      </c>
      <c r="D2796" s="132">
        <v>1070</v>
      </c>
      <c r="E2796" s="186" t="s">
        <v>21</v>
      </c>
      <c r="F2796" s="132" t="s">
        <v>20</v>
      </c>
      <c r="G2796" s="132">
        <v>104</v>
      </c>
      <c r="H2796" s="132">
        <v>105</v>
      </c>
      <c r="I2796" s="132">
        <v>2</v>
      </c>
      <c r="J2796" s="133">
        <v>1.02</v>
      </c>
      <c r="K2796" s="133">
        <v>0.6</v>
      </c>
      <c r="L2796" s="133">
        <v>0.4</v>
      </c>
      <c r="M2796" s="134" t="str">
        <f t="shared" si="43"/>
        <v>P</v>
      </c>
      <c r="N2796" s="171" t="s">
        <v>10682</v>
      </c>
      <c r="O2796" s="146" t="s">
        <v>1506</v>
      </c>
      <c r="P2796" s="146" t="s">
        <v>9401</v>
      </c>
      <c r="Q2796" s="147" t="s">
        <v>10519</v>
      </c>
      <c r="R2796" s="187">
        <v>8.129999999999999</v>
      </c>
    </row>
    <row r="2797" spans="1:18" x14ac:dyDescent="0.25">
      <c r="A2797" s="135">
        <v>1041656</v>
      </c>
      <c r="B2797" s="148" t="s">
        <v>3508</v>
      </c>
      <c r="C2797" s="135">
        <v>1</v>
      </c>
      <c r="D2797" s="135">
        <v>900</v>
      </c>
      <c r="E2797" s="188">
        <v>22</v>
      </c>
      <c r="F2797" s="135">
        <v>528</v>
      </c>
      <c r="G2797" s="135">
        <v>88</v>
      </c>
      <c r="H2797" s="135" t="s">
        <v>20</v>
      </c>
      <c r="I2797" s="135">
        <v>1</v>
      </c>
      <c r="J2797" s="136">
        <v>1.89</v>
      </c>
      <c r="K2797" s="136">
        <v>1.6</v>
      </c>
      <c r="L2797" s="136">
        <v>0.59</v>
      </c>
      <c r="M2797" s="137" t="str">
        <f t="shared" si="43"/>
        <v>P</v>
      </c>
      <c r="N2797" s="172" t="s">
        <v>10682</v>
      </c>
      <c r="O2797" s="149" t="s">
        <v>1506</v>
      </c>
      <c r="P2797" s="149" t="s">
        <v>9426</v>
      </c>
      <c r="Q2797" s="150" t="s">
        <v>10519</v>
      </c>
      <c r="R2797" s="189">
        <v>36.979999999999997</v>
      </c>
    </row>
    <row r="2798" spans="1:18" x14ac:dyDescent="0.25">
      <c r="A2798" s="132">
        <v>1041657</v>
      </c>
      <c r="B2798" s="145" t="s">
        <v>503</v>
      </c>
      <c r="C2798" s="132">
        <v>1</v>
      </c>
      <c r="D2798" s="132">
        <v>900</v>
      </c>
      <c r="E2798" s="186">
        <v>30</v>
      </c>
      <c r="F2798" s="132">
        <v>1200</v>
      </c>
      <c r="G2798" s="132">
        <v>40</v>
      </c>
      <c r="H2798" s="132">
        <v>50</v>
      </c>
      <c r="I2798" s="132">
        <v>1</v>
      </c>
      <c r="J2798" s="133">
        <v>1.75</v>
      </c>
      <c r="K2798" s="133">
        <v>1.51</v>
      </c>
      <c r="L2798" s="133">
        <v>0.46</v>
      </c>
      <c r="M2798" s="134" t="str">
        <f t="shared" si="43"/>
        <v>P</v>
      </c>
      <c r="N2798" s="171" t="s">
        <v>10682</v>
      </c>
      <c r="O2798" s="146" t="s">
        <v>1506</v>
      </c>
      <c r="P2798" s="146" t="s">
        <v>9426</v>
      </c>
      <c r="Q2798" s="147" t="s">
        <v>10519</v>
      </c>
      <c r="R2798" s="187">
        <v>7.25</v>
      </c>
    </row>
    <row r="2799" spans="1:18" x14ac:dyDescent="0.25">
      <c r="A2799" s="135">
        <v>1041658</v>
      </c>
      <c r="B2799" s="148" t="s">
        <v>3509</v>
      </c>
      <c r="C2799" s="135">
        <v>1</v>
      </c>
      <c r="D2799" s="135">
        <v>660</v>
      </c>
      <c r="E2799" s="188">
        <v>30</v>
      </c>
      <c r="F2799" s="135" t="s">
        <v>20</v>
      </c>
      <c r="G2799" s="135">
        <v>120</v>
      </c>
      <c r="H2799" s="135">
        <v>150</v>
      </c>
      <c r="I2799" s="135">
        <v>1</v>
      </c>
      <c r="J2799" s="136">
        <v>1.75</v>
      </c>
      <c r="K2799" s="136">
        <v>1.54</v>
      </c>
      <c r="L2799" s="136">
        <v>0.5</v>
      </c>
      <c r="M2799" s="137" t="str">
        <f t="shared" si="43"/>
        <v>P</v>
      </c>
      <c r="N2799" s="172" t="s">
        <v>10682</v>
      </c>
      <c r="O2799" s="149" t="s">
        <v>1506</v>
      </c>
      <c r="P2799" s="149" t="s">
        <v>9426</v>
      </c>
      <c r="Q2799" s="150" t="s">
        <v>10519</v>
      </c>
      <c r="R2799" s="189">
        <v>6.84</v>
      </c>
    </row>
    <row r="2800" spans="1:18" x14ac:dyDescent="0.25">
      <c r="A2800" s="132">
        <v>1041659</v>
      </c>
      <c r="B2800" s="145" t="s">
        <v>3510</v>
      </c>
      <c r="C2800" s="132">
        <v>1</v>
      </c>
      <c r="D2800" s="132" t="s">
        <v>20</v>
      </c>
      <c r="E2800" s="186">
        <v>30</v>
      </c>
      <c r="F2800" s="132" t="s">
        <v>20</v>
      </c>
      <c r="G2800" s="132">
        <v>120</v>
      </c>
      <c r="H2800" s="132">
        <v>150</v>
      </c>
      <c r="I2800" s="132">
        <v>1</v>
      </c>
      <c r="J2800" s="133">
        <v>1.5</v>
      </c>
      <c r="K2800" s="133">
        <v>1.75</v>
      </c>
      <c r="L2800" s="133">
        <v>0.47</v>
      </c>
      <c r="M2800" s="134" t="str">
        <f t="shared" si="43"/>
        <v>P</v>
      </c>
      <c r="N2800" s="171" t="s">
        <v>10682</v>
      </c>
      <c r="O2800" s="146" t="s">
        <v>1506</v>
      </c>
      <c r="P2800" s="146" t="s">
        <v>9426</v>
      </c>
      <c r="Q2800" s="147" t="s">
        <v>10519</v>
      </c>
      <c r="R2800" s="187">
        <v>35.47</v>
      </c>
    </row>
    <row r="2801" spans="1:18" x14ac:dyDescent="0.25">
      <c r="A2801" s="135">
        <v>1041660</v>
      </c>
      <c r="B2801" s="148" t="s">
        <v>3511</v>
      </c>
      <c r="C2801" s="135">
        <v>1</v>
      </c>
      <c r="D2801" s="135" t="s">
        <v>20</v>
      </c>
      <c r="E2801" s="188">
        <v>22</v>
      </c>
      <c r="F2801" s="135" t="s">
        <v>20</v>
      </c>
      <c r="G2801" s="135" t="s">
        <v>21</v>
      </c>
      <c r="H2801" s="135">
        <v>88</v>
      </c>
      <c r="I2801" s="135">
        <v>1</v>
      </c>
      <c r="J2801" s="136">
        <v>1.51</v>
      </c>
      <c r="K2801" s="136">
        <v>0.44</v>
      </c>
      <c r="L2801" s="136">
        <v>1.77</v>
      </c>
      <c r="M2801" s="137" t="str">
        <f t="shared" si="43"/>
        <v>P</v>
      </c>
      <c r="N2801" s="172" t="s">
        <v>10682</v>
      </c>
      <c r="O2801" s="149" t="s">
        <v>1506</v>
      </c>
      <c r="P2801" s="149" t="s">
        <v>9426</v>
      </c>
      <c r="Q2801" s="150" t="s">
        <v>10519</v>
      </c>
      <c r="R2801" s="189">
        <v>20.09</v>
      </c>
    </row>
    <row r="2802" spans="1:18" x14ac:dyDescent="0.25">
      <c r="A2802" s="132">
        <v>1041662</v>
      </c>
      <c r="B2802" s="145" t="s">
        <v>3512</v>
      </c>
      <c r="C2802" s="132">
        <v>3</v>
      </c>
      <c r="D2802" s="132" t="s">
        <v>20</v>
      </c>
      <c r="E2802" s="186" t="s">
        <v>20</v>
      </c>
      <c r="F2802" s="132" t="s">
        <v>20</v>
      </c>
      <c r="G2802" s="132" t="s">
        <v>21</v>
      </c>
      <c r="H2802" s="132" t="s">
        <v>21</v>
      </c>
      <c r="I2802" s="132" t="s">
        <v>21</v>
      </c>
      <c r="J2802" s="133">
        <v>4</v>
      </c>
      <c r="K2802" s="133">
        <v>3.05</v>
      </c>
      <c r="L2802" s="133">
        <v>3.4</v>
      </c>
      <c r="M2802" s="134" t="str">
        <f t="shared" si="43"/>
        <v>P</v>
      </c>
      <c r="N2802" s="171" t="s">
        <v>10682</v>
      </c>
      <c r="O2802" s="146" t="s">
        <v>1562</v>
      </c>
      <c r="P2802" s="146" t="s">
        <v>9558</v>
      </c>
      <c r="Q2802" s="147" t="s">
        <v>10519</v>
      </c>
      <c r="R2802" s="187">
        <v>2.2388059701492535</v>
      </c>
    </row>
    <row r="2803" spans="1:18" x14ac:dyDescent="0.25">
      <c r="A2803" s="135">
        <v>1041668</v>
      </c>
      <c r="B2803" s="148" t="s">
        <v>3513</v>
      </c>
      <c r="C2803" s="135">
        <v>1</v>
      </c>
      <c r="D2803" s="135" t="s">
        <v>20</v>
      </c>
      <c r="E2803" s="188">
        <v>24</v>
      </c>
      <c r="F2803" s="135">
        <v>720</v>
      </c>
      <c r="G2803" s="135" t="s">
        <v>20</v>
      </c>
      <c r="H2803" s="135" t="s">
        <v>20</v>
      </c>
      <c r="I2803" s="135" t="s">
        <v>20</v>
      </c>
      <c r="J2803" s="136">
        <v>0.7</v>
      </c>
      <c r="K2803" s="136">
        <v>0.7</v>
      </c>
      <c r="L2803" s="136">
        <v>1.63</v>
      </c>
      <c r="M2803" s="137" t="str">
        <f t="shared" si="43"/>
        <v>P</v>
      </c>
      <c r="N2803" s="172" t="s">
        <v>10682</v>
      </c>
      <c r="O2803" s="149" t="s">
        <v>1500</v>
      </c>
      <c r="P2803" s="149" t="s">
        <v>9418</v>
      </c>
      <c r="Q2803" s="150" t="s">
        <v>10519</v>
      </c>
      <c r="R2803" s="189">
        <v>3.07</v>
      </c>
    </row>
    <row r="2804" spans="1:18" x14ac:dyDescent="0.25">
      <c r="A2804" s="132">
        <v>1041669</v>
      </c>
      <c r="B2804" s="145" t="s">
        <v>3514</v>
      </c>
      <c r="C2804" s="132">
        <v>1</v>
      </c>
      <c r="D2804" s="132" t="s">
        <v>20</v>
      </c>
      <c r="E2804" s="186" t="s">
        <v>21</v>
      </c>
      <c r="F2804" s="132" t="s">
        <v>20</v>
      </c>
      <c r="G2804" s="132">
        <v>80</v>
      </c>
      <c r="H2804" s="132" t="s">
        <v>20</v>
      </c>
      <c r="I2804" s="132" t="s">
        <v>20</v>
      </c>
      <c r="J2804" s="133">
        <v>3.23</v>
      </c>
      <c r="K2804" s="133">
        <v>2.2999999999999998</v>
      </c>
      <c r="L2804" s="133">
        <v>0.02</v>
      </c>
      <c r="M2804" s="134" t="str">
        <f t="shared" si="43"/>
        <v>P</v>
      </c>
      <c r="N2804" s="171" t="s">
        <v>10682</v>
      </c>
      <c r="O2804" s="146" t="s">
        <v>1506</v>
      </c>
      <c r="P2804" s="146" t="s">
        <v>9490</v>
      </c>
      <c r="Q2804" s="147" t="s">
        <v>10519</v>
      </c>
      <c r="R2804" s="187">
        <v>1.59</v>
      </c>
    </row>
    <row r="2805" spans="1:18" x14ac:dyDescent="0.25">
      <c r="A2805" s="135">
        <v>1041670</v>
      </c>
      <c r="B2805" s="148" t="s">
        <v>3515</v>
      </c>
      <c r="C2805" s="135">
        <v>1</v>
      </c>
      <c r="D2805" s="135" t="s">
        <v>20</v>
      </c>
      <c r="E2805" s="188" t="s">
        <v>20</v>
      </c>
      <c r="F2805" s="135" t="s">
        <v>20</v>
      </c>
      <c r="G2805" s="135" t="s">
        <v>20</v>
      </c>
      <c r="H2805" s="135" t="s">
        <v>20</v>
      </c>
      <c r="I2805" s="135" t="s">
        <v>20</v>
      </c>
      <c r="J2805" s="136">
        <v>3.2</v>
      </c>
      <c r="K2805" s="136">
        <v>2.2999999999999998</v>
      </c>
      <c r="L2805" s="136">
        <v>0.5</v>
      </c>
      <c r="M2805" s="137" t="str">
        <f t="shared" si="43"/>
        <v>P</v>
      </c>
      <c r="N2805" s="172" t="s">
        <v>10682</v>
      </c>
      <c r="O2805" s="149" t="s">
        <v>1506</v>
      </c>
      <c r="P2805" s="149" t="s">
        <v>9490</v>
      </c>
      <c r="Q2805" s="150" t="s">
        <v>10519</v>
      </c>
      <c r="R2805" s="189">
        <v>1.59</v>
      </c>
    </row>
    <row r="2806" spans="1:18" x14ac:dyDescent="0.25">
      <c r="A2806" s="132">
        <v>1041703</v>
      </c>
      <c r="B2806" s="145" t="s">
        <v>3516</v>
      </c>
      <c r="C2806" s="132">
        <v>2</v>
      </c>
      <c r="D2806" s="132">
        <v>900</v>
      </c>
      <c r="E2806" s="186">
        <v>30</v>
      </c>
      <c r="F2806" s="132">
        <v>1200</v>
      </c>
      <c r="G2806" s="132">
        <v>40</v>
      </c>
      <c r="H2806" s="132">
        <v>120</v>
      </c>
      <c r="I2806" s="132">
        <v>1</v>
      </c>
      <c r="J2806" s="133">
        <v>1.68</v>
      </c>
      <c r="K2806" s="133">
        <v>1.18</v>
      </c>
      <c r="L2806" s="133">
        <v>1.05</v>
      </c>
      <c r="M2806" s="134" t="str">
        <f t="shared" si="43"/>
        <v>P</v>
      </c>
      <c r="N2806" s="171" t="s">
        <v>10682</v>
      </c>
      <c r="O2806" s="146" t="s">
        <v>1506</v>
      </c>
      <c r="P2806" s="146" t="s">
        <v>9426</v>
      </c>
      <c r="Q2806" s="147" t="s">
        <v>10519</v>
      </c>
      <c r="R2806" s="187">
        <v>9.64</v>
      </c>
    </row>
    <row r="2807" spans="1:18" x14ac:dyDescent="0.25">
      <c r="A2807" s="135">
        <v>1041704</v>
      </c>
      <c r="B2807" s="148" t="s">
        <v>3517</v>
      </c>
      <c r="C2807" s="135">
        <v>2</v>
      </c>
      <c r="D2807" s="135">
        <v>420</v>
      </c>
      <c r="E2807" s="188">
        <v>11</v>
      </c>
      <c r="F2807" s="135" t="s">
        <v>20</v>
      </c>
      <c r="G2807" s="135">
        <v>44</v>
      </c>
      <c r="H2807" s="135" t="s">
        <v>20</v>
      </c>
      <c r="I2807" s="135">
        <v>1</v>
      </c>
      <c r="J2807" s="136">
        <v>2.94</v>
      </c>
      <c r="K2807" s="136">
        <v>1.57</v>
      </c>
      <c r="L2807" s="136">
        <v>1</v>
      </c>
      <c r="M2807" s="137" t="str">
        <f t="shared" si="43"/>
        <v>P</v>
      </c>
      <c r="N2807" s="174" t="s">
        <v>10682</v>
      </c>
      <c r="O2807" s="149" t="s">
        <v>1506</v>
      </c>
      <c r="P2807" s="149" t="s">
        <v>9426</v>
      </c>
      <c r="Q2807" s="150" t="s">
        <v>10519</v>
      </c>
      <c r="R2807" s="189">
        <v>13.4</v>
      </c>
    </row>
    <row r="2808" spans="1:18" x14ac:dyDescent="0.25">
      <c r="A2808" s="132">
        <v>1041705</v>
      </c>
      <c r="B2808" s="145" t="s">
        <v>322</v>
      </c>
      <c r="C2808" s="132">
        <v>3</v>
      </c>
      <c r="D2808" s="132">
        <v>1920</v>
      </c>
      <c r="E2808" s="186">
        <v>48</v>
      </c>
      <c r="F2808" s="132">
        <v>2880</v>
      </c>
      <c r="G2808" s="132">
        <v>192</v>
      </c>
      <c r="H2808" s="132">
        <v>192</v>
      </c>
      <c r="I2808" s="132">
        <v>1</v>
      </c>
      <c r="J2808" s="133">
        <v>2.04</v>
      </c>
      <c r="K2808" s="133">
        <v>0.72</v>
      </c>
      <c r="L2808" s="133">
        <v>0.23</v>
      </c>
      <c r="M2808" s="134" t="str">
        <f t="shared" si="43"/>
        <v>P</v>
      </c>
      <c r="N2808" s="173" t="s">
        <v>10682</v>
      </c>
      <c r="O2808" s="146" t="s">
        <v>1500</v>
      </c>
      <c r="P2808" s="146" t="s">
        <v>9456</v>
      </c>
      <c r="Q2808" s="147" t="s">
        <v>10519</v>
      </c>
      <c r="R2808" s="187">
        <v>4.0200000000000005</v>
      </c>
    </row>
    <row r="2809" spans="1:18" x14ac:dyDescent="0.25">
      <c r="A2809" s="135">
        <v>1041708</v>
      </c>
      <c r="B2809" s="148" t="s">
        <v>3518</v>
      </c>
      <c r="C2809" s="135">
        <v>6</v>
      </c>
      <c r="D2809" s="135">
        <v>432</v>
      </c>
      <c r="E2809" s="188" t="s">
        <v>21</v>
      </c>
      <c r="F2809" s="135">
        <v>560</v>
      </c>
      <c r="G2809" s="135">
        <v>5</v>
      </c>
      <c r="H2809" s="135">
        <v>6</v>
      </c>
      <c r="I2809" s="135">
        <v>5</v>
      </c>
      <c r="J2809" s="136">
        <v>3.1680000000000001</v>
      </c>
      <c r="K2809" s="136">
        <v>2.12</v>
      </c>
      <c r="L2809" s="136">
        <v>0.44</v>
      </c>
      <c r="M2809" s="137" t="str">
        <f t="shared" si="43"/>
        <v>P</v>
      </c>
      <c r="N2809" s="174" t="s">
        <v>10681</v>
      </c>
      <c r="O2809" s="149" t="s">
        <v>1506</v>
      </c>
      <c r="P2809" s="149" t="s">
        <v>9398</v>
      </c>
      <c r="Q2809" s="150" t="s">
        <v>10519</v>
      </c>
      <c r="R2809" s="189">
        <v>4.8000000000000007</v>
      </c>
    </row>
    <row r="2810" spans="1:18" x14ac:dyDescent="0.25">
      <c r="A2810" s="132">
        <v>1041711</v>
      </c>
      <c r="B2810" s="145" t="s">
        <v>3519</v>
      </c>
      <c r="C2810" s="132">
        <v>6</v>
      </c>
      <c r="D2810" s="132">
        <v>432</v>
      </c>
      <c r="E2810" s="186" t="s">
        <v>21</v>
      </c>
      <c r="F2810" s="132">
        <v>560</v>
      </c>
      <c r="G2810" s="132">
        <v>5</v>
      </c>
      <c r="H2810" s="132">
        <v>6</v>
      </c>
      <c r="I2810" s="132">
        <v>5</v>
      </c>
      <c r="J2810" s="133">
        <v>3.1680000000000001</v>
      </c>
      <c r="K2810" s="133">
        <v>2.12</v>
      </c>
      <c r="L2810" s="133">
        <v>0.44</v>
      </c>
      <c r="M2810" s="134" t="str">
        <f t="shared" si="43"/>
        <v>P</v>
      </c>
      <c r="N2810" s="173" t="s">
        <v>10681</v>
      </c>
      <c r="O2810" s="146" t="s">
        <v>1506</v>
      </c>
      <c r="P2810" s="146" t="s">
        <v>9398</v>
      </c>
      <c r="Q2810" s="147" t="s">
        <v>10519</v>
      </c>
      <c r="R2810" s="187">
        <v>4.92</v>
      </c>
    </row>
    <row r="2811" spans="1:18" x14ac:dyDescent="0.25">
      <c r="A2811" s="135">
        <v>1041720</v>
      </c>
      <c r="B2811" s="148" t="s">
        <v>3520</v>
      </c>
      <c r="C2811" s="135">
        <v>6</v>
      </c>
      <c r="D2811" s="135" t="s">
        <v>20</v>
      </c>
      <c r="E2811" s="188" t="s">
        <v>20</v>
      </c>
      <c r="F2811" s="135" t="s">
        <v>20</v>
      </c>
      <c r="G2811" s="135" t="s">
        <v>20</v>
      </c>
      <c r="H2811" s="135" t="s">
        <v>20</v>
      </c>
      <c r="I2811" s="135" t="s">
        <v>20</v>
      </c>
      <c r="J2811" s="136">
        <v>1.143</v>
      </c>
      <c r="K2811" s="136">
        <v>0.77800000000000002</v>
      </c>
      <c r="L2811" s="136">
        <v>1.175</v>
      </c>
      <c r="M2811" s="137" t="str">
        <f t="shared" si="43"/>
        <v>P</v>
      </c>
      <c r="N2811" s="174" t="s">
        <v>10681</v>
      </c>
      <c r="O2811" s="149" t="s">
        <v>1562</v>
      </c>
      <c r="P2811" s="149" t="s">
        <v>9399</v>
      </c>
      <c r="Q2811" s="150" t="s">
        <v>10519</v>
      </c>
      <c r="R2811" s="189">
        <v>9.2238805970149258</v>
      </c>
    </row>
    <row r="2812" spans="1:18" x14ac:dyDescent="0.25">
      <c r="A2812" s="132">
        <v>1041721</v>
      </c>
      <c r="B2812" s="145" t="s">
        <v>3521</v>
      </c>
      <c r="C2812" s="132">
        <v>6</v>
      </c>
      <c r="D2812" s="132">
        <v>432</v>
      </c>
      <c r="E2812" s="186" t="s">
        <v>21</v>
      </c>
      <c r="F2812" s="132">
        <v>594</v>
      </c>
      <c r="G2812" s="132">
        <v>28</v>
      </c>
      <c r="H2812" s="132">
        <v>25</v>
      </c>
      <c r="I2812" s="132">
        <v>1</v>
      </c>
      <c r="J2812" s="133">
        <v>1.5</v>
      </c>
      <c r="K2812" s="133">
        <v>1.01</v>
      </c>
      <c r="L2812" s="133">
        <v>2.06</v>
      </c>
      <c r="M2812" s="134" t="str">
        <f t="shared" si="43"/>
        <v>P</v>
      </c>
      <c r="N2812" s="173" t="s">
        <v>10681</v>
      </c>
      <c r="O2812" s="146" t="s">
        <v>1506</v>
      </c>
      <c r="P2812" s="146" t="s">
        <v>9427</v>
      </c>
      <c r="Q2812" s="147" t="s">
        <v>10519</v>
      </c>
      <c r="R2812" s="187">
        <v>5.5200000000000005</v>
      </c>
    </row>
    <row r="2813" spans="1:18" x14ac:dyDescent="0.25">
      <c r="A2813" s="135">
        <v>1041724</v>
      </c>
      <c r="B2813" s="148" t="s">
        <v>3522</v>
      </c>
      <c r="C2813" s="135">
        <v>6</v>
      </c>
      <c r="D2813" s="135">
        <v>345</v>
      </c>
      <c r="E2813" s="188" t="s">
        <v>21</v>
      </c>
      <c r="F2813" s="135">
        <v>483</v>
      </c>
      <c r="G2813" s="135" t="s">
        <v>20</v>
      </c>
      <c r="H2813" s="135">
        <v>30</v>
      </c>
      <c r="I2813" s="135">
        <v>1</v>
      </c>
      <c r="J2813" s="136">
        <v>1.5</v>
      </c>
      <c r="K2813" s="136">
        <v>1.01</v>
      </c>
      <c r="L2813" s="136">
        <v>2.06</v>
      </c>
      <c r="M2813" s="137" t="str">
        <f t="shared" si="43"/>
        <v>P</v>
      </c>
      <c r="N2813" s="174" t="s">
        <v>10681</v>
      </c>
      <c r="O2813" s="149" t="s">
        <v>1506</v>
      </c>
      <c r="P2813" s="149" t="s">
        <v>9427</v>
      </c>
      <c r="Q2813" s="150" t="s">
        <v>10519</v>
      </c>
      <c r="R2813" s="189">
        <v>6.0600000000000005</v>
      </c>
    </row>
    <row r="2814" spans="1:18" x14ac:dyDescent="0.25">
      <c r="A2814" s="132">
        <v>1041725</v>
      </c>
      <c r="B2814" s="145" t="s">
        <v>3523</v>
      </c>
      <c r="C2814" s="132">
        <v>6</v>
      </c>
      <c r="D2814" s="132">
        <v>432</v>
      </c>
      <c r="E2814" s="186" t="s">
        <v>21</v>
      </c>
      <c r="F2814" s="132">
        <v>598</v>
      </c>
      <c r="G2814" s="132">
        <v>20</v>
      </c>
      <c r="H2814" s="132">
        <v>25</v>
      </c>
      <c r="I2814" s="132">
        <v>1</v>
      </c>
      <c r="J2814" s="133">
        <v>1.53</v>
      </c>
      <c r="K2814" s="133">
        <v>1</v>
      </c>
      <c r="L2814" s="133">
        <v>1.8</v>
      </c>
      <c r="M2814" s="134" t="str">
        <f t="shared" si="43"/>
        <v>P</v>
      </c>
      <c r="N2814" s="173" t="s">
        <v>10681</v>
      </c>
      <c r="O2814" s="146" t="s">
        <v>1506</v>
      </c>
      <c r="P2814" s="146" t="s">
        <v>9430</v>
      </c>
      <c r="Q2814" s="147" t="s">
        <v>10519</v>
      </c>
      <c r="R2814" s="187">
        <v>3.12</v>
      </c>
    </row>
    <row r="2815" spans="1:18" x14ac:dyDescent="0.25">
      <c r="A2815" s="135">
        <v>1041726</v>
      </c>
      <c r="B2815" s="148" t="s">
        <v>10527</v>
      </c>
      <c r="C2815" s="135">
        <v>3</v>
      </c>
      <c r="D2815" s="135" t="s">
        <v>20</v>
      </c>
      <c r="E2815" s="188" t="s">
        <v>20</v>
      </c>
      <c r="F2815" s="135" t="s">
        <v>20</v>
      </c>
      <c r="G2815" s="135" t="s">
        <v>20</v>
      </c>
      <c r="H2815" s="135" t="s">
        <v>20</v>
      </c>
      <c r="I2815" s="135" t="s">
        <v>20</v>
      </c>
      <c r="J2815" s="136">
        <v>0.875</v>
      </c>
      <c r="K2815" s="136">
        <v>0.22</v>
      </c>
      <c r="L2815" s="136">
        <v>1.28</v>
      </c>
      <c r="M2815" s="137" t="str">
        <f t="shared" si="43"/>
        <v>P</v>
      </c>
      <c r="N2815" s="174" t="s">
        <v>10681</v>
      </c>
      <c r="O2815" s="149" t="s">
        <v>1555</v>
      </c>
      <c r="P2815" s="149" t="s">
        <v>9429</v>
      </c>
      <c r="Q2815" s="150" t="s">
        <v>10519</v>
      </c>
      <c r="R2815" s="189">
        <v>5.4463040446304047</v>
      </c>
    </row>
    <row r="2816" spans="1:18" x14ac:dyDescent="0.25">
      <c r="A2816" s="132">
        <v>1041727</v>
      </c>
      <c r="B2816" s="145" t="s">
        <v>3524</v>
      </c>
      <c r="C2816" s="132">
        <v>6</v>
      </c>
      <c r="D2816" s="132">
        <v>432</v>
      </c>
      <c r="E2816" s="186" t="s">
        <v>21</v>
      </c>
      <c r="F2816" s="132">
        <v>598</v>
      </c>
      <c r="G2816" s="132">
        <v>20</v>
      </c>
      <c r="H2816" s="132">
        <v>25</v>
      </c>
      <c r="I2816" s="132">
        <v>1</v>
      </c>
      <c r="J2816" s="133">
        <v>1.53</v>
      </c>
      <c r="K2816" s="133">
        <v>1</v>
      </c>
      <c r="L2816" s="133">
        <v>1.8</v>
      </c>
      <c r="M2816" s="134" t="str">
        <f t="shared" si="43"/>
        <v>P</v>
      </c>
      <c r="N2816" s="173" t="s">
        <v>10681</v>
      </c>
      <c r="O2816" s="146" t="s">
        <v>1506</v>
      </c>
      <c r="P2816" s="146" t="s">
        <v>9430</v>
      </c>
      <c r="Q2816" s="147" t="s">
        <v>10519</v>
      </c>
      <c r="R2816" s="187">
        <v>3.4799999999999995</v>
      </c>
    </row>
    <row r="2817" spans="1:18" x14ac:dyDescent="0.25">
      <c r="A2817" s="135">
        <v>1041730</v>
      </c>
      <c r="B2817" s="148" t="s">
        <v>3525</v>
      </c>
      <c r="C2817" s="135">
        <v>6</v>
      </c>
      <c r="D2817" s="135">
        <v>1384</v>
      </c>
      <c r="E2817" s="188" t="s">
        <v>21</v>
      </c>
      <c r="F2817" s="135">
        <v>2500</v>
      </c>
      <c r="G2817" s="135" t="s">
        <v>20</v>
      </c>
      <c r="H2817" s="135">
        <v>70</v>
      </c>
      <c r="I2817" s="135">
        <v>2</v>
      </c>
      <c r="J2817" s="136">
        <v>0.75</v>
      </c>
      <c r="K2817" s="136">
        <v>0.52</v>
      </c>
      <c r="L2817" s="136">
        <v>1.1100000000000001</v>
      </c>
      <c r="M2817" s="137" t="str">
        <f t="shared" si="43"/>
        <v>P</v>
      </c>
      <c r="N2817" s="174" t="s">
        <v>10681</v>
      </c>
      <c r="O2817" s="149" t="s">
        <v>1555</v>
      </c>
      <c r="P2817" s="149" t="s">
        <v>9429</v>
      </c>
      <c r="Q2817" s="150" t="s">
        <v>10519</v>
      </c>
      <c r="R2817" s="189">
        <v>2.4000000000000004</v>
      </c>
    </row>
    <row r="2818" spans="1:18" x14ac:dyDescent="0.25">
      <c r="A2818" s="132">
        <v>1041731</v>
      </c>
      <c r="B2818" s="145" t="s">
        <v>3526</v>
      </c>
      <c r="C2818" s="132">
        <v>12</v>
      </c>
      <c r="D2818" s="132">
        <v>549</v>
      </c>
      <c r="E2818" s="186" t="s">
        <v>21</v>
      </c>
      <c r="F2818" s="132">
        <v>732</v>
      </c>
      <c r="G2818" s="132" t="s">
        <v>20</v>
      </c>
      <c r="H2818" s="132" t="s">
        <v>20</v>
      </c>
      <c r="I2818" s="132" t="s">
        <v>20</v>
      </c>
      <c r="J2818" s="133">
        <v>1.63</v>
      </c>
      <c r="K2818" s="133">
        <v>1.1499999999999999</v>
      </c>
      <c r="L2818" s="133">
        <v>1.3</v>
      </c>
      <c r="M2818" s="134" t="str">
        <f t="shared" ref="M2818:M2881" si="44">HYPERLINK(CONCATENATE("T:\Distribution Centre\RDC Department Shared\Cubiscan photos","\",A2818,"-pac.jpg"),"P")</f>
        <v>P</v>
      </c>
      <c r="N2818" s="173" t="s">
        <v>10681</v>
      </c>
      <c r="O2818" s="146" t="s">
        <v>1506</v>
      </c>
      <c r="P2818" s="146" t="s">
        <v>9409</v>
      </c>
      <c r="Q2818" s="147" t="s">
        <v>10519</v>
      </c>
      <c r="R2818" s="187">
        <v>3.3600000000000003</v>
      </c>
    </row>
    <row r="2819" spans="1:18" x14ac:dyDescent="0.25">
      <c r="A2819" s="135">
        <v>1041734</v>
      </c>
      <c r="B2819" s="148" t="s">
        <v>3527</v>
      </c>
      <c r="C2819" s="135">
        <v>12</v>
      </c>
      <c r="D2819" s="135">
        <v>549</v>
      </c>
      <c r="E2819" s="188" t="s">
        <v>21</v>
      </c>
      <c r="F2819" s="135">
        <v>732</v>
      </c>
      <c r="G2819" s="135" t="s">
        <v>20</v>
      </c>
      <c r="H2819" s="135" t="s">
        <v>20</v>
      </c>
      <c r="I2819" s="135" t="s">
        <v>20</v>
      </c>
      <c r="J2819" s="136">
        <v>1.63</v>
      </c>
      <c r="K2819" s="136">
        <v>1.1499999999999999</v>
      </c>
      <c r="L2819" s="136">
        <v>1.3</v>
      </c>
      <c r="M2819" s="137" t="str">
        <f t="shared" si="44"/>
        <v>P</v>
      </c>
      <c r="N2819" s="174" t="s">
        <v>10681</v>
      </c>
      <c r="O2819" s="149" t="s">
        <v>1506</v>
      </c>
      <c r="P2819" s="149" t="s">
        <v>9409</v>
      </c>
      <c r="Q2819" s="150" t="s">
        <v>10519</v>
      </c>
      <c r="R2819" s="189">
        <v>3.5999999999999996</v>
      </c>
    </row>
    <row r="2820" spans="1:18" x14ac:dyDescent="0.25">
      <c r="A2820" s="132">
        <v>1041735</v>
      </c>
      <c r="B2820" s="145" t="s">
        <v>3528</v>
      </c>
      <c r="C2820" s="132">
        <v>6</v>
      </c>
      <c r="D2820" s="132">
        <v>1260</v>
      </c>
      <c r="E2820" s="186">
        <v>30</v>
      </c>
      <c r="F2820" s="132">
        <v>1620</v>
      </c>
      <c r="G2820" s="132">
        <v>120</v>
      </c>
      <c r="H2820" s="132">
        <v>150</v>
      </c>
      <c r="I2820" s="132">
        <v>1</v>
      </c>
      <c r="J2820" s="133">
        <v>1.68</v>
      </c>
      <c r="K2820" s="133">
        <v>1.1599999999999999</v>
      </c>
      <c r="L2820" s="133">
        <v>0.26</v>
      </c>
      <c r="M2820" s="134" t="str">
        <f t="shared" si="44"/>
        <v>P</v>
      </c>
      <c r="N2820" s="173" t="s">
        <v>10681</v>
      </c>
      <c r="O2820" s="146" t="s">
        <v>1506</v>
      </c>
      <c r="P2820" s="146" t="s">
        <v>9410</v>
      </c>
      <c r="Q2820" s="147" t="s">
        <v>10519</v>
      </c>
      <c r="R2820" s="187">
        <v>3.9000000000000004</v>
      </c>
    </row>
    <row r="2821" spans="1:18" x14ac:dyDescent="0.25">
      <c r="A2821" s="135">
        <v>1041737</v>
      </c>
      <c r="B2821" s="148" t="s">
        <v>3529</v>
      </c>
      <c r="C2821" s="135">
        <v>6</v>
      </c>
      <c r="D2821" s="135">
        <v>1260</v>
      </c>
      <c r="E2821" s="188">
        <v>30</v>
      </c>
      <c r="F2821" s="135">
        <v>1620</v>
      </c>
      <c r="G2821" s="135">
        <v>120</v>
      </c>
      <c r="H2821" s="135">
        <v>150</v>
      </c>
      <c r="I2821" s="135">
        <v>1</v>
      </c>
      <c r="J2821" s="136">
        <v>1.68</v>
      </c>
      <c r="K2821" s="136">
        <v>1.1599999999999999</v>
      </c>
      <c r="L2821" s="136">
        <v>0.26</v>
      </c>
      <c r="M2821" s="137" t="str">
        <f t="shared" si="44"/>
        <v>P</v>
      </c>
      <c r="N2821" s="174" t="s">
        <v>10681</v>
      </c>
      <c r="O2821" s="149" t="s">
        <v>1506</v>
      </c>
      <c r="P2821" s="149" t="s">
        <v>9410</v>
      </c>
      <c r="Q2821" s="150" t="s">
        <v>10519</v>
      </c>
      <c r="R2821" s="189">
        <v>3.84</v>
      </c>
    </row>
    <row r="2822" spans="1:18" x14ac:dyDescent="0.25">
      <c r="A2822" s="132">
        <v>1041738</v>
      </c>
      <c r="B2822" s="145" t="s">
        <v>3530</v>
      </c>
      <c r="C2822" s="132">
        <v>6</v>
      </c>
      <c r="D2822" s="132">
        <v>352</v>
      </c>
      <c r="E2822" s="186" t="s">
        <v>21</v>
      </c>
      <c r="F2822" s="132">
        <v>484</v>
      </c>
      <c r="G2822" s="132">
        <v>10</v>
      </c>
      <c r="H2822" s="132">
        <v>11</v>
      </c>
      <c r="I2822" s="132">
        <v>3</v>
      </c>
      <c r="J2822" s="133">
        <v>2.65</v>
      </c>
      <c r="K2822" s="133">
        <v>1.74</v>
      </c>
      <c r="L2822" s="133">
        <v>0.68</v>
      </c>
      <c r="M2822" s="134" t="str">
        <f t="shared" si="44"/>
        <v>P</v>
      </c>
      <c r="N2822" s="173" t="s">
        <v>10681</v>
      </c>
      <c r="O2822" s="146" t="s">
        <v>1506</v>
      </c>
      <c r="P2822" s="146" t="s">
        <v>9398</v>
      </c>
      <c r="Q2822" s="147" t="s">
        <v>10519</v>
      </c>
      <c r="R2822" s="187">
        <v>9.3000000000000007</v>
      </c>
    </row>
    <row r="2823" spans="1:18" x14ac:dyDescent="0.25">
      <c r="A2823" s="135">
        <v>1041740</v>
      </c>
      <c r="B2823" s="148" t="s">
        <v>3531</v>
      </c>
      <c r="C2823" s="135">
        <v>6</v>
      </c>
      <c r="D2823" s="135">
        <v>302</v>
      </c>
      <c r="E2823" s="188" t="s">
        <v>21</v>
      </c>
      <c r="F2823" s="135">
        <v>462</v>
      </c>
      <c r="G2823" s="135">
        <v>10</v>
      </c>
      <c r="H2823" s="135">
        <v>11</v>
      </c>
      <c r="I2823" s="135">
        <v>3</v>
      </c>
      <c r="J2823" s="136">
        <v>2.65</v>
      </c>
      <c r="K2823" s="136">
        <v>1.74</v>
      </c>
      <c r="L2823" s="136">
        <v>0.68</v>
      </c>
      <c r="M2823" s="137" t="str">
        <f t="shared" si="44"/>
        <v>P</v>
      </c>
      <c r="N2823" s="174" t="s">
        <v>10681</v>
      </c>
      <c r="O2823" s="149" t="s">
        <v>1506</v>
      </c>
      <c r="P2823" s="149" t="s">
        <v>9398</v>
      </c>
      <c r="Q2823" s="150" t="s">
        <v>10519</v>
      </c>
      <c r="R2823" s="189">
        <v>9.3000000000000007</v>
      </c>
    </row>
    <row r="2824" spans="1:18" x14ac:dyDescent="0.25">
      <c r="A2824" s="132">
        <v>1041741</v>
      </c>
      <c r="B2824" s="145" t="s">
        <v>3532</v>
      </c>
      <c r="C2824" s="132">
        <v>6</v>
      </c>
      <c r="D2824" s="132">
        <v>180</v>
      </c>
      <c r="E2824" s="186" t="s">
        <v>21</v>
      </c>
      <c r="F2824" s="132">
        <v>220</v>
      </c>
      <c r="G2824" s="132">
        <v>9</v>
      </c>
      <c r="H2824" s="132" t="s">
        <v>20</v>
      </c>
      <c r="I2824" s="132">
        <v>2</v>
      </c>
      <c r="J2824" s="133">
        <v>2.62</v>
      </c>
      <c r="K2824" s="133">
        <v>1.8</v>
      </c>
      <c r="L2824" s="133">
        <v>1.25</v>
      </c>
      <c r="M2824" s="134" t="str">
        <f t="shared" si="44"/>
        <v>P</v>
      </c>
      <c r="N2824" s="173" t="s">
        <v>10681</v>
      </c>
      <c r="O2824" s="146" t="s">
        <v>1578</v>
      </c>
      <c r="P2824" s="146" t="s">
        <v>9470</v>
      </c>
      <c r="Q2824" s="147" t="s">
        <v>10519</v>
      </c>
      <c r="R2824" s="187">
        <v>15</v>
      </c>
    </row>
    <row r="2825" spans="1:18" x14ac:dyDescent="0.25">
      <c r="A2825" s="135">
        <v>1041743</v>
      </c>
      <c r="B2825" s="148" t="s">
        <v>3533</v>
      </c>
      <c r="C2825" s="135">
        <v>6</v>
      </c>
      <c r="D2825" s="135">
        <v>180</v>
      </c>
      <c r="E2825" s="188" t="s">
        <v>21</v>
      </c>
      <c r="F2825" s="135">
        <v>240</v>
      </c>
      <c r="G2825" s="135">
        <v>9</v>
      </c>
      <c r="H2825" s="135" t="s">
        <v>20</v>
      </c>
      <c r="I2825" s="135">
        <v>2</v>
      </c>
      <c r="J2825" s="136">
        <v>2.62</v>
      </c>
      <c r="K2825" s="136">
        <v>1.8</v>
      </c>
      <c r="L2825" s="136">
        <v>1.25</v>
      </c>
      <c r="M2825" s="137" t="str">
        <f t="shared" si="44"/>
        <v>P</v>
      </c>
      <c r="N2825" s="174" t="s">
        <v>10681</v>
      </c>
      <c r="O2825" s="149" t="s">
        <v>1578</v>
      </c>
      <c r="P2825" s="149" t="s">
        <v>9470</v>
      </c>
      <c r="Q2825" s="150" t="s">
        <v>10519</v>
      </c>
      <c r="R2825" s="189">
        <v>14.940000000000001</v>
      </c>
    </row>
    <row r="2826" spans="1:18" x14ac:dyDescent="0.25">
      <c r="A2826" s="132">
        <v>1041744</v>
      </c>
      <c r="B2826" s="145" t="s">
        <v>3534</v>
      </c>
      <c r="C2826" s="132">
        <v>6</v>
      </c>
      <c r="D2826" s="132">
        <v>340</v>
      </c>
      <c r="E2826" s="186" t="s">
        <v>21</v>
      </c>
      <c r="F2826" s="132">
        <v>510</v>
      </c>
      <c r="G2826" s="132">
        <v>12</v>
      </c>
      <c r="H2826" s="132" t="s">
        <v>20</v>
      </c>
      <c r="I2826" s="132">
        <v>2</v>
      </c>
      <c r="J2826" s="133">
        <v>0.9</v>
      </c>
      <c r="K2826" s="133">
        <v>1.34</v>
      </c>
      <c r="L2826" s="133">
        <v>1.55</v>
      </c>
      <c r="M2826" s="134" t="str">
        <f t="shared" si="44"/>
        <v>P</v>
      </c>
      <c r="N2826" s="173" t="s">
        <v>10681</v>
      </c>
      <c r="O2826" s="146" t="s">
        <v>1506</v>
      </c>
      <c r="P2826" s="146" t="s">
        <v>9403</v>
      </c>
      <c r="Q2826" s="147" t="s">
        <v>10106</v>
      </c>
      <c r="R2826" s="187">
        <v>8.76</v>
      </c>
    </row>
    <row r="2827" spans="1:18" x14ac:dyDescent="0.25">
      <c r="A2827" s="135">
        <v>1041746</v>
      </c>
      <c r="B2827" s="148" t="s">
        <v>3535</v>
      </c>
      <c r="C2827" s="135">
        <v>6</v>
      </c>
      <c r="D2827" s="135">
        <v>340</v>
      </c>
      <c r="E2827" s="188" t="s">
        <v>21</v>
      </c>
      <c r="F2827" s="135">
        <v>510</v>
      </c>
      <c r="G2827" s="135">
        <v>12</v>
      </c>
      <c r="H2827" s="135" t="s">
        <v>20</v>
      </c>
      <c r="I2827" s="135">
        <v>2</v>
      </c>
      <c r="J2827" s="136">
        <v>0.9</v>
      </c>
      <c r="K2827" s="136">
        <v>1.34</v>
      </c>
      <c r="L2827" s="136">
        <v>1.55</v>
      </c>
      <c r="M2827" s="137" t="str">
        <f t="shared" si="44"/>
        <v>P</v>
      </c>
      <c r="N2827" s="174" t="s">
        <v>10681</v>
      </c>
      <c r="O2827" s="149" t="s">
        <v>1506</v>
      </c>
      <c r="P2827" s="149" t="s">
        <v>9403</v>
      </c>
      <c r="Q2827" s="150" t="s">
        <v>10106</v>
      </c>
      <c r="R2827" s="189">
        <v>8.879999999999999</v>
      </c>
    </row>
    <row r="2828" spans="1:18" x14ac:dyDescent="0.25">
      <c r="A2828" s="132">
        <v>1041747</v>
      </c>
      <c r="B2828" s="145" t="s">
        <v>515</v>
      </c>
      <c r="C2828" s="132">
        <v>3</v>
      </c>
      <c r="D2828" s="132">
        <v>13200</v>
      </c>
      <c r="E2828" s="186">
        <v>140</v>
      </c>
      <c r="F2828" s="132">
        <v>16800</v>
      </c>
      <c r="G2828" s="132">
        <v>560</v>
      </c>
      <c r="H2828" s="132">
        <v>560</v>
      </c>
      <c r="I2828" s="132">
        <v>1</v>
      </c>
      <c r="J2828" s="133">
        <v>1.32</v>
      </c>
      <c r="K2828" s="133">
        <v>0.3</v>
      </c>
      <c r="L2828" s="133">
        <v>0.19</v>
      </c>
      <c r="M2828" s="134" t="str">
        <f t="shared" si="44"/>
        <v>P</v>
      </c>
      <c r="N2828" s="173" t="s">
        <v>10681</v>
      </c>
      <c r="O2828" s="146" t="s">
        <v>1581</v>
      </c>
      <c r="P2828" s="146" t="s">
        <v>9483</v>
      </c>
      <c r="Q2828" s="147" t="s">
        <v>10519</v>
      </c>
      <c r="R2828" s="187">
        <v>1.23</v>
      </c>
    </row>
    <row r="2829" spans="1:18" x14ac:dyDescent="0.25">
      <c r="A2829" s="135">
        <v>1041748</v>
      </c>
      <c r="B2829" s="148" t="s">
        <v>3536</v>
      </c>
      <c r="C2829" s="135">
        <v>6</v>
      </c>
      <c r="D2829" s="135">
        <v>1428</v>
      </c>
      <c r="E2829" s="188" t="s">
        <v>21</v>
      </c>
      <c r="F2829" s="135">
        <v>1768</v>
      </c>
      <c r="G2829" s="135">
        <v>12</v>
      </c>
      <c r="H2829" s="135">
        <v>15</v>
      </c>
      <c r="I2829" s="135">
        <v>6</v>
      </c>
      <c r="J2829" s="136">
        <v>2.2000000000000002</v>
      </c>
      <c r="K2829" s="136">
        <v>1.46</v>
      </c>
      <c r="L2829" s="136">
        <v>0.28999999999999998</v>
      </c>
      <c r="M2829" s="137" t="str">
        <f t="shared" si="44"/>
        <v>P</v>
      </c>
      <c r="N2829" s="174" t="s">
        <v>10681</v>
      </c>
      <c r="O2829" s="149" t="s">
        <v>1506</v>
      </c>
      <c r="P2829" s="149" t="s">
        <v>9398</v>
      </c>
      <c r="Q2829" s="150" t="s">
        <v>10519</v>
      </c>
      <c r="R2829" s="189">
        <v>3</v>
      </c>
    </row>
    <row r="2830" spans="1:18" x14ac:dyDescent="0.25">
      <c r="A2830" s="132">
        <v>1041755</v>
      </c>
      <c r="B2830" s="145" t="s">
        <v>3537</v>
      </c>
      <c r="C2830" s="132">
        <v>6</v>
      </c>
      <c r="D2830" s="132">
        <v>1428</v>
      </c>
      <c r="E2830" s="186" t="s">
        <v>21</v>
      </c>
      <c r="F2830" s="132">
        <v>1768</v>
      </c>
      <c r="G2830" s="132">
        <v>12</v>
      </c>
      <c r="H2830" s="132">
        <v>15</v>
      </c>
      <c r="I2830" s="132">
        <v>6</v>
      </c>
      <c r="J2830" s="133">
        <v>2.2000000000000002</v>
      </c>
      <c r="K2830" s="133">
        <v>1.46</v>
      </c>
      <c r="L2830" s="133">
        <v>0.28999999999999998</v>
      </c>
      <c r="M2830" s="134" t="str">
        <f t="shared" si="44"/>
        <v>P</v>
      </c>
      <c r="N2830" s="173" t="s">
        <v>10681</v>
      </c>
      <c r="O2830" s="146" t="s">
        <v>1506</v>
      </c>
      <c r="P2830" s="146" t="s">
        <v>9398</v>
      </c>
      <c r="Q2830" s="147" t="s">
        <v>10519</v>
      </c>
      <c r="R2830" s="187">
        <v>3.18</v>
      </c>
    </row>
    <row r="2831" spans="1:18" x14ac:dyDescent="0.25">
      <c r="A2831" s="135">
        <v>1041764</v>
      </c>
      <c r="B2831" s="148" t="s">
        <v>3538</v>
      </c>
      <c r="C2831" s="135">
        <v>6</v>
      </c>
      <c r="D2831" s="135">
        <v>1584</v>
      </c>
      <c r="E2831" s="188" t="s">
        <v>21</v>
      </c>
      <c r="F2831" s="135">
        <v>1980</v>
      </c>
      <c r="G2831" s="135" t="s">
        <v>20</v>
      </c>
      <c r="H2831" s="135">
        <v>55</v>
      </c>
      <c r="I2831" s="135">
        <v>3</v>
      </c>
      <c r="J2831" s="136">
        <v>1.25</v>
      </c>
      <c r="K2831" s="136">
        <v>0.83</v>
      </c>
      <c r="L2831" s="136">
        <v>0.92</v>
      </c>
      <c r="M2831" s="137" t="str">
        <f t="shared" si="44"/>
        <v>P</v>
      </c>
      <c r="N2831" s="174" t="s">
        <v>10681</v>
      </c>
      <c r="O2831" s="149" t="s">
        <v>1506</v>
      </c>
      <c r="P2831" s="149" t="s">
        <v>9427</v>
      </c>
      <c r="Q2831" s="150" t="s">
        <v>10519</v>
      </c>
      <c r="R2831" s="189">
        <v>1.8599999999999999</v>
      </c>
    </row>
    <row r="2832" spans="1:18" x14ac:dyDescent="0.25">
      <c r="A2832" s="132">
        <v>1041766</v>
      </c>
      <c r="B2832" s="145" t="s">
        <v>3539</v>
      </c>
      <c r="C2832" s="132">
        <v>6</v>
      </c>
      <c r="D2832" s="132">
        <v>1375</v>
      </c>
      <c r="E2832" s="186" t="s">
        <v>21</v>
      </c>
      <c r="F2832" s="132">
        <v>1875</v>
      </c>
      <c r="G2832" s="132">
        <v>44</v>
      </c>
      <c r="H2832" s="132">
        <v>55</v>
      </c>
      <c r="I2832" s="132">
        <v>3</v>
      </c>
      <c r="J2832" s="133">
        <v>1.1399999999999999</v>
      </c>
      <c r="K2832" s="133">
        <v>0.76</v>
      </c>
      <c r="L2832" s="133">
        <v>0.9</v>
      </c>
      <c r="M2832" s="134" t="str">
        <f t="shared" si="44"/>
        <v>P</v>
      </c>
      <c r="N2832" s="173" t="s">
        <v>10681</v>
      </c>
      <c r="O2832" s="146" t="s">
        <v>1506</v>
      </c>
      <c r="P2832" s="146" t="s">
        <v>9430</v>
      </c>
      <c r="Q2832" s="147" t="s">
        <v>10519</v>
      </c>
      <c r="R2832" s="187">
        <v>1.62</v>
      </c>
    </row>
    <row r="2833" spans="1:18" x14ac:dyDescent="0.25">
      <c r="A2833" s="135">
        <v>1041772</v>
      </c>
      <c r="B2833" s="148" t="s">
        <v>3540</v>
      </c>
      <c r="C2833" s="135">
        <v>6</v>
      </c>
      <c r="D2833" s="135">
        <v>1375</v>
      </c>
      <c r="E2833" s="188" t="s">
        <v>21</v>
      </c>
      <c r="F2833" s="135">
        <v>1875</v>
      </c>
      <c r="G2833" s="135">
        <v>44</v>
      </c>
      <c r="H2833" s="135">
        <v>55</v>
      </c>
      <c r="I2833" s="135">
        <v>3</v>
      </c>
      <c r="J2833" s="136">
        <v>1.25</v>
      </c>
      <c r="K2833" s="136">
        <v>0.79</v>
      </c>
      <c r="L2833" s="136">
        <v>0.94</v>
      </c>
      <c r="M2833" s="137" t="str">
        <f t="shared" si="44"/>
        <v>P</v>
      </c>
      <c r="N2833" s="174" t="s">
        <v>10681</v>
      </c>
      <c r="O2833" s="149" t="s">
        <v>1506</v>
      </c>
      <c r="P2833" s="149" t="s">
        <v>9430</v>
      </c>
      <c r="Q2833" s="150" t="s">
        <v>10519</v>
      </c>
      <c r="R2833" s="189">
        <v>1.6800000000000002</v>
      </c>
    </row>
    <row r="2834" spans="1:18" x14ac:dyDescent="0.25">
      <c r="A2834" s="132">
        <v>1041779</v>
      </c>
      <c r="B2834" s="145" t="s">
        <v>3541</v>
      </c>
      <c r="C2834" s="132">
        <v>6</v>
      </c>
      <c r="D2834" s="132" t="s">
        <v>20</v>
      </c>
      <c r="E2834" s="186" t="s">
        <v>20</v>
      </c>
      <c r="F2834" s="132" t="s">
        <v>20</v>
      </c>
      <c r="G2834" s="132" t="s">
        <v>20</v>
      </c>
      <c r="H2834" s="132" t="s">
        <v>20</v>
      </c>
      <c r="I2834" s="132" t="s">
        <v>20</v>
      </c>
      <c r="J2834" s="133">
        <v>1.143</v>
      </c>
      <c r="K2834" s="133">
        <v>0.77800000000000002</v>
      </c>
      <c r="L2834" s="133">
        <v>1.175</v>
      </c>
      <c r="M2834" s="134" t="str">
        <f t="shared" si="44"/>
        <v>P</v>
      </c>
      <c r="N2834" s="173" t="s">
        <v>10681</v>
      </c>
      <c r="O2834" s="146" t="s">
        <v>1562</v>
      </c>
      <c r="P2834" s="146" t="s">
        <v>9399</v>
      </c>
      <c r="Q2834" s="147" t="s">
        <v>10519</v>
      </c>
      <c r="R2834" s="187">
        <v>9.4925373134328357</v>
      </c>
    </row>
    <row r="2835" spans="1:18" x14ac:dyDescent="0.25">
      <c r="A2835" s="135">
        <v>1041787</v>
      </c>
      <c r="B2835" s="148" t="s">
        <v>3542</v>
      </c>
      <c r="C2835" s="135">
        <v>6</v>
      </c>
      <c r="D2835" s="135">
        <v>1664</v>
      </c>
      <c r="E2835" s="188" t="s">
        <v>21</v>
      </c>
      <c r="F2835" s="135">
        <v>2028</v>
      </c>
      <c r="G2835" s="135">
        <v>16</v>
      </c>
      <c r="H2835" s="135">
        <v>20</v>
      </c>
      <c r="I2835" s="135">
        <v>5</v>
      </c>
      <c r="J2835" s="136">
        <v>1.89</v>
      </c>
      <c r="K2835" s="136">
        <v>1.2</v>
      </c>
      <c r="L2835" s="136">
        <v>0.4</v>
      </c>
      <c r="M2835" s="137" t="str">
        <f t="shared" si="44"/>
        <v>P</v>
      </c>
      <c r="N2835" s="174" t="s">
        <v>10681</v>
      </c>
      <c r="O2835" s="149" t="s">
        <v>1506</v>
      </c>
      <c r="P2835" s="149" t="s">
        <v>9398</v>
      </c>
      <c r="Q2835" s="150" t="s">
        <v>10519</v>
      </c>
      <c r="R2835" s="189">
        <v>3.3600000000000003</v>
      </c>
    </row>
    <row r="2836" spans="1:18" x14ac:dyDescent="0.25">
      <c r="A2836" s="132">
        <v>1041789</v>
      </c>
      <c r="B2836" s="145" t="s">
        <v>3543</v>
      </c>
      <c r="C2836" s="132">
        <v>6</v>
      </c>
      <c r="D2836" s="132">
        <v>1664</v>
      </c>
      <c r="E2836" s="186" t="s">
        <v>21</v>
      </c>
      <c r="F2836" s="132">
        <v>2028</v>
      </c>
      <c r="G2836" s="132">
        <v>16</v>
      </c>
      <c r="H2836" s="132">
        <v>20</v>
      </c>
      <c r="I2836" s="132">
        <v>5</v>
      </c>
      <c r="J2836" s="133">
        <v>1.93</v>
      </c>
      <c r="K2836" s="133">
        <v>1.19</v>
      </c>
      <c r="L2836" s="133">
        <v>0.39</v>
      </c>
      <c r="M2836" s="134" t="str">
        <f t="shared" si="44"/>
        <v>P</v>
      </c>
      <c r="N2836" s="173" t="s">
        <v>10681</v>
      </c>
      <c r="O2836" s="146" t="s">
        <v>1506</v>
      </c>
      <c r="P2836" s="146" t="s">
        <v>9398</v>
      </c>
      <c r="Q2836" s="147" t="s">
        <v>10519</v>
      </c>
      <c r="R2836" s="187">
        <v>3.3600000000000003</v>
      </c>
    </row>
    <row r="2837" spans="1:18" x14ac:dyDescent="0.25">
      <c r="A2837" s="135">
        <v>1041792</v>
      </c>
      <c r="B2837" s="148" t="s">
        <v>3544</v>
      </c>
      <c r="C2837" s="135">
        <v>20</v>
      </c>
      <c r="D2837" s="135">
        <v>1800</v>
      </c>
      <c r="E2837" s="188">
        <v>40</v>
      </c>
      <c r="F2837" s="135" t="s">
        <v>20</v>
      </c>
      <c r="G2837" s="135" t="s">
        <v>20</v>
      </c>
      <c r="H2837" s="135" t="s">
        <v>20</v>
      </c>
      <c r="I2837" s="135" t="s">
        <v>20</v>
      </c>
      <c r="J2837" s="136">
        <v>3.0750000000000002</v>
      </c>
      <c r="K2837" s="136">
        <v>0.13</v>
      </c>
      <c r="L2837" s="136">
        <v>0.89</v>
      </c>
      <c r="M2837" s="137" t="str">
        <f t="shared" si="44"/>
        <v>P</v>
      </c>
      <c r="N2837" s="174" t="s">
        <v>10681</v>
      </c>
      <c r="O2837" s="149" t="s">
        <v>1578</v>
      </c>
      <c r="P2837" s="149" t="s">
        <v>9464</v>
      </c>
      <c r="Q2837" s="150" t="s">
        <v>10106</v>
      </c>
      <c r="R2837" s="189">
        <v>1.7999999999999998</v>
      </c>
    </row>
    <row r="2838" spans="1:18" x14ac:dyDescent="0.25">
      <c r="A2838" s="132">
        <v>1041795</v>
      </c>
      <c r="B2838" s="145" t="s">
        <v>3545</v>
      </c>
      <c r="C2838" s="132">
        <v>6</v>
      </c>
      <c r="D2838" s="132" t="s">
        <v>20</v>
      </c>
      <c r="E2838" s="186" t="s">
        <v>20</v>
      </c>
      <c r="F2838" s="132" t="s">
        <v>20</v>
      </c>
      <c r="G2838" s="132" t="s">
        <v>20</v>
      </c>
      <c r="H2838" s="132" t="s">
        <v>20</v>
      </c>
      <c r="I2838" s="132" t="s">
        <v>20</v>
      </c>
      <c r="J2838" s="133">
        <v>0.92</v>
      </c>
      <c r="K2838" s="133">
        <v>0.62</v>
      </c>
      <c r="L2838" s="133">
        <v>1.1200000000000001</v>
      </c>
      <c r="M2838" s="134" t="str">
        <f t="shared" si="44"/>
        <v>P</v>
      </c>
      <c r="N2838" s="171" t="s">
        <v>10681</v>
      </c>
      <c r="O2838" s="146" t="s">
        <v>1506</v>
      </c>
      <c r="P2838" s="146" t="s">
        <v>10455</v>
      </c>
      <c r="Q2838" s="147" t="s">
        <v>10519</v>
      </c>
      <c r="R2838" s="187">
        <v>8.34</v>
      </c>
    </row>
    <row r="2839" spans="1:18" x14ac:dyDescent="0.25">
      <c r="A2839" s="135">
        <v>1041825</v>
      </c>
      <c r="B2839" s="148" t="s">
        <v>3546</v>
      </c>
      <c r="C2839" s="135">
        <v>1</v>
      </c>
      <c r="D2839" s="135" t="s">
        <v>20</v>
      </c>
      <c r="E2839" s="188" t="s">
        <v>20</v>
      </c>
      <c r="F2839" s="135" t="s">
        <v>20</v>
      </c>
      <c r="G2839" s="135" t="s">
        <v>21</v>
      </c>
      <c r="H2839" s="135" t="s">
        <v>21</v>
      </c>
      <c r="I2839" s="135" t="s">
        <v>21</v>
      </c>
      <c r="J2839" s="136">
        <v>4.0640000000000001</v>
      </c>
      <c r="K2839" s="136">
        <v>3.048</v>
      </c>
      <c r="L2839" s="136">
        <v>3.556</v>
      </c>
      <c r="M2839" s="137" t="str">
        <f t="shared" si="44"/>
        <v>P</v>
      </c>
      <c r="N2839" s="174" t="s">
        <v>10681</v>
      </c>
      <c r="O2839" s="149" t="s">
        <v>1562</v>
      </c>
      <c r="P2839" s="149" t="s">
        <v>9558</v>
      </c>
      <c r="Q2839" s="150" t="s">
        <v>10519</v>
      </c>
      <c r="R2839" s="189">
        <v>7.462686567164179E-3</v>
      </c>
    </row>
    <row r="2840" spans="1:18" x14ac:dyDescent="0.25">
      <c r="A2840" s="132">
        <v>1041827</v>
      </c>
      <c r="B2840" s="145" t="s">
        <v>8714</v>
      </c>
      <c r="C2840" s="132">
        <v>1</v>
      </c>
      <c r="D2840" s="132" t="s">
        <v>20</v>
      </c>
      <c r="E2840" s="186" t="s">
        <v>20</v>
      </c>
      <c r="F2840" s="132" t="s">
        <v>20</v>
      </c>
      <c r="G2840" s="132" t="s">
        <v>20</v>
      </c>
      <c r="H2840" s="132" t="s">
        <v>20</v>
      </c>
      <c r="I2840" s="132" t="s">
        <v>20</v>
      </c>
      <c r="J2840" s="133">
        <v>2.4</v>
      </c>
      <c r="K2840" s="133">
        <v>0.92</v>
      </c>
      <c r="L2840" s="133">
        <v>0.45</v>
      </c>
      <c r="M2840" s="134" t="str">
        <f t="shared" si="44"/>
        <v>P</v>
      </c>
      <c r="N2840" s="171" t="s">
        <v>10682</v>
      </c>
      <c r="O2840" s="146" t="s">
        <v>1500</v>
      </c>
      <c r="P2840" s="146" t="s">
        <v>9428</v>
      </c>
      <c r="Q2840" s="147" t="s">
        <v>10519</v>
      </c>
      <c r="R2840" s="187">
        <v>0.82</v>
      </c>
    </row>
    <row r="2841" spans="1:18" x14ac:dyDescent="0.25">
      <c r="A2841" s="135">
        <v>1041828</v>
      </c>
      <c r="B2841" s="148" t="s">
        <v>3547</v>
      </c>
      <c r="C2841" s="135">
        <v>1</v>
      </c>
      <c r="D2841" s="135" t="s">
        <v>20</v>
      </c>
      <c r="E2841" s="188" t="s">
        <v>20</v>
      </c>
      <c r="F2841" s="135" t="s">
        <v>20</v>
      </c>
      <c r="G2841" s="135" t="s">
        <v>21</v>
      </c>
      <c r="H2841" s="135" t="s">
        <v>21</v>
      </c>
      <c r="I2841" s="135" t="s">
        <v>21</v>
      </c>
      <c r="J2841" s="136">
        <v>3.048</v>
      </c>
      <c r="K2841" s="136">
        <v>3.048</v>
      </c>
      <c r="L2841" s="136">
        <v>1.143</v>
      </c>
      <c r="M2841" s="137" t="str">
        <f t="shared" si="44"/>
        <v>P</v>
      </c>
      <c r="N2841" s="174" t="s">
        <v>10681</v>
      </c>
      <c r="O2841" s="149" t="s">
        <v>1562</v>
      </c>
      <c r="P2841" s="149" t="s">
        <v>9558</v>
      </c>
      <c r="Q2841" s="150" t="s">
        <v>10519</v>
      </c>
      <c r="R2841" s="189">
        <v>7.462686567164179E-3</v>
      </c>
    </row>
    <row r="2842" spans="1:18" x14ac:dyDescent="0.25">
      <c r="A2842" s="132">
        <v>1041833</v>
      </c>
      <c r="B2842" s="145" t="s">
        <v>3548</v>
      </c>
      <c r="C2842" s="132">
        <v>1</v>
      </c>
      <c r="D2842" s="132" t="s">
        <v>20</v>
      </c>
      <c r="E2842" s="186" t="s">
        <v>21</v>
      </c>
      <c r="F2842" s="132" t="s">
        <v>20</v>
      </c>
      <c r="G2842" s="132">
        <v>14</v>
      </c>
      <c r="H2842" s="132" t="s">
        <v>20</v>
      </c>
      <c r="I2842" s="132">
        <v>3</v>
      </c>
      <c r="J2842" s="133">
        <v>2.44</v>
      </c>
      <c r="K2842" s="133">
        <v>1.34</v>
      </c>
      <c r="L2842" s="133">
        <v>0.5</v>
      </c>
      <c r="M2842" s="134" t="str">
        <f t="shared" si="44"/>
        <v>P</v>
      </c>
      <c r="N2842" s="173" t="s">
        <v>10682</v>
      </c>
      <c r="O2842" s="146" t="s">
        <v>1506</v>
      </c>
      <c r="P2842" s="146" t="s">
        <v>9401</v>
      </c>
      <c r="Q2842" s="147" t="s">
        <v>10519</v>
      </c>
      <c r="R2842" s="187">
        <v>10.039999999999999</v>
      </c>
    </row>
    <row r="2843" spans="1:18" x14ac:dyDescent="0.25">
      <c r="A2843" s="135">
        <v>1041837</v>
      </c>
      <c r="B2843" s="148" t="s">
        <v>3166</v>
      </c>
      <c r="C2843" s="135">
        <v>6</v>
      </c>
      <c r="D2843" s="135">
        <v>1664</v>
      </c>
      <c r="E2843" s="188" t="s">
        <v>21</v>
      </c>
      <c r="F2843" s="135">
        <v>2184</v>
      </c>
      <c r="G2843" s="135">
        <v>32</v>
      </c>
      <c r="H2843" s="135">
        <v>60</v>
      </c>
      <c r="I2843" s="135">
        <v>2</v>
      </c>
      <c r="J2843" s="136">
        <v>1.82</v>
      </c>
      <c r="K2843" s="136">
        <v>1.2</v>
      </c>
      <c r="L2843" s="136">
        <v>0.34100000000000003</v>
      </c>
      <c r="M2843" s="137" t="str">
        <f t="shared" si="44"/>
        <v>P</v>
      </c>
      <c r="N2843" s="172" t="s">
        <v>10681</v>
      </c>
      <c r="O2843" s="149" t="s">
        <v>1506</v>
      </c>
      <c r="P2843" s="149" t="s">
        <v>10455</v>
      </c>
      <c r="Q2843" s="150" t="s">
        <v>10519</v>
      </c>
      <c r="R2843" s="189">
        <v>3.3000000000000003</v>
      </c>
    </row>
    <row r="2844" spans="1:18" x14ac:dyDescent="0.25">
      <c r="A2844" s="132">
        <v>1041838</v>
      </c>
      <c r="B2844" s="145" t="s">
        <v>3167</v>
      </c>
      <c r="C2844" s="132">
        <v>6</v>
      </c>
      <c r="D2844" s="132">
        <v>1664</v>
      </c>
      <c r="E2844" s="186" t="s">
        <v>21</v>
      </c>
      <c r="F2844" s="132" t="s">
        <v>20</v>
      </c>
      <c r="G2844" s="132">
        <v>48</v>
      </c>
      <c r="H2844" s="132" t="s">
        <v>20</v>
      </c>
      <c r="I2844" s="132">
        <v>2</v>
      </c>
      <c r="J2844" s="133">
        <v>1.82</v>
      </c>
      <c r="K2844" s="133">
        <v>1.2</v>
      </c>
      <c r="L2844" s="133">
        <v>0.34100000000000003</v>
      </c>
      <c r="M2844" s="134" t="str">
        <f t="shared" si="44"/>
        <v>P</v>
      </c>
      <c r="N2844" s="171" t="s">
        <v>10681</v>
      </c>
      <c r="O2844" s="146" t="s">
        <v>1506</v>
      </c>
      <c r="P2844" s="146" t="s">
        <v>10455</v>
      </c>
      <c r="Q2844" s="147" t="s">
        <v>10519</v>
      </c>
      <c r="R2844" s="187">
        <v>3.4799999999999995</v>
      </c>
    </row>
    <row r="2845" spans="1:18" x14ac:dyDescent="0.25">
      <c r="A2845" s="135">
        <v>1041884</v>
      </c>
      <c r="B2845" s="148" t="s">
        <v>3549</v>
      </c>
      <c r="C2845" s="135">
        <v>6</v>
      </c>
      <c r="D2845" s="135">
        <v>4320</v>
      </c>
      <c r="E2845" s="188">
        <v>160</v>
      </c>
      <c r="F2845" s="135">
        <v>4800</v>
      </c>
      <c r="G2845" s="135" t="s">
        <v>21</v>
      </c>
      <c r="H2845" s="135" t="s">
        <v>21</v>
      </c>
      <c r="I2845" s="135" t="s">
        <v>20</v>
      </c>
      <c r="J2845" s="136">
        <v>2.1</v>
      </c>
      <c r="K2845" s="136">
        <v>0.9</v>
      </c>
      <c r="L2845" s="136">
        <v>0.09</v>
      </c>
      <c r="M2845" s="137" t="str">
        <f t="shared" si="44"/>
        <v>P</v>
      </c>
      <c r="N2845" s="172" t="s">
        <v>10682</v>
      </c>
      <c r="O2845" s="149" t="s">
        <v>1500</v>
      </c>
      <c r="P2845" s="149" t="s">
        <v>9418</v>
      </c>
      <c r="Q2845" s="150" t="s">
        <v>10519</v>
      </c>
      <c r="R2845" s="189">
        <v>1.26</v>
      </c>
    </row>
    <row r="2846" spans="1:18" x14ac:dyDescent="0.25">
      <c r="A2846" s="132">
        <v>1041885</v>
      </c>
      <c r="B2846" s="145" t="s">
        <v>3550</v>
      </c>
      <c r="C2846" s="132">
        <v>6</v>
      </c>
      <c r="D2846" s="132">
        <v>250</v>
      </c>
      <c r="E2846" s="186">
        <v>25</v>
      </c>
      <c r="F2846" s="132">
        <v>400</v>
      </c>
      <c r="G2846" s="132" t="s">
        <v>21</v>
      </c>
      <c r="H2846" s="132" t="s">
        <v>21</v>
      </c>
      <c r="I2846" s="132" t="s">
        <v>21</v>
      </c>
      <c r="J2846" s="133">
        <v>2.8</v>
      </c>
      <c r="K2846" s="133">
        <v>2.2999999999999998</v>
      </c>
      <c r="L2846" s="133">
        <v>0.8</v>
      </c>
      <c r="M2846" s="134" t="str">
        <f t="shared" si="44"/>
        <v>P</v>
      </c>
      <c r="N2846" s="171" t="s">
        <v>10682</v>
      </c>
      <c r="O2846" s="146" t="s">
        <v>1500</v>
      </c>
      <c r="P2846" s="146" t="s">
        <v>9418</v>
      </c>
      <c r="Q2846" s="147" t="s">
        <v>10519</v>
      </c>
      <c r="R2846" s="187">
        <v>1.5</v>
      </c>
    </row>
    <row r="2847" spans="1:18" x14ac:dyDescent="0.25">
      <c r="A2847" s="135">
        <v>1041887</v>
      </c>
      <c r="B2847" s="148" t="s">
        <v>3551</v>
      </c>
      <c r="C2847" s="135">
        <v>6</v>
      </c>
      <c r="D2847" s="135">
        <v>960</v>
      </c>
      <c r="E2847" s="188">
        <v>30</v>
      </c>
      <c r="F2847" s="135" t="s">
        <v>20</v>
      </c>
      <c r="G2847" s="135" t="s">
        <v>20</v>
      </c>
      <c r="H2847" s="135" t="s">
        <v>20</v>
      </c>
      <c r="I2847" s="135" t="s">
        <v>20</v>
      </c>
      <c r="J2847" s="136">
        <v>1.9</v>
      </c>
      <c r="K2847" s="136">
        <v>1.4</v>
      </c>
      <c r="L2847" s="136">
        <v>1.25</v>
      </c>
      <c r="M2847" s="137" t="str">
        <f t="shared" si="44"/>
        <v>P</v>
      </c>
      <c r="N2847" s="172" t="s">
        <v>10682</v>
      </c>
      <c r="O2847" s="149" t="s">
        <v>1500</v>
      </c>
      <c r="P2847" s="149" t="s">
        <v>9456</v>
      </c>
      <c r="Q2847" s="150" t="s">
        <v>10519</v>
      </c>
      <c r="R2847" s="189">
        <v>2.58</v>
      </c>
    </row>
    <row r="2848" spans="1:18" x14ac:dyDescent="0.25">
      <c r="A2848" s="132">
        <v>1041889</v>
      </c>
      <c r="B2848" s="145" t="s">
        <v>3552</v>
      </c>
      <c r="C2848" s="132">
        <v>6</v>
      </c>
      <c r="D2848" s="132">
        <v>240</v>
      </c>
      <c r="E2848" s="186">
        <v>20</v>
      </c>
      <c r="F2848" s="132">
        <v>240</v>
      </c>
      <c r="G2848" s="132" t="s">
        <v>20</v>
      </c>
      <c r="H2848" s="132" t="s">
        <v>20</v>
      </c>
      <c r="I2848" s="132" t="s">
        <v>20</v>
      </c>
      <c r="J2848" s="133">
        <v>1.28</v>
      </c>
      <c r="K2848" s="133">
        <v>5.84</v>
      </c>
      <c r="L2848" s="133">
        <v>0.94</v>
      </c>
      <c r="M2848" s="134" t="str">
        <f t="shared" si="44"/>
        <v>P</v>
      </c>
      <c r="N2848" s="171" t="s">
        <v>10682</v>
      </c>
      <c r="O2848" s="146" t="s">
        <v>1500</v>
      </c>
      <c r="P2848" s="146" t="s">
        <v>9418</v>
      </c>
      <c r="Q2848" s="147" t="s">
        <v>10519</v>
      </c>
      <c r="R2848" s="187">
        <v>5.34</v>
      </c>
    </row>
    <row r="2849" spans="1:18" x14ac:dyDescent="0.25">
      <c r="A2849" s="135">
        <v>1041890</v>
      </c>
      <c r="B2849" s="148" t="s">
        <v>3553</v>
      </c>
      <c r="C2849" s="135">
        <v>6</v>
      </c>
      <c r="D2849" s="135">
        <v>240</v>
      </c>
      <c r="E2849" s="188">
        <v>20</v>
      </c>
      <c r="F2849" s="135">
        <v>240</v>
      </c>
      <c r="G2849" s="135" t="s">
        <v>20</v>
      </c>
      <c r="H2849" s="135" t="s">
        <v>20</v>
      </c>
      <c r="I2849" s="135" t="s">
        <v>20</v>
      </c>
      <c r="J2849" s="136">
        <v>5.58</v>
      </c>
      <c r="K2849" s="136">
        <v>1.25</v>
      </c>
      <c r="L2849" s="136">
        <v>0.97</v>
      </c>
      <c r="M2849" s="137" t="str">
        <f t="shared" si="44"/>
        <v>P</v>
      </c>
      <c r="N2849" s="172" t="s">
        <v>10682</v>
      </c>
      <c r="O2849" s="149" t="s">
        <v>1500</v>
      </c>
      <c r="P2849" s="149" t="s">
        <v>9418</v>
      </c>
      <c r="Q2849" s="150" t="s">
        <v>10519</v>
      </c>
      <c r="R2849" s="189">
        <v>5.34</v>
      </c>
    </row>
    <row r="2850" spans="1:18" x14ac:dyDescent="0.25">
      <c r="A2850" s="132">
        <v>1041891</v>
      </c>
      <c r="B2850" s="145" t="s">
        <v>1278</v>
      </c>
      <c r="C2850" s="132">
        <v>6</v>
      </c>
      <c r="D2850" s="132">
        <v>240</v>
      </c>
      <c r="E2850" s="186">
        <v>20</v>
      </c>
      <c r="F2850" s="132">
        <v>240</v>
      </c>
      <c r="G2850" s="132" t="s">
        <v>20</v>
      </c>
      <c r="H2850" s="132" t="s">
        <v>20</v>
      </c>
      <c r="I2850" s="132" t="s">
        <v>20</v>
      </c>
      <c r="J2850" s="133">
        <v>5.3</v>
      </c>
      <c r="K2850" s="133">
        <v>1.04</v>
      </c>
      <c r="L2850" s="133">
        <v>0.9</v>
      </c>
      <c r="M2850" s="134" t="str">
        <f t="shared" si="44"/>
        <v>P</v>
      </c>
      <c r="N2850" s="171" t="s">
        <v>10682</v>
      </c>
      <c r="O2850" s="146" t="s">
        <v>1500</v>
      </c>
      <c r="P2850" s="146" t="s">
        <v>9418</v>
      </c>
      <c r="Q2850" s="147" t="s">
        <v>10519</v>
      </c>
      <c r="R2850" s="187">
        <v>6.42</v>
      </c>
    </row>
    <row r="2851" spans="1:18" x14ac:dyDescent="0.25">
      <c r="A2851" s="135">
        <v>1041892</v>
      </c>
      <c r="B2851" s="148" t="s">
        <v>3554</v>
      </c>
      <c r="C2851" s="135">
        <v>3</v>
      </c>
      <c r="D2851" s="135">
        <v>2240</v>
      </c>
      <c r="E2851" s="188">
        <v>160</v>
      </c>
      <c r="F2851" s="135">
        <v>2560</v>
      </c>
      <c r="G2851" s="135" t="s">
        <v>20</v>
      </c>
      <c r="H2851" s="135" t="s">
        <v>20</v>
      </c>
      <c r="I2851" s="135" t="s">
        <v>20</v>
      </c>
      <c r="J2851" s="136">
        <v>1.35</v>
      </c>
      <c r="K2851" s="136">
        <v>0.9</v>
      </c>
      <c r="L2851" s="136">
        <v>0.28999999999999998</v>
      </c>
      <c r="M2851" s="137" t="str">
        <f t="shared" si="44"/>
        <v>P</v>
      </c>
      <c r="N2851" s="172" t="s">
        <v>10682</v>
      </c>
      <c r="O2851" s="149" t="s">
        <v>1500</v>
      </c>
      <c r="P2851" s="149" t="s">
        <v>9418</v>
      </c>
      <c r="Q2851" s="150" t="s">
        <v>10519</v>
      </c>
      <c r="R2851" s="189">
        <v>1.23</v>
      </c>
    </row>
    <row r="2852" spans="1:18" x14ac:dyDescent="0.25">
      <c r="A2852" s="132">
        <v>1041894</v>
      </c>
      <c r="B2852" s="145" t="s">
        <v>3555</v>
      </c>
      <c r="C2852" s="132">
        <v>6</v>
      </c>
      <c r="D2852" s="132">
        <v>640</v>
      </c>
      <c r="E2852" s="186">
        <v>20</v>
      </c>
      <c r="F2852" s="132" t="s">
        <v>20</v>
      </c>
      <c r="G2852" s="132">
        <v>60</v>
      </c>
      <c r="H2852" s="132">
        <v>70</v>
      </c>
      <c r="I2852" s="132" t="s">
        <v>20</v>
      </c>
      <c r="J2852" s="133">
        <v>1.42</v>
      </c>
      <c r="K2852" s="133">
        <v>1.38</v>
      </c>
      <c r="L2852" s="133">
        <v>1</v>
      </c>
      <c r="M2852" s="134" t="str">
        <f t="shared" si="44"/>
        <v>P</v>
      </c>
      <c r="N2852" s="171" t="s">
        <v>10682</v>
      </c>
      <c r="O2852" s="146" t="s">
        <v>1500</v>
      </c>
      <c r="P2852" s="146" t="s">
        <v>9418</v>
      </c>
      <c r="Q2852" s="147" t="s">
        <v>10519</v>
      </c>
      <c r="R2852" s="187">
        <v>8.0400000000000009</v>
      </c>
    </row>
    <row r="2853" spans="1:18" x14ac:dyDescent="0.25">
      <c r="A2853" s="135">
        <v>1041897</v>
      </c>
      <c r="B2853" s="148" t="s">
        <v>3556</v>
      </c>
      <c r="C2853" s="135">
        <v>6</v>
      </c>
      <c r="D2853" s="135">
        <v>640</v>
      </c>
      <c r="E2853" s="188" t="s">
        <v>20</v>
      </c>
      <c r="F2853" s="135">
        <v>640</v>
      </c>
      <c r="G2853" s="135" t="s">
        <v>20</v>
      </c>
      <c r="H2853" s="135" t="s">
        <v>20</v>
      </c>
      <c r="I2853" s="135" t="s">
        <v>20</v>
      </c>
      <c r="J2853" s="136">
        <v>1.84</v>
      </c>
      <c r="K2853" s="136">
        <v>1.22</v>
      </c>
      <c r="L2853" s="136">
        <v>1</v>
      </c>
      <c r="M2853" s="137" t="str">
        <f t="shared" si="44"/>
        <v>P</v>
      </c>
      <c r="N2853" s="172" t="s">
        <v>10682</v>
      </c>
      <c r="O2853" s="149" t="s">
        <v>1500</v>
      </c>
      <c r="P2853" s="149" t="s">
        <v>9418</v>
      </c>
      <c r="Q2853" s="150" t="s">
        <v>10519</v>
      </c>
      <c r="R2853" s="189">
        <v>13.200000000000001</v>
      </c>
    </row>
    <row r="2854" spans="1:18" x14ac:dyDescent="0.25">
      <c r="A2854" s="132">
        <v>1041898</v>
      </c>
      <c r="B2854" s="145" t="s">
        <v>3557</v>
      </c>
      <c r="C2854" s="132">
        <v>400</v>
      </c>
      <c r="D2854" s="132">
        <v>12</v>
      </c>
      <c r="E2854" s="186" t="s">
        <v>20</v>
      </c>
      <c r="F2854" s="132" t="s">
        <v>20</v>
      </c>
      <c r="G2854" s="132" t="s">
        <v>21</v>
      </c>
      <c r="H2854" s="132" t="s">
        <v>21</v>
      </c>
      <c r="I2854" s="132" t="s">
        <v>21</v>
      </c>
      <c r="J2854" s="133">
        <v>5.72</v>
      </c>
      <c r="K2854" s="133">
        <v>5</v>
      </c>
      <c r="L2854" s="133">
        <v>4.04</v>
      </c>
      <c r="M2854" s="134" t="str">
        <f t="shared" si="44"/>
        <v>P</v>
      </c>
      <c r="N2854" s="173" t="s">
        <v>10682</v>
      </c>
      <c r="O2854" s="146" t="s">
        <v>1500</v>
      </c>
      <c r="P2854" s="146" t="s">
        <v>9418</v>
      </c>
      <c r="Q2854" s="147" t="s">
        <v>10519</v>
      </c>
      <c r="R2854" s="187">
        <v>40</v>
      </c>
    </row>
    <row r="2855" spans="1:18" x14ac:dyDescent="0.25">
      <c r="A2855" s="135">
        <v>1041899</v>
      </c>
      <c r="B2855" s="148" t="s">
        <v>3558</v>
      </c>
      <c r="C2855" s="135">
        <v>400</v>
      </c>
      <c r="D2855" s="135">
        <v>12</v>
      </c>
      <c r="E2855" s="188" t="s">
        <v>20</v>
      </c>
      <c r="F2855" s="135" t="s">
        <v>20</v>
      </c>
      <c r="G2855" s="135" t="s">
        <v>21</v>
      </c>
      <c r="H2855" s="135" t="s">
        <v>21</v>
      </c>
      <c r="I2855" s="135" t="s">
        <v>21</v>
      </c>
      <c r="J2855" s="136">
        <v>6</v>
      </c>
      <c r="K2855" s="136">
        <v>5</v>
      </c>
      <c r="L2855" s="136">
        <v>4</v>
      </c>
      <c r="M2855" s="137" t="str">
        <f t="shared" si="44"/>
        <v>P</v>
      </c>
      <c r="N2855" s="174" t="s">
        <v>10682</v>
      </c>
      <c r="O2855" s="149" t="s">
        <v>1500</v>
      </c>
      <c r="P2855" s="149" t="s">
        <v>9418</v>
      </c>
      <c r="Q2855" s="150" t="s">
        <v>10519</v>
      </c>
      <c r="R2855" s="189">
        <v>36</v>
      </c>
    </row>
    <row r="2856" spans="1:18" x14ac:dyDescent="0.25">
      <c r="A2856" s="132">
        <v>1042127</v>
      </c>
      <c r="B2856" s="145" t="s">
        <v>3559</v>
      </c>
      <c r="C2856" s="132">
        <v>3</v>
      </c>
      <c r="D2856" s="132">
        <v>3520</v>
      </c>
      <c r="E2856" s="186">
        <v>44</v>
      </c>
      <c r="F2856" s="132">
        <v>5280</v>
      </c>
      <c r="G2856" s="132">
        <v>176</v>
      </c>
      <c r="H2856" s="132">
        <v>220</v>
      </c>
      <c r="I2856" s="132">
        <v>2</v>
      </c>
      <c r="J2856" s="133">
        <v>0.75</v>
      </c>
      <c r="K2856" s="133">
        <v>0.25</v>
      </c>
      <c r="L2856" s="133">
        <v>0.68</v>
      </c>
      <c r="M2856" s="134" t="str">
        <f t="shared" si="44"/>
        <v>P</v>
      </c>
      <c r="N2856" s="171" t="s">
        <v>10681</v>
      </c>
      <c r="O2856" s="146" t="s">
        <v>1578</v>
      </c>
      <c r="P2856" s="146" t="s">
        <v>9457</v>
      </c>
      <c r="Q2856" s="147" t="s">
        <v>10106</v>
      </c>
      <c r="R2856" s="187">
        <v>0.89999999999999991</v>
      </c>
    </row>
    <row r="2857" spans="1:18" x14ac:dyDescent="0.25">
      <c r="A2857" s="135">
        <v>1042378</v>
      </c>
      <c r="B2857" s="148" t="s">
        <v>3560</v>
      </c>
      <c r="C2857" s="135">
        <v>3</v>
      </c>
      <c r="D2857" s="135">
        <v>3520</v>
      </c>
      <c r="E2857" s="188">
        <v>44</v>
      </c>
      <c r="F2857" s="135">
        <v>5280</v>
      </c>
      <c r="G2857" s="135">
        <v>176</v>
      </c>
      <c r="H2857" s="135">
        <v>220</v>
      </c>
      <c r="I2857" s="135">
        <v>2</v>
      </c>
      <c r="J2857" s="136">
        <v>0.75</v>
      </c>
      <c r="K2857" s="136">
        <v>0.25</v>
      </c>
      <c r="L2857" s="136">
        <v>0.68</v>
      </c>
      <c r="M2857" s="137" t="str">
        <f t="shared" si="44"/>
        <v>P</v>
      </c>
      <c r="N2857" s="174" t="s">
        <v>10681</v>
      </c>
      <c r="O2857" s="149" t="s">
        <v>1578</v>
      </c>
      <c r="P2857" s="149" t="s">
        <v>9457</v>
      </c>
      <c r="Q2857" s="150" t="s">
        <v>10106</v>
      </c>
      <c r="R2857" s="189">
        <v>0.86999999999999988</v>
      </c>
    </row>
    <row r="2858" spans="1:18" x14ac:dyDescent="0.25">
      <c r="A2858" s="132">
        <v>1042384</v>
      </c>
      <c r="B2858" s="145" t="s">
        <v>3561</v>
      </c>
      <c r="C2858" s="132">
        <v>250</v>
      </c>
      <c r="D2858" s="132">
        <v>600</v>
      </c>
      <c r="E2858" s="186">
        <v>32</v>
      </c>
      <c r="F2858" s="132" t="s">
        <v>20</v>
      </c>
      <c r="G2858" s="132" t="s">
        <v>21</v>
      </c>
      <c r="H2858" s="132" t="s">
        <v>21</v>
      </c>
      <c r="I2858" s="132" t="s">
        <v>21</v>
      </c>
      <c r="J2858" s="133">
        <v>0.85</v>
      </c>
      <c r="K2858" s="133">
        <v>0.55000000000000004</v>
      </c>
      <c r="L2858" s="133">
        <v>1</v>
      </c>
      <c r="M2858" s="134" t="str">
        <f t="shared" si="44"/>
        <v>P</v>
      </c>
      <c r="N2858" s="173" t="s">
        <v>10682</v>
      </c>
      <c r="O2858" s="146" t="s">
        <v>1506</v>
      </c>
      <c r="P2858" s="146" t="s">
        <v>9466</v>
      </c>
      <c r="Q2858" s="147" t="s">
        <v>10519</v>
      </c>
      <c r="R2858" s="187">
        <v>10</v>
      </c>
    </row>
    <row r="2859" spans="1:18" x14ac:dyDescent="0.25">
      <c r="A2859" s="135">
        <v>1042688</v>
      </c>
      <c r="B2859" s="148" t="s">
        <v>3562</v>
      </c>
      <c r="C2859" s="135">
        <v>6</v>
      </c>
      <c r="D2859" s="135">
        <v>310</v>
      </c>
      <c r="E2859" s="188" t="s">
        <v>21</v>
      </c>
      <c r="F2859" s="135">
        <v>427</v>
      </c>
      <c r="G2859" s="135" t="s">
        <v>20</v>
      </c>
      <c r="H2859" s="135">
        <v>25</v>
      </c>
      <c r="I2859" s="135">
        <v>1</v>
      </c>
      <c r="J2859" s="136">
        <v>1.62</v>
      </c>
      <c r="K2859" s="136">
        <v>1.1499999999999999</v>
      </c>
      <c r="L2859" s="136">
        <v>1.95</v>
      </c>
      <c r="M2859" s="137" t="str">
        <f t="shared" si="44"/>
        <v>P</v>
      </c>
      <c r="N2859" s="174" t="s">
        <v>10681</v>
      </c>
      <c r="O2859" s="149" t="s">
        <v>1506</v>
      </c>
      <c r="P2859" s="149" t="s">
        <v>9398</v>
      </c>
      <c r="Q2859" s="150" t="s">
        <v>10519</v>
      </c>
      <c r="R2859" s="189">
        <v>3.84</v>
      </c>
    </row>
    <row r="2860" spans="1:18" x14ac:dyDescent="0.25">
      <c r="A2860" s="132">
        <v>1042710</v>
      </c>
      <c r="B2860" s="145" t="s">
        <v>811</v>
      </c>
      <c r="C2860" s="132">
        <v>6</v>
      </c>
      <c r="D2860" s="132">
        <v>1176</v>
      </c>
      <c r="E2860" s="186" t="s">
        <v>21</v>
      </c>
      <c r="F2860" s="132">
        <v>1323</v>
      </c>
      <c r="G2860" s="132">
        <v>52</v>
      </c>
      <c r="H2860" s="132">
        <v>55</v>
      </c>
      <c r="I2860" s="132">
        <v>1</v>
      </c>
      <c r="J2860" s="133">
        <v>1.06</v>
      </c>
      <c r="K2860" s="133">
        <v>0.74</v>
      </c>
      <c r="L2860" s="133">
        <v>1.53</v>
      </c>
      <c r="M2860" s="134" t="str">
        <f t="shared" si="44"/>
        <v>P</v>
      </c>
      <c r="N2860" s="173" t="s">
        <v>10681</v>
      </c>
      <c r="O2860" s="146" t="s">
        <v>1506</v>
      </c>
      <c r="P2860" s="146" t="s">
        <v>9398</v>
      </c>
      <c r="Q2860" s="147" t="s">
        <v>10519</v>
      </c>
      <c r="R2860" s="187">
        <v>2.7</v>
      </c>
    </row>
    <row r="2861" spans="1:18" x14ac:dyDescent="0.25">
      <c r="A2861" s="135">
        <v>1042826</v>
      </c>
      <c r="B2861" s="148" t="s">
        <v>3563</v>
      </c>
      <c r="C2861" s="135">
        <v>3</v>
      </c>
      <c r="D2861" s="135">
        <v>3520</v>
      </c>
      <c r="E2861" s="188">
        <v>44</v>
      </c>
      <c r="F2861" s="135">
        <v>5280</v>
      </c>
      <c r="G2861" s="135">
        <v>176</v>
      </c>
      <c r="H2861" s="135">
        <v>220</v>
      </c>
      <c r="I2861" s="135">
        <v>2</v>
      </c>
      <c r="J2861" s="136">
        <v>0.75</v>
      </c>
      <c r="K2861" s="136">
        <v>0.25</v>
      </c>
      <c r="L2861" s="136">
        <v>0.68</v>
      </c>
      <c r="M2861" s="137" t="str">
        <f t="shared" si="44"/>
        <v>P</v>
      </c>
      <c r="N2861" s="174" t="s">
        <v>10681</v>
      </c>
      <c r="O2861" s="149" t="s">
        <v>1578</v>
      </c>
      <c r="P2861" s="149" t="s">
        <v>9457</v>
      </c>
      <c r="Q2861" s="150" t="s">
        <v>10106</v>
      </c>
      <c r="R2861" s="189">
        <v>1.02</v>
      </c>
    </row>
    <row r="2862" spans="1:18" x14ac:dyDescent="0.25">
      <c r="A2862" s="132">
        <v>1042976</v>
      </c>
      <c r="B2862" s="145" t="s">
        <v>3564</v>
      </c>
      <c r="C2862" s="132">
        <v>3</v>
      </c>
      <c r="D2862" s="132">
        <v>3520</v>
      </c>
      <c r="E2862" s="186">
        <v>44</v>
      </c>
      <c r="F2862" s="132">
        <v>5280</v>
      </c>
      <c r="G2862" s="132">
        <v>176</v>
      </c>
      <c r="H2862" s="132">
        <v>220</v>
      </c>
      <c r="I2862" s="132">
        <v>2</v>
      </c>
      <c r="J2862" s="133">
        <v>0.75</v>
      </c>
      <c r="K2862" s="133">
        <v>0.25</v>
      </c>
      <c r="L2862" s="133">
        <v>0.68</v>
      </c>
      <c r="M2862" s="134" t="str">
        <f t="shared" si="44"/>
        <v>P</v>
      </c>
      <c r="N2862" s="173" t="s">
        <v>10681</v>
      </c>
      <c r="O2862" s="146" t="s">
        <v>1578</v>
      </c>
      <c r="P2862" s="146" t="s">
        <v>9457</v>
      </c>
      <c r="Q2862" s="147" t="s">
        <v>10106</v>
      </c>
      <c r="R2862" s="187">
        <v>1.02</v>
      </c>
    </row>
    <row r="2863" spans="1:18" x14ac:dyDescent="0.25">
      <c r="A2863" s="135">
        <v>1042980</v>
      </c>
      <c r="B2863" s="148" t="s">
        <v>3565</v>
      </c>
      <c r="C2863" s="135">
        <v>3</v>
      </c>
      <c r="D2863" s="135">
        <v>3520</v>
      </c>
      <c r="E2863" s="188">
        <v>44</v>
      </c>
      <c r="F2863" s="135">
        <v>5280</v>
      </c>
      <c r="G2863" s="135">
        <v>176</v>
      </c>
      <c r="H2863" s="135">
        <v>220</v>
      </c>
      <c r="I2863" s="135">
        <v>2</v>
      </c>
      <c r="J2863" s="136">
        <v>0.75</v>
      </c>
      <c r="K2863" s="136">
        <v>0.25</v>
      </c>
      <c r="L2863" s="136">
        <v>0.68</v>
      </c>
      <c r="M2863" s="137" t="str">
        <f t="shared" si="44"/>
        <v>P</v>
      </c>
      <c r="N2863" s="174" t="s">
        <v>10681</v>
      </c>
      <c r="O2863" s="149" t="s">
        <v>1578</v>
      </c>
      <c r="P2863" s="149" t="s">
        <v>9457</v>
      </c>
      <c r="Q2863" s="150" t="s">
        <v>10106</v>
      </c>
      <c r="R2863" s="189">
        <v>1.0499999999999998</v>
      </c>
    </row>
    <row r="2864" spans="1:18" x14ac:dyDescent="0.25">
      <c r="A2864" s="132">
        <v>1043003</v>
      </c>
      <c r="B2864" s="145" t="s">
        <v>3566</v>
      </c>
      <c r="C2864" s="132">
        <v>3</v>
      </c>
      <c r="D2864" s="132">
        <v>3520</v>
      </c>
      <c r="E2864" s="186">
        <v>44</v>
      </c>
      <c r="F2864" s="132">
        <v>5280</v>
      </c>
      <c r="G2864" s="132">
        <v>176</v>
      </c>
      <c r="H2864" s="132">
        <v>220</v>
      </c>
      <c r="I2864" s="132">
        <v>2</v>
      </c>
      <c r="J2864" s="133">
        <v>0.75</v>
      </c>
      <c r="K2864" s="133">
        <v>0.25</v>
      </c>
      <c r="L2864" s="133">
        <v>0.68</v>
      </c>
      <c r="M2864" s="134" t="str">
        <f t="shared" si="44"/>
        <v>P</v>
      </c>
      <c r="N2864" s="173" t="s">
        <v>10681</v>
      </c>
      <c r="O2864" s="146" t="s">
        <v>1578</v>
      </c>
      <c r="P2864" s="146" t="s">
        <v>9457</v>
      </c>
      <c r="Q2864" s="147" t="s">
        <v>10106</v>
      </c>
      <c r="R2864" s="187">
        <v>1.08</v>
      </c>
    </row>
    <row r="2865" spans="1:18" x14ac:dyDescent="0.25">
      <c r="A2865" s="135">
        <v>1043027</v>
      </c>
      <c r="B2865" s="148" t="s">
        <v>3567</v>
      </c>
      <c r="C2865" s="135">
        <v>3</v>
      </c>
      <c r="D2865" s="135">
        <v>1600</v>
      </c>
      <c r="E2865" s="188">
        <v>32</v>
      </c>
      <c r="F2865" s="135" t="s">
        <v>20</v>
      </c>
      <c r="G2865" s="135">
        <v>128</v>
      </c>
      <c r="H2865" s="135">
        <v>160</v>
      </c>
      <c r="I2865" s="135" t="s">
        <v>20</v>
      </c>
      <c r="J2865" s="136">
        <v>1.34</v>
      </c>
      <c r="K2865" s="136">
        <v>0.47</v>
      </c>
      <c r="L2865" s="136">
        <v>0.74</v>
      </c>
      <c r="M2865" s="137" t="str">
        <f t="shared" si="44"/>
        <v>P</v>
      </c>
      <c r="N2865" s="174" t="s">
        <v>10681</v>
      </c>
      <c r="O2865" s="149" t="s">
        <v>1607</v>
      </c>
      <c r="P2865" s="149" t="s">
        <v>9559</v>
      </c>
      <c r="Q2865" s="150" t="s">
        <v>10519</v>
      </c>
      <c r="R2865" s="189">
        <v>2.88</v>
      </c>
    </row>
    <row r="2866" spans="1:18" x14ac:dyDescent="0.25">
      <c r="A2866" s="132">
        <v>1043037</v>
      </c>
      <c r="B2866" s="145" t="s">
        <v>3568</v>
      </c>
      <c r="C2866" s="132">
        <v>3</v>
      </c>
      <c r="D2866" s="132">
        <v>540</v>
      </c>
      <c r="E2866" s="186">
        <v>18</v>
      </c>
      <c r="F2866" s="132">
        <v>720</v>
      </c>
      <c r="G2866" s="132" t="s">
        <v>20</v>
      </c>
      <c r="H2866" s="132" t="s">
        <v>20</v>
      </c>
      <c r="I2866" s="132" t="s">
        <v>20</v>
      </c>
      <c r="J2866" s="133">
        <v>1.22</v>
      </c>
      <c r="K2866" s="133">
        <v>0.86</v>
      </c>
      <c r="L2866" s="133">
        <v>1.32</v>
      </c>
      <c r="M2866" s="134" t="str">
        <f t="shared" si="44"/>
        <v>P</v>
      </c>
      <c r="N2866" s="173" t="s">
        <v>10681</v>
      </c>
      <c r="O2866" s="146" t="s">
        <v>1555</v>
      </c>
      <c r="P2866" s="146" t="s">
        <v>9400</v>
      </c>
      <c r="Q2866" s="147" t="s">
        <v>10519</v>
      </c>
      <c r="R2866" s="187">
        <v>8.25</v>
      </c>
    </row>
    <row r="2867" spans="1:18" x14ac:dyDescent="0.25">
      <c r="A2867" s="135">
        <v>1043041</v>
      </c>
      <c r="B2867" s="148" t="s">
        <v>3569</v>
      </c>
      <c r="C2867" s="135">
        <v>3</v>
      </c>
      <c r="D2867" s="135">
        <v>540</v>
      </c>
      <c r="E2867" s="188">
        <v>18</v>
      </c>
      <c r="F2867" s="135">
        <v>720</v>
      </c>
      <c r="G2867" s="135" t="s">
        <v>20</v>
      </c>
      <c r="H2867" s="135">
        <v>90</v>
      </c>
      <c r="I2867" s="135" t="s">
        <v>20</v>
      </c>
      <c r="J2867" s="136">
        <v>1.24</v>
      </c>
      <c r="K2867" s="136">
        <v>0.9</v>
      </c>
      <c r="L2867" s="136">
        <v>1.29</v>
      </c>
      <c r="M2867" s="137" t="str">
        <f t="shared" si="44"/>
        <v>P</v>
      </c>
      <c r="N2867" s="174" t="s">
        <v>10681</v>
      </c>
      <c r="O2867" s="149" t="s">
        <v>1555</v>
      </c>
      <c r="P2867" s="149" t="s">
        <v>9400</v>
      </c>
      <c r="Q2867" s="150" t="s">
        <v>10519</v>
      </c>
      <c r="R2867" s="189">
        <v>7.02</v>
      </c>
    </row>
    <row r="2868" spans="1:18" x14ac:dyDescent="0.25">
      <c r="A2868" s="132">
        <v>1043070</v>
      </c>
      <c r="B2868" s="145" t="s">
        <v>3570</v>
      </c>
      <c r="C2868" s="132">
        <v>3</v>
      </c>
      <c r="D2868" s="132">
        <v>782</v>
      </c>
      <c r="E2868" s="186">
        <v>27</v>
      </c>
      <c r="F2868" s="132">
        <v>2673</v>
      </c>
      <c r="G2868" s="132" t="s">
        <v>20</v>
      </c>
      <c r="H2868" s="132" t="s">
        <v>20</v>
      </c>
      <c r="I2868" s="132" t="s">
        <v>20</v>
      </c>
      <c r="J2868" s="133">
        <v>1.03</v>
      </c>
      <c r="K2868" s="133">
        <v>0.94</v>
      </c>
      <c r="L2868" s="133">
        <v>0.45</v>
      </c>
      <c r="M2868" s="134" t="str">
        <f t="shared" si="44"/>
        <v>P</v>
      </c>
      <c r="N2868" s="173" t="s">
        <v>10681</v>
      </c>
      <c r="O2868" s="146" t="s">
        <v>1555</v>
      </c>
      <c r="P2868" s="146" t="s">
        <v>9429</v>
      </c>
      <c r="Q2868" s="147" t="s">
        <v>10519</v>
      </c>
      <c r="R2868" s="187">
        <v>8.370000000000001</v>
      </c>
    </row>
    <row r="2869" spans="1:18" x14ac:dyDescent="0.25">
      <c r="A2869" s="135">
        <v>1043075</v>
      </c>
      <c r="B2869" s="148" t="s">
        <v>3571</v>
      </c>
      <c r="C2869" s="135">
        <v>3</v>
      </c>
      <c r="D2869" s="135">
        <v>782</v>
      </c>
      <c r="E2869" s="188">
        <v>27</v>
      </c>
      <c r="F2869" s="135">
        <v>2160</v>
      </c>
      <c r="G2869" s="135">
        <v>162</v>
      </c>
      <c r="H2869" s="135" t="s">
        <v>20</v>
      </c>
      <c r="I2869" s="135" t="s">
        <v>20</v>
      </c>
      <c r="J2869" s="136">
        <v>1.03</v>
      </c>
      <c r="K2869" s="136">
        <v>0.94</v>
      </c>
      <c r="L2869" s="136">
        <v>0.45</v>
      </c>
      <c r="M2869" s="137" t="str">
        <f t="shared" si="44"/>
        <v>P</v>
      </c>
      <c r="N2869" s="174" t="s">
        <v>10681</v>
      </c>
      <c r="O2869" s="149" t="s">
        <v>1555</v>
      </c>
      <c r="P2869" s="149" t="s">
        <v>9429</v>
      </c>
      <c r="Q2869" s="150" t="s">
        <v>10519</v>
      </c>
      <c r="R2869" s="189">
        <v>8.58</v>
      </c>
    </row>
    <row r="2870" spans="1:18" x14ac:dyDescent="0.25">
      <c r="A2870" s="132">
        <v>1043077</v>
      </c>
      <c r="B2870" s="145" t="s">
        <v>3572</v>
      </c>
      <c r="C2870" s="132">
        <v>3</v>
      </c>
      <c r="D2870" s="132">
        <v>10800</v>
      </c>
      <c r="E2870" s="186">
        <v>180</v>
      </c>
      <c r="F2870" s="132">
        <v>12600</v>
      </c>
      <c r="G2870" s="132">
        <v>720</v>
      </c>
      <c r="H2870" s="132">
        <v>900</v>
      </c>
      <c r="I2870" s="132">
        <v>1</v>
      </c>
      <c r="J2870" s="133">
        <v>0.75</v>
      </c>
      <c r="K2870" s="133">
        <v>0.2</v>
      </c>
      <c r="L2870" s="133">
        <v>1</v>
      </c>
      <c r="M2870" s="134" t="str">
        <f t="shared" si="44"/>
        <v>P</v>
      </c>
      <c r="N2870" s="173" t="s">
        <v>10681</v>
      </c>
      <c r="O2870" s="146" t="s">
        <v>1607</v>
      </c>
      <c r="P2870" s="146" t="s">
        <v>9559</v>
      </c>
      <c r="Q2870" s="147" t="s">
        <v>10519</v>
      </c>
      <c r="R2870" s="187">
        <v>2.79</v>
      </c>
    </row>
    <row r="2871" spans="1:18" x14ac:dyDescent="0.25">
      <c r="A2871" s="135">
        <v>1043096</v>
      </c>
      <c r="B2871" s="148" t="s">
        <v>3573</v>
      </c>
      <c r="C2871" s="135">
        <v>3</v>
      </c>
      <c r="D2871" s="135">
        <v>10800</v>
      </c>
      <c r="E2871" s="188">
        <v>180</v>
      </c>
      <c r="F2871" s="135">
        <v>12600</v>
      </c>
      <c r="G2871" s="135">
        <v>720</v>
      </c>
      <c r="H2871" s="135">
        <v>900</v>
      </c>
      <c r="I2871" s="135">
        <v>1</v>
      </c>
      <c r="J2871" s="136">
        <v>0.75</v>
      </c>
      <c r="K2871" s="136">
        <v>0.2</v>
      </c>
      <c r="L2871" s="136">
        <v>1</v>
      </c>
      <c r="M2871" s="137" t="str">
        <f t="shared" si="44"/>
        <v>P</v>
      </c>
      <c r="N2871" s="172" t="s">
        <v>10681</v>
      </c>
      <c r="O2871" s="149" t="s">
        <v>1607</v>
      </c>
      <c r="P2871" s="149" t="s">
        <v>9559</v>
      </c>
      <c r="Q2871" s="150" t="s">
        <v>10519</v>
      </c>
      <c r="R2871" s="189">
        <v>2.7600000000000002</v>
      </c>
    </row>
    <row r="2872" spans="1:18" x14ac:dyDescent="0.25">
      <c r="A2872" s="132">
        <v>1043097</v>
      </c>
      <c r="B2872" s="145" t="s">
        <v>163</v>
      </c>
      <c r="C2872" s="132">
        <v>6</v>
      </c>
      <c r="D2872" s="132">
        <v>130</v>
      </c>
      <c r="E2872" s="186" t="s">
        <v>21</v>
      </c>
      <c r="F2872" s="132">
        <v>208</v>
      </c>
      <c r="G2872" s="132" t="s">
        <v>20</v>
      </c>
      <c r="H2872" s="132">
        <v>6</v>
      </c>
      <c r="I2872" s="132">
        <v>6</v>
      </c>
      <c r="J2872" s="133">
        <v>3.39</v>
      </c>
      <c r="K2872" s="133">
        <v>2.2999999999999998</v>
      </c>
      <c r="L2872" s="133">
        <v>1.05</v>
      </c>
      <c r="M2872" s="134" t="str">
        <f t="shared" si="44"/>
        <v>P</v>
      </c>
      <c r="N2872" s="173" t="s">
        <v>10681</v>
      </c>
      <c r="O2872" s="146" t="s">
        <v>1506</v>
      </c>
      <c r="P2872" s="146" t="s">
        <v>9398</v>
      </c>
      <c r="Q2872" s="147" t="s">
        <v>10519</v>
      </c>
      <c r="R2872" s="187">
        <v>15.419999999999998</v>
      </c>
    </row>
    <row r="2873" spans="1:18" x14ac:dyDescent="0.25">
      <c r="A2873" s="135">
        <v>1043098</v>
      </c>
      <c r="B2873" s="148" t="s">
        <v>3574</v>
      </c>
      <c r="C2873" s="135">
        <v>1</v>
      </c>
      <c r="D2873" s="135" t="s">
        <v>20</v>
      </c>
      <c r="E2873" s="188" t="s">
        <v>21</v>
      </c>
      <c r="F2873" s="135" t="s">
        <v>20</v>
      </c>
      <c r="G2873" s="135">
        <v>4</v>
      </c>
      <c r="H2873" s="135" t="s">
        <v>20</v>
      </c>
      <c r="I2873" s="135" t="s">
        <v>20</v>
      </c>
      <c r="J2873" s="136">
        <v>3.02</v>
      </c>
      <c r="K2873" s="136">
        <v>1.1000000000000001</v>
      </c>
      <c r="L2873" s="136">
        <v>1.32</v>
      </c>
      <c r="M2873" s="137" t="str">
        <f t="shared" si="44"/>
        <v>P</v>
      </c>
      <c r="N2873" s="172" t="s">
        <v>10682</v>
      </c>
      <c r="O2873" s="149" t="s">
        <v>1506</v>
      </c>
      <c r="P2873" s="149" t="s">
        <v>9401</v>
      </c>
      <c r="Q2873" s="150" t="s">
        <v>10519</v>
      </c>
      <c r="R2873" s="189">
        <v>21.99</v>
      </c>
    </row>
    <row r="2874" spans="1:18" x14ac:dyDescent="0.25">
      <c r="A2874" s="132">
        <v>1043113</v>
      </c>
      <c r="B2874" s="145" t="s">
        <v>3575</v>
      </c>
      <c r="C2874" s="132">
        <v>6</v>
      </c>
      <c r="D2874" s="132">
        <v>1375</v>
      </c>
      <c r="E2874" s="186" t="s">
        <v>21</v>
      </c>
      <c r="F2874" s="132">
        <v>1875</v>
      </c>
      <c r="G2874" s="132">
        <v>44</v>
      </c>
      <c r="H2874" s="132">
        <v>55</v>
      </c>
      <c r="I2874" s="132">
        <v>3</v>
      </c>
      <c r="J2874" s="133">
        <v>1.18</v>
      </c>
      <c r="K2874" s="133">
        <v>0.79</v>
      </c>
      <c r="L2874" s="133">
        <v>1.02</v>
      </c>
      <c r="M2874" s="134" t="str">
        <f t="shared" si="44"/>
        <v>P</v>
      </c>
      <c r="N2874" s="171" t="s">
        <v>10681</v>
      </c>
      <c r="O2874" s="146" t="s">
        <v>1506</v>
      </c>
      <c r="P2874" s="146" t="s">
        <v>10455</v>
      </c>
      <c r="Q2874" s="147" t="s">
        <v>10519</v>
      </c>
      <c r="R2874" s="187">
        <v>3.3600000000000003</v>
      </c>
    </row>
    <row r="2875" spans="1:18" x14ac:dyDescent="0.25">
      <c r="A2875" s="135">
        <v>1043115</v>
      </c>
      <c r="B2875" s="148" t="s">
        <v>1110</v>
      </c>
      <c r="C2875" s="135">
        <v>3</v>
      </c>
      <c r="D2875" s="135" t="s">
        <v>20</v>
      </c>
      <c r="E2875" s="188">
        <v>220</v>
      </c>
      <c r="F2875" s="135" t="s">
        <v>20</v>
      </c>
      <c r="G2875" s="135">
        <v>2200</v>
      </c>
      <c r="H2875" s="135">
        <v>880</v>
      </c>
      <c r="I2875" s="135">
        <v>1</v>
      </c>
      <c r="J2875" s="136">
        <v>1.57</v>
      </c>
      <c r="K2875" s="136">
        <v>0.63</v>
      </c>
      <c r="L2875" s="136">
        <v>0.24</v>
      </c>
      <c r="M2875" s="137" t="str">
        <f t="shared" si="44"/>
        <v>P</v>
      </c>
      <c r="N2875" s="174" t="s">
        <v>10682</v>
      </c>
      <c r="O2875" s="149" t="s">
        <v>1500</v>
      </c>
      <c r="P2875" s="149" t="s">
        <v>9418</v>
      </c>
      <c r="Q2875" s="150" t="s">
        <v>10519</v>
      </c>
      <c r="R2875" s="189">
        <v>2.34</v>
      </c>
    </row>
    <row r="2876" spans="1:18" x14ac:dyDescent="0.25">
      <c r="A2876" s="132">
        <v>1043116</v>
      </c>
      <c r="B2876" s="145" t="s">
        <v>3576</v>
      </c>
      <c r="C2876" s="132">
        <v>2</v>
      </c>
      <c r="D2876" s="132" t="s">
        <v>20</v>
      </c>
      <c r="E2876" s="186">
        <v>24</v>
      </c>
      <c r="F2876" s="132" t="s">
        <v>20</v>
      </c>
      <c r="G2876" s="132">
        <v>192</v>
      </c>
      <c r="H2876" s="132">
        <v>576</v>
      </c>
      <c r="I2876" s="132">
        <v>1</v>
      </c>
      <c r="J2876" s="133">
        <v>1.36</v>
      </c>
      <c r="K2876" s="133">
        <v>0.99</v>
      </c>
      <c r="L2876" s="133">
        <v>0.39</v>
      </c>
      <c r="M2876" s="134" t="str">
        <f t="shared" si="44"/>
        <v>P</v>
      </c>
      <c r="N2876" s="173" t="s">
        <v>10682</v>
      </c>
      <c r="O2876" s="146" t="s">
        <v>1500</v>
      </c>
      <c r="P2876" s="146" t="s">
        <v>9418</v>
      </c>
      <c r="Q2876" s="147" t="s">
        <v>10519</v>
      </c>
      <c r="R2876" s="187">
        <v>3.62</v>
      </c>
    </row>
    <row r="2877" spans="1:18" x14ac:dyDescent="0.25">
      <c r="A2877" s="135">
        <v>1043119</v>
      </c>
      <c r="B2877" s="148" t="s">
        <v>2505</v>
      </c>
      <c r="C2877" s="135">
        <v>6</v>
      </c>
      <c r="D2877" s="135">
        <v>1375</v>
      </c>
      <c r="E2877" s="188" t="s">
        <v>21</v>
      </c>
      <c r="F2877" s="135">
        <v>1875</v>
      </c>
      <c r="G2877" s="135">
        <v>44</v>
      </c>
      <c r="H2877" s="135">
        <v>55</v>
      </c>
      <c r="I2877" s="135">
        <v>3</v>
      </c>
      <c r="J2877" s="136">
        <v>1.18</v>
      </c>
      <c r="K2877" s="136">
        <v>0.79</v>
      </c>
      <c r="L2877" s="136">
        <v>1.02</v>
      </c>
      <c r="M2877" s="137" t="str">
        <f t="shared" si="44"/>
        <v>P</v>
      </c>
      <c r="N2877" s="174" t="s">
        <v>10681</v>
      </c>
      <c r="O2877" s="149" t="s">
        <v>1506</v>
      </c>
      <c r="P2877" s="149" t="s">
        <v>10455</v>
      </c>
      <c r="Q2877" s="150" t="s">
        <v>10519</v>
      </c>
      <c r="R2877" s="189">
        <v>3.3600000000000003</v>
      </c>
    </row>
    <row r="2878" spans="1:18" x14ac:dyDescent="0.25">
      <c r="A2878" s="132">
        <v>1043124</v>
      </c>
      <c r="B2878" s="145" t="s">
        <v>3577</v>
      </c>
      <c r="C2878" s="132">
        <v>6</v>
      </c>
      <c r="D2878" s="132">
        <v>378</v>
      </c>
      <c r="E2878" s="186" t="s">
        <v>21</v>
      </c>
      <c r="F2878" s="132">
        <v>560</v>
      </c>
      <c r="G2878" s="132">
        <v>20</v>
      </c>
      <c r="H2878" s="132">
        <v>25</v>
      </c>
      <c r="I2878" s="132">
        <v>1</v>
      </c>
      <c r="J2878" s="133">
        <v>1.73</v>
      </c>
      <c r="K2878" s="133">
        <v>1.17</v>
      </c>
      <c r="L2878" s="133">
        <v>1.51</v>
      </c>
      <c r="M2878" s="134" t="str">
        <f t="shared" si="44"/>
        <v>P</v>
      </c>
      <c r="N2878" s="173" t="s">
        <v>10681</v>
      </c>
      <c r="O2878" s="146" t="s">
        <v>1506</v>
      </c>
      <c r="P2878" s="146" t="s">
        <v>9427</v>
      </c>
      <c r="Q2878" s="147" t="s">
        <v>10519</v>
      </c>
      <c r="R2878" s="187">
        <v>3.7199999999999998</v>
      </c>
    </row>
    <row r="2879" spans="1:18" x14ac:dyDescent="0.25">
      <c r="A2879" s="135">
        <v>1043125</v>
      </c>
      <c r="B2879" s="148" t="s">
        <v>3578</v>
      </c>
      <c r="C2879" s="135">
        <v>6</v>
      </c>
      <c r="D2879" s="135">
        <v>378</v>
      </c>
      <c r="E2879" s="188" t="s">
        <v>21</v>
      </c>
      <c r="F2879" s="135">
        <v>560</v>
      </c>
      <c r="G2879" s="135">
        <v>20</v>
      </c>
      <c r="H2879" s="135">
        <v>25</v>
      </c>
      <c r="I2879" s="135">
        <v>1</v>
      </c>
      <c r="J2879" s="136">
        <v>1.75</v>
      </c>
      <c r="K2879" s="136">
        <v>1.1599999999999999</v>
      </c>
      <c r="L2879" s="136">
        <v>1.58</v>
      </c>
      <c r="M2879" s="137" t="str">
        <f t="shared" si="44"/>
        <v>P</v>
      </c>
      <c r="N2879" s="174" t="s">
        <v>10681</v>
      </c>
      <c r="O2879" s="149" t="s">
        <v>1506</v>
      </c>
      <c r="P2879" s="149" t="s">
        <v>9427</v>
      </c>
      <c r="Q2879" s="150" t="s">
        <v>10519</v>
      </c>
      <c r="R2879" s="189">
        <v>4.5</v>
      </c>
    </row>
    <row r="2880" spans="1:18" x14ac:dyDescent="0.25">
      <c r="A2880" s="132">
        <v>1043135</v>
      </c>
      <c r="B2880" s="145" t="s">
        <v>3579</v>
      </c>
      <c r="C2880" s="132">
        <v>6</v>
      </c>
      <c r="D2880" s="132">
        <v>413</v>
      </c>
      <c r="E2880" s="186" t="s">
        <v>21</v>
      </c>
      <c r="F2880" s="132">
        <v>590</v>
      </c>
      <c r="G2880" s="132">
        <v>20</v>
      </c>
      <c r="H2880" s="132">
        <v>25</v>
      </c>
      <c r="I2880" s="132">
        <v>1</v>
      </c>
      <c r="J2880" s="133">
        <v>1.73</v>
      </c>
      <c r="K2880" s="133">
        <v>1.17</v>
      </c>
      <c r="L2880" s="133">
        <v>1.51</v>
      </c>
      <c r="M2880" s="134" t="str">
        <f t="shared" si="44"/>
        <v>P</v>
      </c>
      <c r="N2880" s="173" t="s">
        <v>10681</v>
      </c>
      <c r="O2880" s="146" t="s">
        <v>1506</v>
      </c>
      <c r="P2880" s="146" t="s">
        <v>9423</v>
      </c>
      <c r="Q2880" s="147" t="s">
        <v>10519</v>
      </c>
      <c r="R2880" s="187">
        <v>3.5999999999999996</v>
      </c>
    </row>
    <row r="2881" spans="1:18" x14ac:dyDescent="0.25">
      <c r="A2881" s="135">
        <v>1043136</v>
      </c>
      <c r="B2881" s="148" t="s">
        <v>3580</v>
      </c>
      <c r="C2881" s="135">
        <v>6</v>
      </c>
      <c r="D2881" s="135">
        <v>413</v>
      </c>
      <c r="E2881" s="188" t="s">
        <v>21</v>
      </c>
      <c r="F2881" s="135">
        <v>590</v>
      </c>
      <c r="G2881" s="135">
        <v>20</v>
      </c>
      <c r="H2881" s="135">
        <v>25</v>
      </c>
      <c r="I2881" s="135">
        <v>1</v>
      </c>
      <c r="J2881" s="136">
        <v>1.73</v>
      </c>
      <c r="K2881" s="136">
        <v>1.17</v>
      </c>
      <c r="L2881" s="136">
        <v>1.51</v>
      </c>
      <c r="M2881" s="137" t="str">
        <f t="shared" si="44"/>
        <v>P</v>
      </c>
      <c r="N2881" s="174" t="s">
        <v>10681</v>
      </c>
      <c r="O2881" s="149" t="s">
        <v>1506</v>
      </c>
      <c r="P2881" s="149" t="s">
        <v>9423</v>
      </c>
      <c r="Q2881" s="150" t="s">
        <v>10519</v>
      </c>
      <c r="R2881" s="189">
        <v>3.7199999999999998</v>
      </c>
    </row>
    <row r="2882" spans="1:18" x14ac:dyDescent="0.25">
      <c r="A2882" s="132">
        <v>1043161</v>
      </c>
      <c r="B2882" s="145" t="s">
        <v>2393</v>
      </c>
      <c r="C2882" s="132">
        <v>6</v>
      </c>
      <c r="D2882" s="132">
        <v>378</v>
      </c>
      <c r="E2882" s="186" t="s">
        <v>21</v>
      </c>
      <c r="F2882" s="132">
        <v>560</v>
      </c>
      <c r="G2882" s="132">
        <v>20</v>
      </c>
      <c r="H2882" s="132">
        <v>25</v>
      </c>
      <c r="I2882" s="132">
        <v>1</v>
      </c>
      <c r="J2882" s="133">
        <v>1.78</v>
      </c>
      <c r="K2882" s="133">
        <v>1.17</v>
      </c>
      <c r="L2882" s="133">
        <v>1.52</v>
      </c>
      <c r="M2882" s="134" t="str">
        <f t="shared" ref="M2882:M2945" si="45">HYPERLINK(CONCATENATE("T:\Distribution Centre\RDC Department Shared\Cubiscan photos","\",A2882,"-pac.jpg"),"P")</f>
        <v>P</v>
      </c>
      <c r="N2882" s="173" t="s">
        <v>10681</v>
      </c>
      <c r="O2882" s="146" t="s">
        <v>1506</v>
      </c>
      <c r="P2882" s="146" t="s">
        <v>9427</v>
      </c>
      <c r="Q2882" s="147" t="s">
        <v>10519</v>
      </c>
      <c r="R2882" s="187">
        <v>4.4399999999999995</v>
      </c>
    </row>
    <row r="2883" spans="1:18" x14ac:dyDescent="0.25">
      <c r="A2883" s="135">
        <v>1043174</v>
      </c>
      <c r="B2883" s="148" t="s">
        <v>1188</v>
      </c>
      <c r="C2883" s="135">
        <v>6</v>
      </c>
      <c r="D2883" s="135" t="s">
        <v>20</v>
      </c>
      <c r="E2883" s="188" t="s">
        <v>20</v>
      </c>
      <c r="F2883" s="135" t="s">
        <v>20</v>
      </c>
      <c r="G2883" s="135" t="s">
        <v>20</v>
      </c>
      <c r="H2883" s="135" t="s">
        <v>20</v>
      </c>
      <c r="I2883" s="135" t="s">
        <v>20</v>
      </c>
      <c r="J2883" s="136">
        <v>1.76</v>
      </c>
      <c r="K2883" s="136">
        <v>1.18</v>
      </c>
      <c r="L2883" s="136">
        <v>1.4</v>
      </c>
      <c r="M2883" s="137" t="str">
        <f t="shared" si="45"/>
        <v>P</v>
      </c>
      <c r="N2883" s="174" t="s">
        <v>10681</v>
      </c>
      <c r="O2883" s="149" t="s">
        <v>1555</v>
      </c>
      <c r="P2883" s="149" t="s">
        <v>9429</v>
      </c>
      <c r="Q2883" s="150" t="s">
        <v>10519</v>
      </c>
      <c r="R2883" s="189">
        <v>4.8000000000000007</v>
      </c>
    </row>
    <row r="2884" spans="1:18" x14ac:dyDescent="0.25">
      <c r="A2884" s="132">
        <v>1043178</v>
      </c>
      <c r="B2884" s="145" t="s">
        <v>1848</v>
      </c>
      <c r="C2884" s="132">
        <v>6</v>
      </c>
      <c r="D2884" s="132" t="s">
        <v>20</v>
      </c>
      <c r="E2884" s="186" t="s">
        <v>21</v>
      </c>
      <c r="F2884" s="132" t="s">
        <v>20</v>
      </c>
      <c r="G2884" s="132">
        <v>20</v>
      </c>
      <c r="H2884" s="132">
        <v>25</v>
      </c>
      <c r="I2884" s="132">
        <v>1</v>
      </c>
      <c r="J2884" s="133">
        <v>1.78</v>
      </c>
      <c r="K2884" s="133">
        <v>1.18</v>
      </c>
      <c r="L2884" s="133">
        <v>1.4</v>
      </c>
      <c r="M2884" s="134" t="str">
        <f t="shared" si="45"/>
        <v>P</v>
      </c>
      <c r="N2884" s="173" t="s">
        <v>10681</v>
      </c>
      <c r="O2884" s="146" t="s">
        <v>1555</v>
      </c>
      <c r="P2884" s="146" t="s">
        <v>9429</v>
      </c>
      <c r="Q2884" s="147" t="s">
        <v>10519</v>
      </c>
      <c r="R2884" s="187">
        <v>3.96</v>
      </c>
    </row>
    <row r="2885" spans="1:18" x14ac:dyDescent="0.25">
      <c r="A2885" s="135">
        <v>1043181</v>
      </c>
      <c r="B2885" s="148" t="s">
        <v>1845</v>
      </c>
      <c r="C2885" s="135">
        <v>6</v>
      </c>
      <c r="D2885" s="135" t="s">
        <v>20</v>
      </c>
      <c r="E2885" s="188" t="s">
        <v>21</v>
      </c>
      <c r="F2885" s="135" t="s">
        <v>20</v>
      </c>
      <c r="G2885" s="135" t="s">
        <v>20</v>
      </c>
      <c r="H2885" s="135" t="s">
        <v>20</v>
      </c>
      <c r="I2885" s="135" t="s">
        <v>20</v>
      </c>
      <c r="J2885" s="136">
        <v>1.76</v>
      </c>
      <c r="K2885" s="136">
        <v>1.18</v>
      </c>
      <c r="L2885" s="136">
        <v>1.4</v>
      </c>
      <c r="M2885" s="137" t="str">
        <f t="shared" si="45"/>
        <v>P</v>
      </c>
      <c r="N2885" s="174" t="s">
        <v>10681</v>
      </c>
      <c r="O2885" s="149" t="s">
        <v>1555</v>
      </c>
      <c r="P2885" s="149" t="s">
        <v>9429</v>
      </c>
      <c r="Q2885" s="150" t="s">
        <v>10519</v>
      </c>
      <c r="R2885" s="189">
        <v>5.7229195722919561</v>
      </c>
    </row>
    <row r="2886" spans="1:18" x14ac:dyDescent="0.25">
      <c r="A2886" s="132">
        <v>1043185</v>
      </c>
      <c r="B2886" s="145" t="s">
        <v>1851</v>
      </c>
      <c r="C2886" s="132">
        <v>6</v>
      </c>
      <c r="D2886" s="132" t="s">
        <v>20</v>
      </c>
      <c r="E2886" s="186" t="s">
        <v>21</v>
      </c>
      <c r="F2886" s="132" t="s">
        <v>20</v>
      </c>
      <c r="G2886" s="132">
        <v>20</v>
      </c>
      <c r="H2886" s="132">
        <v>25</v>
      </c>
      <c r="I2886" s="132">
        <v>1</v>
      </c>
      <c r="J2886" s="133">
        <v>1.78</v>
      </c>
      <c r="K2886" s="133">
        <v>1.18</v>
      </c>
      <c r="L2886" s="133">
        <v>1.4</v>
      </c>
      <c r="M2886" s="134" t="str">
        <f t="shared" si="45"/>
        <v>P</v>
      </c>
      <c r="N2886" s="173" t="s">
        <v>10681</v>
      </c>
      <c r="O2886" s="146" t="s">
        <v>1555</v>
      </c>
      <c r="P2886" s="146" t="s">
        <v>9429</v>
      </c>
      <c r="Q2886" s="147" t="s">
        <v>10519</v>
      </c>
      <c r="R2886" s="187">
        <v>4.1999999999999993</v>
      </c>
    </row>
    <row r="2887" spans="1:18" x14ac:dyDescent="0.25">
      <c r="A2887" s="135">
        <v>1043207</v>
      </c>
      <c r="B2887" s="148" t="s">
        <v>3581</v>
      </c>
      <c r="C2887" s="135">
        <v>6</v>
      </c>
      <c r="D2887" s="135">
        <v>56</v>
      </c>
      <c r="E2887" s="188" t="s">
        <v>21</v>
      </c>
      <c r="F2887" s="135">
        <v>72</v>
      </c>
      <c r="G2887" s="135">
        <v>4</v>
      </c>
      <c r="H2887" s="135">
        <v>5</v>
      </c>
      <c r="I2887" s="135">
        <v>1</v>
      </c>
      <c r="J2887" s="136">
        <v>2.8</v>
      </c>
      <c r="K2887" s="136">
        <v>4.2</v>
      </c>
      <c r="L2887" s="136">
        <v>1.3</v>
      </c>
      <c r="M2887" s="137" t="str">
        <f t="shared" si="45"/>
        <v>P</v>
      </c>
      <c r="N2887" s="174" t="s">
        <v>10681</v>
      </c>
      <c r="O2887" s="149" t="s">
        <v>1506</v>
      </c>
      <c r="P2887" s="149" t="s">
        <v>9435</v>
      </c>
      <c r="Q2887" s="150" t="s">
        <v>10106</v>
      </c>
      <c r="R2887" s="189">
        <v>29.339999999999996</v>
      </c>
    </row>
    <row r="2888" spans="1:18" x14ac:dyDescent="0.25">
      <c r="A2888" s="132">
        <v>1043210</v>
      </c>
      <c r="B2888" s="145" t="s">
        <v>3582</v>
      </c>
      <c r="C2888" s="132">
        <v>4</v>
      </c>
      <c r="D2888" s="132">
        <v>30</v>
      </c>
      <c r="E2888" s="186" t="s">
        <v>20</v>
      </c>
      <c r="F2888" s="132">
        <v>36</v>
      </c>
      <c r="G2888" s="132" t="s">
        <v>21</v>
      </c>
      <c r="H2888" s="132" t="s">
        <v>21</v>
      </c>
      <c r="I2888" s="132" t="s">
        <v>21</v>
      </c>
      <c r="J2888" s="133">
        <v>3.8</v>
      </c>
      <c r="K2888" s="133">
        <v>3.8</v>
      </c>
      <c r="L2888" s="133">
        <v>2.35</v>
      </c>
      <c r="M2888" s="134" t="str">
        <f t="shared" si="45"/>
        <v>P</v>
      </c>
      <c r="N2888" s="173" t="s">
        <v>10681</v>
      </c>
      <c r="O2888" s="146" t="s">
        <v>1506</v>
      </c>
      <c r="P2888" s="146" t="s">
        <v>9451</v>
      </c>
      <c r="Q2888" s="147" t="s">
        <v>10106</v>
      </c>
      <c r="R2888" s="187">
        <v>25.76</v>
      </c>
    </row>
    <row r="2889" spans="1:18" x14ac:dyDescent="0.25">
      <c r="A2889" s="135">
        <v>1043215</v>
      </c>
      <c r="B2889" s="148" t="s">
        <v>3583</v>
      </c>
      <c r="C2889" s="135">
        <v>6</v>
      </c>
      <c r="D2889" s="135">
        <v>56</v>
      </c>
      <c r="E2889" s="188" t="s">
        <v>20</v>
      </c>
      <c r="F2889" s="135">
        <v>72</v>
      </c>
      <c r="G2889" s="135" t="s">
        <v>20</v>
      </c>
      <c r="H2889" s="135" t="s">
        <v>20</v>
      </c>
      <c r="I2889" s="135" t="s">
        <v>20</v>
      </c>
      <c r="J2889" s="136">
        <v>2.8</v>
      </c>
      <c r="K2889" s="136">
        <v>4.2</v>
      </c>
      <c r="L2889" s="136">
        <v>1.3</v>
      </c>
      <c r="M2889" s="137" t="str">
        <f t="shared" si="45"/>
        <v>P</v>
      </c>
      <c r="N2889" s="174" t="s">
        <v>10681</v>
      </c>
      <c r="O2889" s="149" t="s">
        <v>1506</v>
      </c>
      <c r="P2889" s="149" t="s">
        <v>9435</v>
      </c>
      <c r="Q2889" s="150" t="s">
        <v>10106</v>
      </c>
      <c r="R2889" s="189">
        <v>30.240000000000002</v>
      </c>
    </row>
    <row r="2890" spans="1:18" x14ac:dyDescent="0.25">
      <c r="A2890" s="132">
        <v>1043216</v>
      </c>
      <c r="B2890" s="145" t="s">
        <v>3584</v>
      </c>
      <c r="C2890" s="132">
        <v>6</v>
      </c>
      <c r="D2890" s="132">
        <v>56</v>
      </c>
      <c r="E2890" s="186" t="s">
        <v>21</v>
      </c>
      <c r="F2890" s="132">
        <v>72</v>
      </c>
      <c r="G2890" s="132">
        <v>8</v>
      </c>
      <c r="H2890" s="132">
        <v>8</v>
      </c>
      <c r="I2890" s="132" t="s">
        <v>20</v>
      </c>
      <c r="J2890" s="133">
        <v>2.8</v>
      </c>
      <c r="K2890" s="133">
        <v>4.2</v>
      </c>
      <c r="L2890" s="133">
        <v>1.3</v>
      </c>
      <c r="M2890" s="134" t="str">
        <f t="shared" si="45"/>
        <v>P</v>
      </c>
      <c r="N2890" s="173" t="s">
        <v>10681</v>
      </c>
      <c r="O2890" s="146" t="s">
        <v>1506</v>
      </c>
      <c r="P2890" s="146" t="s">
        <v>9435</v>
      </c>
      <c r="Q2890" s="147" t="s">
        <v>10106</v>
      </c>
      <c r="R2890" s="187">
        <v>30.18</v>
      </c>
    </row>
    <row r="2891" spans="1:18" x14ac:dyDescent="0.25">
      <c r="A2891" s="135">
        <v>1043220</v>
      </c>
      <c r="B2891" s="148" t="s">
        <v>3585</v>
      </c>
      <c r="C2891" s="135">
        <v>6</v>
      </c>
      <c r="D2891" s="135">
        <v>64</v>
      </c>
      <c r="E2891" s="188" t="s">
        <v>20</v>
      </c>
      <c r="F2891" s="135">
        <v>72</v>
      </c>
      <c r="G2891" s="135" t="s">
        <v>20</v>
      </c>
      <c r="H2891" s="135" t="s">
        <v>20</v>
      </c>
      <c r="I2891" s="135" t="s">
        <v>20</v>
      </c>
      <c r="J2891" s="136">
        <v>4.25</v>
      </c>
      <c r="K2891" s="136">
        <v>3</v>
      </c>
      <c r="L2891" s="136">
        <v>1.47</v>
      </c>
      <c r="M2891" s="137" t="str">
        <f t="shared" si="45"/>
        <v>P</v>
      </c>
      <c r="N2891" s="174" t="s">
        <v>10681</v>
      </c>
      <c r="O2891" s="149" t="s">
        <v>1506</v>
      </c>
      <c r="P2891" s="149" t="s">
        <v>9451</v>
      </c>
      <c r="Q2891" s="150" t="s">
        <v>10106</v>
      </c>
      <c r="R2891" s="189">
        <v>29.339999999999996</v>
      </c>
    </row>
    <row r="2892" spans="1:18" x14ac:dyDescent="0.25">
      <c r="A2892" s="132">
        <v>1043230</v>
      </c>
      <c r="B2892" s="145" t="s">
        <v>3586</v>
      </c>
      <c r="C2892" s="132">
        <v>6</v>
      </c>
      <c r="D2892" s="132">
        <v>64</v>
      </c>
      <c r="E2892" s="186" t="s">
        <v>21</v>
      </c>
      <c r="F2892" s="132">
        <v>80</v>
      </c>
      <c r="G2892" s="132">
        <v>4</v>
      </c>
      <c r="H2892" s="132">
        <v>5</v>
      </c>
      <c r="I2892" s="132">
        <v>2</v>
      </c>
      <c r="J2892" s="133">
        <v>4.25</v>
      </c>
      <c r="K2892" s="133">
        <v>3</v>
      </c>
      <c r="L2892" s="133">
        <v>1.47</v>
      </c>
      <c r="M2892" s="134" t="str">
        <f t="shared" si="45"/>
        <v>P</v>
      </c>
      <c r="N2892" s="173" t="s">
        <v>10681</v>
      </c>
      <c r="O2892" s="146" t="s">
        <v>1506</v>
      </c>
      <c r="P2892" s="146" t="s">
        <v>9493</v>
      </c>
      <c r="Q2892" s="147" t="s">
        <v>10106</v>
      </c>
      <c r="R2892" s="187">
        <v>27.78</v>
      </c>
    </row>
    <row r="2893" spans="1:18" x14ac:dyDescent="0.25">
      <c r="A2893" s="135">
        <v>1043233</v>
      </c>
      <c r="B2893" s="148" t="s">
        <v>3587</v>
      </c>
      <c r="C2893" s="135">
        <v>6</v>
      </c>
      <c r="D2893" s="135">
        <v>180</v>
      </c>
      <c r="E2893" s="188" t="s">
        <v>21</v>
      </c>
      <c r="F2893" s="135">
        <v>220</v>
      </c>
      <c r="G2893" s="135">
        <v>18</v>
      </c>
      <c r="H2893" s="135">
        <v>10</v>
      </c>
      <c r="I2893" s="135" t="s">
        <v>20</v>
      </c>
      <c r="J2893" s="136">
        <v>2.82</v>
      </c>
      <c r="K2893" s="136">
        <v>1.99</v>
      </c>
      <c r="L2893" s="136">
        <v>1.36</v>
      </c>
      <c r="M2893" s="137" t="str">
        <f t="shared" si="45"/>
        <v>P</v>
      </c>
      <c r="N2893" s="174" t="s">
        <v>10681</v>
      </c>
      <c r="O2893" s="149" t="s">
        <v>1555</v>
      </c>
      <c r="P2893" s="149" t="s">
        <v>9448</v>
      </c>
      <c r="Q2893" s="150" t="s">
        <v>10519</v>
      </c>
      <c r="R2893" s="189">
        <v>6.6000000000000005</v>
      </c>
    </row>
    <row r="2894" spans="1:18" x14ac:dyDescent="0.25">
      <c r="A2894" s="132">
        <v>1043234</v>
      </c>
      <c r="B2894" s="145" t="s">
        <v>3588</v>
      </c>
      <c r="C2894" s="132">
        <v>6</v>
      </c>
      <c r="D2894" s="132">
        <v>180</v>
      </c>
      <c r="E2894" s="186" t="s">
        <v>21</v>
      </c>
      <c r="F2894" s="132">
        <v>220</v>
      </c>
      <c r="G2894" s="132">
        <v>8</v>
      </c>
      <c r="H2894" s="132">
        <v>10</v>
      </c>
      <c r="I2894" s="132">
        <v>2</v>
      </c>
      <c r="J2894" s="133">
        <v>2.82</v>
      </c>
      <c r="K2894" s="133">
        <v>1.99</v>
      </c>
      <c r="L2894" s="133">
        <v>1.36</v>
      </c>
      <c r="M2894" s="134" t="str">
        <f t="shared" si="45"/>
        <v>P</v>
      </c>
      <c r="N2894" s="173" t="s">
        <v>10681</v>
      </c>
      <c r="O2894" s="146" t="s">
        <v>1555</v>
      </c>
      <c r="P2894" s="146" t="s">
        <v>9448</v>
      </c>
      <c r="Q2894" s="147" t="s">
        <v>10519</v>
      </c>
      <c r="R2894" s="187">
        <v>6.7200000000000006</v>
      </c>
    </row>
    <row r="2895" spans="1:18" x14ac:dyDescent="0.25">
      <c r="A2895" s="135">
        <v>1043235</v>
      </c>
      <c r="B2895" s="148" t="s">
        <v>3589</v>
      </c>
      <c r="C2895" s="135">
        <v>6</v>
      </c>
      <c r="D2895" s="135">
        <v>180</v>
      </c>
      <c r="E2895" s="188" t="s">
        <v>21</v>
      </c>
      <c r="F2895" s="135">
        <v>220</v>
      </c>
      <c r="G2895" s="135">
        <v>18</v>
      </c>
      <c r="H2895" s="135">
        <v>10</v>
      </c>
      <c r="I2895" s="135" t="s">
        <v>20</v>
      </c>
      <c r="J2895" s="136">
        <v>2.8</v>
      </c>
      <c r="K2895" s="136">
        <v>1.98</v>
      </c>
      <c r="L2895" s="136">
        <v>1.36</v>
      </c>
      <c r="M2895" s="137" t="str">
        <f t="shared" si="45"/>
        <v>P</v>
      </c>
      <c r="N2895" s="174" t="s">
        <v>10681</v>
      </c>
      <c r="O2895" s="149" t="s">
        <v>1555</v>
      </c>
      <c r="P2895" s="149" t="s">
        <v>9448</v>
      </c>
      <c r="Q2895" s="150" t="s">
        <v>10519</v>
      </c>
      <c r="R2895" s="189">
        <v>6.5400000000000009</v>
      </c>
    </row>
    <row r="2896" spans="1:18" x14ac:dyDescent="0.25">
      <c r="A2896" s="132">
        <v>1043236</v>
      </c>
      <c r="B2896" s="145" t="s">
        <v>3590</v>
      </c>
      <c r="C2896" s="132">
        <v>6</v>
      </c>
      <c r="D2896" s="132">
        <v>180</v>
      </c>
      <c r="E2896" s="186" t="s">
        <v>21</v>
      </c>
      <c r="F2896" s="132">
        <v>220</v>
      </c>
      <c r="G2896" s="132">
        <v>18</v>
      </c>
      <c r="H2896" s="132">
        <v>10</v>
      </c>
      <c r="I2896" s="132">
        <v>2</v>
      </c>
      <c r="J2896" s="133">
        <v>2.82</v>
      </c>
      <c r="K2896" s="133">
        <v>1.99</v>
      </c>
      <c r="L2896" s="133">
        <v>1.36</v>
      </c>
      <c r="M2896" s="134" t="str">
        <f t="shared" si="45"/>
        <v>P</v>
      </c>
      <c r="N2896" s="173" t="s">
        <v>10681</v>
      </c>
      <c r="O2896" s="146" t="s">
        <v>1555</v>
      </c>
      <c r="P2896" s="146" t="s">
        <v>9448</v>
      </c>
      <c r="Q2896" s="147" t="s">
        <v>10519</v>
      </c>
      <c r="R2896" s="187">
        <v>6.48</v>
      </c>
    </row>
    <row r="2897" spans="1:18" x14ac:dyDescent="0.25">
      <c r="A2897" s="135">
        <v>1043237</v>
      </c>
      <c r="B2897" s="148" t="s">
        <v>3591</v>
      </c>
      <c r="C2897" s="135">
        <v>6</v>
      </c>
      <c r="D2897" s="135">
        <v>160</v>
      </c>
      <c r="E2897" s="188" t="s">
        <v>21</v>
      </c>
      <c r="F2897" s="135">
        <v>220</v>
      </c>
      <c r="G2897" s="135">
        <v>8</v>
      </c>
      <c r="H2897" s="135">
        <v>10</v>
      </c>
      <c r="I2897" s="135">
        <v>2</v>
      </c>
      <c r="J2897" s="136">
        <v>2.88</v>
      </c>
      <c r="K2897" s="136">
        <v>1.98</v>
      </c>
      <c r="L2897" s="136">
        <v>1.36</v>
      </c>
      <c r="M2897" s="137" t="str">
        <f t="shared" si="45"/>
        <v>P</v>
      </c>
      <c r="N2897" s="174" t="s">
        <v>10681</v>
      </c>
      <c r="O2897" s="149" t="s">
        <v>1506</v>
      </c>
      <c r="P2897" s="149" t="s">
        <v>9435</v>
      </c>
      <c r="Q2897" s="150" t="s">
        <v>10519</v>
      </c>
      <c r="R2897" s="189">
        <v>7.8000000000000007</v>
      </c>
    </row>
    <row r="2898" spans="1:18" x14ac:dyDescent="0.25">
      <c r="A2898" s="132">
        <v>1043240</v>
      </c>
      <c r="B2898" s="145" t="s">
        <v>3592</v>
      </c>
      <c r="C2898" s="132">
        <v>6</v>
      </c>
      <c r="D2898" s="132">
        <v>180</v>
      </c>
      <c r="E2898" s="186" t="s">
        <v>21</v>
      </c>
      <c r="F2898" s="132">
        <v>220</v>
      </c>
      <c r="G2898" s="132">
        <v>18</v>
      </c>
      <c r="H2898" s="132">
        <v>10</v>
      </c>
      <c r="I2898" s="132" t="s">
        <v>20</v>
      </c>
      <c r="J2898" s="133">
        <v>2.82</v>
      </c>
      <c r="K2898" s="133">
        <v>1.99</v>
      </c>
      <c r="L2898" s="133">
        <v>1.36</v>
      </c>
      <c r="M2898" s="134" t="str">
        <f t="shared" si="45"/>
        <v>P</v>
      </c>
      <c r="N2898" s="173" t="s">
        <v>10681</v>
      </c>
      <c r="O2898" s="146" t="s">
        <v>1555</v>
      </c>
      <c r="P2898" s="146" t="s">
        <v>9448</v>
      </c>
      <c r="Q2898" s="147" t="s">
        <v>10519</v>
      </c>
      <c r="R2898" s="187">
        <v>6.6000000000000005</v>
      </c>
    </row>
    <row r="2899" spans="1:18" x14ac:dyDescent="0.25">
      <c r="A2899" s="135">
        <v>1043241</v>
      </c>
      <c r="B2899" s="148" t="s">
        <v>3593</v>
      </c>
      <c r="C2899" s="135">
        <v>6</v>
      </c>
      <c r="D2899" s="135">
        <v>180</v>
      </c>
      <c r="E2899" s="188" t="s">
        <v>21</v>
      </c>
      <c r="F2899" s="135">
        <v>220</v>
      </c>
      <c r="G2899" s="135">
        <v>18</v>
      </c>
      <c r="H2899" s="135">
        <v>10</v>
      </c>
      <c r="I2899" s="135">
        <v>2</v>
      </c>
      <c r="J2899" s="136">
        <v>2.82</v>
      </c>
      <c r="K2899" s="136">
        <v>1.99</v>
      </c>
      <c r="L2899" s="136">
        <v>1.36</v>
      </c>
      <c r="M2899" s="137" t="str">
        <f t="shared" si="45"/>
        <v>P</v>
      </c>
      <c r="N2899" s="174" t="s">
        <v>10681</v>
      </c>
      <c r="O2899" s="149" t="s">
        <v>1555</v>
      </c>
      <c r="P2899" s="149" t="s">
        <v>9448</v>
      </c>
      <c r="Q2899" s="150" t="s">
        <v>10519</v>
      </c>
      <c r="R2899" s="189">
        <v>6.48</v>
      </c>
    </row>
    <row r="2900" spans="1:18" x14ac:dyDescent="0.25">
      <c r="A2900" s="132">
        <v>1043242</v>
      </c>
      <c r="B2900" s="145" t="s">
        <v>3594</v>
      </c>
      <c r="C2900" s="132">
        <v>6</v>
      </c>
      <c r="D2900" s="132">
        <v>160</v>
      </c>
      <c r="E2900" s="186" t="s">
        <v>21</v>
      </c>
      <c r="F2900" s="132">
        <v>220</v>
      </c>
      <c r="G2900" s="132" t="s">
        <v>20</v>
      </c>
      <c r="H2900" s="132">
        <v>10</v>
      </c>
      <c r="I2900" s="132">
        <v>2</v>
      </c>
      <c r="J2900" s="133">
        <v>2.84</v>
      </c>
      <c r="K2900" s="133">
        <v>1.91</v>
      </c>
      <c r="L2900" s="133">
        <v>1.35</v>
      </c>
      <c r="M2900" s="134" t="str">
        <f t="shared" si="45"/>
        <v>P</v>
      </c>
      <c r="N2900" s="173" t="s">
        <v>10681</v>
      </c>
      <c r="O2900" s="146" t="s">
        <v>1506</v>
      </c>
      <c r="P2900" s="146" t="s">
        <v>9435</v>
      </c>
      <c r="Q2900" s="147" t="s">
        <v>10519</v>
      </c>
      <c r="R2900" s="187">
        <v>8.16</v>
      </c>
    </row>
    <row r="2901" spans="1:18" x14ac:dyDescent="0.25">
      <c r="A2901" s="135">
        <v>1043243</v>
      </c>
      <c r="B2901" s="148" t="s">
        <v>3595</v>
      </c>
      <c r="C2901" s="135">
        <v>6</v>
      </c>
      <c r="D2901" s="135">
        <v>180</v>
      </c>
      <c r="E2901" s="188" t="s">
        <v>21</v>
      </c>
      <c r="F2901" s="135">
        <v>220</v>
      </c>
      <c r="G2901" s="135">
        <v>18</v>
      </c>
      <c r="H2901" s="135">
        <v>10</v>
      </c>
      <c r="I2901" s="135">
        <v>2</v>
      </c>
      <c r="J2901" s="136">
        <v>2.8</v>
      </c>
      <c r="K2901" s="136">
        <v>2</v>
      </c>
      <c r="L2901" s="136">
        <v>1.34</v>
      </c>
      <c r="M2901" s="137" t="str">
        <f t="shared" si="45"/>
        <v>P</v>
      </c>
      <c r="N2901" s="174" t="s">
        <v>10681</v>
      </c>
      <c r="O2901" s="149" t="s">
        <v>1555</v>
      </c>
      <c r="P2901" s="149" t="s">
        <v>9448</v>
      </c>
      <c r="Q2901" s="150" t="s">
        <v>10519</v>
      </c>
      <c r="R2901" s="189">
        <v>6.5400000000000009</v>
      </c>
    </row>
    <row r="2902" spans="1:18" x14ac:dyDescent="0.25">
      <c r="A2902" s="132">
        <v>1043244</v>
      </c>
      <c r="B2902" s="145" t="s">
        <v>3596</v>
      </c>
      <c r="C2902" s="132">
        <v>6</v>
      </c>
      <c r="D2902" s="132">
        <v>160</v>
      </c>
      <c r="E2902" s="186" t="s">
        <v>20</v>
      </c>
      <c r="F2902" s="132">
        <v>220</v>
      </c>
      <c r="G2902" s="132" t="s">
        <v>20</v>
      </c>
      <c r="H2902" s="132">
        <v>10</v>
      </c>
      <c r="I2902" s="132">
        <v>2</v>
      </c>
      <c r="J2902" s="133">
        <v>2.84</v>
      </c>
      <c r="K2902" s="133">
        <v>1.91</v>
      </c>
      <c r="L2902" s="133">
        <v>1.35</v>
      </c>
      <c r="M2902" s="134" t="str">
        <f t="shared" si="45"/>
        <v>P</v>
      </c>
      <c r="N2902" s="173" t="s">
        <v>10681</v>
      </c>
      <c r="O2902" s="146" t="s">
        <v>1506</v>
      </c>
      <c r="P2902" s="146" t="s">
        <v>9435</v>
      </c>
      <c r="Q2902" s="147" t="s">
        <v>10519</v>
      </c>
      <c r="R2902" s="187">
        <v>8.2200000000000006</v>
      </c>
    </row>
    <row r="2903" spans="1:18" x14ac:dyDescent="0.25">
      <c r="A2903" s="135">
        <v>1043245</v>
      </c>
      <c r="B2903" s="148" t="s">
        <v>3597</v>
      </c>
      <c r="C2903" s="135">
        <v>6</v>
      </c>
      <c r="D2903" s="135">
        <v>119</v>
      </c>
      <c r="E2903" s="188" t="s">
        <v>21</v>
      </c>
      <c r="F2903" s="135">
        <v>170</v>
      </c>
      <c r="G2903" s="135" t="s">
        <v>20</v>
      </c>
      <c r="H2903" s="135">
        <v>8</v>
      </c>
      <c r="I2903" s="135">
        <v>2</v>
      </c>
      <c r="J2903" s="136">
        <v>2.78</v>
      </c>
      <c r="K2903" s="136">
        <v>2.2999999999999998</v>
      </c>
      <c r="L2903" s="136">
        <v>1.48</v>
      </c>
      <c r="M2903" s="137" t="str">
        <f t="shared" si="45"/>
        <v>P</v>
      </c>
      <c r="N2903" s="174" t="s">
        <v>10681</v>
      </c>
      <c r="O2903" s="149" t="s">
        <v>1555</v>
      </c>
      <c r="P2903" s="149" t="s">
        <v>9448</v>
      </c>
      <c r="Q2903" s="150" t="s">
        <v>10519</v>
      </c>
      <c r="R2903" s="189">
        <v>13.98</v>
      </c>
    </row>
    <row r="2904" spans="1:18" x14ac:dyDescent="0.25">
      <c r="A2904" s="132">
        <v>1043246</v>
      </c>
      <c r="B2904" s="145" t="s">
        <v>3598</v>
      </c>
      <c r="C2904" s="132">
        <v>6</v>
      </c>
      <c r="D2904" s="132">
        <v>119</v>
      </c>
      <c r="E2904" s="186" t="s">
        <v>21</v>
      </c>
      <c r="F2904" s="132">
        <v>170</v>
      </c>
      <c r="G2904" s="132" t="s">
        <v>20</v>
      </c>
      <c r="H2904" s="132">
        <v>8</v>
      </c>
      <c r="I2904" s="132">
        <v>2</v>
      </c>
      <c r="J2904" s="133">
        <v>2.78</v>
      </c>
      <c r="K2904" s="133">
        <v>2.2999999999999998</v>
      </c>
      <c r="L2904" s="133">
        <v>1.6</v>
      </c>
      <c r="M2904" s="134" t="str">
        <f t="shared" si="45"/>
        <v>P</v>
      </c>
      <c r="N2904" s="173" t="s">
        <v>10681</v>
      </c>
      <c r="O2904" s="146" t="s">
        <v>1555</v>
      </c>
      <c r="P2904" s="146" t="s">
        <v>9448</v>
      </c>
      <c r="Q2904" s="147" t="s">
        <v>10519</v>
      </c>
      <c r="R2904" s="187">
        <v>14.16</v>
      </c>
    </row>
    <row r="2905" spans="1:18" x14ac:dyDescent="0.25">
      <c r="A2905" s="135">
        <v>1043248</v>
      </c>
      <c r="B2905" s="148" t="s">
        <v>3599</v>
      </c>
      <c r="C2905" s="135">
        <v>6</v>
      </c>
      <c r="D2905" s="135">
        <v>98</v>
      </c>
      <c r="E2905" s="188" t="s">
        <v>21</v>
      </c>
      <c r="F2905" s="135">
        <v>126</v>
      </c>
      <c r="G2905" s="135">
        <v>8</v>
      </c>
      <c r="H2905" s="135">
        <v>8</v>
      </c>
      <c r="I2905" s="135">
        <v>1</v>
      </c>
      <c r="J2905" s="136">
        <v>3.68</v>
      </c>
      <c r="K2905" s="136">
        <v>2.0699999999999998</v>
      </c>
      <c r="L2905" s="136">
        <v>1.53</v>
      </c>
      <c r="M2905" s="137" t="str">
        <f t="shared" si="45"/>
        <v>P</v>
      </c>
      <c r="N2905" s="174" t="s">
        <v>10681</v>
      </c>
      <c r="O2905" s="149" t="s">
        <v>1506</v>
      </c>
      <c r="P2905" s="149" t="s">
        <v>9435</v>
      </c>
      <c r="Q2905" s="150" t="s">
        <v>10519</v>
      </c>
      <c r="R2905" s="189">
        <v>16.02</v>
      </c>
    </row>
    <row r="2906" spans="1:18" x14ac:dyDescent="0.25">
      <c r="A2906" s="132">
        <v>1043250</v>
      </c>
      <c r="B2906" s="145" t="s">
        <v>3600</v>
      </c>
      <c r="C2906" s="132">
        <v>6</v>
      </c>
      <c r="D2906" s="132">
        <v>119</v>
      </c>
      <c r="E2906" s="186" t="s">
        <v>21</v>
      </c>
      <c r="F2906" s="132">
        <v>170</v>
      </c>
      <c r="G2906" s="132" t="s">
        <v>20</v>
      </c>
      <c r="H2906" s="132">
        <v>8</v>
      </c>
      <c r="I2906" s="132">
        <v>2</v>
      </c>
      <c r="J2906" s="133">
        <v>2.78</v>
      </c>
      <c r="K2906" s="133">
        <v>2.2999999999999998</v>
      </c>
      <c r="L2906" s="133">
        <v>1.6</v>
      </c>
      <c r="M2906" s="134" t="str">
        <f t="shared" si="45"/>
        <v>P</v>
      </c>
      <c r="N2906" s="173" t="s">
        <v>10681</v>
      </c>
      <c r="O2906" s="146" t="s">
        <v>1555</v>
      </c>
      <c r="P2906" s="146" t="s">
        <v>9448</v>
      </c>
      <c r="Q2906" s="147" t="s">
        <v>10519</v>
      </c>
      <c r="R2906" s="187">
        <v>15</v>
      </c>
    </row>
    <row r="2907" spans="1:18" x14ac:dyDescent="0.25">
      <c r="A2907" s="135">
        <v>1043283</v>
      </c>
      <c r="B2907" s="148" t="s">
        <v>3601</v>
      </c>
      <c r="C2907" s="135">
        <v>6</v>
      </c>
      <c r="D2907" s="135">
        <v>98</v>
      </c>
      <c r="E2907" s="188" t="s">
        <v>21</v>
      </c>
      <c r="F2907" s="135">
        <v>126</v>
      </c>
      <c r="G2907" s="135">
        <v>8</v>
      </c>
      <c r="H2907" s="135">
        <v>8</v>
      </c>
      <c r="I2907" s="135">
        <v>1</v>
      </c>
      <c r="J2907" s="136">
        <v>3.68</v>
      </c>
      <c r="K2907" s="136">
        <v>2.0699999999999998</v>
      </c>
      <c r="L2907" s="136">
        <v>1.53</v>
      </c>
      <c r="M2907" s="137" t="str">
        <f t="shared" si="45"/>
        <v>P</v>
      </c>
      <c r="N2907" s="174" t="s">
        <v>10681</v>
      </c>
      <c r="O2907" s="149" t="s">
        <v>1506</v>
      </c>
      <c r="P2907" s="149" t="s">
        <v>9435</v>
      </c>
      <c r="Q2907" s="150" t="s">
        <v>10519</v>
      </c>
      <c r="R2907" s="189">
        <v>16.799999999999997</v>
      </c>
    </row>
    <row r="2908" spans="1:18" x14ac:dyDescent="0.25">
      <c r="A2908" s="132">
        <v>1043284</v>
      </c>
      <c r="B2908" s="145" t="s">
        <v>3602</v>
      </c>
      <c r="C2908" s="132">
        <v>6</v>
      </c>
      <c r="D2908" s="132">
        <v>50</v>
      </c>
      <c r="E2908" s="186" t="s">
        <v>21</v>
      </c>
      <c r="F2908" s="132">
        <v>60</v>
      </c>
      <c r="G2908" s="132">
        <v>4</v>
      </c>
      <c r="H2908" s="132">
        <v>4</v>
      </c>
      <c r="I2908" s="132">
        <v>1</v>
      </c>
      <c r="J2908" s="133">
        <v>4.5199999999999996</v>
      </c>
      <c r="K2908" s="133">
        <v>2.4</v>
      </c>
      <c r="L2908" s="133">
        <v>2.6</v>
      </c>
      <c r="M2908" s="134" t="str">
        <f t="shared" si="45"/>
        <v>P</v>
      </c>
      <c r="N2908" s="173" t="s">
        <v>10681</v>
      </c>
      <c r="O2908" s="146" t="s">
        <v>1555</v>
      </c>
      <c r="P2908" s="146" t="s">
        <v>9448</v>
      </c>
      <c r="Q2908" s="147" t="s">
        <v>10519</v>
      </c>
      <c r="R2908" s="187">
        <v>21.54</v>
      </c>
    </row>
    <row r="2909" spans="1:18" x14ac:dyDescent="0.25">
      <c r="A2909" s="135">
        <v>1043289</v>
      </c>
      <c r="B2909" s="148" t="s">
        <v>3603</v>
      </c>
      <c r="C2909" s="135">
        <v>6</v>
      </c>
      <c r="D2909" s="135">
        <v>50</v>
      </c>
      <c r="E2909" s="188" t="s">
        <v>21</v>
      </c>
      <c r="F2909" s="135">
        <v>60</v>
      </c>
      <c r="G2909" s="135">
        <v>4</v>
      </c>
      <c r="H2909" s="135">
        <v>4</v>
      </c>
      <c r="I2909" s="135">
        <v>1</v>
      </c>
      <c r="J2909" s="136">
        <v>4.5199999999999996</v>
      </c>
      <c r="K2909" s="136">
        <v>2.4</v>
      </c>
      <c r="L2909" s="136">
        <v>2.6</v>
      </c>
      <c r="M2909" s="137" t="str">
        <f t="shared" si="45"/>
        <v>P</v>
      </c>
      <c r="N2909" s="174" t="s">
        <v>10681</v>
      </c>
      <c r="O2909" s="149" t="s">
        <v>1555</v>
      </c>
      <c r="P2909" s="149" t="s">
        <v>9448</v>
      </c>
      <c r="Q2909" s="150" t="s">
        <v>10519</v>
      </c>
      <c r="R2909" s="189">
        <v>22.68</v>
      </c>
    </row>
    <row r="2910" spans="1:18" x14ac:dyDescent="0.25">
      <c r="A2910" s="132">
        <v>1043290</v>
      </c>
      <c r="B2910" s="145" t="s">
        <v>3604</v>
      </c>
      <c r="C2910" s="132">
        <v>6</v>
      </c>
      <c r="D2910" s="132">
        <v>50</v>
      </c>
      <c r="E2910" s="186" t="s">
        <v>21</v>
      </c>
      <c r="F2910" s="132">
        <v>60</v>
      </c>
      <c r="G2910" s="132">
        <v>4</v>
      </c>
      <c r="H2910" s="132">
        <v>4</v>
      </c>
      <c r="I2910" s="132" t="s">
        <v>20</v>
      </c>
      <c r="J2910" s="133">
        <v>4.42</v>
      </c>
      <c r="K2910" s="133">
        <v>2.2799999999999998</v>
      </c>
      <c r="L2910" s="133">
        <v>2.36</v>
      </c>
      <c r="M2910" s="134" t="str">
        <f t="shared" si="45"/>
        <v>P</v>
      </c>
      <c r="N2910" s="173" t="s">
        <v>10681</v>
      </c>
      <c r="O2910" s="146" t="s">
        <v>1555</v>
      </c>
      <c r="P2910" s="146" t="s">
        <v>9448</v>
      </c>
      <c r="Q2910" s="147" t="s">
        <v>10519</v>
      </c>
      <c r="R2910" s="187">
        <v>21.36</v>
      </c>
    </row>
    <row r="2911" spans="1:18" x14ac:dyDescent="0.25">
      <c r="A2911" s="135">
        <v>1043293</v>
      </c>
      <c r="B2911" s="148" t="s">
        <v>3605</v>
      </c>
      <c r="C2911" s="135">
        <v>6</v>
      </c>
      <c r="D2911" s="135">
        <v>50</v>
      </c>
      <c r="E2911" s="188" t="s">
        <v>21</v>
      </c>
      <c r="F2911" s="135">
        <v>60</v>
      </c>
      <c r="G2911" s="135">
        <v>4</v>
      </c>
      <c r="H2911" s="135">
        <v>4</v>
      </c>
      <c r="I2911" s="135">
        <v>1</v>
      </c>
      <c r="J2911" s="136">
        <v>4.5199999999999996</v>
      </c>
      <c r="K2911" s="136">
        <v>2.4</v>
      </c>
      <c r="L2911" s="136">
        <v>2.6</v>
      </c>
      <c r="M2911" s="137" t="str">
        <f t="shared" si="45"/>
        <v>P</v>
      </c>
      <c r="N2911" s="174" t="s">
        <v>10681</v>
      </c>
      <c r="O2911" s="149" t="s">
        <v>1555</v>
      </c>
      <c r="P2911" s="149" t="s">
        <v>9448</v>
      </c>
      <c r="Q2911" s="150" t="s">
        <v>10519</v>
      </c>
      <c r="R2911" s="189">
        <v>23.04</v>
      </c>
    </row>
    <row r="2912" spans="1:18" x14ac:dyDescent="0.25">
      <c r="A2912" s="132">
        <v>1043294</v>
      </c>
      <c r="B2912" s="145" t="s">
        <v>3606</v>
      </c>
      <c r="C2912" s="132">
        <v>6</v>
      </c>
      <c r="D2912" s="132">
        <v>50</v>
      </c>
      <c r="E2912" s="186" t="s">
        <v>21</v>
      </c>
      <c r="F2912" s="132">
        <v>60</v>
      </c>
      <c r="G2912" s="132" t="s">
        <v>20</v>
      </c>
      <c r="H2912" s="132">
        <v>4</v>
      </c>
      <c r="I2912" s="132">
        <v>1</v>
      </c>
      <c r="J2912" s="133">
        <v>4.38</v>
      </c>
      <c r="K2912" s="133">
        <v>2.23</v>
      </c>
      <c r="L2912" s="133">
        <v>2.36</v>
      </c>
      <c r="M2912" s="134" t="str">
        <f t="shared" si="45"/>
        <v>P</v>
      </c>
      <c r="N2912" s="173" t="s">
        <v>10681</v>
      </c>
      <c r="O2912" s="146" t="s">
        <v>1506</v>
      </c>
      <c r="P2912" s="146" t="s">
        <v>9496</v>
      </c>
      <c r="Q2912" s="147" t="s">
        <v>10519</v>
      </c>
      <c r="R2912" s="187">
        <v>23.28</v>
      </c>
    </row>
    <row r="2913" spans="1:18" x14ac:dyDescent="0.25">
      <c r="A2913" s="135">
        <v>1043297</v>
      </c>
      <c r="B2913" s="148" t="s">
        <v>3607</v>
      </c>
      <c r="C2913" s="135">
        <v>6</v>
      </c>
      <c r="D2913" s="135">
        <v>40</v>
      </c>
      <c r="E2913" s="188" t="s">
        <v>21</v>
      </c>
      <c r="F2913" s="135">
        <v>48</v>
      </c>
      <c r="G2913" s="135" t="s">
        <v>20</v>
      </c>
      <c r="H2913" s="135">
        <v>4</v>
      </c>
      <c r="I2913" s="135">
        <v>2</v>
      </c>
      <c r="J2913" s="136">
        <v>4.3</v>
      </c>
      <c r="K2913" s="136">
        <v>2.95</v>
      </c>
      <c r="L2913" s="136">
        <v>2.2999999999999998</v>
      </c>
      <c r="M2913" s="137" t="str">
        <f t="shared" si="45"/>
        <v>P</v>
      </c>
      <c r="N2913" s="174" t="s">
        <v>10681</v>
      </c>
      <c r="O2913" s="149" t="s">
        <v>1506</v>
      </c>
      <c r="P2913" s="149" t="s">
        <v>9451</v>
      </c>
      <c r="Q2913" s="150" t="s">
        <v>10106</v>
      </c>
      <c r="R2913" s="189">
        <v>30.599999999999998</v>
      </c>
    </row>
    <row r="2914" spans="1:18" x14ac:dyDescent="0.25">
      <c r="A2914" s="132">
        <v>1043298</v>
      </c>
      <c r="B2914" s="145" t="s">
        <v>3608</v>
      </c>
      <c r="C2914" s="132">
        <v>6</v>
      </c>
      <c r="D2914" s="132">
        <v>40</v>
      </c>
      <c r="E2914" s="186" t="s">
        <v>21</v>
      </c>
      <c r="F2914" s="132">
        <v>48</v>
      </c>
      <c r="G2914" s="132" t="s">
        <v>20</v>
      </c>
      <c r="H2914" s="132">
        <v>4</v>
      </c>
      <c r="I2914" s="132">
        <v>1</v>
      </c>
      <c r="J2914" s="133">
        <v>4.3</v>
      </c>
      <c r="K2914" s="133">
        <v>2.95</v>
      </c>
      <c r="L2914" s="133">
        <v>2.2999999999999998</v>
      </c>
      <c r="M2914" s="134" t="str">
        <f t="shared" si="45"/>
        <v>P</v>
      </c>
      <c r="N2914" s="173" t="s">
        <v>10681</v>
      </c>
      <c r="O2914" s="146" t="s">
        <v>1506</v>
      </c>
      <c r="P2914" s="146" t="s">
        <v>9451</v>
      </c>
      <c r="Q2914" s="147" t="s">
        <v>10106</v>
      </c>
      <c r="R2914" s="187">
        <v>32.099999999999994</v>
      </c>
    </row>
    <row r="2915" spans="1:18" x14ac:dyDescent="0.25">
      <c r="A2915" s="135">
        <v>1043299</v>
      </c>
      <c r="B2915" s="148" t="s">
        <v>3609</v>
      </c>
      <c r="C2915" s="135">
        <v>6</v>
      </c>
      <c r="D2915" s="135">
        <v>40</v>
      </c>
      <c r="E2915" s="188" t="s">
        <v>21</v>
      </c>
      <c r="F2915" s="135">
        <v>48</v>
      </c>
      <c r="G2915" s="135" t="s">
        <v>21</v>
      </c>
      <c r="H2915" s="135" t="s">
        <v>21</v>
      </c>
      <c r="I2915" s="135" t="s">
        <v>21</v>
      </c>
      <c r="J2915" s="136">
        <v>4.3</v>
      </c>
      <c r="K2915" s="136">
        <v>2.95</v>
      </c>
      <c r="L2915" s="136">
        <v>2.2999999999999998</v>
      </c>
      <c r="M2915" s="137" t="str">
        <f t="shared" si="45"/>
        <v>P</v>
      </c>
      <c r="N2915" s="174" t="s">
        <v>10681</v>
      </c>
      <c r="O2915" s="149" t="s">
        <v>1506</v>
      </c>
      <c r="P2915" s="149" t="s">
        <v>9451</v>
      </c>
      <c r="Q2915" s="150" t="s">
        <v>10106</v>
      </c>
      <c r="R2915" s="189">
        <v>30.48</v>
      </c>
    </row>
    <row r="2916" spans="1:18" x14ac:dyDescent="0.25">
      <c r="A2916" s="132">
        <v>1043300</v>
      </c>
      <c r="B2916" s="145" t="s">
        <v>3610</v>
      </c>
      <c r="C2916" s="132">
        <v>6</v>
      </c>
      <c r="D2916" s="132">
        <v>40</v>
      </c>
      <c r="E2916" s="186" t="s">
        <v>21</v>
      </c>
      <c r="F2916" s="132">
        <v>48</v>
      </c>
      <c r="G2916" s="132" t="s">
        <v>21</v>
      </c>
      <c r="H2916" s="132" t="s">
        <v>21</v>
      </c>
      <c r="I2916" s="132" t="s">
        <v>21</v>
      </c>
      <c r="J2916" s="133">
        <v>4.3</v>
      </c>
      <c r="K2916" s="133">
        <v>2.95</v>
      </c>
      <c r="L2916" s="133">
        <v>2.2999999999999998</v>
      </c>
      <c r="M2916" s="134" t="str">
        <f t="shared" si="45"/>
        <v>P</v>
      </c>
      <c r="N2916" s="173" t="s">
        <v>10681</v>
      </c>
      <c r="O2916" s="146" t="s">
        <v>1506</v>
      </c>
      <c r="P2916" s="146" t="s">
        <v>9451</v>
      </c>
      <c r="Q2916" s="147" t="s">
        <v>10106</v>
      </c>
      <c r="R2916" s="187">
        <v>32.519999999999996</v>
      </c>
    </row>
    <row r="2917" spans="1:18" x14ac:dyDescent="0.25">
      <c r="A2917" s="135">
        <v>1043302</v>
      </c>
      <c r="B2917" s="148" t="s">
        <v>3611</v>
      </c>
      <c r="C2917" s="135">
        <v>6</v>
      </c>
      <c r="D2917" s="135">
        <v>40</v>
      </c>
      <c r="E2917" s="188" t="s">
        <v>21</v>
      </c>
      <c r="F2917" s="135">
        <v>48</v>
      </c>
      <c r="G2917" s="135" t="s">
        <v>21</v>
      </c>
      <c r="H2917" s="135" t="s">
        <v>21</v>
      </c>
      <c r="I2917" s="135" t="s">
        <v>21</v>
      </c>
      <c r="J2917" s="136">
        <v>4.24</v>
      </c>
      <c r="K2917" s="136">
        <v>3.08</v>
      </c>
      <c r="L2917" s="136">
        <v>2.36</v>
      </c>
      <c r="M2917" s="137" t="str">
        <f t="shared" si="45"/>
        <v>P</v>
      </c>
      <c r="N2917" s="174" t="s">
        <v>10681</v>
      </c>
      <c r="O2917" s="149" t="s">
        <v>1506</v>
      </c>
      <c r="P2917" s="149" t="s">
        <v>9496</v>
      </c>
      <c r="Q2917" s="150" t="s">
        <v>10106</v>
      </c>
      <c r="R2917" s="189">
        <v>30.660000000000004</v>
      </c>
    </row>
    <row r="2918" spans="1:18" x14ac:dyDescent="0.25">
      <c r="A2918" s="132">
        <v>1043303</v>
      </c>
      <c r="B2918" s="145" t="s">
        <v>3612</v>
      </c>
      <c r="C2918" s="132">
        <v>2</v>
      </c>
      <c r="D2918" s="132">
        <v>50</v>
      </c>
      <c r="E2918" s="186" t="s">
        <v>21</v>
      </c>
      <c r="F2918" s="132">
        <v>60</v>
      </c>
      <c r="G2918" s="132">
        <v>4</v>
      </c>
      <c r="H2918" s="132">
        <v>4</v>
      </c>
      <c r="I2918" s="132">
        <v>1</v>
      </c>
      <c r="J2918" s="133">
        <v>4.4000000000000004</v>
      </c>
      <c r="K2918" s="133">
        <v>2.25</v>
      </c>
      <c r="L2918" s="133">
        <v>2.35</v>
      </c>
      <c r="M2918" s="134" t="str">
        <f t="shared" si="45"/>
        <v>P</v>
      </c>
      <c r="N2918" s="173" t="s">
        <v>10681</v>
      </c>
      <c r="O2918" s="146" t="s">
        <v>1506</v>
      </c>
      <c r="P2918" s="146" t="s">
        <v>9451</v>
      </c>
      <c r="Q2918" s="147" t="s">
        <v>10106</v>
      </c>
      <c r="R2918" s="187">
        <v>16.04</v>
      </c>
    </row>
    <row r="2919" spans="1:18" x14ac:dyDescent="0.25">
      <c r="A2919" s="135">
        <v>1043304</v>
      </c>
      <c r="B2919" s="148" t="s">
        <v>3613</v>
      </c>
      <c r="C2919" s="135">
        <v>2</v>
      </c>
      <c r="D2919" s="135">
        <v>50</v>
      </c>
      <c r="E2919" s="188" t="s">
        <v>21</v>
      </c>
      <c r="F2919" s="135">
        <v>80</v>
      </c>
      <c r="G2919" s="135">
        <v>4</v>
      </c>
      <c r="H2919" s="135">
        <v>4</v>
      </c>
      <c r="I2919" s="135">
        <v>1</v>
      </c>
      <c r="J2919" s="136">
        <v>4.4000000000000004</v>
      </c>
      <c r="K2919" s="136">
        <v>2.25</v>
      </c>
      <c r="L2919" s="136">
        <v>2.35</v>
      </c>
      <c r="M2919" s="137" t="str">
        <f t="shared" si="45"/>
        <v>P</v>
      </c>
      <c r="N2919" s="174" t="s">
        <v>10681</v>
      </c>
      <c r="O2919" s="149" t="s">
        <v>1506</v>
      </c>
      <c r="P2919" s="149" t="s">
        <v>9451</v>
      </c>
      <c r="Q2919" s="150" t="s">
        <v>10106</v>
      </c>
      <c r="R2919" s="189">
        <v>16.64</v>
      </c>
    </row>
    <row r="2920" spans="1:18" x14ac:dyDescent="0.25">
      <c r="A2920" s="132">
        <v>1043305</v>
      </c>
      <c r="B2920" s="145" t="s">
        <v>3614</v>
      </c>
      <c r="C2920" s="132">
        <v>2</v>
      </c>
      <c r="D2920" s="132">
        <v>50</v>
      </c>
      <c r="E2920" s="186" t="s">
        <v>21</v>
      </c>
      <c r="F2920" s="132">
        <v>60</v>
      </c>
      <c r="G2920" s="132">
        <v>4</v>
      </c>
      <c r="H2920" s="132">
        <v>4</v>
      </c>
      <c r="I2920" s="132">
        <v>1</v>
      </c>
      <c r="J2920" s="133">
        <v>4.4000000000000004</v>
      </c>
      <c r="K2920" s="133">
        <v>2.25</v>
      </c>
      <c r="L2920" s="133">
        <v>2.35</v>
      </c>
      <c r="M2920" s="134" t="str">
        <f t="shared" si="45"/>
        <v>P</v>
      </c>
      <c r="N2920" s="173" t="s">
        <v>10681</v>
      </c>
      <c r="O2920" s="146" t="s">
        <v>1506</v>
      </c>
      <c r="P2920" s="146" t="s">
        <v>9451</v>
      </c>
      <c r="Q2920" s="147" t="s">
        <v>10519</v>
      </c>
      <c r="R2920" s="187">
        <v>17.18</v>
      </c>
    </row>
    <row r="2921" spans="1:18" x14ac:dyDescent="0.25">
      <c r="A2921" s="135">
        <v>1043306</v>
      </c>
      <c r="B2921" s="148" t="s">
        <v>3615</v>
      </c>
      <c r="C2921" s="135">
        <v>2</v>
      </c>
      <c r="D2921" s="135">
        <v>50</v>
      </c>
      <c r="E2921" s="188" t="s">
        <v>21</v>
      </c>
      <c r="F2921" s="135">
        <v>60</v>
      </c>
      <c r="G2921" s="135">
        <v>4</v>
      </c>
      <c r="H2921" s="135">
        <v>4</v>
      </c>
      <c r="I2921" s="135">
        <v>1</v>
      </c>
      <c r="J2921" s="136">
        <v>4.4000000000000004</v>
      </c>
      <c r="K2921" s="136">
        <v>2.25</v>
      </c>
      <c r="L2921" s="136">
        <v>2.35</v>
      </c>
      <c r="M2921" s="137" t="str">
        <f t="shared" si="45"/>
        <v>P</v>
      </c>
      <c r="N2921" s="174" t="s">
        <v>10681</v>
      </c>
      <c r="O2921" s="149" t="s">
        <v>1506</v>
      </c>
      <c r="P2921" s="149" t="s">
        <v>9451</v>
      </c>
      <c r="Q2921" s="150" t="s">
        <v>10106</v>
      </c>
      <c r="R2921" s="189">
        <v>16.64</v>
      </c>
    </row>
    <row r="2922" spans="1:18" x14ac:dyDescent="0.25">
      <c r="A2922" s="132">
        <v>1043307</v>
      </c>
      <c r="B2922" s="145" t="s">
        <v>3616</v>
      </c>
      <c r="C2922" s="132">
        <v>6</v>
      </c>
      <c r="D2922" s="132">
        <v>150</v>
      </c>
      <c r="E2922" s="186" t="s">
        <v>20</v>
      </c>
      <c r="F2922" s="132">
        <v>195</v>
      </c>
      <c r="G2922" s="132" t="s">
        <v>20</v>
      </c>
      <c r="H2922" s="132" t="s">
        <v>20</v>
      </c>
      <c r="I2922" s="132" t="s">
        <v>20</v>
      </c>
      <c r="J2922" s="133">
        <v>3.2</v>
      </c>
      <c r="K2922" s="133">
        <v>2.4</v>
      </c>
      <c r="L2922" s="133">
        <v>1.17</v>
      </c>
      <c r="M2922" s="134" t="str">
        <f t="shared" si="45"/>
        <v>P</v>
      </c>
      <c r="N2922" s="173" t="s">
        <v>10681</v>
      </c>
      <c r="O2922" s="146" t="s">
        <v>1506</v>
      </c>
      <c r="P2922" s="146" t="s">
        <v>9451</v>
      </c>
      <c r="Q2922" s="147" t="s">
        <v>10519</v>
      </c>
      <c r="R2922" s="187">
        <v>12.96</v>
      </c>
    </row>
    <row r="2923" spans="1:18" x14ac:dyDescent="0.25">
      <c r="A2923" s="135">
        <v>1043308</v>
      </c>
      <c r="B2923" s="148" t="s">
        <v>3617</v>
      </c>
      <c r="C2923" s="135">
        <v>6</v>
      </c>
      <c r="D2923" s="135">
        <v>273</v>
      </c>
      <c r="E2923" s="188" t="s">
        <v>21</v>
      </c>
      <c r="F2923" s="135">
        <v>351</v>
      </c>
      <c r="G2923" s="135">
        <v>24</v>
      </c>
      <c r="H2923" s="135">
        <v>30</v>
      </c>
      <c r="I2923" s="135" t="s">
        <v>20</v>
      </c>
      <c r="J2923" s="136">
        <v>2.0699999999999998</v>
      </c>
      <c r="K2923" s="136">
        <v>1.42</v>
      </c>
      <c r="L2923" s="136">
        <v>1.62</v>
      </c>
      <c r="M2923" s="137" t="str">
        <f t="shared" si="45"/>
        <v>P</v>
      </c>
      <c r="N2923" s="174" t="s">
        <v>10681</v>
      </c>
      <c r="O2923" s="149" t="s">
        <v>1555</v>
      </c>
      <c r="P2923" s="149" t="s">
        <v>9448</v>
      </c>
      <c r="Q2923" s="150" t="s">
        <v>10519</v>
      </c>
      <c r="R2923" s="189">
        <v>10.68</v>
      </c>
    </row>
    <row r="2924" spans="1:18" x14ac:dyDescent="0.25">
      <c r="A2924" s="132">
        <v>1043310</v>
      </c>
      <c r="B2924" s="145" t="s">
        <v>3618</v>
      </c>
      <c r="C2924" s="132">
        <v>6</v>
      </c>
      <c r="D2924" s="132">
        <v>273</v>
      </c>
      <c r="E2924" s="186" t="s">
        <v>20</v>
      </c>
      <c r="F2924" s="132" t="s">
        <v>20</v>
      </c>
      <c r="G2924" s="132" t="s">
        <v>20</v>
      </c>
      <c r="H2924" s="132" t="s">
        <v>20</v>
      </c>
      <c r="I2924" s="132" t="s">
        <v>20</v>
      </c>
      <c r="J2924" s="133">
        <v>2.0699999999999998</v>
      </c>
      <c r="K2924" s="133">
        <v>1.42</v>
      </c>
      <c r="L2924" s="133">
        <v>1.62</v>
      </c>
      <c r="M2924" s="134" t="str">
        <f t="shared" si="45"/>
        <v>P</v>
      </c>
      <c r="N2924" s="173" t="s">
        <v>10681</v>
      </c>
      <c r="O2924" s="146" t="s">
        <v>1555</v>
      </c>
      <c r="P2924" s="146" t="s">
        <v>9448</v>
      </c>
      <c r="Q2924" s="147" t="s">
        <v>10519</v>
      </c>
      <c r="R2924" s="187">
        <v>11.28</v>
      </c>
    </row>
    <row r="2925" spans="1:18" x14ac:dyDescent="0.25">
      <c r="A2925" s="135">
        <v>1043311</v>
      </c>
      <c r="B2925" s="148" t="s">
        <v>3619</v>
      </c>
      <c r="C2925" s="135">
        <v>6</v>
      </c>
      <c r="D2925" s="135">
        <v>273</v>
      </c>
      <c r="E2925" s="188" t="s">
        <v>20</v>
      </c>
      <c r="F2925" s="135">
        <v>351</v>
      </c>
      <c r="G2925" s="135" t="s">
        <v>20</v>
      </c>
      <c r="H2925" s="135" t="s">
        <v>20</v>
      </c>
      <c r="I2925" s="135" t="s">
        <v>20</v>
      </c>
      <c r="J2925" s="136">
        <v>2.0699999999999998</v>
      </c>
      <c r="K2925" s="136">
        <v>1.42</v>
      </c>
      <c r="L2925" s="136">
        <v>1.62</v>
      </c>
      <c r="M2925" s="137" t="str">
        <f t="shared" si="45"/>
        <v>P</v>
      </c>
      <c r="N2925" s="174" t="s">
        <v>10681</v>
      </c>
      <c r="O2925" s="149" t="s">
        <v>1555</v>
      </c>
      <c r="P2925" s="149" t="s">
        <v>9448</v>
      </c>
      <c r="Q2925" s="150" t="s">
        <v>10519</v>
      </c>
      <c r="R2925" s="189">
        <v>12.54</v>
      </c>
    </row>
    <row r="2926" spans="1:18" x14ac:dyDescent="0.25">
      <c r="A2926" s="132">
        <v>1043312</v>
      </c>
      <c r="B2926" s="145" t="s">
        <v>3620</v>
      </c>
      <c r="C2926" s="132">
        <v>6</v>
      </c>
      <c r="D2926" s="132">
        <v>162</v>
      </c>
      <c r="E2926" s="186" t="s">
        <v>20</v>
      </c>
      <c r="F2926" s="132">
        <v>198</v>
      </c>
      <c r="G2926" s="132" t="s">
        <v>20</v>
      </c>
      <c r="H2926" s="132" t="s">
        <v>20</v>
      </c>
      <c r="I2926" s="132" t="s">
        <v>20</v>
      </c>
      <c r="J2926" s="133">
        <v>3.2</v>
      </c>
      <c r="K2926" s="133">
        <v>1.78</v>
      </c>
      <c r="L2926" s="133">
        <v>1.37</v>
      </c>
      <c r="M2926" s="134" t="str">
        <f t="shared" si="45"/>
        <v>P</v>
      </c>
      <c r="N2926" s="173" t="s">
        <v>10681</v>
      </c>
      <c r="O2926" s="146" t="s">
        <v>1555</v>
      </c>
      <c r="P2926" s="146" t="s">
        <v>9448</v>
      </c>
      <c r="Q2926" s="147" t="s">
        <v>10519</v>
      </c>
      <c r="R2926" s="187">
        <v>14.16</v>
      </c>
    </row>
    <row r="2927" spans="1:18" x14ac:dyDescent="0.25">
      <c r="A2927" s="135">
        <v>1043313</v>
      </c>
      <c r="B2927" s="148" t="s">
        <v>3621</v>
      </c>
      <c r="C2927" s="135">
        <v>1</v>
      </c>
      <c r="D2927" s="135" t="s">
        <v>9548</v>
      </c>
      <c r="E2927" s="188" t="s">
        <v>9548</v>
      </c>
      <c r="F2927" s="135" t="s">
        <v>9548</v>
      </c>
      <c r="G2927" s="135" t="s">
        <v>9548</v>
      </c>
      <c r="H2927" s="135" t="s">
        <v>9548</v>
      </c>
      <c r="I2927" s="135" t="s">
        <v>9548</v>
      </c>
      <c r="J2927" s="136">
        <v>0.94</v>
      </c>
      <c r="K2927" s="136">
        <v>0.94</v>
      </c>
      <c r="L2927" s="136">
        <v>0.42</v>
      </c>
      <c r="M2927" s="137" t="str">
        <f t="shared" si="45"/>
        <v>P</v>
      </c>
      <c r="N2927" s="172" t="s">
        <v>10681</v>
      </c>
      <c r="O2927" s="149" t="s">
        <v>1506</v>
      </c>
      <c r="P2927" s="149" t="s">
        <v>9442</v>
      </c>
      <c r="Q2927" s="150" t="s">
        <v>10519</v>
      </c>
      <c r="R2927" s="189">
        <v>2.3199999999999998</v>
      </c>
    </row>
    <row r="2928" spans="1:18" x14ac:dyDescent="0.25">
      <c r="A2928" s="132">
        <v>1043314</v>
      </c>
      <c r="B2928" s="145" t="s">
        <v>3622</v>
      </c>
      <c r="C2928" s="132">
        <v>1</v>
      </c>
      <c r="D2928" s="132" t="s">
        <v>9548</v>
      </c>
      <c r="E2928" s="186" t="s">
        <v>9548</v>
      </c>
      <c r="F2928" s="132" t="s">
        <v>9548</v>
      </c>
      <c r="G2928" s="132" t="s">
        <v>9548</v>
      </c>
      <c r="H2928" s="132" t="s">
        <v>9548</v>
      </c>
      <c r="I2928" s="132" t="s">
        <v>9548</v>
      </c>
      <c r="J2928" s="133">
        <v>0.48</v>
      </c>
      <c r="K2928" s="133">
        <v>0.25</v>
      </c>
      <c r="L2928" s="133">
        <v>1.1499999999999999</v>
      </c>
      <c r="M2928" s="134" t="str">
        <f t="shared" si="45"/>
        <v>P</v>
      </c>
      <c r="N2928" s="173" t="s">
        <v>10681</v>
      </c>
      <c r="O2928" s="146" t="s">
        <v>1506</v>
      </c>
      <c r="P2928" s="146" t="s">
        <v>9442</v>
      </c>
      <c r="Q2928" s="147" t="s">
        <v>10106</v>
      </c>
      <c r="R2928" s="187">
        <v>2.38</v>
      </c>
    </row>
    <row r="2929" spans="1:18" x14ac:dyDescent="0.25">
      <c r="A2929" s="135">
        <v>1043348</v>
      </c>
      <c r="B2929" s="148" t="s">
        <v>3623</v>
      </c>
      <c r="C2929" s="135">
        <v>1000</v>
      </c>
      <c r="D2929" s="135" t="s">
        <v>20</v>
      </c>
      <c r="E2929" s="188" t="s">
        <v>20</v>
      </c>
      <c r="F2929" s="135" t="s">
        <v>20</v>
      </c>
      <c r="G2929" s="135" t="s">
        <v>20</v>
      </c>
      <c r="H2929" s="135" t="s">
        <v>20</v>
      </c>
      <c r="I2929" s="135" t="s">
        <v>20</v>
      </c>
      <c r="J2929" s="136">
        <v>1.75</v>
      </c>
      <c r="K2929" s="136">
        <v>1.75</v>
      </c>
      <c r="L2929" s="136">
        <v>1</v>
      </c>
      <c r="M2929" s="137" t="str">
        <f t="shared" si="45"/>
        <v>P</v>
      </c>
      <c r="N2929" s="174" t="s">
        <v>10682</v>
      </c>
      <c r="O2929" s="149" t="s">
        <v>1506</v>
      </c>
      <c r="P2929" s="149" t="s">
        <v>9492</v>
      </c>
      <c r="Q2929" s="150" t="s">
        <v>10519</v>
      </c>
      <c r="R2929" s="189">
        <v>150</v>
      </c>
    </row>
    <row r="2930" spans="1:18" x14ac:dyDescent="0.25">
      <c r="A2930" s="132">
        <v>1043352</v>
      </c>
      <c r="B2930" s="145" t="s">
        <v>3624</v>
      </c>
      <c r="C2930" s="132">
        <v>1</v>
      </c>
      <c r="D2930" s="132">
        <v>2184</v>
      </c>
      <c r="E2930" s="186">
        <v>24</v>
      </c>
      <c r="F2930" s="132" t="s">
        <v>20</v>
      </c>
      <c r="G2930" s="132">
        <v>120</v>
      </c>
      <c r="H2930" s="132">
        <v>120</v>
      </c>
      <c r="I2930" s="132">
        <v>2</v>
      </c>
      <c r="J2930" s="133">
        <v>0.56000000000000005</v>
      </c>
      <c r="K2930" s="133">
        <v>0.56000000000000005</v>
      </c>
      <c r="L2930" s="133">
        <v>1.37</v>
      </c>
      <c r="M2930" s="134" t="str">
        <f t="shared" si="45"/>
        <v>P</v>
      </c>
      <c r="N2930" s="173" t="s">
        <v>10681</v>
      </c>
      <c r="O2930" s="146" t="s">
        <v>1506</v>
      </c>
      <c r="P2930" s="146" t="s">
        <v>9409</v>
      </c>
      <c r="Q2930" s="147" t="s">
        <v>10519</v>
      </c>
      <c r="R2930" s="187">
        <v>2.21</v>
      </c>
    </row>
    <row r="2931" spans="1:18" x14ac:dyDescent="0.25">
      <c r="A2931" s="135">
        <v>1043354</v>
      </c>
      <c r="B2931" s="148" t="s">
        <v>3625</v>
      </c>
      <c r="C2931" s="135">
        <v>6</v>
      </c>
      <c r="D2931" s="135">
        <v>162</v>
      </c>
      <c r="E2931" s="188" t="s">
        <v>20</v>
      </c>
      <c r="F2931" s="135">
        <v>180</v>
      </c>
      <c r="G2931" s="135" t="s">
        <v>20</v>
      </c>
      <c r="H2931" s="135" t="s">
        <v>20</v>
      </c>
      <c r="I2931" s="135" t="s">
        <v>20</v>
      </c>
      <c r="J2931" s="136">
        <v>3.25</v>
      </c>
      <c r="K2931" s="136">
        <v>1.73</v>
      </c>
      <c r="L2931" s="136">
        <v>1.27</v>
      </c>
      <c r="M2931" s="137" t="str">
        <f t="shared" si="45"/>
        <v>P</v>
      </c>
      <c r="N2931" s="174" t="s">
        <v>10681</v>
      </c>
      <c r="O2931" s="149" t="s">
        <v>1555</v>
      </c>
      <c r="P2931" s="149" t="s">
        <v>9448</v>
      </c>
      <c r="Q2931" s="150" t="s">
        <v>10519</v>
      </c>
      <c r="R2931" s="189">
        <v>14.76</v>
      </c>
    </row>
    <row r="2932" spans="1:18" x14ac:dyDescent="0.25">
      <c r="A2932" s="132">
        <v>1043357</v>
      </c>
      <c r="B2932" s="145" t="s">
        <v>3626</v>
      </c>
      <c r="C2932" s="132">
        <v>6</v>
      </c>
      <c r="D2932" s="132">
        <v>48</v>
      </c>
      <c r="E2932" s="186" t="s">
        <v>21</v>
      </c>
      <c r="F2932" s="132">
        <v>60</v>
      </c>
      <c r="G2932" s="132" t="s">
        <v>21</v>
      </c>
      <c r="H2932" s="132" t="s">
        <v>21</v>
      </c>
      <c r="I2932" s="132" t="s">
        <v>21</v>
      </c>
      <c r="J2932" s="133">
        <v>5.05</v>
      </c>
      <c r="K2932" s="133">
        <v>3.33</v>
      </c>
      <c r="L2932" s="133">
        <v>1.43</v>
      </c>
      <c r="M2932" s="134" t="str">
        <f t="shared" si="45"/>
        <v>P</v>
      </c>
      <c r="N2932" s="173" t="s">
        <v>10681</v>
      </c>
      <c r="O2932" s="146" t="s">
        <v>1555</v>
      </c>
      <c r="P2932" s="146" t="s">
        <v>9448</v>
      </c>
      <c r="Q2932" s="147" t="s">
        <v>10519</v>
      </c>
      <c r="R2932" s="187">
        <v>22.86</v>
      </c>
    </row>
    <row r="2933" spans="1:18" x14ac:dyDescent="0.25">
      <c r="A2933" s="135">
        <v>1043359</v>
      </c>
      <c r="B2933" s="148" t="s">
        <v>3627</v>
      </c>
      <c r="C2933" s="135">
        <v>6</v>
      </c>
      <c r="D2933" s="135">
        <v>198</v>
      </c>
      <c r="E2933" s="188" t="s">
        <v>21</v>
      </c>
      <c r="F2933" s="135">
        <v>242</v>
      </c>
      <c r="G2933" s="135" t="s">
        <v>20</v>
      </c>
      <c r="H2933" s="135" t="s">
        <v>20</v>
      </c>
      <c r="I2933" s="135" t="s">
        <v>20</v>
      </c>
      <c r="J2933" s="136">
        <v>2.8</v>
      </c>
      <c r="K2933" s="136">
        <v>1.22</v>
      </c>
      <c r="L2933" s="136">
        <v>1.77</v>
      </c>
      <c r="M2933" s="137" t="str">
        <f t="shared" si="45"/>
        <v>P</v>
      </c>
      <c r="N2933" s="174" t="s">
        <v>10681</v>
      </c>
      <c r="O2933" s="149" t="s">
        <v>1506</v>
      </c>
      <c r="P2933" s="149" t="s">
        <v>9435</v>
      </c>
      <c r="Q2933" s="150" t="s">
        <v>10519</v>
      </c>
      <c r="R2933" s="189">
        <v>8.4599999999999991</v>
      </c>
    </row>
    <row r="2934" spans="1:18" x14ac:dyDescent="0.25">
      <c r="A2934" s="132">
        <v>1043365</v>
      </c>
      <c r="B2934" s="145" t="s">
        <v>3628</v>
      </c>
      <c r="C2934" s="132">
        <v>6</v>
      </c>
      <c r="D2934" s="132">
        <v>198</v>
      </c>
      <c r="E2934" s="186" t="s">
        <v>21</v>
      </c>
      <c r="F2934" s="132">
        <v>264</v>
      </c>
      <c r="G2934" s="132" t="s">
        <v>20</v>
      </c>
      <c r="H2934" s="132" t="s">
        <v>20</v>
      </c>
      <c r="I2934" s="132" t="s">
        <v>20</v>
      </c>
      <c r="J2934" s="133">
        <v>2.8</v>
      </c>
      <c r="K2934" s="133">
        <v>1.22</v>
      </c>
      <c r="L2934" s="133">
        <v>1.77</v>
      </c>
      <c r="M2934" s="134" t="str">
        <f t="shared" si="45"/>
        <v>P</v>
      </c>
      <c r="N2934" s="173" t="s">
        <v>10681</v>
      </c>
      <c r="O2934" s="146" t="s">
        <v>1506</v>
      </c>
      <c r="P2934" s="146" t="s">
        <v>9435</v>
      </c>
      <c r="Q2934" s="147" t="s">
        <v>10519</v>
      </c>
      <c r="R2934" s="187">
        <v>8.52</v>
      </c>
    </row>
    <row r="2935" spans="1:18" x14ac:dyDescent="0.25">
      <c r="A2935" s="135">
        <v>1043366</v>
      </c>
      <c r="B2935" s="148" t="s">
        <v>3629</v>
      </c>
      <c r="C2935" s="135">
        <v>4</v>
      </c>
      <c r="D2935" s="135">
        <v>36</v>
      </c>
      <c r="E2935" s="188" t="s">
        <v>21</v>
      </c>
      <c r="F2935" s="135">
        <v>42</v>
      </c>
      <c r="G2935" s="135" t="s">
        <v>21</v>
      </c>
      <c r="H2935" s="135" t="s">
        <v>21</v>
      </c>
      <c r="I2935" s="135" t="s">
        <v>21</v>
      </c>
      <c r="J2935" s="136">
        <v>3.37</v>
      </c>
      <c r="K2935" s="136">
        <v>3.37</v>
      </c>
      <c r="L2935" s="136">
        <v>2.39</v>
      </c>
      <c r="M2935" s="137" t="str">
        <f t="shared" si="45"/>
        <v>P</v>
      </c>
      <c r="N2935" s="174" t="s">
        <v>10681</v>
      </c>
      <c r="O2935" s="149" t="s">
        <v>1506</v>
      </c>
      <c r="P2935" s="149" t="s">
        <v>9451</v>
      </c>
      <c r="Q2935" s="150" t="s">
        <v>10519</v>
      </c>
      <c r="R2935" s="189">
        <v>14.56</v>
      </c>
    </row>
    <row r="2936" spans="1:18" x14ac:dyDescent="0.25">
      <c r="A2936" s="132">
        <v>1043369</v>
      </c>
      <c r="B2936" s="145" t="s">
        <v>3630</v>
      </c>
      <c r="C2936" s="132">
        <v>4</v>
      </c>
      <c r="D2936" s="132">
        <v>36</v>
      </c>
      <c r="E2936" s="186" t="s">
        <v>21</v>
      </c>
      <c r="F2936" s="132">
        <v>42</v>
      </c>
      <c r="G2936" s="132" t="s">
        <v>21</v>
      </c>
      <c r="H2936" s="132" t="s">
        <v>21</v>
      </c>
      <c r="I2936" s="132" t="s">
        <v>21</v>
      </c>
      <c r="J2936" s="133">
        <v>3.37</v>
      </c>
      <c r="K2936" s="133">
        <v>3.37</v>
      </c>
      <c r="L2936" s="133">
        <v>2.39</v>
      </c>
      <c r="M2936" s="134" t="str">
        <f t="shared" si="45"/>
        <v>P</v>
      </c>
      <c r="N2936" s="173" t="s">
        <v>10681</v>
      </c>
      <c r="O2936" s="146" t="s">
        <v>1506</v>
      </c>
      <c r="P2936" s="146" t="s">
        <v>9451</v>
      </c>
      <c r="Q2936" s="147" t="s">
        <v>10519</v>
      </c>
      <c r="R2936" s="187">
        <v>14.68</v>
      </c>
    </row>
    <row r="2937" spans="1:18" x14ac:dyDescent="0.25">
      <c r="A2937" s="135">
        <v>1043370</v>
      </c>
      <c r="B2937" s="148" t="s">
        <v>3631</v>
      </c>
      <c r="C2937" s="135">
        <v>2</v>
      </c>
      <c r="D2937" s="135">
        <v>50</v>
      </c>
      <c r="E2937" s="188" t="s">
        <v>21</v>
      </c>
      <c r="F2937" s="135">
        <v>60</v>
      </c>
      <c r="G2937" s="135">
        <v>4</v>
      </c>
      <c r="H2937" s="135">
        <v>4</v>
      </c>
      <c r="I2937" s="135">
        <v>1</v>
      </c>
      <c r="J2937" s="136">
        <v>4.5</v>
      </c>
      <c r="K2937" s="136">
        <v>2.35</v>
      </c>
      <c r="L2937" s="136">
        <v>2.2999999999999998</v>
      </c>
      <c r="M2937" s="137" t="str">
        <f t="shared" si="45"/>
        <v>P</v>
      </c>
      <c r="N2937" s="174" t="s">
        <v>10681</v>
      </c>
      <c r="O2937" s="149" t="s">
        <v>1506</v>
      </c>
      <c r="P2937" s="149" t="s">
        <v>9451</v>
      </c>
      <c r="Q2937" s="150" t="s">
        <v>10106</v>
      </c>
      <c r="R2937" s="189">
        <v>12.2</v>
      </c>
    </row>
    <row r="2938" spans="1:18" x14ac:dyDescent="0.25">
      <c r="A2938" s="132">
        <v>1043372</v>
      </c>
      <c r="B2938" s="145" t="s">
        <v>3632</v>
      </c>
      <c r="C2938" s="132">
        <v>2</v>
      </c>
      <c r="D2938" s="132">
        <v>50</v>
      </c>
      <c r="E2938" s="186" t="s">
        <v>21</v>
      </c>
      <c r="F2938" s="132">
        <v>60</v>
      </c>
      <c r="G2938" s="132">
        <v>4</v>
      </c>
      <c r="H2938" s="132">
        <v>4</v>
      </c>
      <c r="I2938" s="132">
        <v>1</v>
      </c>
      <c r="J2938" s="133">
        <v>4.5</v>
      </c>
      <c r="K2938" s="133">
        <v>2.35</v>
      </c>
      <c r="L2938" s="133">
        <v>2.2999999999999998</v>
      </c>
      <c r="M2938" s="134" t="str">
        <f t="shared" si="45"/>
        <v>P</v>
      </c>
      <c r="N2938" s="173" t="s">
        <v>10681</v>
      </c>
      <c r="O2938" s="146" t="s">
        <v>1506</v>
      </c>
      <c r="P2938" s="146" t="s">
        <v>9451</v>
      </c>
      <c r="Q2938" s="147" t="s">
        <v>10106</v>
      </c>
      <c r="R2938" s="187">
        <v>12.38</v>
      </c>
    </row>
    <row r="2939" spans="1:18" x14ac:dyDescent="0.25">
      <c r="A2939" s="135">
        <v>1043373</v>
      </c>
      <c r="B2939" s="148" t="s">
        <v>3633</v>
      </c>
      <c r="C2939" s="135">
        <v>6</v>
      </c>
      <c r="D2939" s="135">
        <v>44</v>
      </c>
      <c r="E2939" s="188" t="s">
        <v>20</v>
      </c>
      <c r="F2939" s="135">
        <v>66</v>
      </c>
      <c r="G2939" s="135" t="s">
        <v>20</v>
      </c>
      <c r="H2939" s="135" t="s">
        <v>20</v>
      </c>
      <c r="I2939" s="135" t="s">
        <v>20</v>
      </c>
      <c r="J2939" s="136">
        <v>3.59</v>
      </c>
      <c r="K2939" s="136">
        <v>2.58</v>
      </c>
      <c r="L2939" s="136">
        <v>2.61</v>
      </c>
      <c r="M2939" s="137" t="str">
        <f t="shared" si="45"/>
        <v>P</v>
      </c>
      <c r="N2939" s="174" t="s">
        <v>10681</v>
      </c>
      <c r="O2939" s="149" t="s">
        <v>1506</v>
      </c>
      <c r="P2939" s="149" t="s">
        <v>9435</v>
      </c>
      <c r="Q2939" s="150" t="s">
        <v>10519</v>
      </c>
      <c r="R2939" s="189">
        <v>24.18</v>
      </c>
    </row>
    <row r="2940" spans="1:18" x14ac:dyDescent="0.25">
      <c r="A2940" s="132">
        <v>1043374</v>
      </c>
      <c r="B2940" s="145" t="s">
        <v>3634</v>
      </c>
      <c r="C2940" s="132">
        <v>6</v>
      </c>
      <c r="D2940" s="132">
        <v>44</v>
      </c>
      <c r="E2940" s="186" t="s">
        <v>21</v>
      </c>
      <c r="F2940" s="132">
        <v>66</v>
      </c>
      <c r="G2940" s="132" t="s">
        <v>20</v>
      </c>
      <c r="H2940" s="132">
        <v>5</v>
      </c>
      <c r="I2940" s="132">
        <v>1</v>
      </c>
      <c r="J2940" s="133">
        <v>3.59</v>
      </c>
      <c r="K2940" s="133">
        <v>2.58</v>
      </c>
      <c r="L2940" s="133">
        <v>2.61</v>
      </c>
      <c r="M2940" s="134" t="str">
        <f t="shared" si="45"/>
        <v>P</v>
      </c>
      <c r="N2940" s="173" t="s">
        <v>10681</v>
      </c>
      <c r="O2940" s="146" t="s">
        <v>1506</v>
      </c>
      <c r="P2940" s="146" t="s">
        <v>9435</v>
      </c>
      <c r="Q2940" s="147" t="s">
        <v>10519</v>
      </c>
      <c r="R2940" s="187">
        <v>26.400000000000002</v>
      </c>
    </row>
    <row r="2941" spans="1:18" x14ac:dyDescent="0.25">
      <c r="A2941" s="135">
        <v>1043376</v>
      </c>
      <c r="B2941" s="148" t="s">
        <v>3635</v>
      </c>
      <c r="C2941" s="135">
        <v>2</v>
      </c>
      <c r="D2941" s="135">
        <v>42</v>
      </c>
      <c r="E2941" s="188" t="s">
        <v>20</v>
      </c>
      <c r="F2941" s="135">
        <v>60</v>
      </c>
      <c r="G2941" s="135" t="s">
        <v>21</v>
      </c>
      <c r="H2941" s="135" t="s">
        <v>21</v>
      </c>
      <c r="I2941" s="135" t="s">
        <v>21</v>
      </c>
      <c r="J2941" s="136">
        <v>3.56</v>
      </c>
      <c r="K2941" s="136">
        <v>3.53</v>
      </c>
      <c r="L2941" s="136">
        <v>1.55</v>
      </c>
      <c r="M2941" s="137" t="str">
        <f t="shared" si="45"/>
        <v>P</v>
      </c>
      <c r="N2941" s="174" t="s">
        <v>10681</v>
      </c>
      <c r="O2941" s="149" t="s">
        <v>1506</v>
      </c>
      <c r="P2941" s="149" t="s">
        <v>9451</v>
      </c>
      <c r="Q2941" s="150" t="s">
        <v>10106</v>
      </c>
      <c r="R2941" s="189">
        <v>30.12</v>
      </c>
    </row>
    <row r="2942" spans="1:18" x14ac:dyDescent="0.25">
      <c r="A2942" s="132">
        <v>1043377</v>
      </c>
      <c r="B2942" s="145" t="s">
        <v>3636</v>
      </c>
      <c r="C2942" s="132">
        <v>6</v>
      </c>
      <c r="D2942" s="132">
        <v>70</v>
      </c>
      <c r="E2942" s="186" t="s">
        <v>21</v>
      </c>
      <c r="F2942" s="132">
        <v>80</v>
      </c>
      <c r="G2942" s="132">
        <v>3</v>
      </c>
      <c r="H2942" s="132">
        <v>4</v>
      </c>
      <c r="I2942" s="132">
        <v>1</v>
      </c>
      <c r="J2942" s="133">
        <v>4.7699999999999996</v>
      </c>
      <c r="K2942" s="133">
        <v>2.15</v>
      </c>
      <c r="L2942" s="133">
        <v>1.65</v>
      </c>
      <c r="M2942" s="134" t="str">
        <f t="shared" si="45"/>
        <v>P</v>
      </c>
      <c r="N2942" s="173" t="s">
        <v>10681</v>
      </c>
      <c r="O2942" s="146" t="s">
        <v>1506</v>
      </c>
      <c r="P2942" s="146" t="s">
        <v>9451</v>
      </c>
      <c r="Q2942" s="147" t="s">
        <v>10519</v>
      </c>
      <c r="R2942" s="187">
        <v>30.299999999999997</v>
      </c>
    </row>
    <row r="2943" spans="1:18" x14ac:dyDescent="0.25">
      <c r="A2943" s="135">
        <v>1043379</v>
      </c>
      <c r="B2943" s="148" t="s">
        <v>3637</v>
      </c>
      <c r="C2943" s="135">
        <v>6</v>
      </c>
      <c r="D2943" s="135">
        <v>336</v>
      </c>
      <c r="E2943" s="188" t="s">
        <v>20</v>
      </c>
      <c r="F2943" s="135">
        <v>392</v>
      </c>
      <c r="G2943" s="135">
        <v>20</v>
      </c>
      <c r="H2943" s="135">
        <v>22</v>
      </c>
      <c r="I2943" s="135">
        <v>1</v>
      </c>
      <c r="J2943" s="136">
        <v>1.72</v>
      </c>
      <c r="K2943" s="136">
        <v>1.18</v>
      </c>
      <c r="L2943" s="136">
        <v>2.1</v>
      </c>
      <c r="M2943" s="137" t="str">
        <f t="shared" si="45"/>
        <v>P</v>
      </c>
      <c r="N2943" s="174" t="s">
        <v>10681</v>
      </c>
      <c r="O2943" s="149" t="s">
        <v>1555</v>
      </c>
      <c r="P2943" s="149" t="s">
        <v>9448</v>
      </c>
      <c r="Q2943" s="150" t="s">
        <v>10519</v>
      </c>
      <c r="R2943" s="189">
        <v>9.7799999999999994</v>
      </c>
    </row>
    <row r="2944" spans="1:18" x14ac:dyDescent="0.25">
      <c r="A2944" s="132">
        <v>1043380</v>
      </c>
      <c r="B2944" s="145" t="s">
        <v>3638</v>
      </c>
      <c r="C2944" s="132">
        <v>6</v>
      </c>
      <c r="D2944" s="132">
        <v>336</v>
      </c>
      <c r="E2944" s="186" t="s">
        <v>20</v>
      </c>
      <c r="F2944" s="132">
        <v>392</v>
      </c>
      <c r="G2944" s="132">
        <v>20</v>
      </c>
      <c r="H2944" s="132">
        <v>22</v>
      </c>
      <c r="I2944" s="132">
        <v>1</v>
      </c>
      <c r="J2944" s="133">
        <v>1.72</v>
      </c>
      <c r="K2944" s="133">
        <v>1.18</v>
      </c>
      <c r="L2944" s="133">
        <v>2.1</v>
      </c>
      <c r="M2944" s="134" t="str">
        <f t="shared" si="45"/>
        <v>P</v>
      </c>
      <c r="N2944" s="173" t="s">
        <v>10681</v>
      </c>
      <c r="O2944" s="146" t="s">
        <v>1555</v>
      </c>
      <c r="P2944" s="146" t="s">
        <v>9448</v>
      </c>
      <c r="Q2944" s="147" t="s">
        <v>10519</v>
      </c>
      <c r="R2944" s="187">
        <v>8.6999999999999993</v>
      </c>
    </row>
    <row r="2945" spans="1:18" x14ac:dyDescent="0.25">
      <c r="A2945" s="135">
        <v>1043381</v>
      </c>
      <c r="B2945" s="148" t="s">
        <v>3639</v>
      </c>
      <c r="C2945" s="135">
        <v>6</v>
      </c>
      <c r="D2945" s="135">
        <v>336</v>
      </c>
      <c r="E2945" s="188" t="s">
        <v>20</v>
      </c>
      <c r="F2945" s="135">
        <v>392</v>
      </c>
      <c r="G2945" s="135">
        <v>20</v>
      </c>
      <c r="H2945" s="135">
        <v>22</v>
      </c>
      <c r="I2945" s="135">
        <v>1</v>
      </c>
      <c r="J2945" s="136">
        <v>1.72</v>
      </c>
      <c r="K2945" s="136">
        <v>1.18</v>
      </c>
      <c r="L2945" s="136">
        <v>2.1</v>
      </c>
      <c r="M2945" s="137" t="str">
        <f t="shared" si="45"/>
        <v>P</v>
      </c>
      <c r="N2945" s="174" t="s">
        <v>10681</v>
      </c>
      <c r="O2945" s="149" t="s">
        <v>1555</v>
      </c>
      <c r="P2945" s="149" t="s">
        <v>9448</v>
      </c>
      <c r="Q2945" s="150" t="s">
        <v>10519</v>
      </c>
      <c r="R2945" s="189">
        <v>9.06</v>
      </c>
    </row>
    <row r="2946" spans="1:18" x14ac:dyDescent="0.25">
      <c r="A2946" s="132">
        <v>1043382</v>
      </c>
      <c r="B2946" s="145" t="s">
        <v>3640</v>
      </c>
      <c r="C2946" s="132">
        <v>6</v>
      </c>
      <c r="D2946" s="132">
        <v>336</v>
      </c>
      <c r="E2946" s="186" t="s">
        <v>20</v>
      </c>
      <c r="F2946" s="132">
        <v>392</v>
      </c>
      <c r="G2946" s="132">
        <v>20</v>
      </c>
      <c r="H2946" s="132">
        <v>22</v>
      </c>
      <c r="I2946" s="132">
        <v>1</v>
      </c>
      <c r="J2946" s="133">
        <v>1.72</v>
      </c>
      <c r="K2946" s="133">
        <v>1.18</v>
      </c>
      <c r="L2946" s="133">
        <v>2.1</v>
      </c>
      <c r="M2946" s="134" t="str">
        <f t="shared" ref="M2946:M3009" si="46">HYPERLINK(CONCATENATE("T:\Distribution Centre\RDC Department Shared\Cubiscan photos","\",A2946,"-pac.jpg"),"P")</f>
        <v>P</v>
      </c>
      <c r="N2946" s="173" t="s">
        <v>10681</v>
      </c>
      <c r="O2946" s="146" t="s">
        <v>1555</v>
      </c>
      <c r="P2946" s="146" t="s">
        <v>9448</v>
      </c>
      <c r="Q2946" s="147" t="s">
        <v>10519</v>
      </c>
      <c r="R2946" s="187">
        <v>8.6999999999999993</v>
      </c>
    </row>
    <row r="2947" spans="1:18" x14ac:dyDescent="0.25">
      <c r="A2947" s="135">
        <v>1043643</v>
      </c>
      <c r="B2947" s="148" t="s">
        <v>3641</v>
      </c>
      <c r="C2947" s="135">
        <v>6</v>
      </c>
      <c r="D2947" s="135">
        <v>135</v>
      </c>
      <c r="E2947" s="188" t="s">
        <v>20</v>
      </c>
      <c r="F2947" s="135">
        <v>165</v>
      </c>
      <c r="G2947" s="135" t="s">
        <v>20</v>
      </c>
      <c r="H2947" s="135" t="s">
        <v>20</v>
      </c>
      <c r="I2947" s="135" t="s">
        <v>20</v>
      </c>
      <c r="J2947" s="136">
        <v>2.1800000000000002</v>
      </c>
      <c r="K2947" s="136">
        <v>1.8</v>
      </c>
      <c r="L2947" s="136">
        <v>1.8</v>
      </c>
      <c r="M2947" s="137" t="str">
        <f t="shared" si="46"/>
        <v>P</v>
      </c>
      <c r="N2947" s="174" t="s">
        <v>10681</v>
      </c>
      <c r="O2947" s="149" t="s">
        <v>1506</v>
      </c>
      <c r="P2947" s="149" t="s">
        <v>9451</v>
      </c>
      <c r="Q2947" s="150" t="s">
        <v>10519</v>
      </c>
      <c r="R2947" s="189">
        <v>16.62</v>
      </c>
    </row>
    <row r="2948" spans="1:18" x14ac:dyDescent="0.25">
      <c r="A2948" s="132">
        <v>1043653</v>
      </c>
      <c r="B2948" s="145" t="s">
        <v>3642</v>
      </c>
      <c r="C2948" s="132">
        <v>4</v>
      </c>
      <c r="D2948" s="132">
        <v>42</v>
      </c>
      <c r="E2948" s="186" t="s">
        <v>20</v>
      </c>
      <c r="F2948" s="132">
        <v>63</v>
      </c>
      <c r="G2948" s="132" t="s">
        <v>21</v>
      </c>
      <c r="H2948" s="132" t="s">
        <v>21</v>
      </c>
      <c r="I2948" s="132" t="s">
        <v>21</v>
      </c>
      <c r="J2948" s="133">
        <v>4.5</v>
      </c>
      <c r="K2948" s="133">
        <v>3.1</v>
      </c>
      <c r="L2948" s="133">
        <v>1.8</v>
      </c>
      <c r="M2948" s="134" t="str">
        <f t="shared" si="46"/>
        <v>P</v>
      </c>
      <c r="N2948" s="173" t="s">
        <v>10681</v>
      </c>
      <c r="O2948" s="146" t="s">
        <v>1506</v>
      </c>
      <c r="P2948" s="146" t="s">
        <v>9435</v>
      </c>
      <c r="Q2948" s="147" t="s">
        <v>10106</v>
      </c>
      <c r="R2948" s="187">
        <v>19.84</v>
      </c>
    </row>
    <row r="2949" spans="1:18" x14ac:dyDescent="0.25">
      <c r="A2949" s="135">
        <v>1043659</v>
      </c>
      <c r="B2949" s="148" t="s">
        <v>3643</v>
      </c>
      <c r="C2949" s="135">
        <v>6</v>
      </c>
      <c r="D2949" s="135">
        <v>44</v>
      </c>
      <c r="E2949" s="188" t="s">
        <v>20</v>
      </c>
      <c r="F2949" s="135">
        <v>55</v>
      </c>
      <c r="G2949" s="135" t="s">
        <v>20</v>
      </c>
      <c r="H2949" s="135" t="s">
        <v>20</v>
      </c>
      <c r="I2949" s="135" t="s">
        <v>20</v>
      </c>
      <c r="J2949" s="136">
        <v>3.59</v>
      </c>
      <c r="K2949" s="136">
        <v>2.58</v>
      </c>
      <c r="L2949" s="136">
        <v>2.61</v>
      </c>
      <c r="M2949" s="137" t="str">
        <f t="shared" si="46"/>
        <v>P</v>
      </c>
      <c r="N2949" s="174" t="s">
        <v>10681</v>
      </c>
      <c r="O2949" s="149" t="s">
        <v>1506</v>
      </c>
      <c r="P2949" s="149" t="s">
        <v>9435</v>
      </c>
      <c r="Q2949" s="150" t="s">
        <v>10519</v>
      </c>
      <c r="R2949" s="189">
        <v>28.619999999999997</v>
      </c>
    </row>
    <row r="2950" spans="1:18" x14ac:dyDescent="0.25">
      <c r="A2950" s="132">
        <v>1043661</v>
      </c>
      <c r="B2950" s="145" t="s">
        <v>462</v>
      </c>
      <c r="C2950" s="132">
        <v>6</v>
      </c>
      <c r="D2950" s="132">
        <v>270</v>
      </c>
      <c r="E2950" s="186" t="s">
        <v>21</v>
      </c>
      <c r="F2950" s="132">
        <v>450</v>
      </c>
      <c r="G2950" s="132">
        <v>11</v>
      </c>
      <c r="H2950" s="132">
        <v>12</v>
      </c>
      <c r="I2950" s="132">
        <v>2</v>
      </c>
      <c r="J2950" s="133">
        <v>2.33</v>
      </c>
      <c r="K2950" s="133">
        <v>1.55</v>
      </c>
      <c r="L2950" s="133">
        <v>1.01</v>
      </c>
      <c r="M2950" s="134" t="str">
        <f t="shared" si="46"/>
        <v>P</v>
      </c>
      <c r="N2950" s="173" t="s">
        <v>10681</v>
      </c>
      <c r="O2950" s="146" t="s">
        <v>1578</v>
      </c>
      <c r="P2950" s="146" t="s">
        <v>10579</v>
      </c>
      <c r="Q2950" s="147" t="s">
        <v>10106</v>
      </c>
      <c r="R2950" s="187">
        <v>11.459999999999999</v>
      </c>
    </row>
    <row r="2951" spans="1:18" x14ac:dyDescent="0.25">
      <c r="A2951" s="135">
        <v>1043662</v>
      </c>
      <c r="B2951" s="148" t="s">
        <v>3644</v>
      </c>
      <c r="C2951" s="135">
        <v>6</v>
      </c>
      <c r="D2951" s="135">
        <v>312</v>
      </c>
      <c r="E2951" s="188" t="s">
        <v>21</v>
      </c>
      <c r="F2951" s="135">
        <v>468</v>
      </c>
      <c r="G2951" s="135" t="s">
        <v>20</v>
      </c>
      <c r="H2951" s="135" t="s">
        <v>20</v>
      </c>
      <c r="I2951" s="135" t="s">
        <v>20</v>
      </c>
      <c r="J2951" s="136">
        <v>1.66</v>
      </c>
      <c r="K2951" s="136">
        <v>1.2</v>
      </c>
      <c r="L2951" s="136">
        <v>1.55</v>
      </c>
      <c r="M2951" s="137" t="str">
        <f t="shared" si="46"/>
        <v>P</v>
      </c>
      <c r="N2951" s="174" t="s">
        <v>10681</v>
      </c>
      <c r="O2951" s="149" t="s">
        <v>1578</v>
      </c>
      <c r="P2951" s="149" t="s">
        <v>10579</v>
      </c>
      <c r="Q2951" s="150" t="s">
        <v>10106</v>
      </c>
      <c r="R2951" s="189">
        <v>5.46</v>
      </c>
    </row>
    <row r="2952" spans="1:18" x14ac:dyDescent="0.25">
      <c r="A2952" s="132">
        <v>1043684</v>
      </c>
      <c r="B2952" s="145" t="s">
        <v>3645</v>
      </c>
      <c r="C2952" s="132">
        <v>6</v>
      </c>
      <c r="D2952" s="132">
        <v>3360</v>
      </c>
      <c r="E2952" s="186">
        <v>24</v>
      </c>
      <c r="F2952" s="132">
        <v>4320</v>
      </c>
      <c r="G2952" s="132">
        <v>192</v>
      </c>
      <c r="H2952" s="132">
        <v>216</v>
      </c>
      <c r="I2952" s="132">
        <v>1</v>
      </c>
      <c r="J2952" s="133">
        <v>0.75</v>
      </c>
      <c r="K2952" s="133">
        <v>0.49</v>
      </c>
      <c r="L2952" s="133">
        <v>0.72699999999999998</v>
      </c>
      <c r="M2952" s="134" t="str">
        <f t="shared" si="46"/>
        <v>P</v>
      </c>
      <c r="N2952" s="173" t="s">
        <v>10681</v>
      </c>
      <c r="O2952" s="146" t="s">
        <v>1506</v>
      </c>
      <c r="P2952" s="146" t="s">
        <v>9409</v>
      </c>
      <c r="Q2952" s="147" t="s">
        <v>10519</v>
      </c>
      <c r="R2952" s="187">
        <v>2.34</v>
      </c>
    </row>
    <row r="2953" spans="1:18" x14ac:dyDescent="0.25">
      <c r="A2953" s="135">
        <v>1043685</v>
      </c>
      <c r="B2953" s="148" t="s">
        <v>3646</v>
      </c>
      <c r="C2953" s="135">
        <v>6</v>
      </c>
      <c r="D2953" s="135">
        <v>3360</v>
      </c>
      <c r="E2953" s="188">
        <v>24</v>
      </c>
      <c r="F2953" s="135">
        <v>4320</v>
      </c>
      <c r="G2953" s="135">
        <v>192</v>
      </c>
      <c r="H2953" s="135">
        <v>216</v>
      </c>
      <c r="I2953" s="135">
        <v>1</v>
      </c>
      <c r="J2953" s="136">
        <v>0.75</v>
      </c>
      <c r="K2953" s="136">
        <v>0.49</v>
      </c>
      <c r="L2953" s="136">
        <v>0.72699999999999998</v>
      </c>
      <c r="M2953" s="137" t="str">
        <f t="shared" si="46"/>
        <v>P</v>
      </c>
      <c r="N2953" s="174" t="s">
        <v>10681</v>
      </c>
      <c r="O2953" s="149" t="s">
        <v>1506</v>
      </c>
      <c r="P2953" s="149" t="s">
        <v>9409</v>
      </c>
      <c r="Q2953" s="150" t="s">
        <v>10519</v>
      </c>
      <c r="R2953" s="189">
        <v>2.16</v>
      </c>
    </row>
    <row r="2954" spans="1:18" x14ac:dyDescent="0.25">
      <c r="A2954" s="132">
        <v>1043687</v>
      </c>
      <c r="B2954" s="145" t="s">
        <v>3647</v>
      </c>
      <c r="C2954" s="132">
        <v>6</v>
      </c>
      <c r="D2954" s="132">
        <v>3360</v>
      </c>
      <c r="E2954" s="186">
        <v>24</v>
      </c>
      <c r="F2954" s="132">
        <v>4320</v>
      </c>
      <c r="G2954" s="132">
        <v>192</v>
      </c>
      <c r="H2954" s="132">
        <v>216</v>
      </c>
      <c r="I2954" s="132">
        <v>1</v>
      </c>
      <c r="J2954" s="133">
        <v>0.72</v>
      </c>
      <c r="K2954" s="133">
        <v>0.5</v>
      </c>
      <c r="L2954" s="133">
        <v>0.7</v>
      </c>
      <c r="M2954" s="134" t="str">
        <f t="shared" si="46"/>
        <v>P</v>
      </c>
      <c r="N2954" s="173" t="s">
        <v>10681</v>
      </c>
      <c r="O2954" s="146" t="s">
        <v>1506</v>
      </c>
      <c r="P2954" s="146" t="s">
        <v>9409</v>
      </c>
      <c r="Q2954" s="147" t="s">
        <v>10519</v>
      </c>
      <c r="R2954" s="187">
        <v>2.16</v>
      </c>
    </row>
    <row r="2955" spans="1:18" x14ac:dyDescent="0.25">
      <c r="A2955" s="135">
        <v>1043693</v>
      </c>
      <c r="B2955" s="148" t="s">
        <v>3648</v>
      </c>
      <c r="C2955" s="135">
        <v>6</v>
      </c>
      <c r="D2955" s="135">
        <v>3360</v>
      </c>
      <c r="E2955" s="188">
        <v>24</v>
      </c>
      <c r="F2955" s="135">
        <v>4320</v>
      </c>
      <c r="G2955" s="135">
        <v>192</v>
      </c>
      <c r="H2955" s="135">
        <v>216</v>
      </c>
      <c r="I2955" s="135">
        <v>1</v>
      </c>
      <c r="J2955" s="136">
        <v>0.75</v>
      </c>
      <c r="K2955" s="136">
        <v>0.49</v>
      </c>
      <c r="L2955" s="136">
        <v>0.72699999999999998</v>
      </c>
      <c r="M2955" s="137" t="str">
        <f t="shared" si="46"/>
        <v>P</v>
      </c>
      <c r="N2955" s="174" t="s">
        <v>10681</v>
      </c>
      <c r="O2955" s="149" t="s">
        <v>1506</v>
      </c>
      <c r="P2955" s="149" t="s">
        <v>9409</v>
      </c>
      <c r="Q2955" s="150" t="s">
        <v>10519</v>
      </c>
      <c r="R2955" s="189">
        <v>2.7600000000000002</v>
      </c>
    </row>
    <row r="2956" spans="1:18" x14ac:dyDescent="0.25">
      <c r="A2956" s="132">
        <v>1043694</v>
      </c>
      <c r="B2956" s="145" t="s">
        <v>3649</v>
      </c>
      <c r="C2956" s="132">
        <v>6</v>
      </c>
      <c r="D2956" s="132">
        <v>3360</v>
      </c>
      <c r="E2956" s="186">
        <v>24</v>
      </c>
      <c r="F2956" s="132">
        <v>4320</v>
      </c>
      <c r="G2956" s="132">
        <v>192</v>
      </c>
      <c r="H2956" s="132">
        <v>216</v>
      </c>
      <c r="I2956" s="132">
        <v>1</v>
      </c>
      <c r="J2956" s="133">
        <v>0.75</v>
      </c>
      <c r="K2956" s="133">
        <v>0.49</v>
      </c>
      <c r="L2956" s="133">
        <v>0.72699999999999998</v>
      </c>
      <c r="M2956" s="134" t="str">
        <f t="shared" si="46"/>
        <v>P</v>
      </c>
      <c r="N2956" s="173" t="s">
        <v>10681</v>
      </c>
      <c r="O2956" s="146" t="s">
        <v>1506</v>
      </c>
      <c r="P2956" s="146" t="s">
        <v>9409</v>
      </c>
      <c r="Q2956" s="147" t="s">
        <v>10519</v>
      </c>
      <c r="R2956" s="187">
        <v>2.58</v>
      </c>
    </row>
    <row r="2957" spans="1:18" x14ac:dyDescent="0.25">
      <c r="A2957" s="135">
        <v>1043695</v>
      </c>
      <c r="B2957" s="148" t="s">
        <v>3650</v>
      </c>
      <c r="C2957" s="135">
        <v>6</v>
      </c>
      <c r="D2957" s="135">
        <v>3360</v>
      </c>
      <c r="E2957" s="188">
        <v>24</v>
      </c>
      <c r="F2957" s="135">
        <v>4320</v>
      </c>
      <c r="G2957" s="135">
        <v>192</v>
      </c>
      <c r="H2957" s="135">
        <v>216</v>
      </c>
      <c r="I2957" s="135">
        <v>1</v>
      </c>
      <c r="J2957" s="136">
        <v>0.72</v>
      </c>
      <c r="K2957" s="136">
        <v>0.5</v>
      </c>
      <c r="L2957" s="136">
        <v>0.7</v>
      </c>
      <c r="M2957" s="137" t="str">
        <f t="shared" si="46"/>
        <v>P</v>
      </c>
      <c r="N2957" s="174" t="s">
        <v>10681</v>
      </c>
      <c r="O2957" s="149" t="s">
        <v>1506</v>
      </c>
      <c r="P2957" s="149" t="s">
        <v>9409</v>
      </c>
      <c r="Q2957" s="150" t="s">
        <v>10519</v>
      </c>
      <c r="R2957" s="189">
        <v>2.58</v>
      </c>
    </row>
    <row r="2958" spans="1:18" x14ac:dyDescent="0.25">
      <c r="A2958" s="132">
        <v>1043696</v>
      </c>
      <c r="B2958" s="145" t="s">
        <v>3651</v>
      </c>
      <c r="C2958" s="132">
        <v>6</v>
      </c>
      <c r="D2958" s="132">
        <v>77</v>
      </c>
      <c r="E2958" s="186" t="s">
        <v>21</v>
      </c>
      <c r="F2958" s="132">
        <v>99</v>
      </c>
      <c r="G2958" s="132" t="s">
        <v>20</v>
      </c>
      <c r="H2958" s="132" t="s">
        <v>20</v>
      </c>
      <c r="I2958" s="132" t="s">
        <v>20</v>
      </c>
      <c r="J2958" s="133">
        <v>3.34</v>
      </c>
      <c r="K2958" s="133">
        <v>2.42</v>
      </c>
      <c r="L2958" s="133">
        <v>1.66</v>
      </c>
      <c r="M2958" s="134" t="str">
        <f t="shared" si="46"/>
        <v>P</v>
      </c>
      <c r="N2958" s="171" t="s">
        <v>10681</v>
      </c>
      <c r="O2958" s="146" t="s">
        <v>1690</v>
      </c>
      <c r="P2958" s="146" t="s">
        <v>9465</v>
      </c>
      <c r="Q2958" s="147" t="s">
        <v>10519</v>
      </c>
      <c r="R2958" s="187">
        <v>16.440000000000001</v>
      </c>
    </row>
    <row r="2959" spans="1:18" x14ac:dyDescent="0.25">
      <c r="A2959" s="135">
        <v>1043708</v>
      </c>
      <c r="B2959" s="148" t="s">
        <v>3652</v>
      </c>
      <c r="C2959" s="135">
        <v>6</v>
      </c>
      <c r="D2959" s="135">
        <v>77</v>
      </c>
      <c r="E2959" s="188" t="s">
        <v>21</v>
      </c>
      <c r="F2959" s="135">
        <v>99</v>
      </c>
      <c r="G2959" s="135">
        <v>7</v>
      </c>
      <c r="H2959" s="135">
        <v>8</v>
      </c>
      <c r="I2959" s="135">
        <v>1</v>
      </c>
      <c r="J2959" s="136">
        <v>3.34</v>
      </c>
      <c r="K2959" s="136">
        <v>2.44</v>
      </c>
      <c r="L2959" s="136">
        <v>1.64</v>
      </c>
      <c r="M2959" s="137" t="str">
        <f t="shared" si="46"/>
        <v>P</v>
      </c>
      <c r="N2959" s="172" t="s">
        <v>10681</v>
      </c>
      <c r="O2959" s="149" t="s">
        <v>1690</v>
      </c>
      <c r="P2959" s="149" t="s">
        <v>9465</v>
      </c>
      <c r="Q2959" s="150" t="s">
        <v>10519</v>
      </c>
      <c r="R2959" s="189">
        <v>16.5</v>
      </c>
    </row>
    <row r="2960" spans="1:18" x14ac:dyDescent="0.25">
      <c r="A2960" s="132">
        <v>1043711</v>
      </c>
      <c r="B2960" s="145" t="s">
        <v>3653</v>
      </c>
      <c r="C2960" s="132">
        <v>6</v>
      </c>
      <c r="D2960" s="132">
        <v>32</v>
      </c>
      <c r="E2960" s="186" t="s">
        <v>21</v>
      </c>
      <c r="F2960" s="132">
        <v>40</v>
      </c>
      <c r="G2960" s="132" t="s">
        <v>21</v>
      </c>
      <c r="H2960" s="132" t="s">
        <v>21</v>
      </c>
      <c r="I2960" s="132">
        <v>1</v>
      </c>
      <c r="J2960" s="133">
        <v>4.3</v>
      </c>
      <c r="K2960" s="133">
        <v>2.95</v>
      </c>
      <c r="L2960" s="133">
        <v>1.45</v>
      </c>
      <c r="M2960" s="134" t="str">
        <f t="shared" si="46"/>
        <v>P</v>
      </c>
      <c r="N2960" s="171" t="s">
        <v>10682</v>
      </c>
      <c r="O2960" s="146" t="s">
        <v>1500</v>
      </c>
      <c r="P2960" s="146" t="s">
        <v>9456</v>
      </c>
      <c r="Q2960" s="147" t="s">
        <v>10519</v>
      </c>
      <c r="R2960" s="187">
        <v>10.56</v>
      </c>
    </row>
    <row r="2961" spans="1:18" x14ac:dyDescent="0.25">
      <c r="A2961" s="135">
        <v>1043713</v>
      </c>
      <c r="B2961" s="148" t="s">
        <v>3654</v>
      </c>
      <c r="C2961" s="135">
        <v>4</v>
      </c>
      <c r="D2961" s="135">
        <v>24</v>
      </c>
      <c r="E2961" s="188" t="s">
        <v>20</v>
      </c>
      <c r="F2961" s="135" t="s">
        <v>20</v>
      </c>
      <c r="G2961" s="135" t="s">
        <v>21</v>
      </c>
      <c r="H2961" s="135" t="s">
        <v>21</v>
      </c>
      <c r="I2961" s="135" t="s">
        <v>21</v>
      </c>
      <c r="J2961" s="136">
        <v>3.7</v>
      </c>
      <c r="K2961" s="136">
        <v>3.7</v>
      </c>
      <c r="L2961" s="136">
        <v>2.25</v>
      </c>
      <c r="M2961" s="137" t="str">
        <f t="shared" si="46"/>
        <v>P</v>
      </c>
      <c r="N2961" s="174" t="s">
        <v>10682</v>
      </c>
      <c r="O2961" s="149" t="s">
        <v>1500</v>
      </c>
      <c r="P2961" s="149" t="s">
        <v>9456</v>
      </c>
      <c r="Q2961" s="150" t="s">
        <v>10519</v>
      </c>
      <c r="R2961" s="189">
        <v>12.2</v>
      </c>
    </row>
    <row r="2962" spans="1:18" x14ac:dyDescent="0.25">
      <c r="A2962" s="132">
        <v>1043718</v>
      </c>
      <c r="B2962" s="145" t="s">
        <v>3655</v>
      </c>
      <c r="C2962" s="132">
        <v>6</v>
      </c>
      <c r="D2962" s="132">
        <v>32</v>
      </c>
      <c r="E2962" s="186" t="s">
        <v>21</v>
      </c>
      <c r="F2962" s="132">
        <v>40</v>
      </c>
      <c r="G2962" s="132" t="s">
        <v>21</v>
      </c>
      <c r="H2962" s="132" t="s">
        <v>21</v>
      </c>
      <c r="I2962" s="132">
        <v>1</v>
      </c>
      <c r="J2962" s="133">
        <v>4.3</v>
      </c>
      <c r="K2962" s="133">
        <v>2.95</v>
      </c>
      <c r="L2962" s="133">
        <v>1.45</v>
      </c>
      <c r="M2962" s="134" t="str">
        <f t="shared" si="46"/>
        <v>P</v>
      </c>
      <c r="N2962" s="173" t="s">
        <v>10682</v>
      </c>
      <c r="O2962" s="146" t="s">
        <v>1500</v>
      </c>
      <c r="P2962" s="146" t="s">
        <v>9456</v>
      </c>
      <c r="Q2962" s="147" t="s">
        <v>10519</v>
      </c>
      <c r="R2962" s="187">
        <v>10.56</v>
      </c>
    </row>
    <row r="2963" spans="1:18" x14ac:dyDescent="0.25">
      <c r="A2963" s="135">
        <v>1043719</v>
      </c>
      <c r="B2963" s="148" t="s">
        <v>3656</v>
      </c>
      <c r="C2963" s="135">
        <v>6</v>
      </c>
      <c r="D2963" s="135">
        <v>672</v>
      </c>
      <c r="E2963" s="188">
        <v>8</v>
      </c>
      <c r="F2963" s="135">
        <v>864</v>
      </c>
      <c r="G2963" s="135">
        <v>40</v>
      </c>
      <c r="H2963" s="135">
        <v>40</v>
      </c>
      <c r="I2963" s="135">
        <v>1</v>
      </c>
      <c r="J2963" s="136">
        <v>1.76</v>
      </c>
      <c r="K2963" s="136">
        <v>1.18</v>
      </c>
      <c r="L2963" s="136">
        <v>0.8</v>
      </c>
      <c r="M2963" s="137" t="str">
        <f t="shared" si="46"/>
        <v>P</v>
      </c>
      <c r="N2963" s="174" t="s">
        <v>10681</v>
      </c>
      <c r="O2963" s="149" t="s">
        <v>1506</v>
      </c>
      <c r="P2963" s="149" t="s">
        <v>9409</v>
      </c>
      <c r="Q2963" s="150" t="s">
        <v>10519</v>
      </c>
      <c r="R2963" s="189">
        <v>14.52</v>
      </c>
    </row>
    <row r="2964" spans="1:18" x14ac:dyDescent="0.25">
      <c r="A2964" s="132">
        <v>1043720</v>
      </c>
      <c r="B2964" s="145" t="s">
        <v>3657</v>
      </c>
      <c r="C2964" s="132">
        <v>12</v>
      </c>
      <c r="D2964" s="132">
        <v>720</v>
      </c>
      <c r="E2964" s="186">
        <v>18</v>
      </c>
      <c r="F2964" s="132">
        <v>1080</v>
      </c>
      <c r="G2964" s="132">
        <v>72</v>
      </c>
      <c r="H2964" s="132">
        <v>90</v>
      </c>
      <c r="I2964" s="132">
        <v>1</v>
      </c>
      <c r="J2964" s="133">
        <v>1.97</v>
      </c>
      <c r="K2964" s="133">
        <v>0.93</v>
      </c>
      <c r="L2964" s="133">
        <v>0.54</v>
      </c>
      <c r="M2964" s="134" t="str">
        <f t="shared" si="46"/>
        <v>P</v>
      </c>
      <c r="N2964" s="173" t="s">
        <v>10681</v>
      </c>
      <c r="O2964" s="146" t="s">
        <v>1578</v>
      </c>
      <c r="P2964" s="146" t="s">
        <v>10583</v>
      </c>
      <c r="Q2964" s="147" t="s">
        <v>10106</v>
      </c>
      <c r="R2964" s="187">
        <v>2.16</v>
      </c>
    </row>
    <row r="2965" spans="1:18" x14ac:dyDescent="0.25">
      <c r="A2965" s="135">
        <v>1043721</v>
      </c>
      <c r="B2965" s="148" t="s">
        <v>3658</v>
      </c>
      <c r="C2965" s="135">
        <v>12</v>
      </c>
      <c r="D2965" s="135">
        <v>720</v>
      </c>
      <c r="E2965" s="188">
        <v>18</v>
      </c>
      <c r="F2965" s="135">
        <v>1080</v>
      </c>
      <c r="G2965" s="135">
        <v>72</v>
      </c>
      <c r="H2965" s="135">
        <v>90</v>
      </c>
      <c r="I2965" s="135">
        <v>1</v>
      </c>
      <c r="J2965" s="136">
        <v>1.89</v>
      </c>
      <c r="K2965" s="136">
        <v>0.55000000000000004</v>
      </c>
      <c r="L2965" s="136">
        <v>0.92</v>
      </c>
      <c r="M2965" s="137" t="str">
        <f t="shared" si="46"/>
        <v>P</v>
      </c>
      <c r="N2965" s="174" t="s">
        <v>10681</v>
      </c>
      <c r="O2965" s="149" t="s">
        <v>1578</v>
      </c>
      <c r="P2965" s="149" t="s">
        <v>10583</v>
      </c>
      <c r="Q2965" s="150" t="s">
        <v>10106</v>
      </c>
      <c r="R2965" s="189">
        <v>2.2800000000000002</v>
      </c>
    </row>
    <row r="2966" spans="1:18" x14ac:dyDescent="0.25">
      <c r="A2966" s="132">
        <v>1043722</v>
      </c>
      <c r="B2966" s="145" t="s">
        <v>3659</v>
      </c>
      <c r="C2966" s="132">
        <v>12</v>
      </c>
      <c r="D2966" s="132">
        <v>720</v>
      </c>
      <c r="E2966" s="186">
        <v>18</v>
      </c>
      <c r="F2966" s="132">
        <v>1080</v>
      </c>
      <c r="G2966" s="132">
        <v>72</v>
      </c>
      <c r="H2966" s="132">
        <v>90</v>
      </c>
      <c r="I2966" s="132">
        <v>1</v>
      </c>
      <c r="J2966" s="133">
        <v>1.97</v>
      </c>
      <c r="K2966" s="133">
        <v>0.92</v>
      </c>
      <c r="L2966" s="133">
        <v>0.54</v>
      </c>
      <c r="M2966" s="134" t="str">
        <f t="shared" si="46"/>
        <v>P</v>
      </c>
      <c r="N2966" s="171" t="s">
        <v>10681</v>
      </c>
      <c r="O2966" s="146" t="s">
        <v>1578</v>
      </c>
      <c r="P2966" s="146" t="s">
        <v>10583</v>
      </c>
      <c r="Q2966" s="147" t="s">
        <v>10106</v>
      </c>
      <c r="R2966" s="187">
        <v>2.16</v>
      </c>
    </row>
    <row r="2967" spans="1:18" x14ac:dyDescent="0.25">
      <c r="A2967" s="135">
        <v>1043723</v>
      </c>
      <c r="B2967" s="148" t="s">
        <v>3660</v>
      </c>
      <c r="C2967" s="135">
        <v>6</v>
      </c>
      <c r="D2967" s="135">
        <v>273</v>
      </c>
      <c r="E2967" s="188" t="s">
        <v>20</v>
      </c>
      <c r="F2967" s="135" t="s">
        <v>20</v>
      </c>
      <c r="G2967" s="135" t="s">
        <v>20</v>
      </c>
      <c r="H2967" s="135" t="s">
        <v>20</v>
      </c>
      <c r="I2967" s="135" t="s">
        <v>20</v>
      </c>
      <c r="J2967" s="136">
        <v>1.98</v>
      </c>
      <c r="K2967" s="136">
        <v>1.3</v>
      </c>
      <c r="L2967" s="136">
        <v>1.34</v>
      </c>
      <c r="M2967" s="137" t="str">
        <f t="shared" si="46"/>
        <v>P</v>
      </c>
      <c r="N2967" s="172" t="s">
        <v>10681</v>
      </c>
      <c r="O2967" s="149" t="s">
        <v>1578</v>
      </c>
      <c r="P2967" s="149" t="s">
        <v>10579</v>
      </c>
      <c r="Q2967" s="150" t="s">
        <v>10106</v>
      </c>
      <c r="R2967" s="189">
        <v>10.02</v>
      </c>
    </row>
    <row r="2968" spans="1:18" x14ac:dyDescent="0.25">
      <c r="A2968" s="132">
        <v>1043761</v>
      </c>
      <c r="B2968" s="145" t="s">
        <v>3661</v>
      </c>
      <c r="C2968" s="132">
        <v>6</v>
      </c>
      <c r="D2968" s="132">
        <v>49</v>
      </c>
      <c r="E2968" s="186" t="s">
        <v>20</v>
      </c>
      <c r="F2968" s="132" t="s">
        <v>20</v>
      </c>
      <c r="G2968" s="132" t="s">
        <v>20</v>
      </c>
      <c r="H2968" s="132" t="s">
        <v>20</v>
      </c>
      <c r="I2968" s="132" t="s">
        <v>20</v>
      </c>
      <c r="J2968" s="133">
        <v>4.3600000000000003</v>
      </c>
      <c r="K2968" s="133">
        <v>2.94</v>
      </c>
      <c r="L2968" s="133">
        <v>1.54</v>
      </c>
      <c r="M2968" s="134" t="str">
        <f t="shared" si="46"/>
        <v>P</v>
      </c>
      <c r="N2968" s="171" t="s">
        <v>10682</v>
      </c>
      <c r="O2968" s="146" t="s">
        <v>1614</v>
      </c>
      <c r="P2968" s="146" t="s">
        <v>9419</v>
      </c>
      <c r="Q2968" s="147" t="s">
        <v>10519</v>
      </c>
      <c r="R2968" s="187">
        <v>11.64</v>
      </c>
    </row>
    <row r="2969" spans="1:18" x14ac:dyDescent="0.25">
      <c r="A2969" s="135">
        <v>1043765</v>
      </c>
      <c r="B2969" s="148" t="s">
        <v>3662</v>
      </c>
      <c r="C2969" s="135">
        <v>1</v>
      </c>
      <c r="D2969" s="135" t="s">
        <v>20</v>
      </c>
      <c r="E2969" s="188" t="s">
        <v>20</v>
      </c>
      <c r="F2969" s="135" t="s">
        <v>20</v>
      </c>
      <c r="G2969" s="135" t="s">
        <v>20</v>
      </c>
      <c r="H2969" s="135" t="s">
        <v>20</v>
      </c>
      <c r="I2969" s="135" t="s">
        <v>20</v>
      </c>
      <c r="J2969" s="136">
        <v>3.1</v>
      </c>
      <c r="K2969" s="136">
        <v>1.8</v>
      </c>
      <c r="L2969" s="136">
        <v>0.02</v>
      </c>
      <c r="M2969" s="137" t="str">
        <f t="shared" si="46"/>
        <v>P</v>
      </c>
      <c r="N2969" s="172" t="s">
        <v>10682</v>
      </c>
      <c r="O2969" s="149" t="s">
        <v>1506</v>
      </c>
      <c r="P2969" s="149" t="s">
        <v>9443</v>
      </c>
      <c r="Q2969" s="150" t="s">
        <v>10519</v>
      </c>
      <c r="R2969" s="189">
        <v>0.09</v>
      </c>
    </row>
    <row r="2970" spans="1:18" x14ac:dyDescent="0.25">
      <c r="A2970" s="132">
        <v>1043766</v>
      </c>
      <c r="B2970" s="145" t="s">
        <v>3663</v>
      </c>
      <c r="C2970" s="132">
        <v>6</v>
      </c>
      <c r="D2970" s="132">
        <v>750</v>
      </c>
      <c r="E2970" s="186">
        <v>50</v>
      </c>
      <c r="F2970" s="132">
        <v>1000</v>
      </c>
      <c r="G2970" s="132" t="s">
        <v>20</v>
      </c>
      <c r="H2970" s="132" t="s">
        <v>20</v>
      </c>
      <c r="I2970" s="132" t="s">
        <v>20</v>
      </c>
      <c r="J2970" s="133">
        <v>3.35</v>
      </c>
      <c r="K2970" s="133">
        <v>2.2000000000000002</v>
      </c>
      <c r="L2970" s="133">
        <v>0.08</v>
      </c>
      <c r="M2970" s="134" t="str">
        <f t="shared" si="46"/>
        <v>P</v>
      </c>
      <c r="N2970" s="171" t="s">
        <v>10682</v>
      </c>
      <c r="O2970" s="146" t="s">
        <v>1506</v>
      </c>
      <c r="P2970" s="146" t="s">
        <v>9443</v>
      </c>
      <c r="Q2970" s="147" t="s">
        <v>10519</v>
      </c>
      <c r="R2970" s="187">
        <v>1.32</v>
      </c>
    </row>
    <row r="2971" spans="1:18" x14ac:dyDescent="0.25">
      <c r="A2971" s="135">
        <v>1043767</v>
      </c>
      <c r="B2971" s="148" t="s">
        <v>3664</v>
      </c>
      <c r="C2971" s="135">
        <v>1</v>
      </c>
      <c r="D2971" s="135" t="s">
        <v>20</v>
      </c>
      <c r="E2971" s="188" t="s">
        <v>20</v>
      </c>
      <c r="F2971" s="135" t="s">
        <v>20</v>
      </c>
      <c r="G2971" s="135" t="s">
        <v>20</v>
      </c>
      <c r="H2971" s="135" t="s">
        <v>20</v>
      </c>
      <c r="I2971" s="135" t="s">
        <v>20</v>
      </c>
      <c r="J2971" s="136">
        <v>3.1</v>
      </c>
      <c r="K2971" s="136">
        <v>1.8</v>
      </c>
      <c r="L2971" s="136">
        <v>0.02</v>
      </c>
      <c r="M2971" s="137" t="str">
        <f t="shared" si="46"/>
        <v>P</v>
      </c>
      <c r="N2971" s="172" t="s">
        <v>10682</v>
      </c>
      <c r="O2971" s="149" t="s">
        <v>1506</v>
      </c>
      <c r="P2971" s="149" t="s">
        <v>9443</v>
      </c>
      <c r="Q2971" s="150" t="s">
        <v>10519</v>
      </c>
      <c r="R2971" s="189">
        <v>0.09</v>
      </c>
    </row>
    <row r="2972" spans="1:18" x14ac:dyDescent="0.25">
      <c r="A2972" s="132">
        <v>1043768</v>
      </c>
      <c r="B2972" s="145" t="s">
        <v>3665</v>
      </c>
      <c r="C2972" s="132">
        <v>6</v>
      </c>
      <c r="D2972" s="132">
        <v>750</v>
      </c>
      <c r="E2972" s="186">
        <v>50</v>
      </c>
      <c r="F2972" s="132">
        <v>1000</v>
      </c>
      <c r="G2972" s="132" t="s">
        <v>20</v>
      </c>
      <c r="H2972" s="132" t="s">
        <v>20</v>
      </c>
      <c r="I2972" s="132" t="s">
        <v>20</v>
      </c>
      <c r="J2972" s="133">
        <v>3.35</v>
      </c>
      <c r="K2972" s="133">
        <v>2.2000000000000002</v>
      </c>
      <c r="L2972" s="133">
        <v>0.08</v>
      </c>
      <c r="M2972" s="134" t="str">
        <f t="shared" si="46"/>
        <v>P</v>
      </c>
      <c r="N2972" s="171" t="s">
        <v>10682</v>
      </c>
      <c r="O2972" s="146" t="s">
        <v>1506</v>
      </c>
      <c r="P2972" s="146" t="s">
        <v>9443</v>
      </c>
      <c r="Q2972" s="147" t="s">
        <v>10519</v>
      </c>
      <c r="R2972" s="187">
        <v>1.26</v>
      </c>
    </row>
    <row r="2973" spans="1:18" x14ac:dyDescent="0.25">
      <c r="A2973" s="135">
        <v>1043769</v>
      </c>
      <c r="B2973" s="148" t="s">
        <v>3666</v>
      </c>
      <c r="C2973" s="135">
        <v>1</v>
      </c>
      <c r="D2973" s="135" t="s">
        <v>20</v>
      </c>
      <c r="E2973" s="188" t="s">
        <v>20</v>
      </c>
      <c r="F2973" s="135" t="s">
        <v>20</v>
      </c>
      <c r="G2973" s="135" t="s">
        <v>20</v>
      </c>
      <c r="H2973" s="135" t="s">
        <v>20</v>
      </c>
      <c r="I2973" s="135" t="s">
        <v>20</v>
      </c>
      <c r="J2973" s="136">
        <v>3.1</v>
      </c>
      <c r="K2973" s="136">
        <v>1.8</v>
      </c>
      <c r="L2973" s="136">
        <v>0.02</v>
      </c>
      <c r="M2973" s="137" t="str">
        <f t="shared" si="46"/>
        <v>P</v>
      </c>
      <c r="N2973" s="172" t="s">
        <v>10682</v>
      </c>
      <c r="O2973" s="149" t="s">
        <v>1506</v>
      </c>
      <c r="P2973" s="149" t="s">
        <v>9443</v>
      </c>
      <c r="Q2973" s="150" t="s">
        <v>10519</v>
      </c>
      <c r="R2973" s="189">
        <v>0.09</v>
      </c>
    </row>
    <row r="2974" spans="1:18" x14ac:dyDescent="0.25">
      <c r="A2974" s="132">
        <v>1043770</v>
      </c>
      <c r="B2974" s="145" t="s">
        <v>3667</v>
      </c>
      <c r="C2974" s="132">
        <v>6</v>
      </c>
      <c r="D2974" s="132">
        <v>750</v>
      </c>
      <c r="E2974" s="186">
        <v>50</v>
      </c>
      <c r="F2974" s="132">
        <v>1000</v>
      </c>
      <c r="G2974" s="132" t="s">
        <v>20</v>
      </c>
      <c r="H2974" s="132" t="s">
        <v>20</v>
      </c>
      <c r="I2974" s="132" t="s">
        <v>20</v>
      </c>
      <c r="J2974" s="133">
        <v>3.35</v>
      </c>
      <c r="K2974" s="133">
        <v>2.2000000000000002</v>
      </c>
      <c r="L2974" s="133">
        <v>0.08</v>
      </c>
      <c r="M2974" s="134" t="str">
        <f t="shared" si="46"/>
        <v>P</v>
      </c>
      <c r="N2974" s="171" t="s">
        <v>10682</v>
      </c>
      <c r="O2974" s="146" t="s">
        <v>1506</v>
      </c>
      <c r="P2974" s="146" t="s">
        <v>9443</v>
      </c>
      <c r="Q2974" s="147" t="s">
        <v>10519</v>
      </c>
      <c r="R2974" s="187">
        <v>1.32</v>
      </c>
    </row>
    <row r="2975" spans="1:18" x14ac:dyDescent="0.25">
      <c r="A2975" s="135">
        <v>1043773</v>
      </c>
      <c r="B2975" s="148" t="s">
        <v>3668</v>
      </c>
      <c r="C2975" s="135">
        <v>1</v>
      </c>
      <c r="D2975" s="135" t="s">
        <v>20</v>
      </c>
      <c r="E2975" s="188" t="s">
        <v>20</v>
      </c>
      <c r="F2975" s="135" t="s">
        <v>20</v>
      </c>
      <c r="G2975" s="135" t="s">
        <v>20</v>
      </c>
      <c r="H2975" s="135" t="s">
        <v>20</v>
      </c>
      <c r="I2975" s="135" t="s">
        <v>20</v>
      </c>
      <c r="J2975" s="136">
        <v>3.1</v>
      </c>
      <c r="K2975" s="136">
        <v>1.8</v>
      </c>
      <c r="L2975" s="136">
        <v>0.02</v>
      </c>
      <c r="M2975" s="137" t="str">
        <f t="shared" si="46"/>
        <v>P</v>
      </c>
      <c r="N2975" s="172" t="s">
        <v>10682</v>
      </c>
      <c r="O2975" s="149" t="s">
        <v>1506</v>
      </c>
      <c r="P2975" s="149" t="s">
        <v>9443</v>
      </c>
      <c r="Q2975" s="150" t="s">
        <v>10519</v>
      </c>
      <c r="R2975" s="189">
        <v>0.09</v>
      </c>
    </row>
    <row r="2976" spans="1:18" x14ac:dyDescent="0.25">
      <c r="A2976" s="132">
        <v>1043774</v>
      </c>
      <c r="B2976" s="145" t="s">
        <v>3669</v>
      </c>
      <c r="C2976" s="132">
        <v>6</v>
      </c>
      <c r="D2976" s="132" t="s">
        <v>20</v>
      </c>
      <c r="E2976" s="186" t="s">
        <v>20</v>
      </c>
      <c r="F2976" s="132" t="s">
        <v>20</v>
      </c>
      <c r="G2976" s="132" t="s">
        <v>20</v>
      </c>
      <c r="H2976" s="132" t="s">
        <v>20</v>
      </c>
      <c r="I2976" s="132" t="s">
        <v>20</v>
      </c>
      <c r="J2976" s="133">
        <v>3.34</v>
      </c>
      <c r="K2976" s="133">
        <v>2.2400000000000002</v>
      </c>
      <c r="L2976" s="133">
        <v>0.18</v>
      </c>
      <c r="M2976" s="134" t="str">
        <f t="shared" si="46"/>
        <v>P</v>
      </c>
      <c r="N2976" s="171" t="s">
        <v>10682</v>
      </c>
      <c r="O2976" s="146" t="s">
        <v>1506</v>
      </c>
      <c r="P2976" s="146" t="s">
        <v>9443</v>
      </c>
      <c r="Q2976" s="147" t="s">
        <v>10519</v>
      </c>
      <c r="R2976" s="187">
        <v>1.32</v>
      </c>
    </row>
    <row r="2977" spans="1:18" x14ac:dyDescent="0.25">
      <c r="A2977" s="135">
        <v>1043775</v>
      </c>
      <c r="B2977" s="148" t="s">
        <v>3670</v>
      </c>
      <c r="C2977" s="135">
        <v>1</v>
      </c>
      <c r="D2977" s="135" t="s">
        <v>20</v>
      </c>
      <c r="E2977" s="188" t="s">
        <v>20</v>
      </c>
      <c r="F2977" s="135" t="s">
        <v>20</v>
      </c>
      <c r="G2977" s="135" t="s">
        <v>20</v>
      </c>
      <c r="H2977" s="135" t="s">
        <v>20</v>
      </c>
      <c r="I2977" s="135" t="s">
        <v>20</v>
      </c>
      <c r="J2977" s="136">
        <v>3.1</v>
      </c>
      <c r="K2977" s="136">
        <v>1.8</v>
      </c>
      <c r="L2977" s="136">
        <v>0.02</v>
      </c>
      <c r="M2977" s="137" t="str">
        <f t="shared" si="46"/>
        <v>P</v>
      </c>
      <c r="N2977" s="172" t="s">
        <v>10682</v>
      </c>
      <c r="O2977" s="149" t="s">
        <v>1506</v>
      </c>
      <c r="P2977" s="149" t="s">
        <v>9443</v>
      </c>
      <c r="Q2977" s="150" t="s">
        <v>10519</v>
      </c>
      <c r="R2977" s="189">
        <v>0.1</v>
      </c>
    </row>
    <row r="2978" spans="1:18" x14ac:dyDescent="0.25">
      <c r="A2978" s="132">
        <v>1043776</v>
      </c>
      <c r="B2978" s="145" t="s">
        <v>3671</v>
      </c>
      <c r="C2978" s="132">
        <v>6</v>
      </c>
      <c r="D2978" s="132">
        <v>750</v>
      </c>
      <c r="E2978" s="186">
        <v>50</v>
      </c>
      <c r="F2978" s="132">
        <v>1000</v>
      </c>
      <c r="G2978" s="132" t="s">
        <v>20</v>
      </c>
      <c r="H2978" s="132" t="s">
        <v>20</v>
      </c>
      <c r="I2978" s="132" t="s">
        <v>20</v>
      </c>
      <c r="J2978" s="133">
        <v>3.3</v>
      </c>
      <c r="K2978" s="133">
        <v>2.16</v>
      </c>
      <c r="L2978" s="133">
        <v>0.1</v>
      </c>
      <c r="M2978" s="134" t="str">
        <f t="shared" si="46"/>
        <v>P</v>
      </c>
      <c r="N2978" s="171" t="s">
        <v>10682</v>
      </c>
      <c r="O2978" s="146" t="s">
        <v>1506</v>
      </c>
      <c r="P2978" s="146" t="s">
        <v>9443</v>
      </c>
      <c r="Q2978" s="147" t="s">
        <v>10519</v>
      </c>
      <c r="R2978" s="187">
        <v>1.32</v>
      </c>
    </row>
    <row r="2979" spans="1:18" x14ac:dyDescent="0.25">
      <c r="A2979" s="135">
        <v>1043778</v>
      </c>
      <c r="B2979" s="148" t="s">
        <v>3672</v>
      </c>
      <c r="C2979" s="135">
        <v>1</v>
      </c>
      <c r="D2979" s="135" t="s">
        <v>20</v>
      </c>
      <c r="E2979" s="188" t="s">
        <v>20</v>
      </c>
      <c r="F2979" s="135" t="s">
        <v>20</v>
      </c>
      <c r="G2979" s="135" t="s">
        <v>20</v>
      </c>
      <c r="H2979" s="135" t="s">
        <v>20</v>
      </c>
      <c r="I2979" s="135" t="s">
        <v>20</v>
      </c>
      <c r="J2979" s="136">
        <v>3.1</v>
      </c>
      <c r="K2979" s="136">
        <v>1.8</v>
      </c>
      <c r="L2979" s="136">
        <v>0.02</v>
      </c>
      <c r="M2979" s="137" t="str">
        <f t="shared" si="46"/>
        <v>P</v>
      </c>
      <c r="N2979" s="172" t="s">
        <v>10682</v>
      </c>
      <c r="O2979" s="149" t="s">
        <v>1506</v>
      </c>
      <c r="P2979" s="149" t="s">
        <v>9443</v>
      </c>
      <c r="Q2979" s="150" t="s">
        <v>10519</v>
      </c>
      <c r="R2979" s="189">
        <v>0.09</v>
      </c>
    </row>
    <row r="2980" spans="1:18" x14ac:dyDescent="0.25">
      <c r="A2980" s="132">
        <v>1043779</v>
      </c>
      <c r="B2980" s="145" t="s">
        <v>3673</v>
      </c>
      <c r="C2980" s="132">
        <v>6</v>
      </c>
      <c r="D2980" s="132">
        <v>750</v>
      </c>
      <c r="E2980" s="186">
        <v>50</v>
      </c>
      <c r="F2980" s="132">
        <v>1000</v>
      </c>
      <c r="G2980" s="132" t="s">
        <v>20</v>
      </c>
      <c r="H2980" s="132" t="s">
        <v>20</v>
      </c>
      <c r="I2980" s="132" t="s">
        <v>20</v>
      </c>
      <c r="J2980" s="133">
        <v>3.34</v>
      </c>
      <c r="K2980" s="133">
        <v>2.19</v>
      </c>
      <c r="L2980" s="133">
        <v>0.14000000000000001</v>
      </c>
      <c r="M2980" s="134" t="str">
        <f t="shared" si="46"/>
        <v>P</v>
      </c>
      <c r="N2980" s="171" t="s">
        <v>10682</v>
      </c>
      <c r="O2980" s="146" t="s">
        <v>1506</v>
      </c>
      <c r="P2980" s="146" t="s">
        <v>9443</v>
      </c>
      <c r="Q2980" s="147" t="s">
        <v>10519</v>
      </c>
      <c r="R2980" s="187">
        <v>1.32</v>
      </c>
    </row>
    <row r="2981" spans="1:18" x14ac:dyDescent="0.25">
      <c r="A2981" s="135">
        <v>1043780</v>
      </c>
      <c r="B2981" s="148" t="s">
        <v>3674</v>
      </c>
      <c r="C2981" s="135">
        <v>1</v>
      </c>
      <c r="D2981" s="135" t="s">
        <v>20</v>
      </c>
      <c r="E2981" s="188" t="s">
        <v>20</v>
      </c>
      <c r="F2981" s="135" t="s">
        <v>20</v>
      </c>
      <c r="G2981" s="135" t="s">
        <v>20</v>
      </c>
      <c r="H2981" s="135" t="s">
        <v>20</v>
      </c>
      <c r="I2981" s="135" t="s">
        <v>20</v>
      </c>
      <c r="J2981" s="136">
        <v>3.1</v>
      </c>
      <c r="K2981" s="136">
        <v>1.8</v>
      </c>
      <c r="L2981" s="136">
        <v>0.02</v>
      </c>
      <c r="M2981" s="137" t="str">
        <f t="shared" si="46"/>
        <v>P</v>
      </c>
      <c r="N2981" s="172" t="s">
        <v>10682</v>
      </c>
      <c r="O2981" s="149" t="s">
        <v>1506</v>
      </c>
      <c r="P2981" s="149" t="s">
        <v>9443</v>
      </c>
      <c r="Q2981" s="150" t="s">
        <v>10519</v>
      </c>
      <c r="R2981" s="189">
        <v>0.09</v>
      </c>
    </row>
    <row r="2982" spans="1:18" x14ac:dyDescent="0.25">
      <c r="A2982" s="132">
        <v>1043782</v>
      </c>
      <c r="B2982" s="145" t="s">
        <v>3675</v>
      </c>
      <c r="C2982" s="132">
        <v>6</v>
      </c>
      <c r="D2982" s="132">
        <v>750</v>
      </c>
      <c r="E2982" s="186">
        <v>50</v>
      </c>
      <c r="F2982" s="132">
        <v>1000</v>
      </c>
      <c r="G2982" s="132" t="s">
        <v>20</v>
      </c>
      <c r="H2982" s="132" t="s">
        <v>20</v>
      </c>
      <c r="I2982" s="132" t="s">
        <v>20</v>
      </c>
      <c r="J2982" s="133">
        <v>3.35</v>
      </c>
      <c r="K2982" s="133">
        <v>2.2000000000000002</v>
      </c>
      <c r="L2982" s="133">
        <v>0.08</v>
      </c>
      <c r="M2982" s="134" t="str">
        <f t="shared" si="46"/>
        <v>P</v>
      </c>
      <c r="N2982" s="171" t="s">
        <v>10682</v>
      </c>
      <c r="O2982" s="146" t="s">
        <v>1506</v>
      </c>
      <c r="P2982" s="146" t="s">
        <v>9443</v>
      </c>
      <c r="Q2982" s="147" t="s">
        <v>10519</v>
      </c>
      <c r="R2982" s="187">
        <v>1.32</v>
      </c>
    </row>
    <row r="2983" spans="1:18" x14ac:dyDescent="0.25">
      <c r="A2983" s="135">
        <v>1043783</v>
      </c>
      <c r="B2983" s="148" t="s">
        <v>3676</v>
      </c>
      <c r="C2983" s="135">
        <v>1</v>
      </c>
      <c r="D2983" s="135" t="s">
        <v>20</v>
      </c>
      <c r="E2983" s="188" t="s">
        <v>20</v>
      </c>
      <c r="F2983" s="135" t="s">
        <v>20</v>
      </c>
      <c r="G2983" s="135" t="s">
        <v>20</v>
      </c>
      <c r="H2983" s="135" t="s">
        <v>20</v>
      </c>
      <c r="I2983" s="135" t="s">
        <v>20</v>
      </c>
      <c r="J2983" s="136">
        <v>3.1</v>
      </c>
      <c r="K2983" s="136">
        <v>1.8</v>
      </c>
      <c r="L2983" s="136">
        <v>0.02</v>
      </c>
      <c r="M2983" s="137" t="str">
        <f t="shared" si="46"/>
        <v>P</v>
      </c>
      <c r="N2983" s="172" t="s">
        <v>10682</v>
      </c>
      <c r="O2983" s="149" t="s">
        <v>1506</v>
      </c>
      <c r="P2983" s="149" t="s">
        <v>9443</v>
      </c>
      <c r="Q2983" s="150" t="s">
        <v>10519</v>
      </c>
      <c r="R2983" s="189">
        <v>0.1</v>
      </c>
    </row>
    <row r="2984" spans="1:18" x14ac:dyDescent="0.25">
      <c r="A2984" s="132">
        <v>1043784</v>
      </c>
      <c r="B2984" s="145" t="s">
        <v>3677</v>
      </c>
      <c r="C2984" s="132">
        <v>6</v>
      </c>
      <c r="D2984" s="132">
        <v>750</v>
      </c>
      <c r="E2984" s="186">
        <v>50</v>
      </c>
      <c r="F2984" s="132">
        <v>1000</v>
      </c>
      <c r="G2984" s="132" t="s">
        <v>20</v>
      </c>
      <c r="H2984" s="132" t="s">
        <v>20</v>
      </c>
      <c r="I2984" s="132" t="s">
        <v>20</v>
      </c>
      <c r="J2984" s="133">
        <v>3.28</v>
      </c>
      <c r="K2984" s="133">
        <v>2.14</v>
      </c>
      <c r="L2984" s="133">
        <v>0.08</v>
      </c>
      <c r="M2984" s="134" t="str">
        <f t="shared" si="46"/>
        <v>P</v>
      </c>
      <c r="N2984" s="171" t="s">
        <v>10682</v>
      </c>
      <c r="O2984" s="146" t="s">
        <v>1506</v>
      </c>
      <c r="P2984" s="146" t="s">
        <v>9443</v>
      </c>
      <c r="Q2984" s="147" t="s">
        <v>10519</v>
      </c>
      <c r="R2984" s="187">
        <v>1.32</v>
      </c>
    </row>
    <row r="2985" spans="1:18" x14ac:dyDescent="0.25">
      <c r="A2985" s="135">
        <v>1043785</v>
      </c>
      <c r="B2985" s="148" t="s">
        <v>3678</v>
      </c>
      <c r="C2985" s="135">
        <v>1</v>
      </c>
      <c r="D2985" s="135" t="s">
        <v>20</v>
      </c>
      <c r="E2985" s="188" t="s">
        <v>20</v>
      </c>
      <c r="F2985" s="135" t="s">
        <v>20</v>
      </c>
      <c r="G2985" s="135" t="s">
        <v>20</v>
      </c>
      <c r="H2985" s="135" t="s">
        <v>20</v>
      </c>
      <c r="I2985" s="135" t="s">
        <v>20</v>
      </c>
      <c r="J2985" s="136">
        <v>3.1</v>
      </c>
      <c r="K2985" s="136">
        <v>1.8</v>
      </c>
      <c r="L2985" s="136">
        <v>0.02</v>
      </c>
      <c r="M2985" s="137" t="str">
        <f t="shared" si="46"/>
        <v>P</v>
      </c>
      <c r="N2985" s="172" t="s">
        <v>10682</v>
      </c>
      <c r="O2985" s="149" t="s">
        <v>1506</v>
      </c>
      <c r="P2985" s="149" t="s">
        <v>9443</v>
      </c>
      <c r="Q2985" s="150" t="s">
        <v>10519</v>
      </c>
      <c r="R2985" s="189">
        <v>0.09</v>
      </c>
    </row>
    <row r="2986" spans="1:18" x14ac:dyDescent="0.25">
      <c r="A2986" s="132">
        <v>1043786</v>
      </c>
      <c r="B2986" s="145" t="s">
        <v>3679</v>
      </c>
      <c r="C2986" s="132">
        <v>6</v>
      </c>
      <c r="D2986" s="132">
        <v>750</v>
      </c>
      <c r="E2986" s="186">
        <v>50</v>
      </c>
      <c r="F2986" s="132">
        <v>1000</v>
      </c>
      <c r="G2986" s="132" t="s">
        <v>20</v>
      </c>
      <c r="H2986" s="132" t="s">
        <v>20</v>
      </c>
      <c r="I2986" s="132" t="s">
        <v>20</v>
      </c>
      <c r="J2986" s="133">
        <v>3.35</v>
      </c>
      <c r="K2986" s="133">
        <v>2.2000000000000002</v>
      </c>
      <c r="L2986" s="133">
        <v>0.08</v>
      </c>
      <c r="M2986" s="134" t="str">
        <f t="shared" si="46"/>
        <v>P</v>
      </c>
      <c r="N2986" s="171" t="s">
        <v>10682</v>
      </c>
      <c r="O2986" s="146" t="s">
        <v>1506</v>
      </c>
      <c r="P2986" s="146" t="s">
        <v>9443</v>
      </c>
      <c r="Q2986" s="147" t="s">
        <v>10519</v>
      </c>
      <c r="R2986" s="187">
        <v>1.32</v>
      </c>
    </row>
    <row r="2987" spans="1:18" x14ac:dyDescent="0.25">
      <c r="A2987" s="135">
        <v>1043787</v>
      </c>
      <c r="B2987" s="148" t="s">
        <v>3680</v>
      </c>
      <c r="C2987" s="135">
        <v>1</v>
      </c>
      <c r="D2987" s="135" t="s">
        <v>20</v>
      </c>
      <c r="E2987" s="188" t="s">
        <v>20</v>
      </c>
      <c r="F2987" s="135" t="s">
        <v>20</v>
      </c>
      <c r="G2987" s="135" t="s">
        <v>20</v>
      </c>
      <c r="H2987" s="135" t="s">
        <v>20</v>
      </c>
      <c r="I2987" s="135" t="s">
        <v>20</v>
      </c>
      <c r="J2987" s="136">
        <v>3.1</v>
      </c>
      <c r="K2987" s="136">
        <v>1.8</v>
      </c>
      <c r="L2987" s="136">
        <v>0.02</v>
      </c>
      <c r="M2987" s="137" t="str">
        <f t="shared" si="46"/>
        <v>P</v>
      </c>
      <c r="N2987" s="172" t="s">
        <v>10682</v>
      </c>
      <c r="O2987" s="149" t="s">
        <v>1506</v>
      </c>
      <c r="P2987" s="149" t="s">
        <v>9443</v>
      </c>
      <c r="Q2987" s="150" t="s">
        <v>10519</v>
      </c>
      <c r="R2987" s="189">
        <v>0.1</v>
      </c>
    </row>
    <row r="2988" spans="1:18" x14ac:dyDescent="0.25">
      <c r="A2988" s="132">
        <v>1043788</v>
      </c>
      <c r="B2988" s="145" t="s">
        <v>3681</v>
      </c>
      <c r="C2988" s="132">
        <v>6</v>
      </c>
      <c r="D2988" s="132">
        <v>750</v>
      </c>
      <c r="E2988" s="186">
        <v>50</v>
      </c>
      <c r="F2988" s="132">
        <v>1000</v>
      </c>
      <c r="G2988" s="132" t="s">
        <v>20</v>
      </c>
      <c r="H2988" s="132" t="s">
        <v>20</v>
      </c>
      <c r="I2988" s="132" t="s">
        <v>20</v>
      </c>
      <c r="J2988" s="133">
        <v>3.35</v>
      </c>
      <c r="K2988" s="133">
        <v>2.2000000000000002</v>
      </c>
      <c r="L2988" s="133">
        <v>0.08</v>
      </c>
      <c r="M2988" s="134" t="str">
        <f t="shared" si="46"/>
        <v>P</v>
      </c>
      <c r="N2988" s="173" t="s">
        <v>10682</v>
      </c>
      <c r="O2988" s="146" t="s">
        <v>1506</v>
      </c>
      <c r="P2988" s="146" t="s">
        <v>9443</v>
      </c>
      <c r="Q2988" s="147" t="s">
        <v>10519</v>
      </c>
      <c r="R2988" s="187">
        <v>1.32</v>
      </c>
    </row>
    <row r="2989" spans="1:18" x14ac:dyDescent="0.25">
      <c r="A2989" s="135">
        <v>1043789</v>
      </c>
      <c r="B2989" s="148" t="s">
        <v>3682</v>
      </c>
      <c r="C2989" s="135">
        <v>60</v>
      </c>
      <c r="D2989" s="135" t="s">
        <v>20</v>
      </c>
      <c r="E2989" s="188" t="s">
        <v>20</v>
      </c>
      <c r="F2989" s="135" t="s">
        <v>20</v>
      </c>
      <c r="G2989" s="135" t="s">
        <v>20</v>
      </c>
      <c r="H2989" s="135" t="s">
        <v>20</v>
      </c>
      <c r="I2989" s="135" t="s">
        <v>20</v>
      </c>
      <c r="J2989" s="136">
        <v>1.75</v>
      </c>
      <c r="K2989" s="136">
        <v>1.1000000000000001</v>
      </c>
      <c r="L2989" s="136">
        <v>0.45</v>
      </c>
      <c r="M2989" s="137" t="str">
        <f t="shared" si="46"/>
        <v>P</v>
      </c>
      <c r="N2989" s="174" t="s">
        <v>10682</v>
      </c>
      <c r="O2989" s="149" t="s">
        <v>1500</v>
      </c>
      <c r="P2989" s="149" t="s">
        <v>9418</v>
      </c>
      <c r="Q2989" s="150" t="s">
        <v>10519</v>
      </c>
      <c r="R2989" s="189">
        <v>6</v>
      </c>
    </row>
    <row r="2990" spans="1:18" x14ac:dyDescent="0.25">
      <c r="A2990" s="132">
        <v>1043813</v>
      </c>
      <c r="B2990" s="145" t="s">
        <v>3683</v>
      </c>
      <c r="C2990" s="132">
        <v>6</v>
      </c>
      <c r="D2990" s="132">
        <v>780</v>
      </c>
      <c r="E2990" s="186" t="s">
        <v>21</v>
      </c>
      <c r="F2990" s="132">
        <v>1014</v>
      </c>
      <c r="G2990" s="132" t="s">
        <v>20</v>
      </c>
      <c r="H2990" s="132" t="s">
        <v>20</v>
      </c>
      <c r="I2990" s="132" t="s">
        <v>20</v>
      </c>
      <c r="J2990" s="133">
        <v>0.86</v>
      </c>
      <c r="K2990" s="133">
        <v>1.29</v>
      </c>
      <c r="L2990" s="133">
        <v>1.1000000000000001</v>
      </c>
      <c r="M2990" s="134" t="str">
        <f t="shared" si="46"/>
        <v>P</v>
      </c>
      <c r="N2990" s="173" t="s">
        <v>10681</v>
      </c>
      <c r="O2990" s="146" t="s">
        <v>1506</v>
      </c>
      <c r="P2990" s="146" t="s">
        <v>9403</v>
      </c>
      <c r="Q2990" s="147" t="s">
        <v>10106</v>
      </c>
      <c r="R2990" s="187">
        <v>5.82</v>
      </c>
    </row>
    <row r="2991" spans="1:18" x14ac:dyDescent="0.25">
      <c r="A2991" s="135">
        <v>1043814</v>
      </c>
      <c r="B2991" s="148" t="s">
        <v>178</v>
      </c>
      <c r="C2991" s="135">
        <v>6</v>
      </c>
      <c r="D2991" s="135">
        <v>414</v>
      </c>
      <c r="E2991" s="188" t="s">
        <v>21</v>
      </c>
      <c r="F2991" s="135">
        <v>576</v>
      </c>
      <c r="G2991" s="135">
        <v>20</v>
      </c>
      <c r="H2991" s="135">
        <v>25</v>
      </c>
      <c r="I2991" s="135">
        <v>1</v>
      </c>
      <c r="J2991" s="136">
        <v>1.57</v>
      </c>
      <c r="K2991" s="136">
        <v>1.04</v>
      </c>
      <c r="L2991" s="136">
        <v>1.8</v>
      </c>
      <c r="M2991" s="137" t="str">
        <f t="shared" si="46"/>
        <v>P</v>
      </c>
      <c r="N2991" s="174" t="s">
        <v>10681</v>
      </c>
      <c r="O2991" s="149" t="s">
        <v>1506</v>
      </c>
      <c r="P2991" s="149" t="s">
        <v>9427</v>
      </c>
      <c r="Q2991" s="150" t="s">
        <v>10519</v>
      </c>
      <c r="R2991" s="189">
        <v>4.68</v>
      </c>
    </row>
    <row r="2992" spans="1:18" x14ac:dyDescent="0.25">
      <c r="A2992" s="132">
        <v>1043815</v>
      </c>
      <c r="B2992" s="145" t="s">
        <v>3684</v>
      </c>
      <c r="C2992" s="132">
        <v>6</v>
      </c>
      <c r="D2992" s="132">
        <v>416</v>
      </c>
      <c r="E2992" s="186" t="s">
        <v>21</v>
      </c>
      <c r="F2992" s="132">
        <v>560</v>
      </c>
      <c r="G2992" s="132">
        <v>8</v>
      </c>
      <c r="H2992" s="132">
        <v>9</v>
      </c>
      <c r="I2992" s="132">
        <v>5</v>
      </c>
      <c r="J2992" s="133">
        <v>3.25</v>
      </c>
      <c r="K2992" s="133">
        <v>2.09</v>
      </c>
      <c r="L2992" s="133">
        <v>0.49</v>
      </c>
      <c r="M2992" s="134" t="str">
        <f t="shared" si="46"/>
        <v>P</v>
      </c>
      <c r="N2992" s="171" t="s">
        <v>10681</v>
      </c>
      <c r="O2992" s="146" t="s">
        <v>1506</v>
      </c>
      <c r="P2992" s="146" t="s">
        <v>9398</v>
      </c>
      <c r="Q2992" s="147" t="s">
        <v>10519</v>
      </c>
      <c r="R2992" s="187">
        <v>5.64</v>
      </c>
    </row>
    <row r="2993" spans="1:18" x14ac:dyDescent="0.25">
      <c r="A2993" s="135">
        <v>1043816</v>
      </c>
      <c r="B2993" s="148" t="s">
        <v>1201</v>
      </c>
      <c r="C2993" s="135">
        <v>6</v>
      </c>
      <c r="D2993" s="135">
        <v>432</v>
      </c>
      <c r="E2993" s="188" t="s">
        <v>21</v>
      </c>
      <c r="F2993" s="135">
        <v>576</v>
      </c>
      <c r="G2993" s="135">
        <v>20</v>
      </c>
      <c r="H2993" s="135">
        <v>25</v>
      </c>
      <c r="I2993" s="135">
        <v>1</v>
      </c>
      <c r="J2993" s="136">
        <v>1.59</v>
      </c>
      <c r="K2993" s="136">
        <v>1.03</v>
      </c>
      <c r="L2993" s="136">
        <v>1.8</v>
      </c>
      <c r="M2993" s="137" t="str">
        <f t="shared" si="46"/>
        <v>P</v>
      </c>
      <c r="N2993" s="174" t="s">
        <v>10681</v>
      </c>
      <c r="O2993" s="149" t="s">
        <v>1506</v>
      </c>
      <c r="P2993" s="149" t="s">
        <v>10455</v>
      </c>
      <c r="Q2993" s="150" t="s">
        <v>10519</v>
      </c>
      <c r="R2993" s="189">
        <v>3.5999999999999996</v>
      </c>
    </row>
    <row r="2994" spans="1:18" x14ac:dyDescent="0.25">
      <c r="A2994" s="132">
        <v>1043818</v>
      </c>
      <c r="B2994" s="145" t="s">
        <v>3685</v>
      </c>
      <c r="C2994" s="132">
        <v>1</v>
      </c>
      <c r="D2994" s="132">
        <v>84</v>
      </c>
      <c r="E2994" s="186" t="s">
        <v>21</v>
      </c>
      <c r="F2994" s="132">
        <v>112</v>
      </c>
      <c r="G2994" s="132">
        <v>6</v>
      </c>
      <c r="H2994" s="132">
        <v>4</v>
      </c>
      <c r="I2994" s="132">
        <v>1</v>
      </c>
      <c r="J2994" s="133">
        <v>5.0999999999999996</v>
      </c>
      <c r="K2994" s="133">
        <v>1.38</v>
      </c>
      <c r="L2994" s="133">
        <v>1.9</v>
      </c>
      <c r="M2994" s="134" t="str">
        <f t="shared" si="46"/>
        <v>P</v>
      </c>
      <c r="N2994" s="171" t="s">
        <v>10682</v>
      </c>
      <c r="O2994" s="146" t="s">
        <v>1506</v>
      </c>
      <c r="P2994" s="146" t="s">
        <v>9401</v>
      </c>
      <c r="Q2994" s="147" t="s">
        <v>10519</v>
      </c>
      <c r="R2994" s="187">
        <v>86.36</v>
      </c>
    </row>
    <row r="2995" spans="1:18" x14ac:dyDescent="0.25">
      <c r="A2995" s="135">
        <v>1043819</v>
      </c>
      <c r="B2995" s="148" t="s">
        <v>3686</v>
      </c>
      <c r="C2995" s="135">
        <v>6</v>
      </c>
      <c r="D2995" s="135">
        <v>1030</v>
      </c>
      <c r="E2995" s="188" t="s">
        <v>21</v>
      </c>
      <c r="F2995" s="135">
        <v>1339</v>
      </c>
      <c r="G2995" s="135">
        <v>64</v>
      </c>
      <c r="H2995" s="135" t="s">
        <v>20</v>
      </c>
      <c r="I2995" s="135">
        <v>2</v>
      </c>
      <c r="J2995" s="136">
        <v>1.24</v>
      </c>
      <c r="K2995" s="136">
        <v>0.86</v>
      </c>
      <c r="L2995" s="136">
        <v>1.06</v>
      </c>
      <c r="M2995" s="137" t="str">
        <f t="shared" si="46"/>
        <v>P</v>
      </c>
      <c r="N2995" s="172" t="s">
        <v>10681</v>
      </c>
      <c r="O2995" s="149" t="s">
        <v>1506</v>
      </c>
      <c r="P2995" s="149" t="s">
        <v>9410</v>
      </c>
      <c r="Q2995" s="150" t="s">
        <v>10106</v>
      </c>
      <c r="R2995" s="189">
        <v>4.1999999999999993</v>
      </c>
    </row>
    <row r="2996" spans="1:18" x14ac:dyDescent="0.25">
      <c r="A2996" s="132">
        <v>1043824</v>
      </c>
      <c r="B2996" s="145" t="s">
        <v>3687</v>
      </c>
      <c r="C2996" s="132">
        <v>1</v>
      </c>
      <c r="D2996" s="132" t="s">
        <v>20</v>
      </c>
      <c r="E2996" s="186" t="s">
        <v>21</v>
      </c>
      <c r="F2996" s="132">
        <v>120</v>
      </c>
      <c r="G2996" s="132" t="s">
        <v>21</v>
      </c>
      <c r="H2996" s="132" t="s">
        <v>20</v>
      </c>
      <c r="I2996" s="132" t="s">
        <v>20</v>
      </c>
      <c r="J2996" s="133">
        <v>6.08</v>
      </c>
      <c r="K2996" s="133">
        <v>2.46</v>
      </c>
      <c r="L2996" s="133">
        <v>0.9</v>
      </c>
      <c r="M2996" s="134" t="str">
        <f t="shared" si="46"/>
        <v>P</v>
      </c>
      <c r="N2996" s="171" t="s">
        <v>10682</v>
      </c>
      <c r="O2996" s="146" t="s">
        <v>1506</v>
      </c>
      <c r="P2996" s="146" t="s">
        <v>9401</v>
      </c>
      <c r="Q2996" s="147" t="s">
        <v>10519</v>
      </c>
      <c r="R2996" s="187">
        <v>26.63</v>
      </c>
    </row>
    <row r="2997" spans="1:18" x14ac:dyDescent="0.25">
      <c r="A2997" s="135">
        <v>1043835</v>
      </c>
      <c r="B2997" s="148" t="s">
        <v>3688</v>
      </c>
      <c r="C2997" s="135">
        <v>1</v>
      </c>
      <c r="D2997" s="135">
        <v>120</v>
      </c>
      <c r="E2997" s="188">
        <v>20</v>
      </c>
      <c r="F2997" s="135">
        <v>120</v>
      </c>
      <c r="G2997" s="135" t="s">
        <v>20</v>
      </c>
      <c r="H2997" s="135" t="s">
        <v>20</v>
      </c>
      <c r="I2997" s="135" t="s">
        <v>20</v>
      </c>
      <c r="J2997" s="136">
        <v>2.08</v>
      </c>
      <c r="K2997" s="136">
        <v>2.06</v>
      </c>
      <c r="L2997" s="136">
        <v>1.88</v>
      </c>
      <c r="M2997" s="137" t="str">
        <f t="shared" si="46"/>
        <v>P</v>
      </c>
      <c r="N2997" s="172" t="s">
        <v>10682</v>
      </c>
      <c r="O2997" s="149" t="s">
        <v>1506</v>
      </c>
      <c r="P2997" s="149" t="s">
        <v>9491</v>
      </c>
      <c r="Q2997" s="150" t="s">
        <v>10519</v>
      </c>
      <c r="R2997" s="189">
        <v>20.92</v>
      </c>
    </row>
    <row r="2998" spans="1:18" x14ac:dyDescent="0.25">
      <c r="A2998" s="132">
        <v>1043836</v>
      </c>
      <c r="B2998" s="145" t="s">
        <v>3689</v>
      </c>
      <c r="C2998" s="132">
        <v>1</v>
      </c>
      <c r="D2998" s="132" t="s">
        <v>20</v>
      </c>
      <c r="E2998" s="186" t="s">
        <v>20</v>
      </c>
      <c r="F2998" s="132">
        <v>312</v>
      </c>
      <c r="G2998" s="132">
        <v>36</v>
      </c>
      <c r="H2998" s="132">
        <v>36</v>
      </c>
      <c r="I2998" s="132" t="s">
        <v>20</v>
      </c>
      <c r="J2998" s="133">
        <v>2.74</v>
      </c>
      <c r="K2998" s="133">
        <v>1.58</v>
      </c>
      <c r="L2998" s="133">
        <v>0.84</v>
      </c>
      <c r="M2998" s="134" t="str">
        <f t="shared" si="46"/>
        <v>P</v>
      </c>
      <c r="N2998" s="171" t="s">
        <v>10682</v>
      </c>
      <c r="O2998" s="146" t="s">
        <v>1506</v>
      </c>
      <c r="P2998" s="146" t="s">
        <v>9401</v>
      </c>
      <c r="Q2998" s="147" t="s">
        <v>10519</v>
      </c>
      <c r="R2998" s="187">
        <v>12.36</v>
      </c>
    </row>
    <row r="2999" spans="1:18" x14ac:dyDescent="0.25">
      <c r="A2999" s="135">
        <v>1043837</v>
      </c>
      <c r="B2999" s="148" t="s">
        <v>3690</v>
      </c>
      <c r="C2999" s="135">
        <v>2</v>
      </c>
      <c r="D2999" s="135" t="s">
        <v>20</v>
      </c>
      <c r="E2999" s="188">
        <v>135</v>
      </c>
      <c r="F2999" s="135" t="s">
        <v>20</v>
      </c>
      <c r="G2999" s="135">
        <v>540</v>
      </c>
      <c r="H2999" s="135" t="s">
        <v>20</v>
      </c>
      <c r="I2999" s="135" t="s">
        <v>20</v>
      </c>
      <c r="J2999" s="136">
        <v>1.2</v>
      </c>
      <c r="K2999" s="136">
        <v>0.48</v>
      </c>
      <c r="L2999" s="136">
        <v>0.28000000000000003</v>
      </c>
      <c r="M2999" s="137" t="str">
        <f t="shared" si="46"/>
        <v>P</v>
      </c>
      <c r="N2999" s="172" t="s">
        <v>10682</v>
      </c>
      <c r="O2999" s="149" t="s">
        <v>1506</v>
      </c>
      <c r="P2999" s="149" t="s">
        <v>9401</v>
      </c>
      <c r="Q2999" s="150" t="s">
        <v>10519</v>
      </c>
      <c r="R2999" s="189">
        <v>2.62</v>
      </c>
    </row>
    <row r="3000" spans="1:18" x14ac:dyDescent="0.25">
      <c r="A3000" s="132">
        <v>1043839</v>
      </c>
      <c r="B3000" s="145" t="s">
        <v>3691</v>
      </c>
      <c r="C3000" s="132">
        <v>1</v>
      </c>
      <c r="D3000" s="132">
        <v>85</v>
      </c>
      <c r="E3000" s="186" t="s">
        <v>21</v>
      </c>
      <c r="F3000" s="132">
        <v>102</v>
      </c>
      <c r="G3000" s="132" t="s">
        <v>20</v>
      </c>
      <c r="H3000" s="132" t="s">
        <v>20</v>
      </c>
      <c r="I3000" s="132" t="s">
        <v>20</v>
      </c>
      <c r="J3000" s="133">
        <v>3.56</v>
      </c>
      <c r="K3000" s="133">
        <v>1.66</v>
      </c>
      <c r="L3000" s="133">
        <v>2.4</v>
      </c>
      <c r="M3000" s="134" t="str">
        <f t="shared" si="46"/>
        <v>P</v>
      </c>
      <c r="N3000" s="171" t="s">
        <v>10682</v>
      </c>
      <c r="O3000" s="146" t="s">
        <v>1506</v>
      </c>
      <c r="P3000" s="146" t="s">
        <v>9401</v>
      </c>
      <c r="Q3000" s="147" t="s">
        <v>10519</v>
      </c>
      <c r="R3000" s="187">
        <v>46.16</v>
      </c>
    </row>
    <row r="3001" spans="1:18" x14ac:dyDescent="0.25">
      <c r="A3001" s="135">
        <v>1043841</v>
      </c>
      <c r="B3001" s="148" t="s">
        <v>3692</v>
      </c>
      <c r="C3001" s="135">
        <v>2</v>
      </c>
      <c r="D3001" s="135">
        <v>96</v>
      </c>
      <c r="E3001" s="188" t="s">
        <v>20</v>
      </c>
      <c r="F3001" s="135">
        <v>144</v>
      </c>
      <c r="G3001" s="135" t="s">
        <v>20</v>
      </c>
      <c r="H3001" s="135" t="s">
        <v>20</v>
      </c>
      <c r="I3001" s="135" t="s">
        <v>20</v>
      </c>
      <c r="J3001" s="136">
        <v>1.85</v>
      </c>
      <c r="K3001" s="136">
        <v>1.45</v>
      </c>
      <c r="L3001" s="136">
        <v>2.57</v>
      </c>
      <c r="M3001" s="137" t="str">
        <f t="shared" si="46"/>
        <v>P</v>
      </c>
      <c r="N3001" s="174" t="s">
        <v>10682</v>
      </c>
      <c r="O3001" s="149" t="s">
        <v>1506</v>
      </c>
      <c r="P3001" s="149" t="s">
        <v>9401</v>
      </c>
      <c r="Q3001" s="150" t="s">
        <v>10519</v>
      </c>
      <c r="R3001" s="189">
        <v>15.84</v>
      </c>
    </row>
    <row r="3002" spans="1:18" x14ac:dyDescent="0.25">
      <c r="A3002" s="132">
        <v>1043842</v>
      </c>
      <c r="B3002" s="145" t="s">
        <v>3693</v>
      </c>
      <c r="C3002" s="132">
        <v>4</v>
      </c>
      <c r="D3002" s="132" t="s">
        <v>20</v>
      </c>
      <c r="E3002" s="186" t="s">
        <v>21</v>
      </c>
      <c r="F3002" s="132" t="s">
        <v>20</v>
      </c>
      <c r="G3002" s="132" t="s">
        <v>21</v>
      </c>
      <c r="H3002" s="132" t="s">
        <v>20</v>
      </c>
      <c r="I3002" s="132" t="s">
        <v>20</v>
      </c>
      <c r="J3002" s="133">
        <v>1.31</v>
      </c>
      <c r="K3002" s="133">
        <v>1.3</v>
      </c>
      <c r="L3002" s="133">
        <v>1.31</v>
      </c>
      <c r="M3002" s="134" t="str">
        <f t="shared" si="46"/>
        <v>P</v>
      </c>
      <c r="N3002" s="171" t="s">
        <v>10682</v>
      </c>
      <c r="O3002" s="146" t="s">
        <v>1506</v>
      </c>
      <c r="P3002" s="146" t="s">
        <v>9401</v>
      </c>
      <c r="Q3002" s="147" t="s">
        <v>10519</v>
      </c>
      <c r="R3002" s="187">
        <v>22.96</v>
      </c>
    </row>
    <row r="3003" spans="1:18" x14ac:dyDescent="0.25">
      <c r="A3003" s="135">
        <v>1043843</v>
      </c>
      <c r="B3003" s="148" t="s">
        <v>3694</v>
      </c>
      <c r="C3003" s="135">
        <v>50</v>
      </c>
      <c r="D3003" s="135">
        <v>380</v>
      </c>
      <c r="E3003" s="188">
        <v>20</v>
      </c>
      <c r="F3003" s="135" t="s">
        <v>20</v>
      </c>
      <c r="G3003" s="135" t="s">
        <v>20</v>
      </c>
      <c r="H3003" s="135" t="s">
        <v>20</v>
      </c>
      <c r="I3003" s="135" t="s">
        <v>20</v>
      </c>
      <c r="J3003" s="136">
        <v>1.7</v>
      </c>
      <c r="K3003" s="136">
        <v>0.17</v>
      </c>
      <c r="L3003" s="136">
        <v>2.4500000000000002</v>
      </c>
      <c r="M3003" s="137" t="str">
        <f t="shared" si="46"/>
        <v>P</v>
      </c>
      <c r="N3003" s="172" t="s">
        <v>10681</v>
      </c>
      <c r="O3003" s="149" t="s">
        <v>1578</v>
      </c>
      <c r="P3003" s="149" t="s">
        <v>9412</v>
      </c>
      <c r="Q3003" s="150" t="s">
        <v>10519</v>
      </c>
      <c r="R3003" s="189">
        <v>2</v>
      </c>
    </row>
    <row r="3004" spans="1:18" x14ac:dyDescent="0.25">
      <c r="A3004" s="132">
        <v>1043845</v>
      </c>
      <c r="B3004" s="145" t="s">
        <v>3695</v>
      </c>
      <c r="C3004" s="132">
        <v>1</v>
      </c>
      <c r="D3004" s="132">
        <v>204</v>
      </c>
      <c r="E3004" s="186" t="s">
        <v>20</v>
      </c>
      <c r="F3004" s="132" t="s">
        <v>20</v>
      </c>
      <c r="G3004" s="132" t="s">
        <v>20</v>
      </c>
      <c r="H3004" s="132" t="s">
        <v>20</v>
      </c>
      <c r="I3004" s="132" t="s">
        <v>20</v>
      </c>
      <c r="J3004" s="133">
        <v>2.7</v>
      </c>
      <c r="K3004" s="133">
        <v>2.1</v>
      </c>
      <c r="L3004" s="133">
        <v>0.7</v>
      </c>
      <c r="M3004" s="134" t="str">
        <f t="shared" si="46"/>
        <v>P</v>
      </c>
      <c r="N3004" s="173" t="s">
        <v>10682</v>
      </c>
      <c r="O3004" s="146" t="s">
        <v>1506</v>
      </c>
      <c r="P3004" s="146" t="s">
        <v>9408</v>
      </c>
      <c r="Q3004" s="147" t="s">
        <v>10519</v>
      </c>
      <c r="R3004" s="187">
        <v>6.99</v>
      </c>
    </row>
    <row r="3005" spans="1:18" x14ac:dyDescent="0.25">
      <c r="A3005" s="135">
        <v>1043865</v>
      </c>
      <c r="B3005" s="148" t="s">
        <v>3696</v>
      </c>
      <c r="C3005" s="135">
        <v>2</v>
      </c>
      <c r="D3005" s="135" t="s">
        <v>20</v>
      </c>
      <c r="E3005" s="188" t="s">
        <v>20</v>
      </c>
      <c r="F3005" s="135" t="s">
        <v>20</v>
      </c>
      <c r="G3005" s="135" t="s">
        <v>20</v>
      </c>
      <c r="H3005" s="135" t="s">
        <v>20</v>
      </c>
      <c r="I3005" s="135" t="s">
        <v>20</v>
      </c>
      <c r="J3005" s="136">
        <v>4.2</v>
      </c>
      <c r="K3005" s="136">
        <v>2</v>
      </c>
      <c r="L3005" s="136">
        <v>8.4000000000000005E-2</v>
      </c>
      <c r="M3005" s="137" t="str">
        <f t="shared" si="46"/>
        <v>P</v>
      </c>
      <c r="N3005" s="174" t="s">
        <v>10682</v>
      </c>
      <c r="O3005" s="149" t="s">
        <v>1506</v>
      </c>
      <c r="P3005" s="149" t="s">
        <v>9443</v>
      </c>
      <c r="Q3005" s="150" t="s">
        <v>10519</v>
      </c>
      <c r="R3005" s="189">
        <v>1.5</v>
      </c>
    </row>
    <row r="3006" spans="1:18" x14ac:dyDescent="0.25">
      <c r="A3006" s="132">
        <v>1043866</v>
      </c>
      <c r="B3006" s="145" t="s">
        <v>2760</v>
      </c>
      <c r="C3006" s="132">
        <v>6</v>
      </c>
      <c r="D3006" s="132">
        <v>273</v>
      </c>
      <c r="E3006" s="186" t="s">
        <v>21</v>
      </c>
      <c r="F3006" s="132">
        <v>429</v>
      </c>
      <c r="G3006" s="132" t="s">
        <v>21</v>
      </c>
      <c r="H3006" s="132" t="s">
        <v>20</v>
      </c>
      <c r="I3006" s="132" t="s">
        <v>20</v>
      </c>
      <c r="J3006" s="133">
        <v>1.99</v>
      </c>
      <c r="K3006" s="133">
        <v>1.32</v>
      </c>
      <c r="L3006" s="133">
        <v>1.35</v>
      </c>
      <c r="M3006" s="134" t="str">
        <f t="shared" si="46"/>
        <v>P</v>
      </c>
      <c r="N3006" s="173" t="s">
        <v>10681</v>
      </c>
      <c r="O3006" s="146" t="s">
        <v>1578</v>
      </c>
      <c r="P3006" s="146" t="s">
        <v>10579</v>
      </c>
      <c r="Q3006" s="147" t="s">
        <v>10106</v>
      </c>
      <c r="R3006" s="187">
        <v>9.8999999999999986</v>
      </c>
    </row>
    <row r="3007" spans="1:18" x14ac:dyDescent="0.25">
      <c r="A3007" s="135">
        <v>1043867</v>
      </c>
      <c r="B3007" s="148" t="s">
        <v>476</v>
      </c>
      <c r="C3007" s="135">
        <v>6</v>
      </c>
      <c r="D3007" s="135">
        <v>432</v>
      </c>
      <c r="E3007" s="188" t="s">
        <v>21</v>
      </c>
      <c r="F3007" s="135">
        <v>648</v>
      </c>
      <c r="G3007" s="135">
        <v>15</v>
      </c>
      <c r="H3007" s="135">
        <v>15</v>
      </c>
      <c r="I3007" s="135">
        <v>2</v>
      </c>
      <c r="J3007" s="136">
        <v>1.67</v>
      </c>
      <c r="K3007" s="136">
        <v>1.1399999999999999</v>
      </c>
      <c r="L3007" s="136">
        <v>1.21</v>
      </c>
      <c r="M3007" s="137" t="str">
        <f t="shared" si="46"/>
        <v>P</v>
      </c>
      <c r="N3007" s="174" t="s">
        <v>10681</v>
      </c>
      <c r="O3007" s="149" t="s">
        <v>1578</v>
      </c>
      <c r="P3007" s="149" t="s">
        <v>10579</v>
      </c>
      <c r="Q3007" s="150" t="s">
        <v>10106</v>
      </c>
      <c r="R3007" s="189">
        <v>8.0400000000000009</v>
      </c>
    </row>
    <row r="3008" spans="1:18" x14ac:dyDescent="0.25">
      <c r="A3008" s="132">
        <v>1043870</v>
      </c>
      <c r="B3008" s="145" t="s">
        <v>2833</v>
      </c>
      <c r="C3008" s="132">
        <v>6</v>
      </c>
      <c r="D3008" s="132" t="s">
        <v>20</v>
      </c>
      <c r="E3008" s="186" t="s">
        <v>20</v>
      </c>
      <c r="F3008" s="132" t="s">
        <v>20</v>
      </c>
      <c r="G3008" s="132" t="s">
        <v>20</v>
      </c>
      <c r="H3008" s="132" t="s">
        <v>20</v>
      </c>
      <c r="I3008" s="132" t="s">
        <v>20</v>
      </c>
      <c r="J3008" s="133">
        <v>1</v>
      </c>
      <c r="K3008" s="133">
        <v>1.45</v>
      </c>
      <c r="L3008" s="133">
        <v>1.1200000000000001</v>
      </c>
      <c r="M3008" s="134" t="str">
        <f t="shared" si="46"/>
        <v>P</v>
      </c>
      <c r="N3008" s="173" t="s">
        <v>10681</v>
      </c>
      <c r="O3008" s="146" t="s">
        <v>1578</v>
      </c>
      <c r="P3008" s="146" t="s">
        <v>10579</v>
      </c>
      <c r="Q3008" s="147" t="s">
        <v>10106</v>
      </c>
      <c r="R3008" s="187">
        <v>8.7818181818181813</v>
      </c>
    </row>
    <row r="3009" spans="1:18" x14ac:dyDescent="0.25">
      <c r="A3009" s="135">
        <v>1043878</v>
      </c>
      <c r="B3009" s="148" t="s">
        <v>2761</v>
      </c>
      <c r="C3009" s="135">
        <v>6</v>
      </c>
      <c r="D3009" s="135">
        <v>310</v>
      </c>
      <c r="E3009" s="188" t="s">
        <v>21</v>
      </c>
      <c r="F3009" s="135">
        <v>558</v>
      </c>
      <c r="G3009" s="135">
        <v>20</v>
      </c>
      <c r="H3009" s="135" t="s">
        <v>20</v>
      </c>
      <c r="I3009" s="135">
        <v>1</v>
      </c>
      <c r="J3009" s="136">
        <v>1.69</v>
      </c>
      <c r="K3009" s="136">
        <v>1.21</v>
      </c>
      <c r="L3009" s="136">
        <v>1.56</v>
      </c>
      <c r="M3009" s="137" t="str">
        <f t="shared" si="46"/>
        <v>P</v>
      </c>
      <c r="N3009" s="174" t="s">
        <v>10681</v>
      </c>
      <c r="O3009" s="149" t="s">
        <v>1578</v>
      </c>
      <c r="P3009" s="149" t="s">
        <v>10579</v>
      </c>
      <c r="Q3009" s="150" t="s">
        <v>10106</v>
      </c>
      <c r="R3009" s="189">
        <v>5.5200000000000005</v>
      </c>
    </row>
    <row r="3010" spans="1:18" x14ac:dyDescent="0.25">
      <c r="A3010" s="132">
        <v>1043879</v>
      </c>
      <c r="B3010" s="145" t="s">
        <v>3697</v>
      </c>
      <c r="C3010" s="132">
        <v>6</v>
      </c>
      <c r="D3010" s="132">
        <v>119</v>
      </c>
      <c r="E3010" s="186" t="s">
        <v>21</v>
      </c>
      <c r="F3010" s="132">
        <v>170</v>
      </c>
      <c r="G3010" s="132" t="s">
        <v>20</v>
      </c>
      <c r="H3010" s="132">
        <v>8</v>
      </c>
      <c r="I3010" s="132">
        <v>2</v>
      </c>
      <c r="J3010" s="133">
        <v>2.78</v>
      </c>
      <c r="K3010" s="133">
        <v>2.2999999999999998</v>
      </c>
      <c r="L3010" s="133">
        <v>1.6</v>
      </c>
      <c r="M3010" s="134" t="str">
        <f t="shared" ref="M3010:M3073" si="47">HYPERLINK(CONCATENATE("T:\Distribution Centre\RDC Department Shared\Cubiscan photos","\",A3010,"-pac.jpg"),"P")</f>
        <v>P</v>
      </c>
      <c r="N3010" s="173" t="s">
        <v>10681</v>
      </c>
      <c r="O3010" s="146" t="s">
        <v>1555</v>
      </c>
      <c r="P3010" s="146" t="s">
        <v>9448</v>
      </c>
      <c r="Q3010" s="147" t="s">
        <v>10519</v>
      </c>
      <c r="R3010" s="187">
        <v>14.04</v>
      </c>
    </row>
    <row r="3011" spans="1:18" x14ac:dyDescent="0.25">
      <c r="A3011" s="135">
        <v>1043880</v>
      </c>
      <c r="B3011" s="148" t="s">
        <v>3698</v>
      </c>
      <c r="C3011" s="135">
        <v>6</v>
      </c>
      <c r="D3011" s="135">
        <v>119</v>
      </c>
      <c r="E3011" s="188" t="s">
        <v>20</v>
      </c>
      <c r="F3011" s="135">
        <v>170</v>
      </c>
      <c r="G3011" s="135" t="s">
        <v>20</v>
      </c>
      <c r="H3011" s="135" t="s">
        <v>20</v>
      </c>
      <c r="I3011" s="135" t="s">
        <v>20</v>
      </c>
      <c r="J3011" s="136">
        <v>2.78</v>
      </c>
      <c r="K3011" s="136">
        <v>2.2999999999999998</v>
      </c>
      <c r="L3011" s="136">
        <v>1.6</v>
      </c>
      <c r="M3011" s="137" t="str">
        <f t="shared" si="47"/>
        <v>P</v>
      </c>
      <c r="N3011" s="174" t="s">
        <v>10681</v>
      </c>
      <c r="O3011" s="149" t="s">
        <v>1555</v>
      </c>
      <c r="P3011" s="149" t="s">
        <v>9448</v>
      </c>
      <c r="Q3011" s="150" t="s">
        <v>10519</v>
      </c>
      <c r="R3011" s="189">
        <v>14.04</v>
      </c>
    </row>
    <row r="3012" spans="1:18" x14ac:dyDescent="0.25">
      <c r="A3012" s="132">
        <v>1043881</v>
      </c>
      <c r="B3012" s="145" t="s">
        <v>3699</v>
      </c>
      <c r="C3012" s="132">
        <v>6</v>
      </c>
      <c r="D3012" s="132">
        <v>50</v>
      </c>
      <c r="E3012" s="186" t="s">
        <v>21</v>
      </c>
      <c r="F3012" s="132">
        <v>60</v>
      </c>
      <c r="G3012" s="132">
        <v>4</v>
      </c>
      <c r="H3012" s="132">
        <v>4</v>
      </c>
      <c r="I3012" s="132">
        <v>1</v>
      </c>
      <c r="J3012" s="133">
        <v>4.5199999999999996</v>
      </c>
      <c r="K3012" s="133">
        <v>2.4</v>
      </c>
      <c r="L3012" s="133">
        <v>2.6</v>
      </c>
      <c r="M3012" s="134" t="str">
        <f t="shared" si="47"/>
        <v>P</v>
      </c>
      <c r="N3012" s="173" t="s">
        <v>10681</v>
      </c>
      <c r="O3012" s="146" t="s">
        <v>1555</v>
      </c>
      <c r="P3012" s="146" t="s">
        <v>9448</v>
      </c>
      <c r="Q3012" s="147" t="s">
        <v>10519</v>
      </c>
      <c r="R3012" s="187">
        <v>22.740000000000002</v>
      </c>
    </row>
    <row r="3013" spans="1:18" x14ac:dyDescent="0.25">
      <c r="A3013" s="135">
        <v>1043882</v>
      </c>
      <c r="B3013" s="148" t="s">
        <v>3700</v>
      </c>
      <c r="C3013" s="135">
        <v>6</v>
      </c>
      <c r="D3013" s="135">
        <v>50</v>
      </c>
      <c r="E3013" s="188" t="s">
        <v>21</v>
      </c>
      <c r="F3013" s="135">
        <v>60</v>
      </c>
      <c r="G3013" s="135">
        <v>4</v>
      </c>
      <c r="H3013" s="135">
        <v>4</v>
      </c>
      <c r="I3013" s="135">
        <v>1</v>
      </c>
      <c r="J3013" s="136">
        <v>4.5199999999999996</v>
      </c>
      <c r="K3013" s="136">
        <v>2.4</v>
      </c>
      <c r="L3013" s="136">
        <v>2.6</v>
      </c>
      <c r="M3013" s="137" t="str">
        <f t="shared" si="47"/>
        <v>P</v>
      </c>
      <c r="N3013" s="174" t="s">
        <v>10681</v>
      </c>
      <c r="O3013" s="149" t="s">
        <v>1555</v>
      </c>
      <c r="P3013" s="149" t="s">
        <v>9448</v>
      </c>
      <c r="Q3013" s="150" t="s">
        <v>10519</v>
      </c>
      <c r="R3013" s="189">
        <v>23.4</v>
      </c>
    </row>
    <row r="3014" spans="1:18" x14ac:dyDescent="0.25">
      <c r="A3014" s="132">
        <v>1043883</v>
      </c>
      <c r="B3014" s="145" t="s">
        <v>3701</v>
      </c>
      <c r="C3014" s="132">
        <v>6</v>
      </c>
      <c r="D3014" s="132">
        <v>50</v>
      </c>
      <c r="E3014" s="186" t="s">
        <v>21</v>
      </c>
      <c r="F3014" s="132">
        <v>60</v>
      </c>
      <c r="G3014" s="132" t="s">
        <v>20</v>
      </c>
      <c r="H3014" s="132">
        <v>4</v>
      </c>
      <c r="I3014" s="132">
        <v>1</v>
      </c>
      <c r="J3014" s="133">
        <v>4.38</v>
      </c>
      <c r="K3014" s="133">
        <v>2.23</v>
      </c>
      <c r="L3014" s="133">
        <v>2.36</v>
      </c>
      <c r="M3014" s="134" t="str">
        <f t="shared" si="47"/>
        <v>P</v>
      </c>
      <c r="N3014" s="173" t="s">
        <v>10681</v>
      </c>
      <c r="O3014" s="146" t="s">
        <v>1506</v>
      </c>
      <c r="P3014" s="146" t="s">
        <v>9496</v>
      </c>
      <c r="Q3014" s="147" t="s">
        <v>10519</v>
      </c>
      <c r="R3014" s="187">
        <v>23.4</v>
      </c>
    </row>
    <row r="3015" spans="1:18" x14ac:dyDescent="0.25">
      <c r="A3015" s="135">
        <v>1043884</v>
      </c>
      <c r="B3015" s="148" t="s">
        <v>3702</v>
      </c>
      <c r="C3015" s="135">
        <v>6</v>
      </c>
      <c r="D3015" s="135">
        <v>50</v>
      </c>
      <c r="E3015" s="188" t="s">
        <v>21</v>
      </c>
      <c r="F3015" s="135">
        <v>60</v>
      </c>
      <c r="G3015" s="135">
        <v>4</v>
      </c>
      <c r="H3015" s="135">
        <v>4</v>
      </c>
      <c r="I3015" s="135">
        <v>1</v>
      </c>
      <c r="J3015" s="136">
        <v>4.5199999999999996</v>
      </c>
      <c r="K3015" s="136">
        <v>2.4</v>
      </c>
      <c r="L3015" s="136">
        <v>2.6</v>
      </c>
      <c r="M3015" s="137" t="str">
        <f t="shared" si="47"/>
        <v>P</v>
      </c>
      <c r="N3015" s="174" t="s">
        <v>10681</v>
      </c>
      <c r="O3015" s="149" t="s">
        <v>1555</v>
      </c>
      <c r="P3015" s="149" t="s">
        <v>9448</v>
      </c>
      <c r="Q3015" s="150" t="s">
        <v>10519</v>
      </c>
      <c r="R3015" s="189">
        <v>22.86</v>
      </c>
    </row>
    <row r="3016" spans="1:18" x14ac:dyDescent="0.25">
      <c r="A3016" s="132">
        <v>1043885</v>
      </c>
      <c r="B3016" s="145" t="s">
        <v>3703</v>
      </c>
      <c r="C3016" s="132">
        <v>6</v>
      </c>
      <c r="D3016" s="132">
        <v>50</v>
      </c>
      <c r="E3016" s="186" t="s">
        <v>21</v>
      </c>
      <c r="F3016" s="132">
        <v>60</v>
      </c>
      <c r="G3016" s="132" t="s">
        <v>20</v>
      </c>
      <c r="H3016" s="132">
        <v>4</v>
      </c>
      <c r="I3016" s="132">
        <v>1</v>
      </c>
      <c r="J3016" s="133">
        <v>4.38</v>
      </c>
      <c r="K3016" s="133">
        <v>2.23</v>
      </c>
      <c r="L3016" s="133">
        <v>2.36</v>
      </c>
      <c r="M3016" s="134" t="str">
        <f t="shared" si="47"/>
        <v>P</v>
      </c>
      <c r="N3016" s="173" t="s">
        <v>10681</v>
      </c>
      <c r="O3016" s="146" t="s">
        <v>1506</v>
      </c>
      <c r="P3016" s="146" t="s">
        <v>9496</v>
      </c>
      <c r="Q3016" s="147" t="s">
        <v>10519</v>
      </c>
      <c r="R3016" s="187">
        <v>23.580000000000002</v>
      </c>
    </row>
    <row r="3017" spans="1:18" x14ac:dyDescent="0.25">
      <c r="A3017" s="135">
        <v>1043886</v>
      </c>
      <c r="B3017" s="148" t="s">
        <v>3704</v>
      </c>
      <c r="C3017" s="135">
        <v>6</v>
      </c>
      <c r="D3017" s="135">
        <v>40</v>
      </c>
      <c r="E3017" s="188" t="s">
        <v>21</v>
      </c>
      <c r="F3017" s="135">
        <v>48</v>
      </c>
      <c r="G3017" s="135" t="s">
        <v>21</v>
      </c>
      <c r="H3017" s="135" t="s">
        <v>21</v>
      </c>
      <c r="I3017" s="135" t="s">
        <v>21</v>
      </c>
      <c r="J3017" s="136">
        <v>4.3</v>
      </c>
      <c r="K3017" s="136">
        <v>2.95</v>
      </c>
      <c r="L3017" s="136">
        <v>2.2999999999999998</v>
      </c>
      <c r="M3017" s="137" t="str">
        <f t="shared" si="47"/>
        <v>P</v>
      </c>
      <c r="N3017" s="174" t="s">
        <v>10681</v>
      </c>
      <c r="O3017" s="149" t="s">
        <v>1506</v>
      </c>
      <c r="P3017" s="149" t="s">
        <v>9451</v>
      </c>
      <c r="Q3017" s="150" t="s">
        <v>10106</v>
      </c>
      <c r="R3017" s="189">
        <v>31.5</v>
      </c>
    </row>
    <row r="3018" spans="1:18" x14ac:dyDescent="0.25">
      <c r="A3018" s="132">
        <v>1043887</v>
      </c>
      <c r="B3018" s="145" t="s">
        <v>3705</v>
      </c>
      <c r="C3018" s="132">
        <v>6</v>
      </c>
      <c r="D3018" s="132">
        <v>40</v>
      </c>
      <c r="E3018" s="186" t="s">
        <v>21</v>
      </c>
      <c r="F3018" s="132">
        <v>48</v>
      </c>
      <c r="G3018" s="132">
        <v>3</v>
      </c>
      <c r="H3018" s="132">
        <v>3</v>
      </c>
      <c r="I3018" s="132">
        <v>1</v>
      </c>
      <c r="J3018" s="133">
        <v>4.3</v>
      </c>
      <c r="K3018" s="133">
        <v>2.95</v>
      </c>
      <c r="L3018" s="133">
        <v>2.2999999999999998</v>
      </c>
      <c r="M3018" s="134" t="str">
        <f t="shared" si="47"/>
        <v>P</v>
      </c>
      <c r="N3018" s="173" t="s">
        <v>10681</v>
      </c>
      <c r="O3018" s="146" t="s">
        <v>1506</v>
      </c>
      <c r="P3018" s="146" t="s">
        <v>9451</v>
      </c>
      <c r="Q3018" s="147" t="s">
        <v>10106</v>
      </c>
      <c r="R3018" s="187">
        <v>32.58</v>
      </c>
    </row>
    <row r="3019" spans="1:18" x14ac:dyDescent="0.25">
      <c r="A3019" s="135">
        <v>1043889</v>
      </c>
      <c r="B3019" s="148" t="s">
        <v>3706</v>
      </c>
      <c r="C3019" s="135">
        <v>6</v>
      </c>
      <c r="D3019" s="135">
        <v>40</v>
      </c>
      <c r="E3019" s="188" t="s">
        <v>21</v>
      </c>
      <c r="F3019" s="135">
        <v>48</v>
      </c>
      <c r="G3019" s="135" t="s">
        <v>21</v>
      </c>
      <c r="H3019" s="135" t="s">
        <v>21</v>
      </c>
      <c r="I3019" s="135" t="s">
        <v>21</v>
      </c>
      <c r="J3019" s="136">
        <v>4.28</v>
      </c>
      <c r="K3019" s="136">
        <v>3.03</v>
      </c>
      <c r="L3019" s="136">
        <v>2.36</v>
      </c>
      <c r="M3019" s="137" t="str">
        <f t="shared" si="47"/>
        <v>P</v>
      </c>
      <c r="N3019" s="174" t="s">
        <v>10681</v>
      </c>
      <c r="O3019" s="149" t="s">
        <v>1506</v>
      </c>
      <c r="P3019" s="149" t="s">
        <v>9496</v>
      </c>
      <c r="Q3019" s="150" t="s">
        <v>10519</v>
      </c>
      <c r="R3019" s="189">
        <v>34.5</v>
      </c>
    </row>
    <row r="3020" spans="1:18" x14ac:dyDescent="0.25">
      <c r="A3020" s="132">
        <v>1043890</v>
      </c>
      <c r="B3020" s="145" t="s">
        <v>3707</v>
      </c>
      <c r="C3020" s="132">
        <v>6</v>
      </c>
      <c r="D3020" s="132">
        <v>40</v>
      </c>
      <c r="E3020" s="186" t="s">
        <v>21</v>
      </c>
      <c r="F3020" s="132">
        <v>48</v>
      </c>
      <c r="G3020" s="132" t="s">
        <v>21</v>
      </c>
      <c r="H3020" s="132" t="s">
        <v>21</v>
      </c>
      <c r="I3020" s="132" t="s">
        <v>21</v>
      </c>
      <c r="J3020" s="133">
        <v>4.3</v>
      </c>
      <c r="K3020" s="133">
        <v>2.95</v>
      </c>
      <c r="L3020" s="133">
        <v>2.2999999999999998</v>
      </c>
      <c r="M3020" s="134" t="str">
        <f t="shared" si="47"/>
        <v>P</v>
      </c>
      <c r="N3020" s="173" t="s">
        <v>10681</v>
      </c>
      <c r="O3020" s="146" t="s">
        <v>1506</v>
      </c>
      <c r="P3020" s="146" t="s">
        <v>9451</v>
      </c>
      <c r="Q3020" s="147" t="s">
        <v>10519</v>
      </c>
      <c r="R3020" s="187">
        <v>30.72</v>
      </c>
    </row>
    <row r="3021" spans="1:18" x14ac:dyDescent="0.25">
      <c r="A3021" s="135">
        <v>1043891</v>
      </c>
      <c r="B3021" s="148" t="s">
        <v>3708</v>
      </c>
      <c r="C3021" s="135">
        <v>6</v>
      </c>
      <c r="D3021" s="135">
        <v>40</v>
      </c>
      <c r="E3021" s="188" t="s">
        <v>21</v>
      </c>
      <c r="F3021" s="135">
        <v>48</v>
      </c>
      <c r="G3021" s="135" t="s">
        <v>21</v>
      </c>
      <c r="H3021" s="135" t="s">
        <v>21</v>
      </c>
      <c r="I3021" s="135" t="s">
        <v>21</v>
      </c>
      <c r="J3021" s="136">
        <v>4.28</v>
      </c>
      <c r="K3021" s="136">
        <v>3.03</v>
      </c>
      <c r="L3021" s="136">
        <v>2.36</v>
      </c>
      <c r="M3021" s="137" t="str">
        <f t="shared" si="47"/>
        <v>P</v>
      </c>
      <c r="N3021" s="174" t="s">
        <v>10681</v>
      </c>
      <c r="O3021" s="149" t="s">
        <v>1506</v>
      </c>
      <c r="P3021" s="149" t="s">
        <v>9496</v>
      </c>
      <c r="Q3021" s="150" t="s">
        <v>10106</v>
      </c>
      <c r="R3021" s="189">
        <v>34.08</v>
      </c>
    </row>
    <row r="3022" spans="1:18" x14ac:dyDescent="0.25">
      <c r="A3022" s="132">
        <v>1043892</v>
      </c>
      <c r="B3022" s="145" t="s">
        <v>3709</v>
      </c>
      <c r="C3022" s="132">
        <v>2</v>
      </c>
      <c r="D3022" s="132">
        <v>50</v>
      </c>
      <c r="E3022" s="186" t="s">
        <v>21</v>
      </c>
      <c r="F3022" s="132">
        <v>60</v>
      </c>
      <c r="G3022" s="132">
        <v>4</v>
      </c>
      <c r="H3022" s="132">
        <v>4</v>
      </c>
      <c r="I3022" s="132">
        <v>1</v>
      </c>
      <c r="J3022" s="133">
        <v>4.4000000000000004</v>
      </c>
      <c r="K3022" s="133">
        <v>2.25</v>
      </c>
      <c r="L3022" s="133">
        <v>2.35</v>
      </c>
      <c r="M3022" s="134" t="str">
        <f t="shared" si="47"/>
        <v>P</v>
      </c>
      <c r="N3022" s="173" t="s">
        <v>10681</v>
      </c>
      <c r="O3022" s="146" t="s">
        <v>1506</v>
      </c>
      <c r="P3022" s="146" t="s">
        <v>9451</v>
      </c>
      <c r="Q3022" s="147" t="s">
        <v>10106</v>
      </c>
      <c r="R3022" s="187">
        <v>15.94</v>
      </c>
    </row>
    <row r="3023" spans="1:18" x14ac:dyDescent="0.25">
      <c r="A3023" s="135">
        <v>1043893</v>
      </c>
      <c r="B3023" s="148" t="s">
        <v>3710</v>
      </c>
      <c r="C3023" s="135">
        <v>2</v>
      </c>
      <c r="D3023" s="135">
        <v>50</v>
      </c>
      <c r="E3023" s="188" t="s">
        <v>21</v>
      </c>
      <c r="F3023" s="135">
        <v>60</v>
      </c>
      <c r="G3023" s="135" t="s">
        <v>20</v>
      </c>
      <c r="H3023" s="135" t="s">
        <v>20</v>
      </c>
      <c r="I3023" s="135" t="s">
        <v>20</v>
      </c>
      <c r="J3023" s="136">
        <v>4.4000000000000004</v>
      </c>
      <c r="K3023" s="136">
        <v>2.25</v>
      </c>
      <c r="L3023" s="136">
        <v>2.35</v>
      </c>
      <c r="M3023" s="137" t="str">
        <f t="shared" si="47"/>
        <v>P</v>
      </c>
      <c r="N3023" s="174" t="s">
        <v>10681</v>
      </c>
      <c r="O3023" s="149" t="s">
        <v>1506</v>
      </c>
      <c r="P3023" s="149" t="s">
        <v>9451</v>
      </c>
      <c r="Q3023" s="150" t="s">
        <v>10106</v>
      </c>
      <c r="R3023" s="189">
        <v>16.399999999999999</v>
      </c>
    </row>
    <row r="3024" spans="1:18" x14ac:dyDescent="0.25">
      <c r="A3024" s="132">
        <v>1043894</v>
      </c>
      <c r="B3024" s="145" t="s">
        <v>3712</v>
      </c>
      <c r="C3024" s="132">
        <v>6</v>
      </c>
      <c r="D3024" s="132">
        <v>72</v>
      </c>
      <c r="E3024" s="186" t="s">
        <v>21</v>
      </c>
      <c r="F3024" s="132">
        <v>84</v>
      </c>
      <c r="G3024" s="132">
        <v>5</v>
      </c>
      <c r="H3024" s="132">
        <v>6</v>
      </c>
      <c r="I3024" s="132">
        <v>1</v>
      </c>
      <c r="J3024" s="133">
        <v>2.84</v>
      </c>
      <c r="K3024" s="133">
        <v>2.7</v>
      </c>
      <c r="L3024" s="133">
        <v>2</v>
      </c>
      <c r="M3024" s="134" t="str">
        <f t="shared" si="47"/>
        <v>P</v>
      </c>
      <c r="N3024" s="173" t="s">
        <v>10681</v>
      </c>
      <c r="O3024" s="146" t="s">
        <v>1506</v>
      </c>
      <c r="P3024" s="146" t="s">
        <v>9435</v>
      </c>
      <c r="Q3024" s="147" t="s">
        <v>10519</v>
      </c>
      <c r="R3024" s="187">
        <v>8.879999999999999</v>
      </c>
    </row>
    <row r="3025" spans="1:18" x14ac:dyDescent="0.25">
      <c r="A3025" s="135">
        <v>1043896</v>
      </c>
      <c r="B3025" s="148" t="s">
        <v>3713</v>
      </c>
      <c r="C3025" s="135">
        <v>6</v>
      </c>
      <c r="D3025" s="135">
        <v>72</v>
      </c>
      <c r="E3025" s="188" t="s">
        <v>21</v>
      </c>
      <c r="F3025" s="135">
        <v>84</v>
      </c>
      <c r="G3025" s="135">
        <v>5</v>
      </c>
      <c r="H3025" s="135">
        <v>6</v>
      </c>
      <c r="I3025" s="135">
        <v>1</v>
      </c>
      <c r="J3025" s="136">
        <v>2.84</v>
      </c>
      <c r="K3025" s="136">
        <v>2.7</v>
      </c>
      <c r="L3025" s="136">
        <v>2</v>
      </c>
      <c r="M3025" s="137" t="str">
        <f t="shared" si="47"/>
        <v>P</v>
      </c>
      <c r="N3025" s="174" t="s">
        <v>10681</v>
      </c>
      <c r="O3025" s="149" t="s">
        <v>1506</v>
      </c>
      <c r="P3025" s="149" t="s">
        <v>9435</v>
      </c>
      <c r="Q3025" s="150" t="s">
        <v>10519</v>
      </c>
      <c r="R3025" s="189">
        <v>9</v>
      </c>
    </row>
    <row r="3026" spans="1:18" x14ac:dyDescent="0.25">
      <c r="A3026" s="132">
        <v>1043897</v>
      </c>
      <c r="B3026" s="145" t="s">
        <v>911</v>
      </c>
      <c r="C3026" s="132">
        <v>3</v>
      </c>
      <c r="D3026" s="132">
        <v>5940</v>
      </c>
      <c r="E3026" s="186">
        <v>22</v>
      </c>
      <c r="F3026" s="132">
        <v>8910</v>
      </c>
      <c r="G3026" s="132" t="s">
        <v>20</v>
      </c>
      <c r="H3026" s="132">
        <v>440</v>
      </c>
      <c r="I3026" s="132">
        <v>2</v>
      </c>
      <c r="J3026" s="133">
        <v>1.27</v>
      </c>
      <c r="K3026" s="133">
        <v>0.54</v>
      </c>
      <c r="L3026" s="133">
        <v>0.25</v>
      </c>
      <c r="M3026" s="134" t="str">
        <f t="shared" si="47"/>
        <v>P</v>
      </c>
      <c r="N3026" s="173" t="s">
        <v>10681</v>
      </c>
      <c r="O3026" s="146" t="s">
        <v>1607</v>
      </c>
      <c r="P3026" s="146" t="s">
        <v>9485</v>
      </c>
      <c r="Q3026" s="147" t="s">
        <v>10519</v>
      </c>
      <c r="R3026" s="187">
        <v>4.32</v>
      </c>
    </row>
    <row r="3027" spans="1:18" x14ac:dyDescent="0.25">
      <c r="A3027" s="135">
        <v>1043910</v>
      </c>
      <c r="B3027" s="148" t="s">
        <v>912</v>
      </c>
      <c r="C3027" s="135">
        <v>3</v>
      </c>
      <c r="D3027" s="135">
        <v>5940</v>
      </c>
      <c r="E3027" s="188">
        <v>22</v>
      </c>
      <c r="F3027" s="135">
        <v>7128</v>
      </c>
      <c r="G3027" s="135">
        <v>264</v>
      </c>
      <c r="H3027" s="135" t="s">
        <v>20</v>
      </c>
      <c r="I3027" s="135">
        <v>1</v>
      </c>
      <c r="J3027" s="136">
        <v>1.2</v>
      </c>
      <c r="K3027" s="136">
        <v>0.5</v>
      </c>
      <c r="L3027" s="136">
        <v>0.18</v>
      </c>
      <c r="M3027" s="137" t="str">
        <f t="shared" si="47"/>
        <v>P</v>
      </c>
      <c r="N3027" s="172" t="s">
        <v>10681</v>
      </c>
      <c r="O3027" s="149" t="s">
        <v>1607</v>
      </c>
      <c r="P3027" s="149" t="s">
        <v>9485</v>
      </c>
      <c r="Q3027" s="150" t="s">
        <v>10519</v>
      </c>
      <c r="R3027" s="189">
        <v>4.47</v>
      </c>
    </row>
    <row r="3028" spans="1:18" x14ac:dyDescent="0.25">
      <c r="A3028" s="132">
        <v>1043913</v>
      </c>
      <c r="B3028" s="145" t="s">
        <v>1847</v>
      </c>
      <c r="C3028" s="132">
        <v>6</v>
      </c>
      <c r="D3028" s="132">
        <v>448</v>
      </c>
      <c r="E3028" s="186" t="s">
        <v>21</v>
      </c>
      <c r="F3028" s="132">
        <v>616</v>
      </c>
      <c r="G3028" s="132">
        <v>20</v>
      </c>
      <c r="H3028" s="132">
        <v>25</v>
      </c>
      <c r="I3028" s="132">
        <v>1</v>
      </c>
      <c r="J3028" s="133">
        <v>1.86</v>
      </c>
      <c r="K3028" s="133">
        <v>1.1499999999999999</v>
      </c>
      <c r="L3028" s="133">
        <v>1.39</v>
      </c>
      <c r="M3028" s="134" t="str">
        <f t="shared" si="47"/>
        <v>P</v>
      </c>
      <c r="N3028" s="173" t="s">
        <v>10681</v>
      </c>
      <c r="O3028" s="146" t="s">
        <v>1555</v>
      </c>
      <c r="P3028" s="146" t="s">
        <v>9429</v>
      </c>
      <c r="Q3028" s="147" t="s">
        <v>10519</v>
      </c>
      <c r="R3028" s="187">
        <v>4.4399999999999995</v>
      </c>
    </row>
    <row r="3029" spans="1:18" x14ac:dyDescent="0.25">
      <c r="A3029" s="135">
        <v>1043914</v>
      </c>
      <c r="B3029" s="148" t="s">
        <v>3714</v>
      </c>
      <c r="C3029" s="135">
        <v>1</v>
      </c>
      <c r="D3029" s="135" t="s">
        <v>20</v>
      </c>
      <c r="E3029" s="188" t="s">
        <v>20</v>
      </c>
      <c r="F3029" s="135" t="s">
        <v>20</v>
      </c>
      <c r="G3029" s="135" t="s">
        <v>20</v>
      </c>
      <c r="H3029" s="135" t="s">
        <v>20</v>
      </c>
      <c r="I3029" s="135" t="s">
        <v>20</v>
      </c>
      <c r="J3029" s="136">
        <v>1.22</v>
      </c>
      <c r="K3029" s="136">
        <v>0.67</v>
      </c>
      <c r="L3029" s="136">
        <v>1.3</v>
      </c>
      <c r="M3029" s="137" t="str">
        <f t="shared" si="47"/>
        <v>P</v>
      </c>
      <c r="N3029" s="174" t="s">
        <v>10682</v>
      </c>
      <c r="O3029" s="149" t="s">
        <v>1614</v>
      </c>
      <c r="P3029" s="149" t="s">
        <v>9419</v>
      </c>
      <c r="Q3029" s="150" t="s">
        <v>10519</v>
      </c>
      <c r="R3029" s="189">
        <v>1.06</v>
      </c>
    </row>
    <row r="3030" spans="1:18" x14ac:dyDescent="0.25">
      <c r="A3030" s="132">
        <v>1043917</v>
      </c>
      <c r="B3030" s="145" t="s">
        <v>3715</v>
      </c>
      <c r="C3030" s="132">
        <v>1</v>
      </c>
      <c r="D3030" s="132" t="s">
        <v>20</v>
      </c>
      <c r="E3030" s="186" t="s">
        <v>20</v>
      </c>
      <c r="F3030" s="132" t="s">
        <v>20</v>
      </c>
      <c r="G3030" s="132" t="s">
        <v>20</v>
      </c>
      <c r="H3030" s="132" t="s">
        <v>20</v>
      </c>
      <c r="I3030" s="132" t="s">
        <v>20</v>
      </c>
      <c r="J3030" s="133">
        <v>5</v>
      </c>
      <c r="K3030" s="133">
        <v>2.5</v>
      </c>
      <c r="L3030" s="133">
        <v>1.1499999999999999</v>
      </c>
      <c r="M3030" s="134" t="str">
        <f t="shared" si="47"/>
        <v>P</v>
      </c>
      <c r="N3030" s="173" t="s">
        <v>10681</v>
      </c>
      <c r="O3030" s="146" t="s">
        <v>1562</v>
      </c>
      <c r="P3030" s="146" t="s">
        <v>9558</v>
      </c>
      <c r="Q3030" s="147" t="s">
        <v>10106</v>
      </c>
      <c r="R3030" s="187">
        <v>7.462686567164179E-3</v>
      </c>
    </row>
    <row r="3031" spans="1:18" x14ac:dyDescent="0.25">
      <c r="A3031" s="135">
        <v>1043919</v>
      </c>
      <c r="B3031" s="148" t="s">
        <v>3716</v>
      </c>
      <c r="C3031" s="135">
        <v>1</v>
      </c>
      <c r="D3031" s="135" t="s">
        <v>20</v>
      </c>
      <c r="E3031" s="188" t="s">
        <v>20</v>
      </c>
      <c r="F3031" s="135" t="s">
        <v>20</v>
      </c>
      <c r="G3031" s="135" t="s">
        <v>21</v>
      </c>
      <c r="H3031" s="135" t="s">
        <v>21</v>
      </c>
      <c r="I3031" s="135" t="s">
        <v>21</v>
      </c>
      <c r="J3031" s="136">
        <v>3.048</v>
      </c>
      <c r="K3031" s="136">
        <v>3.048</v>
      </c>
      <c r="L3031" s="136">
        <v>1.143</v>
      </c>
      <c r="M3031" s="137" t="str">
        <f t="shared" si="47"/>
        <v>P</v>
      </c>
      <c r="N3031" s="174" t="s">
        <v>10681</v>
      </c>
      <c r="O3031" s="149" t="s">
        <v>1562</v>
      </c>
      <c r="P3031" s="149" t="s">
        <v>9558</v>
      </c>
      <c r="Q3031" s="150" t="s">
        <v>10106</v>
      </c>
      <c r="R3031" s="189">
        <v>7.462686567164179E-3</v>
      </c>
    </row>
    <row r="3032" spans="1:18" x14ac:dyDescent="0.25">
      <c r="A3032" s="132">
        <v>1043921</v>
      </c>
      <c r="B3032" s="145" t="s">
        <v>3717</v>
      </c>
      <c r="C3032" s="132">
        <v>1</v>
      </c>
      <c r="D3032" s="132" t="s">
        <v>20</v>
      </c>
      <c r="E3032" s="186" t="s">
        <v>20</v>
      </c>
      <c r="F3032" s="132" t="s">
        <v>20</v>
      </c>
      <c r="G3032" s="132" t="s">
        <v>20</v>
      </c>
      <c r="H3032" s="132" t="s">
        <v>20</v>
      </c>
      <c r="I3032" s="132" t="s">
        <v>20</v>
      </c>
      <c r="J3032" s="133">
        <v>2.75</v>
      </c>
      <c r="K3032" s="133">
        <v>1.4</v>
      </c>
      <c r="L3032" s="133">
        <v>1.7</v>
      </c>
      <c r="M3032" s="134" t="str">
        <f t="shared" si="47"/>
        <v>P</v>
      </c>
      <c r="N3032" s="173" t="s">
        <v>10681</v>
      </c>
      <c r="O3032" s="146" t="s">
        <v>1562</v>
      </c>
      <c r="P3032" s="146" t="s">
        <v>9558</v>
      </c>
      <c r="Q3032" s="147" t="s">
        <v>10106</v>
      </c>
      <c r="R3032" s="187">
        <v>7.462686567164179E-3</v>
      </c>
    </row>
    <row r="3033" spans="1:18" x14ac:dyDescent="0.25">
      <c r="A3033" s="135">
        <v>1043922</v>
      </c>
      <c r="B3033" s="148" t="s">
        <v>3718</v>
      </c>
      <c r="C3033" s="135">
        <v>1</v>
      </c>
      <c r="D3033" s="135" t="s">
        <v>20</v>
      </c>
      <c r="E3033" s="188" t="s">
        <v>20</v>
      </c>
      <c r="F3033" s="135" t="s">
        <v>20</v>
      </c>
      <c r="G3033" s="135" t="s">
        <v>21</v>
      </c>
      <c r="H3033" s="135" t="s">
        <v>21</v>
      </c>
      <c r="I3033" s="135" t="s">
        <v>21</v>
      </c>
      <c r="J3033" s="136">
        <v>3.048</v>
      </c>
      <c r="K3033" s="136">
        <v>3.048</v>
      </c>
      <c r="L3033" s="136">
        <v>1.143</v>
      </c>
      <c r="M3033" s="137" t="str">
        <f t="shared" si="47"/>
        <v>P</v>
      </c>
      <c r="N3033" s="172" t="s">
        <v>10681</v>
      </c>
      <c r="O3033" s="149" t="s">
        <v>1562</v>
      </c>
      <c r="P3033" s="149" t="s">
        <v>9558</v>
      </c>
      <c r="Q3033" s="150" t="s">
        <v>10106</v>
      </c>
      <c r="R3033" s="189">
        <v>7.462686567164179E-3</v>
      </c>
    </row>
    <row r="3034" spans="1:18" x14ac:dyDescent="0.25">
      <c r="A3034" s="132">
        <v>1043976</v>
      </c>
      <c r="B3034" s="145" t="s">
        <v>3719</v>
      </c>
      <c r="C3034" s="132">
        <v>1</v>
      </c>
      <c r="D3034" s="132" t="s">
        <v>20</v>
      </c>
      <c r="E3034" s="186" t="s">
        <v>20</v>
      </c>
      <c r="F3034" s="132" t="s">
        <v>20</v>
      </c>
      <c r="G3034" s="132" t="s">
        <v>20</v>
      </c>
      <c r="H3034" s="132" t="s">
        <v>20</v>
      </c>
      <c r="I3034" s="132" t="s">
        <v>20</v>
      </c>
      <c r="J3034" s="133">
        <v>2.75</v>
      </c>
      <c r="K3034" s="133">
        <v>1.4</v>
      </c>
      <c r="L3034" s="133">
        <v>1.7</v>
      </c>
      <c r="M3034" s="134" t="str">
        <f t="shared" si="47"/>
        <v>P</v>
      </c>
      <c r="N3034" s="171" t="s">
        <v>10681</v>
      </c>
      <c r="O3034" s="146" t="s">
        <v>3270</v>
      </c>
      <c r="P3034" s="146" t="s">
        <v>9884</v>
      </c>
      <c r="Q3034" s="147" t="s">
        <v>10106</v>
      </c>
      <c r="R3034" s="187">
        <v>0.20973782771535579</v>
      </c>
    </row>
    <row r="3035" spans="1:18" x14ac:dyDescent="0.25">
      <c r="A3035" s="135">
        <v>1043988</v>
      </c>
      <c r="B3035" s="148" t="s">
        <v>3720</v>
      </c>
      <c r="C3035" s="135">
        <v>24</v>
      </c>
      <c r="D3035" s="135">
        <v>240</v>
      </c>
      <c r="E3035" s="188">
        <v>20</v>
      </c>
      <c r="F3035" s="135" t="s">
        <v>20</v>
      </c>
      <c r="G3035" s="135" t="s">
        <v>20</v>
      </c>
      <c r="H3035" s="135" t="s">
        <v>20</v>
      </c>
      <c r="I3035" s="135" t="s">
        <v>20</v>
      </c>
      <c r="J3035" s="136">
        <v>2.2200000000000002</v>
      </c>
      <c r="K3035" s="136">
        <v>1.87</v>
      </c>
      <c r="L3035" s="136">
        <v>0.66</v>
      </c>
      <c r="M3035" s="137" t="str">
        <f t="shared" si="47"/>
        <v>P</v>
      </c>
      <c r="N3035" s="172" t="s">
        <v>10682</v>
      </c>
      <c r="O3035" s="149" t="s">
        <v>1500</v>
      </c>
      <c r="P3035" s="149" t="s">
        <v>9418</v>
      </c>
      <c r="Q3035" s="150" t="s">
        <v>10519</v>
      </c>
      <c r="R3035" s="189">
        <v>9.120000000000001</v>
      </c>
    </row>
    <row r="3036" spans="1:18" x14ac:dyDescent="0.25">
      <c r="A3036" s="132">
        <v>1044004</v>
      </c>
      <c r="B3036" s="145" t="s">
        <v>3721</v>
      </c>
      <c r="C3036" s="132">
        <v>5</v>
      </c>
      <c r="D3036" s="132">
        <v>242</v>
      </c>
      <c r="E3036" s="186" t="s">
        <v>20</v>
      </c>
      <c r="F3036" s="132">
        <v>371</v>
      </c>
      <c r="G3036" s="132" t="s">
        <v>21</v>
      </c>
      <c r="H3036" s="132" t="s">
        <v>21</v>
      </c>
      <c r="I3036" s="132" t="s">
        <v>21</v>
      </c>
      <c r="J3036" s="133">
        <v>4.3</v>
      </c>
      <c r="K3036" s="133">
        <v>3.25</v>
      </c>
      <c r="L3036" s="133">
        <v>0.3</v>
      </c>
      <c r="M3036" s="134" t="str">
        <f t="shared" si="47"/>
        <v>P</v>
      </c>
      <c r="N3036" s="171" t="s">
        <v>10682</v>
      </c>
      <c r="O3036" s="146" t="s">
        <v>1506</v>
      </c>
      <c r="P3036" s="146" t="s">
        <v>9490</v>
      </c>
      <c r="Q3036" s="147" t="s">
        <v>10519</v>
      </c>
      <c r="R3036" s="187">
        <v>5.4</v>
      </c>
    </row>
    <row r="3037" spans="1:18" x14ac:dyDescent="0.25">
      <c r="A3037" s="135">
        <v>1044013</v>
      </c>
      <c r="B3037" s="148" t="s">
        <v>375</v>
      </c>
      <c r="C3037" s="135">
        <v>4</v>
      </c>
      <c r="D3037" s="135" t="s">
        <v>20</v>
      </c>
      <c r="E3037" s="188" t="s">
        <v>21</v>
      </c>
      <c r="F3037" s="135">
        <v>1715</v>
      </c>
      <c r="G3037" s="135">
        <v>192</v>
      </c>
      <c r="H3037" s="135">
        <v>140</v>
      </c>
      <c r="I3037" s="135">
        <v>1</v>
      </c>
      <c r="J3037" s="136">
        <v>2.16</v>
      </c>
      <c r="K3037" s="136">
        <v>1.06</v>
      </c>
      <c r="L3037" s="136">
        <v>0.35</v>
      </c>
      <c r="M3037" s="137" t="str">
        <f t="shared" si="47"/>
        <v>P</v>
      </c>
      <c r="N3037" s="172" t="s">
        <v>10682</v>
      </c>
      <c r="O3037" s="149" t="s">
        <v>1506</v>
      </c>
      <c r="P3037" s="149" t="s">
        <v>9401</v>
      </c>
      <c r="Q3037" s="150" t="s">
        <v>10519</v>
      </c>
      <c r="R3037" s="189">
        <v>13.6</v>
      </c>
    </row>
    <row r="3038" spans="1:18" x14ac:dyDescent="0.25">
      <c r="A3038" s="132">
        <v>1044028</v>
      </c>
      <c r="B3038" s="145" t="s">
        <v>3722</v>
      </c>
      <c r="C3038" s="132">
        <v>1</v>
      </c>
      <c r="D3038" s="132" t="s">
        <v>20</v>
      </c>
      <c r="E3038" s="186" t="s">
        <v>21</v>
      </c>
      <c r="F3038" s="132">
        <v>272</v>
      </c>
      <c r="G3038" s="132">
        <v>16</v>
      </c>
      <c r="H3038" s="132">
        <v>5</v>
      </c>
      <c r="I3038" s="132">
        <v>3</v>
      </c>
      <c r="J3038" s="133">
        <v>3.28</v>
      </c>
      <c r="K3038" s="133">
        <v>2.2200000000000002</v>
      </c>
      <c r="L3038" s="133">
        <v>0.94</v>
      </c>
      <c r="M3038" s="134" t="str">
        <f t="shared" si="47"/>
        <v>P</v>
      </c>
      <c r="N3038" s="171" t="s">
        <v>10682</v>
      </c>
      <c r="O3038" s="146" t="s">
        <v>1506</v>
      </c>
      <c r="P3038" s="146" t="s">
        <v>9401</v>
      </c>
      <c r="Q3038" s="147" t="s">
        <v>10519</v>
      </c>
      <c r="R3038" s="187">
        <v>25.58</v>
      </c>
    </row>
    <row r="3039" spans="1:18" x14ac:dyDescent="0.25">
      <c r="A3039" s="135">
        <v>1044088</v>
      </c>
      <c r="B3039" s="148" t="s">
        <v>3723</v>
      </c>
      <c r="C3039" s="135">
        <v>1</v>
      </c>
      <c r="D3039" s="135" t="s">
        <v>20</v>
      </c>
      <c r="E3039" s="188" t="s">
        <v>21</v>
      </c>
      <c r="F3039" s="135">
        <v>708</v>
      </c>
      <c r="G3039" s="135">
        <v>26</v>
      </c>
      <c r="H3039" s="135">
        <v>50</v>
      </c>
      <c r="I3039" s="135">
        <v>2</v>
      </c>
      <c r="J3039" s="136">
        <v>1.26</v>
      </c>
      <c r="K3039" s="136">
        <v>1.07</v>
      </c>
      <c r="L3039" s="136">
        <v>1.8</v>
      </c>
      <c r="M3039" s="137" t="str">
        <f t="shared" si="47"/>
        <v>P</v>
      </c>
      <c r="N3039" s="174" t="s">
        <v>10682</v>
      </c>
      <c r="O3039" s="149" t="s">
        <v>1506</v>
      </c>
      <c r="P3039" s="149" t="s">
        <v>9401</v>
      </c>
      <c r="Q3039" s="150" t="s">
        <v>10519</v>
      </c>
      <c r="R3039" s="189">
        <v>13.19</v>
      </c>
    </row>
    <row r="3040" spans="1:18" x14ac:dyDescent="0.25">
      <c r="A3040" s="132">
        <v>1044091</v>
      </c>
      <c r="B3040" s="145" t="s">
        <v>3724</v>
      </c>
      <c r="C3040" s="132">
        <v>1</v>
      </c>
      <c r="D3040" s="132">
        <v>60</v>
      </c>
      <c r="E3040" s="186" t="s">
        <v>21</v>
      </c>
      <c r="F3040" s="132">
        <v>80</v>
      </c>
      <c r="G3040" s="132">
        <v>3</v>
      </c>
      <c r="H3040" s="132">
        <v>3</v>
      </c>
      <c r="I3040" s="132">
        <v>1</v>
      </c>
      <c r="J3040" s="133">
        <v>2.2999999999999998</v>
      </c>
      <c r="K3040" s="133">
        <v>1.78</v>
      </c>
      <c r="L3040" s="133">
        <v>1.5</v>
      </c>
      <c r="M3040" s="134" t="str">
        <f t="shared" si="47"/>
        <v>P</v>
      </c>
      <c r="N3040" s="173" t="s">
        <v>10682</v>
      </c>
      <c r="O3040" s="146" t="s">
        <v>1506</v>
      </c>
      <c r="P3040" s="146" t="s">
        <v>9401</v>
      </c>
      <c r="Q3040" s="147" t="s">
        <v>10519</v>
      </c>
      <c r="R3040" s="187">
        <v>5.92</v>
      </c>
    </row>
    <row r="3041" spans="1:18" x14ac:dyDescent="0.25">
      <c r="A3041" s="135">
        <v>1044093</v>
      </c>
      <c r="B3041" s="148" t="s">
        <v>896</v>
      </c>
      <c r="C3041" s="135">
        <v>3</v>
      </c>
      <c r="D3041" s="135">
        <v>1344</v>
      </c>
      <c r="E3041" s="188">
        <v>64</v>
      </c>
      <c r="F3041" s="135">
        <v>4096</v>
      </c>
      <c r="G3041" s="135">
        <v>384</v>
      </c>
      <c r="H3041" s="135" t="s">
        <v>20</v>
      </c>
      <c r="I3041" s="135">
        <v>1</v>
      </c>
      <c r="J3041" s="136">
        <v>0.68</v>
      </c>
      <c r="K3041" s="136">
        <v>0.25</v>
      </c>
      <c r="L3041" s="136">
        <v>1.31</v>
      </c>
      <c r="M3041" s="137" t="str">
        <f t="shared" si="47"/>
        <v>P</v>
      </c>
      <c r="N3041" s="174" t="s">
        <v>10681</v>
      </c>
      <c r="O3041" s="149" t="s">
        <v>1555</v>
      </c>
      <c r="P3041" s="149" t="s">
        <v>9429</v>
      </c>
      <c r="Q3041" s="150" t="s">
        <v>10106</v>
      </c>
      <c r="R3041" s="189">
        <v>6.6000000000000005</v>
      </c>
    </row>
    <row r="3042" spans="1:18" x14ac:dyDescent="0.25">
      <c r="A3042" s="132">
        <v>1044094</v>
      </c>
      <c r="B3042" s="145" t="s">
        <v>3725</v>
      </c>
      <c r="C3042" s="132">
        <v>1</v>
      </c>
      <c r="D3042" s="132" t="s">
        <v>9548</v>
      </c>
      <c r="E3042" s="186" t="s">
        <v>9548</v>
      </c>
      <c r="F3042" s="132" t="s">
        <v>9548</v>
      </c>
      <c r="G3042" s="132" t="s">
        <v>9548</v>
      </c>
      <c r="H3042" s="132" t="s">
        <v>9548</v>
      </c>
      <c r="I3042" s="132" t="s">
        <v>9548</v>
      </c>
      <c r="J3042" s="133">
        <v>1.04</v>
      </c>
      <c r="K3042" s="133">
        <v>1.03</v>
      </c>
      <c r="L3042" s="133">
        <v>0.45</v>
      </c>
      <c r="M3042" s="134" t="str">
        <f t="shared" si="47"/>
        <v>P</v>
      </c>
      <c r="N3042" s="173" t="s">
        <v>10681</v>
      </c>
      <c r="O3042" s="146" t="s">
        <v>1506</v>
      </c>
      <c r="P3042" s="146" t="s">
        <v>9442</v>
      </c>
      <c r="Q3042" s="147" t="s">
        <v>10519</v>
      </c>
      <c r="R3042" s="187">
        <v>0.96</v>
      </c>
    </row>
    <row r="3043" spans="1:18" x14ac:dyDescent="0.25">
      <c r="A3043" s="135">
        <v>1044095</v>
      </c>
      <c r="B3043" s="148" t="s">
        <v>3726</v>
      </c>
      <c r="C3043" s="135">
        <v>1</v>
      </c>
      <c r="D3043" s="135" t="s">
        <v>9548</v>
      </c>
      <c r="E3043" s="188" t="s">
        <v>9548</v>
      </c>
      <c r="F3043" s="135" t="s">
        <v>9548</v>
      </c>
      <c r="G3043" s="135" t="s">
        <v>9548</v>
      </c>
      <c r="H3043" s="135" t="s">
        <v>9548</v>
      </c>
      <c r="I3043" s="135" t="s">
        <v>9548</v>
      </c>
      <c r="J3043" s="136">
        <v>0.56999999999999995</v>
      </c>
      <c r="K3043" s="136">
        <v>0.56000000000000005</v>
      </c>
      <c r="L3043" s="136">
        <v>1.54</v>
      </c>
      <c r="M3043" s="137" t="str">
        <f t="shared" si="47"/>
        <v>P</v>
      </c>
      <c r="N3043" s="174" t="s">
        <v>10681</v>
      </c>
      <c r="O3043" s="149" t="s">
        <v>1506</v>
      </c>
      <c r="P3043" s="149" t="s">
        <v>9442</v>
      </c>
      <c r="Q3043" s="150" t="s">
        <v>10519</v>
      </c>
      <c r="R3043" s="189">
        <v>0.88</v>
      </c>
    </row>
    <row r="3044" spans="1:18" x14ac:dyDescent="0.25">
      <c r="A3044" s="132">
        <v>1044102</v>
      </c>
      <c r="B3044" s="145" t="s">
        <v>937</v>
      </c>
      <c r="C3044" s="132">
        <v>3</v>
      </c>
      <c r="D3044" s="132" t="s">
        <v>20</v>
      </c>
      <c r="E3044" s="186">
        <v>90</v>
      </c>
      <c r="F3044" s="132">
        <v>21060</v>
      </c>
      <c r="G3044" s="132">
        <v>720</v>
      </c>
      <c r="H3044" s="132">
        <v>810</v>
      </c>
      <c r="I3044" s="132">
        <v>1</v>
      </c>
      <c r="J3044" s="133">
        <v>1.31</v>
      </c>
      <c r="K3044" s="133">
        <v>0.35</v>
      </c>
      <c r="L3044" s="133">
        <v>0.19</v>
      </c>
      <c r="M3044" s="134" t="str">
        <f t="shared" si="47"/>
        <v>P</v>
      </c>
      <c r="N3044" s="173" t="s">
        <v>10681</v>
      </c>
      <c r="O3044" s="146" t="s">
        <v>1581</v>
      </c>
      <c r="P3044" s="146" t="s">
        <v>9483</v>
      </c>
      <c r="Q3044" s="147" t="s">
        <v>10519</v>
      </c>
      <c r="R3044" s="187">
        <v>1.2000000000000002</v>
      </c>
    </row>
    <row r="3045" spans="1:18" x14ac:dyDescent="0.25">
      <c r="A3045" s="135">
        <v>1044104</v>
      </c>
      <c r="B3045" s="148" t="s">
        <v>938</v>
      </c>
      <c r="C3045" s="135">
        <v>3</v>
      </c>
      <c r="D3045" s="135" t="s">
        <v>20</v>
      </c>
      <c r="E3045" s="188">
        <v>90</v>
      </c>
      <c r="F3045" s="135">
        <v>21060</v>
      </c>
      <c r="G3045" s="135">
        <v>720</v>
      </c>
      <c r="H3045" s="135">
        <v>810</v>
      </c>
      <c r="I3045" s="135">
        <v>1</v>
      </c>
      <c r="J3045" s="136">
        <v>1.34</v>
      </c>
      <c r="K3045" s="136">
        <v>0.37</v>
      </c>
      <c r="L3045" s="136">
        <v>0.17</v>
      </c>
      <c r="M3045" s="137" t="str">
        <f t="shared" si="47"/>
        <v>P</v>
      </c>
      <c r="N3045" s="174" t="s">
        <v>10681</v>
      </c>
      <c r="O3045" s="149" t="s">
        <v>1581</v>
      </c>
      <c r="P3045" s="149" t="s">
        <v>9483</v>
      </c>
      <c r="Q3045" s="150" t="s">
        <v>10519</v>
      </c>
      <c r="R3045" s="189">
        <v>1.2000000000000002</v>
      </c>
    </row>
    <row r="3046" spans="1:18" x14ac:dyDescent="0.25">
      <c r="A3046" s="132">
        <v>1044112</v>
      </c>
      <c r="B3046" s="145" t="s">
        <v>941</v>
      </c>
      <c r="C3046" s="132">
        <v>3</v>
      </c>
      <c r="D3046" s="132" t="s">
        <v>20</v>
      </c>
      <c r="E3046" s="186">
        <v>90</v>
      </c>
      <c r="F3046" s="132">
        <v>21060</v>
      </c>
      <c r="G3046" s="132">
        <v>720</v>
      </c>
      <c r="H3046" s="132">
        <v>810</v>
      </c>
      <c r="I3046" s="132">
        <v>1</v>
      </c>
      <c r="J3046" s="133">
        <v>1.33</v>
      </c>
      <c r="K3046" s="133">
        <v>0.31</v>
      </c>
      <c r="L3046" s="133">
        <v>0.19</v>
      </c>
      <c r="M3046" s="134" t="str">
        <f t="shared" si="47"/>
        <v>P</v>
      </c>
      <c r="N3046" s="173" t="s">
        <v>10681</v>
      </c>
      <c r="O3046" s="146" t="s">
        <v>1581</v>
      </c>
      <c r="P3046" s="146" t="s">
        <v>9483</v>
      </c>
      <c r="Q3046" s="147" t="s">
        <v>10519</v>
      </c>
      <c r="R3046" s="187">
        <v>1.23</v>
      </c>
    </row>
    <row r="3047" spans="1:18" x14ac:dyDescent="0.25">
      <c r="A3047" s="135">
        <v>1044113</v>
      </c>
      <c r="B3047" s="148" t="s">
        <v>942</v>
      </c>
      <c r="C3047" s="135">
        <v>3</v>
      </c>
      <c r="D3047" s="135" t="s">
        <v>20</v>
      </c>
      <c r="E3047" s="188">
        <v>90</v>
      </c>
      <c r="F3047" s="135">
        <v>21060</v>
      </c>
      <c r="G3047" s="135">
        <v>720</v>
      </c>
      <c r="H3047" s="135">
        <v>810</v>
      </c>
      <c r="I3047" s="135">
        <v>1</v>
      </c>
      <c r="J3047" s="136">
        <v>1.34</v>
      </c>
      <c r="K3047" s="136">
        <v>0.32</v>
      </c>
      <c r="L3047" s="136">
        <v>0.19</v>
      </c>
      <c r="M3047" s="137" t="str">
        <f t="shared" si="47"/>
        <v>P</v>
      </c>
      <c r="N3047" s="174" t="s">
        <v>10681</v>
      </c>
      <c r="O3047" s="149" t="s">
        <v>1581</v>
      </c>
      <c r="P3047" s="149" t="s">
        <v>9483</v>
      </c>
      <c r="Q3047" s="150" t="s">
        <v>10519</v>
      </c>
      <c r="R3047" s="189">
        <v>1.2000000000000002</v>
      </c>
    </row>
    <row r="3048" spans="1:18" x14ac:dyDescent="0.25">
      <c r="A3048" s="132">
        <v>1044114</v>
      </c>
      <c r="B3048" s="145" t="s">
        <v>936</v>
      </c>
      <c r="C3048" s="132">
        <v>3</v>
      </c>
      <c r="D3048" s="132" t="s">
        <v>20</v>
      </c>
      <c r="E3048" s="186">
        <v>90</v>
      </c>
      <c r="F3048" s="132">
        <v>21060</v>
      </c>
      <c r="G3048" s="132">
        <v>720</v>
      </c>
      <c r="H3048" s="132">
        <v>810</v>
      </c>
      <c r="I3048" s="132">
        <v>1</v>
      </c>
      <c r="J3048" s="133">
        <v>1.31</v>
      </c>
      <c r="K3048" s="133">
        <v>0.37</v>
      </c>
      <c r="L3048" s="133">
        <v>0.15</v>
      </c>
      <c r="M3048" s="134" t="str">
        <f t="shared" si="47"/>
        <v>P</v>
      </c>
      <c r="N3048" s="173" t="s">
        <v>10681</v>
      </c>
      <c r="O3048" s="146" t="s">
        <v>1581</v>
      </c>
      <c r="P3048" s="146" t="s">
        <v>9483</v>
      </c>
      <c r="Q3048" s="147" t="s">
        <v>10519</v>
      </c>
      <c r="R3048" s="187">
        <v>1.2000000000000002</v>
      </c>
    </row>
    <row r="3049" spans="1:18" x14ac:dyDescent="0.25">
      <c r="A3049" s="135">
        <v>1044116</v>
      </c>
      <c r="B3049" s="148" t="s">
        <v>939</v>
      </c>
      <c r="C3049" s="135">
        <v>3</v>
      </c>
      <c r="D3049" s="135" t="s">
        <v>20</v>
      </c>
      <c r="E3049" s="188">
        <v>140</v>
      </c>
      <c r="F3049" s="135">
        <v>21060</v>
      </c>
      <c r="G3049" s="135">
        <v>720</v>
      </c>
      <c r="H3049" s="135">
        <v>1120</v>
      </c>
      <c r="I3049" s="135">
        <v>1</v>
      </c>
      <c r="J3049" s="136">
        <v>1.33</v>
      </c>
      <c r="K3049" s="136">
        <v>0.32</v>
      </c>
      <c r="L3049" s="136">
        <v>0.19</v>
      </c>
      <c r="M3049" s="137" t="str">
        <f t="shared" si="47"/>
        <v>P</v>
      </c>
      <c r="N3049" s="174" t="s">
        <v>10681</v>
      </c>
      <c r="O3049" s="149" t="s">
        <v>1581</v>
      </c>
      <c r="P3049" s="149" t="s">
        <v>9483</v>
      </c>
      <c r="Q3049" s="150" t="s">
        <v>10519</v>
      </c>
      <c r="R3049" s="189">
        <v>1.2000000000000002</v>
      </c>
    </row>
    <row r="3050" spans="1:18" x14ac:dyDescent="0.25">
      <c r="A3050" s="132">
        <v>1044118</v>
      </c>
      <c r="B3050" s="145" t="s">
        <v>940</v>
      </c>
      <c r="C3050" s="132">
        <v>3</v>
      </c>
      <c r="D3050" s="132" t="s">
        <v>20</v>
      </c>
      <c r="E3050" s="186">
        <v>140</v>
      </c>
      <c r="F3050" s="132">
        <v>21060</v>
      </c>
      <c r="G3050" s="132">
        <v>720</v>
      </c>
      <c r="H3050" s="132">
        <v>810</v>
      </c>
      <c r="I3050" s="132">
        <v>1</v>
      </c>
      <c r="J3050" s="133">
        <v>1.3</v>
      </c>
      <c r="K3050" s="133">
        <v>0.31</v>
      </c>
      <c r="L3050" s="133">
        <v>0.21</v>
      </c>
      <c r="M3050" s="134" t="str">
        <f t="shared" si="47"/>
        <v>P</v>
      </c>
      <c r="N3050" s="171" t="s">
        <v>10681</v>
      </c>
      <c r="O3050" s="146" t="s">
        <v>1581</v>
      </c>
      <c r="P3050" s="146" t="s">
        <v>9483</v>
      </c>
      <c r="Q3050" s="147" t="s">
        <v>10519</v>
      </c>
      <c r="R3050" s="187">
        <v>1.17</v>
      </c>
    </row>
    <row r="3051" spans="1:18" x14ac:dyDescent="0.25">
      <c r="A3051" s="135">
        <v>1044123</v>
      </c>
      <c r="B3051" s="148" t="s">
        <v>459</v>
      </c>
      <c r="C3051" s="135">
        <v>6</v>
      </c>
      <c r="D3051" s="135">
        <v>312</v>
      </c>
      <c r="E3051" s="188" t="s">
        <v>21</v>
      </c>
      <c r="F3051" s="135">
        <v>468</v>
      </c>
      <c r="G3051" s="135">
        <v>20</v>
      </c>
      <c r="H3051" s="135">
        <v>25</v>
      </c>
      <c r="I3051" s="135">
        <v>1</v>
      </c>
      <c r="J3051" s="136">
        <v>1.68</v>
      </c>
      <c r="K3051" s="136">
        <v>1.2</v>
      </c>
      <c r="L3051" s="136">
        <v>1.56</v>
      </c>
      <c r="M3051" s="137" t="str">
        <f t="shared" si="47"/>
        <v>P</v>
      </c>
      <c r="N3051" s="172" t="s">
        <v>10681</v>
      </c>
      <c r="O3051" s="149" t="s">
        <v>1578</v>
      </c>
      <c r="P3051" s="149" t="s">
        <v>10579</v>
      </c>
      <c r="Q3051" s="150" t="s">
        <v>10106</v>
      </c>
      <c r="R3051" s="189">
        <v>8.0400000000000009</v>
      </c>
    </row>
    <row r="3052" spans="1:18" x14ac:dyDescent="0.25">
      <c r="A3052" s="132">
        <v>1044126</v>
      </c>
      <c r="B3052" s="145" t="s">
        <v>3727</v>
      </c>
      <c r="C3052" s="132">
        <v>1000</v>
      </c>
      <c r="D3052" s="132" t="s">
        <v>20</v>
      </c>
      <c r="E3052" s="186" t="s">
        <v>20</v>
      </c>
      <c r="F3052" s="132" t="s">
        <v>20</v>
      </c>
      <c r="G3052" s="132" t="s">
        <v>20</v>
      </c>
      <c r="H3052" s="132" t="s">
        <v>20</v>
      </c>
      <c r="I3052" s="132" t="s">
        <v>20</v>
      </c>
      <c r="J3052" s="133">
        <v>1.75</v>
      </c>
      <c r="K3052" s="133">
        <v>1.75</v>
      </c>
      <c r="L3052" s="133">
        <v>1</v>
      </c>
      <c r="M3052" s="134" t="str">
        <f t="shared" si="47"/>
        <v>P</v>
      </c>
      <c r="N3052" s="171" t="s">
        <v>10682</v>
      </c>
      <c r="O3052" s="146" t="s">
        <v>1506</v>
      </c>
      <c r="P3052" s="146" t="s">
        <v>9492</v>
      </c>
      <c r="Q3052" s="147" t="s">
        <v>10519</v>
      </c>
      <c r="R3052" s="187">
        <v>30</v>
      </c>
    </row>
    <row r="3053" spans="1:18" x14ac:dyDescent="0.25">
      <c r="A3053" s="135">
        <v>1044135</v>
      </c>
      <c r="B3053" s="148" t="s">
        <v>3728</v>
      </c>
      <c r="C3053" s="135">
        <v>1000</v>
      </c>
      <c r="D3053" s="135" t="s">
        <v>20</v>
      </c>
      <c r="E3053" s="188" t="s">
        <v>21</v>
      </c>
      <c r="F3053" s="135" t="s">
        <v>20</v>
      </c>
      <c r="G3053" s="135" t="s">
        <v>20</v>
      </c>
      <c r="H3053" s="135" t="s">
        <v>20</v>
      </c>
      <c r="I3053" s="135" t="s">
        <v>20</v>
      </c>
      <c r="J3053" s="136">
        <v>1.75</v>
      </c>
      <c r="K3053" s="136">
        <v>1.75</v>
      </c>
      <c r="L3053" s="136">
        <v>1</v>
      </c>
      <c r="M3053" s="137" t="str">
        <f t="shared" si="47"/>
        <v>P</v>
      </c>
      <c r="N3053" s="172" t="s">
        <v>10682</v>
      </c>
      <c r="O3053" s="149" t="s">
        <v>1506</v>
      </c>
      <c r="P3053" s="149" t="s">
        <v>9492</v>
      </c>
      <c r="Q3053" s="150" t="s">
        <v>10519</v>
      </c>
      <c r="R3053" s="189">
        <v>20</v>
      </c>
    </row>
    <row r="3054" spans="1:18" x14ac:dyDescent="0.25">
      <c r="A3054" s="132">
        <v>1044147</v>
      </c>
      <c r="B3054" s="145" t="s">
        <v>3729</v>
      </c>
      <c r="C3054" s="132">
        <v>100</v>
      </c>
      <c r="D3054" s="132" t="s">
        <v>20</v>
      </c>
      <c r="E3054" s="186" t="s">
        <v>20</v>
      </c>
      <c r="F3054" s="132" t="s">
        <v>20</v>
      </c>
      <c r="G3054" s="132" t="s">
        <v>20</v>
      </c>
      <c r="H3054" s="132" t="s">
        <v>20</v>
      </c>
      <c r="I3054" s="132" t="s">
        <v>20</v>
      </c>
      <c r="J3054" s="133">
        <v>3.4</v>
      </c>
      <c r="K3054" s="133">
        <v>1.5</v>
      </c>
      <c r="L3054" s="133">
        <v>1.5</v>
      </c>
      <c r="M3054" s="134" t="str">
        <f t="shared" si="47"/>
        <v>P</v>
      </c>
      <c r="N3054" s="171" t="s">
        <v>10682</v>
      </c>
      <c r="O3054" s="146" t="s">
        <v>1500</v>
      </c>
      <c r="P3054" s="146" t="s">
        <v>9456</v>
      </c>
      <c r="Q3054" s="147" t="s">
        <v>10519</v>
      </c>
      <c r="R3054" s="187">
        <v>8</v>
      </c>
    </row>
    <row r="3055" spans="1:18" x14ac:dyDescent="0.25">
      <c r="A3055" s="135">
        <v>1044151</v>
      </c>
      <c r="B3055" s="148" t="s">
        <v>3730</v>
      </c>
      <c r="C3055" s="135">
        <v>1</v>
      </c>
      <c r="D3055" s="135" t="s">
        <v>20</v>
      </c>
      <c r="E3055" s="188" t="s">
        <v>20</v>
      </c>
      <c r="F3055" s="135" t="s">
        <v>20</v>
      </c>
      <c r="G3055" s="135" t="s">
        <v>20</v>
      </c>
      <c r="H3055" s="135" t="s">
        <v>20</v>
      </c>
      <c r="I3055" s="135" t="s">
        <v>20</v>
      </c>
      <c r="J3055" s="136">
        <v>2.08</v>
      </c>
      <c r="K3055" s="136">
        <v>1.32</v>
      </c>
      <c r="L3055" s="136">
        <v>0.11</v>
      </c>
      <c r="M3055" s="137" t="str">
        <f t="shared" si="47"/>
        <v>P</v>
      </c>
      <c r="N3055" s="172" t="s">
        <v>10682</v>
      </c>
      <c r="O3055" s="149" t="s">
        <v>1500</v>
      </c>
      <c r="P3055" s="149" t="s">
        <v>9456</v>
      </c>
      <c r="Q3055" s="150" t="s">
        <v>10519</v>
      </c>
      <c r="R3055" s="189">
        <v>0.67910447761194026</v>
      </c>
    </row>
    <row r="3056" spans="1:18" x14ac:dyDescent="0.25">
      <c r="A3056" s="132">
        <v>1044152</v>
      </c>
      <c r="B3056" s="145" t="s">
        <v>3731</v>
      </c>
      <c r="C3056" s="132">
        <v>100</v>
      </c>
      <c r="D3056" s="132" t="s">
        <v>20</v>
      </c>
      <c r="E3056" s="186" t="s">
        <v>20</v>
      </c>
      <c r="F3056" s="132" t="s">
        <v>20</v>
      </c>
      <c r="G3056" s="132" t="s">
        <v>20</v>
      </c>
      <c r="H3056" s="132" t="s">
        <v>20</v>
      </c>
      <c r="I3056" s="132" t="s">
        <v>20</v>
      </c>
      <c r="J3056" s="133">
        <v>3.4</v>
      </c>
      <c r="K3056" s="133">
        <v>1.3</v>
      </c>
      <c r="L3056" s="133">
        <v>1.3</v>
      </c>
      <c r="M3056" s="134" t="str">
        <f t="shared" si="47"/>
        <v>P</v>
      </c>
      <c r="N3056" s="171" t="s">
        <v>10682</v>
      </c>
      <c r="O3056" s="146" t="s">
        <v>1500</v>
      </c>
      <c r="P3056" s="146" t="s">
        <v>9456</v>
      </c>
      <c r="Q3056" s="147" t="s">
        <v>10519</v>
      </c>
      <c r="R3056" s="187">
        <v>5.2238805970149258</v>
      </c>
    </row>
    <row r="3057" spans="1:18" x14ac:dyDescent="0.25">
      <c r="A3057" s="135">
        <v>1044154</v>
      </c>
      <c r="B3057" s="148" t="s">
        <v>3732</v>
      </c>
      <c r="C3057" s="135">
        <v>1</v>
      </c>
      <c r="D3057" s="135" t="s">
        <v>20</v>
      </c>
      <c r="E3057" s="188" t="s">
        <v>20</v>
      </c>
      <c r="F3057" s="135" t="s">
        <v>20</v>
      </c>
      <c r="G3057" s="135" t="s">
        <v>20</v>
      </c>
      <c r="H3057" s="135" t="s">
        <v>20</v>
      </c>
      <c r="I3057" s="135" t="s">
        <v>20</v>
      </c>
      <c r="J3057" s="136">
        <v>2.08</v>
      </c>
      <c r="K3057" s="136">
        <v>1.32</v>
      </c>
      <c r="L3057" s="136">
        <v>0.11</v>
      </c>
      <c r="M3057" s="137" t="str">
        <f t="shared" si="47"/>
        <v>P</v>
      </c>
      <c r="N3057" s="172" t="s">
        <v>10682</v>
      </c>
      <c r="O3057" s="149" t="s">
        <v>1500</v>
      </c>
      <c r="P3057" s="149" t="s">
        <v>9456</v>
      </c>
      <c r="Q3057" s="150" t="s">
        <v>10519</v>
      </c>
      <c r="R3057" s="189">
        <v>0.67910447761194026</v>
      </c>
    </row>
    <row r="3058" spans="1:18" x14ac:dyDescent="0.25">
      <c r="A3058" s="132">
        <v>1044155</v>
      </c>
      <c r="B3058" s="145" t="s">
        <v>3733</v>
      </c>
      <c r="C3058" s="132">
        <v>100</v>
      </c>
      <c r="D3058" s="132" t="s">
        <v>20</v>
      </c>
      <c r="E3058" s="186" t="s">
        <v>20</v>
      </c>
      <c r="F3058" s="132" t="s">
        <v>20</v>
      </c>
      <c r="G3058" s="132" t="s">
        <v>20</v>
      </c>
      <c r="H3058" s="132" t="s">
        <v>20</v>
      </c>
      <c r="I3058" s="132" t="s">
        <v>20</v>
      </c>
      <c r="J3058" s="133">
        <v>3.4</v>
      </c>
      <c r="K3058" s="133">
        <v>1.3</v>
      </c>
      <c r="L3058" s="133">
        <v>1.3</v>
      </c>
      <c r="M3058" s="134" t="str">
        <f t="shared" si="47"/>
        <v>P</v>
      </c>
      <c r="N3058" s="171" t="s">
        <v>10682</v>
      </c>
      <c r="O3058" s="146" t="s">
        <v>1500</v>
      </c>
      <c r="P3058" s="146" t="s">
        <v>9456</v>
      </c>
      <c r="Q3058" s="147" t="s">
        <v>10519</v>
      </c>
      <c r="R3058" s="187">
        <v>5.2238805970149258</v>
      </c>
    </row>
    <row r="3059" spans="1:18" x14ac:dyDescent="0.25">
      <c r="A3059" s="135">
        <v>1044156</v>
      </c>
      <c r="B3059" s="148" t="s">
        <v>3734</v>
      </c>
      <c r="C3059" s="135">
        <v>1</v>
      </c>
      <c r="D3059" s="135" t="s">
        <v>20</v>
      </c>
      <c r="E3059" s="188" t="s">
        <v>20</v>
      </c>
      <c r="F3059" s="135" t="s">
        <v>20</v>
      </c>
      <c r="G3059" s="135" t="s">
        <v>20</v>
      </c>
      <c r="H3059" s="135" t="s">
        <v>20</v>
      </c>
      <c r="I3059" s="135" t="s">
        <v>20</v>
      </c>
      <c r="J3059" s="136">
        <v>2.08</v>
      </c>
      <c r="K3059" s="136">
        <v>1.32</v>
      </c>
      <c r="L3059" s="136">
        <v>0.11</v>
      </c>
      <c r="M3059" s="137" t="str">
        <f t="shared" si="47"/>
        <v>P</v>
      </c>
      <c r="N3059" s="172" t="s">
        <v>10682</v>
      </c>
      <c r="O3059" s="149" t="s">
        <v>1500</v>
      </c>
      <c r="P3059" s="149" t="s">
        <v>9456</v>
      </c>
      <c r="Q3059" s="150" t="s">
        <v>10519</v>
      </c>
      <c r="R3059" s="189">
        <v>0.67910447761194026</v>
      </c>
    </row>
    <row r="3060" spans="1:18" x14ac:dyDescent="0.25">
      <c r="A3060" s="132">
        <v>1044157</v>
      </c>
      <c r="B3060" s="145" t="s">
        <v>3735</v>
      </c>
      <c r="C3060" s="132">
        <v>100</v>
      </c>
      <c r="D3060" s="132" t="s">
        <v>20</v>
      </c>
      <c r="E3060" s="186" t="s">
        <v>20</v>
      </c>
      <c r="F3060" s="132" t="s">
        <v>20</v>
      </c>
      <c r="G3060" s="132" t="s">
        <v>20</v>
      </c>
      <c r="H3060" s="132" t="s">
        <v>20</v>
      </c>
      <c r="I3060" s="132" t="s">
        <v>20</v>
      </c>
      <c r="J3060" s="133">
        <v>3.4</v>
      </c>
      <c r="K3060" s="133">
        <v>1.3</v>
      </c>
      <c r="L3060" s="133">
        <v>1.3</v>
      </c>
      <c r="M3060" s="134" t="str">
        <f t="shared" si="47"/>
        <v>P</v>
      </c>
      <c r="N3060" s="171" t="s">
        <v>10682</v>
      </c>
      <c r="O3060" s="146" t="s">
        <v>1500</v>
      </c>
      <c r="P3060" s="146" t="s">
        <v>9456</v>
      </c>
      <c r="Q3060" s="147" t="s">
        <v>10519</v>
      </c>
      <c r="R3060" s="187">
        <v>5.2238805970149258</v>
      </c>
    </row>
    <row r="3061" spans="1:18" x14ac:dyDescent="0.25">
      <c r="A3061" s="135">
        <v>1044158</v>
      </c>
      <c r="B3061" s="148" t="s">
        <v>3736</v>
      </c>
      <c r="C3061" s="135">
        <v>1</v>
      </c>
      <c r="D3061" s="135" t="s">
        <v>20</v>
      </c>
      <c r="E3061" s="188" t="s">
        <v>20</v>
      </c>
      <c r="F3061" s="135" t="s">
        <v>20</v>
      </c>
      <c r="G3061" s="135" t="s">
        <v>20</v>
      </c>
      <c r="H3061" s="135" t="s">
        <v>20</v>
      </c>
      <c r="I3061" s="135" t="s">
        <v>20</v>
      </c>
      <c r="J3061" s="136">
        <v>2.08</v>
      </c>
      <c r="K3061" s="136">
        <v>1.32</v>
      </c>
      <c r="L3061" s="136">
        <v>0.11</v>
      </c>
      <c r="M3061" s="137" t="str">
        <f t="shared" si="47"/>
        <v>P</v>
      </c>
      <c r="N3061" s="172" t="s">
        <v>10682</v>
      </c>
      <c r="O3061" s="149" t="s">
        <v>1500</v>
      </c>
      <c r="P3061" s="149" t="s">
        <v>9456</v>
      </c>
      <c r="Q3061" s="150" t="s">
        <v>10519</v>
      </c>
      <c r="R3061" s="189">
        <v>0.67910447761194026</v>
      </c>
    </row>
    <row r="3062" spans="1:18" x14ac:dyDescent="0.25">
      <c r="A3062" s="132">
        <v>1044159</v>
      </c>
      <c r="B3062" s="145" t="s">
        <v>3737</v>
      </c>
      <c r="C3062" s="132">
        <v>100</v>
      </c>
      <c r="D3062" s="132" t="s">
        <v>20</v>
      </c>
      <c r="E3062" s="186" t="s">
        <v>20</v>
      </c>
      <c r="F3062" s="132" t="s">
        <v>20</v>
      </c>
      <c r="G3062" s="132" t="s">
        <v>20</v>
      </c>
      <c r="H3062" s="132" t="s">
        <v>20</v>
      </c>
      <c r="I3062" s="132" t="s">
        <v>20</v>
      </c>
      <c r="J3062" s="133">
        <v>3.4</v>
      </c>
      <c r="K3062" s="133">
        <v>1.3</v>
      </c>
      <c r="L3062" s="133">
        <v>1.3</v>
      </c>
      <c r="M3062" s="134" t="str">
        <f t="shared" si="47"/>
        <v>P</v>
      </c>
      <c r="N3062" s="171" t="s">
        <v>10682</v>
      </c>
      <c r="O3062" s="146" t="s">
        <v>1500</v>
      </c>
      <c r="P3062" s="146" t="s">
        <v>9456</v>
      </c>
      <c r="Q3062" s="147" t="s">
        <v>10519</v>
      </c>
      <c r="R3062" s="187">
        <v>5.2238805970149258</v>
      </c>
    </row>
    <row r="3063" spans="1:18" x14ac:dyDescent="0.25">
      <c r="A3063" s="135">
        <v>1044161</v>
      </c>
      <c r="B3063" s="148" t="s">
        <v>3738</v>
      </c>
      <c r="C3063" s="135">
        <v>1</v>
      </c>
      <c r="D3063" s="135" t="s">
        <v>20</v>
      </c>
      <c r="E3063" s="188" t="s">
        <v>20</v>
      </c>
      <c r="F3063" s="135" t="s">
        <v>20</v>
      </c>
      <c r="G3063" s="135" t="s">
        <v>20</v>
      </c>
      <c r="H3063" s="135" t="s">
        <v>20</v>
      </c>
      <c r="I3063" s="135" t="s">
        <v>20</v>
      </c>
      <c r="J3063" s="136">
        <v>2.08</v>
      </c>
      <c r="K3063" s="136">
        <v>1.32</v>
      </c>
      <c r="L3063" s="136">
        <v>0.11</v>
      </c>
      <c r="M3063" s="137" t="str">
        <f t="shared" si="47"/>
        <v>P</v>
      </c>
      <c r="N3063" s="172" t="s">
        <v>10682</v>
      </c>
      <c r="O3063" s="149" t="s">
        <v>1500</v>
      </c>
      <c r="P3063" s="149" t="s">
        <v>9456</v>
      </c>
      <c r="Q3063" s="150" t="s">
        <v>10519</v>
      </c>
      <c r="R3063" s="189">
        <v>0.67910447761194026</v>
      </c>
    </row>
    <row r="3064" spans="1:18" x14ac:dyDescent="0.25">
      <c r="A3064" s="132">
        <v>1044162</v>
      </c>
      <c r="B3064" s="145" t="s">
        <v>3739</v>
      </c>
      <c r="C3064" s="132">
        <v>100</v>
      </c>
      <c r="D3064" s="132" t="s">
        <v>20</v>
      </c>
      <c r="E3064" s="186" t="s">
        <v>20</v>
      </c>
      <c r="F3064" s="132" t="s">
        <v>20</v>
      </c>
      <c r="G3064" s="132" t="s">
        <v>20</v>
      </c>
      <c r="H3064" s="132" t="s">
        <v>20</v>
      </c>
      <c r="I3064" s="132" t="s">
        <v>20</v>
      </c>
      <c r="J3064" s="133">
        <v>3.4</v>
      </c>
      <c r="K3064" s="133">
        <v>1.3</v>
      </c>
      <c r="L3064" s="133">
        <v>1.3</v>
      </c>
      <c r="M3064" s="134" t="str">
        <f t="shared" si="47"/>
        <v>P</v>
      </c>
      <c r="N3064" s="171" t="s">
        <v>10682</v>
      </c>
      <c r="O3064" s="146" t="s">
        <v>1500</v>
      </c>
      <c r="P3064" s="146" t="s">
        <v>9456</v>
      </c>
      <c r="Q3064" s="147" t="s">
        <v>10519</v>
      </c>
      <c r="R3064" s="187">
        <v>5.2238805970149258</v>
      </c>
    </row>
    <row r="3065" spans="1:18" x14ac:dyDescent="0.25">
      <c r="A3065" s="135">
        <v>1044163</v>
      </c>
      <c r="B3065" s="148" t="s">
        <v>3740</v>
      </c>
      <c r="C3065" s="135">
        <v>6</v>
      </c>
      <c r="D3065" s="135">
        <v>50</v>
      </c>
      <c r="E3065" s="188" t="s">
        <v>20</v>
      </c>
      <c r="F3065" s="135" t="s">
        <v>20</v>
      </c>
      <c r="G3065" s="135" t="s">
        <v>20</v>
      </c>
      <c r="H3065" s="135" t="s">
        <v>20</v>
      </c>
      <c r="I3065" s="135" t="s">
        <v>20</v>
      </c>
      <c r="J3065" s="136">
        <v>4.4000000000000004</v>
      </c>
      <c r="K3065" s="136">
        <v>2.2000000000000002</v>
      </c>
      <c r="L3065" s="136">
        <v>2.2999999999999998</v>
      </c>
      <c r="M3065" s="137" t="str">
        <f t="shared" si="47"/>
        <v>P</v>
      </c>
      <c r="N3065" s="172" t="s">
        <v>10682</v>
      </c>
      <c r="O3065" s="149" t="s">
        <v>1500</v>
      </c>
      <c r="P3065" s="149" t="s">
        <v>9456</v>
      </c>
      <c r="Q3065" s="150" t="s">
        <v>10519</v>
      </c>
      <c r="R3065" s="189">
        <v>8.0400000000000009</v>
      </c>
    </row>
    <row r="3066" spans="1:18" x14ac:dyDescent="0.25">
      <c r="A3066" s="132">
        <v>1044164</v>
      </c>
      <c r="B3066" s="145" t="s">
        <v>3741</v>
      </c>
      <c r="C3066" s="132">
        <v>1000</v>
      </c>
      <c r="D3066" s="132" t="s">
        <v>20</v>
      </c>
      <c r="E3066" s="186" t="s">
        <v>20</v>
      </c>
      <c r="F3066" s="132" t="s">
        <v>20</v>
      </c>
      <c r="G3066" s="132" t="s">
        <v>20</v>
      </c>
      <c r="H3066" s="132" t="s">
        <v>20</v>
      </c>
      <c r="I3066" s="132" t="s">
        <v>20</v>
      </c>
      <c r="J3066" s="133">
        <v>1.2</v>
      </c>
      <c r="K3066" s="133">
        <v>1.2</v>
      </c>
      <c r="L3066" s="133">
        <v>1</v>
      </c>
      <c r="M3066" s="134" t="str">
        <f t="shared" si="47"/>
        <v>P</v>
      </c>
      <c r="N3066" s="171" t="s">
        <v>10682</v>
      </c>
      <c r="O3066" s="146" t="s">
        <v>1506</v>
      </c>
      <c r="P3066" s="146" t="s">
        <v>9492</v>
      </c>
      <c r="Q3066" s="147" t="s">
        <v>10519</v>
      </c>
      <c r="R3066" s="187">
        <v>20</v>
      </c>
    </row>
    <row r="3067" spans="1:18" x14ac:dyDescent="0.25">
      <c r="A3067" s="135">
        <v>1044175</v>
      </c>
      <c r="B3067" s="148" t="s">
        <v>3742</v>
      </c>
      <c r="C3067" s="135">
        <v>6</v>
      </c>
      <c r="D3067" s="135">
        <v>40</v>
      </c>
      <c r="E3067" s="188" t="s">
        <v>21</v>
      </c>
      <c r="F3067" s="135">
        <v>60</v>
      </c>
      <c r="G3067" s="135" t="s">
        <v>21</v>
      </c>
      <c r="H3067" s="135" t="s">
        <v>21</v>
      </c>
      <c r="I3067" s="135">
        <v>1</v>
      </c>
      <c r="J3067" s="136">
        <v>4.38</v>
      </c>
      <c r="K3067" s="136">
        <v>2.23</v>
      </c>
      <c r="L3067" s="136">
        <v>2.36</v>
      </c>
      <c r="M3067" s="137" t="str">
        <f t="shared" si="47"/>
        <v>P</v>
      </c>
      <c r="N3067" s="172" t="s">
        <v>10682</v>
      </c>
      <c r="O3067" s="149" t="s">
        <v>1506</v>
      </c>
      <c r="P3067" s="149" t="s">
        <v>9496</v>
      </c>
      <c r="Q3067" s="150" t="s">
        <v>10519</v>
      </c>
      <c r="R3067" s="189">
        <v>4.92</v>
      </c>
    </row>
    <row r="3068" spans="1:18" x14ac:dyDescent="0.25">
      <c r="A3068" s="132">
        <v>1044179</v>
      </c>
      <c r="B3068" s="145" t="s">
        <v>3743</v>
      </c>
      <c r="C3068" s="132">
        <v>1000</v>
      </c>
      <c r="D3068" s="132" t="s">
        <v>20</v>
      </c>
      <c r="E3068" s="186" t="s">
        <v>20</v>
      </c>
      <c r="F3068" s="132" t="s">
        <v>20</v>
      </c>
      <c r="G3068" s="132" t="s">
        <v>20</v>
      </c>
      <c r="H3068" s="132" t="s">
        <v>20</v>
      </c>
      <c r="I3068" s="132" t="s">
        <v>20</v>
      </c>
      <c r="J3068" s="133">
        <v>1.2</v>
      </c>
      <c r="K3068" s="133">
        <v>1.2</v>
      </c>
      <c r="L3068" s="133">
        <v>1</v>
      </c>
      <c r="M3068" s="134" t="str">
        <f t="shared" si="47"/>
        <v>P</v>
      </c>
      <c r="N3068" s="171" t="s">
        <v>10682</v>
      </c>
      <c r="O3068" s="146" t="s">
        <v>1506</v>
      </c>
      <c r="P3068" s="146" t="s">
        <v>9492</v>
      </c>
      <c r="Q3068" s="147" t="s">
        <v>10519</v>
      </c>
      <c r="R3068" s="187">
        <v>30</v>
      </c>
    </row>
    <row r="3069" spans="1:18" x14ac:dyDescent="0.25">
      <c r="A3069" s="135">
        <v>1044180</v>
      </c>
      <c r="B3069" s="148" t="s">
        <v>3744</v>
      </c>
      <c r="C3069" s="135">
        <v>6</v>
      </c>
      <c r="D3069" s="135">
        <v>40</v>
      </c>
      <c r="E3069" s="188" t="s">
        <v>21</v>
      </c>
      <c r="F3069" s="135">
        <v>60</v>
      </c>
      <c r="G3069" s="135" t="s">
        <v>21</v>
      </c>
      <c r="H3069" s="135" t="s">
        <v>21</v>
      </c>
      <c r="I3069" s="135">
        <v>1</v>
      </c>
      <c r="J3069" s="136">
        <v>4.4000000000000004</v>
      </c>
      <c r="K3069" s="136">
        <v>2.2000000000000002</v>
      </c>
      <c r="L3069" s="136">
        <v>2.2999999999999998</v>
      </c>
      <c r="M3069" s="137" t="str">
        <f t="shared" si="47"/>
        <v>P</v>
      </c>
      <c r="N3069" s="172" t="s">
        <v>10682</v>
      </c>
      <c r="O3069" s="149" t="s">
        <v>1500</v>
      </c>
      <c r="P3069" s="149" t="s">
        <v>9456</v>
      </c>
      <c r="Q3069" s="150" t="s">
        <v>10519</v>
      </c>
      <c r="R3069" s="189">
        <v>7.98</v>
      </c>
    </row>
    <row r="3070" spans="1:18" x14ac:dyDescent="0.25">
      <c r="A3070" s="132">
        <v>1044183</v>
      </c>
      <c r="B3070" s="145" t="s">
        <v>3745</v>
      </c>
      <c r="C3070" s="132">
        <v>6</v>
      </c>
      <c r="D3070" s="132">
        <v>40</v>
      </c>
      <c r="E3070" s="186" t="s">
        <v>21</v>
      </c>
      <c r="F3070" s="132">
        <v>60</v>
      </c>
      <c r="G3070" s="132" t="s">
        <v>21</v>
      </c>
      <c r="H3070" s="132" t="s">
        <v>21</v>
      </c>
      <c r="I3070" s="132">
        <v>1</v>
      </c>
      <c r="J3070" s="133">
        <v>4.4000000000000004</v>
      </c>
      <c r="K3070" s="133">
        <v>2.2000000000000002</v>
      </c>
      <c r="L3070" s="133">
        <v>2.2999999999999998</v>
      </c>
      <c r="M3070" s="134" t="str">
        <f t="shared" si="47"/>
        <v>P</v>
      </c>
      <c r="N3070" s="171" t="s">
        <v>10682</v>
      </c>
      <c r="O3070" s="146" t="s">
        <v>1500</v>
      </c>
      <c r="P3070" s="146" t="s">
        <v>9456</v>
      </c>
      <c r="Q3070" s="147" t="s">
        <v>10519</v>
      </c>
      <c r="R3070" s="187">
        <v>7.98</v>
      </c>
    </row>
    <row r="3071" spans="1:18" x14ac:dyDescent="0.25">
      <c r="A3071" s="135">
        <v>1044185</v>
      </c>
      <c r="B3071" s="148" t="s">
        <v>3746</v>
      </c>
      <c r="C3071" s="135">
        <v>6</v>
      </c>
      <c r="D3071" s="135">
        <v>40</v>
      </c>
      <c r="E3071" s="188" t="s">
        <v>21</v>
      </c>
      <c r="F3071" s="135">
        <v>60</v>
      </c>
      <c r="G3071" s="135" t="s">
        <v>21</v>
      </c>
      <c r="H3071" s="135" t="s">
        <v>21</v>
      </c>
      <c r="I3071" s="135">
        <v>1</v>
      </c>
      <c r="J3071" s="136">
        <v>4.38</v>
      </c>
      <c r="K3071" s="136">
        <v>2.23</v>
      </c>
      <c r="L3071" s="136">
        <v>2.36</v>
      </c>
      <c r="M3071" s="137" t="str">
        <f t="shared" si="47"/>
        <v>P</v>
      </c>
      <c r="N3071" s="172" t="s">
        <v>10682</v>
      </c>
      <c r="O3071" s="149" t="s">
        <v>1506</v>
      </c>
      <c r="P3071" s="149" t="s">
        <v>9496</v>
      </c>
      <c r="Q3071" s="150" t="s">
        <v>10519</v>
      </c>
      <c r="R3071" s="189">
        <v>8.34</v>
      </c>
    </row>
    <row r="3072" spans="1:18" x14ac:dyDescent="0.25">
      <c r="A3072" s="132">
        <v>1044186</v>
      </c>
      <c r="B3072" s="145" t="s">
        <v>3747</v>
      </c>
      <c r="C3072" s="132">
        <v>1000</v>
      </c>
      <c r="D3072" s="132" t="s">
        <v>20</v>
      </c>
      <c r="E3072" s="186" t="s">
        <v>20</v>
      </c>
      <c r="F3072" s="132" t="s">
        <v>20</v>
      </c>
      <c r="G3072" s="132" t="s">
        <v>20</v>
      </c>
      <c r="H3072" s="132" t="s">
        <v>20</v>
      </c>
      <c r="I3072" s="132" t="s">
        <v>20</v>
      </c>
      <c r="J3072" s="133">
        <v>1.2</v>
      </c>
      <c r="K3072" s="133">
        <v>1.2</v>
      </c>
      <c r="L3072" s="133">
        <v>1</v>
      </c>
      <c r="M3072" s="134" t="str">
        <f t="shared" si="47"/>
        <v>P</v>
      </c>
      <c r="N3072" s="171" t="s">
        <v>10682</v>
      </c>
      <c r="O3072" s="146" t="s">
        <v>1506</v>
      </c>
      <c r="P3072" s="146" t="s">
        <v>9492</v>
      </c>
      <c r="Q3072" s="147" t="s">
        <v>10519</v>
      </c>
      <c r="R3072" s="187">
        <v>30</v>
      </c>
    </row>
    <row r="3073" spans="1:18" x14ac:dyDescent="0.25">
      <c r="A3073" s="135">
        <v>1044189</v>
      </c>
      <c r="B3073" s="148" t="s">
        <v>3748</v>
      </c>
      <c r="C3073" s="135">
        <v>6</v>
      </c>
      <c r="D3073" s="135">
        <v>40</v>
      </c>
      <c r="E3073" s="188" t="s">
        <v>21</v>
      </c>
      <c r="F3073" s="135">
        <v>60</v>
      </c>
      <c r="G3073" s="135" t="s">
        <v>21</v>
      </c>
      <c r="H3073" s="135" t="s">
        <v>21</v>
      </c>
      <c r="I3073" s="135">
        <v>1</v>
      </c>
      <c r="J3073" s="136">
        <v>4.34</v>
      </c>
      <c r="K3073" s="136">
        <v>2.2200000000000002</v>
      </c>
      <c r="L3073" s="136">
        <v>2.36</v>
      </c>
      <c r="M3073" s="137" t="str">
        <f t="shared" si="47"/>
        <v>P</v>
      </c>
      <c r="N3073" s="172" t="s">
        <v>10682</v>
      </c>
      <c r="O3073" s="149" t="s">
        <v>1506</v>
      </c>
      <c r="P3073" s="149" t="s">
        <v>9496</v>
      </c>
      <c r="Q3073" s="150" t="s">
        <v>10519</v>
      </c>
      <c r="R3073" s="189">
        <v>6</v>
      </c>
    </row>
    <row r="3074" spans="1:18" x14ac:dyDescent="0.25">
      <c r="A3074" s="132">
        <v>1044192</v>
      </c>
      <c r="B3074" s="145" t="s">
        <v>3749</v>
      </c>
      <c r="C3074" s="132">
        <v>6</v>
      </c>
      <c r="D3074" s="132">
        <v>32</v>
      </c>
      <c r="E3074" s="186" t="s">
        <v>21</v>
      </c>
      <c r="F3074" s="132">
        <v>40</v>
      </c>
      <c r="G3074" s="132" t="s">
        <v>21</v>
      </c>
      <c r="H3074" s="132" t="s">
        <v>21</v>
      </c>
      <c r="I3074" s="132">
        <v>1</v>
      </c>
      <c r="J3074" s="133">
        <v>4.3499999999999996</v>
      </c>
      <c r="K3074" s="133">
        <v>3</v>
      </c>
      <c r="L3074" s="133">
        <v>2.2999999999999998</v>
      </c>
      <c r="M3074" s="134" t="str">
        <f t="shared" ref="M3074:M3137" si="48">HYPERLINK(CONCATENATE("T:\Distribution Centre\RDC Department Shared\Cubiscan photos","\",A3074,"-pac.jpg"),"P")</f>
        <v>P</v>
      </c>
      <c r="N3074" s="171" t="s">
        <v>10682</v>
      </c>
      <c r="O3074" s="146" t="s">
        <v>1500</v>
      </c>
      <c r="P3074" s="146" t="s">
        <v>9456</v>
      </c>
      <c r="Q3074" s="147" t="s">
        <v>10519</v>
      </c>
      <c r="R3074" s="187">
        <v>9.3000000000000007</v>
      </c>
    </row>
    <row r="3075" spans="1:18" x14ac:dyDescent="0.25">
      <c r="A3075" s="135">
        <v>1044195</v>
      </c>
      <c r="B3075" s="148" t="s">
        <v>3750</v>
      </c>
      <c r="C3075" s="135">
        <v>6</v>
      </c>
      <c r="D3075" s="135">
        <v>32</v>
      </c>
      <c r="E3075" s="188" t="s">
        <v>21</v>
      </c>
      <c r="F3075" s="135">
        <v>40</v>
      </c>
      <c r="G3075" s="135" t="s">
        <v>21</v>
      </c>
      <c r="H3075" s="135" t="s">
        <v>21</v>
      </c>
      <c r="I3075" s="135">
        <v>1</v>
      </c>
      <c r="J3075" s="136">
        <v>4.3499999999999996</v>
      </c>
      <c r="K3075" s="136">
        <v>3</v>
      </c>
      <c r="L3075" s="136">
        <v>2.2999999999999998</v>
      </c>
      <c r="M3075" s="137" t="str">
        <f t="shared" si="48"/>
        <v>P</v>
      </c>
      <c r="N3075" s="172" t="s">
        <v>10682</v>
      </c>
      <c r="O3075" s="149" t="s">
        <v>1500</v>
      </c>
      <c r="P3075" s="149" t="s">
        <v>9456</v>
      </c>
      <c r="Q3075" s="150" t="s">
        <v>10519</v>
      </c>
      <c r="R3075" s="189">
        <v>9.3000000000000007</v>
      </c>
    </row>
    <row r="3076" spans="1:18" x14ac:dyDescent="0.25">
      <c r="A3076" s="132">
        <v>1044197</v>
      </c>
      <c r="B3076" s="145" t="s">
        <v>3751</v>
      </c>
      <c r="C3076" s="132">
        <v>6</v>
      </c>
      <c r="D3076" s="132">
        <v>32</v>
      </c>
      <c r="E3076" s="186" t="s">
        <v>21</v>
      </c>
      <c r="F3076" s="132">
        <v>40</v>
      </c>
      <c r="G3076" s="132" t="s">
        <v>21</v>
      </c>
      <c r="H3076" s="132" t="s">
        <v>21</v>
      </c>
      <c r="I3076" s="132">
        <v>1</v>
      </c>
      <c r="J3076" s="133">
        <v>4.3499999999999996</v>
      </c>
      <c r="K3076" s="133">
        <v>3</v>
      </c>
      <c r="L3076" s="133">
        <v>2.2999999999999998</v>
      </c>
      <c r="M3076" s="134" t="str">
        <f t="shared" si="48"/>
        <v>P</v>
      </c>
      <c r="N3076" s="171" t="s">
        <v>10682</v>
      </c>
      <c r="O3076" s="146" t="s">
        <v>1500</v>
      </c>
      <c r="P3076" s="146" t="s">
        <v>9456</v>
      </c>
      <c r="Q3076" s="147" t="s">
        <v>10519</v>
      </c>
      <c r="R3076" s="187">
        <v>9.3000000000000007</v>
      </c>
    </row>
    <row r="3077" spans="1:18" x14ac:dyDescent="0.25">
      <c r="A3077" s="135">
        <v>1044200</v>
      </c>
      <c r="B3077" s="148" t="s">
        <v>3752</v>
      </c>
      <c r="C3077" s="135">
        <v>6</v>
      </c>
      <c r="D3077" s="135">
        <v>32</v>
      </c>
      <c r="E3077" s="188" t="s">
        <v>21</v>
      </c>
      <c r="F3077" s="135">
        <v>40</v>
      </c>
      <c r="G3077" s="135" t="s">
        <v>21</v>
      </c>
      <c r="H3077" s="135" t="s">
        <v>21</v>
      </c>
      <c r="I3077" s="135">
        <v>1</v>
      </c>
      <c r="J3077" s="136">
        <v>4.3499999999999996</v>
      </c>
      <c r="K3077" s="136">
        <v>3</v>
      </c>
      <c r="L3077" s="136">
        <v>2.2999999999999998</v>
      </c>
      <c r="M3077" s="137" t="str">
        <f t="shared" si="48"/>
        <v>P</v>
      </c>
      <c r="N3077" s="172" t="s">
        <v>10682</v>
      </c>
      <c r="O3077" s="149" t="s">
        <v>1500</v>
      </c>
      <c r="P3077" s="149" t="s">
        <v>9456</v>
      </c>
      <c r="Q3077" s="150" t="s">
        <v>10519</v>
      </c>
      <c r="R3077" s="189">
        <v>9.3000000000000007</v>
      </c>
    </row>
    <row r="3078" spans="1:18" x14ac:dyDescent="0.25">
      <c r="A3078" s="132">
        <v>1044202</v>
      </c>
      <c r="B3078" s="145" t="s">
        <v>3753</v>
      </c>
      <c r="C3078" s="132">
        <v>6</v>
      </c>
      <c r="D3078" s="132">
        <v>32</v>
      </c>
      <c r="E3078" s="186" t="s">
        <v>21</v>
      </c>
      <c r="F3078" s="132">
        <v>40</v>
      </c>
      <c r="G3078" s="132" t="s">
        <v>21</v>
      </c>
      <c r="H3078" s="132" t="s">
        <v>21</v>
      </c>
      <c r="I3078" s="132" t="s">
        <v>21</v>
      </c>
      <c r="J3078" s="133">
        <v>4.28</v>
      </c>
      <c r="K3078" s="133">
        <v>3.03</v>
      </c>
      <c r="L3078" s="133">
        <v>2.36</v>
      </c>
      <c r="M3078" s="134" t="str">
        <f t="shared" si="48"/>
        <v>P</v>
      </c>
      <c r="N3078" s="171" t="s">
        <v>10682</v>
      </c>
      <c r="O3078" s="146" t="s">
        <v>1506</v>
      </c>
      <c r="P3078" s="146" t="s">
        <v>9496</v>
      </c>
      <c r="Q3078" s="147" t="s">
        <v>10519</v>
      </c>
      <c r="R3078" s="187">
        <v>11.34</v>
      </c>
    </row>
    <row r="3079" spans="1:18" x14ac:dyDescent="0.25">
      <c r="A3079" s="135">
        <v>1044203</v>
      </c>
      <c r="B3079" s="148" t="s">
        <v>3754</v>
      </c>
      <c r="C3079" s="135">
        <v>1000</v>
      </c>
      <c r="D3079" s="135" t="s">
        <v>20</v>
      </c>
      <c r="E3079" s="188" t="s">
        <v>20</v>
      </c>
      <c r="F3079" s="135" t="s">
        <v>20</v>
      </c>
      <c r="G3079" s="135" t="s">
        <v>20</v>
      </c>
      <c r="H3079" s="135" t="s">
        <v>20</v>
      </c>
      <c r="I3079" s="135" t="s">
        <v>20</v>
      </c>
      <c r="J3079" s="136">
        <v>1.75</v>
      </c>
      <c r="K3079" s="136">
        <v>1.75</v>
      </c>
      <c r="L3079" s="136">
        <v>1</v>
      </c>
      <c r="M3079" s="137" t="str">
        <f t="shared" si="48"/>
        <v>P</v>
      </c>
      <c r="N3079" s="172" t="s">
        <v>10682</v>
      </c>
      <c r="O3079" s="149" t="s">
        <v>1506</v>
      </c>
      <c r="P3079" s="149" t="s">
        <v>9492</v>
      </c>
      <c r="Q3079" s="150" t="s">
        <v>10519</v>
      </c>
      <c r="R3079" s="189">
        <v>20</v>
      </c>
    </row>
    <row r="3080" spans="1:18" x14ac:dyDescent="0.25">
      <c r="A3080" s="132">
        <v>1044204</v>
      </c>
      <c r="B3080" s="145" t="s">
        <v>3755</v>
      </c>
      <c r="C3080" s="132">
        <v>6</v>
      </c>
      <c r="D3080" s="132">
        <v>32</v>
      </c>
      <c r="E3080" s="186" t="s">
        <v>21</v>
      </c>
      <c r="F3080" s="132">
        <v>40</v>
      </c>
      <c r="G3080" s="132" t="s">
        <v>21</v>
      </c>
      <c r="H3080" s="132" t="s">
        <v>21</v>
      </c>
      <c r="I3080" s="132">
        <v>1</v>
      </c>
      <c r="J3080" s="133">
        <v>4.3499999999999996</v>
      </c>
      <c r="K3080" s="133">
        <v>3</v>
      </c>
      <c r="L3080" s="133">
        <v>2.2999999999999998</v>
      </c>
      <c r="M3080" s="134" t="str">
        <f t="shared" si="48"/>
        <v>P</v>
      </c>
      <c r="N3080" s="171" t="s">
        <v>10682</v>
      </c>
      <c r="O3080" s="146" t="s">
        <v>1500</v>
      </c>
      <c r="P3080" s="146" t="s">
        <v>9456</v>
      </c>
      <c r="Q3080" s="147" t="s">
        <v>10519</v>
      </c>
      <c r="R3080" s="187">
        <v>9.3000000000000007</v>
      </c>
    </row>
    <row r="3081" spans="1:18" x14ac:dyDescent="0.25">
      <c r="A3081" s="135">
        <v>1044205</v>
      </c>
      <c r="B3081" s="148" t="s">
        <v>3756</v>
      </c>
      <c r="C3081" s="135">
        <v>1000</v>
      </c>
      <c r="D3081" s="135" t="s">
        <v>20</v>
      </c>
      <c r="E3081" s="188" t="s">
        <v>20</v>
      </c>
      <c r="F3081" s="135" t="s">
        <v>20</v>
      </c>
      <c r="G3081" s="135" t="s">
        <v>20</v>
      </c>
      <c r="H3081" s="135" t="s">
        <v>20</v>
      </c>
      <c r="I3081" s="135" t="s">
        <v>20</v>
      </c>
      <c r="J3081" s="136">
        <v>1.75</v>
      </c>
      <c r="K3081" s="136">
        <v>1.75</v>
      </c>
      <c r="L3081" s="136">
        <v>1</v>
      </c>
      <c r="M3081" s="137" t="str">
        <f t="shared" si="48"/>
        <v>P</v>
      </c>
      <c r="N3081" s="172" t="s">
        <v>10682</v>
      </c>
      <c r="O3081" s="149" t="s">
        <v>1506</v>
      </c>
      <c r="P3081" s="149" t="s">
        <v>9492</v>
      </c>
      <c r="Q3081" s="150" t="s">
        <v>10519</v>
      </c>
      <c r="R3081" s="189">
        <v>20</v>
      </c>
    </row>
    <row r="3082" spans="1:18" x14ac:dyDescent="0.25">
      <c r="A3082" s="132">
        <v>1044208</v>
      </c>
      <c r="B3082" s="145" t="s">
        <v>3757</v>
      </c>
      <c r="C3082" s="132">
        <v>1000</v>
      </c>
      <c r="D3082" s="132" t="s">
        <v>20</v>
      </c>
      <c r="E3082" s="186" t="s">
        <v>20</v>
      </c>
      <c r="F3082" s="132" t="s">
        <v>20</v>
      </c>
      <c r="G3082" s="132" t="s">
        <v>20</v>
      </c>
      <c r="H3082" s="132" t="s">
        <v>20</v>
      </c>
      <c r="I3082" s="132" t="s">
        <v>20</v>
      </c>
      <c r="J3082" s="133">
        <v>1.75</v>
      </c>
      <c r="K3082" s="133">
        <v>1.75</v>
      </c>
      <c r="L3082" s="133">
        <v>1</v>
      </c>
      <c r="M3082" s="134" t="str">
        <f t="shared" si="48"/>
        <v>P</v>
      </c>
      <c r="N3082" s="171" t="s">
        <v>10682</v>
      </c>
      <c r="O3082" s="146" t="s">
        <v>1506</v>
      </c>
      <c r="P3082" s="146" t="s">
        <v>9492</v>
      </c>
      <c r="Q3082" s="147" t="s">
        <v>10519</v>
      </c>
      <c r="R3082" s="187">
        <v>20</v>
      </c>
    </row>
    <row r="3083" spans="1:18" x14ac:dyDescent="0.25">
      <c r="A3083" s="135">
        <v>1044210</v>
      </c>
      <c r="B3083" s="148" t="s">
        <v>3758</v>
      </c>
      <c r="C3083" s="135">
        <v>6</v>
      </c>
      <c r="D3083" s="135">
        <v>32</v>
      </c>
      <c r="E3083" s="188" t="s">
        <v>21</v>
      </c>
      <c r="F3083" s="135">
        <v>40</v>
      </c>
      <c r="G3083" s="135" t="s">
        <v>21</v>
      </c>
      <c r="H3083" s="135" t="s">
        <v>21</v>
      </c>
      <c r="I3083" s="135" t="s">
        <v>21</v>
      </c>
      <c r="J3083" s="136">
        <v>4.28</v>
      </c>
      <c r="K3083" s="136">
        <v>3.03</v>
      </c>
      <c r="L3083" s="136">
        <v>2.36</v>
      </c>
      <c r="M3083" s="137" t="str">
        <f t="shared" si="48"/>
        <v>P</v>
      </c>
      <c r="N3083" s="172" t="s">
        <v>10682</v>
      </c>
      <c r="O3083" s="149" t="s">
        <v>1506</v>
      </c>
      <c r="P3083" s="149" t="s">
        <v>9496</v>
      </c>
      <c r="Q3083" s="150" t="s">
        <v>10519</v>
      </c>
      <c r="R3083" s="189">
        <v>10.08</v>
      </c>
    </row>
    <row r="3084" spans="1:18" x14ac:dyDescent="0.25">
      <c r="A3084" s="132">
        <v>1044211</v>
      </c>
      <c r="B3084" s="145" t="s">
        <v>3759</v>
      </c>
      <c r="C3084" s="132">
        <v>1000</v>
      </c>
      <c r="D3084" s="132" t="s">
        <v>20</v>
      </c>
      <c r="E3084" s="186" t="s">
        <v>20</v>
      </c>
      <c r="F3084" s="132" t="s">
        <v>20</v>
      </c>
      <c r="G3084" s="132" t="s">
        <v>20</v>
      </c>
      <c r="H3084" s="132" t="s">
        <v>20</v>
      </c>
      <c r="I3084" s="132" t="s">
        <v>20</v>
      </c>
      <c r="J3084" s="133">
        <v>1.75</v>
      </c>
      <c r="K3084" s="133">
        <v>1.75</v>
      </c>
      <c r="L3084" s="133">
        <v>1</v>
      </c>
      <c r="M3084" s="134" t="str">
        <f t="shared" si="48"/>
        <v>P</v>
      </c>
      <c r="N3084" s="171" t="s">
        <v>10682</v>
      </c>
      <c r="O3084" s="146" t="s">
        <v>1506</v>
      </c>
      <c r="P3084" s="146" t="s">
        <v>9492</v>
      </c>
      <c r="Q3084" s="147" t="s">
        <v>10519</v>
      </c>
      <c r="R3084" s="187">
        <v>20</v>
      </c>
    </row>
    <row r="3085" spans="1:18" x14ac:dyDescent="0.25">
      <c r="A3085" s="135">
        <v>1044212</v>
      </c>
      <c r="B3085" s="148" t="s">
        <v>3760</v>
      </c>
      <c r="C3085" s="135">
        <v>6</v>
      </c>
      <c r="D3085" s="135">
        <v>32</v>
      </c>
      <c r="E3085" s="188" t="s">
        <v>21</v>
      </c>
      <c r="F3085" s="135">
        <v>40</v>
      </c>
      <c r="G3085" s="135" t="s">
        <v>21</v>
      </c>
      <c r="H3085" s="135" t="s">
        <v>21</v>
      </c>
      <c r="I3085" s="135">
        <v>1</v>
      </c>
      <c r="J3085" s="136">
        <v>4.3499999999999996</v>
      </c>
      <c r="K3085" s="136">
        <v>3</v>
      </c>
      <c r="L3085" s="136">
        <v>2.2999999999999998</v>
      </c>
      <c r="M3085" s="137" t="str">
        <f t="shared" si="48"/>
        <v>P</v>
      </c>
      <c r="N3085" s="172" t="s">
        <v>10682</v>
      </c>
      <c r="O3085" s="149" t="s">
        <v>1500</v>
      </c>
      <c r="P3085" s="149" t="s">
        <v>9456</v>
      </c>
      <c r="Q3085" s="150" t="s">
        <v>10519</v>
      </c>
      <c r="R3085" s="189">
        <v>9.3000000000000007</v>
      </c>
    </row>
    <row r="3086" spans="1:18" x14ac:dyDescent="0.25">
      <c r="A3086" s="132">
        <v>1044213</v>
      </c>
      <c r="B3086" s="145" t="s">
        <v>3761</v>
      </c>
      <c r="C3086" s="132">
        <v>1000</v>
      </c>
      <c r="D3086" s="132" t="s">
        <v>20</v>
      </c>
      <c r="E3086" s="186" t="s">
        <v>20</v>
      </c>
      <c r="F3086" s="132" t="s">
        <v>20</v>
      </c>
      <c r="G3086" s="132" t="s">
        <v>20</v>
      </c>
      <c r="H3086" s="132" t="s">
        <v>20</v>
      </c>
      <c r="I3086" s="132" t="s">
        <v>20</v>
      </c>
      <c r="J3086" s="133">
        <v>1.75</v>
      </c>
      <c r="K3086" s="133">
        <v>1.75</v>
      </c>
      <c r="L3086" s="133">
        <v>1</v>
      </c>
      <c r="M3086" s="134" t="str">
        <f t="shared" si="48"/>
        <v>P</v>
      </c>
      <c r="N3086" s="171" t="s">
        <v>10682</v>
      </c>
      <c r="O3086" s="146" t="s">
        <v>1506</v>
      </c>
      <c r="P3086" s="146" t="s">
        <v>9492</v>
      </c>
      <c r="Q3086" s="147" t="s">
        <v>10519</v>
      </c>
      <c r="R3086" s="187">
        <v>20</v>
      </c>
    </row>
    <row r="3087" spans="1:18" x14ac:dyDescent="0.25">
      <c r="A3087" s="135">
        <v>1044215</v>
      </c>
      <c r="B3087" s="148" t="s">
        <v>3762</v>
      </c>
      <c r="C3087" s="135">
        <v>6</v>
      </c>
      <c r="D3087" s="135">
        <v>32</v>
      </c>
      <c r="E3087" s="188" t="s">
        <v>21</v>
      </c>
      <c r="F3087" s="135">
        <v>40</v>
      </c>
      <c r="G3087" s="135" t="s">
        <v>21</v>
      </c>
      <c r="H3087" s="135" t="s">
        <v>21</v>
      </c>
      <c r="I3087" s="135" t="s">
        <v>21</v>
      </c>
      <c r="J3087" s="136">
        <v>4.28</v>
      </c>
      <c r="K3087" s="136">
        <v>3.03</v>
      </c>
      <c r="L3087" s="136">
        <v>2.36</v>
      </c>
      <c r="M3087" s="137" t="str">
        <f t="shared" si="48"/>
        <v>P</v>
      </c>
      <c r="N3087" s="172" t="s">
        <v>10682</v>
      </c>
      <c r="O3087" s="149" t="s">
        <v>1506</v>
      </c>
      <c r="P3087" s="149" t="s">
        <v>9496</v>
      </c>
      <c r="Q3087" s="150" t="s">
        <v>10519</v>
      </c>
      <c r="R3087" s="189">
        <v>10.98</v>
      </c>
    </row>
    <row r="3088" spans="1:18" x14ac:dyDescent="0.25">
      <c r="A3088" s="132">
        <v>1044216</v>
      </c>
      <c r="B3088" s="145" t="s">
        <v>3763</v>
      </c>
      <c r="C3088" s="132">
        <v>1000</v>
      </c>
      <c r="D3088" s="132" t="s">
        <v>20</v>
      </c>
      <c r="E3088" s="186" t="s">
        <v>20</v>
      </c>
      <c r="F3088" s="132" t="s">
        <v>20</v>
      </c>
      <c r="G3088" s="132" t="s">
        <v>20</v>
      </c>
      <c r="H3088" s="132" t="s">
        <v>20</v>
      </c>
      <c r="I3088" s="132" t="s">
        <v>20</v>
      </c>
      <c r="J3088" s="133">
        <v>1.75</v>
      </c>
      <c r="K3088" s="133">
        <v>1.75</v>
      </c>
      <c r="L3088" s="133">
        <v>1</v>
      </c>
      <c r="M3088" s="134" t="str">
        <f t="shared" si="48"/>
        <v>P</v>
      </c>
      <c r="N3088" s="171" t="s">
        <v>10682</v>
      </c>
      <c r="O3088" s="146" t="s">
        <v>1506</v>
      </c>
      <c r="P3088" s="146" t="s">
        <v>9492</v>
      </c>
      <c r="Q3088" s="147" t="s">
        <v>10519</v>
      </c>
      <c r="R3088" s="187">
        <v>20</v>
      </c>
    </row>
    <row r="3089" spans="1:18" x14ac:dyDescent="0.25">
      <c r="A3089" s="135">
        <v>1044218</v>
      </c>
      <c r="B3089" s="148" t="s">
        <v>3764</v>
      </c>
      <c r="C3089" s="135">
        <v>1000</v>
      </c>
      <c r="D3089" s="135" t="s">
        <v>20</v>
      </c>
      <c r="E3089" s="188" t="s">
        <v>20</v>
      </c>
      <c r="F3089" s="135" t="s">
        <v>20</v>
      </c>
      <c r="G3089" s="135" t="s">
        <v>20</v>
      </c>
      <c r="H3089" s="135" t="s">
        <v>20</v>
      </c>
      <c r="I3089" s="135" t="s">
        <v>20</v>
      </c>
      <c r="J3089" s="136">
        <v>1.75</v>
      </c>
      <c r="K3089" s="136">
        <v>1.75</v>
      </c>
      <c r="L3089" s="136">
        <v>1</v>
      </c>
      <c r="M3089" s="137" t="str">
        <f t="shared" si="48"/>
        <v>P</v>
      </c>
      <c r="N3089" s="172" t="s">
        <v>10682</v>
      </c>
      <c r="O3089" s="149" t="s">
        <v>1506</v>
      </c>
      <c r="P3089" s="149" t="s">
        <v>9492</v>
      </c>
      <c r="Q3089" s="150" t="s">
        <v>10519</v>
      </c>
      <c r="R3089" s="189">
        <v>20</v>
      </c>
    </row>
    <row r="3090" spans="1:18" x14ac:dyDescent="0.25">
      <c r="A3090" s="132">
        <v>1044219</v>
      </c>
      <c r="B3090" s="145" t="s">
        <v>3765</v>
      </c>
      <c r="C3090" s="132">
        <v>2</v>
      </c>
      <c r="D3090" s="132">
        <v>40</v>
      </c>
      <c r="E3090" s="186" t="s">
        <v>20</v>
      </c>
      <c r="F3090" s="132" t="s">
        <v>20</v>
      </c>
      <c r="G3090" s="132" t="s">
        <v>20</v>
      </c>
      <c r="H3090" s="132" t="s">
        <v>20</v>
      </c>
      <c r="I3090" s="132" t="s">
        <v>20</v>
      </c>
      <c r="J3090" s="133">
        <v>4.4000000000000004</v>
      </c>
      <c r="K3090" s="133">
        <v>2.25</v>
      </c>
      <c r="L3090" s="133">
        <v>2.35</v>
      </c>
      <c r="M3090" s="134" t="str">
        <f t="shared" si="48"/>
        <v>P</v>
      </c>
      <c r="N3090" s="171" t="s">
        <v>10682</v>
      </c>
      <c r="O3090" s="146" t="s">
        <v>1500</v>
      </c>
      <c r="P3090" s="146" t="s">
        <v>9418</v>
      </c>
      <c r="Q3090" s="147" t="s">
        <v>10519</v>
      </c>
      <c r="R3090" s="187">
        <v>5.82</v>
      </c>
    </row>
    <row r="3091" spans="1:18" x14ac:dyDescent="0.25">
      <c r="A3091" s="135">
        <v>1044220</v>
      </c>
      <c r="B3091" s="148" t="s">
        <v>3766</v>
      </c>
      <c r="C3091" s="135">
        <v>1000</v>
      </c>
      <c r="D3091" s="135" t="s">
        <v>20</v>
      </c>
      <c r="E3091" s="188" t="s">
        <v>20</v>
      </c>
      <c r="F3091" s="135" t="s">
        <v>20</v>
      </c>
      <c r="G3091" s="135" t="s">
        <v>20</v>
      </c>
      <c r="H3091" s="135" t="s">
        <v>20</v>
      </c>
      <c r="I3091" s="135" t="s">
        <v>20</v>
      </c>
      <c r="J3091" s="136">
        <v>1.75</v>
      </c>
      <c r="K3091" s="136">
        <v>1.75</v>
      </c>
      <c r="L3091" s="136">
        <v>1</v>
      </c>
      <c r="M3091" s="137" t="str">
        <f t="shared" si="48"/>
        <v>P</v>
      </c>
      <c r="N3091" s="172" t="s">
        <v>10682</v>
      </c>
      <c r="O3091" s="149" t="s">
        <v>1506</v>
      </c>
      <c r="P3091" s="149" t="s">
        <v>9492</v>
      </c>
      <c r="Q3091" s="150" t="s">
        <v>10519</v>
      </c>
      <c r="R3091" s="189">
        <v>20</v>
      </c>
    </row>
    <row r="3092" spans="1:18" x14ac:dyDescent="0.25">
      <c r="A3092" s="132">
        <v>1044221</v>
      </c>
      <c r="B3092" s="145" t="s">
        <v>3767</v>
      </c>
      <c r="C3092" s="132">
        <v>2</v>
      </c>
      <c r="D3092" s="132">
        <v>40</v>
      </c>
      <c r="E3092" s="186" t="s">
        <v>20</v>
      </c>
      <c r="F3092" s="132" t="s">
        <v>20</v>
      </c>
      <c r="G3092" s="132" t="s">
        <v>20</v>
      </c>
      <c r="H3092" s="132" t="s">
        <v>20</v>
      </c>
      <c r="I3092" s="132" t="s">
        <v>20</v>
      </c>
      <c r="J3092" s="133">
        <v>4.4000000000000004</v>
      </c>
      <c r="K3092" s="133">
        <v>2.25</v>
      </c>
      <c r="L3092" s="133">
        <v>2.35</v>
      </c>
      <c r="M3092" s="134" t="str">
        <f t="shared" si="48"/>
        <v>P</v>
      </c>
      <c r="N3092" s="171" t="s">
        <v>10682</v>
      </c>
      <c r="O3092" s="146" t="s">
        <v>1500</v>
      </c>
      <c r="P3092" s="146" t="s">
        <v>9418</v>
      </c>
      <c r="Q3092" s="147" t="s">
        <v>10519</v>
      </c>
      <c r="R3092" s="187">
        <v>5.84</v>
      </c>
    </row>
    <row r="3093" spans="1:18" x14ac:dyDescent="0.25">
      <c r="A3093" s="135">
        <v>1044222</v>
      </c>
      <c r="B3093" s="148" t="s">
        <v>3768</v>
      </c>
      <c r="C3093" s="135">
        <v>1000</v>
      </c>
      <c r="D3093" s="135" t="s">
        <v>20</v>
      </c>
      <c r="E3093" s="188" t="s">
        <v>20</v>
      </c>
      <c r="F3093" s="135" t="s">
        <v>20</v>
      </c>
      <c r="G3093" s="135" t="s">
        <v>20</v>
      </c>
      <c r="H3093" s="135" t="s">
        <v>20</v>
      </c>
      <c r="I3093" s="135" t="s">
        <v>20</v>
      </c>
      <c r="J3093" s="136">
        <v>1.75</v>
      </c>
      <c r="K3093" s="136">
        <v>1.75</v>
      </c>
      <c r="L3093" s="136">
        <v>1</v>
      </c>
      <c r="M3093" s="137" t="str">
        <f t="shared" si="48"/>
        <v>P</v>
      </c>
      <c r="N3093" s="172" t="s">
        <v>10682</v>
      </c>
      <c r="O3093" s="149" t="s">
        <v>1506</v>
      </c>
      <c r="P3093" s="149" t="s">
        <v>9492</v>
      </c>
      <c r="Q3093" s="150" t="s">
        <v>10519</v>
      </c>
      <c r="R3093" s="189">
        <v>20</v>
      </c>
    </row>
    <row r="3094" spans="1:18" x14ac:dyDescent="0.25">
      <c r="A3094" s="132">
        <v>1044225</v>
      </c>
      <c r="B3094" s="145" t="s">
        <v>3769</v>
      </c>
      <c r="C3094" s="132">
        <v>1000</v>
      </c>
      <c r="D3094" s="132" t="s">
        <v>20</v>
      </c>
      <c r="E3094" s="186" t="s">
        <v>20</v>
      </c>
      <c r="F3094" s="132" t="s">
        <v>20</v>
      </c>
      <c r="G3094" s="132" t="s">
        <v>20</v>
      </c>
      <c r="H3094" s="132" t="s">
        <v>20</v>
      </c>
      <c r="I3094" s="132" t="s">
        <v>20</v>
      </c>
      <c r="J3094" s="133">
        <v>1.75</v>
      </c>
      <c r="K3094" s="133">
        <v>1.75</v>
      </c>
      <c r="L3094" s="133">
        <v>1</v>
      </c>
      <c r="M3094" s="134" t="str">
        <f t="shared" si="48"/>
        <v>P</v>
      </c>
      <c r="N3094" s="171" t="s">
        <v>10682</v>
      </c>
      <c r="O3094" s="146" t="s">
        <v>1506</v>
      </c>
      <c r="P3094" s="146" t="s">
        <v>9492</v>
      </c>
      <c r="Q3094" s="147" t="s">
        <v>10519</v>
      </c>
      <c r="R3094" s="187">
        <v>20</v>
      </c>
    </row>
    <row r="3095" spans="1:18" x14ac:dyDescent="0.25">
      <c r="A3095" s="135">
        <v>1044228</v>
      </c>
      <c r="B3095" s="148" t="s">
        <v>3770</v>
      </c>
      <c r="C3095" s="135">
        <v>100</v>
      </c>
      <c r="D3095" s="135" t="s">
        <v>20</v>
      </c>
      <c r="E3095" s="188" t="s">
        <v>20</v>
      </c>
      <c r="F3095" s="135" t="s">
        <v>20</v>
      </c>
      <c r="G3095" s="135" t="s">
        <v>20</v>
      </c>
      <c r="H3095" s="135" t="s">
        <v>20</v>
      </c>
      <c r="I3095" s="135" t="s">
        <v>20</v>
      </c>
      <c r="J3095" s="136">
        <v>2.5</v>
      </c>
      <c r="K3095" s="136">
        <v>1.1000000000000001</v>
      </c>
      <c r="L3095" s="136">
        <v>1.1000000000000001</v>
      </c>
      <c r="M3095" s="137" t="str">
        <f t="shared" si="48"/>
        <v>P</v>
      </c>
      <c r="N3095" s="174" t="s">
        <v>10682</v>
      </c>
      <c r="O3095" s="149" t="s">
        <v>1500</v>
      </c>
      <c r="P3095" s="149" t="s">
        <v>9456</v>
      </c>
      <c r="Q3095" s="150" t="s">
        <v>10519</v>
      </c>
      <c r="R3095" s="189">
        <v>6</v>
      </c>
    </row>
    <row r="3096" spans="1:18" x14ac:dyDescent="0.25">
      <c r="A3096" s="132">
        <v>1044231</v>
      </c>
      <c r="B3096" s="145" t="s">
        <v>8715</v>
      </c>
      <c r="C3096" s="132">
        <v>100</v>
      </c>
      <c r="D3096" s="132" t="s">
        <v>20</v>
      </c>
      <c r="E3096" s="186" t="s">
        <v>20</v>
      </c>
      <c r="F3096" s="132" t="s">
        <v>20</v>
      </c>
      <c r="G3096" s="132" t="s">
        <v>20</v>
      </c>
      <c r="H3096" s="132" t="s">
        <v>20</v>
      </c>
      <c r="I3096" s="132" t="s">
        <v>20</v>
      </c>
      <c r="J3096" s="133">
        <v>2</v>
      </c>
      <c r="K3096" s="133">
        <v>1.2</v>
      </c>
      <c r="L3096" s="133">
        <v>1.2</v>
      </c>
      <c r="M3096" s="134" t="str">
        <f t="shared" si="48"/>
        <v>P</v>
      </c>
      <c r="N3096" s="173" t="s">
        <v>10682</v>
      </c>
      <c r="O3096" s="146" t="s">
        <v>1500</v>
      </c>
      <c r="P3096" s="146" t="s">
        <v>9456</v>
      </c>
      <c r="Q3096" s="147" t="s">
        <v>10519</v>
      </c>
      <c r="R3096" s="187">
        <v>5.2238805970149258</v>
      </c>
    </row>
    <row r="3097" spans="1:18" x14ac:dyDescent="0.25">
      <c r="A3097" s="135">
        <v>1044242</v>
      </c>
      <c r="B3097" s="148" t="s">
        <v>3771</v>
      </c>
      <c r="C3097" s="135">
        <v>40</v>
      </c>
      <c r="D3097" s="135">
        <v>45</v>
      </c>
      <c r="E3097" s="188" t="s">
        <v>21</v>
      </c>
      <c r="F3097" s="135" t="s">
        <v>20</v>
      </c>
      <c r="G3097" s="135" t="s">
        <v>21</v>
      </c>
      <c r="H3097" s="135" t="s">
        <v>21</v>
      </c>
      <c r="I3097" s="135" t="s">
        <v>21</v>
      </c>
      <c r="J3097" s="136">
        <v>3.62</v>
      </c>
      <c r="K3097" s="136">
        <v>3.02</v>
      </c>
      <c r="L3097" s="136">
        <v>1.94</v>
      </c>
      <c r="M3097" s="137" t="str">
        <f t="shared" si="48"/>
        <v>P</v>
      </c>
      <c r="N3097" s="174" t="s">
        <v>10681</v>
      </c>
      <c r="O3097" s="149" t="s">
        <v>1578</v>
      </c>
      <c r="P3097" s="149" t="s">
        <v>10579</v>
      </c>
      <c r="Q3097" s="150" t="s">
        <v>10106</v>
      </c>
      <c r="R3097" s="189">
        <v>58.8</v>
      </c>
    </row>
    <row r="3098" spans="1:18" x14ac:dyDescent="0.25">
      <c r="A3098" s="132">
        <v>1044244</v>
      </c>
      <c r="B3098" s="145" t="s">
        <v>3772</v>
      </c>
      <c r="C3098" s="132">
        <v>12</v>
      </c>
      <c r="D3098" s="132">
        <v>828</v>
      </c>
      <c r="E3098" s="186" t="s">
        <v>21</v>
      </c>
      <c r="F3098" s="132" t="s">
        <v>20</v>
      </c>
      <c r="G3098" s="132">
        <v>40</v>
      </c>
      <c r="H3098" s="132" t="s">
        <v>20</v>
      </c>
      <c r="I3098" s="132">
        <v>3</v>
      </c>
      <c r="J3098" s="133">
        <v>1.7</v>
      </c>
      <c r="K3098" s="133">
        <v>1.1499999999999999</v>
      </c>
      <c r="L3098" s="133">
        <v>0.96</v>
      </c>
      <c r="M3098" s="134" t="str">
        <f t="shared" si="48"/>
        <v>P</v>
      </c>
      <c r="N3098" s="173" t="s">
        <v>10681</v>
      </c>
      <c r="O3098" s="146" t="s">
        <v>1506</v>
      </c>
      <c r="P3098" s="146" t="s">
        <v>9427</v>
      </c>
      <c r="Q3098" s="147" t="s">
        <v>10519</v>
      </c>
      <c r="R3098" s="187">
        <v>4.32</v>
      </c>
    </row>
    <row r="3099" spans="1:18" x14ac:dyDescent="0.25">
      <c r="A3099" s="135">
        <v>1044247</v>
      </c>
      <c r="B3099" s="148" t="s">
        <v>3773</v>
      </c>
      <c r="C3099" s="135">
        <v>24</v>
      </c>
      <c r="D3099" s="135">
        <v>300</v>
      </c>
      <c r="E3099" s="188" t="s">
        <v>21</v>
      </c>
      <c r="F3099" s="135">
        <v>480</v>
      </c>
      <c r="G3099" s="135">
        <v>11</v>
      </c>
      <c r="H3099" s="135">
        <v>11</v>
      </c>
      <c r="I3099" s="135">
        <v>2</v>
      </c>
      <c r="J3099" s="136">
        <v>2.5499999999999998</v>
      </c>
      <c r="K3099" s="136">
        <v>1.5</v>
      </c>
      <c r="L3099" s="136">
        <v>0.99</v>
      </c>
      <c r="M3099" s="137" t="str">
        <f t="shared" si="48"/>
        <v>P</v>
      </c>
      <c r="N3099" s="174" t="s">
        <v>10681</v>
      </c>
      <c r="O3099" s="149" t="s">
        <v>1506</v>
      </c>
      <c r="P3099" s="149" t="s">
        <v>10455</v>
      </c>
      <c r="Q3099" s="150" t="s">
        <v>10519</v>
      </c>
      <c r="R3099" s="189">
        <v>6.7200000000000006</v>
      </c>
    </row>
    <row r="3100" spans="1:18" x14ac:dyDescent="0.25">
      <c r="A3100" s="132">
        <v>1044253</v>
      </c>
      <c r="B3100" s="145" t="s">
        <v>73</v>
      </c>
      <c r="C3100" s="132">
        <v>6</v>
      </c>
      <c r="D3100" s="132">
        <v>320</v>
      </c>
      <c r="E3100" s="186" t="s">
        <v>21</v>
      </c>
      <c r="F3100" s="132">
        <v>640</v>
      </c>
      <c r="G3100" s="132">
        <v>32</v>
      </c>
      <c r="H3100" s="132" t="s">
        <v>20</v>
      </c>
      <c r="I3100" s="132">
        <v>1</v>
      </c>
      <c r="J3100" s="133">
        <v>1.57</v>
      </c>
      <c r="K3100" s="133">
        <v>0.98</v>
      </c>
      <c r="L3100" s="133">
        <v>1.89</v>
      </c>
      <c r="M3100" s="134" t="str">
        <f t="shared" si="48"/>
        <v>P</v>
      </c>
      <c r="N3100" s="173" t="s">
        <v>10681</v>
      </c>
      <c r="O3100" s="146" t="s">
        <v>1506</v>
      </c>
      <c r="P3100" s="146" t="s">
        <v>9430</v>
      </c>
      <c r="Q3100" s="147" t="s">
        <v>10519</v>
      </c>
      <c r="R3100" s="187">
        <v>4.74</v>
      </c>
    </row>
    <row r="3101" spans="1:18" x14ac:dyDescent="0.25">
      <c r="A3101" s="135">
        <v>1044256</v>
      </c>
      <c r="B3101" s="148" t="s">
        <v>241</v>
      </c>
      <c r="C3101" s="135">
        <v>6</v>
      </c>
      <c r="D3101" s="135">
        <v>368</v>
      </c>
      <c r="E3101" s="188" t="s">
        <v>21</v>
      </c>
      <c r="F3101" s="135">
        <v>506</v>
      </c>
      <c r="G3101" s="135">
        <v>10</v>
      </c>
      <c r="H3101" s="135">
        <v>11</v>
      </c>
      <c r="I3101" s="135">
        <v>3</v>
      </c>
      <c r="J3101" s="136">
        <v>2.68</v>
      </c>
      <c r="K3101" s="136">
        <v>1.74</v>
      </c>
      <c r="L3101" s="136">
        <v>0.7</v>
      </c>
      <c r="M3101" s="137" t="str">
        <f t="shared" si="48"/>
        <v>P</v>
      </c>
      <c r="N3101" s="174" t="s">
        <v>10681</v>
      </c>
      <c r="O3101" s="149" t="s">
        <v>1506</v>
      </c>
      <c r="P3101" s="149" t="s">
        <v>9398</v>
      </c>
      <c r="Q3101" s="150" t="s">
        <v>10519</v>
      </c>
      <c r="R3101" s="189">
        <v>6.12</v>
      </c>
    </row>
    <row r="3102" spans="1:18" x14ac:dyDescent="0.25">
      <c r="A3102" s="132">
        <v>1044257</v>
      </c>
      <c r="B3102" s="145" t="s">
        <v>1197</v>
      </c>
      <c r="C3102" s="132">
        <v>6</v>
      </c>
      <c r="D3102" s="132">
        <v>300</v>
      </c>
      <c r="E3102" s="186" t="s">
        <v>21</v>
      </c>
      <c r="F3102" s="132">
        <v>500</v>
      </c>
      <c r="G3102" s="132">
        <v>20</v>
      </c>
      <c r="H3102" s="132">
        <v>25</v>
      </c>
      <c r="I3102" s="132">
        <v>1</v>
      </c>
      <c r="J3102" s="133">
        <v>1.82</v>
      </c>
      <c r="K3102" s="133">
        <v>1.17</v>
      </c>
      <c r="L3102" s="133">
        <v>1.51</v>
      </c>
      <c r="M3102" s="134" t="str">
        <f t="shared" si="48"/>
        <v>P</v>
      </c>
      <c r="N3102" s="173" t="s">
        <v>10681</v>
      </c>
      <c r="O3102" s="146" t="s">
        <v>1506</v>
      </c>
      <c r="P3102" s="146" t="s">
        <v>9430</v>
      </c>
      <c r="Q3102" s="147" t="s">
        <v>10519</v>
      </c>
      <c r="R3102" s="187">
        <v>3.18</v>
      </c>
    </row>
    <row r="3103" spans="1:18" x14ac:dyDescent="0.25">
      <c r="A3103" s="135">
        <v>1044258</v>
      </c>
      <c r="B3103" s="148" t="s">
        <v>119</v>
      </c>
      <c r="C3103" s="135">
        <v>6</v>
      </c>
      <c r="D3103" s="135">
        <v>416</v>
      </c>
      <c r="E3103" s="188" t="s">
        <v>21</v>
      </c>
      <c r="F3103" s="135">
        <v>560</v>
      </c>
      <c r="G3103" s="135">
        <v>5</v>
      </c>
      <c r="H3103" s="135">
        <v>6</v>
      </c>
      <c r="I3103" s="135">
        <v>5</v>
      </c>
      <c r="J3103" s="136">
        <v>3.22</v>
      </c>
      <c r="K3103" s="136">
        <v>2.1</v>
      </c>
      <c r="L3103" s="136">
        <v>0.51</v>
      </c>
      <c r="M3103" s="137" t="str">
        <f t="shared" si="48"/>
        <v>P</v>
      </c>
      <c r="N3103" s="174" t="s">
        <v>10681</v>
      </c>
      <c r="O3103" s="149" t="s">
        <v>1506</v>
      </c>
      <c r="P3103" s="149" t="s">
        <v>9398</v>
      </c>
      <c r="Q3103" s="150" t="s">
        <v>10519</v>
      </c>
      <c r="R3103" s="189">
        <v>5.58</v>
      </c>
    </row>
    <row r="3104" spans="1:18" x14ac:dyDescent="0.25">
      <c r="A3104" s="132">
        <v>1044259</v>
      </c>
      <c r="B3104" s="145" t="s">
        <v>177</v>
      </c>
      <c r="C3104" s="132">
        <v>6</v>
      </c>
      <c r="D3104" s="132">
        <v>288</v>
      </c>
      <c r="E3104" s="186" t="s">
        <v>21</v>
      </c>
      <c r="F3104" s="132">
        <v>384</v>
      </c>
      <c r="G3104" s="132">
        <v>16</v>
      </c>
      <c r="H3104" s="132" t="s">
        <v>20</v>
      </c>
      <c r="I3104" s="132">
        <v>1</v>
      </c>
      <c r="J3104" s="133">
        <v>1.88</v>
      </c>
      <c r="K3104" s="133">
        <v>1.24</v>
      </c>
      <c r="L3104" s="133">
        <v>1.76</v>
      </c>
      <c r="M3104" s="134" t="str">
        <f t="shared" si="48"/>
        <v>P</v>
      </c>
      <c r="N3104" s="173" t="s">
        <v>10681</v>
      </c>
      <c r="O3104" s="146" t="s">
        <v>1506</v>
      </c>
      <c r="P3104" s="146" t="s">
        <v>9423</v>
      </c>
      <c r="Q3104" s="147" t="s">
        <v>10519</v>
      </c>
      <c r="R3104" s="187">
        <v>9.42</v>
      </c>
    </row>
    <row r="3105" spans="1:18" x14ac:dyDescent="0.25">
      <c r="A3105" s="135">
        <v>1044260</v>
      </c>
      <c r="B3105" s="148" t="s">
        <v>825</v>
      </c>
      <c r="C3105" s="135">
        <v>6</v>
      </c>
      <c r="D3105" s="135">
        <v>720</v>
      </c>
      <c r="E3105" s="188">
        <v>9</v>
      </c>
      <c r="F3105" s="135">
        <v>864</v>
      </c>
      <c r="G3105" s="135">
        <v>36</v>
      </c>
      <c r="H3105" s="135" t="s">
        <v>20</v>
      </c>
      <c r="I3105" s="135">
        <v>3</v>
      </c>
      <c r="J3105" s="136">
        <v>2.69</v>
      </c>
      <c r="K3105" s="136">
        <v>1.51</v>
      </c>
      <c r="L3105" s="136">
        <v>0.41</v>
      </c>
      <c r="M3105" s="137" t="str">
        <f t="shared" si="48"/>
        <v>P</v>
      </c>
      <c r="N3105" s="174" t="s">
        <v>10681</v>
      </c>
      <c r="O3105" s="149" t="s">
        <v>1506</v>
      </c>
      <c r="P3105" s="149" t="s">
        <v>10455</v>
      </c>
      <c r="Q3105" s="150" t="s">
        <v>10519</v>
      </c>
      <c r="R3105" s="189">
        <v>3.06</v>
      </c>
    </row>
    <row r="3106" spans="1:18" x14ac:dyDescent="0.25">
      <c r="A3106" s="132">
        <v>1044261</v>
      </c>
      <c r="B3106" s="145" t="s">
        <v>826</v>
      </c>
      <c r="C3106" s="132">
        <v>6</v>
      </c>
      <c r="D3106" s="132">
        <v>1566</v>
      </c>
      <c r="E3106" s="186" t="s">
        <v>21</v>
      </c>
      <c r="F3106" s="132">
        <v>1566</v>
      </c>
      <c r="G3106" s="132">
        <v>68</v>
      </c>
      <c r="H3106" s="132">
        <v>75</v>
      </c>
      <c r="I3106" s="132">
        <v>1</v>
      </c>
      <c r="J3106" s="133">
        <v>1.18</v>
      </c>
      <c r="K3106" s="133">
        <v>0.56999999999999995</v>
      </c>
      <c r="L3106" s="133">
        <v>1.27</v>
      </c>
      <c r="M3106" s="134" t="str">
        <f t="shared" si="48"/>
        <v>P</v>
      </c>
      <c r="N3106" s="173" t="s">
        <v>10681</v>
      </c>
      <c r="O3106" s="146" t="s">
        <v>1506</v>
      </c>
      <c r="P3106" s="146" t="s">
        <v>10455</v>
      </c>
      <c r="Q3106" s="147" t="s">
        <v>10519</v>
      </c>
      <c r="R3106" s="187">
        <v>2.2800000000000002</v>
      </c>
    </row>
    <row r="3107" spans="1:18" x14ac:dyDescent="0.25">
      <c r="A3107" s="135">
        <v>1044262</v>
      </c>
      <c r="B3107" s="148" t="s">
        <v>1262</v>
      </c>
      <c r="C3107" s="135">
        <v>12</v>
      </c>
      <c r="D3107" s="135">
        <v>495</v>
      </c>
      <c r="E3107" s="188" t="s">
        <v>21</v>
      </c>
      <c r="F3107" s="135">
        <v>660</v>
      </c>
      <c r="G3107" s="135">
        <v>20</v>
      </c>
      <c r="H3107" s="135">
        <v>24</v>
      </c>
      <c r="I3107" s="135">
        <v>2</v>
      </c>
      <c r="J3107" s="136">
        <v>1.65</v>
      </c>
      <c r="K3107" s="136">
        <v>1.29</v>
      </c>
      <c r="L3107" s="136">
        <v>1.35</v>
      </c>
      <c r="M3107" s="137" t="str">
        <f t="shared" si="48"/>
        <v>P</v>
      </c>
      <c r="N3107" s="174" t="s">
        <v>10681</v>
      </c>
      <c r="O3107" s="149" t="s">
        <v>1506</v>
      </c>
      <c r="P3107" s="149" t="s">
        <v>9409</v>
      </c>
      <c r="Q3107" s="150" t="s">
        <v>10519</v>
      </c>
      <c r="R3107" s="189">
        <v>3.96</v>
      </c>
    </row>
    <row r="3108" spans="1:18" x14ac:dyDescent="0.25">
      <c r="A3108" s="132">
        <v>1044264</v>
      </c>
      <c r="B3108" s="145" t="s">
        <v>120</v>
      </c>
      <c r="C3108" s="132">
        <v>6</v>
      </c>
      <c r="D3108" s="132">
        <v>1428</v>
      </c>
      <c r="E3108" s="186" t="s">
        <v>21</v>
      </c>
      <c r="F3108" s="132">
        <v>1768</v>
      </c>
      <c r="G3108" s="132">
        <v>12</v>
      </c>
      <c r="H3108" s="132">
        <v>15</v>
      </c>
      <c r="I3108" s="132">
        <v>6</v>
      </c>
      <c r="J3108" s="133">
        <v>2.25</v>
      </c>
      <c r="K3108" s="133">
        <v>1.46</v>
      </c>
      <c r="L3108" s="133">
        <v>0.33</v>
      </c>
      <c r="M3108" s="134" t="str">
        <f t="shared" si="48"/>
        <v>P</v>
      </c>
      <c r="N3108" s="173" t="s">
        <v>10681</v>
      </c>
      <c r="O3108" s="146" t="s">
        <v>1506</v>
      </c>
      <c r="P3108" s="146" t="s">
        <v>9398</v>
      </c>
      <c r="Q3108" s="147" t="s">
        <v>10519</v>
      </c>
      <c r="R3108" s="187">
        <v>3.66</v>
      </c>
    </row>
    <row r="3109" spans="1:18" x14ac:dyDescent="0.25">
      <c r="A3109" s="135">
        <v>1044270</v>
      </c>
      <c r="B3109" s="148" t="s">
        <v>1198</v>
      </c>
      <c r="C3109" s="135">
        <v>6</v>
      </c>
      <c r="D3109" s="135">
        <v>1375</v>
      </c>
      <c r="E3109" s="188" t="s">
        <v>21</v>
      </c>
      <c r="F3109" s="135">
        <v>1875</v>
      </c>
      <c r="G3109" s="135">
        <v>44</v>
      </c>
      <c r="H3109" s="135">
        <v>55</v>
      </c>
      <c r="I3109" s="135">
        <v>3</v>
      </c>
      <c r="J3109" s="136">
        <v>1.19</v>
      </c>
      <c r="K3109" s="136">
        <v>0.78</v>
      </c>
      <c r="L3109" s="136">
        <v>0.93</v>
      </c>
      <c r="M3109" s="137" t="str">
        <f t="shared" si="48"/>
        <v>P</v>
      </c>
      <c r="N3109" s="172" t="s">
        <v>10681</v>
      </c>
      <c r="O3109" s="149" t="s">
        <v>1506</v>
      </c>
      <c r="P3109" s="149" t="s">
        <v>9430</v>
      </c>
      <c r="Q3109" s="150" t="s">
        <v>10519</v>
      </c>
      <c r="R3109" s="189">
        <v>0.30000000000000004</v>
      </c>
    </row>
    <row r="3110" spans="1:18" x14ac:dyDescent="0.25">
      <c r="A3110" s="132">
        <v>1044280</v>
      </c>
      <c r="B3110" s="145" t="s">
        <v>242</v>
      </c>
      <c r="C3110" s="132">
        <v>6</v>
      </c>
      <c r="D3110" s="132">
        <v>1643</v>
      </c>
      <c r="E3110" s="186" t="s">
        <v>21</v>
      </c>
      <c r="F3110" s="132">
        <v>2120</v>
      </c>
      <c r="G3110" s="132">
        <v>16</v>
      </c>
      <c r="H3110" s="132">
        <v>20</v>
      </c>
      <c r="I3110" s="132">
        <v>5</v>
      </c>
      <c r="J3110" s="133">
        <v>1.93</v>
      </c>
      <c r="K3110" s="133">
        <v>1.2</v>
      </c>
      <c r="L3110" s="133">
        <v>0.4</v>
      </c>
      <c r="M3110" s="134" t="str">
        <f t="shared" si="48"/>
        <v>P</v>
      </c>
      <c r="N3110" s="171" t="s">
        <v>10681</v>
      </c>
      <c r="O3110" s="146" t="s">
        <v>1506</v>
      </c>
      <c r="P3110" s="146" t="s">
        <v>9398</v>
      </c>
      <c r="Q3110" s="147" t="s">
        <v>10519</v>
      </c>
      <c r="R3110" s="187">
        <v>3</v>
      </c>
    </row>
    <row r="3111" spans="1:18" x14ac:dyDescent="0.25">
      <c r="A3111" s="135">
        <v>1044281</v>
      </c>
      <c r="B3111" s="148" t="s">
        <v>8716</v>
      </c>
      <c r="C3111" s="135">
        <v>1000</v>
      </c>
      <c r="D3111" s="135" t="s">
        <v>20</v>
      </c>
      <c r="E3111" s="188" t="s">
        <v>20</v>
      </c>
      <c r="F3111" s="135" t="s">
        <v>20</v>
      </c>
      <c r="G3111" s="135" t="s">
        <v>20</v>
      </c>
      <c r="H3111" s="135" t="s">
        <v>20</v>
      </c>
      <c r="I3111" s="135" t="s">
        <v>20</v>
      </c>
      <c r="J3111" s="136">
        <v>1.75</v>
      </c>
      <c r="K3111" s="136">
        <v>1.75</v>
      </c>
      <c r="L3111" s="136">
        <v>1</v>
      </c>
      <c r="M3111" s="137" t="str">
        <f t="shared" si="48"/>
        <v>P</v>
      </c>
      <c r="N3111" s="172" t="s">
        <v>10682</v>
      </c>
      <c r="O3111" s="149" t="s">
        <v>1506</v>
      </c>
      <c r="P3111" s="149" t="s">
        <v>9492</v>
      </c>
      <c r="Q3111" s="150" t="s">
        <v>10519</v>
      </c>
      <c r="R3111" s="189">
        <v>21.19</v>
      </c>
    </row>
    <row r="3112" spans="1:18" x14ac:dyDescent="0.25">
      <c r="A3112" s="132">
        <v>1044293</v>
      </c>
      <c r="B3112" s="145" t="s">
        <v>3774</v>
      </c>
      <c r="C3112" s="132">
        <v>1000</v>
      </c>
      <c r="D3112" s="132" t="s">
        <v>20</v>
      </c>
      <c r="E3112" s="186" t="s">
        <v>20</v>
      </c>
      <c r="F3112" s="132" t="s">
        <v>20</v>
      </c>
      <c r="G3112" s="132" t="s">
        <v>20</v>
      </c>
      <c r="H3112" s="132" t="s">
        <v>20</v>
      </c>
      <c r="I3112" s="132" t="s">
        <v>20</v>
      </c>
      <c r="J3112" s="133">
        <v>1.6</v>
      </c>
      <c r="K3112" s="133">
        <v>1.6</v>
      </c>
      <c r="L3112" s="133">
        <v>1</v>
      </c>
      <c r="M3112" s="134" t="str">
        <f t="shared" si="48"/>
        <v>P</v>
      </c>
      <c r="N3112" s="171" t="s">
        <v>10682</v>
      </c>
      <c r="O3112" s="146" t="s">
        <v>1506</v>
      </c>
      <c r="P3112" s="146" t="s">
        <v>9492</v>
      </c>
      <c r="Q3112" s="147" t="s">
        <v>10519</v>
      </c>
      <c r="R3112" s="187">
        <v>20</v>
      </c>
    </row>
    <row r="3113" spans="1:18" x14ac:dyDescent="0.25">
      <c r="A3113" s="135">
        <v>1044298</v>
      </c>
      <c r="B3113" s="148" t="s">
        <v>3775</v>
      </c>
      <c r="C3113" s="135">
        <v>1</v>
      </c>
      <c r="D3113" s="135" t="s">
        <v>20</v>
      </c>
      <c r="E3113" s="188" t="s">
        <v>20</v>
      </c>
      <c r="F3113" s="135" t="s">
        <v>20</v>
      </c>
      <c r="G3113" s="135" t="s">
        <v>20</v>
      </c>
      <c r="H3113" s="135" t="s">
        <v>20</v>
      </c>
      <c r="I3113" s="135" t="s">
        <v>20</v>
      </c>
      <c r="J3113" s="136">
        <v>2.63</v>
      </c>
      <c r="K3113" s="136">
        <v>2.4</v>
      </c>
      <c r="L3113" s="136">
        <v>0.02</v>
      </c>
      <c r="M3113" s="137" t="str">
        <f t="shared" si="48"/>
        <v>P</v>
      </c>
      <c r="N3113" s="172" t="s">
        <v>10682</v>
      </c>
      <c r="O3113" s="149" t="s">
        <v>1506</v>
      </c>
      <c r="P3113" s="149" t="s">
        <v>9443</v>
      </c>
      <c r="Q3113" s="150" t="s">
        <v>10519</v>
      </c>
      <c r="R3113" s="189">
        <v>0.1</v>
      </c>
    </row>
    <row r="3114" spans="1:18" x14ac:dyDescent="0.25">
      <c r="A3114" s="132">
        <v>1044301</v>
      </c>
      <c r="B3114" s="145" t="s">
        <v>3776</v>
      </c>
      <c r="C3114" s="132">
        <v>1</v>
      </c>
      <c r="D3114" s="132" t="s">
        <v>20</v>
      </c>
      <c r="E3114" s="186" t="s">
        <v>20</v>
      </c>
      <c r="F3114" s="132" t="s">
        <v>20</v>
      </c>
      <c r="G3114" s="132" t="s">
        <v>20</v>
      </c>
      <c r="H3114" s="132" t="s">
        <v>20</v>
      </c>
      <c r="I3114" s="132" t="s">
        <v>20</v>
      </c>
      <c r="J3114" s="133">
        <v>2.63</v>
      </c>
      <c r="K3114" s="133">
        <v>2.4</v>
      </c>
      <c r="L3114" s="133">
        <v>0.02</v>
      </c>
      <c r="M3114" s="134" t="str">
        <f t="shared" si="48"/>
        <v>P</v>
      </c>
      <c r="N3114" s="171" t="s">
        <v>10682</v>
      </c>
      <c r="O3114" s="146" t="s">
        <v>1506</v>
      </c>
      <c r="P3114" s="146" t="s">
        <v>9443</v>
      </c>
      <c r="Q3114" s="147" t="s">
        <v>10519</v>
      </c>
      <c r="R3114" s="187">
        <v>0.1</v>
      </c>
    </row>
    <row r="3115" spans="1:18" x14ac:dyDescent="0.25">
      <c r="A3115" s="135">
        <v>1044308</v>
      </c>
      <c r="B3115" s="148" t="s">
        <v>3777</v>
      </c>
      <c r="C3115" s="135">
        <v>100</v>
      </c>
      <c r="D3115" s="135" t="s">
        <v>20</v>
      </c>
      <c r="E3115" s="188" t="s">
        <v>20</v>
      </c>
      <c r="F3115" s="135" t="s">
        <v>20</v>
      </c>
      <c r="G3115" s="135" t="s">
        <v>20</v>
      </c>
      <c r="H3115" s="135" t="s">
        <v>20</v>
      </c>
      <c r="I3115" s="135" t="s">
        <v>20</v>
      </c>
      <c r="J3115" s="136">
        <v>3.4</v>
      </c>
      <c r="K3115" s="136">
        <v>1.3</v>
      </c>
      <c r="L3115" s="136">
        <v>1.3</v>
      </c>
      <c r="M3115" s="137" t="str">
        <f t="shared" si="48"/>
        <v>P</v>
      </c>
      <c r="N3115" s="172" t="s">
        <v>10682</v>
      </c>
      <c r="O3115" s="149" t="s">
        <v>1500</v>
      </c>
      <c r="P3115" s="149" t="s">
        <v>9456</v>
      </c>
      <c r="Q3115" s="150" t="s">
        <v>10519</v>
      </c>
      <c r="R3115" s="189">
        <v>8</v>
      </c>
    </row>
    <row r="3116" spans="1:18" x14ac:dyDescent="0.25">
      <c r="A3116" s="132">
        <v>1044309</v>
      </c>
      <c r="B3116" s="145" t="s">
        <v>3778</v>
      </c>
      <c r="C3116" s="132">
        <v>4</v>
      </c>
      <c r="D3116" s="132">
        <v>36</v>
      </c>
      <c r="E3116" s="186" t="s">
        <v>21</v>
      </c>
      <c r="F3116" s="132">
        <v>42</v>
      </c>
      <c r="G3116" s="132" t="s">
        <v>21</v>
      </c>
      <c r="H3116" s="132" t="s">
        <v>21</v>
      </c>
      <c r="I3116" s="132" t="s">
        <v>21</v>
      </c>
      <c r="J3116" s="133">
        <v>3.37</v>
      </c>
      <c r="K3116" s="133">
        <v>3.37</v>
      </c>
      <c r="L3116" s="133">
        <v>2.39</v>
      </c>
      <c r="M3116" s="134" t="str">
        <f t="shared" si="48"/>
        <v>P</v>
      </c>
      <c r="N3116" s="171" t="s">
        <v>10682</v>
      </c>
      <c r="O3116" s="146" t="s">
        <v>1500</v>
      </c>
      <c r="P3116" s="146" t="s">
        <v>9418</v>
      </c>
      <c r="Q3116" s="147" t="s">
        <v>10519</v>
      </c>
      <c r="R3116" s="187">
        <v>6.16</v>
      </c>
    </row>
    <row r="3117" spans="1:18" x14ac:dyDescent="0.25">
      <c r="A3117" s="135">
        <v>1044311</v>
      </c>
      <c r="B3117" s="148" t="s">
        <v>3779</v>
      </c>
      <c r="C3117" s="135">
        <v>100</v>
      </c>
      <c r="D3117" s="135" t="s">
        <v>20</v>
      </c>
      <c r="E3117" s="188" t="s">
        <v>20</v>
      </c>
      <c r="F3117" s="135" t="s">
        <v>20</v>
      </c>
      <c r="G3117" s="135" t="s">
        <v>20</v>
      </c>
      <c r="H3117" s="135" t="s">
        <v>20</v>
      </c>
      <c r="I3117" s="135" t="s">
        <v>20</v>
      </c>
      <c r="J3117" s="136">
        <v>3.4</v>
      </c>
      <c r="K3117" s="136">
        <v>1.6</v>
      </c>
      <c r="L3117" s="136">
        <v>1.3</v>
      </c>
      <c r="M3117" s="137" t="str">
        <f t="shared" si="48"/>
        <v>P</v>
      </c>
      <c r="N3117" s="172" t="s">
        <v>10682</v>
      </c>
      <c r="O3117" s="149" t="s">
        <v>1500</v>
      </c>
      <c r="P3117" s="149" t="s">
        <v>9456</v>
      </c>
      <c r="Q3117" s="150" t="s">
        <v>10519</v>
      </c>
      <c r="R3117" s="189">
        <v>8</v>
      </c>
    </row>
    <row r="3118" spans="1:18" x14ac:dyDescent="0.25">
      <c r="A3118" s="132">
        <v>1044312</v>
      </c>
      <c r="B3118" s="145" t="s">
        <v>3780</v>
      </c>
      <c r="C3118" s="132">
        <v>4</v>
      </c>
      <c r="D3118" s="132">
        <v>45</v>
      </c>
      <c r="E3118" s="186" t="s">
        <v>20</v>
      </c>
      <c r="F3118" s="132" t="s">
        <v>20</v>
      </c>
      <c r="G3118" s="132" t="s">
        <v>21</v>
      </c>
      <c r="H3118" s="132" t="s">
        <v>21</v>
      </c>
      <c r="I3118" s="132" t="s">
        <v>21</v>
      </c>
      <c r="J3118" s="133">
        <v>3.37</v>
      </c>
      <c r="K3118" s="133">
        <v>3.37</v>
      </c>
      <c r="L3118" s="133">
        <v>2.39</v>
      </c>
      <c r="M3118" s="134" t="str">
        <f t="shared" si="48"/>
        <v>P</v>
      </c>
      <c r="N3118" s="171" t="s">
        <v>10682</v>
      </c>
      <c r="O3118" s="146" t="s">
        <v>1500</v>
      </c>
      <c r="P3118" s="146" t="s">
        <v>9418</v>
      </c>
      <c r="Q3118" s="147" t="s">
        <v>10519</v>
      </c>
      <c r="R3118" s="187">
        <v>6.12</v>
      </c>
    </row>
    <row r="3119" spans="1:18" x14ac:dyDescent="0.25">
      <c r="A3119" s="135">
        <v>1044318</v>
      </c>
      <c r="B3119" s="148" t="s">
        <v>3781</v>
      </c>
      <c r="C3119" s="135">
        <v>100</v>
      </c>
      <c r="D3119" s="135" t="s">
        <v>20</v>
      </c>
      <c r="E3119" s="188" t="s">
        <v>20</v>
      </c>
      <c r="F3119" s="135" t="s">
        <v>20</v>
      </c>
      <c r="G3119" s="135" t="s">
        <v>20</v>
      </c>
      <c r="H3119" s="135" t="s">
        <v>20</v>
      </c>
      <c r="I3119" s="135" t="s">
        <v>20</v>
      </c>
      <c r="J3119" s="136">
        <v>3.4</v>
      </c>
      <c r="K3119" s="136">
        <v>1.3</v>
      </c>
      <c r="L3119" s="136">
        <v>1.3</v>
      </c>
      <c r="M3119" s="137" t="str">
        <f t="shared" si="48"/>
        <v>P</v>
      </c>
      <c r="N3119" s="172" t="s">
        <v>10682</v>
      </c>
      <c r="O3119" s="149" t="s">
        <v>1500</v>
      </c>
      <c r="P3119" s="149" t="s">
        <v>9456</v>
      </c>
      <c r="Q3119" s="150" t="s">
        <v>10519</v>
      </c>
      <c r="R3119" s="189">
        <v>8</v>
      </c>
    </row>
    <row r="3120" spans="1:18" x14ac:dyDescent="0.25">
      <c r="A3120" s="132">
        <v>1044321</v>
      </c>
      <c r="B3120" s="145" t="s">
        <v>3782</v>
      </c>
      <c r="C3120" s="132">
        <v>2</v>
      </c>
      <c r="D3120" s="132">
        <v>50</v>
      </c>
      <c r="E3120" s="186" t="s">
        <v>20</v>
      </c>
      <c r="F3120" s="132" t="s">
        <v>20</v>
      </c>
      <c r="G3120" s="132" t="s">
        <v>20</v>
      </c>
      <c r="H3120" s="132" t="s">
        <v>20</v>
      </c>
      <c r="I3120" s="132" t="s">
        <v>20</v>
      </c>
      <c r="J3120" s="133">
        <v>4.5</v>
      </c>
      <c r="K3120" s="133">
        <v>2.35</v>
      </c>
      <c r="L3120" s="133">
        <v>2.2999999999999998</v>
      </c>
      <c r="M3120" s="134" t="str">
        <f t="shared" si="48"/>
        <v>P</v>
      </c>
      <c r="N3120" s="171" t="s">
        <v>10682</v>
      </c>
      <c r="O3120" s="146" t="s">
        <v>1500</v>
      </c>
      <c r="P3120" s="146" t="s">
        <v>9418</v>
      </c>
      <c r="Q3120" s="147" t="s">
        <v>10519</v>
      </c>
      <c r="R3120" s="187">
        <v>4.4000000000000004</v>
      </c>
    </row>
    <row r="3121" spans="1:18" x14ac:dyDescent="0.25">
      <c r="A3121" s="135">
        <v>1044334</v>
      </c>
      <c r="B3121" s="148" t="s">
        <v>3783</v>
      </c>
      <c r="C3121" s="135">
        <v>1000</v>
      </c>
      <c r="D3121" s="135" t="s">
        <v>20</v>
      </c>
      <c r="E3121" s="188" t="s">
        <v>20</v>
      </c>
      <c r="F3121" s="135" t="s">
        <v>20</v>
      </c>
      <c r="G3121" s="135" t="s">
        <v>20</v>
      </c>
      <c r="H3121" s="135" t="s">
        <v>20</v>
      </c>
      <c r="I3121" s="135" t="s">
        <v>20</v>
      </c>
      <c r="J3121" s="136">
        <v>1.6</v>
      </c>
      <c r="K3121" s="136">
        <v>1.6</v>
      </c>
      <c r="L3121" s="136">
        <v>1</v>
      </c>
      <c r="M3121" s="137" t="str">
        <f t="shared" si="48"/>
        <v>P</v>
      </c>
      <c r="N3121" s="172" t="s">
        <v>10682</v>
      </c>
      <c r="O3121" s="149" t="s">
        <v>1506</v>
      </c>
      <c r="P3121" s="149" t="s">
        <v>9492</v>
      </c>
      <c r="Q3121" s="150" t="s">
        <v>10519</v>
      </c>
      <c r="R3121" s="189">
        <v>20</v>
      </c>
    </row>
    <row r="3122" spans="1:18" x14ac:dyDescent="0.25">
      <c r="A3122" s="132">
        <v>1044335</v>
      </c>
      <c r="B3122" s="145" t="s">
        <v>3784</v>
      </c>
      <c r="C3122" s="132">
        <v>2</v>
      </c>
      <c r="D3122" s="132">
        <v>50</v>
      </c>
      <c r="E3122" s="186" t="s">
        <v>20</v>
      </c>
      <c r="F3122" s="132" t="s">
        <v>20</v>
      </c>
      <c r="G3122" s="132" t="s">
        <v>20</v>
      </c>
      <c r="H3122" s="132" t="s">
        <v>20</v>
      </c>
      <c r="I3122" s="132" t="s">
        <v>20</v>
      </c>
      <c r="J3122" s="133">
        <v>4.5</v>
      </c>
      <c r="K3122" s="133">
        <v>2.35</v>
      </c>
      <c r="L3122" s="133">
        <v>2.2999999999999998</v>
      </c>
      <c r="M3122" s="134" t="str">
        <f t="shared" si="48"/>
        <v>P</v>
      </c>
      <c r="N3122" s="171" t="s">
        <v>10682</v>
      </c>
      <c r="O3122" s="146" t="s">
        <v>1500</v>
      </c>
      <c r="P3122" s="146" t="s">
        <v>9418</v>
      </c>
      <c r="Q3122" s="147" t="s">
        <v>10519</v>
      </c>
      <c r="R3122" s="187">
        <v>4.4000000000000004</v>
      </c>
    </row>
    <row r="3123" spans="1:18" x14ac:dyDescent="0.25">
      <c r="A3123" s="135">
        <v>1044336</v>
      </c>
      <c r="B3123" s="148" t="s">
        <v>3785</v>
      </c>
      <c r="C3123" s="135">
        <v>1000</v>
      </c>
      <c r="D3123" s="135" t="s">
        <v>20</v>
      </c>
      <c r="E3123" s="188" t="s">
        <v>20</v>
      </c>
      <c r="F3123" s="135" t="s">
        <v>20</v>
      </c>
      <c r="G3123" s="135" t="s">
        <v>20</v>
      </c>
      <c r="H3123" s="135" t="s">
        <v>20</v>
      </c>
      <c r="I3123" s="135" t="s">
        <v>20</v>
      </c>
      <c r="J3123" s="136">
        <v>1.6</v>
      </c>
      <c r="K3123" s="136">
        <v>1.6</v>
      </c>
      <c r="L3123" s="136">
        <v>1</v>
      </c>
      <c r="M3123" s="137" t="str">
        <f t="shared" si="48"/>
        <v>P</v>
      </c>
      <c r="N3123" s="172" t="s">
        <v>10682</v>
      </c>
      <c r="O3123" s="149" t="s">
        <v>1506</v>
      </c>
      <c r="P3123" s="149" t="s">
        <v>9492</v>
      </c>
      <c r="Q3123" s="150" t="s">
        <v>10519</v>
      </c>
      <c r="R3123" s="189">
        <v>20</v>
      </c>
    </row>
    <row r="3124" spans="1:18" x14ac:dyDescent="0.25">
      <c r="A3124" s="132">
        <v>1044340</v>
      </c>
      <c r="B3124" s="145" t="s">
        <v>3786</v>
      </c>
      <c r="C3124" s="132">
        <v>2</v>
      </c>
      <c r="D3124" s="132">
        <v>50</v>
      </c>
      <c r="E3124" s="186" t="s">
        <v>20</v>
      </c>
      <c r="F3124" s="132" t="s">
        <v>20</v>
      </c>
      <c r="G3124" s="132" t="s">
        <v>20</v>
      </c>
      <c r="H3124" s="132" t="s">
        <v>20</v>
      </c>
      <c r="I3124" s="132" t="s">
        <v>20</v>
      </c>
      <c r="J3124" s="133">
        <v>4.5</v>
      </c>
      <c r="K3124" s="133">
        <v>2.35</v>
      </c>
      <c r="L3124" s="133">
        <v>2.2999999999999998</v>
      </c>
      <c r="M3124" s="134" t="str">
        <f t="shared" si="48"/>
        <v>P</v>
      </c>
      <c r="N3124" s="171" t="s">
        <v>10682</v>
      </c>
      <c r="O3124" s="146" t="s">
        <v>1500</v>
      </c>
      <c r="P3124" s="146" t="s">
        <v>9418</v>
      </c>
      <c r="Q3124" s="147" t="s">
        <v>10519</v>
      </c>
      <c r="R3124" s="187">
        <v>4.4000000000000004</v>
      </c>
    </row>
    <row r="3125" spans="1:18" x14ac:dyDescent="0.25">
      <c r="A3125" s="135">
        <v>1044342</v>
      </c>
      <c r="B3125" s="148" t="s">
        <v>3787</v>
      </c>
      <c r="C3125" s="135">
        <v>1000</v>
      </c>
      <c r="D3125" s="135" t="s">
        <v>20</v>
      </c>
      <c r="E3125" s="188" t="s">
        <v>20</v>
      </c>
      <c r="F3125" s="135" t="s">
        <v>20</v>
      </c>
      <c r="G3125" s="135" t="s">
        <v>20</v>
      </c>
      <c r="H3125" s="135" t="s">
        <v>20</v>
      </c>
      <c r="I3125" s="135" t="s">
        <v>20</v>
      </c>
      <c r="J3125" s="136">
        <v>1.6</v>
      </c>
      <c r="K3125" s="136">
        <v>1.6</v>
      </c>
      <c r="L3125" s="136">
        <v>1</v>
      </c>
      <c r="M3125" s="137" t="str">
        <f t="shared" si="48"/>
        <v>P</v>
      </c>
      <c r="N3125" s="172" t="s">
        <v>10682</v>
      </c>
      <c r="O3125" s="149" t="s">
        <v>1506</v>
      </c>
      <c r="P3125" s="149" t="s">
        <v>9492</v>
      </c>
      <c r="Q3125" s="150" t="s">
        <v>10519</v>
      </c>
      <c r="R3125" s="189">
        <v>20</v>
      </c>
    </row>
    <row r="3126" spans="1:18" x14ac:dyDescent="0.25">
      <c r="A3126" s="132">
        <v>1044345</v>
      </c>
      <c r="B3126" s="145" t="s">
        <v>3788</v>
      </c>
      <c r="C3126" s="132">
        <v>6</v>
      </c>
      <c r="D3126" s="132" t="s">
        <v>20</v>
      </c>
      <c r="E3126" s="186" t="s">
        <v>20</v>
      </c>
      <c r="F3126" s="132" t="s">
        <v>20</v>
      </c>
      <c r="G3126" s="132" t="s">
        <v>20</v>
      </c>
      <c r="H3126" s="132" t="s">
        <v>20</v>
      </c>
      <c r="I3126" s="132" t="s">
        <v>20</v>
      </c>
      <c r="J3126" s="133">
        <v>3.59</v>
      </c>
      <c r="K3126" s="133">
        <v>2.58</v>
      </c>
      <c r="L3126" s="133">
        <v>2.61</v>
      </c>
      <c r="M3126" s="134" t="str">
        <f t="shared" si="48"/>
        <v>P</v>
      </c>
      <c r="N3126" s="171" t="s">
        <v>10682</v>
      </c>
      <c r="O3126" s="146" t="s">
        <v>1500</v>
      </c>
      <c r="P3126" s="146" t="s">
        <v>9418</v>
      </c>
      <c r="Q3126" s="147" t="s">
        <v>10519</v>
      </c>
      <c r="R3126" s="187">
        <v>8.0400000000000009</v>
      </c>
    </row>
    <row r="3127" spans="1:18" x14ac:dyDescent="0.25">
      <c r="A3127" s="135">
        <v>1044346</v>
      </c>
      <c r="B3127" s="148" t="s">
        <v>3789</v>
      </c>
      <c r="C3127" s="135">
        <v>1000</v>
      </c>
      <c r="D3127" s="135" t="s">
        <v>20</v>
      </c>
      <c r="E3127" s="188" t="s">
        <v>20</v>
      </c>
      <c r="F3127" s="135" t="s">
        <v>20</v>
      </c>
      <c r="G3127" s="135" t="s">
        <v>20</v>
      </c>
      <c r="H3127" s="135" t="s">
        <v>20</v>
      </c>
      <c r="I3127" s="135" t="s">
        <v>20</v>
      </c>
      <c r="J3127" s="136">
        <v>1.75</v>
      </c>
      <c r="K3127" s="136">
        <v>1.75</v>
      </c>
      <c r="L3127" s="136">
        <v>1</v>
      </c>
      <c r="M3127" s="137" t="str">
        <f t="shared" si="48"/>
        <v>P</v>
      </c>
      <c r="N3127" s="172" t="s">
        <v>10682</v>
      </c>
      <c r="O3127" s="149" t="s">
        <v>1506</v>
      </c>
      <c r="P3127" s="149" t="s">
        <v>9492</v>
      </c>
      <c r="Q3127" s="150" t="s">
        <v>10519</v>
      </c>
      <c r="R3127" s="189">
        <v>30</v>
      </c>
    </row>
    <row r="3128" spans="1:18" x14ac:dyDescent="0.25">
      <c r="A3128" s="132">
        <v>1044359</v>
      </c>
      <c r="B3128" s="145" t="s">
        <v>3790</v>
      </c>
      <c r="C3128" s="132">
        <v>6</v>
      </c>
      <c r="D3128" s="132" t="s">
        <v>20</v>
      </c>
      <c r="E3128" s="186" t="s">
        <v>20</v>
      </c>
      <c r="F3128" s="132" t="s">
        <v>20</v>
      </c>
      <c r="G3128" s="132" t="s">
        <v>20</v>
      </c>
      <c r="H3128" s="132" t="s">
        <v>20</v>
      </c>
      <c r="I3128" s="132" t="s">
        <v>20</v>
      </c>
      <c r="J3128" s="133">
        <v>3.59</v>
      </c>
      <c r="K3128" s="133">
        <v>2.58</v>
      </c>
      <c r="L3128" s="133">
        <v>2.61</v>
      </c>
      <c r="M3128" s="134" t="str">
        <f t="shared" si="48"/>
        <v>P</v>
      </c>
      <c r="N3128" s="171" t="s">
        <v>10682</v>
      </c>
      <c r="O3128" s="146" t="s">
        <v>1500</v>
      </c>
      <c r="P3128" s="146" t="s">
        <v>9418</v>
      </c>
      <c r="Q3128" s="147" t="s">
        <v>10519</v>
      </c>
      <c r="R3128" s="187">
        <v>7.8000000000000007</v>
      </c>
    </row>
    <row r="3129" spans="1:18" x14ac:dyDescent="0.25">
      <c r="A3129" s="135">
        <v>1044369</v>
      </c>
      <c r="B3129" s="148" t="s">
        <v>3791</v>
      </c>
      <c r="C3129" s="135">
        <v>1000</v>
      </c>
      <c r="D3129" s="135" t="s">
        <v>20</v>
      </c>
      <c r="E3129" s="188" t="s">
        <v>20</v>
      </c>
      <c r="F3129" s="135" t="s">
        <v>20</v>
      </c>
      <c r="G3129" s="135" t="s">
        <v>20</v>
      </c>
      <c r="H3129" s="135" t="s">
        <v>20</v>
      </c>
      <c r="I3129" s="135" t="s">
        <v>20</v>
      </c>
      <c r="J3129" s="136">
        <v>1.75</v>
      </c>
      <c r="K3129" s="136">
        <v>1.75</v>
      </c>
      <c r="L3129" s="136">
        <v>1</v>
      </c>
      <c r="M3129" s="137" t="str">
        <f t="shared" si="48"/>
        <v>P</v>
      </c>
      <c r="N3129" s="172" t="s">
        <v>10682</v>
      </c>
      <c r="O3129" s="149" t="s">
        <v>1506</v>
      </c>
      <c r="P3129" s="149" t="s">
        <v>9492</v>
      </c>
      <c r="Q3129" s="150" t="s">
        <v>10519</v>
      </c>
      <c r="R3129" s="189">
        <v>30</v>
      </c>
    </row>
    <row r="3130" spans="1:18" x14ac:dyDescent="0.25">
      <c r="A3130" s="132">
        <v>1044407</v>
      </c>
      <c r="B3130" s="145" t="s">
        <v>3792</v>
      </c>
      <c r="C3130" s="132">
        <v>1000</v>
      </c>
      <c r="D3130" s="132" t="s">
        <v>20</v>
      </c>
      <c r="E3130" s="186" t="s">
        <v>20</v>
      </c>
      <c r="F3130" s="132" t="s">
        <v>20</v>
      </c>
      <c r="G3130" s="132" t="s">
        <v>20</v>
      </c>
      <c r="H3130" s="132" t="s">
        <v>20</v>
      </c>
      <c r="I3130" s="132" t="s">
        <v>20</v>
      </c>
      <c r="J3130" s="133">
        <v>1.8</v>
      </c>
      <c r="K3130" s="133">
        <v>1.8</v>
      </c>
      <c r="L3130" s="133">
        <v>1</v>
      </c>
      <c r="M3130" s="134" t="str">
        <f t="shared" si="48"/>
        <v>P</v>
      </c>
      <c r="N3130" s="171" t="s">
        <v>10682</v>
      </c>
      <c r="O3130" s="146" t="s">
        <v>1506</v>
      </c>
      <c r="P3130" s="146" t="s">
        <v>9492</v>
      </c>
      <c r="Q3130" s="147" t="s">
        <v>10519</v>
      </c>
      <c r="R3130" s="187">
        <v>80</v>
      </c>
    </row>
    <row r="3131" spans="1:18" x14ac:dyDescent="0.25">
      <c r="A3131" s="135">
        <v>1044411</v>
      </c>
      <c r="B3131" s="148" t="s">
        <v>3793</v>
      </c>
      <c r="C3131" s="135">
        <v>1000</v>
      </c>
      <c r="D3131" s="135" t="s">
        <v>20</v>
      </c>
      <c r="E3131" s="188" t="s">
        <v>20</v>
      </c>
      <c r="F3131" s="135" t="s">
        <v>20</v>
      </c>
      <c r="G3131" s="135" t="s">
        <v>20</v>
      </c>
      <c r="H3131" s="135" t="s">
        <v>20</v>
      </c>
      <c r="I3131" s="135" t="s">
        <v>20</v>
      </c>
      <c r="J3131" s="136">
        <v>1.6</v>
      </c>
      <c r="K3131" s="136">
        <v>1.6</v>
      </c>
      <c r="L3131" s="136">
        <v>1</v>
      </c>
      <c r="M3131" s="137" t="str">
        <f t="shared" si="48"/>
        <v>P</v>
      </c>
      <c r="N3131" s="172" t="s">
        <v>10682</v>
      </c>
      <c r="O3131" s="149" t="s">
        <v>1506</v>
      </c>
      <c r="P3131" s="149" t="s">
        <v>9492</v>
      </c>
      <c r="Q3131" s="150" t="s">
        <v>10519</v>
      </c>
      <c r="R3131" s="189">
        <v>20</v>
      </c>
    </row>
    <row r="3132" spans="1:18" x14ac:dyDescent="0.25">
      <c r="A3132" s="132">
        <v>1044415</v>
      </c>
      <c r="B3132" s="145" t="s">
        <v>3794</v>
      </c>
      <c r="C3132" s="132">
        <v>6</v>
      </c>
      <c r="D3132" s="132">
        <v>60</v>
      </c>
      <c r="E3132" s="186" t="s">
        <v>20</v>
      </c>
      <c r="F3132" s="132" t="s">
        <v>20</v>
      </c>
      <c r="G3132" s="132" t="s">
        <v>20</v>
      </c>
      <c r="H3132" s="132" t="s">
        <v>20</v>
      </c>
      <c r="I3132" s="132" t="s">
        <v>20</v>
      </c>
      <c r="J3132" s="133">
        <v>5</v>
      </c>
      <c r="K3132" s="133">
        <v>1.95</v>
      </c>
      <c r="L3132" s="133">
        <v>1.85</v>
      </c>
      <c r="M3132" s="134" t="str">
        <f t="shared" si="48"/>
        <v>P</v>
      </c>
      <c r="N3132" s="173" t="s">
        <v>10682</v>
      </c>
      <c r="O3132" s="146" t="s">
        <v>1614</v>
      </c>
      <c r="P3132" s="146" t="s">
        <v>9419</v>
      </c>
      <c r="Q3132" s="147" t="s">
        <v>10519</v>
      </c>
      <c r="R3132" s="187">
        <v>20.82</v>
      </c>
    </row>
    <row r="3133" spans="1:18" x14ac:dyDescent="0.25">
      <c r="A3133" s="135">
        <v>1044416</v>
      </c>
      <c r="B3133" s="148" t="s">
        <v>3795</v>
      </c>
      <c r="C3133" s="135">
        <v>1000</v>
      </c>
      <c r="D3133" s="135" t="s">
        <v>20</v>
      </c>
      <c r="E3133" s="188" t="s">
        <v>20</v>
      </c>
      <c r="F3133" s="135" t="s">
        <v>20</v>
      </c>
      <c r="G3133" s="135" t="s">
        <v>20</v>
      </c>
      <c r="H3133" s="135" t="s">
        <v>20</v>
      </c>
      <c r="I3133" s="135" t="s">
        <v>20</v>
      </c>
      <c r="J3133" s="136">
        <v>1.68</v>
      </c>
      <c r="K3133" s="136">
        <v>1.68</v>
      </c>
      <c r="L3133" s="136">
        <v>0.65</v>
      </c>
      <c r="M3133" s="137" t="str">
        <f t="shared" si="48"/>
        <v>P</v>
      </c>
      <c r="N3133" s="174" t="s">
        <v>10682</v>
      </c>
      <c r="O3133" s="149" t="s">
        <v>1506</v>
      </c>
      <c r="P3133" s="149" t="s">
        <v>9492</v>
      </c>
      <c r="Q3133" s="150" t="s">
        <v>10519</v>
      </c>
      <c r="R3133" s="189">
        <v>30</v>
      </c>
    </row>
    <row r="3134" spans="1:18" x14ac:dyDescent="0.25">
      <c r="A3134" s="132">
        <v>1044421</v>
      </c>
      <c r="B3134" s="145" t="s">
        <v>3796</v>
      </c>
      <c r="C3134" s="132">
        <v>6</v>
      </c>
      <c r="D3134" s="132">
        <v>119</v>
      </c>
      <c r="E3134" s="186" t="s">
        <v>21</v>
      </c>
      <c r="F3134" s="132">
        <v>170</v>
      </c>
      <c r="G3134" s="132" t="s">
        <v>20</v>
      </c>
      <c r="H3134" s="132">
        <v>8</v>
      </c>
      <c r="I3134" s="132">
        <v>2</v>
      </c>
      <c r="J3134" s="133">
        <v>2.78</v>
      </c>
      <c r="K3134" s="133">
        <v>2.2999999999999998</v>
      </c>
      <c r="L3134" s="133">
        <v>1.6</v>
      </c>
      <c r="M3134" s="134" t="str">
        <f t="shared" si="48"/>
        <v>P</v>
      </c>
      <c r="N3134" s="173" t="s">
        <v>10681</v>
      </c>
      <c r="O3134" s="146" t="s">
        <v>1555</v>
      </c>
      <c r="P3134" s="146" t="s">
        <v>9448</v>
      </c>
      <c r="Q3134" s="147" t="s">
        <v>10519</v>
      </c>
      <c r="R3134" s="187">
        <v>14.22</v>
      </c>
    </row>
    <row r="3135" spans="1:18" x14ac:dyDescent="0.25">
      <c r="A3135" s="135">
        <v>1044423</v>
      </c>
      <c r="B3135" s="148" t="s">
        <v>3797</v>
      </c>
      <c r="C3135" s="135">
        <v>6</v>
      </c>
      <c r="D3135" s="135">
        <v>72</v>
      </c>
      <c r="E3135" s="188" t="s">
        <v>20</v>
      </c>
      <c r="F3135" s="135">
        <v>84</v>
      </c>
      <c r="G3135" s="135" t="s">
        <v>20</v>
      </c>
      <c r="H3135" s="135" t="s">
        <v>20</v>
      </c>
      <c r="I3135" s="135" t="s">
        <v>20</v>
      </c>
      <c r="J3135" s="136">
        <v>4.33</v>
      </c>
      <c r="K3135" s="136">
        <v>1.95</v>
      </c>
      <c r="L3135" s="136">
        <v>1.92</v>
      </c>
      <c r="M3135" s="137" t="str">
        <f t="shared" si="48"/>
        <v>P</v>
      </c>
      <c r="N3135" s="174" t="s">
        <v>10681</v>
      </c>
      <c r="O3135" s="149" t="s">
        <v>1506</v>
      </c>
      <c r="P3135" s="149" t="s">
        <v>9451</v>
      </c>
      <c r="Q3135" s="150" t="s">
        <v>10519</v>
      </c>
      <c r="R3135" s="189">
        <v>30.72</v>
      </c>
    </row>
    <row r="3136" spans="1:18" x14ac:dyDescent="0.25">
      <c r="A3136" s="132">
        <v>1044424</v>
      </c>
      <c r="B3136" s="145" t="s">
        <v>3798</v>
      </c>
      <c r="C3136" s="132">
        <v>6</v>
      </c>
      <c r="D3136" s="132">
        <v>336</v>
      </c>
      <c r="E3136" s="186" t="s">
        <v>20</v>
      </c>
      <c r="F3136" s="132">
        <v>392</v>
      </c>
      <c r="G3136" s="132">
        <v>20</v>
      </c>
      <c r="H3136" s="132">
        <v>22</v>
      </c>
      <c r="I3136" s="132">
        <v>1</v>
      </c>
      <c r="J3136" s="133">
        <v>1.72</v>
      </c>
      <c r="K3136" s="133">
        <v>1.18</v>
      </c>
      <c r="L3136" s="133">
        <v>2.1</v>
      </c>
      <c r="M3136" s="134" t="str">
        <f t="shared" si="48"/>
        <v>P</v>
      </c>
      <c r="N3136" s="173" t="s">
        <v>10681</v>
      </c>
      <c r="O3136" s="146" t="s">
        <v>1555</v>
      </c>
      <c r="P3136" s="146" t="s">
        <v>9448</v>
      </c>
      <c r="Q3136" s="147" t="s">
        <v>10519</v>
      </c>
      <c r="R3136" s="187">
        <v>8.76</v>
      </c>
    </row>
    <row r="3137" spans="1:18" x14ac:dyDescent="0.25">
      <c r="A3137" s="135">
        <v>1044440</v>
      </c>
      <c r="B3137" s="148" t="s">
        <v>3799</v>
      </c>
      <c r="C3137" s="135">
        <v>6</v>
      </c>
      <c r="D3137" s="135" t="s">
        <v>20</v>
      </c>
      <c r="E3137" s="188" t="s">
        <v>21</v>
      </c>
      <c r="F3137" s="135" t="s">
        <v>20</v>
      </c>
      <c r="G3137" s="135" t="s">
        <v>20</v>
      </c>
      <c r="H3137" s="135" t="s">
        <v>20</v>
      </c>
      <c r="I3137" s="135" t="s">
        <v>20</v>
      </c>
      <c r="J3137" s="136">
        <v>2.8</v>
      </c>
      <c r="K3137" s="136">
        <v>1.22</v>
      </c>
      <c r="L3137" s="136">
        <v>1.77</v>
      </c>
      <c r="M3137" s="137" t="str">
        <f t="shared" si="48"/>
        <v>P</v>
      </c>
      <c r="N3137" s="174" t="s">
        <v>10681</v>
      </c>
      <c r="O3137" s="149" t="s">
        <v>1506</v>
      </c>
      <c r="P3137" s="149" t="s">
        <v>9435</v>
      </c>
      <c r="Q3137" s="150" t="s">
        <v>10519</v>
      </c>
      <c r="R3137" s="189">
        <v>7.8000000000000007</v>
      </c>
    </row>
    <row r="3138" spans="1:18" x14ac:dyDescent="0.25">
      <c r="A3138" s="132">
        <v>1044454</v>
      </c>
      <c r="B3138" s="145" t="s">
        <v>3800</v>
      </c>
      <c r="C3138" s="132">
        <v>6</v>
      </c>
      <c r="D3138" s="132">
        <v>198</v>
      </c>
      <c r="E3138" s="186" t="s">
        <v>21</v>
      </c>
      <c r="F3138" s="132">
        <v>264</v>
      </c>
      <c r="G3138" s="132" t="s">
        <v>20</v>
      </c>
      <c r="H3138" s="132" t="s">
        <v>20</v>
      </c>
      <c r="I3138" s="132" t="s">
        <v>20</v>
      </c>
      <c r="J3138" s="133">
        <v>2.8</v>
      </c>
      <c r="K3138" s="133">
        <v>1.22</v>
      </c>
      <c r="L3138" s="133">
        <v>1.77</v>
      </c>
      <c r="M3138" s="134" t="str">
        <f t="shared" ref="M3138:M3201" si="49">HYPERLINK(CONCATENATE("T:\Distribution Centre\RDC Department Shared\Cubiscan photos","\",A3138,"-pac.jpg"),"P")</f>
        <v>P</v>
      </c>
      <c r="N3138" s="171" t="s">
        <v>10681</v>
      </c>
      <c r="O3138" s="146" t="s">
        <v>1506</v>
      </c>
      <c r="P3138" s="146" t="s">
        <v>9451</v>
      </c>
      <c r="Q3138" s="147" t="s">
        <v>10519</v>
      </c>
      <c r="R3138" s="187">
        <v>8.64</v>
      </c>
    </row>
    <row r="3139" spans="1:18" x14ac:dyDescent="0.25">
      <c r="A3139" s="135">
        <v>1044457</v>
      </c>
      <c r="B3139" s="148" t="s">
        <v>3801</v>
      </c>
      <c r="C3139" s="135">
        <v>2</v>
      </c>
      <c r="D3139" s="135">
        <v>48</v>
      </c>
      <c r="E3139" s="188" t="s">
        <v>21</v>
      </c>
      <c r="F3139" s="135">
        <v>62</v>
      </c>
      <c r="G3139" s="135" t="s">
        <v>21</v>
      </c>
      <c r="H3139" s="135" t="s">
        <v>21</v>
      </c>
      <c r="I3139" s="135" t="s">
        <v>21</v>
      </c>
      <c r="J3139" s="136">
        <v>5.05</v>
      </c>
      <c r="K3139" s="136">
        <v>3.05</v>
      </c>
      <c r="L3139" s="136">
        <v>1.4</v>
      </c>
      <c r="M3139" s="137" t="str">
        <f t="shared" si="49"/>
        <v>P</v>
      </c>
      <c r="N3139" s="172" t="s">
        <v>10681</v>
      </c>
      <c r="O3139" s="149" t="s">
        <v>1506</v>
      </c>
      <c r="P3139" s="149" t="s">
        <v>9435</v>
      </c>
      <c r="Q3139" s="150" t="s">
        <v>10519</v>
      </c>
      <c r="R3139" s="189">
        <v>31.16</v>
      </c>
    </row>
    <row r="3140" spans="1:18" x14ac:dyDescent="0.25">
      <c r="A3140" s="132">
        <v>1044458</v>
      </c>
      <c r="B3140" s="145" t="s">
        <v>3802</v>
      </c>
      <c r="C3140" s="132">
        <v>4</v>
      </c>
      <c r="D3140" s="132" t="s">
        <v>20</v>
      </c>
      <c r="E3140" s="186" t="s">
        <v>20</v>
      </c>
      <c r="F3140" s="132" t="s">
        <v>20</v>
      </c>
      <c r="G3140" s="132" t="s">
        <v>21</v>
      </c>
      <c r="H3140" s="132" t="s">
        <v>21</v>
      </c>
      <c r="I3140" s="132" t="s">
        <v>21</v>
      </c>
      <c r="J3140" s="133">
        <v>4.5</v>
      </c>
      <c r="K3140" s="133">
        <v>3.1</v>
      </c>
      <c r="L3140" s="133">
        <v>1.8</v>
      </c>
      <c r="M3140" s="134" t="str">
        <f t="shared" si="49"/>
        <v>P</v>
      </c>
      <c r="N3140" s="171" t="s">
        <v>10682</v>
      </c>
      <c r="O3140" s="146" t="s">
        <v>1500</v>
      </c>
      <c r="P3140" s="146" t="s">
        <v>9418</v>
      </c>
      <c r="Q3140" s="147" t="s">
        <v>10519</v>
      </c>
      <c r="R3140" s="187">
        <v>7.6</v>
      </c>
    </row>
    <row r="3141" spans="1:18" x14ac:dyDescent="0.25">
      <c r="A3141" s="135">
        <v>1044486</v>
      </c>
      <c r="B3141" s="148" t="s">
        <v>3803</v>
      </c>
      <c r="C3141" s="135">
        <v>1000</v>
      </c>
      <c r="D3141" s="135" t="s">
        <v>20</v>
      </c>
      <c r="E3141" s="188" t="s">
        <v>20</v>
      </c>
      <c r="F3141" s="135" t="s">
        <v>20</v>
      </c>
      <c r="G3141" s="135" t="s">
        <v>20</v>
      </c>
      <c r="H3141" s="135" t="s">
        <v>20</v>
      </c>
      <c r="I3141" s="135" t="s">
        <v>20</v>
      </c>
      <c r="J3141" s="136">
        <v>1.6</v>
      </c>
      <c r="K3141" s="136">
        <v>1.6</v>
      </c>
      <c r="L3141" s="136">
        <v>1</v>
      </c>
      <c r="M3141" s="137" t="str">
        <f t="shared" si="49"/>
        <v>P</v>
      </c>
      <c r="N3141" s="172" t="s">
        <v>10682</v>
      </c>
      <c r="O3141" s="149" t="s">
        <v>1506</v>
      </c>
      <c r="P3141" s="149" t="s">
        <v>9492</v>
      </c>
      <c r="Q3141" s="150" t="s">
        <v>10519</v>
      </c>
      <c r="R3141" s="189">
        <v>30</v>
      </c>
    </row>
    <row r="3142" spans="1:18" x14ac:dyDescent="0.25">
      <c r="A3142" s="132">
        <v>1044584</v>
      </c>
      <c r="B3142" s="145" t="s">
        <v>3804</v>
      </c>
      <c r="C3142" s="132">
        <v>2</v>
      </c>
      <c r="D3142" s="132">
        <v>48</v>
      </c>
      <c r="E3142" s="186" t="s">
        <v>20</v>
      </c>
      <c r="F3142" s="132" t="s">
        <v>20</v>
      </c>
      <c r="G3142" s="132" t="s">
        <v>20</v>
      </c>
      <c r="H3142" s="132" t="s">
        <v>20</v>
      </c>
      <c r="I3142" s="132" t="s">
        <v>20</v>
      </c>
      <c r="J3142" s="133">
        <v>3.1</v>
      </c>
      <c r="K3142" s="133">
        <v>2.65</v>
      </c>
      <c r="L3142" s="133">
        <v>2.6</v>
      </c>
      <c r="M3142" s="134" t="str">
        <f t="shared" si="49"/>
        <v>P</v>
      </c>
      <c r="N3142" s="171" t="s">
        <v>10682</v>
      </c>
      <c r="O3142" s="146" t="s">
        <v>1500</v>
      </c>
      <c r="P3142" s="146" t="s">
        <v>9456</v>
      </c>
      <c r="Q3142" s="147" t="s">
        <v>10519</v>
      </c>
      <c r="R3142" s="187">
        <v>6.78</v>
      </c>
    </row>
    <row r="3143" spans="1:18" x14ac:dyDescent="0.25">
      <c r="A3143" s="135">
        <v>1044585</v>
      </c>
      <c r="B3143" s="148" t="s">
        <v>3805</v>
      </c>
      <c r="C3143" s="135">
        <v>1000</v>
      </c>
      <c r="D3143" s="135" t="s">
        <v>20</v>
      </c>
      <c r="E3143" s="188" t="s">
        <v>20</v>
      </c>
      <c r="F3143" s="135" t="s">
        <v>20</v>
      </c>
      <c r="G3143" s="135" t="s">
        <v>20</v>
      </c>
      <c r="H3143" s="135" t="s">
        <v>20</v>
      </c>
      <c r="I3143" s="135" t="s">
        <v>20</v>
      </c>
      <c r="J3143" s="136">
        <v>1.75</v>
      </c>
      <c r="K3143" s="136">
        <v>1.75</v>
      </c>
      <c r="L3143" s="136">
        <v>1</v>
      </c>
      <c r="M3143" s="137" t="str">
        <f t="shared" si="49"/>
        <v>P</v>
      </c>
      <c r="N3143" s="174" t="s">
        <v>10682</v>
      </c>
      <c r="O3143" s="149" t="s">
        <v>1506</v>
      </c>
      <c r="P3143" s="149" t="s">
        <v>9492</v>
      </c>
      <c r="Q3143" s="150" t="s">
        <v>10519</v>
      </c>
      <c r="R3143" s="189">
        <v>30</v>
      </c>
    </row>
    <row r="3144" spans="1:18" x14ac:dyDescent="0.25">
      <c r="A3144" s="132">
        <v>1044586</v>
      </c>
      <c r="B3144" s="145" t="s">
        <v>604</v>
      </c>
      <c r="C3144" s="132">
        <v>3</v>
      </c>
      <c r="D3144" s="132">
        <v>2640</v>
      </c>
      <c r="E3144" s="186">
        <v>80</v>
      </c>
      <c r="F3144" s="132" t="s">
        <v>20</v>
      </c>
      <c r="G3144" s="132">
        <v>320</v>
      </c>
      <c r="H3144" s="132">
        <v>320</v>
      </c>
      <c r="I3144" s="132">
        <v>1</v>
      </c>
      <c r="J3144" s="133">
        <v>1.8</v>
      </c>
      <c r="K3144" s="133">
        <v>0.96</v>
      </c>
      <c r="L3144" s="133">
        <v>0.38</v>
      </c>
      <c r="M3144" s="134" t="str">
        <f t="shared" si="49"/>
        <v>P</v>
      </c>
      <c r="N3144" s="173" t="s">
        <v>10682</v>
      </c>
      <c r="O3144" s="146" t="s">
        <v>1614</v>
      </c>
      <c r="P3144" s="146" t="s">
        <v>9419</v>
      </c>
      <c r="Q3144" s="147" t="s">
        <v>10519</v>
      </c>
      <c r="R3144" s="187">
        <v>0.81</v>
      </c>
    </row>
    <row r="3145" spans="1:18" x14ac:dyDescent="0.25">
      <c r="A3145" s="135">
        <v>1044591</v>
      </c>
      <c r="B3145" s="148" t="s">
        <v>3806</v>
      </c>
      <c r="C3145" s="135">
        <v>1</v>
      </c>
      <c r="D3145" s="135" t="s">
        <v>9548</v>
      </c>
      <c r="E3145" s="188" t="s">
        <v>9548</v>
      </c>
      <c r="F3145" s="135" t="s">
        <v>9548</v>
      </c>
      <c r="G3145" s="135" t="s">
        <v>9548</v>
      </c>
      <c r="H3145" s="135" t="s">
        <v>9548</v>
      </c>
      <c r="I3145" s="135" t="s">
        <v>9548</v>
      </c>
      <c r="J3145" s="136">
        <v>0.64</v>
      </c>
      <c r="K3145" s="136">
        <v>0.625</v>
      </c>
      <c r="L3145" s="136">
        <v>1.165</v>
      </c>
      <c r="M3145" s="137" t="str">
        <f t="shared" si="49"/>
        <v>P</v>
      </c>
      <c r="N3145" s="174" t="s">
        <v>10681</v>
      </c>
      <c r="O3145" s="149" t="s">
        <v>1506</v>
      </c>
      <c r="P3145" s="149" t="s">
        <v>9442</v>
      </c>
      <c r="Q3145" s="150" t="s">
        <v>10106</v>
      </c>
      <c r="R3145" s="189">
        <v>2.56</v>
      </c>
    </row>
    <row r="3146" spans="1:18" x14ac:dyDescent="0.25">
      <c r="A3146" s="132">
        <v>1044594</v>
      </c>
      <c r="B3146" s="145" t="s">
        <v>3807</v>
      </c>
      <c r="C3146" s="132">
        <v>1</v>
      </c>
      <c r="D3146" s="132" t="s">
        <v>9548</v>
      </c>
      <c r="E3146" s="186" t="s">
        <v>9548</v>
      </c>
      <c r="F3146" s="132" t="s">
        <v>9548</v>
      </c>
      <c r="G3146" s="132" t="s">
        <v>9548</v>
      </c>
      <c r="H3146" s="132" t="s">
        <v>9548</v>
      </c>
      <c r="I3146" s="132" t="s">
        <v>9548</v>
      </c>
      <c r="J3146" s="133">
        <v>1.04</v>
      </c>
      <c r="K3146" s="133">
        <v>1.03</v>
      </c>
      <c r="L3146" s="133">
        <v>0.45</v>
      </c>
      <c r="M3146" s="134" t="str">
        <f t="shared" si="49"/>
        <v>P</v>
      </c>
      <c r="N3146" s="173" t="s">
        <v>10681</v>
      </c>
      <c r="O3146" s="146" t="s">
        <v>1506</v>
      </c>
      <c r="P3146" s="146" t="s">
        <v>9442</v>
      </c>
      <c r="Q3146" s="147" t="s">
        <v>10519</v>
      </c>
      <c r="R3146" s="187">
        <v>0.89</v>
      </c>
    </row>
    <row r="3147" spans="1:18" x14ac:dyDescent="0.25">
      <c r="A3147" s="135">
        <v>1044622</v>
      </c>
      <c r="B3147" s="148" t="s">
        <v>3808</v>
      </c>
      <c r="C3147" s="135">
        <v>1</v>
      </c>
      <c r="D3147" s="135" t="s">
        <v>9548</v>
      </c>
      <c r="E3147" s="188" t="s">
        <v>9548</v>
      </c>
      <c r="F3147" s="135" t="s">
        <v>9548</v>
      </c>
      <c r="G3147" s="135" t="s">
        <v>9548</v>
      </c>
      <c r="H3147" s="135" t="s">
        <v>9548</v>
      </c>
      <c r="I3147" s="135" t="s">
        <v>9548</v>
      </c>
      <c r="J3147" s="136">
        <v>0.5</v>
      </c>
      <c r="K3147" s="136">
        <v>0.5</v>
      </c>
      <c r="L3147" s="136">
        <v>1.8</v>
      </c>
      <c r="M3147" s="137" t="str">
        <f t="shared" si="49"/>
        <v>P</v>
      </c>
      <c r="N3147" s="174" t="s">
        <v>10681</v>
      </c>
      <c r="O3147" s="149" t="s">
        <v>1506</v>
      </c>
      <c r="P3147" s="149" t="s">
        <v>9442</v>
      </c>
      <c r="Q3147" s="150" t="s">
        <v>10519</v>
      </c>
      <c r="R3147" s="189">
        <v>0.76</v>
      </c>
    </row>
    <row r="3148" spans="1:18" x14ac:dyDescent="0.25">
      <c r="A3148" s="132">
        <v>1044623</v>
      </c>
      <c r="B3148" s="145" t="s">
        <v>3810</v>
      </c>
      <c r="C3148" s="132">
        <v>1</v>
      </c>
      <c r="D3148" s="132" t="s">
        <v>9548</v>
      </c>
      <c r="E3148" s="186" t="s">
        <v>9548</v>
      </c>
      <c r="F3148" s="132" t="s">
        <v>9548</v>
      </c>
      <c r="G3148" s="132" t="s">
        <v>9548</v>
      </c>
      <c r="H3148" s="132" t="s">
        <v>9548</v>
      </c>
      <c r="I3148" s="132" t="s">
        <v>9548</v>
      </c>
      <c r="J3148" s="133">
        <v>0.85</v>
      </c>
      <c r="K3148" s="133">
        <v>0.84</v>
      </c>
      <c r="L3148" s="133">
        <v>0.66</v>
      </c>
      <c r="M3148" s="134" t="str">
        <f t="shared" si="49"/>
        <v>P</v>
      </c>
      <c r="N3148" s="173" t="s">
        <v>10681</v>
      </c>
      <c r="O3148" s="146" t="s">
        <v>1506</v>
      </c>
      <c r="P3148" s="146" t="s">
        <v>9442</v>
      </c>
      <c r="Q3148" s="147" t="s">
        <v>10519</v>
      </c>
      <c r="R3148" s="187">
        <v>1.54</v>
      </c>
    </row>
    <row r="3149" spans="1:18" x14ac:dyDescent="0.25">
      <c r="A3149" s="135">
        <v>1044630</v>
      </c>
      <c r="B3149" s="148" t="s">
        <v>3811</v>
      </c>
      <c r="C3149" s="135">
        <v>1</v>
      </c>
      <c r="D3149" s="135" t="s">
        <v>9548</v>
      </c>
      <c r="E3149" s="188" t="s">
        <v>9548</v>
      </c>
      <c r="F3149" s="135" t="s">
        <v>9548</v>
      </c>
      <c r="G3149" s="135" t="s">
        <v>9548</v>
      </c>
      <c r="H3149" s="135" t="s">
        <v>9548</v>
      </c>
      <c r="I3149" s="135" t="s">
        <v>9548</v>
      </c>
      <c r="J3149" s="136">
        <v>0.89</v>
      </c>
      <c r="K3149" s="136">
        <v>0.89</v>
      </c>
      <c r="L3149" s="136">
        <v>1.08</v>
      </c>
      <c r="M3149" s="137" t="str">
        <f t="shared" si="49"/>
        <v>P</v>
      </c>
      <c r="N3149" s="174" t="s">
        <v>10681</v>
      </c>
      <c r="O3149" s="149" t="s">
        <v>1506</v>
      </c>
      <c r="P3149" s="149" t="s">
        <v>9442</v>
      </c>
      <c r="Q3149" s="150" t="s">
        <v>10519</v>
      </c>
      <c r="R3149" s="189">
        <v>2.78</v>
      </c>
    </row>
    <row r="3150" spans="1:18" x14ac:dyDescent="0.25">
      <c r="A3150" s="132">
        <v>1044631</v>
      </c>
      <c r="B3150" s="145" t="s">
        <v>3812</v>
      </c>
      <c r="C3150" s="132">
        <v>1</v>
      </c>
      <c r="D3150" s="132" t="s">
        <v>9548</v>
      </c>
      <c r="E3150" s="186" t="s">
        <v>9548</v>
      </c>
      <c r="F3150" s="132" t="s">
        <v>9548</v>
      </c>
      <c r="G3150" s="132" t="s">
        <v>9548</v>
      </c>
      <c r="H3150" s="132" t="s">
        <v>9548</v>
      </c>
      <c r="I3150" s="132" t="s">
        <v>9548</v>
      </c>
      <c r="J3150" s="133">
        <v>0.76</v>
      </c>
      <c r="K3150" s="133">
        <v>0.49</v>
      </c>
      <c r="L3150" s="133">
        <v>1.85</v>
      </c>
      <c r="M3150" s="134" t="str">
        <f t="shared" si="49"/>
        <v>P</v>
      </c>
      <c r="N3150" s="173" t="s">
        <v>10681</v>
      </c>
      <c r="O3150" s="146" t="s">
        <v>1506</v>
      </c>
      <c r="P3150" s="146" t="s">
        <v>9442</v>
      </c>
      <c r="Q3150" s="147" t="s">
        <v>10519</v>
      </c>
      <c r="R3150" s="187">
        <v>1.17</v>
      </c>
    </row>
    <row r="3151" spans="1:18" x14ac:dyDescent="0.25">
      <c r="A3151" s="135">
        <v>1044633</v>
      </c>
      <c r="B3151" s="148" t="s">
        <v>900</v>
      </c>
      <c r="C3151" s="135">
        <v>3</v>
      </c>
      <c r="D3151" s="135">
        <v>1440</v>
      </c>
      <c r="E3151" s="188">
        <v>24</v>
      </c>
      <c r="F3151" s="135">
        <v>2016</v>
      </c>
      <c r="G3151" s="135">
        <v>96</v>
      </c>
      <c r="H3151" s="135">
        <v>192</v>
      </c>
      <c r="I3151" s="135">
        <v>1</v>
      </c>
      <c r="J3151" s="136">
        <v>0.79</v>
      </c>
      <c r="K3151" s="136">
        <v>0.74</v>
      </c>
      <c r="L3151" s="136">
        <v>0.9</v>
      </c>
      <c r="M3151" s="137" t="str">
        <f t="shared" si="49"/>
        <v>P</v>
      </c>
      <c r="N3151" s="174" t="s">
        <v>10681</v>
      </c>
      <c r="O3151" s="149" t="s">
        <v>1555</v>
      </c>
      <c r="P3151" s="149" t="s">
        <v>9429</v>
      </c>
      <c r="Q3151" s="150" t="s">
        <v>10519</v>
      </c>
      <c r="R3151" s="189">
        <v>6.7200000000000006</v>
      </c>
    </row>
    <row r="3152" spans="1:18" x14ac:dyDescent="0.25">
      <c r="A3152" s="132">
        <v>1044634</v>
      </c>
      <c r="B3152" s="145" t="s">
        <v>3813</v>
      </c>
      <c r="C3152" s="132">
        <v>3</v>
      </c>
      <c r="D3152" s="132">
        <v>1800</v>
      </c>
      <c r="E3152" s="186">
        <v>60</v>
      </c>
      <c r="F3152" s="132" t="s">
        <v>20</v>
      </c>
      <c r="G3152" s="132">
        <v>150</v>
      </c>
      <c r="H3152" s="132">
        <v>150</v>
      </c>
      <c r="I3152" s="132">
        <v>1</v>
      </c>
      <c r="J3152" s="133">
        <v>0.96</v>
      </c>
      <c r="K3152" s="133">
        <v>0.67</v>
      </c>
      <c r="L3152" s="133">
        <v>0.7</v>
      </c>
      <c r="M3152" s="134" t="str">
        <f t="shared" si="49"/>
        <v>P</v>
      </c>
      <c r="N3152" s="171" t="s">
        <v>10681</v>
      </c>
      <c r="O3152" s="146" t="s">
        <v>1607</v>
      </c>
      <c r="P3152" s="146" t="s">
        <v>9559</v>
      </c>
      <c r="Q3152" s="147" t="s">
        <v>10519</v>
      </c>
      <c r="R3152" s="187">
        <v>6.75</v>
      </c>
    </row>
    <row r="3153" spans="1:18" x14ac:dyDescent="0.25">
      <c r="A3153" s="135">
        <v>1044649</v>
      </c>
      <c r="B3153" s="148" t="s">
        <v>3814</v>
      </c>
      <c r="C3153" s="135">
        <v>3</v>
      </c>
      <c r="D3153" s="135" t="s">
        <v>20</v>
      </c>
      <c r="E3153" s="188">
        <v>100</v>
      </c>
      <c r="F3153" s="135" t="s">
        <v>20</v>
      </c>
      <c r="G3153" s="135" t="s">
        <v>20</v>
      </c>
      <c r="H3153" s="135" t="s">
        <v>20</v>
      </c>
      <c r="I3153" s="135" t="s">
        <v>20</v>
      </c>
      <c r="J3153" s="136">
        <v>0.17</v>
      </c>
      <c r="K3153" s="136">
        <v>0.42</v>
      </c>
      <c r="L3153" s="136">
        <v>0.98</v>
      </c>
      <c r="M3153" s="137" t="str">
        <f t="shared" si="49"/>
        <v>P</v>
      </c>
      <c r="N3153" s="172" t="s">
        <v>10681</v>
      </c>
      <c r="O3153" s="149" t="s">
        <v>1607</v>
      </c>
      <c r="P3153" s="149" t="s">
        <v>9559</v>
      </c>
      <c r="Q3153" s="150" t="s">
        <v>10519</v>
      </c>
      <c r="R3153" s="189">
        <v>2.16</v>
      </c>
    </row>
    <row r="3154" spans="1:18" x14ac:dyDescent="0.25">
      <c r="A3154" s="132">
        <v>1044666</v>
      </c>
      <c r="B3154" s="145" t="s">
        <v>3815</v>
      </c>
      <c r="C3154" s="132">
        <v>6</v>
      </c>
      <c r="D3154" s="132">
        <v>56</v>
      </c>
      <c r="E3154" s="186" t="s">
        <v>20</v>
      </c>
      <c r="F3154" s="132" t="s">
        <v>20</v>
      </c>
      <c r="G3154" s="132" t="s">
        <v>20</v>
      </c>
      <c r="H3154" s="132" t="s">
        <v>20</v>
      </c>
      <c r="I3154" s="132" t="s">
        <v>20</v>
      </c>
      <c r="J3154" s="133">
        <v>4.25</v>
      </c>
      <c r="K3154" s="133">
        <v>3</v>
      </c>
      <c r="L3154" s="133">
        <v>1.47</v>
      </c>
      <c r="M3154" s="134" t="str">
        <f t="shared" si="49"/>
        <v>P</v>
      </c>
      <c r="N3154" s="171" t="s">
        <v>10682</v>
      </c>
      <c r="O3154" s="146" t="s">
        <v>1614</v>
      </c>
      <c r="P3154" s="146" t="s">
        <v>9419</v>
      </c>
      <c r="Q3154" s="147" t="s">
        <v>10519</v>
      </c>
      <c r="R3154" s="187">
        <v>11.459999999999999</v>
      </c>
    </row>
    <row r="3155" spans="1:18" x14ac:dyDescent="0.25">
      <c r="A3155" s="135">
        <v>1044668</v>
      </c>
      <c r="B3155" s="148" t="s">
        <v>3816</v>
      </c>
      <c r="C3155" s="135">
        <v>100</v>
      </c>
      <c r="D3155" s="135" t="s">
        <v>20</v>
      </c>
      <c r="E3155" s="188" t="s">
        <v>20</v>
      </c>
      <c r="F3155" s="135" t="s">
        <v>20</v>
      </c>
      <c r="G3155" s="135" t="s">
        <v>20</v>
      </c>
      <c r="H3155" s="135" t="s">
        <v>20</v>
      </c>
      <c r="I3155" s="135" t="s">
        <v>20</v>
      </c>
      <c r="J3155" s="136">
        <v>3.4</v>
      </c>
      <c r="K3155" s="136">
        <v>1.5</v>
      </c>
      <c r="L3155" s="136">
        <v>1.5</v>
      </c>
      <c r="M3155" s="137" t="str">
        <f t="shared" si="49"/>
        <v>P</v>
      </c>
      <c r="N3155" s="172" t="s">
        <v>10682</v>
      </c>
      <c r="O3155" s="149" t="s">
        <v>1500</v>
      </c>
      <c r="P3155" s="149" t="s">
        <v>9456</v>
      </c>
      <c r="Q3155" s="150" t="s">
        <v>10519</v>
      </c>
      <c r="R3155" s="189">
        <v>6</v>
      </c>
    </row>
    <row r="3156" spans="1:18" x14ac:dyDescent="0.25">
      <c r="A3156" s="132">
        <v>1044669</v>
      </c>
      <c r="B3156" s="145" t="s">
        <v>3817</v>
      </c>
      <c r="C3156" s="132">
        <v>6</v>
      </c>
      <c r="D3156" s="132" t="s">
        <v>20</v>
      </c>
      <c r="E3156" s="186" t="s">
        <v>20</v>
      </c>
      <c r="F3156" s="132" t="s">
        <v>20</v>
      </c>
      <c r="G3156" s="132" t="s">
        <v>20</v>
      </c>
      <c r="H3156" s="132" t="s">
        <v>20</v>
      </c>
      <c r="I3156" s="132" t="s">
        <v>20</v>
      </c>
      <c r="J3156" s="133">
        <v>2.75</v>
      </c>
      <c r="K3156" s="133">
        <v>1.75</v>
      </c>
      <c r="L3156" s="133">
        <v>1.2</v>
      </c>
      <c r="M3156" s="134" t="str">
        <f t="shared" si="49"/>
        <v>P</v>
      </c>
      <c r="N3156" s="171" t="s">
        <v>10682</v>
      </c>
      <c r="O3156" s="146" t="s">
        <v>1500</v>
      </c>
      <c r="P3156" s="146" t="s">
        <v>9456</v>
      </c>
      <c r="Q3156" s="147" t="s">
        <v>10519</v>
      </c>
      <c r="R3156" s="187">
        <v>3.18</v>
      </c>
    </row>
    <row r="3157" spans="1:18" x14ac:dyDescent="0.25">
      <c r="A3157" s="135">
        <v>1044671</v>
      </c>
      <c r="B3157" s="148" t="s">
        <v>3818</v>
      </c>
      <c r="C3157" s="135">
        <v>6</v>
      </c>
      <c r="D3157" s="135" t="s">
        <v>20</v>
      </c>
      <c r="E3157" s="188" t="s">
        <v>20</v>
      </c>
      <c r="F3157" s="135" t="s">
        <v>20</v>
      </c>
      <c r="G3157" s="135" t="s">
        <v>20</v>
      </c>
      <c r="H3157" s="135" t="s">
        <v>20</v>
      </c>
      <c r="I3157" s="135" t="s">
        <v>20</v>
      </c>
      <c r="J3157" s="136">
        <v>2.75</v>
      </c>
      <c r="K3157" s="136">
        <v>1.75</v>
      </c>
      <c r="L3157" s="136">
        <v>1.2</v>
      </c>
      <c r="M3157" s="137" t="str">
        <f t="shared" si="49"/>
        <v>P</v>
      </c>
      <c r="N3157" s="172" t="s">
        <v>10682</v>
      </c>
      <c r="O3157" s="149" t="s">
        <v>1500</v>
      </c>
      <c r="P3157" s="149" t="s">
        <v>9456</v>
      </c>
      <c r="Q3157" s="150" t="s">
        <v>10519</v>
      </c>
      <c r="R3157" s="189">
        <v>3.24</v>
      </c>
    </row>
    <row r="3158" spans="1:18" x14ac:dyDescent="0.25">
      <c r="A3158" s="132">
        <v>1044720</v>
      </c>
      <c r="B3158" s="145" t="s">
        <v>3819</v>
      </c>
      <c r="C3158" s="132">
        <v>6</v>
      </c>
      <c r="D3158" s="132" t="s">
        <v>20</v>
      </c>
      <c r="E3158" s="186" t="s">
        <v>20</v>
      </c>
      <c r="F3158" s="132" t="s">
        <v>20</v>
      </c>
      <c r="G3158" s="132" t="s">
        <v>20</v>
      </c>
      <c r="H3158" s="132" t="s">
        <v>20</v>
      </c>
      <c r="I3158" s="132" t="s">
        <v>20</v>
      </c>
      <c r="J3158" s="133">
        <v>2.75</v>
      </c>
      <c r="K3158" s="133">
        <v>1.75</v>
      </c>
      <c r="L3158" s="133">
        <v>1.2</v>
      </c>
      <c r="M3158" s="134" t="str">
        <f t="shared" si="49"/>
        <v>P</v>
      </c>
      <c r="N3158" s="171" t="s">
        <v>10682</v>
      </c>
      <c r="O3158" s="146" t="s">
        <v>1500</v>
      </c>
      <c r="P3158" s="146" t="s">
        <v>9456</v>
      </c>
      <c r="Q3158" s="147" t="s">
        <v>10519</v>
      </c>
      <c r="R3158" s="187">
        <v>2.94</v>
      </c>
    </row>
    <row r="3159" spans="1:18" x14ac:dyDescent="0.25">
      <c r="A3159" s="135">
        <v>1044749</v>
      </c>
      <c r="B3159" s="148" t="s">
        <v>3820</v>
      </c>
      <c r="C3159" s="135">
        <v>100</v>
      </c>
      <c r="D3159" s="135" t="s">
        <v>20</v>
      </c>
      <c r="E3159" s="188" t="s">
        <v>20</v>
      </c>
      <c r="F3159" s="135" t="s">
        <v>20</v>
      </c>
      <c r="G3159" s="135" t="s">
        <v>20</v>
      </c>
      <c r="H3159" s="135" t="s">
        <v>20</v>
      </c>
      <c r="I3159" s="135" t="s">
        <v>20</v>
      </c>
      <c r="J3159" s="136">
        <v>0.6</v>
      </c>
      <c r="K3159" s="136">
        <v>0.5</v>
      </c>
      <c r="L3159" s="136">
        <v>1</v>
      </c>
      <c r="M3159" s="137" t="str">
        <f t="shared" si="49"/>
        <v>P</v>
      </c>
      <c r="N3159" s="172" t="s">
        <v>10682</v>
      </c>
      <c r="O3159" s="149" t="s">
        <v>1506</v>
      </c>
      <c r="P3159" s="149" t="s">
        <v>9466</v>
      </c>
      <c r="Q3159" s="150" t="s">
        <v>10519</v>
      </c>
      <c r="R3159" s="189">
        <v>10</v>
      </c>
    </row>
    <row r="3160" spans="1:18" x14ac:dyDescent="0.25">
      <c r="A3160" s="132">
        <v>1044780</v>
      </c>
      <c r="B3160" s="145" t="s">
        <v>3821</v>
      </c>
      <c r="C3160" s="132">
        <v>3</v>
      </c>
      <c r="D3160" s="132">
        <v>976</v>
      </c>
      <c r="E3160" s="186" t="s">
        <v>21</v>
      </c>
      <c r="F3160" s="132">
        <v>1159</v>
      </c>
      <c r="G3160" s="132">
        <v>32</v>
      </c>
      <c r="H3160" s="132">
        <v>40</v>
      </c>
      <c r="I3160" s="132">
        <v>3</v>
      </c>
      <c r="J3160" s="133">
        <v>1.71</v>
      </c>
      <c r="K3160" s="133">
        <v>0.7</v>
      </c>
      <c r="L3160" s="133">
        <v>0.98</v>
      </c>
      <c r="M3160" s="134" t="str">
        <f t="shared" si="49"/>
        <v>P</v>
      </c>
      <c r="N3160" s="171" t="s">
        <v>10682</v>
      </c>
      <c r="O3160" s="146" t="s">
        <v>1506</v>
      </c>
      <c r="P3160" s="146" t="s">
        <v>9401</v>
      </c>
      <c r="Q3160" s="147" t="s">
        <v>10519</v>
      </c>
      <c r="R3160" s="187">
        <v>6.87</v>
      </c>
    </row>
    <row r="3161" spans="1:18" x14ac:dyDescent="0.25">
      <c r="A3161" s="135">
        <v>1044781</v>
      </c>
      <c r="B3161" s="148" t="s">
        <v>3822</v>
      </c>
      <c r="C3161" s="135">
        <v>1</v>
      </c>
      <c r="D3161" s="135">
        <v>140</v>
      </c>
      <c r="E3161" s="188" t="s">
        <v>21</v>
      </c>
      <c r="F3161" s="135">
        <v>170</v>
      </c>
      <c r="G3161" s="135">
        <v>4</v>
      </c>
      <c r="H3161" s="135">
        <v>4</v>
      </c>
      <c r="I3161" s="135">
        <v>3</v>
      </c>
      <c r="J3161" s="136">
        <v>4.04</v>
      </c>
      <c r="K3161" s="136">
        <v>2.62</v>
      </c>
      <c r="L3161" s="136">
        <v>0.89</v>
      </c>
      <c r="M3161" s="137" t="str">
        <f t="shared" si="49"/>
        <v>P</v>
      </c>
      <c r="N3161" s="172" t="s">
        <v>10682</v>
      </c>
      <c r="O3161" s="149" t="s">
        <v>1506</v>
      </c>
      <c r="P3161" s="149" t="s">
        <v>9401</v>
      </c>
      <c r="Q3161" s="150" t="s">
        <v>10519</v>
      </c>
      <c r="R3161" s="189">
        <v>9.6300000000000008</v>
      </c>
    </row>
    <row r="3162" spans="1:18" x14ac:dyDescent="0.25">
      <c r="A3162" s="132">
        <v>1044833</v>
      </c>
      <c r="B3162" s="145" t="s">
        <v>1055</v>
      </c>
      <c r="C3162" s="132">
        <v>3</v>
      </c>
      <c r="D3162" s="132">
        <v>144</v>
      </c>
      <c r="E3162" s="186">
        <v>8</v>
      </c>
      <c r="F3162" s="132">
        <v>192</v>
      </c>
      <c r="G3162" s="132" t="s">
        <v>21</v>
      </c>
      <c r="H3162" s="132" t="s">
        <v>21</v>
      </c>
      <c r="I3162" s="132" t="s">
        <v>20</v>
      </c>
      <c r="J3162" s="133">
        <v>2.72</v>
      </c>
      <c r="K3162" s="133">
        <v>1.24</v>
      </c>
      <c r="L3162" s="133">
        <v>1.63</v>
      </c>
      <c r="M3162" s="134" t="str">
        <f t="shared" si="49"/>
        <v>P</v>
      </c>
      <c r="N3162" s="173" t="s">
        <v>10682</v>
      </c>
      <c r="O3162" s="146" t="s">
        <v>1500</v>
      </c>
      <c r="P3162" s="146" t="s">
        <v>9418</v>
      </c>
      <c r="Q3162" s="147" t="s">
        <v>10519</v>
      </c>
      <c r="R3162" s="187">
        <v>5.64</v>
      </c>
    </row>
    <row r="3163" spans="1:18" x14ac:dyDescent="0.25">
      <c r="A3163" s="135">
        <v>1044834</v>
      </c>
      <c r="B3163" s="148" t="s">
        <v>1053</v>
      </c>
      <c r="C3163" s="135">
        <v>3</v>
      </c>
      <c r="D3163" s="135">
        <v>144</v>
      </c>
      <c r="E3163" s="188">
        <v>8</v>
      </c>
      <c r="F3163" s="135">
        <v>192</v>
      </c>
      <c r="G3163" s="135" t="s">
        <v>21</v>
      </c>
      <c r="H3163" s="135" t="s">
        <v>21</v>
      </c>
      <c r="I3163" s="135" t="s">
        <v>21</v>
      </c>
      <c r="J3163" s="136">
        <v>2.7</v>
      </c>
      <c r="K3163" s="136">
        <v>1.3</v>
      </c>
      <c r="L3163" s="136">
        <v>1.64</v>
      </c>
      <c r="M3163" s="137" t="str">
        <f t="shared" si="49"/>
        <v>P</v>
      </c>
      <c r="N3163" s="174" t="s">
        <v>10682</v>
      </c>
      <c r="O3163" s="149" t="s">
        <v>1500</v>
      </c>
      <c r="P3163" s="149" t="s">
        <v>9418</v>
      </c>
      <c r="Q3163" s="150" t="s">
        <v>10519</v>
      </c>
      <c r="R3163" s="189">
        <v>5.79</v>
      </c>
    </row>
    <row r="3164" spans="1:18" x14ac:dyDescent="0.25">
      <c r="A3164" s="132">
        <v>1044842</v>
      </c>
      <c r="B3164" s="145" t="s">
        <v>3823</v>
      </c>
      <c r="C3164" s="132">
        <v>2</v>
      </c>
      <c r="D3164" s="132">
        <v>28</v>
      </c>
      <c r="E3164" s="186" t="s">
        <v>20</v>
      </c>
      <c r="F3164" s="132">
        <v>40</v>
      </c>
      <c r="G3164" s="132" t="s">
        <v>21</v>
      </c>
      <c r="H3164" s="132" t="s">
        <v>21</v>
      </c>
      <c r="I3164" s="132" t="s">
        <v>21</v>
      </c>
      <c r="J3164" s="133">
        <v>4.3</v>
      </c>
      <c r="K3164" s="133">
        <v>4.3</v>
      </c>
      <c r="L3164" s="133">
        <v>1.55</v>
      </c>
      <c r="M3164" s="134" t="str">
        <f t="shared" si="49"/>
        <v>P</v>
      </c>
      <c r="N3164" s="173" t="s">
        <v>10681</v>
      </c>
      <c r="O3164" s="146" t="s">
        <v>1506</v>
      </c>
      <c r="P3164" s="146" t="s">
        <v>9451</v>
      </c>
      <c r="Q3164" s="147" t="s">
        <v>10106</v>
      </c>
      <c r="R3164" s="187">
        <v>39.72</v>
      </c>
    </row>
    <row r="3165" spans="1:18" x14ac:dyDescent="0.25">
      <c r="A3165" s="135">
        <v>1044845</v>
      </c>
      <c r="B3165" s="148" t="s">
        <v>3824</v>
      </c>
      <c r="C3165" s="135">
        <v>6</v>
      </c>
      <c r="D3165" s="135">
        <v>280</v>
      </c>
      <c r="E3165" s="188" t="s">
        <v>21</v>
      </c>
      <c r="F3165" s="135">
        <v>360</v>
      </c>
      <c r="G3165" s="135">
        <v>19</v>
      </c>
      <c r="H3165" s="135" t="s">
        <v>20</v>
      </c>
      <c r="I3165" s="135">
        <v>1</v>
      </c>
      <c r="J3165" s="136">
        <v>2.4500000000000002</v>
      </c>
      <c r="K3165" s="136">
        <v>1.18</v>
      </c>
      <c r="L3165" s="136">
        <v>1.58</v>
      </c>
      <c r="M3165" s="137" t="str">
        <f t="shared" si="49"/>
        <v>P</v>
      </c>
      <c r="N3165" s="174" t="s">
        <v>10681</v>
      </c>
      <c r="O3165" s="149" t="s">
        <v>1506</v>
      </c>
      <c r="P3165" s="149" t="s">
        <v>9451</v>
      </c>
      <c r="Q3165" s="150" t="s">
        <v>10106</v>
      </c>
      <c r="R3165" s="189">
        <v>21.78</v>
      </c>
    </row>
    <row r="3166" spans="1:18" x14ac:dyDescent="0.25">
      <c r="A3166" s="132">
        <v>1044847</v>
      </c>
      <c r="B3166" s="145" t="s">
        <v>3825</v>
      </c>
      <c r="C3166" s="132">
        <v>6</v>
      </c>
      <c r="D3166" s="132">
        <v>160</v>
      </c>
      <c r="E3166" s="186" t="s">
        <v>21</v>
      </c>
      <c r="F3166" s="132">
        <v>220</v>
      </c>
      <c r="G3166" s="132" t="s">
        <v>20</v>
      </c>
      <c r="H3166" s="132">
        <v>10</v>
      </c>
      <c r="I3166" s="132">
        <v>2</v>
      </c>
      <c r="J3166" s="133">
        <v>2.82</v>
      </c>
      <c r="K3166" s="133">
        <v>1.94</v>
      </c>
      <c r="L3166" s="133">
        <v>1.28</v>
      </c>
      <c r="M3166" s="134" t="str">
        <f t="shared" si="49"/>
        <v>P</v>
      </c>
      <c r="N3166" s="173" t="s">
        <v>10681</v>
      </c>
      <c r="O3166" s="146" t="s">
        <v>1506</v>
      </c>
      <c r="P3166" s="146" t="s">
        <v>9435</v>
      </c>
      <c r="Q3166" s="147" t="s">
        <v>10519</v>
      </c>
      <c r="R3166" s="187">
        <v>7.5600000000000005</v>
      </c>
    </row>
    <row r="3167" spans="1:18" x14ac:dyDescent="0.25">
      <c r="A3167" s="135">
        <v>1044854</v>
      </c>
      <c r="B3167" s="148" t="s">
        <v>3826</v>
      </c>
      <c r="C3167" s="135">
        <v>6</v>
      </c>
      <c r="D3167" s="135">
        <v>98</v>
      </c>
      <c r="E3167" s="188" t="s">
        <v>20</v>
      </c>
      <c r="F3167" s="135">
        <v>140</v>
      </c>
      <c r="G3167" s="135" t="s">
        <v>20</v>
      </c>
      <c r="H3167" s="135" t="s">
        <v>20</v>
      </c>
      <c r="I3167" s="135" t="s">
        <v>20</v>
      </c>
      <c r="J3167" s="136">
        <v>3.68</v>
      </c>
      <c r="K3167" s="136">
        <v>2.0699999999999998</v>
      </c>
      <c r="L3167" s="136">
        <v>1.53</v>
      </c>
      <c r="M3167" s="137" t="str">
        <f t="shared" si="49"/>
        <v>P</v>
      </c>
      <c r="N3167" s="174" t="s">
        <v>10681</v>
      </c>
      <c r="O3167" s="149" t="s">
        <v>1506</v>
      </c>
      <c r="P3167" s="149" t="s">
        <v>9435</v>
      </c>
      <c r="Q3167" s="150" t="s">
        <v>10519</v>
      </c>
      <c r="R3167" s="189">
        <v>16.32</v>
      </c>
    </row>
    <row r="3168" spans="1:18" x14ac:dyDescent="0.25">
      <c r="A3168" s="132">
        <v>1044855</v>
      </c>
      <c r="B3168" s="145" t="s">
        <v>3827</v>
      </c>
      <c r="C3168" s="132">
        <v>6</v>
      </c>
      <c r="D3168" s="132">
        <v>119</v>
      </c>
      <c r="E3168" s="186" t="s">
        <v>21</v>
      </c>
      <c r="F3168" s="132">
        <v>170</v>
      </c>
      <c r="G3168" s="132">
        <v>8</v>
      </c>
      <c r="H3168" s="132">
        <v>8</v>
      </c>
      <c r="I3168" s="132">
        <v>2</v>
      </c>
      <c r="J3168" s="133">
        <v>2.78</v>
      </c>
      <c r="K3168" s="133">
        <v>2.2999999999999998</v>
      </c>
      <c r="L3168" s="133">
        <v>1.6</v>
      </c>
      <c r="M3168" s="134" t="str">
        <f t="shared" si="49"/>
        <v>P</v>
      </c>
      <c r="N3168" s="173" t="s">
        <v>10681</v>
      </c>
      <c r="O3168" s="146" t="s">
        <v>1555</v>
      </c>
      <c r="P3168" s="146" t="s">
        <v>9448</v>
      </c>
      <c r="Q3168" s="147" t="s">
        <v>10519</v>
      </c>
      <c r="R3168" s="187">
        <v>13.74</v>
      </c>
    </row>
    <row r="3169" spans="1:18" x14ac:dyDescent="0.25">
      <c r="A3169" s="135">
        <v>1044857</v>
      </c>
      <c r="B3169" s="148" t="s">
        <v>3828</v>
      </c>
      <c r="C3169" s="135">
        <v>6</v>
      </c>
      <c r="D3169" s="135">
        <v>184</v>
      </c>
      <c r="E3169" s="188" t="s">
        <v>21</v>
      </c>
      <c r="F3169" s="135">
        <v>253</v>
      </c>
      <c r="G3169" s="135">
        <v>8</v>
      </c>
      <c r="H3169" s="135">
        <v>10</v>
      </c>
      <c r="I3169" s="135">
        <v>2</v>
      </c>
      <c r="J3169" s="136">
        <v>2.5499999999999998</v>
      </c>
      <c r="K3169" s="136">
        <v>2.02</v>
      </c>
      <c r="L3169" s="136">
        <v>1.4</v>
      </c>
      <c r="M3169" s="137" t="str">
        <f t="shared" si="49"/>
        <v>P</v>
      </c>
      <c r="N3169" s="174" t="s">
        <v>10681</v>
      </c>
      <c r="O3169" s="149" t="s">
        <v>1555</v>
      </c>
      <c r="P3169" s="149" t="s">
        <v>9448</v>
      </c>
      <c r="Q3169" s="150" t="s">
        <v>10519</v>
      </c>
      <c r="R3169" s="189">
        <v>9.42</v>
      </c>
    </row>
    <row r="3170" spans="1:18" x14ac:dyDescent="0.25">
      <c r="A3170" s="132">
        <v>1044862</v>
      </c>
      <c r="B3170" s="145" t="s">
        <v>3829</v>
      </c>
      <c r="C3170" s="132">
        <v>6</v>
      </c>
      <c r="D3170" s="132">
        <v>182</v>
      </c>
      <c r="E3170" s="186" t="s">
        <v>20</v>
      </c>
      <c r="F3170" s="132">
        <v>208</v>
      </c>
      <c r="G3170" s="132" t="s">
        <v>20</v>
      </c>
      <c r="H3170" s="132" t="s">
        <v>20</v>
      </c>
      <c r="I3170" s="132" t="s">
        <v>20</v>
      </c>
      <c r="J3170" s="133">
        <v>2.2599999999999998</v>
      </c>
      <c r="K3170" s="133">
        <v>1.85</v>
      </c>
      <c r="L3170" s="133">
        <v>1.69</v>
      </c>
      <c r="M3170" s="134" t="str">
        <f t="shared" si="49"/>
        <v>P</v>
      </c>
      <c r="N3170" s="173" t="s">
        <v>10681</v>
      </c>
      <c r="O3170" s="146" t="s">
        <v>1506</v>
      </c>
      <c r="P3170" s="146" t="s">
        <v>9435</v>
      </c>
      <c r="Q3170" s="147" t="s">
        <v>10519</v>
      </c>
      <c r="R3170" s="187">
        <v>12.120000000000001</v>
      </c>
    </row>
    <row r="3171" spans="1:18" x14ac:dyDescent="0.25">
      <c r="A3171" s="135">
        <v>1044865</v>
      </c>
      <c r="B3171" s="148" t="s">
        <v>3830</v>
      </c>
      <c r="C3171" s="135">
        <v>4</v>
      </c>
      <c r="D3171" s="135">
        <v>48</v>
      </c>
      <c r="E3171" s="188" t="s">
        <v>20</v>
      </c>
      <c r="F3171" s="135">
        <v>72</v>
      </c>
      <c r="G3171" s="135" t="s">
        <v>21</v>
      </c>
      <c r="H3171" s="135" t="s">
        <v>21</v>
      </c>
      <c r="I3171" s="135" t="s">
        <v>21</v>
      </c>
      <c r="J3171" s="136">
        <v>4.5</v>
      </c>
      <c r="K3171" s="136">
        <v>3.1</v>
      </c>
      <c r="L3171" s="136">
        <v>1.8</v>
      </c>
      <c r="M3171" s="137" t="str">
        <f t="shared" si="49"/>
        <v>P</v>
      </c>
      <c r="N3171" s="172" t="s">
        <v>10681</v>
      </c>
      <c r="O3171" s="149" t="s">
        <v>1506</v>
      </c>
      <c r="P3171" s="149" t="s">
        <v>9451</v>
      </c>
      <c r="Q3171" s="150" t="s">
        <v>10106</v>
      </c>
      <c r="R3171" s="189">
        <v>22.08</v>
      </c>
    </row>
    <row r="3172" spans="1:18" x14ac:dyDescent="0.25">
      <c r="A3172" s="132">
        <v>1044866</v>
      </c>
      <c r="B3172" s="145" t="s">
        <v>3831</v>
      </c>
      <c r="C3172" s="132">
        <v>6</v>
      </c>
      <c r="D3172" s="132">
        <v>108</v>
      </c>
      <c r="E3172" s="186" t="s">
        <v>20</v>
      </c>
      <c r="F3172" s="132">
        <v>144</v>
      </c>
      <c r="G3172" s="132" t="s">
        <v>20</v>
      </c>
      <c r="H3172" s="132" t="s">
        <v>20</v>
      </c>
      <c r="I3172" s="132" t="s">
        <v>20</v>
      </c>
      <c r="J3172" s="133">
        <v>2.95</v>
      </c>
      <c r="K3172" s="133">
        <v>1.18</v>
      </c>
      <c r="L3172" s="133">
        <v>2.2000000000000002</v>
      </c>
      <c r="M3172" s="134" t="str">
        <f t="shared" si="49"/>
        <v>P</v>
      </c>
      <c r="N3172" s="171" t="s">
        <v>10681</v>
      </c>
      <c r="O3172" s="146" t="s">
        <v>1506</v>
      </c>
      <c r="P3172" s="146" t="s">
        <v>9451</v>
      </c>
      <c r="Q3172" s="147" t="s">
        <v>10519</v>
      </c>
      <c r="R3172" s="187">
        <v>19.200000000000003</v>
      </c>
    </row>
    <row r="3173" spans="1:18" x14ac:dyDescent="0.25">
      <c r="A3173" s="135">
        <v>1044867</v>
      </c>
      <c r="B3173" s="148" t="s">
        <v>3832</v>
      </c>
      <c r="C3173" s="135">
        <v>1</v>
      </c>
      <c r="D3173" s="135" t="s">
        <v>20</v>
      </c>
      <c r="E3173" s="188" t="s">
        <v>20</v>
      </c>
      <c r="F3173" s="135" t="s">
        <v>20</v>
      </c>
      <c r="G3173" s="135" t="s">
        <v>20</v>
      </c>
      <c r="H3173" s="135" t="s">
        <v>20</v>
      </c>
      <c r="I3173" s="135" t="s">
        <v>20</v>
      </c>
      <c r="J3173" s="136">
        <v>1</v>
      </c>
      <c r="K3173" s="136">
        <v>0.85</v>
      </c>
      <c r="L3173" s="136">
        <v>0.1</v>
      </c>
      <c r="M3173" s="137" t="str">
        <f t="shared" si="49"/>
        <v>P</v>
      </c>
      <c r="N3173" s="172" t="s">
        <v>10682</v>
      </c>
      <c r="O3173" s="149" t="s">
        <v>1587</v>
      </c>
      <c r="P3173" s="149" t="s">
        <v>9421</v>
      </c>
      <c r="Q3173" s="150" t="s">
        <v>10519</v>
      </c>
      <c r="R3173" s="189">
        <v>0.26</v>
      </c>
    </row>
    <row r="3174" spans="1:18" x14ac:dyDescent="0.25">
      <c r="A3174" s="132">
        <v>1044871</v>
      </c>
      <c r="B3174" s="145" t="s">
        <v>3833</v>
      </c>
      <c r="C3174" s="132">
        <v>1</v>
      </c>
      <c r="D3174" s="132">
        <v>3989</v>
      </c>
      <c r="E3174" s="186" t="s">
        <v>20</v>
      </c>
      <c r="F3174" s="132" t="s">
        <v>20</v>
      </c>
      <c r="G3174" s="132" t="s">
        <v>20</v>
      </c>
      <c r="H3174" s="132" t="s">
        <v>20</v>
      </c>
      <c r="I3174" s="132" t="s">
        <v>20</v>
      </c>
      <c r="J3174" s="133">
        <v>1</v>
      </c>
      <c r="K3174" s="133">
        <v>0.85</v>
      </c>
      <c r="L3174" s="133">
        <v>0.1</v>
      </c>
      <c r="M3174" s="134" t="str">
        <f t="shared" si="49"/>
        <v>P</v>
      </c>
      <c r="N3174" s="171" t="s">
        <v>10682</v>
      </c>
      <c r="O3174" s="146" t="s">
        <v>1587</v>
      </c>
      <c r="P3174" s="146" t="s">
        <v>9421</v>
      </c>
      <c r="Q3174" s="147" t="s">
        <v>10519</v>
      </c>
      <c r="R3174" s="187">
        <v>0.26</v>
      </c>
    </row>
    <row r="3175" spans="1:18" x14ac:dyDescent="0.25">
      <c r="A3175" s="135">
        <v>1044872</v>
      </c>
      <c r="B3175" s="148" t="s">
        <v>3834</v>
      </c>
      <c r="C3175" s="135">
        <v>1</v>
      </c>
      <c r="D3175" s="135" t="s">
        <v>20</v>
      </c>
      <c r="E3175" s="188" t="s">
        <v>20</v>
      </c>
      <c r="F3175" s="135" t="s">
        <v>20</v>
      </c>
      <c r="G3175" s="135" t="s">
        <v>20</v>
      </c>
      <c r="H3175" s="135" t="s">
        <v>20</v>
      </c>
      <c r="I3175" s="135" t="s">
        <v>20</v>
      </c>
      <c r="J3175" s="136">
        <v>1</v>
      </c>
      <c r="K3175" s="136">
        <v>0.1</v>
      </c>
      <c r="L3175" s="136">
        <v>0.1</v>
      </c>
      <c r="M3175" s="137" t="str">
        <f t="shared" si="49"/>
        <v>P</v>
      </c>
      <c r="N3175" s="172" t="s">
        <v>10682</v>
      </c>
      <c r="O3175" s="149" t="s">
        <v>1587</v>
      </c>
      <c r="P3175" s="149" t="s">
        <v>9421</v>
      </c>
      <c r="Q3175" s="150" t="s">
        <v>10519</v>
      </c>
      <c r="R3175" s="189">
        <v>0.26</v>
      </c>
    </row>
    <row r="3176" spans="1:18" x14ac:dyDescent="0.25">
      <c r="A3176" s="132">
        <v>1044873</v>
      </c>
      <c r="B3176" s="145" t="s">
        <v>3835</v>
      </c>
      <c r="C3176" s="132">
        <v>1</v>
      </c>
      <c r="D3176" s="132">
        <v>3989</v>
      </c>
      <c r="E3176" s="186" t="s">
        <v>20</v>
      </c>
      <c r="F3176" s="132" t="s">
        <v>20</v>
      </c>
      <c r="G3176" s="132" t="s">
        <v>20</v>
      </c>
      <c r="H3176" s="132" t="s">
        <v>20</v>
      </c>
      <c r="I3176" s="132" t="s">
        <v>20</v>
      </c>
      <c r="J3176" s="133">
        <v>1</v>
      </c>
      <c r="K3176" s="133">
        <v>0.85</v>
      </c>
      <c r="L3176" s="133">
        <v>0.1</v>
      </c>
      <c r="M3176" s="134" t="str">
        <f t="shared" si="49"/>
        <v>P</v>
      </c>
      <c r="N3176" s="173" t="s">
        <v>10682</v>
      </c>
      <c r="O3176" s="146" t="s">
        <v>1587</v>
      </c>
      <c r="P3176" s="146" t="s">
        <v>9421</v>
      </c>
      <c r="Q3176" s="147" t="s">
        <v>10519</v>
      </c>
      <c r="R3176" s="187">
        <v>0.26</v>
      </c>
    </row>
    <row r="3177" spans="1:18" x14ac:dyDescent="0.25">
      <c r="A3177" s="135">
        <v>1044875</v>
      </c>
      <c r="B3177" s="148" t="s">
        <v>3836</v>
      </c>
      <c r="C3177" s="135">
        <v>1</v>
      </c>
      <c r="D3177" s="135">
        <v>70</v>
      </c>
      <c r="E3177" s="188" t="s">
        <v>21</v>
      </c>
      <c r="F3177" s="135">
        <v>80</v>
      </c>
      <c r="G3177" s="135">
        <v>3</v>
      </c>
      <c r="H3177" s="135">
        <v>3</v>
      </c>
      <c r="I3177" s="135">
        <v>1</v>
      </c>
      <c r="J3177" s="136">
        <v>4.58</v>
      </c>
      <c r="K3177" s="136">
        <v>2.2999999999999998</v>
      </c>
      <c r="L3177" s="136">
        <v>1.62</v>
      </c>
      <c r="M3177" s="137" t="str">
        <f t="shared" si="49"/>
        <v>P</v>
      </c>
      <c r="N3177" s="174" t="s">
        <v>10682</v>
      </c>
      <c r="O3177" s="149" t="s">
        <v>1506</v>
      </c>
      <c r="P3177" s="149" t="s">
        <v>9401</v>
      </c>
      <c r="Q3177" s="150" t="s">
        <v>10519</v>
      </c>
      <c r="R3177" s="189">
        <v>3.6</v>
      </c>
    </row>
    <row r="3178" spans="1:18" x14ac:dyDescent="0.25">
      <c r="A3178" s="132">
        <v>1044876</v>
      </c>
      <c r="B3178" s="145" t="s">
        <v>150</v>
      </c>
      <c r="C3178" s="132">
        <v>6</v>
      </c>
      <c r="D3178" s="132">
        <v>416</v>
      </c>
      <c r="E3178" s="186" t="s">
        <v>21</v>
      </c>
      <c r="F3178" s="132">
        <v>560</v>
      </c>
      <c r="G3178" s="132">
        <v>5</v>
      </c>
      <c r="H3178" s="132">
        <v>6</v>
      </c>
      <c r="I3178" s="132">
        <v>5</v>
      </c>
      <c r="J3178" s="133">
        <v>3.19</v>
      </c>
      <c r="K3178" s="133">
        <v>2.09</v>
      </c>
      <c r="L3178" s="133">
        <v>0.51</v>
      </c>
      <c r="M3178" s="134" t="str">
        <f t="shared" si="49"/>
        <v>P</v>
      </c>
      <c r="N3178" s="173" t="s">
        <v>10681</v>
      </c>
      <c r="O3178" s="146" t="s">
        <v>1506</v>
      </c>
      <c r="P3178" s="146" t="s">
        <v>9398</v>
      </c>
      <c r="Q3178" s="147" t="s">
        <v>10519</v>
      </c>
      <c r="R3178" s="187">
        <v>5.16</v>
      </c>
    </row>
    <row r="3179" spans="1:18" x14ac:dyDescent="0.25">
      <c r="A3179" s="135">
        <v>1044877</v>
      </c>
      <c r="B3179" s="148" t="s">
        <v>127</v>
      </c>
      <c r="C3179" s="135">
        <v>6</v>
      </c>
      <c r="D3179" s="135">
        <v>416</v>
      </c>
      <c r="E3179" s="188" t="s">
        <v>21</v>
      </c>
      <c r="F3179" s="135">
        <v>560</v>
      </c>
      <c r="G3179" s="135">
        <v>5</v>
      </c>
      <c r="H3179" s="135">
        <v>6</v>
      </c>
      <c r="I3179" s="135">
        <v>5</v>
      </c>
      <c r="J3179" s="136">
        <v>3.21</v>
      </c>
      <c r="K3179" s="136">
        <v>2.09</v>
      </c>
      <c r="L3179" s="136">
        <v>0.48</v>
      </c>
      <c r="M3179" s="137" t="str">
        <f t="shared" si="49"/>
        <v>P</v>
      </c>
      <c r="N3179" s="174" t="s">
        <v>10681</v>
      </c>
      <c r="O3179" s="149" t="s">
        <v>1506</v>
      </c>
      <c r="P3179" s="149" t="s">
        <v>9398</v>
      </c>
      <c r="Q3179" s="150" t="s">
        <v>10519</v>
      </c>
      <c r="R3179" s="189">
        <v>4.8600000000000003</v>
      </c>
    </row>
    <row r="3180" spans="1:18" x14ac:dyDescent="0.25">
      <c r="A3180" s="132">
        <v>1044878</v>
      </c>
      <c r="B3180" s="145" t="s">
        <v>136</v>
      </c>
      <c r="C3180" s="132">
        <v>6</v>
      </c>
      <c r="D3180" s="132">
        <v>416</v>
      </c>
      <c r="E3180" s="186" t="s">
        <v>21</v>
      </c>
      <c r="F3180" s="132">
        <v>560</v>
      </c>
      <c r="G3180" s="132">
        <v>5</v>
      </c>
      <c r="H3180" s="132">
        <v>6</v>
      </c>
      <c r="I3180" s="132">
        <v>5</v>
      </c>
      <c r="J3180" s="133">
        <v>3.2</v>
      </c>
      <c r="K3180" s="133">
        <v>2.1</v>
      </c>
      <c r="L3180" s="133">
        <v>0.5</v>
      </c>
      <c r="M3180" s="134" t="str">
        <f t="shared" si="49"/>
        <v>P</v>
      </c>
      <c r="N3180" s="173" t="s">
        <v>10681</v>
      </c>
      <c r="O3180" s="146" t="s">
        <v>1506</v>
      </c>
      <c r="P3180" s="146" t="s">
        <v>9398</v>
      </c>
      <c r="Q3180" s="147" t="s">
        <v>10519</v>
      </c>
      <c r="R3180" s="187">
        <v>5.5200000000000005</v>
      </c>
    </row>
    <row r="3181" spans="1:18" x14ac:dyDescent="0.25">
      <c r="A3181" s="135">
        <v>1044879</v>
      </c>
      <c r="B3181" s="148" t="s">
        <v>133</v>
      </c>
      <c r="C3181" s="135">
        <v>6</v>
      </c>
      <c r="D3181" s="135">
        <v>416</v>
      </c>
      <c r="E3181" s="188" t="s">
        <v>21</v>
      </c>
      <c r="F3181" s="135">
        <v>560</v>
      </c>
      <c r="G3181" s="135">
        <v>5</v>
      </c>
      <c r="H3181" s="135">
        <v>6</v>
      </c>
      <c r="I3181" s="135">
        <v>5</v>
      </c>
      <c r="J3181" s="136">
        <v>3.25</v>
      </c>
      <c r="K3181" s="136">
        <v>2.08</v>
      </c>
      <c r="L3181" s="136">
        <v>0.5</v>
      </c>
      <c r="M3181" s="137" t="str">
        <f t="shared" si="49"/>
        <v>P</v>
      </c>
      <c r="N3181" s="174" t="s">
        <v>10681</v>
      </c>
      <c r="O3181" s="149" t="s">
        <v>1506</v>
      </c>
      <c r="P3181" s="149" t="s">
        <v>9398</v>
      </c>
      <c r="Q3181" s="150" t="s">
        <v>10519</v>
      </c>
      <c r="R3181" s="189">
        <v>5.04</v>
      </c>
    </row>
    <row r="3182" spans="1:18" x14ac:dyDescent="0.25">
      <c r="A3182" s="132">
        <v>1044880</v>
      </c>
      <c r="B3182" s="145" t="s">
        <v>3838</v>
      </c>
      <c r="C3182" s="132">
        <v>6</v>
      </c>
      <c r="D3182" s="132">
        <v>416</v>
      </c>
      <c r="E3182" s="186" t="s">
        <v>21</v>
      </c>
      <c r="F3182" s="132">
        <v>560</v>
      </c>
      <c r="G3182" s="132">
        <v>5</v>
      </c>
      <c r="H3182" s="132">
        <v>6</v>
      </c>
      <c r="I3182" s="132">
        <v>5</v>
      </c>
      <c r="J3182" s="133">
        <v>3.21</v>
      </c>
      <c r="K3182" s="133">
        <v>2.09</v>
      </c>
      <c r="L3182" s="133">
        <v>0.5</v>
      </c>
      <c r="M3182" s="134" t="str">
        <f t="shared" si="49"/>
        <v>P</v>
      </c>
      <c r="N3182" s="173" t="s">
        <v>10681</v>
      </c>
      <c r="O3182" s="146" t="s">
        <v>1506</v>
      </c>
      <c r="P3182" s="146" t="s">
        <v>9398</v>
      </c>
      <c r="Q3182" s="147" t="s">
        <v>10519</v>
      </c>
      <c r="R3182" s="187">
        <v>5.28</v>
      </c>
    </row>
    <row r="3183" spans="1:18" x14ac:dyDescent="0.25">
      <c r="A3183" s="135">
        <v>1044881</v>
      </c>
      <c r="B3183" s="148" t="s">
        <v>144</v>
      </c>
      <c r="C3183" s="135">
        <v>6</v>
      </c>
      <c r="D3183" s="135">
        <v>416</v>
      </c>
      <c r="E3183" s="188" t="s">
        <v>21</v>
      </c>
      <c r="F3183" s="135">
        <v>560</v>
      </c>
      <c r="G3183" s="135">
        <v>5</v>
      </c>
      <c r="H3183" s="135">
        <v>6</v>
      </c>
      <c r="I3183" s="135">
        <v>5</v>
      </c>
      <c r="J3183" s="136">
        <v>3.21</v>
      </c>
      <c r="K3183" s="136">
        <v>2.09</v>
      </c>
      <c r="L3183" s="136">
        <v>0.5</v>
      </c>
      <c r="M3183" s="137" t="str">
        <f t="shared" si="49"/>
        <v>P</v>
      </c>
      <c r="N3183" s="174" t="s">
        <v>10681</v>
      </c>
      <c r="O3183" s="149" t="s">
        <v>1506</v>
      </c>
      <c r="P3183" s="149" t="s">
        <v>9398</v>
      </c>
      <c r="Q3183" s="150" t="s">
        <v>10519</v>
      </c>
      <c r="R3183" s="189">
        <v>5.0999999999999996</v>
      </c>
    </row>
    <row r="3184" spans="1:18" x14ac:dyDescent="0.25">
      <c r="A3184" s="132">
        <v>1044882</v>
      </c>
      <c r="B3184" s="145" t="s">
        <v>121</v>
      </c>
      <c r="C3184" s="132">
        <v>6</v>
      </c>
      <c r="D3184" s="132">
        <v>416</v>
      </c>
      <c r="E3184" s="186" t="s">
        <v>21</v>
      </c>
      <c r="F3184" s="132">
        <v>560</v>
      </c>
      <c r="G3184" s="132">
        <v>5</v>
      </c>
      <c r="H3184" s="132">
        <v>6</v>
      </c>
      <c r="I3184" s="132">
        <v>5</v>
      </c>
      <c r="J3184" s="133">
        <v>3.21</v>
      </c>
      <c r="K3184" s="133">
        <v>2.09</v>
      </c>
      <c r="L3184" s="133">
        <v>0.5</v>
      </c>
      <c r="M3184" s="134" t="str">
        <f t="shared" si="49"/>
        <v>P</v>
      </c>
      <c r="N3184" s="173" t="s">
        <v>10681</v>
      </c>
      <c r="O3184" s="146" t="s">
        <v>1506</v>
      </c>
      <c r="P3184" s="146" t="s">
        <v>9398</v>
      </c>
      <c r="Q3184" s="147" t="s">
        <v>10519</v>
      </c>
      <c r="R3184" s="187">
        <v>4.8600000000000003</v>
      </c>
    </row>
    <row r="3185" spans="1:18" x14ac:dyDescent="0.25">
      <c r="A3185" s="135">
        <v>1044883</v>
      </c>
      <c r="B3185" s="148" t="s">
        <v>128</v>
      </c>
      <c r="C3185" s="135">
        <v>6</v>
      </c>
      <c r="D3185" s="135">
        <v>416</v>
      </c>
      <c r="E3185" s="188" t="s">
        <v>21</v>
      </c>
      <c r="F3185" s="135">
        <v>560</v>
      </c>
      <c r="G3185" s="135">
        <v>5</v>
      </c>
      <c r="H3185" s="135">
        <v>6</v>
      </c>
      <c r="I3185" s="135">
        <v>5</v>
      </c>
      <c r="J3185" s="136">
        <v>3.27</v>
      </c>
      <c r="K3185" s="136">
        <v>2.09</v>
      </c>
      <c r="L3185" s="136">
        <v>0.5</v>
      </c>
      <c r="M3185" s="137" t="str">
        <f t="shared" si="49"/>
        <v>P</v>
      </c>
      <c r="N3185" s="174" t="s">
        <v>10681</v>
      </c>
      <c r="O3185" s="149" t="s">
        <v>1506</v>
      </c>
      <c r="P3185" s="149" t="s">
        <v>9398</v>
      </c>
      <c r="Q3185" s="150" t="s">
        <v>10519</v>
      </c>
      <c r="R3185" s="189">
        <v>7.5600000000000005</v>
      </c>
    </row>
    <row r="3186" spans="1:18" x14ac:dyDescent="0.25">
      <c r="A3186" s="132">
        <v>1044884</v>
      </c>
      <c r="B3186" s="145" t="s">
        <v>147</v>
      </c>
      <c r="C3186" s="132">
        <v>6</v>
      </c>
      <c r="D3186" s="132">
        <v>416</v>
      </c>
      <c r="E3186" s="186" t="s">
        <v>21</v>
      </c>
      <c r="F3186" s="132">
        <v>560</v>
      </c>
      <c r="G3186" s="132">
        <v>5</v>
      </c>
      <c r="H3186" s="132">
        <v>6</v>
      </c>
      <c r="I3186" s="132">
        <v>5</v>
      </c>
      <c r="J3186" s="133">
        <v>3.21</v>
      </c>
      <c r="K3186" s="133">
        <v>2.09</v>
      </c>
      <c r="L3186" s="133">
        <v>0.49</v>
      </c>
      <c r="M3186" s="134" t="str">
        <f t="shared" si="49"/>
        <v>P</v>
      </c>
      <c r="N3186" s="173" t="s">
        <v>10681</v>
      </c>
      <c r="O3186" s="146" t="s">
        <v>1506</v>
      </c>
      <c r="P3186" s="146" t="s">
        <v>9398</v>
      </c>
      <c r="Q3186" s="147" t="s">
        <v>10519</v>
      </c>
      <c r="R3186" s="187">
        <v>5.22</v>
      </c>
    </row>
    <row r="3187" spans="1:18" x14ac:dyDescent="0.25">
      <c r="A3187" s="135">
        <v>1044885</v>
      </c>
      <c r="B3187" s="148" t="s">
        <v>3839</v>
      </c>
      <c r="C3187" s="135">
        <v>6</v>
      </c>
      <c r="D3187" s="135">
        <v>416</v>
      </c>
      <c r="E3187" s="188" t="s">
        <v>21</v>
      </c>
      <c r="F3187" s="135">
        <v>560</v>
      </c>
      <c r="G3187" s="135">
        <v>5</v>
      </c>
      <c r="H3187" s="135">
        <v>6</v>
      </c>
      <c r="I3187" s="135">
        <v>5</v>
      </c>
      <c r="J3187" s="136">
        <v>3.21</v>
      </c>
      <c r="K3187" s="136">
        <v>2.1</v>
      </c>
      <c r="L3187" s="136">
        <v>0.5</v>
      </c>
      <c r="M3187" s="137" t="str">
        <f t="shared" si="49"/>
        <v>P</v>
      </c>
      <c r="N3187" s="174" t="s">
        <v>10681</v>
      </c>
      <c r="O3187" s="149" t="s">
        <v>1506</v>
      </c>
      <c r="P3187" s="149" t="s">
        <v>9398</v>
      </c>
      <c r="Q3187" s="150" t="s">
        <v>10519</v>
      </c>
      <c r="R3187" s="189">
        <v>5.28</v>
      </c>
    </row>
    <row r="3188" spans="1:18" x14ac:dyDescent="0.25">
      <c r="A3188" s="132">
        <v>1044886</v>
      </c>
      <c r="B3188" s="145" t="s">
        <v>3840</v>
      </c>
      <c r="C3188" s="132">
        <v>6</v>
      </c>
      <c r="D3188" s="132">
        <v>416</v>
      </c>
      <c r="E3188" s="186" t="s">
        <v>21</v>
      </c>
      <c r="F3188" s="132">
        <v>560</v>
      </c>
      <c r="G3188" s="132">
        <v>5</v>
      </c>
      <c r="H3188" s="132">
        <v>6</v>
      </c>
      <c r="I3188" s="132">
        <v>5</v>
      </c>
      <c r="J3188" s="133">
        <v>3.22</v>
      </c>
      <c r="K3188" s="133">
        <v>2.1</v>
      </c>
      <c r="L3188" s="133">
        <v>0.54</v>
      </c>
      <c r="M3188" s="134" t="str">
        <f t="shared" si="49"/>
        <v>P</v>
      </c>
      <c r="N3188" s="173" t="s">
        <v>10681</v>
      </c>
      <c r="O3188" s="146" t="s">
        <v>1506</v>
      </c>
      <c r="P3188" s="146" t="s">
        <v>9398</v>
      </c>
      <c r="Q3188" s="147" t="s">
        <v>10519</v>
      </c>
      <c r="R3188" s="187">
        <v>7.14</v>
      </c>
    </row>
    <row r="3189" spans="1:18" x14ac:dyDescent="0.25">
      <c r="A3189" s="135">
        <v>1044913</v>
      </c>
      <c r="B3189" s="148" t="s">
        <v>152</v>
      </c>
      <c r="C3189" s="135">
        <v>6</v>
      </c>
      <c r="D3189" s="135">
        <v>1156</v>
      </c>
      <c r="E3189" s="188" t="s">
        <v>21</v>
      </c>
      <c r="F3189" s="135">
        <v>1598</v>
      </c>
      <c r="G3189" s="135">
        <v>12</v>
      </c>
      <c r="H3189" s="135">
        <v>15</v>
      </c>
      <c r="I3189" s="135">
        <v>6</v>
      </c>
      <c r="J3189" s="136">
        <v>2.2599999999999998</v>
      </c>
      <c r="K3189" s="136">
        <v>1.5</v>
      </c>
      <c r="L3189" s="136">
        <v>0.35</v>
      </c>
      <c r="M3189" s="137" t="str">
        <f t="shared" si="49"/>
        <v>P</v>
      </c>
      <c r="N3189" s="174" t="s">
        <v>10681</v>
      </c>
      <c r="O3189" s="149" t="s">
        <v>1555</v>
      </c>
      <c r="P3189" s="149" t="s">
        <v>9429</v>
      </c>
      <c r="Q3189" s="150" t="s">
        <v>10519</v>
      </c>
      <c r="R3189" s="189">
        <v>3</v>
      </c>
    </row>
    <row r="3190" spans="1:18" x14ac:dyDescent="0.25">
      <c r="A3190" s="132">
        <v>1044914</v>
      </c>
      <c r="B3190" s="145" t="s">
        <v>3841</v>
      </c>
      <c r="C3190" s="132">
        <v>6</v>
      </c>
      <c r="D3190" s="132">
        <v>1428</v>
      </c>
      <c r="E3190" s="186" t="s">
        <v>21</v>
      </c>
      <c r="F3190" s="132">
        <v>1768</v>
      </c>
      <c r="G3190" s="132">
        <v>12</v>
      </c>
      <c r="H3190" s="132">
        <v>15</v>
      </c>
      <c r="I3190" s="132">
        <v>6</v>
      </c>
      <c r="J3190" s="133">
        <v>2.19</v>
      </c>
      <c r="K3190" s="133">
        <v>1.46</v>
      </c>
      <c r="L3190" s="133">
        <v>0.28999999999999998</v>
      </c>
      <c r="M3190" s="134" t="str">
        <f t="shared" si="49"/>
        <v>P</v>
      </c>
      <c r="N3190" s="173" t="s">
        <v>10681</v>
      </c>
      <c r="O3190" s="146" t="s">
        <v>1506</v>
      </c>
      <c r="P3190" s="146" t="s">
        <v>9398</v>
      </c>
      <c r="Q3190" s="147" t="s">
        <v>10519</v>
      </c>
      <c r="R3190" s="187">
        <v>3.84</v>
      </c>
    </row>
    <row r="3191" spans="1:18" x14ac:dyDescent="0.25">
      <c r="A3191" s="135">
        <v>1044918</v>
      </c>
      <c r="B3191" s="148" t="s">
        <v>138</v>
      </c>
      <c r="C3191" s="135">
        <v>6</v>
      </c>
      <c r="D3191" s="135">
        <v>1156</v>
      </c>
      <c r="E3191" s="188" t="s">
        <v>21</v>
      </c>
      <c r="F3191" s="135">
        <v>1598</v>
      </c>
      <c r="G3191" s="135">
        <v>12</v>
      </c>
      <c r="H3191" s="135">
        <v>15</v>
      </c>
      <c r="I3191" s="135">
        <v>6</v>
      </c>
      <c r="J3191" s="136">
        <v>2.31</v>
      </c>
      <c r="K3191" s="136">
        <v>1.47</v>
      </c>
      <c r="L3191" s="136">
        <v>0.35</v>
      </c>
      <c r="M3191" s="137" t="str">
        <f t="shared" si="49"/>
        <v>P</v>
      </c>
      <c r="N3191" s="174" t="s">
        <v>10681</v>
      </c>
      <c r="O3191" s="149" t="s">
        <v>1555</v>
      </c>
      <c r="P3191" s="149" t="s">
        <v>9429</v>
      </c>
      <c r="Q3191" s="150" t="s">
        <v>10519</v>
      </c>
      <c r="R3191" s="189">
        <v>3</v>
      </c>
    </row>
    <row r="3192" spans="1:18" x14ac:dyDescent="0.25">
      <c r="A3192" s="132">
        <v>1044919</v>
      </c>
      <c r="B3192" s="145" t="s">
        <v>135</v>
      </c>
      <c r="C3192" s="132">
        <v>6</v>
      </c>
      <c r="D3192" s="132">
        <v>1156</v>
      </c>
      <c r="E3192" s="186" t="s">
        <v>21</v>
      </c>
      <c r="F3192" s="132">
        <v>1598</v>
      </c>
      <c r="G3192" s="132">
        <v>12</v>
      </c>
      <c r="H3192" s="132">
        <v>15</v>
      </c>
      <c r="I3192" s="132">
        <v>6</v>
      </c>
      <c r="J3192" s="133">
        <v>2.2599999999999998</v>
      </c>
      <c r="K3192" s="133">
        <v>1.52</v>
      </c>
      <c r="L3192" s="133">
        <v>0.35</v>
      </c>
      <c r="M3192" s="134" t="str">
        <f t="shared" si="49"/>
        <v>P</v>
      </c>
      <c r="N3192" s="173" t="s">
        <v>10681</v>
      </c>
      <c r="O3192" s="146" t="s">
        <v>1555</v>
      </c>
      <c r="P3192" s="146" t="s">
        <v>9429</v>
      </c>
      <c r="Q3192" s="147" t="s">
        <v>10519</v>
      </c>
      <c r="R3192" s="187">
        <v>3.12</v>
      </c>
    </row>
    <row r="3193" spans="1:18" x14ac:dyDescent="0.25">
      <c r="A3193" s="135">
        <v>1044921</v>
      </c>
      <c r="B3193" s="148" t="s">
        <v>140</v>
      </c>
      <c r="C3193" s="135">
        <v>6</v>
      </c>
      <c r="D3193" s="135">
        <v>1156</v>
      </c>
      <c r="E3193" s="188" t="s">
        <v>21</v>
      </c>
      <c r="F3193" s="135">
        <v>1598</v>
      </c>
      <c r="G3193" s="135">
        <v>12</v>
      </c>
      <c r="H3193" s="135">
        <v>15</v>
      </c>
      <c r="I3193" s="135">
        <v>6</v>
      </c>
      <c r="J3193" s="136">
        <v>2.33</v>
      </c>
      <c r="K3193" s="136">
        <v>1.47</v>
      </c>
      <c r="L3193" s="136">
        <v>0.35</v>
      </c>
      <c r="M3193" s="137" t="str">
        <f t="shared" si="49"/>
        <v>P</v>
      </c>
      <c r="N3193" s="174" t="s">
        <v>10681</v>
      </c>
      <c r="O3193" s="149" t="s">
        <v>1555</v>
      </c>
      <c r="P3193" s="149" t="s">
        <v>9429</v>
      </c>
      <c r="Q3193" s="150" t="s">
        <v>10519</v>
      </c>
      <c r="R3193" s="189">
        <v>3</v>
      </c>
    </row>
    <row r="3194" spans="1:18" x14ac:dyDescent="0.25">
      <c r="A3194" s="132">
        <v>1044922</v>
      </c>
      <c r="B3194" s="145" t="s">
        <v>146</v>
      </c>
      <c r="C3194" s="132">
        <v>6</v>
      </c>
      <c r="D3194" s="132">
        <v>1156</v>
      </c>
      <c r="E3194" s="186" t="s">
        <v>21</v>
      </c>
      <c r="F3194" s="132">
        <v>1598</v>
      </c>
      <c r="G3194" s="132">
        <v>12</v>
      </c>
      <c r="H3194" s="132">
        <v>15</v>
      </c>
      <c r="I3194" s="132">
        <v>6</v>
      </c>
      <c r="J3194" s="133">
        <v>2.25</v>
      </c>
      <c r="K3194" s="133">
        <v>1.46</v>
      </c>
      <c r="L3194" s="133">
        <v>0.35</v>
      </c>
      <c r="M3194" s="134" t="str">
        <f t="shared" si="49"/>
        <v>P</v>
      </c>
      <c r="N3194" s="173" t="s">
        <v>10681</v>
      </c>
      <c r="O3194" s="146" t="s">
        <v>1555</v>
      </c>
      <c r="P3194" s="146" t="s">
        <v>9429</v>
      </c>
      <c r="Q3194" s="147" t="s">
        <v>10519</v>
      </c>
      <c r="R3194" s="187">
        <v>3.18</v>
      </c>
    </row>
    <row r="3195" spans="1:18" x14ac:dyDescent="0.25">
      <c r="A3195" s="135">
        <v>1044923</v>
      </c>
      <c r="B3195" s="148" t="s">
        <v>3842</v>
      </c>
      <c r="C3195" s="135">
        <v>6</v>
      </c>
      <c r="D3195" s="135">
        <v>1156</v>
      </c>
      <c r="E3195" s="188" t="s">
        <v>21</v>
      </c>
      <c r="F3195" s="135">
        <v>1598</v>
      </c>
      <c r="G3195" s="135">
        <v>12</v>
      </c>
      <c r="H3195" s="135">
        <v>15</v>
      </c>
      <c r="I3195" s="135">
        <v>6</v>
      </c>
      <c r="J3195" s="136">
        <v>2.31</v>
      </c>
      <c r="K3195" s="136">
        <v>1.47</v>
      </c>
      <c r="L3195" s="136">
        <v>0.37</v>
      </c>
      <c r="M3195" s="137" t="str">
        <f t="shared" si="49"/>
        <v>P</v>
      </c>
      <c r="N3195" s="174" t="s">
        <v>10681</v>
      </c>
      <c r="O3195" s="149" t="s">
        <v>1555</v>
      </c>
      <c r="P3195" s="149" t="s">
        <v>9429</v>
      </c>
      <c r="Q3195" s="150" t="s">
        <v>10519</v>
      </c>
      <c r="R3195" s="189">
        <v>3.06</v>
      </c>
    </row>
    <row r="3196" spans="1:18" x14ac:dyDescent="0.25">
      <c r="A3196" s="132">
        <v>1044927</v>
      </c>
      <c r="B3196" s="145" t="s">
        <v>130</v>
      </c>
      <c r="C3196" s="132">
        <v>6</v>
      </c>
      <c r="D3196" s="132">
        <v>1156</v>
      </c>
      <c r="E3196" s="186" t="s">
        <v>21</v>
      </c>
      <c r="F3196" s="132">
        <v>1598</v>
      </c>
      <c r="G3196" s="132">
        <v>12</v>
      </c>
      <c r="H3196" s="132">
        <v>15</v>
      </c>
      <c r="I3196" s="132">
        <v>6</v>
      </c>
      <c r="J3196" s="133">
        <v>2.25</v>
      </c>
      <c r="K3196" s="133">
        <v>1.46</v>
      </c>
      <c r="L3196" s="133">
        <v>0.4</v>
      </c>
      <c r="M3196" s="134" t="str">
        <f t="shared" si="49"/>
        <v>P</v>
      </c>
      <c r="N3196" s="173" t="s">
        <v>10681</v>
      </c>
      <c r="O3196" s="146" t="s">
        <v>1555</v>
      </c>
      <c r="P3196" s="146" t="s">
        <v>9429</v>
      </c>
      <c r="Q3196" s="147" t="s">
        <v>10519</v>
      </c>
      <c r="R3196" s="187">
        <v>4.1399999999999997</v>
      </c>
    </row>
    <row r="3197" spans="1:18" x14ac:dyDescent="0.25">
      <c r="A3197" s="135">
        <v>1044928</v>
      </c>
      <c r="B3197" s="148" t="s">
        <v>3843</v>
      </c>
      <c r="C3197" s="135">
        <v>6</v>
      </c>
      <c r="D3197" s="135">
        <v>1190</v>
      </c>
      <c r="E3197" s="188" t="s">
        <v>21</v>
      </c>
      <c r="F3197" s="135">
        <v>1836</v>
      </c>
      <c r="G3197" s="135">
        <v>12</v>
      </c>
      <c r="H3197" s="135">
        <v>15</v>
      </c>
      <c r="I3197" s="135">
        <v>6</v>
      </c>
      <c r="J3197" s="136">
        <v>2.27</v>
      </c>
      <c r="K3197" s="136">
        <v>1.45</v>
      </c>
      <c r="L3197" s="136">
        <v>0.35</v>
      </c>
      <c r="M3197" s="137" t="str">
        <f t="shared" si="49"/>
        <v>P</v>
      </c>
      <c r="N3197" s="174" t="s">
        <v>10681</v>
      </c>
      <c r="O3197" s="149" t="s">
        <v>1506</v>
      </c>
      <c r="P3197" s="149" t="s">
        <v>9398</v>
      </c>
      <c r="Q3197" s="150" t="s">
        <v>10519</v>
      </c>
      <c r="R3197" s="189">
        <v>3.24</v>
      </c>
    </row>
    <row r="3198" spans="1:18" x14ac:dyDescent="0.25">
      <c r="A3198" s="132">
        <v>1044929</v>
      </c>
      <c r="B3198" s="145" t="s">
        <v>126</v>
      </c>
      <c r="C3198" s="132">
        <v>6</v>
      </c>
      <c r="D3198" s="132">
        <v>1428</v>
      </c>
      <c r="E3198" s="186" t="s">
        <v>21</v>
      </c>
      <c r="F3198" s="132">
        <v>1768</v>
      </c>
      <c r="G3198" s="132">
        <v>12</v>
      </c>
      <c r="H3198" s="132">
        <v>15</v>
      </c>
      <c r="I3198" s="132">
        <v>6</v>
      </c>
      <c r="J3198" s="133">
        <v>2.2999999999999998</v>
      </c>
      <c r="K3198" s="133">
        <v>1.45</v>
      </c>
      <c r="L3198" s="133">
        <v>0.36</v>
      </c>
      <c r="M3198" s="134" t="str">
        <f t="shared" si="49"/>
        <v>P</v>
      </c>
      <c r="N3198" s="173" t="s">
        <v>10681</v>
      </c>
      <c r="O3198" s="146" t="s">
        <v>1506</v>
      </c>
      <c r="P3198" s="146" t="s">
        <v>9398</v>
      </c>
      <c r="Q3198" s="147" t="s">
        <v>10519</v>
      </c>
      <c r="R3198" s="187">
        <v>3.06</v>
      </c>
    </row>
    <row r="3199" spans="1:18" x14ac:dyDescent="0.25">
      <c r="A3199" s="135">
        <v>1044935</v>
      </c>
      <c r="B3199" s="148" t="s">
        <v>3844</v>
      </c>
      <c r="C3199" s="135">
        <v>6</v>
      </c>
      <c r="D3199" s="135">
        <v>776</v>
      </c>
      <c r="E3199" s="188" t="s">
        <v>21</v>
      </c>
      <c r="F3199" s="135">
        <v>1358</v>
      </c>
      <c r="G3199" s="135" t="s">
        <v>20</v>
      </c>
      <c r="H3199" s="135">
        <v>40</v>
      </c>
      <c r="I3199" s="135">
        <v>2</v>
      </c>
      <c r="J3199" s="136">
        <v>1.3</v>
      </c>
      <c r="K3199" s="136">
        <v>0.85</v>
      </c>
      <c r="L3199" s="136">
        <v>1</v>
      </c>
      <c r="M3199" s="137" t="str">
        <f t="shared" si="49"/>
        <v>P</v>
      </c>
      <c r="N3199" s="174" t="s">
        <v>10681</v>
      </c>
      <c r="O3199" s="149" t="s">
        <v>1506</v>
      </c>
      <c r="P3199" s="149" t="s">
        <v>9403</v>
      </c>
      <c r="Q3199" s="150" t="s">
        <v>10106</v>
      </c>
      <c r="R3199" s="189">
        <v>3.4799999999999995</v>
      </c>
    </row>
    <row r="3200" spans="1:18" x14ac:dyDescent="0.25">
      <c r="A3200" s="132">
        <v>1044936</v>
      </c>
      <c r="B3200" s="145" t="s">
        <v>197</v>
      </c>
      <c r="C3200" s="132">
        <v>6</v>
      </c>
      <c r="D3200" s="132">
        <v>288</v>
      </c>
      <c r="E3200" s="186" t="s">
        <v>21</v>
      </c>
      <c r="F3200" s="132">
        <v>384</v>
      </c>
      <c r="G3200" s="132">
        <v>16</v>
      </c>
      <c r="H3200" s="132" t="s">
        <v>20</v>
      </c>
      <c r="I3200" s="132">
        <v>1</v>
      </c>
      <c r="J3200" s="133">
        <v>1.9</v>
      </c>
      <c r="K3200" s="133">
        <v>1.28</v>
      </c>
      <c r="L3200" s="133">
        <v>1.77</v>
      </c>
      <c r="M3200" s="134" t="str">
        <f t="shared" si="49"/>
        <v>P</v>
      </c>
      <c r="N3200" s="173" t="s">
        <v>10681</v>
      </c>
      <c r="O3200" s="146" t="s">
        <v>1506</v>
      </c>
      <c r="P3200" s="146" t="s">
        <v>9423</v>
      </c>
      <c r="Q3200" s="147" t="s">
        <v>10519</v>
      </c>
      <c r="R3200" s="187">
        <v>5.34</v>
      </c>
    </row>
    <row r="3201" spans="1:18" x14ac:dyDescent="0.25">
      <c r="A3201" s="135">
        <v>1044937</v>
      </c>
      <c r="B3201" s="148" t="s">
        <v>211</v>
      </c>
      <c r="C3201" s="135">
        <v>6</v>
      </c>
      <c r="D3201" s="135">
        <v>270</v>
      </c>
      <c r="E3201" s="188" t="s">
        <v>21</v>
      </c>
      <c r="F3201" s="135">
        <v>360</v>
      </c>
      <c r="G3201" s="135" t="s">
        <v>20</v>
      </c>
      <c r="H3201" s="135" t="s">
        <v>20</v>
      </c>
      <c r="I3201" s="135" t="s">
        <v>20</v>
      </c>
      <c r="J3201" s="136">
        <v>1.89</v>
      </c>
      <c r="K3201" s="136">
        <v>1.3</v>
      </c>
      <c r="L3201" s="136">
        <v>1.89</v>
      </c>
      <c r="M3201" s="137" t="str">
        <f t="shared" si="49"/>
        <v>P</v>
      </c>
      <c r="N3201" s="174" t="s">
        <v>10681</v>
      </c>
      <c r="O3201" s="149" t="s">
        <v>1506</v>
      </c>
      <c r="P3201" s="149" t="s">
        <v>9427</v>
      </c>
      <c r="Q3201" s="150" t="s">
        <v>10519</v>
      </c>
      <c r="R3201" s="189">
        <v>5.34</v>
      </c>
    </row>
    <row r="3202" spans="1:18" x14ac:dyDescent="0.25">
      <c r="A3202" s="132">
        <v>1044938</v>
      </c>
      <c r="B3202" s="145" t="s">
        <v>189</v>
      </c>
      <c r="C3202" s="132">
        <v>6</v>
      </c>
      <c r="D3202" s="132">
        <v>288</v>
      </c>
      <c r="E3202" s="186" t="s">
        <v>21</v>
      </c>
      <c r="F3202" s="132">
        <v>384</v>
      </c>
      <c r="G3202" s="132">
        <v>20</v>
      </c>
      <c r="H3202" s="132" t="s">
        <v>20</v>
      </c>
      <c r="I3202" s="132">
        <v>1</v>
      </c>
      <c r="J3202" s="133">
        <v>1.91</v>
      </c>
      <c r="K3202" s="133">
        <v>1.28</v>
      </c>
      <c r="L3202" s="133">
        <v>1.8</v>
      </c>
      <c r="M3202" s="134" t="str">
        <f t="shared" ref="M3202:M3265" si="50">HYPERLINK(CONCATENATE("T:\Distribution Centre\RDC Department Shared\Cubiscan photos","\",A3202,"-pac.jpg"),"P")</f>
        <v>P</v>
      </c>
      <c r="N3202" s="173" t="s">
        <v>10681</v>
      </c>
      <c r="O3202" s="146" t="s">
        <v>1506</v>
      </c>
      <c r="P3202" s="146" t="s">
        <v>9423</v>
      </c>
      <c r="Q3202" s="147" t="s">
        <v>10519</v>
      </c>
      <c r="R3202" s="187">
        <v>5.28</v>
      </c>
    </row>
    <row r="3203" spans="1:18" x14ac:dyDescent="0.25">
      <c r="A3203" s="135">
        <v>1044939</v>
      </c>
      <c r="B3203" s="148" t="s">
        <v>193</v>
      </c>
      <c r="C3203" s="135">
        <v>6</v>
      </c>
      <c r="D3203" s="135">
        <v>288</v>
      </c>
      <c r="E3203" s="188" t="s">
        <v>21</v>
      </c>
      <c r="F3203" s="135">
        <v>384</v>
      </c>
      <c r="G3203" s="135">
        <v>20</v>
      </c>
      <c r="H3203" s="135" t="s">
        <v>20</v>
      </c>
      <c r="I3203" s="135">
        <v>1</v>
      </c>
      <c r="J3203" s="136">
        <v>1.92</v>
      </c>
      <c r="K3203" s="136">
        <v>1.3</v>
      </c>
      <c r="L3203" s="136">
        <v>1.78</v>
      </c>
      <c r="M3203" s="137" t="str">
        <f t="shared" si="50"/>
        <v>P</v>
      </c>
      <c r="N3203" s="174" t="s">
        <v>10681</v>
      </c>
      <c r="O3203" s="149" t="s">
        <v>1506</v>
      </c>
      <c r="P3203" s="149" t="s">
        <v>9423</v>
      </c>
      <c r="Q3203" s="150" t="s">
        <v>10519</v>
      </c>
      <c r="R3203" s="189">
        <v>5.4</v>
      </c>
    </row>
    <row r="3204" spans="1:18" x14ac:dyDescent="0.25">
      <c r="A3204" s="132">
        <v>1044940</v>
      </c>
      <c r="B3204" s="145" t="s">
        <v>209</v>
      </c>
      <c r="C3204" s="132">
        <v>6</v>
      </c>
      <c r="D3204" s="132">
        <v>270</v>
      </c>
      <c r="E3204" s="186" t="s">
        <v>21</v>
      </c>
      <c r="F3204" s="132">
        <v>360</v>
      </c>
      <c r="G3204" s="132">
        <v>16</v>
      </c>
      <c r="H3204" s="132">
        <v>20</v>
      </c>
      <c r="I3204" s="132">
        <v>1</v>
      </c>
      <c r="J3204" s="133">
        <v>1.88</v>
      </c>
      <c r="K3204" s="133">
        <v>1.24</v>
      </c>
      <c r="L3204" s="133">
        <v>1.84</v>
      </c>
      <c r="M3204" s="134" t="str">
        <f t="shared" si="50"/>
        <v>P</v>
      </c>
      <c r="N3204" s="173" t="s">
        <v>10681</v>
      </c>
      <c r="O3204" s="146" t="s">
        <v>1506</v>
      </c>
      <c r="P3204" s="146" t="s">
        <v>9427</v>
      </c>
      <c r="Q3204" s="147" t="s">
        <v>10519</v>
      </c>
      <c r="R3204" s="187">
        <v>5.58</v>
      </c>
    </row>
    <row r="3205" spans="1:18" x14ac:dyDescent="0.25">
      <c r="A3205" s="135">
        <v>1044941</v>
      </c>
      <c r="B3205" s="148" t="s">
        <v>185</v>
      </c>
      <c r="C3205" s="135">
        <v>6</v>
      </c>
      <c r="D3205" s="135">
        <v>270</v>
      </c>
      <c r="E3205" s="188" t="s">
        <v>21</v>
      </c>
      <c r="F3205" s="135">
        <v>360</v>
      </c>
      <c r="G3205" s="135" t="s">
        <v>20</v>
      </c>
      <c r="H3205" s="135" t="s">
        <v>20</v>
      </c>
      <c r="I3205" s="135" t="s">
        <v>20</v>
      </c>
      <c r="J3205" s="136">
        <v>1.9</v>
      </c>
      <c r="K3205" s="136">
        <v>1.24</v>
      </c>
      <c r="L3205" s="136">
        <v>1.81</v>
      </c>
      <c r="M3205" s="137" t="str">
        <f t="shared" si="50"/>
        <v>P</v>
      </c>
      <c r="N3205" s="174" t="s">
        <v>10681</v>
      </c>
      <c r="O3205" s="149" t="s">
        <v>1506</v>
      </c>
      <c r="P3205" s="149" t="s">
        <v>9427</v>
      </c>
      <c r="Q3205" s="150" t="s">
        <v>10519</v>
      </c>
      <c r="R3205" s="189">
        <v>4.5600000000000005</v>
      </c>
    </row>
    <row r="3206" spans="1:18" x14ac:dyDescent="0.25">
      <c r="A3206" s="132">
        <v>1044942</v>
      </c>
      <c r="B3206" s="145" t="s">
        <v>195</v>
      </c>
      <c r="C3206" s="132">
        <v>6</v>
      </c>
      <c r="D3206" s="132">
        <v>270</v>
      </c>
      <c r="E3206" s="186" t="s">
        <v>21</v>
      </c>
      <c r="F3206" s="132">
        <v>360</v>
      </c>
      <c r="G3206" s="132" t="s">
        <v>20</v>
      </c>
      <c r="H3206" s="132" t="s">
        <v>20</v>
      </c>
      <c r="I3206" s="132" t="s">
        <v>20</v>
      </c>
      <c r="J3206" s="133">
        <v>1.88</v>
      </c>
      <c r="K3206" s="133">
        <v>1.24</v>
      </c>
      <c r="L3206" s="133">
        <v>1.79</v>
      </c>
      <c r="M3206" s="134" t="str">
        <f t="shared" si="50"/>
        <v>P</v>
      </c>
      <c r="N3206" s="173" t="s">
        <v>10681</v>
      </c>
      <c r="O3206" s="146" t="s">
        <v>1506</v>
      </c>
      <c r="P3206" s="146" t="s">
        <v>9427</v>
      </c>
      <c r="Q3206" s="147" t="s">
        <v>10519</v>
      </c>
      <c r="R3206" s="187">
        <v>4.32</v>
      </c>
    </row>
    <row r="3207" spans="1:18" x14ac:dyDescent="0.25">
      <c r="A3207" s="135">
        <v>1044946</v>
      </c>
      <c r="B3207" s="148" t="s">
        <v>172</v>
      </c>
      <c r="C3207" s="135">
        <v>6</v>
      </c>
      <c r="D3207" s="135">
        <v>270</v>
      </c>
      <c r="E3207" s="188" t="s">
        <v>20</v>
      </c>
      <c r="F3207" s="135">
        <v>360</v>
      </c>
      <c r="G3207" s="135" t="s">
        <v>20</v>
      </c>
      <c r="H3207" s="135" t="s">
        <v>20</v>
      </c>
      <c r="I3207" s="135" t="s">
        <v>20</v>
      </c>
      <c r="J3207" s="136">
        <v>1.87</v>
      </c>
      <c r="K3207" s="136">
        <v>1.24</v>
      </c>
      <c r="L3207" s="136">
        <v>1.81</v>
      </c>
      <c r="M3207" s="137" t="str">
        <f t="shared" si="50"/>
        <v>P</v>
      </c>
      <c r="N3207" s="174" t="s">
        <v>10681</v>
      </c>
      <c r="O3207" s="149" t="s">
        <v>1506</v>
      </c>
      <c r="P3207" s="149" t="s">
        <v>9427</v>
      </c>
      <c r="Q3207" s="150" t="s">
        <v>10519</v>
      </c>
      <c r="R3207" s="189">
        <v>4.5600000000000005</v>
      </c>
    </row>
    <row r="3208" spans="1:18" x14ac:dyDescent="0.25">
      <c r="A3208" s="132">
        <v>1044947</v>
      </c>
      <c r="B3208" s="145" t="s">
        <v>198</v>
      </c>
      <c r="C3208" s="132">
        <v>12</v>
      </c>
      <c r="D3208" s="132">
        <v>540</v>
      </c>
      <c r="E3208" s="186" t="s">
        <v>21</v>
      </c>
      <c r="F3208" s="132">
        <v>840</v>
      </c>
      <c r="G3208" s="132">
        <v>20</v>
      </c>
      <c r="H3208" s="132" t="s">
        <v>20</v>
      </c>
      <c r="I3208" s="132" t="s">
        <v>20</v>
      </c>
      <c r="J3208" s="133">
        <v>1.69</v>
      </c>
      <c r="K3208" s="133">
        <v>1.1599999999999999</v>
      </c>
      <c r="L3208" s="133">
        <v>0.93</v>
      </c>
      <c r="M3208" s="134" t="str">
        <f t="shared" si="50"/>
        <v>P</v>
      </c>
      <c r="N3208" s="173" t="s">
        <v>10681</v>
      </c>
      <c r="O3208" s="146" t="s">
        <v>1555</v>
      </c>
      <c r="P3208" s="146" t="s">
        <v>9429</v>
      </c>
      <c r="Q3208" s="147" t="s">
        <v>10519</v>
      </c>
      <c r="R3208" s="187">
        <v>5.16</v>
      </c>
    </row>
    <row r="3209" spans="1:18" x14ac:dyDescent="0.25">
      <c r="A3209" s="135">
        <v>1044948</v>
      </c>
      <c r="B3209" s="148" t="s">
        <v>212</v>
      </c>
      <c r="C3209" s="135">
        <v>12</v>
      </c>
      <c r="D3209" s="135">
        <v>540</v>
      </c>
      <c r="E3209" s="188" t="s">
        <v>21</v>
      </c>
      <c r="F3209" s="135">
        <v>900</v>
      </c>
      <c r="G3209" s="135">
        <v>20</v>
      </c>
      <c r="H3209" s="135" t="s">
        <v>20</v>
      </c>
      <c r="I3209" s="135">
        <v>2</v>
      </c>
      <c r="J3209" s="136">
        <v>1.71</v>
      </c>
      <c r="K3209" s="136">
        <v>1.18</v>
      </c>
      <c r="L3209" s="136">
        <v>0.93</v>
      </c>
      <c r="M3209" s="137" t="str">
        <f t="shared" si="50"/>
        <v>P</v>
      </c>
      <c r="N3209" s="174" t="s">
        <v>10681</v>
      </c>
      <c r="O3209" s="149" t="s">
        <v>1555</v>
      </c>
      <c r="P3209" s="149" t="s">
        <v>9429</v>
      </c>
      <c r="Q3209" s="150" t="s">
        <v>10519</v>
      </c>
      <c r="R3209" s="189">
        <v>4.92</v>
      </c>
    </row>
    <row r="3210" spans="1:18" x14ac:dyDescent="0.25">
      <c r="A3210" s="132">
        <v>1044950</v>
      </c>
      <c r="B3210" s="145" t="s">
        <v>190</v>
      </c>
      <c r="C3210" s="132">
        <v>12</v>
      </c>
      <c r="D3210" s="132">
        <v>540</v>
      </c>
      <c r="E3210" s="186" t="s">
        <v>21</v>
      </c>
      <c r="F3210" s="132">
        <v>720</v>
      </c>
      <c r="G3210" s="132">
        <v>20</v>
      </c>
      <c r="H3210" s="132" t="s">
        <v>20</v>
      </c>
      <c r="I3210" s="132">
        <v>2</v>
      </c>
      <c r="J3210" s="133">
        <v>1.69</v>
      </c>
      <c r="K3210" s="133">
        <v>1.17</v>
      </c>
      <c r="L3210" s="133">
        <v>0.93</v>
      </c>
      <c r="M3210" s="134" t="str">
        <f t="shared" si="50"/>
        <v>P</v>
      </c>
      <c r="N3210" s="173" t="s">
        <v>10681</v>
      </c>
      <c r="O3210" s="146" t="s">
        <v>1555</v>
      </c>
      <c r="P3210" s="146" t="s">
        <v>9429</v>
      </c>
      <c r="Q3210" s="147" t="s">
        <v>10519</v>
      </c>
      <c r="R3210" s="187">
        <v>4.92</v>
      </c>
    </row>
    <row r="3211" spans="1:18" x14ac:dyDescent="0.25">
      <c r="A3211" s="135">
        <v>1044951</v>
      </c>
      <c r="B3211" s="148" t="s">
        <v>194</v>
      </c>
      <c r="C3211" s="135">
        <v>12</v>
      </c>
      <c r="D3211" s="135">
        <v>540</v>
      </c>
      <c r="E3211" s="188" t="s">
        <v>21</v>
      </c>
      <c r="F3211" s="135">
        <v>960</v>
      </c>
      <c r="G3211" s="135">
        <v>40</v>
      </c>
      <c r="H3211" s="135" t="s">
        <v>20</v>
      </c>
      <c r="I3211" s="135">
        <v>1</v>
      </c>
      <c r="J3211" s="136">
        <v>1.63</v>
      </c>
      <c r="K3211" s="136">
        <v>1.1599999999999999</v>
      </c>
      <c r="L3211" s="136">
        <v>0.93</v>
      </c>
      <c r="M3211" s="137" t="str">
        <f t="shared" si="50"/>
        <v>P</v>
      </c>
      <c r="N3211" s="174" t="s">
        <v>10681</v>
      </c>
      <c r="O3211" s="149" t="s">
        <v>1555</v>
      </c>
      <c r="P3211" s="149" t="s">
        <v>9429</v>
      </c>
      <c r="Q3211" s="150" t="s">
        <v>10519</v>
      </c>
      <c r="R3211" s="189">
        <v>4.4399999999999995</v>
      </c>
    </row>
    <row r="3212" spans="1:18" x14ac:dyDescent="0.25">
      <c r="A3212" s="132">
        <v>1044952</v>
      </c>
      <c r="B3212" s="145" t="s">
        <v>210</v>
      </c>
      <c r="C3212" s="132">
        <v>12</v>
      </c>
      <c r="D3212" s="132">
        <v>540</v>
      </c>
      <c r="E3212" s="186" t="s">
        <v>21</v>
      </c>
      <c r="F3212" s="132">
        <v>960</v>
      </c>
      <c r="G3212" s="132">
        <v>20</v>
      </c>
      <c r="H3212" s="132" t="s">
        <v>20</v>
      </c>
      <c r="I3212" s="132">
        <v>2</v>
      </c>
      <c r="J3212" s="133">
        <v>1.67</v>
      </c>
      <c r="K3212" s="133">
        <v>1.17</v>
      </c>
      <c r="L3212" s="133">
        <v>0.94</v>
      </c>
      <c r="M3212" s="134" t="str">
        <f t="shared" si="50"/>
        <v>P</v>
      </c>
      <c r="N3212" s="173" t="s">
        <v>10681</v>
      </c>
      <c r="O3212" s="146" t="s">
        <v>1555</v>
      </c>
      <c r="P3212" s="146" t="s">
        <v>9429</v>
      </c>
      <c r="Q3212" s="147" t="s">
        <v>10519</v>
      </c>
      <c r="R3212" s="187">
        <v>4.92</v>
      </c>
    </row>
    <row r="3213" spans="1:18" x14ac:dyDescent="0.25">
      <c r="A3213" s="135">
        <v>1044953</v>
      </c>
      <c r="B3213" s="148" t="s">
        <v>186</v>
      </c>
      <c r="C3213" s="135">
        <v>12</v>
      </c>
      <c r="D3213" s="135">
        <v>540</v>
      </c>
      <c r="E3213" s="188" t="s">
        <v>21</v>
      </c>
      <c r="F3213" s="135">
        <v>960</v>
      </c>
      <c r="G3213" s="135">
        <v>20</v>
      </c>
      <c r="H3213" s="135" t="s">
        <v>20</v>
      </c>
      <c r="I3213" s="135">
        <v>2</v>
      </c>
      <c r="J3213" s="136">
        <v>1.74</v>
      </c>
      <c r="K3213" s="136">
        <v>1.1599999999999999</v>
      </c>
      <c r="L3213" s="136">
        <v>0.94</v>
      </c>
      <c r="M3213" s="137" t="str">
        <f t="shared" si="50"/>
        <v>P</v>
      </c>
      <c r="N3213" s="174" t="s">
        <v>10681</v>
      </c>
      <c r="O3213" s="149" t="s">
        <v>1555</v>
      </c>
      <c r="P3213" s="149" t="s">
        <v>9429</v>
      </c>
      <c r="Q3213" s="150" t="s">
        <v>10519</v>
      </c>
      <c r="R3213" s="189">
        <v>4.8000000000000007</v>
      </c>
    </row>
    <row r="3214" spans="1:18" x14ac:dyDescent="0.25">
      <c r="A3214" s="132">
        <v>1044954</v>
      </c>
      <c r="B3214" s="145" t="s">
        <v>196</v>
      </c>
      <c r="C3214" s="132">
        <v>12</v>
      </c>
      <c r="D3214" s="132">
        <v>540</v>
      </c>
      <c r="E3214" s="186" t="s">
        <v>21</v>
      </c>
      <c r="F3214" s="132">
        <v>960</v>
      </c>
      <c r="G3214" s="132">
        <v>57</v>
      </c>
      <c r="H3214" s="132">
        <v>40</v>
      </c>
      <c r="I3214" s="132">
        <v>1</v>
      </c>
      <c r="J3214" s="133">
        <v>1.67</v>
      </c>
      <c r="K3214" s="133">
        <v>1.1599999999999999</v>
      </c>
      <c r="L3214" s="133">
        <v>0.93</v>
      </c>
      <c r="M3214" s="134" t="str">
        <f t="shared" si="50"/>
        <v>P</v>
      </c>
      <c r="N3214" s="173" t="s">
        <v>10681</v>
      </c>
      <c r="O3214" s="146" t="s">
        <v>1555</v>
      </c>
      <c r="P3214" s="146" t="s">
        <v>9429</v>
      </c>
      <c r="Q3214" s="147" t="s">
        <v>10519</v>
      </c>
      <c r="R3214" s="187">
        <v>4.5600000000000005</v>
      </c>
    </row>
    <row r="3215" spans="1:18" x14ac:dyDescent="0.25">
      <c r="A3215" s="135">
        <v>1044956</v>
      </c>
      <c r="B3215" s="148" t="s">
        <v>173</v>
      </c>
      <c r="C3215" s="135">
        <v>12</v>
      </c>
      <c r="D3215" s="135">
        <v>828</v>
      </c>
      <c r="E3215" s="188" t="s">
        <v>20</v>
      </c>
      <c r="F3215" s="135" t="s">
        <v>20</v>
      </c>
      <c r="G3215" s="135" t="s">
        <v>20</v>
      </c>
      <c r="H3215" s="135" t="s">
        <v>20</v>
      </c>
      <c r="I3215" s="135" t="s">
        <v>20</v>
      </c>
      <c r="J3215" s="136">
        <v>1.64</v>
      </c>
      <c r="K3215" s="136">
        <v>1.19</v>
      </c>
      <c r="L3215" s="136">
        <v>0.94</v>
      </c>
      <c r="M3215" s="137" t="str">
        <f t="shared" si="50"/>
        <v>P</v>
      </c>
      <c r="N3215" s="174" t="s">
        <v>10681</v>
      </c>
      <c r="O3215" s="149" t="s">
        <v>1506</v>
      </c>
      <c r="P3215" s="149" t="s">
        <v>9427</v>
      </c>
      <c r="Q3215" s="150" t="s">
        <v>10519</v>
      </c>
      <c r="R3215" s="189">
        <v>4.8000000000000007</v>
      </c>
    </row>
    <row r="3216" spans="1:18" x14ac:dyDescent="0.25">
      <c r="A3216" s="132">
        <v>1044957</v>
      </c>
      <c r="B3216" s="145" t="s">
        <v>1851</v>
      </c>
      <c r="C3216" s="132">
        <v>6</v>
      </c>
      <c r="D3216" s="132">
        <v>432</v>
      </c>
      <c r="E3216" s="186" t="s">
        <v>21</v>
      </c>
      <c r="F3216" s="132">
        <v>598</v>
      </c>
      <c r="G3216" s="132">
        <v>20</v>
      </c>
      <c r="H3216" s="132">
        <v>25</v>
      </c>
      <c r="I3216" s="132">
        <v>1</v>
      </c>
      <c r="J3216" s="133">
        <v>1.89</v>
      </c>
      <c r="K3216" s="133">
        <v>1.17</v>
      </c>
      <c r="L3216" s="133">
        <v>1.36</v>
      </c>
      <c r="M3216" s="134" t="str">
        <f t="shared" si="50"/>
        <v>P</v>
      </c>
      <c r="N3216" s="173" t="s">
        <v>10681</v>
      </c>
      <c r="O3216" s="146" t="s">
        <v>1506</v>
      </c>
      <c r="P3216" s="146" t="s">
        <v>10455</v>
      </c>
      <c r="Q3216" s="147" t="s">
        <v>10519</v>
      </c>
      <c r="R3216" s="187">
        <v>3</v>
      </c>
    </row>
    <row r="3217" spans="1:18" x14ac:dyDescent="0.25">
      <c r="A3217" s="135">
        <v>1044958</v>
      </c>
      <c r="B3217" s="148" t="s">
        <v>1209</v>
      </c>
      <c r="C3217" s="135">
        <v>6</v>
      </c>
      <c r="D3217" s="135">
        <v>300</v>
      </c>
      <c r="E3217" s="188" t="s">
        <v>21</v>
      </c>
      <c r="F3217" s="135">
        <v>500</v>
      </c>
      <c r="G3217" s="135">
        <v>20</v>
      </c>
      <c r="H3217" s="135">
        <v>25</v>
      </c>
      <c r="I3217" s="135">
        <v>1</v>
      </c>
      <c r="J3217" s="136">
        <v>1.85</v>
      </c>
      <c r="K3217" s="136">
        <v>1.19</v>
      </c>
      <c r="L3217" s="136">
        <v>1.52</v>
      </c>
      <c r="M3217" s="137" t="str">
        <f t="shared" si="50"/>
        <v>P</v>
      </c>
      <c r="N3217" s="174" t="s">
        <v>10681</v>
      </c>
      <c r="O3217" s="149" t="s">
        <v>1506</v>
      </c>
      <c r="P3217" s="149" t="s">
        <v>9430</v>
      </c>
      <c r="Q3217" s="150" t="s">
        <v>10519</v>
      </c>
      <c r="R3217" s="189">
        <v>3.54</v>
      </c>
    </row>
    <row r="3218" spans="1:18" x14ac:dyDescent="0.25">
      <c r="A3218" s="132">
        <v>1044959</v>
      </c>
      <c r="B3218" s="145" t="s">
        <v>1221</v>
      </c>
      <c r="C3218" s="132">
        <v>6</v>
      </c>
      <c r="D3218" s="132">
        <v>300</v>
      </c>
      <c r="E3218" s="186" t="s">
        <v>21</v>
      </c>
      <c r="F3218" s="132">
        <v>500</v>
      </c>
      <c r="G3218" s="132">
        <v>20</v>
      </c>
      <c r="H3218" s="132">
        <v>25</v>
      </c>
      <c r="I3218" s="132">
        <v>1</v>
      </c>
      <c r="J3218" s="133">
        <v>1.83</v>
      </c>
      <c r="K3218" s="133">
        <v>1.19</v>
      </c>
      <c r="L3218" s="133">
        <v>1.52</v>
      </c>
      <c r="M3218" s="134" t="str">
        <f t="shared" si="50"/>
        <v>P</v>
      </c>
      <c r="N3218" s="173" t="s">
        <v>10681</v>
      </c>
      <c r="O3218" s="146" t="s">
        <v>1506</v>
      </c>
      <c r="P3218" s="146" t="s">
        <v>9430</v>
      </c>
      <c r="Q3218" s="147" t="s">
        <v>10519</v>
      </c>
      <c r="R3218" s="187">
        <v>1.98</v>
      </c>
    </row>
    <row r="3219" spans="1:18" x14ac:dyDescent="0.25">
      <c r="A3219" s="135">
        <v>1044960</v>
      </c>
      <c r="B3219" s="148" t="s">
        <v>1847</v>
      </c>
      <c r="C3219" s="135">
        <v>6</v>
      </c>
      <c r="D3219" s="135">
        <v>432</v>
      </c>
      <c r="E3219" s="188" t="s">
        <v>21</v>
      </c>
      <c r="F3219" s="135">
        <v>598</v>
      </c>
      <c r="G3219" s="135">
        <v>20</v>
      </c>
      <c r="H3219" s="135">
        <v>25</v>
      </c>
      <c r="I3219" s="135">
        <v>1</v>
      </c>
      <c r="J3219" s="136">
        <v>1.86</v>
      </c>
      <c r="K3219" s="136">
        <v>1.19</v>
      </c>
      <c r="L3219" s="136">
        <v>1.36</v>
      </c>
      <c r="M3219" s="137" t="str">
        <f t="shared" si="50"/>
        <v>P</v>
      </c>
      <c r="N3219" s="174" t="s">
        <v>10681</v>
      </c>
      <c r="O3219" s="149" t="s">
        <v>1506</v>
      </c>
      <c r="P3219" s="149" t="s">
        <v>10455</v>
      </c>
      <c r="Q3219" s="150" t="s">
        <v>10519</v>
      </c>
      <c r="R3219" s="189">
        <v>3.24</v>
      </c>
    </row>
    <row r="3220" spans="1:18" x14ac:dyDescent="0.25">
      <c r="A3220" s="132">
        <v>1044961</v>
      </c>
      <c r="B3220" s="145" t="s">
        <v>1224</v>
      </c>
      <c r="C3220" s="132">
        <v>6</v>
      </c>
      <c r="D3220" s="132">
        <v>300</v>
      </c>
      <c r="E3220" s="186" t="s">
        <v>21</v>
      </c>
      <c r="F3220" s="132">
        <v>500</v>
      </c>
      <c r="G3220" s="132">
        <v>20</v>
      </c>
      <c r="H3220" s="132">
        <v>25</v>
      </c>
      <c r="I3220" s="132">
        <v>1</v>
      </c>
      <c r="J3220" s="133">
        <v>1.81</v>
      </c>
      <c r="K3220" s="133">
        <v>1.2</v>
      </c>
      <c r="L3220" s="133">
        <v>1.51</v>
      </c>
      <c r="M3220" s="134" t="str">
        <f t="shared" si="50"/>
        <v>P</v>
      </c>
      <c r="N3220" s="173" t="s">
        <v>10681</v>
      </c>
      <c r="O3220" s="146" t="s">
        <v>1506</v>
      </c>
      <c r="P3220" s="146" t="s">
        <v>9430</v>
      </c>
      <c r="Q3220" s="147" t="s">
        <v>10519</v>
      </c>
      <c r="R3220" s="187">
        <v>2.64</v>
      </c>
    </row>
    <row r="3221" spans="1:18" x14ac:dyDescent="0.25">
      <c r="A3221" s="135">
        <v>1044963</v>
      </c>
      <c r="B3221" s="148" t="s">
        <v>1229</v>
      </c>
      <c r="C3221" s="135">
        <v>6</v>
      </c>
      <c r="D3221" s="135">
        <v>300</v>
      </c>
      <c r="E3221" s="188" t="s">
        <v>21</v>
      </c>
      <c r="F3221" s="135">
        <v>500</v>
      </c>
      <c r="G3221" s="135">
        <v>20</v>
      </c>
      <c r="H3221" s="135">
        <v>25</v>
      </c>
      <c r="I3221" s="135">
        <v>1</v>
      </c>
      <c r="J3221" s="136">
        <v>1.83</v>
      </c>
      <c r="K3221" s="136">
        <v>1.19</v>
      </c>
      <c r="L3221" s="136">
        <v>1.52</v>
      </c>
      <c r="M3221" s="137" t="str">
        <f t="shared" si="50"/>
        <v>P</v>
      </c>
      <c r="N3221" s="174" t="s">
        <v>10681</v>
      </c>
      <c r="O3221" s="149" t="s">
        <v>1506</v>
      </c>
      <c r="P3221" s="149" t="s">
        <v>9430</v>
      </c>
      <c r="Q3221" s="150" t="s">
        <v>10519</v>
      </c>
      <c r="R3221" s="189">
        <v>3.12</v>
      </c>
    </row>
    <row r="3222" spans="1:18" x14ac:dyDescent="0.25">
      <c r="A3222" s="132">
        <v>1044964</v>
      </c>
      <c r="B3222" s="145" t="s">
        <v>3845</v>
      </c>
      <c r="C3222" s="132">
        <v>6</v>
      </c>
      <c r="D3222" s="132">
        <v>432</v>
      </c>
      <c r="E3222" s="186" t="s">
        <v>21</v>
      </c>
      <c r="F3222" s="132">
        <v>598</v>
      </c>
      <c r="G3222" s="132">
        <v>20</v>
      </c>
      <c r="H3222" s="132">
        <v>25</v>
      </c>
      <c r="I3222" s="132">
        <v>1</v>
      </c>
      <c r="J3222" s="133">
        <v>1.76</v>
      </c>
      <c r="K3222" s="133">
        <v>1.17</v>
      </c>
      <c r="L3222" s="133">
        <v>1.37</v>
      </c>
      <c r="M3222" s="134" t="str">
        <f t="shared" si="50"/>
        <v>P</v>
      </c>
      <c r="N3222" s="173" t="s">
        <v>10681</v>
      </c>
      <c r="O3222" s="146" t="s">
        <v>1506</v>
      </c>
      <c r="P3222" s="146" t="s">
        <v>10455</v>
      </c>
      <c r="Q3222" s="147" t="s">
        <v>10519</v>
      </c>
      <c r="R3222" s="187">
        <v>2.4000000000000004</v>
      </c>
    </row>
    <row r="3223" spans="1:18" x14ac:dyDescent="0.25">
      <c r="A3223" s="135">
        <v>1044965</v>
      </c>
      <c r="B3223" s="148" t="s">
        <v>1214</v>
      </c>
      <c r="C3223" s="135">
        <v>6</v>
      </c>
      <c r="D3223" s="135">
        <v>300</v>
      </c>
      <c r="E3223" s="188" t="s">
        <v>21</v>
      </c>
      <c r="F3223" s="135">
        <v>450</v>
      </c>
      <c r="G3223" s="135">
        <v>20</v>
      </c>
      <c r="H3223" s="135">
        <v>25</v>
      </c>
      <c r="I3223" s="135">
        <v>1</v>
      </c>
      <c r="J3223" s="136">
        <v>1.84</v>
      </c>
      <c r="K3223" s="136">
        <v>1.21</v>
      </c>
      <c r="L3223" s="136">
        <v>1.55</v>
      </c>
      <c r="M3223" s="137" t="str">
        <f t="shared" si="50"/>
        <v>P</v>
      </c>
      <c r="N3223" s="172" t="s">
        <v>10681</v>
      </c>
      <c r="O3223" s="149" t="s">
        <v>1506</v>
      </c>
      <c r="P3223" s="149" t="s">
        <v>9430</v>
      </c>
      <c r="Q3223" s="150" t="s">
        <v>10519</v>
      </c>
      <c r="R3223" s="189">
        <v>2.7</v>
      </c>
    </row>
    <row r="3224" spans="1:18" x14ac:dyDescent="0.25">
      <c r="A3224" s="132">
        <v>1044968</v>
      </c>
      <c r="B3224" s="145" t="s">
        <v>3846</v>
      </c>
      <c r="C3224" s="132">
        <v>6</v>
      </c>
      <c r="D3224" s="132">
        <v>432</v>
      </c>
      <c r="E3224" s="186" t="s">
        <v>21</v>
      </c>
      <c r="F3224" s="132">
        <v>598</v>
      </c>
      <c r="G3224" s="132">
        <v>20</v>
      </c>
      <c r="H3224" s="132">
        <v>25</v>
      </c>
      <c r="I3224" s="132">
        <v>1</v>
      </c>
      <c r="J3224" s="133">
        <v>1.83</v>
      </c>
      <c r="K3224" s="133">
        <v>1.19</v>
      </c>
      <c r="L3224" s="133">
        <v>1.37</v>
      </c>
      <c r="M3224" s="134" t="str">
        <f t="shared" si="50"/>
        <v>P</v>
      </c>
      <c r="N3224" s="171" t="s">
        <v>10681</v>
      </c>
      <c r="O3224" s="146" t="s">
        <v>1506</v>
      </c>
      <c r="P3224" s="146" t="s">
        <v>10455</v>
      </c>
      <c r="Q3224" s="147" t="s">
        <v>10519</v>
      </c>
      <c r="R3224" s="187">
        <v>2.88</v>
      </c>
    </row>
    <row r="3225" spans="1:18" x14ac:dyDescent="0.25">
      <c r="A3225" s="135">
        <v>1044972</v>
      </c>
      <c r="B3225" s="148" t="s">
        <v>8717</v>
      </c>
      <c r="C3225" s="135">
        <v>1</v>
      </c>
      <c r="D3225" s="135" t="s">
        <v>20</v>
      </c>
      <c r="E3225" s="188" t="s">
        <v>20</v>
      </c>
      <c r="F3225" s="135" t="s">
        <v>20</v>
      </c>
      <c r="G3225" s="135" t="s">
        <v>20</v>
      </c>
      <c r="H3225" s="135" t="s">
        <v>20</v>
      </c>
      <c r="I3225" s="135" t="s">
        <v>20</v>
      </c>
      <c r="J3225" s="136">
        <v>0.45</v>
      </c>
      <c r="K3225" s="136">
        <v>0.45</v>
      </c>
      <c r="L3225" s="136">
        <v>0.2</v>
      </c>
      <c r="M3225" s="137" t="str">
        <f t="shared" si="50"/>
        <v>P</v>
      </c>
      <c r="N3225" s="174" t="s">
        <v>10682</v>
      </c>
      <c r="O3225" s="149" t="s">
        <v>1500</v>
      </c>
      <c r="P3225" s="149" t="s">
        <v>9456</v>
      </c>
      <c r="Q3225" s="150" t="s">
        <v>10519</v>
      </c>
      <c r="R3225" s="189">
        <v>5.2238805970149259E-2</v>
      </c>
    </row>
    <row r="3226" spans="1:18" x14ac:dyDescent="0.25">
      <c r="A3226" s="132">
        <v>1044974</v>
      </c>
      <c r="B3226" s="145" t="s">
        <v>3847</v>
      </c>
      <c r="C3226" s="132">
        <v>6</v>
      </c>
      <c r="D3226" s="132" t="s">
        <v>20</v>
      </c>
      <c r="E3226" s="186" t="s">
        <v>20</v>
      </c>
      <c r="F3226" s="132" t="s">
        <v>20</v>
      </c>
      <c r="G3226" s="132" t="s">
        <v>20</v>
      </c>
      <c r="H3226" s="132" t="s">
        <v>20</v>
      </c>
      <c r="I3226" s="132" t="s">
        <v>20</v>
      </c>
      <c r="J3226" s="133">
        <v>0.45</v>
      </c>
      <c r="K3226" s="133">
        <v>0.45</v>
      </c>
      <c r="L3226" s="133">
        <v>1.2</v>
      </c>
      <c r="M3226" s="134" t="str">
        <f t="shared" si="50"/>
        <v>P</v>
      </c>
      <c r="N3226" s="173" t="s">
        <v>10682</v>
      </c>
      <c r="O3226" s="146" t="s">
        <v>1500</v>
      </c>
      <c r="P3226" s="146" t="s">
        <v>9456</v>
      </c>
      <c r="Q3226" s="147" t="s">
        <v>10519</v>
      </c>
      <c r="R3226" s="187">
        <v>0.24</v>
      </c>
    </row>
    <row r="3227" spans="1:18" x14ac:dyDescent="0.25">
      <c r="A3227" s="135">
        <v>1044975</v>
      </c>
      <c r="B3227" s="148" t="s">
        <v>3848</v>
      </c>
      <c r="C3227" s="135">
        <v>6</v>
      </c>
      <c r="D3227" s="135">
        <v>200</v>
      </c>
      <c r="E3227" s="188" t="s">
        <v>21</v>
      </c>
      <c r="F3227" s="135" t="s">
        <v>20</v>
      </c>
      <c r="G3227" s="135" t="s">
        <v>20</v>
      </c>
      <c r="H3227" s="135" t="s">
        <v>20</v>
      </c>
      <c r="I3227" s="135" t="s">
        <v>20</v>
      </c>
      <c r="J3227" s="136">
        <v>2.8</v>
      </c>
      <c r="K3227" s="136">
        <v>1.22</v>
      </c>
      <c r="L3227" s="136">
        <v>1.77</v>
      </c>
      <c r="M3227" s="137" t="str">
        <f t="shared" si="50"/>
        <v>P</v>
      </c>
      <c r="N3227" s="174" t="s">
        <v>10681</v>
      </c>
      <c r="O3227" s="149" t="s">
        <v>1506</v>
      </c>
      <c r="P3227" s="149" t="s">
        <v>9435</v>
      </c>
      <c r="Q3227" s="150" t="s">
        <v>10519</v>
      </c>
      <c r="R3227" s="189">
        <v>8.3999999999999986</v>
      </c>
    </row>
    <row r="3228" spans="1:18" x14ac:dyDescent="0.25">
      <c r="A3228" s="132">
        <v>1044978</v>
      </c>
      <c r="B3228" s="145" t="s">
        <v>3849</v>
      </c>
      <c r="C3228" s="132">
        <v>6</v>
      </c>
      <c r="D3228" s="132">
        <v>72</v>
      </c>
      <c r="E3228" s="186" t="s">
        <v>20</v>
      </c>
      <c r="F3228" s="132">
        <v>96</v>
      </c>
      <c r="G3228" s="132" t="s">
        <v>20</v>
      </c>
      <c r="H3228" s="132" t="s">
        <v>20</v>
      </c>
      <c r="I3228" s="132" t="s">
        <v>20</v>
      </c>
      <c r="J3228" s="133">
        <v>2.84</v>
      </c>
      <c r="K3228" s="133">
        <v>2.7</v>
      </c>
      <c r="L3228" s="133">
        <v>2</v>
      </c>
      <c r="M3228" s="134" t="str">
        <f t="shared" si="50"/>
        <v>P</v>
      </c>
      <c r="N3228" s="173" t="s">
        <v>10681</v>
      </c>
      <c r="O3228" s="146" t="s">
        <v>1506</v>
      </c>
      <c r="P3228" s="146" t="s">
        <v>9435</v>
      </c>
      <c r="Q3228" s="147" t="s">
        <v>10519</v>
      </c>
      <c r="R3228" s="187">
        <v>9</v>
      </c>
    </row>
    <row r="3229" spans="1:18" x14ac:dyDescent="0.25">
      <c r="A3229" s="135">
        <v>1044980</v>
      </c>
      <c r="B3229" s="148" t="s">
        <v>3850</v>
      </c>
      <c r="C3229" s="135">
        <v>4</v>
      </c>
      <c r="D3229" s="135">
        <v>36</v>
      </c>
      <c r="E3229" s="188" t="s">
        <v>21</v>
      </c>
      <c r="F3229" s="135">
        <v>45</v>
      </c>
      <c r="G3229" s="135" t="s">
        <v>21</v>
      </c>
      <c r="H3229" s="135" t="s">
        <v>21</v>
      </c>
      <c r="I3229" s="135" t="s">
        <v>21</v>
      </c>
      <c r="J3229" s="136">
        <v>3.37</v>
      </c>
      <c r="K3229" s="136">
        <v>3.37</v>
      </c>
      <c r="L3229" s="136">
        <v>2.39</v>
      </c>
      <c r="M3229" s="137" t="str">
        <f t="shared" si="50"/>
        <v>P</v>
      </c>
      <c r="N3229" s="174" t="s">
        <v>10681</v>
      </c>
      <c r="O3229" s="149" t="s">
        <v>1506</v>
      </c>
      <c r="P3229" s="149" t="s">
        <v>9451</v>
      </c>
      <c r="Q3229" s="150" t="s">
        <v>10519</v>
      </c>
      <c r="R3229" s="189">
        <v>14.68</v>
      </c>
    </row>
    <row r="3230" spans="1:18" x14ac:dyDescent="0.25">
      <c r="A3230" s="132">
        <v>1044982</v>
      </c>
      <c r="B3230" s="145" t="s">
        <v>3851</v>
      </c>
      <c r="C3230" s="132">
        <v>2</v>
      </c>
      <c r="D3230" s="132">
        <v>50</v>
      </c>
      <c r="E3230" s="186" t="s">
        <v>21</v>
      </c>
      <c r="F3230" s="132">
        <v>60</v>
      </c>
      <c r="G3230" s="132">
        <v>4</v>
      </c>
      <c r="H3230" s="132">
        <v>4</v>
      </c>
      <c r="I3230" s="132">
        <v>1</v>
      </c>
      <c r="J3230" s="133">
        <v>4.5</v>
      </c>
      <c r="K3230" s="133">
        <v>2.35</v>
      </c>
      <c r="L3230" s="133">
        <v>2.2999999999999998</v>
      </c>
      <c r="M3230" s="134" t="str">
        <f t="shared" si="50"/>
        <v>P</v>
      </c>
      <c r="N3230" s="173" t="s">
        <v>10681</v>
      </c>
      <c r="O3230" s="146" t="s">
        <v>1506</v>
      </c>
      <c r="P3230" s="146" t="s">
        <v>9451</v>
      </c>
      <c r="Q3230" s="147" t="s">
        <v>10106</v>
      </c>
      <c r="R3230" s="187">
        <v>12.3</v>
      </c>
    </row>
    <row r="3231" spans="1:18" x14ac:dyDescent="0.25">
      <c r="A3231" s="135">
        <v>1044983</v>
      </c>
      <c r="B3231" s="148" t="s">
        <v>3852</v>
      </c>
      <c r="C3231" s="135">
        <v>6</v>
      </c>
      <c r="D3231" s="135">
        <v>112</v>
      </c>
      <c r="E3231" s="188" t="s">
        <v>21</v>
      </c>
      <c r="F3231" s="135">
        <v>128</v>
      </c>
      <c r="G3231" s="135">
        <v>4</v>
      </c>
      <c r="H3231" s="135">
        <v>4</v>
      </c>
      <c r="I3231" s="135">
        <v>2</v>
      </c>
      <c r="J3231" s="136">
        <v>4.3499999999999996</v>
      </c>
      <c r="K3231" s="136">
        <v>1.65</v>
      </c>
      <c r="L3231" s="136">
        <v>1.65</v>
      </c>
      <c r="M3231" s="137" t="str">
        <f t="shared" si="50"/>
        <v>P</v>
      </c>
      <c r="N3231" s="174" t="s">
        <v>10681</v>
      </c>
      <c r="O3231" s="149" t="s">
        <v>1506</v>
      </c>
      <c r="P3231" s="149" t="s">
        <v>9451</v>
      </c>
      <c r="Q3231" s="150" t="s">
        <v>10519</v>
      </c>
      <c r="R3231" s="189">
        <v>31.32</v>
      </c>
    </row>
    <row r="3232" spans="1:18" x14ac:dyDescent="0.25">
      <c r="A3232" s="132">
        <v>1044984</v>
      </c>
      <c r="B3232" s="145" t="s">
        <v>3853</v>
      </c>
      <c r="C3232" s="132">
        <v>6</v>
      </c>
      <c r="D3232" s="132">
        <v>432</v>
      </c>
      <c r="E3232" s="186" t="s">
        <v>21</v>
      </c>
      <c r="F3232" s="132">
        <v>560</v>
      </c>
      <c r="G3232" s="132">
        <v>5</v>
      </c>
      <c r="H3232" s="132">
        <v>6</v>
      </c>
      <c r="I3232" s="132">
        <v>5</v>
      </c>
      <c r="J3232" s="133">
        <v>3.1680000000000001</v>
      </c>
      <c r="K3232" s="133">
        <v>2.12</v>
      </c>
      <c r="L3232" s="133">
        <v>0.44</v>
      </c>
      <c r="M3232" s="134" t="str">
        <f t="shared" si="50"/>
        <v>P</v>
      </c>
      <c r="N3232" s="173" t="s">
        <v>10681</v>
      </c>
      <c r="O3232" s="146" t="s">
        <v>1506</v>
      </c>
      <c r="P3232" s="146" t="s">
        <v>9398</v>
      </c>
      <c r="Q3232" s="147" t="s">
        <v>10519</v>
      </c>
      <c r="R3232" s="187">
        <v>4.92</v>
      </c>
    </row>
    <row r="3233" spans="1:18" x14ac:dyDescent="0.25">
      <c r="A3233" s="135">
        <v>1044985</v>
      </c>
      <c r="B3233" s="148" t="s">
        <v>3854</v>
      </c>
      <c r="C3233" s="135">
        <v>6</v>
      </c>
      <c r="D3233" s="135">
        <v>345</v>
      </c>
      <c r="E3233" s="188" t="s">
        <v>20</v>
      </c>
      <c r="F3233" s="135">
        <v>483</v>
      </c>
      <c r="G3233" s="135" t="s">
        <v>20</v>
      </c>
      <c r="H3233" s="135" t="s">
        <v>20</v>
      </c>
      <c r="I3233" s="135" t="s">
        <v>20</v>
      </c>
      <c r="J3233" s="136">
        <v>1.5</v>
      </c>
      <c r="K3233" s="136">
        <v>1.01</v>
      </c>
      <c r="L3233" s="136">
        <v>2.06</v>
      </c>
      <c r="M3233" s="137" t="str">
        <f t="shared" si="50"/>
        <v>P</v>
      </c>
      <c r="N3233" s="174" t="s">
        <v>10681</v>
      </c>
      <c r="O3233" s="149" t="s">
        <v>1506</v>
      </c>
      <c r="P3233" s="149" t="s">
        <v>9427</v>
      </c>
      <c r="Q3233" s="150" t="s">
        <v>10519</v>
      </c>
      <c r="R3233" s="189">
        <v>6.48</v>
      </c>
    </row>
    <row r="3234" spans="1:18" x14ac:dyDescent="0.25">
      <c r="A3234" s="132">
        <v>1044987</v>
      </c>
      <c r="B3234" s="145" t="s">
        <v>3855</v>
      </c>
      <c r="C3234" s="132">
        <v>6</v>
      </c>
      <c r="D3234" s="132">
        <v>432</v>
      </c>
      <c r="E3234" s="186" t="s">
        <v>21</v>
      </c>
      <c r="F3234" s="132">
        <v>598</v>
      </c>
      <c r="G3234" s="132">
        <v>20</v>
      </c>
      <c r="H3234" s="132">
        <v>25</v>
      </c>
      <c r="I3234" s="132">
        <v>1</v>
      </c>
      <c r="J3234" s="133">
        <v>1.53</v>
      </c>
      <c r="K3234" s="133">
        <v>1</v>
      </c>
      <c r="L3234" s="133">
        <v>1.8</v>
      </c>
      <c r="M3234" s="134" t="str">
        <f t="shared" si="50"/>
        <v>P</v>
      </c>
      <c r="N3234" s="173" t="s">
        <v>10681</v>
      </c>
      <c r="O3234" s="146" t="s">
        <v>1506</v>
      </c>
      <c r="P3234" s="146" t="s">
        <v>9430</v>
      </c>
      <c r="Q3234" s="147" t="s">
        <v>10519</v>
      </c>
      <c r="R3234" s="187">
        <v>3.24</v>
      </c>
    </row>
    <row r="3235" spans="1:18" x14ac:dyDescent="0.25">
      <c r="A3235" s="135">
        <v>1044990</v>
      </c>
      <c r="B3235" s="148" t="s">
        <v>3856</v>
      </c>
      <c r="C3235" s="135">
        <v>6</v>
      </c>
      <c r="D3235" s="135">
        <v>352</v>
      </c>
      <c r="E3235" s="188" t="s">
        <v>21</v>
      </c>
      <c r="F3235" s="135">
        <v>462</v>
      </c>
      <c r="G3235" s="135">
        <v>10</v>
      </c>
      <c r="H3235" s="135">
        <v>11</v>
      </c>
      <c r="I3235" s="135">
        <v>3</v>
      </c>
      <c r="J3235" s="136">
        <v>2.65</v>
      </c>
      <c r="K3235" s="136">
        <v>1.74</v>
      </c>
      <c r="L3235" s="136">
        <v>0.68</v>
      </c>
      <c r="M3235" s="137" t="str">
        <f t="shared" si="50"/>
        <v>P</v>
      </c>
      <c r="N3235" s="174" t="s">
        <v>10681</v>
      </c>
      <c r="O3235" s="149" t="s">
        <v>1506</v>
      </c>
      <c r="P3235" s="149" t="s">
        <v>9398</v>
      </c>
      <c r="Q3235" s="150" t="s">
        <v>10519</v>
      </c>
      <c r="R3235" s="189">
        <v>9.3000000000000007</v>
      </c>
    </row>
    <row r="3236" spans="1:18" x14ac:dyDescent="0.25">
      <c r="A3236" s="132">
        <v>1044991</v>
      </c>
      <c r="B3236" s="145" t="s">
        <v>3857</v>
      </c>
      <c r="C3236" s="132">
        <v>12</v>
      </c>
      <c r="D3236" s="132">
        <v>549</v>
      </c>
      <c r="E3236" s="186" t="s">
        <v>21</v>
      </c>
      <c r="F3236" s="132">
        <v>732</v>
      </c>
      <c r="G3236" s="132" t="s">
        <v>20</v>
      </c>
      <c r="H3236" s="132" t="s">
        <v>20</v>
      </c>
      <c r="I3236" s="132" t="s">
        <v>20</v>
      </c>
      <c r="J3236" s="133">
        <v>1.63</v>
      </c>
      <c r="K3236" s="133">
        <v>1.1499999999999999</v>
      </c>
      <c r="L3236" s="133">
        <v>1.3</v>
      </c>
      <c r="M3236" s="134" t="str">
        <f t="shared" si="50"/>
        <v>P</v>
      </c>
      <c r="N3236" s="173" t="s">
        <v>10681</v>
      </c>
      <c r="O3236" s="146" t="s">
        <v>1506</v>
      </c>
      <c r="P3236" s="146" t="s">
        <v>9409</v>
      </c>
      <c r="Q3236" s="147" t="s">
        <v>10519</v>
      </c>
      <c r="R3236" s="187">
        <v>3.3600000000000003</v>
      </c>
    </row>
    <row r="3237" spans="1:18" x14ac:dyDescent="0.25">
      <c r="A3237" s="135">
        <v>1044992</v>
      </c>
      <c r="B3237" s="148" t="s">
        <v>3858</v>
      </c>
      <c r="C3237" s="135">
        <v>6</v>
      </c>
      <c r="D3237" s="135">
        <v>1260</v>
      </c>
      <c r="E3237" s="188">
        <v>30</v>
      </c>
      <c r="F3237" s="135">
        <v>1620</v>
      </c>
      <c r="G3237" s="135">
        <v>120</v>
      </c>
      <c r="H3237" s="135">
        <v>150</v>
      </c>
      <c r="I3237" s="135">
        <v>1</v>
      </c>
      <c r="J3237" s="136">
        <v>1.68</v>
      </c>
      <c r="K3237" s="136">
        <v>1.1599999999999999</v>
      </c>
      <c r="L3237" s="136">
        <v>0.26</v>
      </c>
      <c r="M3237" s="137" t="str">
        <f t="shared" si="50"/>
        <v>P</v>
      </c>
      <c r="N3237" s="174" t="s">
        <v>10681</v>
      </c>
      <c r="O3237" s="149" t="s">
        <v>1506</v>
      </c>
      <c r="P3237" s="149" t="s">
        <v>9410</v>
      </c>
      <c r="Q3237" s="150" t="s">
        <v>10519</v>
      </c>
      <c r="R3237" s="189">
        <v>3.84</v>
      </c>
    </row>
    <row r="3238" spans="1:18" x14ac:dyDescent="0.25">
      <c r="A3238" s="132">
        <v>1044996</v>
      </c>
      <c r="B3238" s="145" t="s">
        <v>3859</v>
      </c>
      <c r="C3238" s="132">
        <v>6</v>
      </c>
      <c r="D3238" s="132">
        <v>340</v>
      </c>
      <c r="E3238" s="186" t="s">
        <v>21</v>
      </c>
      <c r="F3238" s="132">
        <v>510</v>
      </c>
      <c r="G3238" s="132">
        <v>12</v>
      </c>
      <c r="H3238" s="132" t="s">
        <v>20</v>
      </c>
      <c r="I3238" s="132">
        <v>2</v>
      </c>
      <c r="J3238" s="133">
        <v>0.9</v>
      </c>
      <c r="K3238" s="133">
        <v>1.34</v>
      </c>
      <c r="L3238" s="133">
        <v>1.55</v>
      </c>
      <c r="M3238" s="134" t="str">
        <f t="shared" si="50"/>
        <v>P</v>
      </c>
      <c r="N3238" s="173" t="s">
        <v>10681</v>
      </c>
      <c r="O3238" s="146" t="s">
        <v>1506</v>
      </c>
      <c r="P3238" s="146" t="s">
        <v>9403</v>
      </c>
      <c r="Q3238" s="147" t="s">
        <v>10106</v>
      </c>
      <c r="R3238" s="187">
        <v>8.82</v>
      </c>
    </row>
    <row r="3239" spans="1:18" x14ac:dyDescent="0.25">
      <c r="A3239" s="135">
        <v>1044997</v>
      </c>
      <c r="B3239" s="148" t="s">
        <v>3860</v>
      </c>
      <c r="C3239" s="135">
        <v>6</v>
      </c>
      <c r="D3239" s="135">
        <v>1428</v>
      </c>
      <c r="E3239" s="188" t="s">
        <v>21</v>
      </c>
      <c r="F3239" s="135">
        <v>1768</v>
      </c>
      <c r="G3239" s="135">
        <v>12</v>
      </c>
      <c r="H3239" s="135">
        <v>15</v>
      </c>
      <c r="I3239" s="135">
        <v>6</v>
      </c>
      <c r="J3239" s="136">
        <v>2.2000000000000002</v>
      </c>
      <c r="K3239" s="136">
        <v>1.46</v>
      </c>
      <c r="L3239" s="136">
        <v>0.28999999999999998</v>
      </c>
      <c r="M3239" s="137" t="str">
        <f t="shared" si="50"/>
        <v>P</v>
      </c>
      <c r="N3239" s="174" t="s">
        <v>10681</v>
      </c>
      <c r="O3239" s="149" t="s">
        <v>1506</v>
      </c>
      <c r="P3239" s="149" t="s">
        <v>9398</v>
      </c>
      <c r="Q3239" s="150" t="s">
        <v>10519</v>
      </c>
      <c r="R3239" s="189">
        <v>3.12</v>
      </c>
    </row>
    <row r="3240" spans="1:18" x14ac:dyDescent="0.25">
      <c r="A3240" s="132">
        <v>1044998</v>
      </c>
      <c r="B3240" s="145" t="s">
        <v>3861</v>
      </c>
      <c r="C3240" s="132">
        <v>6</v>
      </c>
      <c r="D3240" s="132">
        <v>1584</v>
      </c>
      <c r="E3240" s="186" t="s">
        <v>21</v>
      </c>
      <c r="F3240" s="132">
        <v>1980</v>
      </c>
      <c r="G3240" s="132" t="s">
        <v>20</v>
      </c>
      <c r="H3240" s="132">
        <v>55</v>
      </c>
      <c r="I3240" s="132">
        <v>3</v>
      </c>
      <c r="J3240" s="133">
        <v>1.1399999999999999</v>
      </c>
      <c r="K3240" s="133">
        <v>0.76</v>
      </c>
      <c r="L3240" s="133">
        <v>0.91</v>
      </c>
      <c r="M3240" s="134" t="str">
        <f t="shared" si="50"/>
        <v>P</v>
      </c>
      <c r="N3240" s="173" t="s">
        <v>10681</v>
      </c>
      <c r="O3240" s="146" t="s">
        <v>1506</v>
      </c>
      <c r="P3240" s="146" t="s">
        <v>9427</v>
      </c>
      <c r="Q3240" s="147" t="s">
        <v>10519</v>
      </c>
      <c r="R3240" s="187">
        <v>1.7999999999999998</v>
      </c>
    </row>
    <row r="3241" spans="1:18" x14ac:dyDescent="0.25">
      <c r="A3241" s="135">
        <v>1044999</v>
      </c>
      <c r="B3241" s="148" t="s">
        <v>3862</v>
      </c>
      <c r="C3241" s="135">
        <v>6</v>
      </c>
      <c r="D3241" s="135">
        <v>1375</v>
      </c>
      <c r="E3241" s="188" t="s">
        <v>21</v>
      </c>
      <c r="F3241" s="135">
        <v>1875</v>
      </c>
      <c r="G3241" s="135">
        <v>44</v>
      </c>
      <c r="H3241" s="135">
        <v>55</v>
      </c>
      <c r="I3241" s="135">
        <v>3</v>
      </c>
      <c r="J3241" s="136">
        <v>1.1399999999999999</v>
      </c>
      <c r="K3241" s="136">
        <v>0.76</v>
      </c>
      <c r="L3241" s="136">
        <v>0.9</v>
      </c>
      <c r="M3241" s="137" t="str">
        <f t="shared" si="50"/>
        <v>P</v>
      </c>
      <c r="N3241" s="174" t="s">
        <v>10681</v>
      </c>
      <c r="O3241" s="149" t="s">
        <v>1506</v>
      </c>
      <c r="P3241" s="149" t="s">
        <v>9430</v>
      </c>
      <c r="Q3241" s="150" t="s">
        <v>10519</v>
      </c>
      <c r="R3241" s="189">
        <v>1.6800000000000002</v>
      </c>
    </row>
    <row r="3242" spans="1:18" x14ac:dyDescent="0.25">
      <c r="A3242" s="132">
        <v>1045000</v>
      </c>
      <c r="B3242" s="145" t="s">
        <v>3863</v>
      </c>
      <c r="C3242" s="132">
        <v>6</v>
      </c>
      <c r="D3242" s="132">
        <v>1664</v>
      </c>
      <c r="E3242" s="186" t="s">
        <v>21</v>
      </c>
      <c r="F3242" s="132">
        <v>2028</v>
      </c>
      <c r="G3242" s="132">
        <v>16</v>
      </c>
      <c r="H3242" s="132">
        <v>20</v>
      </c>
      <c r="I3242" s="132">
        <v>5</v>
      </c>
      <c r="J3242" s="133">
        <v>1.83</v>
      </c>
      <c r="K3242" s="133">
        <v>1.23</v>
      </c>
      <c r="L3242" s="133">
        <v>0.37</v>
      </c>
      <c r="M3242" s="134" t="str">
        <f t="shared" si="50"/>
        <v>P</v>
      </c>
      <c r="N3242" s="173" t="s">
        <v>10681</v>
      </c>
      <c r="O3242" s="146" t="s">
        <v>1506</v>
      </c>
      <c r="P3242" s="146" t="s">
        <v>9398</v>
      </c>
      <c r="Q3242" s="147" t="s">
        <v>10519</v>
      </c>
      <c r="R3242" s="187">
        <v>3.3000000000000003</v>
      </c>
    </row>
    <row r="3243" spans="1:18" x14ac:dyDescent="0.25">
      <c r="A3243" s="135">
        <v>1045001</v>
      </c>
      <c r="B3243" s="148" t="s">
        <v>3864</v>
      </c>
      <c r="C3243" s="135">
        <v>6</v>
      </c>
      <c r="D3243" s="135">
        <v>3360</v>
      </c>
      <c r="E3243" s="188">
        <v>24</v>
      </c>
      <c r="F3243" s="135">
        <v>4320</v>
      </c>
      <c r="G3243" s="135">
        <v>192</v>
      </c>
      <c r="H3243" s="135">
        <v>216</v>
      </c>
      <c r="I3243" s="135">
        <v>1</v>
      </c>
      <c r="J3243" s="136">
        <v>0.75</v>
      </c>
      <c r="K3243" s="136">
        <v>0.49</v>
      </c>
      <c r="L3243" s="136">
        <v>0.72699999999999998</v>
      </c>
      <c r="M3243" s="137" t="str">
        <f t="shared" si="50"/>
        <v>P</v>
      </c>
      <c r="N3243" s="174" t="s">
        <v>10681</v>
      </c>
      <c r="O3243" s="149" t="s">
        <v>1506</v>
      </c>
      <c r="P3243" s="149" t="s">
        <v>9409</v>
      </c>
      <c r="Q3243" s="150" t="s">
        <v>10519</v>
      </c>
      <c r="R3243" s="189">
        <v>2.34</v>
      </c>
    </row>
    <row r="3244" spans="1:18" x14ac:dyDescent="0.25">
      <c r="A3244" s="132">
        <v>1045002</v>
      </c>
      <c r="B3244" s="145" t="s">
        <v>3865</v>
      </c>
      <c r="C3244" s="132">
        <v>6</v>
      </c>
      <c r="D3244" s="132" t="s">
        <v>20</v>
      </c>
      <c r="E3244" s="186">
        <v>24</v>
      </c>
      <c r="F3244" s="132" t="s">
        <v>20</v>
      </c>
      <c r="G3244" s="132">
        <v>192</v>
      </c>
      <c r="H3244" s="132">
        <v>216</v>
      </c>
      <c r="I3244" s="132">
        <v>1</v>
      </c>
      <c r="J3244" s="133">
        <v>0.75</v>
      </c>
      <c r="K3244" s="133">
        <v>0.49</v>
      </c>
      <c r="L3244" s="133">
        <v>0.72699999999999998</v>
      </c>
      <c r="M3244" s="134" t="str">
        <f t="shared" si="50"/>
        <v>P</v>
      </c>
      <c r="N3244" s="173" t="s">
        <v>10681</v>
      </c>
      <c r="O3244" s="146" t="s">
        <v>1506</v>
      </c>
      <c r="P3244" s="146" t="s">
        <v>9409</v>
      </c>
      <c r="Q3244" s="147" t="s">
        <v>10519</v>
      </c>
      <c r="R3244" s="187">
        <v>2.16</v>
      </c>
    </row>
    <row r="3245" spans="1:18" x14ac:dyDescent="0.25">
      <c r="A3245" s="135">
        <v>1045003</v>
      </c>
      <c r="B3245" s="148" t="s">
        <v>3866</v>
      </c>
      <c r="C3245" s="135">
        <v>6</v>
      </c>
      <c r="D3245" s="135">
        <v>3360</v>
      </c>
      <c r="E3245" s="188">
        <v>24</v>
      </c>
      <c r="F3245" s="135">
        <v>4320</v>
      </c>
      <c r="G3245" s="135">
        <v>192</v>
      </c>
      <c r="H3245" s="135">
        <v>216</v>
      </c>
      <c r="I3245" s="135">
        <v>1</v>
      </c>
      <c r="J3245" s="136">
        <v>0.72</v>
      </c>
      <c r="K3245" s="136">
        <v>0.5</v>
      </c>
      <c r="L3245" s="136">
        <v>0.7</v>
      </c>
      <c r="M3245" s="137" t="str">
        <f t="shared" si="50"/>
        <v>P</v>
      </c>
      <c r="N3245" s="172" t="s">
        <v>10681</v>
      </c>
      <c r="O3245" s="149" t="s">
        <v>1506</v>
      </c>
      <c r="P3245" s="149" t="s">
        <v>9409</v>
      </c>
      <c r="Q3245" s="150" t="s">
        <v>10519</v>
      </c>
      <c r="R3245" s="189">
        <v>2.16</v>
      </c>
    </row>
    <row r="3246" spans="1:18" x14ac:dyDescent="0.25">
      <c r="A3246" s="132">
        <v>1045004</v>
      </c>
      <c r="B3246" s="145" t="s">
        <v>3867</v>
      </c>
      <c r="C3246" s="132">
        <v>6</v>
      </c>
      <c r="D3246" s="132">
        <v>77</v>
      </c>
      <c r="E3246" s="186" t="s">
        <v>21</v>
      </c>
      <c r="F3246" s="132">
        <v>99</v>
      </c>
      <c r="G3246" s="132" t="s">
        <v>20</v>
      </c>
      <c r="H3246" s="132" t="s">
        <v>20</v>
      </c>
      <c r="I3246" s="132" t="s">
        <v>20</v>
      </c>
      <c r="J3246" s="133">
        <v>3.4</v>
      </c>
      <c r="K3246" s="133">
        <v>2.4500000000000002</v>
      </c>
      <c r="L3246" s="133">
        <v>1.6</v>
      </c>
      <c r="M3246" s="134" t="str">
        <f t="shared" si="50"/>
        <v>P</v>
      </c>
      <c r="N3246" s="171" t="s">
        <v>10681</v>
      </c>
      <c r="O3246" s="146" t="s">
        <v>1690</v>
      </c>
      <c r="P3246" s="146" t="s">
        <v>9465</v>
      </c>
      <c r="Q3246" s="147" t="s">
        <v>10519</v>
      </c>
      <c r="R3246" s="187">
        <v>16.02</v>
      </c>
    </row>
    <row r="3247" spans="1:18" x14ac:dyDescent="0.25">
      <c r="A3247" s="135">
        <v>1045007</v>
      </c>
      <c r="B3247" s="148" t="s">
        <v>3868</v>
      </c>
      <c r="C3247" s="135">
        <v>5</v>
      </c>
      <c r="D3247" s="135" t="s">
        <v>20</v>
      </c>
      <c r="E3247" s="188" t="s">
        <v>20</v>
      </c>
      <c r="F3247" s="135" t="s">
        <v>20</v>
      </c>
      <c r="G3247" s="135" t="s">
        <v>20</v>
      </c>
      <c r="H3247" s="135" t="s">
        <v>20</v>
      </c>
      <c r="I3247" s="135" t="s">
        <v>20</v>
      </c>
      <c r="J3247" s="136">
        <v>5.8</v>
      </c>
      <c r="K3247" s="136">
        <v>1.6</v>
      </c>
      <c r="L3247" s="136">
        <v>0.6</v>
      </c>
      <c r="M3247" s="137" t="str">
        <f t="shared" si="50"/>
        <v>P</v>
      </c>
      <c r="N3247" s="172" t="s">
        <v>10682</v>
      </c>
      <c r="O3247" s="149" t="s">
        <v>1500</v>
      </c>
      <c r="P3247" s="149" t="s">
        <v>9418</v>
      </c>
      <c r="Q3247" s="150" t="s">
        <v>10519</v>
      </c>
      <c r="R3247" s="189">
        <v>7.6492537313432827</v>
      </c>
    </row>
    <row r="3248" spans="1:18" x14ac:dyDescent="0.25">
      <c r="A3248" s="132">
        <v>1045010</v>
      </c>
      <c r="B3248" s="145" t="s">
        <v>3869</v>
      </c>
      <c r="C3248" s="132">
        <v>20</v>
      </c>
      <c r="D3248" s="132" t="s">
        <v>20</v>
      </c>
      <c r="E3248" s="186" t="s">
        <v>20</v>
      </c>
      <c r="F3248" s="132" t="s">
        <v>20</v>
      </c>
      <c r="G3248" s="132" t="s">
        <v>21</v>
      </c>
      <c r="H3248" s="132" t="s">
        <v>21</v>
      </c>
      <c r="I3248" s="132" t="s">
        <v>21</v>
      </c>
      <c r="J3248" s="133">
        <v>5.8</v>
      </c>
      <c r="K3248" s="133">
        <v>4.3</v>
      </c>
      <c r="L3248" s="133">
        <v>0.7</v>
      </c>
      <c r="M3248" s="134" t="str">
        <f t="shared" si="50"/>
        <v>P</v>
      </c>
      <c r="N3248" s="171" t="s">
        <v>10682</v>
      </c>
      <c r="O3248" s="146" t="s">
        <v>1500</v>
      </c>
      <c r="P3248" s="146" t="s">
        <v>9418</v>
      </c>
      <c r="Q3248" s="147" t="s">
        <v>10519</v>
      </c>
      <c r="R3248" s="187">
        <v>39.402985074626862</v>
      </c>
    </row>
    <row r="3249" spans="1:18" x14ac:dyDescent="0.25">
      <c r="A3249" s="135">
        <v>1045011</v>
      </c>
      <c r="B3249" s="148" t="s">
        <v>3870</v>
      </c>
      <c r="C3249" s="135">
        <v>10</v>
      </c>
      <c r="D3249" s="135" t="s">
        <v>20</v>
      </c>
      <c r="E3249" s="188" t="s">
        <v>20</v>
      </c>
      <c r="F3249" s="135" t="s">
        <v>20</v>
      </c>
      <c r="G3249" s="135" t="s">
        <v>20</v>
      </c>
      <c r="H3249" s="135" t="s">
        <v>20</v>
      </c>
      <c r="I3249" s="135" t="s">
        <v>20</v>
      </c>
      <c r="J3249" s="136">
        <v>2.8</v>
      </c>
      <c r="K3249" s="136">
        <v>0.5</v>
      </c>
      <c r="L3249" s="136">
        <v>2.2999999999999998</v>
      </c>
      <c r="M3249" s="137" t="str">
        <f t="shared" si="50"/>
        <v>P</v>
      </c>
      <c r="N3249" s="174" t="s">
        <v>10682</v>
      </c>
      <c r="O3249" s="149" t="s">
        <v>1500</v>
      </c>
      <c r="P3249" s="149" t="s">
        <v>9418</v>
      </c>
      <c r="Q3249" s="150" t="s">
        <v>10519</v>
      </c>
      <c r="R3249" s="189">
        <v>11.417910447761193</v>
      </c>
    </row>
    <row r="3250" spans="1:18" x14ac:dyDescent="0.25">
      <c r="A3250" s="132">
        <v>1045012</v>
      </c>
      <c r="B3250" s="145" t="s">
        <v>3871</v>
      </c>
      <c r="C3250" s="132">
        <v>2</v>
      </c>
      <c r="D3250" s="132" t="s">
        <v>20</v>
      </c>
      <c r="E3250" s="186" t="s">
        <v>20</v>
      </c>
      <c r="F3250" s="132" t="s">
        <v>20</v>
      </c>
      <c r="G3250" s="132" t="s">
        <v>20</v>
      </c>
      <c r="H3250" s="132" t="s">
        <v>20</v>
      </c>
      <c r="I3250" s="132" t="s">
        <v>20</v>
      </c>
      <c r="J3250" s="133">
        <v>4.8</v>
      </c>
      <c r="K3250" s="133">
        <v>2.9</v>
      </c>
      <c r="L3250" s="133">
        <v>1.35</v>
      </c>
      <c r="M3250" s="134" t="str">
        <f t="shared" si="50"/>
        <v>P</v>
      </c>
      <c r="N3250" s="173" t="s">
        <v>10682</v>
      </c>
      <c r="O3250" s="146" t="s">
        <v>1500</v>
      </c>
      <c r="P3250" s="146" t="s">
        <v>9418</v>
      </c>
      <c r="Q3250" s="147" t="s">
        <v>10519</v>
      </c>
      <c r="R3250" s="187">
        <v>7.8805970149253728</v>
      </c>
    </row>
    <row r="3251" spans="1:18" x14ac:dyDescent="0.25">
      <c r="A3251" s="135">
        <v>1045013</v>
      </c>
      <c r="B3251" s="148" t="s">
        <v>2674</v>
      </c>
      <c r="C3251" s="135">
        <v>6</v>
      </c>
      <c r="D3251" s="135">
        <v>432</v>
      </c>
      <c r="E3251" s="188" t="s">
        <v>21</v>
      </c>
      <c r="F3251" s="135" t="s">
        <v>20</v>
      </c>
      <c r="G3251" s="135">
        <v>30</v>
      </c>
      <c r="H3251" s="135">
        <v>30</v>
      </c>
      <c r="I3251" s="135">
        <v>2</v>
      </c>
      <c r="J3251" s="136">
        <v>1.68</v>
      </c>
      <c r="K3251" s="136">
        <v>1.1000000000000001</v>
      </c>
      <c r="L3251" s="136">
        <v>1.2</v>
      </c>
      <c r="M3251" s="137" t="str">
        <f t="shared" si="50"/>
        <v>P</v>
      </c>
      <c r="N3251" s="174" t="s">
        <v>10681</v>
      </c>
      <c r="O3251" s="149" t="s">
        <v>1578</v>
      </c>
      <c r="P3251" s="149" t="s">
        <v>10579</v>
      </c>
      <c r="Q3251" s="150" t="s">
        <v>10106</v>
      </c>
      <c r="R3251" s="189">
        <v>11.76</v>
      </c>
    </row>
    <row r="3252" spans="1:18" x14ac:dyDescent="0.25">
      <c r="A3252" s="132">
        <v>1045014</v>
      </c>
      <c r="B3252" s="145" t="s">
        <v>3872</v>
      </c>
      <c r="C3252" s="132">
        <v>6</v>
      </c>
      <c r="D3252" s="132">
        <v>256</v>
      </c>
      <c r="E3252" s="186" t="s">
        <v>20</v>
      </c>
      <c r="F3252" s="132" t="s">
        <v>20</v>
      </c>
      <c r="G3252" s="132" t="s">
        <v>20</v>
      </c>
      <c r="H3252" s="132" t="s">
        <v>20</v>
      </c>
      <c r="I3252" s="132" t="s">
        <v>20</v>
      </c>
      <c r="J3252" s="133">
        <v>2.2599999999999998</v>
      </c>
      <c r="K3252" s="133">
        <v>1.51</v>
      </c>
      <c r="L3252" s="133">
        <v>1.1200000000000001</v>
      </c>
      <c r="M3252" s="134" t="str">
        <f t="shared" si="50"/>
        <v>P</v>
      </c>
      <c r="N3252" s="173" t="s">
        <v>10681</v>
      </c>
      <c r="O3252" s="146" t="s">
        <v>1578</v>
      </c>
      <c r="P3252" s="146" t="s">
        <v>10579</v>
      </c>
      <c r="Q3252" s="147" t="s">
        <v>10106</v>
      </c>
      <c r="R3252" s="187">
        <v>11.459999999999999</v>
      </c>
    </row>
    <row r="3253" spans="1:18" x14ac:dyDescent="0.25">
      <c r="A3253" s="135">
        <v>1045015</v>
      </c>
      <c r="B3253" s="148" t="s">
        <v>3873</v>
      </c>
      <c r="C3253" s="135">
        <v>6</v>
      </c>
      <c r="D3253" s="135">
        <v>672</v>
      </c>
      <c r="E3253" s="188" t="s">
        <v>21</v>
      </c>
      <c r="F3253" s="135" t="s">
        <v>20</v>
      </c>
      <c r="G3253" s="135" t="s">
        <v>20</v>
      </c>
      <c r="H3253" s="135" t="s">
        <v>20</v>
      </c>
      <c r="I3253" s="135" t="s">
        <v>20</v>
      </c>
      <c r="J3253" s="136">
        <v>1.78</v>
      </c>
      <c r="K3253" s="136">
        <v>1.2</v>
      </c>
      <c r="L3253" s="136">
        <v>0.82</v>
      </c>
      <c r="M3253" s="137" t="str">
        <f t="shared" si="50"/>
        <v>P</v>
      </c>
      <c r="N3253" s="174" t="s">
        <v>10681</v>
      </c>
      <c r="O3253" s="149" t="s">
        <v>1506</v>
      </c>
      <c r="P3253" s="149" t="s">
        <v>9409</v>
      </c>
      <c r="Q3253" s="150" t="s">
        <v>10106</v>
      </c>
      <c r="R3253" s="189">
        <v>15.059999999999999</v>
      </c>
    </row>
    <row r="3254" spans="1:18" x14ac:dyDescent="0.25">
      <c r="A3254" s="132">
        <v>1045026</v>
      </c>
      <c r="B3254" s="145" t="s">
        <v>2958</v>
      </c>
      <c r="C3254" s="132">
        <v>6</v>
      </c>
      <c r="D3254" s="132">
        <v>414</v>
      </c>
      <c r="E3254" s="186" t="s">
        <v>21</v>
      </c>
      <c r="F3254" s="132">
        <v>576</v>
      </c>
      <c r="G3254" s="132">
        <v>20</v>
      </c>
      <c r="H3254" s="132">
        <v>25</v>
      </c>
      <c r="I3254" s="132">
        <v>1</v>
      </c>
      <c r="J3254" s="133">
        <v>1.6</v>
      </c>
      <c r="K3254" s="133">
        <v>1.04</v>
      </c>
      <c r="L3254" s="133">
        <v>1.81</v>
      </c>
      <c r="M3254" s="134" t="str">
        <f t="shared" si="50"/>
        <v>P</v>
      </c>
      <c r="N3254" s="173" t="s">
        <v>10681</v>
      </c>
      <c r="O3254" s="146" t="s">
        <v>1506</v>
      </c>
      <c r="P3254" s="146" t="s">
        <v>9427</v>
      </c>
      <c r="Q3254" s="147" t="s">
        <v>10519</v>
      </c>
      <c r="R3254" s="187">
        <v>5.64</v>
      </c>
    </row>
    <row r="3255" spans="1:18" x14ac:dyDescent="0.25">
      <c r="A3255" s="135">
        <v>1045027</v>
      </c>
      <c r="B3255" s="148" t="s">
        <v>3874</v>
      </c>
      <c r="C3255" s="135">
        <v>6</v>
      </c>
      <c r="D3255" s="135">
        <v>432</v>
      </c>
      <c r="E3255" s="188" t="s">
        <v>21</v>
      </c>
      <c r="F3255" s="135">
        <v>594</v>
      </c>
      <c r="G3255" s="135">
        <v>24</v>
      </c>
      <c r="H3255" s="135">
        <v>24</v>
      </c>
      <c r="I3255" s="135">
        <v>1</v>
      </c>
      <c r="J3255" s="136">
        <v>1.63</v>
      </c>
      <c r="K3255" s="136">
        <v>1.04</v>
      </c>
      <c r="L3255" s="136">
        <v>1.8</v>
      </c>
      <c r="M3255" s="137" t="str">
        <f t="shared" si="50"/>
        <v>P</v>
      </c>
      <c r="N3255" s="174" t="s">
        <v>10681</v>
      </c>
      <c r="O3255" s="149" t="s">
        <v>1506</v>
      </c>
      <c r="P3255" s="149" t="s">
        <v>9430</v>
      </c>
      <c r="Q3255" s="150" t="s">
        <v>10519</v>
      </c>
      <c r="R3255" s="189">
        <v>4.5</v>
      </c>
    </row>
    <row r="3256" spans="1:18" x14ac:dyDescent="0.25">
      <c r="A3256" s="132">
        <v>1045028</v>
      </c>
      <c r="B3256" s="145" t="s">
        <v>843</v>
      </c>
      <c r="C3256" s="132">
        <v>6</v>
      </c>
      <c r="D3256" s="132">
        <v>707</v>
      </c>
      <c r="E3256" s="186" t="s">
        <v>21</v>
      </c>
      <c r="F3256" s="132">
        <v>909</v>
      </c>
      <c r="G3256" s="132" t="s">
        <v>20</v>
      </c>
      <c r="H3256" s="132" t="s">
        <v>20</v>
      </c>
      <c r="I3256" s="132" t="s">
        <v>20</v>
      </c>
      <c r="J3256" s="133">
        <v>1.32</v>
      </c>
      <c r="K3256" s="133">
        <v>0.86</v>
      </c>
      <c r="L3256" s="133">
        <v>1.6</v>
      </c>
      <c r="M3256" s="134" t="str">
        <f t="shared" si="50"/>
        <v>P</v>
      </c>
      <c r="N3256" s="173" t="s">
        <v>10681</v>
      </c>
      <c r="O3256" s="146" t="s">
        <v>1506</v>
      </c>
      <c r="P3256" s="146" t="s">
        <v>9403</v>
      </c>
      <c r="Q3256" s="147" t="s">
        <v>10519</v>
      </c>
      <c r="R3256" s="187">
        <v>4.26</v>
      </c>
    </row>
    <row r="3257" spans="1:18" x14ac:dyDescent="0.25">
      <c r="A3257" s="135">
        <v>1045029</v>
      </c>
      <c r="B3257" s="148" t="s">
        <v>9260</v>
      </c>
      <c r="C3257" s="135">
        <v>3</v>
      </c>
      <c r="D3257" s="135">
        <v>7200</v>
      </c>
      <c r="E3257" s="188">
        <v>72</v>
      </c>
      <c r="F3257" s="135" t="s">
        <v>20</v>
      </c>
      <c r="G3257" s="135">
        <v>432</v>
      </c>
      <c r="H3257" s="135">
        <v>432</v>
      </c>
      <c r="I3257" s="135">
        <v>1</v>
      </c>
      <c r="J3257" s="136">
        <v>0.74</v>
      </c>
      <c r="K3257" s="136">
        <v>0.69</v>
      </c>
      <c r="L3257" s="136">
        <v>0.26</v>
      </c>
      <c r="M3257" s="137" t="str">
        <f t="shared" si="50"/>
        <v>P</v>
      </c>
      <c r="N3257" s="174" t="s">
        <v>10681</v>
      </c>
      <c r="O3257" s="149" t="s">
        <v>1555</v>
      </c>
      <c r="P3257" s="149" t="s">
        <v>9429</v>
      </c>
      <c r="Q3257" s="150" t="s">
        <v>10519</v>
      </c>
      <c r="R3257" s="189">
        <v>2.88</v>
      </c>
    </row>
    <row r="3258" spans="1:18" x14ac:dyDescent="0.25">
      <c r="A3258" s="132">
        <v>1045030</v>
      </c>
      <c r="B3258" s="145" t="s">
        <v>9885</v>
      </c>
      <c r="C3258" s="132">
        <v>3</v>
      </c>
      <c r="D3258" s="132">
        <v>7200</v>
      </c>
      <c r="E3258" s="186">
        <v>72</v>
      </c>
      <c r="F3258" s="132">
        <v>9792</v>
      </c>
      <c r="G3258" s="132">
        <v>432</v>
      </c>
      <c r="H3258" s="132">
        <v>432</v>
      </c>
      <c r="I3258" s="132">
        <v>1</v>
      </c>
      <c r="J3258" s="133">
        <v>0.78</v>
      </c>
      <c r="K3258" s="133">
        <v>0.69</v>
      </c>
      <c r="L3258" s="133">
        <v>0.25</v>
      </c>
      <c r="M3258" s="134" t="str">
        <f t="shared" si="50"/>
        <v>P</v>
      </c>
      <c r="N3258" s="173" t="s">
        <v>10681</v>
      </c>
      <c r="O3258" s="146" t="s">
        <v>1555</v>
      </c>
      <c r="P3258" s="146" t="s">
        <v>9429</v>
      </c>
      <c r="Q3258" s="147" t="s">
        <v>10519</v>
      </c>
      <c r="R3258" s="187">
        <v>2.5499999999999998</v>
      </c>
    </row>
    <row r="3259" spans="1:18" x14ac:dyDescent="0.25">
      <c r="A3259" s="135">
        <v>1045031</v>
      </c>
      <c r="B3259" s="148" t="s">
        <v>9886</v>
      </c>
      <c r="C3259" s="135">
        <v>3</v>
      </c>
      <c r="D3259" s="135">
        <v>7200</v>
      </c>
      <c r="E3259" s="188">
        <v>72</v>
      </c>
      <c r="F3259" s="135">
        <v>9792</v>
      </c>
      <c r="G3259" s="135">
        <v>432</v>
      </c>
      <c r="H3259" s="135">
        <v>432</v>
      </c>
      <c r="I3259" s="135">
        <v>1</v>
      </c>
      <c r="J3259" s="136">
        <v>0.74</v>
      </c>
      <c r="K3259" s="136">
        <v>0.69</v>
      </c>
      <c r="L3259" s="136">
        <v>0.28999999999999998</v>
      </c>
      <c r="M3259" s="137" t="str">
        <f t="shared" si="50"/>
        <v>P</v>
      </c>
      <c r="N3259" s="174" t="s">
        <v>10681</v>
      </c>
      <c r="O3259" s="149" t="s">
        <v>1555</v>
      </c>
      <c r="P3259" s="149" t="s">
        <v>9429</v>
      </c>
      <c r="Q3259" s="150" t="s">
        <v>10519</v>
      </c>
      <c r="R3259" s="189">
        <v>2.58</v>
      </c>
    </row>
    <row r="3260" spans="1:18" x14ac:dyDescent="0.25">
      <c r="A3260" s="132">
        <v>1045032</v>
      </c>
      <c r="B3260" s="145" t="s">
        <v>9259</v>
      </c>
      <c r="C3260" s="132">
        <v>3</v>
      </c>
      <c r="D3260" s="132">
        <v>7200</v>
      </c>
      <c r="E3260" s="186">
        <v>72</v>
      </c>
      <c r="F3260" s="132">
        <v>9792</v>
      </c>
      <c r="G3260" s="132">
        <v>432</v>
      </c>
      <c r="H3260" s="132">
        <v>432</v>
      </c>
      <c r="I3260" s="132">
        <v>1</v>
      </c>
      <c r="J3260" s="133">
        <v>0.75</v>
      </c>
      <c r="K3260" s="133">
        <v>0.7</v>
      </c>
      <c r="L3260" s="133">
        <v>0.27</v>
      </c>
      <c r="M3260" s="134" t="str">
        <f t="shared" si="50"/>
        <v>P</v>
      </c>
      <c r="N3260" s="173" t="s">
        <v>10681</v>
      </c>
      <c r="O3260" s="146" t="s">
        <v>1555</v>
      </c>
      <c r="P3260" s="146" t="s">
        <v>9429</v>
      </c>
      <c r="Q3260" s="147" t="s">
        <v>10519</v>
      </c>
      <c r="R3260" s="187">
        <v>2.82</v>
      </c>
    </row>
    <row r="3261" spans="1:18" x14ac:dyDescent="0.25">
      <c r="A3261" s="135">
        <v>1045053</v>
      </c>
      <c r="B3261" s="148" t="s">
        <v>9887</v>
      </c>
      <c r="C3261" s="135">
        <v>3</v>
      </c>
      <c r="D3261" s="135">
        <v>7200</v>
      </c>
      <c r="E3261" s="188">
        <v>72</v>
      </c>
      <c r="F3261" s="135">
        <v>9792</v>
      </c>
      <c r="G3261" s="135">
        <v>432</v>
      </c>
      <c r="H3261" s="135">
        <v>432</v>
      </c>
      <c r="I3261" s="135">
        <v>1</v>
      </c>
      <c r="J3261" s="136">
        <v>0.74</v>
      </c>
      <c r="K3261" s="136">
        <v>0.69</v>
      </c>
      <c r="L3261" s="136">
        <v>0.27</v>
      </c>
      <c r="M3261" s="137" t="str">
        <f t="shared" si="50"/>
        <v>P</v>
      </c>
      <c r="N3261" s="174" t="s">
        <v>10681</v>
      </c>
      <c r="O3261" s="149" t="s">
        <v>1555</v>
      </c>
      <c r="P3261" s="149" t="s">
        <v>9429</v>
      </c>
      <c r="Q3261" s="150" t="s">
        <v>10519</v>
      </c>
      <c r="R3261" s="189">
        <v>2.61</v>
      </c>
    </row>
    <row r="3262" spans="1:18" x14ac:dyDescent="0.25">
      <c r="A3262" s="132">
        <v>1045056</v>
      </c>
      <c r="B3262" s="145" t="s">
        <v>9888</v>
      </c>
      <c r="C3262" s="132">
        <v>3</v>
      </c>
      <c r="D3262" s="132">
        <v>7200</v>
      </c>
      <c r="E3262" s="186">
        <v>72</v>
      </c>
      <c r="F3262" s="132">
        <v>9792</v>
      </c>
      <c r="G3262" s="132">
        <v>432</v>
      </c>
      <c r="H3262" s="132">
        <v>432</v>
      </c>
      <c r="I3262" s="132">
        <v>1</v>
      </c>
      <c r="J3262" s="133">
        <v>0.75</v>
      </c>
      <c r="K3262" s="133">
        <v>0.67</v>
      </c>
      <c r="L3262" s="133">
        <v>0.28000000000000003</v>
      </c>
      <c r="M3262" s="134" t="str">
        <f t="shared" si="50"/>
        <v>P</v>
      </c>
      <c r="N3262" s="173" t="s">
        <v>10681</v>
      </c>
      <c r="O3262" s="146" t="s">
        <v>1555</v>
      </c>
      <c r="P3262" s="146" t="s">
        <v>9429</v>
      </c>
      <c r="Q3262" s="147" t="s">
        <v>10519</v>
      </c>
      <c r="R3262" s="187">
        <v>2.88</v>
      </c>
    </row>
    <row r="3263" spans="1:18" x14ac:dyDescent="0.25">
      <c r="A3263" s="135">
        <v>1045069</v>
      </c>
      <c r="B3263" s="148" t="s">
        <v>9244</v>
      </c>
      <c r="C3263" s="135">
        <v>3</v>
      </c>
      <c r="D3263" s="135">
        <v>7200</v>
      </c>
      <c r="E3263" s="188">
        <v>72</v>
      </c>
      <c r="F3263" s="135">
        <v>9792</v>
      </c>
      <c r="G3263" s="135">
        <v>432</v>
      </c>
      <c r="H3263" s="135">
        <v>432</v>
      </c>
      <c r="I3263" s="135">
        <v>1</v>
      </c>
      <c r="J3263" s="136">
        <v>0.74</v>
      </c>
      <c r="K3263" s="136">
        <v>0.67</v>
      </c>
      <c r="L3263" s="136">
        <v>0.25</v>
      </c>
      <c r="M3263" s="137" t="str">
        <f t="shared" si="50"/>
        <v>P</v>
      </c>
      <c r="N3263" s="174" t="s">
        <v>10681</v>
      </c>
      <c r="O3263" s="149" t="s">
        <v>1555</v>
      </c>
      <c r="P3263" s="149" t="s">
        <v>9429</v>
      </c>
      <c r="Q3263" s="150" t="s">
        <v>10519</v>
      </c>
      <c r="R3263" s="189">
        <v>2.94</v>
      </c>
    </row>
    <row r="3264" spans="1:18" x14ac:dyDescent="0.25">
      <c r="A3264" s="132">
        <v>1045072</v>
      </c>
      <c r="B3264" s="145" t="s">
        <v>192</v>
      </c>
      <c r="C3264" s="132">
        <v>6</v>
      </c>
      <c r="D3264" s="132">
        <v>414</v>
      </c>
      <c r="E3264" s="186" t="s">
        <v>21</v>
      </c>
      <c r="F3264" s="132">
        <v>576</v>
      </c>
      <c r="G3264" s="132">
        <v>20</v>
      </c>
      <c r="H3264" s="132">
        <v>25</v>
      </c>
      <c r="I3264" s="132">
        <v>1</v>
      </c>
      <c r="J3264" s="133">
        <v>1.61</v>
      </c>
      <c r="K3264" s="133">
        <v>1.03</v>
      </c>
      <c r="L3264" s="133">
        <v>1.8</v>
      </c>
      <c r="M3264" s="134" t="str">
        <f t="shared" si="50"/>
        <v>P</v>
      </c>
      <c r="N3264" s="173" t="s">
        <v>10681</v>
      </c>
      <c r="O3264" s="146" t="s">
        <v>1506</v>
      </c>
      <c r="P3264" s="146" t="s">
        <v>9427</v>
      </c>
      <c r="Q3264" s="147" t="s">
        <v>10519</v>
      </c>
      <c r="R3264" s="187">
        <v>4.4399999999999995</v>
      </c>
    </row>
    <row r="3265" spans="1:18" x14ac:dyDescent="0.25">
      <c r="A3265" s="135">
        <v>1045076</v>
      </c>
      <c r="B3265" s="148" t="s">
        <v>2762</v>
      </c>
      <c r="C3265" s="135">
        <v>6</v>
      </c>
      <c r="D3265" s="135">
        <v>432</v>
      </c>
      <c r="E3265" s="188" t="s">
        <v>21</v>
      </c>
      <c r="F3265" s="135">
        <v>598</v>
      </c>
      <c r="G3265" s="135">
        <v>20</v>
      </c>
      <c r="H3265" s="135">
        <v>25</v>
      </c>
      <c r="I3265" s="135">
        <v>1</v>
      </c>
      <c r="J3265" s="136">
        <v>1.62</v>
      </c>
      <c r="K3265" s="136">
        <v>1.05</v>
      </c>
      <c r="L3265" s="136">
        <v>1.8</v>
      </c>
      <c r="M3265" s="137" t="str">
        <f t="shared" si="50"/>
        <v>P</v>
      </c>
      <c r="N3265" s="172" t="s">
        <v>10681</v>
      </c>
      <c r="O3265" s="149" t="s">
        <v>1506</v>
      </c>
      <c r="P3265" s="149" t="s">
        <v>9430</v>
      </c>
      <c r="Q3265" s="150" t="s">
        <v>10519</v>
      </c>
      <c r="R3265" s="189">
        <v>3.12</v>
      </c>
    </row>
    <row r="3266" spans="1:18" x14ac:dyDescent="0.25">
      <c r="A3266" s="132">
        <v>1045078</v>
      </c>
      <c r="B3266" s="145" t="s">
        <v>3875</v>
      </c>
      <c r="C3266" s="132">
        <v>24</v>
      </c>
      <c r="D3266" s="132">
        <v>300</v>
      </c>
      <c r="E3266" s="186" t="s">
        <v>21</v>
      </c>
      <c r="F3266" s="132">
        <v>480</v>
      </c>
      <c r="G3266" s="132">
        <v>11</v>
      </c>
      <c r="H3266" s="132">
        <v>11</v>
      </c>
      <c r="I3266" s="132">
        <v>2</v>
      </c>
      <c r="J3266" s="133">
        <v>2.38</v>
      </c>
      <c r="K3266" s="133">
        <v>1.46</v>
      </c>
      <c r="L3266" s="133">
        <v>0.9</v>
      </c>
      <c r="M3266" s="134" t="str">
        <f t="shared" ref="M3266:M3329" si="51">HYPERLINK(CONCATENATE("T:\Distribution Centre\RDC Department Shared\Cubiscan photos","\",A3266,"-pac.jpg"),"P")</f>
        <v>P</v>
      </c>
      <c r="N3266" s="173" t="s">
        <v>10681</v>
      </c>
      <c r="O3266" s="146" t="s">
        <v>1506</v>
      </c>
      <c r="P3266" s="146" t="s">
        <v>10455</v>
      </c>
      <c r="Q3266" s="147" t="s">
        <v>10519</v>
      </c>
      <c r="R3266" s="187">
        <v>6.9599999999999991</v>
      </c>
    </row>
    <row r="3267" spans="1:18" x14ac:dyDescent="0.25">
      <c r="A3267" s="135">
        <v>1045135</v>
      </c>
      <c r="B3267" s="148" t="s">
        <v>3876</v>
      </c>
      <c r="C3267" s="135">
        <v>3</v>
      </c>
      <c r="D3267" s="135">
        <v>2160</v>
      </c>
      <c r="E3267" s="188">
        <v>72</v>
      </c>
      <c r="F3267" s="135">
        <v>2880</v>
      </c>
      <c r="G3267" s="135">
        <v>320</v>
      </c>
      <c r="H3267" s="135">
        <v>384</v>
      </c>
      <c r="I3267" s="135" t="s">
        <v>20</v>
      </c>
      <c r="J3267" s="136">
        <v>1.24</v>
      </c>
      <c r="K3267" s="136">
        <v>1.36</v>
      </c>
      <c r="L3267" s="136">
        <v>0.41</v>
      </c>
      <c r="M3267" s="137" t="str">
        <f t="shared" si="51"/>
        <v>P</v>
      </c>
      <c r="N3267" s="174" t="s">
        <v>10682</v>
      </c>
      <c r="O3267" s="149" t="s">
        <v>1500</v>
      </c>
      <c r="P3267" s="149" t="s">
        <v>9418</v>
      </c>
      <c r="Q3267" s="150" t="s">
        <v>10519</v>
      </c>
      <c r="R3267" s="189">
        <v>4.74</v>
      </c>
    </row>
    <row r="3268" spans="1:18" x14ac:dyDescent="0.25">
      <c r="A3268" s="132">
        <v>1045137</v>
      </c>
      <c r="B3268" s="145" t="s">
        <v>1821</v>
      </c>
      <c r="C3268" s="132">
        <v>24</v>
      </c>
      <c r="D3268" s="132">
        <v>300</v>
      </c>
      <c r="E3268" s="186" t="s">
        <v>21</v>
      </c>
      <c r="F3268" s="132">
        <v>480</v>
      </c>
      <c r="G3268" s="132">
        <v>11</v>
      </c>
      <c r="H3268" s="132">
        <v>11</v>
      </c>
      <c r="I3268" s="132">
        <v>2</v>
      </c>
      <c r="J3268" s="133">
        <v>2.36</v>
      </c>
      <c r="K3268" s="133">
        <v>1.55</v>
      </c>
      <c r="L3268" s="133">
        <v>0.9</v>
      </c>
      <c r="M3268" s="134" t="str">
        <f t="shared" si="51"/>
        <v>P</v>
      </c>
      <c r="N3268" s="173" t="s">
        <v>10681</v>
      </c>
      <c r="O3268" s="146" t="s">
        <v>1506</v>
      </c>
      <c r="P3268" s="146" t="s">
        <v>10455</v>
      </c>
      <c r="Q3268" s="147" t="s">
        <v>10519</v>
      </c>
      <c r="R3268" s="187">
        <v>5.5200000000000005</v>
      </c>
    </row>
    <row r="3269" spans="1:18" x14ac:dyDescent="0.25">
      <c r="A3269" s="135">
        <v>1045140</v>
      </c>
      <c r="B3269" s="148" t="s">
        <v>3877</v>
      </c>
      <c r="C3269" s="135">
        <v>12</v>
      </c>
      <c r="D3269" s="135">
        <v>704</v>
      </c>
      <c r="E3269" s="188" t="s">
        <v>21</v>
      </c>
      <c r="F3269" s="135">
        <v>1024</v>
      </c>
      <c r="G3269" s="135">
        <v>20</v>
      </c>
      <c r="H3269" s="135">
        <v>25</v>
      </c>
      <c r="I3269" s="135">
        <v>2</v>
      </c>
      <c r="J3269" s="136">
        <v>1.6</v>
      </c>
      <c r="K3269" s="136">
        <v>1.1599999999999999</v>
      </c>
      <c r="L3269" s="136">
        <v>0.92</v>
      </c>
      <c r="M3269" s="137" t="str">
        <f t="shared" si="51"/>
        <v>P</v>
      </c>
      <c r="N3269" s="174" t="s">
        <v>10681</v>
      </c>
      <c r="O3269" s="149" t="s">
        <v>1506</v>
      </c>
      <c r="P3269" s="149" t="s">
        <v>9430</v>
      </c>
      <c r="Q3269" s="150" t="s">
        <v>10519</v>
      </c>
      <c r="R3269" s="189">
        <v>3.7199999999999998</v>
      </c>
    </row>
    <row r="3270" spans="1:18" x14ac:dyDescent="0.25">
      <c r="A3270" s="132">
        <v>1045141</v>
      </c>
      <c r="B3270" s="145" t="s">
        <v>1222</v>
      </c>
      <c r="C3270" s="132">
        <v>12</v>
      </c>
      <c r="D3270" s="132">
        <v>540</v>
      </c>
      <c r="E3270" s="186" t="s">
        <v>21</v>
      </c>
      <c r="F3270" s="132">
        <v>600</v>
      </c>
      <c r="G3270" s="132">
        <v>20</v>
      </c>
      <c r="H3270" s="132">
        <v>25</v>
      </c>
      <c r="I3270" s="132">
        <v>2</v>
      </c>
      <c r="J3270" s="133">
        <v>1.69</v>
      </c>
      <c r="K3270" s="133">
        <v>1.1499999999999999</v>
      </c>
      <c r="L3270" s="133">
        <v>0.93</v>
      </c>
      <c r="M3270" s="134" t="str">
        <f t="shared" si="51"/>
        <v>P</v>
      </c>
      <c r="N3270" s="173" t="s">
        <v>10681</v>
      </c>
      <c r="O3270" s="146" t="s">
        <v>1555</v>
      </c>
      <c r="P3270" s="146" t="s">
        <v>9429</v>
      </c>
      <c r="Q3270" s="147" t="s">
        <v>10519</v>
      </c>
      <c r="R3270" s="187">
        <v>4.5600000000000005</v>
      </c>
    </row>
    <row r="3271" spans="1:18" x14ac:dyDescent="0.25">
      <c r="A3271" s="135">
        <v>1045142</v>
      </c>
      <c r="B3271" s="148" t="s">
        <v>1785</v>
      </c>
      <c r="C3271" s="135">
        <v>24</v>
      </c>
      <c r="D3271" s="135">
        <v>300</v>
      </c>
      <c r="E3271" s="188" t="s">
        <v>21</v>
      </c>
      <c r="F3271" s="135">
        <v>480</v>
      </c>
      <c r="G3271" s="135">
        <v>11</v>
      </c>
      <c r="H3271" s="135">
        <v>11</v>
      </c>
      <c r="I3271" s="135">
        <v>2</v>
      </c>
      <c r="J3271" s="136">
        <v>2.36</v>
      </c>
      <c r="K3271" s="136">
        <v>1.55</v>
      </c>
      <c r="L3271" s="136">
        <v>0.9</v>
      </c>
      <c r="M3271" s="137" t="str">
        <f t="shared" si="51"/>
        <v>P</v>
      </c>
      <c r="N3271" s="174" t="s">
        <v>10681</v>
      </c>
      <c r="O3271" s="149" t="s">
        <v>1506</v>
      </c>
      <c r="P3271" s="149" t="s">
        <v>10455</v>
      </c>
      <c r="Q3271" s="150" t="s">
        <v>10519</v>
      </c>
      <c r="R3271" s="189">
        <v>6</v>
      </c>
    </row>
    <row r="3272" spans="1:18" x14ac:dyDescent="0.25">
      <c r="A3272" s="132">
        <v>1045144</v>
      </c>
      <c r="B3272" s="145" t="s">
        <v>1225</v>
      </c>
      <c r="C3272" s="132">
        <v>12</v>
      </c>
      <c r="D3272" s="132">
        <v>540</v>
      </c>
      <c r="E3272" s="186" t="s">
        <v>21</v>
      </c>
      <c r="F3272" s="132">
        <v>600</v>
      </c>
      <c r="G3272" s="132">
        <v>20</v>
      </c>
      <c r="H3272" s="132">
        <v>25</v>
      </c>
      <c r="I3272" s="132">
        <v>2</v>
      </c>
      <c r="J3272" s="133">
        <v>1.7</v>
      </c>
      <c r="K3272" s="133">
        <v>1.17</v>
      </c>
      <c r="L3272" s="133">
        <v>0.93</v>
      </c>
      <c r="M3272" s="134" t="str">
        <f t="shared" si="51"/>
        <v>P</v>
      </c>
      <c r="N3272" s="173" t="s">
        <v>10681</v>
      </c>
      <c r="O3272" s="146" t="s">
        <v>1555</v>
      </c>
      <c r="P3272" s="146" t="s">
        <v>9429</v>
      </c>
      <c r="Q3272" s="147" t="s">
        <v>10519</v>
      </c>
      <c r="R3272" s="187">
        <v>4.5600000000000005</v>
      </c>
    </row>
    <row r="3273" spans="1:18" x14ac:dyDescent="0.25">
      <c r="A3273" s="135">
        <v>1045145</v>
      </c>
      <c r="B3273" s="148" t="s">
        <v>1230</v>
      </c>
      <c r="C3273" s="135">
        <v>12</v>
      </c>
      <c r="D3273" s="135">
        <v>540</v>
      </c>
      <c r="E3273" s="188" t="s">
        <v>21</v>
      </c>
      <c r="F3273" s="135">
        <v>600</v>
      </c>
      <c r="G3273" s="135">
        <v>20</v>
      </c>
      <c r="H3273" s="135">
        <v>25</v>
      </c>
      <c r="I3273" s="135">
        <v>2</v>
      </c>
      <c r="J3273" s="136">
        <v>1.71</v>
      </c>
      <c r="K3273" s="136">
        <v>1.17</v>
      </c>
      <c r="L3273" s="136">
        <v>0.94</v>
      </c>
      <c r="M3273" s="137" t="str">
        <f t="shared" si="51"/>
        <v>P</v>
      </c>
      <c r="N3273" s="174" t="s">
        <v>10681</v>
      </c>
      <c r="O3273" s="149" t="s">
        <v>1555</v>
      </c>
      <c r="P3273" s="149" t="s">
        <v>9429</v>
      </c>
      <c r="Q3273" s="150" t="s">
        <v>10519</v>
      </c>
      <c r="R3273" s="189">
        <v>4.92</v>
      </c>
    </row>
    <row r="3274" spans="1:18" x14ac:dyDescent="0.25">
      <c r="A3274" s="132">
        <v>1045146</v>
      </c>
      <c r="B3274" s="145" t="s">
        <v>3878</v>
      </c>
      <c r="C3274" s="132">
        <v>24</v>
      </c>
      <c r="D3274" s="132">
        <v>300</v>
      </c>
      <c r="E3274" s="186" t="s">
        <v>21</v>
      </c>
      <c r="F3274" s="132">
        <v>480</v>
      </c>
      <c r="G3274" s="132">
        <v>11</v>
      </c>
      <c r="H3274" s="132">
        <v>11</v>
      </c>
      <c r="I3274" s="132">
        <v>2</v>
      </c>
      <c r="J3274" s="133">
        <v>2.36</v>
      </c>
      <c r="K3274" s="133">
        <v>1.55</v>
      </c>
      <c r="L3274" s="133">
        <v>0.9</v>
      </c>
      <c r="M3274" s="134" t="str">
        <f t="shared" si="51"/>
        <v>P</v>
      </c>
      <c r="N3274" s="173" t="s">
        <v>10681</v>
      </c>
      <c r="O3274" s="146" t="s">
        <v>1506</v>
      </c>
      <c r="P3274" s="146" t="s">
        <v>10455</v>
      </c>
      <c r="Q3274" s="147" t="s">
        <v>10519</v>
      </c>
      <c r="R3274" s="187">
        <v>5.76</v>
      </c>
    </row>
    <row r="3275" spans="1:18" x14ac:dyDescent="0.25">
      <c r="A3275" s="135">
        <v>1045147</v>
      </c>
      <c r="B3275" s="148" t="s">
        <v>1215</v>
      </c>
      <c r="C3275" s="135">
        <v>12</v>
      </c>
      <c r="D3275" s="135">
        <v>540</v>
      </c>
      <c r="E3275" s="188" t="s">
        <v>21</v>
      </c>
      <c r="F3275" s="135">
        <v>960</v>
      </c>
      <c r="G3275" s="135">
        <v>20</v>
      </c>
      <c r="H3275" s="135">
        <v>25</v>
      </c>
      <c r="I3275" s="135">
        <v>2</v>
      </c>
      <c r="J3275" s="136">
        <v>1.71</v>
      </c>
      <c r="K3275" s="136">
        <v>1.17</v>
      </c>
      <c r="L3275" s="136">
        <v>0.93</v>
      </c>
      <c r="M3275" s="137" t="str">
        <f t="shared" si="51"/>
        <v>P</v>
      </c>
      <c r="N3275" s="174" t="s">
        <v>10681</v>
      </c>
      <c r="O3275" s="149" t="s">
        <v>1555</v>
      </c>
      <c r="P3275" s="149" t="s">
        <v>9429</v>
      </c>
      <c r="Q3275" s="150" t="s">
        <v>10519</v>
      </c>
      <c r="R3275" s="189">
        <v>4.5600000000000005</v>
      </c>
    </row>
    <row r="3276" spans="1:18" x14ac:dyDescent="0.25">
      <c r="A3276" s="132">
        <v>1045148</v>
      </c>
      <c r="B3276" s="145" t="s">
        <v>3879</v>
      </c>
      <c r="C3276" s="132">
        <v>24</v>
      </c>
      <c r="D3276" s="132">
        <v>300</v>
      </c>
      <c r="E3276" s="186" t="s">
        <v>21</v>
      </c>
      <c r="F3276" s="132">
        <v>480</v>
      </c>
      <c r="G3276" s="132">
        <v>11</v>
      </c>
      <c r="H3276" s="132">
        <v>11</v>
      </c>
      <c r="I3276" s="132">
        <v>2</v>
      </c>
      <c r="J3276" s="133">
        <v>2.36</v>
      </c>
      <c r="K3276" s="133">
        <v>1.55</v>
      </c>
      <c r="L3276" s="133">
        <v>0.9</v>
      </c>
      <c r="M3276" s="134" t="str">
        <f t="shared" si="51"/>
        <v>P</v>
      </c>
      <c r="N3276" s="173" t="s">
        <v>10681</v>
      </c>
      <c r="O3276" s="146" t="s">
        <v>1506</v>
      </c>
      <c r="P3276" s="146" t="s">
        <v>10455</v>
      </c>
      <c r="Q3276" s="147" t="s">
        <v>10519</v>
      </c>
      <c r="R3276" s="187">
        <v>6</v>
      </c>
    </row>
    <row r="3277" spans="1:18" x14ac:dyDescent="0.25">
      <c r="A3277" s="135">
        <v>1045152</v>
      </c>
      <c r="B3277" s="148" t="s">
        <v>1208</v>
      </c>
      <c r="C3277" s="135">
        <v>12</v>
      </c>
      <c r="D3277" s="135">
        <v>704</v>
      </c>
      <c r="E3277" s="188" t="s">
        <v>21</v>
      </c>
      <c r="F3277" s="135">
        <v>1024</v>
      </c>
      <c r="G3277" s="135">
        <v>20</v>
      </c>
      <c r="H3277" s="135">
        <v>25</v>
      </c>
      <c r="I3277" s="135">
        <v>2</v>
      </c>
      <c r="J3277" s="136">
        <v>1.63</v>
      </c>
      <c r="K3277" s="136">
        <v>1.1399999999999999</v>
      </c>
      <c r="L3277" s="136">
        <v>0.93</v>
      </c>
      <c r="M3277" s="137" t="str">
        <f t="shared" si="51"/>
        <v>P</v>
      </c>
      <c r="N3277" s="174" t="s">
        <v>10681</v>
      </c>
      <c r="O3277" s="149" t="s">
        <v>1506</v>
      </c>
      <c r="P3277" s="149" t="s">
        <v>9430</v>
      </c>
      <c r="Q3277" s="150" t="s">
        <v>10519</v>
      </c>
      <c r="R3277" s="189">
        <v>3.4799999999999995</v>
      </c>
    </row>
    <row r="3278" spans="1:18" x14ac:dyDescent="0.25">
      <c r="A3278" s="132">
        <v>1045166</v>
      </c>
      <c r="B3278" s="145" t="s">
        <v>3880</v>
      </c>
      <c r="C3278" s="132">
        <v>6</v>
      </c>
      <c r="D3278" s="132">
        <v>1325</v>
      </c>
      <c r="E3278" s="186" t="s">
        <v>21</v>
      </c>
      <c r="F3278" s="132" t="s">
        <v>20</v>
      </c>
      <c r="G3278" s="132">
        <v>16</v>
      </c>
      <c r="H3278" s="132">
        <v>20</v>
      </c>
      <c r="I3278" s="132">
        <v>5</v>
      </c>
      <c r="J3278" s="133">
        <v>1.92</v>
      </c>
      <c r="K3278" s="133">
        <v>1.19</v>
      </c>
      <c r="L3278" s="133">
        <v>0.41</v>
      </c>
      <c r="M3278" s="134" t="str">
        <f t="shared" si="51"/>
        <v>P</v>
      </c>
      <c r="N3278" s="173" t="s">
        <v>10681</v>
      </c>
      <c r="O3278" s="146" t="s">
        <v>1506</v>
      </c>
      <c r="P3278" s="146" t="s">
        <v>9398</v>
      </c>
      <c r="Q3278" s="147" t="s">
        <v>10519</v>
      </c>
      <c r="R3278" s="187">
        <v>3.4799999999999995</v>
      </c>
    </row>
    <row r="3279" spans="1:18" x14ac:dyDescent="0.25">
      <c r="A3279" s="135">
        <v>1045170</v>
      </c>
      <c r="B3279" s="148" t="s">
        <v>3881</v>
      </c>
      <c r="C3279" s="135">
        <v>6</v>
      </c>
      <c r="D3279" s="135">
        <v>1325</v>
      </c>
      <c r="E3279" s="188" t="s">
        <v>21</v>
      </c>
      <c r="F3279" s="135" t="s">
        <v>20</v>
      </c>
      <c r="G3279" s="135">
        <v>16</v>
      </c>
      <c r="H3279" s="135">
        <v>20</v>
      </c>
      <c r="I3279" s="135">
        <v>5</v>
      </c>
      <c r="J3279" s="136">
        <v>1.85</v>
      </c>
      <c r="K3279" s="136">
        <v>1.19</v>
      </c>
      <c r="L3279" s="136">
        <v>0.41</v>
      </c>
      <c r="M3279" s="137" t="str">
        <f t="shared" si="51"/>
        <v>P</v>
      </c>
      <c r="N3279" s="174" t="s">
        <v>10681</v>
      </c>
      <c r="O3279" s="149" t="s">
        <v>1506</v>
      </c>
      <c r="P3279" s="149" t="s">
        <v>9398</v>
      </c>
      <c r="Q3279" s="150" t="s">
        <v>10519</v>
      </c>
      <c r="R3279" s="189">
        <v>2.64</v>
      </c>
    </row>
    <row r="3280" spans="1:18" x14ac:dyDescent="0.25">
      <c r="A3280" s="132">
        <v>1045232</v>
      </c>
      <c r="B3280" s="145" t="s">
        <v>3882</v>
      </c>
      <c r="C3280" s="132">
        <v>6</v>
      </c>
      <c r="D3280" s="132">
        <v>1664</v>
      </c>
      <c r="E3280" s="186" t="s">
        <v>21</v>
      </c>
      <c r="F3280" s="132">
        <v>2028</v>
      </c>
      <c r="G3280" s="132">
        <v>16</v>
      </c>
      <c r="H3280" s="132">
        <v>20</v>
      </c>
      <c r="I3280" s="132">
        <v>5</v>
      </c>
      <c r="J3280" s="133">
        <v>1.87</v>
      </c>
      <c r="K3280" s="133">
        <v>1.2</v>
      </c>
      <c r="L3280" s="133">
        <v>0.39</v>
      </c>
      <c r="M3280" s="134" t="str">
        <f t="shared" si="51"/>
        <v>P</v>
      </c>
      <c r="N3280" s="171" t="s">
        <v>10681</v>
      </c>
      <c r="O3280" s="146" t="s">
        <v>1506</v>
      </c>
      <c r="P3280" s="146" t="s">
        <v>9398</v>
      </c>
      <c r="Q3280" s="147" t="s">
        <v>10519</v>
      </c>
      <c r="R3280" s="187">
        <v>2.64</v>
      </c>
    </row>
    <row r="3281" spans="1:18" x14ac:dyDescent="0.25">
      <c r="A3281" s="135">
        <v>1045261</v>
      </c>
      <c r="B3281" s="148" t="s">
        <v>3883</v>
      </c>
      <c r="C3281" s="135">
        <v>6</v>
      </c>
      <c r="D3281" s="135">
        <v>432</v>
      </c>
      <c r="E3281" s="188" t="s">
        <v>21</v>
      </c>
      <c r="F3281" s="135">
        <v>598</v>
      </c>
      <c r="G3281" s="135">
        <v>20</v>
      </c>
      <c r="H3281" s="135">
        <v>25</v>
      </c>
      <c r="I3281" s="135">
        <v>1</v>
      </c>
      <c r="J3281" s="136">
        <v>1.75</v>
      </c>
      <c r="K3281" s="136">
        <v>1.1599999999999999</v>
      </c>
      <c r="L3281" s="136">
        <v>1.35</v>
      </c>
      <c r="M3281" s="137" t="str">
        <f t="shared" si="51"/>
        <v>P</v>
      </c>
      <c r="N3281" s="174" t="s">
        <v>10681</v>
      </c>
      <c r="O3281" s="149" t="s">
        <v>1506</v>
      </c>
      <c r="P3281" s="149" t="s">
        <v>9427</v>
      </c>
      <c r="Q3281" s="150" t="s">
        <v>10519</v>
      </c>
      <c r="R3281" s="189">
        <v>3.5999999999999996</v>
      </c>
    </row>
    <row r="3282" spans="1:18" x14ac:dyDescent="0.25">
      <c r="A3282" s="132">
        <v>1045262</v>
      </c>
      <c r="B3282" s="145" t="s">
        <v>1845</v>
      </c>
      <c r="C3282" s="132">
        <v>6</v>
      </c>
      <c r="D3282" s="132">
        <v>424</v>
      </c>
      <c r="E3282" s="186" t="s">
        <v>21</v>
      </c>
      <c r="F3282" s="132">
        <v>594</v>
      </c>
      <c r="G3282" s="132" t="s">
        <v>20</v>
      </c>
      <c r="H3282" s="132">
        <v>25</v>
      </c>
      <c r="I3282" s="132">
        <v>2</v>
      </c>
      <c r="J3282" s="133">
        <v>1.75</v>
      </c>
      <c r="K3282" s="133">
        <v>1.1499999999999999</v>
      </c>
      <c r="L3282" s="133">
        <v>1.33</v>
      </c>
      <c r="M3282" s="134" t="str">
        <f t="shared" si="51"/>
        <v>P</v>
      </c>
      <c r="N3282" s="171" t="s">
        <v>10682</v>
      </c>
      <c r="O3282" s="146" t="s">
        <v>1506</v>
      </c>
      <c r="P3282" s="146" t="s">
        <v>9569</v>
      </c>
      <c r="Q3282" s="147" t="s">
        <v>10519</v>
      </c>
      <c r="R3282" s="187">
        <v>3.54</v>
      </c>
    </row>
    <row r="3283" spans="1:18" x14ac:dyDescent="0.25">
      <c r="A3283" s="135">
        <v>1045264</v>
      </c>
      <c r="B3283" s="148" t="s">
        <v>1188</v>
      </c>
      <c r="C3283" s="135">
        <v>6</v>
      </c>
      <c r="D3283" s="135">
        <v>432</v>
      </c>
      <c r="E3283" s="188" t="s">
        <v>21</v>
      </c>
      <c r="F3283" s="135">
        <v>594</v>
      </c>
      <c r="G3283" s="135" t="s">
        <v>20</v>
      </c>
      <c r="H3283" s="135">
        <v>25</v>
      </c>
      <c r="I3283" s="135">
        <v>2</v>
      </c>
      <c r="J3283" s="136">
        <v>1.75</v>
      </c>
      <c r="K3283" s="136">
        <v>1.1499999999999999</v>
      </c>
      <c r="L3283" s="136">
        <v>1.33</v>
      </c>
      <c r="M3283" s="137" t="str">
        <f t="shared" si="51"/>
        <v>P</v>
      </c>
      <c r="N3283" s="172" t="s">
        <v>10681</v>
      </c>
      <c r="O3283" s="149" t="s">
        <v>1506</v>
      </c>
      <c r="P3283" s="149" t="s">
        <v>9404</v>
      </c>
      <c r="Q3283" s="150" t="s">
        <v>10519</v>
      </c>
      <c r="R3283" s="189">
        <v>3.9000000000000004</v>
      </c>
    </row>
    <row r="3284" spans="1:18" x14ac:dyDescent="0.25">
      <c r="A3284" s="132">
        <v>1045267</v>
      </c>
      <c r="B3284" s="145" t="s">
        <v>3884</v>
      </c>
      <c r="C3284" s="132">
        <v>1</v>
      </c>
      <c r="D3284" s="132" t="s">
        <v>20</v>
      </c>
      <c r="E3284" s="186" t="s">
        <v>20</v>
      </c>
      <c r="F3284" s="132" t="s">
        <v>20</v>
      </c>
      <c r="G3284" s="132" t="s">
        <v>20</v>
      </c>
      <c r="H3284" s="132" t="s">
        <v>20</v>
      </c>
      <c r="I3284" s="132" t="s">
        <v>20</v>
      </c>
      <c r="J3284" s="133">
        <v>1.43</v>
      </c>
      <c r="K3284" s="133">
        <v>2.63</v>
      </c>
      <c r="L3284" s="133">
        <v>0.1</v>
      </c>
      <c r="M3284" s="134" t="str">
        <f t="shared" si="51"/>
        <v>P</v>
      </c>
      <c r="N3284" s="171" t="s">
        <v>10682</v>
      </c>
      <c r="O3284" s="146" t="s">
        <v>1506</v>
      </c>
      <c r="P3284" s="146" t="s">
        <v>9401</v>
      </c>
      <c r="Q3284" s="147" t="s">
        <v>10519</v>
      </c>
      <c r="R3284" s="187">
        <v>2.75</v>
      </c>
    </row>
    <row r="3285" spans="1:18" x14ac:dyDescent="0.25">
      <c r="A3285" s="135">
        <v>1045279</v>
      </c>
      <c r="B3285" s="148" t="s">
        <v>3885</v>
      </c>
      <c r="C3285" s="135">
        <v>1</v>
      </c>
      <c r="D3285" s="135" t="s">
        <v>20</v>
      </c>
      <c r="E3285" s="188" t="s">
        <v>20</v>
      </c>
      <c r="F3285" s="135" t="s">
        <v>20</v>
      </c>
      <c r="G3285" s="135" t="s">
        <v>20</v>
      </c>
      <c r="H3285" s="135" t="s">
        <v>20</v>
      </c>
      <c r="I3285" s="135" t="s">
        <v>20</v>
      </c>
      <c r="J3285" s="136">
        <v>1.43</v>
      </c>
      <c r="K3285" s="136">
        <v>2.63</v>
      </c>
      <c r="L3285" s="136">
        <v>0.1</v>
      </c>
      <c r="M3285" s="137" t="str">
        <f t="shared" si="51"/>
        <v>P</v>
      </c>
      <c r="N3285" s="172" t="s">
        <v>10682</v>
      </c>
      <c r="O3285" s="149" t="s">
        <v>1506</v>
      </c>
      <c r="P3285" s="149" t="s">
        <v>9401</v>
      </c>
      <c r="Q3285" s="150" t="s">
        <v>10519</v>
      </c>
      <c r="R3285" s="189">
        <v>2.76</v>
      </c>
    </row>
    <row r="3286" spans="1:18" x14ac:dyDescent="0.25">
      <c r="A3286" s="132">
        <v>1045280</v>
      </c>
      <c r="B3286" s="145" t="s">
        <v>3886</v>
      </c>
      <c r="C3286" s="132">
        <v>1</v>
      </c>
      <c r="D3286" s="132" t="s">
        <v>20</v>
      </c>
      <c r="E3286" s="186" t="s">
        <v>20</v>
      </c>
      <c r="F3286" s="132" t="s">
        <v>20</v>
      </c>
      <c r="G3286" s="132" t="s">
        <v>20</v>
      </c>
      <c r="H3286" s="132" t="s">
        <v>20</v>
      </c>
      <c r="I3286" s="132" t="s">
        <v>20</v>
      </c>
      <c r="J3286" s="133">
        <v>1.43</v>
      </c>
      <c r="K3286" s="133">
        <v>2.63</v>
      </c>
      <c r="L3286" s="133">
        <v>0.1</v>
      </c>
      <c r="M3286" s="134" t="str">
        <f t="shared" si="51"/>
        <v>P</v>
      </c>
      <c r="N3286" s="173" t="s">
        <v>10682</v>
      </c>
      <c r="O3286" s="146" t="s">
        <v>1506</v>
      </c>
      <c r="P3286" s="146" t="s">
        <v>9401</v>
      </c>
      <c r="Q3286" s="147" t="s">
        <v>10519</v>
      </c>
      <c r="R3286" s="187">
        <v>2.73</v>
      </c>
    </row>
    <row r="3287" spans="1:18" x14ac:dyDescent="0.25">
      <c r="A3287" s="135">
        <v>1045284</v>
      </c>
      <c r="B3287" s="148" t="s">
        <v>3887</v>
      </c>
      <c r="C3287" s="135">
        <v>1</v>
      </c>
      <c r="D3287" s="135" t="s">
        <v>20</v>
      </c>
      <c r="E3287" s="188" t="s">
        <v>20</v>
      </c>
      <c r="F3287" s="135" t="s">
        <v>20</v>
      </c>
      <c r="G3287" s="135" t="s">
        <v>20</v>
      </c>
      <c r="H3287" s="135" t="s">
        <v>20</v>
      </c>
      <c r="I3287" s="135" t="s">
        <v>20</v>
      </c>
      <c r="J3287" s="136">
        <v>1.1499999999999999</v>
      </c>
      <c r="K3287" s="136">
        <v>1.1499999999999999</v>
      </c>
      <c r="L3287" s="136">
        <v>0.45</v>
      </c>
      <c r="M3287" s="137" t="str">
        <f t="shared" si="51"/>
        <v>P</v>
      </c>
      <c r="N3287" s="172" t="s">
        <v>10682</v>
      </c>
      <c r="O3287" s="149" t="s">
        <v>1506</v>
      </c>
      <c r="P3287" s="149" t="s">
        <v>9401</v>
      </c>
      <c r="Q3287" s="150" t="s">
        <v>10519</v>
      </c>
      <c r="R3287" s="189">
        <v>2.52</v>
      </c>
    </row>
    <row r="3288" spans="1:18" x14ac:dyDescent="0.25">
      <c r="A3288" s="132">
        <v>1045286</v>
      </c>
      <c r="B3288" s="145" t="s">
        <v>255</v>
      </c>
      <c r="C3288" s="132">
        <v>6</v>
      </c>
      <c r="D3288" s="132">
        <v>1325</v>
      </c>
      <c r="E3288" s="186" t="s">
        <v>21</v>
      </c>
      <c r="F3288" s="132" t="s">
        <v>20</v>
      </c>
      <c r="G3288" s="132">
        <v>16</v>
      </c>
      <c r="H3288" s="132">
        <v>20</v>
      </c>
      <c r="I3288" s="132">
        <v>5</v>
      </c>
      <c r="J3288" s="133">
        <v>1.77</v>
      </c>
      <c r="K3288" s="133">
        <v>1.18</v>
      </c>
      <c r="L3288" s="133">
        <v>0.37</v>
      </c>
      <c r="M3288" s="134" t="str">
        <f t="shared" si="51"/>
        <v>P</v>
      </c>
      <c r="N3288" s="171" t="s">
        <v>10681</v>
      </c>
      <c r="O3288" s="146" t="s">
        <v>1506</v>
      </c>
      <c r="P3288" s="146" t="s">
        <v>9398</v>
      </c>
      <c r="Q3288" s="147" t="s">
        <v>10519</v>
      </c>
      <c r="R3288" s="187">
        <v>3.4799999999999995</v>
      </c>
    </row>
    <row r="3289" spans="1:18" x14ac:dyDescent="0.25">
      <c r="A3289" s="135">
        <v>1045287</v>
      </c>
      <c r="B3289" s="148" t="s">
        <v>3888</v>
      </c>
      <c r="C3289" s="135">
        <v>1</v>
      </c>
      <c r="D3289" s="135">
        <v>400</v>
      </c>
      <c r="E3289" s="188" t="s">
        <v>21</v>
      </c>
      <c r="F3289" s="135" t="s">
        <v>20</v>
      </c>
      <c r="G3289" s="135" t="s">
        <v>20</v>
      </c>
      <c r="H3289" s="135">
        <v>30</v>
      </c>
      <c r="I3289" s="135">
        <v>2</v>
      </c>
      <c r="J3289" s="136">
        <v>1.1499999999999999</v>
      </c>
      <c r="K3289" s="136">
        <v>1.1499999999999999</v>
      </c>
      <c r="L3289" s="136">
        <v>0.45</v>
      </c>
      <c r="M3289" s="137" t="str">
        <f t="shared" si="51"/>
        <v>P</v>
      </c>
      <c r="N3289" s="174" t="s">
        <v>10682</v>
      </c>
      <c r="O3289" s="149" t="s">
        <v>1506</v>
      </c>
      <c r="P3289" s="149" t="s">
        <v>9401</v>
      </c>
      <c r="Q3289" s="150" t="s">
        <v>10519</v>
      </c>
      <c r="R3289" s="189">
        <v>2.3199999999999998</v>
      </c>
    </row>
    <row r="3290" spans="1:18" x14ac:dyDescent="0.25">
      <c r="A3290" s="132">
        <v>1045293</v>
      </c>
      <c r="B3290" s="145" t="s">
        <v>3889</v>
      </c>
      <c r="C3290" s="132">
        <v>1</v>
      </c>
      <c r="D3290" s="132">
        <v>124</v>
      </c>
      <c r="E3290" s="186" t="s">
        <v>20</v>
      </c>
      <c r="F3290" s="132" t="s">
        <v>20</v>
      </c>
      <c r="G3290" s="132" t="s">
        <v>20</v>
      </c>
      <c r="H3290" s="132" t="s">
        <v>20</v>
      </c>
      <c r="I3290" s="132" t="s">
        <v>20</v>
      </c>
      <c r="J3290" s="133">
        <v>2</v>
      </c>
      <c r="K3290" s="133">
        <v>2.57</v>
      </c>
      <c r="L3290" s="133">
        <v>0.5</v>
      </c>
      <c r="M3290" s="134" t="str">
        <f t="shared" si="51"/>
        <v>P</v>
      </c>
      <c r="N3290" s="171" t="s">
        <v>10682</v>
      </c>
      <c r="O3290" s="146" t="s">
        <v>1506</v>
      </c>
      <c r="P3290" s="146" t="s">
        <v>9401</v>
      </c>
      <c r="Q3290" s="147" t="s">
        <v>10519</v>
      </c>
      <c r="R3290" s="187">
        <v>2.91</v>
      </c>
    </row>
    <row r="3291" spans="1:18" x14ac:dyDescent="0.25">
      <c r="A3291" s="135">
        <v>1045296</v>
      </c>
      <c r="B3291" s="148" t="s">
        <v>3890</v>
      </c>
      <c r="C3291" s="135">
        <v>6</v>
      </c>
      <c r="D3291" s="135">
        <v>1325</v>
      </c>
      <c r="E3291" s="188" t="s">
        <v>21</v>
      </c>
      <c r="F3291" s="135">
        <v>2120</v>
      </c>
      <c r="G3291" s="135">
        <v>16</v>
      </c>
      <c r="H3291" s="135">
        <v>20</v>
      </c>
      <c r="I3291" s="135">
        <v>5</v>
      </c>
      <c r="J3291" s="136">
        <v>1.87</v>
      </c>
      <c r="K3291" s="136">
        <v>1.22</v>
      </c>
      <c r="L3291" s="136">
        <v>0.4</v>
      </c>
      <c r="M3291" s="137" t="str">
        <f t="shared" si="51"/>
        <v>P</v>
      </c>
      <c r="N3291" s="172" t="s">
        <v>10681</v>
      </c>
      <c r="O3291" s="149" t="s">
        <v>1506</v>
      </c>
      <c r="P3291" s="149" t="s">
        <v>9398</v>
      </c>
      <c r="Q3291" s="150" t="s">
        <v>10519</v>
      </c>
      <c r="R3291" s="189">
        <v>3</v>
      </c>
    </row>
    <row r="3292" spans="1:18" x14ac:dyDescent="0.25">
      <c r="A3292" s="132">
        <v>1045298</v>
      </c>
      <c r="B3292" s="145" t="s">
        <v>3891</v>
      </c>
      <c r="C3292" s="132">
        <v>1</v>
      </c>
      <c r="D3292" s="132">
        <v>600</v>
      </c>
      <c r="E3292" s="186" t="s">
        <v>20</v>
      </c>
      <c r="F3292" s="132" t="s">
        <v>20</v>
      </c>
      <c r="G3292" s="132" t="s">
        <v>20</v>
      </c>
      <c r="H3292" s="132" t="s">
        <v>20</v>
      </c>
      <c r="I3292" s="132" t="s">
        <v>20</v>
      </c>
      <c r="J3292" s="133">
        <v>1.1499999999999999</v>
      </c>
      <c r="K3292" s="133">
        <v>1.1499999999999999</v>
      </c>
      <c r="L3292" s="133">
        <v>0.45</v>
      </c>
      <c r="M3292" s="134" t="str">
        <f t="shared" si="51"/>
        <v>P</v>
      </c>
      <c r="N3292" s="173" t="s">
        <v>10682</v>
      </c>
      <c r="O3292" s="146" t="s">
        <v>1506</v>
      </c>
      <c r="P3292" s="146" t="s">
        <v>9401</v>
      </c>
      <c r="Q3292" s="147" t="s">
        <v>10519</v>
      </c>
      <c r="R3292" s="187">
        <v>2.31</v>
      </c>
    </row>
    <row r="3293" spans="1:18" x14ac:dyDescent="0.25">
      <c r="A3293" s="135">
        <v>1045356</v>
      </c>
      <c r="B3293" s="148" t="s">
        <v>3892</v>
      </c>
      <c r="C3293" s="135">
        <v>1</v>
      </c>
      <c r="D3293" s="135" t="s">
        <v>20</v>
      </c>
      <c r="E3293" s="188" t="s">
        <v>20</v>
      </c>
      <c r="F3293" s="135" t="s">
        <v>20</v>
      </c>
      <c r="G3293" s="135" t="s">
        <v>20</v>
      </c>
      <c r="H3293" s="135" t="s">
        <v>20</v>
      </c>
      <c r="I3293" s="135" t="s">
        <v>20</v>
      </c>
      <c r="J3293" s="136">
        <v>1.3</v>
      </c>
      <c r="K3293" s="136">
        <v>0.55000000000000004</v>
      </c>
      <c r="L3293" s="136">
        <v>0.1</v>
      </c>
      <c r="M3293" s="137" t="str">
        <f t="shared" si="51"/>
        <v>P</v>
      </c>
      <c r="N3293" s="174" t="s">
        <v>10682</v>
      </c>
      <c r="O3293" s="149" t="s">
        <v>1562</v>
      </c>
      <c r="P3293" s="149" t="s">
        <v>9889</v>
      </c>
      <c r="Q3293" s="150" t="s">
        <v>10519</v>
      </c>
      <c r="R3293" s="189">
        <v>1.2686567164179103</v>
      </c>
    </row>
    <row r="3294" spans="1:18" x14ac:dyDescent="0.25">
      <c r="A3294" s="132">
        <v>1045446</v>
      </c>
      <c r="B3294" s="145" t="s">
        <v>3893</v>
      </c>
      <c r="C3294" s="132">
        <v>6</v>
      </c>
      <c r="D3294" s="132">
        <v>1643</v>
      </c>
      <c r="E3294" s="186" t="s">
        <v>21</v>
      </c>
      <c r="F3294" s="132">
        <v>2067</v>
      </c>
      <c r="G3294" s="132">
        <v>16</v>
      </c>
      <c r="H3294" s="132">
        <v>20</v>
      </c>
      <c r="I3294" s="132">
        <v>5</v>
      </c>
      <c r="J3294" s="133">
        <v>1.86</v>
      </c>
      <c r="K3294" s="133">
        <v>1.21</v>
      </c>
      <c r="L3294" s="133">
        <v>0.39</v>
      </c>
      <c r="M3294" s="134" t="str">
        <f t="shared" si="51"/>
        <v>P</v>
      </c>
      <c r="N3294" s="173" t="s">
        <v>10681</v>
      </c>
      <c r="O3294" s="146" t="s">
        <v>1506</v>
      </c>
      <c r="P3294" s="146" t="s">
        <v>9398</v>
      </c>
      <c r="Q3294" s="147" t="s">
        <v>10519</v>
      </c>
      <c r="R3294" s="187">
        <v>2.7600000000000002</v>
      </c>
    </row>
    <row r="3295" spans="1:18" x14ac:dyDescent="0.25">
      <c r="A3295" s="135">
        <v>1045477</v>
      </c>
      <c r="B3295" s="148" t="s">
        <v>3894</v>
      </c>
      <c r="C3295" s="135">
        <v>6</v>
      </c>
      <c r="D3295" s="135" t="s">
        <v>20</v>
      </c>
      <c r="E3295" s="188" t="s">
        <v>20</v>
      </c>
      <c r="F3295" s="135" t="s">
        <v>20</v>
      </c>
      <c r="G3295" s="135" t="s">
        <v>20</v>
      </c>
      <c r="H3295" s="135" t="s">
        <v>20</v>
      </c>
      <c r="I3295" s="135" t="s">
        <v>20</v>
      </c>
      <c r="J3295" s="136">
        <v>1.31</v>
      </c>
      <c r="K3295" s="136">
        <v>0.96</v>
      </c>
      <c r="L3295" s="136">
        <v>1.42</v>
      </c>
      <c r="M3295" s="137" t="str">
        <f t="shared" si="51"/>
        <v>P</v>
      </c>
      <c r="N3295" s="174" t="s">
        <v>10681</v>
      </c>
      <c r="O3295" s="149" t="s">
        <v>1555</v>
      </c>
      <c r="P3295" s="149" t="s">
        <v>9400</v>
      </c>
      <c r="Q3295" s="150" t="s">
        <v>10519</v>
      </c>
      <c r="R3295" s="189">
        <v>2.9191073919107389</v>
      </c>
    </row>
    <row r="3296" spans="1:18" x14ac:dyDescent="0.25">
      <c r="A3296" s="132">
        <v>1045478</v>
      </c>
      <c r="B3296" s="145" t="s">
        <v>3895</v>
      </c>
      <c r="C3296" s="132">
        <v>6</v>
      </c>
      <c r="D3296" s="132" t="s">
        <v>20</v>
      </c>
      <c r="E3296" s="186" t="s">
        <v>20</v>
      </c>
      <c r="F3296" s="132" t="s">
        <v>20</v>
      </c>
      <c r="G3296" s="132" t="s">
        <v>20</v>
      </c>
      <c r="H3296" s="132" t="s">
        <v>20</v>
      </c>
      <c r="I3296" s="132" t="s">
        <v>20</v>
      </c>
      <c r="J3296" s="133">
        <v>1.31</v>
      </c>
      <c r="K3296" s="133">
        <v>0.96</v>
      </c>
      <c r="L3296" s="133">
        <v>1.42</v>
      </c>
      <c r="M3296" s="134" t="str">
        <f t="shared" si="51"/>
        <v>P</v>
      </c>
      <c r="N3296" s="173" t="s">
        <v>10681</v>
      </c>
      <c r="O3296" s="146" t="s">
        <v>1555</v>
      </c>
      <c r="P3296" s="146" t="s">
        <v>9400</v>
      </c>
      <c r="Q3296" s="147" t="s">
        <v>10519</v>
      </c>
      <c r="R3296" s="187">
        <v>2.8661087866108788</v>
      </c>
    </row>
    <row r="3297" spans="1:18" x14ac:dyDescent="0.25">
      <c r="A3297" s="135">
        <v>1045481</v>
      </c>
      <c r="B3297" s="148" t="s">
        <v>1273</v>
      </c>
      <c r="C3297" s="135">
        <v>12</v>
      </c>
      <c r="D3297" s="135">
        <v>495</v>
      </c>
      <c r="E3297" s="188" t="s">
        <v>21</v>
      </c>
      <c r="F3297" s="135">
        <v>660</v>
      </c>
      <c r="G3297" s="135">
        <v>20</v>
      </c>
      <c r="H3297" s="135">
        <v>24</v>
      </c>
      <c r="I3297" s="135">
        <v>2</v>
      </c>
      <c r="J3297" s="136">
        <v>1.66</v>
      </c>
      <c r="K3297" s="136">
        <v>1.26</v>
      </c>
      <c r="L3297" s="136">
        <v>1.31</v>
      </c>
      <c r="M3297" s="137" t="str">
        <f t="shared" si="51"/>
        <v>P</v>
      </c>
      <c r="N3297" s="174" t="s">
        <v>10681</v>
      </c>
      <c r="O3297" s="149" t="s">
        <v>1506</v>
      </c>
      <c r="P3297" s="149" t="s">
        <v>9409</v>
      </c>
      <c r="Q3297" s="150" t="s">
        <v>10519</v>
      </c>
      <c r="R3297" s="189">
        <v>3.5999999999999996</v>
      </c>
    </row>
    <row r="3298" spans="1:18" x14ac:dyDescent="0.25">
      <c r="A3298" s="132">
        <v>1045483</v>
      </c>
      <c r="B3298" s="145" t="s">
        <v>1268</v>
      </c>
      <c r="C3298" s="132">
        <v>12</v>
      </c>
      <c r="D3298" s="132">
        <v>495</v>
      </c>
      <c r="E3298" s="186" t="s">
        <v>21</v>
      </c>
      <c r="F3298" s="132">
        <v>660</v>
      </c>
      <c r="G3298" s="132">
        <v>20</v>
      </c>
      <c r="H3298" s="132">
        <v>24</v>
      </c>
      <c r="I3298" s="132">
        <v>2</v>
      </c>
      <c r="J3298" s="133">
        <v>1.6</v>
      </c>
      <c r="K3298" s="133">
        <v>1.28</v>
      </c>
      <c r="L3298" s="133">
        <v>1.3</v>
      </c>
      <c r="M3298" s="134" t="str">
        <f t="shared" si="51"/>
        <v>P</v>
      </c>
      <c r="N3298" s="173" t="s">
        <v>10681</v>
      </c>
      <c r="O3298" s="146" t="s">
        <v>1506</v>
      </c>
      <c r="P3298" s="146" t="s">
        <v>9409</v>
      </c>
      <c r="Q3298" s="147" t="s">
        <v>10519</v>
      </c>
      <c r="R3298" s="187">
        <v>3.3600000000000003</v>
      </c>
    </row>
    <row r="3299" spans="1:18" x14ac:dyDescent="0.25">
      <c r="A3299" s="135">
        <v>1045484</v>
      </c>
      <c r="B3299" s="148" t="s">
        <v>1267</v>
      </c>
      <c r="C3299" s="135">
        <v>12</v>
      </c>
      <c r="D3299" s="135">
        <v>495</v>
      </c>
      <c r="E3299" s="188" t="s">
        <v>21</v>
      </c>
      <c r="F3299" s="135">
        <v>660</v>
      </c>
      <c r="G3299" s="135">
        <v>20</v>
      </c>
      <c r="H3299" s="135">
        <v>24</v>
      </c>
      <c r="I3299" s="135">
        <v>2</v>
      </c>
      <c r="J3299" s="136">
        <v>1.65</v>
      </c>
      <c r="K3299" s="136">
        <v>1.29</v>
      </c>
      <c r="L3299" s="136">
        <v>1.35</v>
      </c>
      <c r="M3299" s="137" t="str">
        <f t="shared" si="51"/>
        <v>P</v>
      </c>
      <c r="N3299" s="174" t="s">
        <v>10681</v>
      </c>
      <c r="O3299" s="149" t="s">
        <v>1506</v>
      </c>
      <c r="P3299" s="149" t="s">
        <v>9409</v>
      </c>
      <c r="Q3299" s="150" t="s">
        <v>10519</v>
      </c>
      <c r="R3299" s="189">
        <v>3.4799999999999995</v>
      </c>
    </row>
    <row r="3300" spans="1:18" x14ac:dyDescent="0.25">
      <c r="A3300" s="132">
        <v>1045485</v>
      </c>
      <c r="B3300" s="145" t="s">
        <v>1270</v>
      </c>
      <c r="C3300" s="132">
        <v>12</v>
      </c>
      <c r="D3300" s="132">
        <v>495</v>
      </c>
      <c r="E3300" s="186" t="s">
        <v>21</v>
      </c>
      <c r="F3300" s="132">
        <v>660</v>
      </c>
      <c r="G3300" s="132">
        <v>20</v>
      </c>
      <c r="H3300" s="132">
        <v>24</v>
      </c>
      <c r="I3300" s="132">
        <v>2</v>
      </c>
      <c r="J3300" s="133">
        <v>1.61</v>
      </c>
      <c r="K3300" s="133">
        <v>1.29</v>
      </c>
      <c r="L3300" s="133">
        <v>1.34</v>
      </c>
      <c r="M3300" s="134" t="str">
        <f t="shared" si="51"/>
        <v>P</v>
      </c>
      <c r="N3300" s="173" t="s">
        <v>10681</v>
      </c>
      <c r="O3300" s="146" t="s">
        <v>1506</v>
      </c>
      <c r="P3300" s="146" t="s">
        <v>9409</v>
      </c>
      <c r="Q3300" s="147" t="s">
        <v>10519</v>
      </c>
      <c r="R3300" s="187">
        <v>3.12</v>
      </c>
    </row>
    <row r="3301" spans="1:18" x14ac:dyDescent="0.25">
      <c r="A3301" s="135">
        <v>1045489</v>
      </c>
      <c r="B3301" s="148" t="s">
        <v>1271</v>
      </c>
      <c r="C3301" s="135">
        <v>12</v>
      </c>
      <c r="D3301" s="135">
        <v>495</v>
      </c>
      <c r="E3301" s="188" t="s">
        <v>21</v>
      </c>
      <c r="F3301" s="135">
        <v>660</v>
      </c>
      <c r="G3301" s="135">
        <v>20</v>
      </c>
      <c r="H3301" s="135">
        <v>24</v>
      </c>
      <c r="I3301" s="135">
        <v>2</v>
      </c>
      <c r="J3301" s="136">
        <v>1.65</v>
      </c>
      <c r="K3301" s="136">
        <v>1.29</v>
      </c>
      <c r="L3301" s="136">
        <v>1.35</v>
      </c>
      <c r="M3301" s="137" t="str">
        <f t="shared" si="51"/>
        <v>P</v>
      </c>
      <c r="N3301" s="174" t="s">
        <v>10681</v>
      </c>
      <c r="O3301" s="149" t="s">
        <v>1506</v>
      </c>
      <c r="P3301" s="149" t="s">
        <v>9409</v>
      </c>
      <c r="Q3301" s="150" t="s">
        <v>10519</v>
      </c>
      <c r="R3301" s="189">
        <v>3.4799999999999995</v>
      </c>
    </row>
    <row r="3302" spans="1:18" x14ac:dyDescent="0.25">
      <c r="A3302" s="132">
        <v>1045491</v>
      </c>
      <c r="B3302" s="145" t="s">
        <v>1263</v>
      </c>
      <c r="C3302" s="132">
        <v>12</v>
      </c>
      <c r="D3302" s="132">
        <v>495</v>
      </c>
      <c r="E3302" s="186" t="s">
        <v>21</v>
      </c>
      <c r="F3302" s="132">
        <v>660</v>
      </c>
      <c r="G3302" s="132">
        <v>20</v>
      </c>
      <c r="H3302" s="132">
        <v>24</v>
      </c>
      <c r="I3302" s="132">
        <v>2</v>
      </c>
      <c r="J3302" s="133">
        <v>1.62</v>
      </c>
      <c r="K3302" s="133">
        <v>1.28</v>
      </c>
      <c r="L3302" s="133">
        <v>1.32</v>
      </c>
      <c r="M3302" s="134" t="str">
        <f t="shared" si="51"/>
        <v>P</v>
      </c>
      <c r="N3302" s="173" t="s">
        <v>10681</v>
      </c>
      <c r="O3302" s="146" t="s">
        <v>1506</v>
      </c>
      <c r="P3302" s="146" t="s">
        <v>9409</v>
      </c>
      <c r="Q3302" s="147" t="s">
        <v>10519</v>
      </c>
      <c r="R3302" s="187">
        <v>3.24</v>
      </c>
    </row>
    <row r="3303" spans="1:18" x14ac:dyDescent="0.25">
      <c r="A3303" s="135">
        <v>1045492</v>
      </c>
      <c r="B3303" s="148" t="s">
        <v>1266</v>
      </c>
      <c r="C3303" s="135">
        <v>12</v>
      </c>
      <c r="D3303" s="135">
        <v>495</v>
      </c>
      <c r="E3303" s="188" t="s">
        <v>21</v>
      </c>
      <c r="F3303" s="135">
        <v>660</v>
      </c>
      <c r="G3303" s="135">
        <v>20</v>
      </c>
      <c r="H3303" s="135">
        <v>24</v>
      </c>
      <c r="I3303" s="135">
        <v>2</v>
      </c>
      <c r="J3303" s="136">
        <v>1.66</v>
      </c>
      <c r="K3303" s="136">
        <v>1.28</v>
      </c>
      <c r="L3303" s="136">
        <v>1.33</v>
      </c>
      <c r="M3303" s="137" t="str">
        <f t="shared" si="51"/>
        <v>P</v>
      </c>
      <c r="N3303" s="174" t="s">
        <v>10681</v>
      </c>
      <c r="O3303" s="149" t="s">
        <v>1506</v>
      </c>
      <c r="P3303" s="149" t="s">
        <v>9409</v>
      </c>
      <c r="Q3303" s="150" t="s">
        <v>10519</v>
      </c>
      <c r="R3303" s="189">
        <v>3.3600000000000003</v>
      </c>
    </row>
    <row r="3304" spans="1:18" x14ac:dyDescent="0.25">
      <c r="A3304" s="132">
        <v>1045493</v>
      </c>
      <c r="B3304" s="145" t="s">
        <v>1272</v>
      </c>
      <c r="C3304" s="132">
        <v>12</v>
      </c>
      <c r="D3304" s="132">
        <v>495</v>
      </c>
      <c r="E3304" s="186" t="s">
        <v>21</v>
      </c>
      <c r="F3304" s="132">
        <v>660</v>
      </c>
      <c r="G3304" s="132">
        <v>20</v>
      </c>
      <c r="H3304" s="132">
        <v>24</v>
      </c>
      <c r="I3304" s="132">
        <v>2</v>
      </c>
      <c r="J3304" s="133">
        <v>1.67</v>
      </c>
      <c r="K3304" s="133">
        <v>1.28</v>
      </c>
      <c r="L3304" s="133">
        <v>1.32</v>
      </c>
      <c r="M3304" s="134" t="str">
        <f t="shared" si="51"/>
        <v>P</v>
      </c>
      <c r="N3304" s="173" t="s">
        <v>10681</v>
      </c>
      <c r="O3304" s="146" t="s">
        <v>1506</v>
      </c>
      <c r="P3304" s="146" t="s">
        <v>9409</v>
      </c>
      <c r="Q3304" s="147" t="s">
        <v>10519</v>
      </c>
      <c r="R3304" s="187">
        <v>3.24</v>
      </c>
    </row>
    <row r="3305" spans="1:18" x14ac:dyDescent="0.25">
      <c r="A3305" s="135">
        <v>1045494</v>
      </c>
      <c r="B3305" s="148" t="s">
        <v>1265</v>
      </c>
      <c r="C3305" s="135">
        <v>12</v>
      </c>
      <c r="D3305" s="135">
        <v>495</v>
      </c>
      <c r="E3305" s="188" t="s">
        <v>21</v>
      </c>
      <c r="F3305" s="135">
        <v>660</v>
      </c>
      <c r="G3305" s="135">
        <v>20</v>
      </c>
      <c r="H3305" s="135">
        <v>24</v>
      </c>
      <c r="I3305" s="135">
        <v>2</v>
      </c>
      <c r="J3305" s="136">
        <v>1.68</v>
      </c>
      <c r="K3305" s="136">
        <v>1.27</v>
      </c>
      <c r="L3305" s="136">
        <v>1.32</v>
      </c>
      <c r="M3305" s="137" t="str">
        <f t="shared" si="51"/>
        <v>P</v>
      </c>
      <c r="N3305" s="174" t="s">
        <v>10681</v>
      </c>
      <c r="O3305" s="149" t="s">
        <v>1506</v>
      </c>
      <c r="P3305" s="149" t="s">
        <v>9409</v>
      </c>
      <c r="Q3305" s="150" t="s">
        <v>10519</v>
      </c>
      <c r="R3305" s="189">
        <v>4.32</v>
      </c>
    </row>
    <row r="3306" spans="1:18" x14ac:dyDescent="0.25">
      <c r="A3306" s="132">
        <v>1045504</v>
      </c>
      <c r="B3306" s="145" t="s">
        <v>276</v>
      </c>
      <c r="C3306" s="132">
        <v>6</v>
      </c>
      <c r="D3306" s="132">
        <v>295</v>
      </c>
      <c r="E3306" s="186" t="s">
        <v>21</v>
      </c>
      <c r="F3306" s="132">
        <v>472</v>
      </c>
      <c r="G3306" s="132">
        <v>28</v>
      </c>
      <c r="H3306" s="132">
        <v>25</v>
      </c>
      <c r="I3306" s="132">
        <v>1</v>
      </c>
      <c r="J3306" s="133">
        <v>1.68</v>
      </c>
      <c r="K3306" s="133">
        <v>1.1399999999999999</v>
      </c>
      <c r="L3306" s="133">
        <v>1.92</v>
      </c>
      <c r="M3306" s="134" t="str">
        <f t="shared" si="51"/>
        <v>P</v>
      </c>
      <c r="N3306" s="173" t="s">
        <v>10681</v>
      </c>
      <c r="O3306" s="146" t="s">
        <v>1506</v>
      </c>
      <c r="P3306" s="146" t="s">
        <v>10455</v>
      </c>
      <c r="Q3306" s="147" t="s">
        <v>10519</v>
      </c>
      <c r="R3306" s="187">
        <v>6.6000000000000005</v>
      </c>
    </row>
    <row r="3307" spans="1:18" x14ac:dyDescent="0.25">
      <c r="A3307" s="135">
        <v>1045505</v>
      </c>
      <c r="B3307" s="148" t="s">
        <v>273</v>
      </c>
      <c r="C3307" s="135">
        <v>6</v>
      </c>
      <c r="D3307" s="135">
        <v>295</v>
      </c>
      <c r="E3307" s="188" t="s">
        <v>21</v>
      </c>
      <c r="F3307" s="135">
        <v>472</v>
      </c>
      <c r="G3307" s="135">
        <v>20</v>
      </c>
      <c r="H3307" s="135">
        <v>25</v>
      </c>
      <c r="I3307" s="135">
        <v>1</v>
      </c>
      <c r="J3307" s="136">
        <v>1.76</v>
      </c>
      <c r="K3307" s="136">
        <v>1.2</v>
      </c>
      <c r="L3307" s="136">
        <v>1.95</v>
      </c>
      <c r="M3307" s="137" t="str">
        <f t="shared" si="51"/>
        <v>P</v>
      </c>
      <c r="N3307" s="174" t="s">
        <v>10681</v>
      </c>
      <c r="O3307" s="149" t="s">
        <v>1506</v>
      </c>
      <c r="P3307" s="149" t="s">
        <v>10455</v>
      </c>
      <c r="Q3307" s="150" t="s">
        <v>10519</v>
      </c>
      <c r="R3307" s="189">
        <v>6.6000000000000005</v>
      </c>
    </row>
    <row r="3308" spans="1:18" x14ac:dyDescent="0.25">
      <c r="A3308" s="132">
        <v>1045506</v>
      </c>
      <c r="B3308" s="145" t="s">
        <v>3896</v>
      </c>
      <c r="C3308" s="132">
        <v>6</v>
      </c>
      <c r="D3308" s="132">
        <v>295</v>
      </c>
      <c r="E3308" s="186" t="s">
        <v>21</v>
      </c>
      <c r="F3308" s="132">
        <v>472</v>
      </c>
      <c r="G3308" s="132">
        <v>20</v>
      </c>
      <c r="H3308" s="132">
        <v>25</v>
      </c>
      <c r="I3308" s="132">
        <v>1</v>
      </c>
      <c r="J3308" s="133">
        <v>1.73</v>
      </c>
      <c r="K3308" s="133">
        <v>1.18</v>
      </c>
      <c r="L3308" s="133">
        <v>1.98</v>
      </c>
      <c r="M3308" s="134" t="str">
        <f t="shared" si="51"/>
        <v>P</v>
      </c>
      <c r="N3308" s="173" t="s">
        <v>10681</v>
      </c>
      <c r="O3308" s="146" t="s">
        <v>1506</v>
      </c>
      <c r="P3308" s="146" t="s">
        <v>10455</v>
      </c>
      <c r="Q3308" s="147" t="s">
        <v>10519</v>
      </c>
      <c r="R3308" s="187">
        <v>6</v>
      </c>
    </row>
    <row r="3309" spans="1:18" x14ac:dyDescent="0.25">
      <c r="A3309" s="135">
        <v>1045507</v>
      </c>
      <c r="B3309" s="148" t="s">
        <v>275</v>
      </c>
      <c r="C3309" s="135">
        <v>6</v>
      </c>
      <c r="D3309" s="135">
        <v>295</v>
      </c>
      <c r="E3309" s="188" t="s">
        <v>21</v>
      </c>
      <c r="F3309" s="135">
        <v>472</v>
      </c>
      <c r="G3309" s="135">
        <v>20</v>
      </c>
      <c r="H3309" s="135">
        <v>25</v>
      </c>
      <c r="I3309" s="135">
        <v>1</v>
      </c>
      <c r="J3309" s="136">
        <v>1.7</v>
      </c>
      <c r="K3309" s="136">
        <v>1.1499999999999999</v>
      </c>
      <c r="L3309" s="136">
        <v>1.95</v>
      </c>
      <c r="M3309" s="137" t="str">
        <f t="shared" si="51"/>
        <v>P</v>
      </c>
      <c r="N3309" s="174" t="s">
        <v>10681</v>
      </c>
      <c r="O3309" s="149" t="s">
        <v>1506</v>
      </c>
      <c r="P3309" s="149" t="s">
        <v>10455</v>
      </c>
      <c r="Q3309" s="150" t="s">
        <v>10519</v>
      </c>
      <c r="R3309" s="189">
        <v>6.5400000000000009</v>
      </c>
    </row>
    <row r="3310" spans="1:18" x14ac:dyDescent="0.25">
      <c r="A3310" s="132">
        <v>1045508</v>
      </c>
      <c r="B3310" s="145" t="s">
        <v>272</v>
      </c>
      <c r="C3310" s="132">
        <v>6</v>
      </c>
      <c r="D3310" s="132">
        <v>295</v>
      </c>
      <c r="E3310" s="186" t="s">
        <v>21</v>
      </c>
      <c r="F3310" s="132">
        <v>472</v>
      </c>
      <c r="G3310" s="132">
        <v>28</v>
      </c>
      <c r="H3310" s="132">
        <v>25</v>
      </c>
      <c r="I3310" s="132">
        <v>1</v>
      </c>
      <c r="J3310" s="133">
        <v>1.7</v>
      </c>
      <c r="K3310" s="133">
        <v>1.24</v>
      </c>
      <c r="L3310" s="133">
        <v>1.95</v>
      </c>
      <c r="M3310" s="134" t="str">
        <f t="shared" si="51"/>
        <v>P</v>
      </c>
      <c r="N3310" s="173" t="s">
        <v>10681</v>
      </c>
      <c r="O3310" s="146" t="s">
        <v>1506</v>
      </c>
      <c r="P3310" s="146" t="s">
        <v>10455</v>
      </c>
      <c r="Q3310" s="147" t="s">
        <v>10519</v>
      </c>
      <c r="R3310" s="187">
        <v>6.6000000000000005</v>
      </c>
    </row>
    <row r="3311" spans="1:18" x14ac:dyDescent="0.25">
      <c r="A3311" s="135">
        <v>1045509</v>
      </c>
      <c r="B3311" s="148" t="s">
        <v>271</v>
      </c>
      <c r="C3311" s="135">
        <v>6</v>
      </c>
      <c r="D3311" s="135">
        <v>295</v>
      </c>
      <c r="E3311" s="188" t="s">
        <v>21</v>
      </c>
      <c r="F3311" s="135">
        <v>472</v>
      </c>
      <c r="G3311" s="135">
        <v>20</v>
      </c>
      <c r="H3311" s="135">
        <v>25</v>
      </c>
      <c r="I3311" s="135">
        <v>1</v>
      </c>
      <c r="J3311" s="136">
        <v>1.64</v>
      </c>
      <c r="K3311" s="136">
        <v>1.1599999999999999</v>
      </c>
      <c r="L3311" s="136">
        <v>1.94</v>
      </c>
      <c r="M3311" s="137" t="str">
        <f t="shared" si="51"/>
        <v>P</v>
      </c>
      <c r="N3311" s="174" t="s">
        <v>10681</v>
      </c>
      <c r="O3311" s="149" t="s">
        <v>1506</v>
      </c>
      <c r="P3311" s="149" t="s">
        <v>10455</v>
      </c>
      <c r="Q3311" s="150" t="s">
        <v>10519</v>
      </c>
      <c r="R3311" s="189">
        <v>6.9599999999999991</v>
      </c>
    </row>
    <row r="3312" spans="1:18" x14ac:dyDescent="0.25">
      <c r="A3312" s="132">
        <v>1045546</v>
      </c>
      <c r="B3312" s="145" t="s">
        <v>222</v>
      </c>
      <c r="C3312" s="132">
        <v>6</v>
      </c>
      <c r="D3312" s="132">
        <v>312</v>
      </c>
      <c r="E3312" s="186" t="s">
        <v>21</v>
      </c>
      <c r="F3312" s="132">
        <v>468</v>
      </c>
      <c r="G3312" s="132">
        <v>20</v>
      </c>
      <c r="H3312" s="132">
        <v>25</v>
      </c>
      <c r="I3312" s="132">
        <v>1</v>
      </c>
      <c r="J3312" s="133">
        <v>1.68</v>
      </c>
      <c r="K3312" s="133">
        <v>1.21</v>
      </c>
      <c r="L3312" s="133">
        <v>1.55</v>
      </c>
      <c r="M3312" s="134" t="str">
        <f t="shared" si="51"/>
        <v>P</v>
      </c>
      <c r="N3312" s="173" t="s">
        <v>10681</v>
      </c>
      <c r="O3312" s="146" t="s">
        <v>1578</v>
      </c>
      <c r="P3312" s="146" t="s">
        <v>10579</v>
      </c>
      <c r="Q3312" s="147" t="s">
        <v>10106</v>
      </c>
      <c r="R3312" s="187">
        <v>5.16</v>
      </c>
    </row>
    <row r="3313" spans="1:18" x14ac:dyDescent="0.25">
      <c r="A3313" s="135">
        <v>1045547</v>
      </c>
      <c r="B3313" s="148" t="s">
        <v>218</v>
      </c>
      <c r="C3313" s="135">
        <v>6</v>
      </c>
      <c r="D3313" s="135">
        <v>312</v>
      </c>
      <c r="E3313" s="188" t="s">
        <v>21</v>
      </c>
      <c r="F3313" s="135">
        <v>468</v>
      </c>
      <c r="G3313" s="135">
        <v>20</v>
      </c>
      <c r="H3313" s="135">
        <v>25</v>
      </c>
      <c r="I3313" s="135">
        <v>1</v>
      </c>
      <c r="J3313" s="136">
        <v>1.68</v>
      </c>
      <c r="K3313" s="136">
        <v>1.21</v>
      </c>
      <c r="L3313" s="136">
        <v>1.55</v>
      </c>
      <c r="M3313" s="137" t="str">
        <f t="shared" si="51"/>
        <v>P</v>
      </c>
      <c r="N3313" s="174" t="s">
        <v>10681</v>
      </c>
      <c r="O3313" s="149" t="s">
        <v>1578</v>
      </c>
      <c r="P3313" s="149" t="s">
        <v>10579</v>
      </c>
      <c r="Q3313" s="150" t="s">
        <v>10106</v>
      </c>
      <c r="R3313" s="189">
        <v>4.92</v>
      </c>
    </row>
    <row r="3314" spans="1:18" x14ac:dyDescent="0.25">
      <c r="A3314" s="132">
        <v>1045548</v>
      </c>
      <c r="B3314" s="145" t="s">
        <v>219</v>
      </c>
      <c r="C3314" s="132">
        <v>6</v>
      </c>
      <c r="D3314" s="132">
        <v>312</v>
      </c>
      <c r="E3314" s="186" t="s">
        <v>21</v>
      </c>
      <c r="F3314" s="132">
        <v>468</v>
      </c>
      <c r="G3314" s="132">
        <v>20</v>
      </c>
      <c r="H3314" s="132">
        <v>25</v>
      </c>
      <c r="I3314" s="132">
        <v>1</v>
      </c>
      <c r="J3314" s="133">
        <v>1.7</v>
      </c>
      <c r="K3314" s="133">
        <v>1.22</v>
      </c>
      <c r="L3314" s="133">
        <v>1.55</v>
      </c>
      <c r="M3314" s="134" t="str">
        <f t="shared" si="51"/>
        <v>P</v>
      </c>
      <c r="N3314" s="173" t="s">
        <v>10681</v>
      </c>
      <c r="O3314" s="146" t="s">
        <v>1578</v>
      </c>
      <c r="P3314" s="146" t="s">
        <v>10579</v>
      </c>
      <c r="Q3314" s="147" t="s">
        <v>10106</v>
      </c>
      <c r="R3314" s="187">
        <v>4.92</v>
      </c>
    </row>
    <row r="3315" spans="1:18" x14ac:dyDescent="0.25">
      <c r="A3315" s="135">
        <v>1045560</v>
      </c>
      <c r="B3315" s="148" t="s">
        <v>220</v>
      </c>
      <c r="C3315" s="135">
        <v>6</v>
      </c>
      <c r="D3315" s="135">
        <v>312</v>
      </c>
      <c r="E3315" s="188" t="s">
        <v>21</v>
      </c>
      <c r="F3315" s="135">
        <v>520</v>
      </c>
      <c r="G3315" s="135">
        <v>20</v>
      </c>
      <c r="H3315" s="135" t="s">
        <v>20</v>
      </c>
      <c r="I3315" s="135">
        <v>1</v>
      </c>
      <c r="J3315" s="136">
        <v>1.67</v>
      </c>
      <c r="K3315" s="136">
        <v>1.21</v>
      </c>
      <c r="L3315" s="136">
        <v>1.55</v>
      </c>
      <c r="M3315" s="137" t="str">
        <f t="shared" si="51"/>
        <v>P</v>
      </c>
      <c r="N3315" s="174" t="s">
        <v>10681</v>
      </c>
      <c r="O3315" s="149" t="s">
        <v>1578</v>
      </c>
      <c r="P3315" s="149" t="s">
        <v>10579</v>
      </c>
      <c r="Q3315" s="150" t="s">
        <v>10106</v>
      </c>
      <c r="R3315" s="189">
        <v>4.8600000000000003</v>
      </c>
    </row>
    <row r="3316" spans="1:18" x14ac:dyDescent="0.25">
      <c r="A3316" s="132">
        <v>1045569</v>
      </c>
      <c r="B3316" s="145" t="s">
        <v>214</v>
      </c>
      <c r="C3316" s="132">
        <v>6</v>
      </c>
      <c r="D3316" s="132">
        <v>312</v>
      </c>
      <c r="E3316" s="186" t="s">
        <v>21</v>
      </c>
      <c r="F3316" s="132">
        <v>468</v>
      </c>
      <c r="G3316" s="132">
        <v>20</v>
      </c>
      <c r="H3316" s="132">
        <v>25</v>
      </c>
      <c r="I3316" s="132">
        <v>1</v>
      </c>
      <c r="J3316" s="133">
        <v>1.68</v>
      </c>
      <c r="K3316" s="133">
        <v>1.21</v>
      </c>
      <c r="L3316" s="133">
        <v>1.56</v>
      </c>
      <c r="M3316" s="134" t="str">
        <f t="shared" si="51"/>
        <v>P</v>
      </c>
      <c r="N3316" s="173" t="s">
        <v>10681</v>
      </c>
      <c r="O3316" s="146" t="s">
        <v>1578</v>
      </c>
      <c r="P3316" s="146" t="s">
        <v>10579</v>
      </c>
      <c r="Q3316" s="147" t="s">
        <v>10106</v>
      </c>
      <c r="R3316" s="187">
        <v>4.92</v>
      </c>
    </row>
    <row r="3317" spans="1:18" x14ac:dyDescent="0.25">
      <c r="A3317" s="135">
        <v>1045573</v>
      </c>
      <c r="B3317" s="148" t="s">
        <v>217</v>
      </c>
      <c r="C3317" s="135">
        <v>6</v>
      </c>
      <c r="D3317" s="135">
        <v>312</v>
      </c>
      <c r="E3317" s="188" t="s">
        <v>21</v>
      </c>
      <c r="F3317" s="135">
        <v>468</v>
      </c>
      <c r="G3317" s="135">
        <v>26</v>
      </c>
      <c r="H3317" s="135" t="s">
        <v>20</v>
      </c>
      <c r="I3317" s="135">
        <v>1</v>
      </c>
      <c r="J3317" s="136">
        <v>1.68</v>
      </c>
      <c r="K3317" s="136">
        <v>1.19</v>
      </c>
      <c r="L3317" s="136">
        <v>1.55</v>
      </c>
      <c r="M3317" s="137" t="str">
        <f t="shared" si="51"/>
        <v>P</v>
      </c>
      <c r="N3317" s="174" t="s">
        <v>10681</v>
      </c>
      <c r="O3317" s="149" t="s">
        <v>1578</v>
      </c>
      <c r="P3317" s="149" t="s">
        <v>10579</v>
      </c>
      <c r="Q3317" s="150" t="s">
        <v>10106</v>
      </c>
      <c r="R3317" s="189">
        <v>4.8600000000000003</v>
      </c>
    </row>
    <row r="3318" spans="1:18" x14ac:dyDescent="0.25">
      <c r="A3318" s="132">
        <v>1045574</v>
      </c>
      <c r="B3318" s="145" t="s">
        <v>221</v>
      </c>
      <c r="C3318" s="132">
        <v>6</v>
      </c>
      <c r="D3318" s="132">
        <v>312</v>
      </c>
      <c r="E3318" s="186" t="s">
        <v>21</v>
      </c>
      <c r="F3318" s="132">
        <v>520</v>
      </c>
      <c r="G3318" s="132" t="s">
        <v>20</v>
      </c>
      <c r="H3318" s="132" t="s">
        <v>20</v>
      </c>
      <c r="I3318" s="132" t="s">
        <v>20</v>
      </c>
      <c r="J3318" s="133">
        <v>1.68</v>
      </c>
      <c r="K3318" s="133">
        <v>1.21</v>
      </c>
      <c r="L3318" s="133">
        <v>1.55</v>
      </c>
      <c r="M3318" s="134" t="str">
        <f t="shared" si="51"/>
        <v>P</v>
      </c>
      <c r="N3318" s="173" t="s">
        <v>10681</v>
      </c>
      <c r="O3318" s="146" t="s">
        <v>1578</v>
      </c>
      <c r="P3318" s="146" t="s">
        <v>10579</v>
      </c>
      <c r="Q3318" s="147" t="s">
        <v>10106</v>
      </c>
      <c r="R3318" s="187">
        <v>4.8600000000000003</v>
      </c>
    </row>
    <row r="3319" spans="1:18" x14ac:dyDescent="0.25">
      <c r="A3319" s="135">
        <v>1045575</v>
      </c>
      <c r="B3319" s="148" t="s">
        <v>224</v>
      </c>
      <c r="C3319" s="135">
        <v>6</v>
      </c>
      <c r="D3319" s="135">
        <v>312</v>
      </c>
      <c r="E3319" s="188" t="s">
        <v>21</v>
      </c>
      <c r="F3319" s="135">
        <v>520</v>
      </c>
      <c r="G3319" s="135">
        <v>11</v>
      </c>
      <c r="H3319" s="135">
        <v>44</v>
      </c>
      <c r="I3319" s="135">
        <v>2</v>
      </c>
      <c r="J3319" s="136">
        <v>1.68</v>
      </c>
      <c r="K3319" s="136">
        <v>1.21</v>
      </c>
      <c r="L3319" s="136">
        <v>1.55</v>
      </c>
      <c r="M3319" s="137" t="str">
        <f t="shared" si="51"/>
        <v>P</v>
      </c>
      <c r="N3319" s="174" t="s">
        <v>10681</v>
      </c>
      <c r="O3319" s="149" t="s">
        <v>1578</v>
      </c>
      <c r="P3319" s="149" t="s">
        <v>10579</v>
      </c>
      <c r="Q3319" s="150" t="s">
        <v>10106</v>
      </c>
      <c r="R3319" s="189">
        <v>5.22</v>
      </c>
    </row>
    <row r="3320" spans="1:18" x14ac:dyDescent="0.25">
      <c r="A3320" s="132">
        <v>1045579</v>
      </c>
      <c r="B3320" s="145" t="s">
        <v>479</v>
      </c>
      <c r="C3320" s="132">
        <v>6</v>
      </c>
      <c r="D3320" s="132">
        <v>671</v>
      </c>
      <c r="E3320" s="186" t="s">
        <v>21</v>
      </c>
      <c r="F3320" s="132">
        <v>1050</v>
      </c>
      <c r="G3320" s="132">
        <v>40</v>
      </c>
      <c r="H3320" s="132">
        <v>50</v>
      </c>
      <c r="I3320" s="132">
        <v>2</v>
      </c>
      <c r="J3320" s="133">
        <v>1.57</v>
      </c>
      <c r="K3320" s="133">
        <v>1.1200000000000001</v>
      </c>
      <c r="L3320" s="133">
        <v>0.92</v>
      </c>
      <c r="M3320" s="134" t="str">
        <f t="shared" si="51"/>
        <v>P</v>
      </c>
      <c r="N3320" s="173" t="s">
        <v>10681</v>
      </c>
      <c r="O3320" s="146" t="s">
        <v>1578</v>
      </c>
      <c r="P3320" s="146" t="s">
        <v>10579</v>
      </c>
      <c r="Q3320" s="147" t="s">
        <v>10106</v>
      </c>
      <c r="R3320" s="187">
        <v>5.0999999999999996</v>
      </c>
    </row>
    <row r="3321" spans="1:18" x14ac:dyDescent="0.25">
      <c r="A3321" s="135">
        <v>1045580</v>
      </c>
      <c r="B3321" s="148" t="s">
        <v>3897</v>
      </c>
      <c r="C3321" s="135">
        <v>6</v>
      </c>
      <c r="D3321" s="135">
        <v>671</v>
      </c>
      <c r="E3321" s="188" t="s">
        <v>21</v>
      </c>
      <c r="F3321" s="135" t="s">
        <v>20</v>
      </c>
      <c r="G3321" s="135">
        <v>30</v>
      </c>
      <c r="H3321" s="135" t="s">
        <v>20</v>
      </c>
      <c r="I3321" s="135">
        <v>3</v>
      </c>
      <c r="J3321" s="136">
        <v>1.18</v>
      </c>
      <c r="K3321" s="136">
        <v>1.62</v>
      </c>
      <c r="L3321" s="136">
        <v>0.94</v>
      </c>
      <c r="M3321" s="137" t="str">
        <f t="shared" si="51"/>
        <v>P</v>
      </c>
      <c r="N3321" s="174" t="s">
        <v>10681</v>
      </c>
      <c r="O3321" s="149" t="s">
        <v>1578</v>
      </c>
      <c r="P3321" s="149" t="s">
        <v>10579</v>
      </c>
      <c r="Q3321" s="150" t="s">
        <v>10106</v>
      </c>
      <c r="R3321" s="189">
        <v>5.0999999999999996</v>
      </c>
    </row>
    <row r="3322" spans="1:18" x14ac:dyDescent="0.25">
      <c r="A3322" s="132">
        <v>1045581</v>
      </c>
      <c r="B3322" s="145" t="s">
        <v>472</v>
      </c>
      <c r="C3322" s="132">
        <v>6</v>
      </c>
      <c r="D3322" s="132">
        <v>671</v>
      </c>
      <c r="E3322" s="186" t="s">
        <v>21</v>
      </c>
      <c r="F3322" s="132">
        <v>1050</v>
      </c>
      <c r="G3322" s="132">
        <v>40</v>
      </c>
      <c r="H3322" s="132">
        <v>50</v>
      </c>
      <c r="I3322" s="132">
        <v>2</v>
      </c>
      <c r="J3322" s="133">
        <v>1.58</v>
      </c>
      <c r="K3322" s="133">
        <v>1.1200000000000001</v>
      </c>
      <c r="L3322" s="133">
        <v>0.92</v>
      </c>
      <c r="M3322" s="134" t="str">
        <f t="shared" si="51"/>
        <v>P</v>
      </c>
      <c r="N3322" s="173" t="s">
        <v>10681</v>
      </c>
      <c r="O3322" s="146" t="s">
        <v>1578</v>
      </c>
      <c r="P3322" s="146" t="s">
        <v>10579</v>
      </c>
      <c r="Q3322" s="147" t="s">
        <v>10106</v>
      </c>
      <c r="R3322" s="187">
        <v>5.16</v>
      </c>
    </row>
    <row r="3323" spans="1:18" x14ac:dyDescent="0.25">
      <c r="A3323" s="135">
        <v>1045586</v>
      </c>
      <c r="B3323" s="148" t="s">
        <v>473</v>
      </c>
      <c r="C3323" s="135">
        <v>6</v>
      </c>
      <c r="D3323" s="135">
        <v>671</v>
      </c>
      <c r="E3323" s="188" t="s">
        <v>21</v>
      </c>
      <c r="F3323" s="135">
        <v>976</v>
      </c>
      <c r="G3323" s="135">
        <v>20</v>
      </c>
      <c r="H3323" s="135" t="s">
        <v>20</v>
      </c>
      <c r="I3323" s="135">
        <v>3</v>
      </c>
      <c r="J3323" s="136">
        <v>1.57</v>
      </c>
      <c r="K3323" s="136">
        <v>1.1299999999999999</v>
      </c>
      <c r="L3323" s="136">
        <v>0.92</v>
      </c>
      <c r="M3323" s="137" t="str">
        <f t="shared" si="51"/>
        <v>P</v>
      </c>
      <c r="N3323" s="174" t="s">
        <v>10681</v>
      </c>
      <c r="O3323" s="149" t="s">
        <v>1578</v>
      </c>
      <c r="P3323" s="149" t="s">
        <v>10579</v>
      </c>
      <c r="Q3323" s="150" t="s">
        <v>10106</v>
      </c>
      <c r="R3323" s="189">
        <v>5.22</v>
      </c>
    </row>
    <row r="3324" spans="1:18" x14ac:dyDescent="0.25">
      <c r="A3324" s="132">
        <v>1045588</v>
      </c>
      <c r="B3324" s="145" t="s">
        <v>477</v>
      </c>
      <c r="C3324" s="132">
        <v>6</v>
      </c>
      <c r="D3324" s="132">
        <v>671</v>
      </c>
      <c r="E3324" s="186" t="s">
        <v>21</v>
      </c>
      <c r="F3324" s="132">
        <v>976</v>
      </c>
      <c r="G3324" s="132">
        <v>20</v>
      </c>
      <c r="H3324" s="132">
        <v>25</v>
      </c>
      <c r="I3324" s="132">
        <v>3</v>
      </c>
      <c r="J3324" s="133">
        <v>1.58</v>
      </c>
      <c r="K3324" s="133">
        <v>1.1299999999999999</v>
      </c>
      <c r="L3324" s="133">
        <v>0.92</v>
      </c>
      <c r="M3324" s="134" t="str">
        <f t="shared" si="51"/>
        <v>P</v>
      </c>
      <c r="N3324" s="173" t="s">
        <v>10681</v>
      </c>
      <c r="O3324" s="146" t="s">
        <v>1578</v>
      </c>
      <c r="P3324" s="146" t="s">
        <v>10579</v>
      </c>
      <c r="Q3324" s="147" t="s">
        <v>10106</v>
      </c>
      <c r="R3324" s="187">
        <v>4.92</v>
      </c>
    </row>
    <row r="3325" spans="1:18" x14ac:dyDescent="0.25">
      <c r="A3325" s="135">
        <v>1045591</v>
      </c>
      <c r="B3325" s="148" t="s">
        <v>460</v>
      </c>
      <c r="C3325" s="135">
        <v>6</v>
      </c>
      <c r="D3325" s="135">
        <v>671</v>
      </c>
      <c r="E3325" s="188" t="s">
        <v>21</v>
      </c>
      <c r="F3325" s="135">
        <v>1050</v>
      </c>
      <c r="G3325" s="135">
        <v>40</v>
      </c>
      <c r="H3325" s="135">
        <v>50</v>
      </c>
      <c r="I3325" s="135">
        <v>1</v>
      </c>
      <c r="J3325" s="136">
        <v>1.56</v>
      </c>
      <c r="K3325" s="136">
        <v>1.1299999999999999</v>
      </c>
      <c r="L3325" s="136">
        <v>0.92</v>
      </c>
      <c r="M3325" s="137" t="str">
        <f t="shared" si="51"/>
        <v>P</v>
      </c>
      <c r="N3325" s="174" t="s">
        <v>10681</v>
      </c>
      <c r="O3325" s="149" t="s">
        <v>1578</v>
      </c>
      <c r="P3325" s="149" t="s">
        <v>10579</v>
      </c>
      <c r="Q3325" s="150" t="s">
        <v>10106</v>
      </c>
      <c r="R3325" s="189">
        <v>4.9799999999999995</v>
      </c>
    </row>
    <row r="3326" spans="1:18" x14ac:dyDescent="0.25">
      <c r="A3326" s="132">
        <v>1045593</v>
      </c>
      <c r="B3326" s="145" t="s">
        <v>471</v>
      </c>
      <c r="C3326" s="132">
        <v>6</v>
      </c>
      <c r="D3326" s="132">
        <v>671</v>
      </c>
      <c r="E3326" s="186" t="s">
        <v>21</v>
      </c>
      <c r="F3326" s="132">
        <v>1050</v>
      </c>
      <c r="G3326" s="132">
        <v>30</v>
      </c>
      <c r="H3326" s="132">
        <v>30</v>
      </c>
      <c r="I3326" s="132">
        <v>2</v>
      </c>
      <c r="J3326" s="133">
        <v>1.56</v>
      </c>
      <c r="K3326" s="133">
        <v>1.1299999999999999</v>
      </c>
      <c r="L3326" s="133">
        <v>0.93</v>
      </c>
      <c r="M3326" s="134" t="str">
        <f t="shared" si="51"/>
        <v>P</v>
      </c>
      <c r="N3326" s="173" t="s">
        <v>10681</v>
      </c>
      <c r="O3326" s="146" t="s">
        <v>1578</v>
      </c>
      <c r="P3326" s="146" t="s">
        <v>10579</v>
      </c>
      <c r="Q3326" s="147" t="s">
        <v>10106</v>
      </c>
      <c r="R3326" s="187">
        <v>4.9799999999999995</v>
      </c>
    </row>
    <row r="3327" spans="1:18" x14ac:dyDescent="0.25">
      <c r="A3327" s="135">
        <v>1045666</v>
      </c>
      <c r="B3327" s="148" t="s">
        <v>478</v>
      </c>
      <c r="C3327" s="135">
        <v>6</v>
      </c>
      <c r="D3327" s="135">
        <v>671</v>
      </c>
      <c r="E3327" s="188" t="s">
        <v>21</v>
      </c>
      <c r="F3327" s="135">
        <v>1050</v>
      </c>
      <c r="G3327" s="135">
        <v>40</v>
      </c>
      <c r="H3327" s="135">
        <v>50</v>
      </c>
      <c r="I3327" s="135">
        <v>2</v>
      </c>
      <c r="J3327" s="136">
        <v>1.57</v>
      </c>
      <c r="K3327" s="136">
        <v>1.1200000000000001</v>
      </c>
      <c r="L3327" s="136">
        <v>0.92</v>
      </c>
      <c r="M3327" s="137" t="str">
        <f t="shared" si="51"/>
        <v>P</v>
      </c>
      <c r="N3327" s="174" t="s">
        <v>10681</v>
      </c>
      <c r="O3327" s="149" t="s">
        <v>1578</v>
      </c>
      <c r="P3327" s="149" t="s">
        <v>10579</v>
      </c>
      <c r="Q3327" s="150" t="s">
        <v>10106</v>
      </c>
      <c r="R3327" s="189">
        <v>4.9799999999999995</v>
      </c>
    </row>
    <row r="3328" spans="1:18" x14ac:dyDescent="0.25">
      <c r="A3328" s="132">
        <v>1045674</v>
      </c>
      <c r="B3328" s="145" t="s">
        <v>840</v>
      </c>
      <c r="C3328" s="132">
        <v>6</v>
      </c>
      <c r="D3328" s="132">
        <v>1920</v>
      </c>
      <c r="E3328" s="186">
        <v>12</v>
      </c>
      <c r="F3328" s="132">
        <v>2640</v>
      </c>
      <c r="G3328" s="132">
        <v>120</v>
      </c>
      <c r="H3328" s="132">
        <v>72</v>
      </c>
      <c r="I3328" s="132">
        <v>2</v>
      </c>
      <c r="J3328" s="133">
        <v>0.76</v>
      </c>
      <c r="K3328" s="133">
        <v>0.54</v>
      </c>
      <c r="L3328" s="133">
        <v>1.1499999999999999</v>
      </c>
      <c r="M3328" s="134" t="str">
        <f t="shared" si="51"/>
        <v>P</v>
      </c>
      <c r="N3328" s="173" t="s">
        <v>10681</v>
      </c>
      <c r="O3328" s="146" t="s">
        <v>1555</v>
      </c>
      <c r="P3328" s="146" t="s">
        <v>9429</v>
      </c>
      <c r="Q3328" s="147" t="s">
        <v>10519</v>
      </c>
      <c r="R3328" s="187">
        <v>1.7399999999999998</v>
      </c>
    </row>
    <row r="3329" spans="1:18" x14ac:dyDescent="0.25">
      <c r="A3329" s="135">
        <v>1045680</v>
      </c>
      <c r="B3329" s="148" t="s">
        <v>3898</v>
      </c>
      <c r="C3329" s="135">
        <v>6</v>
      </c>
      <c r="D3329" s="135">
        <v>1320</v>
      </c>
      <c r="E3329" s="188">
        <v>12</v>
      </c>
      <c r="F3329" s="135">
        <v>2640</v>
      </c>
      <c r="G3329" s="135">
        <v>120</v>
      </c>
      <c r="H3329" s="135" t="s">
        <v>20</v>
      </c>
      <c r="I3329" s="135" t="s">
        <v>20</v>
      </c>
      <c r="J3329" s="136">
        <v>0.77</v>
      </c>
      <c r="K3329" s="136">
        <v>0.54</v>
      </c>
      <c r="L3329" s="136">
        <v>1.18</v>
      </c>
      <c r="M3329" s="137" t="str">
        <f t="shared" si="51"/>
        <v>P</v>
      </c>
      <c r="N3329" s="174" t="s">
        <v>10681</v>
      </c>
      <c r="O3329" s="149" t="s">
        <v>1555</v>
      </c>
      <c r="P3329" s="149" t="s">
        <v>9429</v>
      </c>
      <c r="Q3329" s="150" t="s">
        <v>10519</v>
      </c>
      <c r="R3329" s="189">
        <v>2.2800000000000002</v>
      </c>
    </row>
    <row r="3330" spans="1:18" x14ac:dyDescent="0.25">
      <c r="A3330" s="132">
        <v>1045717</v>
      </c>
      <c r="B3330" s="145" t="s">
        <v>834</v>
      </c>
      <c r="C3330" s="132">
        <v>6</v>
      </c>
      <c r="D3330" s="132">
        <v>1920</v>
      </c>
      <c r="E3330" s="186">
        <v>12</v>
      </c>
      <c r="F3330" s="132">
        <v>2640</v>
      </c>
      <c r="G3330" s="132" t="s">
        <v>20</v>
      </c>
      <c r="H3330" s="132">
        <v>72</v>
      </c>
      <c r="I3330" s="132">
        <v>2</v>
      </c>
      <c r="J3330" s="133">
        <v>0.77</v>
      </c>
      <c r="K3330" s="133">
        <v>0.54</v>
      </c>
      <c r="L3330" s="133">
        <v>1.1499999999999999</v>
      </c>
      <c r="M3330" s="134" t="str">
        <f t="shared" ref="M3330:M3393" si="52">HYPERLINK(CONCATENATE("T:\Distribution Centre\RDC Department Shared\Cubiscan photos","\",A3330,"-pac.jpg"),"P")</f>
        <v>P</v>
      </c>
      <c r="N3330" s="173" t="s">
        <v>10681</v>
      </c>
      <c r="O3330" s="146" t="s">
        <v>1555</v>
      </c>
      <c r="P3330" s="146" t="s">
        <v>9429</v>
      </c>
      <c r="Q3330" s="147" t="s">
        <v>10519</v>
      </c>
      <c r="R3330" s="187">
        <v>1.7399999999999998</v>
      </c>
    </row>
    <row r="3331" spans="1:18" x14ac:dyDescent="0.25">
      <c r="A3331" s="135">
        <v>1045719</v>
      </c>
      <c r="B3331" s="148" t="s">
        <v>835</v>
      </c>
      <c r="C3331" s="135">
        <v>6</v>
      </c>
      <c r="D3331" s="135">
        <v>1440</v>
      </c>
      <c r="E3331" s="188">
        <v>12</v>
      </c>
      <c r="F3331" s="135">
        <v>2640</v>
      </c>
      <c r="G3331" s="135" t="s">
        <v>20</v>
      </c>
      <c r="H3331" s="135">
        <v>72</v>
      </c>
      <c r="I3331" s="135">
        <v>2</v>
      </c>
      <c r="J3331" s="136">
        <v>0.77</v>
      </c>
      <c r="K3331" s="136">
        <v>0.53</v>
      </c>
      <c r="L3331" s="136">
        <v>1.1499999999999999</v>
      </c>
      <c r="M3331" s="137" t="str">
        <f t="shared" si="52"/>
        <v>P</v>
      </c>
      <c r="N3331" s="174" t="s">
        <v>10681</v>
      </c>
      <c r="O3331" s="149" t="s">
        <v>1555</v>
      </c>
      <c r="P3331" s="149" t="s">
        <v>9429</v>
      </c>
      <c r="Q3331" s="150" t="s">
        <v>10519</v>
      </c>
      <c r="R3331" s="189">
        <v>1.7399999999999998</v>
      </c>
    </row>
    <row r="3332" spans="1:18" x14ac:dyDescent="0.25">
      <c r="A3332" s="132">
        <v>1045738</v>
      </c>
      <c r="B3332" s="145" t="s">
        <v>836</v>
      </c>
      <c r="C3332" s="132">
        <v>6</v>
      </c>
      <c r="D3332" s="132">
        <v>1440</v>
      </c>
      <c r="E3332" s="186">
        <v>12</v>
      </c>
      <c r="F3332" s="132">
        <v>2640</v>
      </c>
      <c r="G3332" s="132">
        <v>120</v>
      </c>
      <c r="H3332" s="132">
        <v>72</v>
      </c>
      <c r="I3332" s="132">
        <v>2</v>
      </c>
      <c r="J3332" s="133">
        <v>0.77</v>
      </c>
      <c r="K3332" s="133">
        <v>0.53</v>
      </c>
      <c r="L3332" s="133">
        <v>1.1499999999999999</v>
      </c>
      <c r="M3332" s="134" t="str">
        <f t="shared" si="52"/>
        <v>P</v>
      </c>
      <c r="N3332" s="173" t="s">
        <v>10681</v>
      </c>
      <c r="O3332" s="146" t="s">
        <v>1555</v>
      </c>
      <c r="P3332" s="146" t="s">
        <v>9429</v>
      </c>
      <c r="Q3332" s="147" t="s">
        <v>10519</v>
      </c>
      <c r="R3332" s="187">
        <v>1.6800000000000002</v>
      </c>
    </row>
    <row r="3333" spans="1:18" x14ac:dyDescent="0.25">
      <c r="A3333" s="135">
        <v>1045740</v>
      </c>
      <c r="B3333" s="148" t="s">
        <v>827</v>
      </c>
      <c r="C3333" s="135">
        <v>6</v>
      </c>
      <c r="D3333" s="135">
        <v>1440</v>
      </c>
      <c r="E3333" s="188">
        <v>12</v>
      </c>
      <c r="F3333" s="135">
        <v>2640</v>
      </c>
      <c r="G3333" s="135">
        <v>120</v>
      </c>
      <c r="H3333" s="135">
        <v>60</v>
      </c>
      <c r="I3333" s="135">
        <v>2</v>
      </c>
      <c r="J3333" s="136">
        <v>0.77</v>
      </c>
      <c r="K3333" s="136">
        <v>0.54</v>
      </c>
      <c r="L3333" s="136">
        <v>1.1599999999999999</v>
      </c>
      <c r="M3333" s="137" t="str">
        <f t="shared" si="52"/>
        <v>P</v>
      </c>
      <c r="N3333" s="174" t="s">
        <v>10681</v>
      </c>
      <c r="O3333" s="149" t="s">
        <v>1555</v>
      </c>
      <c r="P3333" s="149" t="s">
        <v>9429</v>
      </c>
      <c r="Q3333" s="150" t="s">
        <v>10519</v>
      </c>
      <c r="R3333" s="189">
        <v>1.7399999999999998</v>
      </c>
    </row>
    <row r="3334" spans="1:18" x14ac:dyDescent="0.25">
      <c r="A3334" s="132">
        <v>1045742</v>
      </c>
      <c r="B3334" s="145" t="s">
        <v>831</v>
      </c>
      <c r="C3334" s="132">
        <v>6</v>
      </c>
      <c r="D3334" s="132">
        <v>1920</v>
      </c>
      <c r="E3334" s="186">
        <v>12</v>
      </c>
      <c r="F3334" s="132">
        <v>2640</v>
      </c>
      <c r="G3334" s="132">
        <v>60</v>
      </c>
      <c r="H3334" s="132">
        <v>72</v>
      </c>
      <c r="I3334" s="132">
        <v>2</v>
      </c>
      <c r="J3334" s="133">
        <v>0.76</v>
      </c>
      <c r="K3334" s="133">
        <v>0.54</v>
      </c>
      <c r="L3334" s="133">
        <v>1.1499999999999999</v>
      </c>
      <c r="M3334" s="134" t="str">
        <f t="shared" si="52"/>
        <v>P</v>
      </c>
      <c r="N3334" s="173" t="s">
        <v>10681</v>
      </c>
      <c r="O3334" s="146" t="s">
        <v>1555</v>
      </c>
      <c r="P3334" s="146" t="s">
        <v>9429</v>
      </c>
      <c r="Q3334" s="147" t="s">
        <v>10519</v>
      </c>
      <c r="R3334" s="187">
        <v>1.7399999999999998</v>
      </c>
    </row>
    <row r="3335" spans="1:18" x14ac:dyDescent="0.25">
      <c r="A3335" s="135">
        <v>1045744</v>
      </c>
      <c r="B3335" s="148" t="s">
        <v>838</v>
      </c>
      <c r="C3335" s="135">
        <v>6</v>
      </c>
      <c r="D3335" s="135">
        <v>1920</v>
      </c>
      <c r="E3335" s="188">
        <v>12</v>
      </c>
      <c r="F3335" s="135">
        <v>2640</v>
      </c>
      <c r="G3335" s="135">
        <v>48</v>
      </c>
      <c r="H3335" s="135">
        <v>72</v>
      </c>
      <c r="I3335" s="135">
        <v>1</v>
      </c>
      <c r="J3335" s="136">
        <v>0.77</v>
      </c>
      <c r="K3335" s="136">
        <v>0.53</v>
      </c>
      <c r="L3335" s="136">
        <v>1.1499999999999999</v>
      </c>
      <c r="M3335" s="137" t="str">
        <f t="shared" si="52"/>
        <v>P</v>
      </c>
      <c r="N3335" s="174" t="s">
        <v>10681</v>
      </c>
      <c r="O3335" s="149" t="s">
        <v>1555</v>
      </c>
      <c r="P3335" s="149" t="s">
        <v>9429</v>
      </c>
      <c r="Q3335" s="150" t="s">
        <v>10519</v>
      </c>
      <c r="R3335" s="189">
        <v>2.2800000000000002</v>
      </c>
    </row>
    <row r="3336" spans="1:18" x14ac:dyDescent="0.25">
      <c r="A3336" s="132">
        <v>1045750</v>
      </c>
      <c r="B3336" s="145" t="s">
        <v>824</v>
      </c>
      <c r="C3336" s="132">
        <v>6</v>
      </c>
      <c r="D3336" s="132">
        <v>1920</v>
      </c>
      <c r="E3336" s="186">
        <v>12</v>
      </c>
      <c r="F3336" s="132">
        <v>2640</v>
      </c>
      <c r="G3336" s="132">
        <v>240</v>
      </c>
      <c r="H3336" s="132" t="s">
        <v>20</v>
      </c>
      <c r="I3336" s="132">
        <v>1</v>
      </c>
      <c r="J3336" s="133">
        <v>0.77</v>
      </c>
      <c r="K3336" s="133">
        <v>0.53</v>
      </c>
      <c r="L3336" s="133">
        <v>1.1499999999999999</v>
      </c>
      <c r="M3336" s="134" t="str">
        <f t="shared" si="52"/>
        <v>P</v>
      </c>
      <c r="N3336" s="173" t="s">
        <v>10681</v>
      </c>
      <c r="O3336" s="146" t="s">
        <v>1555</v>
      </c>
      <c r="P3336" s="146" t="s">
        <v>9429</v>
      </c>
      <c r="Q3336" s="147" t="s">
        <v>10519</v>
      </c>
      <c r="R3336" s="187">
        <v>1.7999999999999998</v>
      </c>
    </row>
    <row r="3337" spans="1:18" x14ac:dyDescent="0.25">
      <c r="A3337" s="135">
        <v>1045902</v>
      </c>
      <c r="B3337" s="148" t="s">
        <v>3900</v>
      </c>
      <c r="C3337" s="135">
        <v>6</v>
      </c>
      <c r="D3337" s="135">
        <v>3500</v>
      </c>
      <c r="E3337" s="188">
        <v>70</v>
      </c>
      <c r="F3337" s="135">
        <v>4200</v>
      </c>
      <c r="G3337" s="135">
        <v>280</v>
      </c>
      <c r="H3337" s="135">
        <v>350</v>
      </c>
      <c r="I3337" s="135">
        <v>1</v>
      </c>
      <c r="J3337" s="136">
        <v>1.24</v>
      </c>
      <c r="K3337" s="136">
        <v>0.79</v>
      </c>
      <c r="L3337" s="136">
        <v>0.28999999999999998</v>
      </c>
      <c r="M3337" s="137" t="str">
        <f t="shared" si="52"/>
        <v>P</v>
      </c>
      <c r="N3337" s="174" t="s">
        <v>10681</v>
      </c>
      <c r="O3337" s="149" t="s">
        <v>1506</v>
      </c>
      <c r="P3337" s="149" t="s">
        <v>9410</v>
      </c>
      <c r="Q3337" s="150" t="s">
        <v>10519</v>
      </c>
      <c r="R3337" s="189">
        <v>1.56</v>
      </c>
    </row>
    <row r="3338" spans="1:18" x14ac:dyDescent="0.25">
      <c r="A3338" s="132">
        <v>1045918</v>
      </c>
      <c r="B3338" s="145" t="s">
        <v>3901</v>
      </c>
      <c r="C3338" s="132">
        <v>6</v>
      </c>
      <c r="D3338" s="132">
        <v>3500</v>
      </c>
      <c r="E3338" s="186">
        <v>70</v>
      </c>
      <c r="F3338" s="132">
        <v>4200</v>
      </c>
      <c r="G3338" s="132">
        <v>280</v>
      </c>
      <c r="H3338" s="132">
        <v>350</v>
      </c>
      <c r="I3338" s="132">
        <v>1</v>
      </c>
      <c r="J3338" s="133">
        <v>0.8</v>
      </c>
      <c r="K3338" s="133">
        <v>1.2</v>
      </c>
      <c r="L3338" s="133">
        <v>0.26</v>
      </c>
      <c r="M3338" s="134" t="str">
        <f t="shared" si="52"/>
        <v>P</v>
      </c>
      <c r="N3338" s="173" t="s">
        <v>10681</v>
      </c>
      <c r="O3338" s="146" t="s">
        <v>1506</v>
      </c>
      <c r="P3338" s="146" t="s">
        <v>9410</v>
      </c>
      <c r="Q3338" s="147" t="s">
        <v>10519</v>
      </c>
      <c r="R3338" s="187">
        <v>1.6800000000000002</v>
      </c>
    </row>
    <row r="3339" spans="1:18" x14ac:dyDescent="0.25">
      <c r="A3339" s="135">
        <v>1045922</v>
      </c>
      <c r="B3339" s="148" t="s">
        <v>3902</v>
      </c>
      <c r="C3339" s="135">
        <v>6</v>
      </c>
      <c r="D3339" s="135">
        <v>3500</v>
      </c>
      <c r="E3339" s="188">
        <v>70</v>
      </c>
      <c r="F3339" s="135">
        <v>4200</v>
      </c>
      <c r="G3339" s="135">
        <v>280</v>
      </c>
      <c r="H3339" s="135">
        <v>350</v>
      </c>
      <c r="I3339" s="135">
        <v>1</v>
      </c>
      <c r="J3339" s="136">
        <v>0.8</v>
      </c>
      <c r="K3339" s="136">
        <v>1.2</v>
      </c>
      <c r="L3339" s="136">
        <v>0.26</v>
      </c>
      <c r="M3339" s="137" t="str">
        <f t="shared" si="52"/>
        <v>P</v>
      </c>
      <c r="N3339" s="174" t="s">
        <v>10681</v>
      </c>
      <c r="O3339" s="149" t="s">
        <v>1506</v>
      </c>
      <c r="P3339" s="149" t="s">
        <v>9410</v>
      </c>
      <c r="Q3339" s="150" t="s">
        <v>10519</v>
      </c>
      <c r="R3339" s="189">
        <v>1.62</v>
      </c>
    </row>
    <row r="3340" spans="1:18" x14ac:dyDescent="0.25">
      <c r="A3340" s="132">
        <v>1045923</v>
      </c>
      <c r="B3340" s="145" t="s">
        <v>3903</v>
      </c>
      <c r="C3340" s="132">
        <v>6</v>
      </c>
      <c r="D3340" s="132">
        <v>3500</v>
      </c>
      <c r="E3340" s="186">
        <v>70</v>
      </c>
      <c r="F3340" s="132">
        <v>4200</v>
      </c>
      <c r="G3340" s="132">
        <v>280</v>
      </c>
      <c r="H3340" s="132">
        <v>350</v>
      </c>
      <c r="I3340" s="132">
        <v>1</v>
      </c>
      <c r="J3340" s="133">
        <v>1.24</v>
      </c>
      <c r="K3340" s="133">
        <v>0.8</v>
      </c>
      <c r="L3340" s="133">
        <v>0.28000000000000003</v>
      </c>
      <c r="M3340" s="134" t="str">
        <f t="shared" si="52"/>
        <v>P</v>
      </c>
      <c r="N3340" s="173" t="s">
        <v>10681</v>
      </c>
      <c r="O3340" s="146" t="s">
        <v>1506</v>
      </c>
      <c r="P3340" s="146" t="s">
        <v>9410</v>
      </c>
      <c r="Q3340" s="147" t="s">
        <v>10519</v>
      </c>
      <c r="R3340" s="187">
        <v>1.7999999999999998</v>
      </c>
    </row>
    <row r="3341" spans="1:18" x14ac:dyDescent="0.25">
      <c r="A3341" s="135">
        <v>1045924</v>
      </c>
      <c r="B3341" s="148" t="s">
        <v>3904</v>
      </c>
      <c r="C3341" s="135">
        <v>6</v>
      </c>
      <c r="D3341" s="135">
        <v>3500</v>
      </c>
      <c r="E3341" s="188">
        <v>70</v>
      </c>
      <c r="F3341" s="135">
        <v>4200</v>
      </c>
      <c r="G3341" s="135">
        <v>280</v>
      </c>
      <c r="H3341" s="135">
        <v>350</v>
      </c>
      <c r="I3341" s="135">
        <v>1</v>
      </c>
      <c r="J3341" s="136">
        <v>1.28</v>
      </c>
      <c r="K3341" s="136">
        <v>0.79</v>
      </c>
      <c r="L3341" s="136">
        <v>0.3</v>
      </c>
      <c r="M3341" s="137" t="str">
        <f t="shared" si="52"/>
        <v>P</v>
      </c>
      <c r="N3341" s="172" t="s">
        <v>10681</v>
      </c>
      <c r="O3341" s="149" t="s">
        <v>1506</v>
      </c>
      <c r="P3341" s="149" t="s">
        <v>9410</v>
      </c>
      <c r="Q3341" s="150" t="s">
        <v>10519</v>
      </c>
      <c r="R3341" s="189">
        <v>1.8599999999999999</v>
      </c>
    </row>
    <row r="3342" spans="1:18" x14ac:dyDescent="0.25">
      <c r="A3342" s="132">
        <v>1045925</v>
      </c>
      <c r="B3342" s="145" t="s">
        <v>3905</v>
      </c>
      <c r="C3342" s="132">
        <v>6</v>
      </c>
      <c r="D3342" s="132">
        <v>3500</v>
      </c>
      <c r="E3342" s="186">
        <v>70</v>
      </c>
      <c r="F3342" s="132">
        <v>4200</v>
      </c>
      <c r="G3342" s="132">
        <v>280</v>
      </c>
      <c r="H3342" s="132">
        <v>350</v>
      </c>
      <c r="I3342" s="132">
        <v>1</v>
      </c>
      <c r="J3342" s="133">
        <v>0.8</v>
      </c>
      <c r="K3342" s="133">
        <v>1.2</v>
      </c>
      <c r="L3342" s="133">
        <v>0.26</v>
      </c>
      <c r="M3342" s="134" t="str">
        <f t="shared" si="52"/>
        <v>P</v>
      </c>
      <c r="N3342" s="173" t="s">
        <v>10681</v>
      </c>
      <c r="O3342" s="146" t="s">
        <v>1506</v>
      </c>
      <c r="P3342" s="146" t="s">
        <v>9410</v>
      </c>
      <c r="Q3342" s="147" t="s">
        <v>10519</v>
      </c>
      <c r="R3342" s="187">
        <v>1.56</v>
      </c>
    </row>
    <row r="3343" spans="1:18" x14ac:dyDescent="0.25">
      <c r="A3343" s="135">
        <v>1045926</v>
      </c>
      <c r="B3343" s="148" t="s">
        <v>3906</v>
      </c>
      <c r="C3343" s="135">
        <v>1</v>
      </c>
      <c r="D3343" s="135">
        <v>1920</v>
      </c>
      <c r="E3343" s="188">
        <v>80</v>
      </c>
      <c r="F3343" s="135" t="s">
        <v>20</v>
      </c>
      <c r="G3343" s="135" t="s">
        <v>20</v>
      </c>
      <c r="H3343" s="135" t="s">
        <v>20</v>
      </c>
      <c r="I3343" s="135" t="s">
        <v>20</v>
      </c>
      <c r="J3343" s="136">
        <v>1.3</v>
      </c>
      <c r="K3343" s="136">
        <v>0.6</v>
      </c>
      <c r="L3343" s="136">
        <v>0.6</v>
      </c>
      <c r="M3343" s="137" t="str">
        <f t="shared" si="52"/>
        <v>P</v>
      </c>
      <c r="N3343" s="174" t="s">
        <v>10682</v>
      </c>
      <c r="O3343" s="149" t="s">
        <v>1506</v>
      </c>
      <c r="P3343" s="149" t="s">
        <v>9442</v>
      </c>
      <c r="Q3343" s="150" t="s">
        <v>10519</v>
      </c>
      <c r="R3343" s="189">
        <v>2.94</v>
      </c>
    </row>
    <row r="3344" spans="1:18" x14ac:dyDescent="0.25">
      <c r="A3344" s="132">
        <v>1045931</v>
      </c>
      <c r="B3344" s="145" t="s">
        <v>228</v>
      </c>
      <c r="C3344" s="132">
        <v>6</v>
      </c>
      <c r="D3344" s="132">
        <v>654</v>
      </c>
      <c r="E3344" s="186" t="s">
        <v>21</v>
      </c>
      <c r="F3344" s="132">
        <v>981</v>
      </c>
      <c r="G3344" s="132">
        <v>40</v>
      </c>
      <c r="H3344" s="132" t="s">
        <v>20</v>
      </c>
      <c r="I3344" s="132">
        <v>1</v>
      </c>
      <c r="J3344" s="133">
        <v>1.33</v>
      </c>
      <c r="K3344" s="133">
        <v>0.84</v>
      </c>
      <c r="L3344" s="133">
        <v>1.68</v>
      </c>
      <c r="M3344" s="134" t="str">
        <f t="shared" si="52"/>
        <v>P</v>
      </c>
      <c r="N3344" s="173" t="s">
        <v>10681</v>
      </c>
      <c r="O3344" s="146" t="s">
        <v>1506</v>
      </c>
      <c r="P3344" s="146" t="s">
        <v>10455</v>
      </c>
      <c r="Q3344" s="147" t="s">
        <v>10519</v>
      </c>
      <c r="R3344" s="187">
        <v>11.399999999999999</v>
      </c>
    </row>
    <row r="3345" spans="1:18" x14ac:dyDescent="0.25">
      <c r="A3345" s="135">
        <v>1045941</v>
      </c>
      <c r="B3345" s="148" t="s">
        <v>3907</v>
      </c>
      <c r="C3345" s="135">
        <v>4</v>
      </c>
      <c r="D3345" s="135">
        <v>42</v>
      </c>
      <c r="E3345" s="188" t="s">
        <v>20</v>
      </c>
      <c r="F3345" s="135">
        <v>63</v>
      </c>
      <c r="G3345" s="135" t="s">
        <v>21</v>
      </c>
      <c r="H3345" s="135" t="s">
        <v>21</v>
      </c>
      <c r="I3345" s="135" t="s">
        <v>21</v>
      </c>
      <c r="J3345" s="136">
        <v>4.3</v>
      </c>
      <c r="K3345" s="136">
        <v>3.06</v>
      </c>
      <c r="L3345" s="136">
        <v>1.68</v>
      </c>
      <c r="M3345" s="137" t="str">
        <f t="shared" si="52"/>
        <v>P</v>
      </c>
      <c r="N3345" s="172" t="s">
        <v>10681</v>
      </c>
      <c r="O3345" s="149" t="s">
        <v>1506</v>
      </c>
      <c r="P3345" s="149" t="s">
        <v>9435</v>
      </c>
      <c r="Q3345" s="150" t="s">
        <v>10106</v>
      </c>
      <c r="R3345" s="189">
        <v>21.08</v>
      </c>
    </row>
    <row r="3346" spans="1:18" x14ac:dyDescent="0.25">
      <c r="A3346" s="132">
        <v>1045973</v>
      </c>
      <c r="B3346" s="145" t="s">
        <v>3908</v>
      </c>
      <c r="C3346" s="132">
        <v>4</v>
      </c>
      <c r="D3346" s="132">
        <v>42</v>
      </c>
      <c r="E3346" s="186" t="s">
        <v>20</v>
      </c>
      <c r="F3346" s="132">
        <v>63</v>
      </c>
      <c r="G3346" s="132" t="s">
        <v>21</v>
      </c>
      <c r="H3346" s="132" t="s">
        <v>21</v>
      </c>
      <c r="I3346" s="132" t="s">
        <v>21</v>
      </c>
      <c r="J3346" s="133">
        <v>4.5</v>
      </c>
      <c r="K3346" s="133">
        <v>3.1</v>
      </c>
      <c r="L3346" s="133">
        <v>1.8</v>
      </c>
      <c r="M3346" s="134" t="str">
        <f t="shared" si="52"/>
        <v>P</v>
      </c>
      <c r="N3346" s="171" t="s">
        <v>10681</v>
      </c>
      <c r="O3346" s="146" t="s">
        <v>1506</v>
      </c>
      <c r="P3346" s="146" t="s">
        <v>9435</v>
      </c>
      <c r="Q3346" s="147" t="s">
        <v>10106</v>
      </c>
      <c r="R3346" s="187">
        <v>20.96</v>
      </c>
    </row>
    <row r="3347" spans="1:18" x14ac:dyDescent="0.25">
      <c r="A3347" s="135">
        <v>1045977</v>
      </c>
      <c r="B3347" s="148" t="s">
        <v>3909</v>
      </c>
      <c r="C3347" s="135">
        <v>4</v>
      </c>
      <c r="D3347" s="135" t="s">
        <v>20</v>
      </c>
      <c r="E3347" s="188" t="s">
        <v>20</v>
      </c>
      <c r="F3347" s="135" t="s">
        <v>20</v>
      </c>
      <c r="G3347" s="135" t="s">
        <v>21</v>
      </c>
      <c r="H3347" s="135" t="s">
        <v>21</v>
      </c>
      <c r="I3347" s="135" t="s">
        <v>21</v>
      </c>
      <c r="J3347" s="136">
        <v>4.5</v>
      </c>
      <c r="K3347" s="136">
        <v>3.1</v>
      </c>
      <c r="L3347" s="136">
        <v>1.8</v>
      </c>
      <c r="M3347" s="137" t="str">
        <f t="shared" si="52"/>
        <v>P</v>
      </c>
      <c r="N3347" s="172" t="s">
        <v>10682</v>
      </c>
      <c r="O3347" s="149" t="s">
        <v>1500</v>
      </c>
      <c r="P3347" s="149" t="s">
        <v>9418</v>
      </c>
      <c r="Q3347" s="150" t="s">
        <v>10519</v>
      </c>
      <c r="R3347" s="189">
        <v>7.16</v>
      </c>
    </row>
    <row r="3348" spans="1:18" x14ac:dyDescent="0.25">
      <c r="A3348" s="132">
        <v>1045979</v>
      </c>
      <c r="B3348" s="145" t="s">
        <v>3910</v>
      </c>
      <c r="C3348" s="132">
        <v>4</v>
      </c>
      <c r="D3348" s="132" t="s">
        <v>20</v>
      </c>
      <c r="E3348" s="186" t="s">
        <v>20</v>
      </c>
      <c r="F3348" s="132" t="s">
        <v>20</v>
      </c>
      <c r="G3348" s="132" t="s">
        <v>21</v>
      </c>
      <c r="H3348" s="132" t="s">
        <v>21</v>
      </c>
      <c r="I3348" s="132" t="s">
        <v>21</v>
      </c>
      <c r="J3348" s="133">
        <v>4.3</v>
      </c>
      <c r="K3348" s="133">
        <v>3.06</v>
      </c>
      <c r="L3348" s="133">
        <v>1.66</v>
      </c>
      <c r="M3348" s="134" t="str">
        <f t="shared" si="52"/>
        <v>P</v>
      </c>
      <c r="N3348" s="171" t="s">
        <v>10682</v>
      </c>
      <c r="O3348" s="146" t="s">
        <v>1500</v>
      </c>
      <c r="P3348" s="146" t="s">
        <v>9418</v>
      </c>
      <c r="Q3348" s="147" t="s">
        <v>10519</v>
      </c>
      <c r="R3348" s="187">
        <v>7.16</v>
      </c>
    </row>
    <row r="3349" spans="1:18" x14ac:dyDescent="0.25">
      <c r="A3349" s="135">
        <v>1045982</v>
      </c>
      <c r="B3349" s="148" t="s">
        <v>3911</v>
      </c>
      <c r="C3349" s="135">
        <v>1000</v>
      </c>
      <c r="D3349" s="135" t="s">
        <v>20</v>
      </c>
      <c r="E3349" s="188" t="s">
        <v>20</v>
      </c>
      <c r="F3349" s="135" t="s">
        <v>20</v>
      </c>
      <c r="G3349" s="135" t="s">
        <v>20</v>
      </c>
      <c r="H3349" s="135" t="s">
        <v>20</v>
      </c>
      <c r="I3349" s="135" t="s">
        <v>20</v>
      </c>
      <c r="J3349" s="136">
        <v>1.6</v>
      </c>
      <c r="K3349" s="136">
        <v>1.6</v>
      </c>
      <c r="L3349" s="136">
        <v>1</v>
      </c>
      <c r="M3349" s="137" t="str">
        <f t="shared" si="52"/>
        <v>P</v>
      </c>
      <c r="N3349" s="172" t="s">
        <v>10682</v>
      </c>
      <c r="O3349" s="149" t="s">
        <v>1506</v>
      </c>
      <c r="P3349" s="149" t="s">
        <v>9492</v>
      </c>
      <c r="Q3349" s="150" t="s">
        <v>10519</v>
      </c>
      <c r="R3349" s="189">
        <v>20</v>
      </c>
    </row>
    <row r="3350" spans="1:18" x14ac:dyDescent="0.25">
      <c r="A3350" s="132">
        <v>1045983</v>
      </c>
      <c r="B3350" s="145" t="s">
        <v>3912</v>
      </c>
      <c r="C3350" s="132">
        <v>1</v>
      </c>
      <c r="D3350" s="132" t="s">
        <v>20</v>
      </c>
      <c r="E3350" s="186" t="s">
        <v>20</v>
      </c>
      <c r="F3350" s="132" t="s">
        <v>20</v>
      </c>
      <c r="G3350" s="132" t="s">
        <v>20</v>
      </c>
      <c r="H3350" s="132" t="s">
        <v>20</v>
      </c>
      <c r="I3350" s="132" t="s">
        <v>20</v>
      </c>
      <c r="J3350" s="133">
        <v>3.1</v>
      </c>
      <c r="K3350" s="133">
        <v>1.8</v>
      </c>
      <c r="L3350" s="133">
        <v>0.02</v>
      </c>
      <c r="M3350" s="134" t="str">
        <f t="shared" si="52"/>
        <v>P</v>
      </c>
      <c r="N3350" s="171" t="s">
        <v>10682</v>
      </c>
      <c r="O3350" s="146" t="s">
        <v>1506</v>
      </c>
      <c r="P3350" s="146" t="s">
        <v>9443</v>
      </c>
      <c r="Q3350" s="147" t="s">
        <v>10519</v>
      </c>
      <c r="R3350" s="187">
        <v>0.09</v>
      </c>
    </row>
    <row r="3351" spans="1:18" x14ac:dyDescent="0.25">
      <c r="A3351" s="135">
        <v>1045987</v>
      </c>
      <c r="B3351" s="148" t="s">
        <v>3913</v>
      </c>
      <c r="C3351" s="135">
        <v>1</v>
      </c>
      <c r="D3351" s="135" t="s">
        <v>20</v>
      </c>
      <c r="E3351" s="188" t="s">
        <v>20</v>
      </c>
      <c r="F3351" s="135" t="s">
        <v>20</v>
      </c>
      <c r="G3351" s="135" t="s">
        <v>20</v>
      </c>
      <c r="H3351" s="135" t="s">
        <v>20</v>
      </c>
      <c r="I3351" s="135" t="s">
        <v>20</v>
      </c>
      <c r="J3351" s="136">
        <v>2.08</v>
      </c>
      <c r="K3351" s="136">
        <v>1.32</v>
      </c>
      <c r="L3351" s="136">
        <v>0.11</v>
      </c>
      <c r="M3351" s="137" t="str">
        <f t="shared" si="52"/>
        <v>P</v>
      </c>
      <c r="N3351" s="172" t="s">
        <v>10682</v>
      </c>
      <c r="O3351" s="149" t="s">
        <v>1500</v>
      </c>
      <c r="P3351" s="149" t="s">
        <v>9456</v>
      </c>
      <c r="Q3351" s="150" t="s">
        <v>10519</v>
      </c>
      <c r="R3351" s="189">
        <v>0.73</v>
      </c>
    </row>
    <row r="3352" spans="1:18" x14ac:dyDescent="0.25">
      <c r="A3352" s="132">
        <v>1045991</v>
      </c>
      <c r="B3352" s="145" t="s">
        <v>3914</v>
      </c>
      <c r="C3352" s="132">
        <v>1</v>
      </c>
      <c r="D3352" s="132" t="s">
        <v>20</v>
      </c>
      <c r="E3352" s="186" t="s">
        <v>20</v>
      </c>
      <c r="F3352" s="132" t="s">
        <v>20</v>
      </c>
      <c r="G3352" s="132" t="s">
        <v>20</v>
      </c>
      <c r="H3352" s="132" t="s">
        <v>20</v>
      </c>
      <c r="I3352" s="132" t="s">
        <v>20</v>
      </c>
      <c r="J3352" s="133">
        <v>2.08</v>
      </c>
      <c r="K3352" s="133">
        <v>1.32</v>
      </c>
      <c r="L3352" s="133">
        <v>0.11</v>
      </c>
      <c r="M3352" s="134" t="str">
        <f t="shared" si="52"/>
        <v>P</v>
      </c>
      <c r="N3352" s="171" t="s">
        <v>10682</v>
      </c>
      <c r="O3352" s="146" t="s">
        <v>1500</v>
      </c>
      <c r="P3352" s="146" t="s">
        <v>9456</v>
      </c>
      <c r="Q3352" s="147" t="s">
        <v>10519</v>
      </c>
      <c r="R3352" s="187">
        <v>0.67910447761194026</v>
      </c>
    </row>
    <row r="3353" spans="1:18" x14ac:dyDescent="0.25">
      <c r="A3353" s="135">
        <v>1046025</v>
      </c>
      <c r="B3353" s="148" t="s">
        <v>3915</v>
      </c>
      <c r="C3353" s="135">
        <v>1</v>
      </c>
      <c r="D3353" s="135" t="s">
        <v>20</v>
      </c>
      <c r="E3353" s="188" t="s">
        <v>20</v>
      </c>
      <c r="F3353" s="135" t="s">
        <v>20</v>
      </c>
      <c r="G3353" s="135" t="s">
        <v>20</v>
      </c>
      <c r="H3353" s="135" t="s">
        <v>20</v>
      </c>
      <c r="I3353" s="135" t="s">
        <v>20</v>
      </c>
      <c r="J3353" s="136">
        <v>2.08</v>
      </c>
      <c r="K3353" s="136">
        <v>1.32</v>
      </c>
      <c r="L3353" s="136">
        <v>0.11</v>
      </c>
      <c r="M3353" s="137" t="str">
        <f t="shared" si="52"/>
        <v>P</v>
      </c>
      <c r="N3353" s="172" t="s">
        <v>10682</v>
      </c>
      <c r="O3353" s="149" t="s">
        <v>1500</v>
      </c>
      <c r="P3353" s="149" t="s">
        <v>9456</v>
      </c>
      <c r="Q3353" s="150" t="s">
        <v>10519</v>
      </c>
      <c r="R3353" s="189">
        <v>0.74</v>
      </c>
    </row>
    <row r="3354" spans="1:18" x14ac:dyDescent="0.25">
      <c r="A3354" s="132">
        <v>1046028</v>
      </c>
      <c r="B3354" s="145" t="s">
        <v>3916</v>
      </c>
      <c r="C3354" s="132">
        <v>1</v>
      </c>
      <c r="D3354" s="132" t="s">
        <v>20</v>
      </c>
      <c r="E3354" s="186" t="s">
        <v>20</v>
      </c>
      <c r="F3354" s="132" t="s">
        <v>20</v>
      </c>
      <c r="G3354" s="132" t="s">
        <v>20</v>
      </c>
      <c r="H3354" s="132" t="s">
        <v>20</v>
      </c>
      <c r="I3354" s="132" t="s">
        <v>20</v>
      </c>
      <c r="J3354" s="133">
        <v>2.08</v>
      </c>
      <c r="K3354" s="133">
        <v>1.32</v>
      </c>
      <c r="L3354" s="133">
        <v>0.11</v>
      </c>
      <c r="M3354" s="134" t="str">
        <f t="shared" si="52"/>
        <v>P</v>
      </c>
      <c r="N3354" s="171" t="s">
        <v>10682</v>
      </c>
      <c r="O3354" s="146" t="s">
        <v>1500</v>
      </c>
      <c r="P3354" s="146" t="s">
        <v>9456</v>
      </c>
      <c r="Q3354" s="147" t="s">
        <v>10519</v>
      </c>
      <c r="R3354" s="187">
        <v>0.75</v>
      </c>
    </row>
    <row r="3355" spans="1:18" x14ac:dyDescent="0.25">
      <c r="A3355" s="135">
        <v>1046047</v>
      </c>
      <c r="B3355" s="148" t="s">
        <v>3917</v>
      </c>
      <c r="C3355" s="135">
        <v>100</v>
      </c>
      <c r="D3355" s="135" t="s">
        <v>20</v>
      </c>
      <c r="E3355" s="188" t="s">
        <v>20</v>
      </c>
      <c r="F3355" s="135" t="s">
        <v>20</v>
      </c>
      <c r="G3355" s="135" t="s">
        <v>20</v>
      </c>
      <c r="H3355" s="135" t="s">
        <v>20</v>
      </c>
      <c r="I3355" s="135" t="s">
        <v>20</v>
      </c>
      <c r="J3355" s="136">
        <v>3.4</v>
      </c>
      <c r="K3355" s="136">
        <v>1.3</v>
      </c>
      <c r="L3355" s="136">
        <v>1.3</v>
      </c>
      <c r="M3355" s="137" t="str">
        <f t="shared" si="52"/>
        <v>P</v>
      </c>
      <c r="N3355" s="172" t="s">
        <v>10682</v>
      </c>
      <c r="O3355" s="149" t="s">
        <v>1500</v>
      </c>
      <c r="P3355" s="149" t="s">
        <v>9456</v>
      </c>
      <c r="Q3355" s="150" t="s">
        <v>10519</v>
      </c>
      <c r="R3355" s="189">
        <v>6</v>
      </c>
    </row>
    <row r="3356" spans="1:18" x14ac:dyDescent="0.25">
      <c r="A3356" s="132">
        <v>1046052</v>
      </c>
      <c r="B3356" s="145" t="s">
        <v>3918</v>
      </c>
      <c r="C3356" s="132">
        <v>100</v>
      </c>
      <c r="D3356" s="132" t="s">
        <v>20</v>
      </c>
      <c r="E3356" s="186" t="s">
        <v>20</v>
      </c>
      <c r="F3356" s="132" t="s">
        <v>20</v>
      </c>
      <c r="G3356" s="132" t="s">
        <v>20</v>
      </c>
      <c r="H3356" s="132" t="s">
        <v>20</v>
      </c>
      <c r="I3356" s="132" t="s">
        <v>20</v>
      </c>
      <c r="J3356" s="133">
        <v>3.4</v>
      </c>
      <c r="K3356" s="133">
        <v>1.3</v>
      </c>
      <c r="L3356" s="133">
        <v>1.3</v>
      </c>
      <c r="M3356" s="134" t="str">
        <f t="shared" si="52"/>
        <v>P</v>
      </c>
      <c r="N3356" s="171" t="s">
        <v>10682</v>
      </c>
      <c r="O3356" s="146" t="s">
        <v>1500</v>
      </c>
      <c r="P3356" s="146" t="s">
        <v>9456</v>
      </c>
      <c r="Q3356" s="147" t="s">
        <v>10519</v>
      </c>
      <c r="R3356" s="187">
        <v>5.2238805970149258</v>
      </c>
    </row>
    <row r="3357" spans="1:18" x14ac:dyDescent="0.25">
      <c r="A3357" s="135">
        <v>1046097</v>
      </c>
      <c r="B3357" s="148" t="s">
        <v>3919</v>
      </c>
      <c r="C3357" s="135">
        <v>100</v>
      </c>
      <c r="D3357" s="135" t="s">
        <v>20</v>
      </c>
      <c r="E3357" s="188" t="s">
        <v>20</v>
      </c>
      <c r="F3357" s="135" t="s">
        <v>20</v>
      </c>
      <c r="G3357" s="135" t="s">
        <v>20</v>
      </c>
      <c r="H3357" s="135" t="s">
        <v>20</v>
      </c>
      <c r="I3357" s="135" t="s">
        <v>20</v>
      </c>
      <c r="J3357" s="136">
        <v>3.4</v>
      </c>
      <c r="K3357" s="136">
        <v>1.3</v>
      </c>
      <c r="L3357" s="136">
        <v>1.3</v>
      </c>
      <c r="M3357" s="137" t="str">
        <f t="shared" si="52"/>
        <v>P</v>
      </c>
      <c r="N3357" s="172" t="s">
        <v>10682</v>
      </c>
      <c r="O3357" s="149" t="s">
        <v>1500</v>
      </c>
      <c r="P3357" s="149" t="s">
        <v>9456</v>
      </c>
      <c r="Q3357" s="150" t="s">
        <v>10519</v>
      </c>
      <c r="R3357" s="189">
        <v>6</v>
      </c>
    </row>
    <row r="3358" spans="1:18" x14ac:dyDescent="0.25">
      <c r="A3358" s="132">
        <v>1046135</v>
      </c>
      <c r="B3358" s="145" t="s">
        <v>3920</v>
      </c>
      <c r="C3358" s="132">
        <v>100</v>
      </c>
      <c r="D3358" s="132" t="s">
        <v>20</v>
      </c>
      <c r="E3358" s="186" t="s">
        <v>20</v>
      </c>
      <c r="F3358" s="132" t="s">
        <v>20</v>
      </c>
      <c r="G3358" s="132" t="s">
        <v>20</v>
      </c>
      <c r="H3358" s="132" t="s">
        <v>20</v>
      </c>
      <c r="I3358" s="132" t="s">
        <v>20</v>
      </c>
      <c r="J3358" s="133">
        <v>3.4</v>
      </c>
      <c r="K3358" s="133">
        <v>1.3</v>
      </c>
      <c r="L3358" s="133">
        <v>1.3</v>
      </c>
      <c r="M3358" s="134" t="str">
        <f t="shared" si="52"/>
        <v>P</v>
      </c>
      <c r="N3358" s="173" t="s">
        <v>10682</v>
      </c>
      <c r="O3358" s="146" t="s">
        <v>1500</v>
      </c>
      <c r="P3358" s="146" t="s">
        <v>9456</v>
      </c>
      <c r="Q3358" s="147" t="s">
        <v>10519</v>
      </c>
      <c r="R3358" s="187">
        <v>11</v>
      </c>
    </row>
    <row r="3359" spans="1:18" x14ac:dyDescent="0.25">
      <c r="A3359" s="135">
        <v>1046172</v>
      </c>
      <c r="B3359" s="148" t="s">
        <v>3921</v>
      </c>
      <c r="C3359" s="135">
        <v>1</v>
      </c>
      <c r="D3359" s="135" t="s">
        <v>20</v>
      </c>
      <c r="E3359" s="188" t="s">
        <v>20</v>
      </c>
      <c r="F3359" s="135" t="s">
        <v>20</v>
      </c>
      <c r="G3359" s="135" t="s">
        <v>20</v>
      </c>
      <c r="H3359" s="135" t="s">
        <v>20</v>
      </c>
      <c r="I3359" s="135" t="s">
        <v>20</v>
      </c>
      <c r="J3359" s="136">
        <v>2.7</v>
      </c>
      <c r="K3359" s="136">
        <v>1</v>
      </c>
      <c r="L3359" s="136">
        <v>4.0000000000000001E-3</v>
      </c>
      <c r="M3359" s="137" t="str">
        <f t="shared" si="52"/>
        <v>P</v>
      </c>
      <c r="N3359" s="174" t="s">
        <v>10682</v>
      </c>
      <c r="O3359" s="149" t="s">
        <v>1500</v>
      </c>
      <c r="P3359" s="149" t="s">
        <v>9456</v>
      </c>
      <c r="Q3359" s="150" t="s">
        <v>10519</v>
      </c>
      <c r="R3359" s="189">
        <v>0.21</v>
      </c>
    </row>
    <row r="3360" spans="1:18" x14ac:dyDescent="0.25">
      <c r="A3360" s="132">
        <v>1046189</v>
      </c>
      <c r="B3360" s="145" t="s">
        <v>481</v>
      </c>
      <c r="C3360" s="132">
        <v>6</v>
      </c>
      <c r="D3360" s="132">
        <v>671</v>
      </c>
      <c r="E3360" s="186" t="s">
        <v>21</v>
      </c>
      <c r="F3360" s="132">
        <v>1050</v>
      </c>
      <c r="G3360" s="132">
        <v>40</v>
      </c>
      <c r="H3360" s="132">
        <v>50</v>
      </c>
      <c r="I3360" s="132" t="s">
        <v>20</v>
      </c>
      <c r="J3360" s="133">
        <v>1.58</v>
      </c>
      <c r="K3360" s="133">
        <v>1.1299999999999999</v>
      </c>
      <c r="L3360" s="133">
        <v>0.92</v>
      </c>
      <c r="M3360" s="134" t="str">
        <f t="shared" si="52"/>
        <v>P</v>
      </c>
      <c r="N3360" s="173" t="s">
        <v>10681</v>
      </c>
      <c r="O3360" s="146" t="s">
        <v>1578</v>
      </c>
      <c r="P3360" s="146" t="s">
        <v>10579</v>
      </c>
      <c r="Q3360" s="147" t="s">
        <v>10106</v>
      </c>
      <c r="R3360" s="187">
        <v>5.28</v>
      </c>
    </row>
    <row r="3361" spans="1:18" x14ac:dyDescent="0.25">
      <c r="A3361" s="135">
        <v>1046192</v>
      </c>
      <c r="B3361" s="148" t="s">
        <v>182</v>
      </c>
      <c r="C3361" s="135">
        <v>12</v>
      </c>
      <c r="D3361" s="135">
        <v>759</v>
      </c>
      <c r="E3361" s="188" t="s">
        <v>20</v>
      </c>
      <c r="F3361" s="135">
        <v>960</v>
      </c>
      <c r="G3361" s="135" t="s">
        <v>20</v>
      </c>
      <c r="H3361" s="135" t="s">
        <v>20</v>
      </c>
      <c r="I3361" s="135" t="s">
        <v>20</v>
      </c>
      <c r="J3361" s="136">
        <v>1.66</v>
      </c>
      <c r="K3361" s="136">
        <v>1.17</v>
      </c>
      <c r="L3361" s="136">
        <v>0.91</v>
      </c>
      <c r="M3361" s="137" t="str">
        <f t="shared" si="52"/>
        <v>P</v>
      </c>
      <c r="N3361" s="174" t="s">
        <v>10681</v>
      </c>
      <c r="O3361" s="149" t="s">
        <v>1506</v>
      </c>
      <c r="P3361" s="149" t="s">
        <v>9427</v>
      </c>
      <c r="Q3361" s="150" t="s">
        <v>10519</v>
      </c>
      <c r="R3361" s="189">
        <v>5.04</v>
      </c>
    </row>
    <row r="3362" spans="1:18" x14ac:dyDescent="0.25">
      <c r="A3362" s="132">
        <v>1046193</v>
      </c>
      <c r="B3362" s="145" t="s">
        <v>181</v>
      </c>
      <c r="C3362" s="132">
        <v>6</v>
      </c>
      <c r="D3362" s="132">
        <v>270</v>
      </c>
      <c r="E3362" s="186" t="s">
        <v>21</v>
      </c>
      <c r="F3362" s="132">
        <v>360</v>
      </c>
      <c r="G3362" s="132" t="s">
        <v>20</v>
      </c>
      <c r="H3362" s="132" t="s">
        <v>20</v>
      </c>
      <c r="I3362" s="132" t="s">
        <v>20</v>
      </c>
      <c r="J3362" s="133">
        <v>1.93</v>
      </c>
      <c r="K3362" s="133">
        <v>1.25</v>
      </c>
      <c r="L3362" s="133">
        <v>1.81</v>
      </c>
      <c r="M3362" s="134" t="str">
        <f t="shared" si="52"/>
        <v>P</v>
      </c>
      <c r="N3362" s="173" t="s">
        <v>10681</v>
      </c>
      <c r="O3362" s="146" t="s">
        <v>1506</v>
      </c>
      <c r="P3362" s="146" t="s">
        <v>9427</v>
      </c>
      <c r="Q3362" s="147" t="s">
        <v>10519</v>
      </c>
      <c r="R3362" s="187">
        <v>4.26</v>
      </c>
    </row>
    <row r="3363" spans="1:18" x14ac:dyDescent="0.25">
      <c r="A3363" s="135">
        <v>1046209</v>
      </c>
      <c r="B3363" s="148" t="s">
        <v>1207</v>
      </c>
      <c r="C3363" s="135">
        <v>6</v>
      </c>
      <c r="D3363" s="135">
        <v>300</v>
      </c>
      <c r="E3363" s="188" t="s">
        <v>21</v>
      </c>
      <c r="F3363" s="135">
        <v>500</v>
      </c>
      <c r="G3363" s="135">
        <v>20</v>
      </c>
      <c r="H3363" s="135">
        <v>25</v>
      </c>
      <c r="I3363" s="135">
        <v>1</v>
      </c>
      <c r="J3363" s="136">
        <v>1.79</v>
      </c>
      <c r="K3363" s="136">
        <v>1.19</v>
      </c>
      <c r="L3363" s="136">
        <v>1.52</v>
      </c>
      <c r="M3363" s="137" t="str">
        <f t="shared" si="52"/>
        <v>P</v>
      </c>
      <c r="N3363" s="174" t="s">
        <v>10681</v>
      </c>
      <c r="O3363" s="149" t="s">
        <v>1506</v>
      </c>
      <c r="P3363" s="149" t="s">
        <v>9430</v>
      </c>
      <c r="Q3363" s="150" t="s">
        <v>10519</v>
      </c>
      <c r="R3363" s="189">
        <v>2.94</v>
      </c>
    </row>
    <row r="3364" spans="1:18" x14ac:dyDescent="0.25">
      <c r="A3364" s="132">
        <v>1046220</v>
      </c>
      <c r="B3364" s="145" t="s">
        <v>3922</v>
      </c>
      <c r="C3364" s="132">
        <v>6</v>
      </c>
      <c r="D3364" s="132">
        <v>1325</v>
      </c>
      <c r="E3364" s="186" t="s">
        <v>21</v>
      </c>
      <c r="F3364" s="132" t="s">
        <v>20</v>
      </c>
      <c r="G3364" s="132">
        <v>16</v>
      </c>
      <c r="H3364" s="132">
        <v>20</v>
      </c>
      <c r="I3364" s="132">
        <v>5</v>
      </c>
      <c r="J3364" s="133">
        <v>1.91</v>
      </c>
      <c r="K3364" s="133">
        <v>1.21</v>
      </c>
      <c r="L3364" s="133">
        <v>0.4</v>
      </c>
      <c r="M3364" s="134" t="str">
        <f t="shared" si="52"/>
        <v>P</v>
      </c>
      <c r="N3364" s="173" t="s">
        <v>10681</v>
      </c>
      <c r="O3364" s="146" t="s">
        <v>1506</v>
      </c>
      <c r="P3364" s="146" t="s">
        <v>9398</v>
      </c>
      <c r="Q3364" s="147" t="s">
        <v>10519</v>
      </c>
      <c r="R3364" s="187">
        <v>3.3600000000000003</v>
      </c>
    </row>
    <row r="3365" spans="1:18" x14ac:dyDescent="0.25">
      <c r="A3365" s="135">
        <v>1046245</v>
      </c>
      <c r="B3365" s="148" t="s">
        <v>72</v>
      </c>
      <c r="C3365" s="135">
        <v>6</v>
      </c>
      <c r="D3365" s="135">
        <v>320</v>
      </c>
      <c r="E3365" s="188" t="s">
        <v>21</v>
      </c>
      <c r="F3365" s="135">
        <v>532</v>
      </c>
      <c r="G3365" s="135">
        <v>32</v>
      </c>
      <c r="H3365" s="135" t="s">
        <v>20</v>
      </c>
      <c r="I3365" s="135">
        <v>1</v>
      </c>
      <c r="J3365" s="136">
        <v>1.54</v>
      </c>
      <c r="K3365" s="136">
        <v>1.04</v>
      </c>
      <c r="L3365" s="136">
        <v>1.88</v>
      </c>
      <c r="M3365" s="137" t="str">
        <f t="shared" si="52"/>
        <v>P</v>
      </c>
      <c r="N3365" s="174" t="s">
        <v>10681</v>
      </c>
      <c r="O3365" s="149" t="s">
        <v>1506</v>
      </c>
      <c r="P3365" s="149" t="s">
        <v>9430</v>
      </c>
      <c r="Q3365" s="150" t="s">
        <v>10519</v>
      </c>
      <c r="R3365" s="189">
        <v>4.68</v>
      </c>
    </row>
    <row r="3366" spans="1:18" x14ac:dyDescent="0.25">
      <c r="A3366" s="132">
        <v>1046283</v>
      </c>
      <c r="B3366" s="145" t="s">
        <v>3923</v>
      </c>
      <c r="C3366" s="132">
        <v>6</v>
      </c>
      <c r="D3366" s="132">
        <v>299</v>
      </c>
      <c r="E3366" s="186" t="s">
        <v>21</v>
      </c>
      <c r="F3366" s="132">
        <v>483</v>
      </c>
      <c r="G3366" s="132">
        <v>10</v>
      </c>
      <c r="H3366" s="132">
        <v>11</v>
      </c>
      <c r="I3366" s="132">
        <v>3</v>
      </c>
      <c r="J3366" s="133">
        <v>2.73</v>
      </c>
      <c r="K3366" s="133">
        <v>1.73</v>
      </c>
      <c r="L3366" s="133">
        <v>0.71</v>
      </c>
      <c r="M3366" s="134" t="str">
        <f t="shared" si="52"/>
        <v>P</v>
      </c>
      <c r="N3366" s="173" t="s">
        <v>10681</v>
      </c>
      <c r="O3366" s="146" t="s">
        <v>1506</v>
      </c>
      <c r="P3366" s="146" t="s">
        <v>9398</v>
      </c>
      <c r="Q3366" s="147" t="s">
        <v>10519</v>
      </c>
      <c r="R3366" s="187">
        <v>7.98</v>
      </c>
    </row>
    <row r="3367" spans="1:18" x14ac:dyDescent="0.25">
      <c r="A3367" s="135">
        <v>1046302</v>
      </c>
      <c r="B3367" s="148" t="s">
        <v>386</v>
      </c>
      <c r="C3367" s="135">
        <v>6</v>
      </c>
      <c r="D3367" s="135">
        <v>312</v>
      </c>
      <c r="E3367" s="188" t="s">
        <v>21</v>
      </c>
      <c r="F3367" s="135">
        <v>520</v>
      </c>
      <c r="G3367" s="135">
        <v>20</v>
      </c>
      <c r="H3367" s="135">
        <v>25</v>
      </c>
      <c r="I3367" s="135">
        <v>1</v>
      </c>
      <c r="J3367" s="136">
        <v>1.7</v>
      </c>
      <c r="K3367" s="136">
        <v>1.25</v>
      </c>
      <c r="L3367" s="136">
        <v>1.56</v>
      </c>
      <c r="M3367" s="137" t="str">
        <f t="shared" si="52"/>
        <v>P</v>
      </c>
      <c r="N3367" s="174" t="s">
        <v>10681</v>
      </c>
      <c r="O3367" s="149" t="s">
        <v>1578</v>
      </c>
      <c r="P3367" s="149" t="s">
        <v>10579</v>
      </c>
      <c r="Q3367" s="150" t="s">
        <v>10106</v>
      </c>
      <c r="R3367" s="189">
        <v>8.1000000000000014</v>
      </c>
    </row>
    <row r="3368" spans="1:18" x14ac:dyDescent="0.25">
      <c r="A3368" s="132">
        <v>1046303</v>
      </c>
      <c r="B3368" s="145" t="s">
        <v>3924</v>
      </c>
      <c r="C3368" s="132">
        <v>6</v>
      </c>
      <c r="D3368" s="132">
        <v>200</v>
      </c>
      <c r="E3368" s="186" t="s">
        <v>21</v>
      </c>
      <c r="F3368" s="132">
        <v>340</v>
      </c>
      <c r="G3368" s="132" t="s">
        <v>20</v>
      </c>
      <c r="H3368" s="132" t="s">
        <v>20</v>
      </c>
      <c r="I3368" s="132" t="s">
        <v>20</v>
      </c>
      <c r="J3368" s="133">
        <v>2.81</v>
      </c>
      <c r="K3368" s="133">
        <v>1.92</v>
      </c>
      <c r="L3368" s="133">
        <v>0.84</v>
      </c>
      <c r="M3368" s="134" t="str">
        <f t="shared" si="52"/>
        <v>P</v>
      </c>
      <c r="N3368" s="173" t="s">
        <v>10681</v>
      </c>
      <c r="O3368" s="146" t="s">
        <v>1506</v>
      </c>
      <c r="P3368" s="146" t="s">
        <v>9430</v>
      </c>
      <c r="Q3368" s="147" t="s">
        <v>10519</v>
      </c>
      <c r="R3368" s="187">
        <v>4.74</v>
      </c>
    </row>
    <row r="3369" spans="1:18" x14ac:dyDescent="0.25">
      <c r="A3369" s="135">
        <v>1046311</v>
      </c>
      <c r="B3369" s="148" t="s">
        <v>3925</v>
      </c>
      <c r="C3369" s="135">
        <v>6</v>
      </c>
      <c r="D3369" s="135">
        <v>110</v>
      </c>
      <c r="E3369" s="188" t="s">
        <v>21</v>
      </c>
      <c r="F3369" s="135">
        <v>154</v>
      </c>
      <c r="G3369" s="135">
        <v>10</v>
      </c>
      <c r="H3369" s="135">
        <v>10</v>
      </c>
      <c r="I3369" s="135">
        <v>1</v>
      </c>
      <c r="J3369" s="136">
        <v>2.6</v>
      </c>
      <c r="K3369" s="136">
        <v>1.77</v>
      </c>
      <c r="L3369" s="136">
        <v>1.95</v>
      </c>
      <c r="M3369" s="137" t="str">
        <f t="shared" si="52"/>
        <v>P</v>
      </c>
      <c r="N3369" s="174" t="s">
        <v>10681</v>
      </c>
      <c r="O3369" s="149" t="s">
        <v>1506</v>
      </c>
      <c r="P3369" s="149" t="s">
        <v>10455</v>
      </c>
      <c r="Q3369" s="150" t="s">
        <v>10519</v>
      </c>
      <c r="R3369" s="189">
        <v>7.86</v>
      </c>
    </row>
    <row r="3370" spans="1:18" x14ac:dyDescent="0.25">
      <c r="A3370" s="132">
        <v>1046321</v>
      </c>
      <c r="B3370" s="145" t="s">
        <v>3926</v>
      </c>
      <c r="C3370" s="132">
        <v>6</v>
      </c>
      <c r="D3370" s="132">
        <v>88</v>
      </c>
      <c r="E3370" s="186" t="s">
        <v>21</v>
      </c>
      <c r="F3370" s="132">
        <v>154</v>
      </c>
      <c r="G3370" s="132">
        <v>10</v>
      </c>
      <c r="H3370" s="132">
        <v>10</v>
      </c>
      <c r="I3370" s="132">
        <v>1</v>
      </c>
      <c r="J3370" s="133">
        <v>2.66</v>
      </c>
      <c r="K3370" s="133">
        <v>1.8</v>
      </c>
      <c r="L3370" s="133">
        <v>1.96</v>
      </c>
      <c r="M3370" s="134" t="str">
        <f t="shared" si="52"/>
        <v>P</v>
      </c>
      <c r="N3370" s="173" t="s">
        <v>10681</v>
      </c>
      <c r="O3370" s="146" t="s">
        <v>1506</v>
      </c>
      <c r="P3370" s="146" t="s">
        <v>9430</v>
      </c>
      <c r="Q3370" s="147" t="s">
        <v>10519</v>
      </c>
      <c r="R3370" s="187">
        <v>9.36</v>
      </c>
    </row>
    <row r="3371" spans="1:18" x14ac:dyDescent="0.25">
      <c r="A3371" s="135">
        <v>1046329</v>
      </c>
      <c r="B3371" s="148" t="s">
        <v>1223</v>
      </c>
      <c r="C3371" s="135">
        <v>6</v>
      </c>
      <c r="D3371" s="135">
        <v>88</v>
      </c>
      <c r="E3371" s="188" t="s">
        <v>21</v>
      </c>
      <c r="F3371" s="135">
        <v>154</v>
      </c>
      <c r="G3371" s="135">
        <v>10</v>
      </c>
      <c r="H3371" s="135">
        <v>10</v>
      </c>
      <c r="I3371" s="135">
        <v>1</v>
      </c>
      <c r="J3371" s="136">
        <v>2.66</v>
      </c>
      <c r="K3371" s="136">
        <v>1.8</v>
      </c>
      <c r="L3371" s="136">
        <v>1.96</v>
      </c>
      <c r="M3371" s="137" t="str">
        <f t="shared" si="52"/>
        <v>P</v>
      </c>
      <c r="N3371" s="174" t="s">
        <v>10681</v>
      </c>
      <c r="O3371" s="149" t="s">
        <v>1506</v>
      </c>
      <c r="P3371" s="149" t="s">
        <v>9430</v>
      </c>
      <c r="Q3371" s="150" t="s">
        <v>10519</v>
      </c>
      <c r="R3371" s="189">
        <v>8.3999999999999986</v>
      </c>
    </row>
    <row r="3372" spans="1:18" x14ac:dyDescent="0.25">
      <c r="A3372" s="132">
        <v>1046345</v>
      </c>
      <c r="B3372" s="145" t="s">
        <v>3928</v>
      </c>
      <c r="C3372" s="132">
        <v>6</v>
      </c>
      <c r="D3372" s="132">
        <v>110</v>
      </c>
      <c r="E3372" s="186" t="s">
        <v>21</v>
      </c>
      <c r="F3372" s="132">
        <v>154</v>
      </c>
      <c r="G3372" s="132">
        <v>10</v>
      </c>
      <c r="H3372" s="132">
        <v>10</v>
      </c>
      <c r="I3372" s="132">
        <v>1</v>
      </c>
      <c r="J3372" s="133">
        <v>2.6</v>
      </c>
      <c r="K3372" s="133">
        <v>1.77</v>
      </c>
      <c r="L3372" s="133">
        <v>1.95</v>
      </c>
      <c r="M3372" s="134" t="str">
        <f t="shared" si="52"/>
        <v>P</v>
      </c>
      <c r="N3372" s="173" t="s">
        <v>10681</v>
      </c>
      <c r="O3372" s="146" t="s">
        <v>1506</v>
      </c>
      <c r="P3372" s="146" t="s">
        <v>10455</v>
      </c>
      <c r="Q3372" s="147" t="s">
        <v>10519</v>
      </c>
      <c r="R3372" s="187">
        <v>8.82</v>
      </c>
    </row>
    <row r="3373" spans="1:18" x14ac:dyDescent="0.25">
      <c r="A3373" s="135">
        <v>1046366</v>
      </c>
      <c r="B3373" s="148" t="s">
        <v>1226</v>
      </c>
      <c r="C3373" s="135">
        <v>6</v>
      </c>
      <c r="D3373" s="135">
        <v>88</v>
      </c>
      <c r="E3373" s="188" t="s">
        <v>21</v>
      </c>
      <c r="F3373" s="135">
        <v>154</v>
      </c>
      <c r="G3373" s="135">
        <v>10</v>
      </c>
      <c r="H3373" s="135">
        <v>10</v>
      </c>
      <c r="I3373" s="135">
        <v>1</v>
      </c>
      <c r="J3373" s="136">
        <v>2.71</v>
      </c>
      <c r="K3373" s="136">
        <v>1.82</v>
      </c>
      <c r="L3373" s="136">
        <v>2.0099999999999998</v>
      </c>
      <c r="M3373" s="137" t="str">
        <f t="shared" si="52"/>
        <v>P</v>
      </c>
      <c r="N3373" s="174" t="s">
        <v>10681</v>
      </c>
      <c r="O3373" s="149" t="s">
        <v>1506</v>
      </c>
      <c r="P3373" s="149" t="s">
        <v>9430</v>
      </c>
      <c r="Q3373" s="150" t="s">
        <v>10519</v>
      </c>
      <c r="R3373" s="189">
        <v>8.0400000000000009</v>
      </c>
    </row>
    <row r="3374" spans="1:18" x14ac:dyDescent="0.25">
      <c r="A3374" s="132">
        <v>1046367</v>
      </c>
      <c r="B3374" s="145" t="s">
        <v>1231</v>
      </c>
      <c r="C3374" s="132">
        <v>6</v>
      </c>
      <c r="D3374" s="132">
        <v>88</v>
      </c>
      <c r="E3374" s="186" t="s">
        <v>21</v>
      </c>
      <c r="F3374" s="132">
        <v>154</v>
      </c>
      <c r="G3374" s="132">
        <v>10</v>
      </c>
      <c r="H3374" s="132">
        <v>10</v>
      </c>
      <c r="I3374" s="132">
        <v>1</v>
      </c>
      <c r="J3374" s="133">
        <v>2.66</v>
      </c>
      <c r="K3374" s="133">
        <v>1.8</v>
      </c>
      <c r="L3374" s="133">
        <v>1.98</v>
      </c>
      <c r="M3374" s="134" t="str">
        <f t="shared" si="52"/>
        <v>P</v>
      </c>
      <c r="N3374" s="173" t="s">
        <v>10681</v>
      </c>
      <c r="O3374" s="146" t="s">
        <v>1506</v>
      </c>
      <c r="P3374" s="146" t="s">
        <v>9430</v>
      </c>
      <c r="Q3374" s="147" t="s">
        <v>10519</v>
      </c>
      <c r="R3374" s="187">
        <v>8.76</v>
      </c>
    </row>
    <row r="3375" spans="1:18" x14ac:dyDescent="0.25">
      <c r="A3375" s="135">
        <v>1046375</v>
      </c>
      <c r="B3375" s="148" t="s">
        <v>1216</v>
      </c>
      <c r="C3375" s="135">
        <v>6</v>
      </c>
      <c r="D3375" s="135">
        <v>88</v>
      </c>
      <c r="E3375" s="188" t="s">
        <v>21</v>
      </c>
      <c r="F3375" s="135">
        <v>154</v>
      </c>
      <c r="G3375" s="135">
        <v>10</v>
      </c>
      <c r="H3375" s="135">
        <v>10</v>
      </c>
      <c r="I3375" s="135">
        <v>1</v>
      </c>
      <c r="J3375" s="136">
        <v>2.7</v>
      </c>
      <c r="K3375" s="136">
        <v>1.8</v>
      </c>
      <c r="L3375" s="136">
        <v>2.0099999999999998</v>
      </c>
      <c r="M3375" s="137" t="str">
        <f t="shared" si="52"/>
        <v>P</v>
      </c>
      <c r="N3375" s="172" t="s">
        <v>10681</v>
      </c>
      <c r="O3375" s="149" t="s">
        <v>1506</v>
      </c>
      <c r="P3375" s="149" t="s">
        <v>9430</v>
      </c>
      <c r="Q3375" s="150" t="s">
        <v>10519</v>
      </c>
      <c r="R3375" s="189">
        <v>8.0400000000000009</v>
      </c>
    </row>
    <row r="3376" spans="1:18" x14ac:dyDescent="0.25">
      <c r="A3376" s="132">
        <v>1046380</v>
      </c>
      <c r="B3376" s="145" t="s">
        <v>149</v>
      </c>
      <c r="C3376" s="132">
        <v>6</v>
      </c>
      <c r="D3376" s="132">
        <v>1156</v>
      </c>
      <c r="E3376" s="186" t="s">
        <v>21</v>
      </c>
      <c r="F3376" s="132">
        <v>1598</v>
      </c>
      <c r="G3376" s="132">
        <v>12</v>
      </c>
      <c r="H3376" s="132">
        <v>15</v>
      </c>
      <c r="I3376" s="132">
        <v>6</v>
      </c>
      <c r="J3376" s="133">
        <v>2.27</v>
      </c>
      <c r="K3376" s="133">
        <v>1.47</v>
      </c>
      <c r="L3376" s="133">
        <v>0.35</v>
      </c>
      <c r="M3376" s="134" t="str">
        <f t="shared" si="52"/>
        <v>P</v>
      </c>
      <c r="N3376" s="171" t="s">
        <v>10681</v>
      </c>
      <c r="O3376" s="146" t="s">
        <v>1555</v>
      </c>
      <c r="P3376" s="146" t="s">
        <v>9429</v>
      </c>
      <c r="Q3376" s="147" t="s">
        <v>10519</v>
      </c>
      <c r="R3376" s="187">
        <v>2.88</v>
      </c>
    </row>
    <row r="3377" spans="1:18" x14ac:dyDescent="0.25">
      <c r="A3377" s="135">
        <v>1046397</v>
      </c>
      <c r="B3377" s="148" t="s">
        <v>976</v>
      </c>
      <c r="C3377" s="135">
        <v>3</v>
      </c>
      <c r="D3377" s="135">
        <v>1600</v>
      </c>
      <c r="E3377" s="188" t="s">
        <v>21</v>
      </c>
      <c r="F3377" s="135">
        <v>1440</v>
      </c>
      <c r="G3377" s="135">
        <v>112</v>
      </c>
      <c r="H3377" s="135" t="s">
        <v>20</v>
      </c>
      <c r="I3377" s="135">
        <v>1</v>
      </c>
      <c r="J3377" s="136">
        <v>1.61</v>
      </c>
      <c r="K3377" s="136">
        <v>1</v>
      </c>
      <c r="L3377" s="136">
        <v>0.42</v>
      </c>
      <c r="M3377" s="137" t="str">
        <f t="shared" si="52"/>
        <v>P</v>
      </c>
      <c r="N3377" s="172" t="s">
        <v>10682</v>
      </c>
      <c r="O3377" s="149" t="s">
        <v>1500</v>
      </c>
      <c r="P3377" s="149" t="s">
        <v>9418</v>
      </c>
      <c r="Q3377" s="150" t="s">
        <v>10519</v>
      </c>
      <c r="R3377" s="189">
        <v>0.48</v>
      </c>
    </row>
    <row r="3378" spans="1:18" x14ac:dyDescent="0.25">
      <c r="A3378" s="132">
        <v>1046422</v>
      </c>
      <c r="B3378" s="145" t="s">
        <v>977</v>
      </c>
      <c r="C3378" s="132">
        <v>24</v>
      </c>
      <c r="D3378" s="132" t="s">
        <v>20</v>
      </c>
      <c r="E3378" s="186">
        <v>80</v>
      </c>
      <c r="F3378" s="132" t="s">
        <v>20</v>
      </c>
      <c r="G3378" s="132">
        <v>160</v>
      </c>
      <c r="H3378" s="132" t="s">
        <v>20</v>
      </c>
      <c r="I3378" s="132">
        <v>1</v>
      </c>
      <c r="J3378" s="133">
        <v>2.4500000000000002</v>
      </c>
      <c r="K3378" s="133">
        <v>0.95</v>
      </c>
      <c r="L3378" s="133">
        <v>0.37</v>
      </c>
      <c r="M3378" s="134" t="str">
        <f t="shared" si="52"/>
        <v>P</v>
      </c>
      <c r="N3378" s="171" t="s">
        <v>10682</v>
      </c>
      <c r="O3378" s="146" t="s">
        <v>1500</v>
      </c>
      <c r="P3378" s="146" t="s">
        <v>9418</v>
      </c>
      <c r="Q3378" s="147" t="s">
        <v>10519</v>
      </c>
      <c r="R3378" s="187">
        <v>0.72</v>
      </c>
    </row>
    <row r="3379" spans="1:18" x14ac:dyDescent="0.25">
      <c r="A3379" s="135">
        <v>1046430</v>
      </c>
      <c r="B3379" s="148" t="s">
        <v>1089</v>
      </c>
      <c r="C3379" s="135">
        <v>4</v>
      </c>
      <c r="D3379" s="135" t="s">
        <v>20</v>
      </c>
      <c r="E3379" s="188">
        <v>24</v>
      </c>
      <c r="F3379" s="135" t="s">
        <v>20</v>
      </c>
      <c r="G3379" s="135">
        <v>72</v>
      </c>
      <c r="H3379" s="135">
        <v>96</v>
      </c>
      <c r="I3379" s="135">
        <v>1</v>
      </c>
      <c r="J3379" s="136">
        <v>1.73</v>
      </c>
      <c r="K3379" s="136">
        <v>1.55</v>
      </c>
      <c r="L3379" s="136">
        <v>0.55000000000000004</v>
      </c>
      <c r="M3379" s="137" t="str">
        <f t="shared" si="52"/>
        <v>P</v>
      </c>
      <c r="N3379" s="172" t="s">
        <v>10682</v>
      </c>
      <c r="O3379" s="149" t="s">
        <v>1500</v>
      </c>
      <c r="P3379" s="149" t="s">
        <v>9418</v>
      </c>
      <c r="Q3379" s="150" t="s">
        <v>10519</v>
      </c>
      <c r="R3379" s="189">
        <v>1.92</v>
      </c>
    </row>
    <row r="3380" spans="1:18" x14ac:dyDescent="0.25">
      <c r="A3380" s="132">
        <v>1046433</v>
      </c>
      <c r="B3380" s="145" t="s">
        <v>3929</v>
      </c>
      <c r="C3380" s="132">
        <v>100</v>
      </c>
      <c r="D3380" s="132" t="s">
        <v>20</v>
      </c>
      <c r="E3380" s="186" t="s">
        <v>20</v>
      </c>
      <c r="F3380" s="132" t="s">
        <v>20</v>
      </c>
      <c r="G3380" s="132" t="s">
        <v>20</v>
      </c>
      <c r="H3380" s="132" t="s">
        <v>20</v>
      </c>
      <c r="I3380" s="132" t="s">
        <v>20</v>
      </c>
      <c r="J3380" s="133">
        <v>3.4</v>
      </c>
      <c r="K3380" s="133">
        <v>1.3</v>
      </c>
      <c r="L3380" s="133">
        <v>1.3</v>
      </c>
      <c r="M3380" s="134" t="str">
        <f t="shared" si="52"/>
        <v>P</v>
      </c>
      <c r="N3380" s="171" t="s">
        <v>10682</v>
      </c>
      <c r="O3380" s="146" t="s">
        <v>1500</v>
      </c>
      <c r="P3380" s="146" t="s">
        <v>9456</v>
      </c>
      <c r="Q3380" s="147" t="s">
        <v>10519</v>
      </c>
      <c r="R3380" s="187">
        <v>5.2238805970149258</v>
      </c>
    </row>
    <row r="3381" spans="1:18" x14ac:dyDescent="0.25">
      <c r="A3381" s="135">
        <v>1046435</v>
      </c>
      <c r="B3381" s="148" t="s">
        <v>3930</v>
      </c>
      <c r="C3381" s="135">
        <v>1000</v>
      </c>
      <c r="D3381" s="135" t="s">
        <v>20</v>
      </c>
      <c r="E3381" s="188" t="s">
        <v>20</v>
      </c>
      <c r="F3381" s="135" t="s">
        <v>20</v>
      </c>
      <c r="G3381" s="135" t="s">
        <v>20</v>
      </c>
      <c r="H3381" s="135" t="s">
        <v>20</v>
      </c>
      <c r="I3381" s="135" t="s">
        <v>20</v>
      </c>
      <c r="J3381" s="136">
        <v>1.75</v>
      </c>
      <c r="K3381" s="136">
        <v>1.75</v>
      </c>
      <c r="L3381" s="136">
        <v>1</v>
      </c>
      <c r="M3381" s="137" t="str">
        <f t="shared" si="52"/>
        <v>P</v>
      </c>
      <c r="N3381" s="172" t="s">
        <v>10682</v>
      </c>
      <c r="O3381" s="149" t="s">
        <v>1506</v>
      </c>
      <c r="P3381" s="149" t="s">
        <v>9492</v>
      </c>
      <c r="Q3381" s="150" t="s">
        <v>10519</v>
      </c>
      <c r="R3381" s="189">
        <v>20</v>
      </c>
    </row>
    <row r="3382" spans="1:18" x14ac:dyDescent="0.25">
      <c r="A3382" s="132">
        <v>1046440</v>
      </c>
      <c r="B3382" s="145" t="s">
        <v>3931</v>
      </c>
      <c r="C3382" s="132">
        <v>1000</v>
      </c>
      <c r="D3382" s="132" t="s">
        <v>20</v>
      </c>
      <c r="E3382" s="186" t="s">
        <v>20</v>
      </c>
      <c r="F3382" s="132" t="s">
        <v>20</v>
      </c>
      <c r="G3382" s="132" t="s">
        <v>20</v>
      </c>
      <c r="H3382" s="132" t="s">
        <v>20</v>
      </c>
      <c r="I3382" s="132" t="s">
        <v>20</v>
      </c>
      <c r="J3382" s="133">
        <v>1.6</v>
      </c>
      <c r="K3382" s="133">
        <v>1.6</v>
      </c>
      <c r="L3382" s="133">
        <v>1</v>
      </c>
      <c r="M3382" s="134" t="str">
        <f t="shared" si="52"/>
        <v>P</v>
      </c>
      <c r="N3382" s="171" t="s">
        <v>10682</v>
      </c>
      <c r="O3382" s="146" t="s">
        <v>1506</v>
      </c>
      <c r="P3382" s="146" t="s">
        <v>9492</v>
      </c>
      <c r="Q3382" s="147" t="s">
        <v>10519</v>
      </c>
      <c r="R3382" s="187">
        <v>20</v>
      </c>
    </row>
    <row r="3383" spans="1:18" x14ac:dyDescent="0.25">
      <c r="A3383" s="135">
        <v>1046442</v>
      </c>
      <c r="B3383" s="148" t="s">
        <v>3932</v>
      </c>
      <c r="C3383" s="135">
        <v>6</v>
      </c>
      <c r="D3383" s="135">
        <v>144</v>
      </c>
      <c r="E3383" s="188" t="s">
        <v>20</v>
      </c>
      <c r="F3383" s="135">
        <v>189</v>
      </c>
      <c r="G3383" s="135" t="s">
        <v>20</v>
      </c>
      <c r="H3383" s="135" t="s">
        <v>20</v>
      </c>
      <c r="I3383" s="135" t="s">
        <v>20</v>
      </c>
      <c r="J3383" s="136">
        <v>4.3499999999999996</v>
      </c>
      <c r="K3383" s="136">
        <v>2.78</v>
      </c>
      <c r="L3383" s="136">
        <v>0.44</v>
      </c>
      <c r="M3383" s="137" t="str">
        <f t="shared" si="52"/>
        <v>P</v>
      </c>
      <c r="N3383" s="172" t="s">
        <v>10682</v>
      </c>
      <c r="O3383" s="149" t="s">
        <v>1500</v>
      </c>
      <c r="P3383" s="149" t="s">
        <v>9456</v>
      </c>
      <c r="Q3383" s="150" t="s">
        <v>10519</v>
      </c>
      <c r="R3383" s="189">
        <v>16.5</v>
      </c>
    </row>
    <row r="3384" spans="1:18" x14ac:dyDescent="0.25">
      <c r="A3384" s="132">
        <v>1046444</v>
      </c>
      <c r="B3384" s="145" t="s">
        <v>3933</v>
      </c>
      <c r="C3384" s="132">
        <v>3</v>
      </c>
      <c r="D3384" s="132">
        <v>1000</v>
      </c>
      <c r="E3384" s="186" t="s">
        <v>21</v>
      </c>
      <c r="F3384" s="132" t="s">
        <v>20</v>
      </c>
      <c r="G3384" s="132">
        <v>144</v>
      </c>
      <c r="H3384" s="132">
        <v>180</v>
      </c>
      <c r="I3384" s="132" t="s">
        <v>20</v>
      </c>
      <c r="J3384" s="133">
        <v>1.26</v>
      </c>
      <c r="K3384" s="133">
        <v>0.54</v>
      </c>
      <c r="L3384" s="133">
        <v>0.52</v>
      </c>
      <c r="M3384" s="134" t="str">
        <f t="shared" si="52"/>
        <v>P</v>
      </c>
      <c r="N3384" s="173" t="s">
        <v>10682</v>
      </c>
      <c r="O3384" s="146" t="s">
        <v>1506</v>
      </c>
      <c r="P3384" s="146" t="s">
        <v>9401</v>
      </c>
      <c r="Q3384" s="147" t="s">
        <v>10519</v>
      </c>
      <c r="R3384" s="187">
        <v>8.4599999999999991</v>
      </c>
    </row>
    <row r="3385" spans="1:18" x14ac:dyDescent="0.25">
      <c r="A3385" s="135">
        <v>1046453</v>
      </c>
      <c r="B3385" s="148" t="s">
        <v>3934</v>
      </c>
      <c r="C3385" s="135">
        <v>120</v>
      </c>
      <c r="D3385" s="135" t="s">
        <v>20</v>
      </c>
      <c r="E3385" s="188">
        <v>48</v>
      </c>
      <c r="F3385" s="135">
        <v>2880</v>
      </c>
      <c r="G3385" s="135">
        <v>192</v>
      </c>
      <c r="H3385" s="135">
        <v>240</v>
      </c>
      <c r="I3385" s="135" t="s">
        <v>20</v>
      </c>
      <c r="J3385" s="136">
        <v>1.4</v>
      </c>
      <c r="K3385" s="136">
        <v>1.35</v>
      </c>
      <c r="L3385" s="136">
        <v>0.51</v>
      </c>
      <c r="M3385" s="137" t="str">
        <f t="shared" si="52"/>
        <v>P</v>
      </c>
      <c r="N3385" s="172" t="s">
        <v>10682</v>
      </c>
      <c r="O3385" s="149" t="s">
        <v>1500</v>
      </c>
      <c r="P3385" s="149" t="s">
        <v>9418</v>
      </c>
      <c r="Q3385" s="150" t="s">
        <v>10519</v>
      </c>
      <c r="R3385" s="189">
        <v>2.4</v>
      </c>
    </row>
    <row r="3386" spans="1:18" x14ac:dyDescent="0.25">
      <c r="A3386" s="132">
        <v>1046454</v>
      </c>
      <c r="B3386" s="145" t="s">
        <v>3935</v>
      </c>
      <c r="C3386" s="132">
        <v>6</v>
      </c>
      <c r="D3386" s="132">
        <v>322</v>
      </c>
      <c r="E3386" s="186" t="s">
        <v>21</v>
      </c>
      <c r="F3386" s="132">
        <v>460</v>
      </c>
      <c r="G3386" s="132">
        <v>8</v>
      </c>
      <c r="H3386" s="132">
        <v>10</v>
      </c>
      <c r="I3386" s="132">
        <v>3</v>
      </c>
      <c r="J3386" s="133">
        <v>2.68</v>
      </c>
      <c r="K3386" s="133">
        <v>1.82</v>
      </c>
      <c r="L3386" s="133">
        <v>0.81</v>
      </c>
      <c r="M3386" s="134" t="str">
        <f t="shared" si="52"/>
        <v>P</v>
      </c>
      <c r="N3386" s="171" t="s">
        <v>10681</v>
      </c>
      <c r="O3386" s="146" t="s">
        <v>1506</v>
      </c>
      <c r="P3386" s="146" t="s">
        <v>9430</v>
      </c>
      <c r="Q3386" s="147" t="s">
        <v>10519</v>
      </c>
      <c r="R3386" s="187">
        <v>5.76</v>
      </c>
    </row>
    <row r="3387" spans="1:18" x14ac:dyDescent="0.25">
      <c r="A3387" s="135">
        <v>1046455</v>
      </c>
      <c r="B3387" s="148" t="s">
        <v>3936</v>
      </c>
      <c r="C3387" s="135">
        <v>4</v>
      </c>
      <c r="D3387" s="135">
        <v>960</v>
      </c>
      <c r="E3387" s="188">
        <v>24</v>
      </c>
      <c r="F3387" s="135" t="s">
        <v>20</v>
      </c>
      <c r="G3387" s="135" t="s">
        <v>20</v>
      </c>
      <c r="H3387" s="135" t="s">
        <v>20</v>
      </c>
      <c r="I3387" s="135" t="s">
        <v>20</v>
      </c>
      <c r="J3387" s="136">
        <v>1.65</v>
      </c>
      <c r="K3387" s="136">
        <v>1.65</v>
      </c>
      <c r="L3387" s="136">
        <v>0.7</v>
      </c>
      <c r="M3387" s="137" t="str">
        <f t="shared" si="52"/>
        <v>P</v>
      </c>
      <c r="N3387" s="172" t="s">
        <v>10682</v>
      </c>
      <c r="O3387" s="149" t="s">
        <v>1500</v>
      </c>
      <c r="P3387" s="149" t="s">
        <v>9418</v>
      </c>
      <c r="Q3387" s="150" t="s">
        <v>10519</v>
      </c>
      <c r="R3387" s="189">
        <v>3.12</v>
      </c>
    </row>
    <row r="3388" spans="1:18" x14ac:dyDescent="0.25">
      <c r="A3388" s="132">
        <v>1046457</v>
      </c>
      <c r="B3388" s="145" t="s">
        <v>3937</v>
      </c>
      <c r="C3388" s="132">
        <v>3</v>
      </c>
      <c r="D3388" s="132" t="s">
        <v>20</v>
      </c>
      <c r="E3388" s="186">
        <v>36</v>
      </c>
      <c r="F3388" s="132">
        <v>3456</v>
      </c>
      <c r="G3388" s="132" t="s">
        <v>20</v>
      </c>
      <c r="H3388" s="132" t="s">
        <v>20</v>
      </c>
      <c r="I3388" s="132" t="s">
        <v>20</v>
      </c>
      <c r="J3388" s="133">
        <v>1.25</v>
      </c>
      <c r="K3388" s="133">
        <v>1</v>
      </c>
      <c r="L3388" s="133">
        <v>0.33</v>
      </c>
      <c r="M3388" s="134" t="str">
        <f t="shared" si="52"/>
        <v>P</v>
      </c>
      <c r="N3388" s="171" t="s">
        <v>10682</v>
      </c>
      <c r="O3388" s="146" t="s">
        <v>1500</v>
      </c>
      <c r="P3388" s="146" t="s">
        <v>9418</v>
      </c>
      <c r="Q3388" s="147" t="s">
        <v>10519</v>
      </c>
      <c r="R3388" s="187">
        <v>6.51</v>
      </c>
    </row>
    <row r="3389" spans="1:18" x14ac:dyDescent="0.25">
      <c r="A3389" s="135">
        <v>1046458</v>
      </c>
      <c r="B3389" s="148" t="s">
        <v>3938</v>
      </c>
      <c r="C3389" s="135">
        <v>1</v>
      </c>
      <c r="D3389" s="135">
        <v>960</v>
      </c>
      <c r="E3389" s="188">
        <v>40</v>
      </c>
      <c r="F3389" s="135">
        <v>1280</v>
      </c>
      <c r="G3389" s="135" t="s">
        <v>20</v>
      </c>
      <c r="H3389" s="135" t="s">
        <v>20</v>
      </c>
      <c r="I3389" s="135" t="s">
        <v>20</v>
      </c>
      <c r="J3389" s="136">
        <v>2.66</v>
      </c>
      <c r="K3389" s="136">
        <v>2.09</v>
      </c>
      <c r="L3389" s="136">
        <v>0.31</v>
      </c>
      <c r="M3389" s="137" t="str">
        <f t="shared" si="52"/>
        <v>P</v>
      </c>
      <c r="N3389" s="172" t="s">
        <v>10682</v>
      </c>
      <c r="O3389" s="149" t="s">
        <v>1587</v>
      </c>
      <c r="P3389" s="149" t="s">
        <v>9421</v>
      </c>
      <c r="Q3389" s="150" t="s">
        <v>10519</v>
      </c>
      <c r="R3389" s="189">
        <v>3.49</v>
      </c>
    </row>
    <row r="3390" spans="1:18" x14ac:dyDescent="0.25">
      <c r="A3390" s="132">
        <v>1046460</v>
      </c>
      <c r="B3390" s="145" t="s">
        <v>3939</v>
      </c>
      <c r="C3390" s="132">
        <v>1</v>
      </c>
      <c r="D3390" s="132">
        <v>36</v>
      </c>
      <c r="E3390" s="186" t="s">
        <v>21</v>
      </c>
      <c r="F3390" s="132">
        <v>45</v>
      </c>
      <c r="G3390" s="132" t="s">
        <v>21</v>
      </c>
      <c r="H3390" s="132" t="s">
        <v>21</v>
      </c>
      <c r="I3390" s="132" t="s">
        <v>21</v>
      </c>
      <c r="J3390" s="133">
        <v>3.1</v>
      </c>
      <c r="K3390" s="133">
        <v>4.55</v>
      </c>
      <c r="L3390" s="133">
        <v>1.65</v>
      </c>
      <c r="M3390" s="134" t="str">
        <f t="shared" si="52"/>
        <v>P</v>
      </c>
      <c r="N3390" s="171" t="s">
        <v>10682</v>
      </c>
      <c r="O3390" s="146" t="s">
        <v>1506</v>
      </c>
      <c r="P3390" s="146" t="s">
        <v>9401</v>
      </c>
      <c r="Q3390" s="147" t="s">
        <v>10519</v>
      </c>
      <c r="R3390" s="187">
        <v>35.49</v>
      </c>
    </row>
    <row r="3391" spans="1:18" x14ac:dyDescent="0.25">
      <c r="A3391" s="135">
        <v>1046466</v>
      </c>
      <c r="B3391" s="148" t="s">
        <v>3940</v>
      </c>
      <c r="C3391" s="135">
        <v>1</v>
      </c>
      <c r="D3391" s="135" t="s">
        <v>20</v>
      </c>
      <c r="E3391" s="188" t="s">
        <v>20</v>
      </c>
      <c r="F3391" s="135" t="s">
        <v>20</v>
      </c>
      <c r="G3391" s="135">
        <v>70</v>
      </c>
      <c r="H3391" s="135">
        <v>90</v>
      </c>
      <c r="I3391" s="135" t="s">
        <v>20</v>
      </c>
      <c r="J3391" s="136">
        <v>3.5</v>
      </c>
      <c r="K3391" s="136">
        <v>2.5</v>
      </c>
      <c r="L3391" s="136">
        <v>2E-3</v>
      </c>
      <c r="M3391" s="137" t="str">
        <f t="shared" si="52"/>
        <v>P</v>
      </c>
      <c r="N3391" s="172" t="s">
        <v>10682</v>
      </c>
      <c r="O3391" s="149" t="s">
        <v>1698</v>
      </c>
      <c r="P3391" s="149" t="s">
        <v>9434</v>
      </c>
      <c r="Q3391" s="150" t="s">
        <v>10519</v>
      </c>
      <c r="R3391" s="189">
        <v>6</v>
      </c>
    </row>
    <row r="3392" spans="1:18" x14ac:dyDescent="0.25">
      <c r="A3392" s="132">
        <v>1046470</v>
      </c>
      <c r="B3392" s="145" t="s">
        <v>3941</v>
      </c>
      <c r="C3392" s="132">
        <v>1</v>
      </c>
      <c r="D3392" s="132" t="s">
        <v>20</v>
      </c>
      <c r="E3392" s="186" t="s">
        <v>20</v>
      </c>
      <c r="F3392" s="132" t="s">
        <v>20</v>
      </c>
      <c r="G3392" s="132" t="s">
        <v>20</v>
      </c>
      <c r="H3392" s="132" t="s">
        <v>20</v>
      </c>
      <c r="I3392" s="132" t="s">
        <v>20</v>
      </c>
      <c r="J3392" s="133">
        <v>3.5</v>
      </c>
      <c r="K3392" s="133">
        <v>2.5</v>
      </c>
      <c r="L3392" s="133">
        <v>2E-3</v>
      </c>
      <c r="M3392" s="134" t="str">
        <f t="shared" si="52"/>
        <v>P</v>
      </c>
      <c r="N3392" s="173" t="s">
        <v>10682</v>
      </c>
      <c r="O3392" s="146" t="s">
        <v>1698</v>
      </c>
      <c r="P3392" s="146" t="s">
        <v>9434</v>
      </c>
      <c r="Q3392" s="147" t="s">
        <v>10519</v>
      </c>
      <c r="R3392" s="187">
        <v>6</v>
      </c>
    </row>
    <row r="3393" spans="1:18" x14ac:dyDescent="0.25">
      <c r="A3393" s="135">
        <v>1046475</v>
      </c>
      <c r="B3393" s="148" t="s">
        <v>3942</v>
      </c>
      <c r="C3393" s="135">
        <v>10</v>
      </c>
      <c r="D3393" s="135">
        <v>864</v>
      </c>
      <c r="E3393" s="188">
        <v>18</v>
      </c>
      <c r="F3393" s="135">
        <v>1296</v>
      </c>
      <c r="G3393" s="135" t="s">
        <v>21</v>
      </c>
      <c r="H3393" s="135">
        <v>144</v>
      </c>
      <c r="I3393" s="135">
        <v>1</v>
      </c>
      <c r="J3393" s="136">
        <v>1.1399999999999999</v>
      </c>
      <c r="K3393" s="136">
        <v>1</v>
      </c>
      <c r="L3393" s="136">
        <v>0.59</v>
      </c>
      <c r="M3393" s="137" t="str">
        <f t="shared" si="52"/>
        <v>P</v>
      </c>
      <c r="N3393" s="174" t="s">
        <v>10682</v>
      </c>
      <c r="O3393" s="149" t="s">
        <v>1816</v>
      </c>
      <c r="P3393" s="149" t="s">
        <v>10693</v>
      </c>
      <c r="Q3393" s="150" t="s">
        <v>10519</v>
      </c>
      <c r="R3393" s="189">
        <v>14.399999999999999</v>
      </c>
    </row>
    <row r="3394" spans="1:18" x14ac:dyDescent="0.25">
      <c r="A3394" s="132">
        <v>1046479</v>
      </c>
      <c r="B3394" s="145" t="s">
        <v>3943</v>
      </c>
      <c r="C3394" s="132">
        <v>1</v>
      </c>
      <c r="D3394" s="132">
        <v>24</v>
      </c>
      <c r="E3394" s="186" t="s">
        <v>20</v>
      </c>
      <c r="F3394" s="132" t="s">
        <v>20</v>
      </c>
      <c r="G3394" s="132" t="s">
        <v>21</v>
      </c>
      <c r="H3394" s="132" t="s">
        <v>21</v>
      </c>
      <c r="I3394" s="132" t="s">
        <v>21</v>
      </c>
      <c r="J3394" s="133">
        <v>5.0999999999999996</v>
      </c>
      <c r="K3394" s="133">
        <v>3.3</v>
      </c>
      <c r="L3394" s="133">
        <v>2</v>
      </c>
      <c r="M3394" s="134" t="str">
        <f t="shared" ref="M3394:M3457" si="53">HYPERLINK(CONCATENATE("T:\Distribution Centre\RDC Department Shared\Cubiscan photos","\",A3394,"-pac.jpg"),"P")</f>
        <v>P</v>
      </c>
      <c r="N3394" s="173" t="s">
        <v>10681</v>
      </c>
      <c r="O3394" s="146" t="s">
        <v>1506</v>
      </c>
      <c r="P3394" s="146" t="s">
        <v>9442</v>
      </c>
      <c r="Q3394" s="147" t="s">
        <v>10519</v>
      </c>
      <c r="R3394" s="187">
        <v>20.81</v>
      </c>
    </row>
    <row r="3395" spans="1:18" x14ac:dyDescent="0.25">
      <c r="A3395" s="135">
        <v>1046480</v>
      </c>
      <c r="B3395" s="148" t="s">
        <v>3944</v>
      </c>
      <c r="C3395" s="135">
        <v>6</v>
      </c>
      <c r="D3395" s="135">
        <v>160</v>
      </c>
      <c r="E3395" s="188" t="s">
        <v>20</v>
      </c>
      <c r="F3395" s="135">
        <v>220</v>
      </c>
      <c r="G3395" s="135" t="s">
        <v>20</v>
      </c>
      <c r="H3395" s="135">
        <v>10</v>
      </c>
      <c r="I3395" s="135" t="s">
        <v>20</v>
      </c>
      <c r="J3395" s="136">
        <v>2.84</v>
      </c>
      <c r="K3395" s="136">
        <v>1.91</v>
      </c>
      <c r="L3395" s="136">
        <v>1.35</v>
      </c>
      <c r="M3395" s="137" t="str">
        <f t="shared" si="53"/>
        <v>P</v>
      </c>
      <c r="N3395" s="174" t="s">
        <v>10681</v>
      </c>
      <c r="O3395" s="149" t="s">
        <v>1506</v>
      </c>
      <c r="P3395" s="149" t="s">
        <v>9435</v>
      </c>
      <c r="Q3395" s="150" t="s">
        <v>10519</v>
      </c>
      <c r="R3395" s="189">
        <v>7.8000000000000007</v>
      </c>
    </row>
    <row r="3396" spans="1:18" x14ac:dyDescent="0.25">
      <c r="A3396" s="132">
        <v>1046481</v>
      </c>
      <c r="B3396" s="145" t="s">
        <v>3945</v>
      </c>
      <c r="C3396" s="132">
        <v>6</v>
      </c>
      <c r="D3396" s="132">
        <v>160</v>
      </c>
      <c r="E3396" s="186" t="s">
        <v>20</v>
      </c>
      <c r="F3396" s="132">
        <v>220</v>
      </c>
      <c r="G3396" s="132" t="s">
        <v>20</v>
      </c>
      <c r="H3396" s="132" t="s">
        <v>20</v>
      </c>
      <c r="I3396" s="132" t="s">
        <v>20</v>
      </c>
      <c r="J3396" s="133">
        <v>2.84</v>
      </c>
      <c r="K3396" s="133">
        <v>1.91</v>
      </c>
      <c r="L3396" s="133">
        <v>1.35</v>
      </c>
      <c r="M3396" s="134" t="str">
        <f t="shared" si="53"/>
        <v>P</v>
      </c>
      <c r="N3396" s="171" t="s">
        <v>10681</v>
      </c>
      <c r="O3396" s="146" t="s">
        <v>1506</v>
      </c>
      <c r="P3396" s="146" t="s">
        <v>9435</v>
      </c>
      <c r="Q3396" s="147" t="s">
        <v>10519</v>
      </c>
      <c r="R3396" s="187">
        <v>7.68</v>
      </c>
    </row>
    <row r="3397" spans="1:18" x14ac:dyDescent="0.25">
      <c r="A3397" s="135">
        <v>1046488</v>
      </c>
      <c r="B3397" s="148" t="s">
        <v>3946</v>
      </c>
      <c r="C3397" s="135">
        <v>6</v>
      </c>
      <c r="D3397" s="135">
        <v>160</v>
      </c>
      <c r="E3397" s="188" t="s">
        <v>21</v>
      </c>
      <c r="F3397" s="135">
        <v>220</v>
      </c>
      <c r="G3397" s="135" t="s">
        <v>20</v>
      </c>
      <c r="H3397" s="135">
        <v>10</v>
      </c>
      <c r="I3397" s="135">
        <v>2</v>
      </c>
      <c r="J3397" s="136">
        <v>2.84</v>
      </c>
      <c r="K3397" s="136">
        <v>1.91</v>
      </c>
      <c r="L3397" s="136">
        <v>1.35</v>
      </c>
      <c r="M3397" s="137" t="str">
        <f t="shared" si="53"/>
        <v>P</v>
      </c>
      <c r="N3397" s="172" t="s">
        <v>10681</v>
      </c>
      <c r="O3397" s="149" t="s">
        <v>1506</v>
      </c>
      <c r="P3397" s="149" t="s">
        <v>9435</v>
      </c>
      <c r="Q3397" s="150" t="s">
        <v>10519</v>
      </c>
      <c r="R3397" s="189">
        <v>7.68</v>
      </c>
    </row>
    <row r="3398" spans="1:18" x14ac:dyDescent="0.25">
      <c r="A3398" s="132">
        <v>1046500</v>
      </c>
      <c r="B3398" s="145" t="s">
        <v>3947</v>
      </c>
      <c r="C3398" s="132">
        <v>1</v>
      </c>
      <c r="D3398" s="132" t="s">
        <v>20</v>
      </c>
      <c r="E3398" s="186" t="s">
        <v>20</v>
      </c>
      <c r="F3398" s="132" t="s">
        <v>20</v>
      </c>
      <c r="G3398" s="132" t="s">
        <v>20</v>
      </c>
      <c r="H3398" s="132" t="s">
        <v>20</v>
      </c>
      <c r="I3398" s="132" t="s">
        <v>20</v>
      </c>
      <c r="J3398" s="133">
        <v>3.1</v>
      </c>
      <c r="K3398" s="133">
        <v>1.8</v>
      </c>
      <c r="L3398" s="133">
        <v>0.02</v>
      </c>
      <c r="M3398" s="134" t="str">
        <f t="shared" si="53"/>
        <v>P</v>
      </c>
      <c r="N3398" s="171" t="s">
        <v>10682</v>
      </c>
      <c r="O3398" s="146" t="s">
        <v>1506</v>
      </c>
      <c r="P3398" s="146" t="s">
        <v>9443</v>
      </c>
      <c r="Q3398" s="147" t="s">
        <v>10519</v>
      </c>
      <c r="R3398" s="187">
        <v>0.09</v>
      </c>
    </row>
    <row r="3399" spans="1:18" x14ac:dyDescent="0.25">
      <c r="A3399" s="135">
        <v>1046501</v>
      </c>
      <c r="B3399" s="148" t="s">
        <v>3948</v>
      </c>
      <c r="C3399" s="135">
        <v>6</v>
      </c>
      <c r="D3399" s="135" t="s">
        <v>20</v>
      </c>
      <c r="E3399" s="188" t="s">
        <v>20</v>
      </c>
      <c r="F3399" s="135" t="s">
        <v>20</v>
      </c>
      <c r="G3399" s="135" t="s">
        <v>20</v>
      </c>
      <c r="H3399" s="135" t="s">
        <v>20</v>
      </c>
      <c r="I3399" s="135" t="s">
        <v>20</v>
      </c>
      <c r="J3399" s="136">
        <v>3.35</v>
      </c>
      <c r="K3399" s="136">
        <v>2.2000000000000002</v>
      </c>
      <c r="L3399" s="136">
        <v>0.08</v>
      </c>
      <c r="M3399" s="137" t="str">
        <f t="shared" si="53"/>
        <v>P</v>
      </c>
      <c r="N3399" s="172" t="s">
        <v>10682</v>
      </c>
      <c r="O3399" s="149" t="s">
        <v>1506</v>
      </c>
      <c r="P3399" s="149" t="s">
        <v>9443</v>
      </c>
      <c r="Q3399" s="150" t="s">
        <v>10519</v>
      </c>
      <c r="R3399" s="189">
        <v>1.32</v>
      </c>
    </row>
    <row r="3400" spans="1:18" x14ac:dyDescent="0.25">
      <c r="A3400" s="132">
        <v>1046502</v>
      </c>
      <c r="B3400" s="145" t="s">
        <v>3949</v>
      </c>
      <c r="C3400" s="132">
        <v>1</v>
      </c>
      <c r="D3400" s="132" t="s">
        <v>20</v>
      </c>
      <c r="E3400" s="186" t="s">
        <v>20</v>
      </c>
      <c r="F3400" s="132" t="s">
        <v>20</v>
      </c>
      <c r="G3400" s="132" t="s">
        <v>20</v>
      </c>
      <c r="H3400" s="132" t="s">
        <v>20</v>
      </c>
      <c r="I3400" s="132" t="s">
        <v>20</v>
      </c>
      <c r="J3400" s="133">
        <v>3.1</v>
      </c>
      <c r="K3400" s="133">
        <v>1.8</v>
      </c>
      <c r="L3400" s="133">
        <v>0.02</v>
      </c>
      <c r="M3400" s="134" t="str">
        <f t="shared" si="53"/>
        <v>P</v>
      </c>
      <c r="N3400" s="171" t="s">
        <v>10682</v>
      </c>
      <c r="O3400" s="146" t="s">
        <v>1506</v>
      </c>
      <c r="P3400" s="146" t="s">
        <v>9443</v>
      </c>
      <c r="Q3400" s="147" t="s">
        <v>10519</v>
      </c>
      <c r="R3400" s="187">
        <v>0.1</v>
      </c>
    </row>
    <row r="3401" spans="1:18" x14ac:dyDescent="0.25">
      <c r="A3401" s="135">
        <v>1046504</v>
      </c>
      <c r="B3401" s="148" t="s">
        <v>3950</v>
      </c>
      <c r="C3401" s="135">
        <v>6</v>
      </c>
      <c r="D3401" s="135">
        <v>750</v>
      </c>
      <c r="E3401" s="188">
        <v>50</v>
      </c>
      <c r="F3401" s="135" t="s">
        <v>20</v>
      </c>
      <c r="G3401" s="135" t="s">
        <v>20</v>
      </c>
      <c r="H3401" s="135" t="s">
        <v>20</v>
      </c>
      <c r="I3401" s="135" t="s">
        <v>20</v>
      </c>
      <c r="J3401" s="136">
        <v>3.35</v>
      </c>
      <c r="K3401" s="136">
        <v>2.2000000000000002</v>
      </c>
      <c r="L3401" s="136">
        <v>0.08</v>
      </c>
      <c r="M3401" s="137" t="str">
        <f t="shared" si="53"/>
        <v>P</v>
      </c>
      <c r="N3401" s="172" t="s">
        <v>10682</v>
      </c>
      <c r="O3401" s="149" t="s">
        <v>1506</v>
      </c>
      <c r="P3401" s="149" t="s">
        <v>9443</v>
      </c>
      <c r="Q3401" s="150" t="s">
        <v>10519</v>
      </c>
      <c r="R3401" s="189">
        <v>1.32</v>
      </c>
    </row>
    <row r="3402" spans="1:18" x14ac:dyDescent="0.25">
      <c r="A3402" s="132">
        <v>1046505</v>
      </c>
      <c r="B3402" s="145" t="s">
        <v>3951</v>
      </c>
      <c r="C3402" s="132">
        <v>1</v>
      </c>
      <c r="D3402" s="132" t="s">
        <v>20</v>
      </c>
      <c r="E3402" s="186" t="s">
        <v>20</v>
      </c>
      <c r="F3402" s="132" t="s">
        <v>20</v>
      </c>
      <c r="G3402" s="132" t="s">
        <v>20</v>
      </c>
      <c r="H3402" s="132" t="s">
        <v>20</v>
      </c>
      <c r="I3402" s="132" t="s">
        <v>20</v>
      </c>
      <c r="J3402" s="133">
        <v>3.1</v>
      </c>
      <c r="K3402" s="133">
        <v>1.8</v>
      </c>
      <c r="L3402" s="133">
        <v>0.02</v>
      </c>
      <c r="M3402" s="134" t="str">
        <f t="shared" si="53"/>
        <v>P</v>
      </c>
      <c r="N3402" s="171" t="s">
        <v>10682</v>
      </c>
      <c r="O3402" s="146" t="s">
        <v>1506</v>
      </c>
      <c r="P3402" s="146" t="s">
        <v>9443</v>
      </c>
      <c r="Q3402" s="147" t="s">
        <v>10519</v>
      </c>
      <c r="R3402" s="187">
        <v>0.1</v>
      </c>
    </row>
    <row r="3403" spans="1:18" x14ac:dyDescent="0.25">
      <c r="A3403" s="135">
        <v>1046506</v>
      </c>
      <c r="B3403" s="148" t="s">
        <v>3952</v>
      </c>
      <c r="C3403" s="135">
        <v>6</v>
      </c>
      <c r="D3403" s="135" t="s">
        <v>20</v>
      </c>
      <c r="E3403" s="188" t="s">
        <v>20</v>
      </c>
      <c r="F3403" s="135" t="s">
        <v>20</v>
      </c>
      <c r="G3403" s="135" t="s">
        <v>20</v>
      </c>
      <c r="H3403" s="135" t="s">
        <v>20</v>
      </c>
      <c r="I3403" s="135" t="s">
        <v>20</v>
      </c>
      <c r="J3403" s="136">
        <v>3.35</v>
      </c>
      <c r="K3403" s="136">
        <v>2.2000000000000002</v>
      </c>
      <c r="L3403" s="136">
        <v>0.08</v>
      </c>
      <c r="M3403" s="137" t="str">
        <f t="shared" si="53"/>
        <v>P</v>
      </c>
      <c r="N3403" s="174" t="s">
        <v>10682</v>
      </c>
      <c r="O3403" s="149" t="s">
        <v>1506</v>
      </c>
      <c r="P3403" s="149" t="s">
        <v>9443</v>
      </c>
      <c r="Q3403" s="150" t="s">
        <v>10519</v>
      </c>
      <c r="R3403" s="189">
        <v>1.32</v>
      </c>
    </row>
    <row r="3404" spans="1:18" x14ac:dyDescent="0.25">
      <c r="A3404" s="132">
        <v>1046509</v>
      </c>
      <c r="B3404" s="145" t="s">
        <v>3953</v>
      </c>
      <c r="C3404" s="132">
        <v>20</v>
      </c>
      <c r="D3404" s="132" t="s">
        <v>20</v>
      </c>
      <c r="E3404" s="186">
        <v>144</v>
      </c>
      <c r="F3404" s="132" t="s">
        <v>20</v>
      </c>
      <c r="G3404" s="132">
        <v>576</v>
      </c>
      <c r="H3404" s="132">
        <v>576</v>
      </c>
      <c r="I3404" s="132">
        <v>1</v>
      </c>
      <c r="J3404" s="133">
        <v>1.29</v>
      </c>
      <c r="K3404" s="133">
        <v>1.06</v>
      </c>
      <c r="L3404" s="133">
        <v>0.37</v>
      </c>
      <c r="M3404" s="134" t="str">
        <f t="shared" si="53"/>
        <v>P</v>
      </c>
      <c r="N3404" s="173" t="s">
        <v>10682</v>
      </c>
      <c r="O3404" s="146" t="s">
        <v>1500</v>
      </c>
      <c r="P3404" s="146" t="s">
        <v>9418</v>
      </c>
      <c r="Q3404" s="147" t="s">
        <v>10519</v>
      </c>
      <c r="R3404" s="187">
        <v>10</v>
      </c>
    </row>
    <row r="3405" spans="1:18" x14ac:dyDescent="0.25">
      <c r="A3405" s="135">
        <v>1046517</v>
      </c>
      <c r="B3405" s="148" t="s">
        <v>1129</v>
      </c>
      <c r="C3405" s="135">
        <v>50</v>
      </c>
      <c r="D3405" s="135">
        <v>1800</v>
      </c>
      <c r="E3405" s="188">
        <v>20</v>
      </c>
      <c r="F3405" s="135">
        <v>2400</v>
      </c>
      <c r="G3405" s="135">
        <v>80</v>
      </c>
      <c r="H3405" s="135">
        <v>100</v>
      </c>
      <c r="I3405" s="135">
        <v>2</v>
      </c>
      <c r="J3405" s="136">
        <v>1.75</v>
      </c>
      <c r="K3405" s="136">
        <v>1.26</v>
      </c>
      <c r="L3405" s="136">
        <v>0.32</v>
      </c>
      <c r="M3405" s="137" t="str">
        <f t="shared" si="53"/>
        <v>P</v>
      </c>
      <c r="N3405" s="174" t="s">
        <v>10681</v>
      </c>
      <c r="O3405" s="149" t="s">
        <v>1578</v>
      </c>
      <c r="P3405" s="149" t="s">
        <v>10582</v>
      </c>
      <c r="Q3405" s="150" t="s">
        <v>10519</v>
      </c>
      <c r="R3405" s="189">
        <v>4</v>
      </c>
    </row>
    <row r="3406" spans="1:18" x14ac:dyDescent="0.25">
      <c r="A3406" s="132">
        <v>1046518</v>
      </c>
      <c r="B3406" s="145" t="s">
        <v>1480</v>
      </c>
      <c r="C3406" s="132">
        <v>3</v>
      </c>
      <c r="D3406" s="132">
        <v>1152</v>
      </c>
      <c r="E3406" s="186">
        <v>12</v>
      </c>
      <c r="F3406" s="132">
        <v>1728</v>
      </c>
      <c r="G3406" s="132">
        <v>48</v>
      </c>
      <c r="H3406" s="132" t="s">
        <v>20</v>
      </c>
      <c r="I3406" s="132">
        <v>2</v>
      </c>
      <c r="J3406" s="133">
        <v>1.37</v>
      </c>
      <c r="K3406" s="133">
        <v>0.46</v>
      </c>
      <c r="L3406" s="133">
        <v>1.1000000000000001</v>
      </c>
      <c r="M3406" s="134" t="str">
        <f t="shared" si="53"/>
        <v>P</v>
      </c>
      <c r="N3406" s="173" t="s">
        <v>10681</v>
      </c>
      <c r="O3406" s="146" t="s">
        <v>1578</v>
      </c>
      <c r="P3406" s="146" t="s">
        <v>10582</v>
      </c>
      <c r="Q3406" s="147" t="s">
        <v>10519</v>
      </c>
      <c r="R3406" s="187">
        <v>3.7800000000000002</v>
      </c>
    </row>
    <row r="3407" spans="1:18" x14ac:dyDescent="0.25">
      <c r="A3407" s="135">
        <v>1046519</v>
      </c>
      <c r="B3407" s="148" t="s">
        <v>3954</v>
      </c>
      <c r="C3407" s="135">
        <v>50</v>
      </c>
      <c r="D3407" s="135">
        <v>385</v>
      </c>
      <c r="E3407" s="188">
        <v>7</v>
      </c>
      <c r="F3407" s="135">
        <v>539</v>
      </c>
      <c r="G3407" s="135">
        <v>35</v>
      </c>
      <c r="H3407" s="135" t="s">
        <v>20</v>
      </c>
      <c r="I3407" s="135" t="s">
        <v>20</v>
      </c>
      <c r="J3407" s="136">
        <v>2.85</v>
      </c>
      <c r="K3407" s="136">
        <v>1.35</v>
      </c>
      <c r="L3407" s="136">
        <v>0.98</v>
      </c>
      <c r="M3407" s="137" t="str">
        <f t="shared" si="53"/>
        <v>P</v>
      </c>
      <c r="N3407" s="174" t="s">
        <v>10681</v>
      </c>
      <c r="O3407" s="149" t="s">
        <v>1578</v>
      </c>
      <c r="P3407" s="149" t="s">
        <v>10582</v>
      </c>
      <c r="Q3407" s="150" t="s">
        <v>10519</v>
      </c>
      <c r="R3407" s="189">
        <v>37</v>
      </c>
    </row>
    <row r="3408" spans="1:18" x14ac:dyDescent="0.25">
      <c r="A3408" s="132">
        <v>1046520</v>
      </c>
      <c r="B3408" s="145" t="s">
        <v>415</v>
      </c>
      <c r="C3408" s="132">
        <v>3</v>
      </c>
      <c r="D3408" s="132">
        <v>720</v>
      </c>
      <c r="E3408" s="186">
        <v>12</v>
      </c>
      <c r="F3408" s="132">
        <v>1080</v>
      </c>
      <c r="G3408" s="132">
        <v>60</v>
      </c>
      <c r="H3408" s="132">
        <v>72</v>
      </c>
      <c r="I3408" s="132">
        <v>1</v>
      </c>
      <c r="J3408" s="133">
        <v>2.21</v>
      </c>
      <c r="K3408" s="133">
        <v>0.61</v>
      </c>
      <c r="L3408" s="133">
        <v>0.73</v>
      </c>
      <c r="M3408" s="134" t="str">
        <f t="shared" si="53"/>
        <v>P</v>
      </c>
      <c r="N3408" s="171" t="s">
        <v>10681</v>
      </c>
      <c r="O3408" s="146" t="s">
        <v>1578</v>
      </c>
      <c r="P3408" s="146" t="s">
        <v>10582</v>
      </c>
      <c r="Q3408" s="147" t="s">
        <v>10519</v>
      </c>
      <c r="R3408" s="187">
        <v>4.29</v>
      </c>
    </row>
    <row r="3409" spans="1:18" x14ac:dyDescent="0.25">
      <c r="A3409" s="135">
        <v>1046715</v>
      </c>
      <c r="B3409" s="148" t="s">
        <v>3955</v>
      </c>
      <c r="C3409" s="135">
        <v>50</v>
      </c>
      <c r="D3409" s="135">
        <v>1800</v>
      </c>
      <c r="E3409" s="188">
        <v>20</v>
      </c>
      <c r="F3409" s="135">
        <v>2400</v>
      </c>
      <c r="G3409" s="135">
        <v>80</v>
      </c>
      <c r="H3409" s="135">
        <v>100</v>
      </c>
      <c r="I3409" s="135">
        <v>1</v>
      </c>
      <c r="J3409" s="136">
        <v>1.93</v>
      </c>
      <c r="K3409" s="136">
        <v>0.81</v>
      </c>
      <c r="L3409" s="136">
        <v>0.38</v>
      </c>
      <c r="M3409" s="137" t="str">
        <f t="shared" si="53"/>
        <v>P</v>
      </c>
      <c r="N3409" s="174" t="s">
        <v>10681</v>
      </c>
      <c r="O3409" s="149" t="s">
        <v>1578</v>
      </c>
      <c r="P3409" s="149" t="s">
        <v>10582</v>
      </c>
      <c r="Q3409" s="150" t="s">
        <v>10519</v>
      </c>
      <c r="R3409" s="189">
        <v>4</v>
      </c>
    </row>
    <row r="3410" spans="1:18" x14ac:dyDescent="0.25">
      <c r="A3410" s="132">
        <v>1046719</v>
      </c>
      <c r="B3410" s="145" t="s">
        <v>3956</v>
      </c>
      <c r="C3410" s="132">
        <v>6</v>
      </c>
      <c r="D3410" s="132" t="s">
        <v>20</v>
      </c>
      <c r="E3410" s="186">
        <v>64</v>
      </c>
      <c r="F3410" s="132" t="s">
        <v>20</v>
      </c>
      <c r="G3410" s="132">
        <v>256</v>
      </c>
      <c r="H3410" s="132">
        <v>320</v>
      </c>
      <c r="I3410" s="132" t="s">
        <v>20</v>
      </c>
      <c r="J3410" s="133">
        <v>1.33</v>
      </c>
      <c r="K3410" s="133">
        <v>1.07</v>
      </c>
      <c r="L3410" s="133">
        <v>0.45</v>
      </c>
      <c r="M3410" s="134" t="str">
        <f t="shared" si="53"/>
        <v>P</v>
      </c>
      <c r="N3410" s="173" t="s">
        <v>10682</v>
      </c>
      <c r="O3410" s="146" t="s">
        <v>1500</v>
      </c>
      <c r="P3410" s="146" t="s">
        <v>9418</v>
      </c>
      <c r="Q3410" s="147" t="s">
        <v>10519</v>
      </c>
      <c r="R3410" s="187">
        <v>3.3600000000000003</v>
      </c>
    </row>
    <row r="3411" spans="1:18" x14ac:dyDescent="0.25">
      <c r="A3411" s="135">
        <v>1046910</v>
      </c>
      <c r="B3411" s="148" t="s">
        <v>954</v>
      </c>
      <c r="C3411" s="135">
        <v>6</v>
      </c>
      <c r="D3411" s="135">
        <v>288</v>
      </c>
      <c r="E3411" s="188">
        <v>6</v>
      </c>
      <c r="F3411" s="135">
        <v>576</v>
      </c>
      <c r="G3411" s="135" t="s">
        <v>20</v>
      </c>
      <c r="H3411" s="135">
        <v>42</v>
      </c>
      <c r="I3411" s="135">
        <v>1</v>
      </c>
      <c r="J3411" s="136">
        <v>1.38</v>
      </c>
      <c r="K3411" s="136">
        <v>0.92</v>
      </c>
      <c r="L3411" s="136">
        <v>1.66</v>
      </c>
      <c r="M3411" s="137" t="str">
        <f t="shared" si="53"/>
        <v>P</v>
      </c>
      <c r="N3411" s="174" t="s">
        <v>10681</v>
      </c>
      <c r="O3411" s="149" t="s">
        <v>1555</v>
      </c>
      <c r="P3411" s="149" t="s">
        <v>9429</v>
      </c>
      <c r="Q3411" s="150" t="s">
        <v>10519</v>
      </c>
      <c r="R3411" s="189">
        <v>13.02</v>
      </c>
    </row>
    <row r="3412" spans="1:18" x14ac:dyDescent="0.25">
      <c r="A3412" s="132">
        <v>1046912</v>
      </c>
      <c r="B3412" s="145" t="s">
        <v>500</v>
      </c>
      <c r="C3412" s="132">
        <v>6</v>
      </c>
      <c r="D3412" s="132">
        <v>434</v>
      </c>
      <c r="E3412" s="186" t="s">
        <v>21</v>
      </c>
      <c r="F3412" s="132">
        <v>558</v>
      </c>
      <c r="G3412" s="132" t="s">
        <v>20</v>
      </c>
      <c r="H3412" s="132" t="s">
        <v>20</v>
      </c>
      <c r="I3412" s="132" t="s">
        <v>20</v>
      </c>
      <c r="J3412" s="133">
        <v>1.64</v>
      </c>
      <c r="K3412" s="133">
        <v>1.1200000000000001</v>
      </c>
      <c r="L3412" s="133">
        <v>1.62</v>
      </c>
      <c r="M3412" s="134" t="str">
        <f t="shared" si="53"/>
        <v>P</v>
      </c>
      <c r="N3412" s="173" t="s">
        <v>10681</v>
      </c>
      <c r="O3412" s="146" t="s">
        <v>1506</v>
      </c>
      <c r="P3412" s="146" t="s">
        <v>9427</v>
      </c>
      <c r="Q3412" s="147" t="s">
        <v>10519</v>
      </c>
      <c r="R3412" s="187">
        <v>8.94</v>
      </c>
    </row>
    <row r="3413" spans="1:18" x14ac:dyDescent="0.25">
      <c r="A3413" s="135">
        <v>1046913</v>
      </c>
      <c r="B3413" s="148" t="s">
        <v>393</v>
      </c>
      <c r="C3413" s="135">
        <v>3</v>
      </c>
      <c r="D3413" s="135">
        <v>1152</v>
      </c>
      <c r="E3413" s="188">
        <v>12</v>
      </c>
      <c r="F3413" s="135">
        <v>1728</v>
      </c>
      <c r="G3413" s="135" t="s">
        <v>20</v>
      </c>
      <c r="H3413" s="135">
        <v>144</v>
      </c>
      <c r="I3413" s="135">
        <v>2</v>
      </c>
      <c r="J3413" s="136">
        <v>1.36</v>
      </c>
      <c r="K3413" s="136">
        <v>1.0900000000000001</v>
      </c>
      <c r="L3413" s="136">
        <v>0.47</v>
      </c>
      <c r="M3413" s="137" t="str">
        <f t="shared" si="53"/>
        <v>P</v>
      </c>
      <c r="N3413" s="174" t="s">
        <v>10681</v>
      </c>
      <c r="O3413" s="149" t="s">
        <v>1578</v>
      </c>
      <c r="P3413" s="149" t="s">
        <v>10582</v>
      </c>
      <c r="Q3413" s="150" t="s">
        <v>10519</v>
      </c>
      <c r="R3413" s="189">
        <v>3.33</v>
      </c>
    </row>
    <row r="3414" spans="1:18" x14ac:dyDescent="0.25">
      <c r="A3414" s="132">
        <v>1046914</v>
      </c>
      <c r="B3414" s="145" t="s">
        <v>394</v>
      </c>
      <c r="C3414" s="132">
        <v>3</v>
      </c>
      <c r="D3414" s="132">
        <v>756</v>
      </c>
      <c r="E3414" s="186">
        <v>12</v>
      </c>
      <c r="F3414" s="132">
        <v>1188</v>
      </c>
      <c r="G3414" s="132" t="s">
        <v>20</v>
      </c>
      <c r="H3414" s="132" t="s">
        <v>20</v>
      </c>
      <c r="I3414" s="132" t="s">
        <v>20</v>
      </c>
      <c r="J3414" s="133">
        <v>1.45</v>
      </c>
      <c r="K3414" s="133">
        <v>0.49</v>
      </c>
      <c r="L3414" s="133">
        <v>1.29</v>
      </c>
      <c r="M3414" s="134" t="str">
        <f t="shared" si="53"/>
        <v>P</v>
      </c>
      <c r="N3414" s="173" t="s">
        <v>10681</v>
      </c>
      <c r="O3414" s="146" t="s">
        <v>1578</v>
      </c>
      <c r="P3414" s="146" t="s">
        <v>10582</v>
      </c>
      <c r="Q3414" s="147" t="s">
        <v>10519</v>
      </c>
      <c r="R3414" s="187">
        <v>3.87</v>
      </c>
    </row>
    <row r="3415" spans="1:18" x14ac:dyDescent="0.25">
      <c r="A3415" s="135">
        <v>1046915</v>
      </c>
      <c r="B3415" s="148" t="s">
        <v>3957</v>
      </c>
      <c r="C3415" s="135">
        <v>50</v>
      </c>
      <c r="D3415" s="135">
        <v>385</v>
      </c>
      <c r="E3415" s="188">
        <v>7</v>
      </c>
      <c r="F3415" s="135">
        <v>672</v>
      </c>
      <c r="G3415" s="135">
        <v>35</v>
      </c>
      <c r="H3415" s="135" t="s">
        <v>20</v>
      </c>
      <c r="I3415" s="135" t="s">
        <v>20</v>
      </c>
      <c r="J3415" s="136">
        <v>2.56</v>
      </c>
      <c r="K3415" s="136">
        <v>1.41</v>
      </c>
      <c r="L3415" s="136">
        <v>0.91</v>
      </c>
      <c r="M3415" s="137" t="str">
        <f t="shared" si="53"/>
        <v>P</v>
      </c>
      <c r="N3415" s="174" t="s">
        <v>10681</v>
      </c>
      <c r="O3415" s="149" t="s">
        <v>1578</v>
      </c>
      <c r="P3415" s="149" t="s">
        <v>10582</v>
      </c>
      <c r="Q3415" s="150" t="s">
        <v>10519</v>
      </c>
      <c r="R3415" s="189">
        <v>37</v>
      </c>
    </row>
    <row r="3416" spans="1:18" x14ac:dyDescent="0.25">
      <c r="A3416" s="132">
        <v>1046924</v>
      </c>
      <c r="B3416" s="145" t="s">
        <v>417</v>
      </c>
      <c r="C3416" s="132">
        <v>3</v>
      </c>
      <c r="D3416" s="132">
        <v>720</v>
      </c>
      <c r="E3416" s="186">
        <v>12</v>
      </c>
      <c r="F3416" s="132">
        <v>1080</v>
      </c>
      <c r="G3416" s="132">
        <v>60</v>
      </c>
      <c r="H3416" s="132">
        <v>72</v>
      </c>
      <c r="I3416" s="132">
        <v>1</v>
      </c>
      <c r="J3416" s="133">
        <v>2.2000000000000002</v>
      </c>
      <c r="K3416" s="133">
        <v>0.61</v>
      </c>
      <c r="L3416" s="133">
        <v>0.73</v>
      </c>
      <c r="M3416" s="134" t="str">
        <f t="shared" si="53"/>
        <v>P</v>
      </c>
      <c r="N3416" s="173" t="s">
        <v>10681</v>
      </c>
      <c r="O3416" s="146" t="s">
        <v>1578</v>
      </c>
      <c r="P3416" s="146" t="s">
        <v>10582</v>
      </c>
      <c r="Q3416" s="147" t="s">
        <v>10519</v>
      </c>
      <c r="R3416" s="187">
        <v>3.69</v>
      </c>
    </row>
    <row r="3417" spans="1:18" x14ac:dyDescent="0.25">
      <c r="A3417" s="135">
        <v>1046941</v>
      </c>
      <c r="B3417" s="148" t="s">
        <v>3958</v>
      </c>
      <c r="C3417" s="135">
        <v>50</v>
      </c>
      <c r="D3417" s="135">
        <v>1800</v>
      </c>
      <c r="E3417" s="188">
        <v>20</v>
      </c>
      <c r="F3417" s="135">
        <v>2700</v>
      </c>
      <c r="G3417" s="135">
        <v>80</v>
      </c>
      <c r="H3417" s="135">
        <v>100</v>
      </c>
      <c r="I3417" s="135">
        <v>1</v>
      </c>
      <c r="J3417" s="136">
        <v>1.9</v>
      </c>
      <c r="K3417" s="136">
        <v>0.79</v>
      </c>
      <c r="L3417" s="136">
        <v>0.39</v>
      </c>
      <c r="M3417" s="137" t="str">
        <f t="shared" si="53"/>
        <v>P</v>
      </c>
      <c r="N3417" s="174" t="s">
        <v>10681</v>
      </c>
      <c r="O3417" s="149" t="s">
        <v>1578</v>
      </c>
      <c r="P3417" s="149" t="s">
        <v>10582</v>
      </c>
      <c r="Q3417" s="150" t="s">
        <v>10519</v>
      </c>
      <c r="R3417" s="189">
        <v>3</v>
      </c>
    </row>
    <row r="3418" spans="1:18" x14ac:dyDescent="0.25">
      <c r="A3418" s="132">
        <v>1046943</v>
      </c>
      <c r="B3418" s="145" t="s">
        <v>392</v>
      </c>
      <c r="C3418" s="132">
        <v>50</v>
      </c>
      <c r="D3418" s="132">
        <v>1800</v>
      </c>
      <c r="E3418" s="186">
        <v>20</v>
      </c>
      <c r="F3418" s="132">
        <v>2700</v>
      </c>
      <c r="G3418" s="132">
        <v>140</v>
      </c>
      <c r="H3418" s="132">
        <v>100</v>
      </c>
      <c r="I3418" s="132">
        <v>1</v>
      </c>
      <c r="J3418" s="133">
        <v>1.36</v>
      </c>
      <c r="K3418" s="133">
        <v>0.96</v>
      </c>
      <c r="L3418" s="133">
        <v>0.4</v>
      </c>
      <c r="M3418" s="134" t="str">
        <f t="shared" si="53"/>
        <v>P</v>
      </c>
      <c r="N3418" s="173" t="s">
        <v>10681</v>
      </c>
      <c r="O3418" s="146" t="s">
        <v>1578</v>
      </c>
      <c r="P3418" s="146" t="s">
        <v>10582</v>
      </c>
      <c r="Q3418" s="147" t="s">
        <v>10519</v>
      </c>
      <c r="R3418" s="187">
        <v>2.5</v>
      </c>
    </row>
    <row r="3419" spans="1:18" x14ac:dyDescent="0.25">
      <c r="A3419" s="135">
        <v>1046955</v>
      </c>
      <c r="B3419" s="148" t="s">
        <v>989</v>
      </c>
      <c r="C3419" s="135">
        <v>6</v>
      </c>
      <c r="D3419" s="135">
        <v>400</v>
      </c>
      <c r="E3419" s="188" t="s">
        <v>21</v>
      </c>
      <c r="F3419" s="135">
        <v>600</v>
      </c>
      <c r="G3419" s="135" t="s">
        <v>20</v>
      </c>
      <c r="H3419" s="135" t="s">
        <v>20</v>
      </c>
      <c r="I3419" s="135" t="s">
        <v>20</v>
      </c>
      <c r="J3419" s="136">
        <v>2.99</v>
      </c>
      <c r="K3419" s="136">
        <v>1.04</v>
      </c>
      <c r="L3419" s="136">
        <v>1.01</v>
      </c>
      <c r="M3419" s="137" t="str">
        <f t="shared" si="53"/>
        <v>P</v>
      </c>
      <c r="N3419" s="174" t="s">
        <v>10681</v>
      </c>
      <c r="O3419" s="149" t="s">
        <v>1506</v>
      </c>
      <c r="P3419" s="149" t="s">
        <v>9423</v>
      </c>
      <c r="Q3419" s="150" t="s">
        <v>10519</v>
      </c>
      <c r="R3419" s="189">
        <v>11.7</v>
      </c>
    </row>
    <row r="3420" spans="1:18" x14ac:dyDescent="0.25">
      <c r="A3420" s="132">
        <v>1046961</v>
      </c>
      <c r="B3420" s="145" t="s">
        <v>510</v>
      </c>
      <c r="C3420" s="132">
        <v>6</v>
      </c>
      <c r="D3420" s="132">
        <v>1904</v>
      </c>
      <c r="E3420" s="186">
        <v>16</v>
      </c>
      <c r="F3420" s="132">
        <v>2720</v>
      </c>
      <c r="G3420" s="132">
        <v>144</v>
      </c>
      <c r="H3420" s="132">
        <v>144</v>
      </c>
      <c r="I3420" s="132">
        <v>2</v>
      </c>
      <c r="J3420" s="133">
        <v>1.26</v>
      </c>
      <c r="K3420" s="133">
        <v>0.7</v>
      </c>
      <c r="L3420" s="133">
        <v>0.49</v>
      </c>
      <c r="M3420" s="134" t="str">
        <f t="shared" si="53"/>
        <v>P</v>
      </c>
      <c r="N3420" s="171" t="s">
        <v>10681</v>
      </c>
      <c r="O3420" s="146" t="s">
        <v>1555</v>
      </c>
      <c r="P3420" s="146" t="s">
        <v>9429</v>
      </c>
      <c r="Q3420" s="147" t="s">
        <v>10519</v>
      </c>
      <c r="R3420" s="187">
        <v>10.199999999999999</v>
      </c>
    </row>
    <row r="3421" spans="1:18" x14ac:dyDescent="0.25">
      <c r="A3421" s="135">
        <v>1046962</v>
      </c>
      <c r="B3421" s="148" t="s">
        <v>110</v>
      </c>
      <c r="C3421" s="135">
        <v>6</v>
      </c>
      <c r="D3421" s="135">
        <v>558</v>
      </c>
      <c r="E3421" s="188">
        <v>18</v>
      </c>
      <c r="F3421" s="135">
        <v>1080</v>
      </c>
      <c r="G3421" s="135">
        <v>104</v>
      </c>
      <c r="H3421" s="135">
        <v>90</v>
      </c>
      <c r="I3421" s="135">
        <v>1</v>
      </c>
      <c r="J3421" s="136">
        <v>1.02</v>
      </c>
      <c r="K3421" s="136">
        <v>0.81</v>
      </c>
      <c r="L3421" s="136">
        <v>1.25</v>
      </c>
      <c r="M3421" s="137" t="str">
        <f t="shared" si="53"/>
        <v>P</v>
      </c>
      <c r="N3421" s="172" t="s">
        <v>10681</v>
      </c>
      <c r="O3421" s="149" t="s">
        <v>1555</v>
      </c>
      <c r="P3421" s="149" t="s">
        <v>9429</v>
      </c>
      <c r="Q3421" s="150" t="s">
        <v>10106</v>
      </c>
      <c r="R3421" s="189">
        <v>12.78</v>
      </c>
    </row>
    <row r="3422" spans="1:18" x14ac:dyDescent="0.25">
      <c r="A3422" s="132">
        <v>1047034</v>
      </c>
      <c r="B3422" s="145" t="s">
        <v>3959</v>
      </c>
      <c r="C3422" s="132">
        <v>2</v>
      </c>
      <c r="D3422" s="132">
        <v>32</v>
      </c>
      <c r="E3422" s="186" t="s">
        <v>20</v>
      </c>
      <c r="F3422" s="132" t="s">
        <v>20</v>
      </c>
      <c r="G3422" s="132" t="s">
        <v>20</v>
      </c>
      <c r="H3422" s="132" t="s">
        <v>20</v>
      </c>
      <c r="I3422" s="132" t="s">
        <v>20</v>
      </c>
      <c r="J3422" s="133">
        <v>4.4000000000000004</v>
      </c>
      <c r="K3422" s="133">
        <v>2.25</v>
      </c>
      <c r="L3422" s="133">
        <v>2.35</v>
      </c>
      <c r="M3422" s="134" t="str">
        <f t="shared" si="53"/>
        <v>P</v>
      </c>
      <c r="N3422" s="171" t="s">
        <v>10682</v>
      </c>
      <c r="O3422" s="146" t="s">
        <v>1500</v>
      </c>
      <c r="P3422" s="146" t="s">
        <v>9418</v>
      </c>
      <c r="Q3422" s="147" t="s">
        <v>10519</v>
      </c>
      <c r="R3422" s="187">
        <v>6</v>
      </c>
    </row>
    <row r="3423" spans="1:18" x14ac:dyDescent="0.25">
      <c r="A3423" s="135">
        <v>1047035</v>
      </c>
      <c r="B3423" s="148" t="s">
        <v>3960</v>
      </c>
      <c r="C3423" s="135">
        <v>4</v>
      </c>
      <c r="D3423" s="135">
        <v>48</v>
      </c>
      <c r="E3423" s="188" t="s">
        <v>20</v>
      </c>
      <c r="F3423" s="135" t="s">
        <v>20</v>
      </c>
      <c r="G3423" s="135" t="s">
        <v>21</v>
      </c>
      <c r="H3423" s="135" t="s">
        <v>21</v>
      </c>
      <c r="I3423" s="135" t="s">
        <v>21</v>
      </c>
      <c r="J3423" s="136">
        <v>4.5</v>
      </c>
      <c r="K3423" s="136">
        <v>3.1</v>
      </c>
      <c r="L3423" s="136">
        <v>1.8</v>
      </c>
      <c r="M3423" s="137" t="str">
        <f t="shared" si="53"/>
        <v>P</v>
      </c>
      <c r="N3423" s="172" t="s">
        <v>10682</v>
      </c>
      <c r="O3423" s="149" t="s">
        <v>1500</v>
      </c>
      <c r="P3423" s="149" t="s">
        <v>9418</v>
      </c>
      <c r="Q3423" s="150" t="s">
        <v>10519</v>
      </c>
      <c r="R3423" s="189">
        <v>7.6</v>
      </c>
    </row>
    <row r="3424" spans="1:18" x14ac:dyDescent="0.25">
      <c r="A3424" s="132">
        <v>1047042</v>
      </c>
      <c r="B3424" s="145" t="s">
        <v>3961</v>
      </c>
      <c r="C3424" s="132">
        <v>6</v>
      </c>
      <c r="D3424" s="132" t="s">
        <v>20</v>
      </c>
      <c r="E3424" s="186" t="s">
        <v>20</v>
      </c>
      <c r="F3424" s="132" t="s">
        <v>20</v>
      </c>
      <c r="G3424" s="132" t="s">
        <v>20</v>
      </c>
      <c r="H3424" s="132" t="s">
        <v>20</v>
      </c>
      <c r="I3424" s="132" t="s">
        <v>20</v>
      </c>
      <c r="J3424" s="133">
        <v>3.59</v>
      </c>
      <c r="K3424" s="133">
        <v>2.58</v>
      </c>
      <c r="L3424" s="133">
        <v>2.61</v>
      </c>
      <c r="M3424" s="134" t="str">
        <f t="shared" si="53"/>
        <v>P</v>
      </c>
      <c r="N3424" s="171" t="s">
        <v>10682</v>
      </c>
      <c r="O3424" s="146" t="s">
        <v>1500</v>
      </c>
      <c r="P3424" s="146" t="s">
        <v>9418</v>
      </c>
      <c r="Q3424" s="147" t="s">
        <v>10519</v>
      </c>
      <c r="R3424" s="187">
        <v>7.8000000000000007</v>
      </c>
    </row>
    <row r="3425" spans="1:18" x14ac:dyDescent="0.25">
      <c r="A3425" s="135">
        <v>1047045</v>
      </c>
      <c r="B3425" s="148" t="s">
        <v>3962</v>
      </c>
      <c r="C3425" s="135">
        <v>6</v>
      </c>
      <c r="D3425" s="135">
        <v>120</v>
      </c>
      <c r="E3425" s="188" t="s">
        <v>20</v>
      </c>
      <c r="F3425" s="135" t="s">
        <v>20</v>
      </c>
      <c r="G3425" s="135" t="s">
        <v>20</v>
      </c>
      <c r="H3425" s="135" t="s">
        <v>20</v>
      </c>
      <c r="I3425" s="135" t="s">
        <v>20</v>
      </c>
      <c r="J3425" s="136">
        <v>3.1</v>
      </c>
      <c r="K3425" s="136">
        <v>2</v>
      </c>
      <c r="L3425" s="136">
        <v>2.2000000000000002</v>
      </c>
      <c r="M3425" s="137" t="str">
        <f t="shared" si="53"/>
        <v>P</v>
      </c>
      <c r="N3425" s="172" t="s">
        <v>10682</v>
      </c>
      <c r="O3425" s="149" t="s">
        <v>1500</v>
      </c>
      <c r="P3425" s="149" t="s">
        <v>9418</v>
      </c>
      <c r="Q3425" s="150" t="s">
        <v>10519</v>
      </c>
      <c r="R3425" s="189">
        <v>6</v>
      </c>
    </row>
    <row r="3426" spans="1:18" x14ac:dyDescent="0.25">
      <c r="A3426" s="132">
        <v>1047054</v>
      </c>
      <c r="B3426" s="145" t="s">
        <v>3963</v>
      </c>
      <c r="C3426" s="132">
        <v>6</v>
      </c>
      <c r="D3426" s="132" t="s">
        <v>20</v>
      </c>
      <c r="E3426" s="186" t="s">
        <v>20</v>
      </c>
      <c r="F3426" s="132" t="s">
        <v>20</v>
      </c>
      <c r="G3426" s="132" t="s">
        <v>20</v>
      </c>
      <c r="H3426" s="132" t="s">
        <v>20</v>
      </c>
      <c r="I3426" s="132" t="s">
        <v>20</v>
      </c>
      <c r="J3426" s="133">
        <v>2.2599999999999998</v>
      </c>
      <c r="K3426" s="133">
        <v>1.85</v>
      </c>
      <c r="L3426" s="133">
        <v>1.69</v>
      </c>
      <c r="M3426" s="134" t="str">
        <f t="shared" si="53"/>
        <v>P</v>
      </c>
      <c r="N3426" s="171" t="s">
        <v>10682</v>
      </c>
      <c r="O3426" s="146" t="s">
        <v>1500</v>
      </c>
      <c r="P3426" s="146" t="s">
        <v>9418</v>
      </c>
      <c r="Q3426" s="147" t="s">
        <v>10519</v>
      </c>
      <c r="R3426" s="187">
        <v>4.8600000000000003</v>
      </c>
    </row>
    <row r="3427" spans="1:18" x14ac:dyDescent="0.25">
      <c r="A3427" s="135">
        <v>1047110</v>
      </c>
      <c r="B3427" s="148" t="s">
        <v>3964</v>
      </c>
      <c r="C3427" s="135">
        <v>6</v>
      </c>
      <c r="D3427" s="135" t="s">
        <v>20</v>
      </c>
      <c r="E3427" s="188" t="s">
        <v>20</v>
      </c>
      <c r="F3427" s="135" t="s">
        <v>20</v>
      </c>
      <c r="G3427" s="135" t="s">
        <v>20</v>
      </c>
      <c r="H3427" s="135" t="s">
        <v>20</v>
      </c>
      <c r="I3427" s="135" t="s">
        <v>20</v>
      </c>
      <c r="J3427" s="136">
        <v>2.4500000000000002</v>
      </c>
      <c r="K3427" s="136">
        <v>1.18</v>
      </c>
      <c r="L3427" s="136">
        <v>1.58</v>
      </c>
      <c r="M3427" s="137" t="str">
        <f t="shared" si="53"/>
        <v>P</v>
      </c>
      <c r="N3427" s="172" t="s">
        <v>10682</v>
      </c>
      <c r="O3427" s="149" t="s">
        <v>1500</v>
      </c>
      <c r="P3427" s="149" t="s">
        <v>9418</v>
      </c>
      <c r="Q3427" s="150" t="s">
        <v>10519</v>
      </c>
      <c r="R3427" s="189">
        <v>6.7799999999999994</v>
      </c>
    </row>
    <row r="3428" spans="1:18" x14ac:dyDescent="0.25">
      <c r="A3428" s="132">
        <v>1047111</v>
      </c>
      <c r="B3428" s="145" t="s">
        <v>3965</v>
      </c>
      <c r="C3428" s="132">
        <v>1</v>
      </c>
      <c r="D3428" s="132" t="s">
        <v>20</v>
      </c>
      <c r="E3428" s="186" t="s">
        <v>20</v>
      </c>
      <c r="F3428" s="132" t="s">
        <v>20</v>
      </c>
      <c r="G3428" s="132" t="s">
        <v>20</v>
      </c>
      <c r="H3428" s="132" t="s">
        <v>20</v>
      </c>
      <c r="I3428" s="132" t="s">
        <v>20</v>
      </c>
      <c r="J3428" s="133">
        <v>2.15</v>
      </c>
      <c r="K3428" s="133">
        <v>1.35</v>
      </c>
      <c r="L3428" s="133">
        <v>0.63</v>
      </c>
      <c r="M3428" s="134" t="str">
        <f t="shared" si="53"/>
        <v>P</v>
      </c>
      <c r="N3428" s="171" t="s">
        <v>10682</v>
      </c>
      <c r="O3428" s="146" t="s">
        <v>1500</v>
      </c>
      <c r="P3428" s="146" t="s">
        <v>9456</v>
      </c>
      <c r="Q3428" s="147" t="s">
        <v>10519</v>
      </c>
      <c r="R3428" s="187">
        <v>0.67910447761194026</v>
      </c>
    </row>
    <row r="3429" spans="1:18" x14ac:dyDescent="0.25">
      <c r="A3429" s="135">
        <v>1047118</v>
      </c>
      <c r="B3429" s="148" t="s">
        <v>3966</v>
      </c>
      <c r="C3429" s="135">
        <v>6</v>
      </c>
      <c r="D3429" s="135" t="s">
        <v>20</v>
      </c>
      <c r="E3429" s="188" t="s">
        <v>20</v>
      </c>
      <c r="F3429" s="135" t="s">
        <v>20</v>
      </c>
      <c r="G3429" s="135" t="s">
        <v>20</v>
      </c>
      <c r="H3429" s="135" t="s">
        <v>20</v>
      </c>
      <c r="I3429" s="135" t="s">
        <v>20</v>
      </c>
      <c r="J3429" s="136">
        <v>2.15</v>
      </c>
      <c r="K3429" s="136">
        <v>1.35</v>
      </c>
      <c r="L3429" s="136">
        <v>0.63</v>
      </c>
      <c r="M3429" s="137" t="str">
        <f t="shared" si="53"/>
        <v>P</v>
      </c>
      <c r="N3429" s="172" t="s">
        <v>10682</v>
      </c>
      <c r="O3429" s="149" t="s">
        <v>1500</v>
      </c>
      <c r="P3429" s="149" t="s">
        <v>9456</v>
      </c>
      <c r="Q3429" s="150" t="s">
        <v>10519</v>
      </c>
      <c r="R3429" s="189">
        <v>4.1865671641791042</v>
      </c>
    </row>
    <row r="3430" spans="1:18" x14ac:dyDescent="0.25">
      <c r="A3430" s="132">
        <v>1047128</v>
      </c>
      <c r="B3430" s="145" t="s">
        <v>3967</v>
      </c>
      <c r="C3430" s="132">
        <v>6</v>
      </c>
      <c r="D3430" s="132" t="s">
        <v>20</v>
      </c>
      <c r="E3430" s="186" t="s">
        <v>20</v>
      </c>
      <c r="F3430" s="132" t="s">
        <v>20</v>
      </c>
      <c r="G3430" s="132" t="s">
        <v>20</v>
      </c>
      <c r="H3430" s="132" t="s">
        <v>20</v>
      </c>
      <c r="I3430" s="132" t="s">
        <v>20</v>
      </c>
      <c r="J3430" s="133">
        <v>2.15</v>
      </c>
      <c r="K3430" s="133">
        <v>1.35</v>
      </c>
      <c r="L3430" s="133">
        <v>0.63</v>
      </c>
      <c r="M3430" s="134" t="str">
        <f t="shared" si="53"/>
        <v>P</v>
      </c>
      <c r="N3430" s="171" t="s">
        <v>10682</v>
      </c>
      <c r="O3430" s="146" t="s">
        <v>1500</v>
      </c>
      <c r="P3430" s="146" t="s">
        <v>9456</v>
      </c>
      <c r="Q3430" s="147" t="s">
        <v>10519</v>
      </c>
      <c r="R3430" s="187">
        <v>4.1865671641791042</v>
      </c>
    </row>
    <row r="3431" spans="1:18" x14ac:dyDescent="0.25">
      <c r="A3431" s="135">
        <v>1047151</v>
      </c>
      <c r="B3431" s="148" t="s">
        <v>3968</v>
      </c>
      <c r="C3431" s="135">
        <v>6</v>
      </c>
      <c r="D3431" s="135" t="s">
        <v>20</v>
      </c>
      <c r="E3431" s="188" t="s">
        <v>20</v>
      </c>
      <c r="F3431" s="135" t="s">
        <v>20</v>
      </c>
      <c r="G3431" s="135" t="s">
        <v>20</v>
      </c>
      <c r="H3431" s="135" t="s">
        <v>20</v>
      </c>
      <c r="I3431" s="135" t="s">
        <v>20</v>
      </c>
      <c r="J3431" s="136">
        <v>2.15</v>
      </c>
      <c r="K3431" s="136">
        <v>1.35</v>
      </c>
      <c r="L3431" s="136">
        <v>0.63</v>
      </c>
      <c r="M3431" s="137" t="str">
        <f t="shared" si="53"/>
        <v>P</v>
      </c>
      <c r="N3431" s="172" t="s">
        <v>10682</v>
      </c>
      <c r="O3431" s="149" t="s">
        <v>1500</v>
      </c>
      <c r="P3431" s="149" t="s">
        <v>9456</v>
      </c>
      <c r="Q3431" s="150" t="s">
        <v>10519</v>
      </c>
      <c r="R3431" s="189">
        <v>4.1865671641791042</v>
      </c>
    </row>
    <row r="3432" spans="1:18" x14ac:dyDescent="0.25">
      <c r="A3432" s="132">
        <v>1047152</v>
      </c>
      <c r="B3432" s="145" t="s">
        <v>3969</v>
      </c>
      <c r="C3432" s="132">
        <v>6</v>
      </c>
      <c r="D3432" s="132" t="s">
        <v>20</v>
      </c>
      <c r="E3432" s="186" t="s">
        <v>20</v>
      </c>
      <c r="F3432" s="132" t="s">
        <v>20</v>
      </c>
      <c r="G3432" s="132" t="s">
        <v>20</v>
      </c>
      <c r="H3432" s="132" t="s">
        <v>20</v>
      </c>
      <c r="I3432" s="132" t="s">
        <v>20</v>
      </c>
      <c r="J3432" s="133">
        <v>2.15</v>
      </c>
      <c r="K3432" s="133">
        <v>1.35</v>
      </c>
      <c r="L3432" s="133">
        <v>0.63</v>
      </c>
      <c r="M3432" s="134" t="str">
        <f t="shared" si="53"/>
        <v>P</v>
      </c>
      <c r="N3432" s="171" t="s">
        <v>10682</v>
      </c>
      <c r="O3432" s="146" t="s">
        <v>1500</v>
      </c>
      <c r="P3432" s="146" t="s">
        <v>9456</v>
      </c>
      <c r="Q3432" s="147" t="s">
        <v>10519</v>
      </c>
      <c r="R3432" s="187">
        <v>4.1865671641791042</v>
      </c>
    </row>
    <row r="3433" spans="1:18" x14ac:dyDescent="0.25">
      <c r="A3433" s="135">
        <v>1047157</v>
      </c>
      <c r="B3433" s="148" t="s">
        <v>3970</v>
      </c>
      <c r="C3433" s="135">
        <v>6</v>
      </c>
      <c r="D3433" s="135" t="s">
        <v>20</v>
      </c>
      <c r="E3433" s="188" t="s">
        <v>20</v>
      </c>
      <c r="F3433" s="135" t="s">
        <v>20</v>
      </c>
      <c r="G3433" s="135" t="s">
        <v>20</v>
      </c>
      <c r="H3433" s="135" t="s">
        <v>20</v>
      </c>
      <c r="I3433" s="135" t="s">
        <v>20</v>
      </c>
      <c r="J3433" s="136">
        <v>2.15</v>
      </c>
      <c r="K3433" s="136">
        <v>1.35</v>
      </c>
      <c r="L3433" s="136">
        <v>0.63</v>
      </c>
      <c r="M3433" s="137" t="str">
        <f t="shared" si="53"/>
        <v>P</v>
      </c>
      <c r="N3433" s="172" t="s">
        <v>10682</v>
      </c>
      <c r="O3433" s="149" t="s">
        <v>1500</v>
      </c>
      <c r="P3433" s="149" t="s">
        <v>9456</v>
      </c>
      <c r="Q3433" s="150" t="s">
        <v>10519</v>
      </c>
      <c r="R3433" s="189">
        <v>4.1865671641791042</v>
      </c>
    </row>
    <row r="3434" spans="1:18" x14ac:dyDescent="0.25">
      <c r="A3434" s="132">
        <v>1047159</v>
      </c>
      <c r="B3434" s="145" t="s">
        <v>3971</v>
      </c>
      <c r="C3434" s="132">
        <v>6</v>
      </c>
      <c r="D3434" s="132" t="s">
        <v>20</v>
      </c>
      <c r="E3434" s="186" t="s">
        <v>20</v>
      </c>
      <c r="F3434" s="132" t="s">
        <v>20</v>
      </c>
      <c r="G3434" s="132" t="s">
        <v>20</v>
      </c>
      <c r="H3434" s="132" t="s">
        <v>20</v>
      </c>
      <c r="I3434" s="132" t="s">
        <v>20</v>
      </c>
      <c r="J3434" s="133">
        <v>2.15</v>
      </c>
      <c r="K3434" s="133">
        <v>1.35</v>
      </c>
      <c r="L3434" s="133">
        <v>0.63</v>
      </c>
      <c r="M3434" s="134" t="str">
        <f t="shared" si="53"/>
        <v>P</v>
      </c>
      <c r="N3434" s="171" t="s">
        <v>10682</v>
      </c>
      <c r="O3434" s="146" t="s">
        <v>1500</v>
      </c>
      <c r="P3434" s="146" t="s">
        <v>9456</v>
      </c>
      <c r="Q3434" s="147" t="s">
        <v>10519</v>
      </c>
      <c r="R3434" s="187">
        <v>4.1865671641791042</v>
      </c>
    </row>
    <row r="3435" spans="1:18" x14ac:dyDescent="0.25">
      <c r="A3435" s="135">
        <v>1047164</v>
      </c>
      <c r="B3435" s="148" t="s">
        <v>3972</v>
      </c>
      <c r="C3435" s="135">
        <v>6</v>
      </c>
      <c r="D3435" s="135" t="s">
        <v>20</v>
      </c>
      <c r="E3435" s="188" t="s">
        <v>20</v>
      </c>
      <c r="F3435" s="135" t="s">
        <v>20</v>
      </c>
      <c r="G3435" s="135" t="s">
        <v>20</v>
      </c>
      <c r="H3435" s="135" t="s">
        <v>20</v>
      </c>
      <c r="I3435" s="135" t="s">
        <v>20</v>
      </c>
      <c r="J3435" s="136">
        <v>2.15</v>
      </c>
      <c r="K3435" s="136">
        <v>1.35</v>
      </c>
      <c r="L3435" s="136">
        <v>0.63</v>
      </c>
      <c r="M3435" s="137" t="str">
        <f t="shared" si="53"/>
        <v>P</v>
      </c>
      <c r="N3435" s="172" t="s">
        <v>10682</v>
      </c>
      <c r="O3435" s="149" t="s">
        <v>1500</v>
      </c>
      <c r="P3435" s="149" t="s">
        <v>9456</v>
      </c>
      <c r="Q3435" s="150" t="s">
        <v>10519</v>
      </c>
      <c r="R3435" s="189">
        <v>4.1865671641791042</v>
      </c>
    </row>
    <row r="3436" spans="1:18" x14ac:dyDescent="0.25">
      <c r="A3436" s="132">
        <v>1047166</v>
      </c>
      <c r="B3436" s="145" t="s">
        <v>3973</v>
      </c>
      <c r="C3436" s="132">
        <v>6</v>
      </c>
      <c r="D3436" s="132" t="s">
        <v>20</v>
      </c>
      <c r="E3436" s="186" t="s">
        <v>20</v>
      </c>
      <c r="F3436" s="132" t="s">
        <v>20</v>
      </c>
      <c r="G3436" s="132" t="s">
        <v>20</v>
      </c>
      <c r="H3436" s="132" t="s">
        <v>20</v>
      </c>
      <c r="I3436" s="132" t="s">
        <v>20</v>
      </c>
      <c r="J3436" s="133">
        <v>2.15</v>
      </c>
      <c r="K3436" s="133">
        <v>1.35</v>
      </c>
      <c r="L3436" s="133">
        <v>0.63</v>
      </c>
      <c r="M3436" s="134" t="str">
        <f t="shared" si="53"/>
        <v>P</v>
      </c>
      <c r="N3436" s="171" t="s">
        <v>10682</v>
      </c>
      <c r="O3436" s="146" t="s">
        <v>1500</v>
      </c>
      <c r="P3436" s="146" t="s">
        <v>9456</v>
      </c>
      <c r="Q3436" s="147" t="s">
        <v>10519</v>
      </c>
      <c r="R3436" s="187">
        <v>4.1865671641791042</v>
      </c>
    </row>
    <row r="3437" spans="1:18" x14ac:dyDescent="0.25">
      <c r="A3437" s="135">
        <v>1047224</v>
      </c>
      <c r="B3437" s="148" t="s">
        <v>3974</v>
      </c>
      <c r="C3437" s="135">
        <v>1000</v>
      </c>
      <c r="D3437" s="135" t="s">
        <v>20</v>
      </c>
      <c r="E3437" s="188" t="s">
        <v>20</v>
      </c>
      <c r="F3437" s="135" t="s">
        <v>20</v>
      </c>
      <c r="G3437" s="135" t="s">
        <v>20</v>
      </c>
      <c r="H3437" s="135" t="s">
        <v>20</v>
      </c>
      <c r="I3437" s="135" t="s">
        <v>20</v>
      </c>
      <c r="J3437" s="136">
        <v>1.8</v>
      </c>
      <c r="K3437" s="136">
        <v>1.8</v>
      </c>
      <c r="L3437" s="136">
        <v>1</v>
      </c>
      <c r="M3437" s="137" t="str">
        <f t="shared" si="53"/>
        <v>P</v>
      </c>
      <c r="N3437" s="172" t="s">
        <v>10682</v>
      </c>
      <c r="O3437" s="149" t="s">
        <v>1506</v>
      </c>
      <c r="P3437" s="149" t="s">
        <v>9492</v>
      </c>
      <c r="Q3437" s="150" t="s">
        <v>10519</v>
      </c>
      <c r="R3437" s="189">
        <v>80</v>
      </c>
    </row>
    <row r="3438" spans="1:18" x14ac:dyDescent="0.25">
      <c r="A3438" s="132">
        <v>1047282</v>
      </c>
      <c r="B3438" s="145" t="s">
        <v>3975</v>
      </c>
      <c r="C3438" s="132">
        <v>1</v>
      </c>
      <c r="D3438" s="132">
        <v>50</v>
      </c>
      <c r="E3438" s="186" t="s">
        <v>21</v>
      </c>
      <c r="F3438" s="132">
        <v>60</v>
      </c>
      <c r="G3438" s="132">
        <v>4</v>
      </c>
      <c r="H3438" s="132">
        <v>4</v>
      </c>
      <c r="I3438" s="132">
        <v>1</v>
      </c>
      <c r="J3438" s="133">
        <v>4.32</v>
      </c>
      <c r="K3438" s="133">
        <v>2.3199999999999998</v>
      </c>
      <c r="L3438" s="133">
        <v>2.15</v>
      </c>
      <c r="M3438" s="134" t="str">
        <f t="shared" si="53"/>
        <v>P</v>
      </c>
      <c r="N3438" s="171" t="s">
        <v>10682</v>
      </c>
      <c r="O3438" s="146" t="s">
        <v>1506</v>
      </c>
      <c r="P3438" s="146" t="s">
        <v>9490</v>
      </c>
      <c r="Q3438" s="147" t="s">
        <v>10519</v>
      </c>
      <c r="R3438" s="187">
        <v>4.3499999999999996</v>
      </c>
    </row>
    <row r="3439" spans="1:18" x14ac:dyDescent="0.25">
      <c r="A3439" s="135">
        <v>1047283</v>
      </c>
      <c r="B3439" s="148" t="s">
        <v>3976</v>
      </c>
      <c r="C3439" s="135">
        <v>3</v>
      </c>
      <c r="D3439" s="135" t="s">
        <v>20</v>
      </c>
      <c r="E3439" s="188">
        <v>48</v>
      </c>
      <c r="F3439" s="135" t="s">
        <v>20</v>
      </c>
      <c r="G3439" s="135" t="s">
        <v>20</v>
      </c>
      <c r="H3439" s="135" t="s">
        <v>20</v>
      </c>
      <c r="I3439" s="135" t="s">
        <v>20</v>
      </c>
      <c r="J3439" s="136">
        <v>1.9</v>
      </c>
      <c r="K3439" s="136">
        <v>1.2</v>
      </c>
      <c r="L3439" s="136">
        <v>0.48</v>
      </c>
      <c r="M3439" s="137" t="str">
        <f t="shared" si="53"/>
        <v>P</v>
      </c>
      <c r="N3439" s="172" t="s">
        <v>10682</v>
      </c>
      <c r="O3439" s="149" t="s">
        <v>1500</v>
      </c>
      <c r="P3439" s="149" t="s">
        <v>9418</v>
      </c>
      <c r="Q3439" s="150" t="s">
        <v>10519</v>
      </c>
      <c r="R3439" s="189">
        <v>6.39</v>
      </c>
    </row>
    <row r="3440" spans="1:18" x14ac:dyDescent="0.25">
      <c r="A3440" s="132">
        <v>1047315</v>
      </c>
      <c r="B3440" s="145" t="s">
        <v>3977</v>
      </c>
      <c r="C3440" s="132">
        <v>200</v>
      </c>
      <c r="D3440" s="132">
        <v>45</v>
      </c>
      <c r="E3440" s="186" t="s">
        <v>21</v>
      </c>
      <c r="F3440" s="132">
        <v>54</v>
      </c>
      <c r="G3440" s="132" t="s">
        <v>21</v>
      </c>
      <c r="H3440" s="132" t="s">
        <v>21</v>
      </c>
      <c r="I3440" s="132" t="s">
        <v>21</v>
      </c>
      <c r="J3440" s="133">
        <v>2.8</v>
      </c>
      <c r="K3440" s="133">
        <v>2.56</v>
      </c>
      <c r="L3440" s="133">
        <v>1.96</v>
      </c>
      <c r="M3440" s="134" t="str">
        <f t="shared" si="53"/>
        <v>P</v>
      </c>
      <c r="N3440" s="171" t="s">
        <v>10682</v>
      </c>
      <c r="O3440" s="146" t="s">
        <v>1506</v>
      </c>
      <c r="P3440" s="146" t="s">
        <v>9460</v>
      </c>
      <c r="Q3440" s="147" t="s">
        <v>10519</v>
      </c>
      <c r="R3440" s="187">
        <v>10</v>
      </c>
    </row>
    <row r="3441" spans="1:18" x14ac:dyDescent="0.25">
      <c r="A3441" s="135">
        <v>1047316</v>
      </c>
      <c r="B3441" s="148" t="s">
        <v>3300</v>
      </c>
      <c r="C3441" s="135">
        <v>250</v>
      </c>
      <c r="D3441" s="135">
        <v>72</v>
      </c>
      <c r="E3441" s="188" t="s">
        <v>21</v>
      </c>
      <c r="F3441" s="135">
        <v>96</v>
      </c>
      <c r="G3441" s="135" t="s">
        <v>21</v>
      </c>
      <c r="H3441" s="135" t="s">
        <v>21</v>
      </c>
      <c r="I3441" s="135" t="s">
        <v>21</v>
      </c>
      <c r="J3441" s="136">
        <v>2.93</v>
      </c>
      <c r="K3441" s="136">
        <v>3.59</v>
      </c>
      <c r="L3441" s="136">
        <v>1.53</v>
      </c>
      <c r="M3441" s="137" t="str">
        <f t="shared" si="53"/>
        <v>P</v>
      </c>
      <c r="N3441" s="172" t="s">
        <v>10682</v>
      </c>
      <c r="O3441" s="149" t="s">
        <v>1506</v>
      </c>
      <c r="P3441" s="149" t="s">
        <v>9460</v>
      </c>
      <c r="Q3441" s="150" t="s">
        <v>10519</v>
      </c>
      <c r="R3441" s="189">
        <v>5</v>
      </c>
    </row>
    <row r="3442" spans="1:18" x14ac:dyDescent="0.25">
      <c r="A3442" s="132">
        <v>1047319</v>
      </c>
      <c r="B3442" s="145" t="s">
        <v>3978</v>
      </c>
      <c r="C3442" s="132">
        <v>100</v>
      </c>
      <c r="D3442" s="132">
        <v>36</v>
      </c>
      <c r="E3442" s="186" t="s">
        <v>21</v>
      </c>
      <c r="F3442" s="132">
        <v>57</v>
      </c>
      <c r="G3442" s="132" t="s">
        <v>21</v>
      </c>
      <c r="H3442" s="132" t="s">
        <v>21</v>
      </c>
      <c r="I3442" s="132" t="s">
        <v>21</v>
      </c>
      <c r="J3442" s="133">
        <v>4.1500000000000004</v>
      </c>
      <c r="K3442" s="133">
        <v>3.9</v>
      </c>
      <c r="L3442" s="133">
        <v>2.2999999999999998</v>
      </c>
      <c r="M3442" s="134" t="str">
        <f t="shared" si="53"/>
        <v>P</v>
      </c>
      <c r="N3442" s="171" t="s">
        <v>10682</v>
      </c>
      <c r="O3442" s="146" t="s">
        <v>1506</v>
      </c>
      <c r="P3442" s="146" t="s">
        <v>9460</v>
      </c>
      <c r="Q3442" s="147" t="s">
        <v>10519</v>
      </c>
      <c r="R3442" s="187">
        <v>7.0000000000000009</v>
      </c>
    </row>
    <row r="3443" spans="1:18" x14ac:dyDescent="0.25">
      <c r="A3443" s="135">
        <v>1047329</v>
      </c>
      <c r="B3443" s="148" t="s">
        <v>3979</v>
      </c>
      <c r="C3443" s="135">
        <v>100</v>
      </c>
      <c r="D3443" s="135">
        <v>24</v>
      </c>
      <c r="E3443" s="188" t="s">
        <v>21</v>
      </c>
      <c r="F3443" s="135">
        <v>34</v>
      </c>
      <c r="G3443" s="135" t="s">
        <v>21</v>
      </c>
      <c r="H3443" s="135" t="s">
        <v>21</v>
      </c>
      <c r="I3443" s="135" t="s">
        <v>21</v>
      </c>
      <c r="J3443" s="136">
        <v>4.3</v>
      </c>
      <c r="K3443" s="136">
        <v>4.75</v>
      </c>
      <c r="L3443" s="136">
        <v>2.2000000000000002</v>
      </c>
      <c r="M3443" s="137" t="str">
        <f t="shared" si="53"/>
        <v>P</v>
      </c>
      <c r="N3443" s="172" t="s">
        <v>10682</v>
      </c>
      <c r="O3443" s="149" t="s">
        <v>1506</v>
      </c>
      <c r="P3443" s="149" t="s">
        <v>9460</v>
      </c>
      <c r="Q3443" s="150" t="s">
        <v>10519</v>
      </c>
      <c r="R3443" s="189">
        <v>11</v>
      </c>
    </row>
    <row r="3444" spans="1:18" x14ac:dyDescent="0.25">
      <c r="A3444" s="132">
        <v>1047330</v>
      </c>
      <c r="B3444" s="145" t="s">
        <v>3980</v>
      </c>
      <c r="C3444" s="132">
        <v>10</v>
      </c>
      <c r="D3444" s="132">
        <v>10</v>
      </c>
      <c r="E3444" s="186" t="s">
        <v>20</v>
      </c>
      <c r="F3444" s="132" t="s">
        <v>20</v>
      </c>
      <c r="G3444" s="132" t="s">
        <v>21</v>
      </c>
      <c r="H3444" s="132" t="s">
        <v>21</v>
      </c>
      <c r="I3444" s="132" t="s">
        <v>21</v>
      </c>
      <c r="J3444" s="133">
        <v>5.95</v>
      </c>
      <c r="K3444" s="133">
        <v>4.55</v>
      </c>
      <c r="L3444" s="133">
        <v>0.33</v>
      </c>
      <c r="M3444" s="134" t="str">
        <f t="shared" si="53"/>
        <v>P</v>
      </c>
      <c r="N3444" s="173" t="s">
        <v>10682</v>
      </c>
      <c r="O3444" s="146" t="s">
        <v>1506</v>
      </c>
      <c r="P3444" s="146" t="s">
        <v>9460</v>
      </c>
      <c r="Q3444" s="147" t="s">
        <v>10519</v>
      </c>
      <c r="R3444" s="187">
        <v>2.4</v>
      </c>
    </row>
    <row r="3445" spans="1:18" x14ac:dyDescent="0.25">
      <c r="A3445" s="135">
        <v>1047340</v>
      </c>
      <c r="B3445" s="148" t="s">
        <v>3981</v>
      </c>
      <c r="C3445" s="135">
        <v>6</v>
      </c>
      <c r="D3445" s="135">
        <v>48</v>
      </c>
      <c r="E3445" s="188" t="s">
        <v>20</v>
      </c>
      <c r="F3445" s="135">
        <v>54</v>
      </c>
      <c r="G3445" s="135" t="s">
        <v>20</v>
      </c>
      <c r="H3445" s="135" t="s">
        <v>20</v>
      </c>
      <c r="I3445" s="135" t="s">
        <v>20</v>
      </c>
      <c r="J3445" s="136">
        <v>6.48</v>
      </c>
      <c r="K3445" s="136">
        <v>2.86</v>
      </c>
      <c r="L3445" s="136">
        <v>1.4</v>
      </c>
      <c r="M3445" s="137" t="str">
        <f t="shared" si="53"/>
        <v>P</v>
      </c>
      <c r="N3445" s="172" t="s">
        <v>10682</v>
      </c>
      <c r="O3445" s="149" t="s">
        <v>1500</v>
      </c>
      <c r="P3445" s="149" t="s">
        <v>9418</v>
      </c>
      <c r="Q3445" s="150" t="s">
        <v>10519</v>
      </c>
      <c r="R3445" s="189">
        <v>21.36</v>
      </c>
    </row>
    <row r="3446" spans="1:18" x14ac:dyDescent="0.25">
      <c r="A3446" s="132">
        <v>1047392</v>
      </c>
      <c r="B3446" s="145" t="s">
        <v>495</v>
      </c>
      <c r="C3446" s="132">
        <v>6</v>
      </c>
      <c r="D3446" s="132">
        <v>1080</v>
      </c>
      <c r="E3446" s="186" t="s">
        <v>21</v>
      </c>
      <c r="F3446" s="132">
        <v>1548</v>
      </c>
      <c r="G3446" s="132" t="s">
        <v>20</v>
      </c>
      <c r="H3446" s="132" t="s">
        <v>20</v>
      </c>
      <c r="I3446" s="132" t="s">
        <v>20</v>
      </c>
      <c r="J3446" s="133">
        <v>0.99</v>
      </c>
      <c r="K3446" s="133">
        <v>0.68</v>
      </c>
      <c r="L3446" s="133">
        <v>1.64</v>
      </c>
      <c r="M3446" s="134" t="str">
        <f t="shared" si="53"/>
        <v>P</v>
      </c>
      <c r="N3446" s="171" t="s">
        <v>10681</v>
      </c>
      <c r="O3446" s="146" t="s">
        <v>1506</v>
      </c>
      <c r="P3446" s="146" t="s">
        <v>10455</v>
      </c>
      <c r="Q3446" s="147" t="s">
        <v>10519</v>
      </c>
      <c r="R3446" s="187">
        <v>9.84</v>
      </c>
    </row>
    <row r="3447" spans="1:18" x14ac:dyDescent="0.25">
      <c r="A3447" s="135">
        <v>1047460</v>
      </c>
      <c r="B3447" s="148" t="s">
        <v>3982</v>
      </c>
      <c r="C3447" s="135">
        <v>36</v>
      </c>
      <c r="D3447" s="135">
        <v>20</v>
      </c>
      <c r="E3447" s="188" t="s">
        <v>20</v>
      </c>
      <c r="F3447" s="135" t="s">
        <v>20</v>
      </c>
      <c r="G3447" s="135" t="s">
        <v>20</v>
      </c>
      <c r="H3447" s="135" t="s">
        <v>20</v>
      </c>
      <c r="I3447" s="135" t="s">
        <v>20</v>
      </c>
      <c r="J3447" s="136">
        <v>5.9</v>
      </c>
      <c r="K3447" s="136">
        <v>2.4</v>
      </c>
      <c r="L3447" s="136">
        <v>0.7</v>
      </c>
      <c r="M3447" s="137" t="str">
        <f t="shared" si="53"/>
        <v>P</v>
      </c>
      <c r="N3447" s="172" t="s">
        <v>10682</v>
      </c>
      <c r="O3447" s="149" t="s">
        <v>1500</v>
      </c>
      <c r="P3447" s="149" t="s">
        <v>9418</v>
      </c>
      <c r="Q3447" s="150" t="s">
        <v>10519</v>
      </c>
      <c r="R3447" s="189">
        <v>3.2399999999999998</v>
      </c>
    </row>
    <row r="3448" spans="1:18" x14ac:dyDescent="0.25">
      <c r="A3448" s="132">
        <v>1047462</v>
      </c>
      <c r="B3448" s="145" t="s">
        <v>3983</v>
      </c>
      <c r="C3448" s="132">
        <v>36</v>
      </c>
      <c r="D3448" s="132">
        <v>20</v>
      </c>
      <c r="E3448" s="186" t="s">
        <v>20</v>
      </c>
      <c r="F3448" s="132" t="s">
        <v>20</v>
      </c>
      <c r="G3448" s="132" t="s">
        <v>20</v>
      </c>
      <c r="H3448" s="132" t="s">
        <v>20</v>
      </c>
      <c r="I3448" s="132" t="s">
        <v>20</v>
      </c>
      <c r="J3448" s="133">
        <v>5.9</v>
      </c>
      <c r="K3448" s="133">
        <v>2.4</v>
      </c>
      <c r="L3448" s="133">
        <v>0.7</v>
      </c>
      <c r="M3448" s="134" t="str">
        <f t="shared" si="53"/>
        <v>P</v>
      </c>
      <c r="N3448" s="173" t="s">
        <v>10682</v>
      </c>
      <c r="O3448" s="146" t="s">
        <v>1500</v>
      </c>
      <c r="P3448" s="146" t="s">
        <v>9418</v>
      </c>
      <c r="Q3448" s="147" t="s">
        <v>10519</v>
      </c>
      <c r="R3448" s="187">
        <v>3.2399999999999998</v>
      </c>
    </row>
    <row r="3449" spans="1:18" x14ac:dyDescent="0.25">
      <c r="A3449" s="135">
        <v>1047463</v>
      </c>
      <c r="B3449" s="148" t="s">
        <v>3984</v>
      </c>
      <c r="C3449" s="135">
        <v>3</v>
      </c>
      <c r="D3449" s="135">
        <v>720</v>
      </c>
      <c r="E3449" s="188">
        <v>30</v>
      </c>
      <c r="F3449" s="135">
        <v>900</v>
      </c>
      <c r="G3449" s="135" t="s">
        <v>21</v>
      </c>
      <c r="H3449" s="135" t="s">
        <v>21</v>
      </c>
      <c r="I3449" s="135" t="s">
        <v>21</v>
      </c>
      <c r="J3449" s="136">
        <v>3.9</v>
      </c>
      <c r="K3449" s="136">
        <v>2.2999999999999998</v>
      </c>
      <c r="L3449" s="136">
        <v>0.3</v>
      </c>
      <c r="M3449" s="137" t="str">
        <f t="shared" si="53"/>
        <v>P</v>
      </c>
      <c r="N3449" s="174" t="s">
        <v>10682</v>
      </c>
      <c r="O3449" s="149" t="s">
        <v>1587</v>
      </c>
      <c r="P3449" s="149" t="s">
        <v>9421</v>
      </c>
      <c r="Q3449" s="150" t="s">
        <v>10519</v>
      </c>
      <c r="R3449" s="189">
        <v>6.51</v>
      </c>
    </row>
    <row r="3450" spans="1:18" x14ac:dyDescent="0.25">
      <c r="A3450" s="132">
        <v>1047466</v>
      </c>
      <c r="B3450" s="145" t="s">
        <v>382</v>
      </c>
      <c r="C3450" s="132">
        <v>6</v>
      </c>
      <c r="D3450" s="132">
        <v>360</v>
      </c>
      <c r="E3450" s="186">
        <v>6</v>
      </c>
      <c r="F3450" s="132">
        <v>504</v>
      </c>
      <c r="G3450" s="132">
        <v>24</v>
      </c>
      <c r="H3450" s="132" t="s">
        <v>20</v>
      </c>
      <c r="I3450" s="132">
        <v>1</v>
      </c>
      <c r="J3450" s="133">
        <v>1.32</v>
      </c>
      <c r="K3450" s="133">
        <v>0.85</v>
      </c>
      <c r="L3450" s="133">
        <v>1.74</v>
      </c>
      <c r="M3450" s="134" t="str">
        <f t="shared" si="53"/>
        <v>P</v>
      </c>
      <c r="N3450" s="171" t="s">
        <v>10681</v>
      </c>
      <c r="O3450" s="146" t="s">
        <v>1555</v>
      </c>
      <c r="P3450" s="146" t="s">
        <v>9429</v>
      </c>
      <c r="Q3450" s="147" t="s">
        <v>10519</v>
      </c>
      <c r="R3450" s="187">
        <v>6.12</v>
      </c>
    </row>
    <row r="3451" spans="1:18" x14ac:dyDescent="0.25">
      <c r="A3451" s="135">
        <v>1047481</v>
      </c>
      <c r="B3451" s="148" t="s">
        <v>953</v>
      </c>
      <c r="C3451" s="135">
        <v>6</v>
      </c>
      <c r="D3451" s="135">
        <v>288</v>
      </c>
      <c r="E3451" s="188">
        <v>6</v>
      </c>
      <c r="F3451" s="135">
        <v>576</v>
      </c>
      <c r="G3451" s="135">
        <v>24</v>
      </c>
      <c r="H3451" s="135" t="s">
        <v>20</v>
      </c>
      <c r="I3451" s="135">
        <v>1</v>
      </c>
      <c r="J3451" s="136">
        <v>1.38</v>
      </c>
      <c r="K3451" s="136">
        <v>0.94</v>
      </c>
      <c r="L3451" s="136">
        <v>1.67</v>
      </c>
      <c r="M3451" s="137" t="str">
        <f t="shared" si="53"/>
        <v>P</v>
      </c>
      <c r="N3451" s="174" t="s">
        <v>10681</v>
      </c>
      <c r="O3451" s="149" t="s">
        <v>1555</v>
      </c>
      <c r="P3451" s="149" t="s">
        <v>9429</v>
      </c>
      <c r="Q3451" s="150" t="s">
        <v>10519</v>
      </c>
      <c r="R3451" s="189">
        <v>12.54</v>
      </c>
    </row>
    <row r="3452" spans="1:18" x14ac:dyDescent="0.25">
      <c r="A3452" s="132">
        <v>1047548</v>
      </c>
      <c r="B3452" s="145" t="s">
        <v>3985</v>
      </c>
      <c r="C3452" s="132">
        <v>6</v>
      </c>
      <c r="D3452" s="132" t="s">
        <v>20</v>
      </c>
      <c r="E3452" s="186" t="s">
        <v>20</v>
      </c>
      <c r="F3452" s="132" t="s">
        <v>20</v>
      </c>
      <c r="G3452" s="132" t="s">
        <v>20</v>
      </c>
      <c r="H3452" s="132" t="s">
        <v>20</v>
      </c>
      <c r="I3452" s="132" t="s">
        <v>20</v>
      </c>
      <c r="J3452" s="133">
        <v>2.4</v>
      </c>
      <c r="K3452" s="133">
        <v>4.2</v>
      </c>
      <c r="L3452" s="133">
        <v>0.06</v>
      </c>
      <c r="M3452" s="134" t="str">
        <f t="shared" si="53"/>
        <v>P</v>
      </c>
      <c r="N3452" s="173" t="s">
        <v>10682</v>
      </c>
      <c r="O3452" s="146" t="s">
        <v>1500</v>
      </c>
      <c r="P3452" s="146" t="s">
        <v>9456</v>
      </c>
      <c r="Q3452" s="147" t="s">
        <v>10519</v>
      </c>
      <c r="R3452" s="187">
        <v>1.44</v>
      </c>
    </row>
    <row r="3453" spans="1:18" x14ac:dyDescent="0.25">
      <c r="A3453" s="135">
        <v>1047638</v>
      </c>
      <c r="B3453" s="148" t="s">
        <v>499</v>
      </c>
      <c r="C3453" s="135">
        <v>6</v>
      </c>
      <c r="D3453" s="135">
        <v>434</v>
      </c>
      <c r="E3453" s="188" t="s">
        <v>21</v>
      </c>
      <c r="F3453" s="135">
        <v>558</v>
      </c>
      <c r="G3453" s="135" t="s">
        <v>20</v>
      </c>
      <c r="H3453" s="135" t="s">
        <v>20</v>
      </c>
      <c r="I3453" s="135" t="s">
        <v>20</v>
      </c>
      <c r="J3453" s="136">
        <v>1.63</v>
      </c>
      <c r="K3453" s="136">
        <v>1.0900000000000001</v>
      </c>
      <c r="L3453" s="136">
        <v>1.66</v>
      </c>
      <c r="M3453" s="137" t="str">
        <f t="shared" si="53"/>
        <v>P</v>
      </c>
      <c r="N3453" s="174" t="s">
        <v>10681</v>
      </c>
      <c r="O3453" s="149" t="s">
        <v>1506</v>
      </c>
      <c r="P3453" s="149" t="s">
        <v>9427</v>
      </c>
      <c r="Q3453" s="150" t="s">
        <v>10519</v>
      </c>
      <c r="R3453" s="189">
        <v>9.06</v>
      </c>
    </row>
    <row r="3454" spans="1:18" x14ac:dyDescent="0.25">
      <c r="A3454" s="132">
        <v>1047723</v>
      </c>
      <c r="B3454" s="145" t="s">
        <v>1218</v>
      </c>
      <c r="C3454" s="132">
        <v>12</v>
      </c>
      <c r="D3454" s="132">
        <v>540</v>
      </c>
      <c r="E3454" s="186" t="s">
        <v>21</v>
      </c>
      <c r="F3454" s="132">
        <v>600</v>
      </c>
      <c r="G3454" s="132">
        <v>20</v>
      </c>
      <c r="H3454" s="132">
        <v>25</v>
      </c>
      <c r="I3454" s="132">
        <v>2</v>
      </c>
      <c r="J3454" s="133">
        <v>1.71</v>
      </c>
      <c r="K3454" s="133">
        <v>1.1599999999999999</v>
      </c>
      <c r="L3454" s="133">
        <v>0.93</v>
      </c>
      <c r="M3454" s="134" t="str">
        <f t="shared" si="53"/>
        <v>P</v>
      </c>
      <c r="N3454" s="173" t="s">
        <v>10681</v>
      </c>
      <c r="O3454" s="146" t="s">
        <v>1555</v>
      </c>
      <c r="P3454" s="146" t="s">
        <v>9429</v>
      </c>
      <c r="Q3454" s="147" t="s">
        <v>10519</v>
      </c>
      <c r="R3454" s="187">
        <v>4.68</v>
      </c>
    </row>
    <row r="3455" spans="1:18" x14ac:dyDescent="0.25">
      <c r="A3455" s="135">
        <v>1047726</v>
      </c>
      <c r="B3455" s="148" t="s">
        <v>1217</v>
      </c>
      <c r="C3455" s="135">
        <v>6</v>
      </c>
      <c r="D3455" s="135">
        <v>318</v>
      </c>
      <c r="E3455" s="188" t="s">
        <v>21</v>
      </c>
      <c r="F3455" s="135">
        <v>530</v>
      </c>
      <c r="G3455" s="135">
        <v>20</v>
      </c>
      <c r="H3455" s="135">
        <v>25</v>
      </c>
      <c r="I3455" s="135">
        <v>1</v>
      </c>
      <c r="J3455" s="136">
        <v>1.9</v>
      </c>
      <c r="K3455" s="136">
        <v>1.21</v>
      </c>
      <c r="L3455" s="136">
        <v>1.53</v>
      </c>
      <c r="M3455" s="137" t="str">
        <f t="shared" si="53"/>
        <v>P</v>
      </c>
      <c r="N3455" s="174" t="s">
        <v>10681</v>
      </c>
      <c r="O3455" s="149" t="s">
        <v>1506</v>
      </c>
      <c r="P3455" s="149" t="s">
        <v>10455</v>
      </c>
      <c r="Q3455" s="150" t="s">
        <v>10519</v>
      </c>
      <c r="R3455" s="189">
        <v>3.5999999999999996</v>
      </c>
    </row>
    <row r="3456" spans="1:18" x14ac:dyDescent="0.25">
      <c r="A3456" s="132">
        <v>1047750</v>
      </c>
      <c r="B3456" s="145" t="s">
        <v>1219</v>
      </c>
      <c r="C3456" s="132">
        <v>6</v>
      </c>
      <c r="D3456" s="132">
        <v>110</v>
      </c>
      <c r="E3456" s="186" t="s">
        <v>21</v>
      </c>
      <c r="F3456" s="132">
        <v>154</v>
      </c>
      <c r="G3456" s="132">
        <v>10</v>
      </c>
      <c r="H3456" s="132">
        <v>11</v>
      </c>
      <c r="I3456" s="132">
        <v>1</v>
      </c>
      <c r="J3456" s="133">
        <v>2.69</v>
      </c>
      <c r="K3456" s="133">
        <v>1.85</v>
      </c>
      <c r="L3456" s="133">
        <v>2.0099999999999998</v>
      </c>
      <c r="M3456" s="134" t="str">
        <f t="shared" si="53"/>
        <v>P</v>
      </c>
      <c r="N3456" s="173" t="s">
        <v>10681</v>
      </c>
      <c r="O3456" s="146" t="s">
        <v>1506</v>
      </c>
      <c r="P3456" s="146" t="s">
        <v>10455</v>
      </c>
      <c r="Q3456" s="147" t="s">
        <v>10519</v>
      </c>
      <c r="R3456" s="187">
        <v>9.66</v>
      </c>
    </row>
    <row r="3457" spans="1:18" x14ac:dyDescent="0.25">
      <c r="A3457" s="135">
        <v>1047793</v>
      </c>
      <c r="B3457" s="148" t="s">
        <v>1235</v>
      </c>
      <c r="C3457" s="135">
        <v>12</v>
      </c>
      <c r="D3457" s="135">
        <v>540</v>
      </c>
      <c r="E3457" s="188" t="s">
        <v>21</v>
      </c>
      <c r="F3457" s="135">
        <v>600</v>
      </c>
      <c r="G3457" s="135">
        <v>20</v>
      </c>
      <c r="H3457" s="135">
        <v>25</v>
      </c>
      <c r="I3457" s="135">
        <v>2</v>
      </c>
      <c r="J3457" s="136">
        <v>1.63</v>
      </c>
      <c r="K3457" s="136">
        <v>1.18</v>
      </c>
      <c r="L3457" s="136">
        <v>0.92</v>
      </c>
      <c r="M3457" s="137" t="str">
        <f t="shared" si="53"/>
        <v>P</v>
      </c>
      <c r="N3457" s="174" t="s">
        <v>10681</v>
      </c>
      <c r="O3457" s="149" t="s">
        <v>1555</v>
      </c>
      <c r="P3457" s="149" t="s">
        <v>9429</v>
      </c>
      <c r="Q3457" s="150" t="s">
        <v>10519</v>
      </c>
      <c r="R3457" s="189">
        <v>4.5600000000000005</v>
      </c>
    </row>
    <row r="3458" spans="1:18" x14ac:dyDescent="0.25">
      <c r="A3458" s="132">
        <v>1047794</v>
      </c>
      <c r="B3458" s="145" t="s">
        <v>1234</v>
      </c>
      <c r="C3458" s="132">
        <v>6</v>
      </c>
      <c r="D3458" s="132">
        <v>392</v>
      </c>
      <c r="E3458" s="186" t="s">
        <v>21</v>
      </c>
      <c r="F3458" s="132">
        <v>477</v>
      </c>
      <c r="G3458" s="132">
        <v>20</v>
      </c>
      <c r="H3458" s="132">
        <v>25</v>
      </c>
      <c r="I3458" s="132">
        <v>1</v>
      </c>
      <c r="J3458" s="133">
        <v>1.86</v>
      </c>
      <c r="K3458" s="133">
        <v>1.17</v>
      </c>
      <c r="L3458" s="133">
        <v>1.51</v>
      </c>
      <c r="M3458" s="134" t="str">
        <f t="shared" ref="M3458:M3521" si="54">HYPERLINK(CONCATENATE("T:\Distribution Centre\RDC Department Shared\Cubiscan photos","\",A3458,"-pac.jpg"),"P")</f>
        <v>P</v>
      </c>
      <c r="N3458" s="173" t="s">
        <v>10681</v>
      </c>
      <c r="O3458" s="146" t="s">
        <v>1506</v>
      </c>
      <c r="P3458" s="146" t="s">
        <v>10455</v>
      </c>
      <c r="Q3458" s="147" t="s">
        <v>10519</v>
      </c>
      <c r="R3458" s="187">
        <v>3.18</v>
      </c>
    </row>
    <row r="3459" spans="1:18" x14ac:dyDescent="0.25">
      <c r="A3459" s="135">
        <v>1047795</v>
      </c>
      <c r="B3459" s="148" t="s">
        <v>1236</v>
      </c>
      <c r="C3459" s="135">
        <v>6</v>
      </c>
      <c r="D3459" s="135">
        <v>110</v>
      </c>
      <c r="E3459" s="188" t="s">
        <v>21</v>
      </c>
      <c r="F3459" s="135">
        <v>154</v>
      </c>
      <c r="G3459" s="135">
        <v>10</v>
      </c>
      <c r="H3459" s="135">
        <v>11</v>
      </c>
      <c r="I3459" s="135">
        <v>1</v>
      </c>
      <c r="J3459" s="136">
        <v>2.7</v>
      </c>
      <c r="K3459" s="136">
        <v>1.82</v>
      </c>
      <c r="L3459" s="136">
        <v>2.0099999999999998</v>
      </c>
      <c r="M3459" s="137" t="str">
        <f t="shared" si="54"/>
        <v>P</v>
      </c>
      <c r="N3459" s="174" t="s">
        <v>10681</v>
      </c>
      <c r="O3459" s="149" t="s">
        <v>1506</v>
      </c>
      <c r="P3459" s="149" t="s">
        <v>10455</v>
      </c>
      <c r="Q3459" s="150" t="s">
        <v>10519</v>
      </c>
      <c r="R3459" s="189">
        <v>8.3999999999999986</v>
      </c>
    </row>
    <row r="3460" spans="1:18" x14ac:dyDescent="0.25">
      <c r="A3460" s="132">
        <v>1047809</v>
      </c>
      <c r="B3460" s="145" t="s">
        <v>1191</v>
      </c>
      <c r="C3460" s="132">
        <v>24</v>
      </c>
      <c r="D3460" s="132">
        <v>300</v>
      </c>
      <c r="E3460" s="186" t="s">
        <v>21</v>
      </c>
      <c r="F3460" s="132">
        <v>480</v>
      </c>
      <c r="G3460" s="132">
        <v>11</v>
      </c>
      <c r="H3460" s="132">
        <v>11</v>
      </c>
      <c r="I3460" s="132">
        <v>2</v>
      </c>
      <c r="J3460" s="133">
        <v>2.4300000000000002</v>
      </c>
      <c r="K3460" s="133">
        <v>1.56</v>
      </c>
      <c r="L3460" s="133">
        <v>0.94</v>
      </c>
      <c r="M3460" s="134" t="str">
        <f t="shared" si="54"/>
        <v>P</v>
      </c>
      <c r="N3460" s="173" t="s">
        <v>10681</v>
      </c>
      <c r="O3460" s="146" t="s">
        <v>1506</v>
      </c>
      <c r="P3460" s="146" t="s">
        <v>10455</v>
      </c>
      <c r="Q3460" s="147" t="s">
        <v>10519</v>
      </c>
      <c r="R3460" s="187">
        <v>6.48</v>
      </c>
    </row>
    <row r="3461" spans="1:18" x14ac:dyDescent="0.25">
      <c r="A3461" s="135">
        <v>1047824</v>
      </c>
      <c r="B3461" s="148" t="s">
        <v>1190</v>
      </c>
      <c r="C3461" s="135">
        <v>6</v>
      </c>
      <c r="D3461" s="135">
        <v>318</v>
      </c>
      <c r="E3461" s="188" t="s">
        <v>21</v>
      </c>
      <c r="F3461" s="135">
        <v>560</v>
      </c>
      <c r="G3461" s="135">
        <v>20</v>
      </c>
      <c r="H3461" s="135">
        <v>25</v>
      </c>
      <c r="I3461" s="135">
        <v>1</v>
      </c>
      <c r="J3461" s="136">
        <v>1.88</v>
      </c>
      <c r="K3461" s="136">
        <v>1.2</v>
      </c>
      <c r="L3461" s="136">
        <v>1.51</v>
      </c>
      <c r="M3461" s="137" t="str">
        <f t="shared" si="54"/>
        <v>P</v>
      </c>
      <c r="N3461" s="174" t="s">
        <v>10681</v>
      </c>
      <c r="O3461" s="149" t="s">
        <v>1506</v>
      </c>
      <c r="P3461" s="149" t="s">
        <v>10455</v>
      </c>
      <c r="Q3461" s="150" t="s">
        <v>10519</v>
      </c>
      <c r="R3461" s="189">
        <v>3.18</v>
      </c>
    </row>
    <row r="3462" spans="1:18" x14ac:dyDescent="0.25">
      <c r="A3462" s="132">
        <v>1047837</v>
      </c>
      <c r="B3462" s="145" t="s">
        <v>1192</v>
      </c>
      <c r="C3462" s="132">
        <v>6</v>
      </c>
      <c r="D3462" s="132">
        <v>110</v>
      </c>
      <c r="E3462" s="186" t="s">
        <v>21</v>
      </c>
      <c r="F3462" s="132">
        <v>154</v>
      </c>
      <c r="G3462" s="132">
        <v>10</v>
      </c>
      <c r="H3462" s="132">
        <v>11</v>
      </c>
      <c r="I3462" s="132">
        <v>1</v>
      </c>
      <c r="J3462" s="133">
        <v>2.7</v>
      </c>
      <c r="K3462" s="133">
        <v>1.85</v>
      </c>
      <c r="L3462" s="133">
        <v>2.02</v>
      </c>
      <c r="M3462" s="134" t="str">
        <f t="shared" si="54"/>
        <v>P</v>
      </c>
      <c r="N3462" s="173" t="s">
        <v>10681</v>
      </c>
      <c r="O3462" s="146" t="s">
        <v>1506</v>
      </c>
      <c r="P3462" s="146" t="s">
        <v>10455</v>
      </c>
      <c r="Q3462" s="147" t="s">
        <v>10519</v>
      </c>
      <c r="R3462" s="187">
        <v>8.1000000000000014</v>
      </c>
    </row>
    <row r="3463" spans="1:18" x14ac:dyDescent="0.25">
      <c r="A3463" s="135">
        <v>1047856</v>
      </c>
      <c r="B3463" s="148" t="s">
        <v>1232</v>
      </c>
      <c r="C3463" s="135">
        <v>6</v>
      </c>
      <c r="D3463" s="135">
        <v>318</v>
      </c>
      <c r="E3463" s="188" t="s">
        <v>21</v>
      </c>
      <c r="F3463" s="135">
        <v>530</v>
      </c>
      <c r="G3463" s="135">
        <v>20</v>
      </c>
      <c r="H3463" s="135">
        <v>25</v>
      </c>
      <c r="I3463" s="135">
        <v>1</v>
      </c>
      <c r="J3463" s="136">
        <v>1.86</v>
      </c>
      <c r="K3463" s="136">
        <v>1.2</v>
      </c>
      <c r="L3463" s="136">
        <v>1.51</v>
      </c>
      <c r="M3463" s="137" t="str">
        <f t="shared" si="54"/>
        <v>P</v>
      </c>
      <c r="N3463" s="174" t="s">
        <v>10681</v>
      </c>
      <c r="O3463" s="149" t="s">
        <v>1506</v>
      </c>
      <c r="P3463" s="149" t="s">
        <v>10455</v>
      </c>
      <c r="Q3463" s="150" t="s">
        <v>10519</v>
      </c>
      <c r="R3463" s="189">
        <v>3.12</v>
      </c>
    </row>
    <row r="3464" spans="1:18" x14ac:dyDescent="0.25">
      <c r="A3464" s="132">
        <v>1047934</v>
      </c>
      <c r="B3464" s="145" t="s">
        <v>1233</v>
      </c>
      <c r="C3464" s="132">
        <v>24</v>
      </c>
      <c r="D3464" s="132">
        <v>330</v>
      </c>
      <c r="E3464" s="186" t="s">
        <v>21</v>
      </c>
      <c r="F3464" s="132">
        <v>480</v>
      </c>
      <c r="G3464" s="132">
        <v>11</v>
      </c>
      <c r="H3464" s="132">
        <v>11</v>
      </c>
      <c r="I3464" s="132">
        <v>2</v>
      </c>
      <c r="J3464" s="133">
        <v>2.4900000000000002</v>
      </c>
      <c r="K3464" s="133">
        <v>1.56</v>
      </c>
      <c r="L3464" s="133">
        <v>0.97</v>
      </c>
      <c r="M3464" s="134" t="str">
        <f t="shared" si="54"/>
        <v>P</v>
      </c>
      <c r="N3464" s="173" t="s">
        <v>10681</v>
      </c>
      <c r="O3464" s="146" t="s">
        <v>1506</v>
      </c>
      <c r="P3464" s="146" t="s">
        <v>10455</v>
      </c>
      <c r="Q3464" s="147" t="s">
        <v>10519</v>
      </c>
      <c r="R3464" s="187">
        <v>6.24</v>
      </c>
    </row>
    <row r="3465" spans="1:18" x14ac:dyDescent="0.25">
      <c r="A3465" s="135">
        <v>1047953</v>
      </c>
      <c r="B3465" s="148" t="s">
        <v>1199</v>
      </c>
      <c r="C3465" s="135">
        <v>6</v>
      </c>
      <c r="D3465" s="135">
        <v>392</v>
      </c>
      <c r="E3465" s="188" t="s">
        <v>21</v>
      </c>
      <c r="F3465" s="135">
        <v>477</v>
      </c>
      <c r="G3465" s="135">
        <v>20</v>
      </c>
      <c r="H3465" s="135">
        <v>25</v>
      </c>
      <c r="I3465" s="135">
        <v>1</v>
      </c>
      <c r="J3465" s="136">
        <v>1.86</v>
      </c>
      <c r="K3465" s="136">
        <v>1.24</v>
      </c>
      <c r="L3465" s="136">
        <v>1.52</v>
      </c>
      <c r="M3465" s="137" t="str">
        <f t="shared" si="54"/>
        <v>P</v>
      </c>
      <c r="N3465" s="174" t="s">
        <v>10681</v>
      </c>
      <c r="O3465" s="149" t="s">
        <v>1506</v>
      </c>
      <c r="P3465" s="149" t="s">
        <v>10455</v>
      </c>
      <c r="Q3465" s="150" t="s">
        <v>10519</v>
      </c>
      <c r="R3465" s="189">
        <v>2.7600000000000002</v>
      </c>
    </row>
    <row r="3466" spans="1:18" x14ac:dyDescent="0.25">
      <c r="A3466" s="132">
        <v>1047955</v>
      </c>
      <c r="B3466" s="145" t="s">
        <v>1200</v>
      </c>
      <c r="C3466" s="132">
        <v>24</v>
      </c>
      <c r="D3466" s="132">
        <v>300</v>
      </c>
      <c r="E3466" s="186" t="s">
        <v>21</v>
      </c>
      <c r="F3466" s="132">
        <v>480</v>
      </c>
      <c r="G3466" s="132">
        <v>11</v>
      </c>
      <c r="H3466" s="132">
        <v>11</v>
      </c>
      <c r="I3466" s="132">
        <v>2</v>
      </c>
      <c r="J3466" s="133">
        <v>2.33</v>
      </c>
      <c r="K3466" s="133">
        <v>1.53</v>
      </c>
      <c r="L3466" s="133">
        <v>0.94</v>
      </c>
      <c r="M3466" s="134" t="str">
        <f t="shared" si="54"/>
        <v>P</v>
      </c>
      <c r="N3466" s="173" t="s">
        <v>10681</v>
      </c>
      <c r="O3466" s="146" t="s">
        <v>1506</v>
      </c>
      <c r="P3466" s="146" t="s">
        <v>10455</v>
      </c>
      <c r="Q3466" s="147" t="s">
        <v>10519</v>
      </c>
      <c r="R3466" s="187">
        <v>5.76</v>
      </c>
    </row>
    <row r="3467" spans="1:18" x14ac:dyDescent="0.25">
      <c r="A3467" s="135">
        <v>1048179</v>
      </c>
      <c r="B3467" s="148" t="s">
        <v>3986</v>
      </c>
      <c r="C3467" s="135">
        <v>6</v>
      </c>
      <c r="D3467" s="135">
        <v>432</v>
      </c>
      <c r="E3467" s="188" t="s">
        <v>21</v>
      </c>
      <c r="F3467" s="135">
        <v>598</v>
      </c>
      <c r="G3467" s="135">
        <v>20</v>
      </c>
      <c r="H3467" s="135">
        <v>25</v>
      </c>
      <c r="I3467" s="135">
        <v>1</v>
      </c>
      <c r="J3467" s="136">
        <v>1.76</v>
      </c>
      <c r="K3467" s="136">
        <v>1.17</v>
      </c>
      <c r="L3467" s="136">
        <v>1.37</v>
      </c>
      <c r="M3467" s="137" t="str">
        <f t="shared" si="54"/>
        <v>P</v>
      </c>
      <c r="N3467" s="174" t="s">
        <v>10681</v>
      </c>
      <c r="O3467" s="149" t="s">
        <v>1506</v>
      </c>
      <c r="P3467" s="149" t="s">
        <v>10455</v>
      </c>
      <c r="Q3467" s="150" t="s">
        <v>10519</v>
      </c>
      <c r="R3467" s="189">
        <v>2.52</v>
      </c>
    </row>
    <row r="3468" spans="1:18" x14ac:dyDescent="0.25">
      <c r="A3468" s="132">
        <v>1048221</v>
      </c>
      <c r="B3468" s="145" t="s">
        <v>3987</v>
      </c>
      <c r="C3468" s="132">
        <v>6</v>
      </c>
      <c r="D3468" s="132">
        <v>416</v>
      </c>
      <c r="E3468" s="186" t="s">
        <v>21</v>
      </c>
      <c r="F3468" s="132">
        <v>560</v>
      </c>
      <c r="G3468" s="132">
        <v>5</v>
      </c>
      <c r="H3468" s="132">
        <v>6</v>
      </c>
      <c r="I3468" s="132">
        <v>5</v>
      </c>
      <c r="J3468" s="133">
        <v>3.2</v>
      </c>
      <c r="K3468" s="133">
        <v>2.09</v>
      </c>
      <c r="L3468" s="133">
        <v>0.5</v>
      </c>
      <c r="M3468" s="134" t="str">
        <f t="shared" si="54"/>
        <v>P</v>
      </c>
      <c r="N3468" s="173" t="s">
        <v>10681</v>
      </c>
      <c r="O3468" s="146" t="s">
        <v>1506</v>
      </c>
      <c r="P3468" s="146" t="s">
        <v>9398</v>
      </c>
      <c r="Q3468" s="147" t="s">
        <v>10519</v>
      </c>
      <c r="R3468" s="187">
        <v>4.92</v>
      </c>
    </row>
    <row r="3469" spans="1:18" x14ac:dyDescent="0.25">
      <c r="A3469" s="135">
        <v>1048239</v>
      </c>
      <c r="B3469" s="148" t="s">
        <v>3988</v>
      </c>
      <c r="C3469" s="135">
        <v>6</v>
      </c>
      <c r="D3469" s="135">
        <v>295</v>
      </c>
      <c r="E3469" s="188" t="s">
        <v>21</v>
      </c>
      <c r="F3469" s="135">
        <v>472</v>
      </c>
      <c r="G3469" s="135">
        <v>20</v>
      </c>
      <c r="H3469" s="135">
        <v>25</v>
      </c>
      <c r="I3469" s="135">
        <v>1</v>
      </c>
      <c r="J3469" s="136">
        <v>1.68</v>
      </c>
      <c r="K3469" s="136">
        <v>1.1599999999999999</v>
      </c>
      <c r="L3469" s="136">
        <v>1.92</v>
      </c>
      <c r="M3469" s="137" t="str">
        <f t="shared" si="54"/>
        <v>P</v>
      </c>
      <c r="N3469" s="174" t="s">
        <v>10681</v>
      </c>
      <c r="O3469" s="149" t="s">
        <v>1506</v>
      </c>
      <c r="P3469" s="149" t="s">
        <v>10455</v>
      </c>
      <c r="Q3469" s="150" t="s">
        <v>10519</v>
      </c>
      <c r="R3469" s="189">
        <v>5.88</v>
      </c>
    </row>
    <row r="3470" spans="1:18" x14ac:dyDescent="0.25">
      <c r="A3470" s="132">
        <v>1048253</v>
      </c>
      <c r="B3470" s="145" t="s">
        <v>3989</v>
      </c>
      <c r="C3470" s="132">
        <v>6</v>
      </c>
      <c r="D3470" s="132">
        <v>391</v>
      </c>
      <c r="E3470" s="186" t="s">
        <v>21</v>
      </c>
      <c r="F3470" s="132">
        <v>483</v>
      </c>
      <c r="G3470" s="132">
        <v>10</v>
      </c>
      <c r="H3470" s="132">
        <v>11</v>
      </c>
      <c r="I3470" s="132">
        <v>3</v>
      </c>
      <c r="J3470" s="133">
        <v>2.67</v>
      </c>
      <c r="K3470" s="133">
        <v>1.73</v>
      </c>
      <c r="L3470" s="133">
        <v>0.69</v>
      </c>
      <c r="M3470" s="134" t="str">
        <f t="shared" si="54"/>
        <v>P</v>
      </c>
      <c r="N3470" s="173" t="s">
        <v>10681</v>
      </c>
      <c r="O3470" s="146" t="s">
        <v>1506</v>
      </c>
      <c r="P3470" s="146" t="s">
        <v>9398</v>
      </c>
      <c r="Q3470" s="147" t="s">
        <v>10519</v>
      </c>
      <c r="R3470" s="187">
        <v>8.82</v>
      </c>
    </row>
    <row r="3471" spans="1:18" x14ac:dyDescent="0.25">
      <c r="A3471" s="135">
        <v>1048255</v>
      </c>
      <c r="B3471" s="148" t="s">
        <v>3990</v>
      </c>
      <c r="C3471" s="135">
        <v>6</v>
      </c>
      <c r="D3471" s="135">
        <v>300</v>
      </c>
      <c r="E3471" s="188" t="s">
        <v>21</v>
      </c>
      <c r="F3471" s="135">
        <v>500</v>
      </c>
      <c r="G3471" s="135">
        <v>20</v>
      </c>
      <c r="H3471" s="135">
        <v>25</v>
      </c>
      <c r="I3471" s="135">
        <v>1</v>
      </c>
      <c r="J3471" s="136">
        <v>1.8</v>
      </c>
      <c r="K3471" s="136">
        <v>1.19</v>
      </c>
      <c r="L3471" s="136">
        <v>1.52</v>
      </c>
      <c r="M3471" s="137" t="str">
        <f t="shared" si="54"/>
        <v>P</v>
      </c>
      <c r="N3471" s="172" t="s">
        <v>10681</v>
      </c>
      <c r="O3471" s="149" t="s">
        <v>1506</v>
      </c>
      <c r="P3471" s="149" t="s">
        <v>9430</v>
      </c>
      <c r="Q3471" s="150" t="s">
        <v>10519</v>
      </c>
      <c r="R3471" s="189">
        <v>3.7800000000000002</v>
      </c>
    </row>
    <row r="3472" spans="1:18" x14ac:dyDescent="0.25">
      <c r="A3472" s="132">
        <v>1048296</v>
      </c>
      <c r="B3472" s="145" t="s">
        <v>3991</v>
      </c>
      <c r="C3472" s="132">
        <v>6</v>
      </c>
      <c r="D3472" s="132">
        <v>1428</v>
      </c>
      <c r="E3472" s="186" t="s">
        <v>21</v>
      </c>
      <c r="F3472" s="132">
        <v>1768</v>
      </c>
      <c r="G3472" s="132">
        <v>12</v>
      </c>
      <c r="H3472" s="132">
        <v>15</v>
      </c>
      <c r="I3472" s="132">
        <v>6</v>
      </c>
      <c r="J3472" s="133">
        <v>2.23</v>
      </c>
      <c r="K3472" s="133">
        <v>1.45</v>
      </c>
      <c r="L3472" s="133">
        <v>0.32</v>
      </c>
      <c r="M3472" s="134" t="str">
        <f t="shared" si="54"/>
        <v>P</v>
      </c>
      <c r="N3472" s="173" t="s">
        <v>10681</v>
      </c>
      <c r="O3472" s="146" t="s">
        <v>1506</v>
      </c>
      <c r="P3472" s="146" t="s">
        <v>9398</v>
      </c>
      <c r="Q3472" s="147" t="s">
        <v>10519</v>
      </c>
      <c r="R3472" s="187">
        <v>3.12</v>
      </c>
    </row>
    <row r="3473" spans="1:18" x14ac:dyDescent="0.25">
      <c r="A3473" s="135">
        <v>1048324</v>
      </c>
      <c r="B3473" s="148" t="s">
        <v>3992</v>
      </c>
      <c r="C3473" s="135">
        <v>1</v>
      </c>
      <c r="D3473" s="135">
        <v>1024</v>
      </c>
      <c r="E3473" s="188">
        <v>48</v>
      </c>
      <c r="F3473" s="135">
        <v>1200</v>
      </c>
      <c r="G3473" s="135" t="s">
        <v>21</v>
      </c>
      <c r="H3473" s="135" t="s">
        <v>21</v>
      </c>
      <c r="I3473" s="135">
        <v>1</v>
      </c>
      <c r="J3473" s="136">
        <v>2.7</v>
      </c>
      <c r="K3473" s="136">
        <v>4</v>
      </c>
      <c r="L3473" s="136">
        <v>0.03</v>
      </c>
      <c r="M3473" s="137" t="str">
        <f t="shared" si="54"/>
        <v>P</v>
      </c>
      <c r="N3473" s="172" t="s">
        <v>10682</v>
      </c>
      <c r="O3473" s="149" t="s">
        <v>1500</v>
      </c>
      <c r="P3473" s="149" t="s">
        <v>9418</v>
      </c>
      <c r="Q3473" s="150" t="s">
        <v>10519</v>
      </c>
      <c r="R3473" s="189">
        <v>4.63</v>
      </c>
    </row>
    <row r="3474" spans="1:18" x14ac:dyDescent="0.25">
      <c r="A3474" s="132">
        <v>1048330</v>
      </c>
      <c r="B3474" s="145" t="s">
        <v>3993</v>
      </c>
      <c r="C3474" s="132">
        <v>6</v>
      </c>
      <c r="D3474" s="132">
        <v>1375</v>
      </c>
      <c r="E3474" s="186" t="s">
        <v>21</v>
      </c>
      <c r="F3474" s="132">
        <v>1875</v>
      </c>
      <c r="G3474" s="132">
        <v>44</v>
      </c>
      <c r="H3474" s="132">
        <v>55</v>
      </c>
      <c r="I3474" s="132">
        <v>3</v>
      </c>
      <c r="J3474" s="133">
        <v>1.1499999999999999</v>
      </c>
      <c r="K3474" s="133">
        <v>0.77</v>
      </c>
      <c r="L3474" s="133">
        <v>0.9</v>
      </c>
      <c r="M3474" s="134" t="str">
        <f t="shared" si="54"/>
        <v>P</v>
      </c>
      <c r="N3474" s="171" t="s">
        <v>10681</v>
      </c>
      <c r="O3474" s="146" t="s">
        <v>1506</v>
      </c>
      <c r="P3474" s="146" t="s">
        <v>9430</v>
      </c>
      <c r="Q3474" s="147" t="s">
        <v>10519</v>
      </c>
      <c r="R3474" s="187">
        <v>2.34</v>
      </c>
    </row>
    <row r="3475" spans="1:18" x14ac:dyDescent="0.25">
      <c r="A3475" s="135">
        <v>1048331</v>
      </c>
      <c r="B3475" s="148" t="s">
        <v>3994</v>
      </c>
      <c r="C3475" s="135">
        <v>60</v>
      </c>
      <c r="D3475" s="135" t="s">
        <v>20</v>
      </c>
      <c r="E3475" s="188" t="s">
        <v>20</v>
      </c>
      <c r="F3475" s="135" t="s">
        <v>20</v>
      </c>
      <c r="G3475" s="135" t="s">
        <v>21</v>
      </c>
      <c r="H3475" s="135" t="s">
        <v>21</v>
      </c>
      <c r="I3475" s="135" t="s">
        <v>21</v>
      </c>
      <c r="J3475" s="136">
        <v>4.2</v>
      </c>
      <c r="K3475" s="136">
        <v>2.8</v>
      </c>
      <c r="L3475" s="136">
        <v>3.1</v>
      </c>
      <c r="M3475" s="137" t="str">
        <f t="shared" si="54"/>
        <v>P</v>
      </c>
      <c r="N3475" s="172" t="s">
        <v>10682</v>
      </c>
      <c r="O3475" s="149" t="s">
        <v>1506</v>
      </c>
      <c r="P3475" s="149" t="s">
        <v>9487</v>
      </c>
      <c r="Q3475" s="150" t="s">
        <v>10519</v>
      </c>
      <c r="R3475" s="189">
        <v>54.6</v>
      </c>
    </row>
    <row r="3476" spans="1:18" x14ac:dyDescent="0.25">
      <c r="A3476" s="132">
        <v>1048339</v>
      </c>
      <c r="B3476" s="145" t="s">
        <v>3995</v>
      </c>
      <c r="C3476" s="132">
        <v>1</v>
      </c>
      <c r="D3476" s="132" t="s">
        <v>20</v>
      </c>
      <c r="E3476" s="186" t="s">
        <v>20</v>
      </c>
      <c r="F3476" s="132" t="s">
        <v>20</v>
      </c>
      <c r="G3476" s="132" t="s">
        <v>20</v>
      </c>
      <c r="H3476" s="132" t="s">
        <v>20</v>
      </c>
      <c r="I3476" s="132" t="s">
        <v>20</v>
      </c>
      <c r="J3476" s="133">
        <v>3.4</v>
      </c>
      <c r="K3476" s="133">
        <v>2.7</v>
      </c>
      <c r="L3476" s="133">
        <v>0.1</v>
      </c>
      <c r="M3476" s="134" t="str">
        <f t="shared" si="54"/>
        <v>P</v>
      </c>
      <c r="N3476" s="171" t="s">
        <v>10682</v>
      </c>
      <c r="O3476" s="146" t="s">
        <v>1506</v>
      </c>
      <c r="P3476" s="146" t="s">
        <v>9490</v>
      </c>
      <c r="Q3476" s="147" t="s">
        <v>10519</v>
      </c>
      <c r="R3476" s="187">
        <v>11.92</v>
      </c>
    </row>
    <row r="3477" spans="1:18" x14ac:dyDescent="0.25">
      <c r="A3477" s="135">
        <v>1048353</v>
      </c>
      <c r="B3477" s="148" t="s">
        <v>3996</v>
      </c>
      <c r="C3477" s="135">
        <v>1</v>
      </c>
      <c r="D3477" s="135" t="s">
        <v>20</v>
      </c>
      <c r="E3477" s="188" t="s">
        <v>20</v>
      </c>
      <c r="F3477" s="135" t="s">
        <v>20</v>
      </c>
      <c r="G3477" s="135">
        <v>50</v>
      </c>
      <c r="H3477" s="135" t="s">
        <v>20</v>
      </c>
      <c r="I3477" s="135" t="s">
        <v>20</v>
      </c>
      <c r="J3477" s="136">
        <v>3.22</v>
      </c>
      <c r="K3477" s="136">
        <v>2.2799999999999998</v>
      </c>
      <c r="L3477" s="136">
        <v>0.11</v>
      </c>
      <c r="M3477" s="137" t="str">
        <f t="shared" si="54"/>
        <v>P</v>
      </c>
      <c r="N3477" s="174" t="s">
        <v>10682</v>
      </c>
      <c r="O3477" s="149" t="s">
        <v>1506</v>
      </c>
      <c r="P3477" s="149" t="s">
        <v>9490</v>
      </c>
      <c r="Q3477" s="150" t="s">
        <v>10519</v>
      </c>
      <c r="R3477" s="189">
        <v>2.5</v>
      </c>
    </row>
    <row r="3478" spans="1:18" x14ac:dyDescent="0.25">
      <c r="A3478" s="132">
        <v>1048354</v>
      </c>
      <c r="B3478" s="145" t="s">
        <v>3997</v>
      </c>
      <c r="C3478" s="132">
        <v>520</v>
      </c>
      <c r="D3478" s="132">
        <v>400</v>
      </c>
      <c r="E3478" s="186" t="s">
        <v>21</v>
      </c>
      <c r="F3478" s="132">
        <v>624</v>
      </c>
      <c r="G3478" s="132">
        <v>6</v>
      </c>
      <c r="H3478" s="132" t="s">
        <v>20</v>
      </c>
      <c r="I3478" s="132">
        <v>5</v>
      </c>
      <c r="J3478" s="133">
        <v>3.13</v>
      </c>
      <c r="K3478" s="133">
        <v>2.25</v>
      </c>
      <c r="L3478" s="133">
        <v>0.42</v>
      </c>
      <c r="M3478" s="134" t="str">
        <f t="shared" si="54"/>
        <v>P</v>
      </c>
      <c r="N3478" s="173" t="s">
        <v>10682</v>
      </c>
      <c r="O3478" s="146" t="s">
        <v>1506</v>
      </c>
      <c r="P3478" s="146" t="s">
        <v>9490</v>
      </c>
      <c r="Q3478" s="147" t="s">
        <v>10519</v>
      </c>
      <c r="R3478" s="187">
        <v>5.2</v>
      </c>
    </row>
    <row r="3479" spans="1:18" x14ac:dyDescent="0.25">
      <c r="A3479" s="135">
        <v>1048376</v>
      </c>
      <c r="B3479" s="148" t="s">
        <v>900</v>
      </c>
      <c r="C3479" s="135">
        <v>3</v>
      </c>
      <c r="D3479" s="135">
        <v>1440</v>
      </c>
      <c r="E3479" s="188">
        <v>24</v>
      </c>
      <c r="F3479" s="135" t="s">
        <v>20</v>
      </c>
      <c r="G3479" s="135">
        <v>144</v>
      </c>
      <c r="H3479" s="135" t="s">
        <v>20</v>
      </c>
      <c r="I3479" s="135">
        <v>1</v>
      </c>
      <c r="J3479" s="136">
        <v>0.8</v>
      </c>
      <c r="K3479" s="136">
        <v>0.74</v>
      </c>
      <c r="L3479" s="136">
        <v>0.92</v>
      </c>
      <c r="M3479" s="137" t="str">
        <f t="shared" si="54"/>
        <v>P</v>
      </c>
      <c r="N3479" s="172" t="s">
        <v>10681</v>
      </c>
      <c r="O3479" s="149" t="s">
        <v>1555</v>
      </c>
      <c r="P3479" s="149" t="s">
        <v>9429</v>
      </c>
      <c r="Q3479" s="150" t="s">
        <v>10519</v>
      </c>
      <c r="R3479" s="189">
        <v>5.13</v>
      </c>
    </row>
    <row r="3480" spans="1:18" x14ac:dyDescent="0.25">
      <c r="A3480" s="132">
        <v>1048390</v>
      </c>
      <c r="B3480" s="145" t="s">
        <v>3998</v>
      </c>
      <c r="C3480" s="132">
        <v>12</v>
      </c>
      <c r="D3480" s="132">
        <v>720</v>
      </c>
      <c r="E3480" s="186">
        <v>18</v>
      </c>
      <c r="F3480" s="132">
        <v>1080</v>
      </c>
      <c r="G3480" s="132">
        <v>72</v>
      </c>
      <c r="H3480" s="132">
        <v>90</v>
      </c>
      <c r="I3480" s="132">
        <v>1</v>
      </c>
      <c r="J3480" s="133">
        <v>1.89</v>
      </c>
      <c r="K3480" s="133">
        <v>0.55000000000000004</v>
      </c>
      <c r="L3480" s="133">
        <v>0.92</v>
      </c>
      <c r="M3480" s="134" t="str">
        <f t="shared" si="54"/>
        <v>P</v>
      </c>
      <c r="N3480" s="171" t="s">
        <v>10681</v>
      </c>
      <c r="O3480" s="146" t="s">
        <v>1578</v>
      </c>
      <c r="P3480" s="146" t="s">
        <v>10583</v>
      </c>
      <c r="Q3480" s="147" t="s">
        <v>10106</v>
      </c>
      <c r="R3480" s="187">
        <v>2.64</v>
      </c>
    </row>
    <row r="3481" spans="1:18" x14ac:dyDescent="0.25">
      <c r="A3481" s="135">
        <v>1048395</v>
      </c>
      <c r="B3481" s="148" t="s">
        <v>3999</v>
      </c>
      <c r="C3481" s="135">
        <v>1000</v>
      </c>
      <c r="D3481" s="135" t="s">
        <v>20</v>
      </c>
      <c r="E3481" s="188" t="s">
        <v>20</v>
      </c>
      <c r="F3481" s="135" t="s">
        <v>20</v>
      </c>
      <c r="G3481" s="135" t="s">
        <v>20</v>
      </c>
      <c r="H3481" s="135" t="s">
        <v>20</v>
      </c>
      <c r="I3481" s="135" t="s">
        <v>20</v>
      </c>
      <c r="J3481" s="136">
        <v>1.6</v>
      </c>
      <c r="K3481" s="136">
        <v>1.6</v>
      </c>
      <c r="L3481" s="136">
        <v>1</v>
      </c>
      <c r="M3481" s="137" t="str">
        <f t="shared" si="54"/>
        <v>P</v>
      </c>
      <c r="N3481" s="174" t="s">
        <v>10682</v>
      </c>
      <c r="O3481" s="149" t="s">
        <v>1506</v>
      </c>
      <c r="P3481" s="149" t="s">
        <v>9492</v>
      </c>
      <c r="Q3481" s="150" t="s">
        <v>10519</v>
      </c>
      <c r="R3481" s="189">
        <v>30</v>
      </c>
    </row>
    <row r="3482" spans="1:18" x14ac:dyDescent="0.25">
      <c r="A3482" s="132">
        <v>1048396</v>
      </c>
      <c r="B3482" s="145" t="s">
        <v>4000</v>
      </c>
      <c r="C3482" s="132">
        <v>1000</v>
      </c>
      <c r="D3482" s="132" t="s">
        <v>20</v>
      </c>
      <c r="E3482" s="186" t="s">
        <v>20</v>
      </c>
      <c r="F3482" s="132" t="s">
        <v>20</v>
      </c>
      <c r="G3482" s="132" t="s">
        <v>20</v>
      </c>
      <c r="H3482" s="132" t="s">
        <v>20</v>
      </c>
      <c r="I3482" s="132" t="s">
        <v>20</v>
      </c>
      <c r="J3482" s="133">
        <v>1.6</v>
      </c>
      <c r="K3482" s="133">
        <v>1.6</v>
      </c>
      <c r="L3482" s="133">
        <v>1</v>
      </c>
      <c r="M3482" s="134" t="str">
        <f t="shared" si="54"/>
        <v>P</v>
      </c>
      <c r="N3482" s="173" t="s">
        <v>10682</v>
      </c>
      <c r="O3482" s="146" t="s">
        <v>1506</v>
      </c>
      <c r="P3482" s="146" t="s">
        <v>9492</v>
      </c>
      <c r="Q3482" s="147" t="s">
        <v>10519</v>
      </c>
      <c r="R3482" s="187">
        <v>30</v>
      </c>
    </row>
    <row r="3483" spans="1:18" x14ac:dyDescent="0.25">
      <c r="A3483" s="135">
        <v>1048407</v>
      </c>
      <c r="B3483" s="148" t="s">
        <v>4001</v>
      </c>
      <c r="C3483" s="135">
        <v>6</v>
      </c>
      <c r="D3483" s="135">
        <v>2100</v>
      </c>
      <c r="E3483" s="188" t="s">
        <v>21</v>
      </c>
      <c r="F3483" s="135" t="s">
        <v>20</v>
      </c>
      <c r="G3483" s="135" t="s">
        <v>20</v>
      </c>
      <c r="H3483" s="135">
        <v>90</v>
      </c>
      <c r="I3483" s="135">
        <v>3</v>
      </c>
      <c r="J3483" s="136">
        <v>0.9</v>
      </c>
      <c r="K3483" s="136">
        <v>0.6</v>
      </c>
      <c r="L3483" s="136">
        <v>0.8</v>
      </c>
      <c r="M3483" s="137" t="str">
        <f t="shared" si="54"/>
        <v>P</v>
      </c>
      <c r="N3483" s="174" t="s">
        <v>10681</v>
      </c>
      <c r="O3483" s="149" t="s">
        <v>1506</v>
      </c>
      <c r="P3483" s="149" t="s">
        <v>10455</v>
      </c>
      <c r="Q3483" s="150" t="s">
        <v>10519</v>
      </c>
      <c r="R3483" s="189">
        <v>5.04</v>
      </c>
    </row>
    <row r="3484" spans="1:18" x14ac:dyDescent="0.25">
      <c r="A3484" s="132">
        <v>1048449</v>
      </c>
      <c r="B3484" s="145" t="s">
        <v>4002</v>
      </c>
      <c r="C3484" s="132">
        <v>4</v>
      </c>
      <c r="D3484" s="132" t="s">
        <v>20</v>
      </c>
      <c r="E3484" s="186" t="s">
        <v>20</v>
      </c>
      <c r="F3484" s="132">
        <v>63</v>
      </c>
      <c r="G3484" s="132" t="s">
        <v>21</v>
      </c>
      <c r="H3484" s="132" t="s">
        <v>21</v>
      </c>
      <c r="I3484" s="132" t="s">
        <v>21</v>
      </c>
      <c r="J3484" s="133">
        <v>4.5</v>
      </c>
      <c r="K3484" s="133">
        <v>3.1</v>
      </c>
      <c r="L3484" s="133">
        <v>1.8</v>
      </c>
      <c r="M3484" s="134" t="str">
        <f t="shared" si="54"/>
        <v>P</v>
      </c>
      <c r="N3484" s="171" t="s">
        <v>10681</v>
      </c>
      <c r="O3484" s="146" t="s">
        <v>1506</v>
      </c>
      <c r="P3484" s="146" t="s">
        <v>9435</v>
      </c>
      <c r="Q3484" s="147" t="s">
        <v>10106</v>
      </c>
      <c r="R3484" s="187">
        <v>21.4</v>
      </c>
    </row>
    <row r="3485" spans="1:18" x14ac:dyDescent="0.25">
      <c r="A3485" s="135">
        <v>1048512</v>
      </c>
      <c r="B3485" s="148" t="s">
        <v>1415</v>
      </c>
      <c r="C3485" s="135">
        <v>6</v>
      </c>
      <c r="D3485" s="135">
        <v>384</v>
      </c>
      <c r="E3485" s="188">
        <v>4</v>
      </c>
      <c r="F3485" s="135">
        <v>512</v>
      </c>
      <c r="G3485" s="135" t="s">
        <v>20</v>
      </c>
      <c r="H3485" s="135">
        <v>28</v>
      </c>
      <c r="I3485" s="135">
        <v>1</v>
      </c>
      <c r="J3485" s="136">
        <v>1.47</v>
      </c>
      <c r="K3485" s="136">
        <v>1.01</v>
      </c>
      <c r="L3485" s="136">
        <v>1.52</v>
      </c>
      <c r="M3485" s="137" t="str">
        <f t="shared" si="54"/>
        <v>P</v>
      </c>
      <c r="N3485" s="172" t="s">
        <v>10681</v>
      </c>
      <c r="O3485" s="149" t="s">
        <v>1555</v>
      </c>
      <c r="P3485" s="149" t="s">
        <v>9494</v>
      </c>
      <c r="Q3485" s="150" t="s">
        <v>10519</v>
      </c>
      <c r="R3485" s="189">
        <v>8.2799999999999994</v>
      </c>
    </row>
    <row r="3486" spans="1:18" x14ac:dyDescent="0.25">
      <c r="A3486" s="132">
        <v>1048552</v>
      </c>
      <c r="B3486" s="145" t="s">
        <v>4003</v>
      </c>
      <c r="C3486" s="132">
        <v>1</v>
      </c>
      <c r="D3486" s="132">
        <v>1200</v>
      </c>
      <c r="E3486" s="186">
        <v>25</v>
      </c>
      <c r="F3486" s="132">
        <v>1800</v>
      </c>
      <c r="G3486" s="132" t="s">
        <v>20</v>
      </c>
      <c r="H3486" s="132">
        <v>150</v>
      </c>
      <c r="I3486" s="132">
        <v>1</v>
      </c>
      <c r="J3486" s="133">
        <v>2.35</v>
      </c>
      <c r="K3486" s="133">
        <v>2.9</v>
      </c>
      <c r="L3486" s="133">
        <v>0.28999999999999998</v>
      </c>
      <c r="M3486" s="134" t="str">
        <f t="shared" si="54"/>
        <v>P</v>
      </c>
      <c r="N3486" s="173" t="s">
        <v>10682</v>
      </c>
      <c r="O3486" s="146" t="s">
        <v>1614</v>
      </c>
      <c r="P3486" s="146" t="s">
        <v>9735</v>
      </c>
      <c r="Q3486" s="147" t="s">
        <v>10519</v>
      </c>
      <c r="R3486" s="187">
        <v>1.52</v>
      </c>
    </row>
    <row r="3487" spans="1:18" x14ac:dyDescent="0.25">
      <c r="A3487" s="135">
        <v>1048836</v>
      </c>
      <c r="B3487" s="148" t="s">
        <v>4004</v>
      </c>
      <c r="C3487" s="135">
        <v>25</v>
      </c>
      <c r="D3487" s="135">
        <v>240</v>
      </c>
      <c r="E3487" s="188">
        <v>4</v>
      </c>
      <c r="F3487" s="135">
        <v>240</v>
      </c>
      <c r="G3487" s="135" t="s">
        <v>20</v>
      </c>
      <c r="H3487" s="135" t="s">
        <v>20</v>
      </c>
      <c r="I3487" s="135" t="s">
        <v>20</v>
      </c>
      <c r="J3487" s="136">
        <v>2.92</v>
      </c>
      <c r="K3487" s="136">
        <v>2.64</v>
      </c>
      <c r="L3487" s="136">
        <v>0.88</v>
      </c>
      <c r="M3487" s="137" t="str">
        <f t="shared" si="54"/>
        <v>P</v>
      </c>
      <c r="N3487" s="172" t="s">
        <v>10682</v>
      </c>
      <c r="O3487" s="149" t="s">
        <v>1500</v>
      </c>
      <c r="P3487" s="149" t="s">
        <v>9418</v>
      </c>
      <c r="Q3487" s="150" t="s">
        <v>10519</v>
      </c>
      <c r="R3487" s="189">
        <v>14.249999999999998</v>
      </c>
    </row>
    <row r="3488" spans="1:18" x14ac:dyDescent="0.25">
      <c r="A3488" s="132">
        <v>1048837</v>
      </c>
      <c r="B3488" s="145" t="s">
        <v>4005</v>
      </c>
      <c r="C3488" s="132">
        <v>1</v>
      </c>
      <c r="D3488" s="132" t="s">
        <v>9548</v>
      </c>
      <c r="E3488" s="186" t="s">
        <v>9548</v>
      </c>
      <c r="F3488" s="132" t="s">
        <v>9548</v>
      </c>
      <c r="G3488" s="132" t="s">
        <v>9548</v>
      </c>
      <c r="H3488" s="132" t="s">
        <v>9548</v>
      </c>
      <c r="I3488" s="132" t="s">
        <v>9548</v>
      </c>
      <c r="J3488" s="133">
        <v>0.54</v>
      </c>
      <c r="K3488" s="133">
        <v>0.35</v>
      </c>
      <c r="L3488" s="133">
        <v>1.08</v>
      </c>
      <c r="M3488" s="134" t="str">
        <f t="shared" si="54"/>
        <v>P</v>
      </c>
      <c r="N3488" s="173" t="s">
        <v>10681</v>
      </c>
      <c r="O3488" s="146" t="s">
        <v>1506</v>
      </c>
      <c r="P3488" s="146" t="s">
        <v>9442</v>
      </c>
      <c r="Q3488" s="147" t="s">
        <v>10519</v>
      </c>
      <c r="R3488" s="187">
        <v>0.5</v>
      </c>
    </row>
    <row r="3489" spans="1:18" x14ac:dyDescent="0.25">
      <c r="A3489" s="135">
        <v>1049004</v>
      </c>
      <c r="B3489" s="148" t="s">
        <v>4006</v>
      </c>
      <c r="C3489" s="135">
        <v>1</v>
      </c>
      <c r="D3489" s="135" t="s">
        <v>20</v>
      </c>
      <c r="E3489" s="188">
        <v>24</v>
      </c>
      <c r="F3489" s="135">
        <v>960</v>
      </c>
      <c r="G3489" s="135">
        <v>72</v>
      </c>
      <c r="H3489" s="135">
        <v>72</v>
      </c>
      <c r="I3489" s="135">
        <v>1</v>
      </c>
      <c r="J3489" s="136">
        <v>2.15</v>
      </c>
      <c r="K3489" s="136">
        <v>0.87</v>
      </c>
      <c r="L3489" s="136">
        <v>0.71</v>
      </c>
      <c r="M3489" s="137" t="str">
        <f t="shared" si="54"/>
        <v>P</v>
      </c>
      <c r="N3489" s="174" t="s">
        <v>10682</v>
      </c>
      <c r="O3489" s="149" t="s">
        <v>1506</v>
      </c>
      <c r="P3489" s="149" t="s">
        <v>9426</v>
      </c>
      <c r="Q3489" s="150" t="s">
        <v>10519</v>
      </c>
      <c r="R3489" s="189">
        <v>10.77</v>
      </c>
    </row>
    <row r="3490" spans="1:18" x14ac:dyDescent="0.25">
      <c r="A3490" s="132">
        <v>1049015</v>
      </c>
      <c r="B3490" s="145" t="s">
        <v>4007</v>
      </c>
      <c r="C3490" s="132">
        <v>6</v>
      </c>
      <c r="D3490" s="132">
        <v>63</v>
      </c>
      <c r="E3490" s="186" t="s">
        <v>21</v>
      </c>
      <c r="F3490" s="132">
        <v>81</v>
      </c>
      <c r="G3490" s="132" t="s">
        <v>20</v>
      </c>
      <c r="H3490" s="132" t="s">
        <v>20</v>
      </c>
      <c r="I3490" s="132" t="s">
        <v>20</v>
      </c>
      <c r="J3490" s="133">
        <v>4.05</v>
      </c>
      <c r="K3490" s="133">
        <v>2.8</v>
      </c>
      <c r="L3490" s="133">
        <v>1.6</v>
      </c>
      <c r="M3490" s="134" t="str">
        <f t="shared" si="54"/>
        <v>P</v>
      </c>
      <c r="N3490" s="173" t="s">
        <v>10681</v>
      </c>
      <c r="O3490" s="146" t="s">
        <v>1506</v>
      </c>
      <c r="P3490" s="146" t="s">
        <v>9435</v>
      </c>
      <c r="Q3490" s="147" t="s">
        <v>10106</v>
      </c>
      <c r="R3490" s="187">
        <v>25.5</v>
      </c>
    </row>
    <row r="3491" spans="1:18" x14ac:dyDescent="0.25">
      <c r="A3491" s="135">
        <v>1049016</v>
      </c>
      <c r="B3491" s="148" t="s">
        <v>4008</v>
      </c>
      <c r="C3491" s="135">
        <v>6</v>
      </c>
      <c r="D3491" s="135">
        <v>63</v>
      </c>
      <c r="E3491" s="188" t="s">
        <v>21</v>
      </c>
      <c r="F3491" s="135">
        <v>81</v>
      </c>
      <c r="G3491" s="135" t="s">
        <v>20</v>
      </c>
      <c r="H3491" s="135" t="s">
        <v>20</v>
      </c>
      <c r="I3491" s="135" t="s">
        <v>20</v>
      </c>
      <c r="J3491" s="136">
        <v>4.05</v>
      </c>
      <c r="K3491" s="136">
        <v>2.8</v>
      </c>
      <c r="L3491" s="136">
        <v>1.6</v>
      </c>
      <c r="M3491" s="137" t="str">
        <f t="shared" si="54"/>
        <v>P</v>
      </c>
      <c r="N3491" s="174" t="s">
        <v>10681</v>
      </c>
      <c r="O3491" s="149" t="s">
        <v>1506</v>
      </c>
      <c r="P3491" s="149" t="s">
        <v>9435</v>
      </c>
      <c r="Q3491" s="150" t="s">
        <v>10106</v>
      </c>
      <c r="R3491" s="189">
        <v>26.46</v>
      </c>
    </row>
    <row r="3492" spans="1:18" x14ac:dyDescent="0.25">
      <c r="A3492" s="132">
        <v>1049018</v>
      </c>
      <c r="B3492" s="145" t="s">
        <v>4009</v>
      </c>
      <c r="C3492" s="132">
        <v>6</v>
      </c>
      <c r="D3492" s="132">
        <v>63</v>
      </c>
      <c r="E3492" s="186" t="s">
        <v>21</v>
      </c>
      <c r="F3492" s="132">
        <v>81</v>
      </c>
      <c r="G3492" s="132" t="s">
        <v>20</v>
      </c>
      <c r="H3492" s="132" t="s">
        <v>20</v>
      </c>
      <c r="I3492" s="132" t="s">
        <v>20</v>
      </c>
      <c r="J3492" s="133">
        <v>4.05</v>
      </c>
      <c r="K3492" s="133">
        <v>2.8</v>
      </c>
      <c r="L3492" s="133">
        <v>1.6</v>
      </c>
      <c r="M3492" s="134" t="str">
        <f t="shared" si="54"/>
        <v>P</v>
      </c>
      <c r="N3492" s="173" t="s">
        <v>10681</v>
      </c>
      <c r="O3492" s="146" t="s">
        <v>1506</v>
      </c>
      <c r="P3492" s="146" t="s">
        <v>9435</v>
      </c>
      <c r="Q3492" s="147" t="s">
        <v>10106</v>
      </c>
      <c r="R3492" s="187">
        <v>25.5</v>
      </c>
    </row>
    <row r="3493" spans="1:18" x14ac:dyDescent="0.25">
      <c r="A3493" s="135">
        <v>1049019</v>
      </c>
      <c r="B3493" s="148" t="s">
        <v>4010</v>
      </c>
      <c r="C3493" s="135">
        <v>6</v>
      </c>
      <c r="D3493" s="135">
        <v>63</v>
      </c>
      <c r="E3493" s="188" t="s">
        <v>21</v>
      </c>
      <c r="F3493" s="135">
        <v>90</v>
      </c>
      <c r="G3493" s="135" t="s">
        <v>20</v>
      </c>
      <c r="H3493" s="135" t="s">
        <v>20</v>
      </c>
      <c r="I3493" s="135" t="s">
        <v>20</v>
      </c>
      <c r="J3493" s="136">
        <v>4.05</v>
      </c>
      <c r="K3493" s="136">
        <v>2.8</v>
      </c>
      <c r="L3493" s="136">
        <v>1.6</v>
      </c>
      <c r="M3493" s="137" t="str">
        <f t="shared" si="54"/>
        <v>P</v>
      </c>
      <c r="N3493" s="174" t="s">
        <v>10681</v>
      </c>
      <c r="O3493" s="149" t="s">
        <v>1506</v>
      </c>
      <c r="P3493" s="149" t="s">
        <v>9435</v>
      </c>
      <c r="Q3493" s="150" t="s">
        <v>10106</v>
      </c>
      <c r="R3493" s="189">
        <v>25.32</v>
      </c>
    </row>
    <row r="3494" spans="1:18" x14ac:dyDescent="0.25">
      <c r="A3494" s="132">
        <v>1049021</v>
      </c>
      <c r="B3494" s="145" t="s">
        <v>4011</v>
      </c>
      <c r="C3494" s="132">
        <v>6</v>
      </c>
      <c r="D3494" s="132">
        <v>80</v>
      </c>
      <c r="E3494" s="186" t="s">
        <v>21</v>
      </c>
      <c r="F3494" s="132">
        <v>100</v>
      </c>
      <c r="G3494" s="132" t="s">
        <v>20</v>
      </c>
      <c r="H3494" s="132" t="s">
        <v>20</v>
      </c>
      <c r="I3494" s="132" t="s">
        <v>20</v>
      </c>
      <c r="J3494" s="133">
        <v>3.7</v>
      </c>
      <c r="K3494" s="133">
        <v>2.5</v>
      </c>
      <c r="L3494" s="133">
        <v>1.2</v>
      </c>
      <c r="M3494" s="134" t="str">
        <f t="shared" si="54"/>
        <v>P</v>
      </c>
      <c r="N3494" s="173" t="s">
        <v>10681</v>
      </c>
      <c r="O3494" s="146" t="s">
        <v>1506</v>
      </c>
      <c r="P3494" s="146" t="s">
        <v>9435</v>
      </c>
      <c r="Q3494" s="147" t="s">
        <v>10106</v>
      </c>
      <c r="R3494" s="187">
        <v>24.18</v>
      </c>
    </row>
    <row r="3495" spans="1:18" x14ac:dyDescent="0.25">
      <c r="A3495" s="135">
        <v>1049023</v>
      </c>
      <c r="B3495" s="148" t="s">
        <v>4012</v>
      </c>
      <c r="C3495" s="135">
        <v>6</v>
      </c>
      <c r="D3495" s="135">
        <v>80</v>
      </c>
      <c r="E3495" s="188" t="s">
        <v>20</v>
      </c>
      <c r="F3495" s="135">
        <v>100</v>
      </c>
      <c r="G3495" s="135" t="s">
        <v>20</v>
      </c>
      <c r="H3495" s="135" t="s">
        <v>20</v>
      </c>
      <c r="I3495" s="135" t="s">
        <v>20</v>
      </c>
      <c r="J3495" s="136">
        <v>3.72</v>
      </c>
      <c r="K3495" s="136">
        <v>2.78</v>
      </c>
      <c r="L3495" s="136">
        <v>1.42</v>
      </c>
      <c r="M3495" s="137" t="str">
        <f t="shared" si="54"/>
        <v>P</v>
      </c>
      <c r="N3495" s="174" t="s">
        <v>10681</v>
      </c>
      <c r="O3495" s="149" t="s">
        <v>1506</v>
      </c>
      <c r="P3495" s="149" t="s">
        <v>9435</v>
      </c>
      <c r="Q3495" s="150" t="s">
        <v>10106</v>
      </c>
      <c r="R3495" s="189">
        <v>24.78</v>
      </c>
    </row>
    <row r="3496" spans="1:18" x14ac:dyDescent="0.25">
      <c r="A3496" s="132">
        <v>1049024</v>
      </c>
      <c r="B3496" s="145" t="s">
        <v>4013</v>
      </c>
      <c r="C3496" s="132">
        <v>6</v>
      </c>
      <c r="D3496" s="132">
        <v>80</v>
      </c>
      <c r="E3496" s="186" t="s">
        <v>21</v>
      </c>
      <c r="F3496" s="132">
        <v>100</v>
      </c>
      <c r="G3496" s="132">
        <v>5</v>
      </c>
      <c r="H3496" s="132">
        <v>5</v>
      </c>
      <c r="I3496" s="132">
        <v>1</v>
      </c>
      <c r="J3496" s="133">
        <v>3.7</v>
      </c>
      <c r="K3496" s="133">
        <v>2.5</v>
      </c>
      <c r="L3496" s="133">
        <v>1.2</v>
      </c>
      <c r="M3496" s="134" t="str">
        <f t="shared" si="54"/>
        <v>P</v>
      </c>
      <c r="N3496" s="173" t="s">
        <v>10681</v>
      </c>
      <c r="O3496" s="146" t="s">
        <v>1506</v>
      </c>
      <c r="P3496" s="146" t="s">
        <v>9435</v>
      </c>
      <c r="Q3496" s="147" t="s">
        <v>10106</v>
      </c>
      <c r="R3496" s="187">
        <v>24.839999999999996</v>
      </c>
    </row>
    <row r="3497" spans="1:18" x14ac:dyDescent="0.25">
      <c r="A3497" s="135">
        <v>1049027</v>
      </c>
      <c r="B3497" s="148" t="s">
        <v>4014</v>
      </c>
      <c r="C3497" s="135">
        <v>6</v>
      </c>
      <c r="D3497" s="135">
        <v>80</v>
      </c>
      <c r="E3497" s="188" t="s">
        <v>20</v>
      </c>
      <c r="F3497" s="135">
        <v>100</v>
      </c>
      <c r="G3497" s="135" t="s">
        <v>20</v>
      </c>
      <c r="H3497" s="135" t="s">
        <v>20</v>
      </c>
      <c r="I3497" s="135" t="s">
        <v>20</v>
      </c>
      <c r="J3497" s="136">
        <v>3.7</v>
      </c>
      <c r="K3497" s="136">
        <v>2.5</v>
      </c>
      <c r="L3497" s="136">
        <v>1.2</v>
      </c>
      <c r="M3497" s="137" t="str">
        <f t="shared" si="54"/>
        <v>P</v>
      </c>
      <c r="N3497" s="174" t="s">
        <v>10681</v>
      </c>
      <c r="O3497" s="149" t="s">
        <v>1506</v>
      </c>
      <c r="P3497" s="149" t="s">
        <v>9435</v>
      </c>
      <c r="Q3497" s="150" t="s">
        <v>10106</v>
      </c>
      <c r="R3497" s="189">
        <v>25.740000000000002</v>
      </c>
    </row>
    <row r="3498" spans="1:18" x14ac:dyDescent="0.25">
      <c r="A3498" s="132">
        <v>1049028</v>
      </c>
      <c r="B3498" s="145" t="s">
        <v>4015</v>
      </c>
      <c r="C3498" s="132">
        <v>6</v>
      </c>
      <c r="D3498" s="132">
        <v>80</v>
      </c>
      <c r="E3498" s="186" t="s">
        <v>20</v>
      </c>
      <c r="F3498" s="132">
        <v>100</v>
      </c>
      <c r="G3498" s="132" t="s">
        <v>20</v>
      </c>
      <c r="H3498" s="132" t="s">
        <v>20</v>
      </c>
      <c r="I3498" s="132" t="s">
        <v>20</v>
      </c>
      <c r="J3498" s="133">
        <v>3.72</v>
      </c>
      <c r="K3498" s="133">
        <v>2.76</v>
      </c>
      <c r="L3498" s="133">
        <v>1.46</v>
      </c>
      <c r="M3498" s="134" t="str">
        <f t="shared" si="54"/>
        <v>P</v>
      </c>
      <c r="N3498" s="173" t="s">
        <v>10681</v>
      </c>
      <c r="O3498" s="146" t="s">
        <v>1506</v>
      </c>
      <c r="P3498" s="146" t="s">
        <v>9435</v>
      </c>
      <c r="Q3498" s="147" t="s">
        <v>10106</v>
      </c>
      <c r="R3498" s="187">
        <v>24.72</v>
      </c>
    </row>
    <row r="3499" spans="1:18" x14ac:dyDescent="0.25">
      <c r="A3499" s="135">
        <v>1049075</v>
      </c>
      <c r="B3499" s="148" t="s">
        <v>4016</v>
      </c>
      <c r="C3499" s="135">
        <v>3</v>
      </c>
      <c r="D3499" s="135">
        <v>3520</v>
      </c>
      <c r="E3499" s="188">
        <v>44</v>
      </c>
      <c r="F3499" s="135">
        <v>5280</v>
      </c>
      <c r="G3499" s="135">
        <v>176</v>
      </c>
      <c r="H3499" s="135">
        <v>220</v>
      </c>
      <c r="I3499" s="135">
        <v>2</v>
      </c>
      <c r="J3499" s="136">
        <v>0.75</v>
      </c>
      <c r="K3499" s="136">
        <v>0.26</v>
      </c>
      <c r="L3499" s="136">
        <v>0.71</v>
      </c>
      <c r="M3499" s="137" t="str">
        <f t="shared" si="54"/>
        <v>P</v>
      </c>
      <c r="N3499" s="172" t="s">
        <v>10681</v>
      </c>
      <c r="O3499" s="149" t="s">
        <v>1578</v>
      </c>
      <c r="P3499" s="149" t="s">
        <v>9457</v>
      </c>
      <c r="Q3499" s="150" t="s">
        <v>10106</v>
      </c>
      <c r="R3499" s="189">
        <v>1.17</v>
      </c>
    </row>
    <row r="3500" spans="1:18" x14ac:dyDescent="0.25">
      <c r="A3500" s="132">
        <v>1049076</v>
      </c>
      <c r="B3500" s="145" t="s">
        <v>4017</v>
      </c>
      <c r="C3500" s="132">
        <v>3</v>
      </c>
      <c r="D3500" s="132">
        <v>3520</v>
      </c>
      <c r="E3500" s="186">
        <v>44</v>
      </c>
      <c r="F3500" s="132">
        <v>5280</v>
      </c>
      <c r="G3500" s="132">
        <v>176</v>
      </c>
      <c r="H3500" s="132">
        <v>220</v>
      </c>
      <c r="I3500" s="132">
        <v>2</v>
      </c>
      <c r="J3500" s="133">
        <v>0.74</v>
      </c>
      <c r="K3500" s="133">
        <v>0.24</v>
      </c>
      <c r="L3500" s="133">
        <v>0.7</v>
      </c>
      <c r="M3500" s="134" t="str">
        <f t="shared" si="54"/>
        <v>P</v>
      </c>
      <c r="N3500" s="171" t="s">
        <v>10681</v>
      </c>
      <c r="O3500" s="146" t="s">
        <v>1578</v>
      </c>
      <c r="P3500" s="146" t="s">
        <v>9457</v>
      </c>
      <c r="Q3500" s="147" t="s">
        <v>10106</v>
      </c>
      <c r="R3500" s="187">
        <v>1.29</v>
      </c>
    </row>
    <row r="3501" spans="1:18" x14ac:dyDescent="0.25">
      <c r="A3501" s="135">
        <v>1049077</v>
      </c>
      <c r="B3501" s="148" t="s">
        <v>4018</v>
      </c>
      <c r="C3501" s="135">
        <v>1</v>
      </c>
      <c r="D3501" s="135" t="s">
        <v>20</v>
      </c>
      <c r="E3501" s="188" t="s">
        <v>21</v>
      </c>
      <c r="F3501" s="135">
        <v>540</v>
      </c>
      <c r="G3501" s="135" t="s">
        <v>20</v>
      </c>
      <c r="H3501" s="135" t="s">
        <v>20</v>
      </c>
      <c r="I3501" s="135" t="s">
        <v>20</v>
      </c>
      <c r="J3501" s="136">
        <v>2.1</v>
      </c>
      <c r="K3501" s="136">
        <v>1.1000000000000001</v>
      </c>
      <c r="L3501" s="136">
        <v>1.1000000000000001</v>
      </c>
      <c r="M3501" s="137" t="str">
        <f t="shared" si="54"/>
        <v>P</v>
      </c>
      <c r="N3501" s="172" t="s">
        <v>10682</v>
      </c>
      <c r="O3501" s="149" t="s">
        <v>1506</v>
      </c>
      <c r="P3501" s="149" t="s">
        <v>9401</v>
      </c>
      <c r="Q3501" s="150" t="s">
        <v>10519</v>
      </c>
      <c r="R3501" s="189">
        <v>13.43</v>
      </c>
    </row>
    <row r="3502" spans="1:18" x14ac:dyDescent="0.25">
      <c r="A3502" s="132">
        <v>1049078</v>
      </c>
      <c r="B3502" s="145" t="s">
        <v>4019</v>
      </c>
      <c r="C3502" s="132">
        <v>1</v>
      </c>
      <c r="D3502" s="132" t="s">
        <v>20</v>
      </c>
      <c r="E3502" s="186" t="s">
        <v>20</v>
      </c>
      <c r="F3502" s="132">
        <v>600</v>
      </c>
      <c r="G3502" s="132" t="s">
        <v>20</v>
      </c>
      <c r="H3502" s="132" t="s">
        <v>20</v>
      </c>
      <c r="I3502" s="132" t="s">
        <v>20</v>
      </c>
      <c r="J3502" s="133">
        <v>1.9</v>
      </c>
      <c r="K3502" s="133">
        <v>1.1499999999999999</v>
      </c>
      <c r="L3502" s="133">
        <v>1.2</v>
      </c>
      <c r="M3502" s="134" t="str">
        <f t="shared" si="54"/>
        <v>P</v>
      </c>
      <c r="N3502" s="173" t="s">
        <v>10682</v>
      </c>
      <c r="O3502" s="146" t="s">
        <v>1506</v>
      </c>
      <c r="P3502" s="146" t="s">
        <v>9401</v>
      </c>
      <c r="Q3502" s="147" t="s">
        <v>10519</v>
      </c>
      <c r="R3502" s="187">
        <v>4.57</v>
      </c>
    </row>
    <row r="3503" spans="1:18" x14ac:dyDescent="0.25">
      <c r="A3503" s="135">
        <v>1049079</v>
      </c>
      <c r="B3503" s="148" t="s">
        <v>4020</v>
      </c>
      <c r="C3503" s="135">
        <v>1</v>
      </c>
      <c r="D3503" s="135">
        <v>40</v>
      </c>
      <c r="E3503" s="188" t="s">
        <v>21</v>
      </c>
      <c r="F3503" s="135">
        <v>60</v>
      </c>
      <c r="G3503" s="135" t="s">
        <v>20</v>
      </c>
      <c r="H3503" s="135" t="s">
        <v>20</v>
      </c>
      <c r="I3503" s="135" t="s">
        <v>20</v>
      </c>
      <c r="J3503" s="136">
        <v>4.54</v>
      </c>
      <c r="K3503" s="136">
        <v>2.3199999999999998</v>
      </c>
      <c r="L3503" s="136">
        <v>2.2999999999999998</v>
      </c>
      <c r="M3503" s="137" t="str">
        <f t="shared" si="54"/>
        <v>P</v>
      </c>
      <c r="N3503" s="172" t="s">
        <v>10682</v>
      </c>
      <c r="O3503" s="149" t="s">
        <v>1506</v>
      </c>
      <c r="P3503" s="149" t="s">
        <v>9490</v>
      </c>
      <c r="Q3503" s="150" t="s">
        <v>10519</v>
      </c>
      <c r="R3503" s="189">
        <v>6.01</v>
      </c>
    </row>
    <row r="3504" spans="1:18" x14ac:dyDescent="0.25">
      <c r="A3504" s="132">
        <v>1049080</v>
      </c>
      <c r="B3504" s="145" t="s">
        <v>4020</v>
      </c>
      <c r="C3504" s="132">
        <v>1</v>
      </c>
      <c r="D3504" s="132">
        <v>50</v>
      </c>
      <c r="E3504" s="186" t="s">
        <v>20</v>
      </c>
      <c r="F3504" s="132">
        <v>80</v>
      </c>
      <c r="G3504" s="132" t="s">
        <v>20</v>
      </c>
      <c r="H3504" s="132" t="s">
        <v>20</v>
      </c>
      <c r="I3504" s="132" t="s">
        <v>20</v>
      </c>
      <c r="J3504" s="133">
        <v>4.5999999999999996</v>
      </c>
      <c r="K3504" s="133">
        <v>2.2599999999999998</v>
      </c>
      <c r="L3504" s="133">
        <v>1.9</v>
      </c>
      <c r="M3504" s="134" t="str">
        <f t="shared" si="54"/>
        <v>P</v>
      </c>
      <c r="N3504" s="171" t="s">
        <v>10681</v>
      </c>
      <c r="O3504" s="146" t="s">
        <v>1506</v>
      </c>
      <c r="P3504" s="146" t="s">
        <v>9490</v>
      </c>
      <c r="Q3504" s="147" t="s">
        <v>10519</v>
      </c>
      <c r="R3504" s="187">
        <v>5.98</v>
      </c>
    </row>
    <row r="3505" spans="1:18" x14ac:dyDescent="0.25">
      <c r="A3505" s="135">
        <v>1049081</v>
      </c>
      <c r="B3505" s="148" t="s">
        <v>4021</v>
      </c>
      <c r="C3505" s="135">
        <v>1</v>
      </c>
      <c r="D3505" s="135" t="s">
        <v>20</v>
      </c>
      <c r="E3505" s="188" t="s">
        <v>20</v>
      </c>
      <c r="F3505" s="135" t="s">
        <v>20</v>
      </c>
      <c r="G3505" s="135" t="s">
        <v>20</v>
      </c>
      <c r="H3505" s="135" t="s">
        <v>20</v>
      </c>
      <c r="I3505" s="135" t="s">
        <v>20</v>
      </c>
      <c r="J3505" s="136">
        <v>0.85</v>
      </c>
      <c r="K3505" s="136">
        <v>0.41</v>
      </c>
      <c r="L3505" s="136">
        <v>0.17</v>
      </c>
      <c r="M3505" s="137" t="str">
        <f t="shared" si="54"/>
        <v>P</v>
      </c>
      <c r="N3505" s="172" t="s">
        <v>10682</v>
      </c>
      <c r="O3505" s="149" t="s">
        <v>1500</v>
      </c>
      <c r="P3505" s="149" t="s">
        <v>9456</v>
      </c>
      <c r="Q3505" s="150" t="s">
        <v>10519</v>
      </c>
      <c r="R3505" s="189">
        <v>0.04</v>
      </c>
    </row>
    <row r="3506" spans="1:18" x14ac:dyDescent="0.25">
      <c r="A3506" s="132">
        <v>1049082</v>
      </c>
      <c r="B3506" s="145" t="s">
        <v>4022</v>
      </c>
      <c r="C3506" s="132">
        <v>6</v>
      </c>
      <c r="D3506" s="132" t="s">
        <v>20</v>
      </c>
      <c r="E3506" s="186" t="s">
        <v>20</v>
      </c>
      <c r="F3506" s="132" t="s">
        <v>20</v>
      </c>
      <c r="G3506" s="132" t="s">
        <v>20</v>
      </c>
      <c r="H3506" s="132" t="s">
        <v>20</v>
      </c>
      <c r="I3506" s="132" t="s">
        <v>20</v>
      </c>
      <c r="J3506" s="133">
        <v>0.86</v>
      </c>
      <c r="K3506" s="133">
        <v>0.5</v>
      </c>
      <c r="L3506" s="133">
        <v>0.41</v>
      </c>
      <c r="M3506" s="134" t="str">
        <f t="shared" si="54"/>
        <v>P</v>
      </c>
      <c r="N3506" s="171" t="s">
        <v>10682</v>
      </c>
      <c r="O3506" s="146" t="s">
        <v>1500</v>
      </c>
      <c r="P3506" s="146" t="s">
        <v>9456</v>
      </c>
      <c r="Q3506" s="147" t="s">
        <v>10519</v>
      </c>
      <c r="R3506" s="187">
        <v>0.31343283582089548</v>
      </c>
    </row>
    <row r="3507" spans="1:18" x14ac:dyDescent="0.25">
      <c r="A3507" s="135">
        <v>1049083</v>
      </c>
      <c r="B3507" s="148" t="s">
        <v>4023</v>
      </c>
      <c r="C3507" s="135">
        <v>10</v>
      </c>
      <c r="D3507" s="135" t="s">
        <v>20</v>
      </c>
      <c r="E3507" s="188" t="s">
        <v>20</v>
      </c>
      <c r="F3507" s="135" t="s">
        <v>20</v>
      </c>
      <c r="G3507" s="135" t="s">
        <v>20</v>
      </c>
      <c r="H3507" s="135" t="s">
        <v>20</v>
      </c>
      <c r="I3507" s="135" t="s">
        <v>20</v>
      </c>
      <c r="J3507" s="136">
        <v>0.8</v>
      </c>
      <c r="K3507" s="136">
        <v>0.6</v>
      </c>
      <c r="L3507" s="136">
        <v>0.15</v>
      </c>
      <c r="M3507" s="137" t="str">
        <f t="shared" si="54"/>
        <v>P</v>
      </c>
      <c r="N3507" s="172" t="s">
        <v>10682</v>
      </c>
      <c r="O3507" s="149" t="s">
        <v>1506</v>
      </c>
      <c r="P3507" s="149" t="s">
        <v>9442</v>
      </c>
      <c r="Q3507" s="150" t="s">
        <v>10519</v>
      </c>
      <c r="R3507" s="189">
        <v>0.4</v>
      </c>
    </row>
    <row r="3508" spans="1:18" x14ac:dyDescent="0.25">
      <c r="A3508" s="132">
        <v>1049084</v>
      </c>
      <c r="B3508" s="145" t="s">
        <v>4024</v>
      </c>
      <c r="C3508" s="132">
        <v>10</v>
      </c>
      <c r="D3508" s="132" t="s">
        <v>20</v>
      </c>
      <c r="E3508" s="186" t="s">
        <v>20</v>
      </c>
      <c r="F3508" s="132" t="s">
        <v>20</v>
      </c>
      <c r="G3508" s="132" t="s">
        <v>20</v>
      </c>
      <c r="H3508" s="132" t="s">
        <v>20</v>
      </c>
      <c r="I3508" s="132" t="s">
        <v>20</v>
      </c>
      <c r="J3508" s="133">
        <v>0.8</v>
      </c>
      <c r="K3508" s="133">
        <v>0.6</v>
      </c>
      <c r="L3508" s="133">
        <v>0.15</v>
      </c>
      <c r="M3508" s="134" t="str">
        <f t="shared" si="54"/>
        <v>P</v>
      </c>
      <c r="N3508" s="171" t="s">
        <v>10682</v>
      </c>
      <c r="O3508" s="146" t="s">
        <v>1506</v>
      </c>
      <c r="P3508" s="146" t="s">
        <v>9442</v>
      </c>
      <c r="Q3508" s="147" t="s">
        <v>10519</v>
      </c>
      <c r="R3508" s="187">
        <v>0.6</v>
      </c>
    </row>
    <row r="3509" spans="1:18" x14ac:dyDescent="0.25">
      <c r="A3509" s="135">
        <v>1049085</v>
      </c>
      <c r="B3509" s="148" t="s">
        <v>4025</v>
      </c>
      <c r="C3509" s="135">
        <v>10</v>
      </c>
      <c r="D3509" s="135" t="s">
        <v>20</v>
      </c>
      <c r="E3509" s="188">
        <v>1000</v>
      </c>
      <c r="F3509" s="135" t="s">
        <v>20</v>
      </c>
      <c r="G3509" s="135" t="s">
        <v>20</v>
      </c>
      <c r="H3509" s="135" t="s">
        <v>20</v>
      </c>
      <c r="I3509" s="135" t="s">
        <v>20</v>
      </c>
      <c r="J3509" s="136">
        <v>0.8</v>
      </c>
      <c r="K3509" s="136">
        <v>0.6</v>
      </c>
      <c r="L3509" s="136">
        <v>0.15</v>
      </c>
      <c r="M3509" s="137" t="str">
        <f t="shared" si="54"/>
        <v>P</v>
      </c>
      <c r="N3509" s="172" t="s">
        <v>10682</v>
      </c>
      <c r="O3509" s="149" t="s">
        <v>1506</v>
      </c>
      <c r="P3509" s="149" t="s">
        <v>9442</v>
      </c>
      <c r="Q3509" s="150" t="s">
        <v>10519</v>
      </c>
      <c r="R3509" s="189">
        <v>0.5</v>
      </c>
    </row>
    <row r="3510" spans="1:18" x14ac:dyDescent="0.25">
      <c r="A3510" s="132">
        <v>1049086</v>
      </c>
      <c r="B3510" s="145" t="s">
        <v>4026</v>
      </c>
      <c r="C3510" s="132">
        <v>10</v>
      </c>
      <c r="D3510" s="132" t="s">
        <v>20</v>
      </c>
      <c r="E3510" s="186" t="s">
        <v>20</v>
      </c>
      <c r="F3510" s="132" t="s">
        <v>20</v>
      </c>
      <c r="G3510" s="132" t="s">
        <v>20</v>
      </c>
      <c r="H3510" s="132" t="s">
        <v>20</v>
      </c>
      <c r="I3510" s="132" t="s">
        <v>20</v>
      </c>
      <c r="J3510" s="133">
        <v>1.7</v>
      </c>
      <c r="K3510" s="133">
        <v>0.9</v>
      </c>
      <c r="L3510" s="133">
        <v>0.2</v>
      </c>
      <c r="M3510" s="134" t="str">
        <f t="shared" si="54"/>
        <v>P</v>
      </c>
      <c r="N3510" s="171" t="s">
        <v>10682</v>
      </c>
      <c r="O3510" s="146" t="s">
        <v>1506</v>
      </c>
      <c r="P3510" s="146" t="s">
        <v>9442</v>
      </c>
      <c r="Q3510" s="147" t="s">
        <v>10106</v>
      </c>
      <c r="R3510" s="187">
        <v>1.3</v>
      </c>
    </row>
    <row r="3511" spans="1:18" x14ac:dyDescent="0.25">
      <c r="A3511" s="135">
        <v>1049087</v>
      </c>
      <c r="B3511" s="148" t="s">
        <v>4027</v>
      </c>
      <c r="C3511" s="135">
        <v>10</v>
      </c>
      <c r="D3511" s="135" t="s">
        <v>20</v>
      </c>
      <c r="E3511" s="188" t="s">
        <v>20</v>
      </c>
      <c r="F3511" s="135" t="s">
        <v>20</v>
      </c>
      <c r="G3511" s="135" t="s">
        <v>20</v>
      </c>
      <c r="H3511" s="135" t="s">
        <v>20</v>
      </c>
      <c r="I3511" s="135" t="s">
        <v>20</v>
      </c>
      <c r="J3511" s="136">
        <v>1.7</v>
      </c>
      <c r="K3511" s="136">
        <v>0.9</v>
      </c>
      <c r="L3511" s="136">
        <v>0.2</v>
      </c>
      <c r="M3511" s="137" t="str">
        <f t="shared" si="54"/>
        <v>P</v>
      </c>
      <c r="N3511" s="172" t="s">
        <v>10682</v>
      </c>
      <c r="O3511" s="149" t="s">
        <v>1506</v>
      </c>
      <c r="P3511" s="149" t="s">
        <v>9442</v>
      </c>
      <c r="Q3511" s="150" t="s">
        <v>10106</v>
      </c>
      <c r="R3511" s="189">
        <v>1.7000000000000002</v>
      </c>
    </row>
    <row r="3512" spans="1:18" x14ac:dyDescent="0.25">
      <c r="A3512" s="132">
        <v>1049090</v>
      </c>
      <c r="B3512" s="145" t="s">
        <v>4028</v>
      </c>
      <c r="C3512" s="132">
        <v>2</v>
      </c>
      <c r="D3512" s="132">
        <v>360</v>
      </c>
      <c r="E3512" s="186" t="s">
        <v>20</v>
      </c>
      <c r="F3512" s="132">
        <v>480</v>
      </c>
      <c r="G3512" s="132">
        <v>12</v>
      </c>
      <c r="H3512" s="132" t="s">
        <v>20</v>
      </c>
      <c r="I3512" s="132">
        <v>2</v>
      </c>
      <c r="J3512" s="133">
        <v>1.25</v>
      </c>
      <c r="K3512" s="133">
        <v>2.15</v>
      </c>
      <c r="L3512" s="133">
        <v>1.3</v>
      </c>
      <c r="M3512" s="134" t="str">
        <f t="shared" si="54"/>
        <v>P</v>
      </c>
      <c r="N3512" s="173" t="s">
        <v>10682</v>
      </c>
      <c r="O3512" s="146" t="s">
        <v>1506</v>
      </c>
      <c r="P3512" s="146" t="s">
        <v>9401</v>
      </c>
      <c r="Q3512" s="147" t="s">
        <v>10519</v>
      </c>
      <c r="R3512" s="187">
        <v>7.96</v>
      </c>
    </row>
    <row r="3513" spans="1:18" x14ac:dyDescent="0.25">
      <c r="A3513" s="135">
        <v>1049093</v>
      </c>
      <c r="B3513" s="148" t="s">
        <v>1146</v>
      </c>
      <c r="C3513" s="135">
        <v>20</v>
      </c>
      <c r="D3513" s="135" t="s">
        <v>20</v>
      </c>
      <c r="E3513" s="188">
        <v>60</v>
      </c>
      <c r="F3513" s="135" t="s">
        <v>20</v>
      </c>
      <c r="G3513" s="135">
        <v>240</v>
      </c>
      <c r="H3513" s="135" t="s">
        <v>20</v>
      </c>
      <c r="I3513" s="135">
        <v>1</v>
      </c>
      <c r="J3513" s="136">
        <v>1.25</v>
      </c>
      <c r="K3513" s="136">
        <v>1.1499999999999999</v>
      </c>
      <c r="L3513" s="136">
        <v>0.3</v>
      </c>
      <c r="M3513" s="137" t="str">
        <f t="shared" si="54"/>
        <v>P</v>
      </c>
      <c r="N3513" s="174" t="s">
        <v>10682</v>
      </c>
      <c r="O3513" s="149" t="s">
        <v>1500</v>
      </c>
      <c r="P3513" s="149" t="s">
        <v>9418</v>
      </c>
      <c r="Q3513" s="150" t="s">
        <v>10519</v>
      </c>
      <c r="R3513" s="189">
        <v>11.200000000000001</v>
      </c>
    </row>
    <row r="3514" spans="1:18" x14ac:dyDescent="0.25">
      <c r="A3514" s="132">
        <v>1049097</v>
      </c>
      <c r="B3514" s="145" t="s">
        <v>2558</v>
      </c>
      <c r="C3514" s="132">
        <v>6</v>
      </c>
      <c r="D3514" s="132">
        <v>77</v>
      </c>
      <c r="E3514" s="186" t="s">
        <v>21</v>
      </c>
      <c r="F3514" s="132">
        <v>99</v>
      </c>
      <c r="G3514" s="132">
        <v>5</v>
      </c>
      <c r="H3514" s="132" t="s">
        <v>20</v>
      </c>
      <c r="I3514" s="132">
        <v>1</v>
      </c>
      <c r="J3514" s="133">
        <v>3.37</v>
      </c>
      <c r="K3514" s="133">
        <v>2.4700000000000002</v>
      </c>
      <c r="L3514" s="133">
        <v>1.67</v>
      </c>
      <c r="M3514" s="134" t="str">
        <f t="shared" si="54"/>
        <v>P</v>
      </c>
      <c r="N3514" s="173" t="s">
        <v>10681</v>
      </c>
      <c r="O3514" s="146" t="s">
        <v>1690</v>
      </c>
      <c r="P3514" s="146" t="s">
        <v>9465</v>
      </c>
      <c r="Q3514" s="147" t="s">
        <v>10519</v>
      </c>
      <c r="R3514" s="187">
        <v>16.740000000000002</v>
      </c>
    </row>
    <row r="3515" spans="1:18" x14ac:dyDescent="0.25">
      <c r="A3515" s="135">
        <v>1049098</v>
      </c>
      <c r="B3515" s="148" t="s">
        <v>2539</v>
      </c>
      <c r="C3515" s="135">
        <v>6</v>
      </c>
      <c r="D3515" s="135">
        <v>77</v>
      </c>
      <c r="E3515" s="188" t="s">
        <v>21</v>
      </c>
      <c r="F3515" s="135">
        <v>99</v>
      </c>
      <c r="G3515" s="135" t="s">
        <v>20</v>
      </c>
      <c r="H3515" s="135" t="s">
        <v>20</v>
      </c>
      <c r="I3515" s="135" t="s">
        <v>20</v>
      </c>
      <c r="J3515" s="136">
        <v>3.38</v>
      </c>
      <c r="K3515" s="136">
        <v>2.5</v>
      </c>
      <c r="L3515" s="136">
        <v>1.69</v>
      </c>
      <c r="M3515" s="137" t="str">
        <f t="shared" si="54"/>
        <v>P</v>
      </c>
      <c r="N3515" s="174" t="s">
        <v>10681</v>
      </c>
      <c r="O3515" s="149" t="s">
        <v>1690</v>
      </c>
      <c r="P3515" s="149" t="s">
        <v>9465</v>
      </c>
      <c r="Q3515" s="150" t="s">
        <v>10519</v>
      </c>
      <c r="R3515" s="189">
        <v>17.46</v>
      </c>
    </row>
    <row r="3516" spans="1:18" x14ac:dyDescent="0.25">
      <c r="A3516" s="132">
        <v>1049099</v>
      </c>
      <c r="B3516" s="145" t="s">
        <v>343</v>
      </c>
      <c r="C3516" s="132">
        <v>6</v>
      </c>
      <c r="D3516" s="132">
        <v>77</v>
      </c>
      <c r="E3516" s="186" t="s">
        <v>21</v>
      </c>
      <c r="F3516" s="132">
        <v>99</v>
      </c>
      <c r="G3516" s="132" t="s">
        <v>20</v>
      </c>
      <c r="H3516" s="132" t="s">
        <v>20</v>
      </c>
      <c r="I3516" s="132" t="s">
        <v>20</v>
      </c>
      <c r="J3516" s="133">
        <v>3.38</v>
      </c>
      <c r="K3516" s="133">
        <v>2.4700000000000002</v>
      </c>
      <c r="L3516" s="133">
        <v>1.65</v>
      </c>
      <c r="M3516" s="134" t="str">
        <f t="shared" si="54"/>
        <v>P</v>
      </c>
      <c r="N3516" s="173" t="s">
        <v>10681</v>
      </c>
      <c r="O3516" s="146" t="s">
        <v>1690</v>
      </c>
      <c r="P3516" s="146" t="s">
        <v>9465</v>
      </c>
      <c r="Q3516" s="147" t="s">
        <v>10519</v>
      </c>
      <c r="R3516" s="187">
        <v>16.259999999999998</v>
      </c>
    </row>
    <row r="3517" spans="1:18" x14ac:dyDescent="0.25">
      <c r="A3517" s="135">
        <v>1049100</v>
      </c>
      <c r="B3517" s="148" t="s">
        <v>2542</v>
      </c>
      <c r="C3517" s="135">
        <v>6</v>
      </c>
      <c r="D3517" s="135">
        <v>77</v>
      </c>
      <c r="E3517" s="188" t="s">
        <v>21</v>
      </c>
      <c r="F3517" s="135">
        <v>99</v>
      </c>
      <c r="G3517" s="135" t="s">
        <v>20</v>
      </c>
      <c r="H3517" s="135" t="s">
        <v>20</v>
      </c>
      <c r="I3517" s="135" t="s">
        <v>20</v>
      </c>
      <c r="J3517" s="136">
        <v>3.38</v>
      </c>
      <c r="K3517" s="136">
        <v>2.4700000000000002</v>
      </c>
      <c r="L3517" s="136">
        <v>1.67</v>
      </c>
      <c r="M3517" s="137" t="str">
        <f t="shared" si="54"/>
        <v>P</v>
      </c>
      <c r="N3517" s="174" t="s">
        <v>10681</v>
      </c>
      <c r="O3517" s="149" t="s">
        <v>1690</v>
      </c>
      <c r="P3517" s="149" t="s">
        <v>9465</v>
      </c>
      <c r="Q3517" s="150" t="s">
        <v>10519</v>
      </c>
      <c r="R3517" s="189">
        <v>17.399999999999999</v>
      </c>
    </row>
    <row r="3518" spans="1:18" x14ac:dyDescent="0.25">
      <c r="A3518" s="132">
        <v>1049101</v>
      </c>
      <c r="B3518" s="145" t="s">
        <v>2543</v>
      </c>
      <c r="C3518" s="132">
        <v>6</v>
      </c>
      <c r="D3518" s="132">
        <v>77</v>
      </c>
      <c r="E3518" s="186" t="s">
        <v>20</v>
      </c>
      <c r="F3518" s="132">
        <v>99</v>
      </c>
      <c r="G3518" s="132" t="s">
        <v>20</v>
      </c>
      <c r="H3518" s="132" t="s">
        <v>20</v>
      </c>
      <c r="I3518" s="132" t="s">
        <v>20</v>
      </c>
      <c r="J3518" s="133">
        <v>3.38</v>
      </c>
      <c r="K3518" s="133">
        <v>2.44</v>
      </c>
      <c r="L3518" s="133">
        <v>1.64</v>
      </c>
      <c r="M3518" s="134" t="str">
        <f t="shared" si="54"/>
        <v>P</v>
      </c>
      <c r="N3518" s="173" t="s">
        <v>10681</v>
      </c>
      <c r="O3518" s="146" t="s">
        <v>1690</v>
      </c>
      <c r="P3518" s="146" t="s">
        <v>9465</v>
      </c>
      <c r="Q3518" s="147" t="s">
        <v>10519</v>
      </c>
      <c r="R3518" s="187">
        <v>16.259999999999998</v>
      </c>
    </row>
    <row r="3519" spans="1:18" x14ac:dyDescent="0.25">
      <c r="A3519" s="135">
        <v>1049102</v>
      </c>
      <c r="B3519" s="148" t="s">
        <v>4029</v>
      </c>
      <c r="C3519" s="135">
        <v>6</v>
      </c>
      <c r="D3519" s="135">
        <v>3360</v>
      </c>
      <c r="E3519" s="188">
        <v>24</v>
      </c>
      <c r="F3519" s="135">
        <v>4320</v>
      </c>
      <c r="G3519" s="135">
        <v>192</v>
      </c>
      <c r="H3519" s="135">
        <v>216</v>
      </c>
      <c r="I3519" s="135">
        <v>1</v>
      </c>
      <c r="J3519" s="136">
        <v>0.83</v>
      </c>
      <c r="K3519" s="136">
        <v>0.5</v>
      </c>
      <c r="L3519" s="136">
        <v>0.72</v>
      </c>
      <c r="M3519" s="137" t="str">
        <f t="shared" si="54"/>
        <v>P</v>
      </c>
      <c r="N3519" s="174" t="s">
        <v>10681</v>
      </c>
      <c r="O3519" s="149" t="s">
        <v>1506</v>
      </c>
      <c r="P3519" s="149" t="s">
        <v>9409</v>
      </c>
      <c r="Q3519" s="150" t="s">
        <v>10519</v>
      </c>
      <c r="R3519" s="189">
        <v>1.98</v>
      </c>
    </row>
    <row r="3520" spans="1:18" x14ac:dyDescent="0.25">
      <c r="A3520" s="132">
        <v>1049103</v>
      </c>
      <c r="B3520" s="145" t="s">
        <v>871</v>
      </c>
      <c r="C3520" s="132">
        <v>6</v>
      </c>
      <c r="D3520" s="132">
        <v>3360</v>
      </c>
      <c r="E3520" s="186">
        <v>24</v>
      </c>
      <c r="F3520" s="132">
        <v>4320</v>
      </c>
      <c r="G3520" s="132">
        <v>192</v>
      </c>
      <c r="H3520" s="132">
        <v>216</v>
      </c>
      <c r="I3520" s="132">
        <v>1</v>
      </c>
      <c r="J3520" s="133">
        <v>0.82</v>
      </c>
      <c r="K3520" s="133">
        <v>0.5</v>
      </c>
      <c r="L3520" s="133">
        <v>0.72</v>
      </c>
      <c r="M3520" s="134" t="str">
        <f t="shared" si="54"/>
        <v>P</v>
      </c>
      <c r="N3520" s="173" t="s">
        <v>10681</v>
      </c>
      <c r="O3520" s="146" t="s">
        <v>1506</v>
      </c>
      <c r="P3520" s="146" t="s">
        <v>9409</v>
      </c>
      <c r="Q3520" s="147" t="s">
        <v>10519</v>
      </c>
      <c r="R3520" s="187">
        <v>2.4000000000000004</v>
      </c>
    </row>
    <row r="3521" spans="1:18" x14ac:dyDescent="0.25">
      <c r="A3521" s="135">
        <v>1049104</v>
      </c>
      <c r="B3521" s="148" t="s">
        <v>872</v>
      </c>
      <c r="C3521" s="135">
        <v>6</v>
      </c>
      <c r="D3521" s="135">
        <v>3360</v>
      </c>
      <c r="E3521" s="188">
        <v>24</v>
      </c>
      <c r="F3521" s="135">
        <v>4320</v>
      </c>
      <c r="G3521" s="135">
        <v>192</v>
      </c>
      <c r="H3521" s="135">
        <v>216</v>
      </c>
      <c r="I3521" s="135">
        <v>1</v>
      </c>
      <c r="J3521" s="136">
        <v>0.85</v>
      </c>
      <c r="K3521" s="136">
        <v>0.51</v>
      </c>
      <c r="L3521" s="136">
        <v>0.75</v>
      </c>
      <c r="M3521" s="137" t="str">
        <f t="shared" si="54"/>
        <v>P</v>
      </c>
      <c r="N3521" s="172" t="s">
        <v>10681</v>
      </c>
      <c r="O3521" s="149" t="s">
        <v>1506</v>
      </c>
      <c r="P3521" s="149" t="s">
        <v>9409</v>
      </c>
      <c r="Q3521" s="150" t="s">
        <v>10519</v>
      </c>
      <c r="R3521" s="189">
        <v>2.2199999999999998</v>
      </c>
    </row>
    <row r="3522" spans="1:18" x14ac:dyDescent="0.25">
      <c r="A3522" s="132">
        <v>1049105</v>
      </c>
      <c r="B3522" s="145" t="s">
        <v>873</v>
      </c>
      <c r="C3522" s="132">
        <v>6</v>
      </c>
      <c r="D3522" s="132">
        <v>3360</v>
      </c>
      <c r="E3522" s="186">
        <v>24</v>
      </c>
      <c r="F3522" s="132">
        <v>4320</v>
      </c>
      <c r="G3522" s="132">
        <v>192</v>
      </c>
      <c r="H3522" s="132">
        <v>216</v>
      </c>
      <c r="I3522" s="132">
        <v>1</v>
      </c>
      <c r="J3522" s="133">
        <v>0.77</v>
      </c>
      <c r="K3522" s="133">
        <v>0.5</v>
      </c>
      <c r="L3522" s="133">
        <v>0.72</v>
      </c>
      <c r="M3522" s="134" t="str">
        <f t="shared" ref="M3522:M3585" si="55">HYPERLINK(CONCATENATE("T:\Distribution Centre\RDC Department Shared\Cubiscan photos","\",A3522,"-pac.jpg"),"P")</f>
        <v>P</v>
      </c>
      <c r="N3522" s="171" t="s">
        <v>10681</v>
      </c>
      <c r="O3522" s="146" t="s">
        <v>1506</v>
      </c>
      <c r="P3522" s="146" t="s">
        <v>9409</v>
      </c>
      <c r="Q3522" s="147" t="s">
        <v>10519</v>
      </c>
      <c r="R3522" s="187">
        <v>2.4000000000000004</v>
      </c>
    </row>
    <row r="3523" spans="1:18" x14ac:dyDescent="0.25">
      <c r="A3523" s="135">
        <v>1049106</v>
      </c>
      <c r="B3523" s="148" t="s">
        <v>4030</v>
      </c>
      <c r="C3523" s="135">
        <v>5</v>
      </c>
      <c r="D3523" s="135" t="s">
        <v>20</v>
      </c>
      <c r="E3523" s="188" t="s">
        <v>20</v>
      </c>
      <c r="F3523" s="135" t="s">
        <v>20</v>
      </c>
      <c r="G3523" s="135" t="s">
        <v>20</v>
      </c>
      <c r="H3523" s="135" t="s">
        <v>20</v>
      </c>
      <c r="I3523" s="135" t="s">
        <v>20</v>
      </c>
      <c r="J3523" s="136">
        <v>5.5</v>
      </c>
      <c r="K3523" s="136">
        <v>1.5</v>
      </c>
      <c r="L3523" s="136">
        <v>0.9</v>
      </c>
      <c r="M3523" s="137" t="str">
        <f t="shared" si="55"/>
        <v>P</v>
      </c>
      <c r="N3523" s="174" t="s">
        <v>10682</v>
      </c>
      <c r="O3523" s="149" t="s">
        <v>1500</v>
      </c>
      <c r="P3523" s="149" t="s">
        <v>9418</v>
      </c>
      <c r="Q3523" s="150" t="s">
        <v>10519</v>
      </c>
      <c r="R3523" s="189">
        <v>12.238805970149251</v>
      </c>
    </row>
    <row r="3524" spans="1:18" x14ac:dyDescent="0.25">
      <c r="A3524" s="132">
        <v>1049107</v>
      </c>
      <c r="B3524" s="145" t="s">
        <v>4031</v>
      </c>
      <c r="C3524" s="132">
        <v>8</v>
      </c>
      <c r="D3524" s="132" t="s">
        <v>20</v>
      </c>
      <c r="E3524" s="186" t="s">
        <v>20</v>
      </c>
      <c r="F3524" s="132" t="s">
        <v>20</v>
      </c>
      <c r="G3524" s="132" t="s">
        <v>20</v>
      </c>
      <c r="H3524" s="132" t="s">
        <v>20</v>
      </c>
      <c r="I3524" s="132" t="s">
        <v>20</v>
      </c>
      <c r="J3524" s="133">
        <v>4</v>
      </c>
      <c r="K3524" s="133">
        <v>1.8</v>
      </c>
      <c r="L3524" s="133">
        <v>1.1000000000000001</v>
      </c>
      <c r="M3524" s="134" t="str">
        <f t="shared" si="55"/>
        <v>P</v>
      </c>
      <c r="N3524" s="171" t="s">
        <v>10682</v>
      </c>
      <c r="O3524" s="146" t="s">
        <v>1500</v>
      </c>
      <c r="P3524" s="146" t="s">
        <v>9418</v>
      </c>
      <c r="Q3524" s="147" t="s">
        <v>10519</v>
      </c>
      <c r="R3524" s="187">
        <v>14.925373134328357</v>
      </c>
    </row>
    <row r="3525" spans="1:18" x14ac:dyDescent="0.25">
      <c r="A3525" s="135">
        <v>1049111</v>
      </c>
      <c r="B3525" s="148" t="s">
        <v>4032</v>
      </c>
      <c r="C3525" s="135">
        <v>6</v>
      </c>
      <c r="D3525" s="135">
        <v>50</v>
      </c>
      <c r="E3525" s="188" t="s">
        <v>20</v>
      </c>
      <c r="F3525" s="135">
        <v>60</v>
      </c>
      <c r="G3525" s="135" t="s">
        <v>20</v>
      </c>
      <c r="H3525" s="135" t="s">
        <v>20</v>
      </c>
      <c r="I3525" s="135" t="s">
        <v>20</v>
      </c>
      <c r="J3525" s="136">
        <v>4.32</v>
      </c>
      <c r="K3525" s="136">
        <v>2.0299999999999998</v>
      </c>
      <c r="L3525" s="136">
        <v>2.29</v>
      </c>
      <c r="M3525" s="137" t="str">
        <f t="shared" si="55"/>
        <v>P</v>
      </c>
      <c r="N3525" s="172" t="s">
        <v>10681</v>
      </c>
      <c r="O3525" s="149" t="s">
        <v>1506</v>
      </c>
      <c r="P3525" s="149" t="s">
        <v>9451</v>
      </c>
      <c r="Q3525" s="150" t="s">
        <v>10106</v>
      </c>
      <c r="R3525" s="189">
        <v>33.839999999999996</v>
      </c>
    </row>
    <row r="3526" spans="1:18" x14ac:dyDescent="0.25">
      <c r="A3526" s="132">
        <v>1049119</v>
      </c>
      <c r="B3526" s="145" t="s">
        <v>4033</v>
      </c>
      <c r="C3526" s="132">
        <v>1</v>
      </c>
      <c r="D3526" s="132" t="s">
        <v>20</v>
      </c>
      <c r="E3526" s="186" t="s">
        <v>20</v>
      </c>
      <c r="F3526" s="132" t="s">
        <v>20</v>
      </c>
      <c r="G3526" s="132" t="s">
        <v>20</v>
      </c>
      <c r="H3526" s="132" t="s">
        <v>20</v>
      </c>
      <c r="I3526" s="132" t="s">
        <v>20</v>
      </c>
      <c r="J3526" s="133">
        <v>1.88</v>
      </c>
      <c r="K3526" s="133">
        <v>1.45</v>
      </c>
      <c r="L3526" s="133">
        <v>0.01</v>
      </c>
      <c r="M3526" s="134" t="str">
        <f t="shared" si="55"/>
        <v>P</v>
      </c>
      <c r="N3526" s="171" t="s">
        <v>10682</v>
      </c>
      <c r="O3526" s="146" t="s">
        <v>1506</v>
      </c>
      <c r="P3526" s="146" t="s">
        <v>9443</v>
      </c>
      <c r="Q3526" s="147" t="s">
        <v>10519</v>
      </c>
      <c r="R3526" s="187">
        <v>0.01</v>
      </c>
    </row>
    <row r="3527" spans="1:18" x14ac:dyDescent="0.25">
      <c r="A3527" s="135">
        <v>1049120</v>
      </c>
      <c r="B3527" s="148" t="s">
        <v>4034</v>
      </c>
      <c r="C3527" s="135">
        <v>1</v>
      </c>
      <c r="D3527" s="135" t="s">
        <v>20</v>
      </c>
      <c r="E3527" s="188" t="s">
        <v>20</v>
      </c>
      <c r="F3527" s="135" t="s">
        <v>20</v>
      </c>
      <c r="G3527" s="135" t="s">
        <v>20</v>
      </c>
      <c r="H3527" s="135" t="s">
        <v>20</v>
      </c>
      <c r="I3527" s="135" t="s">
        <v>20</v>
      </c>
      <c r="J3527" s="136">
        <v>3.9</v>
      </c>
      <c r="K3527" s="136">
        <v>1.2</v>
      </c>
      <c r="L3527" s="136">
        <v>0.02</v>
      </c>
      <c r="M3527" s="137" t="str">
        <f t="shared" si="55"/>
        <v>P</v>
      </c>
      <c r="N3527" s="174" t="s">
        <v>10682</v>
      </c>
      <c r="O3527" s="149" t="s">
        <v>1506</v>
      </c>
      <c r="P3527" s="149" t="s">
        <v>9443</v>
      </c>
      <c r="Q3527" s="150" t="s">
        <v>10519</v>
      </c>
      <c r="R3527" s="189">
        <v>0.15</v>
      </c>
    </row>
    <row r="3528" spans="1:18" x14ac:dyDescent="0.25">
      <c r="A3528" s="132">
        <v>1049121</v>
      </c>
      <c r="B3528" s="145" t="s">
        <v>4035</v>
      </c>
      <c r="C3528" s="132">
        <v>1</v>
      </c>
      <c r="D3528" s="132" t="s">
        <v>20</v>
      </c>
      <c r="E3528" s="186" t="s">
        <v>20</v>
      </c>
      <c r="F3528" s="132" t="s">
        <v>20</v>
      </c>
      <c r="G3528" s="132" t="s">
        <v>20</v>
      </c>
      <c r="H3528" s="132" t="s">
        <v>20</v>
      </c>
      <c r="I3528" s="132" t="s">
        <v>20</v>
      </c>
      <c r="J3528" s="133">
        <v>2.3199999999999998</v>
      </c>
      <c r="K3528" s="133">
        <v>2.39</v>
      </c>
      <c r="L3528" s="133">
        <v>5.0000000000000001E-3</v>
      </c>
      <c r="M3528" s="134" t="str">
        <f t="shared" si="55"/>
        <v>P</v>
      </c>
      <c r="N3528" s="173" t="s">
        <v>10682</v>
      </c>
      <c r="O3528" s="146" t="s">
        <v>1506</v>
      </c>
      <c r="P3528" s="146" t="s">
        <v>9443</v>
      </c>
      <c r="Q3528" s="147" t="s">
        <v>10519</v>
      </c>
      <c r="R3528" s="187">
        <v>0.14000000000000001</v>
      </c>
    </row>
    <row r="3529" spans="1:18" x14ac:dyDescent="0.25">
      <c r="A3529" s="135">
        <v>1049128</v>
      </c>
      <c r="B3529" s="148" t="s">
        <v>4036</v>
      </c>
      <c r="C3529" s="135">
        <v>3</v>
      </c>
      <c r="D3529" s="135">
        <v>3520</v>
      </c>
      <c r="E3529" s="188">
        <v>44</v>
      </c>
      <c r="F3529" s="135">
        <v>5280</v>
      </c>
      <c r="G3529" s="135">
        <v>176</v>
      </c>
      <c r="H3529" s="135">
        <v>220</v>
      </c>
      <c r="I3529" s="135">
        <v>2</v>
      </c>
      <c r="J3529" s="136">
        <v>0.75</v>
      </c>
      <c r="K3529" s="136">
        <v>0.24</v>
      </c>
      <c r="L3529" s="136">
        <v>0.71</v>
      </c>
      <c r="M3529" s="137" t="str">
        <f t="shared" si="55"/>
        <v>P</v>
      </c>
      <c r="N3529" s="174" t="s">
        <v>10681</v>
      </c>
      <c r="O3529" s="149" t="s">
        <v>1578</v>
      </c>
      <c r="P3529" s="149" t="s">
        <v>9457</v>
      </c>
      <c r="Q3529" s="150" t="s">
        <v>10106</v>
      </c>
      <c r="R3529" s="189">
        <v>1.02</v>
      </c>
    </row>
    <row r="3530" spans="1:18" x14ac:dyDescent="0.25">
      <c r="A3530" s="132">
        <v>1049342</v>
      </c>
      <c r="B3530" s="145" t="s">
        <v>4037</v>
      </c>
      <c r="C3530" s="132">
        <v>6</v>
      </c>
      <c r="D3530" s="132" t="s">
        <v>20</v>
      </c>
      <c r="E3530" s="186" t="s">
        <v>20</v>
      </c>
      <c r="F3530" s="132" t="s">
        <v>20</v>
      </c>
      <c r="G3530" s="132" t="s">
        <v>20</v>
      </c>
      <c r="H3530" s="132" t="s">
        <v>20</v>
      </c>
      <c r="I3530" s="132" t="s">
        <v>20</v>
      </c>
      <c r="J3530" s="133">
        <v>1.34</v>
      </c>
      <c r="K3530" s="133">
        <v>2.08</v>
      </c>
      <c r="L3530" s="133">
        <v>0.4</v>
      </c>
      <c r="M3530" s="134" t="str">
        <f t="shared" si="55"/>
        <v>P</v>
      </c>
      <c r="N3530" s="173" t="s">
        <v>10681</v>
      </c>
      <c r="O3530" s="146" t="s">
        <v>3809</v>
      </c>
      <c r="P3530" s="146" t="s">
        <v>9890</v>
      </c>
      <c r="Q3530" s="147" t="s">
        <v>10519</v>
      </c>
      <c r="R3530" s="187">
        <v>2.88</v>
      </c>
    </row>
    <row r="3531" spans="1:18" x14ac:dyDescent="0.25">
      <c r="A3531" s="135">
        <v>1049350</v>
      </c>
      <c r="B3531" s="148" t="s">
        <v>4038</v>
      </c>
      <c r="C3531" s="135">
        <v>6</v>
      </c>
      <c r="D3531" s="135">
        <v>506</v>
      </c>
      <c r="E3531" s="188" t="s">
        <v>21</v>
      </c>
      <c r="F3531" s="135">
        <v>690</v>
      </c>
      <c r="G3531" s="135" t="s">
        <v>20</v>
      </c>
      <c r="H3531" s="135">
        <v>11</v>
      </c>
      <c r="I3531" s="135">
        <v>6</v>
      </c>
      <c r="J3531" s="136">
        <v>2.7</v>
      </c>
      <c r="K3531" s="136">
        <v>1.8</v>
      </c>
      <c r="L3531" s="136">
        <v>0.5</v>
      </c>
      <c r="M3531" s="137" t="str">
        <f t="shared" si="55"/>
        <v>P</v>
      </c>
      <c r="N3531" s="174" t="s">
        <v>10681</v>
      </c>
      <c r="O3531" s="149" t="s">
        <v>1506</v>
      </c>
      <c r="P3531" s="149" t="s">
        <v>9495</v>
      </c>
      <c r="Q3531" s="150" t="s">
        <v>10519</v>
      </c>
      <c r="R3531" s="189">
        <v>4.74</v>
      </c>
    </row>
    <row r="3532" spans="1:18" x14ac:dyDescent="0.25">
      <c r="A3532" s="132">
        <v>1049353</v>
      </c>
      <c r="B3532" s="145" t="s">
        <v>1041</v>
      </c>
      <c r="C3532" s="132">
        <v>6</v>
      </c>
      <c r="D3532" s="132">
        <v>648</v>
      </c>
      <c r="E3532" s="186">
        <v>18</v>
      </c>
      <c r="F3532" s="132">
        <v>1080</v>
      </c>
      <c r="G3532" s="132">
        <v>72</v>
      </c>
      <c r="H3532" s="132">
        <v>90</v>
      </c>
      <c r="I3532" s="132">
        <v>1</v>
      </c>
      <c r="J3532" s="133">
        <v>1.19</v>
      </c>
      <c r="K3532" s="133">
        <v>0.75</v>
      </c>
      <c r="L3532" s="133">
        <v>1.36</v>
      </c>
      <c r="M3532" s="134" t="str">
        <f t="shared" si="55"/>
        <v>P</v>
      </c>
      <c r="N3532" s="171" t="s">
        <v>10681</v>
      </c>
      <c r="O3532" s="146" t="s">
        <v>1555</v>
      </c>
      <c r="P3532" s="146" t="s">
        <v>9429</v>
      </c>
      <c r="Q3532" s="147" t="s">
        <v>10106</v>
      </c>
      <c r="R3532" s="187">
        <v>12.059999999999999</v>
      </c>
    </row>
    <row r="3533" spans="1:18" x14ac:dyDescent="0.25">
      <c r="A3533" s="135">
        <v>1049362</v>
      </c>
      <c r="B3533" s="148" t="s">
        <v>4039</v>
      </c>
      <c r="C3533" s="135">
        <v>6</v>
      </c>
      <c r="D3533" s="135">
        <v>366</v>
      </c>
      <c r="E3533" s="188" t="s">
        <v>21</v>
      </c>
      <c r="F3533" s="135">
        <v>427</v>
      </c>
      <c r="G3533" s="135" t="s">
        <v>20</v>
      </c>
      <c r="H3533" s="135">
        <v>25</v>
      </c>
      <c r="I3533" s="135">
        <v>1</v>
      </c>
      <c r="J3533" s="136">
        <v>1.65</v>
      </c>
      <c r="K3533" s="136">
        <v>1.1200000000000001</v>
      </c>
      <c r="L3533" s="136">
        <v>2</v>
      </c>
      <c r="M3533" s="137" t="str">
        <f t="shared" si="55"/>
        <v>P</v>
      </c>
      <c r="N3533" s="172" t="s">
        <v>10681</v>
      </c>
      <c r="O3533" s="149" t="s">
        <v>1506</v>
      </c>
      <c r="P3533" s="149" t="s">
        <v>9398</v>
      </c>
      <c r="Q3533" s="150" t="s">
        <v>10519</v>
      </c>
      <c r="R3533" s="189">
        <v>4.32</v>
      </c>
    </row>
    <row r="3534" spans="1:18" x14ac:dyDescent="0.25">
      <c r="A3534" s="132">
        <v>1049513</v>
      </c>
      <c r="B3534" s="145" t="s">
        <v>1283</v>
      </c>
      <c r="C3534" s="132">
        <v>1</v>
      </c>
      <c r="D3534" s="132">
        <v>900</v>
      </c>
      <c r="E3534" s="186">
        <v>60</v>
      </c>
      <c r="F3534" s="132" t="s">
        <v>20</v>
      </c>
      <c r="G3534" s="132" t="s">
        <v>21</v>
      </c>
      <c r="H3534" s="132" t="s">
        <v>21</v>
      </c>
      <c r="I3534" s="132" t="s">
        <v>21</v>
      </c>
      <c r="J3534" s="133">
        <v>0.68</v>
      </c>
      <c r="K3534" s="133">
        <v>0.67</v>
      </c>
      <c r="L3534" s="133">
        <v>0.62</v>
      </c>
      <c r="M3534" s="134" t="str">
        <f t="shared" si="55"/>
        <v>P</v>
      </c>
      <c r="N3534" s="173" t="s">
        <v>10682</v>
      </c>
      <c r="O3534" s="146" t="s">
        <v>1506</v>
      </c>
      <c r="P3534" s="146" t="s">
        <v>10580</v>
      </c>
      <c r="Q3534" s="147" t="s">
        <v>10519</v>
      </c>
      <c r="R3534" s="187">
        <v>1.0900000000000001</v>
      </c>
    </row>
    <row r="3535" spans="1:18" x14ac:dyDescent="0.25">
      <c r="A3535" s="135">
        <v>1049530</v>
      </c>
      <c r="B3535" s="148" t="s">
        <v>4040</v>
      </c>
      <c r="C3535" s="135">
        <v>4</v>
      </c>
      <c r="D3535" s="135" t="s">
        <v>20</v>
      </c>
      <c r="E3535" s="188" t="s">
        <v>20</v>
      </c>
      <c r="F3535" s="135" t="s">
        <v>20</v>
      </c>
      <c r="G3535" s="135" t="s">
        <v>21</v>
      </c>
      <c r="H3535" s="135" t="s">
        <v>21</v>
      </c>
      <c r="I3535" s="135" t="s">
        <v>21</v>
      </c>
      <c r="J3535" s="136">
        <v>5.2</v>
      </c>
      <c r="K3535" s="136">
        <v>5</v>
      </c>
      <c r="L3535" s="136">
        <v>1.2</v>
      </c>
      <c r="M3535" s="137" t="str">
        <f t="shared" si="55"/>
        <v>P</v>
      </c>
      <c r="N3535" s="172" t="s">
        <v>10682</v>
      </c>
      <c r="O3535" s="149" t="s">
        <v>1506</v>
      </c>
      <c r="P3535" s="149" t="s">
        <v>9891</v>
      </c>
      <c r="Q3535" s="150" t="s">
        <v>10519</v>
      </c>
      <c r="R3535" s="189">
        <v>24.84</v>
      </c>
    </row>
    <row r="3536" spans="1:18" x14ac:dyDescent="0.25">
      <c r="A3536" s="132">
        <v>1049533</v>
      </c>
      <c r="B3536" s="145" t="s">
        <v>1035</v>
      </c>
      <c r="C3536" s="132">
        <v>6</v>
      </c>
      <c r="D3536" s="132">
        <v>945</v>
      </c>
      <c r="E3536" s="186" t="s">
        <v>21</v>
      </c>
      <c r="F3536" s="132">
        <v>1050</v>
      </c>
      <c r="G3536" s="132">
        <v>40</v>
      </c>
      <c r="H3536" s="132">
        <v>50</v>
      </c>
      <c r="I3536" s="132">
        <v>2</v>
      </c>
      <c r="J3536" s="133">
        <v>0.8</v>
      </c>
      <c r="K3536" s="133">
        <v>1.1499999999999999</v>
      </c>
      <c r="L3536" s="133">
        <v>1.24</v>
      </c>
      <c r="M3536" s="134" t="str">
        <f t="shared" si="55"/>
        <v>P</v>
      </c>
      <c r="N3536" s="171" t="s">
        <v>10681</v>
      </c>
      <c r="O3536" s="146" t="s">
        <v>1562</v>
      </c>
      <c r="P3536" s="146" t="s">
        <v>9399</v>
      </c>
      <c r="Q3536" s="147" t="s">
        <v>10519</v>
      </c>
      <c r="R3536" s="187">
        <v>8.6999999999999993</v>
      </c>
    </row>
    <row r="3537" spans="1:18" x14ac:dyDescent="0.25">
      <c r="A3537" s="135">
        <v>1049638</v>
      </c>
      <c r="B3537" s="148" t="s">
        <v>4041</v>
      </c>
      <c r="C3537" s="135">
        <v>200</v>
      </c>
      <c r="D3537" s="135">
        <v>100</v>
      </c>
      <c r="E3537" s="188" t="s">
        <v>21</v>
      </c>
      <c r="F3537" s="135">
        <v>240</v>
      </c>
      <c r="G3537" s="135">
        <v>21</v>
      </c>
      <c r="H3537" s="135">
        <v>32</v>
      </c>
      <c r="I3537" s="135">
        <v>3</v>
      </c>
      <c r="J3537" s="136">
        <v>0.9</v>
      </c>
      <c r="K3537" s="136">
        <v>1.4</v>
      </c>
      <c r="L3537" s="136">
        <v>2.8</v>
      </c>
      <c r="M3537" s="137" t="str">
        <f t="shared" si="55"/>
        <v>P</v>
      </c>
      <c r="N3537" s="172" t="s">
        <v>10682</v>
      </c>
      <c r="O3537" s="149" t="s">
        <v>1506</v>
      </c>
      <c r="P3537" s="149" t="s">
        <v>9466</v>
      </c>
      <c r="Q3537" s="150" t="s">
        <v>10519</v>
      </c>
      <c r="R3537" s="189">
        <v>24</v>
      </c>
    </row>
    <row r="3538" spans="1:18" x14ac:dyDescent="0.25">
      <c r="A3538" s="132">
        <v>1049752</v>
      </c>
      <c r="B3538" s="145" t="s">
        <v>4042</v>
      </c>
      <c r="C3538" s="132">
        <v>1</v>
      </c>
      <c r="D3538" s="132" t="s">
        <v>20</v>
      </c>
      <c r="E3538" s="186" t="s">
        <v>20</v>
      </c>
      <c r="F3538" s="132" t="s">
        <v>20</v>
      </c>
      <c r="G3538" s="132" t="s">
        <v>20</v>
      </c>
      <c r="H3538" s="132" t="s">
        <v>20</v>
      </c>
      <c r="I3538" s="132" t="s">
        <v>20</v>
      </c>
      <c r="J3538" s="133">
        <v>1.4</v>
      </c>
      <c r="K3538" s="133">
        <v>2.6</v>
      </c>
      <c r="L3538" s="133">
        <v>2.4</v>
      </c>
      <c r="M3538" s="134" t="str">
        <f t="shared" si="55"/>
        <v>P</v>
      </c>
      <c r="N3538" s="171" t="s">
        <v>10682</v>
      </c>
      <c r="O3538" s="146" t="s">
        <v>1506</v>
      </c>
      <c r="P3538" s="146" t="s">
        <v>9476</v>
      </c>
      <c r="Q3538" s="147" t="s">
        <v>10519</v>
      </c>
      <c r="R3538" s="187">
        <v>25.91</v>
      </c>
    </row>
    <row r="3539" spans="1:18" x14ac:dyDescent="0.25">
      <c r="A3539" s="135">
        <v>1049766</v>
      </c>
      <c r="B3539" s="148" t="s">
        <v>8718</v>
      </c>
      <c r="C3539" s="135">
        <v>6</v>
      </c>
      <c r="D3539" s="135" t="s">
        <v>20</v>
      </c>
      <c r="E3539" s="188" t="s">
        <v>20</v>
      </c>
      <c r="F3539" s="135" t="s">
        <v>20</v>
      </c>
      <c r="G3539" s="135" t="s">
        <v>20</v>
      </c>
      <c r="H3539" s="135" t="s">
        <v>20</v>
      </c>
      <c r="I3539" s="135" t="s">
        <v>20</v>
      </c>
      <c r="J3539" s="136">
        <v>1.29</v>
      </c>
      <c r="K3539" s="136">
        <v>0.87</v>
      </c>
      <c r="L3539" s="136">
        <v>1.86</v>
      </c>
      <c r="M3539" s="137" t="str">
        <f t="shared" si="55"/>
        <v>P</v>
      </c>
      <c r="N3539" s="172" t="s">
        <v>10682</v>
      </c>
      <c r="O3539" s="149" t="s">
        <v>8719</v>
      </c>
      <c r="P3539" s="149" t="s">
        <v>9892</v>
      </c>
      <c r="Q3539" s="150" t="s">
        <v>10519</v>
      </c>
      <c r="R3539" s="189">
        <v>6.0600000000000005</v>
      </c>
    </row>
    <row r="3540" spans="1:18" x14ac:dyDescent="0.25">
      <c r="A3540" s="132">
        <v>1049787</v>
      </c>
      <c r="B3540" s="145" t="s">
        <v>4043</v>
      </c>
      <c r="C3540" s="132">
        <v>1</v>
      </c>
      <c r="D3540" s="132">
        <v>128</v>
      </c>
      <c r="E3540" s="186" t="s">
        <v>20</v>
      </c>
      <c r="F3540" s="132" t="s">
        <v>20</v>
      </c>
      <c r="G3540" s="132" t="s">
        <v>20</v>
      </c>
      <c r="H3540" s="132" t="s">
        <v>20</v>
      </c>
      <c r="I3540" s="132" t="s">
        <v>20</v>
      </c>
      <c r="J3540" s="133">
        <v>2.8</v>
      </c>
      <c r="K3540" s="133">
        <v>2.4</v>
      </c>
      <c r="L3540" s="133">
        <v>1.2</v>
      </c>
      <c r="M3540" s="134" t="str">
        <f t="shared" si="55"/>
        <v>P</v>
      </c>
      <c r="N3540" s="171" t="s">
        <v>10682</v>
      </c>
      <c r="O3540" s="146" t="s">
        <v>1506</v>
      </c>
      <c r="P3540" s="146" t="s">
        <v>9893</v>
      </c>
      <c r="Q3540" s="147" t="s">
        <v>10519</v>
      </c>
      <c r="R3540" s="187">
        <v>3.47</v>
      </c>
    </row>
    <row r="3541" spans="1:18" x14ac:dyDescent="0.25">
      <c r="A3541" s="135">
        <v>1049797</v>
      </c>
      <c r="B3541" s="148" t="s">
        <v>4044</v>
      </c>
      <c r="C3541" s="135">
        <v>30</v>
      </c>
      <c r="D3541" s="135">
        <v>96</v>
      </c>
      <c r="E3541" s="188">
        <v>8</v>
      </c>
      <c r="F3541" s="135">
        <v>120</v>
      </c>
      <c r="G3541" s="135" t="s">
        <v>21</v>
      </c>
      <c r="H3541" s="135" t="s">
        <v>21</v>
      </c>
      <c r="I3541" s="135" t="s">
        <v>21</v>
      </c>
      <c r="J3541" s="136">
        <v>4.8499999999999996</v>
      </c>
      <c r="K3541" s="136">
        <v>3.83</v>
      </c>
      <c r="L3541" s="136">
        <v>0.7</v>
      </c>
      <c r="M3541" s="137" t="str">
        <f t="shared" si="55"/>
        <v>P</v>
      </c>
      <c r="N3541" s="172" t="s">
        <v>10682</v>
      </c>
      <c r="O3541" s="149" t="s">
        <v>1614</v>
      </c>
      <c r="P3541" s="149" t="s">
        <v>9438</v>
      </c>
      <c r="Q3541" s="150" t="s">
        <v>10519</v>
      </c>
      <c r="R3541" s="189">
        <v>3</v>
      </c>
    </row>
    <row r="3542" spans="1:18" x14ac:dyDescent="0.25">
      <c r="A3542" s="132">
        <v>1049800</v>
      </c>
      <c r="B3542" s="145" t="s">
        <v>4045</v>
      </c>
      <c r="C3542" s="132">
        <v>24</v>
      </c>
      <c r="D3542" s="132" t="s">
        <v>20</v>
      </c>
      <c r="E3542" s="186" t="s">
        <v>20</v>
      </c>
      <c r="F3542" s="132" t="s">
        <v>20</v>
      </c>
      <c r="G3542" s="132" t="s">
        <v>20</v>
      </c>
      <c r="H3542" s="132" t="s">
        <v>20</v>
      </c>
      <c r="I3542" s="132" t="s">
        <v>20</v>
      </c>
      <c r="J3542" s="133">
        <v>4.5</v>
      </c>
      <c r="K3542" s="133">
        <v>2.9</v>
      </c>
      <c r="L3542" s="133">
        <v>1.7</v>
      </c>
      <c r="M3542" s="134" t="str">
        <f t="shared" si="55"/>
        <v>P</v>
      </c>
      <c r="N3542" s="171" t="s">
        <v>10682</v>
      </c>
      <c r="O3542" s="146" t="s">
        <v>1611</v>
      </c>
      <c r="P3542" s="146" t="s">
        <v>9438</v>
      </c>
      <c r="Q3542" s="147" t="s">
        <v>10519</v>
      </c>
      <c r="R3542" s="187">
        <v>10.32</v>
      </c>
    </row>
    <row r="3543" spans="1:18" x14ac:dyDescent="0.25">
      <c r="A3543" s="135">
        <v>1049803</v>
      </c>
      <c r="B3543" s="148" t="s">
        <v>4046</v>
      </c>
      <c r="C3543" s="135">
        <v>24</v>
      </c>
      <c r="D3543" s="135">
        <v>96</v>
      </c>
      <c r="E3543" s="188">
        <v>8</v>
      </c>
      <c r="F3543" s="135">
        <v>96</v>
      </c>
      <c r="G3543" s="135" t="s">
        <v>21</v>
      </c>
      <c r="H3543" s="135" t="s">
        <v>21</v>
      </c>
      <c r="I3543" s="135" t="s">
        <v>21</v>
      </c>
      <c r="J3543" s="136">
        <v>5.5</v>
      </c>
      <c r="K3543" s="136">
        <v>3.5</v>
      </c>
      <c r="L3543" s="136">
        <v>0.8</v>
      </c>
      <c r="M3543" s="137" t="str">
        <f t="shared" si="55"/>
        <v>P</v>
      </c>
      <c r="N3543" s="174" t="s">
        <v>10682</v>
      </c>
      <c r="O3543" s="149" t="s">
        <v>1614</v>
      </c>
      <c r="P3543" s="149" t="s">
        <v>9438</v>
      </c>
      <c r="Q3543" s="150" t="s">
        <v>10519</v>
      </c>
      <c r="R3543" s="189">
        <v>3.3600000000000003</v>
      </c>
    </row>
    <row r="3544" spans="1:18" x14ac:dyDescent="0.25">
      <c r="A3544" s="132">
        <v>1049804</v>
      </c>
      <c r="B3544" s="145" t="s">
        <v>4047</v>
      </c>
      <c r="C3544" s="132">
        <v>24</v>
      </c>
      <c r="D3544" s="132">
        <v>80</v>
      </c>
      <c r="E3544" s="186">
        <v>8</v>
      </c>
      <c r="F3544" s="132">
        <v>96</v>
      </c>
      <c r="G3544" s="132" t="s">
        <v>21</v>
      </c>
      <c r="H3544" s="132" t="s">
        <v>21</v>
      </c>
      <c r="I3544" s="132" t="s">
        <v>21</v>
      </c>
      <c r="J3544" s="133">
        <v>4.5</v>
      </c>
      <c r="K3544" s="133">
        <v>3.3</v>
      </c>
      <c r="L3544" s="133">
        <v>0.65</v>
      </c>
      <c r="M3544" s="134" t="str">
        <f t="shared" si="55"/>
        <v>P</v>
      </c>
      <c r="N3544" s="171" t="s">
        <v>10682</v>
      </c>
      <c r="O3544" s="146" t="s">
        <v>1614</v>
      </c>
      <c r="P3544" s="146" t="s">
        <v>9438</v>
      </c>
      <c r="Q3544" s="147" t="s">
        <v>10519</v>
      </c>
      <c r="R3544" s="187">
        <v>3.12</v>
      </c>
    </row>
    <row r="3545" spans="1:18" x14ac:dyDescent="0.25">
      <c r="A3545" s="135">
        <v>1049820</v>
      </c>
      <c r="B3545" s="148" t="s">
        <v>4048</v>
      </c>
      <c r="C3545" s="135">
        <v>6</v>
      </c>
      <c r="D3545" s="135" t="s">
        <v>20</v>
      </c>
      <c r="E3545" s="188" t="s">
        <v>20</v>
      </c>
      <c r="F3545" s="135" t="s">
        <v>20</v>
      </c>
      <c r="G3545" s="135" t="s">
        <v>20</v>
      </c>
      <c r="H3545" s="135" t="s">
        <v>20</v>
      </c>
      <c r="I3545" s="135" t="s">
        <v>20</v>
      </c>
      <c r="J3545" s="136">
        <v>2.6040000000000001</v>
      </c>
      <c r="K3545" s="136">
        <v>2.6040000000000001</v>
      </c>
      <c r="L3545" s="136">
        <v>0.95299999999999996</v>
      </c>
      <c r="M3545" s="137" t="str">
        <f t="shared" si="55"/>
        <v>P</v>
      </c>
      <c r="N3545" s="172" t="s">
        <v>10681</v>
      </c>
      <c r="O3545" s="149" t="s">
        <v>1500</v>
      </c>
      <c r="P3545" s="149" t="s">
        <v>9428</v>
      </c>
      <c r="Q3545" s="150" t="s">
        <v>10519</v>
      </c>
      <c r="R3545" s="189">
        <v>4.1999999999999993</v>
      </c>
    </row>
    <row r="3546" spans="1:18" x14ac:dyDescent="0.25">
      <c r="A3546" s="132">
        <v>1050126</v>
      </c>
      <c r="B3546" s="145" t="s">
        <v>4049</v>
      </c>
      <c r="C3546" s="132">
        <v>1</v>
      </c>
      <c r="D3546" s="132">
        <v>4</v>
      </c>
      <c r="E3546" s="186" t="s">
        <v>21</v>
      </c>
      <c r="F3546" s="132">
        <v>4</v>
      </c>
      <c r="G3546" s="132" t="s">
        <v>21</v>
      </c>
      <c r="H3546" s="132" t="s">
        <v>21</v>
      </c>
      <c r="I3546" s="132" t="s">
        <v>21</v>
      </c>
      <c r="J3546" s="133">
        <v>4.4000000000000004</v>
      </c>
      <c r="K3546" s="133">
        <v>4.4000000000000004</v>
      </c>
      <c r="L3546" s="133">
        <v>10.3</v>
      </c>
      <c r="M3546" s="134" t="str">
        <f t="shared" si="55"/>
        <v>P</v>
      </c>
      <c r="N3546" s="171" t="s">
        <v>10682</v>
      </c>
      <c r="O3546" s="146" t="s">
        <v>1506</v>
      </c>
      <c r="P3546" s="146" t="s">
        <v>9894</v>
      </c>
      <c r="Q3546" s="147" t="s">
        <v>10519</v>
      </c>
      <c r="R3546" s="187">
        <v>31.48</v>
      </c>
    </row>
    <row r="3547" spans="1:18" x14ac:dyDescent="0.25">
      <c r="A3547" s="135">
        <v>1050134</v>
      </c>
      <c r="B3547" s="148" t="s">
        <v>4050</v>
      </c>
      <c r="C3547" s="135">
        <v>1</v>
      </c>
      <c r="D3547" s="135">
        <v>176</v>
      </c>
      <c r="E3547" s="188" t="s">
        <v>21</v>
      </c>
      <c r="F3547" s="135" t="s">
        <v>20</v>
      </c>
      <c r="G3547" s="135" t="s">
        <v>20</v>
      </c>
      <c r="H3547" s="135">
        <v>6</v>
      </c>
      <c r="I3547" s="135">
        <v>2</v>
      </c>
      <c r="J3547" s="136">
        <v>1.1200000000000001</v>
      </c>
      <c r="K3547" s="136">
        <v>2.71</v>
      </c>
      <c r="L3547" s="136">
        <v>2.4</v>
      </c>
      <c r="M3547" s="137" t="str">
        <f t="shared" si="55"/>
        <v>P</v>
      </c>
      <c r="N3547" s="174" t="s">
        <v>10682</v>
      </c>
      <c r="O3547" s="149" t="s">
        <v>1506</v>
      </c>
      <c r="P3547" s="149" t="s">
        <v>9401</v>
      </c>
      <c r="Q3547" s="150" t="s">
        <v>10519</v>
      </c>
      <c r="R3547" s="189">
        <v>13.36</v>
      </c>
    </row>
    <row r="3548" spans="1:18" x14ac:dyDescent="0.25">
      <c r="A3548" s="132">
        <v>1050146</v>
      </c>
      <c r="B3548" s="145" t="s">
        <v>4051</v>
      </c>
      <c r="C3548" s="132">
        <v>1</v>
      </c>
      <c r="D3548" s="132">
        <v>144</v>
      </c>
      <c r="E3548" s="186" t="s">
        <v>20</v>
      </c>
      <c r="F3548" s="132" t="s">
        <v>20</v>
      </c>
      <c r="G3548" s="132" t="s">
        <v>20</v>
      </c>
      <c r="H3548" s="132" t="s">
        <v>20</v>
      </c>
      <c r="I3548" s="132" t="s">
        <v>20</v>
      </c>
      <c r="J3548" s="133">
        <v>1.25</v>
      </c>
      <c r="K3548" s="133">
        <v>1.25</v>
      </c>
      <c r="L3548" s="133">
        <v>2.4500000000000002</v>
      </c>
      <c r="M3548" s="134" t="str">
        <f t="shared" si="55"/>
        <v>P</v>
      </c>
      <c r="N3548" s="173" t="s">
        <v>10682</v>
      </c>
      <c r="O3548" s="146" t="s">
        <v>1614</v>
      </c>
      <c r="P3548" s="146" t="s">
        <v>9735</v>
      </c>
      <c r="Q3548" s="147" t="s">
        <v>10519</v>
      </c>
      <c r="R3548" s="187">
        <v>0.82</v>
      </c>
    </row>
    <row r="3549" spans="1:18" x14ac:dyDescent="0.25">
      <c r="A3549" s="135">
        <v>1050189</v>
      </c>
      <c r="B3549" s="148" t="s">
        <v>4052</v>
      </c>
      <c r="C3549" s="135">
        <v>6</v>
      </c>
      <c r="D3549" s="135" t="s">
        <v>20</v>
      </c>
      <c r="E3549" s="188" t="s">
        <v>20</v>
      </c>
      <c r="F3549" s="135" t="s">
        <v>20</v>
      </c>
      <c r="G3549" s="135" t="s">
        <v>20</v>
      </c>
      <c r="H3549" s="135" t="s">
        <v>20</v>
      </c>
      <c r="I3549" s="135" t="s">
        <v>20</v>
      </c>
      <c r="J3549" s="136">
        <v>2.35</v>
      </c>
      <c r="K3549" s="136">
        <v>1.65</v>
      </c>
      <c r="L3549" s="136">
        <v>1.05</v>
      </c>
      <c r="M3549" s="137" t="str">
        <f t="shared" si="55"/>
        <v>P</v>
      </c>
      <c r="N3549" s="174" t="s">
        <v>10681</v>
      </c>
      <c r="O3549" s="149" t="s">
        <v>1506</v>
      </c>
      <c r="P3549" s="149" t="s">
        <v>9451</v>
      </c>
      <c r="Q3549" s="150" t="s">
        <v>10106</v>
      </c>
      <c r="R3549" s="189">
        <v>19.440000000000001</v>
      </c>
    </row>
    <row r="3550" spans="1:18" x14ac:dyDescent="0.25">
      <c r="A3550" s="132">
        <v>1050190</v>
      </c>
      <c r="B3550" s="145" t="s">
        <v>4053</v>
      </c>
      <c r="C3550" s="132">
        <v>1</v>
      </c>
      <c r="D3550" s="132" t="s">
        <v>20</v>
      </c>
      <c r="E3550" s="186" t="s">
        <v>20</v>
      </c>
      <c r="F3550" s="132" t="s">
        <v>20</v>
      </c>
      <c r="G3550" s="132" t="s">
        <v>20</v>
      </c>
      <c r="H3550" s="132" t="s">
        <v>20</v>
      </c>
      <c r="I3550" s="132" t="s">
        <v>20</v>
      </c>
      <c r="J3550" s="133">
        <v>1.68</v>
      </c>
      <c r="K3550" s="133">
        <v>1.19</v>
      </c>
      <c r="L3550" s="133">
        <v>0.4</v>
      </c>
      <c r="M3550" s="134" t="str">
        <f t="shared" si="55"/>
        <v>P</v>
      </c>
      <c r="N3550" s="173" t="s">
        <v>10681</v>
      </c>
      <c r="O3550" s="146" t="s">
        <v>1506</v>
      </c>
      <c r="P3550" s="146" t="s">
        <v>9451</v>
      </c>
      <c r="Q3550" s="147" t="s">
        <v>10106</v>
      </c>
      <c r="R3550" s="187">
        <v>3.47</v>
      </c>
    </row>
    <row r="3551" spans="1:18" x14ac:dyDescent="0.25">
      <c r="A3551" s="135">
        <v>1050191</v>
      </c>
      <c r="B3551" s="148" t="s">
        <v>988</v>
      </c>
      <c r="C3551" s="135">
        <v>6</v>
      </c>
      <c r="D3551" s="135">
        <v>435</v>
      </c>
      <c r="E3551" s="188" t="s">
        <v>21</v>
      </c>
      <c r="F3551" s="135">
        <v>696</v>
      </c>
      <c r="G3551" s="135" t="s">
        <v>20</v>
      </c>
      <c r="H3551" s="135" t="s">
        <v>20</v>
      </c>
      <c r="I3551" s="135" t="s">
        <v>20</v>
      </c>
      <c r="J3551" s="136">
        <v>1.36</v>
      </c>
      <c r="K3551" s="136">
        <v>1</v>
      </c>
      <c r="L3551" s="136">
        <v>1.81</v>
      </c>
      <c r="M3551" s="137" t="str">
        <f t="shared" si="55"/>
        <v>P</v>
      </c>
      <c r="N3551" s="174" t="s">
        <v>10681</v>
      </c>
      <c r="O3551" s="149" t="s">
        <v>1506</v>
      </c>
      <c r="P3551" s="149" t="s">
        <v>10455</v>
      </c>
      <c r="Q3551" s="150" t="s">
        <v>10519</v>
      </c>
      <c r="R3551" s="189">
        <v>5.82</v>
      </c>
    </row>
    <row r="3552" spans="1:18" x14ac:dyDescent="0.25">
      <c r="A3552" s="132">
        <v>1050192</v>
      </c>
      <c r="B3552" s="145" t="s">
        <v>474</v>
      </c>
      <c r="C3552" s="132">
        <v>6</v>
      </c>
      <c r="D3552" s="132">
        <v>270</v>
      </c>
      <c r="E3552" s="186" t="s">
        <v>21</v>
      </c>
      <c r="F3552" s="132">
        <v>450</v>
      </c>
      <c r="G3552" s="132">
        <v>11</v>
      </c>
      <c r="H3552" s="132">
        <v>12</v>
      </c>
      <c r="I3552" s="132">
        <v>2</v>
      </c>
      <c r="J3552" s="133">
        <v>2.31</v>
      </c>
      <c r="K3552" s="133">
        <v>1.55</v>
      </c>
      <c r="L3552" s="133">
        <v>1.01</v>
      </c>
      <c r="M3552" s="134" t="str">
        <f t="shared" si="55"/>
        <v>P</v>
      </c>
      <c r="N3552" s="173" t="s">
        <v>10681</v>
      </c>
      <c r="O3552" s="146" t="s">
        <v>1578</v>
      </c>
      <c r="P3552" s="146" t="s">
        <v>10579</v>
      </c>
      <c r="Q3552" s="147" t="s">
        <v>10106</v>
      </c>
      <c r="R3552" s="187">
        <v>10.86</v>
      </c>
    </row>
    <row r="3553" spans="1:18" x14ac:dyDescent="0.25">
      <c r="A3553" s="135">
        <v>1050193</v>
      </c>
      <c r="B3553" s="148" t="s">
        <v>4054</v>
      </c>
      <c r="C3553" s="135">
        <v>6</v>
      </c>
      <c r="D3553" s="135">
        <v>168</v>
      </c>
      <c r="E3553" s="188" t="s">
        <v>21</v>
      </c>
      <c r="F3553" s="135">
        <v>273</v>
      </c>
      <c r="G3553" s="135" t="s">
        <v>20</v>
      </c>
      <c r="H3553" s="135">
        <v>16</v>
      </c>
      <c r="I3553" s="135" t="s">
        <v>20</v>
      </c>
      <c r="J3553" s="136">
        <v>2.68</v>
      </c>
      <c r="K3553" s="136">
        <v>1.86</v>
      </c>
      <c r="L3553" s="136">
        <v>1.1499999999999999</v>
      </c>
      <c r="M3553" s="137" t="str">
        <f t="shared" si="55"/>
        <v>P</v>
      </c>
      <c r="N3553" s="174" t="s">
        <v>10681</v>
      </c>
      <c r="O3553" s="149" t="s">
        <v>1578</v>
      </c>
      <c r="P3553" s="149" t="s">
        <v>10579</v>
      </c>
      <c r="Q3553" s="150" t="s">
        <v>10106</v>
      </c>
      <c r="R3553" s="189">
        <v>14.34</v>
      </c>
    </row>
    <row r="3554" spans="1:18" x14ac:dyDescent="0.25">
      <c r="A3554" s="132">
        <v>1050196</v>
      </c>
      <c r="B3554" s="145" t="s">
        <v>641</v>
      </c>
      <c r="C3554" s="132">
        <v>6</v>
      </c>
      <c r="D3554" s="132">
        <v>312</v>
      </c>
      <c r="E3554" s="186" t="s">
        <v>21</v>
      </c>
      <c r="F3554" s="132">
        <v>520</v>
      </c>
      <c r="G3554" s="132">
        <v>20</v>
      </c>
      <c r="H3554" s="132">
        <v>24</v>
      </c>
      <c r="I3554" s="132">
        <v>2</v>
      </c>
      <c r="J3554" s="133">
        <v>1.69</v>
      </c>
      <c r="K3554" s="133">
        <v>1.21</v>
      </c>
      <c r="L3554" s="133">
        <v>1.55</v>
      </c>
      <c r="M3554" s="134" t="str">
        <f t="shared" si="55"/>
        <v>P</v>
      </c>
      <c r="N3554" s="173" t="s">
        <v>10681</v>
      </c>
      <c r="O3554" s="146" t="s">
        <v>1578</v>
      </c>
      <c r="P3554" s="146" t="s">
        <v>10579</v>
      </c>
      <c r="Q3554" s="147" t="s">
        <v>10106</v>
      </c>
      <c r="R3554" s="187">
        <v>5.88</v>
      </c>
    </row>
    <row r="3555" spans="1:18" x14ac:dyDescent="0.25">
      <c r="A3555" s="135">
        <v>1050199</v>
      </c>
      <c r="B3555" s="148" t="s">
        <v>191</v>
      </c>
      <c r="C3555" s="135">
        <v>6</v>
      </c>
      <c r="D3555" s="135">
        <v>414</v>
      </c>
      <c r="E3555" s="188" t="s">
        <v>21</v>
      </c>
      <c r="F3555" s="135">
        <v>576</v>
      </c>
      <c r="G3555" s="135">
        <v>20</v>
      </c>
      <c r="H3555" s="135">
        <v>25</v>
      </c>
      <c r="I3555" s="135">
        <v>1</v>
      </c>
      <c r="J3555" s="136">
        <v>1.57</v>
      </c>
      <c r="K3555" s="136">
        <v>1.03</v>
      </c>
      <c r="L3555" s="136">
        <v>1.8</v>
      </c>
      <c r="M3555" s="137" t="str">
        <f t="shared" si="55"/>
        <v>P</v>
      </c>
      <c r="N3555" s="174" t="s">
        <v>10681</v>
      </c>
      <c r="O3555" s="149" t="s">
        <v>1506</v>
      </c>
      <c r="P3555" s="149" t="s">
        <v>9427</v>
      </c>
      <c r="Q3555" s="150" t="s">
        <v>10519</v>
      </c>
      <c r="R3555" s="189">
        <v>4.5</v>
      </c>
    </row>
    <row r="3556" spans="1:18" x14ac:dyDescent="0.25">
      <c r="A3556" s="132">
        <v>1050201</v>
      </c>
      <c r="B3556" s="145" t="s">
        <v>169</v>
      </c>
      <c r="C3556" s="132">
        <v>6</v>
      </c>
      <c r="D3556" s="132">
        <v>416</v>
      </c>
      <c r="E3556" s="186" t="s">
        <v>21</v>
      </c>
      <c r="F3556" s="132">
        <v>560</v>
      </c>
      <c r="G3556" s="132">
        <v>8</v>
      </c>
      <c r="H3556" s="132">
        <v>9</v>
      </c>
      <c r="I3556" s="132">
        <v>5</v>
      </c>
      <c r="J3556" s="133">
        <v>3.18</v>
      </c>
      <c r="K3556" s="133">
        <v>2.09</v>
      </c>
      <c r="L3556" s="133">
        <v>0.51</v>
      </c>
      <c r="M3556" s="134" t="str">
        <f t="shared" si="55"/>
        <v>P</v>
      </c>
      <c r="N3556" s="173" t="s">
        <v>10681</v>
      </c>
      <c r="O3556" s="146" t="s">
        <v>1506</v>
      </c>
      <c r="P3556" s="146" t="s">
        <v>9398</v>
      </c>
      <c r="Q3556" s="147" t="s">
        <v>10519</v>
      </c>
      <c r="R3556" s="187">
        <v>5.64</v>
      </c>
    </row>
    <row r="3557" spans="1:18" x14ac:dyDescent="0.25">
      <c r="A3557" s="135">
        <v>1050202</v>
      </c>
      <c r="B3557" s="148" t="s">
        <v>1227</v>
      </c>
      <c r="C3557" s="135">
        <v>6</v>
      </c>
      <c r="D3557" s="135">
        <v>432</v>
      </c>
      <c r="E3557" s="188" t="s">
        <v>21</v>
      </c>
      <c r="F3557" s="135">
        <v>576</v>
      </c>
      <c r="G3557" s="135">
        <v>20</v>
      </c>
      <c r="H3557" s="135">
        <v>25</v>
      </c>
      <c r="I3557" s="135">
        <v>1</v>
      </c>
      <c r="J3557" s="136">
        <v>1.61</v>
      </c>
      <c r="K3557" s="136">
        <v>1.03</v>
      </c>
      <c r="L3557" s="136">
        <v>1.8</v>
      </c>
      <c r="M3557" s="137" t="str">
        <f t="shared" si="55"/>
        <v>P</v>
      </c>
      <c r="N3557" s="174" t="s">
        <v>10681</v>
      </c>
      <c r="O3557" s="149" t="s">
        <v>1506</v>
      </c>
      <c r="P3557" s="149" t="s">
        <v>10455</v>
      </c>
      <c r="Q3557" s="150" t="s">
        <v>10519</v>
      </c>
      <c r="R3557" s="189">
        <v>3.18</v>
      </c>
    </row>
    <row r="3558" spans="1:18" x14ac:dyDescent="0.25">
      <c r="A3558" s="132">
        <v>1050203</v>
      </c>
      <c r="B3558" s="145" t="s">
        <v>4055</v>
      </c>
      <c r="C3558" s="132">
        <v>12</v>
      </c>
      <c r="D3558" s="132" t="s">
        <v>20</v>
      </c>
      <c r="E3558" s="186" t="s">
        <v>21</v>
      </c>
      <c r="F3558" s="132" t="s">
        <v>20</v>
      </c>
      <c r="G3558" s="132" t="s">
        <v>20</v>
      </c>
      <c r="H3558" s="132">
        <v>20</v>
      </c>
      <c r="I3558" s="132">
        <v>2</v>
      </c>
      <c r="J3558" s="133">
        <v>1.63</v>
      </c>
      <c r="K3558" s="133">
        <v>1.18</v>
      </c>
      <c r="L3558" s="133">
        <v>0.9</v>
      </c>
      <c r="M3558" s="134" t="str">
        <f t="shared" si="55"/>
        <v>P</v>
      </c>
      <c r="N3558" s="173" t="s">
        <v>10681</v>
      </c>
      <c r="O3558" s="146" t="s">
        <v>1506</v>
      </c>
      <c r="P3558" s="146" t="s">
        <v>9427</v>
      </c>
      <c r="Q3558" s="147" t="s">
        <v>10519</v>
      </c>
      <c r="R3558" s="187">
        <v>4.4399999999999995</v>
      </c>
    </row>
    <row r="3559" spans="1:18" x14ac:dyDescent="0.25">
      <c r="A3559" s="135">
        <v>1050205</v>
      </c>
      <c r="B3559" s="148" t="s">
        <v>4056</v>
      </c>
      <c r="C3559" s="135">
        <v>24</v>
      </c>
      <c r="D3559" s="135">
        <v>300</v>
      </c>
      <c r="E3559" s="188" t="s">
        <v>21</v>
      </c>
      <c r="F3559" s="135">
        <v>480</v>
      </c>
      <c r="G3559" s="135">
        <v>11</v>
      </c>
      <c r="H3559" s="135">
        <v>11</v>
      </c>
      <c r="I3559" s="135">
        <v>2</v>
      </c>
      <c r="J3559" s="136">
        <v>2.44</v>
      </c>
      <c r="K3559" s="136">
        <v>1.53</v>
      </c>
      <c r="L3559" s="136">
        <v>0.99</v>
      </c>
      <c r="M3559" s="137" t="str">
        <f t="shared" si="55"/>
        <v>P</v>
      </c>
      <c r="N3559" s="174" t="s">
        <v>10681</v>
      </c>
      <c r="O3559" s="149" t="s">
        <v>1506</v>
      </c>
      <c r="P3559" s="149" t="s">
        <v>10455</v>
      </c>
      <c r="Q3559" s="150" t="s">
        <v>10519</v>
      </c>
      <c r="R3559" s="189">
        <v>6.48</v>
      </c>
    </row>
    <row r="3560" spans="1:18" x14ac:dyDescent="0.25">
      <c r="A3560" s="132">
        <v>1050215</v>
      </c>
      <c r="B3560" s="145" t="s">
        <v>4057</v>
      </c>
      <c r="C3560" s="132">
        <v>40</v>
      </c>
      <c r="D3560" s="132">
        <v>45</v>
      </c>
      <c r="E3560" s="186" t="s">
        <v>20</v>
      </c>
      <c r="F3560" s="132" t="s">
        <v>20</v>
      </c>
      <c r="G3560" s="132" t="s">
        <v>20</v>
      </c>
      <c r="H3560" s="132" t="s">
        <v>20</v>
      </c>
      <c r="I3560" s="132" t="s">
        <v>20</v>
      </c>
      <c r="J3560" s="133">
        <v>3</v>
      </c>
      <c r="K3560" s="133">
        <v>3.69</v>
      </c>
      <c r="L3560" s="133">
        <v>1.92</v>
      </c>
      <c r="M3560" s="134" t="str">
        <f t="shared" si="55"/>
        <v>P</v>
      </c>
      <c r="N3560" s="173" t="s">
        <v>10681</v>
      </c>
      <c r="O3560" s="146" t="s">
        <v>1578</v>
      </c>
      <c r="P3560" s="146" t="s">
        <v>10579</v>
      </c>
      <c r="Q3560" s="147" t="s">
        <v>10106</v>
      </c>
      <c r="R3560" s="187">
        <v>56.4</v>
      </c>
    </row>
    <row r="3561" spans="1:18" x14ac:dyDescent="0.25">
      <c r="A3561" s="135">
        <v>1050218</v>
      </c>
      <c r="B3561" s="148" t="s">
        <v>4058</v>
      </c>
      <c r="C3561" s="135">
        <v>12</v>
      </c>
      <c r="D3561" s="135" t="s">
        <v>20</v>
      </c>
      <c r="E3561" s="188">
        <v>18</v>
      </c>
      <c r="F3561" s="135">
        <v>1080</v>
      </c>
      <c r="G3561" s="135">
        <v>72</v>
      </c>
      <c r="H3561" s="135">
        <v>90</v>
      </c>
      <c r="I3561" s="135">
        <v>1</v>
      </c>
      <c r="J3561" s="136">
        <v>1.98</v>
      </c>
      <c r="K3561" s="136">
        <v>0.92</v>
      </c>
      <c r="L3561" s="136">
        <v>0.54</v>
      </c>
      <c r="M3561" s="137" t="str">
        <f t="shared" si="55"/>
        <v>P</v>
      </c>
      <c r="N3561" s="172" t="s">
        <v>10681</v>
      </c>
      <c r="O3561" s="149" t="s">
        <v>1578</v>
      </c>
      <c r="P3561" s="149" t="s">
        <v>10583</v>
      </c>
      <c r="Q3561" s="150" t="s">
        <v>10106</v>
      </c>
      <c r="R3561" s="189">
        <v>2.64</v>
      </c>
    </row>
    <row r="3562" spans="1:18" x14ac:dyDescent="0.25">
      <c r="A3562" s="132">
        <v>1050220</v>
      </c>
      <c r="B3562" s="145" t="s">
        <v>4059</v>
      </c>
      <c r="C3562" s="132">
        <v>3</v>
      </c>
      <c r="D3562" s="132">
        <v>1080</v>
      </c>
      <c r="E3562" s="186">
        <v>18</v>
      </c>
      <c r="F3562" s="132">
        <v>1260</v>
      </c>
      <c r="G3562" s="132">
        <v>72</v>
      </c>
      <c r="H3562" s="132" t="s">
        <v>20</v>
      </c>
      <c r="I3562" s="132" t="s">
        <v>20</v>
      </c>
      <c r="J3562" s="133">
        <v>1.04</v>
      </c>
      <c r="K3562" s="133">
        <v>1</v>
      </c>
      <c r="L3562" s="133">
        <v>0.48</v>
      </c>
      <c r="M3562" s="134" t="str">
        <f t="shared" si="55"/>
        <v>P</v>
      </c>
      <c r="N3562" s="173" t="s">
        <v>10681</v>
      </c>
      <c r="O3562" s="146" t="s">
        <v>1607</v>
      </c>
      <c r="P3562" s="146" t="s">
        <v>9559</v>
      </c>
      <c r="Q3562" s="147" t="s">
        <v>10519</v>
      </c>
      <c r="R3562" s="187">
        <v>10.44</v>
      </c>
    </row>
    <row r="3563" spans="1:18" x14ac:dyDescent="0.25">
      <c r="A3563" s="135">
        <v>1050221</v>
      </c>
      <c r="B3563" s="148" t="s">
        <v>10142</v>
      </c>
      <c r="C3563" s="135">
        <v>3</v>
      </c>
      <c r="D3563" s="135">
        <v>288</v>
      </c>
      <c r="E3563" s="188">
        <v>12</v>
      </c>
      <c r="F3563" s="135">
        <v>324</v>
      </c>
      <c r="G3563" s="135" t="s">
        <v>20</v>
      </c>
      <c r="H3563" s="135" t="s">
        <v>20</v>
      </c>
      <c r="I3563" s="135" t="s">
        <v>20</v>
      </c>
      <c r="J3563" s="136">
        <v>3.6</v>
      </c>
      <c r="K3563" s="136">
        <v>1.8</v>
      </c>
      <c r="L3563" s="136">
        <v>0.5</v>
      </c>
      <c r="M3563" s="137" t="str">
        <f t="shared" si="55"/>
        <v>P</v>
      </c>
      <c r="N3563" s="174" t="s">
        <v>10682</v>
      </c>
      <c r="O3563" s="149" t="s">
        <v>1587</v>
      </c>
      <c r="P3563" s="149" t="s">
        <v>9421</v>
      </c>
      <c r="Q3563" s="150" t="s">
        <v>10519</v>
      </c>
      <c r="R3563" s="189">
        <v>8.94</v>
      </c>
    </row>
    <row r="3564" spans="1:18" x14ac:dyDescent="0.25">
      <c r="A3564" s="132">
        <v>1050222</v>
      </c>
      <c r="B3564" s="145" t="s">
        <v>4060</v>
      </c>
      <c r="C3564" s="132">
        <v>6</v>
      </c>
      <c r="D3564" s="132">
        <v>560</v>
      </c>
      <c r="E3564" s="186" t="s">
        <v>20</v>
      </c>
      <c r="F3564" s="132">
        <v>720</v>
      </c>
      <c r="G3564" s="132" t="s">
        <v>20</v>
      </c>
      <c r="H3564" s="132" t="s">
        <v>20</v>
      </c>
      <c r="I3564" s="132" t="s">
        <v>20</v>
      </c>
      <c r="J3564" s="133">
        <v>1.37</v>
      </c>
      <c r="K3564" s="133">
        <v>0.9</v>
      </c>
      <c r="L3564" s="133">
        <v>1.52</v>
      </c>
      <c r="M3564" s="134" t="str">
        <f t="shared" si="55"/>
        <v>P</v>
      </c>
      <c r="N3564" s="171" t="s">
        <v>10681</v>
      </c>
      <c r="O3564" s="146" t="s">
        <v>1506</v>
      </c>
      <c r="P3564" s="146" t="s">
        <v>9423</v>
      </c>
      <c r="Q3564" s="147" t="s">
        <v>10519</v>
      </c>
      <c r="R3564" s="187">
        <v>3.42</v>
      </c>
    </row>
    <row r="3565" spans="1:18" x14ac:dyDescent="0.25">
      <c r="A3565" s="135">
        <v>1050265</v>
      </c>
      <c r="B3565" s="148" t="s">
        <v>4061</v>
      </c>
      <c r="C3565" s="135">
        <v>6</v>
      </c>
      <c r="D3565" s="135">
        <v>1210</v>
      </c>
      <c r="E3565" s="188" t="s">
        <v>21</v>
      </c>
      <c r="F3565" s="135">
        <v>1430</v>
      </c>
      <c r="G3565" s="135" t="s">
        <v>20</v>
      </c>
      <c r="H3565" s="135">
        <v>50</v>
      </c>
      <c r="I3565" s="135">
        <v>3</v>
      </c>
      <c r="J3565" s="136">
        <v>1.25</v>
      </c>
      <c r="K3565" s="136">
        <v>0.82</v>
      </c>
      <c r="L3565" s="136">
        <v>0.98</v>
      </c>
      <c r="M3565" s="137" t="str">
        <f t="shared" si="55"/>
        <v>P</v>
      </c>
      <c r="N3565" s="172" t="s">
        <v>10681</v>
      </c>
      <c r="O3565" s="149" t="s">
        <v>1506</v>
      </c>
      <c r="P3565" s="149" t="s">
        <v>9403</v>
      </c>
      <c r="Q3565" s="150" t="s">
        <v>10106</v>
      </c>
      <c r="R3565" s="189">
        <v>5.88</v>
      </c>
    </row>
    <row r="3566" spans="1:18" x14ac:dyDescent="0.25">
      <c r="A3566" s="132">
        <v>1050493</v>
      </c>
      <c r="B3566" s="145" t="s">
        <v>4062</v>
      </c>
      <c r="C3566" s="132">
        <v>3</v>
      </c>
      <c r="D3566" s="132">
        <v>11000</v>
      </c>
      <c r="E3566" s="186">
        <v>440</v>
      </c>
      <c r="F3566" s="132" t="s">
        <v>20</v>
      </c>
      <c r="G3566" s="132" t="s">
        <v>21</v>
      </c>
      <c r="H3566" s="132" t="s">
        <v>21</v>
      </c>
      <c r="I3566" s="132">
        <v>1</v>
      </c>
      <c r="J3566" s="133">
        <v>0.45</v>
      </c>
      <c r="K3566" s="133">
        <v>0.15</v>
      </c>
      <c r="L3566" s="133">
        <v>0.77</v>
      </c>
      <c r="M3566" s="134" t="str">
        <f t="shared" si="55"/>
        <v>P</v>
      </c>
      <c r="N3566" s="171" t="s">
        <v>10682</v>
      </c>
      <c r="O3566" s="146" t="s">
        <v>1506</v>
      </c>
      <c r="P3566" s="146" t="s">
        <v>9895</v>
      </c>
      <c r="Q3566" s="147" t="s">
        <v>10519</v>
      </c>
      <c r="R3566" s="187">
        <v>0.57000000000000006</v>
      </c>
    </row>
    <row r="3567" spans="1:18" x14ac:dyDescent="0.25">
      <c r="A3567" s="135">
        <v>1050752</v>
      </c>
      <c r="B3567" s="148" t="s">
        <v>4063</v>
      </c>
      <c r="C3567" s="135">
        <v>10</v>
      </c>
      <c r="D3567" s="135">
        <v>576</v>
      </c>
      <c r="E3567" s="188">
        <v>48</v>
      </c>
      <c r="F3567" s="135" t="s">
        <v>20</v>
      </c>
      <c r="G3567" s="135" t="s">
        <v>20</v>
      </c>
      <c r="H3567" s="135" t="s">
        <v>20</v>
      </c>
      <c r="I3567" s="135" t="s">
        <v>20</v>
      </c>
      <c r="J3567" s="136">
        <v>3</v>
      </c>
      <c r="K3567" s="136">
        <v>1</v>
      </c>
      <c r="L3567" s="136">
        <v>0.3</v>
      </c>
      <c r="M3567" s="137" t="str">
        <f t="shared" si="55"/>
        <v>P</v>
      </c>
      <c r="N3567" s="174" t="s">
        <v>10682</v>
      </c>
      <c r="O3567" s="149" t="s">
        <v>1567</v>
      </c>
      <c r="P3567" s="149" t="s">
        <v>9405</v>
      </c>
      <c r="Q3567" s="150" t="s">
        <v>10519</v>
      </c>
      <c r="R3567" s="189">
        <v>3.3000000000000003</v>
      </c>
    </row>
    <row r="3568" spans="1:18" x14ac:dyDescent="0.25">
      <c r="A3568" s="132">
        <v>1050868</v>
      </c>
      <c r="B3568" s="145" t="s">
        <v>4064</v>
      </c>
      <c r="C3568" s="132">
        <v>2</v>
      </c>
      <c r="D3568" s="132">
        <v>91</v>
      </c>
      <c r="E3568" s="186">
        <v>9</v>
      </c>
      <c r="F3568" s="132">
        <v>135</v>
      </c>
      <c r="G3568" s="132" t="s">
        <v>21</v>
      </c>
      <c r="H3568" s="132" t="s">
        <v>21</v>
      </c>
      <c r="I3568" s="132" t="s">
        <v>21</v>
      </c>
      <c r="J3568" s="133">
        <v>2.2000000000000002</v>
      </c>
      <c r="K3568" s="133">
        <v>2.2000000000000002</v>
      </c>
      <c r="L3568" s="133">
        <v>2</v>
      </c>
      <c r="M3568" s="134" t="str">
        <f t="shared" si="55"/>
        <v>P</v>
      </c>
      <c r="N3568" s="173" t="s">
        <v>10682</v>
      </c>
      <c r="O3568" s="146" t="s">
        <v>1497</v>
      </c>
      <c r="P3568" s="146" t="s">
        <v>9415</v>
      </c>
      <c r="Q3568" s="147" t="s">
        <v>10519</v>
      </c>
      <c r="R3568" s="187">
        <v>2.02</v>
      </c>
    </row>
    <row r="3569" spans="1:18" x14ac:dyDescent="0.25">
      <c r="A3569" s="135">
        <v>1051836</v>
      </c>
      <c r="B3569" s="148" t="s">
        <v>4065</v>
      </c>
      <c r="C3569" s="135">
        <v>6</v>
      </c>
      <c r="D3569" s="135">
        <v>40</v>
      </c>
      <c r="E3569" s="188" t="s">
        <v>21</v>
      </c>
      <c r="F3569" s="135">
        <v>60</v>
      </c>
      <c r="G3569" s="135" t="s">
        <v>20</v>
      </c>
      <c r="H3569" s="135" t="s">
        <v>20</v>
      </c>
      <c r="I3569" s="135" t="s">
        <v>20</v>
      </c>
      <c r="J3569" s="136">
        <v>4.4000000000000004</v>
      </c>
      <c r="K3569" s="136">
        <v>2.33</v>
      </c>
      <c r="L3569" s="136">
        <v>2.4300000000000002</v>
      </c>
      <c r="M3569" s="137" t="str">
        <f t="shared" si="55"/>
        <v>P</v>
      </c>
      <c r="N3569" s="174" t="s">
        <v>10681</v>
      </c>
      <c r="O3569" s="149" t="s">
        <v>1555</v>
      </c>
      <c r="P3569" s="149" t="s">
        <v>9448</v>
      </c>
      <c r="Q3569" s="150" t="s">
        <v>10519</v>
      </c>
      <c r="R3569" s="189">
        <v>21.299999999999997</v>
      </c>
    </row>
    <row r="3570" spans="1:18" x14ac:dyDescent="0.25">
      <c r="A3570" s="132">
        <v>1051837</v>
      </c>
      <c r="B3570" s="145" t="s">
        <v>4066</v>
      </c>
      <c r="C3570" s="132">
        <v>6</v>
      </c>
      <c r="D3570" s="132">
        <v>50</v>
      </c>
      <c r="E3570" s="186" t="s">
        <v>21</v>
      </c>
      <c r="F3570" s="132">
        <v>60</v>
      </c>
      <c r="G3570" s="132" t="s">
        <v>20</v>
      </c>
      <c r="H3570" s="132" t="s">
        <v>20</v>
      </c>
      <c r="I3570" s="132" t="s">
        <v>20</v>
      </c>
      <c r="J3570" s="133">
        <v>4.4000000000000004</v>
      </c>
      <c r="K3570" s="133">
        <v>2.33</v>
      </c>
      <c r="L3570" s="133">
        <v>2.4300000000000002</v>
      </c>
      <c r="M3570" s="134" t="str">
        <f t="shared" si="55"/>
        <v>P</v>
      </c>
      <c r="N3570" s="173" t="s">
        <v>10681</v>
      </c>
      <c r="O3570" s="146" t="s">
        <v>1555</v>
      </c>
      <c r="P3570" s="146" t="s">
        <v>9448</v>
      </c>
      <c r="Q3570" s="147" t="s">
        <v>10519</v>
      </c>
      <c r="R3570" s="187">
        <v>22.919999999999998</v>
      </c>
    </row>
    <row r="3571" spans="1:18" x14ac:dyDescent="0.25">
      <c r="A3571" s="135">
        <v>1051842</v>
      </c>
      <c r="B3571" s="148" t="s">
        <v>4067</v>
      </c>
      <c r="C3571" s="135">
        <v>6</v>
      </c>
      <c r="D3571" s="135">
        <v>50</v>
      </c>
      <c r="E3571" s="188" t="s">
        <v>21</v>
      </c>
      <c r="F3571" s="135">
        <v>60</v>
      </c>
      <c r="G3571" s="135" t="s">
        <v>20</v>
      </c>
      <c r="H3571" s="135">
        <v>4</v>
      </c>
      <c r="I3571" s="135">
        <v>1</v>
      </c>
      <c r="J3571" s="136">
        <v>4.4000000000000004</v>
      </c>
      <c r="K3571" s="136">
        <v>2.33</v>
      </c>
      <c r="L3571" s="136">
        <v>2.4300000000000002</v>
      </c>
      <c r="M3571" s="137" t="str">
        <f t="shared" si="55"/>
        <v>P</v>
      </c>
      <c r="N3571" s="174" t="s">
        <v>10681</v>
      </c>
      <c r="O3571" s="149" t="s">
        <v>1555</v>
      </c>
      <c r="P3571" s="149" t="s">
        <v>9448</v>
      </c>
      <c r="Q3571" s="150" t="s">
        <v>10519</v>
      </c>
      <c r="R3571" s="189">
        <v>21.72</v>
      </c>
    </row>
    <row r="3572" spans="1:18" x14ac:dyDescent="0.25">
      <c r="A3572" s="132">
        <v>1051844</v>
      </c>
      <c r="B3572" s="145" t="s">
        <v>4068</v>
      </c>
      <c r="C3572" s="132">
        <v>6</v>
      </c>
      <c r="D3572" s="132">
        <v>40</v>
      </c>
      <c r="E3572" s="186" t="s">
        <v>20</v>
      </c>
      <c r="F3572" s="132">
        <v>60</v>
      </c>
      <c r="G3572" s="132" t="s">
        <v>20</v>
      </c>
      <c r="H3572" s="132" t="s">
        <v>20</v>
      </c>
      <c r="I3572" s="132" t="s">
        <v>20</v>
      </c>
      <c r="J3572" s="133">
        <v>4.45</v>
      </c>
      <c r="K3572" s="133">
        <v>2.25</v>
      </c>
      <c r="L3572" s="133">
        <v>2.33</v>
      </c>
      <c r="M3572" s="134" t="str">
        <f t="shared" si="55"/>
        <v>P</v>
      </c>
      <c r="N3572" s="173" t="s">
        <v>10681</v>
      </c>
      <c r="O3572" s="146" t="s">
        <v>1555</v>
      </c>
      <c r="P3572" s="146" t="s">
        <v>9448</v>
      </c>
      <c r="Q3572" s="147" t="s">
        <v>10519</v>
      </c>
      <c r="R3572" s="187">
        <v>23.04</v>
      </c>
    </row>
    <row r="3573" spans="1:18" x14ac:dyDescent="0.25">
      <c r="A3573" s="135">
        <v>1051845</v>
      </c>
      <c r="B3573" s="148" t="s">
        <v>4069</v>
      </c>
      <c r="C3573" s="135">
        <v>6</v>
      </c>
      <c r="D3573" s="135">
        <v>50</v>
      </c>
      <c r="E3573" s="188" t="s">
        <v>21</v>
      </c>
      <c r="F3573" s="135">
        <v>60</v>
      </c>
      <c r="G3573" s="135" t="s">
        <v>20</v>
      </c>
      <c r="H3573" s="135" t="s">
        <v>20</v>
      </c>
      <c r="I3573" s="135" t="s">
        <v>20</v>
      </c>
      <c r="J3573" s="136">
        <v>4.38</v>
      </c>
      <c r="K3573" s="136">
        <v>2.23</v>
      </c>
      <c r="L3573" s="136">
        <v>2.36</v>
      </c>
      <c r="M3573" s="137" t="str">
        <f t="shared" si="55"/>
        <v>P</v>
      </c>
      <c r="N3573" s="174" t="s">
        <v>10681</v>
      </c>
      <c r="O3573" s="149" t="s">
        <v>1506</v>
      </c>
      <c r="P3573" s="149" t="s">
        <v>9496</v>
      </c>
      <c r="Q3573" s="150" t="s">
        <v>10519</v>
      </c>
      <c r="R3573" s="189">
        <v>23.52</v>
      </c>
    </row>
    <row r="3574" spans="1:18" x14ac:dyDescent="0.25">
      <c r="A3574" s="132">
        <v>1051849</v>
      </c>
      <c r="B3574" s="145" t="s">
        <v>4070</v>
      </c>
      <c r="C3574" s="132">
        <v>6</v>
      </c>
      <c r="D3574" s="132">
        <v>40</v>
      </c>
      <c r="E3574" s="186" t="s">
        <v>21</v>
      </c>
      <c r="F3574" s="132">
        <v>60</v>
      </c>
      <c r="G3574" s="132" t="s">
        <v>20</v>
      </c>
      <c r="H3574" s="132">
        <v>4</v>
      </c>
      <c r="I3574" s="132">
        <v>1</v>
      </c>
      <c r="J3574" s="133">
        <v>4.4000000000000004</v>
      </c>
      <c r="K3574" s="133">
        <v>2.33</v>
      </c>
      <c r="L3574" s="133">
        <v>2.4300000000000002</v>
      </c>
      <c r="M3574" s="134" t="str">
        <f t="shared" si="55"/>
        <v>P</v>
      </c>
      <c r="N3574" s="173" t="s">
        <v>10681</v>
      </c>
      <c r="O3574" s="146" t="s">
        <v>1555</v>
      </c>
      <c r="P3574" s="146" t="s">
        <v>9448</v>
      </c>
      <c r="Q3574" s="147" t="s">
        <v>10519</v>
      </c>
      <c r="R3574" s="187">
        <v>23.16</v>
      </c>
    </row>
    <row r="3575" spans="1:18" x14ac:dyDescent="0.25">
      <c r="A3575" s="135">
        <v>1051850</v>
      </c>
      <c r="B3575" s="148" t="s">
        <v>4071</v>
      </c>
      <c r="C3575" s="135">
        <v>6</v>
      </c>
      <c r="D3575" s="135">
        <v>40</v>
      </c>
      <c r="E3575" s="188" t="s">
        <v>20</v>
      </c>
      <c r="F3575" s="135">
        <v>60</v>
      </c>
      <c r="G3575" s="135" t="s">
        <v>20</v>
      </c>
      <c r="H3575" s="135" t="s">
        <v>20</v>
      </c>
      <c r="I3575" s="135" t="s">
        <v>20</v>
      </c>
      <c r="J3575" s="136">
        <v>4.46</v>
      </c>
      <c r="K3575" s="136">
        <v>2.2599999999999998</v>
      </c>
      <c r="L3575" s="136">
        <v>2.36</v>
      </c>
      <c r="M3575" s="137" t="str">
        <f t="shared" si="55"/>
        <v>P</v>
      </c>
      <c r="N3575" s="174" t="s">
        <v>10681</v>
      </c>
      <c r="O3575" s="149" t="s">
        <v>1555</v>
      </c>
      <c r="P3575" s="149" t="s">
        <v>9448</v>
      </c>
      <c r="Q3575" s="150" t="s">
        <v>10519</v>
      </c>
      <c r="R3575" s="189">
        <v>23.34</v>
      </c>
    </row>
    <row r="3576" spans="1:18" x14ac:dyDescent="0.25">
      <c r="A3576" s="132">
        <v>1051853</v>
      </c>
      <c r="B3576" s="145" t="s">
        <v>4072</v>
      </c>
      <c r="C3576" s="132">
        <v>6</v>
      </c>
      <c r="D3576" s="132">
        <v>50</v>
      </c>
      <c r="E3576" s="186" t="s">
        <v>21</v>
      </c>
      <c r="F3576" s="132">
        <v>60</v>
      </c>
      <c r="G3576" s="132" t="s">
        <v>20</v>
      </c>
      <c r="H3576" s="132" t="s">
        <v>20</v>
      </c>
      <c r="I3576" s="132" t="s">
        <v>20</v>
      </c>
      <c r="J3576" s="133">
        <v>4.38</v>
      </c>
      <c r="K3576" s="133">
        <v>2.23</v>
      </c>
      <c r="L3576" s="133">
        <v>2.36</v>
      </c>
      <c r="M3576" s="134" t="str">
        <f t="shared" si="55"/>
        <v>P</v>
      </c>
      <c r="N3576" s="173" t="s">
        <v>10681</v>
      </c>
      <c r="O3576" s="146" t="s">
        <v>1506</v>
      </c>
      <c r="P3576" s="146" t="s">
        <v>9496</v>
      </c>
      <c r="Q3576" s="147" t="s">
        <v>10519</v>
      </c>
      <c r="R3576" s="187">
        <v>23.580000000000002</v>
      </c>
    </row>
    <row r="3577" spans="1:18" x14ac:dyDescent="0.25">
      <c r="A3577" s="135">
        <v>1051854</v>
      </c>
      <c r="B3577" s="148" t="s">
        <v>4073</v>
      </c>
      <c r="C3577" s="135">
        <v>6</v>
      </c>
      <c r="D3577" s="135">
        <v>50</v>
      </c>
      <c r="E3577" s="188" t="s">
        <v>21</v>
      </c>
      <c r="F3577" s="135">
        <v>60</v>
      </c>
      <c r="G3577" s="135" t="s">
        <v>20</v>
      </c>
      <c r="H3577" s="135" t="s">
        <v>20</v>
      </c>
      <c r="I3577" s="135" t="s">
        <v>20</v>
      </c>
      <c r="J3577" s="136">
        <v>4.4000000000000004</v>
      </c>
      <c r="K3577" s="136">
        <v>2.33</v>
      </c>
      <c r="L3577" s="136">
        <v>2.4300000000000002</v>
      </c>
      <c r="M3577" s="137" t="str">
        <f t="shared" si="55"/>
        <v>P</v>
      </c>
      <c r="N3577" s="174" t="s">
        <v>10681</v>
      </c>
      <c r="O3577" s="149" t="s">
        <v>1555</v>
      </c>
      <c r="P3577" s="149" t="s">
        <v>9448</v>
      </c>
      <c r="Q3577" s="150" t="s">
        <v>10519</v>
      </c>
      <c r="R3577" s="189">
        <v>21.9</v>
      </c>
    </row>
    <row r="3578" spans="1:18" x14ac:dyDescent="0.25">
      <c r="A3578" s="132">
        <v>1051855</v>
      </c>
      <c r="B3578" s="145" t="s">
        <v>4074</v>
      </c>
      <c r="C3578" s="132">
        <v>6</v>
      </c>
      <c r="D3578" s="132">
        <v>50</v>
      </c>
      <c r="E3578" s="186" t="s">
        <v>21</v>
      </c>
      <c r="F3578" s="132">
        <v>60</v>
      </c>
      <c r="G3578" s="132" t="s">
        <v>20</v>
      </c>
      <c r="H3578" s="132" t="s">
        <v>20</v>
      </c>
      <c r="I3578" s="132" t="s">
        <v>20</v>
      </c>
      <c r="J3578" s="133">
        <v>4.38</v>
      </c>
      <c r="K3578" s="133">
        <v>2.23</v>
      </c>
      <c r="L3578" s="133">
        <v>2.36</v>
      </c>
      <c r="M3578" s="134" t="str">
        <f t="shared" si="55"/>
        <v>P</v>
      </c>
      <c r="N3578" s="173" t="s">
        <v>10681</v>
      </c>
      <c r="O3578" s="146" t="s">
        <v>1506</v>
      </c>
      <c r="P3578" s="146" t="s">
        <v>9496</v>
      </c>
      <c r="Q3578" s="147" t="s">
        <v>10519</v>
      </c>
      <c r="R3578" s="187">
        <v>23.700000000000003</v>
      </c>
    </row>
    <row r="3579" spans="1:18" x14ac:dyDescent="0.25">
      <c r="A3579" s="135">
        <v>1051856</v>
      </c>
      <c r="B3579" s="148" t="s">
        <v>4075</v>
      </c>
      <c r="C3579" s="135">
        <v>6</v>
      </c>
      <c r="D3579" s="135">
        <v>40</v>
      </c>
      <c r="E3579" s="188" t="s">
        <v>21</v>
      </c>
      <c r="F3579" s="135">
        <v>48</v>
      </c>
      <c r="G3579" s="135" t="s">
        <v>20</v>
      </c>
      <c r="H3579" s="135">
        <v>3</v>
      </c>
      <c r="I3579" s="135">
        <v>1</v>
      </c>
      <c r="J3579" s="136">
        <v>4.3</v>
      </c>
      <c r="K3579" s="136">
        <v>2.95</v>
      </c>
      <c r="L3579" s="136">
        <v>2.2999999999999998</v>
      </c>
      <c r="M3579" s="137" t="str">
        <f t="shared" si="55"/>
        <v>P</v>
      </c>
      <c r="N3579" s="174" t="s">
        <v>10681</v>
      </c>
      <c r="O3579" s="149" t="s">
        <v>1506</v>
      </c>
      <c r="P3579" s="149" t="s">
        <v>9435</v>
      </c>
      <c r="Q3579" s="150" t="s">
        <v>10106</v>
      </c>
      <c r="R3579" s="189">
        <v>30.48</v>
      </c>
    </row>
    <row r="3580" spans="1:18" x14ac:dyDescent="0.25">
      <c r="A3580" s="132">
        <v>1051857</v>
      </c>
      <c r="B3580" s="145" t="s">
        <v>4076</v>
      </c>
      <c r="C3580" s="132">
        <v>6</v>
      </c>
      <c r="D3580" s="132">
        <v>40</v>
      </c>
      <c r="E3580" s="186" t="s">
        <v>21</v>
      </c>
      <c r="F3580" s="132">
        <v>48</v>
      </c>
      <c r="G3580" s="132" t="s">
        <v>20</v>
      </c>
      <c r="H3580" s="132">
        <v>4</v>
      </c>
      <c r="I3580" s="132">
        <v>1</v>
      </c>
      <c r="J3580" s="133">
        <v>4.3</v>
      </c>
      <c r="K3580" s="133">
        <v>2.95</v>
      </c>
      <c r="L3580" s="133">
        <v>2.2999999999999998</v>
      </c>
      <c r="M3580" s="134" t="str">
        <f t="shared" si="55"/>
        <v>P</v>
      </c>
      <c r="N3580" s="173" t="s">
        <v>10681</v>
      </c>
      <c r="O3580" s="146" t="s">
        <v>1506</v>
      </c>
      <c r="P3580" s="146" t="s">
        <v>9435</v>
      </c>
      <c r="Q3580" s="147" t="s">
        <v>10106</v>
      </c>
      <c r="R3580" s="187">
        <v>32.58</v>
      </c>
    </row>
    <row r="3581" spans="1:18" x14ac:dyDescent="0.25">
      <c r="A3581" s="135">
        <v>1051858</v>
      </c>
      <c r="B3581" s="148" t="s">
        <v>4077</v>
      </c>
      <c r="C3581" s="135">
        <v>6</v>
      </c>
      <c r="D3581" s="135">
        <v>40</v>
      </c>
      <c r="E3581" s="188" t="s">
        <v>21</v>
      </c>
      <c r="F3581" s="135">
        <v>48</v>
      </c>
      <c r="G3581" s="135" t="s">
        <v>20</v>
      </c>
      <c r="H3581" s="135" t="s">
        <v>20</v>
      </c>
      <c r="I3581" s="135" t="s">
        <v>20</v>
      </c>
      <c r="J3581" s="136">
        <v>4.3</v>
      </c>
      <c r="K3581" s="136">
        <v>2.95</v>
      </c>
      <c r="L3581" s="136">
        <v>2.2999999999999998</v>
      </c>
      <c r="M3581" s="137" t="str">
        <f t="shared" si="55"/>
        <v>P</v>
      </c>
      <c r="N3581" s="174" t="s">
        <v>10681</v>
      </c>
      <c r="O3581" s="149" t="s">
        <v>1506</v>
      </c>
      <c r="P3581" s="149" t="s">
        <v>9435</v>
      </c>
      <c r="Q3581" s="150" t="s">
        <v>10106</v>
      </c>
      <c r="R3581" s="189">
        <v>30</v>
      </c>
    </row>
    <row r="3582" spans="1:18" x14ac:dyDescent="0.25">
      <c r="A3582" s="132">
        <v>1051860</v>
      </c>
      <c r="B3582" s="145" t="s">
        <v>4078</v>
      </c>
      <c r="C3582" s="132">
        <v>6</v>
      </c>
      <c r="D3582" s="132">
        <v>40</v>
      </c>
      <c r="E3582" s="186" t="s">
        <v>21</v>
      </c>
      <c r="F3582" s="132">
        <v>48</v>
      </c>
      <c r="G3582" s="132" t="s">
        <v>21</v>
      </c>
      <c r="H3582" s="132" t="s">
        <v>21</v>
      </c>
      <c r="I3582" s="132" t="s">
        <v>21</v>
      </c>
      <c r="J3582" s="133">
        <v>4.3</v>
      </c>
      <c r="K3582" s="133">
        <v>2.95</v>
      </c>
      <c r="L3582" s="133">
        <v>2.2999999999999998</v>
      </c>
      <c r="M3582" s="134" t="str">
        <f t="shared" si="55"/>
        <v>P</v>
      </c>
      <c r="N3582" s="173" t="s">
        <v>10681</v>
      </c>
      <c r="O3582" s="146" t="s">
        <v>1506</v>
      </c>
      <c r="P3582" s="146" t="s">
        <v>9435</v>
      </c>
      <c r="Q3582" s="147" t="s">
        <v>10106</v>
      </c>
      <c r="R3582" s="187">
        <v>31.98</v>
      </c>
    </row>
    <row r="3583" spans="1:18" x14ac:dyDescent="0.25">
      <c r="A3583" s="135">
        <v>1051869</v>
      </c>
      <c r="B3583" s="148" t="s">
        <v>4079</v>
      </c>
      <c r="C3583" s="135">
        <v>6</v>
      </c>
      <c r="D3583" s="135">
        <v>40</v>
      </c>
      <c r="E3583" s="188" t="s">
        <v>21</v>
      </c>
      <c r="F3583" s="135">
        <v>48</v>
      </c>
      <c r="G3583" s="135" t="s">
        <v>21</v>
      </c>
      <c r="H3583" s="135" t="s">
        <v>21</v>
      </c>
      <c r="I3583" s="135" t="s">
        <v>21</v>
      </c>
      <c r="J3583" s="136">
        <v>4.28</v>
      </c>
      <c r="K3583" s="136">
        <v>3.03</v>
      </c>
      <c r="L3583" s="136">
        <v>2.36</v>
      </c>
      <c r="M3583" s="137" t="str">
        <f t="shared" si="55"/>
        <v>P</v>
      </c>
      <c r="N3583" s="174" t="s">
        <v>10681</v>
      </c>
      <c r="O3583" s="149" t="s">
        <v>1506</v>
      </c>
      <c r="P3583" s="149" t="s">
        <v>9496</v>
      </c>
      <c r="Q3583" s="150" t="s">
        <v>10106</v>
      </c>
      <c r="R3583" s="189">
        <v>30.299999999999997</v>
      </c>
    </row>
    <row r="3584" spans="1:18" x14ac:dyDescent="0.25">
      <c r="A3584" s="132">
        <v>1051870</v>
      </c>
      <c r="B3584" s="145" t="s">
        <v>4080</v>
      </c>
      <c r="C3584" s="132">
        <v>6</v>
      </c>
      <c r="D3584" s="132">
        <v>40</v>
      </c>
      <c r="E3584" s="186" t="s">
        <v>21</v>
      </c>
      <c r="F3584" s="132">
        <v>48</v>
      </c>
      <c r="G3584" s="132" t="s">
        <v>21</v>
      </c>
      <c r="H3584" s="132" t="s">
        <v>21</v>
      </c>
      <c r="I3584" s="132">
        <v>1</v>
      </c>
      <c r="J3584" s="133">
        <v>4.3</v>
      </c>
      <c r="K3584" s="133">
        <v>2.95</v>
      </c>
      <c r="L3584" s="133">
        <v>2.2999999999999998</v>
      </c>
      <c r="M3584" s="134" t="str">
        <f t="shared" si="55"/>
        <v>P</v>
      </c>
      <c r="N3584" s="173" t="s">
        <v>10681</v>
      </c>
      <c r="O3584" s="146" t="s">
        <v>1506</v>
      </c>
      <c r="P3584" s="146" t="s">
        <v>9435</v>
      </c>
      <c r="Q3584" s="147" t="s">
        <v>10106</v>
      </c>
      <c r="R3584" s="187">
        <v>32.519999999999996</v>
      </c>
    </row>
    <row r="3585" spans="1:18" x14ac:dyDescent="0.25">
      <c r="A3585" s="135">
        <v>1051873</v>
      </c>
      <c r="B3585" s="148" t="s">
        <v>4081</v>
      </c>
      <c r="C3585" s="135">
        <v>6</v>
      </c>
      <c r="D3585" s="135">
        <v>40</v>
      </c>
      <c r="E3585" s="188" t="s">
        <v>21</v>
      </c>
      <c r="F3585" s="135">
        <v>48</v>
      </c>
      <c r="G3585" s="135" t="s">
        <v>21</v>
      </c>
      <c r="H3585" s="135" t="s">
        <v>21</v>
      </c>
      <c r="I3585" s="135" t="s">
        <v>21</v>
      </c>
      <c r="J3585" s="136">
        <v>4.3</v>
      </c>
      <c r="K3585" s="136">
        <v>2.95</v>
      </c>
      <c r="L3585" s="136">
        <v>2.2999999999999998</v>
      </c>
      <c r="M3585" s="137" t="str">
        <f t="shared" si="55"/>
        <v>P</v>
      </c>
      <c r="N3585" s="174" t="s">
        <v>10681</v>
      </c>
      <c r="O3585" s="149" t="s">
        <v>1506</v>
      </c>
      <c r="P3585" s="149" t="s">
        <v>9435</v>
      </c>
      <c r="Q3585" s="150" t="s">
        <v>10106</v>
      </c>
      <c r="R3585" s="189">
        <v>32.160000000000004</v>
      </c>
    </row>
    <row r="3586" spans="1:18" x14ac:dyDescent="0.25">
      <c r="A3586" s="132">
        <v>1051879</v>
      </c>
      <c r="B3586" s="145" t="s">
        <v>4082</v>
      </c>
      <c r="C3586" s="132">
        <v>6</v>
      </c>
      <c r="D3586" s="132">
        <v>40</v>
      </c>
      <c r="E3586" s="186" t="s">
        <v>21</v>
      </c>
      <c r="F3586" s="132">
        <v>48</v>
      </c>
      <c r="G3586" s="132" t="s">
        <v>21</v>
      </c>
      <c r="H3586" s="132" t="s">
        <v>21</v>
      </c>
      <c r="I3586" s="132" t="s">
        <v>21</v>
      </c>
      <c r="J3586" s="133">
        <v>4.28</v>
      </c>
      <c r="K3586" s="133">
        <v>3.03</v>
      </c>
      <c r="L3586" s="133">
        <v>2.36</v>
      </c>
      <c r="M3586" s="134" t="str">
        <f t="shared" ref="M3586:M3649" si="56">HYPERLINK(CONCATENATE("T:\Distribution Centre\RDC Department Shared\Cubiscan photos","\",A3586,"-pac.jpg"),"P")</f>
        <v>P</v>
      </c>
      <c r="N3586" s="173" t="s">
        <v>10681</v>
      </c>
      <c r="O3586" s="146" t="s">
        <v>1506</v>
      </c>
      <c r="P3586" s="146" t="s">
        <v>9496</v>
      </c>
      <c r="Q3586" s="147" t="s">
        <v>10519</v>
      </c>
      <c r="R3586" s="187">
        <v>33.900000000000006</v>
      </c>
    </row>
    <row r="3587" spans="1:18" x14ac:dyDescent="0.25">
      <c r="A3587" s="135">
        <v>1051880</v>
      </c>
      <c r="B3587" s="148" t="s">
        <v>4083</v>
      </c>
      <c r="C3587" s="135">
        <v>6</v>
      </c>
      <c r="D3587" s="135">
        <v>40</v>
      </c>
      <c r="E3587" s="188" t="s">
        <v>21</v>
      </c>
      <c r="F3587" s="135">
        <v>48</v>
      </c>
      <c r="G3587" s="135" t="s">
        <v>20</v>
      </c>
      <c r="H3587" s="135" t="s">
        <v>20</v>
      </c>
      <c r="I3587" s="135" t="s">
        <v>20</v>
      </c>
      <c r="J3587" s="136">
        <v>4.3</v>
      </c>
      <c r="K3587" s="136">
        <v>2.95</v>
      </c>
      <c r="L3587" s="136">
        <v>2.2999999999999998</v>
      </c>
      <c r="M3587" s="137" t="str">
        <f t="shared" si="56"/>
        <v>P</v>
      </c>
      <c r="N3587" s="174" t="s">
        <v>10681</v>
      </c>
      <c r="O3587" s="149" t="s">
        <v>1506</v>
      </c>
      <c r="P3587" s="149" t="s">
        <v>9435</v>
      </c>
      <c r="Q3587" s="150" t="s">
        <v>10519</v>
      </c>
      <c r="R3587" s="189">
        <v>30.06</v>
      </c>
    </row>
    <row r="3588" spans="1:18" x14ac:dyDescent="0.25">
      <c r="A3588" s="132">
        <v>1051881</v>
      </c>
      <c r="B3588" s="145" t="s">
        <v>4084</v>
      </c>
      <c r="C3588" s="132">
        <v>6</v>
      </c>
      <c r="D3588" s="132">
        <v>40</v>
      </c>
      <c r="E3588" s="186" t="s">
        <v>21</v>
      </c>
      <c r="F3588" s="132">
        <v>48</v>
      </c>
      <c r="G3588" s="132" t="s">
        <v>21</v>
      </c>
      <c r="H3588" s="132" t="s">
        <v>21</v>
      </c>
      <c r="I3588" s="132" t="s">
        <v>21</v>
      </c>
      <c r="J3588" s="133">
        <v>4.28</v>
      </c>
      <c r="K3588" s="133">
        <v>3.03</v>
      </c>
      <c r="L3588" s="133">
        <v>2.36</v>
      </c>
      <c r="M3588" s="134" t="str">
        <f t="shared" si="56"/>
        <v>P</v>
      </c>
      <c r="N3588" s="173" t="s">
        <v>10681</v>
      </c>
      <c r="O3588" s="146" t="s">
        <v>1506</v>
      </c>
      <c r="P3588" s="146" t="s">
        <v>9496</v>
      </c>
      <c r="Q3588" s="147" t="s">
        <v>10106</v>
      </c>
      <c r="R3588" s="187">
        <v>33.900000000000006</v>
      </c>
    </row>
    <row r="3589" spans="1:18" x14ac:dyDescent="0.25">
      <c r="A3589" s="135">
        <v>1051882</v>
      </c>
      <c r="B3589" s="148" t="s">
        <v>4085</v>
      </c>
      <c r="C3589" s="135">
        <v>3</v>
      </c>
      <c r="D3589" s="135">
        <v>7200</v>
      </c>
      <c r="E3589" s="188">
        <v>45</v>
      </c>
      <c r="F3589" s="135">
        <v>9792</v>
      </c>
      <c r="G3589" s="135">
        <v>180</v>
      </c>
      <c r="H3589" s="135">
        <v>180</v>
      </c>
      <c r="I3589" s="135">
        <v>1</v>
      </c>
      <c r="J3589" s="136">
        <v>0.78</v>
      </c>
      <c r="K3589" s="136">
        <v>0.67</v>
      </c>
      <c r="L3589" s="136">
        <v>0.28999999999999998</v>
      </c>
      <c r="M3589" s="137" t="str">
        <f t="shared" si="56"/>
        <v>P</v>
      </c>
      <c r="N3589" s="174" t="s">
        <v>10681</v>
      </c>
      <c r="O3589" s="149" t="s">
        <v>1607</v>
      </c>
      <c r="P3589" s="149" t="s">
        <v>9559</v>
      </c>
      <c r="Q3589" s="150" t="s">
        <v>10519</v>
      </c>
      <c r="R3589" s="189">
        <v>2.8499999999999996</v>
      </c>
    </row>
    <row r="3590" spans="1:18" x14ac:dyDescent="0.25">
      <c r="A3590" s="132">
        <v>1051883</v>
      </c>
      <c r="B3590" s="145" t="s">
        <v>4086</v>
      </c>
      <c r="C3590" s="132">
        <v>3</v>
      </c>
      <c r="D3590" s="132">
        <v>7200</v>
      </c>
      <c r="E3590" s="186">
        <v>45</v>
      </c>
      <c r="F3590" s="132">
        <v>9792</v>
      </c>
      <c r="G3590" s="132" t="s">
        <v>20</v>
      </c>
      <c r="H3590" s="132">
        <v>225</v>
      </c>
      <c r="I3590" s="132">
        <v>1</v>
      </c>
      <c r="J3590" s="133">
        <v>0.93</v>
      </c>
      <c r="K3590" s="133">
        <v>0.68</v>
      </c>
      <c r="L3590" s="133">
        <v>0.36</v>
      </c>
      <c r="M3590" s="134" t="str">
        <f t="shared" si="56"/>
        <v>P</v>
      </c>
      <c r="N3590" s="173" t="s">
        <v>10681</v>
      </c>
      <c r="O3590" s="146" t="s">
        <v>1607</v>
      </c>
      <c r="P3590" s="146" t="s">
        <v>9559</v>
      </c>
      <c r="Q3590" s="147" t="s">
        <v>10519</v>
      </c>
      <c r="R3590" s="187">
        <v>3.0300000000000002</v>
      </c>
    </row>
    <row r="3591" spans="1:18" x14ac:dyDescent="0.25">
      <c r="A3591" s="135">
        <v>1051884</v>
      </c>
      <c r="B3591" s="148" t="s">
        <v>897</v>
      </c>
      <c r="C3591" s="135">
        <v>3</v>
      </c>
      <c r="D3591" s="135">
        <v>2160</v>
      </c>
      <c r="E3591" s="188">
        <v>60</v>
      </c>
      <c r="F3591" s="135" t="s">
        <v>20</v>
      </c>
      <c r="G3591" s="135">
        <v>240</v>
      </c>
      <c r="H3591" s="135" t="s">
        <v>20</v>
      </c>
      <c r="I3591" s="135">
        <v>1</v>
      </c>
      <c r="J3591" s="136">
        <v>1.47</v>
      </c>
      <c r="K3591" s="136">
        <v>0.91</v>
      </c>
      <c r="L3591" s="136">
        <v>0.26</v>
      </c>
      <c r="M3591" s="137" t="str">
        <f t="shared" si="56"/>
        <v>P</v>
      </c>
      <c r="N3591" s="174" t="s">
        <v>10681</v>
      </c>
      <c r="O3591" s="149" t="s">
        <v>1562</v>
      </c>
      <c r="P3591" s="149" t="s">
        <v>9416</v>
      </c>
      <c r="Q3591" s="150" t="s">
        <v>10519</v>
      </c>
      <c r="R3591" s="189">
        <v>5.25</v>
      </c>
    </row>
    <row r="3592" spans="1:18" x14ac:dyDescent="0.25">
      <c r="A3592" s="132">
        <v>1051885</v>
      </c>
      <c r="B3592" s="145" t="s">
        <v>898</v>
      </c>
      <c r="C3592" s="132">
        <v>3</v>
      </c>
      <c r="D3592" s="132">
        <v>2160</v>
      </c>
      <c r="E3592" s="186">
        <v>60</v>
      </c>
      <c r="F3592" s="132" t="s">
        <v>20</v>
      </c>
      <c r="G3592" s="132">
        <v>240</v>
      </c>
      <c r="H3592" s="132">
        <v>240</v>
      </c>
      <c r="I3592" s="132">
        <v>1</v>
      </c>
      <c r="J3592" s="133">
        <v>1.45</v>
      </c>
      <c r="K3592" s="133">
        <v>0.96</v>
      </c>
      <c r="L3592" s="133">
        <v>0.25</v>
      </c>
      <c r="M3592" s="134" t="str">
        <f t="shared" si="56"/>
        <v>P</v>
      </c>
      <c r="N3592" s="173" t="s">
        <v>10681</v>
      </c>
      <c r="O3592" s="146" t="s">
        <v>1562</v>
      </c>
      <c r="P3592" s="146" t="s">
        <v>9416</v>
      </c>
      <c r="Q3592" s="147" t="s">
        <v>10519</v>
      </c>
      <c r="R3592" s="187">
        <v>5.07</v>
      </c>
    </row>
    <row r="3593" spans="1:18" x14ac:dyDescent="0.25">
      <c r="A3593" s="135">
        <v>1051887</v>
      </c>
      <c r="B3593" s="148" t="s">
        <v>899</v>
      </c>
      <c r="C3593" s="135">
        <v>3</v>
      </c>
      <c r="D3593" s="135">
        <v>2160</v>
      </c>
      <c r="E3593" s="188">
        <v>60</v>
      </c>
      <c r="F3593" s="135" t="s">
        <v>20</v>
      </c>
      <c r="G3593" s="135">
        <v>240</v>
      </c>
      <c r="H3593" s="135" t="s">
        <v>20</v>
      </c>
      <c r="I3593" s="135">
        <v>1</v>
      </c>
      <c r="J3593" s="136">
        <v>1.35</v>
      </c>
      <c r="K3593" s="136">
        <v>1.02</v>
      </c>
      <c r="L3593" s="136">
        <v>0.23</v>
      </c>
      <c r="M3593" s="137" t="str">
        <f t="shared" si="56"/>
        <v>P</v>
      </c>
      <c r="N3593" s="174" t="s">
        <v>10681</v>
      </c>
      <c r="O3593" s="149" t="s">
        <v>1562</v>
      </c>
      <c r="P3593" s="149" t="s">
        <v>9416</v>
      </c>
      <c r="Q3593" s="150" t="s">
        <v>10519</v>
      </c>
      <c r="R3593" s="189">
        <v>5.0999999999999996</v>
      </c>
    </row>
    <row r="3594" spans="1:18" x14ac:dyDescent="0.25">
      <c r="A3594" s="132">
        <v>1051898</v>
      </c>
      <c r="B3594" s="145" t="s">
        <v>4087</v>
      </c>
      <c r="C3594" s="132">
        <v>6</v>
      </c>
      <c r="D3594" s="132">
        <v>160</v>
      </c>
      <c r="E3594" s="186" t="s">
        <v>21</v>
      </c>
      <c r="F3594" s="132">
        <v>220</v>
      </c>
      <c r="G3594" s="132" t="s">
        <v>20</v>
      </c>
      <c r="H3594" s="132">
        <v>10</v>
      </c>
      <c r="I3594" s="132">
        <v>2</v>
      </c>
      <c r="J3594" s="133">
        <v>2.86</v>
      </c>
      <c r="K3594" s="133">
        <v>1.96</v>
      </c>
      <c r="L3594" s="133">
        <v>1.34</v>
      </c>
      <c r="M3594" s="134" t="str">
        <f t="shared" si="56"/>
        <v>P</v>
      </c>
      <c r="N3594" s="173" t="s">
        <v>10681</v>
      </c>
      <c r="O3594" s="146" t="s">
        <v>1506</v>
      </c>
      <c r="P3594" s="146" t="s">
        <v>9435</v>
      </c>
      <c r="Q3594" s="147" t="s">
        <v>10519</v>
      </c>
      <c r="R3594" s="187">
        <v>9.36</v>
      </c>
    </row>
    <row r="3595" spans="1:18" x14ac:dyDescent="0.25">
      <c r="A3595" s="135">
        <v>1051899</v>
      </c>
      <c r="B3595" s="148" t="s">
        <v>4088</v>
      </c>
      <c r="C3595" s="135">
        <v>6</v>
      </c>
      <c r="D3595" s="135">
        <v>50</v>
      </c>
      <c r="E3595" s="188" t="s">
        <v>21</v>
      </c>
      <c r="F3595" s="135">
        <v>60</v>
      </c>
      <c r="G3595" s="135" t="s">
        <v>21</v>
      </c>
      <c r="H3595" s="135" t="s">
        <v>21</v>
      </c>
      <c r="I3595" s="135" t="s">
        <v>21</v>
      </c>
      <c r="J3595" s="136">
        <v>6.6</v>
      </c>
      <c r="K3595" s="136">
        <v>4.4000000000000004</v>
      </c>
      <c r="L3595" s="136">
        <v>0.95</v>
      </c>
      <c r="M3595" s="137" t="str">
        <f t="shared" si="56"/>
        <v>P</v>
      </c>
      <c r="N3595" s="174" t="s">
        <v>10681</v>
      </c>
      <c r="O3595" s="149" t="s">
        <v>1506</v>
      </c>
      <c r="P3595" s="149" t="s">
        <v>9451</v>
      </c>
      <c r="Q3595" s="150" t="s">
        <v>10519</v>
      </c>
      <c r="R3595" s="189">
        <v>23.94</v>
      </c>
    </row>
    <row r="3596" spans="1:18" x14ac:dyDescent="0.25">
      <c r="A3596" s="132">
        <v>1051900</v>
      </c>
      <c r="B3596" s="145" t="s">
        <v>4089</v>
      </c>
      <c r="C3596" s="132">
        <v>2</v>
      </c>
      <c r="D3596" s="132">
        <v>50</v>
      </c>
      <c r="E3596" s="186" t="s">
        <v>21</v>
      </c>
      <c r="F3596" s="132">
        <v>60</v>
      </c>
      <c r="G3596" s="132" t="s">
        <v>20</v>
      </c>
      <c r="H3596" s="132" t="s">
        <v>20</v>
      </c>
      <c r="I3596" s="132" t="s">
        <v>20</v>
      </c>
      <c r="J3596" s="133">
        <v>4.3</v>
      </c>
      <c r="K3596" s="133">
        <v>2.2000000000000002</v>
      </c>
      <c r="L3596" s="133">
        <v>2.1</v>
      </c>
      <c r="M3596" s="134" t="str">
        <f t="shared" si="56"/>
        <v>P</v>
      </c>
      <c r="N3596" s="173" t="s">
        <v>10681</v>
      </c>
      <c r="O3596" s="146" t="s">
        <v>1506</v>
      </c>
      <c r="P3596" s="146" t="s">
        <v>9451</v>
      </c>
      <c r="Q3596" s="147" t="s">
        <v>10106</v>
      </c>
      <c r="R3596" s="187">
        <v>16.64</v>
      </c>
    </row>
    <row r="3597" spans="1:18" x14ac:dyDescent="0.25">
      <c r="A3597" s="135">
        <v>1051901</v>
      </c>
      <c r="B3597" s="148" t="s">
        <v>4090</v>
      </c>
      <c r="C3597" s="135">
        <v>4</v>
      </c>
      <c r="D3597" s="135">
        <v>30</v>
      </c>
      <c r="E3597" s="188" t="s">
        <v>21</v>
      </c>
      <c r="F3597" s="135">
        <v>36</v>
      </c>
      <c r="G3597" s="135" t="s">
        <v>21</v>
      </c>
      <c r="H3597" s="135" t="s">
        <v>21</v>
      </c>
      <c r="I3597" s="135" t="s">
        <v>21</v>
      </c>
      <c r="J3597" s="136">
        <v>3.8</v>
      </c>
      <c r="K3597" s="136">
        <v>3.8</v>
      </c>
      <c r="L3597" s="136">
        <v>2.2999999999999998</v>
      </c>
      <c r="M3597" s="137" t="str">
        <f t="shared" si="56"/>
        <v>P</v>
      </c>
      <c r="N3597" s="174" t="s">
        <v>10681</v>
      </c>
      <c r="O3597" s="149" t="s">
        <v>1506</v>
      </c>
      <c r="P3597" s="149" t="s">
        <v>9435</v>
      </c>
      <c r="Q3597" s="150" t="s">
        <v>10106</v>
      </c>
      <c r="R3597" s="189">
        <v>26.56</v>
      </c>
    </row>
    <row r="3598" spans="1:18" x14ac:dyDescent="0.25">
      <c r="A3598" s="132">
        <v>1051902</v>
      </c>
      <c r="B3598" s="145" t="s">
        <v>4091</v>
      </c>
      <c r="C3598" s="132">
        <v>6</v>
      </c>
      <c r="D3598" s="132">
        <v>160</v>
      </c>
      <c r="E3598" s="186" t="s">
        <v>21</v>
      </c>
      <c r="F3598" s="132">
        <v>220</v>
      </c>
      <c r="G3598" s="132" t="s">
        <v>20</v>
      </c>
      <c r="H3598" s="132">
        <v>10</v>
      </c>
      <c r="I3598" s="132">
        <v>2</v>
      </c>
      <c r="J3598" s="133">
        <v>2.84</v>
      </c>
      <c r="K3598" s="133">
        <v>1.91</v>
      </c>
      <c r="L3598" s="133">
        <v>1.35</v>
      </c>
      <c r="M3598" s="134" t="str">
        <f t="shared" si="56"/>
        <v>P</v>
      </c>
      <c r="N3598" s="173" t="s">
        <v>10681</v>
      </c>
      <c r="O3598" s="146" t="s">
        <v>1506</v>
      </c>
      <c r="P3598" s="146" t="s">
        <v>9435</v>
      </c>
      <c r="Q3598" s="147" t="s">
        <v>10519</v>
      </c>
      <c r="R3598" s="187">
        <v>7.5</v>
      </c>
    </row>
    <row r="3599" spans="1:18" x14ac:dyDescent="0.25">
      <c r="A3599" s="135">
        <v>1051904</v>
      </c>
      <c r="B3599" s="148" t="s">
        <v>4092</v>
      </c>
      <c r="C3599" s="135">
        <v>6</v>
      </c>
      <c r="D3599" s="135">
        <v>240</v>
      </c>
      <c r="E3599" s="188" t="s">
        <v>21</v>
      </c>
      <c r="F3599" s="135">
        <v>240</v>
      </c>
      <c r="G3599" s="135" t="s">
        <v>20</v>
      </c>
      <c r="H3599" s="135">
        <v>10</v>
      </c>
      <c r="I3599" s="135">
        <v>2</v>
      </c>
      <c r="J3599" s="136">
        <v>1.75</v>
      </c>
      <c r="K3599" s="136">
        <v>1.7</v>
      </c>
      <c r="L3599" s="136">
        <v>1.3</v>
      </c>
      <c r="M3599" s="137" t="str">
        <f t="shared" si="56"/>
        <v>P</v>
      </c>
      <c r="N3599" s="174" t="s">
        <v>10681</v>
      </c>
      <c r="O3599" s="149" t="s">
        <v>1506</v>
      </c>
      <c r="P3599" s="149" t="s">
        <v>9451</v>
      </c>
      <c r="Q3599" s="150" t="s">
        <v>10519</v>
      </c>
      <c r="R3599" s="189">
        <v>12.72</v>
      </c>
    </row>
    <row r="3600" spans="1:18" x14ac:dyDescent="0.25">
      <c r="A3600" s="132">
        <v>1051905</v>
      </c>
      <c r="B3600" s="145" t="s">
        <v>857</v>
      </c>
      <c r="C3600" s="132">
        <v>6</v>
      </c>
      <c r="D3600" s="132">
        <v>3360</v>
      </c>
      <c r="E3600" s="186">
        <v>24</v>
      </c>
      <c r="F3600" s="132">
        <v>4320</v>
      </c>
      <c r="G3600" s="132">
        <v>192</v>
      </c>
      <c r="H3600" s="132">
        <v>216</v>
      </c>
      <c r="I3600" s="132">
        <v>1</v>
      </c>
      <c r="J3600" s="133">
        <v>0.83</v>
      </c>
      <c r="K3600" s="133">
        <v>0.49</v>
      </c>
      <c r="L3600" s="133">
        <v>0.72</v>
      </c>
      <c r="M3600" s="134" t="str">
        <f t="shared" si="56"/>
        <v>P</v>
      </c>
      <c r="N3600" s="173" t="s">
        <v>10681</v>
      </c>
      <c r="O3600" s="146" t="s">
        <v>1506</v>
      </c>
      <c r="P3600" s="146" t="s">
        <v>9409</v>
      </c>
      <c r="Q3600" s="147" t="s">
        <v>10519</v>
      </c>
      <c r="R3600" s="187">
        <v>2.16</v>
      </c>
    </row>
    <row r="3601" spans="1:18" x14ac:dyDescent="0.25">
      <c r="A3601" s="135">
        <v>1051906</v>
      </c>
      <c r="B3601" s="148" t="s">
        <v>4093</v>
      </c>
      <c r="C3601" s="135">
        <v>6</v>
      </c>
      <c r="D3601" s="135">
        <v>3360</v>
      </c>
      <c r="E3601" s="188">
        <v>24</v>
      </c>
      <c r="F3601" s="135">
        <v>4320</v>
      </c>
      <c r="G3601" s="135">
        <v>192</v>
      </c>
      <c r="H3601" s="135">
        <v>216</v>
      </c>
      <c r="I3601" s="135">
        <v>1</v>
      </c>
      <c r="J3601" s="136">
        <v>0.87</v>
      </c>
      <c r="K3601" s="136">
        <v>0.52</v>
      </c>
      <c r="L3601" s="136">
        <v>0.73</v>
      </c>
      <c r="M3601" s="137" t="str">
        <f t="shared" si="56"/>
        <v>P</v>
      </c>
      <c r="N3601" s="174" t="s">
        <v>10681</v>
      </c>
      <c r="O3601" s="149" t="s">
        <v>1506</v>
      </c>
      <c r="P3601" s="149" t="s">
        <v>9409</v>
      </c>
      <c r="Q3601" s="150" t="s">
        <v>10519</v>
      </c>
      <c r="R3601" s="189">
        <v>2.4000000000000004</v>
      </c>
    </row>
    <row r="3602" spans="1:18" x14ac:dyDescent="0.25">
      <c r="A3602" s="132">
        <v>1051907</v>
      </c>
      <c r="B3602" s="145" t="s">
        <v>856</v>
      </c>
      <c r="C3602" s="132">
        <v>6</v>
      </c>
      <c r="D3602" s="132">
        <v>3360</v>
      </c>
      <c r="E3602" s="186">
        <v>24</v>
      </c>
      <c r="F3602" s="132">
        <v>4320</v>
      </c>
      <c r="G3602" s="132">
        <v>192</v>
      </c>
      <c r="H3602" s="132">
        <v>216</v>
      </c>
      <c r="I3602" s="132">
        <v>1</v>
      </c>
      <c r="J3602" s="133">
        <v>0.84</v>
      </c>
      <c r="K3602" s="133">
        <v>0.5</v>
      </c>
      <c r="L3602" s="133">
        <v>0.73</v>
      </c>
      <c r="M3602" s="134" t="str">
        <f t="shared" si="56"/>
        <v>P</v>
      </c>
      <c r="N3602" s="173" t="s">
        <v>10681</v>
      </c>
      <c r="O3602" s="146" t="s">
        <v>1506</v>
      </c>
      <c r="P3602" s="146" t="s">
        <v>9409</v>
      </c>
      <c r="Q3602" s="147" t="s">
        <v>10519</v>
      </c>
      <c r="R3602" s="187">
        <v>2.16</v>
      </c>
    </row>
    <row r="3603" spans="1:18" x14ac:dyDescent="0.25">
      <c r="A3603" s="135">
        <v>1051908</v>
      </c>
      <c r="B3603" s="148" t="s">
        <v>855</v>
      </c>
      <c r="C3603" s="135">
        <v>6</v>
      </c>
      <c r="D3603" s="135">
        <v>3360</v>
      </c>
      <c r="E3603" s="188">
        <v>24</v>
      </c>
      <c r="F3603" s="135">
        <v>4320</v>
      </c>
      <c r="G3603" s="135">
        <v>192</v>
      </c>
      <c r="H3603" s="135">
        <v>216</v>
      </c>
      <c r="I3603" s="135">
        <v>1</v>
      </c>
      <c r="J3603" s="136">
        <v>0.81</v>
      </c>
      <c r="K3603" s="136">
        <v>0.5</v>
      </c>
      <c r="L3603" s="136">
        <v>0.72</v>
      </c>
      <c r="M3603" s="137" t="str">
        <f t="shared" si="56"/>
        <v>P</v>
      </c>
      <c r="N3603" s="174" t="s">
        <v>10681</v>
      </c>
      <c r="O3603" s="149" t="s">
        <v>1506</v>
      </c>
      <c r="P3603" s="149" t="s">
        <v>9409</v>
      </c>
      <c r="Q3603" s="150" t="s">
        <v>10519</v>
      </c>
      <c r="R3603" s="189">
        <v>2.04</v>
      </c>
    </row>
    <row r="3604" spans="1:18" x14ac:dyDescent="0.25">
      <c r="A3604" s="132">
        <v>1051916</v>
      </c>
      <c r="B3604" s="145" t="s">
        <v>869</v>
      </c>
      <c r="C3604" s="132">
        <v>6</v>
      </c>
      <c r="D3604" s="132">
        <v>3360</v>
      </c>
      <c r="E3604" s="186">
        <v>24</v>
      </c>
      <c r="F3604" s="132">
        <v>4320</v>
      </c>
      <c r="G3604" s="132">
        <v>192</v>
      </c>
      <c r="H3604" s="132">
        <v>216</v>
      </c>
      <c r="I3604" s="132">
        <v>1</v>
      </c>
      <c r="J3604" s="133">
        <v>0.83</v>
      </c>
      <c r="K3604" s="133">
        <v>0.5</v>
      </c>
      <c r="L3604" s="133">
        <v>0.72</v>
      </c>
      <c r="M3604" s="134" t="str">
        <f t="shared" si="56"/>
        <v>P</v>
      </c>
      <c r="N3604" s="173" t="s">
        <v>10681</v>
      </c>
      <c r="O3604" s="146" t="s">
        <v>1506</v>
      </c>
      <c r="P3604" s="146" t="s">
        <v>9409</v>
      </c>
      <c r="Q3604" s="147" t="s">
        <v>10519</v>
      </c>
      <c r="R3604" s="187">
        <v>2.2199999999999998</v>
      </c>
    </row>
    <row r="3605" spans="1:18" x14ac:dyDescent="0.25">
      <c r="A3605" s="135">
        <v>1051917</v>
      </c>
      <c r="B3605" s="148" t="s">
        <v>4094</v>
      </c>
      <c r="C3605" s="135">
        <v>6</v>
      </c>
      <c r="D3605" s="135">
        <v>3360</v>
      </c>
      <c r="E3605" s="188">
        <v>24</v>
      </c>
      <c r="F3605" s="135">
        <v>4320</v>
      </c>
      <c r="G3605" s="135">
        <v>192</v>
      </c>
      <c r="H3605" s="135">
        <v>216</v>
      </c>
      <c r="I3605" s="135">
        <v>1</v>
      </c>
      <c r="J3605" s="136">
        <v>0.75</v>
      </c>
      <c r="K3605" s="136">
        <v>0.49</v>
      </c>
      <c r="L3605" s="136">
        <v>0.72699999999999998</v>
      </c>
      <c r="M3605" s="137" t="str">
        <f t="shared" si="56"/>
        <v>P</v>
      </c>
      <c r="N3605" s="174" t="s">
        <v>10681</v>
      </c>
      <c r="O3605" s="149" t="s">
        <v>1506</v>
      </c>
      <c r="P3605" s="149" t="s">
        <v>9409</v>
      </c>
      <c r="Q3605" s="150" t="s">
        <v>10519</v>
      </c>
      <c r="R3605" s="189">
        <v>2.2800000000000002</v>
      </c>
    </row>
    <row r="3606" spans="1:18" x14ac:dyDescent="0.25">
      <c r="A3606" s="132">
        <v>1051918</v>
      </c>
      <c r="B3606" s="145" t="s">
        <v>864</v>
      </c>
      <c r="C3606" s="132">
        <v>6</v>
      </c>
      <c r="D3606" s="132">
        <v>3360</v>
      </c>
      <c r="E3606" s="186">
        <v>24</v>
      </c>
      <c r="F3606" s="132">
        <v>4320</v>
      </c>
      <c r="G3606" s="132">
        <v>192</v>
      </c>
      <c r="H3606" s="132">
        <v>216</v>
      </c>
      <c r="I3606" s="132">
        <v>1</v>
      </c>
      <c r="J3606" s="133">
        <v>0.86</v>
      </c>
      <c r="K3606" s="133">
        <v>0.49</v>
      </c>
      <c r="L3606" s="133">
        <v>0.72</v>
      </c>
      <c r="M3606" s="134" t="str">
        <f t="shared" si="56"/>
        <v>P</v>
      </c>
      <c r="N3606" s="173" t="s">
        <v>10681</v>
      </c>
      <c r="O3606" s="146" t="s">
        <v>1506</v>
      </c>
      <c r="P3606" s="146" t="s">
        <v>9409</v>
      </c>
      <c r="Q3606" s="147" t="s">
        <v>10519</v>
      </c>
      <c r="R3606" s="187">
        <v>2.4000000000000004</v>
      </c>
    </row>
    <row r="3607" spans="1:18" x14ac:dyDescent="0.25">
      <c r="A3607" s="135">
        <v>1051919</v>
      </c>
      <c r="B3607" s="148" t="s">
        <v>863</v>
      </c>
      <c r="C3607" s="135">
        <v>6</v>
      </c>
      <c r="D3607" s="135">
        <v>3360</v>
      </c>
      <c r="E3607" s="188">
        <v>24</v>
      </c>
      <c r="F3607" s="135">
        <v>4320</v>
      </c>
      <c r="G3607" s="135">
        <v>192</v>
      </c>
      <c r="H3607" s="135">
        <v>216</v>
      </c>
      <c r="I3607" s="135">
        <v>1</v>
      </c>
      <c r="J3607" s="136">
        <v>0.84</v>
      </c>
      <c r="K3607" s="136">
        <v>0.49</v>
      </c>
      <c r="L3607" s="136">
        <v>0.73</v>
      </c>
      <c r="M3607" s="137" t="str">
        <f t="shared" si="56"/>
        <v>P</v>
      </c>
      <c r="N3607" s="174" t="s">
        <v>10681</v>
      </c>
      <c r="O3607" s="149" t="s">
        <v>1506</v>
      </c>
      <c r="P3607" s="149" t="s">
        <v>9409</v>
      </c>
      <c r="Q3607" s="150" t="s">
        <v>10519</v>
      </c>
      <c r="R3607" s="189">
        <v>1.98</v>
      </c>
    </row>
    <row r="3608" spans="1:18" x14ac:dyDescent="0.25">
      <c r="A3608" s="132">
        <v>1051920</v>
      </c>
      <c r="B3608" s="145" t="s">
        <v>865</v>
      </c>
      <c r="C3608" s="132">
        <v>6</v>
      </c>
      <c r="D3608" s="132">
        <v>3360</v>
      </c>
      <c r="E3608" s="186">
        <v>24</v>
      </c>
      <c r="F3608" s="132">
        <v>4320</v>
      </c>
      <c r="G3608" s="132">
        <v>192</v>
      </c>
      <c r="H3608" s="132">
        <v>216</v>
      </c>
      <c r="I3608" s="132">
        <v>1</v>
      </c>
      <c r="J3608" s="133">
        <v>0.82</v>
      </c>
      <c r="K3608" s="133">
        <v>0.5</v>
      </c>
      <c r="L3608" s="133">
        <v>0.72</v>
      </c>
      <c r="M3608" s="134" t="str">
        <f t="shared" si="56"/>
        <v>P</v>
      </c>
      <c r="N3608" s="173" t="s">
        <v>10681</v>
      </c>
      <c r="O3608" s="146" t="s">
        <v>1506</v>
      </c>
      <c r="P3608" s="146" t="s">
        <v>9409</v>
      </c>
      <c r="Q3608" s="147" t="s">
        <v>10519</v>
      </c>
      <c r="R3608" s="187">
        <v>2.4000000000000004</v>
      </c>
    </row>
    <row r="3609" spans="1:18" x14ac:dyDescent="0.25">
      <c r="A3609" s="135">
        <v>1051922</v>
      </c>
      <c r="B3609" s="148" t="s">
        <v>866</v>
      </c>
      <c r="C3609" s="135">
        <v>6</v>
      </c>
      <c r="D3609" s="135">
        <v>3360</v>
      </c>
      <c r="E3609" s="188">
        <v>24</v>
      </c>
      <c r="F3609" s="135">
        <v>4320</v>
      </c>
      <c r="G3609" s="135">
        <v>192</v>
      </c>
      <c r="H3609" s="135">
        <v>216</v>
      </c>
      <c r="I3609" s="135">
        <v>1</v>
      </c>
      <c r="J3609" s="136">
        <v>0.84</v>
      </c>
      <c r="K3609" s="136">
        <v>0.49</v>
      </c>
      <c r="L3609" s="136">
        <v>0.72</v>
      </c>
      <c r="M3609" s="137" t="str">
        <f t="shared" si="56"/>
        <v>P</v>
      </c>
      <c r="N3609" s="174" t="s">
        <v>10681</v>
      </c>
      <c r="O3609" s="149" t="s">
        <v>1506</v>
      </c>
      <c r="P3609" s="149" t="s">
        <v>9409</v>
      </c>
      <c r="Q3609" s="150" t="s">
        <v>10519</v>
      </c>
      <c r="R3609" s="189">
        <v>2.4000000000000004</v>
      </c>
    </row>
    <row r="3610" spans="1:18" x14ac:dyDescent="0.25">
      <c r="A3610" s="132">
        <v>1051923</v>
      </c>
      <c r="B3610" s="145" t="s">
        <v>4095</v>
      </c>
      <c r="C3610" s="132">
        <v>6</v>
      </c>
      <c r="D3610" s="132">
        <v>3360</v>
      </c>
      <c r="E3610" s="186">
        <v>24</v>
      </c>
      <c r="F3610" s="132">
        <v>4320</v>
      </c>
      <c r="G3610" s="132">
        <v>192</v>
      </c>
      <c r="H3610" s="132">
        <v>216</v>
      </c>
      <c r="I3610" s="132">
        <v>1</v>
      </c>
      <c r="J3610" s="133">
        <v>0.83</v>
      </c>
      <c r="K3610" s="133">
        <v>0.5</v>
      </c>
      <c r="L3610" s="133">
        <v>0.72</v>
      </c>
      <c r="M3610" s="134" t="str">
        <f t="shared" si="56"/>
        <v>P</v>
      </c>
      <c r="N3610" s="173" t="s">
        <v>10681</v>
      </c>
      <c r="O3610" s="146" t="s">
        <v>1506</v>
      </c>
      <c r="P3610" s="146" t="s">
        <v>9409</v>
      </c>
      <c r="Q3610" s="147" t="s">
        <v>10519</v>
      </c>
      <c r="R3610" s="187">
        <v>2.64</v>
      </c>
    </row>
    <row r="3611" spans="1:18" x14ac:dyDescent="0.25">
      <c r="A3611" s="135">
        <v>1051924</v>
      </c>
      <c r="B3611" s="148" t="s">
        <v>870</v>
      </c>
      <c r="C3611" s="135">
        <v>6</v>
      </c>
      <c r="D3611" s="135">
        <v>3360</v>
      </c>
      <c r="E3611" s="188">
        <v>24</v>
      </c>
      <c r="F3611" s="135">
        <v>4320</v>
      </c>
      <c r="G3611" s="135">
        <v>192</v>
      </c>
      <c r="H3611" s="135">
        <v>192</v>
      </c>
      <c r="I3611" s="135">
        <v>1</v>
      </c>
      <c r="J3611" s="136">
        <v>0.87</v>
      </c>
      <c r="K3611" s="136">
        <v>0.51</v>
      </c>
      <c r="L3611" s="136">
        <v>0.72</v>
      </c>
      <c r="M3611" s="137" t="str">
        <f t="shared" si="56"/>
        <v>P</v>
      </c>
      <c r="N3611" s="174" t="s">
        <v>10681</v>
      </c>
      <c r="O3611" s="149" t="s">
        <v>1506</v>
      </c>
      <c r="P3611" s="149" t="s">
        <v>9409</v>
      </c>
      <c r="Q3611" s="150" t="s">
        <v>10519</v>
      </c>
      <c r="R3611" s="189">
        <v>2.58</v>
      </c>
    </row>
    <row r="3612" spans="1:18" x14ac:dyDescent="0.25">
      <c r="A3612" s="132">
        <v>1051925</v>
      </c>
      <c r="B3612" s="145" t="s">
        <v>860</v>
      </c>
      <c r="C3612" s="132">
        <v>6</v>
      </c>
      <c r="D3612" s="132">
        <v>3360</v>
      </c>
      <c r="E3612" s="186">
        <v>24</v>
      </c>
      <c r="F3612" s="132">
        <v>4320</v>
      </c>
      <c r="G3612" s="132">
        <v>192</v>
      </c>
      <c r="H3612" s="132">
        <v>216</v>
      </c>
      <c r="I3612" s="132">
        <v>1</v>
      </c>
      <c r="J3612" s="133">
        <v>0.81</v>
      </c>
      <c r="K3612" s="133">
        <v>0.5</v>
      </c>
      <c r="L3612" s="133">
        <v>0.73</v>
      </c>
      <c r="M3612" s="134" t="str">
        <f t="shared" si="56"/>
        <v>P</v>
      </c>
      <c r="N3612" s="173" t="s">
        <v>10681</v>
      </c>
      <c r="O3612" s="146" t="s">
        <v>1506</v>
      </c>
      <c r="P3612" s="146" t="s">
        <v>9409</v>
      </c>
      <c r="Q3612" s="147" t="s">
        <v>10519</v>
      </c>
      <c r="R3612" s="187">
        <v>1.92</v>
      </c>
    </row>
    <row r="3613" spans="1:18" x14ac:dyDescent="0.25">
      <c r="A3613" s="135">
        <v>1051931</v>
      </c>
      <c r="B3613" s="148" t="s">
        <v>861</v>
      </c>
      <c r="C3613" s="135">
        <v>6</v>
      </c>
      <c r="D3613" s="135">
        <v>3360</v>
      </c>
      <c r="E3613" s="188">
        <v>24</v>
      </c>
      <c r="F3613" s="135">
        <v>4320</v>
      </c>
      <c r="G3613" s="135">
        <v>192</v>
      </c>
      <c r="H3613" s="135">
        <v>216</v>
      </c>
      <c r="I3613" s="135">
        <v>1</v>
      </c>
      <c r="J3613" s="136">
        <v>0.83</v>
      </c>
      <c r="K3613" s="136">
        <v>0.5</v>
      </c>
      <c r="L3613" s="136">
        <v>0.72</v>
      </c>
      <c r="M3613" s="137" t="str">
        <f t="shared" si="56"/>
        <v>P</v>
      </c>
      <c r="N3613" s="174" t="s">
        <v>10681</v>
      </c>
      <c r="O3613" s="149" t="s">
        <v>1506</v>
      </c>
      <c r="P3613" s="149" t="s">
        <v>9409</v>
      </c>
      <c r="Q3613" s="150" t="s">
        <v>10519</v>
      </c>
      <c r="R3613" s="189">
        <v>2.04</v>
      </c>
    </row>
    <row r="3614" spans="1:18" x14ac:dyDescent="0.25">
      <c r="A3614" s="132">
        <v>1051932</v>
      </c>
      <c r="B3614" s="145" t="s">
        <v>868</v>
      </c>
      <c r="C3614" s="132">
        <v>6</v>
      </c>
      <c r="D3614" s="132">
        <v>3360</v>
      </c>
      <c r="E3614" s="186">
        <v>24</v>
      </c>
      <c r="F3614" s="132">
        <v>4320</v>
      </c>
      <c r="G3614" s="132">
        <v>192</v>
      </c>
      <c r="H3614" s="132">
        <v>216</v>
      </c>
      <c r="I3614" s="132">
        <v>1</v>
      </c>
      <c r="J3614" s="133">
        <v>0.8</v>
      </c>
      <c r="K3614" s="133">
        <v>0.5</v>
      </c>
      <c r="L3614" s="133">
        <v>0.72</v>
      </c>
      <c r="M3614" s="134" t="str">
        <f t="shared" si="56"/>
        <v>P</v>
      </c>
      <c r="N3614" s="173" t="s">
        <v>10681</v>
      </c>
      <c r="O3614" s="146" t="s">
        <v>1506</v>
      </c>
      <c r="P3614" s="146" t="s">
        <v>9409</v>
      </c>
      <c r="Q3614" s="147" t="s">
        <v>10106</v>
      </c>
      <c r="R3614" s="187">
        <v>2.64</v>
      </c>
    </row>
    <row r="3615" spans="1:18" x14ac:dyDescent="0.25">
      <c r="A3615" s="135">
        <v>1051941</v>
      </c>
      <c r="B3615" s="148" t="s">
        <v>867</v>
      </c>
      <c r="C3615" s="135">
        <v>6</v>
      </c>
      <c r="D3615" s="135">
        <v>3360</v>
      </c>
      <c r="E3615" s="188">
        <v>24</v>
      </c>
      <c r="F3615" s="135">
        <v>4320</v>
      </c>
      <c r="G3615" s="135">
        <v>192</v>
      </c>
      <c r="H3615" s="135">
        <v>216</v>
      </c>
      <c r="I3615" s="135">
        <v>1</v>
      </c>
      <c r="J3615" s="136">
        <v>0.82</v>
      </c>
      <c r="K3615" s="136">
        <v>0.48</v>
      </c>
      <c r="L3615" s="136">
        <v>0.72</v>
      </c>
      <c r="M3615" s="137" t="str">
        <f t="shared" si="56"/>
        <v>P</v>
      </c>
      <c r="N3615" s="174" t="s">
        <v>10681</v>
      </c>
      <c r="O3615" s="149" t="s">
        <v>1506</v>
      </c>
      <c r="P3615" s="149" t="s">
        <v>9409</v>
      </c>
      <c r="Q3615" s="150" t="s">
        <v>10106</v>
      </c>
      <c r="R3615" s="189">
        <v>2.52</v>
      </c>
    </row>
    <row r="3616" spans="1:18" x14ac:dyDescent="0.25">
      <c r="A3616" s="132">
        <v>1051942</v>
      </c>
      <c r="B3616" s="145" t="s">
        <v>858</v>
      </c>
      <c r="C3616" s="132">
        <v>6</v>
      </c>
      <c r="D3616" s="132">
        <v>3360</v>
      </c>
      <c r="E3616" s="186">
        <v>24</v>
      </c>
      <c r="F3616" s="132">
        <v>4320</v>
      </c>
      <c r="G3616" s="132">
        <v>192</v>
      </c>
      <c r="H3616" s="132">
        <v>192</v>
      </c>
      <c r="I3616" s="132">
        <v>1</v>
      </c>
      <c r="J3616" s="133">
        <v>0.81</v>
      </c>
      <c r="K3616" s="133">
        <v>0.5</v>
      </c>
      <c r="L3616" s="133">
        <v>0.72</v>
      </c>
      <c r="M3616" s="134" t="str">
        <f t="shared" si="56"/>
        <v>P</v>
      </c>
      <c r="N3616" s="173" t="s">
        <v>10681</v>
      </c>
      <c r="O3616" s="146" t="s">
        <v>1506</v>
      </c>
      <c r="P3616" s="146" t="s">
        <v>9409</v>
      </c>
      <c r="Q3616" s="147" t="s">
        <v>10519</v>
      </c>
      <c r="R3616" s="187">
        <v>1.98</v>
      </c>
    </row>
    <row r="3617" spans="1:18" x14ac:dyDescent="0.25">
      <c r="A3617" s="135">
        <v>1051943</v>
      </c>
      <c r="B3617" s="148" t="s">
        <v>859</v>
      </c>
      <c r="C3617" s="135">
        <v>6</v>
      </c>
      <c r="D3617" s="135">
        <v>3360</v>
      </c>
      <c r="E3617" s="188">
        <v>24</v>
      </c>
      <c r="F3617" s="135">
        <v>4320</v>
      </c>
      <c r="G3617" s="135">
        <v>192</v>
      </c>
      <c r="H3617" s="135">
        <v>216</v>
      </c>
      <c r="I3617" s="135">
        <v>1</v>
      </c>
      <c r="J3617" s="136">
        <v>0.81</v>
      </c>
      <c r="K3617" s="136">
        <v>0.51</v>
      </c>
      <c r="L3617" s="136">
        <v>0.72</v>
      </c>
      <c r="M3617" s="137" t="str">
        <f t="shared" si="56"/>
        <v>P</v>
      </c>
      <c r="N3617" s="174" t="s">
        <v>10681</v>
      </c>
      <c r="O3617" s="149" t="s">
        <v>1506</v>
      </c>
      <c r="P3617" s="149" t="s">
        <v>9409</v>
      </c>
      <c r="Q3617" s="150" t="s">
        <v>10519</v>
      </c>
      <c r="R3617" s="189">
        <v>2.0999999999999996</v>
      </c>
    </row>
    <row r="3618" spans="1:18" x14ac:dyDescent="0.25">
      <c r="A3618" s="132">
        <v>1051946</v>
      </c>
      <c r="B3618" s="145" t="s">
        <v>4096</v>
      </c>
      <c r="C3618" s="132">
        <v>6</v>
      </c>
      <c r="D3618" s="132">
        <v>3360</v>
      </c>
      <c r="E3618" s="186">
        <v>24</v>
      </c>
      <c r="F3618" s="132">
        <v>4320</v>
      </c>
      <c r="G3618" s="132">
        <v>192</v>
      </c>
      <c r="H3618" s="132">
        <v>216</v>
      </c>
      <c r="I3618" s="132">
        <v>1</v>
      </c>
      <c r="J3618" s="133">
        <v>0.75</v>
      </c>
      <c r="K3618" s="133">
        <v>0.49</v>
      </c>
      <c r="L3618" s="133">
        <v>0.72699999999999998</v>
      </c>
      <c r="M3618" s="134" t="str">
        <f t="shared" si="56"/>
        <v>P</v>
      </c>
      <c r="N3618" s="171" t="s">
        <v>10681</v>
      </c>
      <c r="O3618" s="146" t="s">
        <v>1506</v>
      </c>
      <c r="P3618" s="146" t="s">
        <v>9409</v>
      </c>
      <c r="Q3618" s="147" t="s">
        <v>10519</v>
      </c>
      <c r="R3618" s="187">
        <v>2.2199999999999998</v>
      </c>
    </row>
    <row r="3619" spans="1:18" x14ac:dyDescent="0.25">
      <c r="A3619" s="135">
        <v>1051947</v>
      </c>
      <c r="B3619" s="148" t="s">
        <v>4097</v>
      </c>
      <c r="C3619" s="135">
        <v>6</v>
      </c>
      <c r="D3619" s="135">
        <v>1680</v>
      </c>
      <c r="E3619" s="188">
        <v>24</v>
      </c>
      <c r="F3619" s="135" t="s">
        <v>20</v>
      </c>
      <c r="G3619" s="135">
        <v>192</v>
      </c>
      <c r="H3619" s="135">
        <v>216</v>
      </c>
      <c r="I3619" s="135">
        <v>1</v>
      </c>
      <c r="J3619" s="136">
        <v>0.84</v>
      </c>
      <c r="K3619" s="136">
        <v>0.52</v>
      </c>
      <c r="L3619" s="136">
        <v>0.73</v>
      </c>
      <c r="M3619" s="137" t="str">
        <f t="shared" si="56"/>
        <v>P</v>
      </c>
      <c r="N3619" s="172" t="s">
        <v>10681</v>
      </c>
      <c r="O3619" s="149" t="s">
        <v>1506</v>
      </c>
      <c r="P3619" s="149" t="s">
        <v>9409</v>
      </c>
      <c r="Q3619" s="150" t="s">
        <v>10519</v>
      </c>
      <c r="R3619" s="189">
        <v>2.0999999999999996</v>
      </c>
    </row>
    <row r="3620" spans="1:18" x14ac:dyDescent="0.25">
      <c r="A3620" s="132">
        <v>1051950</v>
      </c>
      <c r="B3620" s="145" t="s">
        <v>4098</v>
      </c>
      <c r="C3620" s="132">
        <v>50</v>
      </c>
      <c r="D3620" s="132">
        <v>2000</v>
      </c>
      <c r="E3620" s="186" t="s">
        <v>20</v>
      </c>
      <c r="F3620" s="132" t="s">
        <v>20</v>
      </c>
      <c r="G3620" s="132" t="s">
        <v>20</v>
      </c>
      <c r="H3620" s="132" t="s">
        <v>20</v>
      </c>
      <c r="I3620" s="132" t="s">
        <v>20</v>
      </c>
      <c r="J3620" s="133">
        <v>0.85</v>
      </c>
      <c r="K3620" s="133">
        <v>0.4</v>
      </c>
      <c r="L3620" s="133">
        <v>0.55000000000000004</v>
      </c>
      <c r="M3620" s="134" t="str">
        <f t="shared" si="56"/>
        <v>P</v>
      </c>
      <c r="N3620" s="171" t="s">
        <v>10682</v>
      </c>
      <c r="O3620" s="146" t="s">
        <v>1506</v>
      </c>
      <c r="P3620" s="146" t="s">
        <v>9497</v>
      </c>
      <c r="Q3620" s="147" t="s">
        <v>10519</v>
      </c>
      <c r="R3620" s="187">
        <v>19.5</v>
      </c>
    </row>
    <row r="3621" spans="1:18" x14ac:dyDescent="0.25">
      <c r="A3621" s="135">
        <v>1051951</v>
      </c>
      <c r="B3621" s="148" t="s">
        <v>4099</v>
      </c>
      <c r="C3621" s="135">
        <v>1</v>
      </c>
      <c r="D3621" s="135">
        <v>40</v>
      </c>
      <c r="E3621" s="188" t="s">
        <v>21</v>
      </c>
      <c r="F3621" s="135">
        <v>60</v>
      </c>
      <c r="G3621" s="135" t="s">
        <v>21</v>
      </c>
      <c r="H3621" s="135" t="s">
        <v>21</v>
      </c>
      <c r="I3621" s="135" t="s">
        <v>21</v>
      </c>
      <c r="J3621" s="136">
        <v>6.24</v>
      </c>
      <c r="K3621" s="136">
        <v>0.4</v>
      </c>
      <c r="L3621" s="136">
        <v>9.08</v>
      </c>
      <c r="M3621" s="137" t="str">
        <f t="shared" si="56"/>
        <v>P</v>
      </c>
      <c r="N3621" s="172" t="s">
        <v>10682</v>
      </c>
      <c r="O3621" s="149" t="s">
        <v>1506</v>
      </c>
      <c r="P3621" s="149" t="s">
        <v>9401</v>
      </c>
      <c r="Q3621" s="150" t="s">
        <v>10519</v>
      </c>
      <c r="R3621" s="189">
        <v>26.07</v>
      </c>
    </row>
    <row r="3622" spans="1:18" x14ac:dyDescent="0.25">
      <c r="A3622" s="132">
        <v>1051963</v>
      </c>
      <c r="B3622" s="145" t="s">
        <v>895</v>
      </c>
      <c r="C3622" s="132">
        <v>2</v>
      </c>
      <c r="D3622" s="132">
        <v>27</v>
      </c>
      <c r="E3622" s="186" t="s">
        <v>21</v>
      </c>
      <c r="F3622" s="132">
        <v>45</v>
      </c>
      <c r="G3622" s="132" t="s">
        <v>21</v>
      </c>
      <c r="H3622" s="132">
        <v>5</v>
      </c>
      <c r="I3622" s="132">
        <v>1</v>
      </c>
      <c r="J3622" s="133">
        <v>3.16</v>
      </c>
      <c r="K3622" s="133">
        <v>3.26</v>
      </c>
      <c r="L3622" s="133">
        <v>3.16</v>
      </c>
      <c r="M3622" s="134" t="str">
        <f t="shared" si="56"/>
        <v>P</v>
      </c>
      <c r="N3622" s="171" t="s">
        <v>10682</v>
      </c>
      <c r="O3622" s="146" t="s">
        <v>1506</v>
      </c>
      <c r="P3622" s="146" t="s">
        <v>9401</v>
      </c>
      <c r="Q3622" s="147" t="s">
        <v>10519</v>
      </c>
      <c r="R3622" s="187">
        <v>38.86</v>
      </c>
    </row>
    <row r="3623" spans="1:18" x14ac:dyDescent="0.25">
      <c r="A3623" s="135">
        <v>1051971</v>
      </c>
      <c r="B3623" s="148" t="s">
        <v>27</v>
      </c>
      <c r="C3623" s="135">
        <v>1</v>
      </c>
      <c r="D3623" s="135">
        <v>81</v>
      </c>
      <c r="E3623" s="188" t="s">
        <v>21</v>
      </c>
      <c r="F3623" s="135">
        <v>108</v>
      </c>
      <c r="G3623" s="135">
        <v>10</v>
      </c>
      <c r="H3623" s="135" t="s">
        <v>21</v>
      </c>
      <c r="I3623" s="135">
        <v>1</v>
      </c>
      <c r="J3623" s="136">
        <v>3.1</v>
      </c>
      <c r="K3623" s="136">
        <v>3.1</v>
      </c>
      <c r="L3623" s="136">
        <v>1.24</v>
      </c>
      <c r="M3623" s="137" t="str">
        <f t="shared" si="56"/>
        <v>P</v>
      </c>
      <c r="N3623" s="172" t="s">
        <v>10682</v>
      </c>
      <c r="O3623" s="149" t="s">
        <v>1506</v>
      </c>
      <c r="P3623" s="149" t="s">
        <v>9401</v>
      </c>
      <c r="Q3623" s="150" t="s">
        <v>10519</v>
      </c>
      <c r="R3623" s="189">
        <v>15.77</v>
      </c>
    </row>
    <row r="3624" spans="1:18" x14ac:dyDescent="0.25">
      <c r="A3624" s="132">
        <v>1051972</v>
      </c>
      <c r="B3624" s="145" t="s">
        <v>4100</v>
      </c>
      <c r="C3624" s="132">
        <v>12</v>
      </c>
      <c r="D3624" s="132" t="s">
        <v>20</v>
      </c>
      <c r="E3624" s="186">
        <v>150</v>
      </c>
      <c r="F3624" s="132" t="s">
        <v>20</v>
      </c>
      <c r="G3624" s="132">
        <v>600</v>
      </c>
      <c r="H3624" s="132" t="s">
        <v>20</v>
      </c>
      <c r="I3624" s="132">
        <v>1</v>
      </c>
      <c r="J3624" s="133">
        <v>0.19</v>
      </c>
      <c r="K3624" s="133">
        <v>0.32</v>
      </c>
      <c r="L3624" s="133">
        <v>0.22</v>
      </c>
      <c r="M3624" s="134" t="str">
        <f t="shared" si="56"/>
        <v>P</v>
      </c>
      <c r="N3624" s="171" t="s">
        <v>10682</v>
      </c>
      <c r="O3624" s="146" t="s">
        <v>1506</v>
      </c>
      <c r="P3624" s="146" t="s">
        <v>9401</v>
      </c>
      <c r="Q3624" s="147" t="s">
        <v>10519</v>
      </c>
      <c r="R3624" s="187">
        <v>2.04</v>
      </c>
    </row>
    <row r="3625" spans="1:18" x14ac:dyDescent="0.25">
      <c r="A3625" s="135">
        <v>1051973</v>
      </c>
      <c r="B3625" s="148" t="s">
        <v>4101</v>
      </c>
      <c r="C3625" s="135">
        <v>1</v>
      </c>
      <c r="D3625" s="135">
        <v>72</v>
      </c>
      <c r="E3625" s="188" t="s">
        <v>21</v>
      </c>
      <c r="F3625" s="135">
        <v>84</v>
      </c>
      <c r="G3625" s="135">
        <v>6</v>
      </c>
      <c r="H3625" s="135">
        <v>6</v>
      </c>
      <c r="I3625" s="135">
        <v>1</v>
      </c>
      <c r="J3625" s="136">
        <v>2.7</v>
      </c>
      <c r="K3625" s="136">
        <v>2.7</v>
      </c>
      <c r="L3625" s="136">
        <v>1.6</v>
      </c>
      <c r="M3625" s="137" t="str">
        <f t="shared" si="56"/>
        <v>P</v>
      </c>
      <c r="N3625" s="174" t="s">
        <v>10682</v>
      </c>
      <c r="O3625" s="149" t="s">
        <v>1506</v>
      </c>
      <c r="P3625" s="149" t="s">
        <v>9401</v>
      </c>
      <c r="Q3625" s="150" t="s">
        <v>10519</v>
      </c>
      <c r="R3625" s="189">
        <v>55.75</v>
      </c>
    </row>
    <row r="3626" spans="1:18" x14ac:dyDescent="0.25">
      <c r="A3626" s="132">
        <v>1051974</v>
      </c>
      <c r="B3626" s="145" t="s">
        <v>4102</v>
      </c>
      <c r="C3626" s="132">
        <v>1</v>
      </c>
      <c r="D3626" s="132">
        <v>36</v>
      </c>
      <c r="E3626" s="186" t="s">
        <v>20</v>
      </c>
      <c r="F3626" s="132">
        <v>54</v>
      </c>
      <c r="G3626" s="132" t="s">
        <v>20</v>
      </c>
      <c r="H3626" s="132" t="s">
        <v>20</v>
      </c>
      <c r="I3626" s="132" t="s">
        <v>20</v>
      </c>
      <c r="J3626" s="133">
        <v>5.16</v>
      </c>
      <c r="K3626" s="133">
        <v>2.77</v>
      </c>
      <c r="L3626" s="133">
        <v>1.78</v>
      </c>
      <c r="M3626" s="134" t="str">
        <f t="shared" si="56"/>
        <v>P</v>
      </c>
      <c r="N3626" s="173" t="s">
        <v>10682</v>
      </c>
      <c r="O3626" s="146" t="s">
        <v>1506</v>
      </c>
      <c r="P3626" s="146" t="s">
        <v>9401</v>
      </c>
      <c r="Q3626" s="147" t="s">
        <v>10519</v>
      </c>
      <c r="R3626" s="187">
        <v>70.95</v>
      </c>
    </row>
    <row r="3627" spans="1:18" x14ac:dyDescent="0.25">
      <c r="A3627" s="135">
        <v>1051976</v>
      </c>
      <c r="B3627" s="148" t="s">
        <v>4103</v>
      </c>
      <c r="C3627" s="135">
        <v>6</v>
      </c>
      <c r="D3627" s="135" t="s">
        <v>20</v>
      </c>
      <c r="E3627" s="188" t="s">
        <v>20</v>
      </c>
      <c r="F3627" s="135" t="s">
        <v>20</v>
      </c>
      <c r="G3627" s="135" t="s">
        <v>20</v>
      </c>
      <c r="H3627" s="135" t="s">
        <v>20</v>
      </c>
      <c r="I3627" s="135" t="s">
        <v>20</v>
      </c>
      <c r="J3627" s="136">
        <v>1.2</v>
      </c>
      <c r="K3627" s="136">
        <v>0.82</v>
      </c>
      <c r="L3627" s="136">
        <v>1.25</v>
      </c>
      <c r="M3627" s="137" t="str">
        <f t="shared" si="56"/>
        <v>P</v>
      </c>
      <c r="N3627" s="174" t="s">
        <v>10681</v>
      </c>
      <c r="O3627" s="149" t="s">
        <v>1562</v>
      </c>
      <c r="P3627" s="149" t="s">
        <v>9399</v>
      </c>
      <c r="Q3627" s="150" t="s">
        <v>10519</v>
      </c>
      <c r="R3627" s="189">
        <v>9.0447761194029841</v>
      </c>
    </row>
    <row r="3628" spans="1:18" x14ac:dyDescent="0.25">
      <c r="A3628" s="132">
        <v>1051977</v>
      </c>
      <c r="B3628" s="145" t="s">
        <v>4104</v>
      </c>
      <c r="C3628" s="132">
        <v>6</v>
      </c>
      <c r="D3628" s="132" t="s">
        <v>20</v>
      </c>
      <c r="E3628" s="186" t="s">
        <v>20</v>
      </c>
      <c r="F3628" s="132" t="s">
        <v>20</v>
      </c>
      <c r="G3628" s="132" t="s">
        <v>20</v>
      </c>
      <c r="H3628" s="132" t="s">
        <v>20</v>
      </c>
      <c r="I3628" s="132" t="s">
        <v>20</v>
      </c>
      <c r="J3628" s="133">
        <v>1.28</v>
      </c>
      <c r="K3628" s="133">
        <v>0.81</v>
      </c>
      <c r="L3628" s="133">
        <v>1.31</v>
      </c>
      <c r="M3628" s="134" t="str">
        <f t="shared" si="56"/>
        <v>P</v>
      </c>
      <c r="N3628" s="173" t="s">
        <v>10681</v>
      </c>
      <c r="O3628" s="146" t="s">
        <v>1562</v>
      </c>
      <c r="P3628" s="146" t="s">
        <v>9399</v>
      </c>
      <c r="Q3628" s="147" t="s">
        <v>10519</v>
      </c>
      <c r="R3628" s="187">
        <v>9.4925373134328357</v>
      </c>
    </row>
    <row r="3629" spans="1:18" x14ac:dyDescent="0.25">
      <c r="A3629" s="135">
        <v>1051980</v>
      </c>
      <c r="B3629" s="148" t="s">
        <v>4105</v>
      </c>
      <c r="C3629" s="135">
        <v>6</v>
      </c>
      <c r="D3629" s="135">
        <v>528</v>
      </c>
      <c r="E3629" s="188" t="s">
        <v>21</v>
      </c>
      <c r="F3629" s="135">
        <v>704</v>
      </c>
      <c r="G3629" s="135">
        <v>32</v>
      </c>
      <c r="H3629" s="135" t="s">
        <v>20</v>
      </c>
      <c r="I3629" s="135">
        <v>1</v>
      </c>
      <c r="J3629" s="136">
        <v>1.39</v>
      </c>
      <c r="K3629" s="136">
        <v>0.98</v>
      </c>
      <c r="L3629" s="136">
        <v>1.82</v>
      </c>
      <c r="M3629" s="137" t="str">
        <f t="shared" si="56"/>
        <v>P</v>
      </c>
      <c r="N3629" s="174" t="s">
        <v>10681</v>
      </c>
      <c r="O3629" s="149" t="s">
        <v>1506</v>
      </c>
      <c r="P3629" s="149" t="s">
        <v>10455</v>
      </c>
      <c r="Q3629" s="150" t="s">
        <v>10519</v>
      </c>
      <c r="R3629" s="189">
        <v>5.22</v>
      </c>
    </row>
    <row r="3630" spans="1:18" x14ac:dyDescent="0.25">
      <c r="A3630" s="132">
        <v>1051981</v>
      </c>
      <c r="B3630" s="145" t="s">
        <v>4106</v>
      </c>
      <c r="C3630" s="132">
        <v>6</v>
      </c>
      <c r="D3630" s="132">
        <v>721</v>
      </c>
      <c r="E3630" s="186" t="s">
        <v>21</v>
      </c>
      <c r="F3630" s="132">
        <v>927</v>
      </c>
      <c r="G3630" s="132">
        <v>36</v>
      </c>
      <c r="H3630" s="132" t="s">
        <v>20</v>
      </c>
      <c r="I3630" s="132" t="s">
        <v>20</v>
      </c>
      <c r="J3630" s="133">
        <v>1.29</v>
      </c>
      <c r="K3630" s="133">
        <v>0.87</v>
      </c>
      <c r="L3630" s="133">
        <v>1.71</v>
      </c>
      <c r="M3630" s="134" t="str">
        <f t="shared" si="56"/>
        <v>P</v>
      </c>
      <c r="N3630" s="173" t="s">
        <v>10681</v>
      </c>
      <c r="O3630" s="146" t="s">
        <v>1506</v>
      </c>
      <c r="P3630" s="146" t="s">
        <v>10455</v>
      </c>
      <c r="Q3630" s="147" t="s">
        <v>10519</v>
      </c>
      <c r="R3630" s="187">
        <v>6.7799999999999994</v>
      </c>
    </row>
    <row r="3631" spans="1:18" x14ac:dyDescent="0.25">
      <c r="A3631" s="135">
        <v>1051982</v>
      </c>
      <c r="B3631" s="148" t="s">
        <v>588</v>
      </c>
      <c r="C3631" s="135">
        <v>6</v>
      </c>
      <c r="D3631" s="135">
        <v>784</v>
      </c>
      <c r="E3631" s="188" t="s">
        <v>21</v>
      </c>
      <c r="F3631" s="135">
        <v>1078</v>
      </c>
      <c r="G3631" s="135">
        <v>36</v>
      </c>
      <c r="H3631" s="135">
        <v>50</v>
      </c>
      <c r="I3631" s="135">
        <v>2</v>
      </c>
      <c r="J3631" s="136">
        <v>1.48</v>
      </c>
      <c r="K3631" s="136">
        <v>0.85</v>
      </c>
      <c r="L3631" s="136">
        <v>1.32</v>
      </c>
      <c r="M3631" s="137" t="str">
        <f t="shared" si="56"/>
        <v>P</v>
      </c>
      <c r="N3631" s="174" t="s">
        <v>10681</v>
      </c>
      <c r="O3631" s="149" t="s">
        <v>1506</v>
      </c>
      <c r="P3631" s="149" t="s">
        <v>10455</v>
      </c>
      <c r="Q3631" s="150" t="s">
        <v>10519</v>
      </c>
      <c r="R3631" s="189">
        <v>4.32</v>
      </c>
    </row>
    <row r="3632" spans="1:18" x14ac:dyDescent="0.25">
      <c r="A3632" s="132">
        <v>1051985</v>
      </c>
      <c r="B3632" s="145" t="s">
        <v>1246</v>
      </c>
      <c r="C3632" s="132">
        <v>6</v>
      </c>
      <c r="D3632" s="132">
        <v>1470</v>
      </c>
      <c r="E3632" s="186" t="s">
        <v>21</v>
      </c>
      <c r="F3632" s="132">
        <v>1764</v>
      </c>
      <c r="G3632" s="132">
        <v>52</v>
      </c>
      <c r="H3632" s="132">
        <v>65</v>
      </c>
      <c r="I3632" s="132">
        <v>2</v>
      </c>
      <c r="J3632" s="133">
        <v>1.0900000000000001</v>
      </c>
      <c r="K3632" s="133">
        <v>0.755</v>
      </c>
      <c r="L3632" s="133">
        <v>1.145</v>
      </c>
      <c r="M3632" s="134" t="str">
        <f t="shared" si="56"/>
        <v>P</v>
      </c>
      <c r="N3632" s="173" t="s">
        <v>10681</v>
      </c>
      <c r="O3632" s="146" t="s">
        <v>1506</v>
      </c>
      <c r="P3632" s="146" t="s">
        <v>10455</v>
      </c>
      <c r="Q3632" s="147" t="s">
        <v>10519</v>
      </c>
      <c r="R3632" s="187">
        <v>9.24</v>
      </c>
    </row>
    <row r="3633" spans="1:18" x14ac:dyDescent="0.25">
      <c r="A3633" s="135">
        <v>1051986</v>
      </c>
      <c r="B3633" s="148" t="s">
        <v>2722</v>
      </c>
      <c r="C3633" s="135">
        <v>6</v>
      </c>
      <c r="D3633" s="135">
        <v>1470</v>
      </c>
      <c r="E3633" s="188" t="s">
        <v>21</v>
      </c>
      <c r="F3633" s="135">
        <v>1470</v>
      </c>
      <c r="G3633" s="135">
        <v>48</v>
      </c>
      <c r="H3633" s="135" t="s">
        <v>20</v>
      </c>
      <c r="I3633" s="135">
        <v>2</v>
      </c>
      <c r="J3633" s="136">
        <v>1.1200000000000001</v>
      </c>
      <c r="K3633" s="136">
        <v>0.71</v>
      </c>
      <c r="L3633" s="136">
        <v>1.19</v>
      </c>
      <c r="M3633" s="137" t="str">
        <f t="shared" si="56"/>
        <v>P</v>
      </c>
      <c r="N3633" s="174" t="s">
        <v>10681</v>
      </c>
      <c r="O3633" s="149" t="s">
        <v>1506</v>
      </c>
      <c r="P3633" s="149" t="s">
        <v>10455</v>
      </c>
      <c r="Q3633" s="150" t="s">
        <v>10519</v>
      </c>
      <c r="R3633" s="189">
        <v>9.120000000000001</v>
      </c>
    </row>
    <row r="3634" spans="1:18" x14ac:dyDescent="0.25">
      <c r="A3634" s="132">
        <v>1051987</v>
      </c>
      <c r="B3634" s="145" t="s">
        <v>4107</v>
      </c>
      <c r="C3634" s="132">
        <v>6</v>
      </c>
      <c r="D3634" s="132" t="s">
        <v>20</v>
      </c>
      <c r="E3634" s="186" t="s">
        <v>20</v>
      </c>
      <c r="F3634" s="132" t="s">
        <v>20</v>
      </c>
      <c r="G3634" s="132" t="s">
        <v>20</v>
      </c>
      <c r="H3634" s="132" t="s">
        <v>20</v>
      </c>
      <c r="I3634" s="132" t="s">
        <v>20</v>
      </c>
      <c r="J3634" s="133">
        <v>1.93</v>
      </c>
      <c r="K3634" s="133">
        <v>1.32</v>
      </c>
      <c r="L3634" s="133">
        <v>0.63</v>
      </c>
      <c r="M3634" s="134" t="str">
        <f t="shared" si="56"/>
        <v>P</v>
      </c>
      <c r="N3634" s="173" t="s">
        <v>10681</v>
      </c>
      <c r="O3634" s="146" t="s">
        <v>1506</v>
      </c>
      <c r="P3634" s="146" t="s">
        <v>9423</v>
      </c>
      <c r="Q3634" s="147" t="s">
        <v>10519</v>
      </c>
      <c r="R3634" s="187">
        <v>8.9</v>
      </c>
    </row>
    <row r="3635" spans="1:18" x14ac:dyDescent="0.25">
      <c r="A3635" s="135">
        <v>1051989</v>
      </c>
      <c r="B3635" s="148" t="s">
        <v>4108</v>
      </c>
      <c r="C3635" s="135">
        <v>3</v>
      </c>
      <c r="D3635" s="135">
        <v>5376</v>
      </c>
      <c r="E3635" s="188">
        <v>24</v>
      </c>
      <c r="F3635" s="135">
        <v>6048</v>
      </c>
      <c r="G3635" s="135">
        <v>240</v>
      </c>
      <c r="H3635" s="135">
        <v>240</v>
      </c>
      <c r="I3635" s="135">
        <v>1</v>
      </c>
      <c r="J3635" s="136">
        <v>1.44</v>
      </c>
      <c r="K3635" s="136">
        <v>0.69</v>
      </c>
      <c r="L3635" s="136">
        <v>0.26</v>
      </c>
      <c r="M3635" s="137" t="str">
        <f t="shared" si="56"/>
        <v>P</v>
      </c>
      <c r="N3635" s="174" t="s">
        <v>10681</v>
      </c>
      <c r="O3635" s="149" t="s">
        <v>1506</v>
      </c>
      <c r="P3635" s="149" t="s">
        <v>10455</v>
      </c>
      <c r="Q3635" s="150" t="s">
        <v>10519</v>
      </c>
      <c r="R3635" s="189">
        <v>4.92</v>
      </c>
    </row>
    <row r="3636" spans="1:18" x14ac:dyDescent="0.25">
      <c r="A3636" s="132">
        <v>1051990</v>
      </c>
      <c r="B3636" s="145" t="s">
        <v>4109</v>
      </c>
      <c r="C3636" s="132">
        <v>24</v>
      </c>
      <c r="D3636" s="132">
        <v>476</v>
      </c>
      <c r="E3636" s="186" t="s">
        <v>21</v>
      </c>
      <c r="F3636" s="132" t="s">
        <v>20</v>
      </c>
      <c r="G3636" s="132">
        <v>16</v>
      </c>
      <c r="H3636" s="132">
        <v>15</v>
      </c>
      <c r="I3636" s="132" t="s">
        <v>20</v>
      </c>
      <c r="J3636" s="133">
        <v>2.2000000000000002</v>
      </c>
      <c r="K3636" s="133">
        <v>1.56</v>
      </c>
      <c r="L3636" s="133">
        <v>0.84</v>
      </c>
      <c r="M3636" s="134" t="str">
        <f t="shared" si="56"/>
        <v>P</v>
      </c>
      <c r="N3636" s="173" t="s">
        <v>10681</v>
      </c>
      <c r="O3636" s="146" t="s">
        <v>1506</v>
      </c>
      <c r="P3636" s="146" t="s">
        <v>10455</v>
      </c>
      <c r="Q3636" s="147" t="s">
        <v>10519</v>
      </c>
      <c r="R3636" s="187">
        <v>48.96</v>
      </c>
    </row>
    <row r="3637" spans="1:18" x14ac:dyDescent="0.25">
      <c r="A3637" s="135">
        <v>1051991</v>
      </c>
      <c r="B3637" s="148" t="s">
        <v>1026</v>
      </c>
      <c r="C3637" s="135">
        <v>6</v>
      </c>
      <c r="D3637" s="135">
        <v>1664</v>
      </c>
      <c r="E3637" s="188" t="s">
        <v>21</v>
      </c>
      <c r="F3637" s="135">
        <v>2080</v>
      </c>
      <c r="G3637" s="135">
        <v>60</v>
      </c>
      <c r="H3637" s="135">
        <v>60</v>
      </c>
      <c r="I3637" s="135">
        <v>2</v>
      </c>
      <c r="J3637" s="136">
        <v>1.9</v>
      </c>
      <c r="K3637" s="136">
        <v>1.21</v>
      </c>
      <c r="L3637" s="136">
        <v>0.39</v>
      </c>
      <c r="M3637" s="137" t="str">
        <f t="shared" si="56"/>
        <v>P</v>
      </c>
      <c r="N3637" s="174" t="s">
        <v>10681</v>
      </c>
      <c r="O3637" s="149" t="s">
        <v>1506</v>
      </c>
      <c r="P3637" s="149" t="s">
        <v>10455</v>
      </c>
      <c r="Q3637" s="150" t="s">
        <v>10519</v>
      </c>
      <c r="R3637" s="189">
        <v>2.64</v>
      </c>
    </row>
    <row r="3638" spans="1:18" x14ac:dyDescent="0.25">
      <c r="A3638" s="132">
        <v>1051992</v>
      </c>
      <c r="B3638" s="145" t="s">
        <v>4110</v>
      </c>
      <c r="C3638" s="132">
        <v>6</v>
      </c>
      <c r="D3638" s="132">
        <v>952</v>
      </c>
      <c r="E3638" s="186" t="s">
        <v>20</v>
      </c>
      <c r="F3638" s="132">
        <v>1224</v>
      </c>
      <c r="G3638" s="132" t="s">
        <v>20</v>
      </c>
      <c r="H3638" s="132">
        <v>45</v>
      </c>
      <c r="I3638" s="132">
        <v>2</v>
      </c>
      <c r="J3638" s="133">
        <v>2.21</v>
      </c>
      <c r="K3638" s="133">
        <v>1.43</v>
      </c>
      <c r="L3638" s="133">
        <v>0.44</v>
      </c>
      <c r="M3638" s="134" t="str">
        <f t="shared" si="56"/>
        <v>P</v>
      </c>
      <c r="N3638" s="173" t="s">
        <v>10681</v>
      </c>
      <c r="O3638" s="146" t="s">
        <v>1506</v>
      </c>
      <c r="P3638" s="146" t="s">
        <v>10455</v>
      </c>
      <c r="Q3638" s="147" t="s">
        <v>10519</v>
      </c>
      <c r="R3638" s="187">
        <v>3.84</v>
      </c>
    </row>
    <row r="3639" spans="1:18" x14ac:dyDescent="0.25">
      <c r="A3639" s="135">
        <v>1051994</v>
      </c>
      <c r="B3639" s="148" t="s">
        <v>1050</v>
      </c>
      <c r="C3639" s="135">
        <v>6</v>
      </c>
      <c r="D3639" s="135">
        <v>1664</v>
      </c>
      <c r="E3639" s="188" t="s">
        <v>21</v>
      </c>
      <c r="F3639" s="135">
        <v>2080</v>
      </c>
      <c r="G3639" s="135">
        <v>48</v>
      </c>
      <c r="H3639" s="135" t="s">
        <v>20</v>
      </c>
      <c r="I3639" s="135">
        <v>2</v>
      </c>
      <c r="J3639" s="136">
        <v>1.93</v>
      </c>
      <c r="K3639" s="136">
        <v>1.2</v>
      </c>
      <c r="L3639" s="136">
        <v>0.38</v>
      </c>
      <c r="M3639" s="137" t="str">
        <f t="shared" si="56"/>
        <v>P</v>
      </c>
      <c r="N3639" s="174" t="s">
        <v>10681</v>
      </c>
      <c r="O3639" s="149" t="s">
        <v>1506</v>
      </c>
      <c r="P3639" s="149" t="s">
        <v>10455</v>
      </c>
      <c r="Q3639" s="150" t="s">
        <v>10519</v>
      </c>
      <c r="R3639" s="189">
        <v>3.06</v>
      </c>
    </row>
    <row r="3640" spans="1:18" x14ac:dyDescent="0.25">
      <c r="A3640" s="132">
        <v>1051995</v>
      </c>
      <c r="B3640" s="145" t="s">
        <v>4111</v>
      </c>
      <c r="C3640" s="132">
        <v>6</v>
      </c>
      <c r="D3640" s="132">
        <v>1664</v>
      </c>
      <c r="E3640" s="186" t="s">
        <v>21</v>
      </c>
      <c r="F3640" s="132">
        <v>2184</v>
      </c>
      <c r="G3640" s="132" t="s">
        <v>20</v>
      </c>
      <c r="H3640" s="132" t="s">
        <v>20</v>
      </c>
      <c r="I3640" s="132" t="s">
        <v>20</v>
      </c>
      <c r="J3640" s="133">
        <v>1.87</v>
      </c>
      <c r="K3640" s="133">
        <v>1.24</v>
      </c>
      <c r="L3640" s="133">
        <v>0.39</v>
      </c>
      <c r="M3640" s="134" t="str">
        <f t="shared" si="56"/>
        <v>P</v>
      </c>
      <c r="N3640" s="173" t="s">
        <v>10681</v>
      </c>
      <c r="O3640" s="146" t="s">
        <v>1506</v>
      </c>
      <c r="P3640" s="146" t="s">
        <v>10455</v>
      </c>
      <c r="Q3640" s="147" t="s">
        <v>10519</v>
      </c>
      <c r="R3640" s="187">
        <v>3.7800000000000002</v>
      </c>
    </row>
    <row r="3641" spans="1:18" x14ac:dyDescent="0.25">
      <c r="A3641" s="135">
        <v>1051996</v>
      </c>
      <c r="B3641" s="148" t="s">
        <v>49</v>
      </c>
      <c r="C3641" s="135">
        <v>6</v>
      </c>
      <c r="D3641" s="135">
        <v>1000</v>
      </c>
      <c r="E3641" s="188" t="s">
        <v>21</v>
      </c>
      <c r="F3641" s="135">
        <v>1350</v>
      </c>
      <c r="G3641" s="135">
        <v>32</v>
      </c>
      <c r="H3641" s="135">
        <v>40</v>
      </c>
      <c r="I3641" s="135">
        <v>2</v>
      </c>
      <c r="J3641" s="136">
        <v>1.93</v>
      </c>
      <c r="K3641" s="136">
        <v>1.24</v>
      </c>
      <c r="L3641" s="136">
        <v>0.56999999999999995</v>
      </c>
      <c r="M3641" s="137" t="str">
        <f t="shared" si="56"/>
        <v>P</v>
      </c>
      <c r="N3641" s="174" t="s">
        <v>10681</v>
      </c>
      <c r="O3641" s="149" t="s">
        <v>1506</v>
      </c>
      <c r="P3641" s="149" t="s">
        <v>10455</v>
      </c>
      <c r="Q3641" s="150" t="s">
        <v>10519</v>
      </c>
      <c r="R3641" s="189">
        <v>5.5200000000000005</v>
      </c>
    </row>
    <row r="3642" spans="1:18" x14ac:dyDescent="0.25">
      <c r="A3642" s="132">
        <v>1051997</v>
      </c>
      <c r="B3642" s="145" t="s">
        <v>4112</v>
      </c>
      <c r="C3642" s="132">
        <v>6</v>
      </c>
      <c r="D3642" s="132">
        <v>531</v>
      </c>
      <c r="E3642" s="186">
        <v>9</v>
      </c>
      <c r="F3642" s="132">
        <v>1584</v>
      </c>
      <c r="G3642" s="132" t="s">
        <v>20</v>
      </c>
      <c r="H3642" s="132" t="s">
        <v>20</v>
      </c>
      <c r="I3642" s="132" t="s">
        <v>20</v>
      </c>
      <c r="J3642" s="133">
        <v>0.94</v>
      </c>
      <c r="K3642" s="133">
        <v>0.63</v>
      </c>
      <c r="L3642" s="133">
        <v>1.2</v>
      </c>
      <c r="M3642" s="134" t="str">
        <f t="shared" si="56"/>
        <v>P</v>
      </c>
      <c r="N3642" s="173" t="s">
        <v>10681</v>
      </c>
      <c r="O3642" s="146" t="s">
        <v>1555</v>
      </c>
      <c r="P3642" s="146" t="s">
        <v>9429</v>
      </c>
      <c r="Q3642" s="147" t="s">
        <v>10519</v>
      </c>
      <c r="R3642" s="187">
        <v>4.9799999999999995</v>
      </c>
    </row>
    <row r="3643" spans="1:18" x14ac:dyDescent="0.25">
      <c r="A3643" s="135">
        <v>1051998</v>
      </c>
      <c r="B3643" s="148" t="s">
        <v>536</v>
      </c>
      <c r="C3643" s="135">
        <v>6</v>
      </c>
      <c r="D3643" s="135">
        <v>876</v>
      </c>
      <c r="E3643" s="188">
        <v>12</v>
      </c>
      <c r="F3643" s="135">
        <v>2700</v>
      </c>
      <c r="G3643" s="135">
        <v>48</v>
      </c>
      <c r="H3643" s="135" t="s">
        <v>20</v>
      </c>
      <c r="I3643" s="135">
        <v>1</v>
      </c>
      <c r="J3643" s="136">
        <v>0.9</v>
      </c>
      <c r="K3643" s="136">
        <v>0.6</v>
      </c>
      <c r="L3643" s="136">
        <v>0.67</v>
      </c>
      <c r="M3643" s="137" t="str">
        <f t="shared" si="56"/>
        <v>P</v>
      </c>
      <c r="N3643" s="174" t="s">
        <v>10681</v>
      </c>
      <c r="O3643" s="149" t="s">
        <v>1555</v>
      </c>
      <c r="P3643" s="149" t="s">
        <v>9429</v>
      </c>
      <c r="Q3643" s="150" t="s">
        <v>10519</v>
      </c>
      <c r="R3643" s="189">
        <v>6.66</v>
      </c>
    </row>
    <row r="3644" spans="1:18" x14ac:dyDescent="0.25">
      <c r="A3644" s="132">
        <v>1051999</v>
      </c>
      <c r="B3644" s="145" t="s">
        <v>4113</v>
      </c>
      <c r="C3644" s="132">
        <v>6</v>
      </c>
      <c r="D3644" s="132">
        <v>3600</v>
      </c>
      <c r="E3644" s="186">
        <v>30</v>
      </c>
      <c r="F3644" s="132">
        <v>5400</v>
      </c>
      <c r="G3644" s="132" t="s">
        <v>20</v>
      </c>
      <c r="H3644" s="132">
        <v>240</v>
      </c>
      <c r="I3644" s="132">
        <v>1</v>
      </c>
      <c r="J3644" s="133">
        <v>1.1100000000000001</v>
      </c>
      <c r="K3644" s="133">
        <v>0.8</v>
      </c>
      <c r="L3644" s="133">
        <v>0.39</v>
      </c>
      <c r="M3644" s="134" t="str">
        <f t="shared" si="56"/>
        <v>P</v>
      </c>
      <c r="N3644" s="173" t="s">
        <v>10681</v>
      </c>
      <c r="O3644" s="146" t="s">
        <v>1506</v>
      </c>
      <c r="P3644" s="146" t="s">
        <v>10455</v>
      </c>
      <c r="Q3644" s="147" t="s">
        <v>10519</v>
      </c>
      <c r="R3644" s="187">
        <v>3.3600000000000003</v>
      </c>
    </row>
    <row r="3645" spans="1:18" x14ac:dyDescent="0.25">
      <c r="A3645" s="135">
        <v>1052000</v>
      </c>
      <c r="B3645" s="148" t="s">
        <v>4114</v>
      </c>
      <c r="C3645" s="135">
        <v>3</v>
      </c>
      <c r="D3645" s="135" t="s">
        <v>20</v>
      </c>
      <c r="E3645" s="188" t="s">
        <v>20</v>
      </c>
      <c r="F3645" s="135" t="s">
        <v>20</v>
      </c>
      <c r="G3645" s="135" t="s">
        <v>20</v>
      </c>
      <c r="H3645" s="135" t="s">
        <v>20</v>
      </c>
      <c r="I3645" s="135" t="s">
        <v>20</v>
      </c>
      <c r="J3645" s="136">
        <v>1.03</v>
      </c>
      <c r="K3645" s="136">
        <v>0.6</v>
      </c>
      <c r="L3645" s="136">
        <v>0.16</v>
      </c>
      <c r="M3645" s="137" t="str">
        <f t="shared" si="56"/>
        <v>P</v>
      </c>
      <c r="N3645" s="174" t="s">
        <v>10681</v>
      </c>
      <c r="O3645" s="149" t="s">
        <v>1562</v>
      </c>
      <c r="P3645" s="149" t="s">
        <v>9416</v>
      </c>
      <c r="Q3645" s="150" t="s">
        <v>10519</v>
      </c>
      <c r="R3645" s="189">
        <v>1.5522388059701493</v>
      </c>
    </row>
    <row r="3646" spans="1:18" x14ac:dyDescent="0.25">
      <c r="A3646" s="132">
        <v>1052002</v>
      </c>
      <c r="B3646" s="145" t="s">
        <v>4115</v>
      </c>
      <c r="C3646" s="132">
        <v>3</v>
      </c>
      <c r="D3646" s="132" t="s">
        <v>20</v>
      </c>
      <c r="E3646" s="186" t="s">
        <v>20</v>
      </c>
      <c r="F3646" s="132" t="s">
        <v>20</v>
      </c>
      <c r="G3646" s="132" t="s">
        <v>20</v>
      </c>
      <c r="H3646" s="132" t="s">
        <v>20</v>
      </c>
      <c r="I3646" s="132" t="s">
        <v>20</v>
      </c>
      <c r="J3646" s="133">
        <v>1.03</v>
      </c>
      <c r="K3646" s="133">
        <v>0.6</v>
      </c>
      <c r="L3646" s="133">
        <v>0.16</v>
      </c>
      <c r="M3646" s="134" t="str">
        <f t="shared" si="56"/>
        <v>P</v>
      </c>
      <c r="N3646" s="173" t="s">
        <v>10681</v>
      </c>
      <c r="O3646" s="146" t="s">
        <v>1562</v>
      </c>
      <c r="P3646" s="146" t="s">
        <v>9416</v>
      </c>
      <c r="Q3646" s="147" t="s">
        <v>10519</v>
      </c>
      <c r="R3646" s="187">
        <v>1.5522388059701493</v>
      </c>
    </row>
    <row r="3647" spans="1:18" x14ac:dyDescent="0.25">
      <c r="A3647" s="135">
        <v>1052004</v>
      </c>
      <c r="B3647" s="148" t="s">
        <v>935</v>
      </c>
      <c r="C3647" s="135">
        <v>3</v>
      </c>
      <c r="D3647" s="135">
        <v>12960</v>
      </c>
      <c r="E3647" s="188">
        <v>288</v>
      </c>
      <c r="F3647" s="135">
        <v>15552</v>
      </c>
      <c r="G3647" s="135">
        <v>1152</v>
      </c>
      <c r="H3647" s="135" t="s">
        <v>21</v>
      </c>
      <c r="I3647" s="135">
        <v>1</v>
      </c>
      <c r="J3647" s="136">
        <v>0.81</v>
      </c>
      <c r="K3647" s="136">
        <v>0.49</v>
      </c>
      <c r="L3647" s="136">
        <v>0.27</v>
      </c>
      <c r="M3647" s="137" t="str">
        <f t="shared" si="56"/>
        <v>P</v>
      </c>
      <c r="N3647" s="174" t="s">
        <v>10681</v>
      </c>
      <c r="O3647" s="149" t="s">
        <v>1562</v>
      </c>
      <c r="P3647" s="149" t="s">
        <v>9416</v>
      </c>
      <c r="Q3647" s="150" t="s">
        <v>10519</v>
      </c>
      <c r="R3647" s="189">
        <v>1.53</v>
      </c>
    </row>
    <row r="3648" spans="1:18" x14ac:dyDescent="0.25">
      <c r="A3648" s="132">
        <v>1052005</v>
      </c>
      <c r="B3648" s="145" t="s">
        <v>589</v>
      </c>
      <c r="C3648" s="132">
        <v>6</v>
      </c>
      <c r="D3648" s="132">
        <v>840</v>
      </c>
      <c r="E3648" s="186" t="s">
        <v>21</v>
      </c>
      <c r="F3648" s="132">
        <v>1050</v>
      </c>
      <c r="G3648" s="132">
        <v>36</v>
      </c>
      <c r="H3648" s="132" t="s">
        <v>20</v>
      </c>
      <c r="I3648" s="132">
        <v>1</v>
      </c>
      <c r="J3648" s="133">
        <v>1.34</v>
      </c>
      <c r="K3648" s="133">
        <v>0.86</v>
      </c>
      <c r="L3648" s="133">
        <v>1.35</v>
      </c>
      <c r="M3648" s="134" t="str">
        <f t="shared" si="56"/>
        <v>P</v>
      </c>
      <c r="N3648" s="173" t="s">
        <v>10681</v>
      </c>
      <c r="O3648" s="146" t="s">
        <v>1506</v>
      </c>
      <c r="P3648" s="146" t="s">
        <v>9430</v>
      </c>
      <c r="Q3648" s="147" t="s">
        <v>10519</v>
      </c>
      <c r="R3648" s="187">
        <v>3.7800000000000002</v>
      </c>
    </row>
    <row r="3649" spans="1:18" x14ac:dyDescent="0.25">
      <c r="A3649" s="135">
        <v>1052006</v>
      </c>
      <c r="B3649" s="148" t="s">
        <v>987</v>
      </c>
      <c r="C3649" s="135">
        <v>6</v>
      </c>
      <c r="D3649" s="135">
        <v>962</v>
      </c>
      <c r="E3649" s="188" t="s">
        <v>21</v>
      </c>
      <c r="F3649" s="135">
        <v>1369</v>
      </c>
      <c r="G3649" s="135">
        <v>36</v>
      </c>
      <c r="H3649" s="135" t="s">
        <v>20</v>
      </c>
      <c r="I3649" s="135">
        <v>3</v>
      </c>
      <c r="J3649" s="136">
        <v>2.2200000000000002</v>
      </c>
      <c r="K3649" s="136">
        <v>1.42</v>
      </c>
      <c r="L3649" s="136">
        <v>0.45</v>
      </c>
      <c r="M3649" s="137" t="str">
        <f t="shared" si="56"/>
        <v>P</v>
      </c>
      <c r="N3649" s="174" t="s">
        <v>10681</v>
      </c>
      <c r="O3649" s="149" t="s">
        <v>1506</v>
      </c>
      <c r="P3649" s="149" t="s">
        <v>9398</v>
      </c>
      <c r="Q3649" s="150" t="s">
        <v>10519</v>
      </c>
      <c r="R3649" s="189">
        <v>5.64</v>
      </c>
    </row>
    <row r="3650" spans="1:18" x14ac:dyDescent="0.25">
      <c r="A3650" s="132">
        <v>1052011</v>
      </c>
      <c r="B3650" s="145" t="s">
        <v>384</v>
      </c>
      <c r="C3650" s="132">
        <v>12</v>
      </c>
      <c r="D3650" s="132">
        <v>176</v>
      </c>
      <c r="E3650" s="186" t="s">
        <v>21</v>
      </c>
      <c r="F3650" s="132">
        <v>242</v>
      </c>
      <c r="G3650" s="132">
        <v>7</v>
      </c>
      <c r="H3650" s="132">
        <v>10</v>
      </c>
      <c r="I3650" s="132">
        <v>2</v>
      </c>
      <c r="J3650" s="133">
        <v>2.68</v>
      </c>
      <c r="K3650" s="133">
        <v>1.97</v>
      </c>
      <c r="L3650" s="133">
        <v>1.43</v>
      </c>
      <c r="M3650" s="134" t="str">
        <f t="shared" ref="M3650:M3713" si="57">HYPERLINK(CONCATENATE("T:\Distribution Centre\RDC Department Shared\Cubiscan photos","\",A3650,"-pac.jpg"),"P")</f>
        <v>P</v>
      </c>
      <c r="N3650" s="173" t="s">
        <v>10681</v>
      </c>
      <c r="O3650" s="146" t="s">
        <v>1506</v>
      </c>
      <c r="P3650" s="146" t="s">
        <v>9471</v>
      </c>
      <c r="Q3650" s="147" t="s">
        <v>10519</v>
      </c>
      <c r="R3650" s="187">
        <v>6.6000000000000005</v>
      </c>
    </row>
    <row r="3651" spans="1:18" x14ac:dyDescent="0.25">
      <c r="A3651" s="135">
        <v>1052012</v>
      </c>
      <c r="B3651" s="148" t="s">
        <v>156</v>
      </c>
      <c r="C3651" s="135">
        <v>6</v>
      </c>
      <c r="D3651" s="135">
        <v>416</v>
      </c>
      <c r="E3651" s="188" t="s">
        <v>21</v>
      </c>
      <c r="F3651" s="135">
        <v>560</v>
      </c>
      <c r="G3651" s="135">
        <v>5</v>
      </c>
      <c r="H3651" s="135">
        <v>6</v>
      </c>
      <c r="I3651" s="135">
        <v>5</v>
      </c>
      <c r="J3651" s="136">
        <v>3.21</v>
      </c>
      <c r="K3651" s="136">
        <v>2.09</v>
      </c>
      <c r="L3651" s="136">
        <v>0.48</v>
      </c>
      <c r="M3651" s="137" t="str">
        <f t="shared" si="57"/>
        <v>P</v>
      </c>
      <c r="N3651" s="174" t="s">
        <v>10681</v>
      </c>
      <c r="O3651" s="149" t="s">
        <v>1506</v>
      </c>
      <c r="P3651" s="149" t="s">
        <v>9398</v>
      </c>
      <c r="Q3651" s="150" t="s">
        <v>10519</v>
      </c>
      <c r="R3651" s="189">
        <v>5.22</v>
      </c>
    </row>
    <row r="3652" spans="1:18" x14ac:dyDescent="0.25">
      <c r="A3652" s="132">
        <v>1052013</v>
      </c>
      <c r="B3652" s="145" t="s">
        <v>1149</v>
      </c>
      <c r="C3652" s="132">
        <v>6</v>
      </c>
      <c r="D3652" s="132">
        <v>816</v>
      </c>
      <c r="E3652" s="186">
        <v>6</v>
      </c>
      <c r="F3652" s="132">
        <v>918</v>
      </c>
      <c r="G3652" s="132">
        <v>24</v>
      </c>
      <c r="H3652" s="132" t="s">
        <v>20</v>
      </c>
      <c r="I3652" s="132">
        <v>2</v>
      </c>
      <c r="J3652" s="133">
        <v>1.1599999999999999</v>
      </c>
      <c r="K3652" s="133">
        <v>0.78</v>
      </c>
      <c r="L3652" s="133">
        <v>1.1200000000000001</v>
      </c>
      <c r="M3652" s="134" t="str">
        <f t="shared" si="57"/>
        <v>P</v>
      </c>
      <c r="N3652" s="173" t="s">
        <v>10681</v>
      </c>
      <c r="O3652" s="146" t="s">
        <v>1555</v>
      </c>
      <c r="P3652" s="146" t="s">
        <v>9429</v>
      </c>
      <c r="Q3652" s="147" t="s">
        <v>10519</v>
      </c>
      <c r="R3652" s="187">
        <v>9.7799999999999994</v>
      </c>
    </row>
    <row r="3653" spans="1:18" x14ac:dyDescent="0.25">
      <c r="A3653" s="135">
        <v>1052015</v>
      </c>
      <c r="B3653" s="148" t="s">
        <v>1404</v>
      </c>
      <c r="C3653" s="135">
        <v>6</v>
      </c>
      <c r="D3653" s="135">
        <v>315</v>
      </c>
      <c r="E3653" s="188" t="s">
        <v>21</v>
      </c>
      <c r="F3653" s="135">
        <v>567</v>
      </c>
      <c r="G3653" s="135">
        <v>20</v>
      </c>
      <c r="H3653" s="135" t="s">
        <v>20</v>
      </c>
      <c r="I3653" s="135">
        <v>1</v>
      </c>
      <c r="J3653" s="136">
        <v>1.72</v>
      </c>
      <c r="K3653" s="136">
        <v>1.17</v>
      </c>
      <c r="L3653" s="136">
        <v>1.68</v>
      </c>
      <c r="M3653" s="137" t="str">
        <f t="shared" si="57"/>
        <v>P</v>
      </c>
      <c r="N3653" s="174" t="s">
        <v>10681</v>
      </c>
      <c r="O3653" s="149" t="s">
        <v>1506</v>
      </c>
      <c r="P3653" s="149" t="s">
        <v>9430</v>
      </c>
      <c r="Q3653" s="150" t="s">
        <v>10519</v>
      </c>
      <c r="R3653" s="189">
        <v>0.12</v>
      </c>
    </row>
    <row r="3654" spans="1:18" x14ac:dyDescent="0.25">
      <c r="A3654" s="132">
        <v>1052016</v>
      </c>
      <c r="B3654" s="145" t="s">
        <v>378</v>
      </c>
      <c r="C3654" s="132">
        <v>6</v>
      </c>
      <c r="D3654" s="132">
        <v>315</v>
      </c>
      <c r="E3654" s="186" t="s">
        <v>21</v>
      </c>
      <c r="F3654" s="132">
        <v>504</v>
      </c>
      <c r="G3654" s="132" t="s">
        <v>20</v>
      </c>
      <c r="H3654" s="132" t="s">
        <v>20</v>
      </c>
      <c r="I3654" s="132" t="s">
        <v>20</v>
      </c>
      <c r="J3654" s="133">
        <v>1.71</v>
      </c>
      <c r="K3654" s="133">
        <v>1.1100000000000001</v>
      </c>
      <c r="L3654" s="133">
        <v>1.68</v>
      </c>
      <c r="M3654" s="134" t="str">
        <f t="shared" si="57"/>
        <v>P</v>
      </c>
      <c r="N3654" s="171" t="s">
        <v>10681</v>
      </c>
      <c r="O3654" s="146" t="s">
        <v>1506</v>
      </c>
      <c r="P3654" s="146" t="s">
        <v>9430</v>
      </c>
      <c r="Q3654" s="147" t="s">
        <v>10519</v>
      </c>
      <c r="R3654" s="187">
        <v>3.4799999999999995</v>
      </c>
    </row>
    <row r="3655" spans="1:18" x14ac:dyDescent="0.25">
      <c r="A3655" s="135">
        <v>1052017</v>
      </c>
      <c r="B3655" s="148" t="s">
        <v>4116</v>
      </c>
      <c r="C3655" s="135">
        <v>12</v>
      </c>
      <c r="D3655" s="135">
        <v>265</v>
      </c>
      <c r="E3655" s="188" t="s">
        <v>21</v>
      </c>
      <c r="F3655" s="135">
        <v>424</v>
      </c>
      <c r="G3655" s="135">
        <v>18</v>
      </c>
      <c r="H3655" s="135" t="s">
        <v>20</v>
      </c>
      <c r="I3655" s="135">
        <v>1</v>
      </c>
      <c r="J3655" s="136">
        <v>1.67</v>
      </c>
      <c r="K3655" s="136">
        <v>1.29</v>
      </c>
      <c r="L3655" s="136">
        <v>1.85</v>
      </c>
      <c r="M3655" s="137" t="str">
        <f t="shared" si="57"/>
        <v>P</v>
      </c>
      <c r="N3655" s="172" t="s">
        <v>10681</v>
      </c>
      <c r="O3655" s="149" t="s">
        <v>1506</v>
      </c>
      <c r="P3655" s="149" t="s">
        <v>9398</v>
      </c>
      <c r="Q3655" s="150" t="s">
        <v>10519</v>
      </c>
      <c r="R3655" s="189">
        <v>8.0400000000000009</v>
      </c>
    </row>
    <row r="3656" spans="1:18" x14ac:dyDescent="0.25">
      <c r="A3656" s="132">
        <v>1052026</v>
      </c>
      <c r="B3656" s="145" t="s">
        <v>4117</v>
      </c>
      <c r="C3656" s="132">
        <v>6</v>
      </c>
      <c r="D3656" s="132">
        <v>180</v>
      </c>
      <c r="E3656" s="186">
        <v>3</v>
      </c>
      <c r="F3656" s="132">
        <v>225</v>
      </c>
      <c r="G3656" s="132" t="s">
        <v>20</v>
      </c>
      <c r="H3656" s="132" t="s">
        <v>20</v>
      </c>
      <c r="I3656" s="132" t="s">
        <v>20</v>
      </c>
      <c r="J3656" s="133">
        <v>3.6</v>
      </c>
      <c r="K3656" s="133">
        <v>2.6</v>
      </c>
      <c r="L3656" s="133">
        <v>0.5</v>
      </c>
      <c r="M3656" s="134" t="str">
        <f t="shared" si="57"/>
        <v>P</v>
      </c>
      <c r="N3656" s="171" t="s">
        <v>10682</v>
      </c>
      <c r="O3656" s="146" t="s">
        <v>1497</v>
      </c>
      <c r="P3656" s="146" t="s">
        <v>9415</v>
      </c>
      <c r="Q3656" s="147" t="s">
        <v>10519</v>
      </c>
      <c r="R3656" s="187">
        <v>8.1000000000000014</v>
      </c>
    </row>
    <row r="3657" spans="1:18" x14ac:dyDescent="0.25">
      <c r="A3657" s="135">
        <v>1052027</v>
      </c>
      <c r="B3657" s="148" t="s">
        <v>4118</v>
      </c>
      <c r="C3657" s="135">
        <v>6</v>
      </c>
      <c r="D3657" s="135">
        <v>216</v>
      </c>
      <c r="E3657" s="188">
        <v>8</v>
      </c>
      <c r="F3657" s="135">
        <v>324</v>
      </c>
      <c r="G3657" s="135">
        <v>18</v>
      </c>
      <c r="H3657" s="135" t="s">
        <v>20</v>
      </c>
      <c r="I3657" s="135">
        <v>1</v>
      </c>
      <c r="J3657" s="136">
        <v>5.18</v>
      </c>
      <c r="K3657" s="136">
        <v>2.5499999999999998</v>
      </c>
      <c r="L3657" s="136">
        <v>0.43</v>
      </c>
      <c r="M3657" s="137" t="str">
        <f t="shared" si="57"/>
        <v>P</v>
      </c>
      <c r="N3657" s="172" t="s">
        <v>10682</v>
      </c>
      <c r="O3657" s="149" t="s">
        <v>1497</v>
      </c>
      <c r="P3657" s="149" t="s">
        <v>9415</v>
      </c>
      <c r="Q3657" s="150" t="s">
        <v>10519</v>
      </c>
      <c r="R3657" s="189">
        <v>6.84</v>
      </c>
    </row>
    <row r="3658" spans="1:18" x14ac:dyDescent="0.25">
      <c r="A3658" s="132">
        <v>1052028</v>
      </c>
      <c r="B3658" s="145" t="s">
        <v>4119</v>
      </c>
      <c r="C3658" s="132">
        <v>6</v>
      </c>
      <c r="D3658" s="132">
        <v>384</v>
      </c>
      <c r="E3658" s="186">
        <v>8</v>
      </c>
      <c r="F3658" s="132" t="s">
        <v>20</v>
      </c>
      <c r="G3658" s="132">
        <v>24</v>
      </c>
      <c r="H3658" s="132">
        <v>32</v>
      </c>
      <c r="I3658" s="132" t="s">
        <v>20</v>
      </c>
      <c r="J3658" s="133">
        <v>4.25</v>
      </c>
      <c r="K3658" s="133">
        <v>1.7</v>
      </c>
      <c r="L3658" s="133">
        <v>0.3</v>
      </c>
      <c r="M3658" s="134" t="str">
        <f t="shared" si="57"/>
        <v>P</v>
      </c>
      <c r="N3658" s="171" t="s">
        <v>10682</v>
      </c>
      <c r="O3658" s="146" t="s">
        <v>1497</v>
      </c>
      <c r="P3658" s="146" t="s">
        <v>9415</v>
      </c>
      <c r="Q3658" s="147" t="s">
        <v>10519</v>
      </c>
      <c r="R3658" s="187">
        <v>5.28</v>
      </c>
    </row>
    <row r="3659" spans="1:18" x14ac:dyDescent="0.25">
      <c r="A3659" s="135">
        <v>1052036</v>
      </c>
      <c r="B3659" s="148" t="s">
        <v>4120</v>
      </c>
      <c r="C3659" s="135">
        <v>100</v>
      </c>
      <c r="D3659" s="135" t="s">
        <v>20</v>
      </c>
      <c r="E3659" s="188">
        <v>9</v>
      </c>
      <c r="F3659" s="135" t="s">
        <v>20</v>
      </c>
      <c r="G3659" s="135">
        <v>72</v>
      </c>
      <c r="H3659" s="135">
        <v>72</v>
      </c>
      <c r="I3659" s="135">
        <v>1</v>
      </c>
      <c r="J3659" s="136">
        <v>0.6</v>
      </c>
      <c r="K3659" s="136">
        <v>0.6</v>
      </c>
      <c r="L3659" s="136">
        <v>0.55000000000000004</v>
      </c>
      <c r="M3659" s="137" t="str">
        <f t="shared" si="57"/>
        <v>P</v>
      </c>
      <c r="N3659" s="172" t="s">
        <v>10682</v>
      </c>
      <c r="O3659" s="149" t="s">
        <v>1497</v>
      </c>
      <c r="P3659" s="149" t="s">
        <v>9415</v>
      </c>
      <c r="Q3659" s="150" t="s">
        <v>10519</v>
      </c>
      <c r="R3659" s="189">
        <v>6</v>
      </c>
    </row>
    <row r="3660" spans="1:18" x14ac:dyDescent="0.25">
      <c r="A3660" s="132">
        <v>1052037</v>
      </c>
      <c r="B3660" s="145" t="s">
        <v>4121</v>
      </c>
      <c r="C3660" s="132">
        <v>1</v>
      </c>
      <c r="D3660" s="132" t="s">
        <v>20</v>
      </c>
      <c r="E3660" s="186">
        <v>32</v>
      </c>
      <c r="F3660" s="132">
        <v>1152</v>
      </c>
      <c r="G3660" s="132">
        <v>128</v>
      </c>
      <c r="H3660" s="132">
        <v>160</v>
      </c>
      <c r="I3660" s="132">
        <v>1</v>
      </c>
      <c r="J3660" s="133">
        <v>0.14499999999999999</v>
      </c>
      <c r="K3660" s="133">
        <v>0.14499999999999999</v>
      </c>
      <c r="L3660" s="133">
        <v>3.1E-2</v>
      </c>
      <c r="M3660" s="134" t="str">
        <f t="shared" si="57"/>
        <v>P</v>
      </c>
      <c r="N3660" s="171" t="s">
        <v>10682</v>
      </c>
      <c r="O3660" s="146" t="s">
        <v>1506</v>
      </c>
      <c r="P3660" s="146" t="s">
        <v>9526</v>
      </c>
      <c r="Q3660" s="147" t="s">
        <v>10519</v>
      </c>
      <c r="R3660" s="187">
        <v>3.46</v>
      </c>
    </row>
    <row r="3661" spans="1:18" x14ac:dyDescent="0.25">
      <c r="A3661" s="135">
        <v>1052062</v>
      </c>
      <c r="B3661" s="148" t="s">
        <v>4122</v>
      </c>
      <c r="C3661" s="135">
        <v>4</v>
      </c>
      <c r="D3661" s="135">
        <v>48</v>
      </c>
      <c r="E3661" s="188" t="s">
        <v>21</v>
      </c>
      <c r="F3661" s="135">
        <v>60</v>
      </c>
      <c r="G3661" s="135" t="s">
        <v>20</v>
      </c>
      <c r="H3661" s="135" t="s">
        <v>20</v>
      </c>
      <c r="I3661" s="135" t="s">
        <v>20</v>
      </c>
      <c r="J3661" s="136">
        <v>3.22</v>
      </c>
      <c r="K3661" s="136">
        <v>2.77</v>
      </c>
      <c r="L3661" s="136">
        <v>2.94</v>
      </c>
      <c r="M3661" s="137" t="str">
        <f t="shared" si="57"/>
        <v>P</v>
      </c>
      <c r="N3661" s="172" t="s">
        <v>10682</v>
      </c>
      <c r="O3661" s="149" t="s">
        <v>1500</v>
      </c>
      <c r="P3661" s="149" t="s">
        <v>9418</v>
      </c>
      <c r="Q3661" s="150" t="s">
        <v>10519</v>
      </c>
      <c r="R3661" s="189">
        <v>7</v>
      </c>
    </row>
    <row r="3662" spans="1:18" x14ac:dyDescent="0.25">
      <c r="A3662" s="132">
        <v>1052065</v>
      </c>
      <c r="B3662" s="145" t="s">
        <v>4123</v>
      </c>
      <c r="C3662" s="132">
        <v>100</v>
      </c>
      <c r="D3662" s="132" t="s">
        <v>20</v>
      </c>
      <c r="E3662" s="186" t="s">
        <v>20</v>
      </c>
      <c r="F3662" s="132" t="s">
        <v>20</v>
      </c>
      <c r="G3662" s="132" t="s">
        <v>20</v>
      </c>
      <c r="H3662" s="132" t="s">
        <v>20</v>
      </c>
      <c r="I3662" s="132" t="s">
        <v>20</v>
      </c>
      <c r="J3662" s="133">
        <v>0.6</v>
      </c>
      <c r="K3662" s="133">
        <v>0.6</v>
      </c>
      <c r="L3662" s="133">
        <v>0.55000000000000004</v>
      </c>
      <c r="M3662" s="134" t="str">
        <f t="shared" si="57"/>
        <v>P</v>
      </c>
      <c r="N3662" s="173" t="s">
        <v>10682</v>
      </c>
      <c r="O3662" s="146" t="s">
        <v>1497</v>
      </c>
      <c r="P3662" s="146" t="s">
        <v>9415</v>
      </c>
      <c r="Q3662" s="147" t="s">
        <v>10519</v>
      </c>
      <c r="R3662" s="187">
        <v>6</v>
      </c>
    </row>
    <row r="3663" spans="1:18" x14ac:dyDescent="0.25">
      <c r="A3663" s="135">
        <v>1052066</v>
      </c>
      <c r="B3663" s="148" t="s">
        <v>4124</v>
      </c>
      <c r="C3663" s="135">
        <v>100</v>
      </c>
      <c r="D3663" s="135" t="s">
        <v>20</v>
      </c>
      <c r="E3663" s="188">
        <v>20</v>
      </c>
      <c r="F3663" s="135" t="s">
        <v>20</v>
      </c>
      <c r="G3663" s="135" t="s">
        <v>20</v>
      </c>
      <c r="H3663" s="135" t="s">
        <v>20</v>
      </c>
      <c r="I3663" s="135" t="s">
        <v>20</v>
      </c>
      <c r="J3663" s="136">
        <v>0.6</v>
      </c>
      <c r="K3663" s="136">
        <v>0.6</v>
      </c>
      <c r="L3663" s="136">
        <v>0.55000000000000004</v>
      </c>
      <c r="M3663" s="137" t="str">
        <f t="shared" si="57"/>
        <v>P</v>
      </c>
      <c r="N3663" s="172" t="s">
        <v>10682</v>
      </c>
      <c r="O3663" s="149" t="s">
        <v>1497</v>
      </c>
      <c r="P3663" s="149" t="s">
        <v>9415</v>
      </c>
      <c r="Q3663" s="150" t="s">
        <v>10519</v>
      </c>
      <c r="R3663" s="189">
        <v>11</v>
      </c>
    </row>
    <row r="3664" spans="1:18" x14ac:dyDescent="0.25">
      <c r="A3664" s="132">
        <v>1052072</v>
      </c>
      <c r="B3664" s="145" t="s">
        <v>4125</v>
      </c>
      <c r="C3664" s="132">
        <v>1</v>
      </c>
      <c r="D3664" s="132" t="s">
        <v>9548</v>
      </c>
      <c r="E3664" s="186" t="s">
        <v>9548</v>
      </c>
      <c r="F3664" s="132" t="s">
        <v>9548</v>
      </c>
      <c r="G3664" s="132" t="s">
        <v>9548</v>
      </c>
      <c r="H3664" s="132" t="s">
        <v>9548</v>
      </c>
      <c r="I3664" s="132" t="s">
        <v>9548</v>
      </c>
      <c r="J3664" s="133">
        <v>0.67</v>
      </c>
      <c r="K3664" s="133">
        <v>0.66</v>
      </c>
      <c r="L3664" s="133">
        <v>1.53</v>
      </c>
      <c r="M3664" s="134" t="str">
        <f t="shared" si="57"/>
        <v>P</v>
      </c>
      <c r="N3664" s="171" t="s">
        <v>10681</v>
      </c>
      <c r="O3664" s="146" t="s">
        <v>1506</v>
      </c>
      <c r="P3664" s="146" t="s">
        <v>9442</v>
      </c>
      <c r="Q3664" s="147" t="s">
        <v>10519</v>
      </c>
      <c r="R3664" s="187">
        <v>1.21</v>
      </c>
    </row>
    <row r="3665" spans="1:18" x14ac:dyDescent="0.25">
      <c r="A3665" s="135">
        <v>1052073</v>
      </c>
      <c r="B3665" s="148" t="s">
        <v>4126</v>
      </c>
      <c r="C3665" s="135">
        <v>1</v>
      </c>
      <c r="D3665" s="135" t="s">
        <v>20</v>
      </c>
      <c r="E3665" s="188" t="s">
        <v>20</v>
      </c>
      <c r="F3665" s="135" t="s">
        <v>20</v>
      </c>
      <c r="G3665" s="135">
        <v>100</v>
      </c>
      <c r="H3665" s="135" t="s">
        <v>20</v>
      </c>
      <c r="I3665" s="135" t="s">
        <v>20</v>
      </c>
      <c r="J3665" s="136">
        <v>3.23</v>
      </c>
      <c r="K3665" s="136">
        <v>2.2799999999999998</v>
      </c>
      <c r="L3665" s="136">
        <v>7.0000000000000007E-2</v>
      </c>
      <c r="M3665" s="137" t="str">
        <f t="shared" si="57"/>
        <v>P</v>
      </c>
      <c r="N3665" s="172" t="s">
        <v>10682</v>
      </c>
      <c r="O3665" s="149" t="s">
        <v>1506</v>
      </c>
      <c r="P3665" s="149" t="s">
        <v>9490</v>
      </c>
      <c r="Q3665" s="150" t="s">
        <v>10519</v>
      </c>
      <c r="R3665" s="189">
        <v>1.56</v>
      </c>
    </row>
    <row r="3666" spans="1:18" x14ac:dyDescent="0.25">
      <c r="A3666" s="132">
        <v>1052074</v>
      </c>
      <c r="B3666" s="145" t="s">
        <v>4127</v>
      </c>
      <c r="C3666" s="132">
        <v>6</v>
      </c>
      <c r="D3666" s="132">
        <v>384</v>
      </c>
      <c r="E3666" s="186">
        <v>16</v>
      </c>
      <c r="F3666" s="132">
        <v>512</v>
      </c>
      <c r="G3666" s="132">
        <v>32</v>
      </c>
      <c r="H3666" s="132" t="s">
        <v>20</v>
      </c>
      <c r="I3666" s="132">
        <v>1</v>
      </c>
      <c r="J3666" s="133">
        <v>2.82</v>
      </c>
      <c r="K3666" s="133">
        <v>2.2999999999999998</v>
      </c>
      <c r="L3666" s="133">
        <v>0.62</v>
      </c>
      <c r="M3666" s="134" t="str">
        <f t="shared" si="57"/>
        <v>P</v>
      </c>
      <c r="N3666" s="171" t="s">
        <v>10682</v>
      </c>
      <c r="O3666" s="146" t="s">
        <v>1497</v>
      </c>
      <c r="P3666" s="146" t="s">
        <v>9415</v>
      </c>
      <c r="Q3666" s="147" t="s">
        <v>10519</v>
      </c>
      <c r="R3666" s="187">
        <v>5.6999999999999993</v>
      </c>
    </row>
    <row r="3667" spans="1:18" x14ac:dyDescent="0.25">
      <c r="A3667" s="135">
        <v>1052075</v>
      </c>
      <c r="B3667" s="148" t="s">
        <v>4128</v>
      </c>
      <c r="C3667" s="135">
        <v>6</v>
      </c>
      <c r="D3667" s="135">
        <v>300</v>
      </c>
      <c r="E3667" s="188">
        <v>12</v>
      </c>
      <c r="F3667" s="135">
        <v>360</v>
      </c>
      <c r="G3667" s="135">
        <v>36</v>
      </c>
      <c r="H3667" s="135" t="s">
        <v>20</v>
      </c>
      <c r="I3667" s="135">
        <v>1</v>
      </c>
      <c r="J3667" s="136">
        <v>3.41</v>
      </c>
      <c r="K3667" s="136">
        <v>2.76</v>
      </c>
      <c r="L3667" s="136">
        <v>0.76</v>
      </c>
      <c r="M3667" s="137" t="str">
        <f t="shared" si="57"/>
        <v>P</v>
      </c>
      <c r="N3667" s="172" t="s">
        <v>10682</v>
      </c>
      <c r="O3667" s="149" t="s">
        <v>1497</v>
      </c>
      <c r="P3667" s="149" t="s">
        <v>9415</v>
      </c>
      <c r="Q3667" s="150" t="s">
        <v>10519</v>
      </c>
      <c r="R3667" s="189">
        <v>5.64</v>
      </c>
    </row>
    <row r="3668" spans="1:18" x14ac:dyDescent="0.25">
      <c r="A3668" s="132">
        <v>1052076</v>
      </c>
      <c r="B3668" s="145" t="s">
        <v>4129</v>
      </c>
      <c r="C3668" s="132">
        <v>6</v>
      </c>
      <c r="D3668" s="132">
        <v>192</v>
      </c>
      <c r="E3668" s="186">
        <v>8</v>
      </c>
      <c r="F3668" s="132">
        <v>192</v>
      </c>
      <c r="G3668" s="132" t="s">
        <v>21</v>
      </c>
      <c r="H3668" s="132" t="s">
        <v>21</v>
      </c>
      <c r="I3668" s="132" t="s">
        <v>21</v>
      </c>
      <c r="J3668" s="133">
        <v>3.6</v>
      </c>
      <c r="K3668" s="133">
        <v>3.15</v>
      </c>
      <c r="L3668" s="133">
        <v>0.4</v>
      </c>
      <c r="M3668" s="134" t="str">
        <f t="shared" si="57"/>
        <v>P</v>
      </c>
      <c r="N3668" s="171" t="s">
        <v>10682</v>
      </c>
      <c r="O3668" s="146" t="s">
        <v>1497</v>
      </c>
      <c r="P3668" s="146" t="s">
        <v>9415</v>
      </c>
      <c r="Q3668" s="147" t="s">
        <v>10519</v>
      </c>
      <c r="R3668" s="187">
        <v>6.84</v>
      </c>
    </row>
    <row r="3669" spans="1:18" x14ac:dyDescent="0.25">
      <c r="A3669" s="135">
        <v>1052077</v>
      </c>
      <c r="B3669" s="148" t="s">
        <v>4130</v>
      </c>
      <c r="C3669" s="135">
        <v>6</v>
      </c>
      <c r="D3669" s="135" t="s">
        <v>20</v>
      </c>
      <c r="E3669" s="188">
        <v>48</v>
      </c>
      <c r="F3669" s="135">
        <v>1920</v>
      </c>
      <c r="G3669" s="135" t="s">
        <v>20</v>
      </c>
      <c r="H3669" s="135" t="s">
        <v>20</v>
      </c>
      <c r="I3669" s="135" t="s">
        <v>20</v>
      </c>
      <c r="J3669" s="136">
        <v>1.45</v>
      </c>
      <c r="K3669" s="136">
        <v>1.1499999999999999</v>
      </c>
      <c r="L3669" s="136">
        <v>0.25</v>
      </c>
      <c r="M3669" s="137" t="str">
        <f t="shared" si="57"/>
        <v>P</v>
      </c>
      <c r="N3669" s="172" t="s">
        <v>10682</v>
      </c>
      <c r="O3669" s="149" t="s">
        <v>1497</v>
      </c>
      <c r="P3669" s="149" t="s">
        <v>9415</v>
      </c>
      <c r="Q3669" s="150" t="s">
        <v>10519</v>
      </c>
      <c r="R3669" s="189">
        <v>1.8599999999999999</v>
      </c>
    </row>
    <row r="3670" spans="1:18" x14ac:dyDescent="0.25">
      <c r="A3670" s="132">
        <v>1052078</v>
      </c>
      <c r="B3670" s="145" t="s">
        <v>1280</v>
      </c>
      <c r="C3670" s="132">
        <v>1</v>
      </c>
      <c r="D3670" s="132">
        <v>768</v>
      </c>
      <c r="E3670" s="186">
        <v>32</v>
      </c>
      <c r="F3670" s="132" t="s">
        <v>20</v>
      </c>
      <c r="G3670" s="132">
        <v>64</v>
      </c>
      <c r="H3670" s="132" t="s">
        <v>20</v>
      </c>
      <c r="I3670" s="132">
        <v>2</v>
      </c>
      <c r="J3670" s="133">
        <v>1.5</v>
      </c>
      <c r="K3670" s="133">
        <v>1.5</v>
      </c>
      <c r="L3670" s="133">
        <v>0.37</v>
      </c>
      <c r="M3670" s="134" t="str">
        <f t="shared" si="57"/>
        <v>P</v>
      </c>
      <c r="N3670" s="171" t="s">
        <v>10682</v>
      </c>
      <c r="O3670" s="146" t="s">
        <v>1506</v>
      </c>
      <c r="P3670" s="146" t="s">
        <v>9526</v>
      </c>
      <c r="Q3670" s="147" t="s">
        <v>10519</v>
      </c>
      <c r="R3670" s="187">
        <v>3.28</v>
      </c>
    </row>
    <row r="3671" spans="1:18" x14ac:dyDescent="0.25">
      <c r="A3671" s="135">
        <v>1052080</v>
      </c>
      <c r="B3671" s="148" t="s">
        <v>4131</v>
      </c>
      <c r="C3671" s="135">
        <v>1</v>
      </c>
      <c r="D3671" s="135">
        <v>27</v>
      </c>
      <c r="E3671" s="188" t="s">
        <v>21</v>
      </c>
      <c r="F3671" s="135">
        <v>28</v>
      </c>
      <c r="G3671" s="135" t="s">
        <v>21</v>
      </c>
      <c r="H3671" s="135" t="s">
        <v>21</v>
      </c>
      <c r="I3671" s="135" t="s">
        <v>21</v>
      </c>
      <c r="J3671" s="136">
        <v>4.7</v>
      </c>
      <c r="K3671" s="136">
        <v>3.38</v>
      </c>
      <c r="L3671" s="136">
        <v>3.54</v>
      </c>
      <c r="M3671" s="137" t="str">
        <f t="shared" si="57"/>
        <v>P</v>
      </c>
      <c r="N3671" s="172" t="s">
        <v>10682</v>
      </c>
      <c r="O3671" s="149" t="s">
        <v>1506</v>
      </c>
      <c r="P3671" s="149" t="s">
        <v>9453</v>
      </c>
      <c r="Q3671" s="150" t="s">
        <v>10519</v>
      </c>
      <c r="R3671" s="189">
        <v>10.6</v>
      </c>
    </row>
    <row r="3672" spans="1:18" x14ac:dyDescent="0.25">
      <c r="A3672" s="132">
        <v>1052097</v>
      </c>
      <c r="B3672" s="145" t="s">
        <v>4132</v>
      </c>
      <c r="C3672" s="132">
        <v>1</v>
      </c>
      <c r="D3672" s="132" t="s">
        <v>20</v>
      </c>
      <c r="E3672" s="186">
        <v>32</v>
      </c>
      <c r="F3672" s="132" t="s">
        <v>20</v>
      </c>
      <c r="G3672" s="132">
        <v>128</v>
      </c>
      <c r="H3672" s="132">
        <v>128</v>
      </c>
      <c r="I3672" s="132">
        <v>1</v>
      </c>
      <c r="J3672" s="133">
        <v>0.14499999999999999</v>
      </c>
      <c r="K3672" s="133">
        <v>0.14499999999999999</v>
      </c>
      <c r="L3672" s="133">
        <v>3.1E-2</v>
      </c>
      <c r="M3672" s="134" t="str">
        <f t="shared" si="57"/>
        <v>P</v>
      </c>
      <c r="N3672" s="173" t="s">
        <v>10682</v>
      </c>
      <c r="O3672" s="146" t="s">
        <v>1506</v>
      </c>
      <c r="P3672" s="146" t="s">
        <v>9526</v>
      </c>
      <c r="Q3672" s="147" t="s">
        <v>10519</v>
      </c>
      <c r="R3672" s="187">
        <v>3.28</v>
      </c>
    </row>
    <row r="3673" spans="1:18" x14ac:dyDescent="0.25">
      <c r="A3673" s="135">
        <v>1052103</v>
      </c>
      <c r="B3673" s="148" t="s">
        <v>4133</v>
      </c>
      <c r="C3673" s="135">
        <v>2</v>
      </c>
      <c r="D3673" s="135">
        <v>75</v>
      </c>
      <c r="E3673" s="188" t="s">
        <v>20</v>
      </c>
      <c r="F3673" s="135">
        <v>105</v>
      </c>
      <c r="G3673" s="135" t="s">
        <v>20</v>
      </c>
      <c r="H3673" s="135" t="s">
        <v>20</v>
      </c>
      <c r="I3673" s="135" t="s">
        <v>20</v>
      </c>
      <c r="J3673" s="136">
        <v>1.85</v>
      </c>
      <c r="K3673" s="136">
        <v>3.45</v>
      </c>
      <c r="L3673" s="136">
        <v>2.1</v>
      </c>
      <c r="M3673" s="137" t="str">
        <f t="shared" si="57"/>
        <v>P</v>
      </c>
      <c r="N3673" s="174" t="s">
        <v>10682</v>
      </c>
      <c r="O3673" s="149" t="s">
        <v>1506</v>
      </c>
      <c r="P3673" s="149" t="s">
        <v>9401</v>
      </c>
      <c r="Q3673" s="150" t="s">
        <v>10519</v>
      </c>
      <c r="R3673" s="189">
        <v>19.8</v>
      </c>
    </row>
    <row r="3674" spans="1:18" x14ac:dyDescent="0.25">
      <c r="A3674" s="132">
        <v>1052104</v>
      </c>
      <c r="B3674" s="145" t="s">
        <v>1056</v>
      </c>
      <c r="C3674" s="132">
        <v>6</v>
      </c>
      <c r="D3674" s="132">
        <v>3192</v>
      </c>
      <c r="E3674" s="186">
        <v>24</v>
      </c>
      <c r="F3674" s="132">
        <v>5016</v>
      </c>
      <c r="G3674" s="132">
        <v>192</v>
      </c>
      <c r="H3674" s="132">
        <v>168</v>
      </c>
      <c r="I3674" s="132">
        <v>2</v>
      </c>
      <c r="J3674" s="133">
        <v>0.86</v>
      </c>
      <c r="K3674" s="133">
        <v>0.53</v>
      </c>
      <c r="L3674" s="133">
        <v>0.62</v>
      </c>
      <c r="M3674" s="134" t="str">
        <f t="shared" si="57"/>
        <v>P</v>
      </c>
      <c r="N3674" s="173" t="s">
        <v>10681</v>
      </c>
      <c r="O3674" s="146" t="s">
        <v>1506</v>
      </c>
      <c r="P3674" s="146" t="s">
        <v>9409</v>
      </c>
      <c r="Q3674" s="147" t="s">
        <v>10106</v>
      </c>
      <c r="R3674" s="187">
        <v>2.0999999999999996</v>
      </c>
    </row>
    <row r="3675" spans="1:18" x14ac:dyDescent="0.25">
      <c r="A3675" s="135">
        <v>1052105</v>
      </c>
      <c r="B3675" s="148" t="s">
        <v>1057</v>
      </c>
      <c r="C3675" s="135">
        <v>6</v>
      </c>
      <c r="D3675" s="135">
        <v>3192</v>
      </c>
      <c r="E3675" s="188">
        <v>24</v>
      </c>
      <c r="F3675" s="135">
        <v>4560</v>
      </c>
      <c r="G3675" s="135">
        <v>192</v>
      </c>
      <c r="H3675" s="135">
        <v>168</v>
      </c>
      <c r="I3675" s="135">
        <v>2</v>
      </c>
      <c r="J3675" s="136">
        <v>0.87</v>
      </c>
      <c r="K3675" s="136">
        <v>0.54</v>
      </c>
      <c r="L3675" s="136">
        <v>0.63</v>
      </c>
      <c r="M3675" s="137" t="str">
        <f t="shared" si="57"/>
        <v>P</v>
      </c>
      <c r="N3675" s="174" t="s">
        <v>10681</v>
      </c>
      <c r="O3675" s="149" t="s">
        <v>1506</v>
      </c>
      <c r="P3675" s="149" t="s">
        <v>9409</v>
      </c>
      <c r="Q3675" s="150" t="s">
        <v>10106</v>
      </c>
      <c r="R3675" s="189">
        <v>1.7399999999999998</v>
      </c>
    </row>
    <row r="3676" spans="1:18" x14ac:dyDescent="0.25">
      <c r="A3676" s="132">
        <v>1052106</v>
      </c>
      <c r="B3676" s="145" t="s">
        <v>1058</v>
      </c>
      <c r="C3676" s="132">
        <v>6</v>
      </c>
      <c r="D3676" s="132">
        <v>1904</v>
      </c>
      <c r="E3676" s="186">
        <v>8</v>
      </c>
      <c r="F3676" s="132">
        <v>2720</v>
      </c>
      <c r="G3676" s="132">
        <v>128</v>
      </c>
      <c r="H3676" s="132">
        <v>128</v>
      </c>
      <c r="I3676" s="132">
        <v>1</v>
      </c>
      <c r="J3676" s="133">
        <v>1.05</v>
      </c>
      <c r="K3676" s="133">
        <v>0.7</v>
      </c>
      <c r="L3676" s="133">
        <v>0.69</v>
      </c>
      <c r="M3676" s="134" t="str">
        <f t="shared" si="57"/>
        <v>P</v>
      </c>
      <c r="N3676" s="173" t="s">
        <v>10681</v>
      </c>
      <c r="O3676" s="146" t="s">
        <v>1506</v>
      </c>
      <c r="P3676" s="146" t="s">
        <v>9409</v>
      </c>
      <c r="Q3676" s="147" t="s">
        <v>10106</v>
      </c>
      <c r="R3676" s="187">
        <v>3.3000000000000003</v>
      </c>
    </row>
    <row r="3677" spans="1:18" x14ac:dyDescent="0.25">
      <c r="A3677" s="135">
        <v>1052107</v>
      </c>
      <c r="B3677" s="148" t="s">
        <v>1059</v>
      </c>
      <c r="C3677" s="135">
        <v>6</v>
      </c>
      <c r="D3677" s="135">
        <v>1904</v>
      </c>
      <c r="E3677" s="188">
        <v>8</v>
      </c>
      <c r="F3677" s="135">
        <v>2720</v>
      </c>
      <c r="G3677" s="135">
        <v>128</v>
      </c>
      <c r="H3677" s="135">
        <v>128</v>
      </c>
      <c r="I3677" s="135">
        <v>1</v>
      </c>
      <c r="J3677" s="136">
        <v>1.08</v>
      </c>
      <c r="K3677" s="136">
        <v>0.69</v>
      </c>
      <c r="L3677" s="136">
        <v>0.71</v>
      </c>
      <c r="M3677" s="137" t="str">
        <f t="shared" si="57"/>
        <v>P</v>
      </c>
      <c r="N3677" s="174" t="s">
        <v>10681</v>
      </c>
      <c r="O3677" s="149" t="s">
        <v>1506</v>
      </c>
      <c r="P3677" s="149" t="s">
        <v>9409</v>
      </c>
      <c r="Q3677" s="150" t="s">
        <v>10106</v>
      </c>
      <c r="R3677" s="189">
        <v>2.4000000000000004</v>
      </c>
    </row>
    <row r="3678" spans="1:18" x14ac:dyDescent="0.25">
      <c r="A3678" s="132">
        <v>1052108</v>
      </c>
      <c r="B3678" s="145" t="s">
        <v>599</v>
      </c>
      <c r="C3678" s="132">
        <v>6</v>
      </c>
      <c r="D3678" s="132">
        <v>324</v>
      </c>
      <c r="E3678" s="186" t="s">
        <v>21</v>
      </c>
      <c r="F3678" s="132">
        <v>432</v>
      </c>
      <c r="G3678" s="132" t="s">
        <v>20</v>
      </c>
      <c r="H3678" s="132">
        <v>25</v>
      </c>
      <c r="I3678" s="132">
        <v>1</v>
      </c>
      <c r="J3678" s="133">
        <v>1.7</v>
      </c>
      <c r="K3678" s="133">
        <v>1.1200000000000001</v>
      </c>
      <c r="L3678" s="133">
        <v>1.67</v>
      </c>
      <c r="M3678" s="134" t="str">
        <f t="shared" si="57"/>
        <v>P</v>
      </c>
      <c r="N3678" s="173" t="s">
        <v>10681</v>
      </c>
      <c r="O3678" s="146" t="s">
        <v>1506</v>
      </c>
      <c r="P3678" s="146" t="s">
        <v>10455</v>
      </c>
      <c r="Q3678" s="147" t="s">
        <v>10519</v>
      </c>
      <c r="R3678" s="187">
        <v>4.74</v>
      </c>
    </row>
    <row r="3679" spans="1:18" x14ac:dyDescent="0.25">
      <c r="A3679" s="135">
        <v>1052109</v>
      </c>
      <c r="B3679" s="148" t="s">
        <v>616</v>
      </c>
      <c r="C3679" s="135">
        <v>6</v>
      </c>
      <c r="D3679" s="135">
        <v>480</v>
      </c>
      <c r="E3679" s="188" t="s">
        <v>21</v>
      </c>
      <c r="F3679" s="135">
        <v>720</v>
      </c>
      <c r="G3679" s="135" t="s">
        <v>20</v>
      </c>
      <c r="H3679" s="135" t="s">
        <v>20</v>
      </c>
      <c r="I3679" s="135" t="s">
        <v>20</v>
      </c>
      <c r="J3679" s="136">
        <v>1.54</v>
      </c>
      <c r="K3679" s="136">
        <v>0.98</v>
      </c>
      <c r="L3679" s="136">
        <v>1.7</v>
      </c>
      <c r="M3679" s="137" t="str">
        <f t="shared" si="57"/>
        <v>P</v>
      </c>
      <c r="N3679" s="174" t="s">
        <v>10681</v>
      </c>
      <c r="O3679" s="149" t="s">
        <v>1506</v>
      </c>
      <c r="P3679" s="149" t="s">
        <v>10455</v>
      </c>
      <c r="Q3679" s="150" t="s">
        <v>10519</v>
      </c>
      <c r="R3679" s="189">
        <v>6.3000000000000007</v>
      </c>
    </row>
    <row r="3680" spans="1:18" x14ac:dyDescent="0.25">
      <c r="A3680" s="132">
        <v>1052110</v>
      </c>
      <c r="B3680" s="145" t="s">
        <v>1406</v>
      </c>
      <c r="C3680" s="132">
        <v>6</v>
      </c>
      <c r="D3680" s="132">
        <v>354</v>
      </c>
      <c r="E3680" s="186" t="s">
        <v>21</v>
      </c>
      <c r="F3680" s="132">
        <v>531</v>
      </c>
      <c r="G3680" s="132" t="s">
        <v>20</v>
      </c>
      <c r="H3680" s="132">
        <v>20</v>
      </c>
      <c r="I3680" s="132">
        <v>1</v>
      </c>
      <c r="J3680" s="133">
        <v>1.77</v>
      </c>
      <c r="K3680" s="133">
        <v>1.1499999999999999</v>
      </c>
      <c r="L3680" s="133">
        <v>1.68</v>
      </c>
      <c r="M3680" s="134" t="str">
        <f t="shared" si="57"/>
        <v>P</v>
      </c>
      <c r="N3680" s="173" t="s">
        <v>10681</v>
      </c>
      <c r="O3680" s="146" t="s">
        <v>1506</v>
      </c>
      <c r="P3680" s="146" t="s">
        <v>10455</v>
      </c>
      <c r="Q3680" s="147" t="s">
        <v>10519</v>
      </c>
      <c r="R3680" s="187">
        <v>4.5600000000000005</v>
      </c>
    </row>
    <row r="3681" spans="1:18" x14ac:dyDescent="0.25">
      <c r="A3681" s="135">
        <v>1052111</v>
      </c>
      <c r="B3681" s="148" t="s">
        <v>108</v>
      </c>
      <c r="C3681" s="135">
        <v>6</v>
      </c>
      <c r="D3681" s="135">
        <v>8272</v>
      </c>
      <c r="E3681" s="188">
        <v>16</v>
      </c>
      <c r="F3681" s="135">
        <v>10752</v>
      </c>
      <c r="G3681" s="135">
        <v>256</v>
      </c>
      <c r="H3681" s="135">
        <v>384</v>
      </c>
      <c r="I3681" s="135">
        <v>2</v>
      </c>
      <c r="J3681" s="136">
        <v>0.97</v>
      </c>
      <c r="K3681" s="136">
        <v>0.89</v>
      </c>
      <c r="L3681" s="136">
        <v>0.18</v>
      </c>
      <c r="M3681" s="137" t="str">
        <f t="shared" si="57"/>
        <v>P</v>
      </c>
      <c r="N3681" s="174" t="s">
        <v>10681</v>
      </c>
      <c r="O3681" s="149" t="s">
        <v>1506</v>
      </c>
      <c r="P3681" s="149" t="s">
        <v>10455</v>
      </c>
      <c r="Q3681" s="150" t="s">
        <v>10106</v>
      </c>
      <c r="R3681" s="189">
        <v>2.94</v>
      </c>
    </row>
    <row r="3682" spans="1:18" x14ac:dyDescent="0.25">
      <c r="A3682" s="132">
        <v>1052112</v>
      </c>
      <c r="B3682" s="145" t="s">
        <v>4134</v>
      </c>
      <c r="C3682" s="132">
        <v>6</v>
      </c>
      <c r="D3682" s="132">
        <v>721</v>
      </c>
      <c r="E3682" s="186" t="s">
        <v>21</v>
      </c>
      <c r="F3682" s="132">
        <v>927</v>
      </c>
      <c r="G3682" s="132" t="s">
        <v>20</v>
      </c>
      <c r="H3682" s="132">
        <v>40</v>
      </c>
      <c r="I3682" s="132">
        <v>1</v>
      </c>
      <c r="J3682" s="133">
        <v>1.29</v>
      </c>
      <c r="K3682" s="133">
        <v>0.87</v>
      </c>
      <c r="L3682" s="133">
        <v>1.71</v>
      </c>
      <c r="M3682" s="134" t="str">
        <f t="shared" si="57"/>
        <v>P</v>
      </c>
      <c r="N3682" s="173" t="s">
        <v>10681</v>
      </c>
      <c r="O3682" s="146" t="s">
        <v>1506</v>
      </c>
      <c r="P3682" s="146" t="s">
        <v>10455</v>
      </c>
      <c r="Q3682" s="147" t="s">
        <v>10519</v>
      </c>
      <c r="R3682" s="187">
        <v>3.66</v>
      </c>
    </row>
    <row r="3683" spans="1:18" x14ac:dyDescent="0.25">
      <c r="A3683" s="135">
        <v>1052113</v>
      </c>
      <c r="B3683" s="148" t="s">
        <v>4135</v>
      </c>
      <c r="C3683" s="135">
        <v>6</v>
      </c>
      <c r="D3683" s="135">
        <v>1566</v>
      </c>
      <c r="E3683" s="188" t="s">
        <v>21</v>
      </c>
      <c r="F3683" s="135">
        <v>1914</v>
      </c>
      <c r="G3683" s="135">
        <v>68</v>
      </c>
      <c r="H3683" s="135">
        <v>80</v>
      </c>
      <c r="I3683" s="135">
        <v>2</v>
      </c>
      <c r="J3683" s="136">
        <v>1.17</v>
      </c>
      <c r="K3683" s="136">
        <v>0.6</v>
      </c>
      <c r="L3683" s="136">
        <v>1.3</v>
      </c>
      <c r="M3683" s="137" t="str">
        <f t="shared" si="57"/>
        <v>P</v>
      </c>
      <c r="N3683" s="174" t="s">
        <v>10681</v>
      </c>
      <c r="O3683" s="149" t="s">
        <v>1506</v>
      </c>
      <c r="P3683" s="149" t="s">
        <v>10455</v>
      </c>
      <c r="Q3683" s="150" t="s">
        <v>10519</v>
      </c>
      <c r="R3683" s="189">
        <v>6.6000000000000005</v>
      </c>
    </row>
    <row r="3684" spans="1:18" x14ac:dyDescent="0.25">
      <c r="A3684" s="132">
        <v>1052114</v>
      </c>
      <c r="B3684" s="145" t="s">
        <v>4136</v>
      </c>
      <c r="C3684" s="132">
        <v>6</v>
      </c>
      <c r="D3684" s="132">
        <v>960</v>
      </c>
      <c r="E3684" s="186" t="s">
        <v>21</v>
      </c>
      <c r="F3684" s="132">
        <v>1560</v>
      </c>
      <c r="G3684" s="132">
        <v>40</v>
      </c>
      <c r="H3684" s="132">
        <v>50</v>
      </c>
      <c r="I3684" s="132">
        <v>2</v>
      </c>
      <c r="J3684" s="133">
        <v>1.18</v>
      </c>
      <c r="K3684" s="133">
        <v>0.87</v>
      </c>
      <c r="L3684" s="133">
        <v>1.24</v>
      </c>
      <c r="M3684" s="134" t="str">
        <f t="shared" si="57"/>
        <v>P</v>
      </c>
      <c r="N3684" s="173" t="s">
        <v>10681</v>
      </c>
      <c r="O3684" s="146" t="s">
        <v>1506</v>
      </c>
      <c r="P3684" s="146" t="s">
        <v>10455</v>
      </c>
      <c r="Q3684" s="147" t="s">
        <v>10519</v>
      </c>
      <c r="R3684" s="187">
        <v>5.4</v>
      </c>
    </row>
    <row r="3685" spans="1:18" x14ac:dyDescent="0.25">
      <c r="A3685" s="135">
        <v>1052115</v>
      </c>
      <c r="B3685" s="148" t="s">
        <v>4137</v>
      </c>
      <c r="C3685" s="135">
        <v>6</v>
      </c>
      <c r="D3685" s="135">
        <v>960</v>
      </c>
      <c r="E3685" s="188" t="s">
        <v>21</v>
      </c>
      <c r="F3685" s="135">
        <v>1560</v>
      </c>
      <c r="G3685" s="135">
        <v>40</v>
      </c>
      <c r="H3685" s="135">
        <v>50</v>
      </c>
      <c r="I3685" s="135">
        <v>2</v>
      </c>
      <c r="J3685" s="136">
        <v>1.18</v>
      </c>
      <c r="K3685" s="136">
        <v>0.9</v>
      </c>
      <c r="L3685" s="136">
        <v>1.22</v>
      </c>
      <c r="M3685" s="137" t="str">
        <f t="shared" si="57"/>
        <v>P</v>
      </c>
      <c r="N3685" s="174" t="s">
        <v>10681</v>
      </c>
      <c r="O3685" s="149" t="s">
        <v>1506</v>
      </c>
      <c r="P3685" s="149" t="s">
        <v>10455</v>
      </c>
      <c r="Q3685" s="150" t="s">
        <v>10519</v>
      </c>
      <c r="R3685" s="189">
        <v>5.64</v>
      </c>
    </row>
    <row r="3686" spans="1:18" x14ac:dyDescent="0.25">
      <c r="A3686" s="132">
        <v>1052116</v>
      </c>
      <c r="B3686" s="145" t="s">
        <v>4138</v>
      </c>
      <c r="C3686" s="132">
        <v>6</v>
      </c>
      <c r="D3686" s="132">
        <v>960</v>
      </c>
      <c r="E3686" s="186" t="s">
        <v>21</v>
      </c>
      <c r="F3686" s="132">
        <v>1560</v>
      </c>
      <c r="G3686" s="132">
        <v>40</v>
      </c>
      <c r="H3686" s="132">
        <v>50</v>
      </c>
      <c r="I3686" s="132">
        <v>2</v>
      </c>
      <c r="J3686" s="133">
        <v>1.22</v>
      </c>
      <c r="K3686" s="133">
        <v>0.82</v>
      </c>
      <c r="L3686" s="133">
        <v>1.23</v>
      </c>
      <c r="M3686" s="134" t="str">
        <f t="shared" si="57"/>
        <v>P</v>
      </c>
      <c r="N3686" s="173" t="s">
        <v>10681</v>
      </c>
      <c r="O3686" s="146" t="s">
        <v>1506</v>
      </c>
      <c r="P3686" s="146" t="s">
        <v>10455</v>
      </c>
      <c r="Q3686" s="147" t="s">
        <v>10519</v>
      </c>
      <c r="R3686" s="187">
        <v>7.1999999999999993</v>
      </c>
    </row>
    <row r="3687" spans="1:18" x14ac:dyDescent="0.25">
      <c r="A3687" s="135">
        <v>1052117</v>
      </c>
      <c r="B3687" s="148" t="s">
        <v>4139</v>
      </c>
      <c r="C3687" s="135">
        <v>6</v>
      </c>
      <c r="D3687" s="135">
        <v>1168</v>
      </c>
      <c r="E3687" s="188" t="s">
        <v>21</v>
      </c>
      <c r="F3687" s="135">
        <v>1752</v>
      </c>
      <c r="G3687" s="135" t="s">
        <v>20</v>
      </c>
      <c r="H3687" s="135" t="s">
        <v>20</v>
      </c>
      <c r="I3687" s="135" t="s">
        <v>20</v>
      </c>
      <c r="J3687" s="136">
        <v>2.4500000000000002</v>
      </c>
      <c r="K3687" s="136">
        <v>1.2</v>
      </c>
      <c r="L3687" s="136">
        <v>0.35</v>
      </c>
      <c r="M3687" s="137" t="str">
        <f t="shared" si="57"/>
        <v>P</v>
      </c>
      <c r="N3687" s="174" t="s">
        <v>10681</v>
      </c>
      <c r="O3687" s="149" t="s">
        <v>1506</v>
      </c>
      <c r="P3687" s="149" t="s">
        <v>10455</v>
      </c>
      <c r="Q3687" s="150" t="s">
        <v>10519</v>
      </c>
      <c r="R3687" s="189">
        <v>2.88</v>
      </c>
    </row>
    <row r="3688" spans="1:18" x14ac:dyDescent="0.25">
      <c r="A3688" s="132">
        <v>1052118</v>
      </c>
      <c r="B3688" s="145" t="s">
        <v>285</v>
      </c>
      <c r="C3688" s="132">
        <v>6</v>
      </c>
      <c r="D3688" s="132">
        <v>392</v>
      </c>
      <c r="E3688" s="186" t="s">
        <v>21</v>
      </c>
      <c r="F3688" s="132">
        <v>504</v>
      </c>
      <c r="G3688" s="132">
        <v>20</v>
      </c>
      <c r="H3688" s="132">
        <v>25</v>
      </c>
      <c r="I3688" s="132">
        <v>1</v>
      </c>
      <c r="J3688" s="133">
        <v>1.84</v>
      </c>
      <c r="K3688" s="133">
        <v>1.21</v>
      </c>
      <c r="L3688" s="133">
        <v>1.52</v>
      </c>
      <c r="M3688" s="134" t="str">
        <f t="shared" si="57"/>
        <v>P</v>
      </c>
      <c r="N3688" s="173" t="s">
        <v>10681</v>
      </c>
      <c r="O3688" s="146" t="s">
        <v>1506</v>
      </c>
      <c r="P3688" s="146" t="s">
        <v>10455</v>
      </c>
      <c r="Q3688" s="147" t="s">
        <v>10519</v>
      </c>
      <c r="R3688" s="187">
        <v>4.68</v>
      </c>
    </row>
    <row r="3689" spans="1:18" x14ac:dyDescent="0.25">
      <c r="A3689" s="135">
        <v>1052119</v>
      </c>
      <c r="B3689" s="148" t="s">
        <v>383</v>
      </c>
      <c r="C3689" s="135">
        <v>12</v>
      </c>
      <c r="D3689" s="135">
        <v>176</v>
      </c>
      <c r="E3689" s="188" t="s">
        <v>21</v>
      </c>
      <c r="F3689" s="135">
        <v>220</v>
      </c>
      <c r="G3689" s="135">
        <v>13</v>
      </c>
      <c r="H3689" s="135" t="s">
        <v>20</v>
      </c>
      <c r="I3689" s="135">
        <v>1</v>
      </c>
      <c r="J3689" s="136">
        <v>2.7</v>
      </c>
      <c r="K3689" s="136">
        <v>1.94</v>
      </c>
      <c r="L3689" s="136">
        <v>1.38</v>
      </c>
      <c r="M3689" s="137" t="str">
        <f t="shared" si="57"/>
        <v>P</v>
      </c>
      <c r="N3689" s="174" t="s">
        <v>10681</v>
      </c>
      <c r="O3689" s="149" t="s">
        <v>1506</v>
      </c>
      <c r="P3689" s="149" t="s">
        <v>9471</v>
      </c>
      <c r="Q3689" s="150" t="s">
        <v>10519</v>
      </c>
      <c r="R3689" s="189">
        <v>6.7200000000000006</v>
      </c>
    </row>
    <row r="3690" spans="1:18" x14ac:dyDescent="0.25">
      <c r="A3690" s="132">
        <v>1052120</v>
      </c>
      <c r="B3690" s="145" t="s">
        <v>601</v>
      </c>
      <c r="C3690" s="132">
        <v>24</v>
      </c>
      <c r="D3690" s="132">
        <v>300</v>
      </c>
      <c r="E3690" s="186" t="s">
        <v>21</v>
      </c>
      <c r="F3690" s="132">
        <v>480</v>
      </c>
      <c r="G3690" s="132">
        <v>33</v>
      </c>
      <c r="H3690" s="132" t="s">
        <v>20</v>
      </c>
      <c r="I3690" s="132">
        <v>1</v>
      </c>
      <c r="J3690" s="133">
        <v>2.46</v>
      </c>
      <c r="K3690" s="133">
        <v>1.56</v>
      </c>
      <c r="L3690" s="133">
        <v>0.95</v>
      </c>
      <c r="M3690" s="134" t="str">
        <f t="shared" si="57"/>
        <v>P</v>
      </c>
      <c r="N3690" s="173" t="s">
        <v>10681</v>
      </c>
      <c r="O3690" s="146" t="s">
        <v>1506</v>
      </c>
      <c r="P3690" s="146" t="s">
        <v>10455</v>
      </c>
      <c r="Q3690" s="147" t="s">
        <v>10519</v>
      </c>
      <c r="R3690" s="187">
        <v>8.64</v>
      </c>
    </row>
    <row r="3691" spans="1:18" x14ac:dyDescent="0.25">
      <c r="A3691" s="135">
        <v>1052121</v>
      </c>
      <c r="B3691" s="148" t="s">
        <v>1408</v>
      </c>
      <c r="C3691" s="135">
        <v>24</v>
      </c>
      <c r="D3691" s="135">
        <v>300</v>
      </c>
      <c r="E3691" s="188" t="s">
        <v>21</v>
      </c>
      <c r="F3691" s="135">
        <v>480</v>
      </c>
      <c r="G3691" s="135">
        <v>33</v>
      </c>
      <c r="H3691" s="135" t="s">
        <v>20</v>
      </c>
      <c r="I3691" s="135">
        <v>2</v>
      </c>
      <c r="J3691" s="136">
        <v>2.4300000000000002</v>
      </c>
      <c r="K3691" s="136">
        <v>1.53</v>
      </c>
      <c r="L3691" s="136">
        <v>0.98</v>
      </c>
      <c r="M3691" s="137" t="str">
        <f t="shared" si="57"/>
        <v>P</v>
      </c>
      <c r="N3691" s="174" t="s">
        <v>10681</v>
      </c>
      <c r="O3691" s="149" t="s">
        <v>1506</v>
      </c>
      <c r="P3691" s="149" t="s">
        <v>10455</v>
      </c>
      <c r="Q3691" s="150" t="s">
        <v>10519</v>
      </c>
      <c r="R3691" s="189">
        <v>11.52</v>
      </c>
    </row>
    <row r="3692" spans="1:18" x14ac:dyDescent="0.25">
      <c r="A3692" s="132">
        <v>1052123</v>
      </c>
      <c r="B3692" s="145" t="s">
        <v>1051</v>
      </c>
      <c r="C3692" s="132">
        <v>6</v>
      </c>
      <c r="D3692" s="132">
        <v>1152</v>
      </c>
      <c r="E3692" s="186">
        <v>54</v>
      </c>
      <c r="F3692" s="132">
        <v>1584</v>
      </c>
      <c r="G3692" s="132" t="s">
        <v>20</v>
      </c>
      <c r="H3692" s="132" t="s">
        <v>20</v>
      </c>
      <c r="I3692" s="132" t="s">
        <v>20</v>
      </c>
      <c r="J3692" s="133">
        <v>0.93</v>
      </c>
      <c r="K3692" s="133">
        <v>0.62</v>
      </c>
      <c r="L3692" s="133">
        <v>1.19</v>
      </c>
      <c r="M3692" s="134" t="str">
        <f t="shared" si="57"/>
        <v>P</v>
      </c>
      <c r="N3692" s="173" t="s">
        <v>10681</v>
      </c>
      <c r="O3692" s="146" t="s">
        <v>1555</v>
      </c>
      <c r="P3692" s="146" t="s">
        <v>9429</v>
      </c>
      <c r="Q3692" s="147" t="s">
        <v>10519</v>
      </c>
      <c r="R3692" s="187">
        <v>5.5200000000000005</v>
      </c>
    </row>
    <row r="3693" spans="1:18" x14ac:dyDescent="0.25">
      <c r="A3693" s="135">
        <v>1052126</v>
      </c>
      <c r="B3693" s="148" t="s">
        <v>956</v>
      </c>
      <c r="C3693" s="135">
        <v>6</v>
      </c>
      <c r="D3693" s="135">
        <v>432</v>
      </c>
      <c r="E3693" s="188">
        <v>6</v>
      </c>
      <c r="F3693" s="135">
        <v>576</v>
      </c>
      <c r="G3693" s="135">
        <v>36</v>
      </c>
      <c r="H3693" s="135">
        <v>42</v>
      </c>
      <c r="I3693" s="135">
        <v>1</v>
      </c>
      <c r="J3693" s="136">
        <v>1.38</v>
      </c>
      <c r="K3693" s="136">
        <v>0.92</v>
      </c>
      <c r="L3693" s="136">
        <v>1.67</v>
      </c>
      <c r="M3693" s="137" t="str">
        <f t="shared" si="57"/>
        <v>P</v>
      </c>
      <c r="N3693" s="174" t="s">
        <v>10681</v>
      </c>
      <c r="O3693" s="149" t="s">
        <v>1555</v>
      </c>
      <c r="P3693" s="149" t="s">
        <v>9429</v>
      </c>
      <c r="Q3693" s="150" t="s">
        <v>10519</v>
      </c>
      <c r="R3693" s="189">
        <v>11.82</v>
      </c>
    </row>
    <row r="3694" spans="1:18" x14ac:dyDescent="0.25">
      <c r="A3694" s="132">
        <v>1052127</v>
      </c>
      <c r="B3694" s="145" t="s">
        <v>403</v>
      </c>
      <c r="C3694" s="132">
        <v>6</v>
      </c>
      <c r="D3694" s="132">
        <v>854</v>
      </c>
      <c r="E3694" s="186" t="s">
        <v>21</v>
      </c>
      <c r="F3694" s="132" t="s">
        <v>20</v>
      </c>
      <c r="G3694" s="132">
        <v>44</v>
      </c>
      <c r="H3694" s="132">
        <v>55</v>
      </c>
      <c r="I3694" s="132">
        <v>2</v>
      </c>
      <c r="J3694" s="133">
        <v>1.1100000000000001</v>
      </c>
      <c r="K3694" s="133">
        <v>0.8</v>
      </c>
      <c r="L3694" s="133">
        <v>1.32</v>
      </c>
      <c r="M3694" s="134" t="str">
        <f t="shared" si="57"/>
        <v>P</v>
      </c>
      <c r="N3694" s="173" t="s">
        <v>10681</v>
      </c>
      <c r="O3694" s="146" t="s">
        <v>1506</v>
      </c>
      <c r="P3694" s="146" t="s">
        <v>9398</v>
      </c>
      <c r="Q3694" s="147" t="s">
        <v>10519</v>
      </c>
      <c r="R3694" s="187">
        <v>3.42</v>
      </c>
    </row>
    <row r="3695" spans="1:18" x14ac:dyDescent="0.25">
      <c r="A3695" s="135">
        <v>1052130</v>
      </c>
      <c r="B3695" s="148" t="s">
        <v>4140</v>
      </c>
      <c r="C3695" s="135">
        <v>50</v>
      </c>
      <c r="D3695" s="135" t="s">
        <v>20</v>
      </c>
      <c r="E3695" s="188" t="s">
        <v>20</v>
      </c>
      <c r="F3695" s="135" t="s">
        <v>20</v>
      </c>
      <c r="G3695" s="135" t="s">
        <v>20</v>
      </c>
      <c r="H3695" s="135" t="s">
        <v>20</v>
      </c>
      <c r="I3695" s="135" t="s">
        <v>20</v>
      </c>
      <c r="J3695" s="136">
        <v>2</v>
      </c>
      <c r="K3695" s="136">
        <v>7.2999999999999995E-2</v>
      </c>
      <c r="L3695" s="136">
        <v>3</v>
      </c>
      <c r="M3695" s="137" t="str">
        <f t="shared" si="57"/>
        <v>P</v>
      </c>
      <c r="N3695" s="174" t="s">
        <v>10681</v>
      </c>
      <c r="O3695" s="149" t="s">
        <v>1578</v>
      </c>
      <c r="P3695" s="149" t="s">
        <v>9412</v>
      </c>
      <c r="Q3695" s="150" t="s">
        <v>10519</v>
      </c>
      <c r="R3695" s="189">
        <v>8.7818181818181813</v>
      </c>
    </row>
    <row r="3696" spans="1:18" x14ac:dyDescent="0.25">
      <c r="A3696" s="132">
        <v>1052131</v>
      </c>
      <c r="B3696" s="145" t="s">
        <v>469</v>
      </c>
      <c r="C3696" s="132">
        <v>6</v>
      </c>
      <c r="D3696" s="132">
        <v>408</v>
      </c>
      <c r="E3696" s="186" t="s">
        <v>21</v>
      </c>
      <c r="F3696" s="132">
        <v>918</v>
      </c>
      <c r="G3696" s="132">
        <v>44</v>
      </c>
      <c r="H3696" s="132">
        <v>25</v>
      </c>
      <c r="I3696" s="132">
        <v>1</v>
      </c>
      <c r="J3696" s="133">
        <v>1.32</v>
      </c>
      <c r="K3696" s="133">
        <v>0.76</v>
      </c>
      <c r="L3696" s="133">
        <v>1.54</v>
      </c>
      <c r="M3696" s="134" t="str">
        <f t="shared" si="57"/>
        <v>P</v>
      </c>
      <c r="N3696" s="173" t="s">
        <v>10681</v>
      </c>
      <c r="O3696" s="146" t="s">
        <v>1578</v>
      </c>
      <c r="P3696" s="146" t="s">
        <v>10583</v>
      </c>
      <c r="Q3696" s="147" t="s">
        <v>10106</v>
      </c>
      <c r="R3696" s="187">
        <v>8.94</v>
      </c>
    </row>
    <row r="3697" spans="1:18" x14ac:dyDescent="0.25">
      <c r="A3697" s="135">
        <v>1052134</v>
      </c>
      <c r="B3697" s="148" t="s">
        <v>4141</v>
      </c>
      <c r="C3697" s="135">
        <v>6</v>
      </c>
      <c r="D3697" s="135" t="s">
        <v>20</v>
      </c>
      <c r="E3697" s="188" t="s">
        <v>20</v>
      </c>
      <c r="F3697" s="135" t="s">
        <v>20</v>
      </c>
      <c r="G3697" s="135" t="s">
        <v>20</v>
      </c>
      <c r="H3697" s="135" t="s">
        <v>20</v>
      </c>
      <c r="I3697" s="135" t="s">
        <v>20</v>
      </c>
      <c r="J3697" s="136">
        <v>1.143</v>
      </c>
      <c r="K3697" s="136">
        <v>0.77800000000000002</v>
      </c>
      <c r="L3697" s="136">
        <v>1.175</v>
      </c>
      <c r="M3697" s="137" t="str">
        <f t="shared" si="57"/>
        <v>P</v>
      </c>
      <c r="N3697" s="174" t="s">
        <v>10681</v>
      </c>
      <c r="O3697" s="149" t="s">
        <v>1562</v>
      </c>
      <c r="P3697" s="149" t="s">
        <v>9399</v>
      </c>
      <c r="Q3697" s="150" t="s">
        <v>10519</v>
      </c>
      <c r="R3697" s="189">
        <v>9.2686567164179081</v>
      </c>
    </row>
    <row r="3698" spans="1:18" x14ac:dyDescent="0.25">
      <c r="A3698" s="132">
        <v>1052139</v>
      </c>
      <c r="B3698" s="145" t="s">
        <v>4142</v>
      </c>
      <c r="C3698" s="132">
        <v>6</v>
      </c>
      <c r="D3698" s="132">
        <v>299</v>
      </c>
      <c r="E3698" s="186" t="s">
        <v>21</v>
      </c>
      <c r="F3698" s="132">
        <v>483</v>
      </c>
      <c r="G3698" s="132">
        <v>10</v>
      </c>
      <c r="H3698" s="132">
        <v>11</v>
      </c>
      <c r="I3698" s="132">
        <v>3</v>
      </c>
      <c r="J3698" s="133">
        <v>2.7</v>
      </c>
      <c r="K3698" s="133">
        <v>1.74</v>
      </c>
      <c r="L3698" s="133">
        <v>0.77</v>
      </c>
      <c r="M3698" s="134" t="str">
        <f t="shared" si="57"/>
        <v>P</v>
      </c>
      <c r="N3698" s="173" t="s">
        <v>10681</v>
      </c>
      <c r="O3698" s="146" t="s">
        <v>1506</v>
      </c>
      <c r="P3698" s="146" t="s">
        <v>9398</v>
      </c>
      <c r="Q3698" s="147" t="s">
        <v>10519</v>
      </c>
      <c r="R3698" s="187">
        <v>9.66</v>
      </c>
    </row>
    <row r="3699" spans="1:18" x14ac:dyDescent="0.25">
      <c r="A3699" s="135">
        <v>1052153</v>
      </c>
      <c r="B3699" s="148" t="s">
        <v>4143</v>
      </c>
      <c r="C3699" s="135">
        <v>50</v>
      </c>
      <c r="D3699" s="135">
        <v>1800</v>
      </c>
      <c r="E3699" s="188">
        <v>20</v>
      </c>
      <c r="F3699" s="135">
        <v>2400</v>
      </c>
      <c r="G3699" s="135">
        <v>80</v>
      </c>
      <c r="H3699" s="135">
        <v>100</v>
      </c>
      <c r="I3699" s="135">
        <v>1</v>
      </c>
      <c r="J3699" s="136">
        <v>1.86</v>
      </c>
      <c r="K3699" s="136">
        <v>0.9</v>
      </c>
      <c r="L3699" s="136">
        <v>0.31</v>
      </c>
      <c r="M3699" s="137" t="str">
        <f t="shared" si="57"/>
        <v>P</v>
      </c>
      <c r="N3699" s="174" t="s">
        <v>10681</v>
      </c>
      <c r="O3699" s="149" t="s">
        <v>1578</v>
      </c>
      <c r="P3699" s="149" t="s">
        <v>9412</v>
      </c>
      <c r="Q3699" s="150" t="s">
        <v>10519</v>
      </c>
      <c r="R3699" s="189">
        <v>4</v>
      </c>
    </row>
    <row r="3700" spans="1:18" x14ac:dyDescent="0.25">
      <c r="A3700" s="132">
        <v>1052154</v>
      </c>
      <c r="B3700" s="145" t="s">
        <v>4144</v>
      </c>
      <c r="C3700" s="132">
        <v>50</v>
      </c>
      <c r="D3700" s="132">
        <v>1800</v>
      </c>
      <c r="E3700" s="186">
        <v>20</v>
      </c>
      <c r="F3700" s="132">
        <v>2400</v>
      </c>
      <c r="G3700" s="132">
        <v>80</v>
      </c>
      <c r="H3700" s="132">
        <v>100</v>
      </c>
      <c r="I3700" s="132">
        <v>1</v>
      </c>
      <c r="J3700" s="133">
        <v>1.72</v>
      </c>
      <c r="K3700" s="133">
        <v>0.94</v>
      </c>
      <c r="L3700" s="133">
        <v>0.45</v>
      </c>
      <c r="M3700" s="134" t="str">
        <f t="shared" si="57"/>
        <v>P</v>
      </c>
      <c r="N3700" s="173" t="s">
        <v>10681</v>
      </c>
      <c r="O3700" s="146" t="s">
        <v>1578</v>
      </c>
      <c r="P3700" s="146" t="s">
        <v>9412</v>
      </c>
      <c r="Q3700" s="147" t="s">
        <v>10519</v>
      </c>
      <c r="R3700" s="187">
        <v>3.5000000000000004</v>
      </c>
    </row>
    <row r="3701" spans="1:18" x14ac:dyDescent="0.25">
      <c r="A3701" s="135">
        <v>1052155</v>
      </c>
      <c r="B3701" s="148" t="s">
        <v>1128</v>
      </c>
      <c r="C3701" s="135">
        <v>50</v>
      </c>
      <c r="D3701" s="135" t="s">
        <v>20</v>
      </c>
      <c r="E3701" s="188">
        <v>20</v>
      </c>
      <c r="F3701" s="135">
        <v>2400</v>
      </c>
      <c r="G3701" s="135">
        <v>80</v>
      </c>
      <c r="H3701" s="135">
        <v>100</v>
      </c>
      <c r="I3701" s="135">
        <v>1</v>
      </c>
      <c r="J3701" s="136">
        <v>1.88</v>
      </c>
      <c r="K3701" s="136">
        <v>0.83</v>
      </c>
      <c r="L3701" s="136">
        <v>0.4</v>
      </c>
      <c r="M3701" s="137" t="str">
        <f t="shared" si="57"/>
        <v>P</v>
      </c>
      <c r="N3701" s="172" t="s">
        <v>10681</v>
      </c>
      <c r="O3701" s="149" t="s">
        <v>1578</v>
      </c>
      <c r="P3701" s="149" t="s">
        <v>9412</v>
      </c>
      <c r="Q3701" s="150" t="s">
        <v>10519</v>
      </c>
      <c r="R3701" s="189">
        <v>4.5</v>
      </c>
    </row>
    <row r="3702" spans="1:18" x14ac:dyDescent="0.25">
      <c r="A3702" s="132">
        <v>1052159</v>
      </c>
      <c r="B3702" s="145" t="s">
        <v>4145</v>
      </c>
      <c r="C3702" s="132">
        <v>12</v>
      </c>
      <c r="D3702" s="132">
        <v>1020</v>
      </c>
      <c r="E3702" s="186" t="s">
        <v>20</v>
      </c>
      <c r="F3702" s="132" t="s">
        <v>20</v>
      </c>
      <c r="G3702" s="132" t="s">
        <v>20</v>
      </c>
      <c r="H3702" s="132" t="s">
        <v>20</v>
      </c>
      <c r="I3702" s="132" t="s">
        <v>20</v>
      </c>
      <c r="J3702" s="133">
        <v>1.29</v>
      </c>
      <c r="K3702" s="133">
        <v>0.97</v>
      </c>
      <c r="L3702" s="133">
        <v>1.1200000000000001</v>
      </c>
      <c r="M3702" s="134" t="str">
        <f t="shared" si="57"/>
        <v>P</v>
      </c>
      <c r="N3702" s="171" t="s">
        <v>10681</v>
      </c>
      <c r="O3702" s="146" t="s">
        <v>1506</v>
      </c>
      <c r="P3702" s="146" t="s">
        <v>9398</v>
      </c>
      <c r="Q3702" s="147" t="s">
        <v>10519</v>
      </c>
      <c r="R3702" s="187">
        <v>6.36</v>
      </c>
    </row>
    <row r="3703" spans="1:18" x14ac:dyDescent="0.25">
      <c r="A3703" s="135">
        <v>1052160</v>
      </c>
      <c r="B3703" s="148" t="s">
        <v>4146</v>
      </c>
      <c r="C3703" s="135">
        <v>1</v>
      </c>
      <c r="D3703" s="135" t="s">
        <v>20</v>
      </c>
      <c r="E3703" s="188" t="s">
        <v>21</v>
      </c>
      <c r="F3703" s="135">
        <v>406</v>
      </c>
      <c r="G3703" s="135" t="s">
        <v>20</v>
      </c>
      <c r="H3703" s="135">
        <v>8</v>
      </c>
      <c r="I3703" s="135">
        <v>5</v>
      </c>
      <c r="J3703" s="136">
        <v>2.2000000000000002</v>
      </c>
      <c r="K3703" s="136">
        <v>0.56999999999999995</v>
      </c>
      <c r="L3703" s="136">
        <v>2.65</v>
      </c>
      <c r="M3703" s="137" t="str">
        <f t="shared" si="57"/>
        <v>P</v>
      </c>
      <c r="N3703" s="172" t="s">
        <v>10682</v>
      </c>
      <c r="O3703" s="149" t="s">
        <v>1578</v>
      </c>
      <c r="P3703" s="149" t="s">
        <v>9447</v>
      </c>
      <c r="Q3703" s="150" t="s">
        <v>10519</v>
      </c>
      <c r="R3703" s="189">
        <v>64.38</v>
      </c>
    </row>
    <row r="3704" spans="1:18" x14ac:dyDescent="0.25">
      <c r="A3704" s="132">
        <v>1052162</v>
      </c>
      <c r="B3704" s="145" t="s">
        <v>4147</v>
      </c>
      <c r="C3704" s="132">
        <v>1</v>
      </c>
      <c r="D3704" s="132">
        <v>150</v>
      </c>
      <c r="E3704" s="186" t="s">
        <v>20</v>
      </c>
      <c r="F3704" s="132" t="s">
        <v>20</v>
      </c>
      <c r="G3704" s="132">
        <v>30</v>
      </c>
      <c r="H3704" s="132" t="s">
        <v>20</v>
      </c>
      <c r="I3704" s="132" t="s">
        <v>20</v>
      </c>
      <c r="J3704" s="133">
        <v>2.2000000000000002</v>
      </c>
      <c r="K3704" s="133">
        <v>0.56999999999999995</v>
      </c>
      <c r="L3704" s="133">
        <v>3.45</v>
      </c>
      <c r="M3704" s="134" t="str">
        <f t="shared" si="57"/>
        <v>P</v>
      </c>
      <c r="N3704" s="171" t="s">
        <v>10682</v>
      </c>
      <c r="O3704" s="146" t="s">
        <v>1578</v>
      </c>
      <c r="P3704" s="146" t="s">
        <v>9447</v>
      </c>
      <c r="Q3704" s="147" t="s">
        <v>10519</v>
      </c>
      <c r="R3704" s="187">
        <v>52.53</v>
      </c>
    </row>
    <row r="3705" spans="1:18" x14ac:dyDescent="0.25">
      <c r="A3705" s="135">
        <v>1052163</v>
      </c>
      <c r="B3705" s="148" t="s">
        <v>4148</v>
      </c>
      <c r="C3705" s="135">
        <v>1</v>
      </c>
      <c r="D3705" s="135" t="s">
        <v>20</v>
      </c>
      <c r="E3705" s="188" t="s">
        <v>20</v>
      </c>
      <c r="F3705" s="135" t="s">
        <v>20</v>
      </c>
      <c r="G3705" s="135">
        <v>48</v>
      </c>
      <c r="H3705" s="135">
        <v>50</v>
      </c>
      <c r="I3705" s="135">
        <v>3</v>
      </c>
      <c r="J3705" s="136">
        <v>0.8</v>
      </c>
      <c r="K3705" s="136">
        <v>0.6</v>
      </c>
      <c r="L3705" s="136">
        <v>1.2</v>
      </c>
      <c r="M3705" s="137" t="str">
        <f t="shared" si="57"/>
        <v>P</v>
      </c>
      <c r="N3705" s="172" t="s">
        <v>10682</v>
      </c>
      <c r="O3705" s="149" t="s">
        <v>1578</v>
      </c>
      <c r="P3705" s="149" t="s">
        <v>9447</v>
      </c>
      <c r="Q3705" s="150" t="s">
        <v>10519</v>
      </c>
      <c r="R3705" s="189">
        <v>16.23</v>
      </c>
    </row>
    <row r="3706" spans="1:18" x14ac:dyDescent="0.25">
      <c r="A3706" s="132">
        <v>1052172</v>
      </c>
      <c r="B3706" s="145" t="s">
        <v>4149</v>
      </c>
      <c r="C3706" s="132">
        <v>1</v>
      </c>
      <c r="D3706" s="132" t="s">
        <v>20</v>
      </c>
      <c r="E3706" s="186" t="s">
        <v>21</v>
      </c>
      <c r="F3706" s="132" t="s">
        <v>20</v>
      </c>
      <c r="G3706" s="132">
        <v>40</v>
      </c>
      <c r="H3706" s="132">
        <v>40</v>
      </c>
      <c r="I3706" s="132">
        <v>2</v>
      </c>
      <c r="J3706" s="133">
        <v>2.2000000000000002</v>
      </c>
      <c r="K3706" s="133">
        <v>0.56999999999999995</v>
      </c>
      <c r="L3706" s="133">
        <v>1.2</v>
      </c>
      <c r="M3706" s="134" t="str">
        <f t="shared" si="57"/>
        <v>P</v>
      </c>
      <c r="N3706" s="171" t="s">
        <v>10682</v>
      </c>
      <c r="O3706" s="146" t="s">
        <v>1578</v>
      </c>
      <c r="P3706" s="146" t="s">
        <v>9447</v>
      </c>
      <c r="Q3706" s="147" t="s">
        <v>10519</v>
      </c>
      <c r="R3706" s="187">
        <v>29.95</v>
      </c>
    </row>
    <row r="3707" spans="1:18" x14ac:dyDescent="0.25">
      <c r="A3707" s="135">
        <v>1052173</v>
      </c>
      <c r="B3707" s="148" t="s">
        <v>4150</v>
      </c>
      <c r="C3707" s="135">
        <v>1</v>
      </c>
      <c r="D3707" s="135" t="s">
        <v>20</v>
      </c>
      <c r="E3707" s="188">
        <v>36</v>
      </c>
      <c r="F3707" s="135" t="s">
        <v>20</v>
      </c>
      <c r="G3707" s="135">
        <v>36</v>
      </c>
      <c r="H3707" s="135">
        <v>50</v>
      </c>
      <c r="I3707" s="135" t="s">
        <v>20</v>
      </c>
      <c r="J3707" s="136">
        <v>2.2000000000000002</v>
      </c>
      <c r="K3707" s="136">
        <v>0.56999999999999995</v>
      </c>
      <c r="L3707" s="136">
        <v>1.2</v>
      </c>
      <c r="M3707" s="137" t="str">
        <f t="shared" si="57"/>
        <v>P</v>
      </c>
      <c r="N3707" s="172" t="s">
        <v>10682</v>
      </c>
      <c r="O3707" s="149" t="s">
        <v>1578</v>
      </c>
      <c r="P3707" s="149" t="s">
        <v>9447</v>
      </c>
      <c r="Q3707" s="150" t="s">
        <v>10519</v>
      </c>
      <c r="R3707" s="189">
        <v>29.96</v>
      </c>
    </row>
    <row r="3708" spans="1:18" x14ac:dyDescent="0.25">
      <c r="A3708" s="132">
        <v>1052174</v>
      </c>
      <c r="B3708" s="145" t="s">
        <v>4151</v>
      </c>
      <c r="C3708" s="132">
        <v>1</v>
      </c>
      <c r="D3708" s="132" t="s">
        <v>20</v>
      </c>
      <c r="E3708" s="186">
        <v>300</v>
      </c>
      <c r="F3708" s="132" t="s">
        <v>20</v>
      </c>
      <c r="G3708" s="132">
        <v>40</v>
      </c>
      <c r="H3708" s="132">
        <v>50</v>
      </c>
      <c r="I3708" s="132">
        <v>1</v>
      </c>
      <c r="J3708" s="133">
        <v>2.2000000000000002</v>
      </c>
      <c r="K3708" s="133">
        <v>0.56999999999999995</v>
      </c>
      <c r="L3708" s="133">
        <v>1.2</v>
      </c>
      <c r="M3708" s="134" t="str">
        <f t="shared" si="57"/>
        <v>P</v>
      </c>
      <c r="N3708" s="171" t="s">
        <v>10682</v>
      </c>
      <c r="O3708" s="146" t="s">
        <v>1578</v>
      </c>
      <c r="P3708" s="146" t="s">
        <v>9447</v>
      </c>
      <c r="Q3708" s="147" t="s">
        <v>10519</v>
      </c>
      <c r="R3708" s="187">
        <v>29.95</v>
      </c>
    </row>
    <row r="3709" spans="1:18" x14ac:dyDescent="0.25">
      <c r="A3709" s="135">
        <v>1052175</v>
      </c>
      <c r="B3709" s="148" t="s">
        <v>4152</v>
      </c>
      <c r="C3709" s="135">
        <v>1</v>
      </c>
      <c r="D3709" s="135" t="s">
        <v>20</v>
      </c>
      <c r="E3709" s="188" t="s">
        <v>21</v>
      </c>
      <c r="F3709" s="135" t="s">
        <v>20</v>
      </c>
      <c r="G3709" s="135">
        <v>40</v>
      </c>
      <c r="H3709" s="135">
        <v>50</v>
      </c>
      <c r="I3709" s="135">
        <v>2</v>
      </c>
      <c r="J3709" s="136">
        <v>2.2000000000000002</v>
      </c>
      <c r="K3709" s="136">
        <v>0.56999999999999995</v>
      </c>
      <c r="L3709" s="136">
        <v>1.2</v>
      </c>
      <c r="M3709" s="137" t="str">
        <f t="shared" si="57"/>
        <v>P</v>
      </c>
      <c r="N3709" s="172" t="s">
        <v>10682</v>
      </c>
      <c r="O3709" s="149" t="s">
        <v>1578</v>
      </c>
      <c r="P3709" s="149" t="s">
        <v>9447</v>
      </c>
      <c r="Q3709" s="150" t="s">
        <v>10519</v>
      </c>
      <c r="R3709" s="189">
        <v>29.94</v>
      </c>
    </row>
    <row r="3710" spans="1:18" x14ac:dyDescent="0.25">
      <c r="A3710" s="132">
        <v>1052178</v>
      </c>
      <c r="B3710" s="145" t="s">
        <v>4153</v>
      </c>
      <c r="C3710" s="132">
        <v>3</v>
      </c>
      <c r="D3710" s="132">
        <v>180</v>
      </c>
      <c r="E3710" s="186">
        <v>10</v>
      </c>
      <c r="F3710" s="132">
        <v>240</v>
      </c>
      <c r="G3710" s="132" t="s">
        <v>20</v>
      </c>
      <c r="H3710" s="132" t="s">
        <v>20</v>
      </c>
      <c r="I3710" s="132" t="s">
        <v>20</v>
      </c>
      <c r="J3710" s="133">
        <v>3.6</v>
      </c>
      <c r="K3710" s="133">
        <v>2.4</v>
      </c>
      <c r="L3710" s="133">
        <v>0.1</v>
      </c>
      <c r="M3710" s="134" t="str">
        <f t="shared" si="57"/>
        <v>P</v>
      </c>
      <c r="N3710" s="171" t="s">
        <v>10682</v>
      </c>
      <c r="O3710" s="146" t="s">
        <v>1587</v>
      </c>
      <c r="P3710" s="146" t="s">
        <v>9421</v>
      </c>
      <c r="Q3710" s="147" t="s">
        <v>10519</v>
      </c>
      <c r="R3710" s="187">
        <v>10.02</v>
      </c>
    </row>
    <row r="3711" spans="1:18" x14ac:dyDescent="0.25">
      <c r="A3711" s="135">
        <v>1052180</v>
      </c>
      <c r="B3711" s="148" t="s">
        <v>4154</v>
      </c>
      <c r="C3711" s="135">
        <v>2</v>
      </c>
      <c r="D3711" s="135">
        <v>200</v>
      </c>
      <c r="E3711" s="188" t="s">
        <v>21</v>
      </c>
      <c r="F3711" s="135">
        <v>280</v>
      </c>
      <c r="G3711" s="135" t="s">
        <v>20</v>
      </c>
      <c r="H3711" s="135" t="s">
        <v>20</v>
      </c>
      <c r="I3711" s="135" t="s">
        <v>20</v>
      </c>
      <c r="J3711" s="136">
        <v>1.2</v>
      </c>
      <c r="K3711" s="136">
        <v>2.2999999999999998</v>
      </c>
      <c r="L3711" s="136">
        <v>2</v>
      </c>
      <c r="M3711" s="137" t="str">
        <f t="shared" si="57"/>
        <v>P</v>
      </c>
      <c r="N3711" s="174" t="s">
        <v>10682</v>
      </c>
      <c r="O3711" s="149" t="s">
        <v>1506</v>
      </c>
      <c r="P3711" s="149" t="s">
        <v>9401</v>
      </c>
      <c r="Q3711" s="150" t="s">
        <v>10519</v>
      </c>
      <c r="R3711" s="189">
        <v>11.08</v>
      </c>
    </row>
    <row r="3712" spans="1:18" x14ac:dyDescent="0.25">
      <c r="A3712" s="132">
        <v>1052181</v>
      </c>
      <c r="B3712" s="145" t="s">
        <v>4155</v>
      </c>
      <c r="C3712" s="132">
        <v>1</v>
      </c>
      <c r="D3712" s="132">
        <v>57</v>
      </c>
      <c r="E3712" s="186" t="s">
        <v>20</v>
      </c>
      <c r="F3712" s="132">
        <v>64</v>
      </c>
      <c r="G3712" s="132" t="s">
        <v>21</v>
      </c>
      <c r="H3712" s="132" t="s">
        <v>21</v>
      </c>
      <c r="I3712" s="132" t="s">
        <v>21</v>
      </c>
      <c r="J3712" s="133">
        <v>3.76</v>
      </c>
      <c r="K3712" s="133">
        <v>1.68</v>
      </c>
      <c r="L3712" s="133">
        <v>3.24</v>
      </c>
      <c r="M3712" s="134" t="str">
        <f t="shared" si="57"/>
        <v>P</v>
      </c>
      <c r="N3712" s="173" t="s">
        <v>10682</v>
      </c>
      <c r="O3712" s="146" t="s">
        <v>1500</v>
      </c>
      <c r="P3712" s="146" t="s">
        <v>9418</v>
      </c>
      <c r="Q3712" s="147" t="s">
        <v>10519</v>
      </c>
      <c r="R3712" s="187">
        <v>10.82</v>
      </c>
    </row>
    <row r="3713" spans="1:18" x14ac:dyDescent="0.25">
      <c r="A3713" s="135">
        <v>1052184</v>
      </c>
      <c r="B3713" s="148" t="s">
        <v>955</v>
      </c>
      <c r="C3713" s="135">
        <v>50</v>
      </c>
      <c r="D3713" s="135">
        <v>2160</v>
      </c>
      <c r="E3713" s="188">
        <v>40</v>
      </c>
      <c r="F3713" s="135">
        <v>2160</v>
      </c>
      <c r="G3713" s="135">
        <v>160</v>
      </c>
      <c r="H3713" s="135" t="s">
        <v>20</v>
      </c>
      <c r="I3713" s="135">
        <v>1</v>
      </c>
      <c r="J3713" s="136">
        <v>0.8</v>
      </c>
      <c r="K3713" s="136">
        <v>0.35299999999999998</v>
      </c>
      <c r="L3713" s="136">
        <v>2.36</v>
      </c>
      <c r="M3713" s="137" t="str">
        <f t="shared" si="57"/>
        <v>P</v>
      </c>
      <c r="N3713" s="174" t="s">
        <v>10681</v>
      </c>
      <c r="O3713" s="149" t="s">
        <v>1578</v>
      </c>
      <c r="P3713" s="149" t="s">
        <v>9412</v>
      </c>
      <c r="Q3713" s="150" t="s">
        <v>10519</v>
      </c>
      <c r="R3713" s="189">
        <v>8.5</v>
      </c>
    </row>
    <row r="3714" spans="1:18" x14ac:dyDescent="0.25">
      <c r="A3714" s="132">
        <v>1052189</v>
      </c>
      <c r="B3714" s="145" t="s">
        <v>4156</v>
      </c>
      <c r="C3714" s="132">
        <v>1</v>
      </c>
      <c r="D3714" s="132" t="s">
        <v>20</v>
      </c>
      <c r="E3714" s="186" t="s">
        <v>20</v>
      </c>
      <c r="F3714" s="132" t="s">
        <v>20</v>
      </c>
      <c r="G3714" s="132" t="s">
        <v>20</v>
      </c>
      <c r="H3714" s="132" t="s">
        <v>20</v>
      </c>
      <c r="I3714" s="132" t="s">
        <v>20</v>
      </c>
      <c r="J3714" s="133">
        <v>0.7</v>
      </c>
      <c r="K3714" s="133">
        <v>0.7</v>
      </c>
      <c r="L3714" s="133">
        <v>0.63</v>
      </c>
      <c r="M3714" s="134" t="str">
        <f t="shared" ref="M3714:M3777" si="58">HYPERLINK(CONCATENATE("T:\Distribution Centre\RDC Department Shared\Cubiscan photos","\",A3714,"-pac.jpg"),"P")</f>
        <v>P</v>
      </c>
      <c r="N3714" s="173" t="s">
        <v>10681</v>
      </c>
      <c r="O3714" s="146" t="s">
        <v>1578</v>
      </c>
      <c r="P3714" s="146" t="s">
        <v>10582</v>
      </c>
      <c r="Q3714" s="147" t="s">
        <v>10519</v>
      </c>
      <c r="R3714" s="187">
        <v>3.38</v>
      </c>
    </row>
    <row r="3715" spans="1:18" x14ac:dyDescent="0.25">
      <c r="A3715" s="135">
        <v>1052192</v>
      </c>
      <c r="B3715" s="148" t="s">
        <v>1069</v>
      </c>
      <c r="C3715" s="135">
        <v>50</v>
      </c>
      <c r="D3715" s="135">
        <v>1800</v>
      </c>
      <c r="E3715" s="188">
        <v>20</v>
      </c>
      <c r="F3715" s="135">
        <v>864</v>
      </c>
      <c r="G3715" s="135">
        <v>80</v>
      </c>
      <c r="H3715" s="135">
        <v>150</v>
      </c>
      <c r="I3715" s="135">
        <v>1</v>
      </c>
      <c r="J3715" s="136">
        <v>1.85</v>
      </c>
      <c r="K3715" s="136">
        <v>0.87</v>
      </c>
      <c r="L3715" s="136">
        <v>0.37</v>
      </c>
      <c r="M3715" s="137" t="str">
        <f t="shared" si="58"/>
        <v>P</v>
      </c>
      <c r="N3715" s="174" t="s">
        <v>10681</v>
      </c>
      <c r="O3715" s="149" t="s">
        <v>1578</v>
      </c>
      <c r="P3715" s="149" t="s">
        <v>10582</v>
      </c>
      <c r="Q3715" s="150" t="s">
        <v>10519</v>
      </c>
      <c r="R3715" s="189">
        <v>3.5000000000000004</v>
      </c>
    </row>
    <row r="3716" spans="1:18" x14ac:dyDescent="0.25">
      <c r="A3716" s="132">
        <v>1052194</v>
      </c>
      <c r="B3716" s="145" t="s">
        <v>4157</v>
      </c>
      <c r="C3716" s="132">
        <v>50</v>
      </c>
      <c r="D3716" s="132">
        <v>280</v>
      </c>
      <c r="E3716" s="186">
        <v>7</v>
      </c>
      <c r="F3716" s="132">
        <v>420</v>
      </c>
      <c r="G3716" s="132">
        <v>56</v>
      </c>
      <c r="H3716" s="132">
        <v>56</v>
      </c>
      <c r="I3716" s="132">
        <v>1</v>
      </c>
      <c r="J3716" s="133">
        <v>1.85</v>
      </c>
      <c r="K3716" s="133">
        <v>2.08</v>
      </c>
      <c r="L3716" s="133">
        <v>1.1100000000000001</v>
      </c>
      <c r="M3716" s="134" t="str">
        <f t="shared" si="58"/>
        <v>P</v>
      </c>
      <c r="N3716" s="173" t="s">
        <v>10681</v>
      </c>
      <c r="O3716" s="146" t="s">
        <v>1578</v>
      </c>
      <c r="P3716" s="146" t="s">
        <v>10582</v>
      </c>
      <c r="Q3716" s="147" t="s">
        <v>10519</v>
      </c>
      <c r="R3716" s="187">
        <v>20.5</v>
      </c>
    </row>
    <row r="3717" spans="1:18" x14ac:dyDescent="0.25">
      <c r="A3717" s="135">
        <v>1052203</v>
      </c>
      <c r="B3717" s="148" t="s">
        <v>4158</v>
      </c>
      <c r="C3717" s="135">
        <v>4</v>
      </c>
      <c r="D3717" s="135">
        <v>36</v>
      </c>
      <c r="E3717" s="188" t="s">
        <v>21</v>
      </c>
      <c r="F3717" s="135">
        <v>42</v>
      </c>
      <c r="G3717" s="135" t="s">
        <v>20</v>
      </c>
      <c r="H3717" s="135" t="s">
        <v>20</v>
      </c>
      <c r="I3717" s="135" t="s">
        <v>20</v>
      </c>
      <c r="J3717" s="136">
        <v>4.7</v>
      </c>
      <c r="K3717" s="136">
        <v>2.4</v>
      </c>
      <c r="L3717" s="136">
        <v>1.8</v>
      </c>
      <c r="M3717" s="137" t="str">
        <f t="shared" si="58"/>
        <v>P</v>
      </c>
      <c r="N3717" s="172" t="s">
        <v>10681</v>
      </c>
      <c r="O3717" s="149" t="s">
        <v>1506</v>
      </c>
      <c r="P3717" s="149" t="s">
        <v>9435</v>
      </c>
      <c r="Q3717" s="150" t="s">
        <v>10519</v>
      </c>
      <c r="R3717" s="189">
        <v>39.92</v>
      </c>
    </row>
    <row r="3718" spans="1:18" x14ac:dyDescent="0.25">
      <c r="A3718" s="132">
        <v>1052204</v>
      </c>
      <c r="B3718" s="145" t="s">
        <v>4159</v>
      </c>
      <c r="C3718" s="132">
        <v>4</v>
      </c>
      <c r="D3718" s="132">
        <v>36</v>
      </c>
      <c r="E3718" s="186" t="s">
        <v>21</v>
      </c>
      <c r="F3718" s="132">
        <v>42</v>
      </c>
      <c r="G3718" s="132" t="s">
        <v>20</v>
      </c>
      <c r="H3718" s="132" t="s">
        <v>20</v>
      </c>
      <c r="I3718" s="132" t="s">
        <v>20</v>
      </c>
      <c r="J3718" s="133">
        <v>4.7</v>
      </c>
      <c r="K3718" s="133">
        <v>2.4</v>
      </c>
      <c r="L3718" s="133">
        <v>1.8</v>
      </c>
      <c r="M3718" s="134" t="str">
        <f t="shared" si="58"/>
        <v>P</v>
      </c>
      <c r="N3718" s="173" t="s">
        <v>10681</v>
      </c>
      <c r="O3718" s="146" t="s">
        <v>1506</v>
      </c>
      <c r="P3718" s="146" t="s">
        <v>9435</v>
      </c>
      <c r="Q3718" s="147" t="s">
        <v>10519</v>
      </c>
      <c r="R3718" s="187">
        <v>40.4</v>
      </c>
    </row>
    <row r="3719" spans="1:18" x14ac:dyDescent="0.25">
      <c r="A3719" s="135">
        <v>1052208</v>
      </c>
      <c r="B3719" s="148" t="s">
        <v>4160</v>
      </c>
      <c r="C3719" s="135">
        <v>1</v>
      </c>
      <c r="D3719" s="135" t="s">
        <v>20</v>
      </c>
      <c r="E3719" s="188" t="s">
        <v>20</v>
      </c>
      <c r="F3719" s="135" t="s">
        <v>20</v>
      </c>
      <c r="G3719" s="135" t="s">
        <v>20</v>
      </c>
      <c r="H3719" s="135" t="s">
        <v>20</v>
      </c>
      <c r="I3719" s="135" t="s">
        <v>20</v>
      </c>
      <c r="J3719" s="136">
        <v>1.054</v>
      </c>
      <c r="K3719" s="136">
        <v>1.054</v>
      </c>
      <c r="L3719" s="136">
        <v>0.44</v>
      </c>
      <c r="M3719" s="137" t="str">
        <f t="shared" si="58"/>
        <v>P</v>
      </c>
      <c r="N3719" s="174" t="s">
        <v>10682</v>
      </c>
      <c r="O3719" s="149" t="s">
        <v>1562</v>
      </c>
      <c r="P3719" s="149" t="s">
        <v>9558</v>
      </c>
      <c r="Q3719" s="150" t="s">
        <v>10519</v>
      </c>
      <c r="R3719" s="189">
        <v>7.462686567164179E-3</v>
      </c>
    </row>
    <row r="3720" spans="1:18" x14ac:dyDescent="0.25">
      <c r="A3720" s="132">
        <v>1052213</v>
      </c>
      <c r="B3720" s="145" t="s">
        <v>4161</v>
      </c>
      <c r="C3720" s="132">
        <v>50</v>
      </c>
      <c r="D3720" s="132">
        <v>1800</v>
      </c>
      <c r="E3720" s="186">
        <v>20</v>
      </c>
      <c r="F3720" s="132">
        <v>2700</v>
      </c>
      <c r="G3720" s="132" t="s">
        <v>20</v>
      </c>
      <c r="H3720" s="132" t="s">
        <v>20</v>
      </c>
      <c r="I3720" s="132" t="s">
        <v>20</v>
      </c>
      <c r="J3720" s="133">
        <v>1.58</v>
      </c>
      <c r="K3720" s="133">
        <v>0.74</v>
      </c>
      <c r="L3720" s="133">
        <v>0.49</v>
      </c>
      <c r="M3720" s="134" t="str">
        <f t="shared" si="58"/>
        <v>P</v>
      </c>
      <c r="N3720" s="171" t="s">
        <v>10681</v>
      </c>
      <c r="O3720" s="146" t="s">
        <v>1578</v>
      </c>
      <c r="P3720" s="146" t="s">
        <v>9412</v>
      </c>
      <c r="Q3720" s="147" t="s">
        <v>10519</v>
      </c>
      <c r="R3720" s="187">
        <v>3.5000000000000004</v>
      </c>
    </row>
    <row r="3721" spans="1:18" x14ac:dyDescent="0.25">
      <c r="A3721" s="135">
        <v>1052216</v>
      </c>
      <c r="B3721" s="148" t="s">
        <v>4162</v>
      </c>
      <c r="C3721" s="135">
        <v>24</v>
      </c>
      <c r="D3721" s="135">
        <v>300</v>
      </c>
      <c r="E3721" s="188" t="s">
        <v>21</v>
      </c>
      <c r="F3721" s="135">
        <v>480</v>
      </c>
      <c r="G3721" s="135">
        <v>11</v>
      </c>
      <c r="H3721" s="135">
        <v>11</v>
      </c>
      <c r="I3721" s="135">
        <v>2</v>
      </c>
      <c r="J3721" s="136">
        <v>2.46</v>
      </c>
      <c r="K3721" s="136">
        <v>1.52</v>
      </c>
      <c r="L3721" s="136">
        <v>0.93</v>
      </c>
      <c r="M3721" s="137" t="str">
        <f t="shared" si="58"/>
        <v>P</v>
      </c>
      <c r="N3721" s="172" t="s">
        <v>10681</v>
      </c>
      <c r="O3721" s="149" t="s">
        <v>1506</v>
      </c>
      <c r="P3721" s="149" t="s">
        <v>10455</v>
      </c>
      <c r="Q3721" s="150" t="s">
        <v>10519</v>
      </c>
      <c r="R3721" s="189">
        <v>6.24</v>
      </c>
    </row>
    <row r="3722" spans="1:18" x14ac:dyDescent="0.25">
      <c r="A3722" s="132">
        <v>1052218</v>
      </c>
      <c r="B3722" s="145" t="s">
        <v>409</v>
      </c>
      <c r="C3722" s="132">
        <v>1</v>
      </c>
      <c r="D3722" s="132">
        <v>918</v>
      </c>
      <c r="E3722" s="186">
        <v>18</v>
      </c>
      <c r="F3722" s="132" t="s">
        <v>20</v>
      </c>
      <c r="G3722" s="132">
        <v>72</v>
      </c>
      <c r="H3722" s="132">
        <v>90</v>
      </c>
      <c r="I3722" s="132">
        <v>1</v>
      </c>
      <c r="J3722" s="133">
        <v>1.75</v>
      </c>
      <c r="K3722" s="133">
        <v>1.75</v>
      </c>
      <c r="L3722" s="133">
        <v>0.31</v>
      </c>
      <c r="M3722" s="134" t="str">
        <f t="shared" si="58"/>
        <v>P</v>
      </c>
      <c r="N3722" s="173" t="s">
        <v>10682</v>
      </c>
      <c r="O3722" s="146" t="s">
        <v>1500</v>
      </c>
      <c r="P3722" s="146" t="s">
        <v>9456</v>
      </c>
      <c r="Q3722" s="147" t="s">
        <v>10519</v>
      </c>
      <c r="R3722" s="187">
        <v>7.67</v>
      </c>
    </row>
    <row r="3723" spans="1:18" x14ac:dyDescent="0.25">
      <c r="A3723" s="135">
        <v>1052219</v>
      </c>
      <c r="B3723" s="148" t="s">
        <v>4163</v>
      </c>
      <c r="C3723" s="135">
        <v>1</v>
      </c>
      <c r="D3723" s="135" t="s">
        <v>20</v>
      </c>
      <c r="E3723" s="188">
        <v>32</v>
      </c>
      <c r="F3723" s="135" t="s">
        <v>20</v>
      </c>
      <c r="G3723" s="135" t="s">
        <v>20</v>
      </c>
      <c r="H3723" s="135">
        <v>128</v>
      </c>
      <c r="I3723" s="135">
        <v>1</v>
      </c>
      <c r="J3723" s="136">
        <v>1.75</v>
      </c>
      <c r="K3723" s="136">
        <v>1.75</v>
      </c>
      <c r="L3723" s="136">
        <v>0.2</v>
      </c>
      <c r="M3723" s="137" t="str">
        <f t="shared" si="58"/>
        <v>P</v>
      </c>
      <c r="N3723" s="174" t="s">
        <v>10682</v>
      </c>
      <c r="O3723" s="149" t="s">
        <v>1500</v>
      </c>
      <c r="P3723" s="149" t="s">
        <v>9456</v>
      </c>
      <c r="Q3723" s="150" t="s">
        <v>10519</v>
      </c>
      <c r="R3723" s="189">
        <v>5.27</v>
      </c>
    </row>
    <row r="3724" spans="1:18" x14ac:dyDescent="0.25">
      <c r="A3724" s="132">
        <v>1052221</v>
      </c>
      <c r="B3724" s="145" t="s">
        <v>1719</v>
      </c>
      <c r="C3724" s="132">
        <v>6</v>
      </c>
      <c r="D3724" s="132">
        <v>3360</v>
      </c>
      <c r="E3724" s="186">
        <v>24</v>
      </c>
      <c r="F3724" s="132">
        <v>4320</v>
      </c>
      <c r="G3724" s="132">
        <v>192</v>
      </c>
      <c r="H3724" s="132">
        <v>216</v>
      </c>
      <c r="I3724" s="132">
        <v>1</v>
      </c>
      <c r="J3724" s="133">
        <v>0.88</v>
      </c>
      <c r="K3724" s="133">
        <v>0.5</v>
      </c>
      <c r="L3724" s="133">
        <v>0.73</v>
      </c>
      <c r="M3724" s="134" t="str">
        <f t="shared" si="58"/>
        <v>P</v>
      </c>
      <c r="N3724" s="173" t="s">
        <v>10681</v>
      </c>
      <c r="O3724" s="146" t="s">
        <v>1506</v>
      </c>
      <c r="P3724" s="146" t="s">
        <v>9409</v>
      </c>
      <c r="Q3724" s="147" t="s">
        <v>10519</v>
      </c>
      <c r="R3724" s="187">
        <v>2.16</v>
      </c>
    </row>
    <row r="3725" spans="1:18" x14ac:dyDescent="0.25">
      <c r="A3725" s="135">
        <v>1052222</v>
      </c>
      <c r="B3725" s="148" t="s">
        <v>1701</v>
      </c>
      <c r="C3725" s="135">
        <v>6</v>
      </c>
      <c r="D3725" s="135">
        <v>3360</v>
      </c>
      <c r="E3725" s="188">
        <v>24</v>
      </c>
      <c r="F3725" s="135">
        <v>4320</v>
      </c>
      <c r="G3725" s="135">
        <v>192</v>
      </c>
      <c r="H3725" s="135">
        <v>216</v>
      </c>
      <c r="I3725" s="135">
        <v>1</v>
      </c>
      <c r="J3725" s="136">
        <v>0.82</v>
      </c>
      <c r="K3725" s="136">
        <v>0.5</v>
      </c>
      <c r="L3725" s="136">
        <v>0.72</v>
      </c>
      <c r="M3725" s="137" t="str">
        <f t="shared" si="58"/>
        <v>P</v>
      </c>
      <c r="N3725" s="174" t="s">
        <v>10681</v>
      </c>
      <c r="O3725" s="149" t="s">
        <v>1506</v>
      </c>
      <c r="P3725" s="149" t="s">
        <v>9409</v>
      </c>
      <c r="Q3725" s="150" t="s">
        <v>10519</v>
      </c>
      <c r="R3725" s="189">
        <v>1.92</v>
      </c>
    </row>
    <row r="3726" spans="1:18" x14ac:dyDescent="0.25">
      <c r="A3726" s="132">
        <v>1052224</v>
      </c>
      <c r="B3726" s="145" t="s">
        <v>1699</v>
      </c>
      <c r="C3726" s="132">
        <v>6</v>
      </c>
      <c r="D3726" s="132">
        <v>3360</v>
      </c>
      <c r="E3726" s="186">
        <v>24</v>
      </c>
      <c r="F3726" s="132">
        <v>4320</v>
      </c>
      <c r="G3726" s="132">
        <v>192</v>
      </c>
      <c r="H3726" s="132">
        <v>216</v>
      </c>
      <c r="I3726" s="132">
        <v>1</v>
      </c>
      <c r="J3726" s="133">
        <v>0.84</v>
      </c>
      <c r="K3726" s="133">
        <v>0.5</v>
      </c>
      <c r="L3726" s="133">
        <v>0.72</v>
      </c>
      <c r="M3726" s="134" t="str">
        <f t="shared" si="58"/>
        <v>P</v>
      </c>
      <c r="N3726" s="173" t="s">
        <v>10681</v>
      </c>
      <c r="O3726" s="146" t="s">
        <v>1506</v>
      </c>
      <c r="P3726" s="146" t="s">
        <v>9409</v>
      </c>
      <c r="Q3726" s="147" t="s">
        <v>10519</v>
      </c>
      <c r="R3726" s="187">
        <v>2.34</v>
      </c>
    </row>
    <row r="3727" spans="1:18" x14ac:dyDescent="0.25">
      <c r="A3727" s="135">
        <v>1052225</v>
      </c>
      <c r="B3727" s="148" t="s">
        <v>1734</v>
      </c>
      <c r="C3727" s="135">
        <v>6</v>
      </c>
      <c r="D3727" s="135">
        <v>3360</v>
      </c>
      <c r="E3727" s="188">
        <v>24</v>
      </c>
      <c r="F3727" s="135">
        <v>4320</v>
      </c>
      <c r="G3727" s="135">
        <v>192</v>
      </c>
      <c r="H3727" s="135">
        <v>216</v>
      </c>
      <c r="I3727" s="135">
        <v>1</v>
      </c>
      <c r="J3727" s="136">
        <v>0.84</v>
      </c>
      <c r="K3727" s="136">
        <v>0.51</v>
      </c>
      <c r="L3727" s="136">
        <v>0.73</v>
      </c>
      <c r="M3727" s="137" t="str">
        <f t="shared" si="58"/>
        <v>P</v>
      </c>
      <c r="N3727" s="174" t="s">
        <v>10681</v>
      </c>
      <c r="O3727" s="149" t="s">
        <v>1506</v>
      </c>
      <c r="P3727" s="149" t="s">
        <v>9409</v>
      </c>
      <c r="Q3727" s="150" t="s">
        <v>10519</v>
      </c>
      <c r="R3727" s="189">
        <v>2.0999999999999996</v>
      </c>
    </row>
    <row r="3728" spans="1:18" x14ac:dyDescent="0.25">
      <c r="A3728" s="132">
        <v>1052226</v>
      </c>
      <c r="B3728" s="145" t="s">
        <v>1718</v>
      </c>
      <c r="C3728" s="132">
        <v>6</v>
      </c>
      <c r="D3728" s="132">
        <v>3360</v>
      </c>
      <c r="E3728" s="186">
        <v>24</v>
      </c>
      <c r="F3728" s="132">
        <v>4320</v>
      </c>
      <c r="G3728" s="132">
        <v>192</v>
      </c>
      <c r="H3728" s="132">
        <v>216</v>
      </c>
      <c r="I3728" s="132">
        <v>1</v>
      </c>
      <c r="J3728" s="133">
        <v>0.86</v>
      </c>
      <c r="K3728" s="133">
        <v>0.49</v>
      </c>
      <c r="L3728" s="133">
        <v>0.72</v>
      </c>
      <c r="M3728" s="134" t="str">
        <f t="shared" si="58"/>
        <v>P</v>
      </c>
      <c r="N3728" s="173" t="s">
        <v>10681</v>
      </c>
      <c r="O3728" s="146" t="s">
        <v>1506</v>
      </c>
      <c r="P3728" s="146" t="s">
        <v>9409</v>
      </c>
      <c r="Q3728" s="147" t="s">
        <v>10519</v>
      </c>
      <c r="R3728" s="187">
        <v>2.0999999999999996</v>
      </c>
    </row>
    <row r="3729" spans="1:18" x14ac:dyDescent="0.25">
      <c r="A3729" s="135">
        <v>1052227</v>
      </c>
      <c r="B3729" s="148" t="s">
        <v>1725</v>
      </c>
      <c r="C3729" s="135">
        <v>6</v>
      </c>
      <c r="D3729" s="135">
        <v>3360</v>
      </c>
      <c r="E3729" s="188">
        <v>24</v>
      </c>
      <c r="F3729" s="135">
        <v>4320</v>
      </c>
      <c r="G3729" s="135">
        <v>192</v>
      </c>
      <c r="H3729" s="135">
        <v>216</v>
      </c>
      <c r="I3729" s="135">
        <v>1</v>
      </c>
      <c r="J3729" s="136">
        <v>0.84</v>
      </c>
      <c r="K3729" s="136">
        <v>0.51</v>
      </c>
      <c r="L3729" s="136">
        <v>0.73</v>
      </c>
      <c r="M3729" s="137" t="str">
        <f t="shared" si="58"/>
        <v>P</v>
      </c>
      <c r="N3729" s="174" t="s">
        <v>10681</v>
      </c>
      <c r="O3729" s="149" t="s">
        <v>1506</v>
      </c>
      <c r="P3729" s="149" t="s">
        <v>9409</v>
      </c>
      <c r="Q3729" s="150" t="s">
        <v>10519</v>
      </c>
      <c r="R3729" s="189">
        <v>2.46</v>
      </c>
    </row>
    <row r="3730" spans="1:18" x14ac:dyDescent="0.25">
      <c r="A3730" s="132">
        <v>1052228</v>
      </c>
      <c r="B3730" s="145" t="s">
        <v>1703</v>
      </c>
      <c r="C3730" s="132">
        <v>6</v>
      </c>
      <c r="D3730" s="132">
        <v>3360</v>
      </c>
      <c r="E3730" s="186">
        <v>24</v>
      </c>
      <c r="F3730" s="132">
        <v>4320</v>
      </c>
      <c r="G3730" s="132">
        <v>192</v>
      </c>
      <c r="H3730" s="132">
        <v>216</v>
      </c>
      <c r="I3730" s="132">
        <v>1</v>
      </c>
      <c r="J3730" s="133">
        <v>0.79</v>
      </c>
      <c r="K3730" s="133">
        <v>0.49</v>
      </c>
      <c r="L3730" s="133">
        <v>0.72</v>
      </c>
      <c r="M3730" s="134" t="str">
        <f t="shared" si="58"/>
        <v>P</v>
      </c>
      <c r="N3730" s="173" t="s">
        <v>10681</v>
      </c>
      <c r="O3730" s="146" t="s">
        <v>1506</v>
      </c>
      <c r="P3730" s="146" t="s">
        <v>9409</v>
      </c>
      <c r="Q3730" s="147" t="s">
        <v>10519</v>
      </c>
      <c r="R3730" s="187">
        <v>1.92</v>
      </c>
    </row>
    <row r="3731" spans="1:18" x14ac:dyDescent="0.25">
      <c r="A3731" s="135">
        <v>1052230</v>
      </c>
      <c r="B3731" s="148" t="s">
        <v>1708</v>
      </c>
      <c r="C3731" s="135">
        <v>6</v>
      </c>
      <c r="D3731" s="135">
        <v>3360</v>
      </c>
      <c r="E3731" s="188">
        <v>24</v>
      </c>
      <c r="F3731" s="135">
        <v>4320</v>
      </c>
      <c r="G3731" s="135">
        <v>192</v>
      </c>
      <c r="H3731" s="135">
        <v>216</v>
      </c>
      <c r="I3731" s="135">
        <v>1</v>
      </c>
      <c r="J3731" s="136">
        <v>0.81</v>
      </c>
      <c r="K3731" s="136">
        <v>0.49</v>
      </c>
      <c r="L3731" s="136">
        <v>0.73</v>
      </c>
      <c r="M3731" s="137" t="str">
        <f t="shared" si="58"/>
        <v>P</v>
      </c>
      <c r="N3731" s="174" t="s">
        <v>10681</v>
      </c>
      <c r="O3731" s="149" t="s">
        <v>1506</v>
      </c>
      <c r="P3731" s="149" t="s">
        <v>9409</v>
      </c>
      <c r="Q3731" s="150" t="s">
        <v>10519</v>
      </c>
      <c r="R3731" s="189">
        <v>1.98</v>
      </c>
    </row>
    <row r="3732" spans="1:18" x14ac:dyDescent="0.25">
      <c r="A3732" s="132">
        <v>1052231</v>
      </c>
      <c r="B3732" s="145" t="s">
        <v>1714</v>
      </c>
      <c r="C3732" s="132">
        <v>6</v>
      </c>
      <c r="D3732" s="132">
        <v>3360</v>
      </c>
      <c r="E3732" s="186">
        <v>24</v>
      </c>
      <c r="F3732" s="132">
        <v>4320</v>
      </c>
      <c r="G3732" s="132">
        <v>192</v>
      </c>
      <c r="H3732" s="132">
        <v>216</v>
      </c>
      <c r="I3732" s="132">
        <v>1</v>
      </c>
      <c r="J3732" s="133">
        <v>0.81</v>
      </c>
      <c r="K3732" s="133">
        <v>0.49</v>
      </c>
      <c r="L3732" s="133">
        <v>0.72</v>
      </c>
      <c r="M3732" s="134" t="str">
        <f t="shared" si="58"/>
        <v>P</v>
      </c>
      <c r="N3732" s="173" t="s">
        <v>10681</v>
      </c>
      <c r="O3732" s="146" t="s">
        <v>1506</v>
      </c>
      <c r="P3732" s="146" t="s">
        <v>9409</v>
      </c>
      <c r="Q3732" s="147" t="s">
        <v>10106</v>
      </c>
      <c r="R3732" s="187">
        <v>2.46</v>
      </c>
    </row>
    <row r="3733" spans="1:18" x14ac:dyDescent="0.25">
      <c r="A3733" s="135">
        <v>1052232</v>
      </c>
      <c r="B3733" s="148" t="s">
        <v>1711</v>
      </c>
      <c r="C3733" s="135">
        <v>6</v>
      </c>
      <c r="D3733" s="135">
        <v>3360</v>
      </c>
      <c r="E3733" s="188">
        <v>24</v>
      </c>
      <c r="F3733" s="135">
        <v>4320</v>
      </c>
      <c r="G3733" s="135">
        <v>192</v>
      </c>
      <c r="H3733" s="135">
        <v>216</v>
      </c>
      <c r="I3733" s="135">
        <v>1</v>
      </c>
      <c r="J3733" s="136">
        <v>0.85</v>
      </c>
      <c r="K3733" s="136">
        <v>0.49</v>
      </c>
      <c r="L3733" s="136">
        <v>0.72</v>
      </c>
      <c r="M3733" s="137" t="str">
        <f t="shared" si="58"/>
        <v>P</v>
      </c>
      <c r="N3733" s="174" t="s">
        <v>10681</v>
      </c>
      <c r="O3733" s="149" t="s">
        <v>1506</v>
      </c>
      <c r="P3733" s="149" t="s">
        <v>9409</v>
      </c>
      <c r="Q3733" s="150" t="s">
        <v>10519</v>
      </c>
      <c r="R3733" s="189">
        <v>1.92</v>
      </c>
    </row>
    <row r="3734" spans="1:18" x14ac:dyDescent="0.25">
      <c r="A3734" s="132">
        <v>1052234</v>
      </c>
      <c r="B3734" s="145" t="s">
        <v>1732</v>
      </c>
      <c r="C3734" s="132">
        <v>6</v>
      </c>
      <c r="D3734" s="132">
        <v>3360</v>
      </c>
      <c r="E3734" s="186">
        <v>24</v>
      </c>
      <c r="F3734" s="132">
        <v>4320</v>
      </c>
      <c r="G3734" s="132">
        <v>192</v>
      </c>
      <c r="H3734" s="132">
        <v>216</v>
      </c>
      <c r="I3734" s="132">
        <v>1</v>
      </c>
      <c r="J3734" s="133">
        <v>0.86</v>
      </c>
      <c r="K3734" s="133">
        <v>0.5</v>
      </c>
      <c r="L3734" s="133">
        <v>0.73</v>
      </c>
      <c r="M3734" s="134" t="str">
        <f t="shared" si="58"/>
        <v>P</v>
      </c>
      <c r="N3734" s="173" t="s">
        <v>10681</v>
      </c>
      <c r="O3734" s="146" t="s">
        <v>1506</v>
      </c>
      <c r="P3734" s="146" t="s">
        <v>9409</v>
      </c>
      <c r="Q3734" s="147" t="s">
        <v>10519</v>
      </c>
      <c r="R3734" s="187">
        <v>2.04</v>
      </c>
    </row>
    <row r="3735" spans="1:18" x14ac:dyDescent="0.25">
      <c r="A3735" s="135">
        <v>1052236</v>
      </c>
      <c r="B3735" s="148" t="s">
        <v>4164</v>
      </c>
      <c r="C3735" s="135">
        <v>6</v>
      </c>
      <c r="D3735" s="135" t="s">
        <v>20</v>
      </c>
      <c r="E3735" s="188" t="s">
        <v>20</v>
      </c>
      <c r="F3735" s="135" t="s">
        <v>20</v>
      </c>
      <c r="G3735" s="135" t="s">
        <v>20</v>
      </c>
      <c r="H3735" s="135" t="s">
        <v>20</v>
      </c>
      <c r="I3735" s="135" t="s">
        <v>20</v>
      </c>
      <c r="J3735" s="136">
        <v>1.21</v>
      </c>
      <c r="K3735" s="136">
        <v>0.83</v>
      </c>
      <c r="L3735" s="136">
        <v>1.35</v>
      </c>
      <c r="M3735" s="137" t="str">
        <f t="shared" si="58"/>
        <v>P</v>
      </c>
      <c r="N3735" s="174" t="s">
        <v>10681</v>
      </c>
      <c r="O3735" s="149" t="s">
        <v>1562</v>
      </c>
      <c r="P3735" s="149" t="s">
        <v>9399</v>
      </c>
      <c r="Q3735" s="150" t="s">
        <v>10519</v>
      </c>
      <c r="R3735" s="189">
        <v>9.66</v>
      </c>
    </row>
    <row r="3736" spans="1:18" x14ac:dyDescent="0.25">
      <c r="A3736" s="132">
        <v>1052241</v>
      </c>
      <c r="B3736" s="145" t="s">
        <v>862</v>
      </c>
      <c r="C3736" s="132">
        <v>6</v>
      </c>
      <c r="D3736" s="132">
        <v>3360</v>
      </c>
      <c r="E3736" s="186">
        <v>24</v>
      </c>
      <c r="F3736" s="132">
        <v>4320</v>
      </c>
      <c r="G3736" s="132">
        <v>192</v>
      </c>
      <c r="H3736" s="132">
        <v>216</v>
      </c>
      <c r="I3736" s="132">
        <v>1</v>
      </c>
      <c r="J3736" s="133">
        <v>0.87</v>
      </c>
      <c r="K3736" s="133">
        <v>0.49</v>
      </c>
      <c r="L3736" s="133">
        <v>0.72</v>
      </c>
      <c r="M3736" s="134" t="str">
        <f t="shared" si="58"/>
        <v>P</v>
      </c>
      <c r="N3736" s="173" t="s">
        <v>10681</v>
      </c>
      <c r="O3736" s="146" t="s">
        <v>1506</v>
      </c>
      <c r="P3736" s="146" t="s">
        <v>9409</v>
      </c>
      <c r="Q3736" s="147" t="s">
        <v>10519</v>
      </c>
      <c r="R3736" s="187">
        <v>2.4000000000000004</v>
      </c>
    </row>
    <row r="3737" spans="1:18" x14ac:dyDescent="0.25">
      <c r="A3737" s="135">
        <v>1052242</v>
      </c>
      <c r="B3737" s="148" t="s">
        <v>4165</v>
      </c>
      <c r="C3737" s="135">
        <v>6</v>
      </c>
      <c r="D3737" s="135">
        <v>3360</v>
      </c>
      <c r="E3737" s="188">
        <v>24</v>
      </c>
      <c r="F3737" s="135">
        <v>4320</v>
      </c>
      <c r="G3737" s="135">
        <v>192</v>
      </c>
      <c r="H3737" s="135">
        <v>216</v>
      </c>
      <c r="I3737" s="135">
        <v>1</v>
      </c>
      <c r="J3737" s="136">
        <v>0.86</v>
      </c>
      <c r="K3737" s="136">
        <v>0.5</v>
      </c>
      <c r="L3737" s="136">
        <v>0.73</v>
      </c>
      <c r="M3737" s="137" t="str">
        <f t="shared" si="58"/>
        <v>P</v>
      </c>
      <c r="N3737" s="174" t="s">
        <v>10681</v>
      </c>
      <c r="O3737" s="149" t="s">
        <v>1506</v>
      </c>
      <c r="P3737" s="149" t="s">
        <v>9409</v>
      </c>
      <c r="Q3737" s="150" t="s">
        <v>10519</v>
      </c>
      <c r="R3737" s="189">
        <v>2.2800000000000002</v>
      </c>
    </row>
    <row r="3738" spans="1:18" x14ac:dyDescent="0.25">
      <c r="A3738" s="132">
        <v>1052243</v>
      </c>
      <c r="B3738" s="145" t="s">
        <v>413</v>
      </c>
      <c r="C3738" s="132">
        <v>6</v>
      </c>
      <c r="D3738" s="132">
        <v>384</v>
      </c>
      <c r="E3738" s="186">
        <v>4</v>
      </c>
      <c r="F3738" s="132">
        <v>576</v>
      </c>
      <c r="G3738" s="132">
        <v>32</v>
      </c>
      <c r="H3738" s="132">
        <v>48</v>
      </c>
      <c r="I3738" s="132">
        <v>1</v>
      </c>
      <c r="J3738" s="133">
        <v>1.5</v>
      </c>
      <c r="K3738" s="133">
        <v>0.98</v>
      </c>
      <c r="L3738" s="133">
        <v>1.33</v>
      </c>
      <c r="M3738" s="134" t="str">
        <f t="shared" si="58"/>
        <v>P</v>
      </c>
      <c r="N3738" s="173" t="s">
        <v>10681</v>
      </c>
      <c r="O3738" s="146" t="s">
        <v>1555</v>
      </c>
      <c r="P3738" s="146" t="s">
        <v>9494</v>
      </c>
      <c r="Q3738" s="147" t="s">
        <v>10519</v>
      </c>
      <c r="R3738" s="187">
        <v>10.32</v>
      </c>
    </row>
    <row r="3739" spans="1:18" x14ac:dyDescent="0.25">
      <c r="A3739" s="135">
        <v>1052246</v>
      </c>
      <c r="B3739" s="148" t="s">
        <v>4166</v>
      </c>
      <c r="C3739" s="135">
        <v>6</v>
      </c>
      <c r="D3739" s="135">
        <v>156</v>
      </c>
      <c r="E3739" s="188" t="s">
        <v>21</v>
      </c>
      <c r="F3739" s="135">
        <v>195</v>
      </c>
      <c r="G3739" s="135">
        <v>8</v>
      </c>
      <c r="H3739" s="135">
        <v>5</v>
      </c>
      <c r="I3739" s="135">
        <v>3</v>
      </c>
      <c r="J3739" s="136">
        <v>3.36</v>
      </c>
      <c r="K3739" s="136">
        <v>2.2999999999999998</v>
      </c>
      <c r="L3739" s="136">
        <v>1</v>
      </c>
      <c r="M3739" s="137" t="str">
        <f t="shared" si="58"/>
        <v>P</v>
      </c>
      <c r="N3739" s="174" t="s">
        <v>10681</v>
      </c>
      <c r="O3739" s="149" t="s">
        <v>1506</v>
      </c>
      <c r="P3739" s="149" t="s">
        <v>9398</v>
      </c>
      <c r="Q3739" s="150" t="s">
        <v>10519</v>
      </c>
      <c r="R3739" s="189">
        <v>17.940000000000001</v>
      </c>
    </row>
    <row r="3740" spans="1:18" x14ac:dyDescent="0.25">
      <c r="A3740" s="132">
        <v>1052247</v>
      </c>
      <c r="B3740" s="145" t="s">
        <v>1140</v>
      </c>
      <c r="C3740" s="132">
        <v>6</v>
      </c>
      <c r="D3740" s="132">
        <v>156</v>
      </c>
      <c r="E3740" s="186" t="s">
        <v>21</v>
      </c>
      <c r="F3740" s="132">
        <v>195</v>
      </c>
      <c r="G3740" s="132">
        <v>5</v>
      </c>
      <c r="H3740" s="132">
        <v>6</v>
      </c>
      <c r="I3740" s="132">
        <v>3</v>
      </c>
      <c r="J3740" s="133">
        <v>3.39</v>
      </c>
      <c r="K3740" s="133">
        <v>2.2799999999999998</v>
      </c>
      <c r="L3740" s="133">
        <v>0.91</v>
      </c>
      <c r="M3740" s="134" t="str">
        <f t="shared" si="58"/>
        <v>P</v>
      </c>
      <c r="N3740" s="173" t="s">
        <v>10681</v>
      </c>
      <c r="O3740" s="146" t="s">
        <v>1506</v>
      </c>
      <c r="P3740" s="146" t="s">
        <v>9398</v>
      </c>
      <c r="Q3740" s="147" t="s">
        <v>10519</v>
      </c>
      <c r="R3740" s="187">
        <v>18.36</v>
      </c>
    </row>
    <row r="3741" spans="1:18" x14ac:dyDescent="0.25">
      <c r="A3741" s="135">
        <v>1052250</v>
      </c>
      <c r="B3741" s="148" t="s">
        <v>4167</v>
      </c>
      <c r="C3741" s="135">
        <v>6</v>
      </c>
      <c r="D3741" s="135">
        <v>130</v>
      </c>
      <c r="E3741" s="188" t="s">
        <v>21</v>
      </c>
      <c r="F3741" s="135">
        <v>195</v>
      </c>
      <c r="G3741" s="135">
        <v>14</v>
      </c>
      <c r="H3741" s="135">
        <v>15</v>
      </c>
      <c r="I3741" s="135" t="s">
        <v>21</v>
      </c>
      <c r="J3741" s="136">
        <v>3.38</v>
      </c>
      <c r="K3741" s="136">
        <v>2.29</v>
      </c>
      <c r="L3741" s="136">
        <v>0.99</v>
      </c>
      <c r="M3741" s="137" t="str">
        <f t="shared" si="58"/>
        <v>P</v>
      </c>
      <c r="N3741" s="174" t="s">
        <v>10681</v>
      </c>
      <c r="O3741" s="149" t="s">
        <v>1506</v>
      </c>
      <c r="P3741" s="149" t="s">
        <v>9442</v>
      </c>
      <c r="Q3741" s="150" t="s">
        <v>10519</v>
      </c>
      <c r="R3741" s="189">
        <v>17.700000000000003</v>
      </c>
    </row>
    <row r="3742" spans="1:18" x14ac:dyDescent="0.25">
      <c r="A3742" s="132">
        <v>1052251</v>
      </c>
      <c r="B3742" s="145" t="s">
        <v>1144</v>
      </c>
      <c r="C3742" s="132">
        <v>6</v>
      </c>
      <c r="D3742" s="132">
        <v>340</v>
      </c>
      <c r="E3742" s="186" t="s">
        <v>21</v>
      </c>
      <c r="F3742" s="132">
        <v>208</v>
      </c>
      <c r="G3742" s="132">
        <v>28</v>
      </c>
      <c r="H3742" s="132">
        <v>24</v>
      </c>
      <c r="I3742" s="132">
        <v>1</v>
      </c>
      <c r="J3742" s="133">
        <v>2.16</v>
      </c>
      <c r="K3742" s="133">
        <v>1.46</v>
      </c>
      <c r="L3742" s="133">
        <v>1.1200000000000001</v>
      </c>
      <c r="M3742" s="134" t="str">
        <f t="shared" si="58"/>
        <v>P</v>
      </c>
      <c r="N3742" s="173" t="s">
        <v>10681</v>
      </c>
      <c r="O3742" s="146" t="s">
        <v>1506</v>
      </c>
      <c r="P3742" s="146" t="s">
        <v>9427</v>
      </c>
      <c r="Q3742" s="147" t="s">
        <v>10519</v>
      </c>
      <c r="R3742" s="187">
        <v>8.76</v>
      </c>
    </row>
    <row r="3743" spans="1:18" x14ac:dyDescent="0.25">
      <c r="A3743" s="135">
        <v>1052252</v>
      </c>
      <c r="B3743" s="148" t="s">
        <v>4168</v>
      </c>
      <c r="C3743" s="135">
        <v>6</v>
      </c>
      <c r="D3743" s="135">
        <v>340</v>
      </c>
      <c r="E3743" s="188" t="s">
        <v>21</v>
      </c>
      <c r="F3743" s="135">
        <v>442</v>
      </c>
      <c r="G3743" s="135">
        <v>24</v>
      </c>
      <c r="H3743" s="135">
        <v>26</v>
      </c>
      <c r="I3743" s="135">
        <v>1</v>
      </c>
      <c r="J3743" s="136">
        <v>2.21</v>
      </c>
      <c r="K3743" s="136">
        <v>1.45</v>
      </c>
      <c r="L3743" s="136">
        <v>1.1599999999999999</v>
      </c>
      <c r="M3743" s="137" t="str">
        <f t="shared" si="58"/>
        <v>P</v>
      </c>
      <c r="N3743" s="174" t="s">
        <v>10681</v>
      </c>
      <c r="O3743" s="149" t="s">
        <v>1506</v>
      </c>
      <c r="P3743" s="149" t="s">
        <v>9427</v>
      </c>
      <c r="Q3743" s="150" t="s">
        <v>10519</v>
      </c>
      <c r="R3743" s="189">
        <v>12.96</v>
      </c>
    </row>
    <row r="3744" spans="1:18" x14ac:dyDescent="0.25">
      <c r="A3744" s="132">
        <v>1052253</v>
      </c>
      <c r="B3744" s="145" t="s">
        <v>1141</v>
      </c>
      <c r="C3744" s="132">
        <v>6</v>
      </c>
      <c r="D3744" s="132">
        <v>340</v>
      </c>
      <c r="E3744" s="186" t="s">
        <v>21</v>
      </c>
      <c r="F3744" s="132" t="s">
        <v>20</v>
      </c>
      <c r="G3744" s="132">
        <v>32</v>
      </c>
      <c r="H3744" s="132">
        <v>26</v>
      </c>
      <c r="I3744" s="132">
        <v>2</v>
      </c>
      <c r="J3744" s="133">
        <v>2.1800000000000002</v>
      </c>
      <c r="K3744" s="133">
        <v>1.46</v>
      </c>
      <c r="L3744" s="133">
        <v>1.1399999999999999</v>
      </c>
      <c r="M3744" s="134" t="str">
        <f t="shared" si="58"/>
        <v>P</v>
      </c>
      <c r="N3744" s="173" t="s">
        <v>10681</v>
      </c>
      <c r="O3744" s="146" t="s">
        <v>1506</v>
      </c>
      <c r="P3744" s="146" t="s">
        <v>9427</v>
      </c>
      <c r="Q3744" s="147" t="s">
        <v>10519</v>
      </c>
      <c r="R3744" s="187">
        <v>11.64</v>
      </c>
    </row>
    <row r="3745" spans="1:18" x14ac:dyDescent="0.25">
      <c r="A3745" s="135">
        <v>1052254</v>
      </c>
      <c r="B3745" s="148" t="s">
        <v>1145</v>
      </c>
      <c r="C3745" s="135">
        <v>6</v>
      </c>
      <c r="D3745" s="135">
        <v>340</v>
      </c>
      <c r="E3745" s="188" t="s">
        <v>21</v>
      </c>
      <c r="F3745" s="135">
        <v>442</v>
      </c>
      <c r="G3745" s="135">
        <v>24</v>
      </c>
      <c r="H3745" s="135">
        <v>26</v>
      </c>
      <c r="I3745" s="135">
        <v>1</v>
      </c>
      <c r="J3745" s="136">
        <v>2.16</v>
      </c>
      <c r="K3745" s="136">
        <v>1.46</v>
      </c>
      <c r="L3745" s="136">
        <v>1.1200000000000001</v>
      </c>
      <c r="M3745" s="137" t="str">
        <f t="shared" si="58"/>
        <v>P</v>
      </c>
      <c r="N3745" s="172" t="s">
        <v>10681</v>
      </c>
      <c r="O3745" s="149" t="s">
        <v>1506</v>
      </c>
      <c r="P3745" s="149" t="s">
        <v>9427</v>
      </c>
      <c r="Q3745" s="150" t="s">
        <v>10519</v>
      </c>
      <c r="R3745" s="189">
        <v>11.7</v>
      </c>
    </row>
    <row r="3746" spans="1:18" x14ac:dyDescent="0.25">
      <c r="A3746" s="132">
        <v>1052255</v>
      </c>
      <c r="B3746" s="145" t="s">
        <v>1143</v>
      </c>
      <c r="C3746" s="132">
        <v>6</v>
      </c>
      <c r="D3746" s="132">
        <v>156</v>
      </c>
      <c r="E3746" s="186" t="s">
        <v>21</v>
      </c>
      <c r="F3746" s="132">
        <v>195</v>
      </c>
      <c r="G3746" s="132">
        <v>5</v>
      </c>
      <c r="H3746" s="132">
        <v>6</v>
      </c>
      <c r="I3746" s="132">
        <v>3</v>
      </c>
      <c r="J3746" s="133">
        <v>3.43</v>
      </c>
      <c r="K3746" s="133">
        <v>2.31</v>
      </c>
      <c r="L3746" s="133">
        <v>1.04</v>
      </c>
      <c r="M3746" s="134" t="str">
        <f t="shared" si="58"/>
        <v>P</v>
      </c>
      <c r="N3746" s="171" t="s">
        <v>10681</v>
      </c>
      <c r="O3746" s="146" t="s">
        <v>1506</v>
      </c>
      <c r="P3746" s="146" t="s">
        <v>9398</v>
      </c>
      <c r="Q3746" s="147" t="s">
        <v>10519</v>
      </c>
      <c r="R3746" s="187">
        <v>18.299999999999997</v>
      </c>
    </row>
    <row r="3747" spans="1:18" x14ac:dyDescent="0.25">
      <c r="A3747" s="135">
        <v>1052256</v>
      </c>
      <c r="B3747" s="148" t="s">
        <v>4169</v>
      </c>
      <c r="C3747" s="135">
        <v>6</v>
      </c>
      <c r="D3747" s="135">
        <v>320</v>
      </c>
      <c r="E3747" s="188">
        <v>16</v>
      </c>
      <c r="F3747" s="135">
        <v>448</v>
      </c>
      <c r="G3747" s="135" t="s">
        <v>20</v>
      </c>
      <c r="H3747" s="135" t="s">
        <v>20</v>
      </c>
      <c r="I3747" s="135" t="s">
        <v>20</v>
      </c>
      <c r="J3747" s="136">
        <v>2.7</v>
      </c>
      <c r="K3747" s="136">
        <v>2.4</v>
      </c>
      <c r="L3747" s="136">
        <v>0.4</v>
      </c>
      <c r="M3747" s="137" t="str">
        <f t="shared" si="58"/>
        <v>P</v>
      </c>
      <c r="N3747" s="172" t="s">
        <v>10682</v>
      </c>
      <c r="O3747" s="149" t="s">
        <v>1497</v>
      </c>
      <c r="P3747" s="149" t="s">
        <v>9415</v>
      </c>
      <c r="Q3747" s="150" t="s">
        <v>10519</v>
      </c>
      <c r="R3747" s="189">
        <v>5.58</v>
      </c>
    </row>
    <row r="3748" spans="1:18" x14ac:dyDescent="0.25">
      <c r="A3748" s="132">
        <v>1052258</v>
      </c>
      <c r="B3748" s="145" t="s">
        <v>4170</v>
      </c>
      <c r="C3748" s="132">
        <v>1</v>
      </c>
      <c r="D3748" s="132" t="s">
        <v>20</v>
      </c>
      <c r="E3748" s="186" t="s">
        <v>21</v>
      </c>
      <c r="F3748" s="132" t="s">
        <v>20</v>
      </c>
      <c r="G3748" s="132" t="s">
        <v>21</v>
      </c>
      <c r="H3748" s="132" t="s">
        <v>21</v>
      </c>
      <c r="I3748" s="132" t="s">
        <v>21</v>
      </c>
      <c r="J3748" s="133">
        <v>4.4400000000000004</v>
      </c>
      <c r="K3748" s="133">
        <v>0.78</v>
      </c>
      <c r="L3748" s="133">
        <v>7.96</v>
      </c>
      <c r="M3748" s="134" t="str">
        <f t="shared" si="58"/>
        <v>P</v>
      </c>
      <c r="N3748" s="171" t="s">
        <v>10682</v>
      </c>
      <c r="O3748" s="146" t="s">
        <v>1506</v>
      </c>
      <c r="P3748" s="146" t="s">
        <v>9468</v>
      </c>
      <c r="Q3748" s="147" t="s">
        <v>10519</v>
      </c>
      <c r="R3748" s="187">
        <v>71.349999999999994</v>
      </c>
    </row>
    <row r="3749" spans="1:18" x14ac:dyDescent="0.25">
      <c r="A3749" s="135">
        <v>1052259</v>
      </c>
      <c r="B3749" s="148" t="s">
        <v>4171</v>
      </c>
      <c r="C3749" s="135">
        <v>1</v>
      </c>
      <c r="D3749" s="135">
        <v>32</v>
      </c>
      <c r="E3749" s="188" t="s">
        <v>21</v>
      </c>
      <c r="F3749" s="135">
        <v>40</v>
      </c>
      <c r="G3749" s="135" t="s">
        <v>21</v>
      </c>
      <c r="H3749" s="135" t="s">
        <v>21</v>
      </c>
      <c r="I3749" s="135" t="s">
        <v>21</v>
      </c>
      <c r="J3749" s="136">
        <v>4.4400000000000004</v>
      </c>
      <c r="K3749" s="136">
        <v>0.8</v>
      </c>
      <c r="L3749" s="136">
        <v>7.94</v>
      </c>
      <c r="M3749" s="137" t="str">
        <f t="shared" si="58"/>
        <v>P</v>
      </c>
      <c r="N3749" s="174" t="s">
        <v>10682</v>
      </c>
      <c r="O3749" s="149" t="s">
        <v>1506</v>
      </c>
      <c r="P3749" s="149" t="s">
        <v>9468</v>
      </c>
      <c r="Q3749" s="150" t="s">
        <v>10519</v>
      </c>
      <c r="R3749" s="189">
        <v>65.239999999999995</v>
      </c>
    </row>
    <row r="3750" spans="1:18" x14ac:dyDescent="0.25">
      <c r="A3750" s="132">
        <v>1052260</v>
      </c>
      <c r="B3750" s="145" t="s">
        <v>4172</v>
      </c>
      <c r="C3750" s="132">
        <v>50</v>
      </c>
      <c r="D3750" s="132">
        <v>2160</v>
      </c>
      <c r="E3750" s="186">
        <v>24</v>
      </c>
      <c r="F3750" s="132">
        <v>5400</v>
      </c>
      <c r="G3750" s="132" t="s">
        <v>20</v>
      </c>
      <c r="H3750" s="132" t="s">
        <v>20</v>
      </c>
      <c r="I3750" s="132" t="s">
        <v>20</v>
      </c>
      <c r="J3750" s="133">
        <v>0.86</v>
      </c>
      <c r="K3750" s="133">
        <v>0.54</v>
      </c>
      <c r="L3750" s="133">
        <v>0.4</v>
      </c>
      <c r="M3750" s="134" t="str">
        <f t="shared" si="58"/>
        <v>P</v>
      </c>
      <c r="N3750" s="173" t="s">
        <v>10682</v>
      </c>
      <c r="O3750" s="146" t="s">
        <v>1506</v>
      </c>
      <c r="P3750" s="146" t="s">
        <v>9497</v>
      </c>
      <c r="Q3750" s="147" t="s">
        <v>10519</v>
      </c>
      <c r="R3750" s="187">
        <v>5</v>
      </c>
    </row>
    <row r="3751" spans="1:18" x14ac:dyDescent="0.25">
      <c r="A3751" s="135">
        <v>1052263</v>
      </c>
      <c r="B3751" s="148" t="s">
        <v>4173</v>
      </c>
      <c r="C3751" s="135">
        <v>8</v>
      </c>
      <c r="D3751" s="135">
        <v>275</v>
      </c>
      <c r="E3751" s="188" t="s">
        <v>21</v>
      </c>
      <c r="F3751" s="135">
        <v>425</v>
      </c>
      <c r="G3751" s="135">
        <v>8</v>
      </c>
      <c r="H3751" s="135">
        <v>9</v>
      </c>
      <c r="I3751" s="135">
        <v>3</v>
      </c>
      <c r="J3751" s="136">
        <v>2.21</v>
      </c>
      <c r="K3751" s="136">
        <v>1.93</v>
      </c>
      <c r="L3751" s="136">
        <v>0.93</v>
      </c>
      <c r="M3751" s="137" t="str">
        <f t="shared" si="58"/>
        <v>P</v>
      </c>
      <c r="N3751" s="174" t="s">
        <v>10681</v>
      </c>
      <c r="O3751" s="149" t="s">
        <v>1578</v>
      </c>
      <c r="P3751" s="149" t="s">
        <v>10582</v>
      </c>
      <c r="Q3751" s="150" t="s">
        <v>10519</v>
      </c>
      <c r="R3751" s="189">
        <v>7.44</v>
      </c>
    </row>
    <row r="3752" spans="1:18" x14ac:dyDescent="0.25">
      <c r="A3752" s="132">
        <v>1052269</v>
      </c>
      <c r="B3752" s="145" t="s">
        <v>4174</v>
      </c>
      <c r="C3752" s="132">
        <v>12</v>
      </c>
      <c r="D3752" s="132">
        <v>704</v>
      </c>
      <c r="E3752" s="186" t="s">
        <v>21</v>
      </c>
      <c r="F3752" s="132">
        <v>1024</v>
      </c>
      <c r="G3752" s="132">
        <v>20</v>
      </c>
      <c r="H3752" s="132">
        <v>25</v>
      </c>
      <c r="I3752" s="132">
        <v>2</v>
      </c>
      <c r="J3752" s="133">
        <v>1.53</v>
      </c>
      <c r="K3752" s="133">
        <v>1.1200000000000001</v>
      </c>
      <c r="L3752" s="133">
        <v>0.91</v>
      </c>
      <c r="M3752" s="134" t="str">
        <f t="shared" si="58"/>
        <v>P</v>
      </c>
      <c r="N3752" s="171" t="s">
        <v>10681</v>
      </c>
      <c r="O3752" s="146" t="s">
        <v>1506</v>
      </c>
      <c r="P3752" s="146" t="s">
        <v>9430</v>
      </c>
      <c r="Q3752" s="147" t="s">
        <v>10519</v>
      </c>
      <c r="R3752" s="187">
        <v>3.5999999999999996</v>
      </c>
    </row>
    <row r="3753" spans="1:18" x14ac:dyDescent="0.25">
      <c r="A3753" s="135">
        <v>1052270</v>
      </c>
      <c r="B3753" s="148" t="s">
        <v>3110</v>
      </c>
      <c r="C3753" s="135">
        <v>12</v>
      </c>
      <c r="D3753" s="135">
        <v>828</v>
      </c>
      <c r="E3753" s="188" t="s">
        <v>21</v>
      </c>
      <c r="F3753" s="135">
        <v>1242</v>
      </c>
      <c r="G3753" s="135">
        <v>40</v>
      </c>
      <c r="H3753" s="135">
        <v>25</v>
      </c>
      <c r="I3753" s="135">
        <v>3</v>
      </c>
      <c r="J3753" s="136">
        <v>1.53</v>
      </c>
      <c r="K3753" s="136">
        <v>1.1200000000000001</v>
      </c>
      <c r="L3753" s="136">
        <v>0.9</v>
      </c>
      <c r="M3753" s="137" t="str">
        <f t="shared" si="58"/>
        <v>P</v>
      </c>
      <c r="N3753" s="172" t="s">
        <v>10681</v>
      </c>
      <c r="O3753" s="149" t="s">
        <v>1506</v>
      </c>
      <c r="P3753" s="149" t="s">
        <v>9427</v>
      </c>
      <c r="Q3753" s="150" t="s">
        <v>10519</v>
      </c>
      <c r="R3753" s="189">
        <v>3.7199999999999998</v>
      </c>
    </row>
    <row r="3754" spans="1:18" x14ac:dyDescent="0.25">
      <c r="A3754" s="132">
        <v>1052276</v>
      </c>
      <c r="B3754" s="145" t="s">
        <v>4175</v>
      </c>
      <c r="C3754" s="132">
        <v>6</v>
      </c>
      <c r="D3754" s="132" t="s">
        <v>20</v>
      </c>
      <c r="E3754" s="186" t="s">
        <v>20</v>
      </c>
      <c r="F3754" s="132" t="s">
        <v>20</v>
      </c>
      <c r="G3754" s="132" t="s">
        <v>20</v>
      </c>
      <c r="H3754" s="132" t="s">
        <v>20</v>
      </c>
      <c r="I3754" s="132" t="s">
        <v>20</v>
      </c>
      <c r="J3754" s="133">
        <v>4.05</v>
      </c>
      <c r="K3754" s="133">
        <v>2.75</v>
      </c>
      <c r="L3754" s="133">
        <v>1.55</v>
      </c>
      <c r="M3754" s="134" t="str">
        <f t="shared" si="58"/>
        <v>P</v>
      </c>
      <c r="N3754" s="171" t="s">
        <v>10682</v>
      </c>
      <c r="O3754" s="146" t="s">
        <v>1500</v>
      </c>
      <c r="P3754" s="146" t="s">
        <v>9456</v>
      </c>
      <c r="Q3754" s="147" t="s">
        <v>10519</v>
      </c>
      <c r="R3754" s="187">
        <v>11.040000000000001</v>
      </c>
    </row>
    <row r="3755" spans="1:18" x14ac:dyDescent="0.25">
      <c r="A3755" s="135">
        <v>1052277</v>
      </c>
      <c r="B3755" s="148" t="s">
        <v>4176</v>
      </c>
      <c r="C3755" s="135">
        <v>1000</v>
      </c>
      <c r="D3755" s="135" t="s">
        <v>20</v>
      </c>
      <c r="E3755" s="188" t="s">
        <v>21</v>
      </c>
      <c r="F3755" s="135" t="s">
        <v>20</v>
      </c>
      <c r="G3755" s="135" t="s">
        <v>20</v>
      </c>
      <c r="H3755" s="135" t="s">
        <v>20</v>
      </c>
      <c r="I3755" s="135" t="s">
        <v>20</v>
      </c>
      <c r="J3755" s="136">
        <v>1.2</v>
      </c>
      <c r="K3755" s="136">
        <v>1.2</v>
      </c>
      <c r="L3755" s="136">
        <v>1</v>
      </c>
      <c r="M3755" s="137" t="str">
        <f t="shared" si="58"/>
        <v>P</v>
      </c>
      <c r="N3755" s="172" t="s">
        <v>10682</v>
      </c>
      <c r="O3755" s="149" t="s">
        <v>1506</v>
      </c>
      <c r="P3755" s="149" t="s">
        <v>9492</v>
      </c>
      <c r="Q3755" s="150" t="s">
        <v>10519</v>
      </c>
      <c r="R3755" s="189">
        <v>30</v>
      </c>
    </row>
    <row r="3756" spans="1:18" x14ac:dyDescent="0.25">
      <c r="A3756" s="132">
        <v>1052279</v>
      </c>
      <c r="B3756" s="145" t="s">
        <v>4177</v>
      </c>
      <c r="C3756" s="132">
        <v>6</v>
      </c>
      <c r="D3756" s="132" t="s">
        <v>20</v>
      </c>
      <c r="E3756" s="186" t="s">
        <v>20</v>
      </c>
      <c r="F3756" s="132" t="s">
        <v>20</v>
      </c>
      <c r="G3756" s="132" t="s">
        <v>20</v>
      </c>
      <c r="H3756" s="132" t="s">
        <v>20</v>
      </c>
      <c r="I3756" s="132" t="s">
        <v>20</v>
      </c>
      <c r="J3756" s="133">
        <v>4.05</v>
      </c>
      <c r="K3756" s="133">
        <v>2.75</v>
      </c>
      <c r="L3756" s="133">
        <v>1.55</v>
      </c>
      <c r="M3756" s="134" t="str">
        <f t="shared" si="58"/>
        <v>P</v>
      </c>
      <c r="N3756" s="171" t="s">
        <v>10682</v>
      </c>
      <c r="O3756" s="146" t="s">
        <v>1500</v>
      </c>
      <c r="P3756" s="146" t="s">
        <v>9456</v>
      </c>
      <c r="Q3756" s="147" t="s">
        <v>10519</v>
      </c>
      <c r="R3756" s="187">
        <v>10.98</v>
      </c>
    </row>
    <row r="3757" spans="1:18" x14ac:dyDescent="0.25">
      <c r="A3757" s="135">
        <v>1052282</v>
      </c>
      <c r="B3757" s="148" t="s">
        <v>4178</v>
      </c>
      <c r="C3757" s="135">
        <v>1000</v>
      </c>
      <c r="D3757" s="135" t="s">
        <v>20</v>
      </c>
      <c r="E3757" s="188" t="s">
        <v>20</v>
      </c>
      <c r="F3757" s="135" t="s">
        <v>20</v>
      </c>
      <c r="G3757" s="135" t="s">
        <v>20</v>
      </c>
      <c r="H3757" s="135" t="s">
        <v>20</v>
      </c>
      <c r="I3757" s="135" t="s">
        <v>20</v>
      </c>
      <c r="J3757" s="136">
        <v>1.2</v>
      </c>
      <c r="K3757" s="136">
        <v>1.2</v>
      </c>
      <c r="L3757" s="136">
        <v>1</v>
      </c>
      <c r="M3757" s="137" t="str">
        <f t="shared" si="58"/>
        <v>P</v>
      </c>
      <c r="N3757" s="172" t="s">
        <v>10682</v>
      </c>
      <c r="O3757" s="149" t="s">
        <v>1506</v>
      </c>
      <c r="P3757" s="149" t="s">
        <v>9492</v>
      </c>
      <c r="Q3757" s="150" t="s">
        <v>10519</v>
      </c>
      <c r="R3757" s="189">
        <v>30</v>
      </c>
    </row>
    <row r="3758" spans="1:18" x14ac:dyDescent="0.25">
      <c r="A3758" s="132">
        <v>1052283</v>
      </c>
      <c r="B3758" s="145" t="s">
        <v>4179</v>
      </c>
      <c r="C3758" s="132">
        <v>6</v>
      </c>
      <c r="D3758" s="132" t="s">
        <v>20</v>
      </c>
      <c r="E3758" s="186" t="s">
        <v>20</v>
      </c>
      <c r="F3758" s="132" t="s">
        <v>20</v>
      </c>
      <c r="G3758" s="132" t="s">
        <v>20</v>
      </c>
      <c r="H3758" s="132" t="s">
        <v>20</v>
      </c>
      <c r="I3758" s="132" t="s">
        <v>20</v>
      </c>
      <c r="J3758" s="133">
        <v>4.05</v>
      </c>
      <c r="K3758" s="133">
        <v>2.75</v>
      </c>
      <c r="L3758" s="133">
        <v>1.55</v>
      </c>
      <c r="M3758" s="134" t="str">
        <f t="shared" si="58"/>
        <v>P</v>
      </c>
      <c r="N3758" s="171" t="s">
        <v>10682</v>
      </c>
      <c r="O3758" s="146" t="s">
        <v>1500</v>
      </c>
      <c r="P3758" s="146" t="s">
        <v>9456</v>
      </c>
      <c r="Q3758" s="147" t="s">
        <v>10519</v>
      </c>
      <c r="R3758" s="187">
        <v>11.100000000000001</v>
      </c>
    </row>
    <row r="3759" spans="1:18" x14ac:dyDescent="0.25">
      <c r="A3759" s="135">
        <v>1052284</v>
      </c>
      <c r="B3759" s="148" t="s">
        <v>4180</v>
      </c>
      <c r="C3759" s="135">
        <v>1000</v>
      </c>
      <c r="D3759" s="135" t="s">
        <v>20</v>
      </c>
      <c r="E3759" s="188" t="s">
        <v>21</v>
      </c>
      <c r="F3759" s="135" t="s">
        <v>20</v>
      </c>
      <c r="G3759" s="135" t="s">
        <v>20</v>
      </c>
      <c r="H3759" s="135" t="s">
        <v>20</v>
      </c>
      <c r="I3759" s="135" t="s">
        <v>20</v>
      </c>
      <c r="J3759" s="136">
        <v>1.2</v>
      </c>
      <c r="K3759" s="136">
        <v>1.2</v>
      </c>
      <c r="L3759" s="136">
        <v>1</v>
      </c>
      <c r="M3759" s="137" t="str">
        <f t="shared" si="58"/>
        <v>P</v>
      </c>
      <c r="N3759" s="172" t="s">
        <v>10682</v>
      </c>
      <c r="O3759" s="149" t="s">
        <v>1506</v>
      </c>
      <c r="P3759" s="149" t="s">
        <v>9492</v>
      </c>
      <c r="Q3759" s="150" t="s">
        <v>10519</v>
      </c>
      <c r="R3759" s="189">
        <v>30</v>
      </c>
    </row>
    <row r="3760" spans="1:18" x14ac:dyDescent="0.25">
      <c r="A3760" s="132">
        <v>1052285</v>
      </c>
      <c r="B3760" s="145" t="s">
        <v>4181</v>
      </c>
      <c r="C3760" s="132">
        <v>6</v>
      </c>
      <c r="D3760" s="132" t="s">
        <v>20</v>
      </c>
      <c r="E3760" s="186" t="s">
        <v>20</v>
      </c>
      <c r="F3760" s="132" t="s">
        <v>20</v>
      </c>
      <c r="G3760" s="132" t="s">
        <v>20</v>
      </c>
      <c r="H3760" s="132" t="s">
        <v>20</v>
      </c>
      <c r="I3760" s="132" t="s">
        <v>20</v>
      </c>
      <c r="J3760" s="133">
        <v>4.05</v>
      </c>
      <c r="K3760" s="133">
        <v>2.75</v>
      </c>
      <c r="L3760" s="133">
        <v>1.55</v>
      </c>
      <c r="M3760" s="134" t="str">
        <f t="shared" si="58"/>
        <v>P</v>
      </c>
      <c r="N3760" s="171" t="s">
        <v>10682</v>
      </c>
      <c r="O3760" s="146" t="s">
        <v>1500</v>
      </c>
      <c r="P3760" s="146" t="s">
        <v>9456</v>
      </c>
      <c r="Q3760" s="147" t="s">
        <v>10519</v>
      </c>
      <c r="R3760" s="187">
        <v>11.040000000000001</v>
      </c>
    </row>
    <row r="3761" spans="1:18" x14ac:dyDescent="0.25">
      <c r="A3761" s="135">
        <v>1052287</v>
      </c>
      <c r="B3761" s="148" t="s">
        <v>4182</v>
      </c>
      <c r="C3761" s="135">
        <v>1000</v>
      </c>
      <c r="D3761" s="135" t="s">
        <v>20</v>
      </c>
      <c r="E3761" s="188" t="s">
        <v>21</v>
      </c>
      <c r="F3761" s="135" t="s">
        <v>20</v>
      </c>
      <c r="G3761" s="135" t="s">
        <v>20</v>
      </c>
      <c r="H3761" s="135" t="s">
        <v>20</v>
      </c>
      <c r="I3761" s="135" t="s">
        <v>20</v>
      </c>
      <c r="J3761" s="136">
        <v>1.2</v>
      </c>
      <c r="K3761" s="136">
        <v>1.2</v>
      </c>
      <c r="L3761" s="136">
        <v>1</v>
      </c>
      <c r="M3761" s="137" t="str">
        <f t="shared" si="58"/>
        <v>P</v>
      </c>
      <c r="N3761" s="172" t="s">
        <v>10682</v>
      </c>
      <c r="O3761" s="149" t="s">
        <v>1506</v>
      </c>
      <c r="P3761" s="149" t="s">
        <v>9492</v>
      </c>
      <c r="Q3761" s="150" t="s">
        <v>10519</v>
      </c>
      <c r="R3761" s="189">
        <v>30</v>
      </c>
    </row>
    <row r="3762" spans="1:18" x14ac:dyDescent="0.25">
      <c r="A3762" s="132">
        <v>1052296</v>
      </c>
      <c r="B3762" s="145" t="s">
        <v>4183</v>
      </c>
      <c r="C3762" s="132">
        <v>6</v>
      </c>
      <c r="D3762" s="132" t="s">
        <v>20</v>
      </c>
      <c r="E3762" s="186" t="s">
        <v>20</v>
      </c>
      <c r="F3762" s="132" t="s">
        <v>20</v>
      </c>
      <c r="G3762" s="132" t="s">
        <v>20</v>
      </c>
      <c r="H3762" s="132" t="s">
        <v>20</v>
      </c>
      <c r="I3762" s="132" t="s">
        <v>20</v>
      </c>
      <c r="J3762" s="133">
        <v>3.75</v>
      </c>
      <c r="K3762" s="133">
        <v>2.71</v>
      </c>
      <c r="L3762" s="133">
        <v>1.4</v>
      </c>
      <c r="M3762" s="134" t="str">
        <f t="shared" si="58"/>
        <v>P</v>
      </c>
      <c r="N3762" s="171" t="s">
        <v>10682</v>
      </c>
      <c r="O3762" s="146" t="s">
        <v>1500</v>
      </c>
      <c r="P3762" s="146" t="s">
        <v>9418</v>
      </c>
      <c r="Q3762" s="147" t="s">
        <v>10519</v>
      </c>
      <c r="R3762" s="187">
        <v>9.8999999999999986</v>
      </c>
    </row>
    <row r="3763" spans="1:18" x14ac:dyDescent="0.25">
      <c r="A3763" s="135">
        <v>1052297</v>
      </c>
      <c r="B3763" s="148" t="s">
        <v>4184</v>
      </c>
      <c r="C3763" s="135">
        <v>1000</v>
      </c>
      <c r="D3763" s="135" t="s">
        <v>20</v>
      </c>
      <c r="E3763" s="188" t="s">
        <v>20</v>
      </c>
      <c r="F3763" s="135" t="s">
        <v>20</v>
      </c>
      <c r="G3763" s="135" t="s">
        <v>20</v>
      </c>
      <c r="H3763" s="135" t="s">
        <v>20</v>
      </c>
      <c r="I3763" s="135" t="s">
        <v>20</v>
      </c>
      <c r="J3763" s="136">
        <v>1.2</v>
      </c>
      <c r="K3763" s="136">
        <v>1.2</v>
      </c>
      <c r="L3763" s="136">
        <v>1</v>
      </c>
      <c r="M3763" s="137" t="str">
        <f t="shared" si="58"/>
        <v>P</v>
      </c>
      <c r="N3763" s="172" t="s">
        <v>10682</v>
      </c>
      <c r="O3763" s="149" t="s">
        <v>1506</v>
      </c>
      <c r="P3763" s="149" t="s">
        <v>9492</v>
      </c>
      <c r="Q3763" s="150" t="s">
        <v>10519</v>
      </c>
      <c r="R3763" s="189">
        <v>30</v>
      </c>
    </row>
    <row r="3764" spans="1:18" x14ac:dyDescent="0.25">
      <c r="A3764" s="132">
        <v>1052298</v>
      </c>
      <c r="B3764" s="145" t="s">
        <v>4185</v>
      </c>
      <c r="C3764" s="132">
        <v>6</v>
      </c>
      <c r="D3764" s="132" t="s">
        <v>20</v>
      </c>
      <c r="E3764" s="186" t="s">
        <v>20</v>
      </c>
      <c r="F3764" s="132" t="s">
        <v>20</v>
      </c>
      <c r="G3764" s="132" t="s">
        <v>20</v>
      </c>
      <c r="H3764" s="132" t="s">
        <v>20</v>
      </c>
      <c r="I3764" s="132" t="s">
        <v>20</v>
      </c>
      <c r="J3764" s="133">
        <v>3.75</v>
      </c>
      <c r="K3764" s="133">
        <v>2.71</v>
      </c>
      <c r="L3764" s="133">
        <v>1.4</v>
      </c>
      <c r="M3764" s="134" t="str">
        <f t="shared" si="58"/>
        <v>P</v>
      </c>
      <c r="N3764" s="171" t="s">
        <v>10682</v>
      </c>
      <c r="O3764" s="146" t="s">
        <v>1500</v>
      </c>
      <c r="P3764" s="146" t="s">
        <v>9418</v>
      </c>
      <c r="Q3764" s="147" t="s">
        <v>10519</v>
      </c>
      <c r="R3764" s="187">
        <v>9.84</v>
      </c>
    </row>
    <row r="3765" spans="1:18" x14ac:dyDescent="0.25">
      <c r="A3765" s="135">
        <v>1052299</v>
      </c>
      <c r="B3765" s="148" t="s">
        <v>4186</v>
      </c>
      <c r="C3765" s="135">
        <v>1000</v>
      </c>
      <c r="D3765" s="135" t="s">
        <v>20</v>
      </c>
      <c r="E3765" s="188" t="s">
        <v>20</v>
      </c>
      <c r="F3765" s="135" t="s">
        <v>20</v>
      </c>
      <c r="G3765" s="135" t="s">
        <v>20</v>
      </c>
      <c r="H3765" s="135" t="s">
        <v>20</v>
      </c>
      <c r="I3765" s="135" t="s">
        <v>20</v>
      </c>
      <c r="J3765" s="136">
        <v>1.2</v>
      </c>
      <c r="K3765" s="136">
        <v>1.2</v>
      </c>
      <c r="L3765" s="136">
        <v>1</v>
      </c>
      <c r="M3765" s="137" t="str">
        <f t="shared" si="58"/>
        <v>P</v>
      </c>
      <c r="N3765" s="172" t="s">
        <v>10682</v>
      </c>
      <c r="O3765" s="149" t="s">
        <v>1506</v>
      </c>
      <c r="P3765" s="149" t="s">
        <v>9492</v>
      </c>
      <c r="Q3765" s="150" t="s">
        <v>10519</v>
      </c>
      <c r="R3765" s="189">
        <v>30</v>
      </c>
    </row>
    <row r="3766" spans="1:18" x14ac:dyDescent="0.25">
      <c r="A3766" s="132">
        <v>1052303</v>
      </c>
      <c r="B3766" s="145" t="s">
        <v>4187</v>
      </c>
      <c r="C3766" s="132">
        <v>6</v>
      </c>
      <c r="D3766" s="132" t="s">
        <v>20</v>
      </c>
      <c r="E3766" s="186" t="s">
        <v>20</v>
      </c>
      <c r="F3766" s="132" t="s">
        <v>20</v>
      </c>
      <c r="G3766" s="132" t="s">
        <v>20</v>
      </c>
      <c r="H3766" s="132" t="s">
        <v>20</v>
      </c>
      <c r="I3766" s="132" t="s">
        <v>20</v>
      </c>
      <c r="J3766" s="133">
        <v>3.75</v>
      </c>
      <c r="K3766" s="133">
        <v>2.71</v>
      </c>
      <c r="L3766" s="133">
        <v>1.4</v>
      </c>
      <c r="M3766" s="134" t="str">
        <f t="shared" si="58"/>
        <v>P</v>
      </c>
      <c r="N3766" s="171" t="s">
        <v>10682</v>
      </c>
      <c r="O3766" s="146" t="s">
        <v>1500</v>
      </c>
      <c r="P3766" s="146" t="s">
        <v>9418</v>
      </c>
      <c r="Q3766" s="147" t="s">
        <v>10519</v>
      </c>
      <c r="R3766" s="187">
        <v>9.8999999999999986</v>
      </c>
    </row>
    <row r="3767" spans="1:18" x14ac:dyDescent="0.25">
      <c r="A3767" s="135">
        <v>1052307</v>
      </c>
      <c r="B3767" s="148" t="s">
        <v>4188</v>
      </c>
      <c r="C3767" s="135">
        <v>1000</v>
      </c>
      <c r="D3767" s="135" t="s">
        <v>20</v>
      </c>
      <c r="E3767" s="188" t="s">
        <v>20</v>
      </c>
      <c r="F3767" s="135" t="s">
        <v>20</v>
      </c>
      <c r="G3767" s="135" t="s">
        <v>20</v>
      </c>
      <c r="H3767" s="135" t="s">
        <v>20</v>
      </c>
      <c r="I3767" s="135" t="s">
        <v>20</v>
      </c>
      <c r="J3767" s="136">
        <v>1.2</v>
      </c>
      <c r="K3767" s="136">
        <v>1.2</v>
      </c>
      <c r="L3767" s="136">
        <v>1</v>
      </c>
      <c r="M3767" s="137" t="str">
        <f t="shared" si="58"/>
        <v>P</v>
      </c>
      <c r="N3767" s="172" t="s">
        <v>10682</v>
      </c>
      <c r="O3767" s="149" t="s">
        <v>1506</v>
      </c>
      <c r="P3767" s="149" t="s">
        <v>9492</v>
      </c>
      <c r="Q3767" s="150" t="s">
        <v>10519</v>
      </c>
      <c r="R3767" s="189">
        <v>30</v>
      </c>
    </row>
    <row r="3768" spans="1:18" x14ac:dyDescent="0.25">
      <c r="A3768" s="132">
        <v>1052308</v>
      </c>
      <c r="B3768" s="145" t="s">
        <v>4189</v>
      </c>
      <c r="C3768" s="132">
        <v>6</v>
      </c>
      <c r="D3768" s="132" t="s">
        <v>20</v>
      </c>
      <c r="E3768" s="186" t="s">
        <v>20</v>
      </c>
      <c r="F3768" s="132" t="s">
        <v>20</v>
      </c>
      <c r="G3768" s="132" t="s">
        <v>20</v>
      </c>
      <c r="H3768" s="132" t="s">
        <v>20</v>
      </c>
      <c r="I3768" s="132" t="s">
        <v>20</v>
      </c>
      <c r="J3768" s="133">
        <v>3.75</v>
      </c>
      <c r="K3768" s="133">
        <v>2.71</v>
      </c>
      <c r="L3768" s="133">
        <v>1.4</v>
      </c>
      <c r="M3768" s="134" t="str">
        <f t="shared" si="58"/>
        <v>P</v>
      </c>
      <c r="N3768" s="171" t="s">
        <v>10682</v>
      </c>
      <c r="O3768" s="146" t="s">
        <v>1500</v>
      </c>
      <c r="P3768" s="146" t="s">
        <v>9418</v>
      </c>
      <c r="Q3768" s="147" t="s">
        <v>10519</v>
      </c>
      <c r="R3768" s="187">
        <v>9.9599999999999991</v>
      </c>
    </row>
    <row r="3769" spans="1:18" x14ac:dyDescent="0.25">
      <c r="A3769" s="135">
        <v>1052309</v>
      </c>
      <c r="B3769" s="148" t="s">
        <v>4190</v>
      </c>
      <c r="C3769" s="135">
        <v>1000</v>
      </c>
      <c r="D3769" s="135" t="s">
        <v>20</v>
      </c>
      <c r="E3769" s="188" t="s">
        <v>20</v>
      </c>
      <c r="F3769" s="135" t="s">
        <v>20</v>
      </c>
      <c r="G3769" s="135" t="s">
        <v>20</v>
      </c>
      <c r="H3769" s="135" t="s">
        <v>20</v>
      </c>
      <c r="I3769" s="135" t="s">
        <v>20</v>
      </c>
      <c r="J3769" s="136">
        <v>1.2</v>
      </c>
      <c r="K3769" s="136">
        <v>1.2</v>
      </c>
      <c r="L3769" s="136">
        <v>1</v>
      </c>
      <c r="M3769" s="137" t="str">
        <f t="shared" si="58"/>
        <v>P</v>
      </c>
      <c r="N3769" s="172" t="s">
        <v>10682</v>
      </c>
      <c r="O3769" s="149" t="s">
        <v>1506</v>
      </c>
      <c r="P3769" s="149" t="s">
        <v>9492</v>
      </c>
      <c r="Q3769" s="150" t="s">
        <v>10519</v>
      </c>
      <c r="R3769" s="189">
        <v>30</v>
      </c>
    </row>
    <row r="3770" spans="1:18" x14ac:dyDescent="0.25">
      <c r="A3770" s="132">
        <v>1052311</v>
      </c>
      <c r="B3770" s="145" t="s">
        <v>4191</v>
      </c>
      <c r="C3770" s="132">
        <v>1000</v>
      </c>
      <c r="D3770" s="132" t="s">
        <v>20</v>
      </c>
      <c r="E3770" s="186" t="s">
        <v>21</v>
      </c>
      <c r="F3770" s="132" t="s">
        <v>20</v>
      </c>
      <c r="G3770" s="132" t="s">
        <v>20</v>
      </c>
      <c r="H3770" s="132" t="s">
        <v>20</v>
      </c>
      <c r="I3770" s="132" t="s">
        <v>20</v>
      </c>
      <c r="J3770" s="133">
        <v>1.2</v>
      </c>
      <c r="K3770" s="133">
        <v>1.2</v>
      </c>
      <c r="L3770" s="133">
        <v>1</v>
      </c>
      <c r="M3770" s="134" t="str">
        <f t="shared" si="58"/>
        <v>P</v>
      </c>
      <c r="N3770" s="171" t="s">
        <v>10682</v>
      </c>
      <c r="O3770" s="146" t="s">
        <v>1506</v>
      </c>
      <c r="P3770" s="146" t="s">
        <v>9492</v>
      </c>
      <c r="Q3770" s="147" t="s">
        <v>10519</v>
      </c>
      <c r="R3770" s="187">
        <v>30</v>
      </c>
    </row>
    <row r="3771" spans="1:18" x14ac:dyDescent="0.25">
      <c r="A3771" s="135">
        <v>1052312</v>
      </c>
      <c r="B3771" s="148" t="s">
        <v>4192</v>
      </c>
      <c r="C3771" s="135">
        <v>6</v>
      </c>
      <c r="D3771" s="135" t="s">
        <v>20</v>
      </c>
      <c r="E3771" s="188" t="s">
        <v>20</v>
      </c>
      <c r="F3771" s="135" t="s">
        <v>20</v>
      </c>
      <c r="G3771" s="135" t="s">
        <v>20</v>
      </c>
      <c r="H3771" s="135" t="s">
        <v>20</v>
      </c>
      <c r="I3771" s="135" t="s">
        <v>20</v>
      </c>
      <c r="J3771" s="136">
        <v>4.4000000000000004</v>
      </c>
      <c r="K3771" s="136">
        <v>2.2000000000000002</v>
      </c>
      <c r="L3771" s="136">
        <v>2.2999999999999998</v>
      </c>
      <c r="M3771" s="137" t="str">
        <f t="shared" si="58"/>
        <v>P</v>
      </c>
      <c r="N3771" s="172" t="s">
        <v>10682</v>
      </c>
      <c r="O3771" s="149" t="s">
        <v>1500</v>
      </c>
      <c r="P3771" s="149" t="s">
        <v>9456</v>
      </c>
      <c r="Q3771" s="150" t="s">
        <v>10519</v>
      </c>
      <c r="R3771" s="189">
        <v>7.5223880597014912</v>
      </c>
    </row>
    <row r="3772" spans="1:18" x14ac:dyDescent="0.25">
      <c r="A3772" s="132">
        <v>1052313</v>
      </c>
      <c r="B3772" s="145" t="s">
        <v>4193</v>
      </c>
      <c r="C3772" s="132">
        <v>1000</v>
      </c>
      <c r="D3772" s="132" t="s">
        <v>20</v>
      </c>
      <c r="E3772" s="186" t="s">
        <v>20</v>
      </c>
      <c r="F3772" s="132" t="s">
        <v>20</v>
      </c>
      <c r="G3772" s="132" t="s">
        <v>20</v>
      </c>
      <c r="H3772" s="132" t="s">
        <v>20</v>
      </c>
      <c r="I3772" s="132" t="s">
        <v>20</v>
      </c>
      <c r="J3772" s="133">
        <v>1.2</v>
      </c>
      <c r="K3772" s="133">
        <v>1.2</v>
      </c>
      <c r="L3772" s="133">
        <v>1</v>
      </c>
      <c r="M3772" s="134" t="str">
        <f t="shared" si="58"/>
        <v>P</v>
      </c>
      <c r="N3772" s="171" t="s">
        <v>10682</v>
      </c>
      <c r="O3772" s="146" t="s">
        <v>1506</v>
      </c>
      <c r="P3772" s="146" t="s">
        <v>9492</v>
      </c>
      <c r="Q3772" s="147" t="s">
        <v>10519</v>
      </c>
      <c r="R3772" s="187">
        <v>32.33</v>
      </c>
    </row>
    <row r="3773" spans="1:18" x14ac:dyDescent="0.25">
      <c r="A3773" s="135">
        <v>1052314</v>
      </c>
      <c r="B3773" s="148" t="s">
        <v>4194</v>
      </c>
      <c r="C3773" s="135">
        <v>6</v>
      </c>
      <c r="D3773" s="135" t="s">
        <v>20</v>
      </c>
      <c r="E3773" s="188" t="s">
        <v>20</v>
      </c>
      <c r="F3773" s="135" t="s">
        <v>20</v>
      </c>
      <c r="G3773" s="135" t="s">
        <v>20</v>
      </c>
      <c r="H3773" s="135" t="s">
        <v>20</v>
      </c>
      <c r="I3773" s="135" t="s">
        <v>20</v>
      </c>
      <c r="J3773" s="136">
        <v>4.4000000000000004</v>
      </c>
      <c r="K3773" s="136">
        <v>2.2000000000000002</v>
      </c>
      <c r="L3773" s="136">
        <v>2.2999999999999998</v>
      </c>
      <c r="M3773" s="137" t="str">
        <f t="shared" si="58"/>
        <v>P</v>
      </c>
      <c r="N3773" s="172" t="s">
        <v>10682</v>
      </c>
      <c r="O3773" s="149" t="s">
        <v>1500</v>
      </c>
      <c r="P3773" s="149" t="s">
        <v>9456</v>
      </c>
      <c r="Q3773" s="150" t="s">
        <v>10519</v>
      </c>
      <c r="R3773" s="189">
        <v>7.5223880597014912</v>
      </c>
    </row>
    <row r="3774" spans="1:18" x14ac:dyDescent="0.25">
      <c r="A3774" s="132">
        <v>1052320</v>
      </c>
      <c r="B3774" s="145" t="s">
        <v>4195</v>
      </c>
      <c r="C3774" s="132">
        <v>1000</v>
      </c>
      <c r="D3774" s="132" t="s">
        <v>20</v>
      </c>
      <c r="E3774" s="186" t="s">
        <v>20</v>
      </c>
      <c r="F3774" s="132" t="s">
        <v>20</v>
      </c>
      <c r="G3774" s="132" t="s">
        <v>20</v>
      </c>
      <c r="H3774" s="132" t="s">
        <v>20</v>
      </c>
      <c r="I3774" s="132" t="s">
        <v>20</v>
      </c>
      <c r="J3774" s="133">
        <v>1.2</v>
      </c>
      <c r="K3774" s="133">
        <v>1.2</v>
      </c>
      <c r="L3774" s="133">
        <v>1</v>
      </c>
      <c r="M3774" s="134" t="str">
        <f t="shared" si="58"/>
        <v>P</v>
      </c>
      <c r="N3774" s="171" t="s">
        <v>10682</v>
      </c>
      <c r="O3774" s="146" t="s">
        <v>1506</v>
      </c>
      <c r="P3774" s="146" t="s">
        <v>9492</v>
      </c>
      <c r="Q3774" s="147" t="s">
        <v>10519</v>
      </c>
      <c r="R3774" s="187">
        <v>32.33</v>
      </c>
    </row>
    <row r="3775" spans="1:18" x14ac:dyDescent="0.25">
      <c r="A3775" s="135">
        <v>1052321</v>
      </c>
      <c r="B3775" s="148" t="s">
        <v>4196</v>
      </c>
      <c r="C3775" s="135">
        <v>6</v>
      </c>
      <c r="D3775" s="135" t="s">
        <v>20</v>
      </c>
      <c r="E3775" s="188" t="s">
        <v>20</v>
      </c>
      <c r="F3775" s="135" t="s">
        <v>20</v>
      </c>
      <c r="G3775" s="135" t="s">
        <v>20</v>
      </c>
      <c r="H3775" s="135" t="s">
        <v>20</v>
      </c>
      <c r="I3775" s="135" t="s">
        <v>20</v>
      </c>
      <c r="J3775" s="136">
        <v>4.4000000000000004</v>
      </c>
      <c r="K3775" s="136">
        <v>2.2000000000000002</v>
      </c>
      <c r="L3775" s="136">
        <v>2.2999999999999998</v>
      </c>
      <c r="M3775" s="137" t="str">
        <f t="shared" si="58"/>
        <v>P</v>
      </c>
      <c r="N3775" s="172" t="s">
        <v>10682</v>
      </c>
      <c r="O3775" s="149" t="s">
        <v>1500</v>
      </c>
      <c r="P3775" s="149" t="s">
        <v>9456</v>
      </c>
      <c r="Q3775" s="150" t="s">
        <v>10519</v>
      </c>
      <c r="R3775" s="189">
        <v>7.5223880597014912</v>
      </c>
    </row>
    <row r="3776" spans="1:18" x14ac:dyDescent="0.25">
      <c r="A3776" s="132">
        <v>1052323</v>
      </c>
      <c r="B3776" s="145" t="s">
        <v>4197</v>
      </c>
      <c r="C3776" s="132">
        <v>1000</v>
      </c>
      <c r="D3776" s="132" t="s">
        <v>20</v>
      </c>
      <c r="E3776" s="186" t="s">
        <v>20</v>
      </c>
      <c r="F3776" s="132" t="s">
        <v>20</v>
      </c>
      <c r="G3776" s="132" t="s">
        <v>20</v>
      </c>
      <c r="H3776" s="132" t="s">
        <v>20</v>
      </c>
      <c r="I3776" s="132" t="s">
        <v>20</v>
      </c>
      <c r="J3776" s="133">
        <v>1.2</v>
      </c>
      <c r="K3776" s="133">
        <v>1.2</v>
      </c>
      <c r="L3776" s="133">
        <v>1</v>
      </c>
      <c r="M3776" s="134" t="str">
        <f t="shared" si="58"/>
        <v>P</v>
      </c>
      <c r="N3776" s="171" t="s">
        <v>10682</v>
      </c>
      <c r="O3776" s="146" t="s">
        <v>1506</v>
      </c>
      <c r="P3776" s="146" t="s">
        <v>9492</v>
      </c>
      <c r="Q3776" s="147" t="s">
        <v>10519</v>
      </c>
      <c r="R3776" s="187">
        <v>32.33</v>
      </c>
    </row>
    <row r="3777" spans="1:18" x14ac:dyDescent="0.25">
      <c r="A3777" s="135">
        <v>1052324</v>
      </c>
      <c r="B3777" s="148" t="s">
        <v>4198</v>
      </c>
      <c r="C3777" s="135">
        <v>6</v>
      </c>
      <c r="D3777" s="135" t="s">
        <v>20</v>
      </c>
      <c r="E3777" s="188" t="s">
        <v>20</v>
      </c>
      <c r="F3777" s="135" t="s">
        <v>20</v>
      </c>
      <c r="G3777" s="135" t="s">
        <v>20</v>
      </c>
      <c r="H3777" s="135" t="s">
        <v>20</v>
      </c>
      <c r="I3777" s="135" t="s">
        <v>20</v>
      </c>
      <c r="J3777" s="136">
        <v>4.4000000000000004</v>
      </c>
      <c r="K3777" s="136">
        <v>2.2000000000000002</v>
      </c>
      <c r="L3777" s="136">
        <v>2.2999999999999998</v>
      </c>
      <c r="M3777" s="137" t="str">
        <f t="shared" si="58"/>
        <v>P</v>
      </c>
      <c r="N3777" s="172" t="s">
        <v>10682</v>
      </c>
      <c r="O3777" s="149" t="s">
        <v>1500</v>
      </c>
      <c r="P3777" s="149" t="s">
        <v>9456</v>
      </c>
      <c r="Q3777" s="150" t="s">
        <v>10519</v>
      </c>
      <c r="R3777" s="189">
        <v>7.5223880597014912</v>
      </c>
    </row>
    <row r="3778" spans="1:18" x14ac:dyDescent="0.25">
      <c r="A3778" s="132">
        <v>1052326</v>
      </c>
      <c r="B3778" s="145" t="s">
        <v>4199</v>
      </c>
      <c r="C3778" s="132">
        <v>1000</v>
      </c>
      <c r="D3778" s="132" t="s">
        <v>20</v>
      </c>
      <c r="E3778" s="186" t="s">
        <v>20</v>
      </c>
      <c r="F3778" s="132" t="s">
        <v>20</v>
      </c>
      <c r="G3778" s="132" t="s">
        <v>20</v>
      </c>
      <c r="H3778" s="132" t="s">
        <v>20</v>
      </c>
      <c r="I3778" s="132" t="s">
        <v>20</v>
      </c>
      <c r="J3778" s="133">
        <v>1.2</v>
      </c>
      <c r="K3778" s="133">
        <v>1.2</v>
      </c>
      <c r="L3778" s="133">
        <v>1</v>
      </c>
      <c r="M3778" s="134" t="str">
        <f t="shared" ref="M3778:M3841" si="59">HYPERLINK(CONCATENATE("T:\Distribution Centre\RDC Department Shared\Cubiscan photos","\",A3778,"-pac.jpg"),"P")</f>
        <v>P</v>
      </c>
      <c r="N3778" s="171" t="s">
        <v>10682</v>
      </c>
      <c r="O3778" s="146" t="s">
        <v>1506</v>
      </c>
      <c r="P3778" s="146" t="s">
        <v>9492</v>
      </c>
      <c r="Q3778" s="147" t="s">
        <v>10519</v>
      </c>
      <c r="R3778" s="187">
        <v>32.33</v>
      </c>
    </row>
    <row r="3779" spans="1:18" x14ac:dyDescent="0.25">
      <c r="A3779" s="135">
        <v>1052327</v>
      </c>
      <c r="B3779" s="148" t="s">
        <v>4200</v>
      </c>
      <c r="C3779" s="135">
        <v>1000</v>
      </c>
      <c r="D3779" s="135" t="s">
        <v>20</v>
      </c>
      <c r="E3779" s="188" t="s">
        <v>20</v>
      </c>
      <c r="F3779" s="135" t="s">
        <v>20</v>
      </c>
      <c r="G3779" s="135" t="s">
        <v>20</v>
      </c>
      <c r="H3779" s="135" t="s">
        <v>20</v>
      </c>
      <c r="I3779" s="135" t="s">
        <v>20</v>
      </c>
      <c r="J3779" s="136">
        <v>1.2</v>
      </c>
      <c r="K3779" s="136">
        <v>1.2</v>
      </c>
      <c r="L3779" s="136">
        <v>1</v>
      </c>
      <c r="M3779" s="137" t="str">
        <f t="shared" si="59"/>
        <v>P</v>
      </c>
      <c r="N3779" s="172" t="s">
        <v>10682</v>
      </c>
      <c r="O3779" s="149" t="s">
        <v>1506</v>
      </c>
      <c r="P3779" s="149" t="s">
        <v>9492</v>
      </c>
      <c r="Q3779" s="150" t="s">
        <v>10519</v>
      </c>
      <c r="R3779" s="189">
        <v>30</v>
      </c>
    </row>
    <row r="3780" spans="1:18" x14ac:dyDescent="0.25">
      <c r="A3780" s="132">
        <v>1052329</v>
      </c>
      <c r="B3780" s="145" t="s">
        <v>4201</v>
      </c>
      <c r="C3780" s="132">
        <v>6</v>
      </c>
      <c r="D3780" s="132" t="s">
        <v>20</v>
      </c>
      <c r="E3780" s="186" t="s">
        <v>20</v>
      </c>
      <c r="F3780" s="132" t="s">
        <v>20</v>
      </c>
      <c r="G3780" s="132" t="s">
        <v>20</v>
      </c>
      <c r="H3780" s="132" t="s">
        <v>20</v>
      </c>
      <c r="I3780" s="132" t="s">
        <v>20</v>
      </c>
      <c r="J3780" s="133">
        <v>4.4000000000000004</v>
      </c>
      <c r="K3780" s="133">
        <v>2.2000000000000002</v>
      </c>
      <c r="L3780" s="133">
        <v>2.2999999999999998</v>
      </c>
      <c r="M3780" s="134" t="str">
        <f t="shared" si="59"/>
        <v>P</v>
      </c>
      <c r="N3780" s="171" t="s">
        <v>10682</v>
      </c>
      <c r="O3780" s="146" t="s">
        <v>1500</v>
      </c>
      <c r="P3780" s="146" t="s">
        <v>9456</v>
      </c>
      <c r="Q3780" s="147" t="s">
        <v>10519</v>
      </c>
      <c r="R3780" s="187">
        <v>7.5223880597014912</v>
      </c>
    </row>
    <row r="3781" spans="1:18" x14ac:dyDescent="0.25">
      <c r="A3781" s="135">
        <v>1052331</v>
      </c>
      <c r="B3781" s="148" t="s">
        <v>4202</v>
      </c>
      <c r="C3781" s="135">
        <v>1000</v>
      </c>
      <c r="D3781" s="135" t="s">
        <v>20</v>
      </c>
      <c r="E3781" s="188" t="s">
        <v>20</v>
      </c>
      <c r="F3781" s="135" t="s">
        <v>20</v>
      </c>
      <c r="G3781" s="135" t="s">
        <v>20</v>
      </c>
      <c r="H3781" s="135" t="s">
        <v>20</v>
      </c>
      <c r="I3781" s="135" t="s">
        <v>20</v>
      </c>
      <c r="J3781" s="136">
        <v>1.2</v>
      </c>
      <c r="K3781" s="136">
        <v>1.2</v>
      </c>
      <c r="L3781" s="136">
        <v>1</v>
      </c>
      <c r="M3781" s="137" t="str">
        <f t="shared" si="59"/>
        <v>P</v>
      </c>
      <c r="N3781" s="172" t="s">
        <v>10682</v>
      </c>
      <c r="O3781" s="149" t="s">
        <v>1506</v>
      </c>
      <c r="P3781" s="149" t="s">
        <v>9492</v>
      </c>
      <c r="Q3781" s="150" t="s">
        <v>10519</v>
      </c>
      <c r="R3781" s="189">
        <v>32.33</v>
      </c>
    </row>
    <row r="3782" spans="1:18" x14ac:dyDescent="0.25">
      <c r="A3782" s="132">
        <v>1052332</v>
      </c>
      <c r="B3782" s="145" t="s">
        <v>4203</v>
      </c>
      <c r="C3782" s="132">
        <v>6</v>
      </c>
      <c r="D3782" s="132" t="s">
        <v>20</v>
      </c>
      <c r="E3782" s="186" t="s">
        <v>20</v>
      </c>
      <c r="F3782" s="132" t="s">
        <v>20</v>
      </c>
      <c r="G3782" s="132" t="s">
        <v>20</v>
      </c>
      <c r="H3782" s="132" t="s">
        <v>20</v>
      </c>
      <c r="I3782" s="132" t="s">
        <v>20</v>
      </c>
      <c r="J3782" s="133">
        <v>4.4000000000000004</v>
      </c>
      <c r="K3782" s="133">
        <v>2.2000000000000002</v>
      </c>
      <c r="L3782" s="133">
        <v>2.2999999999999998</v>
      </c>
      <c r="M3782" s="134" t="str">
        <f t="shared" si="59"/>
        <v>P</v>
      </c>
      <c r="N3782" s="171" t="s">
        <v>10682</v>
      </c>
      <c r="O3782" s="146" t="s">
        <v>1500</v>
      </c>
      <c r="P3782" s="146" t="s">
        <v>9456</v>
      </c>
      <c r="Q3782" s="147" t="s">
        <v>10519</v>
      </c>
      <c r="R3782" s="187">
        <v>7.5223880597014912</v>
      </c>
    </row>
    <row r="3783" spans="1:18" x14ac:dyDescent="0.25">
      <c r="A3783" s="135">
        <v>1052334</v>
      </c>
      <c r="B3783" s="148" t="s">
        <v>4204</v>
      </c>
      <c r="C3783" s="135">
        <v>1000</v>
      </c>
      <c r="D3783" s="135" t="s">
        <v>20</v>
      </c>
      <c r="E3783" s="188" t="s">
        <v>20</v>
      </c>
      <c r="F3783" s="135" t="s">
        <v>20</v>
      </c>
      <c r="G3783" s="135" t="s">
        <v>20</v>
      </c>
      <c r="H3783" s="135" t="s">
        <v>20</v>
      </c>
      <c r="I3783" s="135" t="s">
        <v>20</v>
      </c>
      <c r="J3783" s="136">
        <v>1.2</v>
      </c>
      <c r="K3783" s="136">
        <v>1.2</v>
      </c>
      <c r="L3783" s="136">
        <v>1</v>
      </c>
      <c r="M3783" s="137" t="str">
        <f t="shared" si="59"/>
        <v>P</v>
      </c>
      <c r="N3783" s="172" t="s">
        <v>10682</v>
      </c>
      <c r="O3783" s="149" t="s">
        <v>1506</v>
      </c>
      <c r="P3783" s="149" t="s">
        <v>9492</v>
      </c>
      <c r="Q3783" s="150" t="s">
        <v>10519</v>
      </c>
      <c r="R3783" s="189">
        <v>32.33</v>
      </c>
    </row>
    <row r="3784" spans="1:18" x14ac:dyDescent="0.25">
      <c r="A3784" s="132">
        <v>1052335</v>
      </c>
      <c r="B3784" s="145" t="s">
        <v>4205</v>
      </c>
      <c r="C3784" s="132">
        <v>1000</v>
      </c>
      <c r="D3784" s="132" t="s">
        <v>20</v>
      </c>
      <c r="E3784" s="186" t="s">
        <v>20</v>
      </c>
      <c r="F3784" s="132" t="s">
        <v>20</v>
      </c>
      <c r="G3784" s="132" t="s">
        <v>20</v>
      </c>
      <c r="H3784" s="132" t="s">
        <v>20</v>
      </c>
      <c r="I3784" s="132" t="s">
        <v>20</v>
      </c>
      <c r="J3784" s="133">
        <v>1.2</v>
      </c>
      <c r="K3784" s="133">
        <v>1.2</v>
      </c>
      <c r="L3784" s="133">
        <v>1</v>
      </c>
      <c r="M3784" s="134" t="str">
        <f t="shared" si="59"/>
        <v>P</v>
      </c>
      <c r="N3784" s="171" t="s">
        <v>10682</v>
      </c>
      <c r="O3784" s="146" t="s">
        <v>1506</v>
      </c>
      <c r="P3784" s="146" t="s">
        <v>9492</v>
      </c>
      <c r="Q3784" s="147" t="s">
        <v>10519</v>
      </c>
      <c r="R3784" s="187">
        <v>30</v>
      </c>
    </row>
    <row r="3785" spans="1:18" x14ac:dyDescent="0.25">
      <c r="A3785" s="135">
        <v>1052336</v>
      </c>
      <c r="B3785" s="148" t="s">
        <v>4206</v>
      </c>
      <c r="C3785" s="135">
        <v>1</v>
      </c>
      <c r="D3785" s="135" t="s">
        <v>20</v>
      </c>
      <c r="E3785" s="188" t="s">
        <v>20</v>
      </c>
      <c r="F3785" s="135" t="s">
        <v>20</v>
      </c>
      <c r="G3785" s="135" t="s">
        <v>20</v>
      </c>
      <c r="H3785" s="135" t="s">
        <v>20</v>
      </c>
      <c r="I3785" s="135" t="s">
        <v>20</v>
      </c>
      <c r="J3785" s="136">
        <v>5.45</v>
      </c>
      <c r="K3785" s="136">
        <v>0.1</v>
      </c>
      <c r="L3785" s="136">
        <v>0.03</v>
      </c>
      <c r="M3785" s="137" t="str">
        <f t="shared" si="59"/>
        <v>P</v>
      </c>
      <c r="N3785" s="172" t="s">
        <v>10682</v>
      </c>
      <c r="O3785" s="149" t="s">
        <v>1500</v>
      </c>
      <c r="P3785" s="149" t="s">
        <v>9456</v>
      </c>
      <c r="Q3785" s="150" t="s">
        <v>10519</v>
      </c>
      <c r="R3785" s="189">
        <v>0.13</v>
      </c>
    </row>
    <row r="3786" spans="1:18" x14ac:dyDescent="0.25">
      <c r="A3786" s="132">
        <v>1052337</v>
      </c>
      <c r="B3786" s="145" t="s">
        <v>4207</v>
      </c>
      <c r="C3786" s="132">
        <v>6</v>
      </c>
      <c r="D3786" s="132" t="s">
        <v>20</v>
      </c>
      <c r="E3786" s="186" t="s">
        <v>20</v>
      </c>
      <c r="F3786" s="132" t="s">
        <v>20</v>
      </c>
      <c r="G3786" s="132" t="s">
        <v>20</v>
      </c>
      <c r="H3786" s="132" t="s">
        <v>20</v>
      </c>
      <c r="I3786" s="132" t="s">
        <v>20</v>
      </c>
      <c r="J3786" s="133">
        <v>3</v>
      </c>
      <c r="K3786" s="133">
        <v>1</v>
      </c>
      <c r="L3786" s="133">
        <v>0.03</v>
      </c>
      <c r="M3786" s="134" t="str">
        <f t="shared" si="59"/>
        <v>P</v>
      </c>
      <c r="N3786" s="171" t="s">
        <v>10682</v>
      </c>
      <c r="O3786" s="146" t="s">
        <v>1500</v>
      </c>
      <c r="P3786" s="146" t="s">
        <v>9456</v>
      </c>
      <c r="Q3786" s="147" t="s">
        <v>10519</v>
      </c>
      <c r="R3786" s="187">
        <v>0.80597014925373134</v>
      </c>
    </row>
    <row r="3787" spans="1:18" x14ac:dyDescent="0.25">
      <c r="A3787" s="135">
        <v>1052338</v>
      </c>
      <c r="B3787" s="148" t="s">
        <v>4208</v>
      </c>
      <c r="C3787" s="135">
        <v>6</v>
      </c>
      <c r="D3787" s="135" t="s">
        <v>20</v>
      </c>
      <c r="E3787" s="188" t="s">
        <v>20</v>
      </c>
      <c r="F3787" s="135" t="s">
        <v>20</v>
      </c>
      <c r="G3787" s="135" t="s">
        <v>20</v>
      </c>
      <c r="H3787" s="135" t="s">
        <v>20</v>
      </c>
      <c r="I3787" s="135" t="s">
        <v>20</v>
      </c>
      <c r="J3787" s="136">
        <v>4.4000000000000004</v>
      </c>
      <c r="K3787" s="136">
        <v>2.2000000000000002</v>
      </c>
      <c r="L3787" s="136">
        <v>2.2999999999999998</v>
      </c>
      <c r="M3787" s="137" t="str">
        <f t="shared" si="59"/>
        <v>P</v>
      </c>
      <c r="N3787" s="172" t="s">
        <v>10682</v>
      </c>
      <c r="O3787" s="149" t="s">
        <v>1500</v>
      </c>
      <c r="P3787" s="149" t="s">
        <v>9456</v>
      </c>
      <c r="Q3787" s="150" t="s">
        <v>10519</v>
      </c>
      <c r="R3787" s="189">
        <v>7.5223880597014912</v>
      </c>
    </row>
    <row r="3788" spans="1:18" x14ac:dyDescent="0.25">
      <c r="A3788" s="132">
        <v>1052343</v>
      </c>
      <c r="B3788" s="145" t="s">
        <v>4209</v>
      </c>
      <c r="C3788" s="132">
        <v>1000</v>
      </c>
      <c r="D3788" s="132" t="s">
        <v>20</v>
      </c>
      <c r="E3788" s="186" t="s">
        <v>20</v>
      </c>
      <c r="F3788" s="132" t="s">
        <v>20</v>
      </c>
      <c r="G3788" s="132" t="s">
        <v>20</v>
      </c>
      <c r="H3788" s="132" t="s">
        <v>20</v>
      </c>
      <c r="I3788" s="132" t="s">
        <v>20</v>
      </c>
      <c r="J3788" s="133">
        <v>1.2</v>
      </c>
      <c r="K3788" s="133">
        <v>1.2</v>
      </c>
      <c r="L3788" s="133">
        <v>1</v>
      </c>
      <c r="M3788" s="134" t="str">
        <f t="shared" si="59"/>
        <v>P</v>
      </c>
      <c r="N3788" s="171" t="s">
        <v>10682</v>
      </c>
      <c r="O3788" s="146" t="s">
        <v>1506</v>
      </c>
      <c r="P3788" s="146" t="s">
        <v>9492</v>
      </c>
      <c r="Q3788" s="147" t="s">
        <v>10519</v>
      </c>
      <c r="R3788" s="187">
        <v>32.33</v>
      </c>
    </row>
    <row r="3789" spans="1:18" x14ac:dyDescent="0.25">
      <c r="A3789" s="135">
        <v>1052344</v>
      </c>
      <c r="B3789" s="148" t="s">
        <v>4210</v>
      </c>
      <c r="C3789" s="135">
        <v>1000</v>
      </c>
      <c r="D3789" s="135" t="s">
        <v>20</v>
      </c>
      <c r="E3789" s="188" t="s">
        <v>20</v>
      </c>
      <c r="F3789" s="135" t="s">
        <v>20</v>
      </c>
      <c r="G3789" s="135" t="s">
        <v>20</v>
      </c>
      <c r="H3789" s="135" t="s">
        <v>20</v>
      </c>
      <c r="I3789" s="135" t="s">
        <v>20</v>
      </c>
      <c r="J3789" s="136">
        <v>1.2</v>
      </c>
      <c r="K3789" s="136">
        <v>1.2</v>
      </c>
      <c r="L3789" s="136">
        <v>1</v>
      </c>
      <c r="M3789" s="137" t="str">
        <f t="shared" si="59"/>
        <v>P</v>
      </c>
      <c r="N3789" s="172" t="s">
        <v>10682</v>
      </c>
      <c r="O3789" s="149" t="s">
        <v>1506</v>
      </c>
      <c r="P3789" s="149" t="s">
        <v>9492</v>
      </c>
      <c r="Q3789" s="150" t="s">
        <v>10519</v>
      </c>
      <c r="R3789" s="189">
        <v>30</v>
      </c>
    </row>
    <row r="3790" spans="1:18" x14ac:dyDescent="0.25">
      <c r="A3790" s="132">
        <v>1052345</v>
      </c>
      <c r="B3790" s="145" t="s">
        <v>4211</v>
      </c>
      <c r="C3790" s="132">
        <v>6</v>
      </c>
      <c r="D3790" s="132">
        <v>40</v>
      </c>
      <c r="E3790" s="186" t="s">
        <v>20</v>
      </c>
      <c r="F3790" s="132" t="s">
        <v>20</v>
      </c>
      <c r="G3790" s="132" t="s">
        <v>20</v>
      </c>
      <c r="H3790" s="132" t="s">
        <v>20</v>
      </c>
      <c r="I3790" s="132" t="s">
        <v>20</v>
      </c>
      <c r="J3790" s="133">
        <v>4.3499999999999996</v>
      </c>
      <c r="K3790" s="133">
        <v>3</v>
      </c>
      <c r="L3790" s="133">
        <v>2.2999999999999998</v>
      </c>
      <c r="M3790" s="134" t="str">
        <f t="shared" si="59"/>
        <v>P</v>
      </c>
      <c r="N3790" s="171" t="s">
        <v>10682</v>
      </c>
      <c r="O3790" s="146" t="s">
        <v>1500</v>
      </c>
      <c r="P3790" s="146" t="s">
        <v>9456</v>
      </c>
      <c r="Q3790" s="147" t="s">
        <v>10519</v>
      </c>
      <c r="R3790" s="187">
        <v>9.120000000000001</v>
      </c>
    </row>
    <row r="3791" spans="1:18" x14ac:dyDescent="0.25">
      <c r="A3791" s="135">
        <v>1052346</v>
      </c>
      <c r="B3791" s="148" t="s">
        <v>4212</v>
      </c>
      <c r="C3791" s="135">
        <v>1000</v>
      </c>
      <c r="D3791" s="135" t="s">
        <v>20</v>
      </c>
      <c r="E3791" s="188" t="s">
        <v>21</v>
      </c>
      <c r="F3791" s="135" t="s">
        <v>20</v>
      </c>
      <c r="G3791" s="135" t="s">
        <v>20</v>
      </c>
      <c r="H3791" s="135" t="s">
        <v>20</v>
      </c>
      <c r="I3791" s="135" t="s">
        <v>20</v>
      </c>
      <c r="J3791" s="136">
        <v>1.75</v>
      </c>
      <c r="K3791" s="136">
        <v>1.75</v>
      </c>
      <c r="L3791" s="136">
        <v>1</v>
      </c>
      <c r="M3791" s="137" t="str">
        <f t="shared" si="59"/>
        <v>P</v>
      </c>
      <c r="N3791" s="172" t="s">
        <v>10682</v>
      </c>
      <c r="O3791" s="149" t="s">
        <v>1506</v>
      </c>
      <c r="P3791" s="149" t="s">
        <v>9492</v>
      </c>
      <c r="Q3791" s="150" t="s">
        <v>10519</v>
      </c>
      <c r="R3791" s="189">
        <v>30</v>
      </c>
    </row>
    <row r="3792" spans="1:18" x14ac:dyDescent="0.25">
      <c r="A3792" s="132">
        <v>1052348</v>
      </c>
      <c r="B3792" s="145" t="s">
        <v>4213</v>
      </c>
      <c r="C3792" s="132">
        <v>6</v>
      </c>
      <c r="D3792" s="132">
        <v>32</v>
      </c>
      <c r="E3792" s="186" t="s">
        <v>20</v>
      </c>
      <c r="F3792" s="132" t="s">
        <v>20</v>
      </c>
      <c r="G3792" s="132" t="s">
        <v>20</v>
      </c>
      <c r="H3792" s="132" t="s">
        <v>20</v>
      </c>
      <c r="I3792" s="132" t="s">
        <v>20</v>
      </c>
      <c r="J3792" s="133">
        <v>4.3499999999999996</v>
      </c>
      <c r="K3792" s="133">
        <v>3</v>
      </c>
      <c r="L3792" s="133">
        <v>2.2999999999999998</v>
      </c>
      <c r="M3792" s="134" t="str">
        <f t="shared" si="59"/>
        <v>P</v>
      </c>
      <c r="N3792" s="171" t="s">
        <v>10682</v>
      </c>
      <c r="O3792" s="146" t="s">
        <v>1500</v>
      </c>
      <c r="P3792" s="146" t="s">
        <v>9456</v>
      </c>
      <c r="Q3792" s="147" t="s">
        <v>10519</v>
      </c>
      <c r="R3792" s="187">
        <v>9.18</v>
      </c>
    </row>
    <row r="3793" spans="1:18" x14ac:dyDescent="0.25">
      <c r="A3793" s="135">
        <v>1052349</v>
      </c>
      <c r="B3793" s="148" t="s">
        <v>4214</v>
      </c>
      <c r="C3793" s="135">
        <v>1000</v>
      </c>
      <c r="D3793" s="135" t="s">
        <v>20</v>
      </c>
      <c r="E3793" s="188" t="s">
        <v>20</v>
      </c>
      <c r="F3793" s="135" t="s">
        <v>20</v>
      </c>
      <c r="G3793" s="135" t="s">
        <v>20</v>
      </c>
      <c r="H3793" s="135" t="s">
        <v>20</v>
      </c>
      <c r="I3793" s="135" t="s">
        <v>20</v>
      </c>
      <c r="J3793" s="136">
        <v>1.75</v>
      </c>
      <c r="K3793" s="136">
        <v>1.75</v>
      </c>
      <c r="L3793" s="136">
        <v>1</v>
      </c>
      <c r="M3793" s="137" t="str">
        <f t="shared" si="59"/>
        <v>P</v>
      </c>
      <c r="N3793" s="172" t="s">
        <v>10682</v>
      </c>
      <c r="O3793" s="149" t="s">
        <v>1506</v>
      </c>
      <c r="P3793" s="149" t="s">
        <v>9492</v>
      </c>
      <c r="Q3793" s="150" t="s">
        <v>10519</v>
      </c>
      <c r="R3793" s="189">
        <v>30</v>
      </c>
    </row>
    <row r="3794" spans="1:18" x14ac:dyDescent="0.25">
      <c r="A3794" s="132">
        <v>1052352</v>
      </c>
      <c r="B3794" s="145" t="s">
        <v>4215</v>
      </c>
      <c r="C3794" s="132">
        <v>6</v>
      </c>
      <c r="D3794" s="132">
        <v>40</v>
      </c>
      <c r="E3794" s="186" t="s">
        <v>20</v>
      </c>
      <c r="F3794" s="132" t="s">
        <v>20</v>
      </c>
      <c r="G3794" s="132" t="s">
        <v>20</v>
      </c>
      <c r="H3794" s="132" t="s">
        <v>20</v>
      </c>
      <c r="I3794" s="132" t="s">
        <v>20</v>
      </c>
      <c r="J3794" s="133">
        <v>4.3499999999999996</v>
      </c>
      <c r="K3794" s="133">
        <v>3</v>
      </c>
      <c r="L3794" s="133">
        <v>2.2999999999999998</v>
      </c>
      <c r="M3794" s="134" t="str">
        <f t="shared" si="59"/>
        <v>P</v>
      </c>
      <c r="N3794" s="171" t="s">
        <v>10682</v>
      </c>
      <c r="O3794" s="146" t="s">
        <v>1500</v>
      </c>
      <c r="P3794" s="146" t="s">
        <v>9456</v>
      </c>
      <c r="Q3794" s="147" t="s">
        <v>10519</v>
      </c>
      <c r="R3794" s="187">
        <v>9.120000000000001</v>
      </c>
    </row>
    <row r="3795" spans="1:18" x14ac:dyDescent="0.25">
      <c r="A3795" s="135">
        <v>1052353</v>
      </c>
      <c r="B3795" s="148" t="s">
        <v>4216</v>
      </c>
      <c r="C3795" s="135">
        <v>1000</v>
      </c>
      <c r="D3795" s="135" t="s">
        <v>20</v>
      </c>
      <c r="E3795" s="188" t="s">
        <v>20</v>
      </c>
      <c r="F3795" s="135" t="s">
        <v>20</v>
      </c>
      <c r="G3795" s="135" t="s">
        <v>20</v>
      </c>
      <c r="H3795" s="135" t="s">
        <v>20</v>
      </c>
      <c r="I3795" s="135" t="s">
        <v>20</v>
      </c>
      <c r="J3795" s="136">
        <v>1.75</v>
      </c>
      <c r="K3795" s="136">
        <v>1.75</v>
      </c>
      <c r="L3795" s="136">
        <v>1</v>
      </c>
      <c r="M3795" s="137" t="str">
        <f t="shared" si="59"/>
        <v>P</v>
      </c>
      <c r="N3795" s="172" t="s">
        <v>10682</v>
      </c>
      <c r="O3795" s="149" t="s">
        <v>1506</v>
      </c>
      <c r="P3795" s="149" t="s">
        <v>9492</v>
      </c>
      <c r="Q3795" s="150" t="s">
        <v>10519</v>
      </c>
      <c r="R3795" s="189">
        <v>30</v>
      </c>
    </row>
    <row r="3796" spans="1:18" x14ac:dyDescent="0.25">
      <c r="A3796" s="132">
        <v>1052354</v>
      </c>
      <c r="B3796" s="145" t="s">
        <v>4217</v>
      </c>
      <c r="C3796" s="132">
        <v>6</v>
      </c>
      <c r="D3796" s="132">
        <v>40</v>
      </c>
      <c r="E3796" s="186" t="s">
        <v>20</v>
      </c>
      <c r="F3796" s="132" t="s">
        <v>20</v>
      </c>
      <c r="G3796" s="132" t="s">
        <v>20</v>
      </c>
      <c r="H3796" s="132" t="s">
        <v>20</v>
      </c>
      <c r="I3796" s="132" t="s">
        <v>20</v>
      </c>
      <c r="J3796" s="133">
        <v>4.3499999999999996</v>
      </c>
      <c r="K3796" s="133">
        <v>3</v>
      </c>
      <c r="L3796" s="133">
        <v>2.2999999999999998</v>
      </c>
      <c r="M3796" s="134" t="str">
        <f t="shared" si="59"/>
        <v>P</v>
      </c>
      <c r="N3796" s="171" t="s">
        <v>10682</v>
      </c>
      <c r="O3796" s="146" t="s">
        <v>1500</v>
      </c>
      <c r="P3796" s="146" t="s">
        <v>9456</v>
      </c>
      <c r="Q3796" s="147" t="s">
        <v>10519</v>
      </c>
      <c r="R3796" s="187">
        <v>9.18</v>
      </c>
    </row>
    <row r="3797" spans="1:18" x14ac:dyDescent="0.25">
      <c r="A3797" s="135">
        <v>1052355</v>
      </c>
      <c r="B3797" s="148" t="s">
        <v>4218</v>
      </c>
      <c r="C3797" s="135">
        <v>1000</v>
      </c>
      <c r="D3797" s="135" t="s">
        <v>20</v>
      </c>
      <c r="E3797" s="188" t="s">
        <v>20</v>
      </c>
      <c r="F3797" s="135" t="s">
        <v>20</v>
      </c>
      <c r="G3797" s="135" t="s">
        <v>20</v>
      </c>
      <c r="H3797" s="135" t="s">
        <v>20</v>
      </c>
      <c r="I3797" s="135" t="s">
        <v>20</v>
      </c>
      <c r="J3797" s="136">
        <v>1.75</v>
      </c>
      <c r="K3797" s="136">
        <v>1.75</v>
      </c>
      <c r="L3797" s="136">
        <v>1</v>
      </c>
      <c r="M3797" s="137" t="str">
        <f t="shared" si="59"/>
        <v>P</v>
      </c>
      <c r="N3797" s="172" t="s">
        <v>10682</v>
      </c>
      <c r="O3797" s="149" t="s">
        <v>1506</v>
      </c>
      <c r="P3797" s="149" t="s">
        <v>9492</v>
      </c>
      <c r="Q3797" s="150" t="s">
        <v>10519</v>
      </c>
      <c r="R3797" s="189">
        <v>30</v>
      </c>
    </row>
    <row r="3798" spans="1:18" x14ac:dyDescent="0.25">
      <c r="A3798" s="132">
        <v>1052356</v>
      </c>
      <c r="B3798" s="145" t="s">
        <v>4219</v>
      </c>
      <c r="C3798" s="132">
        <v>1000</v>
      </c>
      <c r="D3798" s="132" t="s">
        <v>20</v>
      </c>
      <c r="E3798" s="186" t="s">
        <v>20</v>
      </c>
      <c r="F3798" s="132" t="s">
        <v>20</v>
      </c>
      <c r="G3798" s="132" t="s">
        <v>20</v>
      </c>
      <c r="H3798" s="132" t="s">
        <v>20</v>
      </c>
      <c r="I3798" s="132" t="s">
        <v>20</v>
      </c>
      <c r="J3798" s="133">
        <v>1.75</v>
      </c>
      <c r="K3798" s="133">
        <v>1.75</v>
      </c>
      <c r="L3798" s="133">
        <v>1</v>
      </c>
      <c r="M3798" s="134" t="str">
        <f t="shared" si="59"/>
        <v>P</v>
      </c>
      <c r="N3798" s="171" t="s">
        <v>10682</v>
      </c>
      <c r="O3798" s="146" t="s">
        <v>1506</v>
      </c>
      <c r="P3798" s="146" t="s">
        <v>9492</v>
      </c>
      <c r="Q3798" s="147" t="s">
        <v>10519</v>
      </c>
      <c r="R3798" s="187">
        <v>40</v>
      </c>
    </row>
    <row r="3799" spans="1:18" x14ac:dyDescent="0.25">
      <c r="A3799" s="135">
        <v>1052371</v>
      </c>
      <c r="B3799" s="148" t="s">
        <v>4220</v>
      </c>
      <c r="C3799" s="135">
        <v>6</v>
      </c>
      <c r="D3799" s="135" t="s">
        <v>20</v>
      </c>
      <c r="E3799" s="188" t="s">
        <v>20</v>
      </c>
      <c r="F3799" s="135" t="s">
        <v>20</v>
      </c>
      <c r="G3799" s="135" t="s">
        <v>20</v>
      </c>
      <c r="H3799" s="135" t="s">
        <v>20</v>
      </c>
      <c r="I3799" s="135" t="s">
        <v>20</v>
      </c>
      <c r="J3799" s="136">
        <v>3</v>
      </c>
      <c r="K3799" s="136">
        <v>1</v>
      </c>
      <c r="L3799" s="136">
        <v>0.03</v>
      </c>
      <c r="M3799" s="137" t="str">
        <f t="shared" si="59"/>
        <v>P</v>
      </c>
      <c r="N3799" s="172" t="s">
        <v>10682</v>
      </c>
      <c r="O3799" s="149" t="s">
        <v>1500</v>
      </c>
      <c r="P3799" s="149" t="s">
        <v>9456</v>
      </c>
      <c r="Q3799" s="150" t="s">
        <v>10519</v>
      </c>
      <c r="R3799" s="189">
        <v>0.80597014925373134</v>
      </c>
    </row>
    <row r="3800" spans="1:18" x14ac:dyDescent="0.25">
      <c r="A3800" s="132">
        <v>1052372</v>
      </c>
      <c r="B3800" s="145" t="s">
        <v>4221</v>
      </c>
      <c r="C3800" s="132">
        <v>6</v>
      </c>
      <c r="D3800" s="132">
        <v>40</v>
      </c>
      <c r="E3800" s="186" t="s">
        <v>20</v>
      </c>
      <c r="F3800" s="132" t="s">
        <v>20</v>
      </c>
      <c r="G3800" s="132" t="s">
        <v>20</v>
      </c>
      <c r="H3800" s="132" t="s">
        <v>20</v>
      </c>
      <c r="I3800" s="132" t="s">
        <v>20</v>
      </c>
      <c r="J3800" s="133">
        <v>4.3499999999999996</v>
      </c>
      <c r="K3800" s="133">
        <v>3</v>
      </c>
      <c r="L3800" s="133">
        <v>2.2999999999999998</v>
      </c>
      <c r="M3800" s="134" t="str">
        <f t="shared" si="59"/>
        <v>P</v>
      </c>
      <c r="N3800" s="171" t="s">
        <v>10682</v>
      </c>
      <c r="O3800" s="146" t="s">
        <v>1500</v>
      </c>
      <c r="P3800" s="146" t="s">
        <v>9456</v>
      </c>
      <c r="Q3800" s="147" t="s">
        <v>10519</v>
      </c>
      <c r="R3800" s="187">
        <v>9.06</v>
      </c>
    </row>
    <row r="3801" spans="1:18" x14ac:dyDescent="0.25">
      <c r="A3801" s="135">
        <v>1052373</v>
      </c>
      <c r="B3801" s="148" t="s">
        <v>4222</v>
      </c>
      <c r="C3801" s="135">
        <v>1000</v>
      </c>
      <c r="D3801" s="135" t="s">
        <v>20</v>
      </c>
      <c r="E3801" s="188" t="s">
        <v>20</v>
      </c>
      <c r="F3801" s="135" t="s">
        <v>20</v>
      </c>
      <c r="G3801" s="135" t="s">
        <v>20</v>
      </c>
      <c r="H3801" s="135" t="s">
        <v>20</v>
      </c>
      <c r="I3801" s="135" t="s">
        <v>20</v>
      </c>
      <c r="J3801" s="136">
        <v>1.75</v>
      </c>
      <c r="K3801" s="136">
        <v>1.75</v>
      </c>
      <c r="L3801" s="136">
        <v>1</v>
      </c>
      <c r="M3801" s="137" t="str">
        <f t="shared" si="59"/>
        <v>P</v>
      </c>
      <c r="N3801" s="172" t="s">
        <v>10682</v>
      </c>
      <c r="O3801" s="149" t="s">
        <v>1506</v>
      </c>
      <c r="P3801" s="149" t="s">
        <v>9492</v>
      </c>
      <c r="Q3801" s="150" t="s">
        <v>10519</v>
      </c>
      <c r="R3801" s="189">
        <v>30</v>
      </c>
    </row>
    <row r="3802" spans="1:18" x14ac:dyDescent="0.25">
      <c r="A3802" s="132">
        <v>1052374</v>
      </c>
      <c r="B3802" s="145" t="s">
        <v>4223</v>
      </c>
      <c r="C3802" s="132">
        <v>6</v>
      </c>
      <c r="D3802" s="132">
        <v>40</v>
      </c>
      <c r="E3802" s="186" t="s">
        <v>20</v>
      </c>
      <c r="F3802" s="132" t="s">
        <v>20</v>
      </c>
      <c r="G3802" s="132" t="s">
        <v>20</v>
      </c>
      <c r="H3802" s="132" t="s">
        <v>20</v>
      </c>
      <c r="I3802" s="132" t="s">
        <v>20</v>
      </c>
      <c r="J3802" s="133">
        <v>4.3499999999999996</v>
      </c>
      <c r="K3802" s="133">
        <v>3</v>
      </c>
      <c r="L3802" s="133">
        <v>2.2999999999999998</v>
      </c>
      <c r="M3802" s="134" t="str">
        <f t="shared" si="59"/>
        <v>P</v>
      </c>
      <c r="N3802" s="171" t="s">
        <v>10682</v>
      </c>
      <c r="O3802" s="146" t="s">
        <v>1500</v>
      </c>
      <c r="P3802" s="146" t="s">
        <v>9456</v>
      </c>
      <c r="Q3802" s="147" t="s">
        <v>10519</v>
      </c>
      <c r="R3802" s="187">
        <v>9.18</v>
      </c>
    </row>
    <row r="3803" spans="1:18" x14ac:dyDescent="0.25">
      <c r="A3803" s="135">
        <v>1052375</v>
      </c>
      <c r="B3803" s="148" t="s">
        <v>4224</v>
      </c>
      <c r="C3803" s="135">
        <v>1000</v>
      </c>
      <c r="D3803" s="135" t="s">
        <v>20</v>
      </c>
      <c r="E3803" s="188" t="s">
        <v>20</v>
      </c>
      <c r="F3803" s="135" t="s">
        <v>20</v>
      </c>
      <c r="G3803" s="135" t="s">
        <v>20</v>
      </c>
      <c r="H3803" s="135" t="s">
        <v>20</v>
      </c>
      <c r="I3803" s="135" t="s">
        <v>20</v>
      </c>
      <c r="J3803" s="136">
        <v>1.75</v>
      </c>
      <c r="K3803" s="136">
        <v>1.75</v>
      </c>
      <c r="L3803" s="136">
        <v>1</v>
      </c>
      <c r="M3803" s="137" t="str">
        <f t="shared" si="59"/>
        <v>P</v>
      </c>
      <c r="N3803" s="172" t="s">
        <v>10682</v>
      </c>
      <c r="O3803" s="149" t="s">
        <v>1506</v>
      </c>
      <c r="P3803" s="149" t="s">
        <v>9492</v>
      </c>
      <c r="Q3803" s="150" t="s">
        <v>10519</v>
      </c>
      <c r="R3803" s="189">
        <v>30</v>
      </c>
    </row>
    <row r="3804" spans="1:18" x14ac:dyDescent="0.25">
      <c r="A3804" s="132">
        <v>1052378</v>
      </c>
      <c r="B3804" s="145" t="s">
        <v>4225</v>
      </c>
      <c r="C3804" s="132">
        <v>6</v>
      </c>
      <c r="D3804" s="132">
        <v>40</v>
      </c>
      <c r="E3804" s="186" t="s">
        <v>20</v>
      </c>
      <c r="F3804" s="132" t="s">
        <v>20</v>
      </c>
      <c r="G3804" s="132" t="s">
        <v>20</v>
      </c>
      <c r="H3804" s="132" t="s">
        <v>20</v>
      </c>
      <c r="I3804" s="132" t="s">
        <v>20</v>
      </c>
      <c r="J3804" s="133">
        <v>4.3499999999999996</v>
      </c>
      <c r="K3804" s="133">
        <v>3</v>
      </c>
      <c r="L3804" s="133">
        <v>2.2999999999999998</v>
      </c>
      <c r="M3804" s="134" t="str">
        <f t="shared" si="59"/>
        <v>P</v>
      </c>
      <c r="N3804" s="171" t="s">
        <v>10682</v>
      </c>
      <c r="O3804" s="146" t="s">
        <v>1500</v>
      </c>
      <c r="P3804" s="146" t="s">
        <v>9456</v>
      </c>
      <c r="Q3804" s="147" t="s">
        <v>10519</v>
      </c>
      <c r="R3804" s="187">
        <v>8.879999999999999</v>
      </c>
    </row>
    <row r="3805" spans="1:18" x14ac:dyDescent="0.25">
      <c r="A3805" s="135">
        <v>1052379</v>
      </c>
      <c r="B3805" s="148" t="s">
        <v>4226</v>
      </c>
      <c r="C3805" s="135">
        <v>1000</v>
      </c>
      <c r="D3805" s="135" t="s">
        <v>20</v>
      </c>
      <c r="E3805" s="188" t="s">
        <v>20</v>
      </c>
      <c r="F3805" s="135" t="s">
        <v>20</v>
      </c>
      <c r="G3805" s="135" t="s">
        <v>20</v>
      </c>
      <c r="H3805" s="135" t="s">
        <v>20</v>
      </c>
      <c r="I3805" s="135" t="s">
        <v>20</v>
      </c>
      <c r="J3805" s="136">
        <v>1.75</v>
      </c>
      <c r="K3805" s="136">
        <v>1.75</v>
      </c>
      <c r="L3805" s="136">
        <v>1</v>
      </c>
      <c r="M3805" s="137" t="str">
        <f t="shared" si="59"/>
        <v>P</v>
      </c>
      <c r="N3805" s="172" t="s">
        <v>10682</v>
      </c>
      <c r="O3805" s="149" t="s">
        <v>1506</v>
      </c>
      <c r="P3805" s="149" t="s">
        <v>9492</v>
      </c>
      <c r="Q3805" s="150" t="s">
        <v>10519</v>
      </c>
      <c r="R3805" s="189">
        <v>30</v>
      </c>
    </row>
    <row r="3806" spans="1:18" x14ac:dyDescent="0.25">
      <c r="A3806" s="132">
        <v>1052391</v>
      </c>
      <c r="B3806" s="145" t="s">
        <v>4227</v>
      </c>
      <c r="C3806" s="132">
        <v>4</v>
      </c>
      <c r="D3806" s="132" t="s">
        <v>20</v>
      </c>
      <c r="E3806" s="186" t="s">
        <v>20</v>
      </c>
      <c r="F3806" s="132" t="s">
        <v>20</v>
      </c>
      <c r="G3806" s="132" t="s">
        <v>21</v>
      </c>
      <c r="H3806" s="132" t="s">
        <v>21</v>
      </c>
      <c r="I3806" s="132" t="s">
        <v>21</v>
      </c>
      <c r="J3806" s="133">
        <v>3.7</v>
      </c>
      <c r="K3806" s="133">
        <v>3.7</v>
      </c>
      <c r="L3806" s="133">
        <v>2.25</v>
      </c>
      <c r="M3806" s="134" t="str">
        <f t="shared" si="59"/>
        <v>P</v>
      </c>
      <c r="N3806" s="173" t="s">
        <v>10682</v>
      </c>
      <c r="O3806" s="146" t="s">
        <v>1500</v>
      </c>
      <c r="P3806" s="146" t="s">
        <v>9456</v>
      </c>
      <c r="Q3806" s="147" t="s">
        <v>10519</v>
      </c>
      <c r="R3806" s="187">
        <v>11.92</v>
      </c>
    </row>
    <row r="3807" spans="1:18" x14ac:dyDescent="0.25">
      <c r="A3807" s="135">
        <v>1052392</v>
      </c>
      <c r="B3807" s="148" t="s">
        <v>4228</v>
      </c>
      <c r="C3807" s="135">
        <v>1</v>
      </c>
      <c r="D3807" s="135" t="s">
        <v>20</v>
      </c>
      <c r="E3807" s="188" t="s">
        <v>20</v>
      </c>
      <c r="F3807" s="135" t="s">
        <v>20</v>
      </c>
      <c r="G3807" s="135" t="s">
        <v>20</v>
      </c>
      <c r="H3807" s="135" t="s">
        <v>20</v>
      </c>
      <c r="I3807" s="135" t="s">
        <v>20</v>
      </c>
      <c r="J3807" s="136">
        <v>3.1</v>
      </c>
      <c r="K3807" s="136">
        <v>1.8</v>
      </c>
      <c r="L3807" s="136">
        <v>0.02</v>
      </c>
      <c r="M3807" s="137" t="str">
        <f t="shared" si="59"/>
        <v>P</v>
      </c>
      <c r="N3807" s="174" t="s">
        <v>10682</v>
      </c>
      <c r="O3807" s="149" t="s">
        <v>1506</v>
      </c>
      <c r="P3807" s="149" t="s">
        <v>9443</v>
      </c>
      <c r="Q3807" s="150" t="s">
        <v>10519</v>
      </c>
      <c r="R3807" s="189">
        <v>0.1</v>
      </c>
    </row>
    <row r="3808" spans="1:18" x14ac:dyDescent="0.25">
      <c r="A3808" s="132">
        <v>1052393</v>
      </c>
      <c r="B3808" s="145" t="s">
        <v>637</v>
      </c>
      <c r="C3808" s="132">
        <v>6</v>
      </c>
      <c r="D3808" s="132">
        <v>312</v>
      </c>
      <c r="E3808" s="186" t="s">
        <v>21</v>
      </c>
      <c r="F3808" s="132">
        <v>468</v>
      </c>
      <c r="G3808" s="132">
        <v>20</v>
      </c>
      <c r="H3808" s="132">
        <v>25</v>
      </c>
      <c r="I3808" s="132">
        <v>1</v>
      </c>
      <c r="J3808" s="133">
        <v>1.26</v>
      </c>
      <c r="K3808" s="133">
        <v>1.74</v>
      </c>
      <c r="L3808" s="133">
        <v>1.58</v>
      </c>
      <c r="M3808" s="134" t="str">
        <f t="shared" si="59"/>
        <v>P</v>
      </c>
      <c r="N3808" s="173" t="s">
        <v>10681</v>
      </c>
      <c r="O3808" s="146" t="s">
        <v>1578</v>
      </c>
      <c r="P3808" s="146" t="s">
        <v>10579</v>
      </c>
      <c r="Q3808" s="147" t="s">
        <v>10106</v>
      </c>
      <c r="R3808" s="187">
        <v>5.82</v>
      </c>
    </row>
    <row r="3809" spans="1:18" x14ac:dyDescent="0.25">
      <c r="A3809" s="135">
        <v>1052394</v>
      </c>
      <c r="B3809" s="148" t="s">
        <v>638</v>
      </c>
      <c r="C3809" s="135">
        <v>6</v>
      </c>
      <c r="D3809" s="135">
        <v>312</v>
      </c>
      <c r="E3809" s="188" t="s">
        <v>21</v>
      </c>
      <c r="F3809" s="135">
        <v>468</v>
      </c>
      <c r="G3809" s="135">
        <v>20</v>
      </c>
      <c r="H3809" s="135">
        <v>25</v>
      </c>
      <c r="I3809" s="135">
        <v>1</v>
      </c>
      <c r="J3809" s="136">
        <v>1.69</v>
      </c>
      <c r="K3809" s="136">
        <v>1.2</v>
      </c>
      <c r="L3809" s="136">
        <v>1.55</v>
      </c>
      <c r="M3809" s="137" t="str">
        <f t="shared" si="59"/>
        <v>P</v>
      </c>
      <c r="N3809" s="174" t="s">
        <v>10681</v>
      </c>
      <c r="O3809" s="149" t="s">
        <v>1578</v>
      </c>
      <c r="P3809" s="149" t="s">
        <v>10579</v>
      </c>
      <c r="Q3809" s="150" t="s">
        <v>10106</v>
      </c>
      <c r="R3809" s="189">
        <v>6.18</v>
      </c>
    </row>
    <row r="3810" spans="1:18" x14ac:dyDescent="0.25">
      <c r="A3810" s="132">
        <v>1052395</v>
      </c>
      <c r="B3810" s="145" t="s">
        <v>4229</v>
      </c>
      <c r="C3810" s="132">
        <v>6</v>
      </c>
      <c r="D3810" s="132">
        <v>312</v>
      </c>
      <c r="E3810" s="186" t="s">
        <v>21</v>
      </c>
      <c r="F3810" s="132">
        <v>468</v>
      </c>
      <c r="G3810" s="132">
        <v>20</v>
      </c>
      <c r="H3810" s="132">
        <v>25</v>
      </c>
      <c r="I3810" s="132">
        <v>1</v>
      </c>
      <c r="J3810" s="133">
        <v>1.67</v>
      </c>
      <c r="K3810" s="133">
        <v>1.22</v>
      </c>
      <c r="L3810" s="133">
        <v>1.56</v>
      </c>
      <c r="M3810" s="134" t="str">
        <f t="shared" si="59"/>
        <v>P</v>
      </c>
      <c r="N3810" s="173" t="s">
        <v>10681</v>
      </c>
      <c r="O3810" s="146" t="s">
        <v>1578</v>
      </c>
      <c r="P3810" s="146" t="s">
        <v>10579</v>
      </c>
      <c r="Q3810" s="147" t="s">
        <v>10106</v>
      </c>
      <c r="R3810" s="187">
        <v>4.74</v>
      </c>
    </row>
    <row r="3811" spans="1:18" x14ac:dyDescent="0.25">
      <c r="A3811" s="135">
        <v>1052396</v>
      </c>
      <c r="B3811" s="148" t="s">
        <v>640</v>
      </c>
      <c r="C3811" s="135">
        <v>6</v>
      </c>
      <c r="D3811" s="135">
        <v>312</v>
      </c>
      <c r="E3811" s="188" t="s">
        <v>21</v>
      </c>
      <c r="F3811" s="135">
        <v>468</v>
      </c>
      <c r="G3811" s="135">
        <v>20</v>
      </c>
      <c r="H3811" s="135">
        <v>25</v>
      </c>
      <c r="I3811" s="135">
        <v>1</v>
      </c>
      <c r="J3811" s="136">
        <v>1.26</v>
      </c>
      <c r="K3811" s="136">
        <v>1.74</v>
      </c>
      <c r="L3811" s="136">
        <v>1.58</v>
      </c>
      <c r="M3811" s="137" t="str">
        <f t="shared" si="59"/>
        <v>P</v>
      </c>
      <c r="N3811" s="174" t="s">
        <v>10681</v>
      </c>
      <c r="O3811" s="149" t="s">
        <v>1578</v>
      </c>
      <c r="P3811" s="149" t="s">
        <v>10579</v>
      </c>
      <c r="Q3811" s="150" t="s">
        <v>10106</v>
      </c>
      <c r="R3811" s="189">
        <v>5.6999999999999993</v>
      </c>
    </row>
    <row r="3812" spans="1:18" x14ac:dyDescent="0.25">
      <c r="A3812" s="132">
        <v>1052397</v>
      </c>
      <c r="B3812" s="145" t="s">
        <v>639</v>
      </c>
      <c r="C3812" s="132">
        <v>6</v>
      </c>
      <c r="D3812" s="132">
        <v>312</v>
      </c>
      <c r="E3812" s="186" t="s">
        <v>21</v>
      </c>
      <c r="F3812" s="132">
        <v>520</v>
      </c>
      <c r="G3812" s="132">
        <v>20</v>
      </c>
      <c r="H3812" s="132">
        <v>25</v>
      </c>
      <c r="I3812" s="132">
        <v>1</v>
      </c>
      <c r="J3812" s="133">
        <v>1.68</v>
      </c>
      <c r="K3812" s="133">
        <v>1.19</v>
      </c>
      <c r="L3812" s="133">
        <v>1.55</v>
      </c>
      <c r="M3812" s="134" t="str">
        <f t="shared" si="59"/>
        <v>P</v>
      </c>
      <c r="N3812" s="173" t="s">
        <v>10681</v>
      </c>
      <c r="O3812" s="146" t="s">
        <v>1578</v>
      </c>
      <c r="P3812" s="146" t="s">
        <v>10579</v>
      </c>
      <c r="Q3812" s="147" t="s">
        <v>10106</v>
      </c>
      <c r="R3812" s="187">
        <v>5.76</v>
      </c>
    </row>
    <row r="3813" spans="1:18" x14ac:dyDescent="0.25">
      <c r="A3813" s="135">
        <v>1052400</v>
      </c>
      <c r="B3813" s="148" t="s">
        <v>243</v>
      </c>
      <c r="C3813" s="135">
        <v>6</v>
      </c>
      <c r="D3813" s="135">
        <v>240</v>
      </c>
      <c r="E3813" s="188" t="s">
        <v>21</v>
      </c>
      <c r="F3813" s="135">
        <v>352</v>
      </c>
      <c r="G3813" s="135">
        <v>8</v>
      </c>
      <c r="H3813" s="135">
        <v>10</v>
      </c>
      <c r="I3813" s="135">
        <v>3</v>
      </c>
      <c r="J3813" s="136">
        <v>2.66</v>
      </c>
      <c r="K3813" s="136">
        <v>1.79</v>
      </c>
      <c r="L3813" s="136">
        <v>0.71</v>
      </c>
      <c r="M3813" s="137" t="str">
        <f t="shared" si="59"/>
        <v>P</v>
      </c>
      <c r="N3813" s="174" t="s">
        <v>10681</v>
      </c>
      <c r="O3813" s="149" t="s">
        <v>1581</v>
      </c>
      <c r="P3813" s="149" t="s">
        <v>10581</v>
      </c>
      <c r="Q3813" s="150" t="s">
        <v>10519</v>
      </c>
      <c r="R3813" s="189">
        <v>7.14</v>
      </c>
    </row>
    <row r="3814" spans="1:18" x14ac:dyDescent="0.25">
      <c r="A3814" s="132">
        <v>1052401</v>
      </c>
      <c r="B3814" s="145" t="s">
        <v>257</v>
      </c>
      <c r="C3814" s="132">
        <v>6</v>
      </c>
      <c r="D3814" s="132">
        <v>240</v>
      </c>
      <c r="E3814" s="186" t="s">
        <v>21</v>
      </c>
      <c r="F3814" s="132">
        <v>352</v>
      </c>
      <c r="G3814" s="132">
        <v>8</v>
      </c>
      <c r="H3814" s="132">
        <v>10</v>
      </c>
      <c r="I3814" s="132">
        <v>3</v>
      </c>
      <c r="J3814" s="133">
        <v>2.69</v>
      </c>
      <c r="K3814" s="133">
        <v>1.77</v>
      </c>
      <c r="L3814" s="133">
        <v>0.72</v>
      </c>
      <c r="M3814" s="134" t="str">
        <f t="shared" si="59"/>
        <v>P</v>
      </c>
      <c r="N3814" s="173" t="s">
        <v>10681</v>
      </c>
      <c r="O3814" s="146" t="s">
        <v>1581</v>
      </c>
      <c r="P3814" s="146" t="s">
        <v>10581</v>
      </c>
      <c r="Q3814" s="147" t="s">
        <v>10519</v>
      </c>
      <c r="R3814" s="187">
        <v>9.84</v>
      </c>
    </row>
    <row r="3815" spans="1:18" x14ac:dyDescent="0.25">
      <c r="A3815" s="135">
        <v>1052402</v>
      </c>
      <c r="B3815" s="148" t="s">
        <v>259</v>
      </c>
      <c r="C3815" s="135">
        <v>6</v>
      </c>
      <c r="D3815" s="135">
        <v>240</v>
      </c>
      <c r="E3815" s="188" t="s">
        <v>21</v>
      </c>
      <c r="F3815" s="135">
        <v>352</v>
      </c>
      <c r="G3815" s="135">
        <v>8</v>
      </c>
      <c r="H3815" s="135">
        <v>10</v>
      </c>
      <c r="I3815" s="135">
        <v>3</v>
      </c>
      <c r="J3815" s="136">
        <v>2.67</v>
      </c>
      <c r="K3815" s="136">
        <v>1.78</v>
      </c>
      <c r="L3815" s="136">
        <v>0.71</v>
      </c>
      <c r="M3815" s="137" t="str">
        <f t="shared" si="59"/>
        <v>P</v>
      </c>
      <c r="N3815" s="174" t="s">
        <v>10681</v>
      </c>
      <c r="O3815" s="149" t="s">
        <v>1581</v>
      </c>
      <c r="P3815" s="149" t="s">
        <v>10581</v>
      </c>
      <c r="Q3815" s="150" t="s">
        <v>10519</v>
      </c>
      <c r="R3815" s="189">
        <v>6.8999999999999995</v>
      </c>
    </row>
    <row r="3816" spans="1:18" x14ac:dyDescent="0.25">
      <c r="A3816" s="132">
        <v>1052403</v>
      </c>
      <c r="B3816" s="145" t="s">
        <v>261</v>
      </c>
      <c r="C3816" s="132">
        <v>6</v>
      </c>
      <c r="D3816" s="132">
        <v>240</v>
      </c>
      <c r="E3816" s="186" t="s">
        <v>21</v>
      </c>
      <c r="F3816" s="132">
        <v>352</v>
      </c>
      <c r="G3816" s="132">
        <v>8</v>
      </c>
      <c r="H3816" s="132">
        <v>10</v>
      </c>
      <c r="I3816" s="132">
        <v>3</v>
      </c>
      <c r="J3816" s="133">
        <v>2.66</v>
      </c>
      <c r="K3816" s="133">
        <v>1.77</v>
      </c>
      <c r="L3816" s="133">
        <v>0.72</v>
      </c>
      <c r="M3816" s="134" t="str">
        <f t="shared" si="59"/>
        <v>P</v>
      </c>
      <c r="N3816" s="171" t="s">
        <v>10681</v>
      </c>
      <c r="O3816" s="146" t="s">
        <v>1581</v>
      </c>
      <c r="P3816" s="146" t="s">
        <v>10581</v>
      </c>
      <c r="Q3816" s="147" t="s">
        <v>10519</v>
      </c>
      <c r="R3816" s="187">
        <v>6.36</v>
      </c>
    </row>
    <row r="3817" spans="1:18" x14ac:dyDescent="0.25">
      <c r="A3817" s="135">
        <v>1052404</v>
      </c>
      <c r="B3817" s="148" t="s">
        <v>238</v>
      </c>
      <c r="C3817" s="135">
        <v>6</v>
      </c>
      <c r="D3817" s="135">
        <v>240</v>
      </c>
      <c r="E3817" s="188" t="s">
        <v>21</v>
      </c>
      <c r="F3817" s="135">
        <v>336</v>
      </c>
      <c r="G3817" s="135">
        <v>8</v>
      </c>
      <c r="H3817" s="135">
        <v>10</v>
      </c>
      <c r="I3817" s="135">
        <v>3</v>
      </c>
      <c r="J3817" s="136">
        <v>2.67</v>
      </c>
      <c r="K3817" s="136">
        <v>1.79</v>
      </c>
      <c r="L3817" s="136">
        <v>0.72</v>
      </c>
      <c r="M3817" s="137" t="str">
        <f t="shared" si="59"/>
        <v>P</v>
      </c>
      <c r="N3817" s="172" t="s">
        <v>10681</v>
      </c>
      <c r="O3817" s="149" t="s">
        <v>1581</v>
      </c>
      <c r="P3817" s="149" t="s">
        <v>10581</v>
      </c>
      <c r="Q3817" s="150" t="s">
        <v>10519</v>
      </c>
      <c r="R3817" s="189">
        <v>6.5400000000000009</v>
      </c>
    </row>
    <row r="3818" spans="1:18" x14ac:dyDescent="0.25">
      <c r="A3818" s="132">
        <v>1052407</v>
      </c>
      <c r="B3818" s="145" t="s">
        <v>4230</v>
      </c>
      <c r="C3818" s="132">
        <v>1</v>
      </c>
      <c r="D3818" s="132" t="s">
        <v>20</v>
      </c>
      <c r="E3818" s="186" t="s">
        <v>20</v>
      </c>
      <c r="F3818" s="132" t="s">
        <v>20</v>
      </c>
      <c r="G3818" s="132" t="s">
        <v>20</v>
      </c>
      <c r="H3818" s="132" t="s">
        <v>20</v>
      </c>
      <c r="I3818" s="132" t="s">
        <v>20</v>
      </c>
      <c r="J3818" s="133">
        <v>2.5859999999999999</v>
      </c>
      <c r="K3818" s="133">
        <v>1.78</v>
      </c>
      <c r="L3818" s="133">
        <v>0.03</v>
      </c>
      <c r="M3818" s="134" t="str">
        <f t="shared" si="59"/>
        <v>P</v>
      </c>
      <c r="N3818" s="171" t="s">
        <v>10682</v>
      </c>
      <c r="O3818" s="146" t="s">
        <v>1506</v>
      </c>
      <c r="P3818" s="146" t="s">
        <v>9498</v>
      </c>
      <c r="Q3818" s="147" t="s">
        <v>10519</v>
      </c>
      <c r="R3818" s="187">
        <v>0.35</v>
      </c>
    </row>
    <row r="3819" spans="1:18" x14ac:dyDescent="0.25">
      <c r="A3819" s="135">
        <v>1052408</v>
      </c>
      <c r="B3819" s="148" t="s">
        <v>4231</v>
      </c>
      <c r="C3819" s="135">
        <v>1000</v>
      </c>
      <c r="D3819" s="135" t="s">
        <v>20</v>
      </c>
      <c r="E3819" s="188" t="s">
        <v>20</v>
      </c>
      <c r="F3819" s="135" t="s">
        <v>20</v>
      </c>
      <c r="G3819" s="135" t="s">
        <v>20</v>
      </c>
      <c r="H3819" s="135" t="s">
        <v>20</v>
      </c>
      <c r="I3819" s="135" t="s">
        <v>20</v>
      </c>
      <c r="J3819" s="136">
        <v>1.2</v>
      </c>
      <c r="K3819" s="136">
        <v>1.2</v>
      </c>
      <c r="L3819" s="136">
        <v>1</v>
      </c>
      <c r="M3819" s="137" t="str">
        <f t="shared" si="59"/>
        <v>P</v>
      </c>
      <c r="N3819" s="172" t="s">
        <v>10682</v>
      </c>
      <c r="O3819" s="149" t="s">
        <v>1506</v>
      </c>
      <c r="P3819" s="149" t="s">
        <v>9492</v>
      </c>
      <c r="Q3819" s="150" t="s">
        <v>10519</v>
      </c>
      <c r="R3819" s="189">
        <v>30</v>
      </c>
    </row>
    <row r="3820" spans="1:18" x14ac:dyDescent="0.25">
      <c r="A3820" s="132">
        <v>1052411</v>
      </c>
      <c r="B3820" s="145" t="s">
        <v>4232</v>
      </c>
      <c r="C3820" s="132">
        <v>1</v>
      </c>
      <c r="D3820" s="132" t="s">
        <v>20</v>
      </c>
      <c r="E3820" s="186" t="s">
        <v>20</v>
      </c>
      <c r="F3820" s="132" t="s">
        <v>20</v>
      </c>
      <c r="G3820" s="132" t="s">
        <v>20</v>
      </c>
      <c r="H3820" s="132" t="s">
        <v>20</v>
      </c>
      <c r="I3820" s="132" t="s">
        <v>20</v>
      </c>
      <c r="J3820" s="133">
        <v>3.1</v>
      </c>
      <c r="K3820" s="133">
        <v>1.8</v>
      </c>
      <c r="L3820" s="133">
        <v>0.02</v>
      </c>
      <c r="M3820" s="134" t="str">
        <f t="shared" si="59"/>
        <v>P</v>
      </c>
      <c r="N3820" s="171" t="s">
        <v>10682</v>
      </c>
      <c r="O3820" s="146" t="s">
        <v>1506</v>
      </c>
      <c r="P3820" s="146" t="s">
        <v>9443</v>
      </c>
      <c r="Q3820" s="147" t="s">
        <v>10519</v>
      </c>
      <c r="R3820" s="187">
        <v>0.1</v>
      </c>
    </row>
    <row r="3821" spans="1:18" x14ac:dyDescent="0.25">
      <c r="A3821" s="135">
        <v>1052412</v>
      </c>
      <c r="B3821" s="148" t="s">
        <v>4233</v>
      </c>
      <c r="C3821" s="135">
        <v>6</v>
      </c>
      <c r="D3821" s="135">
        <v>750</v>
      </c>
      <c r="E3821" s="188">
        <v>50</v>
      </c>
      <c r="F3821" s="135">
        <v>1000</v>
      </c>
      <c r="G3821" s="135" t="s">
        <v>20</v>
      </c>
      <c r="H3821" s="135" t="s">
        <v>20</v>
      </c>
      <c r="I3821" s="135" t="s">
        <v>20</v>
      </c>
      <c r="J3821" s="136">
        <v>3.35</v>
      </c>
      <c r="K3821" s="136">
        <v>2.2000000000000002</v>
      </c>
      <c r="L3821" s="136">
        <v>0.08</v>
      </c>
      <c r="M3821" s="137" t="str">
        <f t="shared" si="59"/>
        <v>P</v>
      </c>
      <c r="N3821" s="172" t="s">
        <v>10682</v>
      </c>
      <c r="O3821" s="149" t="s">
        <v>1506</v>
      </c>
      <c r="P3821" s="149" t="s">
        <v>9443</v>
      </c>
      <c r="Q3821" s="150" t="s">
        <v>10519</v>
      </c>
      <c r="R3821" s="189">
        <v>1.3800000000000001</v>
      </c>
    </row>
    <row r="3822" spans="1:18" x14ac:dyDescent="0.25">
      <c r="A3822" s="132">
        <v>1052413</v>
      </c>
      <c r="B3822" s="145" t="s">
        <v>4234</v>
      </c>
      <c r="C3822" s="132">
        <v>1000</v>
      </c>
      <c r="D3822" s="132" t="s">
        <v>20</v>
      </c>
      <c r="E3822" s="186" t="s">
        <v>20</v>
      </c>
      <c r="F3822" s="132" t="s">
        <v>20</v>
      </c>
      <c r="G3822" s="132" t="s">
        <v>20</v>
      </c>
      <c r="H3822" s="132" t="s">
        <v>20</v>
      </c>
      <c r="I3822" s="132" t="s">
        <v>20</v>
      </c>
      <c r="J3822" s="133">
        <v>1.2</v>
      </c>
      <c r="K3822" s="133">
        <v>1.2</v>
      </c>
      <c r="L3822" s="133">
        <v>1</v>
      </c>
      <c r="M3822" s="134" t="str">
        <f t="shared" si="59"/>
        <v>P</v>
      </c>
      <c r="N3822" s="171" t="s">
        <v>10682</v>
      </c>
      <c r="O3822" s="146" t="s">
        <v>1506</v>
      </c>
      <c r="P3822" s="146" t="s">
        <v>9492</v>
      </c>
      <c r="Q3822" s="147" t="s">
        <v>10519</v>
      </c>
      <c r="R3822" s="187">
        <v>50</v>
      </c>
    </row>
    <row r="3823" spans="1:18" x14ac:dyDescent="0.25">
      <c r="A3823" s="135">
        <v>1052414</v>
      </c>
      <c r="B3823" s="148" t="s">
        <v>4235</v>
      </c>
      <c r="C3823" s="135">
        <v>6</v>
      </c>
      <c r="D3823" s="135">
        <v>40</v>
      </c>
      <c r="E3823" s="188">
        <v>2</v>
      </c>
      <c r="F3823" s="135" t="s">
        <v>20</v>
      </c>
      <c r="G3823" s="135" t="s">
        <v>20</v>
      </c>
      <c r="H3823" s="135" t="s">
        <v>20</v>
      </c>
      <c r="I3823" s="135" t="s">
        <v>20</v>
      </c>
      <c r="J3823" s="136">
        <v>4.3499999999999996</v>
      </c>
      <c r="K3823" s="136">
        <v>2.27</v>
      </c>
      <c r="L3823" s="136">
        <v>2.36</v>
      </c>
      <c r="M3823" s="137" t="str">
        <f t="shared" si="59"/>
        <v>P</v>
      </c>
      <c r="N3823" s="172" t="s">
        <v>10682</v>
      </c>
      <c r="O3823" s="149" t="s">
        <v>1500</v>
      </c>
      <c r="P3823" s="149" t="s">
        <v>9418</v>
      </c>
      <c r="Q3823" s="150" t="s">
        <v>10519</v>
      </c>
      <c r="R3823" s="189">
        <v>8.0400000000000009</v>
      </c>
    </row>
    <row r="3824" spans="1:18" x14ac:dyDescent="0.25">
      <c r="A3824" s="132">
        <v>1052415</v>
      </c>
      <c r="B3824" s="145" t="s">
        <v>4236</v>
      </c>
      <c r="C3824" s="132">
        <v>1000</v>
      </c>
      <c r="D3824" s="132" t="s">
        <v>20</v>
      </c>
      <c r="E3824" s="186" t="s">
        <v>20</v>
      </c>
      <c r="F3824" s="132" t="s">
        <v>20</v>
      </c>
      <c r="G3824" s="132" t="s">
        <v>20</v>
      </c>
      <c r="H3824" s="132" t="s">
        <v>20</v>
      </c>
      <c r="I3824" s="132" t="s">
        <v>20</v>
      </c>
      <c r="J3824" s="133">
        <v>1.75</v>
      </c>
      <c r="K3824" s="133">
        <v>1.75</v>
      </c>
      <c r="L3824" s="133">
        <v>1</v>
      </c>
      <c r="M3824" s="134" t="str">
        <f t="shared" si="59"/>
        <v>P</v>
      </c>
      <c r="N3824" s="171" t="s">
        <v>10682</v>
      </c>
      <c r="O3824" s="146" t="s">
        <v>1562</v>
      </c>
      <c r="P3824" s="146" t="s">
        <v>9558</v>
      </c>
      <c r="Q3824" s="147" t="s">
        <v>10519</v>
      </c>
      <c r="R3824" s="187">
        <v>50</v>
      </c>
    </row>
    <row r="3825" spans="1:18" x14ac:dyDescent="0.25">
      <c r="A3825" s="135">
        <v>1052417</v>
      </c>
      <c r="B3825" s="148" t="s">
        <v>4237</v>
      </c>
      <c r="C3825" s="135">
        <v>2</v>
      </c>
      <c r="D3825" s="135">
        <v>40</v>
      </c>
      <c r="E3825" s="188">
        <v>2</v>
      </c>
      <c r="F3825" s="135" t="s">
        <v>20</v>
      </c>
      <c r="G3825" s="135" t="s">
        <v>20</v>
      </c>
      <c r="H3825" s="135" t="s">
        <v>20</v>
      </c>
      <c r="I3825" s="135" t="s">
        <v>20</v>
      </c>
      <c r="J3825" s="136">
        <v>4.3499999999999996</v>
      </c>
      <c r="K3825" s="136">
        <v>2.25</v>
      </c>
      <c r="L3825" s="136">
        <v>2.15</v>
      </c>
      <c r="M3825" s="137" t="str">
        <f t="shared" si="59"/>
        <v>P</v>
      </c>
      <c r="N3825" s="172" t="s">
        <v>10682</v>
      </c>
      <c r="O3825" s="149" t="s">
        <v>1500</v>
      </c>
      <c r="P3825" s="149" t="s">
        <v>9418</v>
      </c>
      <c r="Q3825" s="150" t="s">
        <v>10519</v>
      </c>
      <c r="R3825" s="189">
        <v>6.34</v>
      </c>
    </row>
    <row r="3826" spans="1:18" x14ac:dyDescent="0.25">
      <c r="A3826" s="132">
        <v>1052419</v>
      </c>
      <c r="B3826" s="145" t="s">
        <v>4238</v>
      </c>
      <c r="C3826" s="132">
        <v>1000</v>
      </c>
      <c r="D3826" s="132" t="s">
        <v>20</v>
      </c>
      <c r="E3826" s="186" t="s">
        <v>20</v>
      </c>
      <c r="F3826" s="132" t="s">
        <v>20</v>
      </c>
      <c r="G3826" s="132" t="s">
        <v>20</v>
      </c>
      <c r="H3826" s="132" t="s">
        <v>20</v>
      </c>
      <c r="I3826" s="132" t="s">
        <v>20</v>
      </c>
      <c r="J3826" s="133">
        <v>1.75</v>
      </c>
      <c r="K3826" s="133">
        <v>1.75</v>
      </c>
      <c r="L3826" s="133">
        <v>1</v>
      </c>
      <c r="M3826" s="134" t="str">
        <f t="shared" si="59"/>
        <v>P</v>
      </c>
      <c r="N3826" s="173" t="s">
        <v>10682</v>
      </c>
      <c r="O3826" s="146" t="s">
        <v>1562</v>
      </c>
      <c r="P3826" s="146" t="s">
        <v>9558</v>
      </c>
      <c r="Q3826" s="147" t="s">
        <v>10519</v>
      </c>
      <c r="R3826" s="187">
        <v>50</v>
      </c>
    </row>
    <row r="3827" spans="1:18" x14ac:dyDescent="0.25">
      <c r="A3827" s="135">
        <v>1052420</v>
      </c>
      <c r="B3827" s="148" t="s">
        <v>4239</v>
      </c>
      <c r="C3827" s="135">
        <v>6</v>
      </c>
      <c r="D3827" s="135">
        <v>750</v>
      </c>
      <c r="E3827" s="188">
        <v>50</v>
      </c>
      <c r="F3827" s="135">
        <v>1000</v>
      </c>
      <c r="G3827" s="135" t="s">
        <v>20</v>
      </c>
      <c r="H3827" s="135" t="s">
        <v>20</v>
      </c>
      <c r="I3827" s="135" t="s">
        <v>20</v>
      </c>
      <c r="J3827" s="136">
        <v>3.35</v>
      </c>
      <c r="K3827" s="136">
        <v>2.2000000000000002</v>
      </c>
      <c r="L3827" s="136">
        <v>0.08</v>
      </c>
      <c r="M3827" s="137" t="str">
        <f t="shared" si="59"/>
        <v>P</v>
      </c>
      <c r="N3827" s="174" t="s">
        <v>10682</v>
      </c>
      <c r="O3827" s="149" t="s">
        <v>1506</v>
      </c>
      <c r="P3827" s="149" t="s">
        <v>9443</v>
      </c>
      <c r="Q3827" s="150" t="s">
        <v>10519</v>
      </c>
      <c r="R3827" s="189">
        <v>1.32</v>
      </c>
    </row>
    <row r="3828" spans="1:18" x14ac:dyDescent="0.25">
      <c r="A3828" s="132">
        <v>1052424</v>
      </c>
      <c r="B3828" s="145" t="s">
        <v>4240</v>
      </c>
      <c r="C3828" s="132">
        <v>1</v>
      </c>
      <c r="D3828" s="132" t="s">
        <v>9548</v>
      </c>
      <c r="E3828" s="186" t="s">
        <v>9548</v>
      </c>
      <c r="F3828" s="132" t="s">
        <v>9548</v>
      </c>
      <c r="G3828" s="132" t="s">
        <v>9548</v>
      </c>
      <c r="H3828" s="132" t="s">
        <v>9548</v>
      </c>
      <c r="I3828" s="132" t="s">
        <v>9548</v>
      </c>
      <c r="J3828" s="133">
        <v>1.04</v>
      </c>
      <c r="K3828" s="133">
        <v>1.04</v>
      </c>
      <c r="L3828" s="133">
        <v>0.45</v>
      </c>
      <c r="M3828" s="134" t="str">
        <f t="shared" si="59"/>
        <v>P</v>
      </c>
      <c r="N3828" s="173" t="s">
        <v>10681</v>
      </c>
      <c r="O3828" s="146" t="s">
        <v>1506</v>
      </c>
      <c r="P3828" s="146" t="s">
        <v>9442</v>
      </c>
      <c r="Q3828" s="147" t="s">
        <v>10519</v>
      </c>
      <c r="R3828" s="187">
        <v>1.19</v>
      </c>
    </row>
    <row r="3829" spans="1:18" x14ac:dyDescent="0.25">
      <c r="A3829" s="135">
        <v>1052425</v>
      </c>
      <c r="B3829" s="148" t="s">
        <v>4241</v>
      </c>
      <c r="C3829" s="135">
        <v>1</v>
      </c>
      <c r="D3829" s="135" t="s">
        <v>9548</v>
      </c>
      <c r="E3829" s="188" t="s">
        <v>9548</v>
      </c>
      <c r="F3829" s="135" t="s">
        <v>9548</v>
      </c>
      <c r="G3829" s="135" t="s">
        <v>9548</v>
      </c>
      <c r="H3829" s="135" t="s">
        <v>9548</v>
      </c>
      <c r="I3829" s="135" t="s">
        <v>9548</v>
      </c>
      <c r="J3829" s="136">
        <v>0.51</v>
      </c>
      <c r="K3829" s="136">
        <v>0.51</v>
      </c>
      <c r="L3829" s="136">
        <v>1.82</v>
      </c>
      <c r="M3829" s="137" t="str">
        <f t="shared" si="59"/>
        <v>P</v>
      </c>
      <c r="N3829" s="174" t="s">
        <v>10681</v>
      </c>
      <c r="O3829" s="149" t="s">
        <v>1506</v>
      </c>
      <c r="P3829" s="149" t="s">
        <v>9442</v>
      </c>
      <c r="Q3829" s="150" t="s">
        <v>10519</v>
      </c>
      <c r="R3829" s="189">
        <v>0.89</v>
      </c>
    </row>
    <row r="3830" spans="1:18" x14ac:dyDescent="0.25">
      <c r="A3830" s="132">
        <v>1052426</v>
      </c>
      <c r="B3830" s="145" t="s">
        <v>1303</v>
      </c>
      <c r="C3830" s="132">
        <v>1</v>
      </c>
      <c r="D3830" s="132" t="s">
        <v>9548</v>
      </c>
      <c r="E3830" s="186" t="s">
        <v>9548</v>
      </c>
      <c r="F3830" s="132" t="s">
        <v>9548</v>
      </c>
      <c r="G3830" s="132" t="s">
        <v>9548</v>
      </c>
      <c r="H3830" s="132" t="s">
        <v>9548</v>
      </c>
      <c r="I3830" s="132" t="s">
        <v>9548</v>
      </c>
      <c r="J3830" s="133">
        <v>0.5</v>
      </c>
      <c r="K3830" s="133">
        <v>0.48</v>
      </c>
      <c r="L3830" s="133">
        <v>1.79</v>
      </c>
      <c r="M3830" s="134" t="str">
        <f t="shared" si="59"/>
        <v>P</v>
      </c>
      <c r="N3830" s="173" t="s">
        <v>10681</v>
      </c>
      <c r="O3830" s="146" t="s">
        <v>1506</v>
      </c>
      <c r="P3830" s="146" t="s">
        <v>9442</v>
      </c>
      <c r="Q3830" s="147" t="s">
        <v>10519</v>
      </c>
      <c r="R3830" s="187">
        <v>0.86</v>
      </c>
    </row>
    <row r="3831" spans="1:18" x14ac:dyDescent="0.25">
      <c r="A3831" s="135">
        <v>1052427</v>
      </c>
      <c r="B3831" s="148" t="s">
        <v>1299</v>
      </c>
      <c r="C3831" s="135">
        <v>1</v>
      </c>
      <c r="D3831" s="135" t="s">
        <v>9548</v>
      </c>
      <c r="E3831" s="188" t="s">
        <v>9548</v>
      </c>
      <c r="F3831" s="135" t="s">
        <v>9548</v>
      </c>
      <c r="G3831" s="135" t="s">
        <v>9548</v>
      </c>
      <c r="H3831" s="135" t="s">
        <v>9548</v>
      </c>
      <c r="I3831" s="135" t="s">
        <v>9548</v>
      </c>
      <c r="J3831" s="136">
        <v>1.04</v>
      </c>
      <c r="K3831" s="136">
        <v>1.03</v>
      </c>
      <c r="L3831" s="136">
        <v>0.45</v>
      </c>
      <c r="M3831" s="137" t="str">
        <f t="shared" si="59"/>
        <v>P</v>
      </c>
      <c r="N3831" s="174" t="s">
        <v>10681</v>
      </c>
      <c r="O3831" s="149" t="s">
        <v>1506</v>
      </c>
      <c r="P3831" s="149" t="s">
        <v>9442</v>
      </c>
      <c r="Q3831" s="150" t="s">
        <v>10519</v>
      </c>
      <c r="R3831" s="189">
        <v>1.1599999999999999</v>
      </c>
    </row>
    <row r="3832" spans="1:18" x14ac:dyDescent="0.25">
      <c r="A3832" s="132">
        <v>1052430</v>
      </c>
      <c r="B3832" s="145" t="s">
        <v>1306</v>
      </c>
      <c r="C3832" s="132">
        <v>1</v>
      </c>
      <c r="D3832" s="132" t="s">
        <v>9548</v>
      </c>
      <c r="E3832" s="186" t="s">
        <v>9548</v>
      </c>
      <c r="F3832" s="132" t="s">
        <v>9548</v>
      </c>
      <c r="G3832" s="132" t="s">
        <v>9548</v>
      </c>
      <c r="H3832" s="132" t="s">
        <v>9548</v>
      </c>
      <c r="I3832" s="132" t="s">
        <v>9548</v>
      </c>
      <c r="J3832" s="133">
        <v>0.49</v>
      </c>
      <c r="K3832" s="133">
        <v>0.48</v>
      </c>
      <c r="L3832" s="133">
        <v>1.79</v>
      </c>
      <c r="M3832" s="134" t="str">
        <f t="shared" si="59"/>
        <v>P</v>
      </c>
      <c r="N3832" s="173" t="s">
        <v>10681</v>
      </c>
      <c r="O3832" s="146" t="s">
        <v>1506</v>
      </c>
      <c r="P3832" s="146" t="s">
        <v>9442</v>
      </c>
      <c r="Q3832" s="147" t="s">
        <v>10519</v>
      </c>
      <c r="R3832" s="187">
        <v>0.83</v>
      </c>
    </row>
    <row r="3833" spans="1:18" x14ac:dyDescent="0.25">
      <c r="A3833" s="135">
        <v>1052431</v>
      </c>
      <c r="B3833" s="148" t="s">
        <v>1302</v>
      </c>
      <c r="C3833" s="135">
        <v>1</v>
      </c>
      <c r="D3833" s="135" t="s">
        <v>9548</v>
      </c>
      <c r="E3833" s="188" t="s">
        <v>9548</v>
      </c>
      <c r="F3833" s="135" t="s">
        <v>9548</v>
      </c>
      <c r="G3833" s="135" t="s">
        <v>9548</v>
      </c>
      <c r="H3833" s="135" t="s">
        <v>9548</v>
      </c>
      <c r="I3833" s="135" t="s">
        <v>9548</v>
      </c>
      <c r="J3833" s="136">
        <v>1.03</v>
      </c>
      <c r="K3833" s="136">
        <v>1.04</v>
      </c>
      <c r="L3833" s="136">
        <v>0.45</v>
      </c>
      <c r="M3833" s="137" t="str">
        <f t="shared" si="59"/>
        <v>P</v>
      </c>
      <c r="N3833" s="174" t="s">
        <v>10681</v>
      </c>
      <c r="O3833" s="149" t="s">
        <v>1506</v>
      </c>
      <c r="P3833" s="149" t="s">
        <v>9442</v>
      </c>
      <c r="Q3833" s="150" t="s">
        <v>10519</v>
      </c>
      <c r="R3833" s="189">
        <v>1.17</v>
      </c>
    </row>
    <row r="3834" spans="1:18" x14ac:dyDescent="0.25">
      <c r="A3834" s="132">
        <v>1052432</v>
      </c>
      <c r="B3834" s="145" t="s">
        <v>4242</v>
      </c>
      <c r="C3834" s="132">
        <v>1</v>
      </c>
      <c r="D3834" s="132" t="s">
        <v>9548</v>
      </c>
      <c r="E3834" s="186" t="s">
        <v>9548</v>
      </c>
      <c r="F3834" s="132" t="s">
        <v>9548</v>
      </c>
      <c r="G3834" s="132" t="s">
        <v>9548</v>
      </c>
      <c r="H3834" s="132" t="s">
        <v>9548</v>
      </c>
      <c r="I3834" s="132" t="s">
        <v>9548</v>
      </c>
      <c r="J3834" s="133">
        <v>0.73</v>
      </c>
      <c r="K3834" s="133">
        <v>0.72</v>
      </c>
      <c r="L3834" s="133">
        <v>0.78</v>
      </c>
      <c r="M3834" s="134" t="str">
        <f t="shared" si="59"/>
        <v>P</v>
      </c>
      <c r="N3834" s="173" t="s">
        <v>10681</v>
      </c>
      <c r="O3834" s="146" t="s">
        <v>1506</v>
      </c>
      <c r="P3834" s="146" t="s">
        <v>9442</v>
      </c>
      <c r="Q3834" s="147" t="s">
        <v>10106</v>
      </c>
      <c r="R3834" s="187">
        <v>1.46</v>
      </c>
    </row>
    <row r="3835" spans="1:18" x14ac:dyDescent="0.25">
      <c r="A3835" s="135">
        <v>1052433</v>
      </c>
      <c r="B3835" s="148" t="s">
        <v>1380</v>
      </c>
      <c r="C3835" s="135">
        <v>1</v>
      </c>
      <c r="D3835" s="135" t="s">
        <v>9548</v>
      </c>
      <c r="E3835" s="188" t="s">
        <v>9548</v>
      </c>
      <c r="F3835" s="135" t="s">
        <v>9548</v>
      </c>
      <c r="G3835" s="135" t="s">
        <v>9548</v>
      </c>
      <c r="H3835" s="135" t="s">
        <v>9548</v>
      </c>
      <c r="I3835" s="135" t="s">
        <v>9548</v>
      </c>
      <c r="J3835" s="136">
        <v>0.5</v>
      </c>
      <c r="K3835" s="136">
        <v>0.5</v>
      </c>
      <c r="L3835" s="136">
        <v>1.54</v>
      </c>
      <c r="M3835" s="137" t="str">
        <f t="shared" si="59"/>
        <v>P</v>
      </c>
      <c r="N3835" s="174" t="s">
        <v>10681</v>
      </c>
      <c r="O3835" s="149" t="s">
        <v>1506</v>
      </c>
      <c r="P3835" s="149" t="s">
        <v>9442</v>
      </c>
      <c r="Q3835" s="150" t="s">
        <v>10519</v>
      </c>
      <c r="R3835" s="189">
        <v>1.85</v>
      </c>
    </row>
    <row r="3836" spans="1:18" x14ac:dyDescent="0.25">
      <c r="A3836" s="132">
        <v>1052434</v>
      </c>
      <c r="B3836" s="145" t="s">
        <v>1333</v>
      </c>
      <c r="C3836" s="132">
        <v>1</v>
      </c>
      <c r="D3836" s="132" t="s">
        <v>9548</v>
      </c>
      <c r="E3836" s="186" t="s">
        <v>9548</v>
      </c>
      <c r="F3836" s="132" t="s">
        <v>9548</v>
      </c>
      <c r="G3836" s="132" t="s">
        <v>9548</v>
      </c>
      <c r="H3836" s="132" t="s">
        <v>9548</v>
      </c>
      <c r="I3836" s="132" t="s">
        <v>9548</v>
      </c>
      <c r="J3836" s="133">
        <v>0.71</v>
      </c>
      <c r="K3836" s="133">
        <v>0.7</v>
      </c>
      <c r="L3836" s="133">
        <v>0.82</v>
      </c>
      <c r="M3836" s="134" t="str">
        <f t="shared" si="59"/>
        <v>P</v>
      </c>
      <c r="N3836" s="173" t="s">
        <v>10681</v>
      </c>
      <c r="O3836" s="146" t="s">
        <v>1506</v>
      </c>
      <c r="P3836" s="146" t="s">
        <v>9442</v>
      </c>
      <c r="Q3836" s="147" t="s">
        <v>10106</v>
      </c>
      <c r="R3836" s="187">
        <v>1.91</v>
      </c>
    </row>
    <row r="3837" spans="1:18" x14ac:dyDescent="0.25">
      <c r="A3837" s="135">
        <v>1052439</v>
      </c>
      <c r="B3837" s="148" t="s">
        <v>1381</v>
      </c>
      <c r="C3837" s="135">
        <v>1</v>
      </c>
      <c r="D3837" s="135" t="s">
        <v>9548</v>
      </c>
      <c r="E3837" s="188" t="s">
        <v>9548</v>
      </c>
      <c r="F3837" s="135" t="s">
        <v>9548</v>
      </c>
      <c r="G3837" s="135" t="s">
        <v>9548</v>
      </c>
      <c r="H3837" s="135" t="s">
        <v>9548</v>
      </c>
      <c r="I3837" s="135" t="s">
        <v>9548</v>
      </c>
      <c r="J3837" s="136">
        <v>0.45</v>
      </c>
      <c r="K3837" s="136">
        <v>0.42</v>
      </c>
      <c r="L3837" s="136">
        <v>1.08</v>
      </c>
      <c r="M3837" s="137" t="str">
        <f t="shared" si="59"/>
        <v>P</v>
      </c>
      <c r="N3837" s="174" t="s">
        <v>10681</v>
      </c>
      <c r="O3837" s="149" t="s">
        <v>1506</v>
      </c>
      <c r="P3837" s="149" t="s">
        <v>9442</v>
      </c>
      <c r="Q3837" s="150" t="s">
        <v>10519</v>
      </c>
      <c r="R3837" s="189">
        <v>1.57</v>
      </c>
    </row>
    <row r="3838" spans="1:18" x14ac:dyDescent="0.25">
      <c r="A3838" s="132">
        <v>1052440</v>
      </c>
      <c r="B3838" s="145" t="s">
        <v>4243</v>
      </c>
      <c r="C3838" s="132">
        <v>1</v>
      </c>
      <c r="D3838" s="132" t="s">
        <v>9548</v>
      </c>
      <c r="E3838" s="186" t="s">
        <v>9548</v>
      </c>
      <c r="F3838" s="132" t="s">
        <v>9548</v>
      </c>
      <c r="G3838" s="132" t="s">
        <v>9548</v>
      </c>
      <c r="H3838" s="132" t="s">
        <v>9548</v>
      </c>
      <c r="I3838" s="132" t="s">
        <v>9548</v>
      </c>
      <c r="J3838" s="133">
        <v>0.7</v>
      </c>
      <c r="K3838" s="133">
        <v>0.68</v>
      </c>
      <c r="L3838" s="133">
        <v>0.64</v>
      </c>
      <c r="M3838" s="134" t="str">
        <f t="shared" si="59"/>
        <v>P</v>
      </c>
      <c r="N3838" s="173" t="s">
        <v>10681</v>
      </c>
      <c r="O3838" s="146" t="s">
        <v>1506</v>
      </c>
      <c r="P3838" s="146" t="s">
        <v>9442</v>
      </c>
      <c r="Q3838" s="147" t="s">
        <v>10519</v>
      </c>
      <c r="R3838" s="187">
        <v>1.49</v>
      </c>
    </row>
    <row r="3839" spans="1:18" x14ac:dyDescent="0.25">
      <c r="A3839" s="135">
        <v>1052441</v>
      </c>
      <c r="B3839" s="148" t="s">
        <v>1382</v>
      </c>
      <c r="C3839" s="135">
        <v>1</v>
      </c>
      <c r="D3839" s="135" t="s">
        <v>9548</v>
      </c>
      <c r="E3839" s="188" t="s">
        <v>9548</v>
      </c>
      <c r="F3839" s="135" t="s">
        <v>9548</v>
      </c>
      <c r="G3839" s="135" t="s">
        <v>9548</v>
      </c>
      <c r="H3839" s="135" t="s">
        <v>9548</v>
      </c>
      <c r="I3839" s="135" t="s">
        <v>9548</v>
      </c>
      <c r="J3839" s="136">
        <v>0.69</v>
      </c>
      <c r="K3839" s="136">
        <v>0.7</v>
      </c>
      <c r="L3839" s="136">
        <v>0.61</v>
      </c>
      <c r="M3839" s="137" t="str">
        <f t="shared" si="59"/>
        <v>P</v>
      </c>
      <c r="N3839" s="174" t="s">
        <v>10681</v>
      </c>
      <c r="O3839" s="149" t="s">
        <v>1506</v>
      </c>
      <c r="P3839" s="149" t="s">
        <v>9442</v>
      </c>
      <c r="Q3839" s="150" t="s">
        <v>10519</v>
      </c>
      <c r="R3839" s="189">
        <v>1.29</v>
      </c>
    </row>
    <row r="3840" spans="1:18" x14ac:dyDescent="0.25">
      <c r="A3840" s="132">
        <v>1052442</v>
      </c>
      <c r="B3840" s="145" t="s">
        <v>4244</v>
      </c>
      <c r="C3840" s="132">
        <v>1</v>
      </c>
      <c r="D3840" s="132" t="s">
        <v>9548</v>
      </c>
      <c r="E3840" s="186" t="s">
        <v>9548</v>
      </c>
      <c r="F3840" s="132" t="s">
        <v>9548</v>
      </c>
      <c r="G3840" s="132" t="s">
        <v>9548</v>
      </c>
      <c r="H3840" s="132" t="s">
        <v>9548</v>
      </c>
      <c r="I3840" s="132" t="s">
        <v>9548</v>
      </c>
      <c r="J3840" s="133">
        <v>0.4</v>
      </c>
      <c r="K3840" s="133">
        <v>0.41</v>
      </c>
      <c r="L3840" s="133">
        <v>1.49</v>
      </c>
      <c r="M3840" s="134" t="str">
        <f t="shared" si="59"/>
        <v>P</v>
      </c>
      <c r="N3840" s="171" t="s">
        <v>10681</v>
      </c>
      <c r="O3840" s="146" t="s">
        <v>1506</v>
      </c>
      <c r="P3840" s="146" t="s">
        <v>9442</v>
      </c>
      <c r="Q3840" s="147" t="s">
        <v>10106</v>
      </c>
      <c r="R3840" s="187">
        <v>1.05</v>
      </c>
    </row>
    <row r="3841" spans="1:18" x14ac:dyDescent="0.25">
      <c r="A3841" s="135">
        <v>1052443</v>
      </c>
      <c r="B3841" s="148" t="s">
        <v>4245</v>
      </c>
      <c r="C3841" s="135">
        <v>1</v>
      </c>
      <c r="D3841" s="135" t="s">
        <v>9548</v>
      </c>
      <c r="E3841" s="188" t="s">
        <v>9548</v>
      </c>
      <c r="F3841" s="135" t="s">
        <v>9548</v>
      </c>
      <c r="G3841" s="135" t="s">
        <v>9548</v>
      </c>
      <c r="H3841" s="135" t="s">
        <v>9548</v>
      </c>
      <c r="I3841" s="135" t="s">
        <v>9548</v>
      </c>
      <c r="J3841" s="136">
        <v>0.4</v>
      </c>
      <c r="K3841" s="136">
        <v>0.41</v>
      </c>
      <c r="L3841" s="136">
        <v>1.49</v>
      </c>
      <c r="M3841" s="137" t="str">
        <f t="shared" si="59"/>
        <v>P</v>
      </c>
      <c r="N3841" s="172" t="s">
        <v>10681</v>
      </c>
      <c r="O3841" s="149" t="s">
        <v>1506</v>
      </c>
      <c r="P3841" s="149" t="s">
        <v>9442</v>
      </c>
      <c r="Q3841" s="150" t="s">
        <v>10106</v>
      </c>
      <c r="R3841" s="189">
        <v>1.1100000000000001</v>
      </c>
    </row>
    <row r="3842" spans="1:18" x14ac:dyDescent="0.25">
      <c r="A3842" s="132">
        <v>1052444</v>
      </c>
      <c r="B3842" s="145" t="s">
        <v>4246</v>
      </c>
      <c r="C3842" s="132">
        <v>1</v>
      </c>
      <c r="D3842" s="132">
        <v>9600</v>
      </c>
      <c r="E3842" s="186">
        <v>400</v>
      </c>
      <c r="F3842" s="132" t="s">
        <v>20</v>
      </c>
      <c r="G3842" s="132" t="s">
        <v>20</v>
      </c>
      <c r="H3842" s="132" t="s">
        <v>20</v>
      </c>
      <c r="I3842" s="132" t="s">
        <v>20</v>
      </c>
      <c r="J3842" s="133">
        <v>5.3</v>
      </c>
      <c r="K3842" s="133">
        <v>2.7</v>
      </c>
      <c r="L3842" s="133">
        <v>1.2</v>
      </c>
      <c r="M3842" s="134" t="str">
        <f t="shared" ref="M3842:M3905" si="60">HYPERLINK(CONCATENATE("T:\Distribution Centre\RDC Department Shared\Cubiscan photos","\",A3842,"-pac.jpg"),"P")</f>
        <v>P</v>
      </c>
      <c r="N3842" s="171" t="s">
        <v>10682</v>
      </c>
      <c r="O3842" s="146" t="s">
        <v>1500</v>
      </c>
      <c r="P3842" s="146" t="s">
        <v>9456</v>
      </c>
      <c r="Q3842" s="147" t="s">
        <v>10519</v>
      </c>
      <c r="R3842" s="187">
        <v>0.31</v>
      </c>
    </row>
    <row r="3843" spans="1:18" x14ac:dyDescent="0.25">
      <c r="A3843" s="135">
        <v>1052449</v>
      </c>
      <c r="B3843" s="148" t="s">
        <v>4247</v>
      </c>
      <c r="C3843" s="135">
        <v>4</v>
      </c>
      <c r="D3843" s="135" t="s">
        <v>20</v>
      </c>
      <c r="E3843" s="188" t="s">
        <v>20</v>
      </c>
      <c r="F3843" s="135" t="s">
        <v>20</v>
      </c>
      <c r="G3843" s="135" t="s">
        <v>20</v>
      </c>
      <c r="H3843" s="135" t="s">
        <v>20</v>
      </c>
      <c r="I3843" s="135" t="s">
        <v>20</v>
      </c>
      <c r="J3843" s="136">
        <v>5.0999999999999996</v>
      </c>
      <c r="K3843" s="136">
        <v>2.4500000000000002</v>
      </c>
      <c r="L3843" s="136">
        <v>1.9</v>
      </c>
      <c r="M3843" s="137" t="str">
        <f t="shared" si="60"/>
        <v>P</v>
      </c>
      <c r="N3843" s="174" t="s">
        <v>10682</v>
      </c>
      <c r="O3843" s="149" t="s">
        <v>1500</v>
      </c>
      <c r="P3843" s="149" t="s">
        <v>9456</v>
      </c>
      <c r="Q3843" s="150" t="s">
        <v>10519</v>
      </c>
      <c r="R3843" s="189">
        <v>10.6</v>
      </c>
    </row>
    <row r="3844" spans="1:18" x14ac:dyDescent="0.25">
      <c r="A3844" s="132">
        <v>1052451</v>
      </c>
      <c r="B3844" s="145" t="s">
        <v>4248</v>
      </c>
      <c r="C3844" s="132">
        <v>4</v>
      </c>
      <c r="D3844" s="132" t="s">
        <v>20</v>
      </c>
      <c r="E3844" s="186" t="s">
        <v>20</v>
      </c>
      <c r="F3844" s="132" t="s">
        <v>20</v>
      </c>
      <c r="G3844" s="132" t="s">
        <v>20</v>
      </c>
      <c r="H3844" s="132" t="s">
        <v>20</v>
      </c>
      <c r="I3844" s="132" t="s">
        <v>20</v>
      </c>
      <c r="J3844" s="133">
        <v>5.0999999999999996</v>
      </c>
      <c r="K3844" s="133">
        <v>2.4500000000000002</v>
      </c>
      <c r="L3844" s="133">
        <v>1.9</v>
      </c>
      <c r="M3844" s="134" t="str">
        <f t="shared" si="60"/>
        <v>P</v>
      </c>
      <c r="N3844" s="173" t="s">
        <v>10682</v>
      </c>
      <c r="O3844" s="146" t="s">
        <v>1500</v>
      </c>
      <c r="P3844" s="146" t="s">
        <v>9456</v>
      </c>
      <c r="Q3844" s="147" t="s">
        <v>10519</v>
      </c>
      <c r="R3844" s="187">
        <v>10.56</v>
      </c>
    </row>
    <row r="3845" spans="1:18" x14ac:dyDescent="0.25">
      <c r="A3845" s="135">
        <v>1052452</v>
      </c>
      <c r="B3845" s="148" t="s">
        <v>4249</v>
      </c>
      <c r="C3845" s="135">
        <v>6</v>
      </c>
      <c r="D3845" s="135" t="s">
        <v>20</v>
      </c>
      <c r="E3845" s="188" t="s">
        <v>20</v>
      </c>
      <c r="F3845" s="135" t="s">
        <v>20</v>
      </c>
      <c r="G3845" s="135" t="s">
        <v>20</v>
      </c>
      <c r="H3845" s="135" t="s">
        <v>20</v>
      </c>
      <c r="I3845" s="135" t="s">
        <v>20</v>
      </c>
      <c r="J3845" s="136">
        <v>1.66</v>
      </c>
      <c r="K3845" s="136">
        <v>1.1100000000000001</v>
      </c>
      <c r="L3845" s="136">
        <v>1.67</v>
      </c>
      <c r="M3845" s="137" t="str">
        <f t="shared" si="60"/>
        <v>P</v>
      </c>
      <c r="N3845" s="174" t="s">
        <v>10681</v>
      </c>
      <c r="O3845" s="149" t="s">
        <v>1555</v>
      </c>
      <c r="P3845" s="149" t="s">
        <v>9429</v>
      </c>
      <c r="Q3845" s="150" t="s">
        <v>10519</v>
      </c>
      <c r="R3845" s="189">
        <v>10.875871687587169</v>
      </c>
    </row>
    <row r="3846" spans="1:18" x14ac:dyDescent="0.25">
      <c r="A3846" s="132">
        <v>1052455</v>
      </c>
      <c r="B3846" s="145" t="s">
        <v>4250</v>
      </c>
      <c r="C3846" s="132">
        <v>1</v>
      </c>
      <c r="D3846" s="132" t="s">
        <v>20</v>
      </c>
      <c r="E3846" s="186" t="s">
        <v>20</v>
      </c>
      <c r="F3846" s="132" t="s">
        <v>20</v>
      </c>
      <c r="G3846" s="132" t="s">
        <v>21</v>
      </c>
      <c r="H3846" s="132" t="s">
        <v>21</v>
      </c>
      <c r="I3846" s="132" t="s">
        <v>21</v>
      </c>
      <c r="J3846" s="133">
        <v>3.25</v>
      </c>
      <c r="K3846" s="133">
        <v>3.15</v>
      </c>
      <c r="L3846" s="133">
        <v>1.1299999999999999</v>
      </c>
      <c r="M3846" s="134" t="str">
        <f t="shared" si="60"/>
        <v>P</v>
      </c>
      <c r="N3846" s="173" t="s">
        <v>10681</v>
      </c>
      <c r="O3846" s="146" t="s">
        <v>1506</v>
      </c>
      <c r="P3846" s="146" t="s">
        <v>9451</v>
      </c>
      <c r="Q3846" s="147" t="s">
        <v>10519</v>
      </c>
      <c r="R3846" s="187">
        <v>8.2200000000000006</v>
      </c>
    </row>
    <row r="3847" spans="1:18" x14ac:dyDescent="0.25">
      <c r="A3847" s="135">
        <v>1052456</v>
      </c>
      <c r="B3847" s="148" t="s">
        <v>4251</v>
      </c>
      <c r="C3847" s="135">
        <v>1</v>
      </c>
      <c r="D3847" s="135" t="s">
        <v>20</v>
      </c>
      <c r="E3847" s="188" t="s">
        <v>20</v>
      </c>
      <c r="F3847" s="135" t="s">
        <v>20</v>
      </c>
      <c r="G3847" s="135" t="s">
        <v>21</v>
      </c>
      <c r="H3847" s="135" t="s">
        <v>21</v>
      </c>
      <c r="I3847" s="135" t="s">
        <v>21</v>
      </c>
      <c r="J3847" s="136">
        <v>3.25</v>
      </c>
      <c r="K3847" s="136">
        <v>3.15</v>
      </c>
      <c r="L3847" s="136">
        <v>1.1299999999999999</v>
      </c>
      <c r="M3847" s="137" t="str">
        <f t="shared" si="60"/>
        <v>P</v>
      </c>
      <c r="N3847" s="174" t="s">
        <v>10681</v>
      </c>
      <c r="O3847" s="149" t="s">
        <v>1506</v>
      </c>
      <c r="P3847" s="149" t="s">
        <v>9451</v>
      </c>
      <c r="Q3847" s="150" t="s">
        <v>10519</v>
      </c>
      <c r="R3847" s="189">
        <v>8.2200000000000006</v>
      </c>
    </row>
    <row r="3848" spans="1:18" x14ac:dyDescent="0.25">
      <c r="A3848" s="132">
        <v>1052457</v>
      </c>
      <c r="B3848" s="145" t="s">
        <v>4252</v>
      </c>
      <c r="C3848" s="132">
        <v>1</v>
      </c>
      <c r="D3848" s="132" t="s">
        <v>20</v>
      </c>
      <c r="E3848" s="186" t="s">
        <v>20</v>
      </c>
      <c r="F3848" s="132" t="s">
        <v>20</v>
      </c>
      <c r="G3848" s="132" t="s">
        <v>21</v>
      </c>
      <c r="H3848" s="132" t="s">
        <v>21</v>
      </c>
      <c r="I3848" s="132" t="s">
        <v>21</v>
      </c>
      <c r="J3848" s="133">
        <v>4</v>
      </c>
      <c r="K3848" s="133">
        <v>3.3</v>
      </c>
      <c r="L3848" s="133">
        <v>3.45</v>
      </c>
      <c r="M3848" s="134" t="str">
        <f t="shared" si="60"/>
        <v>P</v>
      </c>
      <c r="N3848" s="171" t="s">
        <v>10681</v>
      </c>
      <c r="O3848" s="146" t="s">
        <v>1562</v>
      </c>
      <c r="P3848" s="146" t="s">
        <v>9558</v>
      </c>
      <c r="Q3848" s="147" t="s">
        <v>10519</v>
      </c>
      <c r="R3848" s="187">
        <v>7.462686567164179E-3</v>
      </c>
    </row>
    <row r="3849" spans="1:18" x14ac:dyDescent="0.25">
      <c r="A3849" s="135">
        <v>1052458</v>
      </c>
      <c r="B3849" s="148" t="s">
        <v>4253</v>
      </c>
      <c r="C3849" s="135">
        <v>1</v>
      </c>
      <c r="D3849" s="135" t="s">
        <v>20</v>
      </c>
      <c r="E3849" s="188" t="s">
        <v>20</v>
      </c>
      <c r="F3849" s="135" t="s">
        <v>20</v>
      </c>
      <c r="G3849" s="135" t="s">
        <v>21</v>
      </c>
      <c r="H3849" s="135" t="s">
        <v>21</v>
      </c>
      <c r="I3849" s="135" t="s">
        <v>21</v>
      </c>
      <c r="J3849" s="136">
        <v>4</v>
      </c>
      <c r="K3849" s="136">
        <v>3.3</v>
      </c>
      <c r="L3849" s="136">
        <v>3.45</v>
      </c>
      <c r="M3849" s="137" t="str">
        <f t="shared" si="60"/>
        <v>P</v>
      </c>
      <c r="N3849" s="172" t="s">
        <v>10681</v>
      </c>
      <c r="O3849" s="149" t="s">
        <v>1562</v>
      </c>
      <c r="P3849" s="149" t="s">
        <v>9558</v>
      </c>
      <c r="Q3849" s="150" t="s">
        <v>10519</v>
      </c>
      <c r="R3849" s="189">
        <v>7.462686567164179E-3</v>
      </c>
    </row>
    <row r="3850" spans="1:18" x14ac:dyDescent="0.25">
      <c r="A3850" s="132">
        <v>1052459</v>
      </c>
      <c r="B3850" s="145" t="s">
        <v>4254</v>
      </c>
      <c r="C3850" s="132">
        <v>1</v>
      </c>
      <c r="D3850" s="132" t="s">
        <v>20</v>
      </c>
      <c r="E3850" s="186" t="s">
        <v>20</v>
      </c>
      <c r="F3850" s="132" t="s">
        <v>20</v>
      </c>
      <c r="G3850" s="132" t="s">
        <v>20</v>
      </c>
      <c r="H3850" s="132" t="s">
        <v>20</v>
      </c>
      <c r="I3850" s="132" t="s">
        <v>20</v>
      </c>
      <c r="J3850" s="133">
        <v>2.76</v>
      </c>
      <c r="K3850" s="133">
        <v>2.82</v>
      </c>
      <c r="L3850" s="133">
        <v>1.78</v>
      </c>
      <c r="M3850" s="134" t="str">
        <f t="shared" si="60"/>
        <v>P</v>
      </c>
      <c r="N3850" s="171" t="s">
        <v>10682</v>
      </c>
      <c r="O3850" s="146" t="s">
        <v>1506</v>
      </c>
      <c r="P3850" s="146" t="s">
        <v>9401</v>
      </c>
      <c r="Q3850" s="147" t="s">
        <v>10519</v>
      </c>
      <c r="R3850" s="187">
        <v>70.95</v>
      </c>
    </row>
    <row r="3851" spans="1:18" x14ac:dyDescent="0.25">
      <c r="A3851" s="135">
        <v>1052466</v>
      </c>
      <c r="B3851" s="148" t="s">
        <v>4255</v>
      </c>
      <c r="C3851" s="135">
        <v>1</v>
      </c>
      <c r="D3851" s="135" t="s">
        <v>20</v>
      </c>
      <c r="E3851" s="188" t="s">
        <v>20</v>
      </c>
      <c r="F3851" s="135" t="s">
        <v>20</v>
      </c>
      <c r="G3851" s="135" t="s">
        <v>20</v>
      </c>
      <c r="H3851" s="135" t="s">
        <v>20</v>
      </c>
      <c r="I3851" s="135" t="s">
        <v>20</v>
      </c>
      <c r="J3851" s="136">
        <v>3.39</v>
      </c>
      <c r="K3851" s="136">
        <v>0.61</v>
      </c>
      <c r="L3851" s="136">
        <v>5.0000000000000001E-3</v>
      </c>
      <c r="M3851" s="137" t="str">
        <f t="shared" si="60"/>
        <v>P</v>
      </c>
      <c r="N3851" s="172" t="s">
        <v>10682</v>
      </c>
      <c r="O3851" s="149" t="s">
        <v>1506</v>
      </c>
      <c r="P3851" s="149" t="s">
        <v>9443</v>
      </c>
      <c r="Q3851" s="150" t="s">
        <v>10519</v>
      </c>
      <c r="R3851" s="189">
        <v>0.01</v>
      </c>
    </row>
    <row r="3852" spans="1:18" x14ac:dyDescent="0.25">
      <c r="A3852" s="132">
        <v>1052468</v>
      </c>
      <c r="B3852" s="145" t="s">
        <v>4256</v>
      </c>
      <c r="C3852" s="132">
        <v>6</v>
      </c>
      <c r="D3852" s="132">
        <v>50</v>
      </c>
      <c r="E3852" s="186" t="s">
        <v>21</v>
      </c>
      <c r="F3852" s="132" t="s">
        <v>20</v>
      </c>
      <c r="G3852" s="132" t="s">
        <v>20</v>
      </c>
      <c r="H3852" s="132" t="s">
        <v>20</v>
      </c>
      <c r="I3852" s="132" t="s">
        <v>20</v>
      </c>
      <c r="J3852" s="133">
        <v>4.32</v>
      </c>
      <c r="K3852" s="133">
        <v>2.0299999999999998</v>
      </c>
      <c r="L3852" s="133">
        <v>2.44</v>
      </c>
      <c r="M3852" s="134" t="str">
        <f t="shared" si="60"/>
        <v>P</v>
      </c>
      <c r="N3852" s="171" t="s">
        <v>10682</v>
      </c>
      <c r="O3852" s="146" t="s">
        <v>1500</v>
      </c>
      <c r="P3852" s="146" t="s">
        <v>9418</v>
      </c>
      <c r="Q3852" s="147" t="s">
        <v>10519</v>
      </c>
      <c r="R3852" s="187">
        <v>14.34</v>
      </c>
    </row>
    <row r="3853" spans="1:18" x14ac:dyDescent="0.25">
      <c r="A3853" s="135">
        <v>1052470</v>
      </c>
      <c r="B3853" s="148" t="s">
        <v>4257</v>
      </c>
      <c r="C3853" s="135">
        <v>1000</v>
      </c>
      <c r="D3853" s="135" t="s">
        <v>20</v>
      </c>
      <c r="E3853" s="188" t="s">
        <v>20</v>
      </c>
      <c r="F3853" s="135" t="s">
        <v>20</v>
      </c>
      <c r="G3853" s="135" t="s">
        <v>20</v>
      </c>
      <c r="H3853" s="135" t="s">
        <v>20</v>
      </c>
      <c r="I3853" s="135" t="s">
        <v>20</v>
      </c>
      <c r="J3853" s="136">
        <v>1.75</v>
      </c>
      <c r="K3853" s="136">
        <v>1.75</v>
      </c>
      <c r="L3853" s="136">
        <v>1</v>
      </c>
      <c r="M3853" s="137" t="str">
        <f t="shared" si="60"/>
        <v>P</v>
      </c>
      <c r="N3853" s="174" t="s">
        <v>10682</v>
      </c>
      <c r="O3853" s="149" t="s">
        <v>1506</v>
      </c>
      <c r="P3853" s="149" t="s">
        <v>9492</v>
      </c>
      <c r="Q3853" s="150" t="s">
        <v>10519</v>
      </c>
      <c r="R3853" s="189">
        <v>30</v>
      </c>
    </row>
    <row r="3854" spans="1:18" x14ac:dyDescent="0.25">
      <c r="A3854" s="132">
        <v>1052471</v>
      </c>
      <c r="B3854" s="145" t="s">
        <v>4258</v>
      </c>
      <c r="C3854" s="132">
        <v>1000</v>
      </c>
      <c r="D3854" s="132" t="s">
        <v>20</v>
      </c>
      <c r="E3854" s="186" t="s">
        <v>20</v>
      </c>
      <c r="F3854" s="132" t="s">
        <v>20</v>
      </c>
      <c r="G3854" s="132" t="s">
        <v>20</v>
      </c>
      <c r="H3854" s="132" t="s">
        <v>20</v>
      </c>
      <c r="I3854" s="132" t="s">
        <v>20</v>
      </c>
      <c r="J3854" s="133">
        <v>1.75</v>
      </c>
      <c r="K3854" s="133">
        <v>1.75</v>
      </c>
      <c r="L3854" s="133">
        <v>1</v>
      </c>
      <c r="M3854" s="134" t="str">
        <f t="shared" si="60"/>
        <v>P</v>
      </c>
      <c r="N3854" s="173" t="s">
        <v>10682</v>
      </c>
      <c r="O3854" s="146" t="s">
        <v>1506</v>
      </c>
      <c r="P3854" s="146" t="s">
        <v>9492</v>
      </c>
      <c r="Q3854" s="147" t="s">
        <v>10519</v>
      </c>
      <c r="R3854" s="187">
        <v>30</v>
      </c>
    </row>
    <row r="3855" spans="1:18" x14ac:dyDescent="0.25">
      <c r="A3855" s="135">
        <v>1052475</v>
      </c>
      <c r="B3855" s="148" t="s">
        <v>1819</v>
      </c>
      <c r="C3855" s="135">
        <v>8</v>
      </c>
      <c r="D3855" s="135">
        <v>275</v>
      </c>
      <c r="E3855" s="188" t="s">
        <v>21</v>
      </c>
      <c r="F3855" s="135">
        <v>425</v>
      </c>
      <c r="G3855" s="135">
        <v>8</v>
      </c>
      <c r="H3855" s="135" t="s">
        <v>20</v>
      </c>
      <c r="I3855" s="135">
        <v>2</v>
      </c>
      <c r="J3855" s="136">
        <v>2.1800000000000002</v>
      </c>
      <c r="K3855" s="136">
        <v>1.92</v>
      </c>
      <c r="L3855" s="136">
        <v>0.91</v>
      </c>
      <c r="M3855" s="137" t="str">
        <f t="shared" si="60"/>
        <v>P</v>
      </c>
      <c r="N3855" s="174" t="s">
        <v>10681</v>
      </c>
      <c r="O3855" s="149" t="s">
        <v>1578</v>
      </c>
      <c r="P3855" s="149" t="s">
        <v>10582</v>
      </c>
      <c r="Q3855" s="150" t="s">
        <v>10519</v>
      </c>
      <c r="R3855" s="189">
        <v>6.56</v>
      </c>
    </row>
    <row r="3856" spans="1:18" x14ac:dyDescent="0.25">
      <c r="A3856" s="132">
        <v>1052477</v>
      </c>
      <c r="B3856" s="145" t="s">
        <v>813</v>
      </c>
      <c r="C3856" s="132">
        <v>8</v>
      </c>
      <c r="D3856" s="132">
        <v>250</v>
      </c>
      <c r="E3856" s="186" t="s">
        <v>21</v>
      </c>
      <c r="F3856" s="132">
        <v>425</v>
      </c>
      <c r="G3856" s="132">
        <v>8</v>
      </c>
      <c r="H3856" s="132">
        <v>9</v>
      </c>
      <c r="I3856" s="132">
        <v>3</v>
      </c>
      <c r="J3856" s="133">
        <v>2.17</v>
      </c>
      <c r="K3856" s="133">
        <v>1.91</v>
      </c>
      <c r="L3856" s="133">
        <v>0.91</v>
      </c>
      <c r="M3856" s="134" t="str">
        <f t="shared" si="60"/>
        <v>P</v>
      </c>
      <c r="N3856" s="173" t="s">
        <v>10681</v>
      </c>
      <c r="O3856" s="146" t="s">
        <v>1578</v>
      </c>
      <c r="P3856" s="146" t="s">
        <v>10582</v>
      </c>
      <c r="Q3856" s="147" t="s">
        <v>10519</v>
      </c>
      <c r="R3856" s="187">
        <v>7.44</v>
      </c>
    </row>
    <row r="3857" spans="1:18" x14ac:dyDescent="0.25">
      <c r="A3857" s="135">
        <v>1052478</v>
      </c>
      <c r="B3857" s="148" t="s">
        <v>814</v>
      </c>
      <c r="C3857" s="135">
        <v>8</v>
      </c>
      <c r="D3857" s="135">
        <v>250</v>
      </c>
      <c r="E3857" s="188" t="s">
        <v>21</v>
      </c>
      <c r="F3857" s="135">
        <v>425</v>
      </c>
      <c r="G3857" s="135">
        <v>9</v>
      </c>
      <c r="H3857" s="135">
        <v>10</v>
      </c>
      <c r="I3857" s="135">
        <v>2</v>
      </c>
      <c r="J3857" s="136">
        <v>2.1800000000000002</v>
      </c>
      <c r="K3857" s="136">
        <v>1.92</v>
      </c>
      <c r="L3857" s="136">
        <v>0.92</v>
      </c>
      <c r="M3857" s="137" t="str">
        <f t="shared" si="60"/>
        <v>P</v>
      </c>
      <c r="N3857" s="174" t="s">
        <v>10681</v>
      </c>
      <c r="O3857" s="149" t="s">
        <v>1578</v>
      </c>
      <c r="P3857" s="149" t="s">
        <v>10582</v>
      </c>
      <c r="Q3857" s="150" t="s">
        <v>10519</v>
      </c>
      <c r="R3857" s="189">
        <v>7.28</v>
      </c>
    </row>
    <row r="3858" spans="1:18" x14ac:dyDescent="0.25">
      <c r="A3858" s="132">
        <v>1052479</v>
      </c>
      <c r="B3858" s="145" t="s">
        <v>93</v>
      </c>
      <c r="C3858" s="132">
        <v>8</v>
      </c>
      <c r="D3858" s="132">
        <v>275</v>
      </c>
      <c r="E3858" s="186" t="s">
        <v>21</v>
      </c>
      <c r="F3858" s="132">
        <v>425</v>
      </c>
      <c r="G3858" s="132">
        <v>20</v>
      </c>
      <c r="H3858" s="132">
        <v>25</v>
      </c>
      <c r="I3858" s="132">
        <v>1</v>
      </c>
      <c r="J3858" s="133">
        <v>2.19</v>
      </c>
      <c r="K3858" s="133">
        <v>1.92</v>
      </c>
      <c r="L3858" s="133">
        <v>0.9</v>
      </c>
      <c r="M3858" s="134" t="str">
        <f t="shared" si="60"/>
        <v>P</v>
      </c>
      <c r="N3858" s="173" t="s">
        <v>10681</v>
      </c>
      <c r="O3858" s="146" t="s">
        <v>1578</v>
      </c>
      <c r="P3858" s="146" t="s">
        <v>10582</v>
      </c>
      <c r="Q3858" s="147" t="s">
        <v>10519</v>
      </c>
      <c r="R3858" s="187">
        <v>6.64</v>
      </c>
    </row>
    <row r="3859" spans="1:18" x14ac:dyDescent="0.25">
      <c r="A3859" s="135">
        <v>1052481</v>
      </c>
      <c r="B3859" s="148" t="s">
        <v>235</v>
      </c>
      <c r="C3859" s="135">
        <v>8</v>
      </c>
      <c r="D3859" s="135">
        <v>250</v>
      </c>
      <c r="E3859" s="188" t="s">
        <v>21</v>
      </c>
      <c r="F3859" s="135">
        <v>375</v>
      </c>
      <c r="G3859" s="135">
        <v>10</v>
      </c>
      <c r="H3859" s="135" t="s">
        <v>20</v>
      </c>
      <c r="I3859" s="135">
        <v>3</v>
      </c>
      <c r="J3859" s="136">
        <v>2.19</v>
      </c>
      <c r="K3859" s="136">
        <v>1.9</v>
      </c>
      <c r="L3859" s="136">
        <v>0.92</v>
      </c>
      <c r="M3859" s="137" t="str">
        <f t="shared" si="60"/>
        <v>P</v>
      </c>
      <c r="N3859" s="174" t="s">
        <v>10681</v>
      </c>
      <c r="O3859" s="149" t="s">
        <v>1578</v>
      </c>
      <c r="P3859" s="149" t="s">
        <v>10582</v>
      </c>
      <c r="Q3859" s="150" t="s">
        <v>10519</v>
      </c>
      <c r="R3859" s="189">
        <v>7.84</v>
      </c>
    </row>
    <row r="3860" spans="1:18" x14ac:dyDescent="0.25">
      <c r="A3860" s="132">
        <v>1052482</v>
      </c>
      <c r="B3860" s="145" t="s">
        <v>233</v>
      </c>
      <c r="C3860" s="132">
        <v>8</v>
      </c>
      <c r="D3860" s="132">
        <v>250</v>
      </c>
      <c r="E3860" s="186" t="s">
        <v>21</v>
      </c>
      <c r="F3860" s="132">
        <v>425</v>
      </c>
      <c r="G3860" s="132">
        <v>9</v>
      </c>
      <c r="H3860" s="132" t="s">
        <v>20</v>
      </c>
      <c r="I3860" s="132">
        <v>3</v>
      </c>
      <c r="J3860" s="133">
        <v>2.17</v>
      </c>
      <c r="K3860" s="133">
        <v>1.9</v>
      </c>
      <c r="L3860" s="133">
        <v>0.91</v>
      </c>
      <c r="M3860" s="134" t="str">
        <f t="shared" si="60"/>
        <v>P</v>
      </c>
      <c r="N3860" s="173" t="s">
        <v>10681</v>
      </c>
      <c r="O3860" s="146" t="s">
        <v>1578</v>
      </c>
      <c r="P3860" s="146" t="s">
        <v>10582</v>
      </c>
      <c r="Q3860" s="147" t="s">
        <v>10519</v>
      </c>
      <c r="R3860" s="187">
        <v>7.68</v>
      </c>
    </row>
    <row r="3861" spans="1:18" x14ac:dyDescent="0.25">
      <c r="A3861" s="135">
        <v>1052486</v>
      </c>
      <c r="B3861" s="148" t="s">
        <v>272</v>
      </c>
      <c r="C3861" s="135">
        <v>8</v>
      </c>
      <c r="D3861" s="135">
        <v>250</v>
      </c>
      <c r="E3861" s="188" t="s">
        <v>21</v>
      </c>
      <c r="F3861" s="135">
        <v>350</v>
      </c>
      <c r="G3861" s="135" t="s">
        <v>20</v>
      </c>
      <c r="H3861" s="135" t="s">
        <v>20</v>
      </c>
      <c r="I3861" s="135" t="s">
        <v>20</v>
      </c>
      <c r="J3861" s="136">
        <v>2.19</v>
      </c>
      <c r="K3861" s="136">
        <v>1.89</v>
      </c>
      <c r="L3861" s="136">
        <v>0.91</v>
      </c>
      <c r="M3861" s="137" t="str">
        <f t="shared" si="60"/>
        <v>P</v>
      </c>
      <c r="N3861" s="174" t="s">
        <v>10681</v>
      </c>
      <c r="O3861" s="149" t="s">
        <v>1578</v>
      </c>
      <c r="P3861" s="149" t="s">
        <v>10582</v>
      </c>
      <c r="Q3861" s="150" t="s">
        <v>10519</v>
      </c>
      <c r="R3861" s="189">
        <v>7.36</v>
      </c>
    </row>
    <row r="3862" spans="1:18" x14ac:dyDescent="0.25">
      <c r="A3862" s="132">
        <v>1052487</v>
      </c>
      <c r="B3862" s="145" t="s">
        <v>273</v>
      </c>
      <c r="C3862" s="132">
        <v>8</v>
      </c>
      <c r="D3862" s="132">
        <v>250</v>
      </c>
      <c r="E3862" s="186" t="s">
        <v>21</v>
      </c>
      <c r="F3862" s="132">
        <v>425</v>
      </c>
      <c r="G3862" s="132" t="s">
        <v>20</v>
      </c>
      <c r="H3862" s="132">
        <v>27</v>
      </c>
      <c r="I3862" s="132">
        <v>1</v>
      </c>
      <c r="J3862" s="133">
        <v>2.17</v>
      </c>
      <c r="K3862" s="133">
        <v>1.9</v>
      </c>
      <c r="L3862" s="133">
        <v>0.91</v>
      </c>
      <c r="M3862" s="134" t="str">
        <f t="shared" si="60"/>
        <v>P</v>
      </c>
      <c r="N3862" s="173" t="s">
        <v>10681</v>
      </c>
      <c r="O3862" s="146" t="s">
        <v>1578</v>
      </c>
      <c r="P3862" s="146" t="s">
        <v>10582</v>
      </c>
      <c r="Q3862" s="147" t="s">
        <v>10519</v>
      </c>
      <c r="R3862" s="187">
        <v>7.52</v>
      </c>
    </row>
    <row r="3863" spans="1:18" x14ac:dyDescent="0.25">
      <c r="A3863" s="135">
        <v>1052488</v>
      </c>
      <c r="B3863" s="148" t="s">
        <v>274</v>
      </c>
      <c r="C3863" s="135">
        <v>8</v>
      </c>
      <c r="D3863" s="135">
        <v>250</v>
      </c>
      <c r="E3863" s="188" t="s">
        <v>21</v>
      </c>
      <c r="F3863" s="135" t="s">
        <v>20</v>
      </c>
      <c r="G3863" s="135">
        <v>9</v>
      </c>
      <c r="H3863" s="135">
        <v>10</v>
      </c>
      <c r="I3863" s="135">
        <v>3</v>
      </c>
      <c r="J3863" s="136">
        <v>2.1800000000000002</v>
      </c>
      <c r="K3863" s="136">
        <v>1.88</v>
      </c>
      <c r="L3863" s="136">
        <v>0.9</v>
      </c>
      <c r="M3863" s="137" t="str">
        <f t="shared" si="60"/>
        <v>P</v>
      </c>
      <c r="N3863" s="174" t="s">
        <v>10681</v>
      </c>
      <c r="O3863" s="149" t="s">
        <v>1578</v>
      </c>
      <c r="P3863" s="149" t="s">
        <v>10582</v>
      </c>
      <c r="Q3863" s="150" t="s">
        <v>10519</v>
      </c>
      <c r="R3863" s="189">
        <v>6.96</v>
      </c>
    </row>
    <row r="3864" spans="1:18" x14ac:dyDescent="0.25">
      <c r="A3864" s="132">
        <v>1052489</v>
      </c>
      <c r="B3864" s="145" t="s">
        <v>275</v>
      </c>
      <c r="C3864" s="132">
        <v>8</v>
      </c>
      <c r="D3864" s="132">
        <v>250</v>
      </c>
      <c r="E3864" s="186" t="s">
        <v>21</v>
      </c>
      <c r="F3864" s="132">
        <v>400</v>
      </c>
      <c r="G3864" s="132">
        <v>9</v>
      </c>
      <c r="H3864" s="132">
        <v>9</v>
      </c>
      <c r="I3864" s="132">
        <v>3</v>
      </c>
      <c r="J3864" s="133">
        <v>2.19</v>
      </c>
      <c r="K3864" s="133">
        <v>1.9</v>
      </c>
      <c r="L3864" s="133">
        <v>0.91</v>
      </c>
      <c r="M3864" s="134" t="str">
        <f t="shared" si="60"/>
        <v>P</v>
      </c>
      <c r="N3864" s="173" t="s">
        <v>10681</v>
      </c>
      <c r="O3864" s="146" t="s">
        <v>1578</v>
      </c>
      <c r="P3864" s="146" t="s">
        <v>10582</v>
      </c>
      <c r="Q3864" s="147" t="s">
        <v>10519</v>
      </c>
      <c r="R3864" s="187">
        <v>7.92</v>
      </c>
    </row>
    <row r="3865" spans="1:18" x14ac:dyDescent="0.25">
      <c r="A3865" s="135">
        <v>1052490</v>
      </c>
      <c r="B3865" s="148" t="s">
        <v>276</v>
      </c>
      <c r="C3865" s="135">
        <v>8</v>
      </c>
      <c r="D3865" s="135">
        <v>250</v>
      </c>
      <c r="E3865" s="188" t="s">
        <v>21</v>
      </c>
      <c r="F3865" s="135">
        <v>350</v>
      </c>
      <c r="G3865" s="135">
        <v>24</v>
      </c>
      <c r="H3865" s="135">
        <v>24</v>
      </c>
      <c r="I3865" s="135">
        <v>1</v>
      </c>
      <c r="J3865" s="136">
        <v>2.21</v>
      </c>
      <c r="K3865" s="136">
        <v>1.9</v>
      </c>
      <c r="L3865" s="136">
        <v>0.92</v>
      </c>
      <c r="M3865" s="137" t="str">
        <f t="shared" si="60"/>
        <v>P</v>
      </c>
      <c r="N3865" s="174" t="s">
        <v>10681</v>
      </c>
      <c r="O3865" s="149" t="s">
        <v>1578</v>
      </c>
      <c r="P3865" s="149" t="s">
        <v>10582</v>
      </c>
      <c r="Q3865" s="150" t="s">
        <v>10519</v>
      </c>
      <c r="R3865" s="189">
        <v>7.36</v>
      </c>
    </row>
    <row r="3866" spans="1:18" x14ac:dyDescent="0.25">
      <c r="A3866" s="132">
        <v>1052491</v>
      </c>
      <c r="B3866" s="145" t="s">
        <v>266</v>
      </c>
      <c r="C3866" s="132">
        <v>6</v>
      </c>
      <c r="D3866" s="132">
        <v>240</v>
      </c>
      <c r="E3866" s="186" t="s">
        <v>21</v>
      </c>
      <c r="F3866" s="132">
        <v>352</v>
      </c>
      <c r="G3866" s="132">
        <v>10</v>
      </c>
      <c r="H3866" s="132">
        <v>11</v>
      </c>
      <c r="I3866" s="132">
        <v>3</v>
      </c>
      <c r="J3866" s="133">
        <v>2.66</v>
      </c>
      <c r="K3866" s="133">
        <v>1.79</v>
      </c>
      <c r="L3866" s="133">
        <v>0.72</v>
      </c>
      <c r="M3866" s="134" t="str">
        <f t="shared" si="60"/>
        <v>P</v>
      </c>
      <c r="N3866" s="171" t="s">
        <v>10681</v>
      </c>
      <c r="O3866" s="146" t="s">
        <v>1581</v>
      </c>
      <c r="P3866" s="146" t="s">
        <v>10581</v>
      </c>
      <c r="Q3866" s="147" t="s">
        <v>10519</v>
      </c>
      <c r="R3866" s="187">
        <v>0.72</v>
      </c>
    </row>
    <row r="3867" spans="1:18" x14ac:dyDescent="0.25">
      <c r="A3867" s="135">
        <v>1052492</v>
      </c>
      <c r="B3867" s="148" t="s">
        <v>253</v>
      </c>
      <c r="C3867" s="135">
        <v>6</v>
      </c>
      <c r="D3867" s="135">
        <v>240</v>
      </c>
      <c r="E3867" s="188" t="s">
        <v>21</v>
      </c>
      <c r="F3867" s="135">
        <v>352</v>
      </c>
      <c r="G3867" s="135">
        <v>10</v>
      </c>
      <c r="H3867" s="135">
        <v>11</v>
      </c>
      <c r="I3867" s="135">
        <v>3</v>
      </c>
      <c r="J3867" s="136">
        <v>2.66</v>
      </c>
      <c r="K3867" s="136">
        <v>1.78</v>
      </c>
      <c r="L3867" s="136">
        <v>0.7</v>
      </c>
      <c r="M3867" s="137" t="str">
        <f t="shared" si="60"/>
        <v>P</v>
      </c>
      <c r="N3867" s="172" t="s">
        <v>10681</v>
      </c>
      <c r="O3867" s="149" t="s">
        <v>1581</v>
      </c>
      <c r="P3867" s="149" t="s">
        <v>10581</v>
      </c>
      <c r="Q3867" s="150" t="s">
        <v>10519</v>
      </c>
      <c r="R3867" s="189">
        <v>9</v>
      </c>
    </row>
    <row r="3868" spans="1:18" x14ac:dyDescent="0.25">
      <c r="A3868" s="132">
        <v>1052501</v>
      </c>
      <c r="B3868" s="145" t="s">
        <v>4259</v>
      </c>
      <c r="C3868" s="132">
        <v>1</v>
      </c>
      <c r="D3868" s="132" t="s">
        <v>20</v>
      </c>
      <c r="E3868" s="186" t="s">
        <v>20</v>
      </c>
      <c r="F3868" s="132" t="s">
        <v>20</v>
      </c>
      <c r="G3868" s="132" t="s">
        <v>20</v>
      </c>
      <c r="H3868" s="132" t="s">
        <v>20</v>
      </c>
      <c r="I3868" s="132" t="s">
        <v>20</v>
      </c>
      <c r="J3868" s="133">
        <v>3.26</v>
      </c>
      <c r="K3868" s="133">
        <v>2.57</v>
      </c>
      <c r="L3868" s="133">
        <v>0.45</v>
      </c>
      <c r="M3868" s="134" t="str">
        <f t="shared" si="60"/>
        <v>P</v>
      </c>
      <c r="N3868" s="171" t="s">
        <v>10682</v>
      </c>
      <c r="O3868" s="146" t="s">
        <v>1506</v>
      </c>
      <c r="P3868" s="146" t="s">
        <v>10584</v>
      </c>
      <c r="Q3868" s="147" t="s">
        <v>10519</v>
      </c>
      <c r="R3868" s="187">
        <v>8.61</v>
      </c>
    </row>
    <row r="3869" spans="1:18" x14ac:dyDescent="0.25">
      <c r="A3869" s="135">
        <v>1052502</v>
      </c>
      <c r="B3869" s="148" t="s">
        <v>4260</v>
      </c>
      <c r="C3869" s="135">
        <v>1</v>
      </c>
      <c r="D3869" s="135" t="s">
        <v>20</v>
      </c>
      <c r="E3869" s="188" t="s">
        <v>20</v>
      </c>
      <c r="F3869" s="135" t="s">
        <v>20</v>
      </c>
      <c r="G3869" s="135" t="s">
        <v>20</v>
      </c>
      <c r="H3869" s="135" t="s">
        <v>20</v>
      </c>
      <c r="I3869" s="135" t="s">
        <v>20</v>
      </c>
      <c r="J3869" s="136">
        <v>3.33</v>
      </c>
      <c r="K3869" s="136">
        <v>2.68</v>
      </c>
      <c r="L3869" s="136">
        <v>0.46</v>
      </c>
      <c r="M3869" s="137" t="str">
        <f t="shared" si="60"/>
        <v>P</v>
      </c>
      <c r="N3869" s="172" t="s">
        <v>10682</v>
      </c>
      <c r="O3869" s="149" t="s">
        <v>1506</v>
      </c>
      <c r="P3869" s="149" t="s">
        <v>10584</v>
      </c>
      <c r="Q3869" s="150" t="s">
        <v>10519</v>
      </c>
      <c r="R3869" s="189">
        <v>8.61</v>
      </c>
    </row>
    <row r="3870" spans="1:18" x14ac:dyDescent="0.25">
      <c r="A3870" s="132">
        <v>1052503</v>
      </c>
      <c r="B3870" s="145" t="s">
        <v>4261</v>
      </c>
      <c r="C3870" s="132">
        <v>1</v>
      </c>
      <c r="D3870" s="132" t="s">
        <v>20</v>
      </c>
      <c r="E3870" s="186" t="s">
        <v>20</v>
      </c>
      <c r="F3870" s="132" t="s">
        <v>20</v>
      </c>
      <c r="G3870" s="132" t="s">
        <v>20</v>
      </c>
      <c r="H3870" s="132" t="s">
        <v>20</v>
      </c>
      <c r="I3870" s="132" t="s">
        <v>20</v>
      </c>
      <c r="J3870" s="133">
        <v>3.3</v>
      </c>
      <c r="K3870" s="133">
        <v>2.71</v>
      </c>
      <c r="L3870" s="133">
        <v>0.37</v>
      </c>
      <c r="M3870" s="134" t="str">
        <f t="shared" si="60"/>
        <v>P</v>
      </c>
      <c r="N3870" s="171" t="s">
        <v>10682</v>
      </c>
      <c r="O3870" s="146" t="s">
        <v>1506</v>
      </c>
      <c r="P3870" s="146" t="s">
        <v>10584</v>
      </c>
      <c r="Q3870" s="147" t="s">
        <v>10519</v>
      </c>
      <c r="R3870" s="187">
        <v>9.11</v>
      </c>
    </row>
    <row r="3871" spans="1:18" x14ac:dyDescent="0.25">
      <c r="A3871" s="135">
        <v>1052504</v>
      </c>
      <c r="B3871" s="148" t="s">
        <v>4262</v>
      </c>
      <c r="C3871" s="135">
        <v>1</v>
      </c>
      <c r="D3871" s="135" t="s">
        <v>20</v>
      </c>
      <c r="E3871" s="188" t="s">
        <v>20</v>
      </c>
      <c r="F3871" s="135" t="s">
        <v>20</v>
      </c>
      <c r="G3871" s="135" t="s">
        <v>20</v>
      </c>
      <c r="H3871" s="135" t="s">
        <v>20</v>
      </c>
      <c r="I3871" s="135" t="s">
        <v>20</v>
      </c>
      <c r="J3871" s="136">
        <v>3.34</v>
      </c>
      <c r="K3871" s="136">
        <v>2.71</v>
      </c>
      <c r="L3871" s="136">
        <v>0.51</v>
      </c>
      <c r="M3871" s="137" t="str">
        <f t="shared" si="60"/>
        <v>P</v>
      </c>
      <c r="N3871" s="172" t="s">
        <v>10682</v>
      </c>
      <c r="O3871" s="149" t="s">
        <v>1506</v>
      </c>
      <c r="P3871" s="149" t="s">
        <v>10584</v>
      </c>
      <c r="Q3871" s="150" t="s">
        <v>10519</v>
      </c>
      <c r="R3871" s="189">
        <v>8.61</v>
      </c>
    </row>
    <row r="3872" spans="1:18" x14ac:dyDescent="0.25">
      <c r="A3872" s="132">
        <v>1052509</v>
      </c>
      <c r="B3872" s="145" t="s">
        <v>4263</v>
      </c>
      <c r="C3872" s="132">
        <v>1</v>
      </c>
      <c r="D3872" s="132" t="s">
        <v>20</v>
      </c>
      <c r="E3872" s="186">
        <v>30</v>
      </c>
      <c r="F3872" s="132" t="s">
        <v>20</v>
      </c>
      <c r="G3872" s="132" t="s">
        <v>21</v>
      </c>
      <c r="H3872" s="132" t="s">
        <v>21</v>
      </c>
      <c r="I3872" s="132" t="s">
        <v>20</v>
      </c>
      <c r="J3872" s="133">
        <v>3.46</v>
      </c>
      <c r="K3872" s="133">
        <v>2.62</v>
      </c>
      <c r="L3872" s="133">
        <v>0.37</v>
      </c>
      <c r="M3872" s="134" t="str">
        <f t="shared" si="60"/>
        <v>P</v>
      </c>
      <c r="N3872" s="171" t="s">
        <v>10682</v>
      </c>
      <c r="O3872" s="146" t="s">
        <v>1506</v>
      </c>
      <c r="P3872" s="146" t="s">
        <v>10584</v>
      </c>
      <c r="Q3872" s="147" t="s">
        <v>10519</v>
      </c>
      <c r="R3872" s="187">
        <v>9.73</v>
      </c>
    </row>
    <row r="3873" spans="1:18" x14ac:dyDescent="0.25">
      <c r="A3873" s="135">
        <v>1052510</v>
      </c>
      <c r="B3873" s="148" t="s">
        <v>4264</v>
      </c>
      <c r="C3873" s="135">
        <v>1</v>
      </c>
      <c r="D3873" s="135" t="s">
        <v>20</v>
      </c>
      <c r="E3873" s="188" t="s">
        <v>20</v>
      </c>
      <c r="F3873" s="135" t="s">
        <v>20</v>
      </c>
      <c r="G3873" s="135" t="s">
        <v>21</v>
      </c>
      <c r="H3873" s="135" t="s">
        <v>21</v>
      </c>
      <c r="I3873" s="135" t="s">
        <v>20</v>
      </c>
      <c r="J3873" s="136">
        <v>3.59</v>
      </c>
      <c r="K3873" s="136">
        <v>2.81</v>
      </c>
      <c r="L3873" s="136">
        <v>0.36</v>
      </c>
      <c r="M3873" s="137" t="str">
        <f t="shared" si="60"/>
        <v>P</v>
      </c>
      <c r="N3873" s="172" t="s">
        <v>10682</v>
      </c>
      <c r="O3873" s="149" t="s">
        <v>1506</v>
      </c>
      <c r="P3873" s="149" t="s">
        <v>10584</v>
      </c>
      <c r="Q3873" s="150" t="s">
        <v>10519</v>
      </c>
      <c r="R3873" s="189">
        <v>9.74</v>
      </c>
    </row>
    <row r="3874" spans="1:18" x14ac:dyDescent="0.25">
      <c r="A3874" s="132">
        <v>1052511</v>
      </c>
      <c r="B3874" s="145" t="s">
        <v>4265</v>
      </c>
      <c r="C3874" s="132">
        <v>1</v>
      </c>
      <c r="D3874" s="132" t="s">
        <v>20</v>
      </c>
      <c r="E3874" s="186" t="s">
        <v>20</v>
      </c>
      <c r="F3874" s="132" t="s">
        <v>20</v>
      </c>
      <c r="G3874" s="132" t="s">
        <v>21</v>
      </c>
      <c r="H3874" s="132" t="s">
        <v>21</v>
      </c>
      <c r="I3874" s="132" t="s">
        <v>20</v>
      </c>
      <c r="J3874" s="133">
        <v>3.43</v>
      </c>
      <c r="K3874" s="133">
        <v>2.59</v>
      </c>
      <c r="L3874" s="133">
        <v>0.36</v>
      </c>
      <c r="M3874" s="134" t="str">
        <f t="shared" si="60"/>
        <v>P</v>
      </c>
      <c r="N3874" s="171" t="s">
        <v>10682</v>
      </c>
      <c r="O3874" s="146" t="s">
        <v>1506</v>
      </c>
      <c r="P3874" s="146" t="s">
        <v>10584</v>
      </c>
      <c r="Q3874" s="147" t="s">
        <v>10519</v>
      </c>
      <c r="R3874" s="187">
        <v>10.44</v>
      </c>
    </row>
    <row r="3875" spans="1:18" x14ac:dyDescent="0.25">
      <c r="A3875" s="135">
        <v>1052513</v>
      </c>
      <c r="B3875" s="148" t="s">
        <v>4266</v>
      </c>
      <c r="C3875" s="135">
        <v>1</v>
      </c>
      <c r="D3875" s="135" t="s">
        <v>20</v>
      </c>
      <c r="E3875" s="188" t="s">
        <v>20</v>
      </c>
      <c r="F3875" s="135" t="s">
        <v>20</v>
      </c>
      <c r="G3875" s="135" t="s">
        <v>21</v>
      </c>
      <c r="H3875" s="135" t="s">
        <v>21</v>
      </c>
      <c r="I3875" s="135" t="s">
        <v>20</v>
      </c>
      <c r="J3875" s="136">
        <v>3.6</v>
      </c>
      <c r="K3875" s="136">
        <v>2.81</v>
      </c>
      <c r="L3875" s="136">
        <v>0.28999999999999998</v>
      </c>
      <c r="M3875" s="137" t="str">
        <f t="shared" si="60"/>
        <v>P</v>
      </c>
      <c r="N3875" s="172" t="s">
        <v>10682</v>
      </c>
      <c r="O3875" s="149" t="s">
        <v>1506</v>
      </c>
      <c r="P3875" s="149" t="s">
        <v>10584</v>
      </c>
      <c r="Q3875" s="150" t="s">
        <v>10519</v>
      </c>
      <c r="R3875" s="189">
        <v>10.28</v>
      </c>
    </row>
    <row r="3876" spans="1:18" x14ac:dyDescent="0.25">
      <c r="A3876" s="132">
        <v>1052514</v>
      </c>
      <c r="B3876" s="145" t="s">
        <v>4267</v>
      </c>
      <c r="C3876" s="132">
        <v>1</v>
      </c>
      <c r="D3876" s="132" t="s">
        <v>20</v>
      </c>
      <c r="E3876" s="186">
        <v>30</v>
      </c>
      <c r="F3876" s="132" t="s">
        <v>20</v>
      </c>
      <c r="G3876" s="132" t="s">
        <v>21</v>
      </c>
      <c r="H3876" s="132" t="s">
        <v>21</v>
      </c>
      <c r="I3876" s="132" t="s">
        <v>20</v>
      </c>
      <c r="J3876" s="133">
        <v>3.37</v>
      </c>
      <c r="K3876" s="133">
        <v>2.5299999999999998</v>
      </c>
      <c r="L3876" s="133">
        <v>0.39</v>
      </c>
      <c r="M3876" s="134" t="str">
        <f t="shared" si="60"/>
        <v>P</v>
      </c>
      <c r="N3876" s="171" t="s">
        <v>10682</v>
      </c>
      <c r="O3876" s="146" t="s">
        <v>1506</v>
      </c>
      <c r="P3876" s="146" t="s">
        <v>10584</v>
      </c>
      <c r="Q3876" s="147" t="s">
        <v>10519</v>
      </c>
      <c r="R3876" s="187">
        <v>9.6999999999999993</v>
      </c>
    </row>
    <row r="3877" spans="1:18" x14ac:dyDescent="0.25">
      <c r="A3877" s="135">
        <v>1052515</v>
      </c>
      <c r="B3877" s="148" t="s">
        <v>4268</v>
      </c>
      <c r="C3877" s="135">
        <v>1</v>
      </c>
      <c r="D3877" s="135" t="s">
        <v>20</v>
      </c>
      <c r="E3877" s="188" t="s">
        <v>20</v>
      </c>
      <c r="F3877" s="135" t="s">
        <v>20</v>
      </c>
      <c r="G3877" s="135" t="s">
        <v>21</v>
      </c>
      <c r="H3877" s="135" t="s">
        <v>21</v>
      </c>
      <c r="I3877" s="135" t="s">
        <v>20</v>
      </c>
      <c r="J3877" s="136">
        <v>3.66</v>
      </c>
      <c r="K3877" s="136">
        <v>2.87</v>
      </c>
      <c r="L3877" s="136">
        <v>0.37</v>
      </c>
      <c r="M3877" s="137" t="str">
        <f t="shared" si="60"/>
        <v>P</v>
      </c>
      <c r="N3877" s="172" t="s">
        <v>10682</v>
      </c>
      <c r="O3877" s="149" t="s">
        <v>1506</v>
      </c>
      <c r="P3877" s="149" t="s">
        <v>10584</v>
      </c>
      <c r="Q3877" s="150" t="s">
        <v>10519</v>
      </c>
      <c r="R3877" s="189">
        <v>10.33</v>
      </c>
    </row>
    <row r="3878" spans="1:18" x14ac:dyDescent="0.25">
      <c r="A3878" s="132">
        <v>1052516</v>
      </c>
      <c r="B3878" s="145" t="s">
        <v>4269</v>
      </c>
      <c r="C3878" s="132">
        <v>1</v>
      </c>
      <c r="D3878" s="132" t="s">
        <v>20</v>
      </c>
      <c r="E3878" s="186" t="s">
        <v>20</v>
      </c>
      <c r="F3878" s="132" t="s">
        <v>20</v>
      </c>
      <c r="G3878" s="132" t="s">
        <v>21</v>
      </c>
      <c r="H3878" s="132" t="s">
        <v>21</v>
      </c>
      <c r="I3878" s="132" t="s">
        <v>20</v>
      </c>
      <c r="J3878" s="133">
        <v>3.54</v>
      </c>
      <c r="K3878" s="133">
        <v>2.95</v>
      </c>
      <c r="L3878" s="133">
        <v>0.34</v>
      </c>
      <c r="M3878" s="134" t="str">
        <f t="shared" si="60"/>
        <v>P</v>
      </c>
      <c r="N3878" s="171" t="s">
        <v>10682</v>
      </c>
      <c r="O3878" s="146" t="s">
        <v>1506</v>
      </c>
      <c r="P3878" s="146" t="s">
        <v>10584</v>
      </c>
      <c r="Q3878" s="147" t="s">
        <v>10519</v>
      </c>
      <c r="R3878" s="187">
        <v>9.16</v>
      </c>
    </row>
    <row r="3879" spans="1:18" x14ac:dyDescent="0.25">
      <c r="A3879" s="135">
        <v>1052518</v>
      </c>
      <c r="B3879" s="148" t="s">
        <v>4270</v>
      </c>
      <c r="C3879" s="135">
        <v>1</v>
      </c>
      <c r="D3879" s="135" t="s">
        <v>20</v>
      </c>
      <c r="E3879" s="188" t="s">
        <v>20</v>
      </c>
      <c r="F3879" s="135" t="s">
        <v>20</v>
      </c>
      <c r="G3879" s="135" t="s">
        <v>21</v>
      </c>
      <c r="H3879" s="135" t="s">
        <v>21</v>
      </c>
      <c r="I3879" s="135" t="s">
        <v>20</v>
      </c>
      <c r="J3879" s="136">
        <v>3.6</v>
      </c>
      <c r="K3879" s="136">
        <v>2.71</v>
      </c>
      <c r="L3879" s="136">
        <v>0.46</v>
      </c>
      <c r="M3879" s="137" t="str">
        <f t="shared" si="60"/>
        <v>P</v>
      </c>
      <c r="N3879" s="172" t="s">
        <v>10682</v>
      </c>
      <c r="O3879" s="149" t="s">
        <v>1506</v>
      </c>
      <c r="P3879" s="149" t="s">
        <v>10584</v>
      </c>
      <c r="Q3879" s="150" t="s">
        <v>10519</v>
      </c>
      <c r="R3879" s="189">
        <v>10.01</v>
      </c>
    </row>
    <row r="3880" spans="1:18" x14ac:dyDescent="0.25">
      <c r="A3880" s="132">
        <v>1052519</v>
      </c>
      <c r="B3880" s="145" t="s">
        <v>4271</v>
      </c>
      <c r="C3880" s="132">
        <v>1</v>
      </c>
      <c r="D3880" s="132" t="s">
        <v>20</v>
      </c>
      <c r="E3880" s="186" t="s">
        <v>20</v>
      </c>
      <c r="F3880" s="132" t="s">
        <v>20</v>
      </c>
      <c r="G3880" s="132" t="s">
        <v>21</v>
      </c>
      <c r="H3880" s="132" t="s">
        <v>21</v>
      </c>
      <c r="I3880" s="132" t="s">
        <v>20</v>
      </c>
      <c r="J3880" s="133">
        <v>3.56</v>
      </c>
      <c r="K3880" s="133">
        <v>2.89</v>
      </c>
      <c r="L3880" s="133">
        <v>0.47</v>
      </c>
      <c r="M3880" s="134" t="str">
        <f t="shared" si="60"/>
        <v>P</v>
      </c>
      <c r="N3880" s="171" t="s">
        <v>10682</v>
      </c>
      <c r="O3880" s="146" t="s">
        <v>1506</v>
      </c>
      <c r="P3880" s="146" t="s">
        <v>10584</v>
      </c>
      <c r="Q3880" s="147" t="s">
        <v>10519</v>
      </c>
      <c r="R3880" s="187">
        <v>9.64</v>
      </c>
    </row>
    <row r="3881" spans="1:18" x14ac:dyDescent="0.25">
      <c r="A3881" s="135">
        <v>1052520</v>
      </c>
      <c r="B3881" s="148" t="s">
        <v>4272</v>
      </c>
      <c r="C3881" s="135">
        <v>1</v>
      </c>
      <c r="D3881" s="135" t="s">
        <v>20</v>
      </c>
      <c r="E3881" s="188" t="s">
        <v>20</v>
      </c>
      <c r="F3881" s="135" t="s">
        <v>20</v>
      </c>
      <c r="G3881" s="135" t="s">
        <v>21</v>
      </c>
      <c r="H3881" s="135" t="s">
        <v>21</v>
      </c>
      <c r="I3881" s="135" t="s">
        <v>20</v>
      </c>
      <c r="J3881" s="136">
        <v>3.51</v>
      </c>
      <c r="K3881" s="136">
        <v>2.86</v>
      </c>
      <c r="L3881" s="136">
        <v>0.41</v>
      </c>
      <c r="M3881" s="137" t="str">
        <f t="shared" si="60"/>
        <v>P</v>
      </c>
      <c r="N3881" s="172" t="s">
        <v>10682</v>
      </c>
      <c r="O3881" s="149" t="s">
        <v>1506</v>
      </c>
      <c r="P3881" s="149" t="s">
        <v>10584</v>
      </c>
      <c r="Q3881" s="150" t="s">
        <v>10519</v>
      </c>
      <c r="R3881" s="189">
        <v>9.16</v>
      </c>
    </row>
    <row r="3882" spans="1:18" x14ac:dyDescent="0.25">
      <c r="A3882" s="132">
        <v>1052521</v>
      </c>
      <c r="B3882" s="145" t="s">
        <v>4273</v>
      </c>
      <c r="C3882" s="132">
        <v>1</v>
      </c>
      <c r="D3882" s="132" t="s">
        <v>20</v>
      </c>
      <c r="E3882" s="186" t="s">
        <v>20</v>
      </c>
      <c r="F3882" s="132" t="s">
        <v>20</v>
      </c>
      <c r="G3882" s="132" t="s">
        <v>21</v>
      </c>
      <c r="H3882" s="132" t="s">
        <v>21</v>
      </c>
      <c r="I3882" s="132" t="s">
        <v>20</v>
      </c>
      <c r="J3882" s="133">
        <v>3.6</v>
      </c>
      <c r="K3882" s="133">
        <v>2.88</v>
      </c>
      <c r="L3882" s="133">
        <v>0.36</v>
      </c>
      <c r="M3882" s="134" t="str">
        <f t="shared" si="60"/>
        <v>P</v>
      </c>
      <c r="N3882" s="173" t="s">
        <v>10682</v>
      </c>
      <c r="O3882" s="146" t="s">
        <v>1506</v>
      </c>
      <c r="P3882" s="146" t="s">
        <v>10584</v>
      </c>
      <c r="Q3882" s="147" t="s">
        <v>10519</v>
      </c>
      <c r="R3882" s="187">
        <v>9.36</v>
      </c>
    </row>
    <row r="3883" spans="1:18" x14ac:dyDescent="0.25">
      <c r="A3883" s="135">
        <v>1052524</v>
      </c>
      <c r="B3883" s="148" t="s">
        <v>4274</v>
      </c>
      <c r="C3883" s="135">
        <v>10</v>
      </c>
      <c r="D3883" s="135" t="s">
        <v>20</v>
      </c>
      <c r="E3883" s="188">
        <v>12</v>
      </c>
      <c r="F3883" s="135" t="s">
        <v>20</v>
      </c>
      <c r="G3883" s="135" t="s">
        <v>21</v>
      </c>
      <c r="H3883" s="135" t="s">
        <v>21</v>
      </c>
      <c r="I3883" s="135" t="s">
        <v>21</v>
      </c>
      <c r="J3883" s="136">
        <v>3.5</v>
      </c>
      <c r="K3883" s="136">
        <v>4</v>
      </c>
      <c r="L3883" s="136">
        <v>1</v>
      </c>
      <c r="M3883" s="137" t="str">
        <f t="shared" si="60"/>
        <v>P</v>
      </c>
      <c r="N3883" s="174" t="s">
        <v>10682</v>
      </c>
      <c r="O3883" s="149" t="s">
        <v>1614</v>
      </c>
      <c r="P3883" s="149" t="s">
        <v>9419</v>
      </c>
      <c r="Q3883" s="150" t="s">
        <v>10519</v>
      </c>
      <c r="R3883" s="189">
        <v>21.194029850746269</v>
      </c>
    </row>
    <row r="3884" spans="1:18" x14ac:dyDescent="0.25">
      <c r="A3884" s="132">
        <v>1052525</v>
      </c>
      <c r="B3884" s="145" t="s">
        <v>4275</v>
      </c>
      <c r="C3884" s="132">
        <v>6</v>
      </c>
      <c r="D3884" s="132">
        <v>60</v>
      </c>
      <c r="E3884" s="186" t="s">
        <v>21</v>
      </c>
      <c r="F3884" s="132">
        <v>80</v>
      </c>
      <c r="G3884" s="132" t="s">
        <v>20</v>
      </c>
      <c r="H3884" s="132" t="s">
        <v>20</v>
      </c>
      <c r="I3884" s="132" t="s">
        <v>20</v>
      </c>
      <c r="J3884" s="133">
        <v>3.81</v>
      </c>
      <c r="K3884" s="133">
        <v>2.5499999999999998</v>
      </c>
      <c r="L3884" s="133">
        <v>1.93</v>
      </c>
      <c r="M3884" s="134" t="str">
        <f t="shared" si="60"/>
        <v>P</v>
      </c>
      <c r="N3884" s="173" t="s">
        <v>10681</v>
      </c>
      <c r="O3884" s="146" t="s">
        <v>1506</v>
      </c>
      <c r="P3884" s="146" t="s">
        <v>9451</v>
      </c>
      <c r="Q3884" s="147" t="s">
        <v>10106</v>
      </c>
      <c r="R3884" s="187">
        <v>23.52</v>
      </c>
    </row>
    <row r="3885" spans="1:18" x14ac:dyDescent="0.25">
      <c r="A3885" s="135">
        <v>1052527</v>
      </c>
      <c r="B3885" s="148" t="s">
        <v>4276</v>
      </c>
      <c r="C3885" s="135">
        <v>6</v>
      </c>
      <c r="D3885" s="135">
        <v>60</v>
      </c>
      <c r="E3885" s="188" t="s">
        <v>21</v>
      </c>
      <c r="F3885" s="135">
        <v>80</v>
      </c>
      <c r="G3885" s="135" t="s">
        <v>20</v>
      </c>
      <c r="H3885" s="135" t="s">
        <v>20</v>
      </c>
      <c r="I3885" s="135" t="s">
        <v>20</v>
      </c>
      <c r="J3885" s="136">
        <v>3.81</v>
      </c>
      <c r="K3885" s="136">
        <v>2.5499999999999998</v>
      </c>
      <c r="L3885" s="136">
        <v>1.93</v>
      </c>
      <c r="M3885" s="137" t="str">
        <f t="shared" si="60"/>
        <v>P</v>
      </c>
      <c r="N3885" s="174" t="s">
        <v>10681</v>
      </c>
      <c r="O3885" s="149" t="s">
        <v>1506</v>
      </c>
      <c r="P3885" s="149" t="s">
        <v>9451</v>
      </c>
      <c r="Q3885" s="150" t="s">
        <v>10106</v>
      </c>
      <c r="R3885" s="189">
        <v>24.18</v>
      </c>
    </row>
    <row r="3886" spans="1:18" x14ac:dyDescent="0.25">
      <c r="A3886" s="132">
        <v>1052528</v>
      </c>
      <c r="B3886" s="145" t="s">
        <v>4277</v>
      </c>
      <c r="C3886" s="132">
        <v>4</v>
      </c>
      <c r="D3886" s="132">
        <v>30</v>
      </c>
      <c r="E3886" s="186" t="s">
        <v>21</v>
      </c>
      <c r="F3886" s="132">
        <v>48</v>
      </c>
      <c r="G3886" s="132" t="s">
        <v>21</v>
      </c>
      <c r="H3886" s="132" t="s">
        <v>21</v>
      </c>
      <c r="I3886" s="132" t="s">
        <v>21</v>
      </c>
      <c r="J3886" s="133">
        <v>3.55</v>
      </c>
      <c r="K3886" s="133">
        <v>3.55</v>
      </c>
      <c r="L3886" s="133">
        <v>2.1</v>
      </c>
      <c r="M3886" s="134" t="str">
        <f t="shared" si="60"/>
        <v>P</v>
      </c>
      <c r="N3886" s="173" t="s">
        <v>10681</v>
      </c>
      <c r="O3886" s="146" t="s">
        <v>1506</v>
      </c>
      <c r="P3886" s="146" t="s">
        <v>9451</v>
      </c>
      <c r="Q3886" s="147" t="s">
        <v>10106</v>
      </c>
      <c r="R3886" s="187">
        <v>29.88</v>
      </c>
    </row>
    <row r="3887" spans="1:18" x14ac:dyDescent="0.25">
      <c r="A3887" s="135">
        <v>1052529</v>
      </c>
      <c r="B3887" s="148" t="s">
        <v>4278</v>
      </c>
      <c r="C3887" s="135">
        <v>4</v>
      </c>
      <c r="D3887" s="135">
        <v>20</v>
      </c>
      <c r="E3887" s="188" t="s">
        <v>21</v>
      </c>
      <c r="F3887" s="135">
        <v>28</v>
      </c>
      <c r="G3887" s="135" t="s">
        <v>21</v>
      </c>
      <c r="H3887" s="135" t="s">
        <v>21</v>
      </c>
      <c r="I3887" s="135" t="s">
        <v>21</v>
      </c>
      <c r="J3887" s="136">
        <v>4.45</v>
      </c>
      <c r="K3887" s="136">
        <v>4.45</v>
      </c>
      <c r="L3887" s="136">
        <v>2.1</v>
      </c>
      <c r="M3887" s="137" t="str">
        <f t="shared" si="60"/>
        <v>P</v>
      </c>
      <c r="N3887" s="174" t="s">
        <v>10681</v>
      </c>
      <c r="O3887" s="149" t="s">
        <v>1506</v>
      </c>
      <c r="P3887" s="149" t="s">
        <v>9451</v>
      </c>
      <c r="Q3887" s="150" t="s">
        <v>10106</v>
      </c>
      <c r="R3887" s="189">
        <v>39.200000000000003</v>
      </c>
    </row>
    <row r="3888" spans="1:18" x14ac:dyDescent="0.25">
      <c r="A3888" s="132">
        <v>1052530</v>
      </c>
      <c r="B3888" s="145" t="s">
        <v>4279</v>
      </c>
      <c r="C3888" s="132">
        <v>4</v>
      </c>
      <c r="D3888" s="132">
        <v>20</v>
      </c>
      <c r="E3888" s="186" t="s">
        <v>21</v>
      </c>
      <c r="F3888" s="132">
        <v>28</v>
      </c>
      <c r="G3888" s="132" t="s">
        <v>21</v>
      </c>
      <c r="H3888" s="132" t="s">
        <v>21</v>
      </c>
      <c r="I3888" s="132" t="s">
        <v>21</v>
      </c>
      <c r="J3888" s="133">
        <v>4.24</v>
      </c>
      <c r="K3888" s="133">
        <v>4.24</v>
      </c>
      <c r="L3888" s="133">
        <v>2.2589999999999999</v>
      </c>
      <c r="M3888" s="134" t="str">
        <f t="shared" si="60"/>
        <v>P</v>
      </c>
      <c r="N3888" s="173" t="s">
        <v>10681</v>
      </c>
      <c r="O3888" s="146" t="s">
        <v>1506</v>
      </c>
      <c r="P3888" s="146" t="s">
        <v>9451</v>
      </c>
      <c r="Q3888" s="147" t="s">
        <v>10106</v>
      </c>
      <c r="R3888" s="187">
        <v>35.44</v>
      </c>
    </row>
    <row r="3889" spans="1:18" x14ac:dyDescent="0.25">
      <c r="A3889" s="135">
        <v>1052531</v>
      </c>
      <c r="B3889" s="148" t="s">
        <v>4280</v>
      </c>
      <c r="C3889" s="135">
        <v>4</v>
      </c>
      <c r="D3889" s="135">
        <v>20</v>
      </c>
      <c r="E3889" s="188" t="s">
        <v>21</v>
      </c>
      <c r="F3889" s="135">
        <v>28</v>
      </c>
      <c r="G3889" s="135" t="s">
        <v>21</v>
      </c>
      <c r="H3889" s="135" t="s">
        <v>21</v>
      </c>
      <c r="I3889" s="135" t="s">
        <v>21</v>
      </c>
      <c r="J3889" s="136">
        <v>4.24</v>
      </c>
      <c r="K3889" s="136">
        <v>4.24</v>
      </c>
      <c r="L3889" s="136">
        <v>2.2589999999999999</v>
      </c>
      <c r="M3889" s="137" t="str">
        <f t="shared" si="60"/>
        <v>P</v>
      </c>
      <c r="N3889" s="174" t="s">
        <v>10681</v>
      </c>
      <c r="O3889" s="149" t="s">
        <v>1506</v>
      </c>
      <c r="P3889" s="149" t="s">
        <v>9451</v>
      </c>
      <c r="Q3889" s="150" t="s">
        <v>10519</v>
      </c>
      <c r="R3889" s="189">
        <v>36.56</v>
      </c>
    </row>
    <row r="3890" spans="1:18" x14ac:dyDescent="0.25">
      <c r="A3890" s="132">
        <v>1052533</v>
      </c>
      <c r="B3890" s="145" t="s">
        <v>4281</v>
      </c>
      <c r="C3890" s="132">
        <v>6</v>
      </c>
      <c r="D3890" s="132">
        <v>36</v>
      </c>
      <c r="E3890" s="186" t="s">
        <v>21</v>
      </c>
      <c r="F3890" s="132">
        <v>48</v>
      </c>
      <c r="G3890" s="132" t="s">
        <v>21</v>
      </c>
      <c r="H3890" s="132" t="s">
        <v>21</v>
      </c>
      <c r="I3890" s="132" t="s">
        <v>21</v>
      </c>
      <c r="J3890" s="133">
        <v>4.3499999999999996</v>
      </c>
      <c r="K3890" s="133">
        <v>3.35</v>
      </c>
      <c r="L3890" s="133">
        <v>1.8</v>
      </c>
      <c r="M3890" s="134" t="str">
        <f t="shared" si="60"/>
        <v>P</v>
      </c>
      <c r="N3890" s="173" t="s">
        <v>10681</v>
      </c>
      <c r="O3890" s="146" t="s">
        <v>1506</v>
      </c>
      <c r="P3890" s="146" t="s">
        <v>9451</v>
      </c>
      <c r="Q3890" s="147" t="s">
        <v>10106</v>
      </c>
      <c r="R3890" s="187">
        <v>28.98</v>
      </c>
    </row>
    <row r="3891" spans="1:18" x14ac:dyDescent="0.25">
      <c r="A3891" s="135">
        <v>1052536</v>
      </c>
      <c r="B3891" s="148" t="s">
        <v>4282</v>
      </c>
      <c r="C3891" s="135">
        <v>6</v>
      </c>
      <c r="D3891" s="135">
        <v>36</v>
      </c>
      <c r="E3891" s="188" t="s">
        <v>21</v>
      </c>
      <c r="F3891" s="135">
        <v>48</v>
      </c>
      <c r="G3891" s="135" t="s">
        <v>21</v>
      </c>
      <c r="H3891" s="135" t="s">
        <v>21</v>
      </c>
      <c r="I3891" s="135" t="s">
        <v>21</v>
      </c>
      <c r="J3891" s="136">
        <v>4.3499999999999996</v>
      </c>
      <c r="K3891" s="136">
        <v>3.35</v>
      </c>
      <c r="L3891" s="136">
        <v>1.8</v>
      </c>
      <c r="M3891" s="137" t="str">
        <f t="shared" si="60"/>
        <v>P</v>
      </c>
      <c r="N3891" s="174" t="s">
        <v>10681</v>
      </c>
      <c r="O3891" s="149" t="s">
        <v>1506</v>
      </c>
      <c r="P3891" s="149" t="s">
        <v>9451</v>
      </c>
      <c r="Q3891" s="150" t="s">
        <v>10106</v>
      </c>
      <c r="R3891" s="189">
        <v>29.22</v>
      </c>
    </row>
    <row r="3892" spans="1:18" x14ac:dyDescent="0.25">
      <c r="A3892" s="132">
        <v>1052537</v>
      </c>
      <c r="B3892" s="145" t="s">
        <v>4283</v>
      </c>
      <c r="C3892" s="132">
        <v>6</v>
      </c>
      <c r="D3892" s="132">
        <v>36</v>
      </c>
      <c r="E3892" s="186" t="s">
        <v>21</v>
      </c>
      <c r="F3892" s="132">
        <v>48</v>
      </c>
      <c r="G3892" s="132" t="s">
        <v>21</v>
      </c>
      <c r="H3892" s="132" t="s">
        <v>21</v>
      </c>
      <c r="I3892" s="132" t="s">
        <v>21</v>
      </c>
      <c r="J3892" s="133">
        <v>4.3499999999999996</v>
      </c>
      <c r="K3892" s="133">
        <v>3.35</v>
      </c>
      <c r="L3892" s="133">
        <v>1.8</v>
      </c>
      <c r="M3892" s="134" t="str">
        <f t="shared" si="60"/>
        <v>P</v>
      </c>
      <c r="N3892" s="173" t="s">
        <v>10681</v>
      </c>
      <c r="O3892" s="146" t="s">
        <v>1506</v>
      </c>
      <c r="P3892" s="146" t="s">
        <v>9451</v>
      </c>
      <c r="Q3892" s="147" t="s">
        <v>10106</v>
      </c>
      <c r="R3892" s="187">
        <v>30.42</v>
      </c>
    </row>
    <row r="3893" spans="1:18" x14ac:dyDescent="0.25">
      <c r="A3893" s="135">
        <v>1052540</v>
      </c>
      <c r="B3893" s="148" t="s">
        <v>4284</v>
      </c>
      <c r="C3893" s="135">
        <v>6</v>
      </c>
      <c r="D3893" s="135">
        <v>30</v>
      </c>
      <c r="E3893" s="188" t="s">
        <v>21</v>
      </c>
      <c r="F3893" s="135">
        <v>48</v>
      </c>
      <c r="G3893" s="135" t="s">
        <v>21</v>
      </c>
      <c r="H3893" s="135" t="s">
        <v>21</v>
      </c>
      <c r="I3893" s="135" t="s">
        <v>21</v>
      </c>
      <c r="J3893" s="136">
        <v>4.8899999999999997</v>
      </c>
      <c r="K3893" s="136">
        <v>3.65</v>
      </c>
      <c r="L3893" s="136">
        <v>2.1</v>
      </c>
      <c r="M3893" s="137" t="str">
        <f t="shared" si="60"/>
        <v>P</v>
      </c>
      <c r="N3893" s="174" t="s">
        <v>10681</v>
      </c>
      <c r="O3893" s="149" t="s">
        <v>1506</v>
      </c>
      <c r="P3893" s="149" t="s">
        <v>9451</v>
      </c>
      <c r="Q3893" s="150" t="s">
        <v>10106</v>
      </c>
      <c r="R3893" s="189">
        <v>38.94</v>
      </c>
    </row>
    <row r="3894" spans="1:18" x14ac:dyDescent="0.25">
      <c r="A3894" s="132">
        <v>1052541</v>
      </c>
      <c r="B3894" s="145" t="s">
        <v>4285</v>
      </c>
      <c r="C3894" s="132">
        <v>6</v>
      </c>
      <c r="D3894" s="132">
        <v>30</v>
      </c>
      <c r="E3894" s="186" t="s">
        <v>21</v>
      </c>
      <c r="F3894" s="132">
        <v>48</v>
      </c>
      <c r="G3894" s="132" t="s">
        <v>21</v>
      </c>
      <c r="H3894" s="132" t="s">
        <v>21</v>
      </c>
      <c r="I3894" s="132" t="s">
        <v>21</v>
      </c>
      <c r="J3894" s="133">
        <v>4.8899999999999997</v>
      </c>
      <c r="K3894" s="133">
        <v>3.65</v>
      </c>
      <c r="L3894" s="133">
        <v>2.1</v>
      </c>
      <c r="M3894" s="134" t="str">
        <f t="shared" si="60"/>
        <v>P</v>
      </c>
      <c r="N3894" s="173" t="s">
        <v>10681</v>
      </c>
      <c r="O3894" s="146" t="s">
        <v>1506</v>
      </c>
      <c r="P3894" s="146" t="s">
        <v>9451</v>
      </c>
      <c r="Q3894" s="147" t="s">
        <v>10106</v>
      </c>
      <c r="R3894" s="187">
        <v>40.32</v>
      </c>
    </row>
    <row r="3895" spans="1:18" x14ac:dyDescent="0.25">
      <c r="A3895" s="135">
        <v>1052545</v>
      </c>
      <c r="B3895" s="148" t="s">
        <v>4286</v>
      </c>
      <c r="C3895" s="135">
        <v>6</v>
      </c>
      <c r="D3895" s="135">
        <v>30</v>
      </c>
      <c r="E3895" s="188" t="s">
        <v>21</v>
      </c>
      <c r="F3895" s="135">
        <v>48</v>
      </c>
      <c r="G3895" s="135" t="s">
        <v>21</v>
      </c>
      <c r="H3895" s="135" t="s">
        <v>21</v>
      </c>
      <c r="I3895" s="135" t="s">
        <v>21</v>
      </c>
      <c r="J3895" s="136">
        <v>4.8899999999999997</v>
      </c>
      <c r="K3895" s="136">
        <v>3.65</v>
      </c>
      <c r="L3895" s="136">
        <v>2.1</v>
      </c>
      <c r="M3895" s="137" t="str">
        <f t="shared" si="60"/>
        <v>P</v>
      </c>
      <c r="N3895" s="174" t="s">
        <v>10681</v>
      </c>
      <c r="O3895" s="149" t="s">
        <v>1506</v>
      </c>
      <c r="P3895" s="149" t="s">
        <v>9451</v>
      </c>
      <c r="Q3895" s="150" t="s">
        <v>10106</v>
      </c>
      <c r="R3895" s="189">
        <v>41.04</v>
      </c>
    </row>
    <row r="3896" spans="1:18" x14ac:dyDescent="0.25">
      <c r="A3896" s="132">
        <v>1052550</v>
      </c>
      <c r="B3896" s="145" t="s">
        <v>4287</v>
      </c>
      <c r="C3896" s="132">
        <v>4</v>
      </c>
      <c r="D3896" s="132">
        <v>30</v>
      </c>
      <c r="E3896" s="186" t="s">
        <v>21</v>
      </c>
      <c r="F3896" s="132">
        <v>42</v>
      </c>
      <c r="G3896" s="132" t="s">
        <v>21</v>
      </c>
      <c r="H3896" s="132" t="s">
        <v>21</v>
      </c>
      <c r="I3896" s="132" t="s">
        <v>21</v>
      </c>
      <c r="J3896" s="133">
        <v>4.33</v>
      </c>
      <c r="K3896" s="133">
        <v>3.9</v>
      </c>
      <c r="L3896" s="133">
        <v>2.2000000000000002</v>
      </c>
      <c r="M3896" s="134" t="str">
        <f t="shared" si="60"/>
        <v>P</v>
      </c>
      <c r="N3896" s="173" t="s">
        <v>10681</v>
      </c>
      <c r="O3896" s="146" t="s">
        <v>1506</v>
      </c>
      <c r="P3896" s="146" t="s">
        <v>9451</v>
      </c>
      <c r="Q3896" s="147" t="s">
        <v>10106</v>
      </c>
      <c r="R3896" s="187">
        <v>35.520000000000003</v>
      </c>
    </row>
    <row r="3897" spans="1:18" x14ac:dyDescent="0.25">
      <c r="A3897" s="135">
        <v>1052551</v>
      </c>
      <c r="B3897" s="148" t="s">
        <v>4288</v>
      </c>
      <c r="C3897" s="135">
        <v>4</v>
      </c>
      <c r="D3897" s="135">
        <v>30</v>
      </c>
      <c r="E3897" s="188" t="s">
        <v>21</v>
      </c>
      <c r="F3897" s="135">
        <v>42</v>
      </c>
      <c r="G3897" s="135" t="s">
        <v>21</v>
      </c>
      <c r="H3897" s="135" t="s">
        <v>21</v>
      </c>
      <c r="I3897" s="135" t="s">
        <v>21</v>
      </c>
      <c r="J3897" s="136">
        <v>4.33</v>
      </c>
      <c r="K3897" s="136">
        <v>3.9</v>
      </c>
      <c r="L3897" s="136">
        <v>2.2000000000000002</v>
      </c>
      <c r="M3897" s="137" t="str">
        <f t="shared" si="60"/>
        <v>P</v>
      </c>
      <c r="N3897" s="174" t="s">
        <v>10681</v>
      </c>
      <c r="O3897" s="149" t="s">
        <v>1506</v>
      </c>
      <c r="P3897" s="149" t="s">
        <v>9451</v>
      </c>
      <c r="Q3897" s="150" t="s">
        <v>10106</v>
      </c>
      <c r="R3897" s="189">
        <v>36.520000000000003</v>
      </c>
    </row>
    <row r="3898" spans="1:18" x14ac:dyDescent="0.25">
      <c r="A3898" s="132">
        <v>1052552</v>
      </c>
      <c r="B3898" s="145" t="s">
        <v>4289</v>
      </c>
      <c r="C3898" s="132">
        <v>4</v>
      </c>
      <c r="D3898" s="132">
        <v>30</v>
      </c>
      <c r="E3898" s="186" t="s">
        <v>21</v>
      </c>
      <c r="F3898" s="132">
        <v>42</v>
      </c>
      <c r="G3898" s="132" t="s">
        <v>21</v>
      </c>
      <c r="H3898" s="132" t="s">
        <v>21</v>
      </c>
      <c r="I3898" s="132" t="s">
        <v>21</v>
      </c>
      <c r="J3898" s="133">
        <v>4.33</v>
      </c>
      <c r="K3898" s="133">
        <v>3.9</v>
      </c>
      <c r="L3898" s="133">
        <v>2.2000000000000002</v>
      </c>
      <c r="M3898" s="134" t="str">
        <f t="shared" si="60"/>
        <v>P</v>
      </c>
      <c r="N3898" s="173" t="s">
        <v>10681</v>
      </c>
      <c r="O3898" s="146" t="s">
        <v>1506</v>
      </c>
      <c r="P3898" s="146" t="s">
        <v>9451</v>
      </c>
      <c r="Q3898" s="147" t="s">
        <v>10106</v>
      </c>
      <c r="R3898" s="187">
        <v>36.64</v>
      </c>
    </row>
    <row r="3899" spans="1:18" x14ac:dyDescent="0.25">
      <c r="A3899" s="135">
        <v>1052553</v>
      </c>
      <c r="B3899" s="148" t="s">
        <v>4290</v>
      </c>
      <c r="C3899" s="135">
        <v>6</v>
      </c>
      <c r="D3899" s="135">
        <v>60</v>
      </c>
      <c r="E3899" s="188" t="s">
        <v>20</v>
      </c>
      <c r="F3899" s="135">
        <v>90</v>
      </c>
      <c r="G3899" s="135" t="s">
        <v>20</v>
      </c>
      <c r="H3899" s="135" t="s">
        <v>20</v>
      </c>
      <c r="I3899" s="135" t="s">
        <v>20</v>
      </c>
      <c r="J3899" s="136">
        <v>3.72</v>
      </c>
      <c r="K3899" s="136">
        <v>2.52</v>
      </c>
      <c r="L3899" s="136">
        <v>1.7</v>
      </c>
      <c r="M3899" s="137" t="str">
        <f t="shared" si="60"/>
        <v>P</v>
      </c>
      <c r="N3899" s="174" t="s">
        <v>10681</v>
      </c>
      <c r="O3899" s="149" t="s">
        <v>1506</v>
      </c>
      <c r="P3899" s="149" t="s">
        <v>9451</v>
      </c>
      <c r="Q3899" s="150" t="s">
        <v>10106</v>
      </c>
      <c r="R3899" s="189">
        <v>30.78</v>
      </c>
    </row>
    <row r="3900" spans="1:18" x14ac:dyDescent="0.25">
      <c r="A3900" s="132">
        <v>1052561</v>
      </c>
      <c r="B3900" s="145" t="s">
        <v>4291</v>
      </c>
      <c r="C3900" s="132">
        <v>4</v>
      </c>
      <c r="D3900" s="132">
        <v>20</v>
      </c>
      <c r="E3900" s="186" t="s">
        <v>21</v>
      </c>
      <c r="F3900" s="132">
        <v>28</v>
      </c>
      <c r="G3900" s="132" t="s">
        <v>21</v>
      </c>
      <c r="H3900" s="132" t="s">
        <v>21</v>
      </c>
      <c r="I3900" s="132" t="s">
        <v>21</v>
      </c>
      <c r="J3900" s="133">
        <v>4.24</v>
      </c>
      <c r="K3900" s="133">
        <v>4.24</v>
      </c>
      <c r="L3900" s="133">
        <v>2.2589999999999999</v>
      </c>
      <c r="M3900" s="134" t="str">
        <f t="shared" si="60"/>
        <v>P</v>
      </c>
      <c r="N3900" s="173" t="s">
        <v>10681</v>
      </c>
      <c r="O3900" s="146" t="s">
        <v>1506</v>
      </c>
      <c r="P3900" s="146" t="s">
        <v>9451</v>
      </c>
      <c r="Q3900" s="147" t="s">
        <v>10106</v>
      </c>
      <c r="R3900" s="187">
        <v>34.36</v>
      </c>
    </row>
    <row r="3901" spans="1:18" x14ac:dyDescent="0.25">
      <c r="A3901" s="135">
        <v>1052562</v>
      </c>
      <c r="B3901" s="148" t="s">
        <v>4292</v>
      </c>
      <c r="C3901" s="135">
        <v>4</v>
      </c>
      <c r="D3901" s="135">
        <v>20</v>
      </c>
      <c r="E3901" s="188" t="s">
        <v>20</v>
      </c>
      <c r="F3901" s="135">
        <v>30</v>
      </c>
      <c r="G3901" s="135" t="s">
        <v>21</v>
      </c>
      <c r="H3901" s="135" t="s">
        <v>21</v>
      </c>
      <c r="I3901" s="135" t="s">
        <v>21</v>
      </c>
      <c r="J3901" s="136">
        <v>4.24</v>
      </c>
      <c r="K3901" s="136">
        <v>4.24</v>
      </c>
      <c r="L3901" s="136">
        <v>2.2589999999999999</v>
      </c>
      <c r="M3901" s="137" t="str">
        <f t="shared" si="60"/>
        <v>P</v>
      </c>
      <c r="N3901" s="174" t="s">
        <v>10681</v>
      </c>
      <c r="O3901" s="149" t="s">
        <v>1506</v>
      </c>
      <c r="P3901" s="149" t="s">
        <v>9451</v>
      </c>
      <c r="Q3901" s="150" t="s">
        <v>10106</v>
      </c>
      <c r="R3901" s="189">
        <v>35.08</v>
      </c>
    </row>
    <row r="3902" spans="1:18" x14ac:dyDescent="0.25">
      <c r="A3902" s="132">
        <v>1052567</v>
      </c>
      <c r="B3902" s="145" t="s">
        <v>4293</v>
      </c>
      <c r="C3902" s="132">
        <v>6</v>
      </c>
      <c r="D3902" s="132">
        <v>50</v>
      </c>
      <c r="E3902" s="186" t="s">
        <v>21</v>
      </c>
      <c r="F3902" s="132">
        <v>60</v>
      </c>
      <c r="G3902" s="132" t="s">
        <v>20</v>
      </c>
      <c r="H3902" s="132" t="s">
        <v>20</v>
      </c>
      <c r="I3902" s="132" t="s">
        <v>20</v>
      </c>
      <c r="J3902" s="133">
        <v>4.32</v>
      </c>
      <c r="K3902" s="133">
        <v>2.08</v>
      </c>
      <c r="L3902" s="133">
        <v>2.34</v>
      </c>
      <c r="M3902" s="134" t="str">
        <f t="shared" si="60"/>
        <v>P</v>
      </c>
      <c r="N3902" s="173" t="s">
        <v>10681</v>
      </c>
      <c r="O3902" s="146" t="s">
        <v>1506</v>
      </c>
      <c r="P3902" s="146" t="s">
        <v>9451</v>
      </c>
      <c r="Q3902" s="147" t="s">
        <v>10106</v>
      </c>
      <c r="R3902" s="187">
        <v>35.76</v>
      </c>
    </row>
    <row r="3903" spans="1:18" x14ac:dyDescent="0.25">
      <c r="A3903" s="135">
        <v>1052568</v>
      </c>
      <c r="B3903" s="148" t="s">
        <v>4294</v>
      </c>
      <c r="C3903" s="135">
        <v>6</v>
      </c>
      <c r="D3903" s="135">
        <v>45</v>
      </c>
      <c r="E3903" s="188" t="s">
        <v>21</v>
      </c>
      <c r="F3903" s="135">
        <v>54</v>
      </c>
      <c r="G3903" s="135" t="s">
        <v>20</v>
      </c>
      <c r="H3903" s="135" t="s">
        <v>20</v>
      </c>
      <c r="I3903" s="135" t="s">
        <v>20</v>
      </c>
      <c r="J3903" s="136">
        <v>4.32</v>
      </c>
      <c r="K3903" s="136">
        <v>2.78</v>
      </c>
      <c r="L3903" s="136">
        <v>2.34</v>
      </c>
      <c r="M3903" s="137" t="str">
        <f t="shared" si="60"/>
        <v>P</v>
      </c>
      <c r="N3903" s="174" t="s">
        <v>10681</v>
      </c>
      <c r="O3903" s="149" t="s">
        <v>1506</v>
      </c>
      <c r="P3903" s="149" t="s">
        <v>9451</v>
      </c>
      <c r="Q3903" s="150" t="s">
        <v>10106</v>
      </c>
      <c r="R3903" s="189">
        <v>43.8</v>
      </c>
    </row>
    <row r="3904" spans="1:18" x14ac:dyDescent="0.25">
      <c r="A3904" s="132">
        <v>1052570</v>
      </c>
      <c r="B3904" s="145" t="s">
        <v>4295</v>
      </c>
      <c r="C3904" s="132">
        <v>4</v>
      </c>
      <c r="D3904" s="132">
        <v>45</v>
      </c>
      <c r="E3904" s="186" t="s">
        <v>21</v>
      </c>
      <c r="F3904" s="132">
        <v>54</v>
      </c>
      <c r="G3904" s="132" t="s">
        <v>20</v>
      </c>
      <c r="H3904" s="132" t="s">
        <v>20</v>
      </c>
      <c r="I3904" s="132" t="s">
        <v>20</v>
      </c>
      <c r="J3904" s="133">
        <v>4.43</v>
      </c>
      <c r="K3904" s="133">
        <v>2.78</v>
      </c>
      <c r="L3904" s="133">
        <v>2.1800000000000002</v>
      </c>
      <c r="M3904" s="134" t="str">
        <f t="shared" si="60"/>
        <v>P</v>
      </c>
      <c r="N3904" s="173" t="s">
        <v>10681</v>
      </c>
      <c r="O3904" s="146" t="s">
        <v>1506</v>
      </c>
      <c r="P3904" s="146" t="s">
        <v>9451</v>
      </c>
      <c r="Q3904" s="147" t="s">
        <v>10106</v>
      </c>
      <c r="R3904" s="187">
        <v>40.840000000000003</v>
      </c>
    </row>
    <row r="3905" spans="1:18" x14ac:dyDescent="0.25">
      <c r="A3905" s="135">
        <v>1052571</v>
      </c>
      <c r="B3905" s="148" t="s">
        <v>901</v>
      </c>
      <c r="C3905" s="135">
        <v>6</v>
      </c>
      <c r="D3905" s="135">
        <v>130</v>
      </c>
      <c r="E3905" s="188" t="s">
        <v>21</v>
      </c>
      <c r="F3905" s="135">
        <v>195</v>
      </c>
      <c r="G3905" s="135">
        <v>14</v>
      </c>
      <c r="H3905" s="135">
        <v>14</v>
      </c>
      <c r="I3905" s="135">
        <v>1</v>
      </c>
      <c r="J3905" s="136">
        <v>3.37</v>
      </c>
      <c r="K3905" s="136">
        <v>2.3199999999999998</v>
      </c>
      <c r="L3905" s="136">
        <v>1.01</v>
      </c>
      <c r="M3905" s="137" t="str">
        <f t="shared" si="60"/>
        <v>P</v>
      </c>
      <c r="N3905" s="174" t="s">
        <v>10681</v>
      </c>
      <c r="O3905" s="149" t="s">
        <v>1506</v>
      </c>
      <c r="P3905" s="149" t="s">
        <v>10455</v>
      </c>
      <c r="Q3905" s="150" t="s">
        <v>10519</v>
      </c>
      <c r="R3905" s="189">
        <v>16.98</v>
      </c>
    </row>
    <row r="3906" spans="1:18" x14ac:dyDescent="0.25">
      <c r="A3906" s="132">
        <v>1052574</v>
      </c>
      <c r="B3906" s="145" t="s">
        <v>4296</v>
      </c>
      <c r="C3906" s="132">
        <v>2</v>
      </c>
      <c r="D3906" s="132">
        <v>32</v>
      </c>
      <c r="E3906" s="186" t="s">
        <v>21</v>
      </c>
      <c r="F3906" s="132">
        <v>40</v>
      </c>
      <c r="G3906" s="132" t="s">
        <v>21</v>
      </c>
      <c r="H3906" s="132" t="s">
        <v>21</v>
      </c>
      <c r="I3906" s="132" t="s">
        <v>21</v>
      </c>
      <c r="J3906" s="133">
        <v>4.26</v>
      </c>
      <c r="K3906" s="133">
        <v>4.28</v>
      </c>
      <c r="L3906" s="133">
        <v>1.46</v>
      </c>
      <c r="M3906" s="134" t="str">
        <f t="shared" ref="M3906:M3969" si="61">HYPERLINK(CONCATENATE("T:\Distribution Centre\RDC Department Shared\Cubiscan photos","\",A3906,"-pac.jpg"),"P")</f>
        <v>P</v>
      </c>
      <c r="N3906" s="171" t="s">
        <v>10681</v>
      </c>
      <c r="O3906" s="146" t="s">
        <v>1506</v>
      </c>
      <c r="P3906" s="146" t="s">
        <v>9451</v>
      </c>
      <c r="Q3906" s="147" t="s">
        <v>10106</v>
      </c>
      <c r="R3906" s="187">
        <v>40.72</v>
      </c>
    </row>
    <row r="3907" spans="1:18" x14ac:dyDescent="0.25">
      <c r="A3907" s="135">
        <v>1052575</v>
      </c>
      <c r="B3907" s="148" t="s">
        <v>593</v>
      </c>
      <c r="C3907" s="135">
        <v>6</v>
      </c>
      <c r="D3907" s="135">
        <v>1400</v>
      </c>
      <c r="E3907" s="188" t="s">
        <v>21</v>
      </c>
      <c r="F3907" s="135" t="s">
        <v>20</v>
      </c>
      <c r="G3907" s="135">
        <v>96</v>
      </c>
      <c r="H3907" s="135" t="s">
        <v>20</v>
      </c>
      <c r="I3907" s="135" t="s">
        <v>20</v>
      </c>
      <c r="J3907" s="136">
        <v>1.85</v>
      </c>
      <c r="K3907" s="136">
        <v>1.2</v>
      </c>
      <c r="L3907" s="136">
        <v>0.4</v>
      </c>
      <c r="M3907" s="137" t="str">
        <f t="shared" si="61"/>
        <v>P</v>
      </c>
      <c r="N3907" s="172" t="s">
        <v>10681</v>
      </c>
      <c r="O3907" s="149" t="s">
        <v>1506</v>
      </c>
      <c r="P3907" s="149" t="s">
        <v>9423</v>
      </c>
      <c r="Q3907" s="150" t="s">
        <v>10519</v>
      </c>
      <c r="R3907" s="189">
        <v>3.96</v>
      </c>
    </row>
    <row r="3908" spans="1:18" x14ac:dyDescent="0.25">
      <c r="A3908" s="132">
        <v>1052576</v>
      </c>
      <c r="B3908" s="145" t="s">
        <v>4297</v>
      </c>
      <c r="C3908" s="132">
        <v>6</v>
      </c>
      <c r="D3908" s="132">
        <v>147</v>
      </c>
      <c r="E3908" s="186" t="s">
        <v>20</v>
      </c>
      <c r="F3908" s="132" t="s">
        <v>20</v>
      </c>
      <c r="G3908" s="132" t="s">
        <v>20</v>
      </c>
      <c r="H3908" s="132" t="s">
        <v>20</v>
      </c>
      <c r="I3908" s="132" t="s">
        <v>20</v>
      </c>
      <c r="J3908" s="133">
        <v>4.4400000000000004</v>
      </c>
      <c r="K3908" s="133">
        <v>2.78</v>
      </c>
      <c r="L3908" s="133">
        <v>0.4</v>
      </c>
      <c r="M3908" s="134" t="str">
        <f t="shared" si="61"/>
        <v>P</v>
      </c>
      <c r="N3908" s="171" t="s">
        <v>10682</v>
      </c>
      <c r="O3908" s="146" t="s">
        <v>1500</v>
      </c>
      <c r="P3908" s="146" t="s">
        <v>9456</v>
      </c>
      <c r="Q3908" s="147" t="s">
        <v>10519</v>
      </c>
      <c r="R3908" s="187">
        <v>16.68</v>
      </c>
    </row>
    <row r="3909" spans="1:18" x14ac:dyDescent="0.25">
      <c r="A3909" s="135">
        <v>1052577</v>
      </c>
      <c r="B3909" s="148" t="s">
        <v>4298</v>
      </c>
      <c r="C3909" s="135">
        <v>6</v>
      </c>
      <c r="D3909" s="135" t="s">
        <v>20</v>
      </c>
      <c r="E3909" s="188" t="s">
        <v>20</v>
      </c>
      <c r="F3909" s="135" t="s">
        <v>20</v>
      </c>
      <c r="G3909" s="135" t="s">
        <v>20</v>
      </c>
      <c r="H3909" s="135" t="s">
        <v>20</v>
      </c>
      <c r="I3909" s="135" t="s">
        <v>20</v>
      </c>
      <c r="J3909" s="136">
        <v>2.77</v>
      </c>
      <c r="K3909" s="136">
        <v>1.82</v>
      </c>
      <c r="L3909" s="136">
        <v>0.27</v>
      </c>
      <c r="M3909" s="137" t="str">
        <f t="shared" si="61"/>
        <v>P</v>
      </c>
      <c r="N3909" s="172" t="s">
        <v>10682</v>
      </c>
      <c r="O3909" s="149" t="s">
        <v>1506</v>
      </c>
      <c r="P3909" s="149" t="s">
        <v>9498</v>
      </c>
      <c r="Q3909" s="150" t="s">
        <v>10519</v>
      </c>
      <c r="R3909" s="189">
        <v>4.1399999999999997</v>
      </c>
    </row>
    <row r="3910" spans="1:18" x14ac:dyDescent="0.25">
      <c r="A3910" s="132">
        <v>1052578</v>
      </c>
      <c r="B3910" s="145" t="s">
        <v>4299</v>
      </c>
      <c r="C3910" s="132">
        <v>1</v>
      </c>
      <c r="D3910" s="132" t="s">
        <v>20</v>
      </c>
      <c r="E3910" s="186" t="s">
        <v>20</v>
      </c>
      <c r="F3910" s="132" t="s">
        <v>20</v>
      </c>
      <c r="G3910" s="132" t="s">
        <v>20</v>
      </c>
      <c r="H3910" s="132" t="s">
        <v>20</v>
      </c>
      <c r="I3910" s="132" t="s">
        <v>20</v>
      </c>
      <c r="J3910" s="133">
        <v>2.2669999999999999</v>
      </c>
      <c r="K3910" s="133">
        <v>1.5349999999999999</v>
      </c>
      <c r="L3910" s="133">
        <v>0.02</v>
      </c>
      <c r="M3910" s="134" t="str">
        <f t="shared" si="61"/>
        <v>P</v>
      </c>
      <c r="N3910" s="171" t="s">
        <v>10682</v>
      </c>
      <c r="O3910" s="146" t="s">
        <v>1506</v>
      </c>
      <c r="P3910" s="146" t="s">
        <v>9498</v>
      </c>
      <c r="Q3910" s="147" t="s">
        <v>10519</v>
      </c>
      <c r="R3910" s="187">
        <v>0.25</v>
      </c>
    </row>
    <row r="3911" spans="1:18" x14ac:dyDescent="0.25">
      <c r="A3911" s="135">
        <v>1052582</v>
      </c>
      <c r="B3911" s="148" t="s">
        <v>408</v>
      </c>
      <c r="C3911" s="135">
        <v>1</v>
      </c>
      <c r="D3911" s="135">
        <v>1560</v>
      </c>
      <c r="E3911" s="188">
        <v>40</v>
      </c>
      <c r="F3911" s="135">
        <v>2040</v>
      </c>
      <c r="G3911" s="135">
        <v>160</v>
      </c>
      <c r="H3911" s="135">
        <v>24</v>
      </c>
      <c r="I3911" s="135">
        <v>1</v>
      </c>
      <c r="J3911" s="136">
        <v>1.88</v>
      </c>
      <c r="K3911" s="136">
        <v>1.88</v>
      </c>
      <c r="L3911" s="136">
        <v>0.23</v>
      </c>
      <c r="M3911" s="137" t="str">
        <f t="shared" si="61"/>
        <v>P</v>
      </c>
      <c r="N3911" s="174" t="s">
        <v>10682</v>
      </c>
      <c r="O3911" s="149" t="s">
        <v>1500</v>
      </c>
      <c r="P3911" s="149" t="s">
        <v>9418</v>
      </c>
      <c r="Q3911" s="150" t="s">
        <v>10519</v>
      </c>
      <c r="R3911" s="189">
        <v>2.7</v>
      </c>
    </row>
    <row r="3912" spans="1:18" x14ac:dyDescent="0.25">
      <c r="A3912" s="132">
        <v>1052589</v>
      </c>
      <c r="B3912" s="145" t="s">
        <v>1282</v>
      </c>
      <c r="C3912" s="132">
        <v>1</v>
      </c>
      <c r="D3912" s="132">
        <v>672</v>
      </c>
      <c r="E3912" s="186">
        <v>40</v>
      </c>
      <c r="F3912" s="132" t="s">
        <v>20</v>
      </c>
      <c r="G3912" s="132">
        <v>120</v>
      </c>
      <c r="H3912" s="132">
        <v>120</v>
      </c>
      <c r="I3912" s="132">
        <v>1</v>
      </c>
      <c r="J3912" s="133">
        <v>1.51</v>
      </c>
      <c r="K3912" s="133">
        <v>1.5</v>
      </c>
      <c r="L3912" s="133">
        <v>0.43</v>
      </c>
      <c r="M3912" s="134" t="str">
        <f t="shared" si="61"/>
        <v>P</v>
      </c>
      <c r="N3912" s="173" t="s">
        <v>10682</v>
      </c>
      <c r="O3912" s="146" t="s">
        <v>1506</v>
      </c>
      <c r="P3912" s="146" t="s">
        <v>9526</v>
      </c>
      <c r="Q3912" s="147" t="s">
        <v>10519</v>
      </c>
      <c r="R3912" s="187">
        <v>3.26</v>
      </c>
    </row>
    <row r="3913" spans="1:18" x14ac:dyDescent="0.25">
      <c r="A3913" s="135">
        <v>1052590</v>
      </c>
      <c r="B3913" s="148" t="s">
        <v>4300</v>
      </c>
      <c r="C3913" s="135">
        <v>1</v>
      </c>
      <c r="D3913" s="135" t="s">
        <v>9548</v>
      </c>
      <c r="E3913" s="188" t="s">
        <v>9548</v>
      </c>
      <c r="F3913" s="135" t="s">
        <v>9548</v>
      </c>
      <c r="G3913" s="135" t="s">
        <v>9548</v>
      </c>
      <c r="H3913" s="135" t="s">
        <v>9548</v>
      </c>
      <c r="I3913" s="135" t="s">
        <v>9548</v>
      </c>
      <c r="J3913" s="136">
        <v>0.72</v>
      </c>
      <c r="K3913" s="136">
        <v>0.7</v>
      </c>
      <c r="L3913" s="136">
        <v>0.81</v>
      </c>
      <c r="M3913" s="137" t="str">
        <f t="shared" si="61"/>
        <v>P</v>
      </c>
      <c r="N3913" s="174" t="s">
        <v>10681</v>
      </c>
      <c r="O3913" s="149" t="s">
        <v>1506</v>
      </c>
      <c r="P3913" s="149" t="s">
        <v>9442</v>
      </c>
      <c r="Q3913" s="150" t="s">
        <v>10106</v>
      </c>
      <c r="R3913" s="189">
        <v>1.83</v>
      </c>
    </row>
    <row r="3914" spans="1:18" x14ac:dyDescent="0.25">
      <c r="A3914" s="132">
        <v>1052591</v>
      </c>
      <c r="B3914" s="145" t="s">
        <v>1316</v>
      </c>
      <c r="C3914" s="132">
        <v>1</v>
      </c>
      <c r="D3914" s="132" t="s">
        <v>9548</v>
      </c>
      <c r="E3914" s="186" t="s">
        <v>9548</v>
      </c>
      <c r="F3914" s="132" t="s">
        <v>9548</v>
      </c>
      <c r="G3914" s="132" t="s">
        <v>9548</v>
      </c>
      <c r="H3914" s="132" t="s">
        <v>9548</v>
      </c>
      <c r="I3914" s="132" t="s">
        <v>9548</v>
      </c>
      <c r="J3914" s="133">
        <v>1.07</v>
      </c>
      <c r="K3914" s="133">
        <v>1.07</v>
      </c>
      <c r="L3914" s="133">
        <v>0.85</v>
      </c>
      <c r="M3914" s="134" t="str">
        <f t="shared" si="61"/>
        <v>P</v>
      </c>
      <c r="N3914" s="173" t="s">
        <v>10681</v>
      </c>
      <c r="O3914" s="146" t="s">
        <v>1506</v>
      </c>
      <c r="P3914" s="146" t="s">
        <v>9442</v>
      </c>
      <c r="Q3914" s="147" t="s">
        <v>10519</v>
      </c>
      <c r="R3914" s="187">
        <v>2.86</v>
      </c>
    </row>
    <row r="3915" spans="1:18" x14ac:dyDescent="0.25">
      <c r="A3915" s="135">
        <v>1052592</v>
      </c>
      <c r="B3915" s="148" t="s">
        <v>4301</v>
      </c>
      <c r="C3915" s="135">
        <v>1</v>
      </c>
      <c r="D3915" s="135" t="s">
        <v>9548</v>
      </c>
      <c r="E3915" s="188" t="s">
        <v>9548</v>
      </c>
      <c r="F3915" s="135" t="s">
        <v>9548</v>
      </c>
      <c r="G3915" s="135" t="s">
        <v>9548</v>
      </c>
      <c r="H3915" s="135" t="s">
        <v>9548</v>
      </c>
      <c r="I3915" s="135" t="s">
        <v>9548</v>
      </c>
      <c r="J3915" s="136">
        <v>1.07</v>
      </c>
      <c r="K3915" s="136">
        <v>1.07</v>
      </c>
      <c r="L3915" s="136">
        <v>0.85</v>
      </c>
      <c r="M3915" s="137" t="str">
        <f t="shared" si="61"/>
        <v>P</v>
      </c>
      <c r="N3915" s="174" t="s">
        <v>10681</v>
      </c>
      <c r="O3915" s="149" t="s">
        <v>1506</v>
      </c>
      <c r="P3915" s="149" t="s">
        <v>9442</v>
      </c>
      <c r="Q3915" s="150" t="s">
        <v>10519</v>
      </c>
      <c r="R3915" s="189">
        <v>3.08</v>
      </c>
    </row>
    <row r="3916" spans="1:18" x14ac:dyDescent="0.25">
      <c r="A3916" s="132">
        <v>1052593</v>
      </c>
      <c r="B3916" s="145" t="s">
        <v>4303</v>
      </c>
      <c r="C3916" s="132">
        <v>1</v>
      </c>
      <c r="D3916" s="132" t="s">
        <v>9548</v>
      </c>
      <c r="E3916" s="186" t="s">
        <v>9548</v>
      </c>
      <c r="F3916" s="132" t="s">
        <v>9548</v>
      </c>
      <c r="G3916" s="132" t="s">
        <v>9548</v>
      </c>
      <c r="H3916" s="132" t="s">
        <v>9548</v>
      </c>
      <c r="I3916" s="132" t="s">
        <v>9548</v>
      </c>
      <c r="J3916" s="133">
        <v>1.78</v>
      </c>
      <c r="K3916" s="133">
        <v>0.75</v>
      </c>
      <c r="L3916" s="133">
        <v>0.51</v>
      </c>
      <c r="M3916" s="134" t="str">
        <f t="shared" si="61"/>
        <v>P</v>
      </c>
      <c r="N3916" s="173" t="s">
        <v>10681</v>
      </c>
      <c r="O3916" s="146" t="s">
        <v>1506</v>
      </c>
      <c r="P3916" s="146" t="s">
        <v>9442</v>
      </c>
      <c r="Q3916" s="147" t="s">
        <v>10519</v>
      </c>
      <c r="R3916" s="187">
        <v>1.94</v>
      </c>
    </row>
    <row r="3917" spans="1:18" x14ac:dyDescent="0.25">
      <c r="A3917" s="135">
        <v>1052599</v>
      </c>
      <c r="B3917" s="148" t="s">
        <v>4304</v>
      </c>
      <c r="C3917" s="135">
        <v>1</v>
      </c>
      <c r="D3917" s="135" t="s">
        <v>9548</v>
      </c>
      <c r="E3917" s="188" t="s">
        <v>9548</v>
      </c>
      <c r="F3917" s="135" t="s">
        <v>9548</v>
      </c>
      <c r="G3917" s="135" t="s">
        <v>9548</v>
      </c>
      <c r="H3917" s="135" t="s">
        <v>9548</v>
      </c>
      <c r="I3917" s="135" t="s">
        <v>9548</v>
      </c>
      <c r="J3917" s="136">
        <v>0.5</v>
      </c>
      <c r="K3917" s="136">
        <v>0.5</v>
      </c>
      <c r="L3917" s="136">
        <v>1.81</v>
      </c>
      <c r="M3917" s="137" t="str">
        <f t="shared" si="61"/>
        <v>P</v>
      </c>
      <c r="N3917" s="174" t="s">
        <v>10681</v>
      </c>
      <c r="O3917" s="149" t="s">
        <v>1506</v>
      </c>
      <c r="P3917" s="149" t="s">
        <v>9442</v>
      </c>
      <c r="Q3917" s="150" t="s">
        <v>10519</v>
      </c>
      <c r="R3917" s="189">
        <v>2.0299999999999998</v>
      </c>
    </row>
    <row r="3918" spans="1:18" x14ac:dyDescent="0.25">
      <c r="A3918" s="132">
        <v>1052600</v>
      </c>
      <c r="B3918" s="145" t="s">
        <v>1301</v>
      </c>
      <c r="C3918" s="132">
        <v>1</v>
      </c>
      <c r="D3918" s="132" t="s">
        <v>9548</v>
      </c>
      <c r="E3918" s="186" t="s">
        <v>9548</v>
      </c>
      <c r="F3918" s="132" t="s">
        <v>9548</v>
      </c>
      <c r="G3918" s="132" t="s">
        <v>9548</v>
      </c>
      <c r="H3918" s="132" t="s">
        <v>9548</v>
      </c>
      <c r="I3918" s="132" t="s">
        <v>9548</v>
      </c>
      <c r="J3918" s="133">
        <v>1.08</v>
      </c>
      <c r="K3918" s="133">
        <v>1.06</v>
      </c>
      <c r="L3918" s="133">
        <v>0.85</v>
      </c>
      <c r="M3918" s="134" t="str">
        <f t="shared" si="61"/>
        <v>P</v>
      </c>
      <c r="N3918" s="173" t="s">
        <v>10681</v>
      </c>
      <c r="O3918" s="146" t="s">
        <v>1506</v>
      </c>
      <c r="P3918" s="146" t="s">
        <v>9442</v>
      </c>
      <c r="Q3918" s="147" t="s">
        <v>10519</v>
      </c>
      <c r="R3918" s="187">
        <v>3.01</v>
      </c>
    </row>
    <row r="3919" spans="1:18" x14ac:dyDescent="0.25">
      <c r="A3919" s="135">
        <v>1052601</v>
      </c>
      <c r="B3919" s="148" t="s">
        <v>1289</v>
      </c>
      <c r="C3919" s="135">
        <v>1</v>
      </c>
      <c r="D3919" s="135" t="s">
        <v>9548</v>
      </c>
      <c r="E3919" s="188" t="s">
        <v>9548</v>
      </c>
      <c r="F3919" s="135" t="s">
        <v>9548</v>
      </c>
      <c r="G3919" s="135" t="s">
        <v>9548</v>
      </c>
      <c r="H3919" s="135" t="s">
        <v>9548</v>
      </c>
      <c r="I3919" s="135" t="s">
        <v>9548</v>
      </c>
      <c r="J3919" s="136">
        <v>0.63</v>
      </c>
      <c r="K3919" s="136">
        <v>0.63</v>
      </c>
      <c r="L3919" s="136">
        <v>1.01</v>
      </c>
      <c r="M3919" s="137" t="str">
        <f t="shared" si="61"/>
        <v>P</v>
      </c>
      <c r="N3919" s="174" t="s">
        <v>10681</v>
      </c>
      <c r="O3919" s="149" t="s">
        <v>1506</v>
      </c>
      <c r="P3919" s="149" t="s">
        <v>9442</v>
      </c>
      <c r="Q3919" s="150" t="s">
        <v>10519</v>
      </c>
      <c r="R3919" s="189">
        <v>1.46</v>
      </c>
    </row>
    <row r="3920" spans="1:18" x14ac:dyDescent="0.25">
      <c r="A3920" s="132">
        <v>1052602</v>
      </c>
      <c r="B3920" s="145" t="s">
        <v>4305</v>
      </c>
      <c r="C3920" s="132">
        <v>1</v>
      </c>
      <c r="D3920" s="132" t="s">
        <v>9548</v>
      </c>
      <c r="E3920" s="186" t="s">
        <v>9548</v>
      </c>
      <c r="F3920" s="132" t="s">
        <v>9548</v>
      </c>
      <c r="G3920" s="132" t="s">
        <v>9548</v>
      </c>
      <c r="H3920" s="132" t="s">
        <v>9548</v>
      </c>
      <c r="I3920" s="132" t="s">
        <v>9548</v>
      </c>
      <c r="J3920" s="133">
        <v>0.65300000000000002</v>
      </c>
      <c r="K3920" s="133">
        <v>0.65300000000000002</v>
      </c>
      <c r="L3920" s="133">
        <v>0.998</v>
      </c>
      <c r="M3920" s="134" t="str">
        <f t="shared" si="61"/>
        <v>P</v>
      </c>
      <c r="N3920" s="173" t="s">
        <v>10681</v>
      </c>
      <c r="O3920" s="146" t="s">
        <v>1506</v>
      </c>
      <c r="P3920" s="146" t="s">
        <v>9442</v>
      </c>
      <c r="Q3920" s="147" t="s">
        <v>10519</v>
      </c>
      <c r="R3920" s="187">
        <v>1.92</v>
      </c>
    </row>
    <row r="3921" spans="1:18" x14ac:dyDescent="0.25">
      <c r="A3921" s="135">
        <v>1052603</v>
      </c>
      <c r="B3921" s="148" t="s">
        <v>4306</v>
      </c>
      <c r="C3921" s="135">
        <v>1</v>
      </c>
      <c r="D3921" s="135" t="s">
        <v>9548</v>
      </c>
      <c r="E3921" s="188" t="s">
        <v>9548</v>
      </c>
      <c r="F3921" s="135" t="s">
        <v>9548</v>
      </c>
      <c r="G3921" s="135" t="s">
        <v>9548</v>
      </c>
      <c r="H3921" s="135" t="s">
        <v>9548</v>
      </c>
      <c r="I3921" s="135" t="s">
        <v>9548</v>
      </c>
      <c r="J3921" s="136">
        <v>0.63</v>
      </c>
      <c r="K3921" s="136">
        <v>0.63</v>
      </c>
      <c r="L3921" s="136">
        <v>1.01</v>
      </c>
      <c r="M3921" s="137" t="str">
        <f t="shared" si="61"/>
        <v>P</v>
      </c>
      <c r="N3921" s="174" t="s">
        <v>10681</v>
      </c>
      <c r="O3921" s="149" t="s">
        <v>1506</v>
      </c>
      <c r="P3921" s="149" t="s">
        <v>9442</v>
      </c>
      <c r="Q3921" s="150" t="s">
        <v>10519</v>
      </c>
      <c r="R3921" s="189">
        <v>2.0499999999999998</v>
      </c>
    </row>
    <row r="3922" spans="1:18" x14ac:dyDescent="0.25">
      <c r="A3922" s="132">
        <v>1052604</v>
      </c>
      <c r="B3922" s="145" t="s">
        <v>1374</v>
      </c>
      <c r="C3922" s="132">
        <v>1</v>
      </c>
      <c r="D3922" s="132" t="s">
        <v>9548</v>
      </c>
      <c r="E3922" s="186" t="s">
        <v>9548</v>
      </c>
      <c r="F3922" s="132" t="s">
        <v>9548</v>
      </c>
      <c r="G3922" s="132" t="s">
        <v>9548</v>
      </c>
      <c r="H3922" s="132" t="s">
        <v>9548</v>
      </c>
      <c r="I3922" s="132" t="s">
        <v>9548</v>
      </c>
      <c r="J3922" s="133">
        <v>0.63</v>
      </c>
      <c r="K3922" s="133">
        <v>0.63</v>
      </c>
      <c r="L3922" s="133">
        <v>1.01</v>
      </c>
      <c r="M3922" s="134" t="str">
        <f t="shared" si="61"/>
        <v>P</v>
      </c>
      <c r="N3922" s="171" t="s">
        <v>10681</v>
      </c>
      <c r="O3922" s="146" t="s">
        <v>1506</v>
      </c>
      <c r="P3922" s="146" t="s">
        <v>9442</v>
      </c>
      <c r="Q3922" s="147" t="s">
        <v>10519</v>
      </c>
      <c r="R3922" s="187">
        <v>1.89</v>
      </c>
    </row>
    <row r="3923" spans="1:18" x14ac:dyDescent="0.25">
      <c r="A3923" s="135">
        <v>1052605</v>
      </c>
      <c r="B3923" s="148" t="s">
        <v>1300</v>
      </c>
      <c r="C3923" s="135">
        <v>1</v>
      </c>
      <c r="D3923" s="135" t="s">
        <v>9548</v>
      </c>
      <c r="E3923" s="188" t="s">
        <v>9548</v>
      </c>
      <c r="F3923" s="135" t="s">
        <v>9548</v>
      </c>
      <c r="G3923" s="135" t="s">
        <v>9548</v>
      </c>
      <c r="H3923" s="135" t="s">
        <v>9548</v>
      </c>
      <c r="I3923" s="135" t="s">
        <v>9548</v>
      </c>
      <c r="J3923" s="136">
        <v>1.07</v>
      </c>
      <c r="K3923" s="136">
        <v>1.07</v>
      </c>
      <c r="L3923" s="136">
        <v>0.85</v>
      </c>
      <c r="M3923" s="137" t="str">
        <f t="shared" si="61"/>
        <v>P</v>
      </c>
      <c r="N3923" s="174" t="s">
        <v>10681</v>
      </c>
      <c r="O3923" s="149" t="s">
        <v>1506</v>
      </c>
      <c r="P3923" s="149" t="s">
        <v>9442</v>
      </c>
      <c r="Q3923" s="150" t="s">
        <v>10519</v>
      </c>
      <c r="R3923" s="189">
        <v>2.79</v>
      </c>
    </row>
    <row r="3924" spans="1:18" x14ac:dyDescent="0.25">
      <c r="A3924" s="132">
        <v>1052615</v>
      </c>
      <c r="B3924" s="145" t="s">
        <v>4307</v>
      </c>
      <c r="C3924" s="132">
        <v>6</v>
      </c>
      <c r="D3924" s="132">
        <v>120</v>
      </c>
      <c r="E3924" s="186">
        <v>4</v>
      </c>
      <c r="F3924" s="132">
        <v>144</v>
      </c>
      <c r="G3924" s="132" t="s">
        <v>21</v>
      </c>
      <c r="H3924" s="132" t="s">
        <v>21</v>
      </c>
      <c r="I3924" s="132" t="s">
        <v>21</v>
      </c>
      <c r="J3924" s="133">
        <v>4.8</v>
      </c>
      <c r="K3924" s="133">
        <v>3.3</v>
      </c>
      <c r="L3924" s="133">
        <v>0.7</v>
      </c>
      <c r="M3924" s="134" t="str">
        <f t="shared" si="61"/>
        <v>P</v>
      </c>
      <c r="N3924" s="173" t="s">
        <v>10682</v>
      </c>
      <c r="O3924" s="146" t="s">
        <v>1500</v>
      </c>
      <c r="P3924" s="146" t="s">
        <v>9456</v>
      </c>
      <c r="Q3924" s="147" t="s">
        <v>10519</v>
      </c>
      <c r="R3924" s="187">
        <v>47.099999999999994</v>
      </c>
    </row>
    <row r="3925" spans="1:18" x14ac:dyDescent="0.25">
      <c r="A3925" s="135">
        <v>1052618</v>
      </c>
      <c r="B3925" s="148" t="s">
        <v>4308</v>
      </c>
      <c r="C3925" s="135">
        <v>20</v>
      </c>
      <c r="D3925" s="135">
        <v>2500</v>
      </c>
      <c r="E3925" s="188">
        <v>50</v>
      </c>
      <c r="F3925" s="135">
        <v>3500</v>
      </c>
      <c r="G3925" s="135">
        <v>150</v>
      </c>
      <c r="H3925" s="135">
        <v>200</v>
      </c>
      <c r="I3925" s="135">
        <v>1</v>
      </c>
      <c r="J3925" s="136">
        <v>2.52</v>
      </c>
      <c r="K3925" s="136">
        <v>0.84</v>
      </c>
      <c r="L3925" s="136">
        <v>0.23</v>
      </c>
      <c r="M3925" s="137" t="str">
        <f t="shared" si="61"/>
        <v>P</v>
      </c>
      <c r="N3925" s="172" t="s">
        <v>10681</v>
      </c>
      <c r="O3925" s="149" t="s">
        <v>1578</v>
      </c>
      <c r="P3925" s="149" t="s">
        <v>9464</v>
      </c>
      <c r="Q3925" s="150" t="s">
        <v>10106</v>
      </c>
      <c r="R3925" s="189">
        <v>3.4000000000000004</v>
      </c>
    </row>
    <row r="3926" spans="1:18" x14ac:dyDescent="0.25">
      <c r="A3926" s="132">
        <v>1052622</v>
      </c>
      <c r="B3926" s="145" t="s">
        <v>4309</v>
      </c>
      <c r="C3926" s="132">
        <v>1000</v>
      </c>
      <c r="D3926" s="132" t="s">
        <v>20</v>
      </c>
      <c r="E3926" s="186" t="s">
        <v>20</v>
      </c>
      <c r="F3926" s="132" t="s">
        <v>20</v>
      </c>
      <c r="G3926" s="132" t="s">
        <v>20</v>
      </c>
      <c r="H3926" s="132" t="s">
        <v>20</v>
      </c>
      <c r="I3926" s="132" t="s">
        <v>20</v>
      </c>
      <c r="J3926" s="133">
        <v>1.75</v>
      </c>
      <c r="K3926" s="133">
        <v>1.75</v>
      </c>
      <c r="L3926" s="133">
        <v>1</v>
      </c>
      <c r="M3926" s="134" t="str">
        <f t="shared" si="61"/>
        <v>P</v>
      </c>
      <c r="N3926" s="171" t="s">
        <v>10681</v>
      </c>
      <c r="O3926" s="146" t="s">
        <v>1506</v>
      </c>
      <c r="P3926" s="146" t="s">
        <v>9492</v>
      </c>
      <c r="Q3926" s="147" t="s">
        <v>10519</v>
      </c>
      <c r="R3926" s="187">
        <v>270</v>
      </c>
    </row>
    <row r="3927" spans="1:18" x14ac:dyDescent="0.25">
      <c r="A3927" s="135">
        <v>1052636</v>
      </c>
      <c r="B3927" s="148" t="s">
        <v>4310</v>
      </c>
      <c r="C3927" s="135">
        <v>3</v>
      </c>
      <c r="D3927" s="135">
        <v>160</v>
      </c>
      <c r="E3927" s="188">
        <v>20</v>
      </c>
      <c r="F3927" s="135">
        <v>160</v>
      </c>
      <c r="G3927" s="135">
        <v>6</v>
      </c>
      <c r="H3927" s="135" t="s">
        <v>20</v>
      </c>
      <c r="I3927" s="135">
        <v>2</v>
      </c>
      <c r="J3927" s="136">
        <v>2.96</v>
      </c>
      <c r="K3927" s="136">
        <v>1</v>
      </c>
      <c r="L3927" s="136">
        <v>2.38</v>
      </c>
      <c r="M3927" s="137" t="str">
        <f t="shared" si="61"/>
        <v>P</v>
      </c>
      <c r="N3927" s="172" t="s">
        <v>10682</v>
      </c>
      <c r="O3927" s="149" t="s">
        <v>1506</v>
      </c>
      <c r="P3927" s="149" t="s">
        <v>9468</v>
      </c>
      <c r="Q3927" s="150" t="s">
        <v>10519</v>
      </c>
      <c r="R3927" s="189">
        <v>5.91</v>
      </c>
    </row>
    <row r="3928" spans="1:18" x14ac:dyDescent="0.25">
      <c r="A3928" s="132">
        <v>1052642</v>
      </c>
      <c r="B3928" s="145" t="s">
        <v>4311</v>
      </c>
      <c r="C3928" s="132">
        <v>3</v>
      </c>
      <c r="D3928" s="132">
        <v>480</v>
      </c>
      <c r="E3928" s="186">
        <v>40</v>
      </c>
      <c r="F3928" s="132" t="s">
        <v>20</v>
      </c>
      <c r="G3928" s="132" t="s">
        <v>20</v>
      </c>
      <c r="H3928" s="132" t="s">
        <v>20</v>
      </c>
      <c r="I3928" s="132" t="s">
        <v>20</v>
      </c>
      <c r="J3928" s="133">
        <v>3.02</v>
      </c>
      <c r="K3928" s="133">
        <v>2.46</v>
      </c>
      <c r="L3928" s="133">
        <v>0.25</v>
      </c>
      <c r="M3928" s="134" t="str">
        <f t="shared" si="61"/>
        <v>P</v>
      </c>
      <c r="N3928" s="171" t="s">
        <v>10682</v>
      </c>
      <c r="O3928" s="146" t="s">
        <v>1506</v>
      </c>
      <c r="P3928" s="146" t="s">
        <v>9472</v>
      </c>
      <c r="Q3928" s="147" t="s">
        <v>10519</v>
      </c>
      <c r="R3928" s="187">
        <v>4.5600000000000005</v>
      </c>
    </row>
    <row r="3929" spans="1:18" x14ac:dyDescent="0.25">
      <c r="A3929" s="135">
        <v>1052669</v>
      </c>
      <c r="B3929" s="148" t="s">
        <v>4312</v>
      </c>
      <c r="C3929" s="135">
        <v>4</v>
      </c>
      <c r="D3929" s="135" t="s">
        <v>20</v>
      </c>
      <c r="E3929" s="188" t="s">
        <v>20</v>
      </c>
      <c r="F3929" s="135" t="s">
        <v>20</v>
      </c>
      <c r="G3929" s="135" t="s">
        <v>20</v>
      </c>
      <c r="H3929" s="135" t="s">
        <v>20</v>
      </c>
      <c r="I3929" s="135" t="s">
        <v>20</v>
      </c>
      <c r="J3929" s="136">
        <v>5.0999999999999996</v>
      </c>
      <c r="K3929" s="136">
        <v>2.4500000000000002</v>
      </c>
      <c r="L3929" s="136">
        <v>1.9</v>
      </c>
      <c r="M3929" s="137" t="str">
        <f t="shared" si="61"/>
        <v>P</v>
      </c>
      <c r="N3929" s="174" t="s">
        <v>10682</v>
      </c>
      <c r="O3929" s="149" t="s">
        <v>1500</v>
      </c>
      <c r="P3929" s="149" t="s">
        <v>9456</v>
      </c>
      <c r="Q3929" s="150" t="s">
        <v>10519</v>
      </c>
      <c r="R3929" s="189">
        <v>12.48</v>
      </c>
    </row>
    <row r="3930" spans="1:18" x14ac:dyDescent="0.25">
      <c r="A3930" s="132">
        <v>1052674</v>
      </c>
      <c r="B3930" s="145" t="s">
        <v>4313</v>
      </c>
      <c r="C3930" s="132">
        <v>1000</v>
      </c>
      <c r="D3930" s="132" t="s">
        <v>20</v>
      </c>
      <c r="E3930" s="186" t="s">
        <v>20</v>
      </c>
      <c r="F3930" s="132" t="s">
        <v>20</v>
      </c>
      <c r="G3930" s="132" t="s">
        <v>20</v>
      </c>
      <c r="H3930" s="132" t="s">
        <v>20</v>
      </c>
      <c r="I3930" s="132" t="s">
        <v>20</v>
      </c>
      <c r="J3930" s="133">
        <v>1.75</v>
      </c>
      <c r="K3930" s="133">
        <v>1.75</v>
      </c>
      <c r="L3930" s="133">
        <v>1</v>
      </c>
      <c r="M3930" s="134" t="str">
        <f t="shared" si="61"/>
        <v>P</v>
      </c>
      <c r="N3930" s="173" t="s">
        <v>10682</v>
      </c>
      <c r="O3930" s="146" t="s">
        <v>1506</v>
      </c>
      <c r="P3930" s="146" t="s">
        <v>9492</v>
      </c>
      <c r="Q3930" s="147" t="s">
        <v>10519</v>
      </c>
      <c r="R3930" s="187">
        <v>30</v>
      </c>
    </row>
    <row r="3931" spans="1:18" x14ac:dyDescent="0.25">
      <c r="A3931" s="135">
        <v>1052677</v>
      </c>
      <c r="B3931" s="148" t="s">
        <v>4314</v>
      </c>
      <c r="C3931" s="135">
        <v>4</v>
      </c>
      <c r="D3931" s="135">
        <v>60</v>
      </c>
      <c r="E3931" s="188" t="s">
        <v>21</v>
      </c>
      <c r="F3931" s="135" t="s">
        <v>20</v>
      </c>
      <c r="G3931" s="135" t="s">
        <v>20</v>
      </c>
      <c r="H3931" s="135" t="s">
        <v>20</v>
      </c>
      <c r="I3931" s="135" t="s">
        <v>20</v>
      </c>
      <c r="J3931" s="136">
        <v>5.0599999999999996</v>
      </c>
      <c r="K3931" s="136">
        <v>2.54</v>
      </c>
      <c r="L3931" s="136">
        <v>1.96</v>
      </c>
      <c r="M3931" s="137" t="str">
        <f t="shared" si="61"/>
        <v>P</v>
      </c>
      <c r="N3931" s="172" t="s">
        <v>10681</v>
      </c>
      <c r="O3931" s="149" t="s">
        <v>1506</v>
      </c>
      <c r="P3931" s="149" t="s">
        <v>9496</v>
      </c>
      <c r="Q3931" s="150" t="s">
        <v>10519</v>
      </c>
      <c r="R3931" s="189">
        <v>45.48</v>
      </c>
    </row>
    <row r="3932" spans="1:18" x14ac:dyDescent="0.25">
      <c r="A3932" s="132">
        <v>1052678</v>
      </c>
      <c r="B3932" s="145" t="s">
        <v>4315</v>
      </c>
      <c r="C3932" s="132">
        <v>6</v>
      </c>
      <c r="D3932" s="132">
        <v>90</v>
      </c>
      <c r="E3932" s="186" t="s">
        <v>21</v>
      </c>
      <c r="F3932" s="132">
        <v>108</v>
      </c>
      <c r="G3932" s="132" t="s">
        <v>20</v>
      </c>
      <c r="H3932" s="132">
        <v>6</v>
      </c>
      <c r="I3932" s="132">
        <v>1</v>
      </c>
      <c r="J3932" s="133">
        <v>3.66</v>
      </c>
      <c r="K3932" s="133">
        <v>1.76</v>
      </c>
      <c r="L3932" s="133">
        <v>1.95</v>
      </c>
      <c r="M3932" s="134" t="str">
        <f t="shared" si="61"/>
        <v>P</v>
      </c>
      <c r="N3932" s="171" t="s">
        <v>10681</v>
      </c>
      <c r="O3932" s="146" t="s">
        <v>1506</v>
      </c>
      <c r="P3932" s="146" t="s">
        <v>9451</v>
      </c>
      <c r="Q3932" s="147" t="s">
        <v>10106</v>
      </c>
      <c r="R3932" s="187">
        <v>39.299999999999997</v>
      </c>
    </row>
    <row r="3933" spans="1:18" x14ac:dyDescent="0.25">
      <c r="A3933" s="135">
        <v>1052679</v>
      </c>
      <c r="B3933" s="148" t="s">
        <v>4316</v>
      </c>
      <c r="C3933" s="135">
        <v>6</v>
      </c>
      <c r="D3933" s="135">
        <v>256</v>
      </c>
      <c r="E3933" s="188">
        <v>8</v>
      </c>
      <c r="F3933" s="135">
        <v>384</v>
      </c>
      <c r="G3933" s="135" t="s">
        <v>20</v>
      </c>
      <c r="H3933" s="135" t="s">
        <v>20</v>
      </c>
      <c r="I3933" s="135" t="s">
        <v>20</v>
      </c>
      <c r="J3933" s="136">
        <v>4.95</v>
      </c>
      <c r="K3933" s="136">
        <v>2.2000000000000002</v>
      </c>
      <c r="L3933" s="136">
        <v>0.3</v>
      </c>
      <c r="M3933" s="137" t="str">
        <f t="shared" si="61"/>
        <v>P</v>
      </c>
      <c r="N3933" s="172" t="s">
        <v>10682</v>
      </c>
      <c r="O3933" s="149" t="s">
        <v>1500</v>
      </c>
      <c r="P3933" s="149" t="s">
        <v>9418</v>
      </c>
      <c r="Q3933" s="150" t="s">
        <v>10519</v>
      </c>
      <c r="R3933" s="189">
        <v>11.16</v>
      </c>
    </row>
    <row r="3934" spans="1:18" x14ac:dyDescent="0.25">
      <c r="A3934" s="132">
        <v>1052682</v>
      </c>
      <c r="B3934" s="145" t="s">
        <v>4317</v>
      </c>
      <c r="C3934" s="132">
        <v>100</v>
      </c>
      <c r="D3934" s="132" t="s">
        <v>20</v>
      </c>
      <c r="E3934" s="186" t="s">
        <v>20</v>
      </c>
      <c r="F3934" s="132" t="s">
        <v>20</v>
      </c>
      <c r="G3934" s="132" t="s">
        <v>20</v>
      </c>
      <c r="H3934" s="132" t="s">
        <v>20</v>
      </c>
      <c r="I3934" s="132" t="s">
        <v>20</v>
      </c>
      <c r="J3934" s="133">
        <v>1.45</v>
      </c>
      <c r="K3934" s="133">
        <v>1.4</v>
      </c>
      <c r="L3934" s="133">
        <v>0.3</v>
      </c>
      <c r="M3934" s="134" t="str">
        <f t="shared" si="61"/>
        <v>P</v>
      </c>
      <c r="N3934" s="173" t="s">
        <v>10682</v>
      </c>
      <c r="O3934" s="146" t="s">
        <v>1500</v>
      </c>
      <c r="P3934" s="146" t="s">
        <v>9418</v>
      </c>
      <c r="Q3934" s="147" t="s">
        <v>10519</v>
      </c>
      <c r="R3934" s="187">
        <v>17</v>
      </c>
    </row>
    <row r="3935" spans="1:18" x14ac:dyDescent="0.25">
      <c r="A3935" s="135">
        <v>1052687</v>
      </c>
      <c r="B3935" s="148" t="s">
        <v>4318</v>
      </c>
      <c r="C3935" s="135">
        <v>6</v>
      </c>
      <c r="D3935" s="135" t="s">
        <v>20</v>
      </c>
      <c r="E3935" s="188">
        <v>40</v>
      </c>
      <c r="F3935" s="135">
        <v>1800</v>
      </c>
      <c r="G3935" s="135" t="s">
        <v>20</v>
      </c>
      <c r="H3935" s="135" t="s">
        <v>20</v>
      </c>
      <c r="I3935" s="135" t="s">
        <v>20</v>
      </c>
      <c r="J3935" s="136">
        <v>2.29</v>
      </c>
      <c r="K3935" s="136">
        <v>1.34</v>
      </c>
      <c r="L3935" s="136">
        <v>0.35</v>
      </c>
      <c r="M3935" s="137" t="str">
        <f t="shared" si="61"/>
        <v>P</v>
      </c>
      <c r="N3935" s="174" t="s">
        <v>10682</v>
      </c>
      <c r="O3935" s="149" t="s">
        <v>1500</v>
      </c>
      <c r="P3935" s="149" t="s">
        <v>9456</v>
      </c>
      <c r="Q3935" s="150" t="s">
        <v>10519</v>
      </c>
      <c r="R3935" s="189">
        <v>3.06</v>
      </c>
    </row>
    <row r="3936" spans="1:18" x14ac:dyDescent="0.25">
      <c r="A3936" s="132">
        <v>1052691</v>
      </c>
      <c r="B3936" s="145" t="s">
        <v>823</v>
      </c>
      <c r="C3936" s="132">
        <v>12</v>
      </c>
      <c r="D3936" s="132">
        <v>700</v>
      </c>
      <c r="E3936" s="186" t="s">
        <v>21</v>
      </c>
      <c r="F3936" s="132" t="s">
        <v>20</v>
      </c>
      <c r="G3936" s="132">
        <v>32</v>
      </c>
      <c r="H3936" s="132" t="s">
        <v>20</v>
      </c>
      <c r="I3936" s="132">
        <v>1</v>
      </c>
      <c r="J3936" s="133">
        <v>1.22</v>
      </c>
      <c r="K3936" s="133">
        <v>0.9</v>
      </c>
      <c r="L3936" s="133">
        <v>1.36</v>
      </c>
      <c r="M3936" s="134" t="str">
        <f t="shared" si="61"/>
        <v>P</v>
      </c>
      <c r="N3936" s="173" t="s">
        <v>10681</v>
      </c>
      <c r="O3936" s="146" t="s">
        <v>1506</v>
      </c>
      <c r="P3936" s="146" t="s">
        <v>9423</v>
      </c>
      <c r="Q3936" s="147" t="s">
        <v>10519</v>
      </c>
      <c r="R3936" s="187">
        <v>4.1999999999999993</v>
      </c>
    </row>
    <row r="3937" spans="1:18" x14ac:dyDescent="0.25">
      <c r="A3937" s="135">
        <v>1052692</v>
      </c>
      <c r="B3937" s="148" t="s">
        <v>816</v>
      </c>
      <c r="C3937" s="135">
        <v>6</v>
      </c>
      <c r="D3937" s="135">
        <v>814</v>
      </c>
      <c r="E3937" s="188" t="s">
        <v>21</v>
      </c>
      <c r="F3937" s="135">
        <v>1369</v>
      </c>
      <c r="G3937" s="135" t="s">
        <v>20</v>
      </c>
      <c r="H3937" s="135">
        <v>30</v>
      </c>
      <c r="I3937" s="135">
        <v>2</v>
      </c>
      <c r="J3937" s="136">
        <v>2.23</v>
      </c>
      <c r="K3937" s="136">
        <v>1.42</v>
      </c>
      <c r="L3937" s="136">
        <v>0.42</v>
      </c>
      <c r="M3937" s="137" t="str">
        <f t="shared" si="61"/>
        <v>P</v>
      </c>
      <c r="N3937" s="174" t="s">
        <v>10681</v>
      </c>
      <c r="O3937" s="149" t="s">
        <v>1506</v>
      </c>
      <c r="P3937" s="149" t="s">
        <v>9398</v>
      </c>
      <c r="Q3937" s="150" t="s">
        <v>10519</v>
      </c>
      <c r="R3937" s="189">
        <v>5.34</v>
      </c>
    </row>
    <row r="3938" spans="1:18" x14ac:dyDescent="0.25">
      <c r="A3938" s="132">
        <v>1052693</v>
      </c>
      <c r="B3938" s="145" t="s">
        <v>850</v>
      </c>
      <c r="C3938" s="132">
        <v>6</v>
      </c>
      <c r="D3938" s="132">
        <v>5000</v>
      </c>
      <c r="E3938" s="186">
        <v>64</v>
      </c>
      <c r="F3938" s="132">
        <v>7488</v>
      </c>
      <c r="G3938" s="132">
        <v>256</v>
      </c>
      <c r="H3938" s="132">
        <v>320</v>
      </c>
      <c r="I3938" s="132">
        <v>1</v>
      </c>
      <c r="J3938" s="133">
        <v>1.36</v>
      </c>
      <c r="K3938" s="133">
        <v>0.77</v>
      </c>
      <c r="L3938" s="133">
        <v>0.15</v>
      </c>
      <c r="M3938" s="134" t="str">
        <f t="shared" si="61"/>
        <v>P</v>
      </c>
      <c r="N3938" s="173" t="s">
        <v>10681</v>
      </c>
      <c r="O3938" s="146" t="s">
        <v>1555</v>
      </c>
      <c r="P3938" s="146" t="s">
        <v>9429</v>
      </c>
      <c r="Q3938" s="147" t="s">
        <v>10519</v>
      </c>
      <c r="R3938" s="187">
        <v>4.38</v>
      </c>
    </row>
    <row r="3939" spans="1:18" x14ac:dyDescent="0.25">
      <c r="A3939" s="135">
        <v>1052694</v>
      </c>
      <c r="B3939" s="148" t="s">
        <v>4319</v>
      </c>
      <c r="C3939" s="135">
        <v>6</v>
      </c>
      <c r="D3939" s="135">
        <v>480</v>
      </c>
      <c r="E3939" s="188" t="s">
        <v>21</v>
      </c>
      <c r="F3939" s="135">
        <v>720</v>
      </c>
      <c r="G3939" s="135">
        <v>36</v>
      </c>
      <c r="H3939" s="135" t="s">
        <v>20</v>
      </c>
      <c r="I3939" s="135" t="s">
        <v>20</v>
      </c>
      <c r="J3939" s="136">
        <v>1.41</v>
      </c>
      <c r="K3939" s="136">
        <v>0.95</v>
      </c>
      <c r="L3939" s="136">
        <v>1.59</v>
      </c>
      <c r="M3939" s="137" t="str">
        <f t="shared" si="61"/>
        <v>P</v>
      </c>
      <c r="N3939" s="174" t="s">
        <v>10681</v>
      </c>
      <c r="O3939" s="149" t="s">
        <v>1506</v>
      </c>
      <c r="P3939" s="149" t="s">
        <v>9423</v>
      </c>
      <c r="Q3939" s="150" t="s">
        <v>10519</v>
      </c>
      <c r="R3939" s="189">
        <v>2.94</v>
      </c>
    </row>
    <row r="3940" spans="1:18" x14ac:dyDescent="0.25">
      <c r="A3940" s="132">
        <v>1052696</v>
      </c>
      <c r="B3940" s="145" t="s">
        <v>849</v>
      </c>
      <c r="C3940" s="132">
        <v>6</v>
      </c>
      <c r="D3940" s="132">
        <v>318</v>
      </c>
      <c r="E3940" s="186" t="s">
        <v>21</v>
      </c>
      <c r="F3940" s="132">
        <v>477</v>
      </c>
      <c r="G3940" s="132" t="s">
        <v>20</v>
      </c>
      <c r="H3940" s="132">
        <v>50</v>
      </c>
      <c r="I3940" s="132">
        <v>1</v>
      </c>
      <c r="J3940" s="133">
        <v>1.83</v>
      </c>
      <c r="K3940" s="133">
        <v>1.18</v>
      </c>
      <c r="L3940" s="133">
        <v>1.67</v>
      </c>
      <c r="M3940" s="134" t="str">
        <f t="shared" si="61"/>
        <v>P</v>
      </c>
      <c r="N3940" s="173" t="s">
        <v>10681</v>
      </c>
      <c r="O3940" s="146" t="s">
        <v>1506</v>
      </c>
      <c r="P3940" s="146" t="s">
        <v>9430</v>
      </c>
      <c r="Q3940" s="147" t="s">
        <v>10519</v>
      </c>
      <c r="R3940" s="187">
        <v>4.4399999999999995</v>
      </c>
    </row>
    <row r="3941" spans="1:18" x14ac:dyDescent="0.25">
      <c r="A3941" s="135">
        <v>1052697</v>
      </c>
      <c r="B3941" s="148" t="s">
        <v>4320</v>
      </c>
      <c r="C3941" s="135">
        <v>6</v>
      </c>
      <c r="D3941" s="135">
        <v>646</v>
      </c>
      <c r="E3941" s="188" t="s">
        <v>20</v>
      </c>
      <c r="F3941" s="135">
        <v>1292</v>
      </c>
      <c r="G3941" s="135" t="s">
        <v>20</v>
      </c>
      <c r="H3941" s="135" t="s">
        <v>20</v>
      </c>
      <c r="I3941" s="135" t="s">
        <v>20</v>
      </c>
      <c r="J3941" s="136">
        <v>2.27</v>
      </c>
      <c r="K3941" s="136">
        <v>1.42</v>
      </c>
      <c r="L3941" s="136">
        <v>0.45</v>
      </c>
      <c r="M3941" s="137" t="str">
        <f t="shared" si="61"/>
        <v>P</v>
      </c>
      <c r="N3941" s="174" t="s">
        <v>10681</v>
      </c>
      <c r="O3941" s="149" t="s">
        <v>1506</v>
      </c>
      <c r="P3941" s="149" t="s">
        <v>9410</v>
      </c>
      <c r="Q3941" s="150" t="s">
        <v>10519</v>
      </c>
      <c r="R3941" s="189">
        <v>4.1999999999999993</v>
      </c>
    </row>
    <row r="3942" spans="1:18" x14ac:dyDescent="0.25">
      <c r="A3942" s="132">
        <v>1052698</v>
      </c>
      <c r="B3942" s="145" t="s">
        <v>625</v>
      </c>
      <c r="C3942" s="132">
        <v>6</v>
      </c>
      <c r="D3942" s="132">
        <v>646</v>
      </c>
      <c r="E3942" s="186" t="s">
        <v>21</v>
      </c>
      <c r="F3942" s="132">
        <v>1190</v>
      </c>
      <c r="G3942" s="132" t="s">
        <v>20</v>
      </c>
      <c r="H3942" s="132" t="s">
        <v>20</v>
      </c>
      <c r="I3942" s="132" t="s">
        <v>20</v>
      </c>
      <c r="J3942" s="133">
        <v>2.2400000000000002</v>
      </c>
      <c r="K3942" s="133">
        <v>1.41</v>
      </c>
      <c r="L3942" s="133">
        <v>0.43</v>
      </c>
      <c r="M3942" s="134" t="str">
        <f t="shared" si="61"/>
        <v>P</v>
      </c>
      <c r="N3942" s="173" t="s">
        <v>10681</v>
      </c>
      <c r="O3942" s="146" t="s">
        <v>1506</v>
      </c>
      <c r="P3942" s="146" t="s">
        <v>9410</v>
      </c>
      <c r="Q3942" s="147" t="s">
        <v>10519</v>
      </c>
      <c r="R3942" s="187">
        <v>3.7800000000000002</v>
      </c>
    </row>
    <row r="3943" spans="1:18" x14ac:dyDescent="0.25">
      <c r="A3943" s="135">
        <v>1052705</v>
      </c>
      <c r="B3943" s="148" t="s">
        <v>623</v>
      </c>
      <c r="C3943" s="135">
        <v>6</v>
      </c>
      <c r="D3943" s="135">
        <v>276</v>
      </c>
      <c r="E3943" s="188" t="s">
        <v>21</v>
      </c>
      <c r="F3943" s="135">
        <v>460</v>
      </c>
      <c r="G3943" s="135">
        <v>20</v>
      </c>
      <c r="H3943" s="135">
        <v>25</v>
      </c>
      <c r="I3943" s="135">
        <v>1</v>
      </c>
      <c r="J3943" s="136">
        <v>1.82</v>
      </c>
      <c r="K3943" s="136">
        <v>1.19</v>
      </c>
      <c r="L3943" s="136">
        <v>1.51</v>
      </c>
      <c r="M3943" s="137" t="str">
        <f t="shared" si="61"/>
        <v>P</v>
      </c>
      <c r="N3943" s="174" t="s">
        <v>10681</v>
      </c>
      <c r="O3943" s="149" t="s">
        <v>1506</v>
      </c>
      <c r="P3943" s="149" t="s">
        <v>9427</v>
      </c>
      <c r="Q3943" s="150" t="s">
        <v>10519</v>
      </c>
      <c r="R3943" s="189">
        <v>5.04</v>
      </c>
    </row>
    <row r="3944" spans="1:18" x14ac:dyDescent="0.25">
      <c r="A3944" s="132">
        <v>1052709</v>
      </c>
      <c r="B3944" s="145" t="s">
        <v>626</v>
      </c>
      <c r="C3944" s="132">
        <v>6</v>
      </c>
      <c r="D3944" s="132">
        <v>560</v>
      </c>
      <c r="E3944" s="186" t="s">
        <v>21</v>
      </c>
      <c r="F3944" s="132">
        <v>824</v>
      </c>
      <c r="G3944" s="132" t="s">
        <v>20</v>
      </c>
      <c r="H3944" s="132">
        <v>32</v>
      </c>
      <c r="I3944" s="132">
        <v>1</v>
      </c>
      <c r="J3944" s="133">
        <v>1.55</v>
      </c>
      <c r="K3944" s="133">
        <v>0.92</v>
      </c>
      <c r="L3944" s="133">
        <v>1.36</v>
      </c>
      <c r="M3944" s="134" t="str">
        <f t="shared" si="61"/>
        <v>P</v>
      </c>
      <c r="N3944" s="173" t="s">
        <v>10681</v>
      </c>
      <c r="O3944" s="146" t="s">
        <v>1506</v>
      </c>
      <c r="P3944" s="146" t="s">
        <v>10455</v>
      </c>
      <c r="Q3944" s="147" t="s">
        <v>10106</v>
      </c>
      <c r="R3944" s="187">
        <v>4.68</v>
      </c>
    </row>
    <row r="3945" spans="1:18" x14ac:dyDescent="0.25">
      <c r="A3945" s="135">
        <v>1052713</v>
      </c>
      <c r="B3945" s="148" t="s">
        <v>4321</v>
      </c>
      <c r="C3945" s="135">
        <v>6</v>
      </c>
      <c r="D3945" s="135">
        <v>264</v>
      </c>
      <c r="E3945" s="188" t="s">
        <v>21</v>
      </c>
      <c r="F3945" s="135">
        <v>372</v>
      </c>
      <c r="G3945" s="135">
        <v>5</v>
      </c>
      <c r="H3945" s="135">
        <v>6</v>
      </c>
      <c r="I3945" s="135">
        <v>5</v>
      </c>
      <c r="J3945" s="136">
        <v>3.22</v>
      </c>
      <c r="K3945" s="136">
        <v>2.12</v>
      </c>
      <c r="L3945" s="136">
        <v>0.48</v>
      </c>
      <c r="M3945" s="137" t="str">
        <f t="shared" si="61"/>
        <v>P</v>
      </c>
      <c r="N3945" s="174" t="s">
        <v>10681</v>
      </c>
      <c r="O3945" s="149" t="s">
        <v>1581</v>
      </c>
      <c r="P3945" s="149" t="s">
        <v>10581</v>
      </c>
      <c r="Q3945" s="150" t="s">
        <v>10519</v>
      </c>
      <c r="R3945" s="189">
        <v>6.12</v>
      </c>
    </row>
    <row r="3946" spans="1:18" x14ac:dyDescent="0.25">
      <c r="A3946" s="132">
        <v>1052714</v>
      </c>
      <c r="B3946" s="145" t="s">
        <v>4322</v>
      </c>
      <c r="C3946" s="132">
        <v>6</v>
      </c>
      <c r="D3946" s="132">
        <v>800</v>
      </c>
      <c r="E3946" s="186" t="s">
        <v>21</v>
      </c>
      <c r="F3946" s="132">
        <v>1200</v>
      </c>
      <c r="G3946" s="132">
        <v>24</v>
      </c>
      <c r="H3946" s="132">
        <v>30</v>
      </c>
      <c r="I3946" s="132">
        <v>2</v>
      </c>
      <c r="J3946" s="133">
        <v>2.23</v>
      </c>
      <c r="K3946" s="133">
        <v>0.76</v>
      </c>
      <c r="L3946" s="133">
        <v>0.65</v>
      </c>
      <c r="M3946" s="134" t="str">
        <f t="shared" si="61"/>
        <v>P</v>
      </c>
      <c r="N3946" s="173" t="s">
        <v>10681</v>
      </c>
      <c r="O3946" s="146" t="s">
        <v>1581</v>
      </c>
      <c r="P3946" s="146" t="s">
        <v>10581</v>
      </c>
      <c r="Q3946" s="147" t="s">
        <v>10519</v>
      </c>
      <c r="R3946" s="187">
        <v>2.52</v>
      </c>
    </row>
    <row r="3947" spans="1:18" x14ac:dyDescent="0.25">
      <c r="A3947" s="135">
        <v>1052719</v>
      </c>
      <c r="B3947" s="148" t="s">
        <v>4323</v>
      </c>
      <c r="C3947" s="135">
        <v>8</v>
      </c>
      <c r="D3947" s="135">
        <v>250</v>
      </c>
      <c r="E3947" s="188" t="s">
        <v>21</v>
      </c>
      <c r="F3947" s="135">
        <v>425</v>
      </c>
      <c r="G3947" s="135" t="s">
        <v>20</v>
      </c>
      <c r="H3947" s="135" t="s">
        <v>20</v>
      </c>
      <c r="I3947" s="135" t="s">
        <v>20</v>
      </c>
      <c r="J3947" s="136">
        <v>2.14</v>
      </c>
      <c r="K3947" s="136">
        <v>1.88</v>
      </c>
      <c r="L3947" s="136">
        <v>0.9</v>
      </c>
      <c r="M3947" s="137" t="str">
        <f t="shared" si="61"/>
        <v>P</v>
      </c>
      <c r="N3947" s="174" t="s">
        <v>10681</v>
      </c>
      <c r="O3947" s="149" t="s">
        <v>1578</v>
      </c>
      <c r="P3947" s="149" t="s">
        <v>10582</v>
      </c>
      <c r="Q3947" s="150" t="s">
        <v>10519</v>
      </c>
      <c r="R3947" s="189">
        <v>8.48</v>
      </c>
    </row>
    <row r="3948" spans="1:18" x14ac:dyDescent="0.25">
      <c r="A3948" s="132">
        <v>1052720</v>
      </c>
      <c r="B3948" s="145" t="s">
        <v>4324</v>
      </c>
      <c r="C3948" s="132">
        <v>6</v>
      </c>
      <c r="D3948" s="132">
        <v>300</v>
      </c>
      <c r="E3948" s="186" t="s">
        <v>21</v>
      </c>
      <c r="F3948" s="132">
        <v>500</v>
      </c>
      <c r="G3948" s="132">
        <v>20</v>
      </c>
      <c r="H3948" s="132">
        <v>25</v>
      </c>
      <c r="I3948" s="132">
        <v>1</v>
      </c>
      <c r="J3948" s="133">
        <v>1.83</v>
      </c>
      <c r="K3948" s="133">
        <v>1.19</v>
      </c>
      <c r="L3948" s="133">
        <v>1.52</v>
      </c>
      <c r="M3948" s="134" t="str">
        <f t="shared" si="61"/>
        <v>P</v>
      </c>
      <c r="N3948" s="173" t="s">
        <v>10681</v>
      </c>
      <c r="O3948" s="146" t="s">
        <v>1506</v>
      </c>
      <c r="P3948" s="146" t="s">
        <v>9430</v>
      </c>
      <c r="Q3948" s="147" t="s">
        <v>10519</v>
      </c>
      <c r="R3948" s="187">
        <v>3.24</v>
      </c>
    </row>
    <row r="3949" spans="1:18" x14ac:dyDescent="0.25">
      <c r="A3949" s="135">
        <v>1052721</v>
      </c>
      <c r="B3949" s="148" t="s">
        <v>4325</v>
      </c>
      <c r="C3949" s="135">
        <v>12</v>
      </c>
      <c r="D3949" s="135">
        <v>704</v>
      </c>
      <c r="E3949" s="188" t="s">
        <v>21</v>
      </c>
      <c r="F3949" s="135">
        <v>1024</v>
      </c>
      <c r="G3949" s="135">
        <v>20</v>
      </c>
      <c r="H3949" s="135">
        <v>25</v>
      </c>
      <c r="I3949" s="135">
        <v>2</v>
      </c>
      <c r="J3949" s="136">
        <v>1.52</v>
      </c>
      <c r="K3949" s="136">
        <v>1.1200000000000001</v>
      </c>
      <c r="L3949" s="136">
        <v>0.89</v>
      </c>
      <c r="M3949" s="137" t="str">
        <f t="shared" si="61"/>
        <v>P</v>
      </c>
      <c r="N3949" s="174" t="s">
        <v>10681</v>
      </c>
      <c r="O3949" s="149" t="s">
        <v>1506</v>
      </c>
      <c r="P3949" s="149" t="s">
        <v>9430</v>
      </c>
      <c r="Q3949" s="150" t="s">
        <v>10519</v>
      </c>
      <c r="R3949" s="189">
        <v>4.5600000000000005</v>
      </c>
    </row>
    <row r="3950" spans="1:18" x14ac:dyDescent="0.25">
      <c r="A3950" s="132">
        <v>1052722</v>
      </c>
      <c r="B3950" s="145" t="s">
        <v>4326</v>
      </c>
      <c r="C3950" s="132">
        <v>6</v>
      </c>
      <c r="D3950" s="132">
        <v>240</v>
      </c>
      <c r="E3950" s="186" t="s">
        <v>21</v>
      </c>
      <c r="F3950" s="132">
        <v>352</v>
      </c>
      <c r="G3950" s="132">
        <v>10</v>
      </c>
      <c r="H3950" s="132">
        <v>11</v>
      </c>
      <c r="I3950" s="132">
        <v>3</v>
      </c>
      <c r="J3950" s="133">
        <v>2.67</v>
      </c>
      <c r="K3950" s="133">
        <v>1.78</v>
      </c>
      <c r="L3950" s="133">
        <v>0.72</v>
      </c>
      <c r="M3950" s="134" t="str">
        <f t="shared" si="61"/>
        <v>P</v>
      </c>
      <c r="N3950" s="173" t="s">
        <v>10681</v>
      </c>
      <c r="O3950" s="146" t="s">
        <v>1581</v>
      </c>
      <c r="P3950" s="146" t="s">
        <v>10581</v>
      </c>
      <c r="Q3950" s="147" t="s">
        <v>10519</v>
      </c>
      <c r="R3950" s="187">
        <v>6</v>
      </c>
    </row>
    <row r="3951" spans="1:18" x14ac:dyDescent="0.25">
      <c r="A3951" s="135">
        <v>1052723</v>
      </c>
      <c r="B3951" s="148" t="s">
        <v>4327</v>
      </c>
      <c r="C3951" s="135">
        <v>6</v>
      </c>
      <c r="D3951" s="135">
        <v>864</v>
      </c>
      <c r="E3951" s="188">
        <v>4</v>
      </c>
      <c r="F3951" s="135">
        <v>1296</v>
      </c>
      <c r="G3951" s="135">
        <v>64</v>
      </c>
      <c r="H3951" s="135">
        <v>80</v>
      </c>
      <c r="I3951" s="135">
        <v>1</v>
      </c>
      <c r="J3951" s="136">
        <v>1.82</v>
      </c>
      <c r="K3951" s="136">
        <v>1.18</v>
      </c>
      <c r="L3951" s="136">
        <v>0.39</v>
      </c>
      <c r="M3951" s="137" t="str">
        <f t="shared" si="61"/>
        <v>P</v>
      </c>
      <c r="N3951" s="172" t="s">
        <v>10681</v>
      </c>
      <c r="O3951" s="149" t="s">
        <v>1581</v>
      </c>
      <c r="P3951" s="149" t="s">
        <v>10581</v>
      </c>
      <c r="Q3951" s="150" t="s">
        <v>10519</v>
      </c>
      <c r="R3951" s="189">
        <v>2.2800000000000002</v>
      </c>
    </row>
    <row r="3952" spans="1:18" x14ac:dyDescent="0.25">
      <c r="A3952" s="132">
        <v>1052728</v>
      </c>
      <c r="B3952" s="145" t="s">
        <v>4328</v>
      </c>
      <c r="C3952" s="132">
        <v>4</v>
      </c>
      <c r="D3952" s="132">
        <v>42</v>
      </c>
      <c r="E3952" s="186" t="s">
        <v>21</v>
      </c>
      <c r="F3952" s="132">
        <v>63</v>
      </c>
      <c r="G3952" s="132" t="s">
        <v>21</v>
      </c>
      <c r="H3952" s="132" t="s">
        <v>21</v>
      </c>
      <c r="I3952" s="132" t="s">
        <v>21</v>
      </c>
      <c r="J3952" s="133">
        <v>4.5</v>
      </c>
      <c r="K3952" s="133">
        <v>3.1</v>
      </c>
      <c r="L3952" s="133">
        <v>1.8</v>
      </c>
      <c r="M3952" s="134" t="str">
        <f t="shared" si="61"/>
        <v>P</v>
      </c>
      <c r="N3952" s="171" t="s">
        <v>10681</v>
      </c>
      <c r="O3952" s="146" t="s">
        <v>1506</v>
      </c>
      <c r="P3952" s="146" t="s">
        <v>9435</v>
      </c>
      <c r="Q3952" s="147" t="s">
        <v>10106</v>
      </c>
      <c r="R3952" s="187">
        <v>19.88</v>
      </c>
    </row>
    <row r="3953" spans="1:18" x14ac:dyDescent="0.25">
      <c r="A3953" s="135">
        <v>1052729</v>
      </c>
      <c r="B3953" s="148" t="s">
        <v>4329</v>
      </c>
      <c r="C3953" s="135">
        <v>1000</v>
      </c>
      <c r="D3953" s="135" t="s">
        <v>20</v>
      </c>
      <c r="E3953" s="188" t="s">
        <v>20</v>
      </c>
      <c r="F3953" s="135" t="s">
        <v>20</v>
      </c>
      <c r="G3953" s="135" t="s">
        <v>20</v>
      </c>
      <c r="H3953" s="135" t="s">
        <v>20</v>
      </c>
      <c r="I3953" s="135" t="s">
        <v>20</v>
      </c>
      <c r="J3953" s="136">
        <v>1.6</v>
      </c>
      <c r="K3953" s="136">
        <v>1.6</v>
      </c>
      <c r="L3953" s="136">
        <v>1</v>
      </c>
      <c r="M3953" s="137" t="str">
        <f t="shared" si="61"/>
        <v>P</v>
      </c>
      <c r="N3953" s="174" t="s">
        <v>10682</v>
      </c>
      <c r="O3953" s="149" t="s">
        <v>1506</v>
      </c>
      <c r="P3953" s="149" t="s">
        <v>9492</v>
      </c>
      <c r="Q3953" s="150" t="s">
        <v>10519</v>
      </c>
      <c r="R3953" s="189">
        <v>30</v>
      </c>
    </row>
    <row r="3954" spans="1:18" x14ac:dyDescent="0.25">
      <c r="A3954" s="132">
        <v>1052734</v>
      </c>
      <c r="B3954" s="145" t="s">
        <v>4330</v>
      </c>
      <c r="C3954" s="132">
        <v>100</v>
      </c>
      <c r="D3954" s="132">
        <v>1200</v>
      </c>
      <c r="E3954" s="186">
        <v>100</v>
      </c>
      <c r="F3954" s="132" t="s">
        <v>20</v>
      </c>
      <c r="G3954" s="132" t="s">
        <v>20</v>
      </c>
      <c r="H3954" s="132" t="s">
        <v>20</v>
      </c>
      <c r="I3954" s="132" t="s">
        <v>20</v>
      </c>
      <c r="J3954" s="133">
        <v>1.9</v>
      </c>
      <c r="K3954" s="133">
        <v>1.9</v>
      </c>
      <c r="L3954" s="133">
        <v>0.5</v>
      </c>
      <c r="M3954" s="134" t="str">
        <f t="shared" si="61"/>
        <v>P</v>
      </c>
      <c r="N3954" s="173" t="s">
        <v>10682</v>
      </c>
      <c r="O3954" s="146" t="s">
        <v>1506</v>
      </c>
      <c r="P3954" s="146" t="s">
        <v>9472</v>
      </c>
      <c r="Q3954" s="147" t="s">
        <v>10519</v>
      </c>
      <c r="R3954" s="187">
        <v>7.0000000000000009</v>
      </c>
    </row>
    <row r="3955" spans="1:18" x14ac:dyDescent="0.25">
      <c r="A3955" s="135">
        <v>1052738</v>
      </c>
      <c r="B3955" s="148" t="s">
        <v>4331</v>
      </c>
      <c r="C3955" s="135">
        <v>1</v>
      </c>
      <c r="D3955" s="135" t="s">
        <v>20</v>
      </c>
      <c r="E3955" s="188" t="s">
        <v>20</v>
      </c>
      <c r="F3955" s="135" t="s">
        <v>20</v>
      </c>
      <c r="G3955" s="135" t="s">
        <v>20</v>
      </c>
      <c r="H3955" s="135" t="s">
        <v>20</v>
      </c>
      <c r="I3955" s="135" t="s">
        <v>20</v>
      </c>
      <c r="J3955" s="136">
        <v>2.3490000000000002</v>
      </c>
      <c r="K3955" s="136">
        <v>2.3490000000000002</v>
      </c>
      <c r="L3955" s="136">
        <v>1.143</v>
      </c>
      <c r="M3955" s="137" t="str">
        <f t="shared" si="61"/>
        <v>P</v>
      </c>
      <c r="N3955" s="174" t="s">
        <v>10681</v>
      </c>
      <c r="O3955" s="149" t="s">
        <v>1562</v>
      </c>
      <c r="P3955" s="149" t="s">
        <v>9558</v>
      </c>
      <c r="Q3955" s="150" t="s">
        <v>10519</v>
      </c>
      <c r="R3955" s="189">
        <v>7.462686567164179E-3</v>
      </c>
    </row>
    <row r="3956" spans="1:18" x14ac:dyDescent="0.25">
      <c r="A3956" s="132">
        <v>1052739</v>
      </c>
      <c r="B3956" s="145" t="s">
        <v>4332</v>
      </c>
      <c r="C3956" s="132">
        <v>1</v>
      </c>
      <c r="D3956" s="132" t="s">
        <v>20</v>
      </c>
      <c r="E3956" s="186" t="s">
        <v>20</v>
      </c>
      <c r="F3956" s="132" t="s">
        <v>20</v>
      </c>
      <c r="G3956" s="132" t="s">
        <v>20</v>
      </c>
      <c r="H3956" s="132" t="s">
        <v>20</v>
      </c>
      <c r="I3956" s="132" t="s">
        <v>20</v>
      </c>
      <c r="J3956" s="133">
        <v>2.3490000000000002</v>
      </c>
      <c r="K3956" s="133">
        <v>2.3490000000000002</v>
      </c>
      <c r="L3956" s="133">
        <v>1.143</v>
      </c>
      <c r="M3956" s="134" t="str">
        <f t="shared" si="61"/>
        <v>P</v>
      </c>
      <c r="N3956" s="173" t="s">
        <v>10681</v>
      </c>
      <c r="O3956" s="146" t="s">
        <v>1562</v>
      </c>
      <c r="P3956" s="146" t="s">
        <v>9558</v>
      </c>
      <c r="Q3956" s="147" t="s">
        <v>10519</v>
      </c>
      <c r="R3956" s="187">
        <v>7.462686567164179E-3</v>
      </c>
    </row>
    <row r="3957" spans="1:18" x14ac:dyDescent="0.25">
      <c r="A3957" s="135">
        <v>1052740</v>
      </c>
      <c r="B3957" s="148" t="s">
        <v>4333</v>
      </c>
      <c r="C3957" s="135">
        <v>1</v>
      </c>
      <c r="D3957" s="135" t="s">
        <v>20</v>
      </c>
      <c r="E3957" s="188" t="s">
        <v>20</v>
      </c>
      <c r="F3957" s="135" t="s">
        <v>20</v>
      </c>
      <c r="G3957" s="135" t="s">
        <v>20</v>
      </c>
      <c r="H3957" s="135" t="s">
        <v>20</v>
      </c>
      <c r="I3957" s="135" t="s">
        <v>20</v>
      </c>
      <c r="J3957" s="136">
        <v>2.3490000000000002</v>
      </c>
      <c r="K3957" s="136">
        <v>2.3490000000000002</v>
      </c>
      <c r="L3957" s="136">
        <v>1.143</v>
      </c>
      <c r="M3957" s="137" t="str">
        <f t="shared" si="61"/>
        <v>P</v>
      </c>
      <c r="N3957" s="174" t="s">
        <v>10681</v>
      </c>
      <c r="O3957" s="149" t="s">
        <v>1562</v>
      </c>
      <c r="P3957" s="149" t="s">
        <v>9558</v>
      </c>
      <c r="Q3957" s="150" t="s">
        <v>10519</v>
      </c>
      <c r="R3957" s="189">
        <v>7.462686567164179E-3</v>
      </c>
    </row>
    <row r="3958" spans="1:18" x14ac:dyDescent="0.25">
      <c r="A3958" s="132">
        <v>1052742</v>
      </c>
      <c r="B3958" s="145" t="s">
        <v>4334</v>
      </c>
      <c r="C3958" s="132">
        <v>1</v>
      </c>
      <c r="D3958" s="132" t="s">
        <v>20</v>
      </c>
      <c r="E3958" s="186" t="s">
        <v>20</v>
      </c>
      <c r="F3958" s="132" t="s">
        <v>20</v>
      </c>
      <c r="G3958" s="132" t="s">
        <v>20</v>
      </c>
      <c r="H3958" s="132" t="s">
        <v>20</v>
      </c>
      <c r="I3958" s="132" t="s">
        <v>20</v>
      </c>
      <c r="J3958" s="133">
        <v>2.3490000000000002</v>
      </c>
      <c r="K3958" s="133">
        <v>2.3490000000000002</v>
      </c>
      <c r="L3958" s="133">
        <v>1.143</v>
      </c>
      <c r="M3958" s="134" t="str">
        <f t="shared" si="61"/>
        <v>P</v>
      </c>
      <c r="N3958" s="173" t="s">
        <v>10681</v>
      </c>
      <c r="O3958" s="146" t="s">
        <v>1562</v>
      </c>
      <c r="P3958" s="146" t="s">
        <v>9558</v>
      </c>
      <c r="Q3958" s="147" t="s">
        <v>10519</v>
      </c>
      <c r="R3958" s="187">
        <v>7.462686567164179E-3</v>
      </c>
    </row>
    <row r="3959" spans="1:18" x14ac:dyDescent="0.25">
      <c r="A3959" s="135">
        <v>1052743</v>
      </c>
      <c r="B3959" s="148" t="s">
        <v>4335</v>
      </c>
      <c r="C3959" s="135">
        <v>1</v>
      </c>
      <c r="D3959" s="135" t="s">
        <v>20</v>
      </c>
      <c r="E3959" s="188" t="s">
        <v>20</v>
      </c>
      <c r="F3959" s="135" t="s">
        <v>20</v>
      </c>
      <c r="G3959" s="135" t="s">
        <v>20</v>
      </c>
      <c r="H3959" s="135" t="s">
        <v>20</v>
      </c>
      <c r="I3959" s="135" t="s">
        <v>20</v>
      </c>
      <c r="J3959" s="136">
        <v>2.3490000000000002</v>
      </c>
      <c r="K3959" s="136">
        <v>2.3490000000000002</v>
      </c>
      <c r="L3959" s="136">
        <v>1.143</v>
      </c>
      <c r="M3959" s="137" t="str">
        <f t="shared" si="61"/>
        <v>P</v>
      </c>
      <c r="N3959" s="174" t="s">
        <v>10681</v>
      </c>
      <c r="O3959" s="149" t="s">
        <v>1562</v>
      </c>
      <c r="P3959" s="149" t="s">
        <v>9558</v>
      </c>
      <c r="Q3959" s="150" t="s">
        <v>10519</v>
      </c>
      <c r="R3959" s="189">
        <v>7.462686567164179E-3</v>
      </c>
    </row>
    <row r="3960" spans="1:18" x14ac:dyDescent="0.25">
      <c r="A3960" s="132">
        <v>1052745</v>
      </c>
      <c r="B3960" s="145" t="s">
        <v>4336</v>
      </c>
      <c r="C3960" s="132">
        <v>1</v>
      </c>
      <c r="D3960" s="132" t="s">
        <v>20</v>
      </c>
      <c r="E3960" s="186" t="s">
        <v>20</v>
      </c>
      <c r="F3960" s="132" t="s">
        <v>20</v>
      </c>
      <c r="G3960" s="132" t="s">
        <v>20</v>
      </c>
      <c r="H3960" s="132" t="s">
        <v>20</v>
      </c>
      <c r="I3960" s="132" t="s">
        <v>20</v>
      </c>
      <c r="J3960" s="133">
        <v>2.3490000000000002</v>
      </c>
      <c r="K3960" s="133">
        <v>2.3490000000000002</v>
      </c>
      <c r="L3960" s="133">
        <v>1.143</v>
      </c>
      <c r="M3960" s="134" t="str">
        <f t="shared" si="61"/>
        <v>P</v>
      </c>
      <c r="N3960" s="173" t="s">
        <v>10681</v>
      </c>
      <c r="O3960" s="146" t="s">
        <v>1562</v>
      </c>
      <c r="P3960" s="146" t="s">
        <v>9558</v>
      </c>
      <c r="Q3960" s="147" t="s">
        <v>10519</v>
      </c>
      <c r="R3960" s="187">
        <v>7.462686567164179E-3</v>
      </c>
    </row>
    <row r="3961" spans="1:18" x14ac:dyDescent="0.25">
      <c r="A3961" s="135">
        <v>1052746</v>
      </c>
      <c r="B3961" s="148" t="s">
        <v>4337</v>
      </c>
      <c r="C3961" s="135">
        <v>1</v>
      </c>
      <c r="D3961" s="135" t="s">
        <v>20</v>
      </c>
      <c r="E3961" s="188" t="s">
        <v>20</v>
      </c>
      <c r="F3961" s="135" t="s">
        <v>20</v>
      </c>
      <c r="G3961" s="135" t="s">
        <v>20</v>
      </c>
      <c r="H3961" s="135" t="s">
        <v>20</v>
      </c>
      <c r="I3961" s="135" t="s">
        <v>20</v>
      </c>
      <c r="J3961" s="136">
        <v>2.3490000000000002</v>
      </c>
      <c r="K3961" s="136">
        <v>2.3490000000000002</v>
      </c>
      <c r="L3961" s="136">
        <v>1.143</v>
      </c>
      <c r="M3961" s="137" t="str">
        <f t="shared" si="61"/>
        <v>P</v>
      </c>
      <c r="N3961" s="174" t="s">
        <v>10681</v>
      </c>
      <c r="O3961" s="149" t="s">
        <v>1562</v>
      </c>
      <c r="P3961" s="149" t="s">
        <v>9558</v>
      </c>
      <c r="Q3961" s="150" t="s">
        <v>10519</v>
      </c>
      <c r="R3961" s="189">
        <v>7.462686567164179E-3</v>
      </c>
    </row>
    <row r="3962" spans="1:18" x14ac:dyDescent="0.25">
      <c r="A3962" s="132">
        <v>1052747</v>
      </c>
      <c r="B3962" s="145" t="s">
        <v>4338</v>
      </c>
      <c r="C3962" s="132">
        <v>1</v>
      </c>
      <c r="D3962" s="132" t="s">
        <v>20</v>
      </c>
      <c r="E3962" s="186" t="s">
        <v>20</v>
      </c>
      <c r="F3962" s="132" t="s">
        <v>20</v>
      </c>
      <c r="G3962" s="132" t="s">
        <v>20</v>
      </c>
      <c r="H3962" s="132" t="s">
        <v>20</v>
      </c>
      <c r="I3962" s="132" t="s">
        <v>20</v>
      </c>
      <c r="J3962" s="133">
        <v>2.3490000000000002</v>
      </c>
      <c r="K3962" s="133">
        <v>2.3490000000000002</v>
      </c>
      <c r="L3962" s="133">
        <v>1.143</v>
      </c>
      <c r="M3962" s="134" t="str">
        <f t="shared" si="61"/>
        <v>P</v>
      </c>
      <c r="N3962" s="173" t="s">
        <v>10681</v>
      </c>
      <c r="O3962" s="146" t="s">
        <v>1562</v>
      </c>
      <c r="P3962" s="146" t="s">
        <v>9558</v>
      </c>
      <c r="Q3962" s="147" t="s">
        <v>10519</v>
      </c>
      <c r="R3962" s="187">
        <v>7.462686567164179E-3</v>
      </c>
    </row>
    <row r="3963" spans="1:18" x14ac:dyDescent="0.25">
      <c r="A3963" s="135">
        <v>1052748</v>
      </c>
      <c r="B3963" s="148" t="s">
        <v>4339</v>
      </c>
      <c r="C3963" s="135">
        <v>1</v>
      </c>
      <c r="D3963" s="135" t="s">
        <v>20</v>
      </c>
      <c r="E3963" s="188" t="s">
        <v>20</v>
      </c>
      <c r="F3963" s="135" t="s">
        <v>20</v>
      </c>
      <c r="G3963" s="135" t="s">
        <v>20</v>
      </c>
      <c r="H3963" s="135" t="s">
        <v>20</v>
      </c>
      <c r="I3963" s="135" t="s">
        <v>20</v>
      </c>
      <c r="J3963" s="136">
        <v>2.3490000000000002</v>
      </c>
      <c r="K3963" s="136">
        <v>2.3490000000000002</v>
      </c>
      <c r="L3963" s="136">
        <v>1.143</v>
      </c>
      <c r="M3963" s="137" t="str">
        <f t="shared" si="61"/>
        <v>P</v>
      </c>
      <c r="N3963" s="174" t="s">
        <v>10681</v>
      </c>
      <c r="O3963" s="149" t="s">
        <v>1562</v>
      </c>
      <c r="P3963" s="149" t="s">
        <v>9558</v>
      </c>
      <c r="Q3963" s="150" t="s">
        <v>10519</v>
      </c>
      <c r="R3963" s="189">
        <v>7.462686567164179E-3</v>
      </c>
    </row>
    <row r="3964" spans="1:18" x14ac:dyDescent="0.25">
      <c r="A3964" s="132">
        <v>1052749</v>
      </c>
      <c r="B3964" s="145" t="s">
        <v>4340</v>
      </c>
      <c r="C3964" s="132">
        <v>1</v>
      </c>
      <c r="D3964" s="132" t="s">
        <v>20</v>
      </c>
      <c r="E3964" s="186" t="s">
        <v>20</v>
      </c>
      <c r="F3964" s="132" t="s">
        <v>20</v>
      </c>
      <c r="G3964" s="132" t="s">
        <v>20</v>
      </c>
      <c r="H3964" s="132" t="s">
        <v>20</v>
      </c>
      <c r="I3964" s="132" t="s">
        <v>20</v>
      </c>
      <c r="J3964" s="133">
        <v>2.3490000000000002</v>
      </c>
      <c r="K3964" s="133">
        <v>2.3490000000000002</v>
      </c>
      <c r="L3964" s="133">
        <v>1.143</v>
      </c>
      <c r="M3964" s="134" t="str">
        <f t="shared" si="61"/>
        <v>P</v>
      </c>
      <c r="N3964" s="173" t="s">
        <v>10681</v>
      </c>
      <c r="O3964" s="146" t="s">
        <v>1562</v>
      </c>
      <c r="P3964" s="146" t="s">
        <v>9558</v>
      </c>
      <c r="Q3964" s="147" t="s">
        <v>10106</v>
      </c>
      <c r="R3964" s="187">
        <v>7.462686567164179E-3</v>
      </c>
    </row>
    <row r="3965" spans="1:18" x14ac:dyDescent="0.25">
      <c r="A3965" s="135">
        <v>1052752</v>
      </c>
      <c r="B3965" s="148" t="s">
        <v>1134</v>
      </c>
      <c r="C3965" s="135">
        <v>6</v>
      </c>
      <c r="D3965" s="135">
        <v>130</v>
      </c>
      <c r="E3965" s="188" t="s">
        <v>20</v>
      </c>
      <c r="F3965" s="135">
        <v>195</v>
      </c>
      <c r="G3965" s="135" t="s">
        <v>20</v>
      </c>
      <c r="H3965" s="135" t="s">
        <v>20</v>
      </c>
      <c r="I3965" s="135" t="s">
        <v>20</v>
      </c>
      <c r="J3965" s="136">
        <v>3.37</v>
      </c>
      <c r="K3965" s="136">
        <v>2.31</v>
      </c>
      <c r="L3965" s="136">
        <v>1.01</v>
      </c>
      <c r="M3965" s="137" t="str">
        <f t="shared" si="61"/>
        <v>P</v>
      </c>
      <c r="N3965" s="174" t="s">
        <v>10681</v>
      </c>
      <c r="O3965" s="149" t="s">
        <v>1506</v>
      </c>
      <c r="P3965" s="149" t="s">
        <v>10455</v>
      </c>
      <c r="Q3965" s="150" t="s">
        <v>10519</v>
      </c>
      <c r="R3965" s="189">
        <v>19.68</v>
      </c>
    </row>
    <row r="3966" spans="1:18" x14ac:dyDescent="0.25">
      <c r="A3966" s="132">
        <v>1052754</v>
      </c>
      <c r="B3966" s="145" t="s">
        <v>379</v>
      </c>
      <c r="C3966" s="132">
        <v>6</v>
      </c>
      <c r="D3966" s="132">
        <v>522</v>
      </c>
      <c r="E3966" s="186" t="s">
        <v>21</v>
      </c>
      <c r="F3966" s="132">
        <v>483</v>
      </c>
      <c r="G3966" s="132" t="s">
        <v>20</v>
      </c>
      <c r="H3966" s="132">
        <v>25</v>
      </c>
      <c r="I3966" s="132">
        <v>1</v>
      </c>
      <c r="J3966" s="133">
        <v>1.51</v>
      </c>
      <c r="K3966" s="133">
        <v>1</v>
      </c>
      <c r="L3966" s="133">
        <v>1.92</v>
      </c>
      <c r="M3966" s="134" t="str">
        <f t="shared" si="61"/>
        <v>P</v>
      </c>
      <c r="N3966" s="173" t="s">
        <v>10681</v>
      </c>
      <c r="O3966" s="146" t="s">
        <v>1506</v>
      </c>
      <c r="P3966" s="146" t="s">
        <v>9398</v>
      </c>
      <c r="Q3966" s="147" t="s">
        <v>10519</v>
      </c>
      <c r="R3966" s="187">
        <v>10.199999999999999</v>
      </c>
    </row>
    <row r="3967" spans="1:18" x14ac:dyDescent="0.25">
      <c r="A3967" s="135">
        <v>1052755</v>
      </c>
      <c r="B3967" s="148" t="s">
        <v>380</v>
      </c>
      <c r="C3967" s="135">
        <v>6</v>
      </c>
      <c r="D3967" s="135">
        <v>512</v>
      </c>
      <c r="E3967" s="188" t="s">
        <v>21</v>
      </c>
      <c r="F3967" s="135">
        <v>640</v>
      </c>
      <c r="G3967" s="135" t="s">
        <v>20</v>
      </c>
      <c r="H3967" s="135" t="s">
        <v>20</v>
      </c>
      <c r="I3967" s="135" t="s">
        <v>20</v>
      </c>
      <c r="J3967" s="136">
        <v>3.17</v>
      </c>
      <c r="K3967" s="136">
        <v>2.0699999999999998</v>
      </c>
      <c r="L3967" s="136">
        <v>0.39</v>
      </c>
      <c r="M3967" s="137" t="str">
        <f t="shared" si="61"/>
        <v>P</v>
      </c>
      <c r="N3967" s="174" t="s">
        <v>10681</v>
      </c>
      <c r="O3967" s="149" t="s">
        <v>1506</v>
      </c>
      <c r="P3967" s="149" t="s">
        <v>9398</v>
      </c>
      <c r="Q3967" s="150" t="s">
        <v>10519</v>
      </c>
      <c r="R3967" s="189">
        <v>10.379999999999999</v>
      </c>
    </row>
    <row r="3968" spans="1:18" x14ac:dyDescent="0.25">
      <c r="A3968" s="132">
        <v>1052756</v>
      </c>
      <c r="B3968" s="145" t="s">
        <v>520</v>
      </c>
      <c r="C3968" s="132">
        <v>6</v>
      </c>
      <c r="D3968" s="132">
        <v>260</v>
      </c>
      <c r="E3968" s="186" t="s">
        <v>21</v>
      </c>
      <c r="F3968" s="132">
        <v>504</v>
      </c>
      <c r="G3968" s="132" t="s">
        <v>20</v>
      </c>
      <c r="H3968" s="132" t="s">
        <v>20</v>
      </c>
      <c r="I3968" s="132" t="s">
        <v>20</v>
      </c>
      <c r="J3968" s="133">
        <v>1.71</v>
      </c>
      <c r="K3968" s="133">
        <v>1.1399999999999999</v>
      </c>
      <c r="L3968" s="133">
        <v>1.67</v>
      </c>
      <c r="M3968" s="134" t="str">
        <f t="shared" si="61"/>
        <v>P</v>
      </c>
      <c r="N3968" s="173" t="s">
        <v>10681</v>
      </c>
      <c r="O3968" s="146" t="s">
        <v>1506</v>
      </c>
      <c r="P3968" s="146" t="s">
        <v>9427</v>
      </c>
      <c r="Q3968" s="147" t="s">
        <v>10519</v>
      </c>
      <c r="R3968" s="187">
        <v>2.94</v>
      </c>
    </row>
    <row r="3969" spans="1:18" x14ac:dyDescent="0.25">
      <c r="A3969" s="135">
        <v>1052757</v>
      </c>
      <c r="B3969" s="148" t="s">
        <v>522</v>
      </c>
      <c r="C3969" s="135">
        <v>6</v>
      </c>
      <c r="D3969" s="135">
        <v>354</v>
      </c>
      <c r="E3969" s="188" t="s">
        <v>21</v>
      </c>
      <c r="F3969" s="135">
        <v>531</v>
      </c>
      <c r="G3969" s="135" t="s">
        <v>20</v>
      </c>
      <c r="H3969" s="135" t="s">
        <v>20</v>
      </c>
      <c r="I3969" s="135" t="s">
        <v>20</v>
      </c>
      <c r="J3969" s="136">
        <v>1.71</v>
      </c>
      <c r="K3969" s="136">
        <v>1.1599999999999999</v>
      </c>
      <c r="L3969" s="136">
        <v>1.61</v>
      </c>
      <c r="M3969" s="137" t="str">
        <f t="shared" si="61"/>
        <v>P</v>
      </c>
      <c r="N3969" s="172" t="s">
        <v>10681</v>
      </c>
      <c r="O3969" s="149" t="s">
        <v>1506</v>
      </c>
      <c r="P3969" s="149" t="s">
        <v>10455</v>
      </c>
      <c r="Q3969" s="150" t="s">
        <v>10106</v>
      </c>
      <c r="R3969" s="189">
        <v>6.6000000000000005</v>
      </c>
    </row>
    <row r="3970" spans="1:18" x14ac:dyDescent="0.25">
      <c r="A3970" s="132">
        <v>1052764</v>
      </c>
      <c r="B3970" s="145" t="s">
        <v>521</v>
      </c>
      <c r="C3970" s="132">
        <v>12</v>
      </c>
      <c r="D3970" s="132">
        <v>828</v>
      </c>
      <c r="E3970" s="186" t="s">
        <v>21</v>
      </c>
      <c r="F3970" s="132">
        <v>1104</v>
      </c>
      <c r="G3970" s="132">
        <v>20</v>
      </c>
      <c r="H3970" s="132" t="s">
        <v>20</v>
      </c>
      <c r="I3970" s="132">
        <v>2</v>
      </c>
      <c r="J3970" s="133">
        <v>1.7</v>
      </c>
      <c r="K3970" s="133">
        <v>1.18</v>
      </c>
      <c r="L3970" s="133">
        <v>0.94</v>
      </c>
      <c r="M3970" s="134" t="str">
        <f t="shared" ref="M3970:M4033" si="62">HYPERLINK(CONCATENATE("T:\Distribution Centre\RDC Department Shared\Cubiscan photos","\",A3970,"-pac.jpg"),"P")</f>
        <v>P</v>
      </c>
      <c r="N3970" s="171" t="s">
        <v>10681</v>
      </c>
      <c r="O3970" s="146" t="s">
        <v>1506</v>
      </c>
      <c r="P3970" s="146" t="s">
        <v>9398</v>
      </c>
      <c r="Q3970" s="147" t="s">
        <v>10519</v>
      </c>
      <c r="R3970" s="187">
        <v>4.32</v>
      </c>
    </row>
    <row r="3971" spans="1:18" x14ac:dyDescent="0.25">
      <c r="A3971" s="135">
        <v>1052765</v>
      </c>
      <c r="B3971" s="148" t="s">
        <v>4341</v>
      </c>
      <c r="C3971" s="135">
        <v>1000</v>
      </c>
      <c r="D3971" s="135" t="s">
        <v>20</v>
      </c>
      <c r="E3971" s="188" t="s">
        <v>20</v>
      </c>
      <c r="F3971" s="135" t="s">
        <v>20</v>
      </c>
      <c r="G3971" s="135" t="s">
        <v>20</v>
      </c>
      <c r="H3971" s="135" t="s">
        <v>20</v>
      </c>
      <c r="I3971" s="135" t="s">
        <v>20</v>
      </c>
      <c r="J3971" s="136">
        <v>1.6</v>
      </c>
      <c r="K3971" s="136">
        <v>1.6</v>
      </c>
      <c r="L3971" s="136">
        <v>1</v>
      </c>
      <c r="M3971" s="137" t="str">
        <f t="shared" si="62"/>
        <v>P</v>
      </c>
      <c r="N3971" s="174" t="s">
        <v>10682</v>
      </c>
      <c r="O3971" s="149" t="s">
        <v>1506</v>
      </c>
      <c r="P3971" s="149" t="s">
        <v>9492</v>
      </c>
      <c r="Q3971" s="150" t="s">
        <v>10519</v>
      </c>
      <c r="R3971" s="189">
        <v>30</v>
      </c>
    </row>
    <row r="3972" spans="1:18" x14ac:dyDescent="0.25">
      <c r="A3972" s="132">
        <v>1052770</v>
      </c>
      <c r="B3972" s="145" t="s">
        <v>4342</v>
      </c>
      <c r="C3972" s="132">
        <v>1</v>
      </c>
      <c r="D3972" s="132" t="s">
        <v>20</v>
      </c>
      <c r="E3972" s="186" t="s">
        <v>20</v>
      </c>
      <c r="F3972" s="132" t="s">
        <v>20</v>
      </c>
      <c r="G3972" s="132" t="s">
        <v>20</v>
      </c>
      <c r="H3972" s="132" t="s">
        <v>20</v>
      </c>
      <c r="I3972" s="132" t="s">
        <v>20</v>
      </c>
      <c r="J3972" s="133">
        <v>1.1000000000000001</v>
      </c>
      <c r="K3972" s="133">
        <v>1.35</v>
      </c>
      <c r="L3972" s="133">
        <v>0.62</v>
      </c>
      <c r="M3972" s="134" t="str">
        <f t="shared" si="62"/>
        <v>P</v>
      </c>
      <c r="N3972" s="173" t="s">
        <v>10682</v>
      </c>
      <c r="O3972" s="146" t="s">
        <v>1506</v>
      </c>
      <c r="P3972" s="146" t="s">
        <v>9426</v>
      </c>
      <c r="Q3972" s="147" t="s">
        <v>10519</v>
      </c>
      <c r="R3972" s="187">
        <v>1.97</v>
      </c>
    </row>
    <row r="3973" spans="1:18" x14ac:dyDescent="0.25">
      <c r="A3973" s="135">
        <v>1052775</v>
      </c>
      <c r="B3973" s="148" t="s">
        <v>4343</v>
      </c>
      <c r="C3973" s="135">
        <v>3</v>
      </c>
      <c r="D3973" s="135" t="s">
        <v>20</v>
      </c>
      <c r="E3973" s="188">
        <v>400</v>
      </c>
      <c r="F3973" s="135">
        <v>30000</v>
      </c>
      <c r="G3973" s="135">
        <v>2000</v>
      </c>
      <c r="H3973" s="135">
        <v>2400</v>
      </c>
      <c r="I3973" s="135">
        <v>1</v>
      </c>
      <c r="J3973" s="136">
        <v>0.1</v>
      </c>
      <c r="K3973" s="136">
        <v>0.55000000000000004</v>
      </c>
      <c r="L3973" s="136">
        <v>1.38</v>
      </c>
      <c r="M3973" s="137" t="str">
        <f t="shared" si="62"/>
        <v>P</v>
      </c>
      <c r="N3973" s="174" t="s">
        <v>10681</v>
      </c>
      <c r="O3973" s="149" t="s">
        <v>1506</v>
      </c>
      <c r="P3973" s="149" t="s">
        <v>9410</v>
      </c>
      <c r="Q3973" s="150" t="s">
        <v>10519</v>
      </c>
      <c r="R3973" s="189">
        <v>0.60000000000000009</v>
      </c>
    </row>
    <row r="3974" spans="1:18" x14ac:dyDescent="0.25">
      <c r="A3974" s="132">
        <v>1052776</v>
      </c>
      <c r="B3974" s="145" t="s">
        <v>4344</v>
      </c>
      <c r="C3974" s="132">
        <v>3</v>
      </c>
      <c r="D3974" s="132" t="s">
        <v>20</v>
      </c>
      <c r="E3974" s="186">
        <v>400</v>
      </c>
      <c r="F3974" s="132">
        <v>30000</v>
      </c>
      <c r="G3974" s="132">
        <v>2000</v>
      </c>
      <c r="H3974" s="132">
        <v>2400</v>
      </c>
      <c r="I3974" s="132">
        <v>1</v>
      </c>
      <c r="J3974" s="133">
        <v>0.1</v>
      </c>
      <c r="K3974" s="133">
        <v>0.55000000000000004</v>
      </c>
      <c r="L3974" s="133">
        <v>1.38</v>
      </c>
      <c r="M3974" s="134" t="str">
        <f t="shared" si="62"/>
        <v>P</v>
      </c>
      <c r="N3974" s="173" t="s">
        <v>10681</v>
      </c>
      <c r="O3974" s="146" t="s">
        <v>1506</v>
      </c>
      <c r="P3974" s="146" t="s">
        <v>9410</v>
      </c>
      <c r="Q3974" s="147" t="s">
        <v>10519</v>
      </c>
      <c r="R3974" s="187">
        <v>0.86999999999999988</v>
      </c>
    </row>
    <row r="3975" spans="1:18" x14ac:dyDescent="0.25">
      <c r="A3975" s="135">
        <v>1052777</v>
      </c>
      <c r="B3975" s="148" t="s">
        <v>4345</v>
      </c>
      <c r="C3975" s="135">
        <v>3</v>
      </c>
      <c r="D3975" s="135" t="s">
        <v>20</v>
      </c>
      <c r="E3975" s="188">
        <v>400</v>
      </c>
      <c r="F3975" s="135">
        <v>30000</v>
      </c>
      <c r="G3975" s="135">
        <v>2000</v>
      </c>
      <c r="H3975" s="135">
        <v>2400</v>
      </c>
      <c r="I3975" s="135">
        <v>1</v>
      </c>
      <c r="J3975" s="136">
        <v>0.1</v>
      </c>
      <c r="K3975" s="136">
        <v>0.55000000000000004</v>
      </c>
      <c r="L3975" s="136">
        <v>1.38</v>
      </c>
      <c r="M3975" s="137" t="str">
        <f t="shared" si="62"/>
        <v>P</v>
      </c>
      <c r="N3975" s="174" t="s">
        <v>10681</v>
      </c>
      <c r="O3975" s="149" t="s">
        <v>1506</v>
      </c>
      <c r="P3975" s="149" t="s">
        <v>9410</v>
      </c>
      <c r="Q3975" s="150" t="s">
        <v>10519</v>
      </c>
      <c r="R3975" s="189">
        <v>0.86999999999999988</v>
      </c>
    </row>
    <row r="3976" spans="1:18" x14ac:dyDescent="0.25">
      <c r="A3976" s="132">
        <v>1052778</v>
      </c>
      <c r="B3976" s="145" t="s">
        <v>4346</v>
      </c>
      <c r="C3976" s="132">
        <v>3</v>
      </c>
      <c r="D3976" s="132" t="s">
        <v>20</v>
      </c>
      <c r="E3976" s="186">
        <v>400</v>
      </c>
      <c r="F3976" s="132">
        <v>30000</v>
      </c>
      <c r="G3976" s="132">
        <v>2000</v>
      </c>
      <c r="H3976" s="132">
        <v>2400</v>
      </c>
      <c r="I3976" s="132">
        <v>1</v>
      </c>
      <c r="J3976" s="133">
        <v>0.1</v>
      </c>
      <c r="K3976" s="133">
        <v>0.55000000000000004</v>
      </c>
      <c r="L3976" s="133">
        <v>1.38</v>
      </c>
      <c r="M3976" s="134" t="str">
        <f t="shared" si="62"/>
        <v>P</v>
      </c>
      <c r="N3976" s="171" t="s">
        <v>10681</v>
      </c>
      <c r="O3976" s="146" t="s">
        <v>1506</v>
      </c>
      <c r="P3976" s="146" t="s">
        <v>9410</v>
      </c>
      <c r="Q3976" s="147" t="s">
        <v>10519</v>
      </c>
      <c r="R3976" s="187">
        <v>0.86999999999999988</v>
      </c>
    </row>
    <row r="3977" spans="1:18" x14ac:dyDescent="0.25">
      <c r="A3977" s="135">
        <v>1052779</v>
      </c>
      <c r="B3977" s="148" t="s">
        <v>4347</v>
      </c>
      <c r="C3977" s="135">
        <v>3</v>
      </c>
      <c r="D3977" s="135" t="s">
        <v>20</v>
      </c>
      <c r="E3977" s="188">
        <v>400</v>
      </c>
      <c r="F3977" s="135">
        <v>30000</v>
      </c>
      <c r="G3977" s="135">
        <v>1600</v>
      </c>
      <c r="H3977" s="135">
        <v>2400</v>
      </c>
      <c r="I3977" s="135">
        <v>1</v>
      </c>
      <c r="J3977" s="136">
        <v>1.43</v>
      </c>
      <c r="K3977" s="136">
        <v>0.59</v>
      </c>
      <c r="L3977" s="136">
        <v>0.1</v>
      </c>
      <c r="M3977" s="137" t="str">
        <f t="shared" si="62"/>
        <v>P</v>
      </c>
      <c r="N3977" s="172" t="s">
        <v>10681</v>
      </c>
      <c r="O3977" s="149" t="s">
        <v>1506</v>
      </c>
      <c r="P3977" s="149" t="s">
        <v>9410</v>
      </c>
      <c r="Q3977" s="150" t="s">
        <v>10519</v>
      </c>
      <c r="R3977" s="189">
        <v>0.81</v>
      </c>
    </row>
    <row r="3978" spans="1:18" x14ac:dyDescent="0.25">
      <c r="A3978" s="132">
        <v>1052783</v>
      </c>
      <c r="B3978" s="145" t="s">
        <v>4348</v>
      </c>
      <c r="C3978" s="132">
        <v>1</v>
      </c>
      <c r="D3978" s="132">
        <v>60</v>
      </c>
      <c r="E3978" s="186" t="s">
        <v>21</v>
      </c>
      <c r="F3978" s="132">
        <v>80</v>
      </c>
      <c r="G3978" s="132" t="s">
        <v>20</v>
      </c>
      <c r="H3978" s="132" t="s">
        <v>20</v>
      </c>
      <c r="I3978" s="132" t="s">
        <v>20</v>
      </c>
      <c r="J3978" s="133">
        <v>4.54</v>
      </c>
      <c r="K3978" s="133">
        <v>2.3199999999999998</v>
      </c>
      <c r="L3978" s="133">
        <v>1.84</v>
      </c>
      <c r="M3978" s="134" t="str">
        <f t="shared" si="62"/>
        <v>P</v>
      </c>
      <c r="N3978" s="173" t="s">
        <v>10682</v>
      </c>
      <c r="O3978" s="146" t="s">
        <v>1506</v>
      </c>
      <c r="P3978" s="146" t="s">
        <v>9401</v>
      </c>
      <c r="Q3978" s="147" t="s">
        <v>10519</v>
      </c>
      <c r="R3978" s="187">
        <v>6.1</v>
      </c>
    </row>
    <row r="3979" spans="1:18" x14ac:dyDescent="0.25">
      <c r="A3979" s="135">
        <v>1052784</v>
      </c>
      <c r="B3979" s="148" t="s">
        <v>4350</v>
      </c>
      <c r="C3979" s="135">
        <v>1</v>
      </c>
      <c r="D3979" s="135">
        <v>60</v>
      </c>
      <c r="E3979" s="188" t="s">
        <v>21</v>
      </c>
      <c r="F3979" s="135">
        <v>80</v>
      </c>
      <c r="G3979" s="135" t="s">
        <v>20</v>
      </c>
      <c r="H3979" s="135" t="s">
        <v>20</v>
      </c>
      <c r="I3979" s="135" t="s">
        <v>20</v>
      </c>
      <c r="J3979" s="136">
        <v>2.35</v>
      </c>
      <c r="K3979" s="136">
        <v>4.53</v>
      </c>
      <c r="L3979" s="136">
        <v>1.85</v>
      </c>
      <c r="M3979" s="137" t="str">
        <f t="shared" si="62"/>
        <v>P</v>
      </c>
      <c r="N3979" s="174" t="s">
        <v>10682</v>
      </c>
      <c r="O3979" s="149" t="s">
        <v>1506</v>
      </c>
      <c r="P3979" s="149" t="s">
        <v>9401</v>
      </c>
      <c r="Q3979" s="150" t="s">
        <v>10519</v>
      </c>
      <c r="R3979" s="189">
        <v>6.09</v>
      </c>
    </row>
    <row r="3980" spans="1:18" x14ac:dyDescent="0.25">
      <c r="A3980" s="132">
        <v>1052804</v>
      </c>
      <c r="B3980" s="145" t="s">
        <v>4351</v>
      </c>
      <c r="C3980" s="132">
        <v>3</v>
      </c>
      <c r="D3980" s="132">
        <v>3840</v>
      </c>
      <c r="E3980" s="186">
        <v>400</v>
      </c>
      <c r="F3980" s="132" t="s">
        <v>20</v>
      </c>
      <c r="G3980" s="132">
        <v>1600</v>
      </c>
      <c r="H3980" s="132">
        <v>2400</v>
      </c>
      <c r="I3980" s="132">
        <v>1</v>
      </c>
      <c r="J3980" s="133">
        <v>1.35</v>
      </c>
      <c r="K3980" s="133">
        <v>0.32</v>
      </c>
      <c r="L3980" s="133">
        <v>0.1</v>
      </c>
      <c r="M3980" s="134" t="str">
        <f t="shared" si="62"/>
        <v>P</v>
      </c>
      <c r="N3980" s="173" t="s">
        <v>10681</v>
      </c>
      <c r="O3980" s="146" t="s">
        <v>1506</v>
      </c>
      <c r="P3980" s="146" t="s">
        <v>9410</v>
      </c>
      <c r="Q3980" s="147" t="s">
        <v>10519</v>
      </c>
      <c r="R3980" s="187">
        <v>0.86999999999999988</v>
      </c>
    </row>
    <row r="3981" spans="1:18" x14ac:dyDescent="0.25">
      <c r="A3981" s="135">
        <v>1052805</v>
      </c>
      <c r="B3981" s="148" t="s">
        <v>4352</v>
      </c>
      <c r="C3981" s="135">
        <v>3</v>
      </c>
      <c r="D3981" s="135">
        <v>3343</v>
      </c>
      <c r="E3981" s="188">
        <v>400</v>
      </c>
      <c r="F3981" s="135" t="s">
        <v>20</v>
      </c>
      <c r="G3981" s="135">
        <v>2000</v>
      </c>
      <c r="H3981" s="135">
        <v>2400</v>
      </c>
      <c r="I3981" s="135">
        <v>1</v>
      </c>
      <c r="J3981" s="136">
        <v>1.35</v>
      </c>
      <c r="K3981" s="136">
        <v>0.32</v>
      </c>
      <c r="L3981" s="136">
        <v>0.1</v>
      </c>
      <c r="M3981" s="137" t="str">
        <f t="shared" si="62"/>
        <v>P</v>
      </c>
      <c r="N3981" s="174" t="s">
        <v>10681</v>
      </c>
      <c r="O3981" s="149" t="s">
        <v>1506</v>
      </c>
      <c r="P3981" s="149" t="s">
        <v>9410</v>
      </c>
      <c r="Q3981" s="150" t="s">
        <v>10519</v>
      </c>
      <c r="R3981" s="189">
        <v>1.1099999999999999</v>
      </c>
    </row>
    <row r="3982" spans="1:18" x14ac:dyDescent="0.25">
      <c r="A3982" s="132">
        <v>1052806</v>
      </c>
      <c r="B3982" s="145" t="s">
        <v>4353</v>
      </c>
      <c r="C3982" s="132">
        <v>3</v>
      </c>
      <c r="D3982" s="132">
        <v>10496</v>
      </c>
      <c r="E3982" s="186">
        <v>400</v>
      </c>
      <c r="F3982" s="132" t="s">
        <v>20</v>
      </c>
      <c r="G3982" s="132">
        <v>2000</v>
      </c>
      <c r="H3982" s="132">
        <v>2400</v>
      </c>
      <c r="I3982" s="132">
        <v>1</v>
      </c>
      <c r="J3982" s="133">
        <v>1.45</v>
      </c>
      <c r="K3982" s="133">
        <v>7.0000000000000007E-2</v>
      </c>
      <c r="L3982" s="133">
        <v>0.57999999999999996</v>
      </c>
      <c r="M3982" s="134" t="str">
        <f t="shared" si="62"/>
        <v>P</v>
      </c>
      <c r="N3982" s="173" t="s">
        <v>10681</v>
      </c>
      <c r="O3982" s="146" t="s">
        <v>1506</v>
      </c>
      <c r="P3982" s="146" t="s">
        <v>9410</v>
      </c>
      <c r="Q3982" s="147" t="s">
        <v>10519</v>
      </c>
      <c r="R3982" s="187">
        <v>0.69000000000000006</v>
      </c>
    </row>
    <row r="3983" spans="1:18" x14ac:dyDescent="0.25">
      <c r="A3983" s="135">
        <v>1052808</v>
      </c>
      <c r="B3983" s="148" t="s">
        <v>4354</v>
      </c>
      <c r="C3983" s="135">
        <v>3</v>
      </c>
      <c r="D3983" s="135">
        <v>5668</v>
      </c>
      <c r="E3983" s="188">
        <v>400</v>
      </c>
      <c r="F3983" s="135" t="s">
        <v>20</v>
      </c>
      <c r="G3983" s="135">
        <v>2000</v>
      </c>
      <c r="H3983" s="135">
        <v>2400</v>
      </c>
      <c r="I3983" s="135">
        <v>1</v>
      </c>
      <c r="J3983" s="136">
        <v>1.35</v>
      </c>
      <c r="K3983" s="136">
        <v>0.32</v>
      </c>
      <c r="L3983" s="136">
        <v>0.1</v>
      </c>
      <c r="M3983" s="137" t="str">
        <f t="shared" si="62"/>
        <v>P</v>
      </c>
      <c r="N3983" s="174" t="s">
        <v>10681</v>
      </c>
      <c r="O3983" s="149" t="s">
        <v>1506</v>
      </c>
      <c r="P3983" s="149" t="s">
        <v>9410</v>
      </c>
      <c r="Q3983" s="150" t="s">
        <v>10519</v>
      </c>
      <c r="R3983" s="189">
        <v>0.84000000000000008</v>
      </c>
    </row>
    <row r="3984" spans="1:18" x14ac:dyDescent="0.25">
      <c r="A3984" s="132">
        <v>1052811</v>
      </c>
      <c r="B3984" s="145" t="s">
        <v>4355</v>
      </c>
      <c r="C3984" s="132">
        <v>3</v>
      </c>
      <c r="D3984" s="132">
        <v>6888</v>
      </c>
      <c r="E3984" s="186">
        <v>400</v>
      </c>
      <c r="F3984" s="132" t="s">
        <v>20</v>
      </c>
      <c r="G3984" s="132" t="s">
        <v>20</v>
      </c>
      <c r="H3984" s="132">
        <v>2400</v>
      </c>
      <c r="I3984" s="132">
        <v>1</v>
      </c>
      <c r="J3984" s="133">
        <v>1.43</v>
      </c>
      <c r="K3984" s="133">
        <v>0.6</v>
      </c>
      <c r="L3984" s="133">
        <v>0.1</v>
      </c>
      <c r="M3984" s="134" t="str">
        <f t="shared" si="62"/>
        <v>P</v>
      </c>
      <c r="N3984" s="171" t="s">
        <v>10681</v>
      </c>
      <c r="O3984" s="146" t="s">
        <v>1506</v>
      </c>
      <c r="P3984" s="146" t="s">
        <v>9410</v>
      </c>
      <c r="Q3984" s="147" t="s">
        <v>10519</v>
      </c>
      <c r="R3984" s="187">
        <v>1.5</v>
      </c>
    </row>
    <row r="3985" spans="1:18" x14ac:dyDescent="0.25">
      <c r="A3985" s="135">
        <v>1052812</v>
      </c>
      <c r="B3985" s="148" t="s">
        <v>4356</v>
      </c>
      <c r="C3985" s="135">
        <v>3</v>
      </c>
      <c r="D3985" s="135">
        <v>19200</v>
      </c>
      <c r="E3985" s="188">
        <v>400</v>
      </c>
      <c r="F3985" s="135" t="s">
        <v>20</v>
      </c>
      <c r="G3985" s="135">
        <v>2000</v>
      </c>
      <c r="H3985" s="135">
        <v>2400</v>
      </c>
      <c r="I3985" s="135">
        <v>1</v>
      </c>
      <c r="J3985" s="136">
        <v>1.35</v>
      </c>
      <c r="K3985" s="136">
        <v>0.32</v>
      </c>
      <c r="L3985" s="136">
        <v>0.1</v>
      </c>
      <c r="M3985" s="137" t="str">
        <f t="shared" si="62"/>
        <v>P</v>
      </c>
      <c r="N3985" s="172" t="s">
        <v>10681</v>
      </c>
      <c r="O3985" s="149" t="s">
        <v>1506</v>
      </c>
      <c r="P3985" s="149" t="s">
        <v>9410</v>
      </c>
      <c r="Q3985" s="150" t="s">
        <v>10519</v>
      </c>
      <c r="R3985" s="189">
        <v>0.60000000000000009</v>
      </c>
    </row>
    <row r="3986" spans="1:18" x14ac:dyDescent="0.25">
      <c r="A3986" s="132">
        <v>1052822</v>
      </c>
      <c r="B3986" s="145" t="s">
        <v>10143</v>
      </c>
      <c r="C3986" s="132">
        <v>1</v>
      </c>
      <c r="D3986" s="132">
        <v>420</v>
      </c>
      <c r="E3986" s="186">
        <v>14</v>
      </c>
      <c r="F3986" s="132">
        <v>700</v>
      </c>
      <c r="G3986" s="132" t="s">
        <v>20</v>
      </c>
      <c r="H3986" s="132" t="s">
        <v>20</v>
      </c>
      <c r="I3986" s="132" t="s">
        <v>20</v>
      </c>
      <c r="J3986" s="133">
        <v>2.15</v>
      </c>
      <c r="K3986" s="133">
        <v>1.335</v>
      </c>
      <c r="L3986" s="133">
        <v>0.85</v>
      </c>
      <c r="M3986" s="134" t="str">
        <f t="shared" si="62"/>
        <v>P</v>
      </c>
      <c r="N3986" s="171" t="s">
        <v>10682</v>
      </c>
      <c r="O3986" s="146" t="s">
        <v>1506</v>
      </c>
      <c r="P3986" s="146" t="s">
        <v>9426</v>
      </c>
      <c r="Q3986" s="147" t="s">
        <v>10519</v>
      </c>
      <c r="R3986" s="187">
        <v>5.22</v>
      </c>
    </row>
    <row r="3987" spans="1:18" x14ac:dyDescent="0.25">
      <c r="A3987" s="135">
        <v>1052862</v>
      </c>
      <c r="B3987" s="148" t="s">
        <v>4357</v>
      </c>
      <c r="C3987" s="135">
        <v>6</v>
      </c>
      <c r="D3987" s="135">
        <v>1000</v>
      </c>
      <c r="E3987" s="188">
        <v>25</v>
      </c>
      <c r="F3987" s="135" t="s">
        <v>20</v>
      </c>
      <c r="G3987" s="135" t="s">
        <v>21</v>
      </c>
      <c r="H3987" s="135" t="s">
        <v>21</v>
      </c>
      <c r="I3987" s="135" t="s">
        <v>21</v>
      </c>
      <c r="J3987" s="136">
        <v>9</v>
      </c>
      <c r="K3987" s="136">
        <v>0.5</v>
      </c>
      <c r="L3987" s="136">
        <v>0.25</v>
      </c>
      <c r="M3987" s="137" t="str">
        <f t="shared" si="62"/>
        <v>P</v>
      </c>
      <c r="N3987" s="174" t="s">
        <v>10682</v>
      </c>
      <c r="O3987" s="149" t="s">
        <v>1506</v>
      </c>
      <c r="P3987" s="149" t="s">
        <v>9426</v>
      </c>
      <c r="Q3987" s="150" t="s">
        <v>10519</v>
      </c>
      <c r="R3987" s="189">
        <v>1.32</v>
      </c>
    </row>
    <row r="3988" spans="1:18" x14ac:dyDescent="0.25">
      <c r="A3988" s="132">
        <v>1052863</v>
      </c>
      <c r="B3988" s="145" t="s">
        <v>4358</v>
      </c>
      <c r="C3988" s="132">
        <v>6</v>
      </c>
      <c r="D3988" s="132">
        <v>371</v>
      </c>
      <c r="E3988" s="186" t="s">
        <v>20</v>
      </c>
      <c r="F3988" s="132" t="s">
        <v>20</v>
      </c>
      <c r="G3988" s="132" t="s">
        <v>20</v>
      </c>
      <c r="H3988" s="132" t="s">
        <v>20</v>
      </c>
      <c r="I3988" s="132" t="s">
        <v>20</v>
      </c>
      <c r="J3988" s="133">
        <v>4.55</v>
      </c>
      <c r="K3988" s="133">
        <v>0.5</v>
      </c>
      <c r="L3988" s="133">
        <v>0.25</v>
      </c>
      <c r="M3988" s="134" t="str">
        <f t="shared" si="62"/>
        <v>P</v>
      </c>
      <c r="N3988" s="171" t="s">
        <v>10682</v>
      </c>
      <c r="O3988" s="146" t="s">
        <v>1506</v>
      </c>
      <c r="P3988" s="146" t="s">
        <v>9426</v>
      </c>
      <c r="Q3988" s="147" t="s">
        <v>10519</v>
      </c>
      <c r="R3988" s="187">
        <v>1.02</v>
      </c>
    </row>
    <row r="3989" spans="1:18" x14ac:dyDescent="0.25">
      <c r="A3989" s="135">
        <v>1052869</v>
      </c>
      <c r="B3989" s="148" t="s">
        <v>4359</v>
      </c>
      <c r="C3989" s="135">
        <v>6</v>
      </c>
      <c r="D3989" s="135">
        <v>80</v>
      </c>
      <c r="E3989" s="188" t="s">
        <v>21</v>
      </c>
      <c r="F3989" s="135">
        <v>100</v>
      </c>
      <c r="G3989" s="135">
        <v>4</v>
      </c>
      <c r="H3989" s="135">
        <v>5</v>
      </c>
      <c r="I3989" s="135">
        <v>2</v>
      </c>
      <c r="J3989" s="136">
        <v>3.76</v>
      </c>
      <c r="K3989" s="136">
        <v>2.78</v>
      </c>
      <c r="L3989" s="136">
        <v>1.46</v>
      </c>
      <c r="M3989" s="137" t="str">
        <f t="shared" si="62"/>
        <v>P</v>
      </c>
      <c r="N3989" s="172" t="s">
        <v>10681</v>
      </c>
      <c r="O3989" s="149" t="s">
        <v>1506</v>
      </c>
      <c r="P3989" s="149" t="s">
        <v>9435</v>
      </c>
      <c r="Q3989" s="150" t="s">
        <v>10106</v>
      </c>
      <c r="R3989" s="189">
        <v>26.46</v>
      </c>
    </row>
    <row r="3990" spans="1:18" x14ac:dyDescent="0.25">
      <c r="A3990" s="132">
        <v>1052878</v>
      </c>
      <c r="B3990" s="145" t="s">
        <v>4360</v>
      </c>
      <c r="C3990" s="132">
        <v>6</v>
      </c>
      <c r="D3990" s="132" t="s">
        <v>20</v>
      </c>
      <c r="E3990" s="186" t="s">
        <v>20</v>
      </c>
      <c r="F3990" s="132" t="s">
        <v>20</v>
      </c>
      <c r="G3990" s="132" t="s">
        <v>20</v>
      </c>
      <c r="H3990" s="132" t="s">
        <v>20</v>
      </c>
      <c r="I3990" s="132" t="s">
        <v>20</v>
      </c>
      <c r="J3990" s="133">
        <v>3.75</v>
      </c>
      <c r="K3990" s="133">
        <v>2.71</v>
      </c>
      <c r="L3990" s="133">
        <v>1.4</v>
      </c>
      <c r="M3990" s="134" t="str">
        <f t="shared" si="62"/>
        <v>P</v>
      </c>
      <c r="N3990" s="173" t="s">
        <v>10682</v>
      </c>
      <c r="O3990" s="146" t="s">
        <v>1500</v>
      </c>
      <c r="P3990" s="146" t="s">
        <v>9418</v>
      </c>
      <c r="Q3990" s="147" t="s">
        <v>10519</v>
      </c>
      <c r="R3990" s="187">
        <v>9.84</v>
      </c>
    </row>
    <row r="3991" spans="1:18" x14ac:dyDescent="0.25">
      <c r="A3991" s="135">
        <v>1052879</v>
      </c>
      <c r="B3991" s="148" t="s">
        <v>4361</v>
      </c>
      <c r="C3991" s="135">
        <v>1000</v>
      </c>
      <c r="D3991" s="135" t="s">
        <v>20</v>
      </c>
      <c r="E3991" s="188" t="s">
        <v>20</v>
      </c>
      <c r="F3991" s="135" t="s">
        <v>20</v>
      </c>
      <c r="G3991" s="135" t="s">
        <v>20</v>
      </c>
      <c r="H3991" s="135" t="s">
        <v>20</v>
      </c>
      <c r="I3991" s="135" t="s">
        <v>20</v>
      </c>
      <c r="J3991" s="136">
        <v>1.2</v>
      </c>
      <c r="K3991" s="136">
        <v>1.2</v>
      </c>
      <c r="L3991" s="136">
        <v>1</v>
      </c>
      <c r="M3991" s="137" t="str">
        <f t="shared" si="62"/>
        <v>P</v>
      </c>
      <c r="N3991" s="174" t="s">
        <v>10682</v>
      </c>
      <c r="O3991" s="149" t="s">
        <v>1506</v>
      </c>
      <c r="P3991" s="149" t="s">
        <v>9526</v>
      </c>
      <c r="Q3991" s="150" t="s">
        <v>10519</v>
      </c>
      <c r="R3991" s="189">
        <v>180</v>
      </c>
    </row>
    <row r="3992" spans="1:18" x14ac:dyDescent="0.25">
      <c r="A3992" s="132">
        <v>1052880</v>
      </c>
      <c r="B3992" s="145" t="s">
        <v>377</v>
      </c>
      <c r="C3992" s="132">
        <v>6</v>
      </c>
      <c r="D3992" s="132">
        <v>315</v>
      </c>
      <c r="E3992" s="186" t="s">
        <v>21</v>
      </c>
      <c r="F3992" s="132">
        <v>504</v>
      </c>
      <c r="G3992" s="132" t="s">
        <v>20</v>
      </c>
      <c r="H3992" s="132" t="s">
        <v>20</v>
      </c>
      <c r="I3992" s="132" t="s">
        <v>20</v>
      </c>
      <c r="J3992" s="133">
        <v>1.68</v>
      </c>
      <c r="K3992" s="133">
        <v>1.1200000000000001</v>
      </c>
      <c r="L3992" s="133">
        <v>1.67</v>
      </c>
      <c r="M3992" s="134" t="str">
        <f t="shared" si="62"/>
        <v>P</v>
      </c>
      <c r="N3992" s="173" t="s">
        <v>10681</v>
      </c>
      <c r="O3992" s="146" t="s">
        <v>1506</v>
      </c>
      <c r="P3992" s="146" t="s">
        <v>9430</v>
      </c>
      <c r="Q3992" s="147" t="s">
        <v>10519</v>
      </c>
      <c r="R3992" s="187">
        <v>6.12</v>
      </c>
    </row>
    <row r="3993" spans="1:18" x14ac:dyDescent="0.25">
      <c r="A3993" s="135">
        <v>1052884</v>
      </c>
      <c r="B3993" s="148" t="s">
        <v>1401</v>
      </c>
      <c r="C3993" s="135">
        <v>6</v>
      </c>
      <c r="D3993" s="135">
        <v>315</v>
      </c>
      <c r="E3993" s="188" t="s">
        <v>21</v>
      </c>
      <c r="F3993" s="135">
        <v>504</v>
      </c>
      <c r="G3993" s="135" t="s">
        <v>20</v>
      </c>
      <c r="H3993" s="135" t="s">
        <v>20</v>
      </c>
      <c r="I3993" s="135" t="s">
        <v>20</v>
      </c>
      <c r="J3993" s="136">
        <v>1.69</v>
      </c>
      <c r="K3993" s="136">
        <v>1.1100000000000001</v>
      </c>
      <c r="L3993" s="136">
        <v>1.66</v>
      </c>
      <c r="M3993" s="137" t="str">
        <f t="shared" si="62"/>
        <v>P</v>
      </c>
      <c r="N3993" s="174" t="s">
        <v>10681</v>
      </c>
      <c r="O3993" s="149" t="s">
        <v>1506</v>
      </c>
      <c r="P3993" s="149" t="s">
        <v>9430</v>
      </c>
      <c r="Q3993" s="150" t="s">
        <v>10519</v>
      </c>
      <c r="R3993" s="189">
        <v>4.9799999999999995</v>
      </c>
    </row>
    <row r="3994" spans="1:18" x14ac:dyDescent="0.25">
      <c r="A3994" s="132">
        <v>1052885</v>
      </c>
      <c r="B3994" s="145" t="s">
        <v>4362</v>
      </c>
      <c r="C3994" s="132">
        <v>6</v>
      </c>
      <c r="D3994" s="132">
        <v>1664</v>
      </c>
      <c r="E3994" s="186" t="s">
        <v>21</v>
      </c>
      <c r="F3994" s="132">
        <v>2132</v>
      </c>
      <c r="G3994" s="132" t="s">
        <v>20</v>
      </c>
      <c r="H3994" s="132" t="s">
        <v>20</v>
      </c>
      <c r="I3994" s="132" t="s">
        <v>20</v>
      </c>
      <c r="J3994" s="133">
        <v>1.9</v>
      </c>
      <c r="K3994" s="133">
        <v>1.19</v>
      </c>
      <c r="L3994" s="133">
        <v>0.4</v>
      </c>
      <c r="M3994" s="134" t="str">
        <f t="shared" si="62"/>
        <v>P</v>
      </c>
      <c r="N3994" s="173" t="s">
        <v>10681</v>
      </c>
      <c r="O3994" s="146" t="s">
        <v>1506</v>
      </c>
      <c r="P3994" s="146" t="s">
        <v>10455</v>
      </c>
      <c r="Q3994" s="147" t="s">
        <v>10519</v>
      </c>
      <c r="R3994" s="187">
        <v>3.7800000000000002</v>
      </c>
    </row>
    <row r="3995" spans="1:18" x14ac:dyDescent="0.25">
      <c r="A3995" s="135">
        <v>1052886</v>
      </c>
      <c r="B3995" s="148" t="s">
        <v>4363</v>
      </c>
      <c r="C3995" s="135">
        <v>6</v>
      </c>
      <c r="D3995" s="135">
        <v>1664</v>
      </c>
      <c r="E3995" s="188" t="s">
        <v>21</v>
      </c>
      <c r="F3995" s="135">
        <v>2184</v>
      </c>
      <c r="G3995" s="135">
        <v>16</v>
      </c>
      <c r="H3995" s="135" t="s">
        <v>20</v>
      </c>
      <c r="I3995" s="135">
        <v>3</v>
      </c>
      <c r="J3995" s="136">
        <v>1.88</v>
      </c>
      <c r="K3995" s="136">
        <v>1.19</v>
      </c>
      <c r="L3995" s="136">
        <v>0.4</v>
      </c>
      <c r="M3995" s="137" t="str">
        <f t="shared" si="62"/>
        <v>P</v>
      </c>
      <c r="N3995" s="174" t="s">
        <v>10681</v>
      </c>
      <c r="O3995" s="149" t="s">
        <v>1506</v>
      </c>
      <c r="P3995" s="149" t="s">
        <v>10455</v>
      </c>
      <c r="Q3995" s="150" t="s">
        <v>10519</v>
      </c>
      <c r="R3995" s="189">
        <v>3.96</v>
      </c>
    </row>
    <row r="3996" spans="1:18" x14ac:dyDescent="0.25">
      <c r="A3996" s="132">
        <v>1052887</v>
      </c>
      <c r="B3996" s="145" t="s">
        <v>615</v>
      </c>
      <c r="C3996" s="132">
        <v>6</v>
      </c>
      <c r="D3996" s="132">
        <v>400</v>
      </c>
      <c r="E3996" s="186" t="s">
        <v>21</v>
      </c>
      <c r="F3996" s="132">
        <v>720</v>
      </c>
      <c r="G3996" s="132" t="s">
        <v>20</v>
      </c>
      <c r="H3996" s="132" t="s">
        <v>20</v>
      </c>
      <c r="I3996" s="132" t="s">
        <v>20</v>
      </c>
      <c r="J3996" s="133">
        <v>1.57</v>
      </c>
      <c r="K3996" s="133">
        <v>0.99</v>
      </c>
      <c r="L3996" s="133">
        <v>1.71</v>
      </c>
      <c r="M3996" s="134" t="str">
        <f t="shared" si="62"/>
        <v>P</v>
      </c>
      <c r="N3996" s="173" t="s">
        <v>10681</v>
      </c>
      <c r="O3996" s="146" t="s">
        <v>1506</v>
      </c>
      <c r="P3996" s="146" t="s">
        <v>9430</v>
      </c>
      <c r="Q3996" s="147" t="s">
        <v>10519</v>
      </c>
      <c r="R3996" s="187">
        <v>5.82</v>
      </c>
    </row>
    <row r="3997" spans="1:18" x14ac:dyDescent="0.25">
      <c r="A3997" s="135">
        <v>1052888</v>
      </c>
      <c r="B3997" s="148" t="s">
        <v>502</v>
      </c>
      <c r="C3997" s="135">
        <v>6</v>
      </c>
      <c r="D3997" s="135">
        <v>2101</v>
      </c>
      <c r="E3997" s="188" t="s">
        <v>21</v>
      </c>
      <c r="F3997" s="135" t="s">
        <v>20</v>
      </c>
      <c r="G3997" s="135">
        <v>120</v>
      </c>
      <c r="H3997" s="135">
        <v>150</v>
      </c>
      <c r="I3997" s="135">
        <v>1</v>
      </c>
      <c r="J3997" s="136">
        <v>1.01</v>
      </c>
      <c r="K3997" s="136">
        <v>0.65</v>
      </c>
      <c r="L3997" s="136">
        <v>0.82</v>
      </c>
      <c r="M3997" s="137" t="str">
        <f t="shared" si="62"/>
        <v>P</v>
      </c>
      <c r="N3997" s="174" t="s">
        <v>10681</v>
      </c>
      <c r="O3997" s="149" t="s">
        <v>1506</v>
      </c>
      <c r="P3997" s="149" t="s">
        <v>10455</v>
      </c>
      <c r="Q3997" s="150" t="s">
        <v>10519</v>
      </c>
      <c r="R3997" s="189">
        <v>6</v>
      </c>
    </row>
    <row r="3998" spans="1:18" x14ac:dyDescent="0.25">
      <c r="A3998" s="132">
        <v>1052889</v>
      </c>
      <c r="B3998" s="145" t="s">
        <v>4364</v>
      </c>
      <c r="C3998" s="132">
        <v>6</v>
      </c>
      <c r="D3998" s="132">
        <v>1375</v>
      </c>
      <c r="E3998" s="186" t="s">
        <v>21</v>
      </c>
      <c r="F3998" s="132">
        <v>1875</v>
      </c>
      <c r="G3998" s="132">
        <v>44</v>
      </c>
      <c r="H3998" s="132">
        <v>55</v>
      </c>
      <c r="I3998" s="132">
        <v>3</v>
      </c>
      <c r="J3998" s="133">
        <v>1.18</v>
      </c>
      <c r="K3998" s="133">
        <v>0.79</v>
      </c>
      <c r="L3998" s="133">
        <v>1.02</v>
      </c>
      <c r="M3998" s="134" t="str">
        <f t="shared" si="62"/>
        <v>P</v>
      </c>
      <c r="N3998" s="173" t="s">
        <v>10681</v>
      </c>
      <c r="O3998" s="146" t="s">
        <v>1506</v>
      </c>
      <c r="P3998" s="146" t="s">
        <v>10455</v>
      </c>
      <c r="Q3998" s="147" t="s">
        <v>10519</v>
      </c>
      <c r="R3998" s="187">
        <v>3.18</v>
      </c>
    </row>
    <row r="3999" spans="1:18" x14ac:dyDescent="0.25">
      <c r="A3999" s="135">
        <v>1052890</v>
      </c>
      <c r="B3999" s="148" t="s">
        <v>4365</v>
      </c>
      <c r="C3999" s="135">
        <v>6</v>
      </c>
      <c r="D3999" s="135" t="s">
        <v>20</v>
      </c>
      <c r="E3999" s="188" t="s">
        <v>20</v>
      </c>
      <c r="F3999" s="135" t="s">
        <v>20</v>
      </c>
      <c r="G3999" s="135" t="s">
        <v>20</v>
      </c>
      <c r="H3999" s="135" t="s">
        <v>20</v>
      </c>
      <c r="I3999" s="135" t="s">
        <v>20</v>
      </c>
      <c r="J3999" s="136">
        <v>1.18</v>
      </c>
      <c r="K3999" s="136">
        <v>0.79</v>
      </c>
      <c r="L3999" s="136">
        <v>1.02</v>
      </c>
      <c r="M3999" s="137" t="str">
        <f t="shared" si="62"/>
        <v>P</v>
      </c>
      <c r="N3999" s="174" t="s">
        <v>10681</v>
      </c>
      <c r="O3999" s="149" t="s">
        <v>1506</v>
      </c>
      <c r="P3999" s="149" t="s">
        <v>10455</v>
      </c>
      <c r="Q3999" s="150" t="s">
        <v>10519</v>
      </c>
      <c r="R3999" s="189">
        <v>3.23</v>
      </c>
    </row>
    <row r="4000" spans="1:18" x14ac:dyDescent="0.25">
      <c r="A4000" s="132">
        <v>1052891</v>
      </c>
      <c r="B4000" s="145" t="s">
        <v>598</v>
      </c>
      <c r="C4000" s="132">
        <v>6</v>
      </c>
      <c r="D4000" s="132">
        <v>435</v>
      </c>
      <c r="E4000" s="186" t="s">
        <v>21</v>
      </c>
      <c r="F4000" s="132">
        <v>696</v>
      </c>
      <c r="G4000" s="132">
        <v>32</v>
      </c>
      <c r="H4000" s="132" t="s">
        <v>20</v>
      </c>
      <c r="I4000" s="132">
        <v>1</v>
      </c>
      <c r="J4000" s="133">
        <v>1.38</v>
      </c>
      <c r="K4000" s="133">
        <v>0.96</v>
      </c>
      <c r="L4000" s="133">
        <v>1.86</v>
      </c>
      <c r="M4000" s="134" t="str">
        <f t="shared" si="62"/>
        <v>P</v>
      </c>
      <c r="N4000" s="173" t="s">
        <v>10681</v>
      </c>
      <c r="O4000" s="146" t="s">
        <v>1506</v>
      </c>
      <c r="P4000" s="146" t="s">
        <v>10455</v>
      </c>
      <c r="Q4000" s="147" t="s">
        <v>10519</v>
      </c>
      <c r="R4000" s="187">
        <v>2.94</v>
      </c>
    </row>
    <row r="4001" spans="1:18" x14ac:dyDescent="0.25">
      <c r="A4001" s="135">
        <v>1052892</v>
      </c>
      <c r="B4001" s="148" t="s">
        <v>594</v>
      </c>
      <c r="C4001" s="135">
        <v>6</v>
      </c>
      <c r="D4001" s="135">
        <v>721</v>
      </c>
      <c r="E4001" s="188" t="s">
        <v>21</v>
      </c>
      <c r="F4001" s="135">
        <v>927</v>
      </c>
      <c r="G4001" s="135">
        <v>36</v>
      </c>
      <c r="H4001" s="135" t="s">
        <v>20</v>
      </c>
      <c r="I4001" s="135">
        <v>1</v>
      </c>
      <c r="J4001" s="136">
        <v>1.31</v>
      </c>
      <c r="K4001" s="136">
        <v>0.88</v>
      </c>
      <c r="L4001" s="136">
        <v>1.73</v>
      </c>
      <c r="M4001" s="137" t="str">
        <f t="shared" si="62"/>
        <v>P</v>
      </c>
      <c r="N4001" s="174" t="s">
        <v>10681</v>
      </c>
      <c r="O4001" s="149" t="s">
        <v>1506</v>
      </c>
      <c r="P4001" s="149" t="s">
        <v>10455</v>
      </c>
      <c r="Q4001" s="150" t="s">
        <v>10519</v>
      </c>
      <c r="R4001" s="189">
        <v>3.7199999999999998</v>
      </c>
    </row>
    <row r="4002" spans="1:18" x14ac:dyDescent="0.25">
      <c r="A4002" s="132">
        <v>1052894</v>
      </c>
      <c r="B4002" s="145" t="s">
        <v>1405</v>
      </c>
      <c r="C4002" s="132">
        <v>6</v>
      </c>
      <c r="D4002" s="132">
        <v>324</v>
      </c>
      <c r="E4002" s="186" t="s">
        <v>21</v>
      </c>
      <c r="F4002" s="132">
        <v>432</v>
      </c>
      <c r="G4002" s="132" t="s">
        <v>20</v>
      </c>
      <c r="H4002" s="132" t="s">
        <v>20</v>
      </c>
      <c r="I4002" s="132" t="s">
        <v>20</v>
      </c>
      <c r="J4002" s="133">
        <v>1.69</v>
      </c>
      <c r="K4002" s="133">
        <v>1.1100000000000001</v>
      </c>
      <c r="L4002" s="133">
        <v>1.67</v>
      </c>
      <c r="M4002" s="134" t="str">
        <f t="shared" si="62"/>
        <v>P</v>
      </c>
      <c r="N4002" s="173" t="s">
        <v>10681</v>
      </c>
      <c r="O4002" s="146" t="s">
        <v>1506</v>
      </c>
      <c r="P4002" s="146" t="s">
        <v>10455</v>
      </c>
      <c r="Q4002" s="147" t="s">
        <v>10519</v>
      </c>
      <c r="R4002" s="187">
        <v>3.42</v>
      </c>
    </row>
    <row r="4003" spans="1:18" x14ac:dyDescent="0.25">
      <c r="A4003" s="135">
        <v>1052895</v>
      </c>
      <c r="B4003" s="148" t="s">
        <v>4366</v>
      </c>
      <c r="C4003" s="135">
        <v>6</v>
      </c>
      <c r="D4003" s="135">
        <v>1664</v>
      </c>
      <c r="E4003" s="188" t="s">
        <v>21</v>
      </c>
      <c r="F4003" s="135">
        <v>2184</v>
      </c>
      <c r="G4003" s="135">
        <v>48</v>
      </c>
      <c r="H4003" s="135">
        <v>48</v>
      </c>
      <c r="I4003" s="135">
        <v>2</v>
      </c>
      <c r="J4003" s="136">
        <v>1.92</v>
      </c>
      <c r="K4003" s="136">
        <v>1.2</v>
      </c>
      <c r="L4003" s="136">
        <v>0.38</v>
      </c>
      <c r="M4003" s="137" t="str">
        <f t="shared" si="62"/>
        <v>P</v>
      </c>
      <c r="N4003" s="174" t="s">
        <v>10681</v>
      </c>
      <c r="O4003" s="149" t="s">
        <v>1506</v>
      </c>
      <c r="P4003" s="149" t="s">
        <v>10455</v>
      </c>
      <c r="Q4003" s="150" t="s">
        <v>10519</v>
      </c>
      <c r="R4003" s="189">
        <v>3.5999999999999996</v>
      </c>
    </row>
    <row r="4004" spans="1:18" x14ac:dyDescent="0.25">
      <c r="A4004" s="132">
        <v>1052896</v>
      </c>
      <c r="B4004" s="145" t="s">
        <v>1052</v>
      </c>
      <c r="C4004" s="132">
        <v>6</v>
      </c>
      <c r="D4004" s="132">
        <v>513</v>
      </c>
      <c r="E4004" s="186">
        <v>9</v>
      </c>
      <c r="F4004" s="132">
        <v>1584</v>
      </c>
      <c r="G4004" s="132">
        <v>72</v>
      </c>
      <c r="H4004" s="132">
        <v>72</v>
      </c>
      <c r="I4004" s="132">
        <v>1</v>
      </c>
      <c r="J4004" s="133">
        <v>1.18</v>
      </c>
      <c r="K4004" s="133">
        <v>0.93</v>
      </c>
      <c r="L4004" s="133">
        <v>0.65</v>
      </c>
      <c r="M4004" s="134" t="str">
        <f t="shared" si="62"/>
        <v>P</v>
      </c>
      <c r="N4004" s="173" t="s">
        <v>10681</v>
      </c>
      <c r="O4004" s="146" t="s">
        <v>1555</v>
      </c>
      <c r="P4004" s="146" t="s">
        <v>9429</v>
      </c>
      <c r="Q4004" s="147" t="s">
        <v>10519</v>
      </c>
      <c r="R4004" s="187">
        <v>5.34</v>
      </c>
    </row>
    <row r="4005" spans="1:18" x14ac:dyDescent="0.25">
      <c r="A4005" s="135">
        <v>1052897</v>
      </c>
      <c r="B4005" s="148" t="s">
        <v>4367</v>
      </c>
      <c r="C4005" s="135">
        <v>6</v>
      </c>
      <c r="D4005" s="135">
        <v>952</v>
      </c>
      <c r="E4005" s="188" t="s">
        <v>20</v>
      </c>
      <c r="F4005" s="135" t="s">
        <v>20</v>
      </c>
      <c r="G4005" s="135" t="s">
        <v>20</v>
      </c>
      <c r="H4005" s="135" t="s">
        <v>20</v>
      </c>
      <c r="I4005" s="135" t="s">
        <v>20</v>
      </c>
      <c r="J4005" s="136">
        <v>1.1399999999999999</v>
      </c>
      <c r="K4005" s="136">
        <v>0.72</v>
      </c>
      <c r="L4005" s="136">
        <v>1.36</v>
      </c>
      <c r="M4005" s="137" t="str">
        <f t="shared" si="62"/>
        <v>P</v>
      </c>
      <c r="N4005" s="174" t="s">
        <v>10681</v>
      </c>
      <c r="O4005" s="149" t="s">
        <v>1506</v>
      </c>
      <c r="P4005" s="149" t="s">
        <v>10455</v>
      </c>
      <c r="Q4005" s="150" t="s">
        <v>10519</v>
      </c>
      <c r="R4005" s="189">
        <v>6.66</v>
      </c>
    </row>
    <row r="4006" spans="1:18" x14ac:dyDescent="0.25">
      <c r="A4006" s="132">
        <v>1052898</v>
      </c>
      <c r="B4006" s="145" t="s">
        <v>1035</v>
      </c>
      <c r="C4006" s="132">
        <v>6</v>
      </c>
      <c r="D4006" s="132">
        <v>1168</v>
      </c>
      <c r="E4006" s="186" t="s">
        <v>21</v>
      </c>
      <c r="F4006" s="132">
        <v>1416</v>
      </c>
      <c r="G4006" s="132">
        <v>48</v>
      </c>
      <c r="H4006" s="132">
        <v>55</v>
      </c>
      <c r="I4006" s="132">
        <v>1</v>
      </c>
      <c r="J4006" s="133">
        <v>1.1200000000000001</v>
      </c>
      <c r="K4006" s="133">
        <v>0.72</v>
      </c>
      <c r="L4006" s="133">
        <v>1.28</v>
      </c>
      <c r="M4006" s="134" t="str">
        <f t="shared" si="62"/>
        <v>P</v>
      </c>
      <c r="N4006" s="173" t="s">
        <v>10681</v>
      </c>
      <c r="O4006" s="146" t="s">
        <v>1506</v>
      </c>
      <c r="P4006" s="146" t="s">
        <v>10455</v>
      </c>
      <c r="Q4006" s="147" t="s">
        <v>10519</v>
      </c>
      <c r="R4006" s="187">
        <v>5.88</v>
      </c>
    </row>
    <row r="4007" spans="1:18" x14ac:dyDescent="0.25">
      <c r="A4007" s="135">
        <v>1052899</v>
      </c>
      <c r="B4007" s="148" t="s">
        <v>4368</v>
      </c>
      <c r="C4007" s="135">
        <v>6</v>
      </c>
      <c r="D4007" s="135" t="s">
        <v>20</v>
      </c>
      <c r="E4007" s="188" t="s">
        <v>20</v>
      </c>
      <c r="F4007" s="135" t="s">
        <v>20</v>
      </c>
      <c r="G4007" s="135" t="s">
        <v>20</v>
      </c>
      <c r="H4007" s="135" t="s">
        <v>20</v>
      </c>
      <c r="I4007" s="135" t="s">
        <v>20</v>
      </c>
      <c r="J4007" s="136">
        <v>1.1499999999999999</v>
      </c>
      <c r="K4007" s="136">
        <v>0.74</v>
      </c>
      <c r="L4007" s="136">
        <v>1.35</v>
      </c>
      <c r="M4007" s="137" t="str">
        <f t="shared" si="62"/>
        <v>P</v>
      </c>
      <c r="N4007" s="174" t="s">
        <v>10681</v>
      </c>
      <c r="O4007" s="149" t="s">
        <v>1506</v>
      </c>
      <c r="P4007" s="149" t="s">
        <v>10455</v>
      </c>
      <c r="Q4007" s="150" t="s">
        <v>10519</v>
      </c>
      <c r="R4007" s="189">
        <v>8.3999999999999986</v>
      </c>
    </row>
    <row r="4008" spans="1:18" x14ac:dyDescent="0.25">
      <c r="A4008" s="132">
        <v>1052900</v>
      </c>
      <c r="B4008" s="145" t="s">
        <v>1036</v>
      </c>
      <c r="C4008" s="132">
        <v>6</v>
      </c>
      <c r="D4008" s="132">
        <v>944</v>
      </c>
      <c r="E4008" s="186" t="s">
        <v>21</v>
      </c>
      <c r="F4008" s="132">
        <v>1110</v>
      </c>
      <c r="G4008" s="132">
        <v>40</v>
      </c>
      <c r="H4008" s="132" t="s">
        <v>20</v>
      </c>
      <c r="I4008" s="132">
        <v>1</v>
      </c>
      <c r="J4008" s="133">
        <v>1.17</v>
      </c>
      <c r="K4008" s="133">
        <v>0.75</v>
      </c>
      <c r="L4008" s="133">
        <v>1.31</v>
      </c>
      <c r="M4008" s="134" t="str">
        <f t="shared" si="62"/>
        <v>P</v>
      </c>
      <c r="N4008" s="173" t="s">
        <v>10681</v>
      </c>
      <c r="O4008" s="146" t="s">
        <v>1506</v>
      </c>
      <c r="P4008" s="146" t="s">
        <v>10455</v>
      </c>
      <c r="Q4008" s="147" t="s">
        <v>10519</v>
      </c>
      <c r="R4008" s="187">
        <v>5.82</v>
      </c>
    </row>
    <row r="4009" spans="1:18" x14ac:dyDescent="0.25">
      <c r="A4009" s="135">
        <v>1052901</v>
      </c>
      <c r="B4009" s="148" t="s">
        <v>9643</v>
      </c>
      <c r="C4009" s="135">
        <v>6</v>
      </c>
      <c r="D4009" s="135">
        <v>952</v>
      </c>
      <c r="E4009" s="188" t="s">
        <v>20</v>
      </c>
      <c r="F4009" s="135" t="s">
        <v>20</v>
      </c>
      <c r="G4009" s="135" t="s">
        <v>20</v>
      </c>
      <c r="H4009" s="135" t="s">
        <v>20</v>
      </c>
      <c r="I4009" s="135" t="s">
        <v>20</v>
      </c>
      <c r="J4009" s="136">
        <v>1.1499999999999999</v>
      </c>
      <c r="K4009" s="136">
        <v>0.72</v>
      </c>
      <c r="L4009" s="136">
        <v>1.32</v>
      </c>
      <c r="M4009" s="137" t="str">
        <f t="shared" si="62"/>
        <v>P</v>
      </c>
      <c r="N4009" s="174" t="s">
        <v>10681</v>
      </c>
      <c r="O4009" s="149" t="s">
        <v>1506</v>
      </c>
      <c r="P4009" s="149" t="s">
        <v>10455</v>
      </c>
      <c r="Q4009" s="150" t="s">
        <v>10519</v>
      </c>
      <c r="R4009" s="189">
        <v>5.28</v>
      </c>
    </row>
    <row r="4010" spans="1:18" x14ac:dyDescent="0.25">
      <c r="A4010" s="132">
        <v>1052902</v>
      </c>
      <c r="B4010" s="145" t="s">
        <v>583</v>
      </c>
      <c r="C4010" s="132">
        <v>6</v>
      </c>
      <c r="D4010" s="132">
        <v>1112</v>
      </c>
      <c r="E4010" s="186" t="s">
        <v>21</v>
      </c>
      <c r="F4010" s="132">
        <v>1668</v>
      </c>
      <c r="G4010" s="132">
        <v>32</v>
      </c>
      <c r="H4010" s="132">
        <v>40</v>
      </c>
      <c r="I4010" s="132">
        <v>2</v>
      </c>
      <c r="J4010" s="133">
        <v>1.1200000000000001</v>
      </c>
      <c r="K4010" s="133">
        <v>0.72</v>
      </c>
      <c r="L4010" s="133">
        <v>1.32</v>
      </c>
      <c r="M4010" s="134" t="str">
        <f t="shared" si="62"/>
        <v>P</v>
      </c>
      <c r="N4010" s="173" t="s">
        <v>10681</v>
      </c>
      <c r="O4010" s="146" t="s">
        <v>1506</v>
      </c>
      <c r="P4010" s="146" t="s">
        <v>10455</v>
      </c>
      <c r="Q4010" s="147" t="s">
        <v>10519</v>
      </c>
      <c r="R4010" s="187">
        <v>5.34</v>
      </c>
    </row>
    <row r="4011" spans="1:18" x14ac:dyDescent="0.25">
      <c r="A4011" s="135">
        <v>1052903</v>
      </c>
      <c r="B4011" s="148" t="s">
        <v>584</v>
      </c>
      <c r="C4011" s="135">
        <v>6</v>
      </c>
      <c r="D4011" s="135">
        <v>1104</v>
      </c>
      <c r="E4011" s="188" t="s">
        <v>21</v>
      </c>
      <c r="F4011" s="135">
        <v>1416</v>
      </c>
      <c r="G4011" s="135">
        <v>44</v>
      </c>
      <c r="H4011" s="135" t="s">
        <v>20</v>
      </c>
      <c r="I4011" s="135">
        <v>1</v>
      </c>
      <c r="J4011" s="136">
        <v>1.1499999999999999</v>
      </c>
      <c r="K4011" s="136">
        <v>0.74</v>
      </c>
      <c r="L4011" s="136">
        <v>1.31</v>
      </c>
      <c r="M4011" s="137" t="str">
        <f t="shared" si="62"/>
        <v>P</v>
      </c>
      <c r="N4011" s="174" t="s">
        <v>10681</v>
      </c>
      <c r="O4011" s="149" t="s">
        <v>1506</v>
      </c>
      <c r="P4011" s="149" t="s">
        <v>10455</v>
      </c>
      <c r="Q4011" s="150" t="s">
        <v>10519</v>
      </c>
      <c r="R4011" s="189">
        <v>6</v>
      </c>
    </row>
    <row r="4012" spans="1:18" x14ac:dyDescent="0.25">
      <c r="A4012" s="132">
        <v>1052904</v>
      </c>
      <c r="B4012" s="145" t="s">
        <v>4369</v>
      </c>
      <c r="C4012" s="132">
        <v>6</v>
      </c>
      <c r="D4012" s="132">
        <v>952</v>
      </c>
      <c r="E4012" s="186" t="s">
        <v>20</v>
      </c>
      <c r="F4012" s="132" t="s">
        <v>20</v>
      </c>
      <c r="G4012" s="132" t="s">
        <v>20</v>
      </c>
      <c r="H4012" s="132" t="s">
        <v>20</v>
      </c>
      <c r="I4012" s="132" t="s">
        <v>20</v>
      </c>
      <c r="J4012" s="133">
        <v>1.17</v>
      </c>
      <c r="K4012" s="133">
        <v>0.73</v>
      </c>
      <c r="L4012" s="133">
        <v>1.34</v>
      </c>
      <c r="M4012" s="134" t="str">
        <f t="shared" si="62"/>
        <v>P</v>
      </c>
      <c r="N4012" s="173" t="s">
        <v>10681</v>
      </c>
      <c r="O4012" s="146" t="s">
        <v>1506</v>
      </c>
      <c r="P4012" s="146" t="s">
        <v>10455</v>
      </c>
      <c r="Q4012" s="147" t="s">
        <v>10519</v>
      </c>
      <c r="R4012" s="187">
        <v>8.1000000000000014</v>
      </c>
    </row>
    <row r="4013" spans="1:18" x14ac:dyDescent="0.25">
      <c r="A4013" s="135">
        <v>1052907</v>
      </c>
      <c r="B4013" s="148" t="s">
        <v>4370</v>
      </c>
      <c r="C4013" s="135">
        <v>1</v>
      </c>
      <c r="D4013" s="135">
        <v>2184</v>
      </c>
      <c r="E4013" s="188">
        <v>24</v>
      </c>
      <c r="F4013" s="135" t="s">
        <v>20</v>
      </c>
      <c r="G4013" s="135">
        <v>96</v>
      </c>
      <c r="H4013" s="135">
        <v>120</v>
      </c>
      <c r="I4013" s="135">
        <v>2</v>
      </c>
      <c r="J4013" s="136">
        <v>0.56000000000000005</v>
      </c>
      <c r="K4013" s="136">
        <v>0.56000000000000005</v>
      </c>
      <c r="L4013" s="136">
        <v>1.37</v>
      </c>
      <c r="M4013" s="137" t="str">
        <f t="shared" si="62"/>
        <v>P</v>
      </c>
      <c r="N4013" s="174" t="s">
        <v>10681</v>
      </c>
      <c r="O4013" s="149" t="s">
        <v>1506</v>
      </c>
      <c r="P4013" s="149" t="s">
        <v>9409</v>
      </c>
      <c r="Q4013" s="150" t="s">
        <v>10519</v>
      </c>
      <c r="R4013" s="189">
        <v>3.32</v>
      </c>
    </row>
    <row r="4014" spans="1:18" x14ac:dyDescent="0.25">
      <c r="A4014" s="132">
        <v>1052934</v>
      </c>
      <c r="B4014" s="145" t="s">
        <v>513</v>
      </c>
      <c r="C4014" s="132">
        <v>6</v>
      </c>
      <c r="D4014" s="132">
        <v>3600</v>
      </c>
      <c r="E4014" s="186">
        <v>30</v>
      </c>
      <c r="F4014" s="132">
        <v>5400</v>
      </c>
      <c r="G4014" s="132">
        <v>240</v>
      </c>
      <c r="H4014" s="132" t="s">
        <v>20</v>
      </c>
      <c r="I4014" s="132">
        <v>1</v>
      </c>
      <c r="J4014" s="133">
        <v>1.0900000000000001</v>
      </c>
      <c r="K4014" s="133">
        <v>0.92</v>
      </c>
      <c r="L4014" s="133">
        <v>0.37</v>
      </c>
      <c r="M4014" s="134" t="str">
        <f t="shared" si="62"/>
        <v>P</v>
      </c>
      <c r="N4014" s="173" t="s">
        <v>10681</v>
      </c>
      <c r="O4014" s="146" t="s">
        <v>1506</v>
      </c>
      <c r="P4014" s="146" t="s">
        <v>10455</v>
      </c>
      <c r="Q4014" s="147" t="s">
        <v>10519</v>
      </c>
      <c r="R4014" s="187">
        <v>3.3000000000000003</v>
      </c>
    </row>
    <row r="4015" spans="1:18" x14ac:dyDescent="0.25">
      <c r="A4015" s="135">
        <v>1052935</v>
      </c>
      <c r="B4015" s="148" t="s">
        <v>514</v>
      </c>
      <c r="C4015" s="135">
        <v>6</v>
      </c>
      <c r="D4015" s="135">
        <v>3600</v>
      </c>
      <c r="E4015" s="188">
        <v>30</v>
      </c>
      <c r="F4015" s="135">
        <v>5400</v>
      </c>
      <c r="G4015" s="135">
        <v>240</v>
      </c>
      <c r="H4015" s="135" t="s">
        <v>20</v>
      </c>
      <c r="I4015" s="135">
        <v>1</v>
      </c>
      <c r="J4015" s="136">
        <v>1.1100000000000001</v>
      </c>
      <c r="K4015" s="136">
        <v>0.78</v>
      </c>
      <c r="L4015" s="136">
        <v>0.4</v>
      </c>
      <c r="M4015" s="137" t="str">
        <f t="shared" si="62"/>
        <v>P</v>
      </c>
      <c r="N4015" s="174" t="s">
        <v>10681</v>
      </c>
      <c r="O4015" s="149" t="s">
        <v>1506</v>
      </c>
      <c r="P4015" s="149" t="s">
        <v>10455</v>
      </c>
      <c r="Q4015" s="150" t="s">
        <v>10519</v>
      </c>
      <c r="R4015" s="189">
        <v>3.3600000000000003</v>
      </c>
    </row>
    <row r="4016" spans="1:18" x14ac:dyDescent="0.25">
      <c r="A4016" s="132">
        <v>1052936</v>
      </c>
      <c r="B4016" s="145" t="s">
        <v>1025</v>
      </c>
      <c r="C4016" s="132">
        <v>24</v>
      </c>
      <c r="D4016" s="132">
        <v>636</v>
      </c>
      <c r="E4016" s="186" t="s">
        <v>21</v>
      </c>
      <c r="F4016" s="132">
        <v>901</v>
      </c>
      <c r="G4016" s="132">
        <v>20</v>
      </c>
      <c r="H4016" s="132" t="s">
        <v>20</v>
      </c>
      <c r="I4016" s="132">
        <v>2</v>
      </c>
      <c r="J4016" s="133">
        <v>1.72</v>
      </c>
      <c r="K4016" s="133">
        <v>1.28</v>
      </c>
      <c r="L4016" s="133">
        <v>0.91</v>
      </c>
      <c r="M4016" s="134" t="str">
        <f t="shared" si="62"/>
        <v>P</v>
      </c>
      <c r="N4016" s="173" t="s">
        <v>10681</v>
      </c>
      <c r="O4016" s="146" t="s">
        <v>1506</v>
      </c>
      <c r="P4016" s="146" t="s">
        <v>10455</v>
      </c>
      <c r="Q4016" s="147" t="s">
        <v>10519</v>
      </c>
      <c r="R4016" s="187">
        <v>9.84</v>
      </c>
    </row>
    <row r="4017" spans="1:18" x14ac:dyDescent="0.25">
      <c r="A4017" s="135">
        <v>1052937</v>
      </c>
      <c r="B4017" s="148" t="s">
        <v>4371</v>
      </c>
      <c r="C4017" s="135">
        <v>24</v>
      </c>
      <c r="D4017" s="135">
        <v>636</v>
      </c>
      <c r="E4017" s="188" t="s">
        <v>21</v>
      </c>
      <c r="F4017" s="135">
        <v>901</v>
      </c>
      <c r="G4017" s="135">
        <v>20</v>
      </c>
      <c r="H4017" s="135" t="s">
        <v>20</v>
      </c>
      <c r="I4017" s="135">
        <v>2</v>
      </c>
      <c r="J4017" s="136">
        <v>1.7</v>
      </c>
      <c r="K4017" s="136">
        <v>1.27</v>
      </c>
      <c r="L4017" s="136">
        <v>0.89</v>
      </c>
      <c r="M4017" s="137" t="str">
        <f t="shared" si="62"/>
        <v>P</v>
      </c>
      <c r="N4017" s="174" t="s">
        <v>10681</v>
      </c>
      <c r="O4017" s="149" t="s">
        <v>1506</v>
      </c>
      <c r="P4017" s="149" t="s">
        <v>10455</v>
      </c>
      <c r="Q4017" s="150" t="s">
        <v>10519</v>
      </c>
      <c r="R4017" s="189">
        <v>10.32</v>
      </c>
    </row>
    <row r="4018" spans="1:18" x14ac:dyDescent="0.25">
      <c r="A4018" s="132">
        <v>1052938</v>
      </c>
      <c r="B4018" s="145" t="s">
        <v>4372</v>
      </c>
      <c r="C4018" s="132">
        <v>6</v>
      </c>
      <c r="D4018" s="132">
        <v>300</v>
      </c>
      <c r="E4018" s="186" t="s">
        <v>21</v>
      </c>
      <c r="F4018" s="132">
        <v>500</v>
      </c>
      <c r="G4018" s="132">
        <v>20</v>
      </c>
      <c r="H4018" s="132">
        <v>25</v>
      </c>
      <c r="I4018" s="132">
        <v>1</v>
      </c>
      <c r="J4018" s="133">
        <v>1.89</v>
      </c>
      <c r="K4018" s="133">
        <v>1.2</v>
      </c>
      <c r="L4018" s="133">
        <v>1.51</v>
      </c>
      <c r="M4018" s="134" t="str">
        <f t="shared" si="62"/>
        <v>P</v>
      </c>
      <c r="N4018" s="173" t="s">
        <v>10681</v>
      </c>
      <c r="O4018" s="146" t="s">
        <v>1506</v>
      </c>
      <c r="P4018" s="146" t="s">
        <v>9427</v>
      </c>
      <c r="Q4018" s="147" t="s">
        <v>10519</v>
      </c>
      <c r="R4018" s="187">
        <v>4.5600000000000005</v>
      </c>
    </row>
    <row r="4019" spans="1:18" x14ac:dyDescent="0.25">
      <c r="A4019" s="135">
        <v>1052939</v>
      </c>
      <c r="B4019" s="148" t="s">
        <v>116</v>
      </c>
      <c r="C4019" s="135">
        <v>6</v>
      </c>
      <c r="D4019" s="135">
        <v>416</v>
      </c>
      <c r="E4019" s="188" t="s">
        <v>21</v>
      </c>
      <c r="F4019" s="135">
        <v>560</v>
      </c>
      <c r="G4019" s="135">
        <v>5</v>
      </c>
      <c r="H4019" s="135">
        <v>6</v>
      </c>
      <c r="I4019" s="135">
        <v>5</v>
      </c>
      <c r="J4019" s="136">
        <v>3.22</v>
      </c>
      <c r="K4019" s="136">
        <v>2.09</v>
      </c>
      <c r="L4019" s="136">
        <v>0.49</v>
      </c>
      <c r="M4019" s="137" t="str">
        <f t="shared" si="62"/>
        <v>P</v>
      </c>
      <c r="N4019" s="174" t="s">
        <v>10681</v>
      </c>
      <c r="O4019" s="149" t="s">
        <v>1506</v>
      </c>
      <c r="P4019" s="149" t="s">
        <v>9398</v>
      </c>
      <c r="Q4019" s="150" t="s">
        <v>10519</v>
      </c>
      <c r="R4019" s="189">
        <v>5.22</v>
      </c>
    </row>
    <row r="4020" spans="1:18" x14ac:dyDescent="0.25">
      <c r="A4020" s="132">
        <v>1052948</v>
      </c>
      <c r="B4020" s="145" t="s">
        <v>4373</v>
      </c>
      <c r="C4020" s="132">
        <v>6</v>
      </c>
      <c r="D4020" s="132">
        <v>32</v>
      </c>
      <c r="E4020" s="186" t="s">
        <v>20</v>
      </c>
      <c r="F4020" s="132">
        <v>60</v>
      </c>
      <c r="G4020" s="132" t="s">
        <v>20</v>
      </c>
      <c r="H4020" s="132" t="s">
        <v>20</v>
      </c>
      <c r="I4020" s="132" t="s">
        <v>20</v>
      </c>
      <c r="J4020" s="133">
        <v>4.84</v>
      </c>
      <c r="K4020" s="133">
        <v>2.4900000000000002</v>
      </c>
      <c r="L4020" s="133">
        <v>2.59</v>
      </c>
      <c r="M4020" s="134" t="str">
        <f t="shared" si="62"/>
        <v>P</v>
      </c>
      <c r="N4020" s="171" t="s">
        <v>10681</v>
      </c>
      <c r="O4020" s="146" t="s">
        <v>1506</v>
      </c>
      <c r="P4020" s="146" t="s">
        <v>9435</v>
      </c>
      <c r="Q4020" s="147" t="s">
        <v>10519</v>
      </c>
      <c r="R4020" s="187">
        <v>30.660000000000004</v>
      </c>
    </row>
    <row r="4021" spans="1:18" x14ac:dyDescent="0.25">
      <c r="A4021" s="135">
        <v>1052949</v>
      </c>
      <c r="B4021" s="148" t="s">
        <v>1274</v>
      </c>
      <c r="C4021" s="135">
        <v>6</v>
      </c>
      <c r="D4021" s="135">
        <v>1104</v>
      </c>
      <c r="E4021" s="188" t="s">
        <v>21</v>
      </c>
      <c r="F4021" s="135">
        <v>1518</v>
      </c>
      <c r="G4021" s="135">
        <v>52</v>
      </c>
      <c r="H4021" s="135" t="s">
        <v>20</v>
      </c>
      <c r="I4021" s="135">
        <v>1</v>
      </c>
      <c r="J4021" s="136">
        <v>1.18</v>
      </c>
      <c r="K4021" s="136">
        <v>0.74</v>
      </c>
      <c r="L4021" s="136">
        <v>1.31</v>
      </c>
      <c r="M4021" s="137" t="str">
        <f t="shared" si="62"/>
        <v>P</v>
      </c>
      <c r="N4021" s="172" t="s">
        <v>10681</v>
      </c>
      <c r="O4021" s="149" t="s">
        <v>1506</v>
      </c>
      <c r="P4021" s="149" t="s">
        <v>10455</v>
      </c>
      <c r="Q4021" s="150" t="s">
        <v>10519</v>
      </c>
      <c r="R4021" s="189">
        <v>4.8000000000000007</v>
      </c>
    </row>
    <row r="4022" spans="1:18" x14ac:dyDescent="0.25">
      <c r="A4022" s="132">
        <v>1052963</v>
      </c>
      <c r="B4022" s="145" t="s">
        <v>4374</v>
      </c>
      <c r="C4022" s="132">
        <v>20</v>
      </c>
      <c r="D4022" s="132" t="s">
        <v>20</v>
      </c>
      <c r="E4022" s="186" t="s">
        <v>20</v>
      </c>
      <c r="F4022" s="132" t="s">
        <v>20</v>
      </c>
      <c r="G4022" s="132" t="s">
        <v>20</v>
      </c>
      <c r="H4022" s="132" t="s">
        <v>20</v>
      </c>
      <c r="I4022" s="132" t="s">
        <v>20</v>
      </c>
      <c r="J4022" s="133">
        <v>2.71</v>
      </c>
      <c r="K4022" s="133">
        <v>2.12</v>
      </c>
      <c r="L4022" s="133">
        <v>0.32</v>
      </c>
      <c r="M4022" s="134" t="str">
        <f t="shared" si="62"/>
        <v>P</v>
      </c>
      <c r="N4022" s="173" t="s">
        <v>10682</v>
      </c>
      <c r="O4022" s="146" t="s">
        <v>1506</v>
      </c>
      <c r="P4022" s="146" t="s">
        <v>9499</v>
      </c>
      <c r="Q4022" s="147" t="s">
        <v>10519</v>
      </c>
      <c r="R4022" s="187">
        <v>6</v>
      </c>
    </row>
    <row r="4023" spans="1:18" x14ac:dyDescent="0.25">
      <c r="A4023" s="135">
        <v>1052964</v>
      </c>
      <c r="B4023" s="148" t="s">
        <v>4375</v>
      </c>
      <c r="C4023" s="135">
        <v>1</v>
      </c>
      <c r="D4023" s="135">
        <v>160</v>
      </c>
      <c r="E4023" s="188" t="s">
        <v>20</v>
      </c>
      <c r="F4023" s="135" t="s">
        <v>20</v>
      </c>
      <c r="G4023" s="135" t="s">
        <v>20</v>
      </c>
      <c r="H4023" s="135" t="s">
        <v>20</v>
      </c>
      <c r="I4023" s="135" t="s">
        <v>20</v>
      </c>
      <c r="J4023" s="136">
        <v>2.7</v>
      </c>
      <c r="K4023" s="136">
        <v>2.1</v>
      </c>
      <c r="L4023" s="136">
        <v>0.8</v>
      </c>
      <c r="M4023" s="137" t="str">
        <f t="shared" si="62"/>
        <v>P</v>
      </c>
      <c r="N4023" s="174" t="s">
        <v>10682</v>
      </c>
      <c r="O4023" s="149" t="s">
        <v>1506</v>
      </c>
      <c r="P4023" s="149" t="s">
        <v>9497</v>
      </c>
      <c r="Q4023" s="150" t="s">
        <v>10519</v>
      </c>
      <c r="R4023" s="189">
        <v>6.09</v>
      </c>
    </row>
    <row r="4024" spans="1:18" x14ac:dyDescent="0.25">
      <c r="A4024" s="132">
        <v>1052979</v>
      </c>
      <c r="B4024" s="145" t="s">
        <v>4376</v>
      </c>
      <c r="C4024" s="132">
        <v>30</v>
      </c>
      <c r="D4024" s="132">
        <v>1480</v>
      </c>
      <c r="E4024" s="186">
        <v>37</v>
      </c>
      <c r="F4024" s="132">
        <v>1850</v>
      </c>
      <c r="G4024" s="132">
        <v>148</v>
      </c>
      <c r="H4024" s="132" t="s">
        <v>20</v>
      </c>
      <c r="I4024" s="132">
        <v>1</v>
      </c>
      <c r="J4024" s="133">
        <v>2.29</v>
      </c>
      <c r="K4024" s="133">
        <v>1.07</v>
      </c>
      <c r="L4024" s="133">
        <v>0.51</v>
      </c>
      <c r="M4024" s="134" t="str">
        <f t="shared" si="62"/>
        <v>P</v>
      </c>
      <c r="N4024" s="173" t="s">
        <v>10681</v>
      </c>
      <c r="O4024" s="146" t="s">
        <v>1578</v>
      </c>
      <c r="P4024" s="146" t="s">
        <v>9412</v>
      </c>
      <c r="Q4024" s="147" t="s">
        <v>10519</v>
      </c>
      <c r="R4024" s="187">
        <v>4.5</v>
      </c>
    </row>
    <row r="4025" spans="1:18" x14ac:dyDescent="0.25">
      <c r="A4025" s="135">
        <v>1052986</v>
      </c>
      <c r="B4025" s="148" t="s">
        <v>437</v>
      </c>
      <c r="C4025" s="135">
        <v>3</v>
      </c>
      <c r="D4025" s="135">
        <v>1920</v>
      </c>
      <c r="E4025" s="188">
        <v>12</v>
      </c>
      <c r="F4025" s="135">
        <v>2400</v>
      </c>
      <c r="G4025" s="135">
        <v>96</v>
      </c>
      <c r="H4025" s="135" t="s">
        <v>20</v>
      </c>
      <c r="I4025" s="135">
        <v>2</v>
      </c>
      <c r="J4025" s="136">
        <v>0.97</v>
      </c>
      <c r="K4025" s="136">
        <v>0.37</v>
      </c>
      <c r="L4025" s="136">
        <v>1.02</v>
      </c>
      <c r="M4025" s="137" t="str">
        <f t="shared" si="62"/>
        <v>P</v>
      </c>
      <c r="N4025" s="174" t="s">
        <v>10681</v>
      </c>
      <c r="O4025" s="149" t="s">
        <v>1555</v>
      </c>
      <c r="P4025" s="149" t="s">
        <v>9429</v>
      </c>
      <c r="Q4025" s="150" t="s">
        <v>10519</v>
      </c>
      <c r="R4025" s="189">
        <v>5.67</v>
      </c>
    </row>
    <row r="4026" spans="1:18" x14ac:dyDescent="0.25">
      <c r="A4026" s="132">
        <v>1052989</v>
      </c>
      <c r="B4026" s="145" t="s">
        <v>597</v>
      </c>
      <c r="C4026" s="132">
        <v>6</v>
      </c>
      <c r="D4026" s="132">
        <v>360</v>
      </c>
      <c r="E4026" s="186" t="s">
        <v>21</v>
      </c>
      <c r="F4026" s="132">
        <v>630</v>
      </c>
      <c r="G4026" s="132" t="s">
        <v>20</v>
      </c>
      <c r="H4026" s="132" t="s">
        <v>20</v>
      </c>
      <c r="I4026" s="132" t="s">
        <v>20</v>
      </c>
      <c r="J4026" s="133">
        <v>1.53</v>
      </c>
      <c r="K4026" s="133">
        <v>1.03</v>
      </c>
      <c r="L4026" s="133">
        <v>1.8</v>
      </c>
      <c r="M4026" s="134" t="str">
        <f t="shared" si="62"/>
        <v>P</v>
      </c>
      <c r="N4026" s="173" t="s">
        <v>10681</v>
      </c>
      <c r="O4026" s="146" t="s">
        <v>1578</v>
      </c>
      <c r="P4026" s="146" t="s">
        <v>10582</v>
      </c>
      <c r="Q4026" s="147" t="s">
        <v>10519</v>
      </c>
      <c r="R4026" s="187">
        <v>7.5600000000000005</v>
      </c>
    </row>
    <row r="4027" spans="1:18" x14ac:dyDescent="0.25">
      <c r="A4027" s="135">
        <v>1053005</v>
      </c>
      <c r="B4027" s="148" t="s">
        <v>4377</v>
      </c>
      <c r="C4027" s="135">
        <v>3</v>
      </c>
      <c r="D4027" s="135">
        <v>650</v>
      </c>
      <c r="E4027" s="188">
        <v>13</v>
      </c>
      <c r="F4027" s="135">
        <v>780</v>
      </c>
      <c r="G4027" s="135" t="s">
        <v>20</v>
      </c>
      <c r="H4027" s="135" t="s">
        <v>20</v>
      </c>
      <c r="I4027" s="135" t="s">
        <v>20</v>
      </c>
      <c r="J4027" s="136">
        <v>1.49</v>
      </c>
      <c r="K4027" s="136">
        <v>0.51</v>
      </c>
      <c r="L4027" s="136">
        <v>1.69</v>
      </c>
      <c r="M4027" s="137" t="str">
        <f t="shared" si="62"/>
        <v>P</v>
      </c>
      <c r="N4027" s="174" t="s">
        <v>10681</v>
      </c>
      <c r="O4027" s="149" t="s">
        <v>1578</v>
      </c>
      <c r="P4027" s="149" t="s">
        <v>9500</v>
      </c>
      <c r="Q4027" s="150" t="s">
        <v>10519</v>
      </c>
      <c r="R4027" s="189">
        <v>4.41</v>
      </c>
    </row>
    <row r="4028" spans="1:18" x14ac:dyDescent="0.25">
      <c r="A4028" s="132">
        <v>1053007</v>
      </c>
      <c r="B4028" s="145" t="s">
        <v>418</v>
      </c>
      <c r="C4028" s="132">
        <v>6</v>
      </c>
      <c r="D4028" s="132">
        <v>400</v>
      </c>
      <c r="E4028" s="186">
        <v>8</v>
      </c>
      <c r="F4028" s="132">
        <v>480</v>
      </c>
      <c r="G4028" s="132" t="s">
        <v>20</v>
      </c>
      <c r="H4028" s="132" t="s">
        <v>20</v>
      </c>
      <c r="I4028" s="132" t="s">
        <v>20</v>
      </c>
      <c r="J4028" s="133">
        <v>1.26</v>
      </c>
      <c r="K4028" s="133">
        <v>0.87</v>
      </c>
      <c r="L4028" s="133">
        <v>1.34</v>
      </c>
      <c r="M4028" s="134" t="str">
        <f t="shared" si="62"/>
        <v>P</v>
      </c>
      <c r="N4028" s="173" t="s">
        <v>10681</v>
      </c>
      <c r="O4028" s="146" t="s">
        <v>1578</v>
      </c>
      <c r="P4028" s="146" t="s">
        <v>9500</v>
      </c>
      <c r="Q4028" s="147" t="s">
        <v>10519</v>
      </c>
      <c r="R4028" s="187">
        <v>8.94</v>
      </c>
    </row>
    <row r="4029" spans="1:18" x14ac:dyDescent="0.25">
      <c r="A4029" s="135">
        <v>1053008</v>
      </c>
      <c r="B4029" s="148" t="s">
        <v>1047</v>
      </c>
      <c r="C4029" s="135">
        <v>6</v>
      </c>
      <c r="D4029" s="135">
        <v>400</v>
      </c>
      <c r="E4029" s="188">
        <v>8</v>
      </c>
      <c r="F4029" s="135">
        <v>480</v>
      </c>
      <c r="G4029" s="135" t="s">
        <v>20</v>
      </c>
      <c r="H4029" s="135">
        <v>40</v>
      </c>
      <c r="I4029" s="135">
        <v>1</v>
      </c>
      <c r="J4029" s="136">
        <v>1.27</v>
      </c>
      <c r="K4029" s="136">
        <v>0.87</v>
      </c>
      <c r="L4029" s="136">
        <v>1.34</v>
      </c>
      <c r="M4029" s="137" t="str">
        <f t="shared" si="62"/>
        <v>P</v>
      </c>
      <c r="N4029" s="174" t="s">
        <v>10681</v>
      </c>
      <c r="O4029" s="149" t="s">
        <v>1578</v>
      </c>
      <c r="P4029" s="149" t="s">
        <v>9500</v>
      </c>
      <c r="Q4029" s="150" t="s">
        <v>10519</v>
      </c>
      <c r="R4029" s="189">
        <v>9.6000000000000014</v>
      </c>
    </row>
    <row r="4030" spans="1:18" x14ac:dyDescent="0.25">
      <c r="A4030" s="132">
        <v>1053010</v>
      </c>
      <c r="B4030" s="145" t="s">
        <v>512</v>
      </c>
      <c r="C4030" s="132">
        <v>6</v>
      </c>
      <c r="D4030" s="132">
        <v>1100</v>
      </c>
      <c r="E4030" s="186">
        <v>22</v>
      </c>
      <c r="F4030" s="132" t="s">
        <v>20</v>
      </c>
      <c r="G4030" s="132">
        <v>88</v>
      </c>
      <c r="H4030" s="132" t="s">
        <v>20</v>
      </c>
      <c r="I4030" s="132">
        <v>1</v>
      </c>
      <c r="J4030" s="133">
        <v>1.06</v>
      </c>
      <c r="K4030" s="133">
        <v>0.72</v>
      </c>
      <c r="L4030" s="133">
        <v>1.08</v>
      </c>
      <c r="M4030" s="134" t="str">
        <f t="shared" si="62"/>
        <v>P</v>
      </c>
      <c r="N4030" s="171" t="s">
        <v>10681</v>
      </c>
      <c r="O4030" s="146" t="s">
        <v>1578</v>
      </c>
      <c r="P4030" s="146" t="s">
        <v>9500</v>
      </c>
      <c r="Q4030" s="147" t="s">
        <v>10519</v>
      </c>
      <c r="R4030" s="187">
        <v>8.64</v>
      </c>
    </row>
    <row r="4031" spans="1:18" x14ac:dyDescent="0.25">
      <c r="A4031" s="135">
        <v>1053011</v>
      </c>
      <c r="B4031" s="148" t="s">
        <v>416</v>
      </c>
      <c r="C4031" s="135">
        <v>3</v>
      </c>
      <c r="D4031" s="135">
        <v>720</v>
      </c>
      <c r="E4031" s="188">
        <v>12</v>
      </c>
      <c r="F4031" s="135">
        <v>1080</v>
      </c>
      <c r="G4031" s="135">
        <v>60</v>
      </c>
      <c r="H4031" s="135">
        <v>72</v>
      </c>
      <c r="I4031" s="135">
        <v>1</v>
      </c>
      <c r="J4031" s="136">
        <v>2.1800000000000002</v>
      </c>
      <c r="K4031" s="136">
        <v>0.71</v>
      </c>
      <c r="L4031" s="136">
        <v>0.63</v>
      </c>
      <c r="M4031" s="137" t="str">
        <f t="shared" si="62"/>
        <v>P</v>
      </c>
      <c r="N4031" s="172" t="s">
        <v>10681</v>
      </c>
      <c r="O4031" s="149" t="s">
        <v>1578</v>
      </c>
      <c r="P4031" s="149" t="s">
        <v>10582</v>
      </c>
      <c r="Q4031" s="150" t="s">
        <v>10519</v>
      </c>
      <c r="R4031" s="189">
        <v>4.17</v>
      </c>
    </row>
    <row r="4032" spans="1:18" x14ac:dyDescent="0.25">
      <c r="A4032" s="132">
        <v>1053046</v>
      </c>
      <c r="B4032" s="145" t="s">
        <v>4378</v>
      </c>
      <c r="C4032" s="132">
        <v>2</v>
      </c>
      <c r="D4032" s="132" t="s">
        <v>20</v>
      </c>
      <c r="E4032" s="186" t="s">
        <v>20</v>
      </c>
      <c r="F4032" s="132" t="s">
        <v>20</v>
      </c>
      <c r="G4032" s="132" t="s">
        <v>20</v>
      </c>
      <c r="H4032" s="132" t="s">
        <v>20</v>
      </c>
      <c r="I4032" s="132" t="s">
        <v>20</v>
      </c>
      <c r="J4032" s="133">
        <v>3.35</v>
      </c>
      <c r="K4032" s="133">
        <v>1.825</v>
      </c>
      <c r="L4032" s="133">
        <v>1.8</v>
      </c>
      <c r="M4032" s="134" t="str">
        <f t="shared" si="62"/>
        <v>P</v>
      </c>
      <c r="N4032" s="171" t="s">
        <v>10682</v>
      </c>
      <c r="O4032" s="146" t="s">
        <v>1614</v>
      </c>
      <c r="P4032" s="146" t="s">
        <v>9896</v>
      </c>
      <c r="Q4032" s="147" t="s">
        <v>10519</v>
      </c>
      <c r="R4032" s="187">
        <v>2.96</v>
      </c>
    </row>
    <row r="4033" spans="1:18" x14ac:dyDescent="0.25">
      <c r="A4033" s="135">
        <v>1053058</v>
      </c>
      <c r="B4033" s="148" t="s">
        <v>4379</v>
      </c>
      <c r="C4033" s="135">
        <v>1</v>
      </c>
      <c r="D4033" s="135">
        <v>50</v>
      </c>
      <c r="E4033" s="188" t="s">
        <v>20</v>
      </c>
      <c r="F4033" s="135">
        <v>70</v>
      </c>
      <c r="G4033" s="135" t="s">
        <v>21</v>
      </c>
      <c r="H4033" s="135" t="s">
        <v>21</v>
      </c>
      <c r="I4033" s="135" t="s">
        <v>21</v>
      </c>
      <c r="J4033" s="136">
        <v>6.2</v>
      </c>
      <c r="K4033" s="136">
        <v>6.2</v>
      </c>
      <c r="L4033" s="136">
        <v>0.25</v>
      </c>
      <c r="M4033" s="137" t="str">
        <f t="shared" si="62"/>
        <v>P</v>
      </c>
      <c r="N4033" s="172" t="s">
        <v>10682</v>
      </c>
      <c r="O4033" s="149" t="s">
        <v>1506</v>
      </c>
      <c r="P4033" s="149" t="s">
        <v>9490</v>
      </c>
      <c r="Q4033" s="150" t="s">
        <v>10519</v>
      </c>
      <c r="R4033" s="189">
        <v>13.52</v>
      </c>
    </row>
    <row r="4034" spans="1:18" x14ac:dyDescent="0.25">
      <c r="A4034" s="132">
        <v>1053060</v>
      </c>
      <c r="B4034" s="145" t="s">
        <v>4380</v>
      </c>
      <c r="C4034" s="132">
        <v>1</v>
      </c>
      <c r="D4034" s="132">
        <v>35</v>
      </c>
      <c r="E4034" s="186" t="s">
        <v>20</v>
      </c>
      <c r="F4034" s="132">
        <v>65</v>
      </c>
      <c r="G4034" s="132" t="s">
        <v>21</v>
      </c>
      <c r="H4034" s="132" t="s">
        <v>21</v>
      </c>
      <c r="I4034" s="132" t="s">
        <v>21</v>
      </c>
      <c r="J4034" s="133">
        <v>8.1</v>
      </c>
      <c r="K4034" s="133">
        <v>8.25</v>
      </c>
      <c r="L4034" s="133">
        <v>0.3</v>
      </c>
      <c r="M4034" s="134" t="str">
        <f t="shared" ref="M4034:M4097" si="63">HYPERLINK(CONCATENATE("T:\Distribution Centre\RDC Department Shared\Cubiscan photos","\",A4034,"-pac.jpg"),"P")</f>
        <v>P</v>
      </c>
      <c r="N4034" s="171" t="s">
        <v>10682</v>
      </c>
      <c r="O4034" s="146" t="s">
        <v>1506</v>
      </c>
      <c r="P4034" s="146" t="s">
        <v>9490</v>
      </c>
      <c r="Q4034" s="147" t="s">
        <v>10519</v>
      </c>
      <c r="R4034" s="187">
        <v>21.02</v>
      </c>
    </row>
    <row r="4035" spans="1:18" x14ac:dyDescent="0.25">
      <c r="A4035" s="135">
        <v>1053202</v>
      </c>
      <c r="B4035" s="148" t="s">
        <v>4381</v>
      </c>
      <c r="C4035" s="135">
        <v>14</v>
      </c>
      <c r="D4035" s="135" t="s">
        <v>20</v>
      </c>
      <c r="E4035" s="188" t="s">
        <v>20</v>
      </c>
      <c r="F4035" s="135" t="s">
        <v>20</v>
      </c>
      <c r="G4035" s="135" t="s">
        <v>20</v>
      </c>
      <c r="H4035" s="135" t="s">
        <v>20</v>
      </c>
      <c r="I4035" s="135" t="s">
        <v>20</v>
      </c>
      <c r="J4035" s="136">
        <v>1.651</v>
      </c>
      <c r="K4035" s="136">
        <v>1.401</v>
      </c>
      <c r="L4035" s="136">
        <v>0.70099999999999996</v>
      </c>
      <c r="M4035" s="137" t="str">
        <f t="shared" si="63"/>
        <v>P</v>
      </c>
      <c r="N4035" s="172" t="s">
        <v>10682</v>
      </c>
      <c r="O4035" s="149" t="s">
        <v>1562</v>
      </c>
      <c r="P4035" s="149" t="s">
        <v>9564</v>
      </c>
      <c r="Q4035" s="150" t="s">
        <v>10519</v>
      </c>
      <c r="R4035" s="189">
        <v>0.80597014925373134</v>
      </c>
    </row>
    <row r="4036" spans="1:18" x14ac:dyDescent="0.25">
      <c r="A4036" s="132">
        <v>1053233</v>
      </c>
      <c r="B4036" s="145" t="s">
        <v>4382</v>
      </c>
      <c r="C4036" s="132">
        <v>2</v>
      </c>
      <c r="D4036" s="132" t="s">
        <v>20</v>
      </c>
      <c r="E4036" s="186" t="s">
        <v>20</v>
      </c>
      <c r="F4036" s="132" t="s">
        <v>20</v>
      </c>
      <c r="G4036" s="132" t="s">
        <v>20</v>
      </c>
      <c r="H4036" s="132" t="s">
        <v>20</v>
      </c>
      <c r="I4036" s="132" t="s">
        <v>20</v>
      </c>
      <c r="J4036" s="133">
        <v>3</v>
      </c>
      <c r="K4036" s="133">
        <v>1.6</v>
      </c>
      <c r="L4036" s="133">
        <v>2</v>
      </c>
      <c r="M4036" s="134" t="str">
        <f t="shared" si="63"/>
        <v>P</v>
      </c>
      <c r="N4036" s="171" t="s">
        <v>10682</v>
      </c>
      <c r="O4036" s="146" t="s">
        <v>1614</v>
      </c>
      <c r="P4036" s="146" t="s">
        <v>9896</v>
      </c>
      <c r="Q4036" s="147" t="s">
        <v>10519</v>
      </c>
      <c r="R4036" s="187">
        <v>2.98</v>
      </c>
    </row>
    <row r="4037" spans="1:18" x14ac:dyDescent="0.25">
      <c r="A4037" s="135">
        <v>1053236</v>
      </c>
      <c r="B4037" s="148" t="s">
        <v>4383</v>
      </c>
      <c r="C4037" s="135">
        <v>1</v>
      </c>
      <c r="D4037" s="135" t="s">
        <v>20</v>
      </c>
      <c r="E4037" s="188" t="s">
        <v>20</v>
      </c>
      <c r="F4037" s="135" t="s">
        <v>20</v>
      </c>
      <c r="G4037" s="135" t="s">
        <v>20</v>
      </c>
      <c r="H4037" s="135" t="s">
        <v>20</v>
      </c>
      <c r="I4037" s="135" t="s">
        <v>20</v>
      </c>
      <c r="J4037" s="136">
        <v>2.6509999999999998</v>
      </c>
      <c r="K4037" s="136">
        <v>1.7250000000000001</v>
      </c>
      <c r="L4037" s="136">
        <v>0.67500000000000004</v>
      </c>
      <c r="M4037" s="137" t="str">
        <f t="shared" si="63"/>
        <v>P</v>
      </c>
      <c r="N4037" s="172" t="s">
        <v>10682</v>
      </c>
      <c r="O4037" s="149" t="s">
        <v>1562</v>
      </c>
      <c r="P4037" s="149" t="s">
        <v>9564</v>
      </c>
      <c r="Q4037" s="150" t="s">
        <v>10519</v>
      </c>
      <c r="R4037" s="189">
        <v>55.037313432835816</v>
      </c>
    </row>
    <row r="4038" spans="1:18" x14ac:dyDescent="0.25">
      <c r="A4038" s="132">
        <v>1053239</v>
      </c>
      <c r="B4038" s="145" t="s">
        <v>4384</v>
      </c>
      <c r="C4038" s="132">
        <v>1</v>
      </c>
      <c r="D4038" s="132" t="s">
        <v>20</v>
      </c>
      <c r="E4038" s="186" t="s">
        <v>20</v>
      </c>
      <c r="F4038" s="132" t="s">
        <v>20</v>
      </c>
      <c r="G4038" s="132" t="s">
        <v>20</v>
      </c>
      <c r="H4038" s="132" t="s">
        <v>20</v>
      </c>
      <c r="I4038" s="132" t="s">
        <v>20</v>
      </c>
      <c r="J4038" s="133">
        <v>0.65</v>
      </c>
      <c r="K4038" s="133">
        <v>0.65</v>
      </c>
      <c r="L4038" s="133">
        <v>1.9750000000000001</v>
      </c>
      <c r="M4038" s="134" t="str">
        <f t="shared" si="63"/>
        <v>P</v>
      </c>
      <c r="N4038" s="173" t="s">
        <v>10682</v>
      </c>
      <c r="O4038" s="146" t="s">
        <v>1562</v>
      </c>
      <c r="P4038" s="146" t="s">
        <v>9897</v>
      </c>
      <c r="Q4038" s="147" t="s">
        <v>10519</v>
      </c>
      <c r="R4038" s="187">
        <v>1.2686567164179103</v>
      </c>
    </row>
    <row r="4039" spans="1:18" x14ac:dyDescent="0.25">
      <c r="A4039" s="135">
        <v>1053240</v>
      </c>
      <c r="B4039" s="148" t="s">
        <v>4385</v>
      </c>
      <c r="C4039" s="135">
        <v>1</v>
      </c>
      <c r="D4039" s="135" t="s">
        <v>20</v>
      </c>
      <c r="E4039" s="188" t="s">
        <v>20</v>
      </c>
      <c r="F4039" s="135" t="s">
        <v>20</v>
      </c>
      <c r="G4039" s="135" t="s">
        <v>20</v>
      </c>
      <c r="H4039" s="135" t="s">
        <v>20</v>
      </c>
      <c r="I4039" s="135" t="s">
        <v>20</v>
      </c>
      <c r="J4039" s="136">
        <v>0.55000000000000004</v>
      </c>
      <c r="K4039" s="136">
        <v>0.22500000000000001</v>
      </c>
      <c r="L4039" s="136">
        <v>0.1</v>
      </c>
      <c r="M4039" s="137" t="str">
        <f t="shared" si="63"/>
        <v>P</v>
      </c>
      <c r="N4039" s="172" t="s">
        <v>10682</v>
      </c>
      <c r="O4039" s="149" t="s">
        <v>1562</v>
      </c>
      <c r="P4039" s="149" t="s">
        <v>9564</v>
      </c>
      <c r="Q4039" s="150" t="s">
        <v>10519</v>
      </c>
      <c r="R4039" s="189">
        <v>1.3955223880597014</v>
      </c>
    </row>
    <row r="4040" spans="1:18" x14ac:dyDescent="0.25">
      <c r="A4040" s="132">
        <v>1053300</v>
      </c>
      <c r="B4040" s="145" t="s">
        <v>4386</v>
      </c>
      <c r="C4040" s="132">
        <v>6</v>
      </c>
      <c r="D4040" s="132">
        <v>3481</v>
      </c>
      <c r="E4040" s="186" t="s">
        <v>21</v>
      </c>
      <c r="F4040" s="132">
        <v>4480</v>
      </c>
      <c r="G4040" s="132">
        <v>120</v>
      </c>
      <c r="H4040" s="132">
        <v>90</v>
      </c>
      <c r="I4040" s="132">
        <v>3</v>
      </c>
      <c r="J4040" s="133">
        <v>1.25</v>
      </c>
      <c r="K4040" s="133">
        <v>0.8</v>
      </c>
      <c r="L4040" s="133">
        <v>0.39</v>
      </c>
      <c r="M4040" s="134" t="str">
        <f t="shared" si="63"/>
        <v>P</v>
      </c>
      <c r="N4040" s="171" t="s">
        <v>10681</v>
      </c>
      <c r="O4040" s="146" t="s">
        <v>1506</v>
      </c>
      <c r="P4040" s="146" t="s">
        <v>9495</v>
      </c>
      <c r="Q4040" s="147" t="s">
        <v>10519</v>
      </c>
      <c r="R4040" s="187">
        <v>1.98</v>
      </c>
    </row>
    <row r="4041" spans="1:18" x14ac:dyDescent="0.25">
      <c r="A4041" s="135">
        <v>1053337</v>
      </c>
      <c r="B4041" s="148" t="s">
        <v>4387</v>
      </c>
      <c r="C4041" s="135">
        <v>10</v>
      </c>
      <c r="D4041" s="135">
        <v>320</v>
      </c>
      <c r="E4041" s="188">
        <v>10</v>
      </c>
      <c r="F4041" s="135" t="s">
        <v>20</v>
      </c>
      <c r="G4041" s="135" t="s">
        <v>20</v>
      </c>
      <c r="H4041" s="135">
        <v>30</v>
      </c>
      <c r="I4041" s="135">
        <v>1</v>
      </c>
      <c r="J4041" s="136">
        <v>2.1</v>
      </c>
      <c r="K4041" s="136">
        <v>1.05</v>
      </c>
      <c r="L4041" s="136">
        <v>1.1499999999999999</v>
      </c>
      <c r="M4041" s="137" t="str">
        <f t="shared" si="63"/>
        <v>P</v>
      </c>
      <c r="N4041" s="172" t="s">
        <v>10682</v>
      </c>
      <c r="O4041" s="149" t="s">
        <v>1614</v>
      </c>
      <c r="P4041" s="149" t="s">
        <v>9898</v>
      </c>
      <c r="Q4041" s="150" t="s">
        <v>10519</v>
      </c>
      <c r="R4041" s="189">
        <v>2.6</v>
      </c>
    </row>
    <row r="4042" spans="1:18" x14ac:dyDescent="0.25">
      <c r="A4042" s="132">
        <v>1053355</v>
      </c>
      <c r="B4042" s="145" t="s">
        <v>4388</v>
      </c>
      <c r="C4042" s="132">
        <v>3</v>
      </c>
      <c r="D4042" s="132">
        <v>1000</v>
      </c>
      <c r="E4042" s="186">
        <v>100</v>
      </c>
      <c r="F4042" s="132" t="s">
        <v>20</v>
      </c>
      <c r="G4042" s="132" t="s">
        <v>21</v>
      </c>
      <c r="H4042" s="132" t="s">
        <v>21</v>
      </c>
      <c r="I4042" s="132" t="s">
        <v>21</v>
      </c>
      <c r="J4042" s="133">
        <v>3.8</v>
      </c>
      <c r="K4042" s="133">
        <v>1.5</v>
      </c>
      <c r="L4042" s="133">
        <v>0.2</v>
      </c>
      <c r="M4042" s="134" t="str">
        <f t="shared" si="63"/>
        <v>P</v>
      </c>
      <c r="N4042" s="171" t="s">
        <v>10682</v>
      </c>
      <c r="O4042" s="146" t="s">
        <v>1611</v>
      </c>
      <c r="P4042" s="146" t="s">
        <v>9438</v>
      </c>
      <c r="Q4042" s="147" t="s">
        <v>10519</v>
      </c>
      <c r="R4042" s="187">
        <v>1.71</v>
      </c>
    </row>
    <row r="4043" spans="1:18" x14ac:dyDescent="0.25">
      <c r="A4043" s="135">
        <v>1053356</v>
      </c>
      <c r="B4043" s="148" t="s">
        <v>4389</v>
      </c>
      <c r="C4043" s="135">
        <v>3</v>
      </c>
      <c r="D4043" s="135">
        <v>640</v>
      </c>
      <c r="E4043" s="188">
        <v>20</v>
      </c>
      <c r="F4043" s="135">
        <v>1000</v>
      </c>
      <c r="G4043" s="135" t="s">
        <v>20</v>
      </c>
      <c r="H4043" s="135">
        <v>60</v>
      </c>
      <c r="I4043" s="135">
        <v>1</v>
      </c>
      <c r="J4043" s="136">
        <v>2.4</v>
      </c>
      <c r="K4043" s="136">
        <v>1.1000000000000001</v>
      </c>
      <c r="L4043" s="136">
        <v>0.5</v>
      </c>
      <c r="M4043" s="137" t="str">
        <f t="shared" si="63"/>
        <v>P</v>
      </c>
      <c r="N4043" s="172" t="s">
        <v>10682</v>
      </c>
      <c r="O4043" s="149" t="s">
        <v>1500</v>
      </c>
      <c r="P4043" s="149" t="s">
        <v>9446</v>
      </c>
      <c r="Q4043" s="150" t="s">
        <v>10519</v>
      </c>
      <c r="R4043" s="189">
        <v>2.13</v>
      </c>
    </row>
    <row r="4044" spans="1:18" x14ac:dyDescent="0.25">
      <c r="A4044" s="132">
        <v>1053394</v>
      </c>
      <c r="B4044" s="145" t="s">
        <v>4390</v>
      </c>
      <c r="C4044" s="132">
        <v>3</v>
      </c>
      <c r="D4044" s="132">
        <v>2400</v>
      </c>
      <c r="E4044" s="186">
        <v>80</v>
      </c>
      <c r="F4044" s="132">
        <v>3200</v>
      </c>
      <c r="G4044" s="132" t="s">
        <v>21</v>
      </c>
      <c r="H4044" s="132" t="s">
        <v>21</v>
      </c>
      <c r="I4044" s="132" t="s">
        <v>21</v>
      </c>
      <c r="J4044" s="133">
        <v>1.5</v>
      </c>
      <c r="K4044" s="133">
        <v>0.5</v>
      </c>
      <c r="L4044" s="133">
        <v>0.6</v>
      </c>
      <c r="M4044" s="134" t="str">
        <f t="shared" si="63"/>
        <v>P</v>
      </c>
      <c r="N4044" s="171" t="s">
        <v>10682</v>
      </c>
      <c r="O4044" s="146" t="s">
        <v>1500</v>
      </c>
      <c r="P4044" s="146" t="s">
        <v>9446</v>
      </c>
      <c r="Q4044" s="147" t="s">
        <v>10519</v>
      </c>
      <c r="R4044" s="187">
        <v>0.84000000000000008</v>
      </c>
    </row>
    <row r="4045" spans="1:18" x14ac:dyDescent="0.25">
      <c r="A4045" s="135">
        <v>1053495</v>
      </c>
      <c r="B4045" s="148" t="s">
        <v>4391</v>
      </c>
      <c r="C4045" s="135">
        <v>50</v>
      </c>
      <c r="D4045" s="135" t="s">
        <v>20</v>
      </c>
      <c r="E4045" s="188" t="s">
        <v>20</v>
      </c>
      <c r="F4045" s="135" t="s">
        <v>20</v>
      </c>
      <c r="G4045" s="135" t="s">
        <v>20</v>
      </c>
      <c r="H4045" s="135" t="s">
        <v>20</v>
      </c>
      <c r="I4045" s="135" t="s">
        <v>20</v>
      </c>
      <c r="J4045" s="136">
        <v>3.1</v>
      </c>
      <c r="K4045" s="136">
        <v>2.1800000000000002</v>
      </c>
      <c r="L4045" s="136">
        <v>0.56000000000000005</v>
      </c>
      <c r="M4045" s="137" t="str">
        <f t="shared" si="63"/>
        <v>P</v>
      </c>
      <c r="N4045" s="172" t="s">
        <v>10682</v>
      </c>
      <c r="O4045" s="149" t="s">
        <v>1506</v>
      </c>
      <c r="P4045" s="149" t="s">
        <v>9562</v>
      </c>
      <c r="Q4045" s="150" t="s">
        <v>10519</v>
      </c>
      <c r="R4045" s="189">
        <v>9</v>
      </c>
    </row>
    <row r="4046" spans="1:18" x14ac:dyDescent="0.25">
      <c r="A4046" s="132">
        <v>1053553</v>
      </c>
      <c r="B4046" s="145" t="s">
        <v>4392</v>
      </c>
      <c r="C4046" s="132">
        <v>1</v>
      </c>
      <c r="D4046" s="132">
        <v>35</v>
      </c>
      <c r="E4046" s="186" t="s">
        <v>20</v>
      </c>
      <c r="F4046" s="132">
        <v>52</v>
      </c>
      <c r="G4046" s="132" t="s">
        <v>21</v>
      </c>
      <c r="H4046" s="132" t="s">
        <v>21</v>
      </c>
      <c r="I4046" s="132" t="s">
        <v>21</v>
      </c>
      <c r="J4046" s="133">
        <v>11</v>
      </c>
      <c r="K4046" s="133">
        <v>10</v>
      </c>
      <c r="L4046" s="133">
        <v>0.3</v>
      </c>
      <c r="M4046" s="134" t="str">
        <f t="shared" si="63"/>
        <v>P</v>
      </c>
      <c r="N4046" s="171" t="s">
        <v>10682</v>
      </c>
      <c r="O4046" s="146" t="s">
        <v>1506</v>
      </c>
      <c r="P4046" s="146" t="s">
        <v>9490</v>
      </c>
      <c r="Q4046" s="147" t="s">
        <v>10519</v>
      </c>
      <c r="R4046" s="187">
        <v>31.29</v>
      </c>
    </row>
    <row r="4047" spans="1:18" x14ac:dyDescent="0.25">
      <c r="A4047" s="135">
        <v>1053554</v>
      </c>
      <c r="B4047" s="148" t="s">
        <v>4393</v>
      </c>
      <c r="C4047" s="135">
        <v>1</v>
      </c>
      <c r="D4047" s="135">
        <v>85</v>
      </c>
      <c r="E4047" s="188" t="s">
        <v>20</v>
      </c>
      <c r="F4047" s="135">
        <v>100</v>
      </c>
      <c r="G4047" s="135" t="s">
        <v>21</v>
      </c>
      <c r="H4047" s="135" t="s">
        <v>21</v>
      </c>
      <c r="I4047" s="135" t="s">
        <v>21</v>
      </c>
      <c r="J4047" s="136">
        <v>11.4</v>
      </c>
      <c r="K4047" s="136">
        <v>7.1</v>
      </c>
      <c r="L4047" s="136">
        <v>0.2</v>
      </c>
      <c r="M4047" s="137" t="str">
        <f t="shared" si="63"/>
        <v>P</v>
      </c>
      <c r="N4047" s="172" t="s">
        <v>10682</v>
      </c>
      <c r="O4047" s="149" t="s">
        <v>1506</v>
      </c>
      <c r="P4047" s="149" t="s">
        <v>9490</v>
      </c>
      <c r="Q4047" s="150" t="s">
        <v>10519</v>
      </c>
      <c r="R4047" s="189">
        <v>7.86</v>
      </c>
    </row>
    <row r="4048" spans="1:18" x14ac:dyDescent="0.25">
      <c r="A4048" s="132">
        <v>1053555</v>
      </c>
      <c r="B4048" s="145" t="s">
        <v>4394</v>
      </c>
      <c r="C4048" s="132">
        <v>1</v>
      </c>
      <c r="D4048" s="132" t="s">
        <v>20</v>
      </c>
      <c r="E4048" s="186" t="s">
        <v>21</v>
      </c>
      <c r="F4048" s="132" t="s">
        <v>20</v>
      </c>
      <c r="G4048" s="132">
        <v>80</v>
      </c>
      <c r="H4048" s="132" t="s">
        <v>20</v>
      </c>
      <c r="I4048" s="132" t="s">
        <v>20</v>
      </c>
      <c r="J4048" s="133">
        <v>3.4</v>
      </c>
      <c r="K4048" s="133">
        <v>2.7</v>
      </c>
      <c r="L4048" s="133">
        <v>0.06</v>
      </c>
      <c r="M4048" s="134" t="str">
        <f t="shared" si="63"/>
        <v>P</v>
      </c>
      <c r="N4048" s="171" t="s">
        <v>10682</v>
      </c>
      <c r="O4048" s="146" t="s">
        <v>1506</v>
      </c>
      <c r="P4048" s="146" t="s">
        <v>9490</v>
      </c>
      <c r="Q4048" s="147" t="s">
        <v>10519</v>
      </c>
      <c r="R4048" s="187">
        <v>4.9000000000000004</v>
      </c>
    </row>
    <row r="4049" spans="1:18" x14ac:dyDescent="0.25">
      <c r="A4049" s="135">
        <v>1053571</v>
      </c>
      <c r="B4049" s="148" t="s">
        <v>4395</v>
      </c>
      <c r="C4049" s="135">
        <v>1</v>
      </c>
      <c r="D4049" s="135">
        <v>35</v>
      </c>
      <c r="E4049" s="188" t="s">
        <v>20</v>
      </c>
      <c r="F4049" s="135">
        <v>56</v>
      </c>
      <c r="G4049" s="135" t="s">
        <v>21</v>
      </c>
      <c r="H4049" s="135" t="s">
        <v>21</v>
      </c>
      <c r="I4049" s="135" t="s">
        <v>21</v>
      </c>
      <c r="J4049" s="136">
        <v>10.8</v>
      </c>
      <c r="K4049" s="136">
        <v>9.8000000000000007</v>
      </c>
      <c r="L4049" s="136">
        <v>0.35</v>
      </c>
      <c r="M4049" s="137" t="str">
        <f t="shared" si="63"/>
        <v>P</v>
      </c>
      <c r="N4049" s="172" t="s">
        <v>10682</v>
      </c>
      <c r="O4049" s="149" t="s">
        <v>1506</v>
      </c>
      <c r="P4049" s="149" t="s">
        <v>9490</v>
      </c>
      <c r="Q4049" s="150" t="s">
        <v>10519</v>
      </c>
      <c r="R4049" s="189">
        <v>31.24</v>
      </c>
    </row>
    <row r="4050" spans="1:18" x14ac:dyDescent="0.25">
      <c r="A4050" s="132">
        <v>1053665</v>
      </c>
      <c r="B4050" s="145" t="s">
        <v>4396</v>
      </c>
      <c r="C4050" s="132">
        <v>1</v>
      </c>
      <c r="D4050" s="132" t="s">
        <v>20</v>
      </c>
      <c r="E4050" s="186">
        <v>540</v>
      </c>
      <c r="F4050" s="132" t="s">
        <v>20</v>
      </c>
      <c r="G4050" s="132" t="s">
        <v>20</v>
      </c>
      <c r="H4050" s="132" t="s">
        <v>20</v>
      </c>
      <c r="I4050" s="132" t="s">
        <v>20</v>
      </c>
      <c r="J4050" s="133">
        <v>2.1</v>
      </c>
      <c r="K4050" s="133">
        <v>1</v>
      </c>
      <c r="L4050" s="133">
        <v>0.05</v>
      </c>
      <c r="M4050" s="134" t="str">
        <f t="shared" si="63"/>
        <v>P</v>
      </c>
      <c r="N4050" s="171" t="s">
        <v>10682</v>
      </c>
      <c r="O4050" s="146" t="s">
        <v>1500</v>
      </c>
      <c r="P4050" s="146" t="s">
        <v>9418</v>
      </c>
      <c r="Q4050" s="147" t="s">
        <v>10519</v>
      </c>
      <c r="R4050" s="187">
        <v>0.73</v>
      </c>
    </row>
    <row r="4051" spans="1:18" x14ac:dyDescent="0.25">
      <c r="A4051" s="135">
        <v>1053667</v>
      </c>
      <c r="B4051" s="148" t="s">
        <v>4397</v>
      </c>
      <c r="C4051" s="135">
        <v>1</v>
      </c>
      <c r="D4051" s="135">
        <v>960</v>
      </c>
      <c r="E4051" s="188" t="s">
        <v>21</v>
      </c>
      <c r="F4051" s="135" t="s">
        <v>20</v>
      </c>
      <c r="G4051" s="135">
        <v>4</v>
      </c>
      <c r="H4051" s="135">
        <v>5</v>
      </c>
      <c r="I4051" s="135">
        <v>15</v>
      </c>
      <c r="J4051" s="136">
        <v>3.5</v>
      </c>
      <c r="K4051" s="136">
        <v>5.2</v>
      </c>
      <c r="L4051" s="136">
        <v>0.7</v>
      </c>
      <c r="M4051" s="137" t="str">
        <f t="shared" si="63"/>
        <v>P</v>
      </c>
      <c r="N4051" s="172" t="s">
        <v>10682</v>
      </c>
      <c r="O4051" s="149" t="s">
        <v>1506</v>
      </c>
      <c r="P4051" s="149" t="s">
        <v>9501</v>
      </c>
      <c r="Q4051" s="150" t="s">
        <v>10519</v>
      </c>
      <c r="R4051" s="189">
        <v>5.77</v>
      </c>
    </row>
    <row r="4052" spans="1:18" x14ac:dyDescent="0.25">
      <c r="A4052" s="132">
        <v>1053669</v>
      </c>
      <c r="B4052" s="145" t="s">
        <v>4398</v>
      </c>
      <c r="C4052" s="132">
        <v>1</v>
      </c>
      <c r="D4052" s="132" t="s">
        <v>20</v>
      </c>
      <c r="E4052" s="186">
        <v>80</v>
      </c>
      <c r="F4052" s="132" t="s">
        <v>20</v>
      </c>
      <c r="G4052" s="132">
        <v>60</v>
      </c>
      <c r="H4052" s="132" t="s">
        <v>20</v>
      </c>
      <c r="I4052" s="132" t="s">
        <v>20</v>
      </c>
      <c r="J4052" s="133">
        <v>3.94</v>
      </c>
      <c r="K4052" s="133">
        <v>3</v>
      </c>
      <c r="L4052" s="133">
        <v>0.05</v>
      </c>
      <c r="M4052" s="134" t="str">
        <f t="shared" si="63"/>
        <v>P</v>
      </c>
      <c r="N4052" s="171" t="s">
        <v>10682</v>
      </c>
      <c r="O4052" s="146" t="s">
        <v>1506</v>
      </c>
      <c r="P4052" s="146" t="s">
        <v>9501</v>
      </c>
      <c r="Q4052" s="147" t="s">
        <v>10519</v>
      </c>
      <c r="R4052" s="187">
        <v>4.8600000000000003</v>
      </c>
    </row>
    <row r="4053" spans="1:18" x14ac:dyDescent="0.25">
      <c r="A4053" s="135">
        <v>1053671</v>
      </c>
      <c r="B4053" s="148" t="s">
        <v>4399</v>
      </c>
      <c r="C4053" s="135">
        <v>1</v>
      </c>
      <c r="D4053" s="135" t="s">
        <v>20</v>
      </c>
      <c r="E4053" s="188">
        <v>80</v>
      </c>
      <c r="F4053" s="135" t="s">
        <v>20</v>
      </c>
      <c r="G4053" s="135">
        <v>60</v>
      </c>
      <c r="H4053" s="135" t="s">
        <v>20</v>
      </c>
      <c r="I4053" s="135" t="s">
        <v>20</v>
      </c>
      <c r="J4053" s="136">
        <v>4</v>
      </c>
      <c r="K4053" s="136">
        <v>3</v>
      </c>
      <c r="L4053" s="136">
        <v>0.05</v>
      </c>
      <c r="M4053" s="137" t="str">
        <f t="shared" si="63"/>
        <v>P</v>
      </c>
      <c r="N4053" s="172" t="s">
        <v>10682</v>
      </c>
      <c r="O4053" s="149" t="s">
        <v>1506</v>
      </c>
      <c r="P4053" s="149" t="s">
        <v>9501</v>
      </c>
      <c r="Q4053" s="150" t="s">
        <v>10519</v>
      </c>
      <c r="R4053" s="189">
        <v>2.63</v>
      </c>
    </row>
    <row r="4054" spans="1:18" x14ac:dyDescent="0.25">
      <c r="A4054" s="132">
        <v>1053672</v>
      </c>
      <c r="B4054" s="145" t="s">
        <v>4400</v>
      </c>
      <c r="C4054" s="132">
        <v>1</v>
      </c>
      <c r="D4054" s="132">
        <v>960</v>
      </c>
      <c r="E4054" s="186">
        <v>80</v>
      </c>
      <c r="F4054" s="132" t="s">
        <v>20</v>
      </c>
      <c r="G4054" s="132">
        <v>4</v>
      </c>
      <c r="H4054" s="132">
        <v>5</v>
      </c>
      <c r="I4054" s="132">
        <v>15</v>
      </c>
      <c r="J4054" s="133">
        <v>3.5</v>
      </c>
      <c r="K4054" s="133">
        <v>5.2</v>
      </c>
      <c r="L4054" s="133">
        <v>0.7</v>
      </c>
      <c r="M4054" s="134" t="str">
        <f t="shared" si="63"/>
        <v>P</v>
      </c>
      <c r="N4054" s="173" t="s">
        <v>10682</v>
      </c>
      <c r="O4054" s="146" t="s">
        <v>1506</v>
      </c>
      <c r="P4054" s="146" t="s">
        <v>9501</v>
      </c>
      <c r="Q4054" s="147" t="s">
        <v>10519</v>
      </c>
      <c r="R4054" s="187">
        <v>5.93</v>
      </c>
    </row>
    <row r="4055" spans="1:18" x14ac:dyDescent="0.25">
      <c r="A4055" s="135">
        <v>1053674</v>
      </c>
      <c r="B4055" s="148" t="s">
        <v>4401</v>
      </c>
      <c r="C4055" s="135">
        <v>1</v>
      </c>
      <c r="D4055" s="135" t="s">
        <v>20</v>
      </c>
      <c r="E4055" s="188">
        <v>80</v>
      </c>
      <c r="F4055" s="135" t="s">
        <v>20</v>
      </c>
      <c r="G4055" s="135" t="s">
        <v>21</v>
      </c>
      <c r="H4055" s="135" t="s">
        <v>21</v>
      </c>
      <c r="I4055" s="135" t="s">
        <v>21</v>
      </c>
      <c r="J4055" s="136">
        <v>3.5</v>
      </c>
      <c r="K4055" s="136">
        <v>5.2</v>
      </c>
      <c r="L4055" s="136">
        <v>0.7</v>
      </c>
      <c r="M4055" s="137" t="str">
        <f t="shared" si="63"/>
        <v>P</v>
      </c>
      <c r="N4055" s="174" t="s">
        <v>10682</v>
      </c>
      <c r="O4055" s="149" t="s">
        <v>1506</v>
      </c>
      <c r="P4055" s="149" t="s">
        <v>9501</v>
      </c>
      <c r="Q4055" s="150" t="s">
        <v>10519</v>
      </c>
      <c r="R4055" s="189">
        <v>5.46</v>
      </c>
    </row>
    <row r="4056" spans="1:18" x14ac:dyDescent="0.25">
      <c r="A4056" s="132">
        <v>1053677</v>
      </c>
      <c r="B4056" s="145" t="s">
        <v>98</v>
      </c>
      <c r="C4056" s="132">
        <v>6</v>
      </c>
      <c r="D4056" s="132">
        <v>960</v>
      </c>
      <c r="E4056" s="186" t="s">
        <v>21</v>
      </c>
      <c r="F4056" s="132">
        <v>1560</v>
      </c>
      <c r="G4056" s="132">
        <v>40</v>
      </c>
      <c r="H4056" s="132">
        <v>50</v>
      </c>
      <c r="I4056" s="132">
        <v>2</v>
      </c>
      <c r="J4056" s="133">
        <v>1.1599999999999999</v>
      </c>
      <c r="K4056" s="133">
        <v>0.82</v>
      </c>
      <c r="L4056" s="133">
        <v>1.18</v>
      </c>
      <c r="M4056" s="134" t="str">
        <f t="shared" si="63"/>
        <v>P</v>
      </c>
      <c r="N4056" s="173" t="s">
        <v>10681</v>
      </c>
      <c r="O4056" s="146" t="s">
        <v>1506</v>
      </c>
      <c r="P4056" s="146" t="s">
        <v>10455</v>
      </c>
      <c r="Q4056" s="147" t="s">
        <v>10519</v>
      </c>
      <c r="R4056" s="187">
        <v>5.64</v>
      </c>
    </row>
    <row r="4057" spans="1:18" x14ac:dyDescent="0.25">
      <c r="A4057" s="135">
        <v>1053679</v>
      </c>
      <c r="B4057" s="148" t="s">
        <v>99</v>
      </c>
      <c r="C4057" s="135">
        <v>6</v>
      </c>
      <c r="D4057" s="135">
        <v>960</v>
      </c>
      <c r="E4057" s="188" t="s">
        <v>21</v>
      </c>
      <c r="F4057" s="135">
        <v>1560</v>
      </c>
      <c r="G4057" s="135">
        <v>40</v>
      </c>
      <c r="H4057" s="135">
        <v>50</v>
      </c>
      <c r="I4057" s="135">
        <v>2</v>
      </c>
      <c r="J4057" s="136">
        <v>1.1599999999999999</v>
      </c>
      <c r="K4057" s="136">
        <v>0.82</v>
      </c>
      <c r="L4057" s="136">
        <v>1.1399999999999999</v>
      </c>
      <c r="M4057" s="137" t="str">
        <f t="shared" si="63"/>
        <v>P</v>
      </c>
      <c r="N4057" s="174" t="s">
        <v>10681</v>
      </c>
      <c r="O4057" s="149" t="s">
        <v>1506</v>
      </c>
      <c r="P4057" s="149" t="s">
        <v>10455</v>
      </c>
      <c r="Q4057" s="150" t="s">
        <v>10519</v>
      </c>
      <c r="R4057" s="189">
        <v>5.76</v>
      </c>
    </row>
    <row r="4058" spans="1:18" x14ac:dyDescent="0.25">
      <c r="A4058" s="132">
        <v>1053680</v>
      </c>
      <c r="B4058" s="145" t="s">
        <v>96</v>
      </c>
      <c r="C4058" s="132">
        <v>6</v>
      </c>
      <c r="D4058" s="132">
        <v>960</v>
      </c>
      <c r="E4058" s="186" t="s">
        <v>21</v>
      </c>
      <c r="F4058" s="132">
        <v>1560</v>
      </c>
      <c r="G4058" s="132">
        <v>40</v>
      </c>
      <c r="H4058" s="132">
        <v>50</v>
      </c>
      <c r="I4058" s="132">
        <v>2</v>
      </c>
      <c r="J4058" s="133">
        <v>1.19</v>
      </c>
      <c r="K4058" s="133">
        <v>0.83</v>
      </c>
      <c r="L4058" s="133">
        <v>1.21</v>
      </c>
      <c r="M4058" s="134" t="str">
        <f t="shared" si="63"/>
        <v>P</v>
      </c>
      <c r="N4058" s="173" t="s">
        <v>10681</v>
      </c>
      <c r="O4058" s="146" t="s">
        <v>1506</v>
      </c>
      <c r="P4058" s="146" t="s">
        <v>10455</v>
      </c>
      <c r="Q4058" s="147" t="s">
        <v>10519</v>
      </c>
      <c r="R4058" s="187">
        <v>5.82</v>
      </c>
    </row>
    <row r="4059" spans="1:18" x14ac:dyDescent="0.25">
      <c r="A4059" s="135">
        <v>1053692</v>
      </c>
      <c r="B4059" s="148" t="s">
        <v>97</v>
      </c>
      <c r="C4059" s="135">
        <v>6</v>
      </c>
      <c r="D4059" s="135">
        <v>960</v>
      </c>
      <c r="E4059" s="188" t="s">
        <v>21</v>
      </c>
      <c r="F4059" s="135">
        <v>1560</v>
      </c>
      <c r="G4059" s="135">
        <v>40</v>
      </c>
      <c r="H4059" s="135">
        <v>50</v>
      </c>
      <c r="I4059" s="135">
        <v>2</v>
      </c>
      <c r="J4059" s="136">
        <v>1.19</v>
      </c>
      <c r="K4059" s="136">
        <v>0.83</v>
      </c>
      <c r="L4059" s="136">
        <v>1.21</v>
      </c>
      <c r="M4059" s="137" t="str">
        <f t="shared" si="63"/>
        <v>P</v>
      </c>
      <c r="N4059" s="174" t="s">
        <v>10681</v>
      </c>
      <c r="O4059" s="149" t="s">
        <v>1506</v>
      </c>
      <c r="P4059" s="149" t="s">
        <v>10455</v>
      </c>
      <c r="Q4059" s="150" t="s">
        <v>10519</v>
      </c>
      <c r="R4059" s="189">
        <v>5.9399999999999995</v>
      </c>
    </row>
    <row r="4060" spans="1:18" x14ac:dyDescent="0.25">
      <c r="A4060" s="132">
        <v>1053693</v>
      </c>
      <c r="B4060" s="145" t="s">
        <v>94</v>
      </c>
      <c r="C4060" s="132">
        <v>6</v>
      </c>
      <c r="D4060" s="132">
        <v>960</v>
      </c>
      <c r="E4060" s="186" t="s">
        <v>21</v>
      </c>
      <c r="F4060" s="132">
        <v>1560</v>
      </c>
      <c r="G4060" s="132">
        <v>40</v>
      </c>
      <c r="H4060" s="132">
        <v>50</v>
      </c>
      <c r="I4060" s="132">
        <v>2</v>
      </c>
      <c r="J4060" s="133">
        <v>1.18</v>
      </c>
      <c r="K4060" s="133">
        <v>0.81</v>
      </c>
      <c r="L4060" s="133">
        <v>1.2</v>
      </c>
      <c r="M4060" s="134" t="str">
        <f t="shared" si="63"/>
        <v>P</v>
      </c>
      <c r="N4060" s="173" t="s">
        <v>10681</v>
      </c>
      <c r="O4060" s="146" t="s">
        <v>1506</v>
      </c>
      <c r="P4060" s="146" t="s">
        <v>10455</v>
      </c>
      <c r="Q4060" s="147" t="s">
        <v>10519</v>
      </c>
      <c r="R4060" s="187">
        <v>9.24</v>
      </c>
    </row>
    <row r="4061" spans="1:18" x14ac:dyDescent="0.25">
      <c r="A4061" s="135">
        <v>1053694</v>
      </c>
      <c r="B4061" s="148" t="s">
        <v>95</v>
      </c>
      <c r="C4061" s="135">
        <v>6</v>
      </c>
      <c r="D4061" s="135">
        <v>960</v>
      </c>
      <c r="E4061" s="188" t="s">
        <v>21</v>
      </c>
      <c r="F4061" s="135">
        <v>1560</v>
      </c>
      <c r="G4061" s="135">
        <v>40</v>
      </c>
      <c r="H4061" s="135">
        <v>50</v>
      </c>
      <c r="I4061" s="135">
        <v>2</v>
      </c>
      <c r="J4061" s="136">
        <v>1.19</v>
      </c>
      <c r="K4061" s="136">
        <v>0.82</v>
      </c>
      <c r="L4061" s="136">
        <v>1.2</v>
      </c>
      <c r="M4061" s="137" t="str">
        <f t="shared" si="63"/>
        <v>P</v>
      </c>
      <c r="N4061" s="174" t="s">
        <v>10681</v>
      </c>
      <c r="O4061" s="149" t="s">
        <v>1506</v>
      </c>
      <c r="P4061" s="149" t="s">
        <v>10455</v>
      </c>
      <c r="Q4061" s="150" t="s">
        <v>10519</v>
      </c>
      <c r="R4061" s="189">
        <v>9.24</v>
      </c>
    </row>
    <row r="4062" spans="1:18" x14ac:dyDescent="0.25">
      <c r="A4062" s="132">
        <v>1053696</v>
      </c>
      <c r="B4062" s="145" t="s">
        <v>586</v>
      </c>
      <c r="C4062" s="132">
        <v>6</v>
      </c>
      <c r="D4062" s="132">
        <v>1168</v>
      </c>
      <c r="E4062" s="186" t="s">
        <v>21</v>
      </c>
      <c r="F4062" s="132">
        <v>1752</v>
      </c>
      <c r="G4062" s="132" t="s">
        <v>20</v>
      </c>
      <c r="H4062" s="132">
        <v>55</v>
      </c>
      <c r="I4062" s="132">
        <v>2</v>
      </c>
      <c r="J4062" s="133">
        <v>2.4500000000000002</v>
      </c>
      <c r="K4062" s="133">
        <v>1.2</v>
      </c>
      <c r="L4062" s="133">
        <v>0.35</v>
      </c>
      <c r="M4062" s="134" t="str">
        <f t="shared" si="63"/>
        <v>P</v>
      </c>
      <c r="N4062" s="173" t="s">
        <v>10681</v>
      </c>
      <c r="O4062" s="146" t="s">
        <v>1506</v>
      </c>
      <c r="P4062" s="146" t="s">
        <v>10455</v>
      </c>
      <c r="Q4062" s="147" t="s">
        <v>10519</v>
      </c>
      <c r="R4062" s="187">
        <v>2.94</v>
      </c>
    </row>
    <row r="4063" spans="1:18" x14ac:dyDescent="0.25">
      <c r="A4063" s="135">
        <v>1053699</v>
      </c>
      <c r="B4063" s="148" t="s">
        <v>587</v>
      </c>
      <c r="C4063" s="135">
        <v>6</v>
      </c>
      <c r="D4063" s="135">
        <v>1168</v>
      </c>
      <c r="E4063" s="188" t="s">
        <v>21</v>
      </c>
      <c r="F4063" s="135">
        <v>1752</v>
      </c>
      <c r="G4063" s="135" t="s">
        <v>20</v>
      </c>
      <c r="H4063" s="135" t="s">
        <v>20</v>
      </c>
      <c r="I4063" s="135" t="s">
        <v>20</v>
      </c>
      <c r="J4063" s="136">
        <v>2.4500000000000002</v>
      </c>
      <c r="K4063" s="136">
        <v>1.2</v>
      </c>
      <c r="L4063" s="136">
        <v>0.35</v>
      </c>
      <c r="M4063" s="137" t="str">
        <f t="shared" si="63"/>
        <v>P</v>
      </c>
      <c r="N4063" s="174" t="s">
        <v>10681</v>
      </c>
      <c r="O4063" s="149" t="s">
        <v>1506</v>
      </c>
      <c r="P4063" s="149" t="s">
        <v>10455</v>
      </c>
      <c r="Q4063" s="150" t="s">
        <v>10519</v>
      </c>
      <c r="R4063" s="189">
        <v>2.88</v>
      </c>
    </row>
    <row r="4064" spans="1:18" x14ac:dyDescent="0.25">
      <c r="A4064" s="132">
        <v>1053701</v>
      </c>
      <c r="B4064" s="145" t="s">
        <v>1098</v>
      </c>
      <c r="C4064" s="132">
        <v>6</v>
      </c>
      <c r="D4064" s="132">
        <v>1566</v>
      </c>
      <c r="E4064" s="186" t="s">
        <v>21</v>
      </c>
      <c r="F4064" s="132" t="s">
        <v>20</v>
      </c>
      <c r="G4064" s="132">
        <v>60</v>
      </c>
      <c r="H4064" s="132">
        <v>85</v>
      </c>
      <c r="I4064" s="132">
        <v>2</v>
      </c>
      <c r="J4064" s="133">
        <v>1.19</v>
      </c>
      <c r="K4064" s="133">
        <v>0.57999999999999996</v>
      </c>
      <c r="L4064" s="133">
        <v>1.27</v>
      </c>
      <c r="M4064" s="134" t="str">
        <f t="shared" si="63"/>
        <v>P</v>
      </c>
      <c r="N4064" s="171" t="s">
        <v>10681</v>
      </c>
      <c r="O4064" s="146" t="s">
        <v>1506</v>
      </c>
      <c r="P4064" s="146" t="s">
        <v>10455</v>
      </c>
      <c r="Q4064" s="147" t="s">
        <v>10519</v>
      </c>
      <c r="R4064" s="187">
        <v>6.6000000000000005</v>
      </c>
    </row>
    <row r="4065" spans="1:18" x14ac:dyDescent="0.25">
      <c r="A4065" s="135">
        <v>1053703</v>
      </c>
      <c r="B4065" s="148" t="s">
        <v>1099</v>
      </c>
      <c r="C4065" s="135">
        <v>6</v>
      </c>
      <c r="D4065" s="135">
        <v>1566</v>
      </c>
      <c r="E4065" s="188" t="s">
        <v>21</v>
      </c>
      <c r="F4065" s="135">
        <v>1914</v>
      </c>
      <c r="G4065" s="135">
        <v>68</v>
      </c>
      <c r="H4065" s="135">
        <v>80</v>
      </c>
      <c r="I4065" s="135">
        <v>2</v>
      </c>
      <c r="J4065" s="136">
        <v>1.19</v>
      </c>
      <c r="K4065" s="136">
        <v>0.6</v>
      </c>
      <c r="L4065" s="136">
        <v>1.28</v>
      </c>
      <c r="M4065" s="137" t="str">
        <f t="shared" si="63"/>
        <v>P</v>
      </c>
      <c r="N4065" s="172" t="s">
        <v>10681</v>
      </c>
      <c r="O4065" s="149" t="s">
        <v>1506</v>
      </c>
      <c r="P4065" s="149" t="s">
        <v>10455</v>
      </c>
      <c r="Q4065" s="150" t="s">
        <v>10519</v>
      </c>
      <c r="R4065" s="189">
        <v>6.5400000000000009</v>
      </c>
    </row>
    <row r="4066" spans="1:18" x14ac:dyDescent="0.25">
      <c r="A4066" s="132">
        <v>1053705</v>
      </c>
      <c r="B4066" s="145" t="s">
        <v>4402</v>
      </c>
      <c r="C4066" s="132">
        <v>1</v>
      </c>
      <c r="D4066" s="132">
        <v>122</v>
      </c>
      <c r="E4066" s="186" t="s">
        <v>20</v>
      </c>
      <c r="F4066" s="132">
        <v>122</v>
      </c>
      <c r="G4066" s="132" t="s">
        <v>21</v>
      </c>
      <c r="H4066" s="132" t="s">
        <v>21</v>
      </c>
      <c r="I4066" s="132" t="s">
        <v>21</v>
      </c>
      <c r="J4066" s="133">
        <v>10.199999999999999</v>
      </c>
      <c r="K4066" s="133">
        <v>4.3</v>
      </c>
      <c r="L4066" s="133">
        <v>0.2</v>
      </c>
      <c r="M4066" s="134" t="str">
        <f t="shared" si="63"/>
        <v>P</v>
      </c>
      <c r="N4066" s="173" t="s">
        <v>10682</v>
      </c>
      <c r="O4066" s="146" t="s">
        <v>1506</v>
      </c>
      <c r="P4066" s="146" t="s">
        <v>9490</v>
      </c>
      <c r="Q4066" s="147" t="s">
        <v>10519</v>
      </c>
      <c r="R4066" s="187">
        <v>7.61</v>
      </c>
    </row>
    <row r="4067" spans="1:18" x14ac:dyDescent="0.25">
      <c r="A4067" s="135">
        <v>1053710</v>
      </c>
      <c r="B4067" s="148" t="s">
        <v>4403</v>
      </c>
      <c r="C4067" s="135">
        <v>1</v>
      </c>
      <c r="D4067" s="135">
        <v>960</v>
      </c>
      <c r="E4067" s="188">
        <v>80</v>
      </c>
      <c r="F4067" s="135" t="s">
        <v>20</v>
      </c>
      <c r="G4067" s="135">
        <v>4</v>
      </c>
      <c r="H4067" s="135">
        <v>5</v>
      </c>
      <c r="I4067" s="135">
        <v>15</v>
      </c>
      <c r="J4067" s="136">
        <v>3.5</v>
      </c>
      <c r="K4067" s="136">
        <v>5.2</v>
      </c>
      <c r="L4067" s="136">
        <v>0.7</v>
      </c>
      <c r="M4067" s="137" t="str">
        <f t="shared" si="63"/>
        <v>P</v>
      </c>
      <c r="N4067" s="174" t="s">
        <v>10682</v>
      </c>
      <c r="O4067" s="149" t="s">
        <v>1506</v>
      </c>
      <c r="P4067" s="149" t="s">
        <v>9501</v>
      </c>
      <c r="Q4067" s="150" t="s">
        <v>10519</v>
      </c>
      <c r="R4067" s="189">
        <v>5.56</v>
      </c>
    </row>
    <row r="4068" spans="1:18" x14ac:dyDescent="0.25">
      <c r="A4068" s="132">
        <v>1053719</v>
      </c>
      <c r="B4068" s="145" t="s">
        <v>4404</v>
      </c>
      <c r="C4068" s="132">
        <v>10</v>
      </c>
      <c r="D4068" s="132" t="s">
        <v>20</v>
      </c>
      <c r="E4068" s="186" t="s">
        <v>20</v>
      </c>
      <c r="F4068" s="132" t="s">
        <v>20</v>
      </c>
      <c r="G4068" s="132" t="s">
        <v>20</v>
      </c>
      <c r="H4068" s="132" t="s">
        <v>20</v>
      </c>
      <c r="I4068" s="132" t="s">
        <v>20</v>
      </c>
      <c r="J4068" s="133">
        <v>0.8</v>
      </c>
      <c r="K4068" s="133">
        <v>0.6</v>
      </c>
      <c r="L4068" s="133">
        <v>0.15</v>
      </c>
      <c r="M4068" s="134" t="str">
        <f t="shared" si="63"/>
        <v>P</v>
      </c>
      <c r="N4068" s="173" t="s">
        <v>10681</v>
      </c>
      <c r="O4068" s="146" t="s">
        <v>1506</v>
      </c>
      <c r="P4068" s="146" t="s">
        <v>9442</v>
      </c>
      <c r="Q4068" s="147" t="s">
        <v>10519</v>
      </c>
      <c r="R4068" s="187">
        <v>0.8</v>
      </c>
    </row>
    <row r="4069" spans="1:18" x14ac:dyDescent="0.25">
      <c r="A4069" s="135">
        <v>1053720</v>
      </c>
      <c r="B4069" s="148" t="s">
        <v>4405</v>
      </c>
      <c r="C4069" s="135">
        <v>10</v>
      </c>
      <c r="D4069" s="135" t="s">
        <v>20</v>
      </c>
      <c r="E4069" s="188" t="s">
        <v>20</v>
      </c>
      <c r="F4069" s="135" t="s">
        <v>20</v>
      </c>
      <c r="G4069" s="135" t="s">
        <v>20</v>
      </c>
      <c r="H4069" s="135" t="s">
        <v>20</v>
      </c>
      <c r="I4069" s="135" t="s">
        <v>20</v>
      </c>
      <c r="J4069" s="136">
        <v>0.8</v>
      </c>
      <c r="K4069" s="136">
        <v>0.6</v>
      </c>
      <c r="L4069" s="136">
        <v>0.15</v>
      </c>
      <c r="M4069" s="137" t="str">
        <f t="shared" si="63"/>
        <v>P</v>
      </c>
      <c r="N4069" s="172" t="s">
        <v>10681</v>
      </c>
      <c r="O4069" s="149" t="s">
        <v>1506</v>
      </c>
      <c r="P4069" s="149" t="s">
        <v>9442</v>
      </c>
      <c r="Q4069" s="150" t="s">
        <v>10519</v>
      </c>
      <c r="R4069" s="189">
        <v>1</v>
      </c>
    </row>
    <row r="4070" spans="1:18" x14ac:dyDescent="0.25">
      <c r="A4070" s="132">
        <v>1053721</v>
      </c>
      <c r="B4070" s="145" t="s">
        <v>4406</v>
      </c>
      <c r="C4070" s="132">
        <v>10</v>
      </c>
      <c r="D4070" s="132" t="s">
        <v>20</v>
      </c>
      <c r="E4070" s="186" t="s">
        <v>20</v>
      </c>
      <c r="F4070" s="132" t="s">
        <v>20</v>
      </c>
      <c r="G4070" s="132" t="s">
        <v>20</v>
      </c>
      <c r="H4070" s="132" t="s">
        <v>20</v>
      </c>
      <c r="I4070" s="132" t="s">
        <v>20</v>
      </c>
      <c r="J4070" s="133">
        <v>0.8</v>
      </c>
      <c r="K4070" s="133">
        <v>0.6</v>
      </c>
      <c r="L4070" s="133">
        <v>0.15</v>
      </c>
      <c r="M4070" s="134" t="str">
        <f t="shared" si="63"/>
        <v>P</v>
      </c>
      <c r="N4070" s="173" t="s">
        <v>10681</v>
      </c>
      <c r="O4070" s="146" t="s">
        <v>1506</v>
      </c>
      <c r="P4070" s="146" t="s">
        <v>9442</v>
      </c>
      <c r="Q4070" s="147" t="s">
        <v>10519</v>
      </c>
      <c r="R4070" s="187">
        <v>1</v>
      </c>
    </row>
    <row r="4071" spans="1:18" x14ac:dyDescent="0.25">
      <c r="A4071" s="135">
        <v>1053722</v>
      </c>
      <c r="B4071" s="148" t="s">
        <v>4407</v>
      </c>
      <c r="C4071" s="135">
        <v>1</v>
      </c>
      <c r="D4071" s="135">
        <v>135</v>
      </c>
      <c r="E4071" s="188" t="s">
        <v>20</v>
      </c>
      <c r="F4071" s="135">
        <v>180</v>
      </c>
      <c r="G4071" s="135" t="s">
        <v>21</v>
      </c>
      <c r="H4071" s="135" t="s">
        <v>21</v>
      </c>
      <c r="I4071" s="135" t="s">
        <v>21</v>
      </c>
      <c r="J4071" s="136">
        <v>7.6</v>
      </c>
      <c r="K4071" s="136">
        <v>4.5</v>
      </c>
      <c r="L4071" s="136">
        <v>0.25</v>
      </c>
      <c r="M4071" s="137" t="str">
        <f t="shared" si="63"/>
        <v>P</v>
      </c>
      <c r="N4071" s="172" t="s">
        <v>10682</v>
      </c>
      <c r="O4071" s="149" t="s">
        <v>1506</v>
      </c>
      <c r="P4071" s="149" t="s">
        <v>9490</v>
      </c>
      <c r="Q4071" s="150" t="s">
        <v>10519</v>
      </c>
      <c r="R4071" s="189">
        <v>13.41</v>
      </c>
    </row>
    <row r="4072" spans="1:18" x14ac:dyDescent="0.25">
      <c r="A4072" s="132">
        <v>1053724</v>
      </c>
      <c r="B4072" s="145" t="s">
        <v>271</v>
      </c>
      <c r="C4072" s="132">
        <v>8</v>
      </c>
      <c r="D4072" s="132">
        <v>295</v>
      </c>
      <c r="E4072" s="186" t="s">
        <v>21</v>
      </c>
      <c r="F4072" s="132">
        <v>472</v>
      </c>
      <c r="G4072" s="132">
        <v>20</v>
      </c>
      <c r="H4072" s="132">
        <v>25</v>
      </c>
      <c r="I4072" s="132">
        <v>1</v>
      </c>
      <c r="J4072" s="133">
        <v>2.17</v>
      </c>
      <c r="K4072" s="133">
        <v>1.93</v>
      </c>
      <c r="L4072" s="133">
        <v>0.9</v>
      </c>
      <c r="M4072" s="134" t="str">
        <f t="shared" si="63"/>
        <v>P</v>
      </c>
      <c r="N4072" s="173" t="s">
        <v>10681</v>
      </c>
      <c r="O4072" s="146" t="s">
        <v>1578</v>
      </c>
      <c r="P4072" s="146" t="s">
        <v>10582</v>
      </c>
      <c r="Q4072" s="147" t="s">
        <v>10519</v>
      </c>
      <c r="R4072" s="187">
        <v>7.6</v>
      </c>
    </row>
    <row r="4073" spans="1:18" x14ac:dyDescent="0.25">
      <c r="A4073" s="135">
        <v>1053725</v>
      </c>
      <c r="B4073" s="148" t="s">
        <v>4408</v>
      </c>
      <c r="C4073" s="135">
        <v>10</v>
      </c>
      <c r="D4073" s="135" t="s">
        <v>20</v>
      </c>
      <c r="E4073" s="188">
        <v>48</v>
      </c>
      <c r="F4073" s="135" t="s">
        <v>20</v>
      </c>
      <c r="G4073" s="135">
        <v>32</v>
      </c>
      <c r="H4073" s="135" t="s">
        <v>20</v>
      </c>
      <c r="I4073" s="135">
        <v>2</v>
      </c>
      <c r="J4073" s="136">
        <v>1.97</v>
      </c>
      <c r="K4073" s="136">
        <v>0.81</v>
      </c>
      <c r="L4073" s="136">
        <v>0.62</v>
      </c>
      <c r="M4073" s="137" t="str">
        <f t="shared" si="63"/>
        <v>P</v>
      </c>
      <c r="N4073" s="174" t="s">
        <v>10682</v>
      </c>
      <c r="O4073" s="149" t="s">
        <v>1500</v>
      </c>
      <c r="P4073" s="149" t="s">
        <v>9418</v>
      </c>
      <c r="Q4073" s="150" t="s">
        <v>10519</v>
      </c>
      <c r="R4073" s="189">
        <v>6.7</v>
      </c>
    </row>
    <row r="4074" spans="1:18" x14ac:dyDescent="0.25">
      <c r="A4074" s="132">
        <v>1053855</v>
      </c>
      <c r="B4074" s="145" t="s">
        <v>31</v>
      </c>
      <c r="C4074" s="132">
        <v>8</v>
      </c>
      <c r="D4074" s="132">
        <v>576</v>
      </c>
      <c r="E4074" s="186" t="s">
        <v>21</v>
      </c>
      <c r="F4074" s="132">
        <v>864</v>
      </c>
      <c r="G4074" s="132">
        <v>22</v>
      </c>
      <c r="H4074" s="132" t="s">
        <v>20</v>
      </c>
      <c r="I4074" s="132">
        <v>3</v>
      </c>
      <c r="J4074" s="133">
        <v>1.58</v>
      </c>
      <c r="K4074" s="133">
        <v>1.48</v>
      </c>
      <c r="L4074" s="133">
        <v>0.84</v>
      </c>
      <c r="M4074" s="134" t="str">
        <f t="shared" si="63"/>
        <v>P</v>
      </c>
      <c r="N4074" s="171" t="s">
        <v>10681</v>
      </c>
      <c r="O4074" s="146" t="s">
        <v>1578</v>
      </c>
      <c r="P4074" s="146" t="s">
        <v>10582</v>
      </c>
      <c r="Q4074" s="147" t="s">
        <v>10519</v>
      </c>
      <c r="R4074" s="187">
        <v>4.6399999999999997</v>
      </c>
    </row>
    <row r="4075" spans="1:18" x14ac:dyDescent="0.25">
      <c r="A4075" s="135">
        <v>1053856</v>
      </c>
      <c r="B4075" s="148" t="s">
        <v>32</v>
      </c>
      <c r="C4075" s="135">
        <v>8</v>
      </c>
      <c r="D4075" s="135">
        <v>576</v>
      </c>
      <c r="E4075" s="188" t="s">
        <v>21</v>
      </c>
      <c r="F4075" s="135">
        <v>720</v>
      </c>
      <c r="G4075" s="135">
        <v>60</v>
      </c>
      <c r="H4075" s="135">
        <v>60</v>
      </c>
      <c r="I4075" s="135">
        <v>1</v>
      </c>
      <c r="J4075" s="136">
        <v>1.57</v>
      </c>
      <c r="K4075" s="136">
        <v>1.49</v>
      </c>
      <c r="L4075" s="136">
        <v>0.82</v>
      </c>
      <c r="M4075" s="137" t="str">
        <f t="shared" si="63"/>
        <v>P</v>
      </c>
      <c r="N4075" s="172" t="s">
        <v>10681</v>
      </c>
      <c r="O4075" s="149" t="s">
        <v>1578</v>
      </c>
      <c r="P4075" s="149" t="s">
        <v>10582</v>
      </c>
      <c r="Q4075" s="150" t="s">
        <v>10519</v>
      </c>
      <c r="R4075" s="189">
        <v>4.6399999999999997</v>
      </c>
    </row>
    <row r="4076" spans="1:18" x14ac:dyDescent="0.25">
      <c r="A4076" s="132">
        <v>1053890</v>
      </c>
      <c r="B4076" s="145" t="s">
        <v>4409</v>
      </c>
      <c r="C4076" s="132">
        <v>1</v>
      </c>
      <c r="D4076" s="132">
        <v>5760</v>
      </c>
      <c r="E4076" s="186">
        <v>180</v>
      </c>
      <c r="F4076" s="132" t="s">
        <v>20</v>
      </c>
      <c r="G4076" s="132" t="s">
        <v>20</v>
      </c>
      <c r="H4076" s="132" t="s">
        <v>20</v>
      </c>
      <c r="I4076" s="132" t="s">
        <v>20</v>
      </c>
      <c r="J4076" s="133">
        <v>2.29</v>
      </c>
      <c r="K4076" s="133">
        <v>1.65</v>
      </c>
      <c r="L4076" s="133">
        <v>0.04</v>
      </c>
      <c r="M4076" s="134" t="str">
        <f t="shared" si="63"/>
        <v>P</v>
      </c>
      <c r="N4076" s="171" t="s">
        <v>10682</v>
      </c>
      <c r="O4076" s="146" t="s">
        <v>1500</v>
      </c>
      <c r="P4076" s="146" t="s">
        <v>9418</v>
      </c>
      <c r="Q4076" s="147" t="s">
        <v>10519</v>
      </c>
      <c r="R4076" s="187">
        <v>0.55000000000000004</v>
      </c>
    </row>
    <row r="4077" spans="1:18" x14ac:dyDescent="0.25">
      <c r="A4077" s="135">
        <v>1053891</v>
      </c>
      <c r="B4077" s="148" t="s">
        <v>4410</v>
      </c>
      <c r="C4077" s="135">
        <v>1</v>
      </c>
      <c r="D4077" s="135">
        <v>3200</v>
      </c>
      <c r="E4077" s="188">
        <v>400</v>
      </c>
      <c r="F4077" s="135" t="s">
        <v>20</v>
      </c>
      <c r="G4077" s="135" t="s">
        <v>20</v>
      </c>
      <c r="H4077" s="135" t="s">
        <v>20</v>
      </c>
      <c r="I4077" s="135" t="s">
        <v>20</v>
      </c>
      <c r="J4077" s="136">
        <v>1.1200000000000001</v>
      </c>
      <c r="K4077" s="136">
        <v>1.1200000000000001</v>
      </c>
      <c r="L4077" s="136">
        <v>1.1200000000000001</v>
      </c>
      <c r="M4077" s="137" t="str">
        <f t="shared" si="63"/>
        <v>P</v>
      </c>
      <c r="N4077" s="172" t="s">
        <v>10682</v>
      </c>
      <c r="O4077" s="149" t="s">
        <v>1500</v>
      </c>
      <c r="P4077" s="149" t="s">
        <v>9418</v>
      </c>
      <c r="Q4077" s="150" t="s">
        <v>10519</v>
      </c>
      <c r="R4077" s="189">
        <v>0.1</v>
      </c>
    </row>
    <row r="4078" spans="1:18" x14ac:dyDescent="0.25">
      <c r="A4078" s="132">
        <v>1053892</v>
      </c>
      <c r="B4078" s="145" t="s">
        <v>4411</v>
      </c>
      <c r="C4078" s="132">
        <v>1</v>
      </c>
      <c r="D4078" s="132">
        <v>5760</v>
      </c>
      <c r="E4078" s="186">
        <v>180</v>
      </c>
      <c r="F4078" s="132" t="s">
        <v>20</v>
      </c>
      <c r="G4078" s="132" t="s">
        <v>20</v>
      </c>
      <c r="H4078" s="132" t="s">
        <v>20</v>
      </c>
      <c r="I4078" s="132" t="s">
        <v>20</v>
      </c>
      <c r="J4078" s="133">
        <v>2.29</v>
      </c>
      <c r="K4078" s="133">
        <v>1.65</v>
      </c>
      <c r="L4078" s="133">
        <v>0.04</v>
      </c>
      <c r="M4078" s="134" t="str">
        <f t="shared" si="63"/>
        <v>P</v>
      </c>
      <c r="N4078" s="171" t="s">
        <v>10682</v>
      </c>
      <c r="O4078" s="146" t="s">
        <v>1500</v>
      </c>
      <c r="P4078" s="146" t="s">
        <v>9418</v>
      </c>
      <c r="Q4078" s="147" t="s">
        <v>10519</v>
      </c>
      <c r="R4078" s="187">
        <v>0.55000000000000004</v>
      </c>
    </row>
    <row r="4079" spans="1:18" x14ac:dyDescent="0.25">
      <c r="A4079" s="135">
        <v>1053893</v>
      </c>
      <c r="B4079" s="148" t="s">
        <v>4412</v>
      </c>
      <c r="C4079" s="135">
        <v>4</v>
      </c>
      <c r="D4079" s="135">
        <v>36</v>
      </c>
      <c r="E4079" s="188" t="s">
        <v>20</v>
      </c>
      <c r="F4079" s="135" t="s">
        <v>20</v>
      </c>
      <c r="G4079" s="135" t="s">
        <v>21</v>
      </c>
      <c r="H4079" s="135" t="s">
        <v>21</v>
      </c>
      <c r="I4079" s="135" t="s">
        <v>21</v>
      </c>
      <c r="J4079" s="136">
        <v>3.55</v>
      </c>
      <c r="K4079" s="136">
        <v>3.55</v>
      </c>
      <c r="L4079" s="136">
        <v>2.1</v>
      </c>
      <c r="M4079" s="137" t="str">
        <f t="shared" si="63"/>
        <v>P</v>
      </c>
      <c r="N4079" s="172" t="s">
        <v>10682</v>
      </c>
      <c r="O4079" s="149" t="s">
        <v>1500</v>
      </c>
      <c r="P4079" s="149" t="s">
        <v>9418</v>
      </c>
      <c r="Q4079" s="150" t="s">
        <v>10519</v>
      </c>
      <c r="R4079" s="189">
        <v>11.36</v>
      </c>
    </row>
    <row r="4080" spans="1:18" x14ac:dyDescent="0.25">
      <c r="A4080" s="132">
        <v>1053894</v>
      </c>
      <c r="B4080" s="145" t="s">
        <v>4413</v>
      </c>
      <c r="C4080" s="132">
        <v>4</v>
      </c>
      <c r="D4080" s="132">
        <v>24</v>
      </c>
      <c r="E4080" s="186" t="s">
        <v>20</v>
      </c>
      <c r="F4080" s="132" t="s">
        <v>20</v>
      </c>
      <c r="G4080" s="132" t="s">
        <v>21</v>
      </c>
      <c r="H4080" s="132" t="s">
        <v>21</v>
      </c>
      <c r="I4080" s="132" t="s">
        <v>21</v>
      </c>
      <c r="J4080" s="133">
        <v>4.45</v>
      </c>
      <c r="K4080" s="133">
        <v>4.45</v>
      </c>
      <c r="L4080" s="133">
        <v>2.1</v>
      </c>
      <c r="M4080" s="134" t="str">
        <f t="shared" si="63"/>
        <v>P</v>
      </c>
      <c r="N4080" s="171" t="s">
        <v>10682</v>
      </c>
      <c r="O4080" s="146" t="s">
        <v>1500</v>
      </c>
      <c r="P4080" s="146" t="s">
        <v>9418</v>
      </c>
      <c r="Q4080" s="147" t="s">
        <v>10519</v>
      </c>
      <c r="R4080" s="187">
        <v>12.72</v>
      </c>
    </row>
    <row r="4081" spans="1:18" x14ac:dyDescent="0.25">
      <c r="A4081" s="135">
        <v>1053896</v>
      </c>
      <c r="B4081" s="148" t="s">
        <v>4414</v>
      </c>
      <c r="C4081" s="135">
        <v>4</v>
      </c>
      <c r="D4081" s="135">
        <v>24</v>
      </c>
      <c r="E4081" s="188" t="s">
        <v>20</v>
      </c>
      <c r="F4081" s="135" t="s">
        <v>20</v>
      </c>
      <c r="G4081" s="135" t="s">
        <v>21</v>
      </c>
      <c r="H4081" s="135" t="s">
        <v>21</v>
      </c>
      <c r="I4081" s="135" t="s">
        <v>21</v>
      </c>
      <c r="J4081" s="136">
        <v>4.24</v>
      </c>
      <c r="K4081" s="136">
        <v>4.24</v>
      </c>
      <c r="L4081" s="136">
        <v>2.2589999999999999</v>
      </c>
      <c r="M4081" s="137" t="str">
        <f t="shared" si="63"/>
        <v>P</v>
      </c>
      <c r="N4081" s="172" t="s">
        <v>10682</v>
      </c>
      <c r="O4081" s="149" t="s">
        <v>1500</v>
      </c>
      <c r="P4081" s="149" t="s">
        <v>9418</v>
      </c>
      <c r="Q4081" s="150" t="s">
        <v>10519</v>
      </c>
      <c r="R4081" s="189">
        <v>16.68</v>
      </c>
    </row>
    <row r="4082" spans="1:18" x14ac:dyDescent="0.25">
      <c r="A4082" s="132">
        <v>1053898</v>
      </c>
      <c r="B4082" s="145" t="s">
        <v>4415</v>
      </c>
      <c r="C4082" s="132">
        <v>6</v>
      </c>
      <c r="D4082" s="132">
        <v>36</v>
      </c>
      <c r="E4082" s="186" t="s">
        <v>20</v>
      </c>
      <c r="F4082" s="132" t="s">
        <v>20</v>
      </c>
      <c r="G4082" s="132" t="s">
        <v>21</v>
      </c>
      <c r="H4082" s="132" t="s">
        <v>21</v>
      </c>
      <c r="I4082" s="132" t="s">
        <v>21</v>
      </c>
      <c r="J4082" s="133">
        <v>4.3499999999999996</v>
      </c>
      <c r="K4082" s="133">
        <v>3.35</v>
      </c>
      <c r="L4082" s="133">
        <v>2.1</v>
      </c>
      <c r="M4082" s="134" t="str">
        <f t="shared" si="63"/>
        <v>P</v>
      </c>
      <c r="N4082" s="171" t="s">
        <v>10682</v>
      </c>
      <c r="O4082" s="146" t="s">
        <v>1500</v>
      </c>
      <c r="P4082" s="146" t="s">
        <v>9418</v>
      </c>
      <c r="Q4082" s="147" t="s">
        <v>10519</v>
      </c>
      <c r="R4082" s="187">
        <v>11.64</v>
      </c>
    </row>
    <row r="4083" spans="1:18" x14ac:dyDescent="0.25">
      <c r="A4083" s="135">
        <v>1053899</v>
      </c>
      <c r="B4083" s="148" t="s">
        <v>4416</v>
      </c>
      <c r="C4083" s="135">
        <v>6</v>
      </c>
      <c r="D4083" s="135">
        <v>32</v>
      </c>
      <c r="E4083" s="188">
        <v>2</v>
      </c>
      <c r="F4083" s="135" t="s">
        <v>20</v>
      </c>
      <c r="G4083" s="135" t="s">
        <v>21</v>
      </c>
      <c r="H4083" s="135" t="s">
        <v>21</v>
      </c>
      <c r="I4083" s="135" t="s">
        <v>21</v>
      </c>
      <c r="J4083" s="136">
        <v>4.3499999999999996</v>
      </c>
      <c r="K4083" s="136">
        <v>3.35</v>
      </c>
      <c r="L4083" s="136">
        <v>2.1</v>
      </c>
      <c r="M4083" s="137" t="str">
        <f t="shared" si="63"/>
        <v>P</v>
      </c>
      <c r="N4083" s="172" t="s">
        <v>10682</v>
      </c>
      <c r="O4083" s="149" t="s">
        <v>1500</v>
      </c>
      <c r="P4083" s="149" t="s">
        <v>9418</v>
      </c>
      <c r="Q4083" s="150" t="s">
        <v>10519</v>
      </c>
      <c r="R4083" s="189">
        <v>11.64</v>
      </c>
    </row>
    <row r="4084" spans="1:18" x14ac:dyDescent="0.25">
      <c r="A4084" s="132">
        <v>1053902</v>
      </c>
      <c r="B4084" s="145" t="s">
        <v>4417</v>
      </c>
      <c r="C4084" s="132">
        <v>6</v>
      </c>
      <c r="D4084" s="132">
        <v>32</v>
      </c>
      <c r="E4084" s="186" t="s">
        <v>20</v>
      </c>
      <c r="F4084" s="132" t="s">
        <v>20</v>
      </c>
      <c r="G4084" s="132" t="s">
        <v>21</v>
      </c>
      <c r="H4084" s="132" t="s">
        <v>21</v>
      </c>
      <c r="I4084" s="132" t="s">
        <v>21</v>
      </c>
      <c r="J4084" s="133">
        <v>4.3499999999999996</v>
      </c>
      <c r="K4084" s="133">
        <v>3.35</v>
      </c>
      <c r="L4084" s="133">
        <v>2.1</v>
      </c>
      <c r="M4084" s="134" t="str">
        <f t="shared" si="63"/>
        <v>P</v>
      </c>
      <c r="N4084" s="171" t="s">
        <v>10682</v>
      </c>
      <c r="O4084" s="146" t="s">
        <v>1500</v>
      </c>
      <c r="P4084" s="146" t="s">
        <v>9418</v>
      </c>
      <c r="Q4084" s="147" t="s">
        <v>10519</v>
      </c>
      <c r="R4084" s="187">
        <v>11.64</v>
      </c>
    </row>
    <row r="4085" spans="1:18" x14ac:dyDescent="0.25">
      <c r="A4085" s="135">
        <v>1053907</v>
      </c>
      <c r="B4085" s="148" t="s">
        <v>4418</v>
      </c>
      <c r="C4085" s="135">
        <v>6</v>
      </c>
      <c r="D4085" s="135">
        <v>30</v>
      </c>
      <c r="E4085" s="188" t="s">
        <v>21</v>
      </c>
      <c r="F4085" s="135" t="s">
        <v>20</v>
      </c>
      <c r="G4085" s="135" t="s">
        <v>21</v>
      </c>
      <c r="H4085" s="135" t="s">
        <v>21</v>
      </c>
      <c r="I4085" s="135" t="s">
        <v>21</v>
      </c>
      <c r="J4085" s="136">
        <v>4.7699999999999996</v>
      </c>
      <c r="K4085" s="136">
        <v>3.65</v>
      </c>
      <c r="L4085" s="136">
        <v>2.1</v>
      </c>
      <c r="M4085" s="137" t="str">
        <f t="shared" si="63"/>
        <v>P</v>
      </c>
      <c r="N4085" s="172" t="s">
        <v>10682</v>
      </c>
      <c r="O4085" s="149" t="s">
        <v>1500</v>
      </c>
      <c r="P4085" s="149" t="s">
        <v>9418</v>
      </c>
      <c r="Q4085" s="150" t="s">
        <v>10519</v>
      </c>
      <c r="R4085" s="189">
        <v>13.5</v>
      </c>
    </row>
    <row r="4086" spans="1:18" x14ac:dyDescent="0.25">
      <c r="A4086" s="132">
        <v>1053908</v>
      </c>
      <c r="B4086" s="145" t="s">
        <v>4419</v>
      </c>
      <c r="C4086" s="132">
        <v>6</v>
      </c>
      <c r="D4086" s="132">
        <v>30</v>
      </c>
      <c r="E4086" s="186" t="s">
        <v>21</v>
      </c>
      <c r="F4086" s="132" t="s">
        <v>20</v>
      </c>
      <c r="G4086" s="132" t="s">
        <v>21</v>
      </c>
      <c r="H4086" s="132" t="s">
        <v>21</v>
      </c>
      <c r="I4086" s="132" t="s">
        <v>21</v>
      </c>
      <c r="J4086" s="133">
        <v>4.7699999999999996</v>
      </c>
      <c r="K4086" s="133">
        <v>3.65</v>
      </c>
      <c r="L4086" s="133">
        <v>2.1</v>
      </c>
      <c r="M4086" s="134" t="str">
        <f t="shared" si="63"/>
        <v>P</v>
      </c>
      <c r="N4086" s="171" t="s">
        <v>10682</v>
      </c>
      <c r="O4086" s="146" t="s">
        <v>1500</v>
      </c>
      <c r="P4086" s="146" t="s">
        <v>9418</v>
      </c>
      <c r="Q4086" s="147" t="s">
        <v>10519</v>
      </c>
      <c r="R4086" s="187">
        <v>13.5</v>
      </c>
    </row>
    <row r="4087" spans="1:18" x14ac:dyDescent="0.25">
      <c r="A4087" s="135">
        <v>1053909</v>
      </c>
      <c r="B4087" s="148" t="s">
        <v>4420</v>
      </c>
      <c r="C4087" s="135">
        <v>6</v>
      </c>
      <c r="D4087" s="135">
        <v>30</v>
      </c>
      <c r="E4087" s="188" t="s">
        <v>21</v>
      </c>
      <c r="F4087" s="135" t="s">
        <v>20</v>
      </c>
      <c r="G4087" s="135" t="s">
        <v>21</v>
      </c>
      <c r="H4087" s="135" t="s">
        <v>21</v>
      </c>
      <c r="I4087" s="135" t="s">
        <v>21</v>
      </c>
      <c r="J4087" s="136">
        <v>4.7699999999999996</v>
      </c>
      <c r="K4087" s="136">
        <v>3.65</v>
      </c>
      <c r="L4087" s="136">
        <v>2.1</v>
      </c>
      <c r="M4087" s="137" t="str">
        <f t="shared" si="63"/>
        <v>P</v>
      </c>
      <c r="N4087" s="172" t="s">
        <v>10682</v>
      </c>
      <c r="O4087" s="149" t="s">
        <v>1500</v>
      </c>
      <c r="P4087" s="149" t="s">
        <v>9418</v>
      </c>
      <c r="Q4087" s="150" t="s">
        <v>10519</v>
      </c>
      <c r="R4087" s="189">
        <v>13.5</v>
      </c>
    </row>
    <row r="4088" spans="1:18" x14ac:dyDescent="0.25">
      <c r="A4088" s="132">
        <v>1053910</v>
      </c>
      <c r="B4088" s="145" t="s">
        <v>4421</v>
      </c>
      <c r="C4088" s="132">
        <v>4</v>
      </c>
      <c r="D4088" s="132">
        <v>24</v>
      </c>
      <c r="E4088" s="186" t="s">
        <v>20</v>
      </c>
      <c r="F4088" s="132" t="s">
        <v>20</v>
      </c>
      <c r="G4088" s="132" t="s">
        <v>21</v>
      </c>
      <c r="H4088" s="132" t="s">
        <v>21</v>
      </c>
      <c r="I4088" s="132" t="s">
        <v>21</v>
      </c>
      <c r="J4088" s="133">
        <v>4.3600000000000003</v>
      </c>
      <c r="K4088" s="133">
        <v>3.9</v>
      </c>
      <c r="L4088" s="133">
        <v>2.14</v>
      </c>
      <c r="M4088" s="134" t="str">
        <f t="shared" si="63"/>
        <v>P</v>
      </c>
      <c r="N4088" s="171" t="s">
        <v>10682</v>
      </c>
      <c r="O4088" s="146" t="s">
        <v>1500</v>
      </c>
      <c r="P4088" s="146" t="s">
        <v>9418</v>
      </c>
      <c r="Q4088" s="147" t="s">
        <v>10519</v>
      </c>
      <c r="R4088" s="187">
        <v>12.64</v>
      </c>
    </row>
    <row r="4089" spans="1:18" x14ac:dyDescent="0.25">
      <c r="A4089" s="135">
        <v>1053911</v>
      </c>
      <c r="B4089" s="148" t="s">
        <v>4422</v>
      </c>
      <c r="C4089" s="135">
        <v>4</v>
      </c>
      <c r="D4089" s="135">
        <v>24</v>
      </c>
      <c r="E4089" s="188" t="s">
        <v>20</v>
      </c>
      <c r="F4089" s="135" t="s">
        <v>20</v>
      </c>
      <c r="G4089" s="135" t="s">
        <v>21</v>
      </c>
      <c r="H4089" s="135" t="s">
        <v>21</v>
      </c>
      <c r="I4089" s="135" t="s">
        <v>21</v>
      </c>
      <c r="J4089" s="136">
        <v>4.3499999999999996</v>
      </c>
      <c r="K4089" s="136">
        <v>3.85</v>
      </c>
      <c r="L4089" s="136">
        <v>2.1</v>
      </c>
      <c r="M4089" s="137" t="str">
        <f t="shared" si="63"/>
        <v>P</v>
      </c>
      <c r="N4089" s="172" t="s">
        <v>10682</v>
      </c>
      <c r="O4089" s="149" t="s">
        <v>1500</v>
      </c>
      <c r="P4089" s="149" t="s">
        <v>9418</v>
      </c>
      <c r="Q4089" s="150" t="s">
        <v>10519</v>
      </c>
      <c r="R4089" s="189">
        <v>12.64</v>
      </c>
    </row>
    <row r="4090" spans="1:18" x14ac:dyDescent="0.25">
      <c r="A4090" s="132">
        <v>1053912</v>
      </c>
      <c r="B4090" s="145" t="s">
        <v>4423</v>
      </c>
      <c r="C4090" s="132">
        <v>4</v>
      </c>
      <c r="D4090" s="132">
        <v>24</v>
      </c>
      <c r="E4090" s="186" t="s">
        <v>20</v>
      </c>
      <c r="F4090" s="132" t="s">
        <v>20</v>
      </c>
      <c r="G4090" s="132" t="s">
        <v>21</v>
      </c>
      <c r="H4090" s="132" t="s">
        <v>21</v>
      </c>
      <c r="I4090" s="132" t="s">
        <v>21</v>
      </c>
      <c r="J4090" s="133">
        <v>4.3499999999999996</v>
      </c>
      <c r="K4090" s="133">
        <v>3.85</v>
      </c>
      <c r="L4090" s="133">
        <v>2.1</v>
      </c>
      <c r="M4090" s="134" t="str">
        <f t="shared" si="63"/>
        <v>P</v>
      </c>
      <c r="N4090" s="171" t="s">
        <v>10682</v>
      </c>
      <c r="O4090" s="146" t="s">
        <v>1500</v>
      </c>
      <c r="P4090" s="146" t="s">
        <v>9418</v>
      </c>
      <c r="Q4090" s="147" t="s">
        <v>10519</v>
      </c>
      <c r="R4090" s="187">
        <v>12.6</v>
      </c>
    </row>
    <row r="4091" spans="1:18" x14ac:dyDescent="0.25">
      <c r="A4091" s="135">
        <v>1053913</v>
      </c>
      <c r="B4091" s="148" t="s">
        <v>4424</v>
      </c>
      <c r="C4091" s="135">
        <v>6</v>
      </c>
      <c r="D4091" s="135">
        <v>77</v>
      </c>
      <c r="E4091" s="188" t="s">
        <v>20</v>
      </c>
      <c r="F4091" s="135" t="s">
        <v>20</v>
      </c>
      <c r="G4091" s="135" t="s">
        <v>20</v>
      </c>
      <c r="H4091" s="135" t="s">
        <v>20</v>
      </c>
      <c r="I4091" s="135" t="s">
        <v>20</v>
      </c>
      <c r="J4091" s="136">
        <v>3.93</v>
      </c>
      <c r="K4091" s="136">
        <v>2.5299999999999998</v>
      </c>
      <c r="L4091" s="136">
        <v>1.82</v>
      </c>
      <c r="M4091" s="137" t="str">
        <f t="shared" si="63"/>
        <v>P</v>
      </c>
      <c r="N4091" s="172" t="s">
        <v>10682</v>
      </c>
      <c r="O4091" s="149" t="s">
        <v>1500</v>
      </c>
      <c r="P4091" s="149" t="s">
        <v>9418</v>
      </c>
      <c r="Q4091" s="150" t="s">
        <v>10519</v>
      </c>
      <c r="R4091" s="189">
        <v>13.379999999999999</v>
      </c>
    </row>
    <row r="4092" spans="1:18" x14ac:dyDescent="0.25">
      <c r="A4092" s="132">
        <v>1053916</v>
      </c>
      <c r="B4092" s="145" t="s">
        <v>4425</v>
      </c>
      <c r="C4092" s="132">
        <v>4</v>
      </c>
      <c r="D4092" s="132">
        <v>24</v>
      </c>
      <c r="E4092" s="186" t="s">
        <v>20</v>
      </c>
      <c r="F4092" s="132" t="s">
        <v>20</v>
      </c>
      <c r="G4092" s="132" t="s">
        <v>21</v>
      </c>
      <c r="H4092" s="132" t="s">
        <v>21</v>
      </c>
      <c r="I4092" s="132" t="s">
        <v>21</v>
      </c>
      <c r="J4092" s="133">
        <v>4.24</v>
      </c>
      <c r="K4092" s="133">
        <v>4.24</v>
      </c>
      <c r="L4092" s="133">
        <v>2.2589999999999999</v>
      </c>
      <c r="M4092" s="134" t="str">
        <f t="shared" si="63"/>
        <v>P</v>
      </c>
      <c r="N4092" s="171" t="s">
        <v>10682</v>
      </c>
      <c r="O4092" s="146" t="s">
        <v>1500</v>
      </c>
      <c r="P4092" s="146" t="s">
        <v>9418</v>
      </c>
      <c r="Q4092" s="147" t="s">
        <v>10519</v>
      </c>
      <c r="R4092" s="187">
        <v>16.399999999999999</v>
      </c>
    </row>
    <row r="4093" spans="1:18" x14ac:dyDescent="0.25">
      <c r="A4093" s="135">
        <v>1053917</v>
      </c>
      <c r="B4093" s="148" t="s">
        <v>4426</v>
      </c>
      <c r="C4093" s="135">
        <v>4</v>
      </c>
      <c r="D4093" s="135">
        <v>16</v>
      </c>
      <c r="E4093" s="188" t="s">
        <v>20</v>
      </c>
      <c r="F4093" s="135" t="s">
        <v>20</v>
      </c>
      <c r="G4093" s="135" t="s">
        <v>21</v>
      </c>
      <c r="H4093" s="135" t="s">
        <v>21</v>
      </c>
      <c r="I4093" s="135" t="s">
        <v>21</v>
      </c>
      <c r="J4093" s="136">
        <v>4.24</v>
      </c>
      <c r="K4093" s="136">
        <v>4.24</v>
      </c>
      <c r="L4093" s="136">
        <v>2.2589999999999999</v>
      </c>
      <c r="M4093" s="137" t="str">
        <f t="shared" si="63"/>
        <v>P</v>
      </c>
      <c r="N4093" s="172" t="s">
        <v>10682</v>
      </c>
      <c r="O4093" s="149" t="s">
        <v>1500</v>
      </c>
      <c r="P4093" s="149" t="s">
        <v>9418</v>
      </c>
      <c r="Q4093" s="150" t="s">
        <v>10519</v>
      </c>
      <c r="R4093" s="189">
        <v>16.399999999999999</v>
      </c>
    </row>
    <row r="4094" spans="1:18" x14ac:dyDescent="0.25">
      <c r="A4094" s="132">
        <v>1053918</v>
      </c>
      <c r="B4094" s="145" t="s">
        <v>4427</v>
      </c>
      <c r="C4094" s="132">
        <v>6</v>
      </c>
      <c r="D4094" s="132">
        <v>50</v>
      </c>
      <c r="E4094" s="186" t="s">
        <v>20</v>
      </c>
      <c r="F4094" s="132" t="s">
        <v>20</v>
      </c>
      <c r="G4094" s="132" t="s">
        <v>20</v>
      </c>
      <c r="H4094" s="132" t="s">
        <v>20</v>
      </c>
      <c r="I4094" s="132" t="s">
        <v>20</v>
      </c>
      <c r="J4094" s="133">
        <v>4.32</v>
      </c>
      <c r="K4094" s="133">
        <v>2.08</v>
      </c>
      <c r="L4094" s="133">
        <v>2.34</v>
      </c>
      <c r="M4094" s="134" t="str">
        <f t="shared" si="63"/>
        <v>P</v>
      </c>
      <c r="N4094" s="171" t="s">
        <v>10682</v>
      </c>
      <c r="O4094" s="146" t="s">
        <v>1500</v>
      </c>
      <c r="P4094" s="146" t="s">
        <v>9418</v>
      </c>
      <c r="Q4094" s="147" t="s">
        <v>10519</v>
      </c>
      <c r="R4094" s="187">
        <v>14.46</v>
      </c>
    </row>
    <row r="4095" spans="1:18" x14ac:dyDescent="0.25">
      <c r="A4095" s="135">
        <v>1053919</v>
      </c>
      <c r="B4095" s="148" t="s">
        <v>4428</v>
      </c>
      <c r="C4095" s="135">
        <v>6</v>
      </c>
      <c r="D4095" s="135">
        <v>45</v>
      </c>
      <c r="E4095" s="188" t="s">
        <v>20</v>
      </c>
      <c r="F4095" s="135" t="s">
        <v>20</v>
      </c>
      <c r="G4095" s="135" t="s">
        <v>20</v>
      </c>
      <c r="H4095" s="135" t="s">
        <v>20</v>
      </c>
      <c r="I4095" s="135" t="s">
        <v>20</v>
      </c>
      <c r="J4095" s="136">
        <v>4.32</v>
      </c>
      <c r="K4095" s="136">
        <v>2.78</v>
      </c>
      <c r="L4095" s="136">
        <v>2.34</v>
      </c>
      <c r="M4095" s="137" t="str">
        <f t="shared" si="63"/>
        <v>P</v>
      </c>
      <c r="N4095" s="172" t="s">
        <v>10682</v>
      </c>
      <c r="O4095" s="149" t="s">
        <v>1500</v>
      </c>
      <c r="P4095" s="149" t="s">
        <v>9418</v>
      </c>
      <c r="Q4095" s="150" t="s">
        <v>10519</v>
      </c>
      <c r="R4095" s="189">
        <v>15.419999999999998</v>
      </c>
    </row>
    <row r="4096" spans="1:18" x14ac:dyDescent="0.25">
      <c r="A4096" s="132">
        <v>1053920</v>
      </c>
      <c r="B4096" s="145" t="s">
        <v>4429</v>
      </c>
      <c r="C4096" s="132">
        <v>4</v>
      </c>
      <c r="D4096" s="132">
        <v>45</v>
      </c>
      <c r="E4096" s="186" t="s">
        <v>21</v>
      </c>
      <c r="F4096" s="132">
        <v>54</v>
      </c>
      <c r="G4096" s="132" t="s">
        <v>20</v>
      </c>
      <c r="H4096" s="132" t="s">
        <v>20</v>
      </c>
      <c r="I4096" s="132" t="s">
        <v>20</v>
      </c>
      <c r="J4096" s="133">
        <v>4.43</v>
      </c>
      <c r="K4096" s="133">
        <v>2.78</v>
      </c>
      <c r="L4096" s="133">
        <v>2.1800000000000002</v>
      </c>
      <c r="M4096" s="134" t="str">
        <f t="shared" si="63"/>
        <v>P</v>
      </c>
      <c r="N4096" s="171" t="s">
        <v>10682</v>
      </c>
      <c r="O4096" s="146" t="s">
        <v>1500</v>
      </c>
      <c r="P4096" s="146" t="s">
        <v>9418</v>
      </c>
      <c r="Q4096" s="147" t="s">
        <v>10519</v>
      </c>
      <c r="R4096" s="187">
        <v>12.32</v>
      </c>
    </row>
    <row r="4097" spans="1:18" x14ac:dyDescent="0.25">
      <c r="A4097" s="135">
        <v>1053921</v>
      </c>
      <c r="B4097" s="148" t="s">
        <v>4430</v>
      </c>
      <c r="C4097" s="135">
        <v>6</v>
      </c>
      <c r="D4097" s="135">
        <v>90</v>
      </c>
      <c r="E4097" s="188" t="s">
        <v>20</v>
      </c>
      <c r="F4097" s="135" t="s">
        <v>20</v>
      </c>
      <c r="G4097" s="135" t="s">
        <v>20</v>
      </c>
      <c r="H4097" s="135" t="s">
        <v>20</v>
      </c>
      <c r="I4097" s="135" t="s">
        <v>20</v>
      </c>
      <c r="J4097" s="136">
        <v>3.66</v>
      </c>
      <c r="K4097" s="136">
        <v>1.76</v>
      </c>
      <c r="L4097" s="136">
        <v>1.95</v>
      </c>
      <c r="M4097" s="137" t="str">
        <f t="shared" si="63"/>
        <v>P</v>
      </c>
      <c r="N4097" s="174" t="s">
        <v>10682</v>
      </c>
      <c r="O4097" s="149" t="s">
        <v>1500</v>
      </c>
      <c r="P4097" s="149" t="s">
        <v>9418</v>
      </c>
      <c r="Q4097" s="150" t="s">
        <v>10519</v>
      </c>
      <c r="R4097" s="189">
        <v>15.96</v>
      </c>
    </row>
    <row r="4098" spans="1:18" x14ac:dyDescent="0.25">
      <c r="A4098" s="132">
        <v>1053922</v>
      </c>
      <c r="B4098" s="145" t="s">
        <v>4431</v>
      </c>
      <c r="C4098" s="132">
        <v>2</v>
      </c>
      <c r="D4098" s="132">
        <v>40</v>
      </c>
      <c r="E4098" s="186" t="s">
        <v>20</v>
      </c>
      <c r="F4098" s="132" t="s">
        <v>20</v>
      </c>
      <c r="G4098" s="132" t="s">
        <v>21</v>
      </c>
      <c r="H4098" s="132" t="s">
        <v>21</v>
      </c>
      <c r="I4098" s="132" t="s">
        <v>21</v>
      </c>
      <c r="J4098" s="133">
        <v>4.24</v>
      </c>
      <c r="K4098" s="133">
        <v>4.24</v>
      </c>
      <c r="L4098" s="133">
        <v>1.45</v>
      </c>
      <c r="M4098" s="134" t="str">
        <f t="shared" ref="M4098:M4161" si="64">HYPERLINK(CONCATENATE("T:\Distribution Centre\RDC Department Shared\Cubiscan photos","\",A4098,"-pac.jpg"),"P")</f>
        <v>P</v>
      </c>
      <c r="N4098" s="173" t="s">
        <v>10682</v>
      </c>
      <c r="O4098" s="146" t="s">
        <v>1500</v>
      </c>
      <c r="P4098" s="146" t="s">
        <v>9418</v>
      </c>
      <c r="Q4098" s="147" t="s">
        <v>10519</v>
      </c>
      <c r="R4098" s="187">
        <v>13.44</v>
      </c>
    </row>
    <row r="4099" spans="1:18" x14ac:dyDescent="0.25">
      <c r="A4099" s="135">
        <v>1053923</v>
      </c>
      <c r="B4099" s="148" t="s">
        <v>4432</v>
      </c>
      <c r="C4099" s="135">
        <v>1</v>
      </c>
      <c r="D4099" s="135" t="s">
        <v>20</v>
      </c>
      <c r="E4099" s="188" t="s">
        <v>20</v>
      </c>
      <c r="F4099" s="135" t="s">
        <v>20</v>
      </c>
      <c r="G4099" s="135" t="s">
        <v>21</v>
      </c>
      <c r="H4099" s="135" t="s">
        <v>21</v>
      </c>
      <c r="I4099" s="135" t="s">
        <v>21</v>
      </c>
      <c r="J4099" s="136">
        <v>3.25</v>
      </c>
      <c r="K4099" s="136">
        <v>3.15</v>
      </c>
      <c r="L4099" s="136">
        <v>1.1299999999999999</v>
      </c>
      <c r="M4099" s="137" t="str">
        <f t="shared" si="64"/>
        <v>P</v>
      </c>
      <c r="N4099" s="174" t="s">
        <v>10681</v>
      </c>
      <c r="O4099" s="149" t="s">
        <v>1562</v>
      </c>
      <c r="P4099" s="149" t="s">
        <v>9558</v>
      </c>
      <c r="Q4099" s="150" t="s">
        <v>10519</v>
      </c>
      <c r="R4099" s="189">
        <v>11.16</v>
      </c>
    </row>
    <row r="4100" spans="1:18" x14ac:dyDescent="0.25">
      <c r="A4100" s="132">
        <v>1053924</v>
      </c>
      <c r="B4100" s="145" t="s">
        <v>4433</v>
      </c>
      <c r="C4100" s="132">
        <v>1</v>
      </c>
      <c r="D4100" s="132" t="s">
        <v>20</v>
      </c>
      <c r="E4100" s="186" t="s">
        <v>20</v>
      </c>
      <c r="F4100" s="132" t="s">
        <v>20</v>
      </c>
      <c r="G4100" s="132" t="s">
        <v>21</v>
      </c>
      <c r="H4100" s="132" t="s">
        <v>21</v>
      </c>
      <c r="I4100" s="132" t="s">
        <v>21</v>
      </c>
      <c r="J4100" s="133">
        <v>3.25</v>
      </c>
      <c r="K4100" s="133">
        <v>3.15</v>
      </c>
      <c r="L4100" s="133">
        <v>1.1299999999999999</v>
      </c>
      <c r="M4100" s="134" t="str">
        <f t="shared" si="64"/>
        <v>P</v>
      </c>
      <c r="N4100" s="173" t="s">
        <v>10681</v>
      </c>
      <c r="O4100" s="146" t="s">
        <v>1506</v>
      </c>
      <c r="P4100" s="146" t="s">
        <v>9451</v>
      </c>
      <c r="Q4100" s="147" t="s">
        <v>10519</v>
      </c>
      <c r="R4100" s="187">
        <v>10.32</v>
      </c>
    </row>
    <row r="4101" spans="1:18" x14ac:dyDescent="0.25">
      <c r="A4101" s="135">
        <v>1053926</v>
      </c>
      <c r="B4101" s="148" t="s">
        <v>4434</v>
      </c>
      <c r="C4101" s="135">
        <v>12</v>
      </c>
      <c r="D4101" s="135">
        <v>1020</v>
      </c>
      <c r="E4101" s="188" t="s">
        <v>21</v>
      </c>
      <c r="F4101" s="135">
        <v>1326</v>
      </c>
      <c r="G4101" s="135">
        <v>64</v>
      </c>
      <c r="H4101" s="135">
        <v>90</v>
      </c>
      <c r="I4101" s="135">
        <v>1</v>
      </c>
      <c r="J4101" s="136">
        <v>1.32</v>
      </c>
      <c r="K4101" s="136">
        <v>0.94</v>
      </c>
      <c r="L4101" s="136">
        <v>1.08</v>
      </c>
      <c r="M4101" s="137" t="str">
        <f t="shared" si="64"/>
        <v>P</v>
      </c>
      <c r="N4101" s="174" t="s">
        <v>10681</v>
      </c>
      <c r="O4101" s="149" t="s">
        <v>1506</v>
      </c>
      <c r="P4101" s="149" t="s">
        <v>9398</v>
      </c>
      <c r="Q4101" s="150" t="s">
        <v>10519</v>
      </c>
      <c r="R4101" s="189">
        <v>6</v>
      </c>
    </row>
    <row r="4102" spans="1:18" x14ac:dyDescent="0.25">
      <c r="A4102" s="132">
        <v>1053928</v>
      </c>
      <c r="B4102" s="145" t="s">
        <v>603</v>
      </c>
      <c r="C4102" s="132">
        <v>12</v>
      </c>
      <c r="D4102" s="132">
        <v>1020</v>
      </c>
      <c r="E4102" s="186" t="s">
        <v>21</v>
      </c>
      <c r="F4102" s="132" t="s">
        <v>20</v>
      </c>
      <c r="G4102" s="132">
        <v>32</v>
      </c>
      <c r="H4102" s="132">
        <v>36</v>
      </c>
      <c r="I4102" s="132">
        <v>2</v>
      </c>
      <c r="J4102" s="133">
        <v>1.24</v>
      </c>
      <c r="K4102" s="133">
        <v>0.96</v>
      </c>
      <c r="L4102" s="133">
        <v>1.1599999999999999</v>
      </c>
      <c r="M4102" s="134" t="str">
        <f t="shared" si="64"/>
        <v>P</v>
      </c>
      <c r="N4102" s="173" t="s">
        <v>10681</v>
      </c>
      <c r="O4102" s="146" t="s">
        <v>1506</v>
      </c>
      <c r="P4102" s="146" t="s">
        <v>9398</v>
      </c>
      <c r="Q4102" s="147" t="s">
        <v>10519</v>
      </c>
      <c r="R4102" s="187">
        <v>6.36</v>
      </c>
    </row>
    <row r="4103" spans="1:18" x14ac:dyDescent="0.25">
      <c r="A4103" s="135">
        <v>1053934</v>
      </c>
      <c r="B4103" s="148" t="s">
        <v>62</v>
      </c>
      <c r="C4103" s="135">
        <v>8</v>
      </c>
      <c r="D4103" s="135">
        <v>462</v>
      </c>
      <c r="E4103" s="188" t="s">
        <v>21</v>
      </c>
      <c r="F4103" s="135">
        <v>756</v>
      </c>
      <c r="G4103" s="135">
        <v>60</v>
      </c>
      <c r="H4103" s="135" t="s">
        <v>20</v>
      </c>
      <c r="I4103" s="135">
        <v>3</v>
      </c>
      <c r="J4103" s="136">
        <v>1.68</v>
      </c>
      <c r="K4103" s="136">
        <v>1.62</v>
      </c>
      <c r="L4103" s="136">
        <v>0.83</v>
      </c>
      <c r="M4103" s="137" t="str">
        <f t="shared" si="64"/>
        <v>P</v>
      </c>
      <c r="N4103" s="174" t="s">
        <v>10681</v>
      </c>
      <c r="O4103" s="149" t="s">
        <v>1578</v>
      </c>
      <c r="P4103" s="149" t="s">
        <v>10582</v>
      </c>
      <c r="Q4103" s="150" t="s">
        <v>10519</v>
      </c>
      <c r="R4103" s="189">
        <v>9.1999999999999993</v>
      </c>
    </row>
    <row r="4104" spans="1:18" x14ac:dyDescent="0.25">
      <c r="A4104" s="132">
        <v>1053935</v>
      </c>
      <c r="B4104" s="145" t="s">
        <v>1113</v>
      </c>
      <c r="C4104" s="132">
        <v>8</v>
      </c>
      <c r="D4104" s="132">
        <v>462</v>
      </c>
      <c r="E4104" s="186" t="s">
        <v>21</v>
      </c>
      <c r="F4104" s="132">
        <v>588</v>
      </c>
      <c r="G4104" s="132" t="s">
        <v>20</v>
      </c>
      <c r="H4104" s="132" t="s">
        <v>20</v>
      </c>
      <c r="I4104" s="132" t="s">
        <v>20</v>
      </c>
      <c r="J4104" s="133">
        <v>1.67</v>
      </c>
      <c r="K4104" s="133">
        <v>1.63</v>
      </c>
      <c r="L4104" s="133">
        <v>0.82</v>
      </c>
      <c r="M4104" s="134" t="str">
        <f t="shared" si="64"/>
        <v>P</v>
      </c>
      <c r="N4104" s="173" t="s">
        <v>10681</v>
      </c>
      <c r="O4104" s="146" t="s">
        <v>1578</v>
      </c>
      <c r="P4104" s="146" t="s">
        <v>10582</v>
      </c>
      <c r="Q4104" s="147" t="s">
        <v>10519</v>
      </c>
      <c r="R4104" s="187">
        <v>5.44</v>
      </c>
    </row>
    <row r="4105" spans="1:18" x14ac:dyDescent="0.25">
      <c r="A4105" s="135">
        <v>1053937</v>
      </c>
      <c r="B4105" s="148" t="s">
        <v>1481</v>
      </c>
      <c r="C4105" s="135">
        <v>3</v>
      </c>
      <c r="D4105" s="135">
        <v>1152</v>
      </c>
      <c r="E4105" s="188">
        <v>12</v>
      </c>
      <c r="F4105" s="135">
        <v>1728</v>
      </c>
      <c r="G4105" s="135">
        <v>144</v>
      </c>
      <c r="H4105" s="135" t="s">
        <v>20</v>
      </c>
      <c r="I4105" s="135">
        <v>1</v>
      </c>
      <c r="J4105" s="136">
        <v>1.37</v>
      </c>
      <c r="K4105" s="136">
        <v>0.44</v>
      </c>
      <c r="L4105" s="136">
        <v>1.07</v>
      </c>
      <c r="M4105" s="137" t="str">
        <f t="shared" si="64"/>
        <v>P</v>
      </c>
      <c r="N4105" s="174" t="s">
        <v>10681</v>
      </c>
      <c r="O4105" s="149" t="s">
        <v>1578</v>
      </c>
      <c r="P4105" s="149" t="s">
        <v>10582</v>
      </c>
      <c r="Q4105" s="150" t="s">
        <v>10519</v>
      </c>
      <c r="R4105" s="189">
        <v>3.7800000000000002</v>
      </c>
    </row>
    <row r="4106" spans="1:18" x14ac:dyDescent="0.25">
      <c r="A4106" s="132">
        <v>1053938</v>
      </c>
      <c r="B4106" s="145" t="s">
        <v>951</v>
      </c>
      <c r="C4106" s="132">
        <v>3</v>
      </c>
      <c r="D4106" s="132" t="s">
        <v>20</v>
      </c>
      <c r="E4106" s="186">
        <v>72</v>
      </c>
      <c r="F4106" s="132" t="s">
        <v>20</v>
      </c>
      <c r="G4106" s="132">
        <v>504</v>
      </c>
      <c r="H4106" s="132">
        <v>504</v>
      </c>
      <c r="I4106" s="132">
        <v>1</v>
      </c>
      <c r="J4106" s="133">
        <v>0.71</v>
      </c>
      <c r="K4106" s="133">
        <v>0.66</v>
      </c>
      <c r="L4106" s="133">
        <v>0.21</v>
      </c>
      <c r="M4106" s="134" t="str">
        <f t="shared" si="64"/>
        <v>P</v>
      </c>
      <c r="N4106" s="171" t="s">
        <v>10681</v>
      </c>
      <c r="O4106" s="146" t="s">
        <v>1555</v>
      </c>
      <c r="P4106" s="146" t="s">
        <v>9429</v>
      </c>
      <c r="Q4106" s="147" t="s">
        <v>10519</v>
      </c>
      <c r="R4106" s="187">
        <v>2.88</v>
      </c>
    </row>
    <row r="4107" spans="1:18" x14ac:dyDescent="0.25">
      <c r="A4107" s="135">
        <v>1053939</v>
      </c>
      <c r="B4107" s="148" t="s">
        <v>952</v>
      </c>
      <c r="C4107" s="135">
        <v>3</v>
      </c>
      <c r="D4107" s="135" t="s">
        <v>20</v>
      </c>
      <c r="E4107" s="188">
        <v>72</v>
      </c>
      <c r="F4107" s="135" t="s">
        <v>20</v>
      </c>
      <c r="G4107" s="135">
        <v>360</v>
      </c>
      <c r="H4107" s="135">
        <v>360</v>
      </c>
      <c r="I4107" s="135">
        <v>1</v>
      </c>
      <c r="J4107" s="136">
        <v>0.71</v>
      </c>
      <c r="K4107" s="136">
        <v>0.66</v>
      </c>
      <c r="L4107" s="136">
        <v>0.21</v>
      </c>
      <c r="M4107" s="137" t="str">
        <f t="shared" si="64"/>
        <v>P</v>
      </c>
      <c r="N4107" s="172" t="s">
        <v>10681</v>
      </c>
      <c r="O4107" s="149" t="s">
        <v>1555</v>
      </c>
      <c r="P4107" s="149" t="s">
        <v>9429</v>
      </c>
      <c r="Q4107" s="150" t="s">
        <v>10519</v>
      </c>
      <c r="R4107" s="189">
        <v>2.94</v>
      </c>
    </row>
    <row r="4108" spans="1:18" x14ac:dyDescent="0.25">
      <c r="A4108" s="132">
        <v>1053942</v>
      </c>
      <c r="B4108" s="145" t="s">
        <v>4435</v>
      </c>
      <c r="C4108" s="132">
        <v>100</v>
      </c>
      <c r="D4108" s="132" t="s">
        <v>20</v>
      </c>
      <c r="E4108" s="186" t="s">
        <v>20</v>
      </c>
      <c r="F4108" s="132" t="s">
        <v>20</v>
      </c>
      <c r="G4108" s="132" t="s">
        <v>20</v>
      </c>
      <c r="H4108" s="132" t="s">
        <v>20</v>
      </c>
      <c r="I4108" s="132" t="s">
        <v>20</v>
      </c>
      <c r="J4108" s="133">
        <v>2.2000000000000002</v>
      </c>
      <c r="K4108" s="133">
        <v>2.2000000000000002</v>
      </c>
      <c r="L4108" s="133">
        <v>0.5</v>
      </c>
      <c r="M4108" s="134" t="str">
        <f t="shared" si="64"/>
        <v>P</v>
      </c>
      <c r="N4108" s="171" t="s">
        <v>10682</v>
      </c>
      <c r="O4108" s="146" t="s">
        <v>1500</v>
      </c>
      <c r="P4108" s="146" t="s">
        <v>9418</v>
      </c>
      <c r="Q4108" s="147" t="s">
        <v>10519</v>
      </c>
      <c r="R4108" s="187">
        <v>13</v>
      </c>
    </row>
    <row r="4109" spans="1:18" x14ac:dyDescent="0.25">
      <c r="A4109" s="135">
        <v>1053943</v>
      </c>
      <c r="B4109" s="148" t="s">
        <v>4436</v>
      </c>
      <c r="C4109" s="135">
        <v>100</v>
      </c>
      <c r="D4109" s="135" t="s">
        <v>20</v>
      </c>
      <c r="E4109" s="188" t="s">
        <v>20</v>
      </c>
      <c r="F4109" s="135" t="s">
        <v>20</v>
      </c>
      <c r="G4109" s="135" t="s">
        <v>20</v>
      </c>
      <c r="H4109" s="135" t="s">
        <v>20</v>
      </c>
      <c r="I4109" s="135" t="s">
        <v>20</v>
      </c>
      <c r="J4109" s="136">
        <v>2.2000000000000002</v>
      </c>
      <c r="K4109" s="136">
        <v>2.2000000000000002</v>
      </c>
      <c r="L4109" s="136">
        <v>0.5</v>
      </c>
      <c r="M4109" s="137" t="str">
        <f t="shared" si="64"/>
        <v>P</v>
      </c>
      <c r="N4109" s="172" t="s">
        <v>10682</v>
      </c>
      <c r="O4109" s="149" t="s">
        <v>1500</v>
      </c>
      <c r="P4109" s="149" t="s">
        <v>9418</v>
      </c>
      <c r="Q4109" s="150" t="s">
        <v>10519</v>
      </c>
      <c r="R4109" s="189">
        <v>13</v>
      </c>
    </row>
    <row r="4110" spans="1:18" x14ac:dyDescent="0.25">
      <c r="A4110" s="132">
        <v>1053944</v>
      </c>
      <c r="B4110" s="145" t="s">
        <v>4437</v>
      </c>
      <c r="C4110" s="132">
        <v>100</v>
      </c>
      <c r="D4110" s="132" t="s">
        <v>20</v>
      </c>
      <c r="E4110" s="186" t="s">
        <v>20</v>
      </c>
      <c r="F4110" s="132" t="s">
        <v>20</v>
      </c>
      <c r="G4110" s="132" t="s">
        <v>20</v>
      </c>
      <c r="H4110" s="132" t="s">
        <v>20</v>
      </c>
      <c r="I4110" s="132" t="s">
        <v>20</v>
      </c>
      <c r="J4110" s="133">
        <v>2.2000000000000002</v>
      </c>
      <c r="K4110" s="133">
        <v>2.2000000000000002</v>
      </c>
      <c r="L4110" s="133">
        <v>0.5</v>
      </c>
      <c r="M4110" s="134" t="str">
        <f t="shared" si="64"/>
        <v>P</v>
      </c>
      <c r="N4110" s="171" t="s">
        <v>10682</v>
      </c>
      <c r="O4110" s="146" t="s">
        <v>1500</v>
      </c>
      <c r="P4110" s="146" t="s">
        <v>9418</v>
      </c>
      <c r="Q4110" s="147" t="s">
        <v>10519</v>
      </c>
      <c r="R4110" s="187">
        <v>13</v>
      </c>
    </row>
    <row r="4111" spans="1:18" x14ac:dyDescent="0.25">
      <c r="A4111" s="135">
        <v>1053945</v>
      </c>
      <c r="B4111" s="148" t="s">
        <v>4438</v>
      </c>
      <c r="C4111" s="135">
        <v>100</v>
      </c>
      <c r="D4111" s="135" t="s">
        <v>20</v>
      </c>
      <c r="E4111" s="188" t="s">
        <v>20</v>
      </c>
      <c r="F4111" s="135" t="s">
        <v>20</v>
      </c>
      <c r="G4111" s="135" t="s">
        <v>20</v>
      </c>
      <c r="H4111" s="135" t="s">
        <v>20</v>
      </c>
      <c r="I4111" s="135" t="s">
        <v>20</v>
      </c>
      <c r="J4111" s="136">
        <v>2.2000000000000002</v>
      </c>
      <c r="K4111" s="136">
        <v>2.2000000000000002</v>
      </c>
      <c r="L4111" s="136">
        <v>0.5</v>
      </c>
      <c r="M4111" s="137" t="str">
        <f t="shared" si="64"/>
        <v>P</v>
      </c>
      <c r="N4111" s="172" t="s">
        <v>10682</v>
      </c>
      <c r="O4111" s="149" t="s">
        <v>1500</v>
      </c>
      <c r="P4111" s="149" t="s">
        <v>9418</v>
      </c>
      <c r="Q4111" s="150" t="s">
        <v>10519</v>
      </c>
      <c r="R4111" s="189">
        <v>13</v>
      </c>
    </row>
    <row r="4112" spans="1:18" x14ac:dyDescent="0.25">
      <c r="A4112" s="132">
        <v>1053946</v>
      </c>
      <c r="B4112" s="145" t="s">
        <v>4439</v>
      </c>
      <c r="C4112" s="132">
        <v>100</v>
      </c>
      <c r="D4112" s="132" t="s">
        <v>20</v>
      </c>
      <c r="E4112" s="186" t="s">
        <v>20</v>
      </c>
      <c r="F4112" s="132" t="s">
        <v>20</v>
      </c>
      <c r="G4112" s="132" t="s">
        <v>20</v>
      </c>
      <c r="H4112" s="132" t="s">
        <v>20</v>
      </c>
      <c r="I4112" s="132" t="s">
        <v>20</v>
      </c>
      <c r="J4112" s="133">
        <v>2.2000000000000002</v>
      </c>
      <c r="K4112" s="133">
        <v>2.2000000000000002</v>
      </c>
      <c r="L4112" s="133">
        <v>0.5</v>
      </c>
      <c r="M4112" s="134" t="str">
        <f t="shared" si="64"/>
        <v>P</v>
      </c>
      <c r="N4112" s="171" t="s">
        <v>10682</v>
      </c>
      <c r="O4112" s="146" t="s">
        <v>1500</v>
      </c>
      <c r="P4112" s="146" t="s">
        <v>9418</v>
      </c>
      <c r="Q4112" s="147" t="s">
        <v>10519</v>
      </c>
      <c r="R4112" s="187">
        <v>13</v>
      </c>
    </row>
    <row r="4113" spans="1:18" x14ac:dyDescent="0.25">
      <c r="A4113" s="135">
        <v>1053947</v>
      </c>
      <c r="B4113" s="148" t="s">
        <v>4440</v>
      </c>
      <c r="C4113" s="135">
        <v>100</v>
      </c>
      <c r="D4113" s="135" t="s">
        <v>20</v>
      </c>
      <c r="E4113" s="188" t="s">
        <v>20</v>
      </c>
      <c r="F4113" s="135" t="s">
        <v>20</v>
      </c>
      <c r="G4113" s="135" t="s">
        <v>20</v>
      </c>
      <c r="H4113" s="135" t="s">
        <v>20</v>
      </c>
      <c r="I4113" s="135" t="s">
        <v>20</v>
      </c>
      <c r="J4113" s="136">
        <v>2.2000000000000002</v>
      </c>
      <c r="K4113" s="136">
        <v>2.2000000000000002</v>
      </c>
      <c r="L4113" s="136">
        <v>0.5</v>
      </c>
      <c r="M4113" s="137" t="str">
        <f t="shared" si="64"/>
        <v>P</v>
      </c>
      <c r="N4113" s="172" t="s">
        <v>10682</v>
      </c>
      <c r="O4113" s="149" t="s">
        <v>1500</v>
      </c>
      <c r="P4113" s="149" t="s">
        <v>9418</v>
      </c>
      <c r="Q4113" s="150" t="s">
        <v>10519</v>
      </c>
      <c r="R4113" s="189">
        <v>13</v>
      </c>
    </row>
    <row r="4114" spans="1:18" x14ac:dyDescent="0.25">
      <c r="A4114" s="132">
        <v>1053949</v>
      </c>
      <c r="B4114" s="145" t="s">
        <v>4441</v>
      </c>
      <c r="C4114" s="132">
        <v>100</v>
      </c>
      <c r="D4114" s="132" t="s">
        <v>20</v>
      </c>
      <c r="E4114" s="186" t="s">
        <v>20</v>
      </c>
      <c r="F4114" s="132" t="s">
        <v>20</v>
      </c>
      <c r="G4114" s="132" t="s">
        <v>20</v>
      </c>
      <c r="H4114" s="132" t="s">
        <v>20</v>
      </c>
      <c r="I4114" s="132" t="s">
        <v>20</v>
      </c>
      <c r="J4114" s="133">
        <v>2.2000000000000002</v>
      </c>
      <c r="K4114" s="133">
        <v>2.2000000000000002</v>
      </c>
      <c r="L4114" s="133">
        <v>0.5</v>
      </c>
      <c r="M4114" s="134" t="str">
        <f t="shared" si="64"/>
        <v>P</v>
      </c>
      <c r="N4114" s="171" t="s">
        <v>10682</v>
      </c>
      <c r="O4114" s="146" t="s">
        <v>1500</v>
      </c>
      <c r="P4114" s="146" t="s">
        <v>9418</v>
      </c>
      <c r="Q4114" s="147" t="s">
        <v>10519</v>
      </c>
      <c r="R4114" s="187">
        <v>13</v>
      </c>
    </row>
    <row r="4115" spans="1:18" x14ac:dyDescent="0.25">
      <c r="A4115" s="135">
        <v>1053950</v>
      </c>
      <c r="B4115" s="148" t="s">
        <v>4442</v>
      </c>
      <c r="C4115" s="135">
        <v>100</v>
      </c>
      <c r="D4115" s="135" t="s">
        <v>20</v>
      </c>
      <c r="E4115" s="188" t="s">
        <v>20</v>
      </c>
      <c r="F4115" s="135" t="s">
        <v>20</v>
      </c>
      <c r="G4115" s="135" t="s">
        <v>20</v>
      </c>
      <c r="H4115" s="135" t="s">
        <v>20</v>
      </c>
      <c r="I4115" s="135" t="s">
        <v>20</v>
      </c>
      <c r="J4115" s="136">
        <v>2.2000000000000002</v>
      </c>
      <c r="K4115" s="136">
        <v>2.2000000000000002</v>
      </c>
      <c r="L4115" s="136">
        <v>0.5</v>
      </c>
      <c r="M4115" s="137" t="str">
        <f t="shared" si="64"/>
        <v>P</v>
      </c>
      <c r="N4115" s="172" t="s">
        <v>10682</v>
      </c>
      <c r="O4115" s="149" t="s">
        <v>1500</v>
      </c>
      <c r="P4115" s="149" t="s">
        <v>9418</v>
      </c>
      <c r="Q4115" s="150" t="s">
        <v>10519</v>
      </c>
      <c r="R4115" s="189">
        <v>13</v>
      </c>
    </row>
    <row r="4116" spans="1:18" x14ac:dyDescent="0.25">
      <c r="A4116" s="132">
        <v>1053951</v>
      </c>
      <c r="B4116" s="145" t="s">
        <v>4443</v>
      </c>
      <c r="C4116" s="132">
        <v>100</v>
      </c>
      <c r="D4116" s="132" t="s">
        <v>20</v>
      </c>
      <c r="E4116" s="186" t="s">
        <v>20</v>
      </c>
      <c r="F4116" s="132" t="s">
        <v>20</v>
      </c>
      <c r="G4116" s="132" t="s">
        <v>20</v>
      </c>
      <c r="H4116" s="132" t="s">
        <v>20</v>
      </c>
      <c r="I4116" s="132" t="s">
        <v>20</v>
      </c>
      <c r="J4116" s="133">
        <v>2.2000000000000002</v>
      </c>
      <c r="K4116" s="133">
        <v>2.2000000000000002</v>
      </c>
      <c r="L4116" s="133">
        <v>0.5</v>
      </c>
      <c r="M4116" s="134" t="str">
        <f t="shared" si="64"/>
        <v>P</v>
      </c>
      <c r="N4116" s="171" t="s">
        <v>10682</v>
      </c>
      <c r="O4116" s="146" t="s">
        <v>1500</v>
      </c>
      <c r="P4116" s="146" t="s">
        <v>9418</v>
      </c>
      <c r="Q4116" s="147" t="s">
        <v>10519</v>
      </c>
      <c r="R4116" s="187">
        <v>13</v>
      </c>
    </row>
    <row r="4117" spans="1:18" x14ac:dyDescent="0.25">
      <c r="A4117" s="135">
        <v>1053953</v>
      </c>
      <c r="B4117" s="148" t="s">
        <v>4444</v>
      </c>
      <c r="C4117" s="135">
        <v>100</v>
      </c>
      <c r="D4117" s="135" t="s">
        <v>20</v>
      </c>
      <c r="E4117" s="188" t="s">
        <v>20</v>
      </c>
      <c r="F4117" s="135" t="s">
        <v>20</v>
      </c>
      <c r="G4117" s="135" t="s">
        <v>20</v>
      </c>
      <c r="H4117" s="135" t="s">
        <v>20</v>
      </c>
      <c r="I4117" s="135" t="s">
        <v>20</v>
      </c>
      <c r="J4117" s="136">
        <v>2.2000000000000002</v>
      </c>
      <c r="K4117" s="136">
        <v>2.2000000000000002</v>
      </c>
      <c r="L4117" s="136">
        <v>0.5</v>
      </c>
      <c r="M4117" s="137" t="str">
        <f t="shared" si="64"/>
        <v>P</v>
      </c>
      <c r="N4117" s="172" t="s">
        <v>10682</v>
      </c>
      <c r="O4117" s="149" t="s">
        <v>1500</v>
      </c>
      <c r="P4117" s="149" t="s">
        <v>9418</v>
      </c>
      <c r="Q4117" s="150" t="s">
        <v>10519</v>
      </c>
      <c r="R4117" s="189">
        <v>13</v>
      </c>
    </row>
    <row r="4118" spans="1:18" x14ac:dyDescent="0.25">
      <c r="A4118" s="132">
        <v>1053954</v>
      </c>
      <c r="B4118" s="145" t="s">
        <v>4445</v>
      </c>
      <c r="C4118" s="132">
        <v>100</v>
      </c>
      <c r="D4118" s="132" t="s">
        <v>20</v>
      </c>
      <c r="E4118" s="186" t="s">
        <v>20</v>
      </c>
      <c r="F4118" s="132" t="s">
        <v>20</v>
      </c>
      <c r="G4118" s="132" t="s">
        <v>20</v>
      </c>
      <c r="H4118" s="132" t="s">
        <v>20</v>
      </c>
      <c r="I4118" s="132" t="s">
        <v>20</v>
      </c>
      <c r="J4118" s="133">
        <v>2.2000000000000002</v>
      </c>
      <c r="K4118" s="133">
        <v>2.2000000000000002</v>
      </c>
      <c r="L4118" s="133">
        <v>0.5</v>
      </c>
      <c r="M4118" s="134" t="str">
        <f t="shared" si="64"/>
        <v>P</v>
      </c>
      <c r="N4118" s="171" t="s">
        <v>10682</v>
      </c>
      <c r="O4118" s="146" t="s">
        <v>1500</v>
      </c>
      <c r="P4118" s="146" t="s">
        <v>9418</v>
      </c>
      <c r="Q4118" s="147" t="s">
        <v>10519</v>
      </c>
      <c r="R4118" s="187">
        <v>13</v>
      </c>
    </row>
    <row r="4119" spans="1:18" x14ac:dyDescent="0.25">
      <c r="A4119" s="135">
        <v>1053955</v>
      </c>
      <c r="B4119" s="148" t="s">
        <v>4446</v>
      </c>
      <c r="C4119" s="135">
        <v>100</v>
      </c>
      <c r="D4119" s="135" t="s">
        <v>20</v>
      </c>
      <c r="E4119" s="188" t="s">
        <v>20</v>
      </c>
      <c r="F4119" s="135" t="s">
        <v>20</v>
      </c>
      <c r="G4119" s="135" t="s">
        <v>20</v>
      </c>
      <c r="H4119" s="135" t="s">
        <v>20</v>
      </c>
      <c r="I4119" s="135" t="s">
        <v>20</v>
      </c>
      <c r="J4119" s="136">
        <v>2.2000000000000002</v>
      </c>
      <c r="K4119" s="136">
        <v>2.2000000000000002</v>
      </c>
      <c r="L4119" s="136">
        <v>0.5</v>
      </c>
      <c r="M4119" s="137" t="str">
        <f t="shared" si="64"/>
        <v>P</v>
      </c>
      <c r="N4119" s="172" t="s">
        <v>10682</v>
      </c>
      <c r="O4119" s="149" t="s">
        <v>1500</v>
      </c>
      <c r="P4119" s="149" t="s">
        <v>9418</v>
      </c>
      <c r="Q4119" s="150" t="s">
        <v>10519</v>
      </c>
      <c r="R4119" s="189">
        <v>13</v>
      </c>
    </row>
    <row r="4120" spans="1:18" x14ac:dyDescent="0.25">
      <c r="A4120" s="132">
        <v>1053957</v>
      </c>
      <c r="B4120" s="145" t="s">
        <v>4447</v>
      </c>
      <c r="C4120" s="132">
        <v>100</v>
      </c>
      <c r="D4120" s="132" t="s">
        <v>20</v>
      </c>
      <c r="E4120" s="186" t="s">
        <v>20</v>
      </c>
      <c r="F4120" s="132" t="s">
        <v>20</v>
      </c>
      <c r="G4120" s="132" t="s">
        <v>20</v>
      </c>
      <c r="H4120" s="132" t="s">
        <v>20</v>
      </c>
      <c r="I4120" s="132" t="s">
        <v>20</v>
      </c>
      <c r="J4120" s="133">
        <v>2.2000000000000002</v>
      </c>
      <c r="K4120" s="133">
        <v>2.2000000000000002</v>
      </c>
      <c r="L4120" s="133">
        <v>0.5</v>
      </c>
      <c r="M4120" s="134" t="str">
        <f t="shared" si="64"/>
        <v>P</v>
      </c>
      <c r="N4120" s="171" t="s">
        <v>10682</v>
      </c>
      <c r="O4120" s="146" t="s">
        <v>1500</v>
      </c>
      <c r="P4120" s="146" t="s">
        <v>9418</v>
      </c>
      <c r="Q4120" s="147" t="s">
        <v>10519</v>
      </c>
      <c r="R4120" s="187">
        <v>13</v>
      </c>
    </row>
    <row r="4121" spans="1:18" x14ac:dyDescent="0.25">
      <c r="A4121" s="135">
        <v>1053958</v>
      </c>
      <c r="B4121" s="148" t="s">
        <v>4448</v>
      </c>
      <c r="C4121" s="135">
        <v>100</v>
      </c>
      <c r="D4121" s="135" t="s">
        <v>20</v>
      </c>
      <c r="E4121" s="188" t="s">
        <v>20</v>
      </c>
      <c r="F4121" s="135" t="s">
        <v>20</v>
      </c>
      <c r="G4121" s="135" t="s">
        <v>20</v>
      </c>
      <c r="H4121" s="135" t="s">
        <v>20</v>
      </c>
      <c r="I4121" s="135" t="s">
        <v>20</v>
      </c>
      <c r="J4121" s="136">
        <v>2.2000000000000002</v>
      </c>
      <c r="K4121" s="136">
        <v>2.2000000000000002</v>
      </c>
      <c r="L4121" s="136">
        <v>0.5</v>
      </c>
      <c r="M4121" s="137" t="str">
        <f t="shared" si="64"/>
        <v>P</v>
      </c>
      <c r="N4121" s="172" t="s">
        <v>10682</v>
      </c>
      <c r="O4121" s="149" t="s">
        <v>1500</v>
      </c>
      <c r="P4121" s="149" t="s">
        <v>9418</v>
      </c>
      <c r="Q4121" s="150" t="s">
        <v>10519</v>
      </c>
      <c r="R4121" s="189">
        <v>13</v>
      </c>
    </row>
    <row r="4122" spans="1:18" x14ac:dyDescent="0.25">
      <c r="A4122" s="132">
        <v>1053959</v>
      </c>
      <c r="B4122" s="145" t="s">
        <v>4449</v>
      </c>
      <c r="C4122" s="132">
        <v>100</v>
      </c>
      <c r="D4122" s="132" t="s">
        <v>20</v>
      </c>
      <c r="E4122" s="186" t="s">
        <v>20</v>
      </c>
      <c r="F4122" s="132" t="s">
        <v>20</v>
      </c>
      <c r="G4122" s="132" t="s">
        <v>20</v>
      </c>
      <c r="H4122" s="132" t="s">
        <v>20</v>
      </c>
      <c r="I4122" s="132" t="s">
        <v>20</v>
      </c>
      <c r="J4122" s="133">
        <v>2.2000000000000002</v>
      </c>
      <c r="K4122" s="133">
        <v>2.2000000000000002</v>
      </c>
      <c r="L4122" s="133">
        <v>0.5</v>
      </c>
      <c r="M4122" s="134" t="str">
        <f t="shared" si="64"/>
        <v>P</v>
      </c>
      <c r="N4122" s="171" t="s">
        <v>10682</v>
      </c>
      <c r="O4122" s="146" t="s">
        <v>1500</v>
      </c>
      <c r="P4122" s="146" t="s">
        <v>9418</v>
      </c>
      <c r="Q4122" s="147" t="s">
        <v>10519</v>
      </c>
      <c r="R4122" s="187">
        <v>13</v>
      </c>
    </row>
    <row r="4123" spans="1:18" x14ac:dyDescent="0.25">
      <c r="A4123" s="135">
        <v>1053960</v>
      </c>
      <c r="B4123" s="148" t="s">
        <v>4450</v>
      </c>
      <c r="C4123" s="135">
        <v>100</v>
      </c>
      <c r="D4123" s="135" t="s">
        <v>20</v>
      </c>
      <c r="E4123" s="188" t="s">
        <v>20</v>
      </c>
      <c r="F4123" s="135" t="s">
        <v>20</v>
      </c>
      <c r="G4123" s="135" t="s">
        <v>20</v>
      </c>
      <c r="H4123" s="135" t="s">
        <v>20</v>
      </c>
      <c r="I4123" s="135" t="s">
        <v>20</v>
      </c>
      <c r="J4123" s="136">
        <v>2.2000000000000002</v>
      </c>
      <c r="K4123" s="136">
        <v>2.2000000000000002</v>
      </c>
      <c r="L4123" s="136">
        <v>0.5</v>
      </c>
      <c r="M4123" s="137" t="str">
        <f t="shared" si="64"/>
        <v>P</v>
      </c>
      <c r="N4123" s="172" t="s">
        <v>10682</v>
      </c>
      <c r="O4123" s="149" t="s">
        <v>1500</v>
      </c>
      <c r="P4123" s="149" t="s">
        <v>9418</v>
      </c>
      <c r="Q4123" s="150" t="s">
        <v>10519</v>
      </c>
      <c r="R4123" s="189">
        <v>13</v>
      </c>
    </row>
    <row r="4124" spans="1:18" x14ac:dyDescent="0.25">
      <c r="A4124" s="132">
        <v>1053963</v>
      </c>
      <c r="B4124" s="145" t="s">
        <v>4451</v>
      </c>
      <c r="C4124" s="132">
        <v>100</v>
      </c>
      <c r="D4124" s="132" t="s">
        <v>20</v>
      </c>
      <c r="E4124" s="186" t="s">
        <v>20</v>
      </c>
      <c r="F4124" s="132" t="s">
        <v>20</v>
      </c>
      <c r="G4124" s="132" t="s">
        <v>20</v>
      </c>
      <c r="H4124" s="132" t="s">
        <v>20</v>
      </c>
      <c r="I4124" s="132" t="s">
        <v>20</v>
      </c>
      <c r="J4124" s="133">
        <v>2.2000000000000002</v>
      </c>
      <c r="K4124" s="133">
        <v>2.2000000000000002</v>
      </c>
      <c r="L4124" s="133">
        <v>0.5</v>
      </c>
      <c r="M4124" s="134" t="str">
        <f t="shared" si="64"/>
        <v>P</v>
      </c>
      <c r="N4124" s="171" t="s">
        <v>10682</v>
      </c>
      <c r="O4124" s="146" t="s">
        <v>1500</v>
      </c>
      <c r="P4124" s="146" t="s">
        <v>9418</v>
      </c>
      <c r="Q4124" s="147" t="s">
        <v>10519</v>
      </c>
      <c r="R4124" s="187">
        <v>13</v>
      </c>
    </row>
    <row r="4125" spans="1:18" x14ac:dyDescent="0.25">
      <c r="A4125" s="135">
        <v>1053964</v>
      </c>
      <c r="B4125" s="148" t="s">
        <v>4452</v>
      </c>
      <c r="C4125" s="135">
        <v>100</v>
      </c>
      <c r="D4125" s="135" t="s">
        <v>20</v>
      </c>
      <c r="E4125" s="188" t="s">
        <v>20</v>
      </c>
      <c r="F4125" s="135" t="s">
        <v>20</v>
      </c>
      <c r="G4125" s="135" t="s">
        <v>20</v>
      </c>
      <c r="H4125" s="135" t="s">
        <v>20</v>
      </c>
      <c r="I4125" s="135" t="s">
        <v>20</v>
      </c>
      <c r="J4125" s="136">
        <v>2.2000000000000002</v>
      </c>
      <c r="K4125" s="136">
        <v>2.2000000000000002</v>
      </c>
      <c r="L4125" s="136">
        <v>0.5</v>
      </c>
      <c r="M4125" s="137" t="str">
        <f t="shared" si="64"/>
        <v>P</v>
      </c>
      <c r="N4125" s="172" t="s">
        <v>10682</v>
      </c>
      <c r="O4125" s="149" t="s">
        <v>1500</v>
      </c>
      <c r="P4125" s="149" t="s">
        <v>9418</v>
      </c>
      <c r="Q4125" s="150" t="s">
        <v>10519</v>
      </c>
      <c r="R4125" s="189">
        <v>13</v>
      </c>
    </row>
    <row r="4126" spans="1:18" x14ac:dyDescent="0.25">
      <c r="A4126" s="132">
        <v>1053965</v>
      </c>
      <c r="B4126" s="145" t="s">
        <v>4453</v>
      </c>
      <c r="C4126" s="132">
        <v>1000</v>
      </c>
      <c r="D4126" s="132" t="s">
        <v>20</v>
      </c>
      <c r="E4126" s="186" t="s">
        <v>20</v>
      </c>
      <c r="F4126" s="132" t="s">
        <v>20</v>
      </c>
      <c r="G4126" s="132" t="s">
        <v>20</v>
      </c>
      <c r="H4126" s="132" t="s">
        <v>20</v>
      </c>
      <c r="I4126" s="132" t="s">
        <v>20</v>
      </c>
      <c r="J4126" s="133">
        <v>1.75</v>
      </c>
      <c r="K4126" s="133">
        <v>1.75</v>
      </c>
      <c r="L4126" s="133">
        <v>1</v>
      </c>
      <c r="M4126" s="134" t="str">
        <f t="shared" si="64"/>
        <v>P</v>
      </c>
      <c r="N4126" s="171" t="s">
        <v>10682</v>
      </c>
      <c r="O4126" s="146" t="s">
        <v>1506</v>
      </c>
      <c r="P4126" s="146" t="s">
        <v>9492</v>
      </c>
      <c r="Q4126" s="147" t="s">
        <v>10519</v>
      </c>
      <c r="R4126" s="187">
        <v>70</v>
      </c>
    </row>
    <row r="4127" spans="1:18" x14ac:dyDescent="0.25">
      <c r="A4127" s="135">
        <v>1053967</v>
      </c>
      <c r="B4127" s="148" t="s">
        <v>4454</v>
      </c>
      <c r="C4127" s="135">
        <v>1000</v>
      </c>
      <c r="D4127" s="135" t="s">
        <v>20</v>
      </c>
      <c r="E4127" s="188" t="s">
        <v>20</v>
      </c>
      <c r="F4127" s="135" t="s">
        <v>20</v>
      </c>
      <c r="G4127" s="135" t="s">
        <v>20</v>
      </c>
      <c r="H4127" s="135" t="s">
        <v>20</v>
      </c>
      <c r="I4127" s="135" t="s">
        <v>20</v>
      </c>
      <c r="J4127" s="136">
        <v>1.75</v>
      </c>
      <c r="K4127" s="136">
        <v>1.75</v>
      </c>
      <c r="L4127" s="136">
        <v>1</v>
      </c>
      <c r="M4127" s="137" t="str">
        <f t="shared" si="64"/>
        <v>P</v>
      </c>
      <c r="N4127" s="172" t="s">
        <v>10682</v>
      </c>
      <c r="O4127" s="149" t="s">
        <v>1506</v>
      </c>
      <c r="P4127" s="149" t="s">
        <v>9526</v>
      </c>
      <c r="Q4127" s="150" t="s">
        <v>10519</v>
      </c>
      <c r="R4127" s="189">
        <v>100</v>
      </c>
    </row>
    <row r="4128" spans="1:18" x14ac:dyDescent="0.25">
      <c r="A4128" s="132">
        <v>1053968</v>
      </c>
      <c r="B4128" s="145" t="s">
        <v>4455</v>
      </c>
      <c r="C4128" s="132">
        <v>1000</v>
      </c>
      <c r="D4128" s="132" t="s">
        <v>20</v>
      </c>
      <c r="E4128" s="186" t="s">
        <v>20</v>
      </c>
      <c r="F4128" s="132" t="s">
        <v>20</v>
      </c>
      <c r="G4128" s="132" t="s">
        <v>20</v>
      </c>
      <c r="H4128" s="132" t="s">
        <v>20</v>
      </c>
      <c r="I4128" s="132" t="s">
        <v>20</v>
      </c>
      <c r="J4128" s="133">
        <v>1.75</v>
      </c>
      <c r="K4128" s="133">
        <v>1.75</v>
      </c>
      <c r="L4128" s="133">
        <v>1</v>
      </c>
      <c r="M4128" s="134" t="str">
        <f t="shared" si="64"/>
        <v>P</v>
      </c>
      <c r="N4128" s="171" t="s">
        <v>10682</v>
      </c>
      <c r="O4128" s="146" t="s">
        <v>1506</v>
      </c>
      <c r="P4128" s="146" t="s">
        <v>9492</v>
      </c>
      <c r="Q4128" s="147" t="s">
        <v>10519</v>
      </c>
      <c r="R4128" s="187">
        <v>270</v>
      </c>
    </row>
    <row r="4129" spans="1:18" x14ac:dyDescent="0.25">
      <c r="A4129" s="135">
        <v>1053969</v>
      </c>
      <c r="B4129" s="148" t="s">
        <v>4456</v>
      </c>
      <c r="C4129" s="135">
        <v>100</v>
      </c>
      <c r="D4129" s="135" t="s">
        <v>20</v>
      </c>
      <c r="E4129" s="188" t="s">
        <v>20</v>
      </c>
      <c r="F4129" s="135" t="s">
        <v>20</v>
      </c>
      <c r="G4129" s="135" t="s">
        <v>20</v>
      </c>
      <c r="H4129" s="135" t="s">
        <v>20</v>
      </c>
      <c r="I4129" s="135" t="s">
        <v>20</v>
      </c>
      <c r="J4129" s="136">
        <v>2.2000000000000002</v>
      </c>
      <c r="K4129" s="136">
        <v>2.2000000000000002</v>
      </c>
      <c r="L4129" s="136">
        <v>0.5</v>
      </c>
      <c r="M4129" s="137" t="str">
        <f t="shared" si="64"/>
        <v>P</v>
      </c>
      <c r="N4129" s="174" t="s">
        <v>10682</v>
      </c>
      <c r="O4129" s="149" t="s">
        <v>1500</v>
      </c>
      <c r="P4129" s="149" t="s">
        <v>9418</v>
      </c>
      <c r="Q4129" s="150" t="s">
        <v>10519</v>
      </c>
      <c r="R4129" s="189">
        <v>13</v>
      </c>
    </row>
    <row r="4130" spans="1:18" x14ac:dyDescent="0.25">
      <c r="A4130" s="132">
        <v>1053970</v>
      </c>
      <c r="B4130" s="145" t="s">
        <v>4457</v>
      </c>
      <c r="C4130" s="132">
        <v>1000</v>
      </c>
      <c r="D4130" s="132" t="s">
        <v>20</v>
      </c>
      <c r="E4130" s="186" t="s">
        <v>20</v>
      </c>
      <c r="F4130" s="132" t="s">
        <v>20</v>
      </c>
      <c r="G4130" s="132" t="s">
        <v>20</v>
      </c>
      <c r="H4130" s="132" t="s">
        <v>20</v>
      </c>
      <c r="I4130" s="132" t="s">
        <v>20</v>
      </c>
      <c r="J4130" s="133">
        <v>1.75</v>
      </c>
      <c r="K4130" s="133">
        <v>1.75</v>
      </c>
      <c r="L4130" s="133">
        <v>1</v>
      </c>
      <c r="M4130" s="134" t="str">
        <f t="shared" si="64"/>
        <v>P</v>
      </c>
      <c r="N4130" s="173" t="s">
        <v>10682</v>
      </c>
      <c r="O4130" s="146" t="s">
        <v>1506</v>
      </c>
      <c r="P4130" s="146" t="s">
        <v>9492</v>
      </c>
      <c r="Q4130" s="147" t="s">
        <v>10519</v>
      </c>
      <c r="R4130" s="187">
        <v>610</v>
      </c>
    </row>
    <row r="4131" spans="1:18" x14ac:dyDescent="0.25">
      <c r="A4131" s="135">
        <v>1053972</v>
      </c>
      <c r="B4131" s="148" t="s">
        <v>362</v>
      </c>
      <c r="C4131" s="135">
        <v>3</v>
      </c>
      <c r="D4131" s="135">
        <v>10800</v>
      </c>
      <c r="E4131" s="188">
        <v>180</v>
      </c>
      <c r="F4131" s="135">
        <v>12600</v>
      </c>
      <c r="G4131" s="135">
        <v>720</v>
      </c>
      <c r="H4131" s="135">
        <v>900</v>
      </c>
      <c r="I4131" s="135">
        <v>1</v>
      </c>
      <c r="J4131" s="136">
        <v>0.85</v>
      </c>
      <c r="K4131" s="136">
        <v>0.6</v>
      </c>
      <c r="L4131" s="136">
        <v>0.18</v>
      </c>
      <c r="M4131" s="137" t="str">
        <f t="shared" si="64"/>
        <v>P</v>
      </c>
      <c r="N4131" s="174" t="s">
        <v>10681</v>
      </c>
      <c r="O4131" s="149" t="s">
        <v>1607</v>
      </c>
      <c r="P4131" s="149" t="s">
        <v>9559</v>
      </c>
      <c r="Q4131" s="150" t="s">
        <v>10519</v>
      </c>
      <c r="R4131" s="189">
        <v>2.94</v>
      </c>
    </row>
    <row r="4132" spans="1:18" x14ac:dyDescent="0.25">
      <c r="A4132" s="132">
        <v>1053989</v>
      </c>
      <c r="B4132" s="145" t="s">
        <v>361</v>
      </c>
      <c r="C4132" s="132">
        <v>3</v>
      </c>
      <c r="D4132" s="132">
        <v>10800</v>
      </c>
      <c r="E4132" s="186">
        <v>180</v>
      </c>
      <c r="F4132" s="132">
        <v>12600</v>
      </c>
      <c r="G4132" s="132">
        <v>720</v>
      </c>
      <c r="H4132" s="132">
        <v>900</v>
      </c>
      <c r="I4132" s="132">
        <v>1</v>
      </c>
      <c r="J4132" s="133">
        <v>0.71</v>
      </c>
      <c r="K4132" s="133">
        <v>0.66</v>
      </c>
      <c r="L4132" s="133">
        <v>0.21</v>
      </c>
      <c r="M4132" s="134" t="str">
        <f t="shared" si="64"/>
        <v>P</v>
      </c>
      <c r="N4132" s="173" t="s">
        <v>10681</v>
      </c>
      <c r="O4132" s="146" t="s">
        <v>1607</v>
      </c>
      <c r="P4132" s="146" t="s">
        <v>9559</v>
      </c>
      <c r="Q4132" s="147" t="s">
        <v>10519</v>
      </c>
      <c r="R4132" s="187">
        <v>2.82</v>
      </c>
    </row>
    <row r="4133" spans="1:18" x14ac:dyDescent="0.25">
      <c r="A4133" s="135">
        <v>1053990</v>
      </c>
      <c r="B4133" s="148" t="s">
        <v>360</v>
      </c>
      <c r="C4133" s="135">
        <v>3</v>
      </c>
      <c r="D4133" s="135">
        <v>10800</v>
      </c>
      <c r="E4133" s="188">
        <v>180</v>
      </c>
      <c r="F4133" s="135">
        <v>12600</v>
      </c>
      <c r="G4133" s="135">
        <v>720</v>
      </c>
      <c r="H4133" s="135">
        <v>900</v>
      </c>
      <c r="I4133" s="135">
        <v>1</v>
      </c>
      <c r="J4133" s="136">
        <v>0.85</v>
      </c>
      <c r="K4133" s="136">
        <v>0.6</v>
      </c>
      <c r="L4133" s="136">
        <v>0.18</v>
      </c>
      <c r="M4133" s="137" t="str">
        <f t="shared" si="64"/>
        <v>P</v>
      </c>
      <c r="N4133" s="174" t="s">
        <v>10681</v>
      </c>
      <c r="O4133" s="149" t="s">
        <v>1607</v>
      </c>
      <c r="P4133" s="149" t="s">
        <v>9559</v>
      </c>
      <c r="Q4133" s="150" t="s">
        <v>10519</v>
      </c>
      <c r="R4133" s="189">
        <v>2.94</v>
      </c>
    </row>
    <row r="4134" spans="1:18" x14ac:dyDescent="0.25">
      <c r="A4134" s="132">
        <v>1053992</v>
      </c>
      <c r="B4134" s="145" t="s">
        <v>1475</v>
      </c>
      <c r="C4134" s="132">
        <v>3</v>
      </c>
      <c r="D4134" s="132">
        <v>10800</v>
      </c>
      <c r="E4134" s="186">
        <v>180</v>
      </c>
      <c r="F4134" s="132">
        <v>12600</v>
      </c>
      <c r="G4134" s="132">
        <v>720</v>
      </c>
      <c r="H4134" s="132">
        <v>900</v>
      </c>
      <c r="I4134" s="132">
        <v>1</v>
      </c>
      <c r="J4134" s="133">
        <v>0.73</v>
      </c>
      <c r="K4134" s="133">
        <v>0.6</v>
      </c>
      <c r="L4134" s="133">
        <v>0.21</v>
      </c>
      <c r="M4134" s="134" t="str">
        <f t="shared" si="64"/>
        <v>P</v>
      </c>
      <c r="N4134" s="173" t="s">
        <v>10681</v>
      </c>
      <c r="O4134" s="146" t="s">
        <v>1607</v>
      </c>
      <c r="P4134" s="146" t="s">
        <v>9559</v>
      </c>
      <c r="Q4134" s="147" t="s">
        <v>10519</v>
      </c>
      <c r="R4134" s="187">
        <v>3.0300000000000002</v>
      </c>
    </row>
    <row r="4135" spans="1:18" x14ac:dyDescent="0.25">
      <c r="A4135" s="135">
        <v>1053993</v>
      </c>
      <c r="B4135" s="148" t="s">
        <v>355</v>
      </c>
      <c r="C4135" s="135">
        <v>3</v>
      </c>
      <c r="D4135" s="135">
        <v>10800</v>
      </c>
      <c r="E4135" s="188">
        <v>180</v>
      </c>
      <c r="F4135" s="135">
        <v>12600</v>
      </c>
      <c r="G4135" s="135">
        <v>720</v>
      </c>
      <c r="H4135" s="135">
        <v>900</v>
      </c>
      <c r="I4135" s="135">
        <v>1</v>
      </c>
      <c r="J4135" s="136">
        <v>0.65</v>
      </c>
      <c r="K4135" s="136">
        <v>1.19</v>
      </c>
      <c r="L4135" s="136">
        <v>0.26</v>
      </c>
      <c r="M4135" s="137" t="str">
        <f t="shared" si="64"/>
        <v>P</v>
      </c>
      <c r="N4135" s="174" t="s">
        <v>10681</v>
      </c>
      <c r="O4135" s="149" t="s">
        <v>1607</v>
      </c>
      <c r="P4135" s="149" t="s">
        <v>9559</v>
      </c>
      <c r="Q4135" s="150" t="s">
        <v>10519</v>
      </c>
      <c r="R4135" s="189">
        <v>2.94</v>
      </c>
    </row>
    <row r="4136" spans="1:18" x14ac:dyDescent="0.25">
      <c r="A4136" s="132">
        <v>1053994</v>
      </c>
      <c r="B4136" s="145" t="s">
        <v>353</v>
      </c>
      <c r="C4136" s="132">
        <v>3</v>
      </c>
      <c r="D4136" s="132">
        <v>10800</v>
      </c>
      <c r="E4136" s="186">
        <v>180</v>
      </c>
      <c r="F4136" s="132">
        <v>12600</v>
      </c>
      <c r="G4136" s="132">
        <v>720</v>
      </c>
      <c r="H4136" s="132">
        <v>900</v>
      </c>
      <c r="I4136" s="132">
        <v>1</v>
      </c>
      <c r="J4136" s="133">
        <v>0.64</v>
      </c>
      <c r="K4136" s="133">
        <v>1.2</v>
      </c>
      <c r="L4136" s="133">
        <v>0.3</v>
      </c>
      <c r="M4136" s="134" t="str">
        <f t="shared" si="64"/>
        <v>P</v>
      </c>
      <c r="N4136" s="173" t="s">
        <v>10681</v>
      </c>
      <c r="O4136" s="146" t="s">
        <v>1607</v>
      </c>
      <c r="P4136" s="146" t="s">
        <v>9559</v>
      </c>
      <c r="Q4136" s="147" t="s">
        <v>10519</v>
      </c>
      <c r="R4136" s="187">
        <v>3.2700000000000005</v>
      </c>
    </row>
    <row r="4137" spans="1:18" x14ac:dyDescent="0.25">
      <c r="A4137" s="135">
        <v>1053995</v>
      </c>
      <c r="B4137" s="148" t="s">
        <v>4458</v>
      </c>
      <c r="C4137" s="135">
        <v>3</v>
      </c>
      <c r="D4137" s="135">
        <v>10800</v>
      </c>
      <c r="E4137" s="188">
        <v>180</v>
      </c>
      <c r="F4137" s="135">
        <v>12600</v>
      </c>
      <c r="G4137" s="135">
        <v>720</v>
      </c>
      <c r="H4137" s="135">
        <v>900</v>
      </c>
      <c r="I4137" s="135">
        <v>1</v>
      </c>
      <c r="J4137" s="136">
        <v>0.6</v>
      </c>
      <c r="K4137" s="136">
        <v>0.2</v>
      </c>
      <c r="L4137" s="136">
        <v>1.1000000000000001</v>
      </c>
      <c r="M4137" s="137" t="str">
        <f t="shared" si="64"/>
        <v>P</v>
      </c>
      <c r="N4137" s="174" t="s">
        <v>10681</v>
      </c>
      <c r="O4137" s="149" t="s">
        <v>1607</v>
      </c>
      <c r="P4137" s="149" t="s">
        <v>9559</v>
      </c>
      <c r="Q4137" s="150" t="s">
        <v>10519</v>
      </c>
      <c r="R4137" s="189">
        <v>3.3181818181818179</v>
      </c>
    </row>
    <row r="4138" spans="1:18" x14ac:dyDescent="0.25">
      <c r="A4138" s="132">
        <v>1053996</v>
      </c>
      <c r="B4138" s="145" t="s">
        <v>121</v>
      </c>
      <c r="C4138" s="132">
        <v>6</v>
      </c>
      <c r="D4138" s="132">
        <v>416</v>
      </c>
      <c r="E4138" s="186" t="s">
        <v>21</v>
      </c>
      <c r="F4138" s="132">
        <v>560</v>
      </c>
      <c r="G4138" s="132">
        <v>5</v>
      </c>
      <c r="H4138" s="132">
        <v>6</v>
      </c>
      <c r="I4138" s="132">
        <v>5</v>
      </c>
      <c r="J4138" s="133">
        <v>3.26</v>
      </c>
      <c r="K4138" s="133">
        <v>2.09</v>
      </c>
      <c r="L4138" s="133">
        <v>0.52</v>
      </c>
      <c r="M4138" s="134" t="str">
        <f t="shared" si="64"/>
        <v>P</v>
      </c>
      <c r="N4138" s="173" t="s">
        <v>10681</v>
      </c>
      <c r="O4138" s="146" t="s">
        <v>1555</v>
      </c>
      <c r="P4138" s="146" t="s">
        <v>9429</v>
      </c>
      <c r="Q4138" s="147" t="s">
        <v>10519</v>
      </c>
      <c r="R4138" s="187">
        <v>8.0400000000000009</v>
      </c>
    </row>
    <row r="4139" spans="1:18" x14ac:dyDescent="0.25">
      <c r="A4139" s="135">
        <v>1053997</v>
      </c>
      <c r="B4139" s="148" t="s">
        <v>1234</v>
      </c>
      <c r="C4139" s="135">
        <v>6</v>
      </c>
      <c r="D4139" s="135" t="s">
        <v>20</v>
      </c>
      <c r="E4139" s="188" t="s">
        <v>21</v>
      </c>
      <c r="F4139" s="135" t="s">
        <v>20</v>
      </c>
      <c r="G4139" s="135">
        <v>20</v>
      </c>
      <c r="H4139" s="135">
        <v>25</v>
      </c>
      <c r="I4139" s="135">
        <v>1</v>
      </c>
      <c r="J4139" s="136">
        <v>1.79</v>
      </c>
      <c r="K4139" s="136">
        <v>1.2</v>
      </c>
      <c r="L4139" s="136">
        <v>1.52</v>
      </c>
      <c r="M4139" s="137" t="str">
        <f t="shared" si="64"/>
        <v>P</v>
      </c>
      <c r="N4139" s="174" t="s">
        <v>10681</v>
      </c>
      <c r="O4139" s="149" t="s">
        <v>1555</v>
      </c>
      <c r="P4139" s="149" t="s">
        <v>9429</v>
      </c>
      <c r="Q4139" s="150" t="s">
        <v>10519</v>
      </c>
      <c r="R4139" s="189">
        <v>6.210367271036727</v>
      </c>
    </row>
    <row r="4140" spans="1:18" x14ac:dyDescent="0.25">
      <c r="A4140" s="132">
        <v>1054003</v>
      </c>
      <c r="B4140" s="145" t="s">
        <v>3922</v>
      </c>
      <c r="C4140" s="132">
        <v>6</v>
      </c>
      <c r="D4140" s="132">
        <v>1250</v>
      </c>
      <c r="E4140" s="186" t="s">
        <v>20</v>
      </c>
      <c r="F4140" s="132" t="s">
        <v>20</v>
      </c>
      <c r="G4140" s="132" t="s">
        <v>20</v>
      </c>
      <c r="H4140" s="132" t="s">
        <v>20</v>
      </c>
      <c r="I4140" s="132" t="s">
        <v>20</v>
      </c>
      <c r="J4140" s="133">
        <v>1.87</v>
      </c>
      <c r="K4140" s="133">
        <v>1.17</v>
      </c>
      <c r="L4140" s="133">
        <v>0.4</v>
      </c>
      <c r="M4140" s="134" t="str">
        <f t="shared" si="64"/>
        <v>P</v>
      </c>
      <c r="N4140" s="173" t="s">
        <v>10681</v>
      </c>
      <c r="O4140" s="146" t="s">
        <v>1555</v>
      </c>
      <c r="P4140" s="146" t="s">
        <v>9400</v>
      </c>
      <c r="Q4140" s="147" t="s">
        <v>10519</v>
      </c>
      <c r="R4140" s="187">
        <v>4.4399999999999995</v>
      </c>
    </row>
    <row r="4141" spans="1:18" x14ac:dyDescent="0.25">
      <c r="A4141" s="135">
        <v>1054004</v>
      </c>
      <c r="B4141" s="148" t="s">
        <v>1229</v>
      </c>
      <c r="C4141" s="135">
        <v>6</v>
      </c>
      <c r="D4141" s="135" t="s">
        <v>20</v>
      </c>
      <c r="E4141" s="188" t="s">
        <v>21</v>
      </c>
      <c r="F4141" s="135" t="s">
        <v>20</v>
      </c>
      <c r="G4141" s="135">
        <v>20</v>
      </c>
      <c r="H4141" s="135">
        <v>25</v>
      </c>
      <c r="I4141" s="135">
        <v>1</v>
      </c>
      <c r="J4141" s="136">
        <v>1.79</v>
      </c>
      <c r="K4141" s="136">
        <v>1.2</v>
      </c>
      <c r="L4141" s="136">
        <v>1.52</v>
      </c>
      <c r="M4141" s="137" t="str">
        <f t="shared" si="64"/>
        <v>P</v>
      </c>
      <c r="N4141" s="174" t="s">
        <v>10681</v>
      </c>
      <c r="O4141" s="149" t="s">
        <v>1555</v>
      </c>
      <c r="P4141" s="149" t="s">
        <v>9429</v>
      </c>
      <c r="Q4141" s="150" t="s">
        <v>10519</v>
      </c>
      <c r="R4141" s="189">
        <v>6.3205485820548581</v>
      </c>
    </row>
    <row r="4142" spans="1:18" x14ac:dyDescent="0.25">
      <c r="A4142" s="132">
        <v>1054005</v>
      </c>
      <c r="B4142" s="145" t="s">
        <v>128</v>
      </c>
      <c r="C4142" s="132">
        <v>6</v>
      </c>
      <c r="D4142" s="132">
        <v>368</v>
      </c>
      <c r="E4142" s="186" t="s">
        <v>21</v>
      </c>
      <c r="F4142" s="132" t="s">
        <v>20</v>
      </c>
      <c r="G4142" s="132">
        <v>5</v>
      </c>
      <c r="H4142" s="132">
        <v>6</v>
      </c>
      <c r="I4142" s="132">
        <v>5</v>
      </c>
      <c r="J4142" s="133">
        <v>3.32</v>
      </c>
      <c r="K4142" s="133">
        <v>2.09</v>
      </c>
      <c r="L4142" s="133">
        <v>0.56000000000000005</v>
      </c>
      <c r="M4142" s="134" t="str">
        <f t="shared" si="64"/>
        <v>P</v>
      </c>
      <c r="N4142" s="173" t="s">
        <v>10681</v>
      </c>
      <c r="O4142" s="146" t="s">
        <v>1555</v>
      </c>
      <c r="P4142" s="146" t="s">
        <v>9429</v>
      </c>
      <c r="Q4142" s="147" t="s">
        <v>10519</v>
      </c>
      <c r="R4142" s="187">
        <v>10.98</v>
      </c>
    </row>
    <row r="4143" spans="1:18" x14ac:dyDescent="0.25">
      <c r="A4143" s="135">
        <v>1054007</v>
      </c>
      <c r="B4143" s="148" t="s">
        <v>3881</v>
      </c>
      <c r="C4143" s="135">
        <v>6</v>
      </c>
      <c r="D4143" s="135" t="s">
        <v>20</v>
      </c>
      <c r="E4143" s="188" t="s">
        <v>20</v>
      </c>
      <c r="F4143" s="135" t="s">
        <v>20</v>
      </c>
      <c r="G4143" s="135" t="s">
        <v>20</v>
      </c>
      <c r="H4143" s="135" t="s">
        <v>20</v>
      </c>
      <c r="I4143" s="135" t="s">
        <v>20</v>
      </c>
      <c r="J4143" s="136">
        <v>1.8</v>
      </c>
      <c r="K4143" s="136">
        <v>1.2</v>
      </c>
      <c r="L4143" s="136">
        <v>0.37</v>
      </c>
      <c r="M4143" s="137" t="str">
        <f t="shared" si="64"/>
        <v>P</v>
      </c>
      <c r="N4143" s="174" t="s">
        <v>10681</v>
      </c>
      <c r="O4143" s="149" t="s">
        <v>1555</v>
      </c>
      <c r="P4143" s="149" t="s">
        <v>9400</v>
      </c>
      <c r="Q4143" s="150" t="s">
        <v>10519</v>
      </c>
      <c r="R4143" s="189">
        <v>4.9721059972105994</v>
      </c>
    </row>
    <row r="4144" spans="1:18" x14ac:dyDescent="0.25">
      <c r="A4144" s="132">
        <v>1054009</v>
      </c>
      <c r="B4144" s="145" t="s">
        <v>133</v>
      </c>
      <c r="C4144" s="132">
        <v>6</v>
      </c>
      <c r="D4144" s="132">
        <v>368</v>
      </c>
      <c r="E4144" s="186" t="s">
        <v>21</v>
      </c>
      <c r="F4144" s="132" t="s">
        <v>20</v>
      </c>
      <c r="G4144" s="132">
        <v>5</v>
      </c>
      <c r="H4144" s="132">
        <v>6</v>
      </c>
      <c r="I4144" s="132">
        <v>5</v>
      </c>
      <c r="J4144" s="133">
        <v>3.23</v>
      </c>
      <c r="K4144" s="133">
        <v>2.1</v>
      </c>
      <c r="L4144" s="133">
        <v>0.51</v>
      </c>
      <c r="M4144" s="134" t="str">
        <f t="shared" si="64"/>
        <v>P</v>
      </c>
      <c r="N4144" s="173" t="s">
        <v>10681</v>
      </c>
      <c r="O4144" s="146" t="s">
        <v>1555</v>
      </c>
      <c r="P4144" s="146" t="s">
        <v>9429</v>
      </c>
      <c r="Q4144" s="147" t="s">
        <v>10519</v>
      </c>
      <c r="R4144" s="187">
        <v>8.76</v>
      </c>
    </row>
    <row r="4145" spans="1:18" x14ac:dyDescent="0.25">
      <c r="A4145" s="135">
        <v>1054039</v>
      </c>
      <c r="B4145" s="148" t="s">
        <v>4459</v>
      </c>
      <c r="C4145" s="135">
        <v>6</v>
      </c>
      <c r="D4145" s="135">
        <v>1250</v>
      </c>
      <c r="E4145" s="188" t="s">
        <v>20</v>
      </c>
      <c r="F4145" s="135" t="s">
        <v>20</v>
      </c>
      <c r="G4145" s="135" t="s">
        <v>20</v>
      </c>
      <c r="H4145" s="135" t="s">
        <v>20</v>
      </c>
      <c r="I4145" s="135" t="s">
        <v>20</v>
      </c>
      <c r="J4145" s="136">
        <v>1.78</v>
      </c>
      <c r="K4145" s="136">
        <v>1.25</v>
      </c>
      <c r="L4145" s="136">
        <v>0.4</v>
      </c>
      <c r="M4145" s="137" t="str">
        <f t="shared" si="64"/>
        <v>P</v>
      </c>
      <c r="N4145" s="172" t="s">
        <v>10681</v>
      </c>
      <c r="O4145" s="149" t="s">
        <v>1555</v>
      </c>
      <c r="P4145" s="149" t="s">
        <v>9400</v>
      </c>
      <c r="Q4145" s="150" t="s">
        <v>10519</v>
      </c>
      <c r="R4145" s="189">
        <v>5.28</v>
      </c>
    </row>
    <row r="4146" spans="1:18" x14ac:dyDescent="0.25">
      <c r="A4146" s="132">
        <v>1054046</v>
      </c>
      <c r="B4146" s="145" t="s">
        <v>255</v>
      </c>
      <c r="C4146" s="132">
        <v>6</v>
      </c>
      <c r="D4146" s="132">
        <v>1250</v>
      </c>
      <c r="E4146" s="186" t="s">
        <v>21</v>
      </c>
      <c r="F4146" s="132" t="s">
        <v>20</v>
      </c>
      <c r="G4146" s="132">
        <v>48</v>
      </c>
      <c r="H4146" s="132">
        <v>32</v>
      </c>
      <c r="I4146" s="132">
        <v>2</v>
      </c>
      <c r="J4146" s="133">
        <v>1.78</v>
      </c>
      <c r="K4146" s="133">
        <v>1.22</v>
      </c>
      <c r="L4146" s="133">
        <v>0.37</v>
      </c>
      <c r="M4146" s="134" t="str">
        <f t="shared" si="64"/>
        <v>P</v>
      </c>
      <c r="N4146" s="173" t="s">
        <v>10681</v>
      </c>
      <c r="O4146" s="146" t="s">
        <v>1555</v>
      </c>
      <c r="P4146" s="146" t="s">
        <v>9400</v>
      </c>
      <c r="Q4146" s="147" t="s">
        <v>10519</v>
      </c>
      <c r="R4146" s="187">
        <v>4.8600000000000003</v>
      </c>
    </row>
    <row r="4147" spans="1:18" x14ac:dyDescent="0.25">
      <c r="A4147" s="135">
        <v>1054050</v>
      </c>
      <c r="B4147" s="148" t="s">
        <v>4460</v>
      </c>
      <c r="C4147" s="135">
        <v>1</v>
      </c>
      <c r="D4147" s="135">
        <v>36</v>
      </c>
      <c r="E4147" s="188" t="s">
        <v>21</v>
      </c>
      <c r="F4147" s="135">
        <v>52</v>
      </c>
      <c r="G4147" s="135" t="s">
        <v>21</v>
      </c>
      <c r="H4147" s="135" t="s">
        <v>21</v>
      </c>
      <c r="I4147" s="135" t="s">
        <v>21</v>
      </c>
      <c r="J4147" s="136">
        <v>12</v>
      </c>
      <c r="K4147" s="136">
        <v>4.45</v>
      </c>
      <c r="L4147" s="136">
        <v>0.63</v>
      </c>
      <c r="M4147" s="137" t="str">
        <f t="shared" si="64"/>
        <v>P</v>
      </c>
      <c r="N4147" s="174" t="s">
        <v>10682</v>
      </c>
      <c r="O4147" s="149" t="s">
        <v>1506</v>
      </c>
      <c r="P4147" s="149" t="s">
        <v>9894</v>
      </c>
      <c r="Q4147" s="150" t="s">
        <v>10519</v>
      </c>
      <c r="R4147" s="189">
        <v>68.48</v>
      </c>
    </row>
    <row r="4148" spans="1:18" x14ac:dyDescent="0.25">
      <c r="A4148" s="132">
        <v>1054051</v>
      </c>
      <c r="B4148" s="145" t="s">
        <v>1221</v>
      </c>
      <c r="C4148" s="132">
        <v>6</v>
      </c>
      <c r="D4148" s="132" t="s">
        <v>20</v>
      </c>
      <c r="E4148" s="186" t="s">
        <v>21</v>
      </c>
      <c r="F4148" s="132" t="s">
        <v>20</v>
      </c>
      <c r="G4148" s="132">
        <v>20</v>
      </c>
      <c r="H4148" s="132">
        <v>25</v>
      </c>
      <c r="I4148" s="132">
        <v>1</v>
      </c>
      <c r="J4148" s="133">
        <v>1.79</v>
      </c>
      <c r="K4148" s="133">
        <v>1.2</v>
      </c>
      <c r="L4148" s="133">
        <v>1.52</v>
      </c>
      <c r="M4148" s="134" t="str">
        <f t="shared" si="64"/>
        <v>P</v>
      </c>
      <c r="N4148" s="173" t="s">
        <v>10681</v>
      </c>
      <c r="O4148" s="146" t="s">
        <v>1555</v>
      </c>
      <c r="P4148" s="146" t="s">
        <v>9429</v>
      </c>
      <c r="Q4148" s="147" t="s">
        <v>10519</v>
      </c>
      <c r="R4148" s="187">
        <v>5.9258484425848446</v>
      </c>
    </row>
    <row r="4149" spans="1:18" x14ac:dyDescent="0.25">
      <c r="A4149" s="135">
        <v>1054053</v>
      </c>
      <c r="B4149" s="148" t="s">
        <v>4461</v>
      </c>
      <c r="C4149" s="135">
        <v>6</v>
      </c>
      <c r="D4149" s="135">
        <v>1250</v>
      </c>
      <c r="E4149" s="188" t="s">
        <v>20</v>
      </c>
      <c r="F4149" s="135" t="s">
        <v>20</v>
      </c>
      <c r="G4149" s="135" t="s">
        <v>20</v>
      </c>
      <c r="H4149" s="135" t="s">
        <v>20</v>
      </c>
      <c r="I4149" s="135" t="s">
        <v>20</v>
      </c>
      <c r="J4149" s="136">
        <v>1.85</v>
      </c>
      <c r="K4149" s="136">
        <v>1.19</v>
      </c>
      <c r="L4149" s="136">
        <v>0.39</v>
      </c>
      <c r="M4149" s="137" t="str">
        <f t="shared" si="64"/>
        <v>P</v>
      </c>
      <c r="N4149" s="174" t="s">
        <v>10681</v>
      </c>
      <c r="O4149" s="149" t="s">
        <v>1555</v>
      </c>
      <c r="P4149" s="149" t="s">
        <v>9400</v>
      </c>
      <c r="Q4149" s="150" t="s">
        <v>10519</v>
      </c>
      <c r="R4149" s="189">
        <v>3.96</v>
      </c>
    </row>
    <row r="4150" spans="1:18" x14ac:dyDescent="0.25">
      <c r="A4150" s="132">
        <v>1054054</v>
      </c>
      <c r="B4150" s="145" t="s">
        <v>1217</v>
      </c>
      <c r="C4150" s="132">
        <v>6</v>
      </c>
      <c r="D4150" s="132" t="s">
        <v>20</v>
      </c>
      <c r="E4150" s="186" t="s">
        <v>21</v>
      </c>
      <c r="F4150" s="132" t="s">
        <v>20</v>
      </c>
      <c r="G4150" s="132">
        <v>20</v>
      </c>
      <c r="H4150" s="132">
        <v>25</v>
      </c>
      <c r="I4150" s="132">
        <v>1</v>
      </c>
      <c r="J4150" s="133">
        <v>1.79</v>
      </c>
      <c r="K4150" s="133">
        <v>1.2</v>
      </c>
      <c r="L4150" s="133">
        <v>1.52</v>
      </c>
      <c r="M4150" s="134" t="str">
        <f t="shared" si="64"/>
        <v>P</v>
      </c>
      <c r="N4150" s="173" t="s">
        <v>10681</v>
      </c>
      <c r="O4150" s="146" t="s">
        <v>1555</v>
      </c>
      <c r="P4150" s="146" t="s">
        <v>9429</v>
      </c>
      <c r="Q4150" s="147" t="s">
        <v>10519</v>
      </c>
      <c r="R4150" s="187">
        <v>6.6078568107856803</v>
      </c>
    </row>
    <row r="4151" spans="1:18" x14ac:dyDescent="0.25">
      <c r="A4151" s="135">
        <v>1054057</v>
      </c>
      <c r="B4151" s="148" t="s">
        <v>144</v>
      </c>
      <c r="C4151" s="135">
        <v>6</v>
      </c>
      <c r="D4151" s="135">
        <v>368</v>
      </c>
      <c r="E4151" s="188" t="s">
        <v>21</v>
      </c>
      <c r="F4151" s="135" t="s">
        <v>20</v>
      </c>
      <c r="G4151" s="135">
        <v>5</v>
      </c>
      <c r="H4151" s="135">
        <v>6</v>
      </c>
      <c r="I4151" s="135">
        <v>5</v>
      </c>
      <c r="J4151" s="136">
        <v>3.21</v>
      </c>
      <c r="K4151" s="136">
        <v>2.14</v>
      </c>
      <c r="L4151" s="136">
        <v>0.52</v>
      </c>
      <c r="M4151" s="137" t="str">
        <f t="shared" si="64"/>
        <v>P</v>
      </c>
      <c r="N4151" s="174" t="s">
        <v>10681</v>
      </c>
      <c r="O4151" s="149" t="s">
        <v>1555</v>
      </c>
      <c r="P4151" s="149" t="s">
        <v>9429</v>
      </c>
      <c r="Q4151" s="150" t="s">
        <v>10519</v>
      </c>
      <c r="R4151" s="189">
        <v>8.82</v>
      </c>
    </row>
    <row r="4152" spans="1:18" x14ac:dyDescent="0.25">
      <c r="A4152" s="132">
        <v>1054058</v>
      </c>
      <c r="B4152" s="145" t="s">
        <v>1214</v>
      </c>
      <c r="C4152" s="132">
        <v>6</v>
      </c>
      <c r="D4152" s="132" t="s">
        <v>20</v>
      </c>
      <c r="E4152" s="186" t="s">
        <v>21</v>
      </c>
      <c r="F4152" s="132" t="s">
        <v>20</v>
      </c>
      <c r="G4152" s="132">
        <v>20</v>
      </c>
      <c r="H4152" s="132">
        <v>25</v>
      </c>
      <c r="I4152" s="132">
        <v>1</v>
      </c>
      <c r="J4152" s="133">
        <v>1.79</v>
      </c>
      <c r="K4152" s="133">
        <v>1.2</v>
      </c>
      <c r="L4152" s="133">
        <v>1.52</v>
      </c>
      <c r="M4152" s="134" t="str">
        <f t="shared" si="64"/>
        <v>P</v>
      </c>
      <c r="N4152" s="173" t="s">
        <v>10681</v>
      </c>
      <c r="O4152" s="146" t="s">
        <v>1555</v>
      </c>
      <c r="P4152" s="146" t="s">
        <v>9429</v>
      </c>
      <c r="Q4152" s="147" t="s">
        <v>10519</v>
      </c>
      <c r="R4152" s="187">
        <v>6.0234774523477448</v>
      </c>
    </row>
    <row r="4153" spans="1:18" x14ac:dyDescent="0.25">
      <c r="A4153" s="135">
        <v>1054060</v>
      </c>
      <c r="B4153" s="148" t="s">
        <v>147</v>
      </c>
      <c r="C4153" s="135">
        <v>6</v>
      </c>
      <c r="D4153" s="135">
        <v>368</v>
      </c>
      <c r="E4153" s="188" t="s">
        <v>21</v>
      </c>
      <c r="F4153" s="135" t="s">
        <v>20</v>
      </c>
      <c r="G4153" s="135">
        <v>5</v>
      </c>
      <c r="H4153" s="135">
        <v>6</v>
      </c>
      <c r="I4153" s="135">
        <v>5</v>
      </c>
      <c r="J4153" s="136">
        <v>3.26</v>
      </c>
      <c r="K4153" s="136">
        <v>2.11</v>
      </c>
      <c r="L4153" s="136">
        <v>0.51</v>
      </c>
      <c r="M4153" s="137" t="str">
        <f t="shared" si="64"/>
        <v>P</v>
      </c>
      <c r="N4153" s="174" t="s">
        <v>10681</v>
      </c>
      <c r="O4153" s="149" t="s">
        <v>1555</v>
      </c>
      <c r="P4153" s="149" t="s">
        <v>9429</v>
      </c>
      <c r="Q4153" s="150" t="s">
        <v>10519</v>
      </c>
      <c r="R4153" s="189">
        <v>7.62</v>
      </c>
    </row>
    <row r="4154" spans="1:18" x14ac:dyDescent="0.25">
      <c r="A4154" s="132">
        <v>1054061</v>
      </c>
      <c r="B4154" s="145" t="s">
        <v>150</v>
      </c>
      <c r="C4154" s="132">
        <v>6</v>
      </c>
      <c r="D4154" s="132" t="s">
        <v>20</v>
      </c>
      <c r="E4154" s="186" t="s">
        <v>21</v>
      </c>
      <c r="F4154" s="132" t="s">
        <v>20</v>
      </c>
      <c r="G4154" s="132">
        <v>5</v>
      </c>
      <c r="H4154" s="132">
        <v>6</v>
      </c>
      <c r="I4154" s="132">
        <v>5</v>
      </c>
      <c r="J4154" s="133">
        <v>3.23</v>
      </c>
      <c r="K4154" s="133">
        <v>2.11</v>
      </c>
      <c r="L4154" s="133">
        <v>0.51</v>
      </c>
      <c r="M4154" s="134" t="str">
        <f t="shared" si="64"/>
        <v>P</v>
      </c>
      <c r="N4154" s="173" t="s">
        <v>10681</v>
      </c>
      <c r="O4154" s="146" t="s">
        <v>1555</v>
      </c>
      <c r="P4154" s="146" t="s">
        <v>9429</v>
      </c>
      <c r="Q4154" s="147" t="s">
        <v>10519</v>
      </c>
      <c r="R4154" s="187">
        <v>9.48</v>
      </c>
    </row>
    <row r="4155" spans="1:18" x14ac:dyDescent="0.25">
      <c r="A4155" s="135">
        <v>1054062</v>
      </c>
      <c r="B4155" s="148" t="s">
        <v>4462</v>
      </c>
      <c r="C4155" s="135">
        <v>1</v>
      </c>
      <c r="D4155" s="135" t="s">
        <v>20</v>
      </c>
      <c r="E4155" s="188" t="s">
        <v>20</v>
      </c>
      <c r="F4155" s="135" t="s">
        <v>20</v>
      </c>
      <c r="G4155" s="135" t="s">
        <v>20</v>
      </c>
      <c r="H4155" s="135" t="s">
        <v>20</v>
      </c>
      <c r="I4155" s="135" t="s">
        <v>20</v>
      </c>
      <c r="J4155" s="136">
        <v>0.42</v>
      </c>
      <c r="K4155" s="136">
        <v>0.44</v>
      </c>
      <c r="L4155" s="136">
        <v>1.03</v>
      </c>
      <c r="M4155" s="137" t="str">
        <f t="shared" si="64"/>
        <v>P</v>
      </c>
      <c r="N4155" s="174" t="s">
        <v>10681</v>
      </c>
      <c r="O4155" s="149" t="s">
        <v>1562</v>
      </c>
      <c r="P4155" s="149" t="s">
        <v>9558</v>
      </c>
      <c r="Q4155" s="150" t="s">
        <v>10519</v>
      </c>
      <c r="R4155" s="189">
        <v>1.0373134328358207</v>
      </c>
    </row>
    <row r="4156" spans="1:18" x14ac:dyDescent="0.25">
      <c r="A4156" s="132">
        <v>1054063</v>
      </c>
      <c r="B4156" s="145" t="s">
        <v>4463</v>
      </c>
      <c r="C4156" s="132">
        <v>1</v>
      </c>
      <c r="D4156" s="132" t="s">
        <v>20</v>
      </c>
      <c r="E4156" s="186" t="s">
        <v>20</v>
      </c>
      <c r="F4156" s="132" t="s">
        <v>20</v>
      </c>
      <c r="G4156" s="132" t="s">
        <v>20</v>
      </c>
      <c r="H4156" s="132" t="s">
        <v>20</v>
      </c>
      <c r="I4156" s="132" t="s">
        <v>20</v>
      </c>
      <c r="J4156" s="133">
        <v>0.69</v>
      </c>
      <c r="K4156" s="133">
        <v>0.67500000000000004</v>
      </c>
      <c r="L4156" s="133">
        <v>0.56999999999999995</v>
      </c>
      <c r="M4156" s="134" t="str">
        <f t="shared" si="64"/>
        <v>P</v>
      </c>
      <c r="N4156" s="173" t="s">
        <v>10681</v>
      </c>
      <c r="O4156" s="146" t="s">
        <v>1562</v>
      </c>
      <c r="P4156" s="146" t="s">
        <v>9558</v>
      </c>
      <c r="Q4156" s="147" t="s">
        <v>10519</v>
      </c>
      <c r="R4156" s="187">
        <v>1.0597014925373134</v>
      </c>
    </row>
    <row r="4157" spans="1:18" x14ac:dyDescent="0.25">
      <c r="A4157" s="135">
        <v>1054065</v>
      </c>
      <c r="B4157" s="148" t="s">
        <v>1235</v>
      </c>
      <c r="C4157" s="135">
        <v>24</v>
      </c>
      <c r="D4157" s="135">
        <v>300</v>
      </c>
      <c r="E4157" s="188" t="s">
        <v>21</v>
      </c>
      <c r="F4157" s="135">
        <v>480</v>
      </c>
      <c r="G4157" s="135">
        <v>11</v>
      </c>
      <c r="H4157" s="135">
        <v>11</v>
      </c>
      <c r="I4157" s="135">
        <v>2</v>
      </c>
      <c r="J4157" s="136">
        <v>2.48</v>
      </c>
      <c r="K4157" s="136">
        <v>1.53</v>
      </c>
      <c r="L4157" s="136">
        <v>0.98</v>
      </c>
      <c r="M4157" s="137" t="str">
        <f t="shared" si="64"/>
        <v>P</v>
      </c>
      <c r="N4157" s="174" t="s">
        <v>10681</v>
      </c>
      <c r="O4157" s="149" t="s">
        <v>1506</v>
      </c>
      <c r="P4157" s="149" t="s">
        <v>10455</v>
      </c>
      <c r="Q4157" s="150" t="s">
        <v>10519</v>
      </c>
      <c r="R4157" s="189">
        <v>6.48</v>
      </c>
    </row>
    <row r="4158" spans="1:18" x14ac:dyDescent="0.25">
      <c r="A4158" s="132">
        <v>1054067</v>
      </c>
      <c r="B4158" s="145" t="s">
        <v>1225</v>
      </c>
      <c r="C4158" s="132">
        <v>12</v>
      </c>
      <c r="D4158" s="132">
        <v>704</v>
      </c>
      <c r="E4158" s="186" t="s">
        <v>21</v>
      </c>
      <c r="F4158" s="132">
        <v>1024</v>
      </c>
      <c r="G4158" s="132">
        <v>20</v>
      </c>
      <c r="H4158" s="132">
        <v>25</v>
      </c>
      <c r="I4158" s="132">
        <v>2</v>
      </c>
      <c r="J4158" s="133">
        <v>1.55</v>
      </c>
      <c r="K4158" s="133">
        <v>1.1399999999999999</v>
      </c>
      <c r="L4158" s="133">
        <v>0.9</v>
      </c>
      <c r="M4158" s="134" t="str">
        <f t="shared" si="64"/>
        <v>P</v>
      </c>
      <c r="N4158" s="171" t="s">
        <v>10681</v>
      </c>
      <c r="O4158" s="146" t="s">
        <v>1506</v>
      </c>
      <c r="P4158" s="146" t="s">
        <v>9430</v>
      </c>
      <c r="Q4158" s="147" t="s">
        <v>10519</v>
      </c>
      <c r="R4158" s="187">
        <v>3.4799999999999995</v>
      </c>
    </row>
    <row r="4159" spans="1:18" x14ac:dyDescent="0.25">
      <c r="A4159" s="135">
        <v>1054069</v>
      </c>
      <c r="B4159" s="148" t="s">
        <v>1218</v>
      </c>
      <c r="C4159" s="135">
        <v>24</v>
      </c>
      <c r="D4159" s="135">
        <v>330</v>
      </c>
      <c r="E4159" s="188" t="s">
        <v>21</v>
      </c>
      <c r="F4159" s="135">
        <v>480</v>
      </c>
      <c r="G4159" s="135">
        <v>11</v>
      </c>
      <c r="H4159" s="135">
        <v>11</v>
      </c>
      <c r="I4159" s="135">
        <v>2</v>
      </c>
      <c r="J4159" s="136">
        <v>2.46</v>
      </c>
      <c r="K4159" s="136">
        <v>1.54</v>
      </c>
      <c r="L4159" s="136">
        <v>0.94</v>
      </c>
      <c r="M4159" s="137" t="str">
        <f t="shared" si="64"/>
        <v>P</v>
      </c>
      <c r="N4159" s="174" t="s">
        <v>10681</v>
      </c>
      <c r="O4159" s="149" t="s">
        <v>1506</v>
      </c>
      <c r="P4159" s="149" t="s">
        <v>10455</v>
      </c>
      <c r="Q4159" s="150" t="s">
        <v>10519</v>
      </c>
      <c r="R4159" s="189">
        <v>6.9599999999999991</v>
      </c>
    </row>
    <row r="4160" spans="1:18" x14ac:dyDescent="0.25">
      <c r="A4160" s="132">
        <v>1054074</v>
      </c>
      <c r="B4160" s="145" t="s">
        <v>4464</v>
      </c>
      <c r="C4160" s="132">
        <v>100</v>
      </c>
      <c r="D4160" s="132">
        <v>300</v>
      </c>
      <c r="E4160" s="186">
        <v>25</v>
      </c>
      <c r="F4160" s="132">
        <v>400</v>
      </c>
      <c r="G4160" s="132" t="s">
        <v>20</v>
      </c>
      <c r="H4160" s="132" t="s">
        <v>20</v>
      </c>
      <c r="I4160" s="132" t="s">
        <v>20</v>
      </c>
      <c r="J4160" s="133">
        <v>2.08</v>
      </c>
      <c r="K4160" s="133">
        <v>1.46</v>
      </c>
      <c r="L4160" s="133">
        <v>0.5</v>
      </c>
      <c r="M4160" s="134" t="str">
        <f t="shared" si="64"/>
        <v>P</v>
      </c>
      <c r="N4160" s="173" t="s">
        <v>10682</v>
      </c>
      <c r="O4160" s="146" t="s">
        <v>1506</v>
      </c>
      <c r="P4160" s="146" t="s">
        <v>9472</v>
      </c>
      <c r="Q4160" s="147" t="s">
        <v>10519</v>
      </c>
      <c r="R4160" s="187">
        <v>25</v>
      </c>
    </row>
    <row r="4161" spans="1:18" x14ac:dyDescent="0.25">
      <c r="A4161" s="135">
        <v>1054079</v>
      </c>
      <c r="B4161" s="148" t="s">
        <v>64</v>
      </c>
      <c r="C4161" s="135">
        <v>8</v>
      </c>
      <c r="D4161" s="135">
        <v>576</v>
      </c>
      <c r="E4161" s="188" t="s">
        <v>21</v>
      </c>
      <c r="F4161" s="135" t="s">
        <v>20</v>
      </c>
      <c r="G4161" s="135">
        <v>20</v>
      </c>
      <c r="H4161" s="135" t="s">
        <v>20</v>
      </c>
      <c r="I4161" s="135">
        <v>3</v>
      </c>
      <c r="J4161" s="136">
        <v>1.56</v>
      </c>
      <c r="K4161" s="136">
        <v>1.48</v>
      </c>
      <c r="L4161" s="136">
        <v>0.86</v>
      </c>
      <c r="M4161" s="137" t="str">
        <f t="shared" si="64"/>
        <v>P</v>
      </c>
      <c r="N4161" s="174" t="s">
        <v>10681</v>
      </c>
      <c r="O4161" s="149" t="s">
        <v>1578</v>
      </c>
      <c r="P4161" s="149" t="s">
        <v>10582</v>
      </c>
      <c r="Q4161" s="150" t="s">
        <v>10519</v>
      </c>
      <c r="R4161" s="189">
        <v>4.4800000000000004</v>
      </c>
    </row>
    <row r="4162" spans="1:18" x14ac:dyDescent="0.25">
      <c r="A4162" s="132">
        <v>1054080</v>
      </c>
      <c r="B4162" s="145" t="s">
        <v>4465</v>
      </c>
      <c r="C4162" s="132">
        <v>12</v>
      </c>
      <c r="D4162" s="132">
        <v>495</v>
      </c>
      <c r="E4162" s="186" t="s">
        <v>21</v>
      </c>
      <c r="F4162" s="132">
        <v>660</v>
      </c>
      <c r="G4162" s="132">
        <v>20</v>
      </c>
      <c r="H4162" s="132">
        <v>24</v>
      </c>
      <c r="I4162" s="132">
        <v>2</v>
      </c>
      <c r="J4162" s="133">
        <v>1.65</v>
      </c>
      <c r="K4162" s="133">
        <v>1.27</v>
      </c>
      <c r="L4162" s="133">
        <v>1.3</v>
      </c>
      <c r="M4162" s="134" t="str">
        <f t="shared" ref="M4162:M4225" si="65">HYPERLINK(CONCATENATE("T:\Distribution Centre\RDC Department Shared\Cubiscan photos","\",A4162,"-pac.jpg"),"P")</f>
        <v>P</v>
      </c>
      <c r="N4162" s="173" t="s">
        <v>10681</v>
      </c>
      <c r="O4162" s="146" t="s">
        <v>1506</v>
      </c>
      <c r="P4162" s="146" t="s">
        <v>9409</v>
      </c>
      <c r="Q4162" s="147" t="s">
        <v>10519</v>
      </c>
      <c r="R4162" s="187">
        <v>3.4799999999999995</v>
      </c>
    </row>
    <row r="4163" spans="1:18" x14ac:dyDescent="0.25">
      <c r="A4163" s="135">
        <v>1054081</v>
      </c>
      <c r="B4163" s="148" t="s">
        <v>1260</v>
      </c>
      <c r="C4163" s="135">
        <v>12</v>
      </c>
      <c r="D4163" s="135">
        <v>495</v>
      </c>
      <c r="E4163" s="188" t="s">
        <v>21</v>
      </c>
      <c r="F4163" s="135">
        <v>660</v>
      </c>
      <c r="G4163" s="135">
        <v>20</v>
      </c>
      <c r="H4163" s="135">
        <v>24</v>
      </c>
      <c r="I4163" s="135">
        <v>2</v>
      </c>
      <c r="J4163" s="136">
        <v>1.65</v>
      </c>
      <c r="K4163" s="136">
        <v>1.29</v>
      </c>
      <c r="L4163" s="136">
        <v>1.35</v>
      </c>
      <c r="M4163" s="137" t="str">
        <f t="shared" si="65"/>
        <v>P</v>
      </c>
      <c r="N4163" s="172" t="s">
        <v>10681</v>
      </c>
      <c r="O4163" s="149" t="s">
        <v>1506</v>
      </c>
      <c r="P4163" s="149" t="s">
        <v>9409</v>
      </c>
      <c r="Q4163" s="150" t="s">
        <v>10519</v>
      </c>
      <c r="R4163" s="189">
        <v>3.7199999999999998</v>
      </c>
    </row>
    <row r="4164" spans="1:18" x14ac:dyDescent="0.25">
      <c r="A4164" s="132">
        <v>1054083</v>
      </c>
      <c r="B4164" s="145" t="s">
        <v>1482</v>
      </c>
      <c r="C4164" s="132">
        <v>3</v>
      </c>
      <c r="D4164" s="132" t="s">
        <v>20</v>
      </c>
      <c r="E4164" s="186">
        <v>180</v>
      </c>
      <c r="F4164" s="132" t="s">
        <v>20</v>
      </c>
      <c r="G4164" s="132">
        <v>720</v>
      </c>
      <c r="H4164" s="132" t="s">
        <v>20</v>
      </c>
      <c r="I4164" s="132">
        <v>1</v>
      </c>
      <c r="J4164" s="133">
        <v>0.76</v>
      </c>
      <c r="K4164" s="133">
        <v>0.62</v>
      </c>
      <c r="L4164" s="133">
        <v>0.22</v>
      </c>
      <c r="M4164" s="134" t="str">
        <f t="shared" si="65"/>
        <v>P</v>
      </c>
      <c r="N4164" s="171" t="s">
        <v>10681</v>
      </c>
      <c r="O4164" s="146" t="s">
        <v>1607</v>
      </c>
      <c r="P4164" s="146" t="s">
        <v>9559</v>
      </c>
      <c r="Q4164" s="147" t="s">
        <v>10519</v>
      </c>
      <c r="R4164" s="187">
        <v>3.06</v>
      </c>
    </row>
    <row r="4165" spans="1:18" x14ac:dyDescent="0.25">
      <c r="A4165" s="135">
        <v>1054087</v>
      </c>
      <c r="B4165" s="148" t="s">
        <v>4466</v>
      </c>
      <c r="C4165" s="135">
        <v>1000</v>
      </c>
      <c r="D4165" s="135" t="s">
        <v>20</v>
      </c>
      <c r="E4165" s="188" t="s">
        <v>20</v>
      </c>
      <c r="F4165" s="135" t="s">
        <v>20</v>
      </c>
      <c r="G4165" s="135" t="s">
        <v>20</v>
      </c>
      <c r="H4165" s="135" t="s">
        <v>20</v>
      </c>
      <c r="I4165" s="135" t="s">
        <v>20</v>
      </c>
      <c r="J4165" s="136">
        <v>1.75</v>
      </c>
      <c r="K4165" s="136">
        <v>1.75</v>
      </c>
      <c r="L4165" s="136">
        <v>1</v>
      </c>
      <c r="M4165" s="137" t="str">
        <f t="shared" si="65"/>
        <v>P</v>
      </c>
      <c r="N4165" s="174" t="s">
        <v>10682</v>
      </c>
      <c r="O4165" s="149" t="s">
        <v>1506</v>
      </c>
      <c r="P4165" s="149" t="s">
        <v>9492</v>
      </c>
      <c r="Q4165" s="150" t="s">
        <v>10519</v>
      </c>
      <c r="R4165" s="189">
        <v>50</v>
      </c>
    </row>
    <row r="4166" spans="1:18" x14ac:dyDescent="0.25">
      <c r="A4166" s="132">
        <v>1054088</v>
      </c>
      <c r="B4166" s="145" t="s">
        <v>4467</v>
      </c>
      <c r="C4166" s="132">
        <v>6</v>
      </c>
      <c r="D4166" s="132" t="s">
        <v>20</v>
      </c>
      <c r="E4166" s="186" t="s">
        <v>20</v>
      </c>
      <c r="F4166" s="132" t="s">
        <v>20</v>
      </c>
      <c r="G4166" s="132" t="s">
        <v>20</v>
      </c>
      <c r="H4166" s="132" t="s">
        <v>20</v>
      </c>
      <c r="I4166" s="132" t="s">
        <v>20</v>
      </c>
      <c r="J4166" s="133">
        <v>4.84</v>
      </c>
      <c r="K4166" s="133">
        <v>2.4900000000000002</v>
      </c>
      <c r="L4166" s="133">
        <v>2.59</v>
      </c>
      <c r="M4166" s="134" t="str">
        <f t="shared" si="65"/>
        <v>P</v>
      </c>
      <c r="N4166" s="173" t="s">
        <v>10682</v>
      </c>
      <c r="O4166" s="146" t="s">
        <v>1500</v>
      </c>
      <c r="P4166" s="146" t="s">
        <v>9418</v>
      </c>
      <c r="Q4166" s="147" t="s">
        <v>10519</v>
      </c>
      <c r="R4166" s="187">
        <v>11.34</v>
      </c>
    </row>
    <row r="4167" spans="1:18" x14ac:dyDescent="0.25">
      <c r="A4167" s="135">
        <v>1054089</v>
      </c>
      <c r="B4167" s="148" t="s">
        <v>4468</v>
      </c>
      <c r="C4167" s="135">
        <v>1</v>
      </c>
      <c r="D4167" s="135" t="s">
        <v>20</v>
      </c>
      <c r="E4167" s="188" t="s">
        <v>20</v>
      </c>
      <c r="F4167" s="135" t="s">
        <v>20</v>
      </c>
      <c r="G4167" s="135" t="s">
        <v>21</v>
      </c>
      <c r="H4167" s="135" t="s">
        <v>21</v>
      </c>
      <c r="I4167" s="135" t="s">
        <v>21</v>
      </c>
      <c r="J4167" s="136">
        <v>3.25</v>
      </c>
      <c r="K4167" s="136">
        <v>3.15</v>
      </c>
      <c r="L4167" s="136">
        <v>1.1299999999999999</v>
      </c>
      <c r="M4167" s="137" t="str">
        <f t="shared" si="65"/>
        <v>P</v>
      </c>
      <c r="N4167" s="174" t="s">
        <v>10681</v>
      </c>
      <c r="O4167" s="149" t="s">
        <v>3270</v>
      </c>
      <c r="P4167" s="149" t="s">
        <v>9884</v>
      </c>
      <c r="Q4167" s="150" t="s">
        <v>10519</v>
      </c>
      <c r="R4167" s="189">
        <v>3.7453183520599252E-4</v>
      </c>
    </row>
    <row r="4168" spans="1:18" x14ac:dyDescent="0.25">
      <c r="A4168" s="132">
        <v>1054090</v>
      </c>
      <c r="B4168" s="145" t="s">
        <v>1334</v>
      </c>
      <c r="C4168" s="132">
        <v>1</v>
      </c>
      <c r="D4168" s="132" t="s">
        <v>9548</v>
      </c>
      <c r="E4168" s="186" t="s">
        <v>9548</v>
      </c>
      <c r="F4168" s="132" t="s">
        <v>9548</v>
      </c>
      <c r="G4168" s="132" t="s">
        <v>9548</v>
      </c>
      <c r="H4168" s="132" t="s">
        <v>9548</v>
      </c>
      <c r="I4168" s="132" t="s">
        <v>9548</v>
      </c>
      <c r="J4168" s="133">
        <v>0.61</v>
      </c>
      <c r="K4168" s="133">
        <v>0.59</v>
      </c>
      <c r="L4168" s="133">
        <v>1.18</v>
      </c>
      <c r="M4168" s="134" t="str">
        <f t="shared" si="65"/>
        <v>P</v>
      </c>
      <c r="N4168" s="173" t="s">
        <v>10681</v>
      </c>
      <c r="O4168" s="146" t="s">
        <v>1506</v>
      </c>
      <c r="P4168" s="146" t="s">
        <v>9442</v>
      </c>
      <c r="Q4168" s="147" t="s">
        <v>10106</v>
      </c>
      <c r="R4168" s="187">
        <v>2.09</v>
      </c>
    </row>
    <row r="4169" spans="1:18" x14ac:dyDescent="0.25">
      <c r="A4169" s="135">
        <v>1054091</v>
      </c>
      <c r="B4169" s="148" t="s">
        <v>1335</v>
      </c>
      <c r="C4169" s="135">
        <v>1</v>
      </c>
      <c r="D4169" s="135" t="s">
        <v>9548</v>
      </c>
      <c r="E4169" s="188" t="s">
        <v>9548</v>
      </c>
      <c r="F4169" s="135" t="s">
        <v>9548</v>
      </c>
      <c r="G4169" s="135" t="s">
        <v>9548</v>
      </c>
      <c r="H4169" s="135" t="s">
        <v>9548</v>
      </c>
      <c r="I4169" s="135" t="s">
        <v>9548</v>
      </c>
      <c r="J4169" s="136">
        <v>0.51</v>
      </c>
      <c r="K4169" s="136">
        <v>0.5</v>
      </c>
      <c r="L4169" s="136">
        <v>0.98</v>
      </c>
      <c r="M4169" s="137" t="str">
        <f t="shared" si="65"/>
        <v>P</v>
      </c>
      <c r="N4169" s="174" t="s">
        <v>10681</v>
      </c>
      <c r="O4169" s="149" t="s">
        <v>1506</v>
      </c>
      <c r="P4169" s="149" t="s">
        <v>9442</v>
      </c>
      <c r="Q4169" s="150" t="s">
        <v>10106</v>
      </c>
      <c r="R4169" s="189">
        <v>1.51</v>
      </c>
    </row>
    <row r="4170" spans="1:18" x14ac:dyDescent="0.25">
      <c r="A4170" s="132">
        <v>1054092</v>
      </c>
      <c r="B4170" s="145" t="s">
        <v>1314</v>
      </c>
      <c r="C4170" s="132">
        <v>1</v>
      </c>
      <c r="D4170" s="132" t="s">
        <v>9548</v>
      </c>
      <c r="E4170" s="186" t="s">
        <v>9548</v>
      </c>
      <c r="F4170" s="132" t="s">
        <v>9548</v>
      </c>
      <c r="G4170" s="132" t="s">
        <v>9548</v>
      </c>
      <c r="H4170" s="132" t="s">
        <v>9548</v>
      </c>
      <c r="I4170" s="132" t="s">
        <v>9548</v>
      </c>
      <c r="J4170" s="133">
        <v>0.41</v>
      </c>
      <c r="K4170" s="133">
        <v>0.41</v>
      </c>
      <c r="L4170" s="133">
        <v>1.49</v>
      </c>
      <c r="M4170" s="134" t="str">
        <f t="shared" si="65"/>
        <v>P</v>
      </c>
      <c r="N4170" s="173" t="s">
        <v>10681</v>
      </c>
      <c r="O4170" s="146" t="s">
        <v>1506</v>
      </c>
      <c r="P4170" s="146" t="s">
        <v>9442</v>
      </c>
      <c r="Q4170" s="147" t="s">
        <v>10106</v>
      </c>
      <c r="R4170" s="187">
        <v>1.1299999999999999</v>
      </c>
    </row>
    <row r="4171" spans="1:18" x14ac:dyDescent="0.25">
      <c r="A4171" s="135">
        <v>1054095</v>
      </c>
      <c r="B4171" s="148" t="s">
        <v>4469</v>
      </c>
      <c r="C4171" s="135">
        <v>1</v>
      </c>
      <c r="D4171" s="135" t="s">
        <v>9548</v>
      </c>
      <c r="E4171" s="188" t="s">
        <v>9548</v>
      </c>
      <c r="F4171" s="135" t="s">
        <v>9548</v>
      </c>
      <c r="G4171" s="135" t="s">
        <v>9548</v>
      </c>
      <c r="H4171" s="135" t="s">
        <v>9548</v>
      </c>
      <c r="I4171" s="135" t="s">
        <v>9548</v>
      </c>
      <c r="J4171" s="136">
        <v>0.5</v>
      </c>
      <c r="K4171" s="136">
        <v>0.5</v>
      </c>
      <c r="L4171" s="136">
        <v>1.8</v>
      </c>
      <c r="M4171" s="137" t="str">
        <f t="shared" si="65"/>
        <v>P</v>
      </c>
      <c r="N4171" s="174" t="s">
        <v>10681</v>
      </c>
      <c r="O4171" s="149" t="s">
        <v>1506</v>
      </c>
      <c r="P4171" s="149" t="s">
        <v>9442</v>
      </c>
      <c r="Q4171" s="150" t="s">
        <v>10519</v>
      </c>
      <c r="R4171" s="189">
        <v>0.85</v>
      </c>
    </row>
    <row r="4172" spans="1:18" x14ac:dyDescent="0.25">
      <c r="A4172" s="132">
        <v>1054096</v>
      </c>
      <c r="B4172" s="145" t="s">
        <v>4470</v>
      </c>
      <c r="C4172" s="132">
        <v>1</v>
      </c>
      <c r="D4172" s="132" t="s">
        <v>9548</v>
      </c>
      <c r="E4172" s="186" t="s">
        <v>9548</v>
      </c>
      <c r="F4172" s="132" t="s">
        <v>9548</v>
      </c>
      <c r="G4172" s="132" t="s">
        <v>9548</v>
      </c>
      <c r="H4172" s="132" t="s">
        <v>9548</v>
      </c>
      <c r="I4172" s="132" t="s">
        <v>9548</v>
      </c>
      <c r="J4172" s="133">
        <v>0.48</v>
      </c>
      <c r="K4172" s="133">
        <v>0.48</v>
      </c>
      <c r="L4172" s="133">
        <v>1.8</v>
      </c>
      <c r="M4172" s="134" t="str">
        <f t="shared" si="65"/>
        <v>P</v>
      </c>
      <c r="N4172" s="173" t="s">
        <v>10681</v>
      </c>
      <c r="O4172" s="146" t="s">
        <v>1506</v>
      </c>
      <c r="P4172" s="146" t="s">
        <v>9442</v>
      </c>
      <c r="Q4172" s="147" t="s">
        <v>10519</v>
      </c>
      <c r="R4172" s="187">
        <v>0.92</v>
      </c>
    </row>
    <row r="4173" spans="1:18" x14ac:dyDescent="0.25">
      <c r="A4173" s="135">
        <v>1054101</v>
      </c>
      <c r="B4173" s="148" t="s">
        <v>4471</v>
      </c>
      <c r="C4173" s="135">
        <v>1</v>
      </c>
      <c r="D4173" s="135" t="s">
        <v>9548</v>
      </c>
      <c r="E4173" s="188" t="s">
        <v>9548</v>
      </c>
      <c r="F4173" s="135" t="s">
        <v>9548</v>
      </c>
      <c r="G4173" s="135" t="s">
        <v>9548</v>
      </c>
      <c r="H4173" s="135" t="s">
        <v>9548</v>
      </c>
      <c r="I4173" s="135" t="s">
        <v>9548</v>
      </c>
      <c r="J4173" s="136">
        <v>1.04</v>
      </c>
      <c r="K4173" s="136">
        <v>1.04</v>
      </c>
      <c r="L4173" s="136">
        <v>0.44</v>
      </c>
      <c r="M4173" s="137" t="str">
        <f t="shared" si="65"/>
        <v>P</v>
      </c>
      <c r="N4173" s="174" t="s">
        <v>10681</v>
      </c>
      <c r="O4173" s="149" t="s">
        <v>1506</v>
      </c>
      <c r="P4173" s="149" t="s">
        <v>9442</v>
      </c>
      <c r="Q4173" s="150" t="s">
        <v>10519</v>
      </c>
      <c r="R4173" s="189">
        <v>1.1599999999999999</v>
      </c>
    </row>
    <row r="4174" spans="1:18" x14ac:dyDescent="0.25">
      <c r="A4174" s="132">
        <v>1054104</v>
      </c>
      <c r="B4174" s="145" t="s">
        <v>1331</v>
      </c>
      <c r="C4174" s="132">
        <v>1</v>
      </c>
      <c r="D4174" s="132" t="s">
        <v>9548</v>
      </c>
      <c r="E4174" s="186" t="s">
        <v>9548</v>
      </c>
      <c r="F4174" s="132" t="s">
        <v>9548</v>
      </c>
      <c r="G4174" s="132" t="s">
        <v>9548</v>
      </c>
      <c r="H4174" s="132" t="s">
        <v>9548</v>
      </c>
      <c r="I4174" s="132" t="s">
        <v>9548</v>
      </c>
      <c r="J4174" s="133">
        <v>0.7</v>
      </c>
      <c r="K4174" s="133">
        <v>0.62</v>
      </c>
      <c r="L4174" s="133">
        <v>0.86</v>
      </c>
      <c r="M4174" s="134" t="str">
        <f t="shared" si="65"/>
        <v>P</v>
      </c>
      <c r="N4174" s="171" t="s">
        <v>10681</v>
      </c>
      <c r="O4174" s="146" t="s">
        <v>1506</v>
      </c>
      <c r="P4174" s="146" t="s">
        <v>9442</v>
      </c>
      <c r="Q4174" s="147" t="s">
        <v>10106</v>
      </c>
      <c r="R4174" s="187">
        <v>2</v>
      </c>
    </row>
    <row r="4175" spans="1:18" x14ac:dyDescent="0.25">
      <c r="A4175" s="135">
        <v>1054107</v>
      </c>
      <c r="B4175" s="148" t="s">
        <v>3806</v>
      </c>
      <c r="C4175" s="135">
        <v>1</v>
      </c>
      <c r="D4175" s="135" t="s">
        <v>9548</v>
      </c>
      <c r="E4175" s="188" t="s">
        <v>9548</v>
      </c>
      <c r="F4175" s="135" t="s">
        <v>9548</v>
      </c>
      <c r="G4175" s="135" t="s">
        <v>9548</v>
      </c>
      <c r="H4175" s="135" t="s">
        <v>9548</v>
      </c>
      <c r="I4175" s="135" t="s">
        <v>9548</v>
      </c>
      <c r="J4175" s="136">
        <v>0.61</v>
      </c>
      <c r="K4175" s="136">
        <v>0.59</v>
      </c>
      <c r="L4175" s="136">
        <v>1.1599999999999999</v>
      </c>
      <c r="M4175" s="137" t="str">
        <f t="shared" si="65"/>
        <v>P</v>
      </c>
      <c r="N4175" s="172" t="s">
        <v>10681</v>
      </c>
      <c r="O4175" s="149" t="s">
        <v>1506</v>
      </c>
      <c r="P4175" s="149" t="s">
        <v>9442</v>
      </c>
      <c r="Q4175" s="150" t="s">
        <v>10106</v>
      </c>
      <c r="R4175" s="189">
        <v>1.87</v>
      </c>
    </row>
    <row r="4176" spans="1:18" x14ac:dyDescent="0.25">
      <c r="A4176" s="132">
        <v>1054112</v>
      </c>
      <c r="B4176" s="145" t="s">
        <v>4472</v>
      </c>
      <c r="C4176" s="132">
        <v>5</v>
      </c>
      <c r="D4176" s="132">
        <v>72</v>
      </c>
      <c r="E4176" s="186">
        <v>4</v>
      </c>
      <c r="F4176" s="132">
        <v>120</v>
      </c>
      <c r="G4176" s="132" t="s">
        <v>20</v>
      </c>
      <c r="H4176" s="132">
        <v>12</v>
      </c>
      <c r="I4176" s="132">
        <v>1</v>
      </c>
      <c r="J4176" s="133">
        <v>6.4</v>
      </c>
      <c r="K4176" s="133">
        <v>1.45</v>
      </c>
      <c r="L4176" s="133">
        <v>1</v>
      </c>
      <c r="M4176" s="134" t="str">
        <f t="shared" si="65"/>
        <v>P</v>
      </c>
      <c r="N4176" s="171" t="s">
        <v>10682</v>
      </c>
      <c r="O4176" s="146" t="s">
        <v>1614</v>
      </c>
      <c r="P4176" s="146" t="s">
        <v>9735</v>
      </c>
      <c r="Q4176" s="147" t="s">
        <v>10519</v>
      </c>
      <c r="R4176" s="187">
        <v>10.8</v>
      </c>
    </row>
    <row r="4177" spans="1:18" x14ac:dyDescent="0.25">
      <c r="A4177" s="135">
        <v>1054113</v>
      </c>
      <c r="B4177" s="148" t="s">
        <v>4473</v>
      </c>
      <c r="C4177" s="135">
        <v>30</v>
      </c>
      <c r="D4177" s="135">
        <v>96</v>
      </c>
      <c r="E4177" s="188">
        <v>8</v>
      </c>
      <c r="F4177" s="135">
        <v>120</v>
      </c>
      <c r="G4177" s="135" t="s">
        <v>21</v>
      </c>
      <c r="H4177" s="135" t="s">
        <v>21</v>
      </c>
      <c r="I4177" s="135" t="s">
        <v>21</v>
      </c>
      <c r="J4177" s="136">
        <v>4.82</v>
      </c>
      <c r="K4177" s="136">
        <v>3.8</v>
      </c>
      <c r="L4177" s="136">
        <v>0.66</v>
      </c>
      <c r="M4177" s="137" t="str">
        <f t="shared" si="65"/>
        <v>P</v>
      </c>
      <c r="N4177" s="174" t="s">
        <v>10682</v>
      </c>
      <c r="O4177" s="149" t="s">
        <v>1614</v>
      </c>
      <c r="P4177" s="149" t="s">
        <v>9438</v>
      </c>
      <c r="Q4177" s="150" t="s">
        <v>10519</v>
      </c>
      <c r="R4177" s="189">
        <v>3</v>
      </c>
    </row>
    <row r="4178" spans="1:18" x14ac:dyDescent="0.25">
      <c r="A4178" s="132">
        <v>1054114</v>
      </c>
      <c r="B4178" s="145" t="s">
        <v>4474</v>
      </c>
      <c r="C4178" s="132">
        <v>30</v>
      </c>
      <c r="D4178" s="132">
        <v>96</v>
      </c>
      <c r="E4178" s="186">
        <v>8</v>
      </c>
      <c r="F4178" s="132">
        <v>120</v>
      </c>
      <c r="G4178" s="132" t="s">
        <v>21</v>
      </c>
      <c r="H4178" s="132" t="s">
        <v>21</v>
      </c>
      <c r="I4178" s="132" t="s">
        <v>21</v>
      </c>
      <c r="J4178" s="133">
        <v>4.7</v>
      </c>
      <c r="K4178" s="133">
        <v>3.93</v>
      </c>
      <c r="L4178" s="133">
        <v>0.76</v>
      </c>
      <c r="M4178" s="134" t="str">
        <f t="shared" si="65"/>
        <v>P</v>
      </c>
      <c r="N4178" s="173" t="s">
        <v>10682</v>
      </c>
      <c r="O4178" s="146" t="s">
        <v>1614</v>
      </c>
      <c r="P4178" s="146" t="s">
        <v>9438</v>
      </c>
      <c r="Q4178" s="147" t="s">
        <v>10519</v>
      </c>
      <c r="R4178" s="187">
        <v>3.3</v>
      </c>
    </row>
    <row r="4179" spans="1:18" x14ac:dyDescent="0.25">
      <c r="A4179" s="135">
        <v>1054117</v>
      </c>
      <c r="B4179" s="148" t="s">
        <v>4475</v>
      </c>
      <c r="C4179" s="135">
        <v>1</v>
      </c>
      <c r="D4179" s="135" t="s">
        <v>9548</v>
      </c>
      <c r="E4179" s="188" t="s">
        <v>9548</v>
      </c>
      <c r="F4179" s="135" t="s">
        <v>9548</v>
      </c>
      <c r="G4179" s="135" t="s">
        <v>9548</v>
      </c>
      <c r="H4179" s="135" t="s">
        <v>9548</v>
      </c>
      <c r="I4179" s="135" t="s">
        <v>9548</v>
      </c>
      <c r="J4179" s="136">
        <v>0.48</v>
      </c>
      <c r="K4179" s="136">
        <v>0.48</v>
      </c>
      <c r="L4179" s="136">
        <v>1.79</v>
      </c>
      <c r="M4179" s="137" t="str">
        <f t="shared" si="65"/>
        <v>P</v>
      </c>
      <c r="N4179" s="174" t="s">
        <v>10681</v>
      </c>
      <c r="O4179" s="149" t="s">
        <v>1506</v>
      </c>
      <c r="P4179" s="149" t="s">
        <v>9442</v>
      </c>
      <c r="Q4179" s="150" t="s">
        <v>10519</v>
      </c>
      <c r="R4179" s="189">
        <v>0.98</v>
      </c>
    </row>
    <row r="4180" spans="1:18" x14ac:dyDescent="0.25">
      <c r="A4180" s="132">
        <v>1054119</v>
      </c>
      <c r="B4180" s="145" t="s">
        <v>4476</v>
      </c>
      <c r="C4180" s="132">
        <v>1</v>
      </c>
      <c r="D4180" s="132" t="s">
        <v>9548</v>
      </c>
      <c r="E4180" s="186" t="s">
        <v>9548</v>
      </c>
      <c r="F4180" s="132" t="s">
        <v>9548</v>
      </c>
      <c r="G4180" s="132" t="s">
        <v>9548</v>
      </c>
      <c r="H4180" s="132" t="s">
        <v>9548</v>
      </c>
      <c r="I4180" s="132" t="s">
        <v>9548</v>
      </c>
      <c r="J4180" s="133">
        <v>0.71</v>
      </c>
      <c r="K4180" s="133">
        <v>0.71</v>
      </c>
      <c r="L4180" s="133">
        <v>0.3</v>
      </c>
      <c r="M4180" s="134" t="str">
        <f t="shared" si="65"/>
        <v>P</v>
      </c>
      <c r="N4180" s="173" t="s">
        <v>10681</v>
      </c>
      <c r="O4180" s="146" t="s">
        <v>1506</v>
      </c>
      <c r="P4180" s="146" t="s">
        <v>9442</v>
      </c>
      <c r="Q4180" s="147" t="s">
        <v>10519</v>
      </c>
      <c r="R4180" s="187">
        <v>0.76</v>
      </c>
    </row>
    <row r="4181" spans="1:18" x14ac:dyDescent="0.25">
      <c r="A4181" s="135">
        <v>1054120</v>
      </c>
      <c r="B4181" s="148" t="s">
        <v>4477</v>
      </c>
      <c r="C4181" s="135">
        <v>1</v>
      </c>
      <c r="D4181" s="135" t="s">
        <v>9548</v>
      </c>
      <c r="E4181" s="188" t="s">
        <v>9548</v>
      </c>
      <c r="F4181" s="135" t="s">
        <v>9548</v>
      </c>
      <c r="G4181" s="135" t="s">
        <v>9548</v>
      </c>
      <c r="H4181" s="135" t="s">
        <v>9548</v>
      </c>
      <c r="I4181" s="135" t="s">
        <v>9548</v>
      </c>
      <c r="J4181" s="136">
        <v>0.71</v>
      </c>
      <c r="K4181" s="136">
        <v>0.71</v>
      </c>
      <c r="L4181" s="136">
        <v>0.3</v>
      </c>
      <c r="M4181" s="137" t="str">
        <f t="shared" si="65"/>
        <v>P</v>
      </c>
      <c r="N4181" s="174" t="s">
        <v>10681</v>
      </c>
      <c r="O4181" s="149" t="s">
        <v>1506</v>
      </c>
      <c r="P4181" s="149" t="s">
        <v>9442</v>
      </c>
      <c r="Q4181" s="150" t="s">
        <v>10519</v>
      </c>
      <c r="R4181" s="189">
        <v>0.77</v>
      </c>
    </row>
    <row r="4182" spans="1:18" x14ac:dyDescent="0.25">
      <c r="A4182" s="132">
        <v>1054123</v>
      </c>
      <c r="B4182" s="145" t="s">
        <v>4478</v>
      </c>
      <c r="C4182" s="132">
        <v>1</v>
      </c>
      <c r="D4182" s="132" t="s">
        <v>9548</v>
      </c>
      <c r="E4182" s="186" t="s">
        <v>9548</v>
      </c>
      <c r="F4182" s="132" t="s">
        <v>9548</v>
      </c>
      <c r="G4182" s="132" t="s">
        <v>9548</v>
      </c>
      <c r="H4182" s="132" t="s">
        <v>9548</v>
      </c>
      <c r="I4182" s="132" t="s">
        <v>9548</v>
      </c>
      <c r="J4182" s="133">
        <v>0.25</v>
      </c>
      <c r="K4182" s="133">
        <v>0.25</v>
      </c>
      <c r="L4182" s="133">
        <v>1.08</v>
      </c>
      <c r="M4182" s="134" t="str">
        <f t="shared" si="65"/>
        <v>P</v>
      </c>
      <c r="N4182" s="173" t="s">
        <v>10681</v>
      </c>
      <c r="O4182" s="146" t="s">
        <v>1506</v>
      </c>
      <c r="P4182" s="146" t="s">
        <v>9442</v>
      </c>
      <c r="Q4182" s="147" t="s">
        <v>10519</v>
      </c>
      <c r="R4182" s="187">
        <v>0.66</v>
      </c>
    </row>
    <row r="4183" spans="1:18" x14ac:dyDescent="0.25">
      <c r="A4183" s="135">
        <v>1054132</v>
      </c>
      <c r="B4183" s="148" t="s">
        <v>4479</v>
      </c>
      <c r="C4183" s="135">
        <v>1</v>
      </c>
      <c r="D4183" s="135" t="s">
        <v>9548</v>
      </c>
      <c r="E4183" s="188" t="s">
        <v>9548</v>
      </c>
      <c r="F4183" s="135" t="s">
        <v>9548</v>
      </c>
      <c r="G4183" s="135" t="s">
        <v>9548</v>
      </c>
      <c r="H4183" s="135" t="s">
        <v>9548</v>
      </c>
      <c r="I4183" s="135" t="s">
        <v>9548</v>
      </c>
      <c r="J4183" s="136">
        <v>0.25</v>
      </c>
      <c r="K4183" s="136">
        <v>0.25</v>
      </c>
      <c r="L4183" s="136">
        <v>1.08</v>
      </c>
      <c r="M4183" s="137" t="str">
        <f t="shared" si="65"/>
        <v>P</v>
      </c>
      <c r="N4183" s="174" t="s">
        <v>10681</v>
      </c>
      <c r="O4183" s="149" t="s">
        <v>1506</v>
      </c>
      <c r="P4183" s="149" t="s">
        <v>9442</v>
      </c>
      <c r="Q4183" s="150" t="s">
        <v>10519</v>
      </c>
      <c r="R4183" s="189">
        <v>0.65</v>
      </c>
    </row>
    <row r="4184" spans="1:18" x14ac:dyDescent="0.25">
      <c r="A4184" s="132">
        <v>1054133</v>
      </c>
      <c r="B4184" s="145" t="s">
        <v>4480</v>
      </c>
      <c r="C4184" s="132">
        <v>1</v>
      </c>
      <c r="D4184" s="132" t="s">
        <v>9548</v>
      </c>
      <c r="E4184" s="186" t="s">
        <v>9548</v>
      </c>
      <c r="F4184" s="132" t="s">
        <v>9548</v>
      </c>
      <c r="G4184" s="132" t="s">
        <v>9548</v>
      </c>
      <c r="H4184" s="132" t="s">
        <v>9548</v>
      </c>
      <c r="I4184" s="132" t="s">
        <v>9548</v>
      </c>
      <c r="J4184" s="133">
        <v>0.39500000000000002</v>
      </c>
      <c r="K4184" s="133">
        <v>0.39500000000000002</v>
      </c>
      <c r="L4184" s="133">
        <v>0.23</v>
      </c>
      <c r="M4184" s="134" t="str">
        <f t="shared" si="65"/>
        <v>P</v>
      </c>
      <c r="N4184" s="173" t="s">
        <v>10681</v>
      </c>
      <c r="O4184" s="146" t="s">
        <v>1506</v>
      </c>
      <c r="P4184" s="146" t="s">
        <v>9442</v>
      </c>
      <c r="Q4184" s="147" t="s">
        <v>10519</v>
      </c>
      <c r="R4184" s="187">
        <v>0.45</v>
      </c>
    </row>
    <row r="4185" spans="1:18" x14ac:dyDescent="0.25">
      <c r="A4185" s="135">
        <v>1054134</v>
      </c>
      <c r="B4185" s="148" t="s">
        <v>4481</v>
      </c>
      <c r="C4185" s="135">
        <v>1</v>
      </c>
      <c r="D4185" s="135" t="s">
        <v>9548</v>
      </c>
      <c r="E4185" s="188" t="s">
        <v>9548</v>
      </c>
      <c r="F4185" s="135" t="s">
        <v>9548</v>
      </c>
      <c r="G4185" s="135" t="s">
        <v>9548</v>
      </c>
      <c r="H4185" s="135" t="s">
        <v>9548</v>
      </c>
      <c r="I4185" s="135" t="s">
        <v>9548</v>
      </c>
      <c r="J4185" s="136">
        <v>0.39</v>
      </c>
      <c r="K4185" s="136">
        <v>0.39</v>
      </c>
      <c r="L4185" s="136">
        <v>0.22</v>
      </c>
      <c r="M4185" s="137" t="str">
        <f t="shared" si="65"/>
        <v>P</v>
      </c>
      <c r="N4185" s="174" t="s">
        <v>10681</v>
      </c>
      <c r="O4185" s="149" t="s">
        <v>1506</v>
      </c>
      <c r="P4185" s="149" t="s">
        <v>9442</v>
      </c>
      <c r="Q4185" s="150" t="s">
        <v>10519</v>
      </c>
      <c r="R4185" s="189">
        <v>0.45</v>
      </c>
    </row>
    <row r="4186" spans="1:18" x14ac:dyDescent="0.25">
      <c r="A4186" s="132">
        <v>1054135</v>
      </c>
      <c r="B4186" s="145" t="s">
        <v>4482</v>
      </c>
      <c r="C4186" s="132">
        <v>1</v>
      </c>
      <c r="D4186" s="132" t="s">
        <v>9548</v>
      </c>
      <c r="E4186" s="186" t="s">
        <v>9548</v>
      </c>
      <c r="F4186" s="132" t="s">
        <v>9548</v>
      </c>
      <c r="G4186" s="132" t="s">
        <v>9548</v>
      </c>
      <c r="H4186" s="132" t="s">
        <v>9548</v>
      </c>
      <c r="I4186" s="132" t="s">
        <v>9548</v>
      </c>
      <c r="J4186" s="133">
        <v>0.4</v>
      </c>
      <c r="K4186" s="133">
        <v>0.4</v>
      </c>
      <c r="L4186" s="133">
        <v>0.23</v>
      </c>
      <c r="M4186" s="134" t="str">
        <f t="shared" si="65"/>
        <v>P</v>
      </c>
      <c r="N4186" s="173" t="s">
        <v>10681</v>
      </c>
      <c r="O4186" s="146" t="s">
        <v>1506</v>
      </c>
      <c r="P4186" s="146" t="s">
        <v>9442</v>
      </c>
      <c r="Q4186" s="147" t="s">
        <v>10519</v>
      </c>
      <c r="R4186" s="187">
        <v>0.45</v>
      </c>
    </row>
    <row r="4187" spans="1:18" x14ac:dyDescent="0.25">
      <c r="A4187" s="135">
        <v>1054136</v>
      </c>
      <c r="B4187" s="148" t="s">
        <v>4483</v>
      </c>
      <c r="C4187" s="135">
        <v>1</v>
      </c>
      <c r="D4187" s="135" t="s">
        <v>9548</v>
      </c>
      <c r="E4187" s="188" t="s">
        <v>9548</v>
      </c>
      <c r="F4187" s="135" t="s">
        <v>9548</v>
      </c>
      <c r="G4187" s="135" t="s">
        <v>9548</v>
      </c>
      <c r="H4187" s="135" t="s">
        <v>9548</v>
      </c>
      <c r="I4187" s="135" t="s">
        <v>9548</v>
      </c>
      <c r="J4187" s="136">
        <v>0.39</v>
      </c>
      <c r="K4187" s="136">
        <v>0.39</v>
      </c>
      <c r="L4187" s="136">
        <v>0.22</v>
      </c>
      <c r="M4187" s="137" t="str">
        <f t="shared" si="65"/>
        <v>P</v>
      </c>
      <c r="N4187" s="172" t="s">
        <v>10681</v>
      </c>
      <c r="O4187" s="149" t="s">
        <v>1506</v>
      </c>
      <c r="P4187" s="149" t="s">
        <v>9442</v>
      </c>
      <c r="Q4187" s="150" t="s">
        <v>10519</v>
      </c>
      <c r="R4187" s="189">
        <v>0.45</v>
      </c>
    </row>
    <row r="4188" spans="1:18" x14ac:dyDescent="0.25">
      <c r="A4188" s="132">
        <v>1054137</v>
      </c>
      <c r="B4188" s="145" t="s">
        <v>4484</v>
      </c>
      <c r="C4188" s="132">
        <v>1</v>
      </c>
      <c r="D4188" s="132" t="s">
        <v>9548</v>
      </c>
      <c r="E4188" s="186" t="s">
        <v>9548</v>
      </c>
      <c r="F4188" s="132" t="s">
        <v>9548</v>
      </c>
      <c r="G4188" s="132" t="s">
        <v>9548</v>
      </c>
      <c r="H4188" s="132" t="s">
        <v>9548</v>
      </c>
      <c r="I4188" s="132" t="s">
        <v>9548</v>
      </c>
      <c r="J4188" s="133">
        <v>0.39500000000000002</v>
      </c>
      <c r="K4188" s="133">
        <v>0.39500000000000002</v>
      </c>
      <c r="L4188" s="133">
        <v>0.23</v>
      </c>
      <c r="M4188" s="134" t="str">
        <f t="shared" si="65"/>
        <v>P</v>
      </c>
      <c r="N4188" s="171" t="s">
        <v>10681</v>
      </c>
      <c r="O4188" s="146" t="s">
        <v>1506</v>
      </c>
      <c r="P4188" s="146" t="s">
        <v>9442</v>
      </c>
      <c r="Q4188" s="147" t="s">
        <v>10519</v>
      </c>
      <c r="R4188" s="187">
        <v>0.45</v>
      </c>
    </row>
    <row r="4189" spans="1:18" x14ac:dyDescent="0.25">
      <c r="A4189" s="135">
        <v>1054138</v>
      </c>
      <c r="B4189" s="148" t="s">
        <v>4485</v>
      </c>
      <c r="C4189" s="135">
        <v>50</v>
      </c>
      <c r="D4189" s="135" t="s">
        <v>20</v>
      </c>
      <c r="E4189" s="188">
        <v>34</v>
      </c>
      <c r="F4189" s="135" t="s">
        <v>20</v>
      </c>
      <c r="G4189" s="135">
        <v>170</v>
      </c>
      <c r="H4189" s="135">
        <v>204</v>
      </c>
      <c r="I4189" s="135">
        <v>2</v>
      </c>
      <c r="J4189" s="136">
        <v>2.1</v>
      </c>
      <c r="K4189" s="136">
        <v>1.48</v>
      </c>
      <c r="L4189" s="136">
        <v>0.19</v>
      </c>
      <c r="M4189" s="137" t="str">
        <f t="shared" si="65"/>
        <v>P</v>
      </c>
      <c r="N4189" s="172" t="s">
        <v>10682</v>
      </c>
      <c r="O4189" s="149" t="s">
        <v>1506</v>
      </c>
      <c r="P4189" s="149" t="s">
        <v>9458</v>
      </c>
      <c r="Q4189" s="150" t="s">
        <v>10519</v>
      </c>
      <c r="R4189" s="189">
        <v>1</v>
      </c>
    </row>
    <row r="4190" spans="1:18" x14ac:dyDescent="0.25">
      <c r="A4190" s="132">
        <v>1054139</v>
      </c>
      <c r="B4190" s="145" t="s">
        <v>4486</v>
      </c>
      <c r="C4190" s="132">
        <v>1</v>
      </c>
      <c r="D4190" s="132">
        <v>720</v>
      </c>
      <c r="E4190" s="186">
        <v>24</v>
      </c>
      <c r="F4190" s="132">
        <v>1200</v>
      </c>
      <c r="G4190" s="132" t="s">
        <v>20</v>
      </c>
      <c r="H4190" s="132">
        <v>96</v>
      </c>
      <c r="I4190" s="132">
        <v>1</v>
      </c>
      <c r="J4190" s="133">
        <v>2.14</v>
      </c>
      <c r="K4190" s="133">
        <v>0.88</v>
      </c>
      <c r="L4190" s="133">
        <v>0.78</v>
      </c>
      <c r="M4190" s="134" t="str">
        <f t="shared" si="65"/>
        <v>P</v>
      </c>
      <c r="N4190" s="171" t="s">
        <v>10682</v>
      </c>
      <c r="O4190" s="146" t="s">
        <v>1506</v>
      </c>
      <c r="P4190" s="146" t="s">
        <v>9426</v>
      </c>
      <c r="Q4190" s="147" t="s">
        <v>10519</v>
      </c>
      <c r="R4190" s="187">
        <v>2.06</v>
      </c>
    </row>
    <row r="4191" spans="1:18" x14ac:dyDescent="0.25">
      <c r="A4191" s="135">
        <v>1054152</v>
      </c>
      <c r="B4191" s="148" t="s">
        <v>4487</v>
      </c>
      <c r="C4191" s="135">
        <v>1</v>
      </c>
      <c r="D4191" s="135">
        <v>300</v>
      </c>
      <c r="E4191" s="188" t="s">
        <v>21</v>
      </c>
      <c r="F4191" s="135">
        <v>500</v>
      </c>
      <c r="G4191" s="135">
        <v>40</v>
      </c>
      <c r="H4191" s="135" t="s">
        <v>20</v>
      </c>
      <c r="I4191" s="135">
        <v>1</v>
      </c>
      <c r="J4191" s="136">
        <v>2.15</v>
      </c>
      <c r="K4191" s="136">
        <v>1.77</v>
      </c>
      <c r="L4191" s="136">
        <v>0.76</v>
      </c>
      <c r="M4191" s="137" t="str">
        <f t="shared" si="65"/>
        <v>P</v>
      </c>
      <c r="N4191" s="172" t="s">
        <v>10682</v>
      </c>
      <c r="O4191" s="149" t="s">
        <v>1506</v>
      </c>
      <c r="P4191" s="149" t="s">
        <v>9426</v>
      </c>
      <c r="Q4191" s="150" t="s">
        <v>10519</v>
      </c>
      <c r="R4191" s="189">
        <v>3.41</v>
      </c>
    </row>
    <row r="4192" spans="1:18" x14ac:dyDescent="0.25">
      <c r="A4192" s="132">
        <v>1054165</v>
      </c>
      <c r="B4192" s="145" t="s">
        <v>4488</v>
      </c>
      <c r="C4192" s="132">
        <v>1</v>
      </c>
      <c r="D4192" s="132">
        <v>60</v>
      </c>
      <c r="E4192" s="186" t="s">
        <v>21</v>
      </c>
      <c r="F4192" s="132">
        <v>80</v>
      </c>
      <c r="G4192" s="132" t="s">
        <v>20</v>
      </c>
      <c r="H4192" s="132" t="s">
        <v>20</v>
      </c>
      <c r="I4192" s="132" t="s">
        <v>20</v>
      </c>
      <c r="J4192" s="133">
        <v>4.54</v>
      </c>
      <c r="K4192" s="133">
        <v>2.34</v>
      </c>
      <c r="L4192" s="133">
        <v>1.88</v>
      </c>
      <c r="M4192" s="134" t="str">
        <f t="shared" si="65"/>
        <v>P</v>
      </c>
      <c r="N4192" s="171" t="s">
        <v>10682</v>
      </c>
      <c r="O4192" s="146" t="s">
        <v>1506</v>
      </c>
      <c r="P4192" s="146" t="s">
        <v>9401</v>
      </c>
      <c r="Q4192" s="147" t="s">
        <v>10519</v>
      </c>
      <c r="R4192" s="187">
        <v>5.81</v>
      </c>
    </row>
    <row r="4193" spans="1:18" x14ac:dyDescent="0.25">
      <c r="A4193" s="135">
        <v>1054166</v>
      </c>
      <c r="B4193" s="148" t="s">
        <v>4489</v>
      </c>
      <c r="C4193" s="135">
        <v>1</v>
      </c>
      <c r="D4193" s="135">
        <v>60</v>
      </c>
      <c r="E4193" s="188" t="s">
        <v>21</v>
      </c>
      <c r="F4193" s="135">
        <v>80</v>
      </c>
      <c r="G4193" s="135" t="s">
        <v>20</v>
      </c>
      <c r="H4193" s="135" t="s">
        <v>20</v>
      </c>
      <c r="I4193" s="135" t="s">
        <v>20</v>
      </c>
      <c r="J4193" s="136">
        <v>4.5</v>
      </c>
      <c r="K4193" s="136">
        <v>2.35</v>
      </c>
      <c r="L4193" s="136">
        <v>1.875</v>
      </c>
      <c r="M4193" s="137" t="str">
        <f t="shared" si="65"/>
        <v>P</v>
      </c>
      <c r="N4193" s="174" t="s">
        <v>10682</v>
      </c>
      <c r="O4193" s="149" t="s">
        <v>1506</v>
      </c>
      <c r="P4193" s="149" t="s">
        <v>9401</v>
      </c>
      <c r="Q4193" s="150" t="s">
        <v>10519</v>
      </c>
      <c r="R4193" s="189">
        <v>5.76</v>
      </c>
    </row>
    <row r="4194" spans="1:18" x14ac:dyDescent="0.25">
      <c r="A4194" s="132">
        <v>1054173</v>
      </c>
      <c r="B4194" s="145" t="s">
        <v>4490</v>
      </c>
      <c r="C4194" s="132">
        <v>1</v>
      </c>
      <c r="D4194" s="132">
        <v>250</v>
      </c>
      <c r="E4194" s="186" t="s">
        <v>21</v>
      </c>
      <c r="F4194" s="132" t="s">
        <v>20</v>
      </c>
      <c r="G4194" s="132">
        <v>64</v>
      </c>
      <c r="H4194" s="132">
        <v>90</v>
      </c>
      <c r="I4194" s="132">
        <v>1</v>
      </c>
      <c r="J4194" s="133">
        <v>1.82</v>
      </c>
      <c r="K4194" s="133">
        <v>1.54</v>
      </c>
      <c r="L4194" s="133">
        <v>0.34</v>
      </c>
      <c r="M4194" s="134" t="str">
        <f t="shared" si="65"/>
        <v>P</v>
      </c>
      <c r="N4194" s="173" t="s">
        <v>10682</v>
      </c>
      <c r="O4194" s="146" t="s">
        <v>1506</v>
      </c>
      <c r="P4194" s="146" t="s">
        <v>9401</v>
      </c>
      <c r="Q4194" s="147" t="s">
        <v>10519</v>
      </c>
      <c r="R4194" s="187">
        <v>7.7</v>
      </c>
    </row>
    <row r="4195" spans="1:18" x14ac:dyDescent="0.25">
      <c r="A4195" s="135">
        <v>1054201</v>
      </c>
      <c r="B4195" s="148" t="s">
        <v>792</v>
      </c>
      <c r="C4195" s="135">
        <v>6</v>
      </c>
      <c r="D4195" s="135">
        <v>80</v>
      </c>
      <c r="E4195" s="188" t="s">
        <v>21</v>
      </c>
      <c r="F4195" s="135">
        <v>110</v>
      </c>
      <c r="G4195" s="135">
        <v>4</v>
      </c>
      <c r="H4195" s="135" t="s">
        <v>20</v>
      </c>
      <c r="I4195" s="135">
        <v>1</v>
      </c>
      <c r="J4195" s="136">
        <v>4.22</v>
      </c>
      <c r="K4195" s="136">
        <v>2.04</v>
      </c>
      <c r="L4195" s="136">
        <v>1.44</v>
      </c>
      <c r="M4195" s="137" t="str">
        <f t="shared" si="65"/>
        <v>P</v>
      </c>
      <c r="N4195" s="174" t="s">
        <v>10681</v>
      </c>
      <c r="O4195" s="149" t="s">
        <v>1506</v>
      </c>
      <c r="P4195" s="149" t="s">
        <v>9435</v>
      </c>
      <c r="Q4195" s="150" t="s">
        <v>10519</v>
      </c>
      <c r="R4195" s="189">
        <v>36.18</v>
      </c>
    </row>
    <row r="4196" spans="1:18" x14ac:dyDescent="0.25">
      <c r="A4196" s="132">
        <v>1054202</v>
      </c>
      <c r="B4196" s="145" t="s">
        <v>4491</v>
      </c>
      <c r="C4196" s="132">
        <v>6</v>
      </c>
      <c r="D4196" s="132">
        <v>80</v>
      </c>
      <c r="E4196" s="186" t="s">
        <v>21</v>
      </c>
      <c r="F4196" s="132">
        <v>110</v>
      </c>
      <c r="G4196" s="132" t="s">
        <v>20</v>
      </c>
      <c r="H4196" s="132" t="s">
        <v>20</v>
      </c>
      <c r="I4196" s="132" t="s">
        <v>20</v>
      </c>
      <c r="J4196" s="133">
        <v>4.1399999999999997</v>
      </c>
      <c r="K4196" s="133">
        <v>2.02</v>
      </c>
      <c r="L4196" s="133">
        <v>1.46</v>
      </c>
      <c r="M4196" s="134" t="str">
        <f t="shared" si="65"/>
        <v>P</v>
      </c>
      <c r="N4196" s="173" t="s">
        <v>10681</v>
      </c>
      <c r="O4196" s="146" t="s">
        <v>1506</v>
      </c>
      <c r="P4196" s="146" t="s">
        <v>9435</v>
      </c>
      <c r="Q4196" s="147" t="s">
        <v>10519</v>
      </c>
      <c r="R4196" s="187">
        <v>32.76</v>
      </c>
    </row>
    <row r="4197" spans="1:18" x14ac:dyDescent="0.25">
      <c r="A4197" s="135">
        <v>1054204</v>
      </c>
      <c r="B4197" s="148" t="s">
        <v>4492</v>
      </c>
      <c r="C4197" s="135">
        <v>6</v>
      </c>
      <c r="D4197" s="135">
        <v>80</v>
      </c>
      <c r="E4197" s="188" t="s">
        <v>21</v>
      </c>
      <c r="F4197" s="135">
        <v>110</v>
      </c>
      <c r="G4197" s="135" t="s">
        <v>20</v>
      </c>
      <c r="H4197" s="135" t="s">
        <v>20</v>
      </c>
      <c r="I4197" s="135" t="s">
        <v>20</v>
      </c>
      <c r="J4197" s="136">
        <v>4.16</v>
      </c>
      <c r="K4197" s="136">
        <v>2.1</v>
      </c>
      <c r="L4197" s="136">
        <v>1.48</v>
      </c>
      <c r="M4197" s="137" t="str">
        <f t="shared" si="65"/>
        <v>P</v>
      </c>
      <c r="N4197" s="174" t="s">
        <v>10681</v>
      </c>
      <c r="O4197" s="149" t="s">
        <v>1506</v>
      </c>
      <c r="P4197" s="149" t="s">
        <v>9435</v>
      </c>
      <c r="Q4197" s="150" t="s">
        <v>10106</v>
      </c>
      <c r="R4197" s="189">
        <v>37.14</v>
      </c>
    </row>
    <row r="4198" spans="1:18" x14ac:dyDescent="0.25">
      <c r="A4198" s="132">
        <v>1054205</v>
      </c>
      <c r="B4198" s="145" t="s">
        <v>4493</v>
      </c>
      <c r="C4198" s="132">
        <v>6</v>
      </c>
      <c r="D4198" s="132">
        <v>80</v>
      </c>
      <c r="E4198" s="186" t="s">
        <v>21</v>
      </c>
      <c r="F4198" s="132">
        <v>100</v>
      </c>
      <c r="G4198" s="132">
        <v>4</v>
      </c>
      <c r="H4198" s="132">
        <v>4</v>
      </c>
      <c r="I4198" s="132">
        <v>1</v>
      </c>
      <c r="J4198" s="133">
        <v>4.16</v>
      </c>
      <c r="K4198" s="133">
        <v>2.1</v>
      </c>
      <c r="L4198" s="133">
        <v>1.4</v>
      </c>
      <c r="M4198" s="134" t="str">
        <f t="shared" si="65"/>
        <v>P</v>
      </c>
      <c r="N4198" s="173" t="s">
        <v>10681</v>
      </c>
      <c r="O4198" s="146" t="s">
        <v>1506</v>
      </c>
      <c r="P4198" s="146" t="s">
        <v>9435</v>
      </c>
      <c r="Q4198" s="147" t="s">
        <v>10106</v>
      </c>
      <c r="R4198" s="187">
        <v>33.42</v>
      </c>
    </row>
    <row r="4199" spans="1:18" x14ac:dyDescent="0.25">
      <c r="A4199" s="135">
        <v>1054206</v>
      </c>
      <c r="B4199" s="148" t="s">
        <v>788</v>
      </c>
      <c r="C4199" s="135">
        <v>6</v>
      </c>
      <c r="D4199" s="135">
        <v>96</v>
      </c>
      <c r="E4199" s="188" t="s">
        <v>21</v>
      </c>
      <c r="F4199" s="135">
        <v>120</v>
      </c>
      <c r="G4199" s="135">
        <v>4</v>
      </c>
      <c r="H4199" s="135" t="s">
        <v>20</v>
      </c>
      <c r="I4199" s="135">
        <v>1</v>
      </c>
      <c r="J4199" s="136">
        <v>4.12</v>
      </c>
      <c r="K4199" s="136">
        <v>1.98</v>
      </c>
      <c r="L4199" s="136">
        <v>1.5</v>
      </c>
      <c r="M4199" s="137" t="str">
        <f t="shared" si="65"/>
        <v>P</v>
      </c>
      <c r="N4199" s="174" t="s">
        <v>10681</v>
      </c>
      <c r="O4199" s="149" t="s">
        <v>1506</v>
      </c>
      <c r="P4199" s="149" t="s">
        <v>9442</v>
      </c>
      <c r="Q4199" s="150" t="s">
        <v>10519</v>
      </c>
      <c r="R4199" s="189">
        <v>52.62</v>
      </c>
    </row>
    <row r="4200" spans="1:18" x14ac:dyDescent="0.25">
      <c r="A4200" s="132">
        <v>1054211</v>
      </c>
      <c r="B4200" s="145" t="s">
        <v>4494</v>
      </c>
      <c r="C4200" s="132">
        <v>6</v>
      </c>
      <c r="D4200" s="132">
        <v>96</v>
      </c>
      <c r="E4200" s="186" t="s">
        <v>21</v>
      </c>
      <c r="F4200" s="132">
        <v>120</v>
      </c>
      <c r="G4200" s="132">
        <v>4</v>
      </c>
      <c r="H4200" s="132" t="s">
        <v>20</v>
      </c>
      <c r="I4200" s="132">
        <v>1</v>
      </c>
      <c r="J4200" s="133">
        <v>4.0599999999999996</v>
      </c>
      <c r="K4200" s="133">
        <v>2</v>
      </c>
      <c r="L4200" s="133">
        <v>1.56</v>
      </c>
      <c r="M4200" s="134" t="str">
        <f t="shared" si="65"/>
        <v>P</v>
      </c>
      <c r="N4200" s="173" t="s">
        <v>10681</v>
      </c>
      <c r="O4200" s="146" t="s">
        <v>1506</v>
      </c>
      <c r="P4200" s="146" t="s">
        <v>9435</v>
      </c>
      <c r="Q4200" s="147" t="s">
        <v>10519</v>
      </c>
      <c r="R4200" s="187">
        <v>50.04</v>
      </c>
    </row>
    <row r="4201" spans="1:18" x14ac:dyDescent="0.25">
      <c r="A4201" s="135">
        <v>1054212</v>
      </c>
      <c r="B4201" s="148" t="s">
        <v>787</v>
      </c>
      <c r="C4201" s="135">
        <v>6</v>
      </c>
      <c r="D4201" s="135">
        <v>144</v>
      </c>
      <c r="E4201" s="188" t="s">
        <v>21</v>
      </c>
      <c r="F4201" s="135">
        <v>204</v>
      </c>
      <c r="G4201" s="135" t="s">
        <v>20</v>
      </c>
      <c r="H4201" s="135" t="s">
        <v>20</v>
      </c>
      <c r="I4201" s="135" t="s">
        <v>20</v>
      </c>
      <c r="J4201" s="136">
        <v>4.9400000000000004</v>
      </c>
      <c r="K4201" s="136">
        <v>2</v>
      </c>
      <c r="L4201" s="136">
        <v>0.94</v>
      </c>
      <c r="M4201" s="137" t="str">
        <f t="shared" si="65"/>
        <v>P</v>
      </c>
      <c r="N4201" s="174" t="s">
        <v>10681</v>
      </c>
      <c r="O4201" s="149" t="s">
        <v>1506</v>
      </c>
      <c r="P4201" s="149" t="s">
        <v>9435</v>
      </c>
      <c r="Q4201" s="150" t="s">
        <v>10519</v>
      </c>
      <c r="R4201" s="189">
        <v>25.08</v>
      </c>
    </row>
    <row r="4202" spans="1:18" x14ac:dyDescent="0.25">
      <c r="A4202" s="132">
        <v>1054213</v>
      </c>
      <c r="B4202" s="145" t="s">
        <v>786</v>
      </c>
      <c r="C4202" s="132">
        <v>6</v>
      </c>
      <c r="D4202" s="132">
        <v>144</v>
      </c>
      <c r="E4202" s="186" t="s">
        <v>21</v>
      </c>
      <c r="F4202" s="132">
        <v>192</v>
      </c>
      <c r="G4202" s="132">
        <v>4</v>
      </c>
      <c r="H4202" s="132" t="s">
        <v>20</v>
      </c>
      <c r="I4202" s="132">
        <v>2</v>
      </c>
      <c r="J4202" s="133">
        <v>4.9000000000000004</v>
      </c>
      <c r="K4202" s="133">
        <v>2</v>
      </c>
      <c r="L4202" s="133">
        <v>0.96</v>
      </c>
      <c r="M4202" s="134" t="str">
        <f t="shared" si="65"/>
        <v>P</v>
      </c>
      <c r="N4202" s="173" t="s">
        <v>10681</v>
      </c>
      <c r="O4202" s="146" t="s">
        <v>1506</v>
      </c>
      <c r="P4202" s="146" t="s">
        <v>9435</v>
      </c>
      <c r="Q4202" s="147" t="s">
        <v>10519</v>
      </c>
      <c r="R4202" s="187">
        <v>22.259999999999998</v>
      </c>
    </row>
    <row r="4203" spans="1:18" x14ac:dyDescent="0.25">
      <c r="A4203" s="135">
        <v>1054215</v>
      </c>
      <c r="B4203" s="148" t="s">
        <v>4495</v>
      </c>
      <c r="C4203" s="135">
        <v>6</v>
      </c>
      <c r="D4203" s="135">
        <v>60</v>
      </c>
      <c r="E4203" s="188" t="s">
        <v>21</v>
      </c>
      <c r="F4203" s="135">
        <v>84</v>
      </c>
      <c r="G4203" s="135" t="s">
        <v>20</v>
      </c>
      <c r="H4203" s="135" t="s">
        <v>20</v>
      </c>
      <c r="I4203" s="135" t="s">
        <v>20</v>
      </c>
      <c r="J4203" s="136">
        <v>3.32</v>
      </c>
      <c r="K4203" s="136">
        <v>2.64</v>
      </c>
      <c r="L4203" s="136">
        <v>2.12</v>
      </c>
      <c r="M4203" s="137" t="str">
        <f t="shared" si="65"/>
        <v>P</v>
      </c>
      <c r="N4203" s="174" t="s">
        <v>10681</v>
      </c>
      <c r="O4203" s="149" t="s">
        <v>1506</v>
      </c>
      <c r="P4203" s="149" t="s">
        <v>9435</v>
      </c>
      <c r="Q4203" s="150" t="s">
        <v>10519</v>
      </c>
      <c r="R4203" s="189">
        <v>33</v>
      </c>
    </row>
    <row r="4204" spans="1:18" x14ac:dyDescent="0.25">
      <c r="A4204" s="132">
        <v>1054216</v>
      </c>
      <c r="B4204" s="145" t="s">
        <v>4496</v>
      </c>
      <c r="C4204" s="132">
        <v>6</v>
      </c>
      <c r="D4204" s="132">
        <v>150</v>
      </c>
      <c r="E4204" s="186" t="s">
        <v>21</v>
      </c>
      <c r="F4204" s="132">
        <v>250</v>
      </c>
      <c r="G4204" s="132" t="s">
        <v>20</v>
      </c>
      <c r="H4204" s="132" t="s">
        <v>20</v>
      </c>
      <c r="I4204" s="132" t="s">
        <v>20</v>
      </c>
      <c r="J4204" s="133">
        <v>2.5</v>
      </c>
      <c r="K4204" s="133">
        <v>1.76</v>
      </c>
      <c r="L4204" s="133">
        <v>1.5</v>
      </c>
      <c r="M4204" s="134" t="str">
        <f t="shared" si="65"/>
        <v>P</v>
      </c>
      <c r="N4204" s="173" t="s">
        <v>10681</v>
      </c>
      <c r="O4204" s="146" t="s">
        <v>1506</v>
      </c>
      <c r="P4204" s="146" t="s">
        <v>9435</v>
      </c>
      <c r="Q4204" s="147" t="s">
        <v>10519</v>
      </c>
      <c r="R4204" s="187">
        <v>21.66</v>
      </c>
    </row>
    <row r="4205" spans="1:18" x14ac:dyDescent="0.25">
      <c r="A4205" s="135">
        <v>1054217</v>
      </c>
      <c r="B4205" s="148" t="s">
        <v>789</v>
      </c>
      <c r="C4205" s="135">
        <v>6</v>
      </c>
      <c r="D4205" s="135">
        <v>112</v>
      </c>
      <c r="E4205" s="188" t="s">
        <v>21</v>
      </c>
      <c r="F4205" s="135">
        <v>144</v>
      </c>
      <c r="G4205" s="135" t="s">
        <v>20</v>
      </c>
      <c r="H4205" s="135" t="s">
        <v>20</v>
      </c>
      <c r="I4205" s="135" t="s">
        <v>20</v>
      </c>
      <c r="J4205" s="136">
        <v>3.02</v>
      </c>
      <c r="K4205" s="136">
        <v>2.2400000000000002</v>
      </c>
      <c r="L4205" s="136">
        <v>1.7</v>
      </c>
      <c r="M4205" s="137" t="str">
        <f t="shared" si="65"/>
        <v>P</v>
      </c>
      <c r="N4205" s="174" t="s">
        <v>10681</v>
      </c>
      <c r="O4205" s="149" t="s">
        <v>1506</v>
      </c>
      <c r="P4205" s="149" t="s">
        <v>9435</v>
      </c>
      <c r="Q4205" s="150" t="s">
        <v>10519</v>
      </c>
      <c r="R4205" s="189">
        <v>20.64</v>
      </c>
    </row>
    <row r="4206" spans="1:18" x14ac:dyDescent="0.25">
      <c r="A4206" s="132">
        <v>1054218</v>
      </c>
      <c r="B4206" s="145" t="s">
        <v>4497</v>
      </c>
      <c r="C4206" s="132">
        <v>6</v>
      </c>
      <c r="D4206" s="132">
        <v>112</v>
      </c>
      <c r="E4206" s="186" t="s">
        <v>21</v>
      </c>
      <c r="F4206" s="132">
        <v>144</v>
      </c>
      <c r="G4206" s="132">
        <v>8</v>
      </c>
      <c r="H4206" s="132" t="s">
        <v>20</v>
      </c>
      <c r="I4206" s="132">
        <v>2</v>
      </c>
      <c r="J4206" s="133">
        <v>3</v>
      </c>
      <c r="K4206" s="133">
        <v>2.2000000000000002</v>
      </c>
      <c r="L4206" s="133">
        <v>1.68</v>
      </c>
      <c r="M4206" s="134" t="str">
        <f t="shared" si="65"/>
        <v>P</v>
      </c>
      <c r="N4206" s="173" t="s">
        <v>10681</v>
      </c>
      <c r="O4206" s="146" t="s">
        <v>1506</v>
      </c>
      <c r="P4206" s="146" t="s">
        <v>9435</v>
      </c>
      <c r="Q4206" s="147" t="s">
        <v>10519</v>
      </c>
      <c r="R4206" s="187">
        <v>19.200000000000003</v>
      </c>
    </row>
    <row r="4207" spans="1:18" x14ac:dyDescent="0.25">
      <c r="A4207" s="135">
        <v>1054219</v>
      </c>
      <c r="B4207" s="148" t="s">
        <v>4498</v>
      </c>
      <c r="C4207" s="135">
        <v>6</v>
      </c>
      <c r="D4207" s="135">
        <v>290</v>
      </c>
      <c r="E4207" s="188" t="s">
        <v>21</v>
      </c>
      <c r="F4207" s="135">
        <v>348</v>
      </c>
      <c r="G4207" s="135">
        <v>20</v>
      </c>
      <c r="H4207" s="135">
        <v>64</v>
      </c>
      <c r="I4207" s="135">
        <v>1</v>
      </c>
      <c r="J4207" s="136">
        <v>2.34</v>
      </c>
      <c r="K4207" s="136">
        <v>1.64</v>
      </c>
      <c r="L4207" s="136">
        <v>1.1200000000000001</v>
      </c>
      <c r="M4207" s="137" t="str">
        <f t="shared" si="65"/>
        <v>P</v>
      </c>
      <c r="N4207" s="174" t="s">
        <v>10681</v>
      </c>
      <c r="O4207" s="149" t="s">
        <v>1506</v>
      </c>
      <c r="P4207" s="149" t="s">
        <v>9442</v>
      </c>
      <c r="Q4207" s="150" t="s">
        <v>10519</v>
      </c>
      <c r="R4207" s="189">
        <v>22.200000000000003</v>
      </c>
    </row>
    <row r="4208" spans="1:18" x14ac:dyDescent="0.25">
      <c r="A4208" s="132">
        <v>1054221</v>
      </c>
      <c r="B4208" s="145" t="s">
        <v>4499</v>
      </c>
      <c r="C4208" s="132">
        <v>6</v>
      </c>
      <c r="D4208" s="132">
        <v>54</v>
      </c>
      <c r="E4208" s="186" t="s">
        <v>21</v>
      </c>
      <c r="F4208" s="132">
        <v>72</v>
      </c>
      <c r="G4208" s="132" t="s">
        <v>20</v>
      </c>
      <c r="H4208" s="132" t="s">
        <v>20</v>
      </c>
      <c r="I4208" s="132" t="s">
        <v>20</v>
      </c>
      <c r="J4208" s="133">
        <v>5.58</v>
      </c>
      <c r="K4208" s="133">
        <v>2.1800000000000002</v>
      </c>
      <c r="L4208" s="133">
        <v>1.98</v>
      </c>
      <c r="M4208" s="134" t="str">
        <f t="shared" si="65"/>
        <v>P</v>
      </c>
      <c r="N4208" s="173" t="s">
        <v>10681</v>
      </c>
      <c r="O4208" s="146" t="s">
        <v>1506</v>
      </c>
      <c r="P4208" s="146" t="s">
        <v>9435</v>
      </c>
      <c r="Q4208" s="147" t="s">
        <v>10519</v>
      </c>
      <c r="R4208" s="187">
        <v>19.86</v>
      </c>
    </row>
    <row r="4209" spans="1:18" x14ac:dyDescent="0.25">
      <c r="A4209" s="135">
        <v>1054222</v>
      </c>
      <c r="B4209" s="148" t="s">
        <v>4500</v>
      </c>
      <c r="C4209" s="135">
        <v>6</v>
      </c>
      <c r="D4209" s="135">
        <v>54</v>
      </c>
      <c r="E4209" s="188" t="s">
        <v>21</v>
      </c>
      <c r="F4209" s="135">
        <v>63</v>
      </c>
      <c r="G4209" s="135" t="s">
        <v>20</v>
      </c>
      <c r="H4209" s="135" t="s">
        <v>20</v>
      </c>
      <c r="I4209" s="135" t="s">
        <v>20</v>
      </c>
      <c r="J4209" s="136">
        <v>5.64</v>
      </c>
      <c r="K4209" s="136">
        <v>2.12</v>
      </c>
      <c r="L4209" s="136">
        <v>2</v>
      </c>
      <c r="M4209" s="137" t="str">
        <f t="shared" si="65"/>
        <v>P</v>
      </c>
      <c r="N4209" s="174" t="s">
        <v>10681</v>
      </c>
      <c r="O4209" s="149" t="s">
        <v>1506</v>
      </c>
      <c r="P4209" s="149" t="s">
        <v>9442</v>
      </c>
      <c r="Q4209" s="150" t="s">
        <v>10519</v>
      </c>
      <c r="R4209" s="189">
        <v>24.240000000000002</v>
      </c>
    </row>
    <row r="4210" spans="1:18" x14ac:dyDescent="0.25">
      <c r="A4210" s="132">
        <v>1054223</v>
      </c>
      <c r="B4210" s="145" t="s">
        <v>4501</v>
      </c>
      <c r="C4210" s="132">
        <v>6</v>
      </c>
      <c r="D4210" s="132">
        <v>54</v>
      </c>
      <c r="E4210" s="186" t="s">
        <v>21</v>
      </c>
      <c r="F4210" s="132">
        <v>72</v>
      </c>
      <c r="G4210" s="132" t="s">
        <v>20</v>
      </c>
      <c r="H4210" s="132" t="s">
        <v>20</v>
      </c>
      <c r="I4210" s="132" t="s">
        <v>20</v>
      </c>
      <c r="J4210" s="133">
        <v>5.62</v>
      </c>
      <c r="K4210" s="133">
        <v>2.16</v>
      </c>
      <c r="L4210" s="133">
        <v>1.98</v>
      </c>
      <c r="M4210" s="134" t="str">
        <f t="shared" si="65"/>
        <v>P</v>
      </c>
      <c r="N4210" s="173" t="s">
        <v>10681</v>
      </c>
      <c r="O4210" s="146" t="s">
        <v>1506</v>
      </c>
      <c r="P4210" s="146" t="s">
        <v>9435</v>
      </c>
      <c r="Q4210" s="147" t="s">
        <v>10519</v>
      </c>
      <c r="R4210" s="187">
        <v>24.78</v>
      </c>
    </row>
    <row r="4211" spans="1:18" x14ac:dyDescent="0.25">
      <c r="A4211" s="135">
        <v>1054224</v>
      </c>
      <c r="B4211" s="148" t="s">
        <v>790</v>
      </c>
      <c r="C4211" s="135">
        <v>6</v>
      </c>
      <c r="D4211" s="135">
        <v>54</v>
      </c>
      <c r="E4211" s="188" t="s">
        <v>21</v>
      </c>
      <c r="F4211" s="135">
        <v>72</v>
      </c>
      <c r="G4211" s="135" t="s">
        <v>20</v>
      </c>
      <c r="H4211" s="135" t="s">
        <v>20</v>
      </c>
      <c r="I4211" s="135" t="s">
        <v>20</v>
      </c>
      <c r="J4211" s="136">
        <v>5.6</v>
      </c>
      <c r="K4211" s="136">
        <v>2.16</v>
      </c>
      <c r="L4211" s="136">
        <v>1.96</v>
      </c>
      <c r="M4211" s="137" t="str">
        <f t="shared" si="65"/>
        <v>P</v>
      </c>
      <c r="N4211" s="174" t="s">
        <v>10681</v>
      </c>
      <c r="O4211" s="149" t="s">
        <v>1506</v>
      </c>
      <c r="P4211" s="149" t="s">
        <v>9435</v>
      </c>
      <c r="Q4211" s="150" t="s">
        <v>10519</v>
      </c>
      <c r="R4211" s="189">
        <v>24.06</v>
      </c>
    </row>
    <row r="4212" spans="1:18" x14ac:dyDescent="0.25">
      <c r="A4212" s="132">
        <v>1054225</v>
      </c>
      <c r="B4212" s="145" t="s">
        <v>791</v>
      </c>
      <c r="C4212" s="132">
        <v>6</v>
      </c>
      <c r="D4212" s="132">
        <v>54</v>
      </c>
      <c r="E4212" s="186" t="s">
        <v>21</v>
      </c>
      <c r="F4212" s="132">
        <v>72</v>
      </c>
      <c r="G4212" s="132" t="s">
        <v>20</v>
      </c>
      <c r="H4212" s="132" t="s">
        <v>20</v>
      </c>
      <c r="I4212" s="132" t="s">
        <v>20</v>
      </c>
      <c r="J4212" s="133">
        <v>5.58</v>
      </c>
      <c r="K4212" s="133">
        <v>2.16</v>
      </c>
      <c r="L4212" s="133">
        <v>1.98</v>
      </c>
      <c r="M4212" s="134" t="str">
        <f t="shared" si="65"/>
        <v>P</v>
      </c>
      <c r="N4212" s="173" t="s">
        <v>10681</v>
      </c>
      <c r="O4212" s="146" t="s">
        <v>1506</v>
      </c>
      <c r="P4212" s="146" t="s">
        <v>9435</v>
      </c>
      <c r="Q4212" s="147" t="s">
        <v>10519</v>
      </c>
      <c r="R4212" s="187">
        <v>22.56</v>
      </c>
    </row>
    <row r="4213" spans="1:18" x14ac:dyDescent="0.25">
      <c r="A4213" s="135">
        <v>1054226</v>
      </c>
      <c r="B4213" s="148" t="s">
        <v>4502</v>
      </c>
      <c r="C4213" s="135">
        <v>6</v>
      </c>
      <c r="D4213" s="135">
        <v>54</v>
      </c>
      <c r="E4213" s="188" t="s">
        <v>20</v>
      </c>
      <c r="F4213" s="135">
        <v>72</v>
      </c>
      <c r="G4213" s="135" t="s">
        <v>20</v>
      </c>
      <c r="H4213" s="135" t="s">
        <v>20</v>
      </c>
      <c r="I4213" s="135" t="s">
        <v>20</v>
      </c>
      <c r="J4213" s="136">
        <v>5.66</v>
      </c>
      <c r="K4213" s="136">
        <v>2.14</v>
      </c>
      <c r="L4213" s="136">
        <v>1.98</v>
      </c>
      <c r="M4213" s="137" t="str">
        <f t="shared" si="65"/>
        <v>P</v>
      </c>
      <c r="N4213" s="174" t="s">
        <v>10681</v>
      </c>
      <c r="O4213" s="149" t="s">
        <v>1506</v>
      </c>
      <c r="P4213" s="149" t="s">
        <v>9435</v>
      </c>
      <c r="Q4213" s="150" t="s">
        <v>10519</v>
      </c>
      <c r="R4213" s="189">
        <v>25.92</v>
      </c>
    </row>
    <row r="4214" spans="1:18" x14ac:dyDescent="0.25">
      <c r="A4214" s="132">
        <v>1054228</v>
      </c>
      <c r="B4214" s="145" t="s">
        <v>4503</v>
      </c>
      <c r="C4214" s="132">
        <v>6</v>
      </c>
      <c r="D4214" s="132">
        <v>432</v>
      </c>
      <c r="E4214" s="186" t="s">
        <v>20</v>
      </c>
      <c r="F4214" s="132" t="s">
        <v>20</v>
      </c>
      <c r="G4214" s="132" t="s">
        <v>20</v>
      </c>
      <c r="H4214" s="132" t="s">
        <v>20</v>
      </c>
      <c r="I4214" s="132" t="s">
        <v>20</v>
      </c>
      <c r="J4214" s="133">
        <v>2.48</v>
      </c>
      <c r="K4214" s="133">
        <v>1.19</v>
      </c>
      <c r="L4214" s="133">
        <v>0.92</v>
      </c>
      <c r="M4214" s="134" t="str">
        <f t="shared" si="65"/>
        <v>P</v>
      </c>
      <c r="N4214" s="173" t="s">
        <v>10681</v>
      </c>
      <c r="O4214" s="146" t="s">
        <v>1506</v>
      </c>
      <c r="P4214" s="146" t="s">
        <v>9435</v>
      </c>
      <c r="Q4214" s="147" t="s">
        <v>10519</v>
      </c>
      <c r="R4214" s="187">
        <v>16.080000000000002</v>
      </c>
    </row>
    <row r="4215" spans="1:18" x14ac:dyDescent="0.25">
      <c r="A4215" s="135">
        <v>1054229</v>
      </c>
      <c r="B4215" s="148" t="s">
        <v>4504</v>
      </c>
      <c r="C4215" s="135">
        <v>6</v>
      </c>
      <c r="D4215" s="135">
        <v>350</v>
      </c>
      <c r="E4215" s="188" t="s">
        <v>21</v>
      </c>
      <c r="F4215" s="135">
        <v>455</v>
      </c>
      <c r="G4215" s="135">
        <v>13</v>
      </c>
      <c r="H4215" s="135" t="s">
        <v>20</v>
      </c>
      <c r="I4215" s="135">
        <v>2</v>
      </c>
      <c r="J4215" s="136">
        <v>2.86</v>
      </c>
      <c r="K4215" s="136">
        <v>1.21</v>
      </c>
      <c r="L4215" s="136">
        <v>1.26</v>
      </c>
      <c r="M4215" s="137" t="str">
        <f t="shared" si="65"/>
        <v>P</v>
      </c>
      <c r="N4215" s="172" t="s">
        <v>10681</v>
      </c>
      <c r="O4215" s="149" t="s">
        <v>1506</v>
      </c>
      <c r="P4215" s="149" t="s">
        <v>9435</v>
      </c>
      <c r="Q4215" s="150" t="s">
        <v>10106</v>
      </c>
      <c r="R4215" s="189">
        <v>15.78</v>
      </c>
    </row>
    <row r="4216" spans="1:18" x14ac:dyDescent="0.25">
      <c r="A4216" s="132">
        <v>1054231</v>
      </c>
      <c r="B4216" s="145" t="s">
        <v>4505</v>
      </c>
      <c r="C4216" s="132">
        <v>6</v>
      </c>
      <c r="D4216" s="132">
        <v>423</v>
      </c>
      <c r="E4216" s="186" t="s">
        <v>21</v>
      </c>
      <c r="F4216" s="132">
        <v>492</v>
      </c>
      <c r="G4216" s="132">
        <v>16</v>
      </c>
      <c r="H4216" s="132" t="s">
        <v>20</v>
      </c>
      <c r="I4216" s="132">
        <v>2</v>
      </c>
      <c r="J4216" s="133">
        <v>1.75</v>
      </c>
      <c r="K4216" s="133">
        <v>1.48</v>
      </c>
      <c r="L4216" s="133">
        <v>1.31</v>
      </c>
      <c r="M4216" s="134" t="str">
        <f t="shared" si="65"/>
        <v>P</v>
      </c>
      <c r="N4216" s="171" t="s">
        <v>10681</v>
      </c>
      <c r="O4216" s="146" t="s">
        <v>1506</v>
      </c>
      <c r="P4216" s="146" t="s">
        <v>9435</v>
      </c>
      <c r="Q4216" s="147" t="s">
        <v>10519</v>
      </c>
      <c r="R4216" s="187">
        <v>22.259999999999998</v>
      </c>
    </row>
    <row r="4217" spans="1:18" x14ac:dyDescent="0.25">
      <c r="A4217" s="135">
        <v>1054234</v>
      </c>
      <c r="B4217" s="148" t="s">
        <v>4506</v>
      </c>
      <c r="C4217" s="135">
        <v>6</v>
      </c>
      <c r="D4217" s="135" t="s">
        <v>20</v>
      </c>
      <c r="E4217" s="188" t="s">
        <v>20</v>
      </c>
      <c r="F4217" s="135" t="s">
        <v>20</v>
      </c>
      <c r="G4217" s="135" t="s">
        <v>20</v>
      </c>
      <c r="H4217" s="135" t="s">
        <v>20</v>
      </c>
      <c r="I4217" s="135" t="s">
        <v>20</v>
      </c>
      <c r="J4217" s="136">
        <v>2.29</v>
      </c>
      <c r="K4217" s="136">
        <v>1.65</v>
      </c>
      <c r="L4217" s="136">
        <v>0.24</v>
      </c>
      <c r="M4217" s="137" t="str">
        <f t="shared" si="65"/>
        <v>P</v>
      </c>
      <c r="N4217" s="172" t="s">
        <v>10682</v>
      </c>
      <c r="O4217" s="149" t="s">
        <v>1500</v>
      </c>
      <c r="P4217" s="149" t="s">
        <v>9418</v>
      </c>
      <c r="Q4217" s="150" t="s">
        <v>10519</v>
      </c>
      <c r="R4217" s="189">
        <v>3.08955223880597</v>
      </c>
    </row>
    <row r="4218" spans="1:18" x14ac:dyDescent="0.25">
      <c r="A4218" s="132">
        <v>1054235</v>
      </c>
      <c r="B4218" s="145" t="s">
        <v>4507</v>
      </c>
      <c r="C4218" s="132">
        <v>6</v>
      </c>
      <c r="D4218" s="132" t="s">
        <v>20</v>
      </c>
      <c r="E4218" s="186" t="s">
        <v>20</v>
      </c>
      <c r="F4218" s="132" t="s">
        <v>20</v>
      </c>
      <c r="G4218" s="132" t="s">
        <v>20</v>
      </c>
      <c r="H4218" s="132" t="s">
        <v>20</v>
      </c>
      <c r="I4218" s="132" t="s">
        <v>20</v>
      </c>
      <c r="J4218" s="133">
        <v>2.29</v>
      </c>
      <c r="K4218" s="133">
        <v>1.65</v>
      </c>
      <c r="L4218" s="133">
        <v>0.24</v>
      </c>
      <c r="M4218" s="134" t="str">
        <f t="shared" si="65"/>
        <v>P</v>
      </c>
      <c r="N4218" s="171" t="s">
        <v>10682</v>
      </c>
      <c r="O4218" s="146" t="s">
        <v>1500</v>
      </c>
      <c r="P4218" s="146" t="s">
        <v>9418</v>
      </c>
      <c r="Q4218" s="147" t="s">
        <v>10519</v>
      </c>
      <c r="R4218" s="187">
        <v>3.08955223880597</v>
      </c>
    </row>
    <row r="4219" spans="1:18" x14ac:dyDescent="0.25">
      <c r="A4219" s="135">
        <v>1054236</v>
      </c>
      <c r="B4219" s="148" t="s">
        <v>4508</v>
      </c>
      <c r="C4219" s="135">
        <v>6</v>
      </c>
      <c r="D4219" s="135" t="s">
        <v>20</v>
      </c>
      <c r="E4219" s="188" t="s">
        <v>20</v>
      </c>
      <c r="F4219" s="135" t="s">
        <v>20</v>
      </c>
      <c r="G4219" s="135" t="s">
        <v>20</v>
      </c>
      <c r="H4219" s="135" t="s">
        <v>20</v>
      </c>
      <c r="I4219" s="135" t="s">
        <v>20</v>
      </c>
      <c r="J4219" s="136">
        <v>1.1200000000000001</v>
      </c>
      <c r="K4219" s="136">
        <v>1.1200000000000001</v>
      </c>
      <c r="L4219" s="136">
        <v>1.45</v>
      </c>
      <c r="M4219" s="137" t="str">
        <f t="shared" si="65"/>
        <v>P</v>
      </c>
      <c r="N4219" s="172" t="s">
        <v>10682</v>
      </c>
      <c r="O4219" s="149" t="s">
        <v>1500</v>
      </c>
      <c r="P4219" s="149" t="s">
        <v>9418</v>
      </c>
      <c r="Q4219" s="150" t="s">
        <v>10519</v>
      </c>
      <c r="R4219" s="189">
        <v>0.62686567164179097</v>
      </c>
    </row>
    <row r="4220" spans="1:18" x14ac:dyDescent="0.25">
      <c r="A4220" s="132">
        <v>1054237</v>
      </c>
      <c r="B4220" s="145" t="s">
        <v>4509</v>
      </c>
      <c r="C4220" s="132">
        <v>1</v>
      </c>
      <c r="D4220" s="132" t="s">
        <v>20</v>
      </c>
      <c r="E4220" s="186" t="s">
        <v>20</v>
      </c>
      <c r="F4220" s="132" t="s">
        <v>20</v>
      </c>
      <c r="G4220" s="132" t="s">
        <v>20</v>
      </c>
      <c r="H4220" s="132" t="s">
        <v>20</v>
      </c>
      <c r="I4220" s="132" t="s">
        <v>20</v>
      </c>
      <c r="J4220" s="133">
        <v>4.18</v>
      </c>
      <c r="K4220" s="133">
        <v>1.3</v>
      </c>
      <c r="L4220" s="133">
        <v>0.03</v>
      </c>
      <c r="M4220" s="134" t="str">
        <f t="shared" si="65"/>
        <v>P</v>
      </c>
      <c r="N4220" s="171" t="s">
        <v>10682</v>
      </c>
      <c r="O4220" s="146" t="s">
        <v>1506</v>
      </c>
      <c r="P4220" s="146" t="s">
        <v>9443</v>
      </c>
      <c r="Q4220" s="147" t="s">
        <v>10519</v>
      </c>
      <c r="R4220" s="187">
        <v>0.24</v>
      </c>
    </row>
    <row r="4221" spans="1:18" x14ac:dyDescent="0.25">
      <c r="A4221" s="135">
        <v>1054243</v>
      </c>
      <c r="B4221" s="148" t="s">
        <v>4510</v>
      </c>
      <c r="C4221" s="135">
        <v>1000</v>
      </c>
      <c r="D4221" s="135" t="s">
        <v>20</v>
      </c>
      <c r="E4221" s="188" t="s">
        <v>20</v>
      </c>
      <c r="F4221" s="135" t="s">
        <v>20</v>
      </c>
      <c r="G4221" s="135" t="s">
        <v>20</v>
      </c>
      <c r="H4221" s="135" t="s">
        <v>20</v>
      </c>
      <c r="I4221" s="135" t="s">
        <v>20</v>
      </c>
      <c r="J4221" s="136">
        <v>2</v>
      </c>
      <c r="K4221" s="136">
        <v>2</v>
      </c>
      <c r="L4221" s="136">
        <v>0.63</v>
      </c>
      <c r="M4221" s="137" t="str">
        <f t="shared" si="65"/>
        <v>P</v>
      </c>
      <c r="N4221" s="172" t="s">
        <v>10682</v>
      </c>
      <c r="O4221" s="149" t="s">
        <v>1506</v>
      </c>
      <c r="P4221" s="149" t="s">
        <v>9526</v>
      </c>
      <c r="Q4221" s="150" t="s">
        <v>10519</v>
      </c>
      <c r="R4221" s="189">
        <v>40</v>
      </c>
    </row>
    <row r="4222" spans="1:18" x14ac:dyDescent="0.25">
      <c r="A4222" s="132">
        <v>1054244</v>
      </c>
      <c r="B4222" s="145" t="s">
        <v>4511</v>
      </c>
      <c r="C4222" s="132">
        <v>1</v>
      </c>
      <c r="D4222" s="132" t="s">
        <v>20</v>
      </c>
      <c r="E4222" s="186" t="s">
        <v>20</v>
      </c>
      <c r="F4222" s="132" t="s">
        <v>20</v>
      </c>
      <c r="G4222" s="132" t="s">
        <v>20</v>
      </c>
      <c r="H4222" s="132" t="s">
        <v>20</v>
      </c>
      <c r="I4222" s="132" t="s">
        <v>20</v>
      </c>
      <c r="J4222" s="133">
        <v>4.18</v>
      </c>
      <c r="K4222" s="133">
        <v>1.3</v>
      </c>
      <c r="L4222" s="133">
        <v>0.03</v>
      </c>
      <c r="M4222" s="134" t="str">
        <f t="shared" si="65"/>
        <v>P</v>
      </c>
      <c r="N4222" s="171" t="s">
        <v>10682</v>
      </c>
      <c r="O4222" s="146" t="s">
        <v>1506</v>
      </c>
      <c r="P4222" s="146" t="s">
        <v>9443</v>
      </c>
      <c r="Q4222" s="147" t="s">
        <v>10519</v>
      </c>
      <c r="R4222" s="187">
        <v>0.24</v>
      </c>
    </row>
    <row r="4223" spans="1:18" x14ac:dyDescent="0.25">
      <c r="A4223" s="135">
        <v>1054245</v>
      </c>
      <c r="B4223" s="148" t="s">
        <v>4512</v>
      </c>
      <c r="C4223" s="135">
        <v>1000</v>
      </c>
      <c r="D4223" s="135" t="s">
        <v>20</v>
      </c>
      <c r="E4223" s="188" t="s">
        <v>20</v>
      </c>
      <c r="F4223" s="135" t="s">
        <v>20</v>
      </c>
      <c r="G4223" s="135" t="s">
        <v>20</v>
      </c>
      <c r="H4223" s="135" t="s">
        <v>20</v>
      </c>
      <c r="I4223" s="135" t="s">
        <v>20</v>
      </c>
      <c r="J4223" s="136">
        <v>2</v>
      </c>
      <c r="K4223" s="136">
        <v>2</v>
      </c>
      <c r="L4223" s="136">
        <v>0.63</v>
      </c>
      <c r="M4223" s="137" t="str">
        <f t="shared" si="65"/>
        <v>P</v>
      </c>
      <c r="N4223" s="172" t="s">
        <v>10682</v>
      </c>
      <c r="O4223" s="149" t="s">
        <v>1506</v>
      </c>
      <c r="P4223" s="149" t="s">
        <v>9526</v>
      </c>
      <c r="Q4223" s="150" t="s">
        <v>10519</v>
      </c>
      <c r="R4223" s="189">
        <v>40</v>
      </c>
    </row>
    <row r="4224" spans="1:18" x14ac:dyDescent="0.25">
      <c r="A4224" s="132">
        <v>1054246</v>
      </c>
      <c r="B4224" s="145" t="s">
        <v>4513</v>
      </c>
      <c r="C4224" s="132">
        <v>1</v>
      </c>
      <c r="D4224" s="132">
        <v>11550</v>
      </c>
      <c r="E4224" s="186" t="s">
        <v>20</v>
      </c>
      <c r="F4224" s="132" t="s">
        <v>20</v>
      </c>
      <c r="G4224" s="132" t="s">
        <v>21</v>
      </c>
      <c r="H4224" s="132" t="s">
        <v>21</v>
      </c>
      <c r="I4224" s="132" t="s">
        <v>21</v>
      </c>
      <c r="J4224" s="133">
        <v>5.03</v>
      </c>
      <c r="K4224" s="133">
        <v>3.95</v>
      </c>
      <c r="L4224" s="133">
        <v>0.05</v>
      </c>
      <c r="M4224" s="134" t="str">
        <f t="shared" si="65"/>
        <v>P</v>
      </c>
      <c r="N4224" s="171" t="s">
        <v>10682</v>
      </c>
      <c r="O4224" s="146" t="s">
        <v>1506</v>
      </c>
      <c r="P4224" s="146" t="s">
        <v>9443</v>
      </c>
      <c r="Q4224" s="147" t="s">
        <v>10519</v>
      </c>
      <c r="R4224" s="187">
        <v>0.32</v>
      </c>
    </row>
    <row r="4225" spans="1:18" x14ac:dyDescent="0.25">
      <c r="A4225" s="135">
        <v>1054247</v>
      </c>
      <c r="B4225" s="148" t="s">
        <v>4514</v>
      </c>
      <c r="C4225" s="135">
        <v>1000</v>
      </c>
      <c r="D4225" s="135" t="s">
        <v>20</v>
      </c>
      <c r="E4225" s="188" t="s">
        <v>20</v>
      </c>
      <c r="F4225" s="135" t="s">
        <v>20</v>
      </c>
      <c r="G4225" s="135" t="s">
        <v>20</v>
      </c>
      <c r="H4225" s="135" t="s">
        <v>20</v>
      </c>
      <c r="I4225" s="135" t="s">
        <v>20</v>
      </c>
      <c r="J4225" s="136">
        <v>2</v>
      </c>
      <c r="K4225" s="136">
        <v>2</v>
      </c>
      <c r="L4225" s="136">
        <v>0.63</v>
      </c>
      <c r="M4225" s="137" t="str">
        <f t="shared" si="65"/>
        <v>P</v>
      </c>
      <c r="N4225" s="172" t="s">
        <v>10682</v>
      </c>
      <c r="O4225" s="149" t="s">
        <v>1506</v>
      </c>
      <c r="P4225" s="149" t="s">
        <v>9526</v>
      </c>
      <c r="Q4225" s="150" t="s">
        <v>10519</v>
      </c>
      <c r="R4225" s="189">
        <v>40</v>
      </c>
    </row>
    <row r="4226" spans="1:18" x14ac:dyDescent="0.25">
      <c r="A4226" s="132">
        <v>1054248</v>
      </c>
      <c r="B4226" s="145" t="s">
        <v>4515</v>
      </c>
      <c r="C4226" s="132">
        <v>1</v>
      </c>
      <c r="D4226" s="132">
        <v>11550</v>
      </c>
      <c r="E4226" s="186" t="s">
        <v>20</v>
      </c>
      <c r="F4226" s="132" t="s">
        <v>20</v>
      </c>
      <c r="G4226" s="132" t="s">
        <v>21</v>
      </c>
      <c r="H4226" s="132" t="s">
        <v>21</v>
      </c>
      <c r="I4226" s="132" t="s">
        <v>21</v>
      </c>
      <c r="J4226" s="133">
        <v>5.0199999999999996</v>
      </c>
      <c r="K4226" s="133">
        <v>0.01</v>
      </c>
      <c r="L4226" s="133">
        <v>3.93</v>
      </c>
      <c r="M4226" s="134" t="str">
        <f t="shared" ref="M4226:M4289" si="66">HYPERLINK(CONCATENATE("T:\Distribution Centre\RDC Department Shared\Cubiscan photos","\",A4226,"-pac.jpg"),"P")</f>
        <v>P</v>
      </c>
      <c r="N4226" s="171" t="s">
        <v>10682</v>
      </c>
      <c r="O4226" s="146" t="s">
        <v>1506</v>
      </c>
      <c r="P4226" s="146" t="s">
        <v>9443</v>
      </c>
      <c r="Q4226" s="147" t="s">
        <v>10519</v>
      </c>
      <c r="R4226" s="187">
        <v>0.32</v>
      </c>
    </row>
    <row r="4227" spans="1:18" x14ac:dyDescent="0.25">
      <c r="A4227" s="135">
        <v>1054249</v>
      </c>
      <c r="B4227" s="148" t="s">
        <v>4516</v>
      </c>
      <c r="C4227" s="135">
        <v>1000</v>
      </c>
      <c r="D4227" s="135" t="s">
        <v>20</v>
      </c>
      <c r="E4227" s="188" t="s">
        <v>20</v>
      </c>
      <c r="F4227" s="135" t="s">
        <v>20</v>
      </c>
      <c r="G4227" s="135" t="s">
        <v>20</v>
      </c>
      <c r="H4227" s="135" t="s">
        <v>20</v>
      </c>
      <c r="I4227" s="135" t="s">
        <v>20</v>
      </c>
      <c r="J4227" s="136">
        <v>2</v>
      </c>
      <c r="K4227" s="136">
        <v>2</v>
      </c>
      <c r="L4227" s="136">
        <v>0.63</v>
      </c>
      <c r="M4227" s="137" t="str">
        <f t="shared" si="66"/>
        <v>P</v>
      </c>
      <c r="N4227" s="172" t="s">
        <v>10682</v>
      </c>
      <c r="O4227" s="149" t="s">
        <v>1506</v>
      </c>
      <c r="P4227" s="149" t="s">
        <v>9526</v>
      </c>
      <c r="Q4227" s="150" t="s">
        <v>10519</v>
      </c>
      <c r="R4227" s="189">
        <v>40</v>
      </c>
    </row>
    <row r="4228" spans="1:18" x14ac:dyDescent="0.25">
      <c r="A4228" s="132">
        <v>1054250</v>
      </c>
      <c r="B4228" s="145" t="s">
        <v>4517</v>
      </c>
      <c r="C4228" s="132">
        <v>1</v>
      </c>
      <c r="D4228" s="132">
        <v>1440</v>
      </c>
      <c r="E4228" s="186">
        <v>180</v>
      </c>
      <c r="F4228" s="132" t="s">
        <v>20</v>
      </c>
      <c r="G4228" s="132" t="s">
        <v>20</v>
      </c>
      <c r="H4228" s="132" t="s">
        <v>20</v>
      </c>
      <c r="I4228" s="132" t="s">
        <v>20</v>
      </c>
      <c r="J4228" s="133">
        <v>2.4700000000000002</v>
      </c>
      <c r="K4228" s="133">
        <v>1.86</v>
      </c>
      <c r="L4228" s="133">
        <v>0.34</v>
      </c>
      <c r="M4228" s="134" t="str">
        <f t="shared" si="66"/>
        <v>P</v>
      </c>
      <c r="N4228" s="171" t="s">
        <v>10682</v>
      </c>
      <c r="O4228" s="146" t="s">
        <v>1506</v>
      </c>
      <c r="P4228" s="146" t="s">
        <v>9445</v>
      </c>
      <c r="Q4228" s="147" t="s">
        <v>10519</v>
      </c>
      <c r="R4228" s="187">
        <v>0.25</v>
      </c>
    </row>
    <row r="4229" spans="1:18" x14ac:dyDescent="0.25">
      <c r="A4229" s="135">
        <v>1054251</v>
      </c>
      <c r="B4229" s="148" t="s">
        <v>4518</v>
      </c>
      <c r="C4229" s="135">
        <v>1000</v>
      </c>
      <c r="D4229" s="135" t="s">
        <v>20</v>
      </c>
      <c r="E4229" s="188" t="s">
        <v>20</v>
      </c>
      <c r="F4229" s="135" t="s">
        <v>20</v>
      </c>
      <c r="G4229" s="135" t="s">
        <v>20</v>
      </c>
      <c r="H4229" s="135" t="s">
        <v>20</v>
      </c>
      <c r="I4229" s="135" t="s">
        <v>20</v>
      </c>
      <c r="J4229" s="136">
        <v>2</v>
      </c>
      <c r="K4229" s="136">
        <v>2</v>
      </c>
      <c r="L4229" s="136">
        <v>0.63</v>
      </c>
      <c r="M4229" s="137" t="str">
        <f t="shared" si="66"/>
        <v>P</v>
      </c>
      <c r="N4229" s="172" t="s">
        <v>10682</v>
      </c>
      <c r="O4229" s="149" t="s">
        <v>1506</v>
      </c>
      <c r="P4229" s="149" t="s">
        <v>9526</v>
      </c>
      <c r="Q4229" s="150" t="s">
        <v>10519</v>
      </c>
      <c r="R4229" s="189">
        <v>40</v>
      </c>
    </row>
    <row r="4230" spans="1:18" x14ac:dyDescent="0.25">
      <c r="A4230" s="132">
        <v>1054252</v>
      </c>
      <c r="B4230" s="145" t="s">
        <v>4519</v>
      </c>
      <c r="C4230" s="132">
        <v>1000</v>
      </c>
      <c r="D4230" s="132" t="s">
        <v>20</v>
      </c>
      <c r="E4230" s="186" t="s">
        <v>20</v>
      </c>
      <c r="F4230" s="132" t="s">
        <v>20</v>
      </c>
      <c r="G4230" s="132" t="s">
        <v>20</v>
      </c>
      <c r="H4230" s="132" t="s">
        <v>20</v>
      </c>
      <c r="I4230" s="132" t="s">
        <v>20</v>
      </c>
      <c r="J4230" s="133">
        <v>2</v>
      </c>
      <c r="K4230" s="133">
        <v>2</v>
      </c>
      <c r="L4230" s="133">
        <v>0.63</v>
      </c>
      <c r="M4230" s="134" t="str">
        <f t="shared" si="66"/>
        <v>P</v>
      </c>
      <c r="N4230" s="171" t="s">
        <v>10682</v>
      </c>
      <c r="O4230" s="146" t="s">
        <v>1506</v>
      </c>
      <c r="P4230" s="146" t="s">
        <v>9526</v>
      </c>
      <c r="Q4230" s="147" t="s">
        <v>10519</v>
      </c>
      <c r="R4230" s="187">
        <v>40</v>
      </c>
    </row>
    <row r="4231" spans="1:18" x14ac:dyDescent="0.25">
      <c r="A4231" s="135">
        <v>1054253</v>
      </c>
      <c r="B4231" s="148" t="s">
        <v>4520</v>
      </c>
      <c r="C4231" s="135">
        <v>1</v>
      </c>
      <c r="D4231" s="135">
        <v>4800</v>
      </c>
      <c r="E4231" s="188">
        <v>200</v>
      </c>
      <c r="F4231" s="135" t="s">
        <v>20</v>
      </c>
      <c r="G4231" s="135" t="s">
        <v>20</v>
      </c>
      <c r="H4231" s="135" t="s">
        <v>20</v>
      </c>
      <c r="I4231" s="135" t="s">
        <v>20</v>
      </c>
      <c r="J4231" s="136">
        <v>4.2</v>
      </c>
      <c r="K4231" s="136">
        <v>2.65</v>
      </c>
      <c r="L4231" s="136">
        <v>0.01</v>
      </c>
      <c r="M4231" s="137" t="str">
        <f t="shared" si="66"/>
        <v>P</v>
      </c>
      <c r="N4231" s="172" t="s">
        <v>10682</v>
      </c>
      <c r="O4231" s="149" t="s">
        <v>1506</v>
      </c>
      <c r="P4231" s="149" t="s">
        <v>9498</v>
      </c>
      <c r="Q4231" s="150" t="s">
        <v>10519</v>
      </c>
      <c r="R4231" s="189">
        <v>0.38</v>
      </c>
    </row>
    <row r="4232" spans="1:18" x14ac:dyDescent="0.25">
      <c r="A4232" s="132">
        <v>1054255</v>
      </c>
      <c r="B4232" s="145" t="s">
        <v>4521</v>
      </c>
      <c r="C4232" s="132">
        <v>1</v>
      </c>
      <c r="D4232" s="132">
        <v>4800</v>
      </c>
      <c r="E4232" s="186">
        <v>200</v>
      </c>
      <c r="F4232" s="132" t="s">
        <v>20</v>
      </c>
      <c r="G4232" s="132" t="s">
        <v>20</v>
      </c>
      <c r="H4232" s="132" t="s">
        <v>20</v>
      </c>
      <c r="I4232" s="132" t="s">
        <v>20</v>
      </c>
      <c r="J4232" s="133">
        <v>4.2</v>
      </c>
      <c r="K4232" s="133">
        <v>2.65</v>
      </c>
      <c r="L4232" s="133">
        <v>0.01</v>
      </c>
      <c r="M4232" s="134" t="str">
        <f t="shared" si="66"/>
        <v>P</v>
      </c>
      <c r="N4232" s="171" t="s">
        <v>10682</v>
      </c>
      <c r="O4232" s="146" t="s">
        <v>1506</v>
      </c>
      <c r="P4232" s="146" t="s">
        <v>9498</v>
      </c>
      <c r="Q4232" s="147" t="s">
        <v>10519</v>
      </c>
      <c r="R4232" s="187">
        <v>0.39</v>
      </c>
    </row>
    <row r="4233" spans="1:18" x14ac:dyDescent="0.25">
      <c r="A4233" s="135">
        <v>1054257</v>
      </c>
      <c r="B4233" s="148" t="s">
        <v>4522</v>
      </c>
      <c r="C4233" s="135">
        <v>1</v>
      </c>
      <c r="D4233" s="135">
        <v>4800</v>
      </c>
      <c r="E4233" s="188">
        <v>200</v>
      </c>
      <c r="F4233" s="135" t="s">
        <v>20</v>
      </c>
      <c r="G4233" s="135" t="s">
        <v>20</v>
      </c>
      <c r="H4233" s="135" t="s">
        <v>20</v>
      </c>
      <c r="I4233" s="135" t="s">
        <v>20</v>
      </c>
      <c r="J4233" s="136">
        <v>4.22</v>
      </c>
      <c r="K4233" s="136">
        <v>2.64</v>
      </c>
      <c r="L4233" s="136">
        <v>0.01</v>
      </c>
      <c r="M4233" s="137" t="str">
        <f t="shared" si="66"/>
        <v>P</v>
      </c>
      <c r="N4233" s="172" t="s">
        <v>10682</v>
      </c>
      <c r="O4233" s="149" t="s">
        <v>1506</v>
      </c>
      <c r="P4233" s="149" t="s">
        <v>9498</v>
      </c>
      <c r="Q4233" s="150" t="s">
        <v>10519</v>
      </c>
      <c r="R4233" s="189">
        <v>0.39</v>
      </c>
    </row>
    <row r="4234" spans="1:18" x14ac:dyDescent="0.25">
      <c r="A4234" s="132">
        <v>1054259</v>
      </c>
      <c r="B4234" s="145" t="s">
        <v>4523</v>
      </c>
      <c r="C4234" s="132">
        <v>1</v>
      </c>
      <c r="D4234" s="132">
        <v>4800</v>
      </c>
      <c r="E4234" s="186">
        <v>200</v>
      </c>
      <c r="F4234" s="132" t="s">
        <v>20</v>
      </c>
      <c r="G4234" s="132" t="s">
        <v>20</v>
      </c>
      <c r="H4234" s="132" t="s">
        <v>20</v>
      </c>
      <c r="I4234" s="132" t="s">
        <v>20</v>
      </c>
      <c r="J4234" s="133">
        <v>4.2</v>
      </c>
      <c r="K4234" s="133">
        <v>2.65</v>
      </c>
      <c r="L4234" s="133">
        <v>1.4999999999999999E-2</v>
      </c>
      <c r="M4234" s="134" t="str">
        <f t="shared" si="66"/>
        <v>P</v>
      </c>
      <c r="N4234" s="171" t="s">
        <v>10682</v>
      </c>
      <c r="O4234" s="146" t="s">
        <v>1506</v>
      </c>
      <c r="P4234" s="146" t="s">
        <v>9498</v>
      </c>
      <c r="Q4234" s="147" t="s">
        <v>10519</v>
      </c>
      <c r="R4234" s="187">
        <v>0.39</v>
      </c>
    </row>
    <row r="4235" spans="1:18" x14ac:dyDescent="0.25">
      <c r="A4235" s="135">
        <v>1054262</v>
      </c>
      <c r="B4235" s="148" t="s">
        <v>4524</v>
      </c>
      <c r="C4235" s="135">
        <v>1</v>
      </c>
      <c r="D4235" s="135">
        <v>4800</v>
      </c>
      <c r="E4235" s="188">
        <v>200</v>
      </c>
      <c r="F4235" s="135" t="s">
        <v>20</v>
      </c>
      <c r="G4235" s="135" t="s">
        <v>20</v>
      </c>
      <c r="H4235" s="135" t="s">
        <v>20</v>
      </c>
      <c r="I4235" s="135" t="s">
        <v>20</v>
      </c>
      <c r="J4235" s="136">
        <v>4.2</v>
      </c>
      <c r="K4235" s="136">
        <v>2.65</v>
      </c>
      <c r="L4235" s="136">
        <v>0.01</v>
      </c>
      <c r="M4235" s="137" t="str">
        <f t="shared" si="66"/>
        <v>P</v>
      </c>
      <c r="N4235" s="172" t="s">
        <v>10682</v>
      </c>
      <c r="O4235" s="149" t="s">
        <v>1506</v>
      </c>
      <c r="P4235" s="149" t="s">
        <v>9498</v>
      </c>
      <c r="Q4235" s="150" t="s">
        <v>10519</v>
      </c>
      <c r="R4235" s="189">
        <v>0.38</v>
      </c>
    </row>
    <row r="4236" spans="1:18" x14ac:dyDescent="0.25">
      <c r="A4236" s="132">
        <v>1054265</v>
      </c>
      <c r="B4236" s="145" t="s">
        <v>4525</v>
      </c>
      <c r="C4236" s="132">
        <v>1</v>
      </c>
      <c r="D4236" s="132">
        <v>4800</v>
      </c>
      <c r="E4236" s="186">
        <v>200</v>
      </c>
      <c r="F4236" s="132" t="s">
        <v>20</v>
      </c>
      <c r="G4236" s="132" t="s">
        <v>20</v>
      </c>
      <c r="H4236" s="132" t="s">
        <v>20</v>
      </c>
      <c r="I4236" s="132" t="s">
        <v>20</v>
      </c>
      <c r="J4236" s="133">
        <v>4.2</v>
      </c>
      <c r="K4236" s="133">
        <v>2.65</v>
      </c>
      <c r="L4236" s="133">
        <v>0.01</v>
      </c>
      <c r="M4236" s="134" t="str">
        <f t="shared" si="66"/>
        <v>P</v>
      </c>
      <c r="N4236" s="171" t="s">
        <v>10682</v>
      </c>
      <c r="O4236" s="146" t="s">
        <v>1506</v>
      </c>
      <c r="P4236" s="146" t="s">
        <v>9498</v>
      </c>
      <c r="Q4236" s="147" t="s">
        <v>10519</v>
      </c>
      <c r="R4236" s="187">
        <v>0.38</v>
      </c>
    </row>
    <row r="4237" spans="1:18" x14ac:dyDescent="0.25">
      <c r="A4237" s="135">
        <v>1054272</v>
      </c>
      <c r="B4237" s="148" t="s">
        <v>4526</v>
      </c>
      <c r="C4237" s="135">
        <v>1</v>
      </c>
      <c r="D4237" s="135" t="s">
        <v>20</v>
      </c>
      <c r="E4237" s="188" t="s">
        <v>20</v>
      </c>
      <c r="F4237" s="135" t="s">
        <v>20</v>
      </c>
      <c r="G4237" s="135" t="s">
        <v>20</v>
      </c>
      <c r="H4237" s="135" t="s">
        <v>20</v>
      </c>
      <c r="I4237" s="135" t="s">
        <v>20</v>
      </c>
      <c r="J4237" s="136">
        <v>1.2749999999999999</v>
      </c>
      <c r="K4237" s="136">
        <v>1.02</v>
      </c>
      <c r="L4237" s="136">
        <v>1.4999999999999999E-2</v>
      </c>
      <c r="M4237" s="137" t="str">
        <f t="shared" si="66"/>
        <v>P</v>
      </c>
      <c r="N4237" s="172" t="s">
        <v>10682</v>
      </c>
      <c r="O4237" s="149" t="s">
        <v>1506</v>
      </c>
      <c r="P4237" s="149" t="s">
        <v>9443</v>
      </c>
      <c r="Q4237" s="150" t="s">
        <v>10519</v>
      </c>
      <c r="R4237" s="189">
        <v>0.22</v>
      </c>
    </row>
    <row r="4238" spans="1:18" x14ac:dyDescent="0.25">
      <c r="A4238" s="132">
        <v>1054275</v>
      </c>
      <c r="B4238" s="145" t="s">
        <v>4527</v>
      </c>
      <c r="C4238" s="132">
        <v>1</v>
      </c>
      <c r="D4238" s="132" t="s">
        <v>20</v>
      </c>
      <c r="E4238" s="186" t="s">
        <v>20</v>
      </c>
      <c r="F4238" s="132" t="s">
        <v>20</v>
      </c>
      <c r="G4238" s="132" t="s">
        <v>20</v>
      </c>
      <c r="H4238" s="132" t="s">
        <v>20</v>
      </c>
      <c r="I4238" s="132" t="s">
        <v>20</v>
      </c>
      <c r="J4238" s="133">
        <v>1.31</v>
      </c>
      <c r="K4238" s="133">
        <v>0.98</v>
      </c>
      <c r="L4238" s="133">
        <v>1.4999999999999999E-2</v>
      </c>
      <c r="M4238" s="134" t="str">
        <f t="shared" si="66"/>
        <v>P</v>
      </c>
      <c r="N4238" s="171" t="s">
        <v>10682</v>
      </c>
      <c r="O4238" s="146" t="s">
        <v>1506</v>
      </c>
      <c r="P4238" s="146" t="s">
        <v>9443</v>
      </c>
      <c r="Q4238" s="147" t="s">
        <v>10519</v>
      </c>
      <c r="R4238" s="187">
        <v>0.22</v>
      </c>
    </row>
    <row r="4239" spans="1:18" x14ac:dyDescent="0.25">
      <c r="A4239" s="135">
        <v>1054276</v>
      </c>
      <c r="B4239" s="148" t="s">
        <v>4528</v>
      </c>
      <c r="C4239" s="135">
        <v>1000</v>
      </c>
      <c r="D4239" s="135" t="s">
        <v>20</v>
      </c>
      <c r="E4239" s="188" t="s">
        <v>20</v>
      </c>
      <c r="F4239" s="135" t="s">
        <v>20</v>
      </c>
      <c r="G4239" s="135" t="s">
        <v>20</v>
      </c>
      <c r="H4239" s="135" t="s">
        <v>20</v>
      </c>
      <c r="I4239" s="135" t="s">
        <v>20</v>
      </c>
      <c r="J4239" s="136">
        <v>2</v>
      </c>
      <c r="K4239" s="136">
        <v>2</v>
      </c>
      <c r="L4239" s="136">
        <v>0.63</v>
      </c>
      <c r="M4239" s="137" t="str">
        <f t="shared" si="66"/>
        <v>P</v>
      </c>
      <c r="N4239" s="174" t="s">
        <v>10682</v>
      </c>
      <c r="O4239" s="149" t="s">
        <v>1506</v>
      </c>
      <c r="P4239" s="149" t="s">
        <v>9526</v>
      </c>
      <c r="Q4239" s="150" t="s">
        <v>10519</v>
      </c>
      <c r="R4239" s="189">
        <v>40</v>
      </c>
    </row>
    <row r="4240" spans="1:18" x14ac:dyDescent="0.25">
      <c r="A4240" s="132">
        <v>1054278</v>
      </c>
      <c r="B4240" s="145" t="s">
        <v>4529</v>
      </c>
      <c r="C4240" s="132">
        <v>1</v>
      </c>
      <c r="D4240" s="132">
        <v>390</v>
      </c>
      <c r="E4240" s="186" t="s">
        <v>21</v>
      </c>
      <c r="F4240" s="132">
        <v>600</v>
      </c>
      <c r="G4240" s="132">
        <v>3</v>
      </c>
      <c r="H4240" s="132" t="s">
        <v>20</v>
      </c>
      <c r="I4240" s="132">
        <v>10</v>
      </c>
      <c r="J4240" s="133">
        <v>4.4000000000000004</v>
      </c>
      <c r="K4240" s="133">
        <v>2.91</v>
      </c>
      <c r="L4240" s="133">
        <v>0.25</v>
      </c>
      <c r="M4240" s="134" t="str">
        <f t="shared" si="66"/>
        <v>P</v>
      </c>
      <c r="N4240" s="173" t="s">
        <v>10682</v>
      </c>
      <c r="O4240" s="146" t="s">
        <v>1506</v>
      </c>
      <c r="P4240" s="146" t="s">
        <v>9452</v>
      </c>
      <c r="Q4240" s="147" t="s">
        <v>10519</v>
      </c>
      <c r="R4240" s="187">
        <v>3.22</v>
      </c>
    </row>
    <row r="4241" spans="1:18" x14ac:dyDescent="0.25">
      <c r="A4241" s="135">
        <v>1054281</v>
      </c>
      <c r="B4241" s="148" t="s">
        <v>445</v>
      </c>
      <c r="C4241" s="135">
        <v>6</v>
      </c>
      <c r="D4241" s="135">
        <v>260</v>
      </c>
      <c r="E4241" s="188" t="s">
        <v>21</v>
      </c>
      <c r="F4241" s="135">
        <v>624</v>
      </c>
      <c r="G4241" s="135">
        <v>25</v>
      </c>
      <c r="H4241" s="135" t="s">
        <v>20</v>
      </c>
      <c r="I4241" s="135">
        <v>2</v>
      </c>
      <c r="J4241" s="136">
        <v>1.66</v>
      </c>
      <c r="K4241" s="136">
        <v>1.1599999999999999</v>
      </c>
      <c r="L4241" s="136">
        <v>1.24</v>
      </c>
      <c r="M4241" s="137" t="str">
        <f t="shared" si="66"/>
        <v>P</v>
      </c>
      <c r="N4241" s="174" t="s">
        <v>10681</v>
      </c>
      <c r="O4241" s="149" t="s">
        <v>1578</v>
      </c>
      <c r="P4241" s="149" t="s">
        <v>10579</v>
      </c>
      <c r="Q4241" s="150" t="s">
        <v>10106</v>
      </c>
      <c r="R4241" s="189">
        <v>13.02</v>
      </c>
    </row>
    <row r="4242" spans="1:18" x14ac:dyDescent="0.25">
      <c r="A4242" s="132">
        <v>1054282</v>
      </c>
      <c r="B4242" s="145" t="s">
        <v>443</v>
      </c>
      <c r="C4242" s="132">
        <v>6</v>
      </c>
      <c r="D4242" s="132">
        <v>260</v>
      </c>
      <c r="E4242" s="186" t="s">
        <v>21</v>
      </c>
      <c r="F4242" s="132">
        <v>624</v>
      </c>
      <c r="G4242" s="132" t="s">
        <v>20</v>
      </c>
      <c r="H4242" s="132">
        <v>25</v>
      </c>
      <c r="I4242" s="132">
        <v>2</v>
      </c>
      <c r="J4242" s="133">
        <v>1.7</v>
      </c>
      <c r="K4242" s="133">
        <v>1.17</v>
      </c>
      <c r="L4242" s="133">
        <v>1.23</v>
      </c>
      <c r="M4242" s="134" t="str">
        <f t="shared" si="66"/>
        <v>P</v>
      </c>
      <c r="N4242" s="173" t="s">
        <v>10681</v>
      </c>
      <c r="O4242" s="146" t="s">
        <v>1578</v>
      </c>
      <c r="P4242" s="146" t="s">
        <v>10579</v>
      </c>
      <c r="Q4242" s="147" t="s">
        <v>10106</v>
      </c>
      <c r="R4242" s="187">
        <v>12.84</v>
      </c>
    </row>
    <row r="4243" spans="1:18" x14ac:dyDescent="0.25">
      <c r="A4243" s="135">
        <v>1054283</v>
      </c>
      <c r="B4243" s="148" t="s">
        <v>450</v>
      </c>
      <c r="C4243" s="135">
        <v>6</v>
      </c>
      <c r="D4243" s="135">
        <v>260</v>
      </c>
      <c r="E4243" s="188" t="s">
        <v>21</v>
      </c>
      <c r="F4243" s="135">
        <v>624</v>
      </c>
      <c r="G4243" s="135">
        <v>20</v>
      </c>
      <c r="H4243" s="135">
        <v>44</v>
      </c>
      <c r="I4243" s="135">
        <v>2</v>
      </c>
      <c r="J4243" s="136">
        <v>1.68</v>
      </c>
      <c r="K4243" s="136">
        <v>1.1499999999999999</v>
      </c>
      <c r="L4243" s="136">
        <v>1.23</v>
      </c>
      <c r="M4243" s="137" t="str">
        <f t="shared" si="66"/>
        <v>P</v>
      </c>
      <c r="N4243" s="174" t="s">
        <v>10681</v>
      </c>
      <c r="O4243" s="149" t="s">
        <v>1578</v>
      </c>
      <c r="P4243" s="149" t="s">
        <v>10579</v>
      </c>
      <c r="Q4243" s="150" t="s">
        <v>10106</v>
      </c>
      <c r="R4243" s="189">
        <v>12.78</v>
      </c>
    </row>
    <row r="4244" spans="1:18" x14ac:dyDescent="0.25">
      <c r="A4244" s="132">
        <v>1054284</v>
      </c>
      <c r="B4244" s="145" t="s">
        <v>442</v>
      </c>
      <c r="C4244" s="132">
        <v>6</v>
      </c>
      <c r="D4244" s="132">
        <v>260</v>
      </c>
      <c r="E4244" s="186" t="s">
        <v>21</v>
      </c>
      <c r="F4244" s="132">
        <v>624</v>
      </c>
      <c r="G4244" s="132">
        <v>28</v>
      </c>
      <c r="H4244" s="132">
        <v>40</v>
      </c>
      <c r="I4244" s="132">
        <v>1</v>
      </c>
      <c r="J4244" s="133">
        <v>1.68</v>
      </c>
      <c r="K4244" s="133">
        <v>1.17</v>
      </c>
      <c r="L4244" s="133">
        <v>1.24</v>
      </c>
      <c r="M4244" s="134" t="str">
        <f t="shared" si="66"/>
        <v>P</v>
      </c>
      <c r="N4244" s="173" t="s">
        <v>10681</v>
      </c>
      <c r="O4244" s="146" t="s">
        <v>1578</v>
      </c>
      <c r="P4244" s="146" t="s">
        <v>10579</v>
      </c>
      <c r="Q4244" s="147" t="s">
        <v>10106</v>
      </c>
      <c r="R4244" s="187">
        <v>13.14</v>
      </c>
    </row>
    <row r="4245" spans="1:18" x14ac:dyDescent="0.25">
      <c r="A4245" s="135">
        <v>1054285</v>
      </c>
      <c r="B4245" s="148" t="s">
        <v>447</v>
      </c>
      <c r="C4245" s="135">
        <v>6</v>
      </c>
      <c r="D4245" s="135">
        <v>260</v>
      </c>
      <c r="E4245" s="188" t="s">
        <v>21</v>
      </c>
      <c r="F4245" s="135">
        <v>624</v>
      </c>
      <c r="G4245" s="135">
        <v>20</v>
      </c>
      <c r="H4245" s="135">
        <v>40</v>
      </c>
      <c r="I4245" s="135">
        <v>2</v>
      </c>
      <c r="J4245" s="136">
        <v>1.71</v>
      </c>
      <c r="K4245" s="136">
        <v>1.1499999999999999</v>
      </c>
      <c r="L4245" s="136">
        <v>1.24</v>
      </c>
      <c r="M4245" s="137" t="str">
        <f t="shared" si="66"/>
        <v>P</v>
      </c>
      <c r="N4245" s="174" t="s">
        <v>10681</v>
      </c>
      <c r="O4245" s="149" t="s">
        <v>1578</v>
      </c>
      <c r="P4245" s="149" t="s">
        <v>10579</v>
      </c>
      <c r="Q4245" s="150" t="s">
        <v>10106</v>
      </c>
      <c r="R4245" s="189">
        <v>13.02</v>
      </c>
    </row>
    <row r="4246" spans="1:18" x14ac:dyDescent="0.25">
      <c r="A4246" s="132">
        <v>1054289</v>
      </c>
      <c r="B4246" s="145" t="s">
        <v>4530</v>
      </c>
      <c r="C4246" s="132">
        <v>6</v>
      </c>
      <c r="D4246" s="132">
        <v>336</v>
      </c>
      <c r="E4246" s="186" t="s">
        <v>21</v>
      </c>
      <c r="F4246" s="132">
        <v>560</v>
      </c>
      <c r="G4246" s="132">
        <v>5</v>
      </c>
      <c r="H4246" s="132">
        <v>6</v>
      </c>
      <c r="I4246" s="132">
        <v>5</v>
      </c>
      <c r="J4246" s="133">
        <v>3.24</v>
      </c>
      <c r="K4246" s="133">
        <v>2.09</v>
      </c>
      <c r="L4246" s="133">
        <v>0.51</v>
      </c>
      <c r="M4246" s="134" t="str">
        <f t="shared" si="66"/>
        <v>P</v>
      </c>
      <c r="N4246" s="173" t="s">
        <v>10681</v>
      </c>
      <c r="O4246" s="146" t="s">
        <v>1506</v>
      </c>
      <c r="P4246" s="146" t="s">
        <v>9398</v>
      </c>
      <c r="Q4246" s="147" t="s">
        <v>10519</v>
      </c>
      <c r="R4246" s="187">
        <v>5.34</v>
      </c>
    </row>
    <row r="4247" spans="1:18" x14ac:dyDescent="0.25">
      <c r="A4247" s="135">
        <v>1054290</v>
      </c>
      <c r="B4247" s="148" t="s">
        <v>153</v>
      </c>
      <c r="C4247" s="135">
        <v>6</v>
      </c>
      <c r="D4247" s="135">
        <v>336</v>
      </c>
      <c r="E4247" s="188" t="s">
        <v>21</v>
      </c>
      <c r="F4247" s="135">
        <v>560</v>
      </c>
      <c r="G4247" s="135">
        <v>5</v>
      </c>
      <c r="H4247" s="135">
        <v>6</v>
      </c>
      <c r="I4247" s="135">
        <v>5</v>
      </c>
      <c r="J4247" s="136">
        <v>3.23</v>
      </c>
      <c r="K4247" s="136">
        <v>2.1</v>
      </c>
      <c r="L4247" s="136">
        <v>0.51</v>
      </c>
      <c r="M4247" s="137" t="str">
        <f t="shared" si="66"/>
        <v>P</v>
      </c>
      <c r="N4247" s="174" t="s">
        <v>10681</v>
      </c>
      <c r="O4247" s="149" t="s">
        <v>1506</v>
      </c>
      <c r="P4247" s="149" t="s">
        <v>9398</v>
      </c>
      <c r="Q4247" s="150" t="s">
        <v>10519</v>
      </c>
      <c r="R4247" s="189">
        <v>5.04</v>
      </c>
    </row>
    <row r="4248" spans="1:18" x14ac:dyDescent="0.25">
      <c r="A4248" s="132">
        <v>1054291</v>
      </c>
      <c r="B4248" s="145" t="s">
        <v>4531</v>
      </c>
      <c r="C4248" s="132">
        <v>6</v>
      </c>
      <c r="D4248" s="132">
        <v>336</v>
      </c>
      <c r="E4248" s="186" t="s">
        <v>21</v>
      </c>
      <c r="F4248" s="132">
        <v>560</v>
      </c>
      <c r="G4248" s="132">
        <v>5</v>
      </c>
      <c r="H4248" s="132">
        <v>6</v>
      </c>
      <c r="I4248" s="132">
        <v>5</v>
      </c>
      <c r="J4248" s="133">
        <v>3.22</v>
      </c>
      <c r="K4248" s="133">
        <v>2.1</v>
      </c>
      <c r="L4248" s="133">
        <v>0.5</v>
      </c>
      <c r="M4248" s="134" t="str">
        <f t="shared" si="66"/>
        <v>P</v>
      </c>
      <c r="N4248" s="173" t="s">
        <v>10681</v>
      </c>
      <c r="O4248" s="146" t="s">
        <v>1506</v>
      </c>
      <c r="P4248" s="146" t="s">
        <v>9398</v>
      </c>
      <c r="Q4248" s="147" t="s">
        <v>10519</v>
      </c>
      <c r="R4248" s="187">
        <v>5.4</v>
      </c>
    </row>
    <row r="4249" spans="1:18" x14ac:dyDescent="0.25">
      <c r="A4249" s="135">
        <v>1054292</v>
      </c>
      <c r="B4249" s="148" t="s">
        <v>4532</v>
      </c>
      <c r="C4249" s="135">
        <v>6</v>
      </c>
      <c r="D4249" s="135">
        <v>300</v>
      </c>
      <c r="E4249" s="188" t="s">
        <v>21</v>
      </c>
      <c r="F4249" s="135">
        <v>500</v>
      </c>
      <c r="G4249" s="135">
        <v>20</v>
      </c>
      <c r="H4249" s="135">
        <v>25</v>
      </c>
      <c r="I4249" s="135">
        <v>1</v>
      </c>
      <c r="J4249" s="136">
        <v>1.79</v>
      </c>
      <c r="K4249" s="136">
        <v>1.2</v>
      </c>
      <c r="L4249" s="136">
        <v>1.52</v>
      </c>
      <c r="M4249" s="137" t="str">
        <f t="shared" si="66"/>
        <v>P</v>
      </c>
      <c r="N4249" s="174" t="s">
        <v>10681</v>
      </c>
      <c r="O4249" s="149" t="s">
        <v>1506</v>
      </c>
      <c r="P4249" s="149" t="s">
        <v>9430</v>
      </c>
      <c r="Q4249" s="150" t="s">
        <v>10519</v>
      </c>
      <c r="R4249" s="189">
        <v>2.7600000000000002</v>
      </c>
    </row>
    <row r="4250" spans="1:18" x14ac:dyDescent="0.25">
      <c r="A4250" s="132">
        <v>1054294</v>
      </c>
      <c r="B4250" s="145" t="s">
        <v>4533</v>
      </c>
      <c r="C4250" s="132">
        <v>6</v>
      </c>
      <c r="D4250" s="132">
        <v>300</v>
      </c>
      <c r="E4250" s="186" t="s">
        <v>21</v>
      </c>
      <c r="F4250" s="132">
        <v>500</v>
      </c>
      <c r="G4250" s="132">
        <v>20</v>
      </c>
      <c r="H4250" s="132">
        <v>25</v>
      </c>
      <c r="I4250" s="132">
        <v>1</v>
      </c>
      <c r="J4250" s="133">
        <v>1.78</v>
      </c>
      <c r="K4250" s="133">
        <v>1.2</v>
      </c>
      <c r="L4250" s="133">
        <v>1.51</v>
      </c>
      <c r="M4250" s="134" t="str">
        <f t="shared" si="66"/>
        <v>P</v>
      </c>
      <c r="N4250" s="173" t="s">
        <v>10681</v>
      </c>
      <c r="O4250" s="146" t="s">
        <v>1506</v>
      </c>
      <c r="P4250" s="146" t="s">
        <v>9430</v>
      </c>
      <c r="Q4250" s="147" t="s">
        <v>10519</v>
      </c>
      <c r="R4250" s="187">
        <v>2.7600000000000002</v>
      </c>
    </row>
    <row r="4251" spans="1:18" x14ac:dyDescent="0.25">
      <c r="A4251" s="135">
        <v>1054295</v>
      </c>
      <c r="B4251" s="148" t="s">
        <v>1238</v>
      </c>
      <c r="C4251" s="135">
        <v>6</v>
      </c>
      <c r="D4251" s="135">
        <v>300</v>
      </c>
      <c r="E4251" s="188" t="s">
        <v>21</v>
      </c>
      <c r="F4251" s="135">
        <v>500</v>
      </c>
      <c r="G4251" s="135">
        <v>20</v>
      </c>
      <c r="H4251" s="135">
        <v>25</v>
      </c>
      <c r="I4251" s="135">
        <v>1</v>
      </c>
      <c r="J4251" s="136">
        <v>1.78</v>
      </c>
      <c r="K4251" s="136">
        <v>1.18</v>
      </c>
      <c r="L4251" s="136">
        <v>1.52</v>
      </c>
      <c r="M4251" s="137" t="str">
        <f t="shared" si="66"/>
        <v>P</v>
      </c>
      <c r="N4251" s="174" t="s">
        <v>10681</v>
      </c>
      <c r="O4251" s="149" t="s">
        <v>1506</v>
      </c>
      <c r="P4251" s="149" t="s">
        <v>9430</v>
      </c>
      <c r="Q4251" s="150" t="s">
        <v>10519</v>
      </c>
      <c r="R4251" s="189">
        <v>3.42</v>
      </c>
    </row>
    <row r="4252" spans="1:18" x14ac:dyDescent="0.25">
      <c r="A4252" s="132">
        <v>1054296</v>
      </c>
      <c r="B4252" s="145" t="s">
        <v>268</v>
      </c>
      <c r="C4252" s="132">
        <v>6</v>
      </c>
      <c r="D4252" s="132">
        <v>260</v>
      </c>
      <c r="E4252" s="186" t="s">
        <v>21</v>
      </c>
      <c r="F4252" s="132">
        <v>483</v>
      </c>
      <c r="G4252" s="132">
        <v>10</v>
      </c>
      <c r="H4252" s="132">
        <v>11</v>
      </c>
      <c r="I4252" s="132">
        <v>4</v>
      </c>
      <c r="J4252" s="133">
        <v>2.71</v>
      </c>
      <c r="K4252" s="133">
        <v>1.75</v>
      </c>
      <c r="L4252" s="133">
        <v>0.7</v>
      </c>
      <c r="M4252" s="134" t="str">
        <f t="shared" si="66"/>
        <v>P</v>
      </c>
      <c r="N4252" s="173" t="s">
        <v>10681</v>
      </c>
      <c r="O4252" s="146" t="s">
        <v>1506</v>
      </c>
      <c r="P4252" s="146" t="s">
        <v>9398</v>
      </c>
      <c r="Q4252" s="147" t="s">
        <v>10519</v>
      </c>
      <c r="R4252" s="187">
        <v>9.120000000000001</v>
      </c>
    </row>
    <row r="4253" spans="1:18" x14ac:dyDescent="0.25">
      <c r="A4253" s="135">
        <v>1054297</v>
      </c>
      <c r="B4253" s="148" t="s">
        <v>103</v>
      </c>
      <c r="C4253" s="135">
        <v>6</v>
      </c>
      <c r="D4253" s="135">
        <v>260</v>
      </c>
      <c r="E4253" s="188" t="s">
        <v>21</v>
      </c>
      <c r="F4253" s="135">
        <v>483</v>
      </c>
      <c r="G4253" s="135">
        <v>10</v>
      </c>
      <c r="H4253" s="135">
        <v>11</v>
      </c>
      <c r="I4253" s="135">
        <v>4</v>
      </c>
      <c r="J4253" s="136">
        <v>2.63</v>
      </c>
      <c r="K4253" s="136">
        <v>1.76</v>
      </c>
      <c r="L4253" s="136">
        <v>0.68</v>
      </c>
      <c r="M4253" s="137" t="str">
        <f t="shared" si="66"/>
        <v>P</v>
      </c>
      <c r="N4253" s="174" t="s">
        <v>10681</v>
      </c>
      <c r="O4253" s="149" t="s">
        <v>1506</v>
      </c>
      <c r="P4253" s="149" t="s">
        <v>9398</v>
      </c>
      <c r="Q4253" s="150" t="s">
        <v>10519</v>
      </c>
      <c r="R4253" s="189">
        <v>9.18</v>
      </c>
    </row>
    <row r="4254" spans="1:18" x14ac:dyDescent="0.25">
      <c r="A4254" s="132">
        <v>1054300</v>
      </c>
      <c r="B4254" s="145" t="s">
        <v>4534</v>
      </c>
      <c r="C4254" s="132">
        <v>6</v>
      </c>
      <c r="D4254" s="132">
        <v>299</v>
      </c>
      <c r="E4254" s="186" t="s">
        <v>21</v>
      </c>
      <c r="F4254" s="132">
        <v>483</v>
      </c>
      <c r="G4254" s="132">
        <v>10</v>
      </c>
      <c r="H4254" s="132">
        <v>11</v>
      </c>
      <c r="I4254" s="132">
        <v>3</v>
      </c>
      <c r="J4254" s="133">
        <v>2.79</v>
      </c>
      <c r="K4254" s="133">
        <v>1.73</v>
      </c>
      <c r="L4254" s="133">
        <v>0.72</v>
      </c>
      <c r="M4254" s="134" t="str">
        <f t="shared" si="66"/>
        <v>P</v>
      </c>
      <c r="N4254" s="173" t="s">
        <v>10681</v>
      </c>
      <c r="O4254" s="146" t="s">
        <v>1506</v>
      </c>
      <c r="P4254" s="146" t="s">
        <v>9398</v>
      </c>
      <c r="Q4254" s="147" t="s">
        <v>10519</v>
      </c>
      <c r="R4254" s="187">
        <v>9.7799999999999994</v>
      </c>
    </row>
    <row r="4255" spans="1:18" x14ac:dyDescent="0.25">
      <c r="A4255" s="135">
        <v>1054301</v>
      </c>
      <c r="B4255" s="148" t="s">
        <v>4535</v>
      </c>
      <c r="C4255" s="135">
        <v>6</v>
      </c>
      <c r="D4255" s="135">
        <v>180</v>
      </c>
      <c r="E4255" s="188" t="s">
        <v>20</v>
      </c>
      <c r="F4255" s="135">
        <v>360</v>
      </c>
      <c r="G4255" s="135" t="s">
        <v>20</v>
      </c>
      <c r="H4255" s="135" t="s">
        <v>20</v>
      </c>
      <c r="I4255" s="135" t="s">
        <v>20</v>
      </c>
      <c r="J4255" s="136">
        <v>1.85</v>
      </c>
      <c r="K4255" s="136">
        <v>1.3</v>
      </c>
      <c r="L4255" s="136">
        <v>1.79</v>
      </c>
      <c r="M4255" s="137" t="str">
        <f t="shared" si="66"/>
        <v>P</v>
      </c>
      <c r="N4255" s="174" t="s">
        <v>10681</v>
      </c>
      <c r="O4255" s="149" t="s">
        <v>1506</v>
      </c>
      <c r="P4255" s="149" t="s">
        <v>10455</v>
      </c>
      <c r="Q4255" s="150" t="s">
        <v>10519</v>
      </c>
      <c r="R4255" s="189">
        <v>5.4</v>
      </c>
    </row>
    <row r="4256" spans="1:18" x14ac:dyDescent="0.25">
      <c r="A4256" s="132">
        <v>1054302</v>
      </c>
      <c r="B4256" s="145" t="s">
        <v>4536</v>
      </c>
      <c r="C4256" s="132">
        <v>6</v>
      </c>
      <c r="D4256" s="132">
        <v>180</v>
      </c>
      <c r="E4256" s="186" t="s">
        <v>21</v>
      </c>
      <c r="F4256" s="132">
        <v>360</v>
      </c>
      <c r="G4256" s="132">
        <v>16</v>
      </c>
      <c r="H4256" s="132" t="s">
        <v>20</v>
      </c>
      <c r="I4256" s="132" t="s">
        <v>20</v>
      </c>
      <c r="J4256" s="133">
        <v>1.88</v>
      </c>
      <c r="K4256" s="133">
        <v>1.29</v>
      </c>
      <c r="L4256" s="133">
        <v>1.81</v>
      </c>
      <c r="M4256" s="134" t="str">
        <f t="shared" si="66"/>
        <v>P</v>
      </c>
      <c r="N4256" s="173" t="s">
        <v>10681</v>
      </c>
      <c r="O4256" s="146" t="s">
        <v>1506</v>
      </c>
      <c r="P4256" s="146" t="s">
        <v>10455</v>
      </c>
      <c r="Q4256" s="147" t="s">
        <v>10519</v>
      </c>
      <c r="R4256" s="187">
        <v>5.6999999999999993</v>
      </c>
    </row>
    <row r="4257" spans="1:18" x14ac:dyDescent="0.25">
      <c r="A4257" s="135">
        <v>1054303</v>
      </c>
      <c r="B4257" s="148" t="s">
        <v>200</v>
      </c>
      <c r="C4257" s="135">
        <v>6</v>
      </c>
      <c r="D4257" s="135">
        <v>235</v>
      </c>
      <c r="E4257" s="188" t="s">
        <v>21</v>
      </c>
      <c r="F4257" s="135">
        <v>360</v>
      </c>
      <c r="G4257" s="135" t="s">
        <v>20</v>
      </c>
      <c r="H4257" s="135" t="s">
        <v>20</v>
      </c>
      <c r="I4257" s="135" t="s">
        <v>20</v>
      </c>
      <c r="J4257" s="136">
        <v>1.93</v>
      </c>
      <c r="K4257" s="136">
        <v>1.32</v>
      </c>
      <c r="L4257" s="136">
        <v>1.81</v>
      </c>
      <c r="M4257" s="137" t="str">
        <f t="shared" si="66"/>
        <v>P</v>
      </c>
      <c r="N4257" s="174" t="s">
        <v>10681</v>
      </c>
      <c r="O4257" s="149" t="s">
        <v>1506</v>
      </c>
      <c r="P4257" s="149" t="s">
        <v>10455</v>
      </c>
      <c r="Q4257" s="150" t="s">
        <v>10519</v>
      </c>
      <c r="R4257" s="189">
        <v>5.34</v>
      </c>
    </row>
    <row r="4258" spans="1:18" x14ac:dyDescent="0.25">
      <c r="A4258" s="132">
        <v>1054304</v>
      </c>
      <c r="B4258" s="145" t="s">
        <v>1171</v>
      </c>
      <c r="C4258" s="132">
        <v>6</v>
      </c>
      <c r="D4258" s="132">
        <v>176</v>
      </c>
      <c r="E4258" s="186" t="s">
        <v>21</v>
      </c>
      <c r="F4258" s="132">
        <v>286</v>
      </c>
      <c r="G4258" s="132">
        <v>10</v>
      </c>
      <c r="H4258" s="132">
        <v>11</v>
      </c>
      <c r="I4258" s="132">
        <v>2</v>
      </c>
      <c r="J4258" s="133">
        <v>2.5</v>
      </c>
      <c r="K4258" s="133">
        <v>1.75</v>
      </c>
      <c r="L4258" s="133">
        <v>1.1000000000000001</v>
      </c>
      <c r="M4258" s="134" t="str">
        <f t="shared" si="66"/>
        <v>P</v>
      </c>
      <c r="N4258" s="173" t="s">
        <v>10681</v>
      </c>
      <c r="O4258" s="146" t="s">
        <v>1578</v>
      </c>
      <c r="P4258" s="146" t="s">
        <v>10583</v>
      </c>
      <c r="Q4258" s="147" t="s">
        <v>10106</v>
      </c>
      <c r="R4258" s="187">
        <v>10.44</v>
      </c>
    </row>
    <row r="4259" spans="1:18" x14ac:dyDescent="0.25">
      <c r="A4259" s="135">
        <v>1054305</v>
      </c>
      <c r="B4259" s="148" t="s">
        <v>4537</v>
      </c>
      <c r="C4259" s="135">
        <v>6</v>
      </c>
      <c r="D4259" s="135">
        <v>108</v>
      </c>
      <c r="E4259" s="188" t="s">
        <v>21</v>
      </c>
      <c r="F4259" s="135">
        <v>160</v>
      </c>
      <c r="G4259" s="135" t="s">
        <v>20</v>
      </c>
      <c r="H4259" s="135" t="s">
        <v>20</v>
      </c>
      <c r="I4259" s="135" t="s">
        <v>20</v>
      </c>
      <c r="J4259" s="136">
        <v>2.71</v>
      </c>
      <c r="K4259" s="136">
        <v>2.15</v>
      </c>
      <c r="L4259" s="136">
        <v>1.65</v>
      </c>
      <c r="M4259" s="137" t="str">
        <f t="shared" si="66"/>
        <v>P</v>
      </c>
      <c r="N4259" s="174" t="s">
        <v>10681</v>
      </c>
      <c r="O4259" s="149" t="s">
        <v>1578</v>
      </c>
      <c r="P4259" s="149" t="s">
        <v>10583</v>
      </c>
      <c r="Q4259" s="150" t="s">
        <v>10106</v>
      </c>
      <c r="R4259" s="189">
        <v>9.7799999999999994</v>
      </c>
    </row>
    <row r="4260" spans="1:18" x14ac:dyDescent="0.25">
      <c r="A4260" s="132">
        <v>1054306</v>
      </c>
      <c r="B4260" s="145" t="s">
        <v>4538</v>
      </c>
      <c r="C4260" s="132">
        <v>6</v>
      </c>
      <c r="D4260" s="132">
        <v>108</v>
      </c>
      <c r="E4260" s="186" t="s">
        <v>21</v>
      </c>
      <c r="F4260" s="132">
        <v>162</v>
      </c>
      <c r="G4260" s="132" t="s">
        <v>20</v>
      </c>
      <c r="H4260" s="132" t="s">
        <v>20</v>
      </c>
      <c r="I4260" s="132" t="s">
        <v>20</v>
      </c>
      <c r="J4260" s="133">
        <v>2.72</v>
      </c>
      <c r="K4260" s="133">
        <v>2.12</v>
      </c>
      <c r="L4260" s="133">
        <v>1.65</v>
      </c>
      <c r="M4260" s="134" t="str">
        <f t="shared" si="66"/>
        <v>P</v>
      </c>
      <c r="N4260" s="173" t="s">
        <v>10681</v>
      </c>
      <c r="O4260" s="146" t="s">
        <v>1578</v>
      </c>
      <c r="P4260" s="146" t="s">
        <v>10583</v>
      </c>
      <c r="Q4260" s="147" t="s">
        <v>10106</v>
      </c>
      <c r="R4260" s="187">
        <v>9.8999999999999986</v>
      </c>
    </row>
    <row r="4261" spans="1:18" x14ac:dyDescent="0.25">
      <c r="A4261" s="135">
        <v>1054307</v>
      </c>
      <c r="B4261" s="148" t="s">
        <v>4539</v>
      </c>
      <c r="C4261" s="135">
        <v>6</v>
      </c>
      <c r="D4261" s="135">
        <v>1080</v>
      </c>
      <c r="E4261" s="188">
        <v>30</v>
      </c>
      <c r="F4261" s="135" t="s">
        <v>20</v>
      </c>
      <c r="G4261" s="135">
        <v>150</v>
      </c>
      <c r="H4261" s="135" t="s">
        <v>20</v>
      </c>
      <c r="I4261" s="135">
        <v>1</v>
      </c>
      <c r="J4261" s="136">
        <v>1.67</v>
      </c>
      <c r="K4261" s="136">
        <v>1.1499999999999999</v>
      </c>
      <c r="L4261" s="136">
        <v>0.25</v>
      </c>
      <c r="M4261" s="137" t="str">
        <f t="shared" si="66"/>
        <v>P</v>
      </c>
      <c r="N4261" s="174" t="s">
        <v>10681</v>
      </c>
      <c r="O4261" s="149" t="s">
        <v>1506</v>
      </c>
      <c r="P4261" s="149" t="s">
        <v>9410</v>
      </c>
      <c r="Q4261" s="150" t="s">
        <v>10519</v>
      </c>
      <c r="R4261" s="189">
        <v>3.5999999999999996</v>
      </c>
    </row>
    <row r="4262" spans="1:18" x14ac:dyDescent="0.25">
      <c r="A4262" s="132">
        <v>1054308</v>
      </c>
      <c r="B4262" s="145" t="s">
        <v>4540</v>
      </c>
      <c r="C4262" s="132">
        <v>6</v>
      </c>
      <c r="D4262" s="132">
        <v>1080</v>
      </c>
      <c r="E4262" s="186">
        <v>30</v>
      </c>
      <c r="F4262" s="132">
        <v>1800</v>
      </c>
      <c r="G4262" s="132" t="s">
        <v>20</v>
      </c>
      <c r="H4262" s="132" t="s">
        <v>20</v>
      </c>
      <c r="I4262" s="132" t="s">
        <v>20</v>
      </c>
      <c r="J4262" s="133">
        <v>1.69</v>
      </c>
      <c r="K4262" s="133">
        <v>1.1399999999999999</v>
      </c>
      <c r="L4262" s="133">
        <v>0.27</v>
      </c>
      <c r="M4262" s="134" t="str">
        <f t="shared" si="66"/>
        <v>P</v>
      </c>
      <c r="N4262" s="173" t="s">
        <v>10681</v>
      </c>
      <c r="O4262" s="146" t="s">
        <v>1506</v>
      </c>
      <c r="P4262" s="146" t="s">
        <v>9410</v>
      </c>
      <c r="Q4262" s="147" t="s">
        <v>10519</v>
      </c>
      <c r="R4262" s="187">
        <v>3.5999999999999996</v>
      </c>
    </row>
    <row r="4263" spans="1:18" x14ac:dyDescent="0.25">
      <c r="A4263" s="135">
        <v>1054309</v>
      </c>
      <c r="B4263" s="148" t="s">
        <v>4541</v>
      </c>
      <c r="C4263" s="135">
        <v>6</v>
      </c>
      <c r="D4263" s="135">
        <v>1080</v>
      </c>
      <c r="E4263" s="188">
        <v>30</v>
      </c>
      <c r="F4263" s="135">
        <v>1800</v>
      </c>
      <c r="G4263" s="135">
        <v>120</v>
      </c>
      <c r="H4263" s="135" t="s">
        <v>20</v>
      </c>
      <c r="I4263" s="135" t="s">
        <v>20</v>
      </c>
      <c r="J4263" s="136">
        <v>1.72</v>
      </c>
      <c r="K4263" s="136">
        <v>1.1499999999999999</v>
      </c>
      <c r="L4263" s="136">
        <v>0.28000000000000003</v>
      </c>
      <c r="M4263" s="137" t="str">
        <f t="shared" si="66"/>
        <v>P</v>
      </c>
      <c r="N4263" s="174" t="s">
        <v>10681</v>
      </c>
      <c r="O4263" s="149" t="s">
        <v>1506</v>
      </c>
      <c r="P4263" s="149" t="s">
        <v>9410</v>
      </c>
      <c r="Q4263" s="150" t="s">
        <v>10519</v>
      </c>
      <c r="R4263" s="189">
        <v>3.66</v>
      </c>
    </row>
    <row r="4264" spans="1:18" x14ac:dyDescent="0.25">
      <c r="A4264" s="132">
        <v>1054310</v>
      </c>
      <c r="B4264" s="145" t="s">
        <v>841</v>
      </c>
      <c r="C4264" s="132">
        <v>6</v>
      </c>
      <c r="D4264" s="132">
        <v>1920</v>
      </c>
      <c r="E4264" s="186">
        <v>12</v>
      </c>
      <c r="F4264" s="132">
        <v>2640</v>
      </c>
      <c r="G4264" s="132">
        <v>48</v>
      </c>
      <c r="H4264" s="132" t="s">
        <v>20</v>
      </c>
      <c r="I4264" s="132" t="s">
        <v>20</v>
      </c>
      <c r="J4264" s="133">
        <v>0.75</v>
      </c>
      <c r="K4264" s="133">
        <v>0.52</v>
      </c>
      <c r="L4264" s="133">
        <v>1.1100000000000001</v>
      </c>
      <c r="M4264" s="134" t="str">
        <f t="shared" si="66"/>
        <v>P</v>
      </c>
      <c r="N4264" s="173" t="s">
        <v>10681</v>
      </c>
      <c r="O4264" s="146" t="s">
        <v>1555</v>
      </c>
      <c r="P4264" s="146" t="s">
        <v>9429</v>
      </c>
      <c r="Q4264" s="147" t="s">
        <v>10519</v>
      </c>
      <c r="R4264" s="187">
        <v>2.64</v>
      </c>
    </row>
    <row r="4265" spans="1:18" x14ac:dyDescent="0.25">
      <c r="A4265" s="135">
        <v>1054311</v>
      </c>
      <c r="B4265" s="148" t="s">
        <v>4542</v>
      </c>
      <c r="C4265" s="135">
        <v>6</v>
      </c>
      <c r="D4265" s="135">
        <v>1920</v>
      </c>
      <c r="E4265" s="188">
        <v>12</v>
      </c>
      <c r="F4265" s="135">
        <v>2160</v>
      </c>
      <c r="G4265" s="135">
        <v>48</v>
      </c>
      <c r="H4265" s="135" t="s">
        <v>20</v>
      </c>
      <c r="I4265" s="135" t="s">
        <v>20</v>
      </c>
      <c r="J4265" s="136">
        <v>0.75</v>
      </c>
      <c r="K4265" s="136">
        <v>0.52</v>
      </c>
      <c r="L4265" s="136">
        <v>1.1100000000000001</v>
      </c>
      <c r="M4265" s="137" t="str">
        <f t="shared" si="66"/>
        <v>P</v>
      </c>
      <c r="N4265" s="174" t="s">
        <v>10681</v>
      </c>
      <c r="O4265" s="149" t="s">
        <v>1555</v>
      </c>
      <c r="P4265" s="149" t="s">
        <v>9429</v>
      </c>
      <c r="Q4265" s="150" t="s">
        <v>10519</v>
      </c>
      <c r="R4265" s="189">
        <v>2.46</v>
      </c>
    </row>
    <row r="4266" spans="1:18" x14ac:dyDescent="0.25">
      <c r="A4266" s="132">
        <v>1054312</v>
      </c>
      <c r="B4266" s="145" t="s">
        <v>4543</v>
      </c>
      <c r="C4266" s="132">
        <v>6</v>
      </c>
      <c r="D4266" s="132">
        <v>1920</v>
      </c>
      <c r="E4266" s="186">
        <v>12</v>
      </c>
      <c r="F4266" s="132">
        <v>2640</v>
      </c>
      <c r="G4266" s="132">
        <v>48</v>
      </c>
      <c r="H4266" s="132" t="s">
        <v>20</v>
      </c>
      <c r="I4266" s="132" t="s">
        <v>20</v>
      </c>
      <c r="J4266" s="133">
        <v>0.75</v>
      </c>
      <c r="K4266" s="133">
        <v>0.52</v>
      </c>
      <c r="L4266" s="133">
        <v>1.1100000000000001</v>
      </c>
      <c r="M4266" s="134" t="str">
        <f t="shared" si="66"/>
        <v>P</v>
      </c>
      <c r="N4266" s="173" t="s">
        <v>10681</v>
      </c>
      <c r="O4266" s="146" t="s">
        <v>1555</v>
      </c>
      <c r="P4266" s="146" t="s">
        <v>9429</v>
      </c>
      <c r="Q4266" s="147" t="s">
        <v>10519</v>
      </c>
      <c r="R4266" s="187">
        <v>2.52</v>
      </c>
    </row>
    <row r="4267" spans="1:18" x14ac:dyDescent="0.25">
      <c r="A4267" s="135">
        <v>1054313</v>
      </c>
      <c r="B4267" s="148" t="s">
        <v>4544</v>
      </c>
      <c r="C4267" s="135">
        <v>6</v>
      </c>
      <c r="D4267" s="135">
        <v>1190</v>
      </c>
      <c r="E4267" s="188" t="s">
        <v>21</v>
      </c>
      <c r="F4267" s="135">
        <v>1836</v>
      </c>
      <c r="G4267" s="135">
        <v>12</v>
      </c>
      <c r="H4267" s="135">
        <v>15</v>
      </c>
      <c r="I4267" s="135">
        <v>6</v>
      </c>
      <c r="J4267" s="136">
        <v>2.2200000000000002</v>
      </c>
      <c r="K4267" s="136">
        <v>1.44</v>
      </c>
      <c r="L4267" s="136">
        <v>0.32</v>
      </c>
      <c r="M4267" s="137" t="str">
        <f t="shared" si="66"/>
        <v>P</v>
      </c>
      <c r="N4267" s="174" t="s">
        <v>10681</v>
      </c>
      <c r="O4267" s="149" t="s">
        <v>1506</v>
      </c>
      <c r="P4267" s="149" t="s">
        <v>9398</v>
      </c>
      <c r="Q4267" s="150" t="s">
        <v>10519</v>
      </c>
      <c r="R4267" s="189">
        <v>2.82</v>
      </c>
    </row>
    <row r="4268" spans="1:18" x14ac:dyDescent="0.25">
      <c r="A4268" s="132">
        <v>1054314</v>
      </c>
      <c r="B4268" s="145" t="s">
        <v>154</v>
      </c>
      <c r="C4268" s="132">
        <v>6</v>
      </c>
      <c r="D4268" s="132">
        <v>1190</v>
      </c>
      <c r="E4268" s="186" t="s">
        <v>21</v>
      </c>
      <c r="F4268" s="132">
        <v>1836</v>
      </c>
      <c r="G4268" s="132">
        <v>12</v>
      </c>
      <c r="H4268" s="132">
        <v>15</v>
      </c>
      <c r="I4268" s="132">
        <v>6</v>
      </c>
      <c r="J4268" s="133">
        <v>2.1800000000000002</v>
      </c>
      <c r="K4268" s="133">
        <v>1.46</v>
      </c>
      <c r="L4268" s="133">
        <v>0.28999999999999998</v>
      </c>
      <c r="M4268" s="134" t="str">
        <f t="shared" si="66"/>
        <v>P</v>
      </c>
      <c r="N4268" s="173" t="s">
        <v>10681</v>
      </c>
      <c r="O4268" s="146" t="s">
        <v>1506</v>
      </c>
      <c r="P4268" s="146" t="s">
        <v>9398</v>
      </c>
      <c r="Q4268" s="147" t="s">
        <v>10519</v>
      </c>
      <c r="R4268" s="187">
        <v>2.94</v>
      </c>
    </row>
    <row r="4269" spans="1:18" x14ac:dyDescent="0.25">
      <c r="A4269" s="135">
        <v>1054315</v>
      </c>
      <c r="B4269" s="148" t="s">
        <v>4545</v>
      </c>
      <c r="C4269" s="135">
        <v>6</v>
      </c>
      <c r="D4269" s="135">
        <v>1190</v>
      </c>
      <c r="E4269" s="188" t="s">
        <v>21</v>
      </c>
      <c r="F4269" s="135">
        <v>1836</v>
      </c>
      <c r="G4269" s="135">
        <v>12</v>
      </c>
      <c r="H4269" s="135">
        <v>15</v>
      </c>
      <c r="I4269" s="135">
        <v>6</v>
      </c>
      <c r="J4269" s="136">
        <v>2.2000000000000002</v>
      </c>
      <c r="K4269" s="136">
        <v>1.43</v>
      </c>
      <c r="L4269" s="136">
        <v>0.34</v>
      </c>
      <c r="M4269" s="137" t="str">
        <f t="shared" si="66"/>
        <v>P</v>
      </c>
      <c r="N4269" s="174" t="s">
        <v>10681</v>
      </c>
      <c r="O4269" s="149" t="s">
        <v>1506</v>
      </c>
      <c r="P4269" s="149" t="s">
        <v>9398</v>
      </c>
      <c r="Q4269" s="150" t="s">
        <v>10519</v>
      </c>
      <c r="R4269" s="189">
        <v>2.88</v>
      </c>
    </row>
    <row r="4270" spans="1:18" x14ac:dyDescent="0.25">
      <c r="A4270" s="132">
        <v>1054316</v>
      </c>
      <c r="B4270" s="145" t="s">
        <v>4546</v>
      </c>
      <c r="C4270" s="132">
        <v>12</v>
      </c>
      <c r="D4270" s="132">
        <v>704</v>
      </c>
      <c r="E4270" s="186" t="s">
        <v>21</v>
      </c>
      <c r="F4270" s="132">
        <v>1024</v>
      </c>
      <c r="G4270" s="132">
        <v>20</v>
      </c>
      <c r="H4270" s="132">
        <v>25</v>
      </c>
      <c r="I4270" s="132">
        <v>2</v>
      </c>
      <c r="J4270" s="133">
        <v>1.52</v>
      </c>
      <c r="K4270" s="133">
        <v>1.1399999999999999</v>
      </c>
      <c r="L4270" s="133">
        <v>0.9</v>
      </c>
      <c r="M4270" s="134" t="str">
        <f t="shared" si="66"/>
        <v>P</v>
      </c>
      <c r="N4270" s="173" t="s">
        <v>10681</v>
      </c>
      <c r="O4270" s="146" t="s">
        <v>1506</v>
      </c>
      <c r="P4270" s="146" t="s">
        <v>9430</v>
      </c>
      <c r="Q4270" s="147" t="s">
        <v>10519</v>
      </c>
      <c r="R4270" s="187">
        <v>3.12</v>
      </c>
    </row>
    <row r="4271" spans="1:18" x14ac:dyDescent="0.25">
      <c r="A4271" s="135">
        <v>1054317</v>
      </c>
      <c r="B4271" s="148" t="s">
        <v>4547</v>
      </c>
      <c r="C4271" s="135">
        <v>12</v>
      </c>
      <c r="D4271" s="135">
        <v>704</v>
      </c>
      <c r="E4271" s="188" t="s">
        <v>21</v>
      </c>
      <c r="F4271" s="135">
        <v>1024</v>
      </c>
      <c r="G4271" s="135">
        <v>20</v>
      </c>
      <c r="H4271" s="135">
        <v>25</v>
      </c>
      <c r="I4271" s="135">
        <v>2</v>
      </c>
      <c r="J4271" s="136">
        <v>1.52</v>
      </c>
      <c r="K4271" s="136">
        <v>1.1399999999999999</v>
      </c>
      <c r="L4271" s="136">
        <v>0.9</v>
      </c>
      <c r="M4271" s="137" t="str">
        <f t="shared" si="66"/>
        <v>P</v>
      </c>
      <c r="N4271" s="174" t="s">
        <v>10681</v>
      </c>
      <c r="O4271" s="149" t="s">
        <v>1506</v>
      </c>
      <c r="P4271" s="149" t="s">
        <v>9430</v>
      </c>
      <c r="Q4271" s="150" t="s">
        <v>10519</v>
      </c>
      <c r="R4271" s="189">
        <v>3.12</v>
      </c>
    </row>
    <row r="4272" spans="1:18" x14ac:dyDescent="0.25">
      <c r="A4272" s="132">
        <v>1054318</v>
      </c>
      <c r="B4272" s="145" t="s">
        <v>1239</v>
      </c>
      <c r="C4272" s="132">
        <v>12</v>
      </c>
      <c r="D4272" s="132">
        <v>704</v>
      </c>
      <c r="E4272" s="186" t="s">
        <v>21</v>
      </c>
      <c r="F4272" s="132">
        <v>1024</v>
      </c>
      <c r="G4272" s="132">
        <v>20</v>
      </c>
      <c r="H4272" s="132">
        <v>25</v>
      </c>
      <c r="I4272" s="132">
        <v>2</v>
      </c>
      <c r="J4272" s="133">
        <v>1.53</v>
      </c>
      <c r="K4272" s="133">
        <v>1.1399999999999999</v>
      </c>
      <c r="L4272" s="133">
        <v>0.91</v>
      </c>
      <c r="M4272" s="134" t="str">
        <f t="shared" si="66"/>
        <v>P</v>
      </c>
      <c r="N4272" s="173" t="s">
        <v>10681</v>
      </c>
      <c r="O4272" s="146" t="s">
        <v>1506</v>
      </c>
      <c r="P4272" s="146" t="s">
        <v>9430</v>
      </c>
      <c r="Q4272" s="147" t="s">
        <v>10519</v>
      </c>
      <c r="R4272" s="187">
        <v>3.84</v>
      </c>
    </row>
    <row r="4273" spans="1:18" x14ac:dyDescent="0.25">
      <c r="A4273" s="135">
        <v>1054319</v>
      </c>
      <c r="B4273" s="148" t="s">
        <v>269</v>
      </c>
      <c r="C4273" s="135">
        <v>6</v>
      </c>
      <c r="D4273" s="135">
        <v>1325</v>
      </c>
      <c r="E4273" s="188" t="s">
        <v>21</v>
      </c>
      <c r="F4273" s="135" t="s">
        <v>20</v>
      </c>
      <c r="G4273" s="135">
        <v>16</v>
      </c>
      <c r="H4273" s="135">
        <v>20</v>
      </c>
      <c r="I4273" s="135">
        <v>5</v>
      </c>
      <c r="J4273" s="136">
        <v>1.9</v>
      </c>
      <c r="K4273" s="136">
        <v>1.2</v>
      </c>
      <c r="L4273" s="136">
        <v>0.41</v>
      </c>
      <c r="M4273" s="137" t="str">
        <f t="shared" si="66"/>
        <v>P</v>
      </c>
      <c r="N4273" s="174" t="s">
        <v>10681</v>
      </c>
      <c r="O4273" s="149" t="s">
        <v>1506</v>
      </c>
      <c r="P4273" s="149" t="s">
        <v>9398</v>
      </c>
      <c r="Q4273" s="150" t="s">
        <v>10519</v>
      </c>
      <c r="R4273" s="189">
        <v>3.5999999999999996</v>
      </c>
    </row>
    <row r="4274" spans="1:18" x14ac:dyDescent="0.25">
      <c r="A4274" s="132">
        <v>1054320</v>
      </c>
      <c r="B4274" s="145" t="s">
        <v>248</v>
      </c>
      <c r="C4274" s="132">
        <v>6</v>
      </c>
      <c r="D4274" s="132">
        <v>1176</v>
      </c>
      <c r="E4274" s="186" t="s">
        <v>21</v>
      </c>
      <c r="F4274" s="132" t="s">
        <v>20</v>
      </c>
      <c r="G4274" s="132">
        <v>16</v>
      </c>
      <c r="H4274" s="132">
        <v>20</v>
      </c>
      <c r="I4274" s="132">
        <v>5</v>
      </c>
      <c r="J4274" s="133">
        <v>1.91</v>
      </c>
      <c r="K4274" s="133">
        <v>1.21</v>
      </c>
      <c r="L4274" s="133">
        <v>0.41</v>
      </c>
      <c r="M4274" s="134" t="str">
        <f t="shared" si="66"/>
        <v>P</v>
      </c>
      <c r="N4274" s="173" t="s">
        <v>10681</v>
      </c>
      <c r="O4274" s="146" t="s">
        <v>1506</v>
      </c>
      <c r="P4274" s="146" t="s">
        <v>9398</v>
      </c>
      <c r="Q4274" s="147" t="s">
        <v>10519</v>
      </c>
      <c r="R4274" s="187">
        <v>3.4799999999999995</v>
      </c>
    </row>
    <row r="4275" spans="1:18" x14ac:dyDescent="0.25">
      <c r="A4275" s="135">
        <v>1054321</v>
      </c>
      <c r="B4275" s="148" t="s">
        <v>4548</v>
      </c>
      <c r="C4275" s="135">
        <v>6</v>
      </c>
      <c r="D4275" s="135" t="s">
        <v>20</v>
      </c>
      <c r="E4275" s="188" t="s">
        <v>20</v>
      </c>
      <c r="F4275" s="135" t="s">
        <v>20</v>
      </c>
      <c r="G4275" s="135" t="s">
        <v>20</v>
      </c>
      <c r="H4275" s="135" t="s">
        <v>20</v>
      </c>
      <c r="I4275" s="135" t="s">
        <v>20</v>
      </c>
      <c r="J4275" s="136">
        <v>2.1800000000000002</v>
      </c>
      <c r="K4275" s="136">
        <v>1.46</v>
      </c>
      <c r="L4275" s="136">
        <v>0.28999999999999998</v>
      </c>
      <c r="M4275" s="137" t="str">
        <f t="shared" si="66"/>
        <v>P</v>
      </c>
      <c r="N4275" s="174" t="s">
        <v>10681</v>
      </c>
      <c r="O4275" s="149" t="s">
        <v>1506</v>
      </c>
      <c r="P4275" s="149" t="s">
        <v>9398</v>
      </c>
      <c r="Q4275" s="150" t="s">
        <v>10519</v>
      </c>
      <c r="R4275" s="189">
        <v>3.54</v>
      </c>
    </row>
    <row r="4276" spans="1:18" x14ac:dyDescent="0.25">
      <c r="A4276" s="132">
        <v>1054322</v>
      </c>
      <c r="B4276" s="145" t="s">
        <v>4549</v>
      </c>
      <c r="C4276" s="132">
        <v>12</v>
      </c>
      <c r="D4276" s="132">
        <v>576</v>
      </c>
      <c r="E4276" s="186" t="s">
        <v>20</v>
      </c>
      <c r="F4276" s="132" t="s">
        <v>20</v>
      </c>
      <c r="G4276" s="132">
        <v>40</v>
      </c>
      <c r="H4276" s="132" t="s">
        <v>20</v>
      </c>
      <c r="I4276" s="132">
        <v>2</v>
      </c>
      <c r="J4276" s="133">
        <v>1.54</v>
      </c>
      <c r="K4276" s="133">
        <v>1.32</v>
      </c>
      <c r="L4276" s="133">
        <v>0.93</v>
      </c>
      <c r="M4276" s="134" t="str">
        <f t="shared" si="66"/>
        <v>P</v>
      </c>
      <c r="N4276" s="173" t="s">
        <v>10681</v>
      </c>
      <c r="O4276" s="146" t="s">
        <v>1506</v>
      </c>
      <c r="P4276" s="146" t="s">
        <v>10455</v>
      </c>
      <c r="Q4276" s="147" t="s">
        <v>10519</v>
      </c>
      <c r="R4276" s="187">
        <v>4.92</v>
      </c>
    </row>
    <row r="4277" spans="1:18" x14ac:dyDescent="0.25">
      <c r="A4277" s="135">
        <v>1054323</v>
      </c>
      <c r="B4277" s="148" t="s">
        <v>4550</v>
      </c>
      <c r="C4277" s="135">
        <v>12</v>
      </c>
      <c r="D4277" s="135">
        <v>576</v>
      </c>
      <c r="E4277" s="188" t="s">
        <v>20</v>
      </c>
      <c r="F4277" s="135" t="s">
        <v>20</v>
      </c>
      <c r="G4277" s="135">
        <v>40</v>
      </c>
      <c r="H4277" s="135" t="s">
        <v>20</v>
      </c>
      <c r="I4277" s="135">
        <v>2</v>
      </c>
      <c r="J4277" s="136">
        <v>1.5</v>
      </c>
      <c r="K4277" s="136">
        <v>1.2</v>
      </c>
      <c r="L4277" s="136">
        <v>0.92</v>
      </c>
      <c r="M4277" s="137" t="str">
        <f t="shared" si="66"/>
        <v>P</v>
      </c>
      <c r="N4277" s="174" t="s">
        <v>10681</v>
      </c>
      <c r="O4277" s="149" t="s">
        <v>1506</v>
      </c>
      <c r="P4277" s="149" t="s">
        <v>10455</v>
      </c>
      <c r="Q4277" s="150" t="s">
        <v>10519</v>
      </c>
      <c r="R4277" s="189">
        <v>3.7199999999999998</v>
      </c>
    </row>
    <row r="4278" spans="1:18" x14ac:dyDescent="0.25">
      <c r="A4278" s="132">
        <v>1054324</v>
      </c>
      <c r="B4278" s="145" t="s">
        <v>4551</v>
      </c>
      <c r="C4278" s="132">
        <v>12</v>
      </c>
      <c r="D4278" s="132">
        <v>576</v>
      </c>
      <c r="E4278" s="186" t="s">
        <v>20</v>
      </c>
      <c r="F4278" s="132" t="s">
        <v>20</v>
      </c>
      <c r="G4278" s="132">
        <v>40</v>
      </c>
      <c r="H4278" s="132" t="s">
        <v>20</v>
      </c>
      <c r="I4278" s="132">
        <v>2</v>
      </c>
      <c r="J4278" s="133">
        <v>1.53</v>
      </c>
      <c r="K4278" s="133">
        <v>1.31</v>
      </c>
      <c r="L4278" s="133">
        <v>0.93</v>
      </c>
      <c r="M4278" s="134" t="str">
        <f t="shared" si="66"/>
        <v>P</v>
      </c>
      <c r="N4278" s="173" t="s">
        <v>10681</v>
      </c>
      <c r="O4278" s="146" t="s">
        <v>1506</v>
      </c>
      <c r="P4278" s="146" t="s">
        <v>10455</v>
      </c>
      <c r="Q4278" s="147" t="s">
        <v>10519</v>
      </c>
      <c r="R4278" s="187">
        <v>4.08</v>
      </c>
    </row>
    <row r="4279" spans="1:18" x14ac:dyDescent="0.25">
      <c r="A4279" s="135">
        <v>1054325</v>
      </c>
      <c r="B4279" s="148" t="s">
        <v>4552</v>
      </c>
      <c r="C4279" s="135">
        <v>6</v>
      </c>
      <c r="D4279" s="135">
        <v>3360</v>
      </c>
      <c r="E4279" s="188">
        <v>24</v>
      </c>
      <c r="F4279" s="135">
        <v>4320</v>
      </c>
      <c r="G4279" s="135">
        <v>192</v>
      </c>
      <c r="H4279" s="135">
        <v>216</v>
      </c>
      <c r="I4279" s="135">
        <v>1</v>
      </c>
      <c r="J4279" s="136">
        <v>0.81</v>
      </c>
      <c r="K4279" s="136">
        <v>0.51</v>
      </c>
      <c r="L4279" s="136">
        <v>0.72</v>
      </c>
      <c r="M4279" s="137" t="str">
        <f t="shared" si="66"/>
        <v>P</v>
      </c>
      <c r="N4279" s="174" t="s">
        <v>10681</v>
      </c>
      <c r="O4279" s="149" t="s">
        <v>1506</v>
      </c>
      <c r="P4279" s="149" t="s">
        <v>9409</v>
      </c>
      <c r="Q4279" s="150" t="s">
        <v>10519</v>
      </c>
      <c r="R4279" s="189">
        <v>2.7</v>
      </c>
    </row>
    <row r="4280" spans="1:18" x14ac:dyDescent="0.25">
      <c r="A4280" s="132">
        <v>1054326</v>
      </c>
      <c r="B4280" s="145" t="s">
        <v>4553</v>
      </c>
      <c r="C4280" s="132">
        <v>6</v>
      </c>
      <c r="D4280" s="132">
        <v>3360</v>
      </c>
      <c r="E4280" s="186">
        <v>24</v>
      </c>
      <c r="F4280" s="132">
        <v>4320</v>
      </c>
      <c r="G4280" s="132">
        <v>192</v>
      </c>
      <c r="H4280" s="132">
        <v>216</v>
      </c>
      <c r="I4280" s="132">
        <v>1</v>
      </c>
      <c r="J4280" s="133">
        <v>0.75</v>
      </c>
      <c r="K4280" s="133">
        <v>0.49</v>
      </c>
      <c r="L4280" s="133">
        <v>0.72699999999999998</v>
      </c>
      <c r="M4280" s="134" t="str">
        <f t="shared" si="66"/>
        <v>P</v>
      </c>
      <c r="N4280" s="173" t="s">
        <v>10681</v>
      </c>
      <c r="O4280" s="146" t="s">
        <v>1506</v>
      </c>
      <c r="P4280" s="146" t="s">
        <v>9409</v>
      </c>
      <c r="Q4280" s="147" t="s">
        <v>10519</v>
      </c>
      <c r="R4280" s="187">
        <v>2.7600000000000002</v>
      </c>
    </row>
    <row r="4281" spans="1:18" x14ac:dyDescent="0.25">
      <c r="A4281" s="135">
        <v>1054327</v>
      </c>
      <c r="B4281" s="148" t="s">
        <v>4554</v>
      </c>
      <c r="C4281" s="135">
        <v>6</v>
      </c>
      <c r="D4281" s="135">
        <v>3360</v>
      </c>
      <c r="E4281" s="188">
        <v>24</v>
      </c>
      <c r="F4281" s="135">
        <v>4320</v>
      </c>
      <c r="G4281" s="135">
        <v>192</v>
      </c>
      <c r="H4281" s="135">
        <v>216</v>
      </c>
      <c r="I4281" s="135">
        <v>1</v>
      </c>
      <c r="J4281" s="136">
        <v>0.75</v>
      </c>
      <c r="K4281" s="136">
        <v>0.49</v>
      </c>
      <c r="L4281" s="136">
        <v>0.72699999999999998</v>
      </c>
      <c r="M4281" s="137" t="str">
        <f t="shared" si="66"/>
        <v>P</v>
      </c>
      <c r="N4281" s="174" t="s">
        <v>10681</v>
      </c>
      <c r="O4281" s="149" t="s">
        <v>1506</v>
      </c>
      <c r="P4281" s="149" t="s">
        <v>9409</v>
      </c>
      <c r="Q4281" s="150" t="s">
        <v>10519</v>
      </c>
      <c r="R4281" s="189">
        <v>2.52</v>
      </c>
    </row>
    <row r="4282" spans="1:18" x14ac:dyDescent="0.25">
      <c r="A4282" s="132">
        <v>1054328</v>
      </c>
      <c r="B4282" s="145" t="s">
        <v>4555</v>
      </c>
      <c r="C4282" s="132">
        <v>6</v>
      </c>
      <c r="D4282" s="132">
        <v>3360</v>
      </c>
      <c r="E4282" s="186">
        <v>24</v>
      </c>
      <c r="F4282" s="132">
        <v>4320</v>
      </c>
      <c r="G4282" s="132">
        <v>192</v>
      </c>
      <c r="H4282" s="132">
        <v>216</v>
      </c>
      <c r="I4282" s="132">
        <v>1</v>
      </c>
      <c r="J4282" s="133">
        <v>0.75</v>
      </c>
      <c r="K4282" s="133">
        <v>0.49</v>
      </c>
      <c r="L4282" s="133">
        <v>0.72699999999999998</v>
      </c>
      <c r="M4282" s="134" t="str">
        <f t="shared" si="66"/>
        <v>P</v>
      </c>
      <c r="N4282" s="173" t="s">
        <v>10681</v>
      </c>
      <c r="O4282" s="146" t="s">
        <v>1506</v>
      </c>
      <c r="P4282" s="146" t="s">
        <v>9409</v>
      </c>
      <c r="Q4282" s="147" t="s">
        <v>10519</v>
      </c>
      <c r="R4282" s="187">
        <v>2.7</v>
      </c>
    </row>
    <row r="4283" spans="1:18" x14ac:dyDescent="0.25">
      <c r="A4283" s="135">
        <v>1054329</v>
      </c>
      <c r="B4283" s="148" t="s">
        <v>4556</v>
      </c>
      <c r="C4283" s="135">
        <v>6</v>
      </c>
      <c r="D4283" s="135" t="s">
        <v>20</v>
      </c>
      <c r="E4283" s="188">
        <v>24</v>
      </c>
      <c r="F4283" s="135" t="s">
        <v>20</v>
      </c>
      <c r="G4283" s="135">
        <v>192</v>
      </c>
      <c r="H4283" s="135">
        <v>216</v>
      </c>
      <c r="I4283" s="135">
        <v>1</v>
      </c>
      <c r="J4283" s="136">
        <v>0.75</v>
      </c>
      <c r="K4283" s="136">
        <v>0.49</v>
      </c>
      <c r="L4283" s="136">
        <v>0.72699999999999998</v>
      </c>
      <c r="M4283" s="137" t="str">
        <f t="shared" si="66"/>
        <v>P</v>
      </c>
      <c r="N4283" s="174" t="s">
        <v>10681</v>
      </c>
      <c r="O4283" s="149" t="s">
        <v>1506</v>
      </c>
      <c r="P4283" s="149" t="s">
        <v>9409</v>
      </c>
      <c r="Q4283" s="150" t="s">
        <v>10519</v>
      </c>
      <c r="R4283" s="189">
        <v>2.58</v>
      </c>
    </row>
    <row r="4284" spans="1:18" x14ac:dyDescent="0.25">
      <c r="A4284" s="132">
        <v>1054330</v>
      </c>
      <c r="B4284" s="145" t="s">
        <v>4557</v>
      </c>
      <c r="C4284" s="132">
        <v>6</v>
      </c>
      <c r="D4284" s="132">
        <v>3360</v>
      </c>
      <c r="E4284" s="186">
        <v>24</v>
      </c>
      <c r="F4284" s="132">
        <v>4320</v>
      </c>
      <c r="G4284" s="132">
        <v>192</v>
      </c>
      <c r="H4284" s="132">
        <v>216</v>
      </c>
      <c r="I4284" s="132">
        <v>1</v>
      </c>
      <c r="J4284" s="133">
        <v>0.75</v>
      </c>
      <c r="K4284" s="133">
        <v>0.49</v>
      </c>
      <c r="L4284" s="133">
        <v>0.72699999999999998</v>
      </c>
      <c r="M4284" s="134" t="str">
        <f t="shared" si="66"/>
        <v>P</v>
      </c>
      <c r="N4284" s="173" t="s">
        <v>10681</v>
      </c>
      <c r="O4284" s="146" t="s">
        <v>1506</v>
      </c>
      <c r="P4284" s="146" t="s">
        <v>9409</v>
      </c>
      <c r="Q4284" s="147" t="s">
        <v>10519</v>
      </c>
      <c r="R4284" s="187">
        <v>2.4000000000000004</v>
      </c>
    </row>
    <row r="4285" spans="1:18" x14ac:dyDescent="0.25">
      <c r="A4285" s="135">
        <v>1054331</v>
      </c>
      <c r="B4285" s="148" t="s">
        <v>4558</v>
      </c>
      <c r="C4285" s="135">
        <v>6</v>
      </c>
      <c r="D4285" s="135">
        <v>3360</v>
      </c>
      <c r="E4285" s="188">
        <v>24</v>
      </c>
      <c r="F4285" s="135">
        <v>4320</v>
      </c>
      <c r="G4285" s="135">
        <v>192</v>
      </c>
      <c r="H4285" s="135">
        <v>216</v>
      </c>
      <c r="I4285" s="135">
        <v>1</v>
      </c>
      <c r="J4285" s="136">
        <v>0.83</v>
      </c>
      <c r="K4285" s="136">
        <v>0.5</v>
      </c>
      <c r="L4285" s="136">
        <v>0.72</v>
      </c>
      <c r="M4285" s="137" t="str">
        <f t="shared" si="66"/>
        <v>P</v>
      </c>
      <c r="N4285" s="174" t="s">
        <v>10681</v>
      </c>
      <c r="O4285" s="149" t="s">
        <v>1506</v>
      </c>
      <c r="P4285" s="149" t="s">
        <v>9409</v>
      </c>
      <c r="Q4285" s="150" t="s">
        <v>10519</v>
      </c>
      <c r="R4285" s="189">
        <v>3.18</v>
      </c>
    </row>
    <row r="4286" spans="1:18" x14ac:dyDescent="0.25">
      <c r="A4286" s="132">
        <v>1054332</v>
      </c>
      <c r="B4286" s="145" t="s">
        <v>4559</v>
      </c>
      <c r="C4286" s="132">
        <v>6</v>
      </c>
      <c r="D4286" s="132">
        <v>3360</v>
      </c>
      <c r="E4286" s="186">
        <v>24</v>
      </c>
      <c r="F4286" s="132">
        <v>4320</v>
      </c>
      <c r="G4286" s="132">
        <v>192</v>
      </c>
      <c r="H4286" s="132">
        <v>216</v>
      </c>
      <c r="I4286" s="132">
        <v>1</v>
      </c>
      <c r="J4286" s="133">
        <v>0.75</v>
      </c>
      <c r="K4286" s="133">
        <v>0.49</v>
      </c>
      <c r="L4286" s="133">
        <v>0.72699999999999998</v>
      </c>
      <c r="M4286" s="134" t="str">
        <f t="shared" si="66"/>
        <v>P</v>
      </c>
      <c r="N4286" s="173" t="s">
        <v>10681</v>
      </c>
      <c r="O4286" s="146" t="s">
        <v>1506</v>
      </c>
      <c r="P4286" s="146" t="s">
        <v>9409</v>
      </c>
      <c r="Q4286" s="147" t="s">
        <v>10519</v>
      </c>
      <c r="R4286" s="187">
        <v>3.18</v>
      </c>
    </row>
    <row r="4287" spans="1:18" x14ac:dyDescent="0.25">
      <c r="A4287" s="135">
        <v>1054333</v>
      </c>
      <c r="B4287" s="148" t="s">
        <v>4560</v>
      </c>
      <c r="C4287" s="135">
        <v>6</v>
      </c>
      <c r="D4287" s="135">
        <v>3360</v>
      </c>
      <c r="E4287" s="188">
        <v>24</v>
      </c>
      <c r="F4287" s="135">
        <v>4320</v>
      </c>
      <c r="G4287" s="135">
        <v>192</v>
      </c>
      <c r="H4287" s="135">
        <v>216</v>
      </c>
      <c r="I4287" s="135">
        <v>1</v>
      </c>
      <c r="J4287" s="136">
        <v>0.75</v>
      </c>
      <c r="K4287" s="136">
        <v>0.49</v>
      </c>
      <c r="L4287" s="136">
        <v>0.72699999999999998</v>
      </c>
      <c r="M4287" s="137" t="str">
        <f t="shared" si="66"/>
        <v>P</v>
      </c>
      <c r="N4287" s="174" t="s">
        <v>10681</v>
      </c>
      <c r="O4287" s="149" t="s">
        <v>1506</v>
      </c>
      <c r="P4287" s="149" t="s">
        <v>9409</v>
      </c>
      <c r="Q4287" s="150" t="s">
        <v>10519</v>
      </c>
      <c r="R4287" s="189">
        <v>3.42</v>
      </c>
    </row>
    <row r="4288" spans="1:18" x14ac:dyDescent="0.25">
      <c r="A4288" s="132">
        <v>1054334</v>
      </c>
      <c r="B4288" s="145" t="s">
        <v>4561</v>
      </c>
      <c r="C4288" s="132">
        <v>6</v>
      </c>
      <c r="D4288" s="132">
        <v>78</v>
      </c>
      <c r="E4288" s="186" t="s">
        <v>21</v>
      </c>
      <c r="F4288" s="132">
        <v>117</v>
      </c>
      <c r="G4288" s="132" t="s">
        <v>20</v>
      </c>
      <c r="H4288" s="132" t="s">
        <v>20</v>
      </c>
      <c r="I4288" s="132" t="s">
        <v>20</v>
      </c>
      <c r="J4288" s="133">
        <v>3.4</v>
      </c>
      <c r="K4288" s="133">
        <v>2.44</v>
      </c>
      <c r="L4288" s="133">
        <v>1.56</v>
      </c>
      <c r="M4288" s="134" t="str">
        <f t="shared" si="66"/>
        <v>P</v>
      </c>
      <c r="N4288" s="173" t="s">
        <v>10681</v>
      </c>
      <c r="O4288" s="146" t="s">
        <v>1578</v>
      </c>
      <c r="P4288" s="146" t="s">
        <v>9502</v>
      </c>
      <c r="Q4288" s="147" t="s">
        <v>10519</v>
      </c>
      <c r="R4288" s="187">
        <v>14.04</v>
      </c>
    </row>
    <row r="4289" spans="1:18" x14ac:dyDescent="0.25">
      <c r="A4289" s="135">
        <v>1054335</v>
      </c>
      <c r="B4289" s="148" t="s">
        <v>4562</v>
      </c>
      <c r="C4289" s="135">
        <v>6</v>
      </c>
      <c r="D4289" s="135">
        <v>78</v>
      </c>
      <c r="E4289" s="188" t="s">
        <v>20</v>
      </c>
      <c r="F4289" s="135">
        <v>117</v>
      </c>
      <c r="G4289" s="135" t="s">
        <v>20</v>
      </c>
      <c r="H4289" s="135" t="s">
        <v>20</v>
      </c>
      <c r="I4289" s="135" t="s">
        <v>20</v>
      </c>
      <c r="J4289" s="136">
        <v>3.4</v>
      </c>
      <c r="K4289" s="136">
        <v>2.4500000000000002</v>
      </c>
      <c r="L4289" s="136">
        <v>1.6</v>
      </c>
      <c r="M4289" s="137" t="str">
        <f t="shared" si="66"/>
        <v>P</v>
      </c>
      <c r="N4289" s="174" t="s">
        <v>10681</v>
      </c>
      <c r="O4289" s="149" t="s">
        <v>1578</v>
      </c>
      <c r="P4289" s="149" t="s">
        <v>9502</v>
      </c>
      <c r="Q4289" s="150" t="s">
        <v>10519</v>
      </c>
      <c r="R4289" s="189">
        <v>13.98</v>
      </c>
    </row>
    <row r="4290" spans="1:18" x14ac:dyDescent="0.25">
      <c r="A4290" s="132">
        <v>1054336</v>
      </c>
      <c r="B4290" s="145" t="s">
        <v>347</v>
      </c>
      <c r="C4290" s="132">
        <v>6</v>
      </c>
      <c r="D4290" s="132">
        <v>78</v>
      </c>
      <c r="E4290" s="186" t="s">
        <v>21</v>
      </c>
      <c r="F4290" s="132">
        <v>117</v>
      </c>
      <c r="G4290" s="132" t="s">
        <v>20</v>
      </c>
      <c r="H4290" s="132" t="s">
        <v>20</v>
      </c>
      <c r="I4290" s="132" t="s">
        <v>20</v>
      </c>
      <c r="J4290" s="133">
        <v>3.4</v>
      </c>
      <c r="K4290" s="133">
        <v>2.44</v>
      </c>
      <c r="L4290" s="133">
        <v>1.56</v>
      </c>
      <c r="M4290" s="134" t="str">
        <f t="shared" ref="M4290:M4353" si="67">HYPERLINK(CONCATENATE("T:\Distribution Centre\RDC Department Shared\Cubiscan photos","\",A4290,"-pac.jpg"),"P")</f>
        <v>P</v>
      </c>
      <c r="N4290" s="173" t="s">
        <v>10681</v>
      </c>
      <c r="O4290" s="146" t="s">
        <v>1578</v>
      </c>
      <c r="P4290" s="146" t="s">
        <v>9502</v>
      </c>
      <c r="Q4290" s="147" t="s">
        <v>10519</v>
      </c>
      <c r="R4290" s="187">
        <v>15.36</v>
      </c>
    </row>
    <row r="4291" spans="1:18" x14ac:dyDescent="0.25">
      <c r="A4291" s="135">
        <v>1054337</v>
      </c>
      <c r="B4291" s="148" t="s">
        <v>608</v>
      </c>
      <c r="C4291" s="135">
        <v>6</v>
      </c>
      <c r="D4291" s="135">
        <v>408</v>
      </c>
      <c r="E4291" s="188" t="s">
        <v>21</v>
      </c>
      <c r="F4291" s="135">
        <v>646</v>
      </c>
      <c r="G4291" s="135">
        <v>11</v>
      </c>
      <c r="H4291" s="135" t="s">
        <v>20</v>
      </c>
      <c r="I4291" s="135">
        <v>2</v>
      </c>
      <c r="J4291" s="136">
        <v>2.1800000000000002</v>
      </c>
      <c r="K4291" s="136">
        <v>1.5</v>
      </c>
      <c r="L4291" s="136">
        <v>0.86</v>
      </c>
      <c r="M4291" s="137" t="str">
        <f t="shared" si="67"/>
        <v>P</v>
      </c>
      <c r="N4291" s="174" t="s">
        <v>10681</v>
      </c>
      <c r="O4291" s="149" t="s">
        <v>1506</v>
      </c>
      <c r="P4291" s="149" t="s">
        <v>10455</v>
      </c>
      <c r="Q4291" s="150" t="s">
        <v>10519</v>
      </c>
      <c r="R4291" s="189">
        <v>13.620000000000001</v>
      </c>
    </row>
    <row r="4292" spans="1:18" x14ac:dyDescent="0.25">
      <c r="A4292" s="132">
        <v>1054338</v>
      </c>
      <c r="B4292" s="145" t="s">
        <v>610</v>
      </c>
      <c r="C4292" s="132">
        <v>6</v>
      </c>
      <c r="D4292" s="132">
        <v>408</v>
      </c>
      <c r="E4292" s="186" t="s">
        <v>21</v>
      </c>
      <c r="F4292" s="132">
        <v>646</v>
      </c>
      <c r="G4292" s="132" t="s">
        <v>20</v>
      </c>
      <c r="H4292" s="132">
        <v>15</v>
      </c>
      <c r="I4292" s="132">
        <v>3</v>
      </c>
      <c r="J4292" s="133">
        <v>2.1800000000000002</v>
      </c>
      <c r="K4292" s="133">
        <v>1.47</v>
      </c>
      <c r="L4292" s="133">
        <v>0.82</v>
      </c>
      <c r="M4292" s="134" t="str">
        <f t="shared" si="67"/>
        <v>P</v>
      </c>
      <c r="N4292" s="173" t="s">
        <v>10681</v>
      </c>
      <c r="O4292" s="146" t="s">
        <v>1506</v>
      </c>
      <c r="P4292" s="146" t="s">
        <v>10455</v>
      </c>
      <c r="Q4292" s="147" t="s">
        <v>10519</v>
      </c>
      <c r="R4292" s="187">
        <v>11.22</v>
      </c>
    </row>
    <row r="4293" spans="1:18" x14ac:dyDescent="0.25">
      <c r="A4293" s="135">
        <v>1054339</v>
      </c>
      <c r="B4293" s="148" t="s">
        <v>10144</v>
      </c>
      <c r="C4293" s="135">
        <v>6</v>
      </c>
      <c r="D4293" s="135">
        <v>408</v>
      </c>
      <c r="E4293" s="188" t="s">
        <v>21</v>
      </c>
      <c r="F4293" s="135">
        <v>646</v>
      </c>
      <c r="G4293" s="135" t="s">
        <v>20</v>
      </c>
      <c r="H4293" s="135" t="s">
        <v>20</v>
      </c>
      <c r="I4293" s="135" t="s">
        <v>20</v>
      </c>
      <c r="J4293" s="136">
        <v>2.19</v>
      </c>
      <c r="K4293" s="136">
        <v>1.47</v>
      </c>
      <c r="L4293" s="136">
        <v>0.8</v>
      </c>
      <c r="M4293" s="137" t="str">
        <f t="shared" si="67"/>
        <v>P</v>
      </c>
      <c r="N4293" s="174" t="s">
        <v>10681</v>
      </c>
      <c r="O4293" s="149" t="s">
        <v>1506</v>
      </c>
      <c r="P4293" s="149" t="s">
        <v>10455</v>
      </c>
      <c r="Q4293" s="150" t="s">
        <v>10519</v>
      </c>
      <c r="R4293" s="189">
        <v>10.92</v>
      </c>
    </row>
    <row r="4294" spans="1:18" x14ac:dyDescent="0.25">
      <c r="A4294" s="132">
        <v>1054340</v>
      </c>
      <c r="B4294" s="145" t="s">
        <v>606</v>
      </c>
      <c r="C4294" s="132">
        <v>6</v>
      </c>
      <c r="D4294" s="132">
        <v>408</v>
      </c>
      <c r="E4294" s="186" t="s">
        <v>21</v>
      </c>
      <c r="F4294" s="132">
        <v>646</v>
      </c>
      <c r="G4294" s="132" t="s">
        <v>20</v>
      </c>
      <c r="H4294" s="132" t="s">
        <v>20</v>
      </c>
      <c r="I4294" s="132" t="s">
        <v>20</v>
      </c>
      <c r="J4294" s="133">
        <v>2.14</v>
      </c>
      <c r="K4294" s="133">
        <v>1.5</v>
      </c>
      <c r="L4294" s="133">
        <v>0.92</v>
      </c>
      <c r="M4294" s="134" t="str">
        <f t="shared" si="67"/>
        <v>P</v>
      </c>
      <c r="N4294" s="173" t="s">
        <v>10681</v>
      </c>
      <c r="O4294" s="146" t="s">
        <v>1506</v>
      </c>
      <c r="P4294" s="146" t="s">
        <v>10455</v>
      </c>
      <c r="Q4294" s="147" t="s">
        <v>10519</v>
      </c>
      <c r="R4294" s="187">
        <v>10.86</v>
      </c>
    </row>
    <row r="4295" spans="1:18" x14ac:dyDescent="0.25">
      <c r="A4295" s="135">
        <v>1054342</v>
      </c>
      <c r="B4295" s="148" t="s">
        <v>614</v>
      </c>
      <c r="C4295" s="135">
        <v>6</v>
      </c>
      <c r="D4295" s="135">
        <v>408</v>
      </c>
      <c r="E4295" s="188" t="s">
        <v>21</v>
      </c>
      <c r="F4295" s="135">
        <v>646</v>
      </c>
      <c r="G4295" s="135" t="s">
        <v>20</v>
      </c>
      <c r="H4295" s="135" t="s">
        <v>20</v>
      </c>
      <c r="I4295" s="135" t="s">
        <v>20</v>
      </c>
      <c r="J4295" s="136">
        <v>2.17</v>
      </c>
      <c r="K4295" s="136">
        <v>1.48</v>
      </c>
      <c r="L4295" s="136">
        <v>0.8</v>
      </c>
      <c r="M4295" s="137" t="str">
        <f t="shared" si="67"/>
        <v>P</v>
      </c>
      <c r="N4295" s="174" t="s">
        <v>10681</v>
      </c>
      <c r="O4295" s="149" t="s">
        <v>1506</v>
      </c>
      <c r="P4295" s="149" t="s">
        <v>10455</v>
      </c>
      <c r="Q4295" s="150" t="s">
        <v>10519</v>
      </c>
      <c r="R4295" s="189">
        <v>10.08</v>
      </c>
    </row>
    <row r="4296" spans="1:18" x14ac:dyDescent="0.25">
      <c r="A4296" s="132">
        <v>1054343</v>
      </c>
      <c r="B4296" s="145" t="s">
        <v>4563</v>
      </c>
      <c r="C4296" s="132">
        <v>6</v>
      </c>
      <c r="D4296" s="132">
        <v>130</v>
      </c>
      <c r="E4296" s="186" t="s">
        <v>21</v>
      </c>
      <c r="F4296" s="132">
        <v>195</v>
      </c>
      <c r="G4296" s="132">
        <v>5</v>
      </c>
      <c r="H4296" s="132" t="s">
        <v>20</v>
      </c>
      <c r="I4296" s="132">
        <v>3</v>
      </c>
      <c r="J4296" s="133">
        <v>3.39</v>
      </c>
      <c r="K4296" s="133">
        <v>2.29</v>
      </c>
      <c r="L4296" s="133">
        <v>1.02</v>
      </c>
      <c r="M4296" s="134" t="str">
        <f t="shared" si="67"/>
        <v>P</v>
      </c>
      <c r="N4296" s="171" t="s">
        <v>10681</v>
      </c>
      <c r="O4296" s="146" t="s">
        <v>1506</v>
      </c>
      <c r="P4296" s="146" t="s">
        <v>9442</v>
      </c>
      <c r="Q4296" s="147" t="s">
        <v>10519</v>
      </c>
      <c r="R4296" s="187">
        <v>22.02</v>
      </c>
    </row>
    <row r="4297" spans="1:18" x14ac:dyDescent="0.25">
      <c r="A4297" s="135">
        <v>1054347</v>
      </c>
      <c r="B4297" s="148" t="s">
        <v>4564</v>
      </c>
      <c r="C4297" s="135">
        <v>4</v>
      </c>
      <c r="D4297" s="135">
        <v>30</v>
      </c>
      <c r="E4297" s="188" t="s">
        <v>20</v>
      </c>
      <c r="F4297" s="135" t="s">
        <v>20</v>
      </c>
      <c r="G4297" s="135" t="s">
        <v>21</v>
      </c>
      <c r="H4297" s="135" t="s">
        <v>21</v>
      </c>
      <c r="I4297" s="135" t="s">
        <v>21</v>
      </c>
      <c r="J4297" s="136">
        <v>3.6</v>
      </c>
      <c r="K4297" s="136">
        <v>3.6</v>
      </c>
      <c r="L4297" s="136">
        <v>2.2000000000000002</v>
      </c>
      <c r="M4297" s="137" t="str">
        <f t="shared" si="67"/>
        <v>P</v>
      </c>
      <c r="N4297" s="172" t="s">
        <v>10681</v>
      </c>
      <c r="O4297" s="149" t="s">
        <v>1506</v>
      </c>
      <c r="P4297" s="149" t="s">
        <v>9451</v>
      </c>
      <c r="Q4297" s="150" t="s">
        <v>10106</v>
      </c>
      <c r="R4297" s="189">
        <v>29.84</v>
      </c>
    </row>
    <row r="4298" spans="1:18" x14ac:dyDescent="0.25">
      <c r="A4298" s="132">
        <v>1054348</v>
      </c>
      <c r="B4298" s="145" t="s">
        <v>4565</v>
      </c>
      <c r="C4298" s="132">
        <v>100</v>
      </c>
      <c r="D4298" s="132" t="s">
        <v>20</v>
      </c>
      <c r="E4298" s="186" t="s">
        <v>20</v>
      </c>
      <c r="F4298" s="132" t="s">
        <v>20</v>
      </c>
      <c r="G4298" s="132" t="s">
        <v>20</v>
      </c>
      <c r="H4298" s="132" t="s">
        <v>20</v>
      </c>
      <c r="I4298" s="132" t="s">
        <v>20</v>
      </c>
      <c r="J4298" s="133">
        <v>2.2000000000000002</v>
      </c>
      <c r="K4298" s="133">
        <v>2.2000000000000002</v>
      </c>
      <c r="L4298" s="133">
        <v>0.5</v>
      </c>
      <c r="M4298" s="134" t="str">
        <f t="shared" si="67"/>
        <v>P</v>
      </c>
      <c r="N4298" s="171" t="s">
        <v>10682</v>
      </c>
      <c r="O4298" s="146" t="s">
        <v>1500</v>
      </c>
      <c r="P4298" s="146" t="s">
        <v>9418</v>
      </c>
      <c r="Q4298" s="147" t="s">
        <v>10519</v>
      </c>
      <c r="R4298" s="187">
        <v>13</v>
      </c>
    </row>
    <row r="4299" spans="1:18" x14ac:dyDescent="0.25">
      <c r="A4299" s="135">
        <v>1054349</v>
      </c>
      <c r="B4299" s="148" t="s">
        <v>4566</v>
      </c>
      <c r="C4299" s="135">
        <v>4</v>
      </c>
      <c r="D4299" s="135">
        <v>36</v>
      </c>
      <c r="E4299" s="188" t="s">
        <v>20</v>
      </c>
      <c r="F4299" s="135" t="s">
        <v>20</v>
      </c>
      <c r="G4299" s="135" t="s">
        <v>21</v>
      </c>
      <c r="H4299" s="135" t="s">
        <v>21</v>
      </c>
      <c r="I4299" s="135" t="s">
        <v>21</v>
      </c>
      <c r="J4299" s="136">
        <v>3.55</v>
      </c>
      <c r="K4299" s="136">
        <v>3.55</v>
      </c>
      <c r="L4299" s="136">
        <v>2.1</v>
      </c>
      <c r="M4299" s="137" t="str">
        <f t="shared" si="67"/>
        <v>P</v>
      </c>
      <c r="N4299" s="172" t="s">
        <v>10682</v>
      </c>
      <c r="O4299" s="149" t="s">
        <v>1500</v>
      </c>
      <c r="P4299" s="149" t="s">
        <v>9418</v>
      </c>
      <c r="Q4299" s="150" t="s">
        <v>10519</v>
      </c>
      <c r="R4299" s="189">
        <v>11.36</v>
      </c>
    </row>
    <row r="4300" spans="1:18" x14ac:dyDescent="0.25">
      <c r="A4300" s="132">
        <v>1054350</v>
      </c>
      <c r="B4300" s="145" t="s">
        <v>4567</v>
      </c>
      <c r="C4300" s="132">
        <v>1</v>
      </c>
      <c r="D4300" s="132">
        <v>810</v>
      </c>
      <c r="E4300" s="186">
        <v>30</v>
      </c>
      <c r="F4300" s="132" t="s">
        <v>20</v>
      </c>
      <c r="G4300" s="132" t="s">
        <v>20</v>
      </c>
      <c r="H4300" s="132" t="s">
        <v>20</v>
      </c>
      <c r="I4300" s="132" t="s">
        <v>20</v>
      </c>
      <c r="J4300" s="133">
        <v>1.9</v>
      </c>
      <c r="K4300" s="133">
        <v>1.3</v>
      </c>
      <c r="L4300" s="133">
        <v>0.6</v>
      </c>
      <c r="M4300" s="134" t="str">
        <f t="shared" si="67"/>
        <v>P</v>
      </c>
      <c r="N4300" s="171" t="s">
        <v>10682</v>
      </c>
      <c r="O4300" s="146" t="s">
        <v>1587</v>
      </c>
      <c r="P4300" s="146" t="s">
        <v>9421</v>
      </c>
      <c r="Q4300" s="147" t="s">
        <v>10519</v>
      </c>
      <c r="R4300" s="187">
        <v>1.1000000000000001</v>
      </c>
    </row>
    <row r="4301" spans="1:18" x14ac:dyDescent="0.25">
      <c r="A4301" s="135">
        <v>1054351</v>
      </c>
      <c r="B4301" s="148" t="s">
        <v>4568</v>
      </c>
      <c r="C4301" s="135">
        <v>1</v>
      </c>
      <c r="D4301" s="135" t="s">
        <v>20</v>
      </c>
      <c r="E4301" s="188" t="s">
        <v>20</v>
      </c>
      <c r="F4301" s="135" t="s">
        <v>20</v>
      </c>
      <c r="G4301" s="135" t="s">
        <v>20</v>
      </c>
      <c r="H4301" s="135" t="s">
        <v>20</v>
      </c>
      <c r="I4301" s="135" t="s">
        <v>20</v>
      </c>
      <c r="J4301" s="136">
        <v>3.71</v>
      </c>
      <c r="K4301" s="136">
        <v>1.4</v>
      </c>
      <c r="L4301" s="136">
        <v>0.03</v>
      </c>
      <c r="M4301" s="137" t="str">
        <f t="shared" si="67"/>
        <v>P</v>
      </c>
      <c r="N4301" s="172" t="s">
        <v>10682</v>
      </c>
      <c r="O4301" s="149" t="s">
        <v>1506</v>
      </c>
      <c r="P4301" s="149" t="s">
        <v>9443</v>
      </c>
      <c r="Q4301" s="150" t="s">
        <v>10519</v>
      </c>
      <c r="R4301" s="189">
        <v>0.23</v>
      </c>
    </row>
    <row r="4302" spans="1:18" x14ac:dyDescent="0.25">
      <c r="A4302" s="132">
        <v>1054352</v>
      </c>
      <c r="B4302" s="145" t="s">
        <v>4569</v>
      </c>
      <c r="C4302" s="132">
        <v>1000</v>
      </c>
      <c r="D4302" s="132" t="s">
        <v>20</v>
      </c>
      <c r="E4302" s="186" t="s">
        <v>20</v>
      </c>
      <c r="F4302" s="132" t="s">
        <v>20</v>
      </c>
      <c r="G4302" s="132" t="s">
        <v>20</v>
      </c>
      <c r="H4302" s="132" t="s">
        <v>20</v>
      </c>
      <c r="I4302" s="132" t="s">
        <v>20</v>
      </c>
      <c r="J4302" s="133">
        <v>1.4</v>
      </c>
      <c r="K4302" s="133">
        <v>1.4</v>
      </c>
      <c r="L4302" s="133">
        <v>0.43</v>
      </c>
      <c r="M4302" s="134" t="str">
        <f t="shared" si="67"/>
        <v>P</v>
      </c>
      <c r="N4302" s="171" t="s">
        <v>10682</v>
      </c>
      <c r="O4302" s="146" t="s">
        <v>1506</v>
      </c>
      <c r="P4302" s="146" t="s">
        <v>9526</v>
      </c>
      <c r="Q4302" s="147" t="s">
        <v>10519</v>
      </c>
      <c r="R4302" s="187">
        <v>40</v>
      </c>
    </row>
    <row r="4303" spans="1:18" x14ac:dyDescent="0.25">
      <c r="A4303" s="135">
        <v>1054353</v>
      </c>
      <c r="B4303" s="148" t="s">
        <v>4570</v>
      </c>
      <c r="C4303" s="135">
        <v>1</v>
      </c>
      <c r="D4303" s="135" t="s">
        <v>20</v>
      </c>
      <c r="E4303" s="188" t="s">
        <v>20</v>
      </c>
      <c r="F4303" s="135" t="s">
        <v>20</v>
      </c>
      <c r="G4303" s="135" t="s">
        <v>20</v>
      </c>
      <c r="H4303" s="135" t="s">
        <v>20</v>
      </c>
      <c r="I4303" s="135" t="s">
        <v>20</v>
      </c>
      <c r="J4303" s="136">
        <v>3.71</v>
      </c>
      <c r="K4303" s="136">
        <v>1.4</v>
      </c>
      <c r="L4303" s="136">
        <v>0.03</v>
      </c>
      <c r="M4303" s="137" t="str">
        <f t="shared" si="67"/>
        <v>P</v>
      </c>
      <c r="N4303" s="172" t="s">
        <v>10682</v>
      </c>
      <c r="O4303" s="149" t="s">
        <v>1506</v>
      </c>
      <c r="P4303" s="149" t="s">
        <v>9443</v>
      </c>
      <c r="Q4303" s="150" t="s">
        <v>10519</v>
      </c>
      <c r="R4303" s="189">
        <v>0.23</v>
      </c>
    </row>
    <row r="4304" spans="1:18" x14ac:dyDescent="0.25">
      <c r="A4304" s="132">
        <v>1054354</v>
      </c>
      <c r="B4304" s="145" t="s">
        <v>4571</v>
      </c>
      <c r="C4304" s="132">
        <v>1000</v>
      </c>
      <c r="D4304" s="132" t="s">
        <v>20</v>
      </c>
      <c r="E4304" s="186" t="s">
        <v>20</v>
      </c>
      <c r="F4304" s="132" t="s">
        <v>20</v>
      </c>
      <c r="G4304" s="132" t="s">
        <v>20</v>
      </c>
      <c r="H4304" s="132" t="s">
        <v>20</v>
      </c>
      <c r="I4304" s="132" t="s">
        <v>20</v>
      </c>
      <c r="J4304" s="133">
        <v>2</v>
      </c>
      <c r="K4304" s="133">
        <v>2</v>
      </c>
      <c r="L4304" s="133">
        <v>0.63</v>
      </c>
      <c r="M4304" s="134" t="str">
        <f t="shared" si="67"/>
        <v>P</v>
      </c>
      <c r="N4304" s="171" t="s">
        <v>10682</v>
      </c>
      <c r="O4304" s="146" t="s">
        <v>1506</v>
      </c>
      <c r="P4304" s="146" t="s">
        <v>9526</v>
      </c>
      <c r="Q4304" s="147" t="s">
        <v>10519</v>
      </c>
      <c r="R4304" s="187">
        <v>40</v>
      </c>
    </row>
    <row r="4305" spans="1:18" x14ac:dyDescent="0.25">
      <c r="A4305" s="135">
        <v>1054355</v>
      </c>
      <c r="B4305" s="148" t="s">
        <v>4572</v>
      </c>
      <c r="C4305" s="135">
        <v>1</v>
      </c>
      <c r="D4305" s="135" t="s">
        <v>20</v>
      </c>
      <c r="E4305" s="188" t="s">
        <v>20</v>
      </c>
      <c r="F4305" s="135" t="s">
        <v>20</v>
      </c>
      <c r="G4305" s="135" t="s">
        <v>20</v>
      </c>
      <c r="H4305" s="135" t="s">
        <v>20</v>
      </c>
      <c r="I4305" s="135" t="s">
        <v>20</v>
      </c>
      <c r="J4305" s="136">
        <v>3.71</v>
      </c>
      <c r="K4305" s="136">
        <v>1.4</v>
      </c>
      <c r="L4305" s="136">
        <v>0.02</v>
      </c>
      <c r="M4305" s="137" t="str">
        <f t="shared" si="67"/>
        <v>P</v>
      </c>
      <c r="N4305" s="172" t="s">
        <v>10682</v>
      </c>
      <c r="O4305" s="149" t="s">
        <v>1506</v>
      </c>
      <c r="P4305" s="149" t="s">
        <v>9443</v>
      </c>
      <c r="Q4305" s="150" t="s">
        <v>10519</v>
      </c>
      <c r="R4305" s="189">
        <v>0.24</v>
      </c>
    </row>
    <row r="4306" spans="1:18" x14ac:dyDescent="0.25">
      <c r="A4306" s="132">
        <v>1054356</v>
      </c>
      <c r="B4306" s="145" t="s">
        <v>4573</v>
      </c>
      <c r="C4306" s="132">
        <v>1000</v>
      </c>
      <c r="D4306" s="132" t="s">
        <v>20</v>
      </c>
      <c r="E4306" s="186" t="s">
        <v>20</v>
      </c>
      <c r="F4306" s="132" t="s">
        <v>20</v>
      </c>
      <c r="G4306" s="132" t="s">
        <v>20</v>
      </c>
      <c r="H4306" s="132" t="s">
        <v>20</v>
      </c>
      <c r="I4306" s="132" t="s">
        <v>20</v>
      </c>
      <c r="J4306" s="133">
        <v>2</v>
      </c>
      <c r="K4306" s="133">
        <v>2</v>
      </c>
      <c r="L4306" s="133">
        <v>0.63</v>
      </c>
      <c r="M4306" s="134" t="str">
        <f t="shared" si="67"/>
        <v>P</v>
      </c>
      <c r="N4306" s="171" t="s">
        <v>10682</v>
      </c>
      <c r="O4306" s="146" t="s">
        <v>1506</v>
      </c>
      <c r="P4306" s="146" t="s">
        <v>9526</v>
      </c>
      <c r="Q4306" s="147" t="s">
        <v>10519</v>
      </c>
      <c r="R4306" s="187">
        <v>40</v>
      </c>
    </row>
    <row r="4307" spans="1:18" x14ac:dyDescent="0.25">
      <c r="A4307" s="135">
        <v>1054357</v>
      </c>
      <c r="B4307" s="148" t="s">
        <v>4574</v>
      </c>
      <c r="C4307" s="135">
        <v>1</v>
      </c>
      <c r="D4307" s="135" t="s">
        <v>20</v>
      </c>
      <c r="E4307" s="188" t="s">
        <v>20</v>
      </c>
      <c r="F4307" s="135" t="s">
        <v>20</v>
      </c>
      <c r="G4307" s="135" t="s">
        <v>20</v>
      </c>
      <c r="H4307" s="135" t="s">
        <v>20</v>
      </c>
      <c r="I4307" s="135" t="s">
        <v>20</v>
      </c>
      <c r="J4307" s="136">
        <v>3.71</v>
      </c>
      <c r="K4307" s="136">
        <v>1.4</v>
      </c>
      <c r="L4307" s="136">
        <v>0.02</v>
      </c>
      <c r="M4307" s="137" t="str">
        <f t="shared" si="67"/>
        <v>P</v>
      </c>
      <c r="N4307" s="172" t="s">
        <v>10682</v>
      </c>
      <c r="O4307" s="149" t="s">
        <v>1506</v>
      </c>
      <c r="P4307" s="149" t="s">
        <v>9443</v>
      </c>
      <c r="Q4307" s="150" t="s">
        <v>10519</v>
      </c>
      <c r="R4307" s="189">
        <v>0.24</v>
      </c>
    </row>
    <row r="4308" spans="1:18" x14ac:dyDescent="0.25">
      <c r="A4308" s="132">
        <v>1054361</v>
      </c>
      <c r="B4308" s="145" t="s">
        <v>4575</v>
      </c>
      <c r="C4308" s="132">
        <v>1</v>
      </c>
      <c r="D4308" s="132">
        <v>576</v>
      </c>
      <c r="E4308" s="186">
        <v>24</v>
      </c>
      <c r="F4308" s="132" t="s">
        <v>20</v>
      </c>
      <c r="G4308" s="132" t="s">
        <v>20</v>
      </c>
      <c r="H4308" s="132" t="s">
        <v>20</v>
      </c>
      <c r="I4308" s="132" t="s">
        <v>20</v>
      </c>
      <c r="J4308" s="133">
        <v>1.72</v>
      </c>
      <c r="K4308" s="133">
        <v>1.22</v>
      </c>
      <c r="L4308" s="133">
        <v>0.65</v>
      </c>
      <c r="M4308" s="134" t="str">
        <f t="shared" si="67"/>
        <v>P</v>
      </c>
      <c r="N4308" s="171" t="s">
        <v>10682</v>
      </c>
      <c r="O4308" s="146" t="s">
        <v>1614</v>
      </c>
      <c r="P4308" s="146" t="s">
        <v>9419</v>
      </c>
      <c r="Q4308" s="147" t="s">
        <v>10519</v>
      </c>
      <c r="R4308" s="187">
        <v>2.79</v>
      </c>
    </row>
    <row r="4309" spans="1:18" x14ac:dyDescent="0.25">
      <c r="A4309" s="135">
        <v>1054362</v>
      </c>
      <c r="B4309" s="148" t="s">
        <v>4576</v>
      </c>
      <c r="C4309" s="135">
        <v>1</v>
      </c>
      <c r="D4309" s="135">
        <v>11550</v>
      </c>
      <c r="E4309" s="188" t="s">
        <v>20</v>
      </c>
      <c r="F4309" s="135" t="s">
        <v>20</v>
      </c>
      <c r="G4309" s="135" t="s">
        <v>21</v>
      </c>
      <c r="H4309" s="135" t="s">
        <v>21</v>
      </c>
      <c r="I4309" s="135" t="s">
        <v>21</v>
      </c>
      <c r="J4309" s="136">
        <v>4.9000000000000004</v>
      </c>
      <c r="K4309" s="136">
        <v>3.9</v>
      </c>
      <c r="L4309" s="136">
        <v>3.9</v>
      </c>
      <c r="M4309" s="137" t="str">
        <f t="shared" si="67"/>
        <v>P</v>
      </c>
      <c r="N4309" s="172" t="s">
        <v>10682</v>
      </c>
      <c r="O4309" s="149" t="s">
        <v>1506</v>
      </c>
      <c r="P4309" s="149" t="s">
        <v>9443</v>
      </c>
      <c r="Q4309" s="150" t="s">
        <v>10519</v>
      </c>
      <c r="R4309" s="189">
        <v>0.65</v>
      </c>
    </row>
    <row r="4310" spans="1:18" x14ac:dyDescent="0.25">
      <c r="A4310" s="132">
        <v>1054363</v>
      </c>
      <c r="B4310" s="145" t="s">
        <v>4577</v>
      </c>
      <c r="C4310" s="132">
        <v>1</v>
      </c>
      <c r="D4310" s="132">
        <v>11550</v>
      </c>
      <c r="E4310" s="186" t="s">
        <v>20</v>
      </c>
      <c r="F4310" s="132" t="s">
        <v>20</v>
      </c>
      <c r="G4310" s="132" t="s">
        <v>21</v>
      </c>
      <c r="H4310" s="132" t="s">
        <v>21</v>
      </c>
      <c r="I4310" s="132" t="s">
        <v>21</v>
      </c>
      <c r="J4310" s="133">
        <v>4.97</v>
      </c>
      <c r="K4310" s="133">
        <v>3.9</v>
      </c>
      <c r="L4310" s="133">
        <v>0.05</v>
      </c>
      <c r="M4310" s="134" t="str">
        <f t="shared" si="67"/>
        <v>P</v>
      </c>
      <c r="N4310" s="171" t="s">
        <v>10682</v>
      </c>
      <c r="O4310" s="146" t="s">
        <v>1506</v>
      </c>
      <c r="P4310" s="146" t="s">
        <v>9443</v>
      </c>
      <c r="Q4310" s="147" t="s">
        <v>10519</v>
      </c>
      <c r="R4310" s="187">
        <v>0.32</v>
      </c>
    </row>
    <row r="4311" spans="1:18" x14ac:dyDescent="0.25">
      <c r="A4311" s="135">
        <v>1054364</v>
      </c>
      <c r="B4311" s="148" t="s">
        <v>4578</v>
      </c>
      <c r="C4311" s="135">
        <v>1</v>
      </c>
      <c r="D4311" s="135">
        <v>5760</v>
      </c>
      <c r="E4311" s="188">
        <v>160</v>
      </c>
      <c r="F4311" s="135" t="s">
        <v>20</v>
      </c>
      <c r="G4311" s="135" t="s">
        <v>20</v>
      </c>
      <c r="H4311" s="135" t="s">
        <v>20</v>
      </c>
      <c r="I4311" s="135" t="s">
        <v>20</v>
      </c>
      <c r="J4311" s="136">
        <v>4.7</v>
      </c>
      <c r="K4311" s="136">
        <v>2.83</v>
      </c>
      <c r="L4311" s="136">
        <v>0.11</v>
      </c>
      <c r="M4311" s="137" t="str">
        <f t="shared" si="67"/>
        <v>P</v>
      </c>
      <c r="N4311" s="172" t="s">
        <v>10682</v>
      </c>
      <c r="O4311" s="149" t="s">
        <v>1506</v>
      </c>
      <c r="P4311" s="149" t="s">
        <v>9498</v>
      </c>
      <c r="Q4311" s="150" t="s">
        <v>10519</v>
      </c>
      <c r="R4311" s="189">
        <v>0.34</v>
      </c>
    </row>
    <row r="4312" spans="1:18" x14ac:dyDescent="0.25">
      <c r="A4312" s="132">
        <v>1054365</v>
      </c>
      <c r="B4312" s="145" t="s">
        <v>4579</v>
      </c>
      <c r="C4312" s="132">
        <v>1</v>
      </c>
      <c r="D4312" s="132" t="s">
        <v>20</v>
      </c>
      <c r="E4312" s="186" t="s">
        <v>20</v>
      </c>
      <c r="F4312" s="132" t="s">
        <v>20</v>
      </c>
      <c r="G4312" s="132" t="s">
        <v>20</v>
      </c>
      <c r="H4312" s="132" t="s">
        <v>20</v>
      </c>
      <c r="I4312" s="132" t="s">
        <v>20</v>
      </c>
      <c r="J4312" s="133">
        <v>3.3</v>
      </c>
      <c r="K4312" s="133">
        <v>1.2</v>
      </c>
      <c r="L4312" s="133">
        <v>1.2999999999999999E-2</v>
      </c>
      <c r="M4312" s="134" t="str">
        <f t="shared" si="67"/>
        <v>P</v>
      </c>
      <c r="N4312" s="171" t="s">
        <v>10682</v>
      </c>
      <c r="O4312" s="146" t="s">
        <v>1506</v>
      </c>
      <c r="P4312" s="146" t="s">
        <v>9498</v>
      </c>
      <c r="Q4312" s="147" t="s">
        <v>10519</v>
      </c>
      <c r="R4312" s="187">
        <v>0.36</v>
      </c>
    </row>
    <row r="4313" spans="1:18" x14ac:dyDescent="0.25">
      <c r="A4313" s="135">
        <v>1054368</v>
      </c>
      <c r="B4313" s="148" t="s">
        <v>4580</v>
      </c>
      <c r="C4313" s="135">
        <v>6</v>
      </c>
      <c r="D4313" s="135">
        <v>84</v>
      </c>
      <c r="E4313" s="188">
        <v>4</v>
      </c>
      <c r="F4313" s="135" t="s">
        <v>20</v>
      </c>
      <c r="G4313" s="135" t="s">
        <v>20</v>
      </c>
      <c r="H4313" s="135" t="s">
        <v>20</v>
      </c>
      <c r="I4313" s="135" t="s">
        <v>20</v>
      </c>
      <c r="J4313" s="136">
        <v>2.96</v>
      </c>
      <c r="K4313" s="136">
        <v>2.2599999999999998</v>
      </c>
      <c r="L4313" s="136">
        <v>1.76</v>
      </c>
      <c r="M4313" s="137" t="str">
        <f t="shared" si="67"/>
        <v>P</v>
      </c>
      <c r="N4313" s="172" t="s">
        <v>10682</v>
      </c>
      <c r="O4313" s="149" t="s">
        <v>1500</v>
      </c>
      <c r="P4313" s="149" t="s">
        <v>9418</v>
      </c>
      <c r="Q4313" s="150" t="s">
        <v>10519</v>
      </c>
      <c r="R4313" s="189">
        <v>5.88</v>
      </c>
    </row>
    <row r="4314" spans="1:18" x14ac:dyDescent="0.25">
      <c r="A4314" s="132">
        <v>1054370</v>
      </c>
      <c r="B4314" s="145" t="s">
        <v>4581</v>
      </c>
      <c r="C4314" s="132">
        <v>6</v>
      </c>
      <c r="D4314" s="132">
        <v>84</v>
      </c>
      <c r="E4314" s="186">
        <v>4</v>
      </c>
      <c r="F4314" s="132" t="s">
        <v>20</v>
      </c>
      <c r="G4314" s="132" t="s">
        <v>20</v>
      </c>
      <c r="H4314" s="132" t="s">
        <v>20</v>
      </c>
      <c r="I4314" s="132" t="s">
        <v>20</v>
      </c>
      <c r="J4314" s="133">
        <v>3.02</v>
      </c>
      <c r="K4314" s="133">
        <v>2.2000000000000002</v>
      </c>
      <c r="L4314" s="133">
        <v>1.76</v>
      </c>
      <c r="M4314" s="134" t="str">
        <f t="shared" si="67"/>
        <v>P</v>
      </c>
      <c r="N4314" s="171" t="s">
        <v>10682</v>
      </c>
      <c r="O4314" s="146" t="s">
        <v>1500</v>
      </c>
      <c r="P4314" s="146" t="s">
        <v>9418</v>
      </c>
      <c r="Q4314" s="147" t="s">
        <v>10519</v>
      </c>
      <c r="R4314" s="187">
        <v>5.88</v>
      </c>
    </row>
    <row r="4315" spans="1:18" x14ac:dyDescent="0.25">
      <c r="A4315" s="135">
        <v>1054372</v>
      </c>
      <c r="B4315" s="148" t="s">
        <v>4582</v>
      </c>
      <c r="C4315" s="135">
        <v>6</v>
      </c>
      <c r="D4315" s="135">
        <v>224</v>
      </c>
      <c r="E4315" s="188">
        <v>4</v>
      </c>
      <c r="F4315" s="135" t="s">
        <v>20</v>
      </c>
      <c r="G4315" s="135" t="s">
        <v>20</v>
      </c>
      <c r="H4315" s="135" t="s">
        <v>20</v>
      </c>
      <c r="I4315" s="135" t="s">
        <v>20</v>
      </c>
      <c r="J4315" s="136">
        <v>1.64</v>
      </c>
      <c r="K4315" s="136">
        <v>1.1000000000000001</v>
      </c>
      <c r="L4315" s="136">
        <v>2.12</v>
      </c>
      <c r="M4315" s="137" t="str">
        <f t="shared" si="67"/>
        <v>P</v>
      </c>
      <c r="N4315" s="172" t="s">
        <v>10682</v>
      </c>
      <c r="O4315" s="149" t="s">
        <v>1500</v>
      </c>
      <c r="P4315" s="149" t="s">
        <v>9456</v>
      </c>
      <c r="Q4315" s="150" t="s">
        <v>10519</v>
      </c>
      <c r="R4315" s="189">
        <v>4.62</v>
      </c>
    </row>
    <row r="4316" spans="1:18" x14ac:dyDescent="0.25">
      <c r="A4316" s="132">
        <v>1054374</v>
      </c>
      <c r="B4316" s="145" t="s">
        <v>4583</v>
      </c>
      <c r="C4316" s="132">
        <v>1</v>
      </c>
      <c r="D4316" s="132">
        <v>1920</v>
      </c>
      <c r="E4316" s="186">
        <v>240</v>
      </c>
      <c r="F4316" s="132" t="s">
        <v>20</v>
      </c>
      <c r="G4316" s="132" t="s">
        <v>20</v>
      </c>
      <c r="H4316" s="132" t="s">
        <v>20</v>
      </c>
      <c r="I4316" s="132" t="s">
        <v>20</v>
      </c>
      <c r="J4316" s="133">
        <v>2</v>
      </c>
      <c r="K4316" s="133">
        <v>1.75</v>
      </c>
      <c r="L4316" s="133">
        <v>0.65</v>
      </c>
      <c r="M4316" s="134" t="str">
        <f t="shared" si="67"/>
        <v>P</v>
      </c>
      <c r="N4316" s="171" t="s">
        <v>10682</v>
      </c>
      <c r="O4316" s="146" t="s">
        <v>1506</v>
      </c>
      <c r="P4316" s="146" t="s">
        <v>9445</v>
      </c>
      <c r="Q4316" s="147" t="s">
        <v>10519</v>
      </c>
      <c r="R4316" s="187">
        <v>0.26</v>
      </c>
    </row>
    <row r="4317" spans="1:18" x14ac:dyDescent="0.25">
      <c r="A4317" s="135">
        <v>1054375</v>
      </c>
      <c r="B4317" s="148" t="s">
        <v>4584</v>
      </c>
      <c r="C4317" s="135">
        <v>1</v>
      </c>
      <c r="D4317" s="135">
        <v>2880</v>
      </c>
      <c r="E4317" s="188">
        <v>360</v>
      </c>
      <c r="F4317" s="135" t="s">
        <v>20</v>
      </c>
      <c r="G4317" s="135" t="s">
        <v>20</v>
      </c>
      <c r="H4317" s="135" t="s">
        <v>20</v>
      </c>
      <c r="I4317" s="135" t="s">
        <v>20</v>
      </c>
      <c r="J4317" s="136">
        <v>2</v>
      </c>
      <c r="K4317" s="136">
        <v>1.75</v>
      </c>
      <c r="L4317" s="136">
        <v>0.65</v>
      </c>
      <c r="M4317" s="137" t="str">
        <f t="shared" si="67"/>
        <v>P</v>
      </c>
      <c r="N4317" s="172" t="s">
        <v>10682</v>
      </c>
      <c r="O4317" s="149" t="s">
        <v>1506</v>
      </c>
      <c r="P4317" s="149" t="s">
        <v>9445</v>
      </c>
      <c r="Q4317" s="150" t="s">
        <v>10519</v>
      </c>
      <c r="R4317" s="189">
        <v>0.25</v>
      </c>
    </row>
    <row r="4318" spans="1:18" x14ac:dyDescent="0.25">
      <c r="A4318" s="132">
        <v>1054376</v>
      </c>
      <c r="B4318" s="145" t="s">
        <v>4585</v>
      </c>
      <c r="C4318" s="132">
        <v>1</v>
      </c>
      <c r="D4318" s="132">
        <v>1920</v>
      </c>
      <c r="E4318" s="186">
        <v>240</v>
      </c>
      <c r="F4318" s="132" t="s">
        <v>20</v>
      </c>
      <c r="G4318" s="132" t="s">
        <v>20</v>
      </c>
      <c r="H4318" s="132" t="s">
        <v>20</v>
      </c>
      <c r="I4318" s="132" t="s">
        <v>20</v>
      </c>
      <c r="J4318" s="133">
        <v>2</v>
      </c>
      <c r="K4318" s="133">
        <v>1.75</v>
      </c>
      <c r="L4318" s="133">
        <v>0.65</v>
      </c>
      <c r="M4318" s="134" t="str">
        <f t="shared" si="67"/>
        <v>P</v>
      </c>
      <c r="N4318" s="171" t="s">
        <v>10682</v>
      </c>
      <c r="O4318" s="146" t="s">
        <v>1506</v>
      </c>
      <c r="P4318" s="146" t="s">
        <v>9445</v>
      </c>
      <c r="Q4318" s="147" t="s">
        <v>10519</v>
      </c>
      <c r="R4318" s="187">
        <v>0.26</v>
      </c>
    </row>
    <row r="4319" spans="1:18" x14ac:dyDescent="0.25">
      <c r="A4319" s="135">
        <v>1054377</v>
      </c>
      <c r="B4319" s="148" t="s">
        <v>4586</v>
      </c>
      <c r="C4319" s="135">
        <v>1</v>
      </c>
      <c r="D4319" s="135">
        <v>2560</v>
      </c>
      <c r="E4319" s="188" t="s">
        <v>20</v>
      </c>
      <c r="F4319" s="135" t="s">
        <v>20</v>
      </c>
      <c r="G4319" s="135" t="s">
        <v>20</v>
      </c>
      <c r="H4319" s="135" t="s">
        <v>20</v>
      </c>
      <c r="I4319" s="135" t="s">
        <v>20</v>
      </c>
      <c r="J4319" s="136">
        <v>1.94</v>
      </c>
      <c r="K4319" s="136">
        <v>1.65</v>
      </c>
      <c r="L4319" s="136">
        <v>0.65</v>
      </c>
      <c r="M4319" s="137" t="str">
        <f t="shared" si="67"/>
        <v>P</v>
      </c>
      <c r="N4319" s="172" t="s">
        <v>10682</v>
      </c>
      <c r="O4319" s="149" t="s">
        <v>1506</v>
      </c>
      <c r="P4319" s="149" t="s">
        <v>9445</v>
      </c>
      <c r="Q4319" s="150" t="s">
        <v>10519</v>
      </c>
      <c r="R4319" s="189">
        <v>0.25</v>
      </c>
    </row>
    <row r="4320" spans="1:18" x14ac:dyDescent="0.25">
      <c r="A4320" s="132">
        <v>1054378</v>
      </c>
      <c r="B4320" s="145" t="s">
        <v>4587</v>
      </c>
      <c r="C4320" s="132">
        <v>1</v>
      </c>
      <c r="D4320" s="132">
        <v>4800</v>
      </c>
      <c r="E4320" s="186">
        <v>600</v>
      </c>
      <c r="F4320" s="132" t="s">
        <v>20</v>
      </c>
      <c r="G4320" s="132" t="s">
        <v>20</v>
      </c>
      <c r="H4320" s="132" t="s">
        <v>20</v>
      </c>
      <c r="I4320" s="132" t="s">
        <v>20</v>
      </c>
      <c r="J4320" s="133">
        <v>1.7</v>
      </c>
      <c r="K4320" s="133">
        <v>1</v>
      </c>
      <c r="L4320" s="133">
        <v>0.65</v>
      </c>
      <c r="M4320" s="134" t="str">
        <f t="shared" si="67"/>
        <v>P</v>
      </c>
      <c r="N4320" s="173" t="s">
        <v>10682</v>
      </c>
      <c r="O4320" s="146" t="s">
        <v>1506</v>
      </c>
      <c r="P4320" s="146" t="s">
        <v>9445</v>
      </c>
      <c r="Q4320" s="147" t="s">
        <v>10519</v>
      </c>
      <c r="R4320" s="187">
        <v>0.25</v>
      </c>
    </row>
    <row r="4321" spans="1:18" x14ac:dyDescent="0.25">
      <c r="A4321" s="135">
        <v>1054379</v>
      </c>
      <c r="B4321" s="148" t="s">
        <v>4588</v>
      </c>
      <c r="C4321" s="135">
        <v>1</v>
      </c>
      <c r="D4321" s="135">
        <v>2560</v>
      </c>
      <c r="E4321" s="188">
        <v>320</v>
      </c>
      <c r="F4321" s="135" t="s">
        <v>20</v>
      </c>
      <c r="G4321" s="135" t="s">
        <v>20</v>
      </c>
      <c r="H4321" s="135" t="s">
        <v>20</v>
      </c>
      <c r="I4321" s="135" t="s">
        <v>20</v>
      </c>
      <c r="J4321" s="136">
        <v>2</v>
      </c>
      <c r="K4321" s="136">
        <v>1.75</v>
      </c>
      <c r="L4321" s="136">
        <v>0.65</v>
      </c>
      <c r="M4321" s="137" t="str">
        <f t="shared" si="67"/>
        <v>P</v>
      </c>
      <c r="N4321" s="174" t="s">
        <v>10682</v>
      </c>
      <c r="O4321" s="149" t="s">
        <v>1506</v>
      </c>
      <c r="P4321" s="149" t="s">
        <v>9445</v>
      </c>
      <c r="Q4321" s="150" t="s">
        <v>10519</v>
      </c>
      <c r="R4321" s="189">
        <v>0.26</v>
      </c>
    </row>
    <row r="4322" spans="1:18" x14ac:dyDescent="0.25">
      <c r="A4322" s="132">
        <v>1054380</v>
      </c>
      <c r="B4322" s="145" t="s">
        <v>1776</v>
      </c>
      <c r="C4322" s="132">
        <v>6</v>
      </c>
      <c r="D4322" s="132" t="s">
        <v>20</v>
      </c>
      <c r="E4322" s="186" t="s">
        <v>21</v>
      </c>
      <c r="F4322" s="132">
        <v>520</v>
      </c>
      <c r="G4322" s="132">
        <v>26</v>
      </c>
      <c r="H4322" s="132">
        <v>26</v>
      </c>
      <c r="I4322" s="132">
        <v>1</v>
      </c>
      <c r="J4322" s="133">
        <v>1.69</v>
      </c>
      <c r="K4322" s="133">
        <v>1.21</v>
      </c>
      <c r="L4322" s="133">
        <v>1.55</v>
      </c>
      <c r="M4322" s="134" t="str">
        <f t="shared" si="67"/>
        <v>P</v>
      </c>
      <c r="N4322" s="173" t="s">
        <v>10681</v>
      </c>
      <c r="O4322" s="146" t="s">
        <v>1578</v>
      </c>
      <c r="P4322" s="146" t="s">
        <v>10579</v>
      </c>
      <c r="Q4322" s="147" t="s">
        <v>10106</v>
      </c>
      <c r="R4322" s="187">
        <v>5.0999999999999996</v>
      </c>
    </row>
    <row r="4323" spans="1:18" x14ac:dyDescent="0.25">
      <c r="A4323" s="135">
        <v>1054381</v>
      </c>
      <c r="B4323" s="148" t="s">
        <v>223</v>
      </c>
      <c r="C4323" s="135">
        <v>6</v>
      </c>
      <c r="D4323" s="135">
        <v>312</v>
      </c>
      <c r="E4323" s="188" t="s">
        <v>21</v>
      </c>
      <c r="F4323" s="135">
        <v>520</v>
      </c>
      <c r="G4323" s="135">
        <v>20</v>
      </c>
      <c r="H4323" s="135" t="s">
        <v>20</v>
      </c>
      <c r="I4323" s="135">
        <v>1</v>
      </c>
      <c r="J4323" s="136">
        <v>1.69</v>
      </c>
      <c r="K4323" s="136">
        <v>1.21</v>
      </c>
      <c r="L4323" s="136">
        <v>1.55</v>
      </c>
      <c r="M4323" s="137" t="str">
        <f t="shared" si="67"/>
        <v>P</v>
      </c>
      <c r="N4323" s="174" t="s">
        <v>10681</v>
      </c>
      <c r="O4323" s="149" t="s">
        <v>1578</v>
      </c>
      <c r="P4323" s="149" t="s">
        <v>10579</v>
      </c>
      <c r="Q4323" s="150" t="s">
        <v>10106</v>
      </c>
      <c r="R4323" s="189">
        <v>5.76</v>
      </c>
    </row>
    <row r="4324" spans="1:18" x14ac:dyDescent="0.25">
      <c r="A4324" s="132">
        <v>1054384</v>
      </c>
      <c r="B4324" s="145" t="s">
        <v>258</v>
      </c>
      <c r="C4324" s="132">
        <v>6</v>
      </c>
      <c r="D4324" s="132">
        <v>864</v>
      </c>
      <c r="E4324" s="186">
        <v>4</v>
      </c>
      <c r="F4324" s="132">
        <v>1296</v>
      </c>
      <c r="G4324" s="132">
        <v>80</v>
      </c>
      <c r="H4324" s="132">
        <v>80</v>
      </c>
      <c r="I4324" s="132">
        <v>1</v>
      </c>
      <c r="J4324" s="133">
        <v>1.82</v>
      </c>
      <c r="K4324" s="133">
        <v>1.19</v>
      </c>
      <c r="L4324" s="133">
        <v>0.39</v>
      </c>
      <c r="M4324" s="134" t="str">
        <f t="shared" si="67"/>
        <v>P</v>
      </c>
      <c r="N4324" s="173" t="s">
        <v>10681</v>
      </c>
      <c r="O4324" s="146" t="s">
        <v>1581</v>
      </c>
      <c r="P4324" s="146" t="s">
        <v>10581</v>
      </c>
      <c r="Q4324" s="147" t="s">
        <v>10519</v>
      </c>
      <c r="R4324" s="187">
        <v>3.12</v>
      </c>
    </row>
    <row r="4325" spans="1:18" x14ac:dyDescent="0.25">
      <c r="A4325" s="135">
        <v>1054385</v>
      </c>
      <c r="B4325" s="148" t="s">
        <v>244</v>
      </c>
      <c r="C4325" s="135">
        <v>6</v>
      </c>
      <c r="D4325" s="135">
        <v>864</v>
      </c>
      <c r="E4325" s="188">
        <v>4</v>
      </c>
      <c r="F4325" s="135">
        <v>1296</v>
      </c>
      <c r="G4325" s="135">
        <v>64</v>
      </c>
      <c r="H4325" s="135">
        <v>80</v>
      </c>
      <c r="I4325" s="135">
        <v>1</v>
      </c>
      <c r="J4325" s="136">
        <v>1.83</v>
      </c>
      <c r="K4325" s="136">
        <v>1.19</v>
      </c>
      <c r="L4325" s="136">
        <v>0.4</v>
      </c>
      <c r="M4325" s="137" t="str">
        <f t="shared" si="67"/>
        <v>P</v>
      </c>
      <c r="N4325" s="174" t="s">
        <v>10681</v>
      </c>
      <c r="O4325" s="149" t="s">
        <v>1581</v>
      </c>
      <c r="P4325" s="149" t="s">
        <v>10581</v>
      </c>
      <c r="Q4325" s="150" t="s">
        <v>10519</v>
      </c>
      <c r="R4325" s="189">
        <v>2.7</v>
      </c>
    </row>
    <row r="4326" spans="1:18" x14ac:dyDescent="0.25">
      <c r="A4326" s="132">
        <v>1054386</v>
      </c>
      <c r="B4326" s="145" t="s">
        <v>239</v>
      </c>
      <c r="C4326" s="132">
        <v>6</v>
      </c>
      <c r="D4326" s="132">
        <v>864</v>
      </c>
      <c r="E4326" s="186">
        <v>4</v>
      </c>
      <c r="F4326" s="132">
        <v>1296</v>
      </c>
      <c r="G4326" s="132">
        <v>64</v>
      </c>
      <c r="H4326" s="132">
        <v>80</v>
      </c>
      <c r="I4326" s="132">
        <v>1</v>
      </c>
      <c r="J4326" s="133">
        <v>1.84</v>
      </c>
      <c r="K4326" s="133">
        <v>1.19</v>
      </c>
      <c r="L4326" s="133">
        <v>0.39</v>
      </c>
      <c r="M4326" s="134" t="str">
        <f t="shared" si="67"/>
        <v>P</v>
      </c>
      <c r="N4326" s="173" t="s">
        <v>10681</v>
      </c>
      <c r="O4326" s="146" t="s">
        <v>1581</v>
      </c>
      <c r="P4326" s="146" t="s">
        <v>10581</v>
      </c>
      <c r="Q4326" s="147" t="s">
        <v>10519</v>
      </c>
      <c r="R4326" s="187">
        <v>2.52</v>
      </c>
    </row>
    <row r="4327" spans="1:18" x14ac:dyDescent="0.25">
      <c r="A4327" s="135">
        <v>1054388</v>
      </c>
      <c r="B4327" s="148" t="s">
        <v>260</v>
      </c>
      <c r="C4327" s="135">
        <v>6</v>
      </c>
      <c r="D4327" s="135">
        <v>864</v>
      </c>
      <c r="E4327" s="188">
        <v>4</v>
      </c>
      <c r="F4327" s="135">
        <v>1296</v>
      </c>
      <c r="G4327" s="135">
        <v>64</v>
      </c>
      <c r="H4327" s="135">
        <v>80</v>
      </c>
      <c r="I4327" s="135">
        <v>1</v>
      </c>
      <c r="J4327" s="136">
        <v>1.83</v>
      </c>
      <c r="K4327" s="136">
        <v>1.18</v>
      </c>
      <c r="L4327" s="136">
        <v>0.39</v>
      </c>
      <c r="M4327" s="137" t="str">
        <f t="shared" si="67"/>
        <v>P</v>
      </c>
      <c r="N4327" s="174" t="s">
        <v>10681</v>
      </c>
      <c r="O4327" s="149" t="s">
        <v>1581</v>
      </c>
      <c r="P4327" s="149" t="s">
        <v>10581</v>
      </c>
      <c r="Q4327" s="150" t="s">
        <v>10519</v>
      </c>
      <c r="R4327" s="189">
        <v>2.52</v>
      </c>
    </row>
    <row r="4328" spans="1:18" x14ac:dyDescent="0.25">
      <c r="A4328" s="132">
        <v>1054389</v>
      </c>
      <c r="B4328" s="145" t="s">
        <v>262</v>
      </c>
      <c r="C4328" s="132">
        <v>6</v>
      </c>
      <c r="D4328" s="132">
        <v>864</v>
      </c>
      <c r="E4328" s="186">
        <v>4</v>
      </c>
      <c r="F4328" s="132">
        <v>1296</v>
      </c>
      <c r="G4328" s="132">
        <v>64</v>
      </c>
      <c r="H4328" s="132">
        <v>80</v>
      </c>
      <c r="I4328" s="132">
        <v>1</v>
      </c>
      <c r="J4328" s="133">
        <v>1.83</v>
      </c>
      <c r="K4328" s="133">
        <v>1.18</v>
      </c>
      <c r="L4328" s="133">
        <v>0.39</v>
      </c>
      <c r="M4328" s="134" t="str">
        <f t="shared" si="67"/>
        <v>P</v>
      </c>
      <c r="N4328" s="173" t="s">
        <v>10681</v>
      </c>
      <c r="O4328" s="146" t="s">
        <v>1581</v>
      </c>
      <c r="P4328" s="146" t="s">
        <v>10581</v>
      </c>
      <c r="Q4328" s="147" t="s">
        <v>10519</v>
      </c>
      <c r="R4328" s="187">
        <v>2.52</v>
      </c>
    </row>
    <row r="4329" spans="1:18" x14ac:dyDescent="0.25">
      <c r="A4329" s="135">
        <v>1054390</v>
      </c>
      <c r="B4329" s="148" t="s">
        <v>254</v>
      </c>
      <c r="C4329" s="135">
        <v>6</v>
      </c>
      <c r="D4329" s="135">
        <v>864</v>
      </c>
      <c r="E4329" s="188">
        <v>4</v>
      </c>
      <c r="F4329" s="135">
        <v>1296</v>
      </c>
      <c r="G4329" s="135">
        <v>64</v>
      </c>
      <c r="H4329" s="135">
        <v>80</v>
      </c>
      <c r="I4329" s="135">
        <v>1</v>
      </c>
      <c r="J4329" s="136">
        <v>1.83</v>
      </c>
      <c r="K4329" s="136">
        <v>1.18</v>
      </c>
      <c r="L4329" s="136">
        <v>0.4</v>
      </c>
      <c r="M4329" s="137" t="str">
        <f t="shared" si="67"/>
        <v>P</v>
      </c>
      <c r="N4329" s="174" t="s">
        <v>10681</v>
      </c>
      <c r="O4329" s="149" t="s">
        <v>1581</v>
      </c>
      <c r="P4329" s="149" t="s">
        <v>10581</v>
      </c>
      <c r="Q4329" s="150" t="s">
        <v>10519</v>
      </c>
      <c r="R4329" s="189">
        <v>3.3000000000000003</v>
      </c>
    </row>
    <row r="4330" spans="1:18" x14ac:dyDescent="0.25">
      <c r="A4330" s="132">
        <v>1054391</v>
      </c>
      <c r="B4330" s="145" t="s">
        <v>267</v>
      </c>
      <c r="C4330" s="132">
        <v>6</v>
      </c>
      <c r="D4330" s="132">
        <v>864</v>
      </c>
      <c r="E4330" s="186">
        <v>4</v>
      </c>
      <c r="F4330" s="132">
        <v>1296</v>
      </c>
      <c r="G4330" s="132">
        <v>64</v>
      </c>
      <c r="H4330" s="132">
        <v>80</v>
      </c>
      <c r="I4330" s="132">
        <v>1</v>
      </c>
      <c r="J4330" s="133">
        <v>1.8</v>
      </c>
      <c r="K4330" s="133">
        <v>1.2</v>
      </c>
      <c r="L4330" s="133">
        <v>0.37</v>
      </c>
      <c r="M4330" s="134" t="str">
        <f t="shared" si="67"/>
        <v>P</v>
      </c>
      <c r="N4330" s="171" t="s">
        <v>10681</v>
      </c>
      <c r="O4330" s="146" t="s">
        <v>1581</v>
      </c>
      <c r="P4330" s="146" t="s">
        <v>10581</v>
      </c>
      <c r="Q4330" s="147" t="s">
        <v>10519</v>
      </c>
      <c r="R4330" s="187">
        <v>2.82</v>
      </c>
    </row>
    <row r="4331" spans="1:18" x14ac:dyDescent="0.25">
      <c r="A4331" s="135">
        <v>1054392</v>
      </c>
      <c r="B4331" s="148" t="s">
        <v>252</v>
      </c>
      <c r="C4331" s="135">
        <v>6</v>
      </c>
      <c r="D4331" s="135">
        <v>864</v>
      </c>
      <c r="E4331" s="188">
        <v>4</v>
      </c>
      <c r="F4331" s="135">
        <v>1296</v>
      </c>
      <c r="G4331" s="135">
        <v>64</v>
      </c>
      <c r="H4331" s="135">
        <v>80</v>
      </c>
      <c r="I4331" s="135">
        <v>1</v>
      </c>
      <c r="J4331" s="136">
        <v>1.84</v>
      </c>
      <c r="K4331" s="136">
        <v>1.19</v>
      </c>
      <c r="L4331" s="136">
        <v>0.4</v>
      </c>
      <c r="M4331" s="137" t="str">
        <f t="shared" si="67"/>
        <v>P</v>
      </c>
      <c r="N4331" s="172" t="s">
        <v>10681</v>
      </c>
      <c r="O4331" s="149" t="s">
        <v>1581</v>
      </c>
      <c r="P4331" s="149" t="s">
        <v>10581</v>
      </c>
      <c r="Q4331" s="150" t="s">
        <v>10519</v>
      </c>
      <c r="R4331" s="189">
        <v>2.34</v>
      </c>
    </row>
    <row r="4332" spans="1:18" x14ac:dyDescent="0.25">
      <c r="A4332" s="132">
        <v>1054393</v>
      </c>
      <c r="B4332" s="145" t="s">
        <v>4589</v>
      </c>
      <c r="C4332" s="132">
        <v>1</v>
      </c>
      <c r="D4332" s="132" t="s">
        <v>20</v>
      </c>
      <c r="E4332" s="186" t="s">
        <v>20</v>
      </c>
      <c r="F4332" s="132" t="s">
        <v>20</v>
      </c>
      <c r="G4332" s="132" t="s">
        <v>20</v>
      </c>
      <c r="H4332" s="132" t="s">
        <v>20</v>
      </c>
      <c r="I4332" s="132" t="s">
        <v>20</v>
      </c>
      <c r="J4332" s="133">
        <v>3.76</v>
      </c>
      <c r="K4332" s="133">
        <v>1.2</v>
      </c>
      <c r="L4332" s="133">
        <v>5.0000000000000001E-3</v>
      </c>
      <c r="M4332" s="134" t="str">
        <f t="shared" si="67"/>
        <v>P</v>
      </c>
      <c r="N4332" s="171" t="s">
        <v>10682</v>
      </c>
      <c r="O4332" s="146" t="s">
        <v>1506</v>
      </c>
      <c r="P4332" s="146" t="s">
        <v>9443</v>
      </c>
      <c r="Q4332" s="147" t="s">
        <v>10519</v>
      </c>
      <c r="R4332" s="187">
        <v>0.23</v>
      </c>
    </row>
    <row r="4333" spans="1:18" x14ac:dyDescent="0.25">
      <c r="A4333" s="135">
        <v>1054394</v>
      </c>
      <c r="B4333" s="148" t="s">
        <v>4590</v>
      </c>
      <c r="C4333" s="135">
        <v>1</v>
      </c>
      <c r="D4333" s="135">
        <v>6300</v>
      </c>
      <c r="E4333" s="188">
        <v>175</v>
      </c>
      <c r="F4333" s="135" t="s">
        <v>20</v>
      </c>
      <c r="G4333" s="135" t="s">
        <v>20</v>
      </c>
      <c r="H4333" s="135" t="s">
        <v>20</v>
      </c>
      <c r="I4333" s="135" t="s">
        <v>20</v>
      </c>
      <c r="J4333" s="136">
        <v>3.2</v>
      </c>
      <c r="K4333" s="136">
        <v>2.37</v>
      </c>
      <c r="L4333" s="136">
        <v>7.0000000000000007E-2</v>
      </c>
      <c r="M4333" s="137" t="str">
        <f t="shared" si="67"/>
        <v>P</v>
      </c>
      <c r="N4333" s="172" t="s">
        <v>10682</v>
      </c>
      <c r="O4333" s="149" t="s">
        <v>1506</v>
      </c>
      <c r="P4333" s="149" t="s">
        <v>9498</v>
      </c>
      <c r="Q4333" s="150" t="s">
        <v>10519</v>
      </c>
      <c r="R4333" s="189">
        <v>0.63</v>
      </c>
    </row>
    <row r="4334" spans="1:18" x14ac:dyDescent="0.25">
      <c r="A4334" s="132">
        <v>1054395</v>
      </c>
      <c r="B4334" s="145" t="s">
        <v>4591</v>
      </c>
      <c r="C4334" s="132">
        <v>1</v>
      </c>
      <c r="D4334" s="132">
        <v>5400</v>
      </c>
      <c r="E4334" s="186" t="s">
        <v>20</v>
      </c>
      <c r="F4334" s="132" t="s">
        <v>20</v>
      </c>
      <c r="G4334" s="132" t="s">
        <v>20</v>
      </c>
      <c r="H4334" s="132" t="s">
        <v>20</v>
      </c>
      <c r="I4334" s="132" t="s">
        <v>20</v>
      </c>
      <c r="J4334" s="133">
        <v>3.34</v>
      </c>
      <c r="K4334" s="133">
        <v>1.72</v>
      </c>
      <c r="L4334" s="133">
        <v>0.01</v>
      </c>
      <c r="M4334" s="134" t="str">
        <f t="shared" si="67"/>
        <v>P</v>
      </c>
      <c r="N4334" s="171" t="s">
        <v>10682</v>
      </c>
      <c r="O4334" s="146" t="s">
        <v>1506</v>
      </c>
      <c r="P4334" s="146" t="s">
        <v>9498</v>
      </c>
      <c r="Q4334" s="147" t="s">
        <v>10519</v>
      </c>
      <c r="R4334" s="187">
        <v>0.56999999999999995</v>
      </c>
    </row>
    <row r="4335" spans="1:18" x14ac:dyDescent="0.25">
      <c r="A4335" s="135">
        <v>1054396</v>
      </c>
      <c r="B4335" s="148" t="s">
        <v>4592</v>
      </c>
      <c r="C4335" s="135">
        <v>1</v>
      </c>
      <c r="D4335" s="135" t="s">
        <v>20</v>
      </c>
      <c r="E4335" s="188" t="s">
        <v>20</v>
      </c>
      <c r="F4335" s="135" t="s">
        <v>20</v>
      </c>
      <c r="G4335" s="135" t="s">
        <v>20</v>
      </c>
      <c r="H4335" s="135" t="s">
        <v>20</v>
      </c>
      <c r="I4335" s="135" t="s">
        <v>20</v>
      </c>
      <c r="J4335" s="136">
        <v>3.77</v>
      </c>
      <c r="K4335" s="136">
        <v>1.2</v>
      </c>
      <c r="L4335" s="136">
        <v>0.02</v>
      </c>
      <c r="M4335" s="137" t="str">
        <f t="shared" si="67"/>
        <v>P</v>
      </c>
      <c r="N4335" s="172" t="s">
        <v>10682</v>
      </c>
      <c r="O4335" s="149" t="s">
        <v>1506</v>
      </c>
      <c r="P4335" s="149" t="s">
        <v>9443</v>
      </c>
      <c r="Q4335" s="150" t="s">
        <v>10519</v>
      </c>
      <c r="R4335" s="189">
        <v>0.23</v>
      </c>
    </row>
    <row r="4336" spans="1:18" x14ac:dyDescent="0.25">
      <c r="A4336" s="132">
        <v>1054400</v>
      </c>
      <c r="B4336" s="145" t="s">
        <v>4593</v>
      </c>
      <c r="C4336" s="132">
        <v>1</v>
      </c>
      <c r="D4336" s="132">
        <v>72</v>
      </c>
      <c r="E4336" s="186" t="s">
        <v>21</v>
      </c>
      <c r="F4336" s="132">
        <v>99</v>
      </c>
      <c r="G4336" s="132" t="s">
        <v>21</v>
      </c>
      <c r="H4336" s="132" t="s">
        <v>21</v>
      </c>
      <c r="I4336" s="132" t="s">
        <v>21</v>
      </c>
      <c r="J4336" s="133">
        <v>3.7</v>
      </c>
      <c r="K4336" s="133">
        <v>3.34</v>
      </c>
      <c r="L4336" s="133">
        <v>1.38</v>
      </c>
      <c r="M4336" s="134" t="str">
        <f t="shared" si="67"/>
        <v>P</v>
      </c>
      <c r="N4336" s="173" t="s">
        <v>10682</v>
      </c>
      <c r="O4336" s="146" t="s">
        <v>1506</v>
      </c>
      <c r="P4336" s="146" t="s">
        <v>9401</v>
      </c>
      <c r="Q4336" s="147" t="s">
        <v>10519</v>
      </c>
      <c r="R4336" s="187">
        <v>31.02</v>
      </c>
    </row>
    <row r="4337" spans="1:18" x14ac:dyDescent="0.25">
      <c r="A4337" s="135">
        <v>1054401</v>
      </c>
      <c r="B4337" s="148" t="s">
        <v>4594</v>
      </c>
      <c r="C4337" s="135">
        <v>20</v>
      </c>
      <c r="D4337" s="135" t="s">
        <v>20</v>
      </c>
      <c r="E4337" s="188" t="s">
        <v>21</v>
      </c>
      <c r="F4337" s="135" t="s">
        <v>20</v>
      </c>
      <c r="G4337" s="135" t="s">
        <v>21</v>
      </c>
      <c r="H4337" s="135" t="s">
        <v>21</v>
      </c>
      <c r="I4337" s="135" t="s">
        <v>21</v>
      </c>
      <c r="J4337" s="136">
        <v>4.58</v>
      </c>
      <c r="K4337" s="136">
        <v>3.26</v>
      </c>
      <c r="L4337" s="136">
        <v>0.04</v>
      </c>
      <c r="M4337" s="137" t="str">
        <f t="shared" si="67"/>
        <v>P</v>
      </c>
      <c r="N4337" s="172" t="s">
        <v>10682</v>
      </c>
      <c r="O4337" s="149" t="s">
        <v>1506</v>
      </c>
      <c r="P4337" s="149" t="s">
        <v>9452</v>
      </c>
      <c r="Q4337" s="150" t="s">
        <v>10519</v>
      </c>
      <c r="R4337" s="189">
        <v>2</v>
      </c>
    </row>
    <row r="4338" spans="1:18" x14ac:dyDescent="0.25">
      <c r="A4338" s="132">
        <v>1054402</v>
      </c>
      <c r="B4338" s="145" t="s">
        <v>1066</v>
      </c>
      <c r="C4338" s="132">
        <v>3</v>
      </c>
      <c r="D4338" s="132">
        <v>1152</v>
      </c>
      <c r="E4338" s="186">
        <v>12</v>
      </c>
      <c r="F4338" s="132">
        <v>1728</v>
      </c>
      <c r="G4338" s="132">
        <v>60</v>
      </c>
      <c r="H4338" s="132" t="s">
        <v>20</v>
      </c>
      <c r="I4338" s="132">
        <v>1</v>
      </c>
      <c r="J4338" s="133">
        <v>1.37</v>
      </c>
      <c r="K4338" s="133">
        <v>0.46</v>
      </c>
      <c r="L4338" s="133">
        <v>1.1000000000000001</v>
      </c>
      <c r="M4338" s="134" t="str">
        <f t="shared" si="67"/>
        <v>P</v>
      </c>
      <c r="N4338" s="173" t="s">
        <v>10681</v>
      </c>
      <c r="O4338" s="146" t="s">
        <v>1578</v>
      </c>
      <c r="P4338" s="146" t="s">
        <v>10582</v>
      </c>
      <c r="Q4338" s="147" t="s">
        <v>10519</v>
      </c>
      <c r="R4338" s="187">
        <v>3.69</v>
      </c>
    </row>
    <row r="4339" spans="1:18" x14ac:dyDescent="0.25">
      <c r="A4339" s="135">
        <v>1054410</v>
      </c>
      <c r="B4339" s="148" t="s">
        <v>26</v>
      </c>
      <c r="C4339" s="135">
        <v>3</v>
      </c>
      <c r="D4339" s="135">
        <v>3300</v>
      </c>
      <c r="E4339" s="188">
        <v>60</v>
      </c>
      <c r="F4339" s="135">
        <v>6480</v>
      </c>
      <c r="G4339" s="135">
        <v>240</v>
      </c>
      <c r="H4339" s="135" t="s">
        <v>20</v>
      </c>
      <c r="I4339" s="135">
        <v>1</v>
      </c>
      <c r="J4339" s="136">
        <v>1.88</v>
      </c>
      <c r="K4339" s="136">
        <v>0.6</v>
      </c>
      <c r="L4339" s="136">
        <v>0.27</v>
      </c>
      <c r="M4339" s="137" t="str">
        <f t="shared" si="67"/>
        <v>P</v>
      </c>
      <c r="N4339" s="174" t="s">
        <v>10682</v>
      </c>
      <c r="O4339" s="149" t="s">
        <v>1500</v>
      </c>
      <c r="P4339" s="149" t="s">
        <v>9418</v>
      </c>
      <c r="Q4339" s="150" t="s">
        <v>10519</v>
      </c>
      <c r="R4339" s="189">
        <v>3.24</v>
      </c>
    </row>
    <row r="4340" spans="1:18" x14ac:dyDescent="0.25">
      <c r="A4340" s="132">
        <v>1054411</v>
      </c>
      <c r="B4340" s="145" t="s">
        <v>607</v>
      </c>
      <c r="C4340" s="132">
        <v>30</v>
      </c>
      <c r="D4340" s="132">
        <v>1480</v>
      </c>
      <c r="E4340" s="186">
        <v>37</v>
      </c>
      <c r="F4340" s="132">
        <v>1850</v>
      </c>
      <c r="G4340" s="132">
        <v>148</v>
      </c>
      <c r="H4340" s="132" t="s">
        <v>20</v>
      </c>
      <c r="I4340" s="132">
        <v>1</v>
      </c>
      <c r="J4340" s="133">
        <v>2.17</v>
      </c>
      <c r="K4340" s="133">
        <v>1</v>
      </c>
      <c r="L4340" s="133">
        <v>0.31</v>
      </c>
      <c r="M4340" s="134" t="str">
        <f t="shared" si="67"/>
        <v>P</v>
      </c>
      <c r="N4340" s="173" t="s">
        <v>10681</v>
      </c>
      <c r="O4340" s="146" t="s">
        <v>1578</v>
      </c>
      <c r="P4340" s="146" t="s">
        <v>9412</v>
      </c>
      <c r="Q4340" s="147" t="s">
        <v>10519</v>
      </c>
      <c r="R4340" s="187">
        <v>6</v>
      </c>
    </row>
    <row r="4341" spans="1:18" x14ac:dyDescent="0.25">
      <c r="A4341" s="135">
        <v>1054412</v>
      </c>
      <c r="B4341" s="148" t="s">
        <v>609</v>
      </c>
      <c r="C4341" s="135">
        <v>30</v>
      </c>
      <c r="D4341" s="135">
        <v>1480</v>
      </c>
      <c r="E4341" s="188">
        <v>37</v>
      </c>
      <c r="F4341" s="135">
        <v>1850</v>
      </c>
      <c r="G4341" s="135">
        <v>148</v>
      </c>
      <c r="H4341" s="135" t="s">
        <v>20</v>
      </c>
      <c r="I4341" s="135">
        <v>1</v>
      </c>
      <c r="J4341" s="136">
        <v>2.0699999999999998</v>
      </c>
      <c r="K4341" s="136">
        <v>0.98</v>
      </c>
      <c r="L4341" s="136">
        <v>0.42</v>
      </c>
      <c r="M4341" s="137" t="str">
        <f t="shared" si="67"/>
        <v>P</v>
      </c>
      <c r="N4341" s="174" t="s">
        <v>10681</v>
      </c>
      <c r="O4341" s="149" t="s">
        <v>1578</v>
      </c>
      <c r="P4341" s="149" t="s">
        <v>9412</v>
      </c>
      <c r="Q4341" s="150" t="s">
        <v>10519</v>
      </c>
      <c r="R4341" s="189">
        <v>3.9000000000000004</v>
      </c>
    </row>
    <row r="4342" spans="1:18" x14ac:dyDescent="0.25">
      <c r="A4342" s="132">
        <v>1054413</v>
      </c>
      <c r="B4342" s="145" t="s">
        <v>10145</v>
      </c>
      <c r="C4342" s="132">
        <v>30</v>
      </c>
      <c r="D4342" s="132">
        <v>1110</v>
      </c>
      <c r="E4342" s="186">
        <v>37</v>
      </c>
      <c r="F4342" s="132">
        <v>1850</v>
      </c>
      <c r="G4342" s="132">
        <v>148</v>
      </c>
      <c r="H4342" s="132">
        <v>148</v>
      </c>
      <c r="I4342" s="132">
        <v>1</v>
      </c>
      <c r="J4342" s="133">
        <v>2.5</v>
      </c>
      <c r="K4342" s="133">
        <v>0.97</v>
      </c>
      <c r="L4342" s="133">
        <v>0.28000000000000003</v>
      </c>
      <c r="M4342" s="134" t="str">
        <f t="shared" si="67"/>
        <v>P</v>
      </c>
      <c r="N4342" s="173" t="s">
        <v>10681</v>
      </c>
      <c r="O4342" s="146" t="s">
        <v>1578</v>
      </c>
      <c r="P4342" s="146" t="s">
        <v>9412</v>
      </c>
      <c r="Q4342" s="147" t="s">
        <v>10519</v>
      </c>
      <c r="R4342" s="187">
        <v>5.3999999999999995</v>
      </c>
    </row>
    <row r="4343" spans="1:18" x14ac:dyDescent="0.25">
      <c r="A4343" s="135">
        <v>1054414</v>
      </c>
      <c r="B4343" s="148" t="s">
        <v>605</v>
      </c>
      <c r="C4343" s="135">
        <v>30</v>
      </c>
      <c r="D4343" s="135">
        <v>1110</v>
      </c>
      <c r="E4343" s="188">
        <v>37</v>
      </c>
      <c r="F4343" s="135" t="s">
        <v>20</v>
      </c>
      <c r="G4343" s="135">
        <v>148</v>
      </c>
      <c r="H4343" s="135">
        <v>185</v>
      </c>
      <c r="I4343" s="135">
        <v>1</v>
      </c>
      <c r="J4343" s="136">
        <v>2.29</v>
      </c>
      <c r="K4343" s="136">
        <v>1.02</v>
      </c>
      <c r="L4343" s="136">
        <v>0.56000000000000005</v>
      </c>
      <c r="M4343" s="137" t="str">
        <f t="shared" si="67"/>
        <v>P</v>
      </c>
      <c r="N4343" s="172" t="s">
        <v>10681</v>
      </c>
      <c r="O4343" s="149" t="s">
        <v>1578</v>
      </c>
      <c r="P4343" s="149" t="s">
        <v>9412</v>
      </c>
      <c r="Q4343" s="150" t="s">
        <v>10519</v>
      </c>
      <c r="R4343" s="189">
        <v>4.2</v>
      </c>
    </row>
    <row r="4344" spans="1:18" x14ac:dyDescent="0.25">
      <c r="A4344" s="132">
        <v>1054415</v>
      </c>
      <c r="B4344" s="145" t="s">
        <v>613</v>
      </c>
      <c r="C4344" s="132">
        <v>30</v>
      </c>
      <c r="D4344" s="132">
        <v>1480</v>
      </c>
      <c r="E4344" s="186">
        <v>37</v>
      </c>
      <c r="F4344" s="132">
        <v>1850</v>
      </c>
      <c r="G4344" s="132">
        <v>148</v>
      </c>
      <c r="H4344" s="132">
        <v>185</v>
      </c>
      <c r="I4344" s="132">
        <v>1</v>
      </c>
      <c r="J4344" s="133">
        <v>2.3199999999999998</v>
      </c>
      <c r="K4344" s="133">
        <v>1.32</v>
      </c>
      <c r="L4344" s="133">
        <v>0.5</v>
      </c>
      <c r="M4344" s="134" t="str">
        <f t="shared" si="67"/>
        <v>P</v>
      </c>
      <c r="N4344" s="171" t="s">
        <v>10681</v>
      </c>
      <c r="O4344" s="146" t="s">
        <v>1578</v>
      </c>
      <c r="P4344" s="146" t="s">
        <v>9412</v>
      </c>
      <c r="Q4344" s="147" t="s">
        <v>10519</v>
      </c>
      <c r="R4344" s="187">
        <v>3</v>
      </c>
    </row>
    <row r="4345" spans="1:18" x14ac:dyDescent="0.25">
      <c r="A4345" s="135">
        <v>1054419</v>
      </c>
      <c r="B4345" s="148" t="s">
        <v>4595</v>
      </c>
      <c r="C4345" s="135">
        <v>1</v>
      </c>
      <c r="D4345" s="135">
        <v>1200</v>
      </c>
      <c r="E4345" s="188">
        <v>40</v>
      </c>
      <c r="F4345" s="135">
        <v>1600</v>
      </c>
      <c r="G4345" s="135">
        <v>160</v>
      </c>
      <c r="H4345" s="135" t="s">
        <v>20</v>
      </c>
      <c r="I4345" s="135">
        <v>1</v>
      </c>
      <c r="J4345" s="136">
        <v>1.74</v>
      </c>
      <c r="K4345" s="136">
        <v>0.87</v>
      </c>
      <c r="L4345" s="136">
        <v>0.96</v>
      </c>
      <c r="M4345" s="137" t="str">
        <f t="shared" si="67"/>
        <v>P</v>
      </c>
      <c r="N4345" s="172" t="s">
        <v>10682</v>
      </c>
      <c r="O4345" s="149" t="s">
        <v>1506</v>
      </c>
      <c r="P4345" s="149" t="s">
        <v>9426</v>
      </c>
      <c r="Q4345" s="150" t="s">
        <v>10519</v>
      </c>
      <c r="R4345" s="189">
        <v>1.33</v>
      </c>
    </row>
    <row r="4346" spans="1:18" x14ac:dyDescent="0.25">
      <c r="A4346" s="132">
        <v>1054421</v>
      </c>
      <c r="B4346" s="145" t="s">
        <v>4596</v>
      </c>
      <c r="C4346" s="132">
        <v>1</v>
      </c>
      <c r="D4346" s="132" t="s">
        <v>20</v>
      </c>
      <c r="E4346" s="186" t="s">
        <v>20</v>
      </c>
      <c r="F4346" s="132" t="s">
        <v>20</v>
      </c>
      <c r="G4346" s="132" t="s">
        <v>20</v>
      </c>
      <c r="H4346" s="132" t="s">
        <v>20</v>
      </c>
      <c r="I4346" s="132" t="s">
        <v>20</v>
      </c>
      <c r="J4346" s="133">
        <v>1.69</v>
      </c>
      <c r="K4346" s="133">
        <v>1.69</v>
      </c>
      <c r="L4346" s="133">
        <v>1.4999999999999999E-2</v>
      </c>
      <c r="M4346" s="134" t="str">
        <f t="shared" si="67"/>
        <v>P</v>
      </c>
      <c r="N4346" s="171" t="s">
        <v>10682</v>
      </c>
      <c r="O4346" s="146" t="s">
        <v>1500</v>
      </c>
      <c r="P4346" s="146" t="s">
        <v>9418</v>
      </c>
      <c r="Q4346" s="147" t="s">
        <v>10519</v>
      </c>
      <c r="R4346" s="187">
        <v>0.25</v>
      </c>
    </row>
    <row r="4347" spans="1:18" x14ac:dyDescent="0.25">
      <c r="A4347" s="135">
        <v>1054422</v>
      </c>
      <c r="B4347" s="148" t="s">
        <v>4597</v>
      </c>
      <c r="C4347" s="135">
        <v>6</v>
      </c>
      <c r="D4347" s="135" t="s">
        <v>20</v>
      </c>
      <c r="E4347" s="188" t="s">
        <v>20</v>
      </c>
      <c r="F4347" s="135" t="s">
        <v>20</v>
      </c>
      <c r="G4347" s="135" t="s">
        <v>20</v>
      </c>
      <c r="H4347" s="135" t="s">
        <v>20</v>
      </c>
      <c r="I4347" s="135" t="s">
        <v>20</v>
      </c>
      <c r="J4347" s="136">
        <v>1.69</v>
      </c>
      <c r="K4347" s="136">
        <v>1.69</v>
      </c>
      <c r="L4347" s="136">
        <v>0.09</v>
      </c>
      <c r="M4347" s="137" t="str">
        <f t="shared" si="67"/>
        <v>P</v>
      </c>
      <c r="N4347" s="172" t="s">
        <v>10682</v>
      </c>
      <c r="O4347" s="149" t="s">
        <v>1500</v>
      </c>
      <c r="P4347" s="149" t="s">
        <v>9418</v>
      </c>
      <c r="Q4347" s="150" t="s">
        <v>10519</v>
      </c>
      <c r="R4347" s="189">
        <v>1.3880597014925371</v>
      </c>
    </row>
    <row r="4348" spans="1:18" x14ac:dyDescent="0.25">
      <c r="A4348" s="132">
        <v>1054423</v>
      </c>
      <c r="B4348" s="145" t="s">
        <v>4598</v>
      </c>
      <c r="C4348" s="132">
        <v>1</v>
      </c>
      <c r="D4348" s="132" t="s">
        <v>20</v>
      </c>
      <c r="E4348" s="186" t="s">
        <v>20</v>
      </c>
      <c r="F4348" s="132" t="s">
        <v>20</v>
      </c>
      <c r="G4348" s="132" t="s">
        <v>20</v>
      </c>
      <c r="H4348" s="132" t="s">
        <v>20</v>
      </c>
      <c r="I4348" s="132" t="s">
        <v>20</v>
      </c>
      <c r="J4348" s="133">
        <v>1.69</v>
      </c>
      <c r="K4348" s="133">
        <v>1.69</v>
      </c>
      <c r="L4348" s="133">
        <v>1.4999999999999999E-2</v>
      </c>
      <c r="M4348" s="134" t="str">
        <f t="shared" si="67"/>
        <v>P</v>
      </c>
      <c r="N4348" s="171" t="s">
        <v>10682</v>
      </c>
      <c r="O4348" s="146" t="s">
        <v>1500</v>
      </c>
      <c r="P4348" s="146" t="s">
        <v>9418</v>
      </c>
      <c r="Q4348" s="147" t="s">
        <v>10519</v>
      </c>
      <c r="R4348" s="187">
        <v>0.25</v>
      </c>
    </row>
    <row r="4349" spans="1:18" x14ac:dyDescent="0.25">
      <c r="A4349" s="135">
        <v>1054424</v>
      </c>
      <c r="B4349" s="148" t="s">
        <v>4599</v>
      </c>
      <c r="C4349" s="135">
        <v>6</v>
      </c>
      <c r="D4349" s="135" t="s">
        <v>20</v>
      </c>
      <c r="E4349" s="188" t="s">
        <v>20</v>
      </c>
      <c r="F4349" s="135" t="s">
        <v>20</v>
      </c>
      <c r="G4349" s="135" t="s">
        <v>20</v>
      </c>
      <c r="H4349" s="135" t="s">
        <v>20</v>
      </c>
      <c r="I4349" s="135" t="s">
        <v>20</v>
      </c>
      <c r="J4349" s="136">
        <v>1.69</v>
      </c>
      <c r="K4349" s="136">
        <v>1.69</v>
      </c>
      <c r="L4349" s="136">
        <v>0.09</v>
      </c>
      <c r="M4349" s="137" t="str">
        <f t="shared" si="67"/>
        <v>P</v>
      </c>
      <c r="N4349" s="174" t="s">
        <v>10682</v>
      </c>
      <c r="O4349" s="149" t="s">
        <v>1500</v>
      </c>
      <c r="P4349" s="149" t="s">
        <v>9418</v>
      </c>
      <c r="Q4349" s="150" t="s">
        <v>10519</v>
      </c>
      <c r="R4349" s="189">
        <v>1.3880597014925371</v>
      </c>
    </row>
    <row r="4350" spans="1:18" x14ac:dyDescent="0.25">
      <c r="A4350" s="132">
        <v>1054429</v>
      </c>
      <c r="B4350" s="145" t="s">
        <v>436</v>
      </c>
      <c r="C4350" s="132">
        <v>3</v>
      </c>
      <c r="D4350" s="132">
        <v>420</v>
      </c>
      <c r="E4350" s="186">
        <v>35</v>
      </c>
      <c r="F4350" s="132">
        <v>525</v>
      </c>
      <c r="G4350" s="132" t="s">
        <v>20</v>
      </c>
      <c r="H4350" s="132" t="s">
        <v>20</v>
      </c>
      <c r="I4350" s="132" t="s">
        <v>20</v>
      </c>
      <c r="J4350" s="133">
        <v>3.41</v>
      </c>
      <c r="K4350" s="133">
        <v>1.7</v>
      </c>
      <c r="L4350" s="133">
        <v>0.77</v>
      </c>
      <c r="M4350" s="134" t="str">
        <f t="shared" si="67"/>
        <v>P</v>
      </c>
      <c r="N4350" s="173" t="s">
        <v>10682</v>
      </c>
      <c r="O4350" s="146" t="s">
        <v>1614</v>
      </c>
      <c r="P4350" s="146" t="s">
        <v>9419</v>
      </c>
      <c r="Q4350" s="147" t="s">
        <v>10519</v>
      </c>
      <c r="R4350" s="187">
        <v>4.2299999999999995</v>
      </c>
    </row>
    <row r="4351" spans="1:18" x14ac:dyDescent="0.25">
      <c r="A4351" s="135">
        <v>1054430</v>
      </c>
      <c r="B4351" s="148" t="s">
        <v>48</v>
      </c>
      <c r="C4351" s="135">
        <v>6</v>
      </c>
      <c r="D4351" s="135">
        <v>780</v>
      </c>
      <c r="E4351" s="188" t="s">
        <v>21</v>
      </c>
      <c r="F4351" s="135">
        <v>1014</v>
      </c>
      <c r="G4351" s="135">
        <v>32</v>
      </c>
      <c r="H4351" s="135">
        <v>40</v>
      </c>
      <c r="I4351" s="135">
        <v>2</v>
      </c>
      <c r="J4351" s="136">
        <v>1.49</v>
      </c>
      <c r="K4351" s="136">
        <v>0.94</v>
      </c>
      <c r="L4351" s="136">
        <v>1.1299999999999999</v>
      </c>
      <c r="M4351" s="137" t="str">
        <f t="shared" si="67"/>
        <v>P</v>
      </c>
      <c r="N4351" s="174" t="s">
        <v>10681</v>
      </c>
      <c r="O4351" s="149" t="s">
        <v>1506</v>
      </c>
      <c r="P4351" s="149" t="s">
        <v>9403</v>
      </c>
      <c r="Q4351" s="150" t="s">
        <v>10106</v>
      </c>
      <c r="R4351" s="189">
        <v>5.5200000000000005</v>
      </c>
    </row>
    <row r="4352" spans="1:18" x14ac:dyDescent="0.25">
      <c r="A4352" s="132">
        <v>1054431</v>
      </c>
      <c r="B4352" s="145" t="s">
        <v>4600</v>
      </c>
      <c r="C4352" s="132">
        <v>6</v>
      </c>
      <c r="D4352" s="132">
        <v>780</v>
      </c>
      <c r="E4352" s="186" t="s">
        <v>21</v>
      </c>
      <c r="F4352" s="132">
        <v>1014</v>
      </c>
      <c r="G4352" s="132">
        <v>32</v>
      </c>
      <c r="H4352" s="132">
        <v>40</v>
      </c>
      <c r="I4352" s="132">
        <v>2</v>
      </c>
      <c r="J4352" s="133">
        <v>1.5</v>
      </c>
      <c r="K4352" s="133">
        <v>0.94</v>
      </c>
      <c r="L4352" s="133">
        <v>1.1299999999999999</v>
      </c>
      <c r="M4352" s="134" t="str">
        <f t="shared" si="67"/>
        <v>P</v>
      </c>
      <c r="N4352" s="173" t="s">
        <v>10681</v>
      </c>
      <c r="O4352" s="146" t="s">
        <v>1506</v>
      </c>
      <c r="P4352" s="146" t="s">
        <v>9403</v>
      </c>
      <c r="Q4352" s="147" t="s">
        <v>10106</v>
      </c>
      <c r="R4352" s="187">
        <v>5.46</v>
      </c>
    </row>
    <row r="4353" spans="1:18" x14ac:dyDescent="0.25">
      <c r="A4353" s="135">
        <v>1054432</v>
      </c>
      <c r="B4353" s="148" t="s">
        <v>4601</v>
      </c>
      <c r="C4353" s="135">
        <v>6</v>
      </c>
      <c r="D4353" s="135">
        <v>160</v>
      </c>
      <c r="E4353" s="188" t="s">
        <v>21</v>
      </c>
      <c r="F4353" s="135">
        <v>220</v>
      </c>
      <c r="G4353" s="135" t="s">
        <v>20</v>
      </c>
      <c r="H4353" s="135" t="s">
        <v>20</v>
      </c>
      <c r="I4353" s="135" t="s">
        <v>20</v>
      </c>
      <c r="J4353" s="136">
        <v>2.82</v>
      </c>
      <c r="K4353" s="136">
        <v>1.99</v>
      </c>
      <c r="L4353" s="136">
        <v>1.36</v>
      </c>
      <c r="M4353" s="137" t="str">
        <f t="shared" si="67"/>
        <v>P</v>
      </c>
      <c r="N4353" s="174" t="s">
        <v>10681</v>
      </c>
      <c r="O4353" s="149" t="s">
        <v>1555</v>
      </c>
      <c r="P4353" s="149" t="s">
        <v>9448</v>
      </c>
      <c r="Q4353" s="150" t="s">
        <v>10519</v>
      </c>
      <c r="R4353" s="189">
        <v>8.3999999999999986</v>
      </c>
    </row>
    <row r="4354" spans="1:18" x14ac:dyDescent="0.25">
      <c r="A4354" s="132">
        <v>1054433</v>
      </c>
      <c r="B4354" s="145" t="s">
        <v>4602</v>
      </c>
      <c r="C4354" s="132">
        <v>6</v>
      </c>
      <c r="D4354" s="132">
        <v>160</v>
      </c>
      <c r="E4354" s="186" t="s">
        <v>21</v>
      </c>
      <c r="F4354" s="132">
        <v>220</v>
      </c>
      <c r="G4354" s="132" t="s">
        <v>20</v>
      </c>
      <c r="H4354" s="132" t="s">
        <v>20</v>
      </c>
      <c r="I4354" s="132" t="s">
        <v>20</v>
      </c>
      <c r="J4354" s="133">
        <v>2.82</v>
      </c>
      <c r="K4354" s="133">
        <v>1.99</v>
      </c>
      <c r="L4354" s="133">
        <v>1.36</v>
      </c>
      <c r="M4354" s="134" t="str">
        <f t="shared" ref="M4354:M4417" si="68">HYPERLINK(CONCATENATE("T:\Distribution Centre\RDC Department Shared\Cubiscan photos","\",A4354,"-pac.jpg"),"P")</f>
        <v>P</v>
      </c>
      <c r="N4354" s="173" t="s">
        <v>10681</v>
      </c>
      <c r="O4354" s="146" t="s">
        <v>1555</v>
      </c>
      <c r="P4354" s="146" t="s">
        <v>9448</v>
      </c>
      <c r="Q4354" s="147" t="s">
        <v>10519</v>
      </c>
      <c r="R4354" s="187">
        <v>7.8000000000000007</v>
      </c>
    </row>
    <row r="4355" spans="1:18" x14ac:dyDescent="0.25">
      <c r="A4355" s="135">
        <v>1054434</v>
      </c>
      <c r="B4355" s="148" t="s">
        <v>4603</v>
      </c>
      <c r="C4355" s="135">
        <v>6</v>
      </c>
      <c r="D4355" s="135">
        <v>160</v>
      </c>
      <c r="E4355" s="188" t="s">
        <v>20</v>
      </c>
      <c r="F4355" s="135">
        <v>220</v>
      </c>
      <c r="G4355" s="135" t="s">
        <v>20</v>
      </c>
      <c r="H4355" s="135" t="s">
        <v>20</v>
      </c>
      <c r="I4355" s="135" t="s">
        <v>20</v>
      </c>
      <c r="J4355" s="136">
        <v>2.82</v>
      </c>
      <c r="K4355" s="136">
        <v>1.99</v>
      </c>
      <c r="L4355" s="136">
        <v>1.36</v>
      </c>
      <c r="M4355" s="137" t="str">
        <f t="shared" si="68"/>
        <v>P</v>
      </c>
      <c r="N4355" s="174" t="s">
        <v>10681</v>
      </c>
      <c r="O4355" s="149" t="s">
        <v>1555</v>
      </c>
      <c r="P4355" s="149" t="s">
        <v>9448</v>
      </c>
      <c r="Q4355" s="150" t="s">
        <v>10519</v>
      </c>
      <c r="R4355" s="189">
        <v>7.62</v>
      </c>
    </row>
    <row r="4356" spans="1:18" x14ac:dyDescent="0.25">
      <c r="A4356" s="132">
        <v>1054435</v>
      </c>
      <c r="B4356" s="145" t="s">
        <v>4604</v>
      </c>
      <c r="C4356" s="132">
        <v>6</v>
      </c>
      <c r="D4356" s="132">
        <v>160</v>
      </c>
      <c r="E4356" s="186" t="s">
        <v>21</v>
      </c>
      <c r="F4356" s="132">
        <v>220</v>
      </c>
      <c r="G4356" s="132" t="s">
        <v>20</v>
      </c>
      <c r="H4356" s="132" t="s">
        <v>20</v>
      </c>
      <c r="I4356" s="132" t="s">
        <v>20</v>
      </c>
      <c r="J4356" s="133">
        <v>2.82</v>
      </c>
      <c r="K4356" s="133">
        <v>1.99</v>
      </c>
      <c r="L4356" s="133">
        <v>1.36</v>
      </c>
      <c r="M4356" s="134" t="str">
        <f t="shared" si="68"/>
        <v>P</v>
      </c>
      <c r="N4356" s="173" t="s">
        <v>10681</v>
      </c>
      <c r="O4356" s="146" t="s">
        <v>1555</v>
      </c>
      <c r="P4356" s="146" t="s">
        <v>9448</v>
      </c>
      <c r="Q4356" s="147" t="s">
        <v>10519</v>
      </c>
      <c r="R4356" s="187">
        <v>8.4599999999999991</v>
      </c>
    </row>
    <row r="4357" spans="1:18" x14ac:dyDescent="0.25">
      <c r="A4357" s="135">
        <v>1054436</v>
      </c>
      <c r="B4357" s="148" t="s">
        <v>4605</v>
      </c>
      <c r="C4357" s="135">
        <v>6</v>
      </c>
      <c r="D4357" s="135">
        <v>160</v>
      </c>
      <c r="E4357" s="188" t="s">
        <v>21</v>
      </c>
      <c r="F4357" s="135">
        <v>220</v>
      </c>
      <c r="G4357" s="135" t="s">
        <v>20</v>
      </c>
      <c r="H4357" s="135" t="s">
        <v>20</v>
      </c>
      <c r="I4357" s="135" t="s">
        <v>20</v>
      </c>
      <c r="J4357" s="136">
        <v>2.82</v>
      </c>
      <c r="K4357" s="136">
        <v>1.99</v>
      </c>
      <c r="L4357" s="136">
        <v>1.36</v>
      </c>
      <c r="M4357" s="137" t="str">
        <f t="shared" si="68"/>
        <v>P</v>
      </c>
      <c r="N4357" s="174" t="s">
        <v>10681</v>
      </c>
      <c r="O4357" s="149" t="s">
        <v>1555</v>
      </c>
      <c r="P4357" s="149" t="s">
        <v>9448</v>
      </c>
      <c r="Q4357" s="150" t="s">
        <v>10519</v>
      </c>
      <c r="R4357" s="189">
        <v>7.8000000000000007</v>
      </c>
    </row>
    <row r="4358" spans="1:18" x14ac:dyDescent="0.25">
      <c r="A4358" s="132">
        <v>1054437</v>
      </c>
      <c r="B4358" s="145" t="s">
        <v>4606</v>
      </c>
      <c r="C4358" s="132">
        <v>6</v>
      </c>
      <c r="D4358" s="132">
        <v>160</v>
      </c>
      <c r="E4358" s="186" t="s">
        <v>20</v>
      </c>
      <c r="F4358" s="132">
        <v>220</v>
      </c>
      <c r="G4358" s="132" t="s">
        <v>20</v>
      </c>
      <c r="H4358" s="132" t="s">
        <v>20</v>
      </c>
      <c r="I4358" s="132" t="s">
        <v>20</v>
      </c>
      <c r="J4358" s="133">
        <v>2.82</v>
      </c>
      <c r="K4358" s="133">
        <v>1.99</v>
      </c>
      <c r="L4358" s="133">
        <v>1.36</v>
      </c>
      <c r="M4358" s="134" t="str">
        <f t="shared" si="68"/>
        <v>P</v>
      </c>
      <c r="N4358" s="173" t="s">
        <v>10681</v>
      </c>
      <c r="O4358" s="146" t="s">
        <v>1555</v>
      </c>
      <c r="P4358" s="146" t="s">
        <v>9448</v>
      </c>
      <c r="Q4358" s="147" t="s">
        <v>10519</v>
      </c>
      <c r="R4358" s="187">
        <v>8.4599999999999991</v>
      </c>
    </row>
    <row r="4359" spans="1:18" x14ac:dyDescent="0.25">
      <c r="A4359" s="135">
        <v>1054438</v>
      </c>
      <c r="B4359" s="148" t="s">
        <v>4607</v>
      </c>
      <c r="C4359" s="135">
        <v>6</v>
      </c>
      <c r="D4359" s="135">
        <v>180</v>
      </c>
      <c r="E4359" s="188" t="s">
        <v>21</v>
      </c>
      <c r="F4359" s="135">
        <v>216</v>
      </c>
      <c r="G4359" s="135" t="s">
        <v>20</v>
      </c>
      <c r="H4359" s="135" t="s">
        <v>20</v>
      </c>
      <c r="I4359" s="135" t="s">
        <v>20</v>
      </c>
      <c r="J4359" s="136">
        <v>2.84</v>
      </c>
      <c r="K4359" s="136">
        <v>1.94</v>
      </c>
      <c r="L4359" s="136">
        <v>1.1299999999999999</v>
      </c>
      <c r="M4359" s="137" t="str">
        <f t="shared" si="68"/>
        <v>P</v>
      </c>
      <c r="N4359" s="174" t="s">
        <v>10681</v>
      </c>
      <c r="O4359" s="149" t="s">
        <v>1693</v>
      </c>
      <c r="P4359" s="149" t="s">
        <v>10126</v>
      </c>
      <c r="Q4359" s="150" t="s">
        <v>10519</v>
      </c>
      <c r="R4359" s="189">
        <v>6.3000000000000007</v>
      </c>
    </row>
    <row r="4360" spans="1:18" x14ac:dyDescent="0.25">
      <c r="A4360" s="132">
        <v>1054439</v>
      </c>
      <c r="B4360" s="145" t="s">
        <v>4608</v>
      </c>
      <c r="C4360" s="132">
        <v>6</v>
      </c>
      <c r="D4360" s="132">
        <v>160</v>
      </c>
      <c r="E4360" s="186" t="s">
        <v>21</v>
      </c>
      <c r="F4360" s="132">
        <v>220</v>
      </c>
      <c r="G4360" s="132" t="s">
        <v>20</v>
      </c>
      <c r="H4360" s="132" t="s">
        <v>20</v>
      </c>
      <c r="I4360" s="132" t="s">
        <v>20</v>
      </c>
      <c r="J4360" s="133">
        <v>2.82</v>
      </c>
      <c r="K4360" s="133">
        <v>1.99</v>
      </c>
      <c r="L4360" s="133">
        <v>1.36</v>
      </c>
      <c r="M4360" s="134" t="str">
        <f t="shared" si="68"/>
        <v>P</v>
      </c>
      <c r="N4360" s="173" t="s">
        <v>10681</v>
      </c>
      <c r="O4360" s="146" t="s">
        <v>1555</v>
      </c>
      <c r="P4360" s="146" t="s">
        <v>9448</v>
      </c>
      <c r="Q4360" s="147" t="s">
        <v>10519</v>
      </c>
      <c r="R4360" s="187">
        <v>8.16</v>
      </c>
    </row>
    <row r="4361" spans="1:18" x14ac:dyDescent="0.25">
      <c r="A4361" s="135">
        <v>1054440</v>
      </c>
      <c r="B4361" s="148" t="s">
        <v>4609</v>
      </c>
      <c r="C4361" s="135">
        <v>6</v>
      </c>
      <c r="D4361" s="135">
        <v>180</v>
      </c>
      <c r="E4361" s="188" t="s">
        <v>21</v>
      </c>
      <c r="F4361" s="135">
        <v>216</v>
      </c>
      <c r="G4361" s="135" t="s">
        <v>20</v>
      </c>
      <c r="H4361" s="135" t="s">
        <v>20</v>
      </c>
      <c r="I4361" s="135" t="s">
        <v>20</v>
      </c>
      <c r="J4361" s="136">
        <v>2.84</v>
      </c>
      <c r="K4361" s="136">
        <v>1.94</v>
      </c>
      <c r="L4361" s="136">
        <v>1.1299999999999999</v>
      </c>
      <c r="M4361" s="137" t="str">
        <f t="shared" si="68"/>
        <v>P</v>
      </c>
      <c r="N4361" s="174" t="s">
        <v>10681</v>
      </c>
      <c r="O4361" s="149" t="s">
        <v>1693</v>
      </c>
      <c r="P4361" s="149" t="s">
        <v>10126</v>
      </c>
      <c r="Q4361" s="150" t="s">
        <v>10519</v>
      </c>
      <c r="R4361" s="189">
        <v>7.5</v>
      </c>
    </row>
    <row r="4362" spans="1:18" x14ac:dyDescent="0.25">
      <c r="A4362" s="132">
        <v>1054441</v>
      </c>
      <c r="B4362" s="145" t="s">
        <v>4610</v>
      </c>
      <c r="C4362" s="132">
        <v>6</v>
      </c>
      <c r="D4362" s="132">
        <v>180</v>
      </c>
      <c r="E4362" s="186" t="s">
        <v>20</v>
      </c>
      <c r="F4362" s="132">
        <v>216</v>
      </c>
      <c r="G4362" s="132" t="s">
        <v>20</v>
      </c>
      <c r="H4362" s="132" t="s">
        <v>20</v>
      </c>
      <c r="I4362" s="132" t="s">
        <v>20</v>
      </c>
      <c r="J4362" s="133">
        <v>2.84</v>
      </c>
      <c r="K4362" s="133">
        <v>1.94</v>
      </c>
      <c r="L4362" s="133">
        <v>1.1299999999999999</v>
      </c>
      <c r="M4362" s="134" t="str">
        <f t="shared" si="68"/>
        <v>P</v>
      </c>
      <c r="N4362" s="173" t="s">
        <v>10681</v>
      </c>
      <c r="O4362" s="146" t="s">
        <v>1693</v>
      </c>
      <c r="P4362" s="146" t="s">
        <v>10126</v>
      </c>
      <c r="Q4362" s="147" t="s">
        <v>10519</v>
      </c>
      <c r="R4362" s="187">
        <v>6.18</v>
      </c>
    </row>
    <row r="4363" spans="1:18" x14ac:dyDescent="0.25">
      <c r="A4363" s="135">
        <v>1054442</v>
      </c>
      <c r="B4363" s="148" t="s">
        <v>4611</v>
      </c>
      <c r="C4363" s="135">
        <v>6</v>
      </c>
      <c r="D4363" s="135">
        <v>119</v>
      </c>
      <c r="E4363" s="188" t="s">
        <v>20</v>
      </c>
      <c r="F4363" s="135">
        <v>170</v>
      </c>
      <c r="G4363" s="135" t="s">
        <v>20</v>
      </c>
      <c r="H4363" s="135" t="s">
        <v>20</v>
      </c>
      <c r="I4363" s="135" t="s">
        <v>20</v>
      </c>
      <c r="J4363" s="136">
        <v>2.78</v>
      </c>
      <c r="K4363" s="136">
        <v>2.2999999999999998</v>
      </c>
      <c r="L4363" s="136">
        <v>1.6</v>
      </c>
      <c r="M4363" s="137" t="str">
        <f t="shared" si="68"/>
        <v>P</v>
      </c>
      <c r="N4363" s="174" t="s">
        <v>10681</v>
      </c>
      <c r="O4363" s="149" t="s">
        <v>1555</v>
      </c>
      <c r="P4363" s="149" t="s">
        <v>9448</v>
      </c>
      <c r="Q4363" s="150" t="s">
        <v>10519</v>
      </c>
      <c r="R4363" s="189">
        <v>15.299999999999999</v>
      </c>
    </row>
    <row r="4364" spans="1:18" x14ac:dyDescent="0.25">
      <c r="A4364" s="132">
        <v>1054443</v>
      </c>
      <c r="B4364" s="145" t="s">
        <v>4612</v>
      </c>
      <c r="C4364" s="132">
        <v>6</v>
      </c>
      <c r="D4364" s="132">
        <v>119</v>
      </c>
      <c r="E4364" s="186" t="s">
        <v>20</v>
      </c>
      <c r="F4364" s="132">
        <v>170</v>
      </c>
      <c r="G4364" s="132" t="s">
        <v>20</v>
      </c>
      <c r="H4364" s="132" t="s">
        <v>20</v>
      </c>
      <c r="I4364" s="132" t="s">
        <v>20</v>
      </c>
      <c r="J4364" s="133">
        <v>2.78</v>
      </c>
      <c r="K4364" s="133">
        <v>2.2999999999999998</v>
      </c>
      <c r="L4364" s="133">
        <v>1.38</v>
      </c>
      <c r="M4364" s="134" t="str">
        <f t="shared" si="68"/>
        <v>P</v>
      </c>
      <c r="N4364" s="173" t="s">
        <v>10681</v>
      </c>
      <c r="O4364" s="146" t="s">
        <v>1555</v>
      </c>
      <c r="P4364" s="146" t="s">
        <v>9448</v>
      </c>
      <c r="Q4364" s="147" t="s">
        <v>10519</v>
      </c>
      <c r="R4364" s="187">
        <v>16.62</v>
      </c>
    </row>
    <row r="4365" spans="1:18" x14ac:dyDescent="0.25">
      <c r="A4365" s="135">
        <v>1054444</v>
      </c>
      <c r="B4365" s="148" t="s">
        <v>4613</v>
      </c>
      <c r="C4365" s="135">
        <v>6</v>
      </c>
      <c r="D4365" s="135">
        <v>119</v>
      </c>
      <c r="E4365" s="188" t="s">
        <v>21</v>
      </c>
      <c r="F4365" s="135">
        <v>170</v>
      </c>
      <c r="G4365" s="135" t="s">
        <v>20</v>
      </c>
      <c r="H4365" s="135" t="s">
        <v>20</v>
      </c>
      <c r="I4365" s="135" t="s">
        <v>20</v>
      </c>
      <c r="J4365" s="136">
        <v>2.78</v>
      </c>
      <c r="K4365" s="136">
        <v>2.2999999999999998</v>
      </c>
      <c r="L4365" s="136">
        <v>1.6</v>
      </c>
      <c r="M4365" s="137" t="str">
        <f t="shared" si="68"/>
        <v>P</v>
      </c>
      <c r="N4365" s="174" t="s">
        <v>10681</v>
      </c>
      <c r="O4365" s="149" t="s">
        <v>1555</v>
      </c>
      <c r="P4365" s="149" t="s">
        <v>9448</v>
      </c>
      <c r="Q4365" s="150" t="s">
        <v>10519</v>
      </c>
      <c r="R4365" s="189">
        <v>17.34</v>
      </c>
    </row>
    <row r="4366" spans="1:18" x14ac:dyDescent="0.25">
      <c r="A4366" s="132">
        <v>1054445</v>
      </c>
      <c r="B4366" s="145" t="s">
        <v>4614</v>
      </c>
      <c r="C4366" s="132">
        <v>6</v>
      </c>
      <c r="D4366" s="132">
        <v>119</v>
      </c>
      <c r="E4366" s="186" t="s">
        <v>20</v>
      </c>
      <c r="F4366" s="132">
        <v>170</v>
      </c>
      <c r="G4366" s="132" t="s">
        <v>20</v>
      </c>
      <c r="H4366" s="132" t="s">
        <v>20</v>
      </c>
      <c r="I4366" s="132" t="s">
        <v>20</v>
      </c>
      <c r="J4366" s="133">
        <v>2.78</v>
      </c>
      <c r="K4366" s="133">
        <v>2.2999999999999998</v>
      </c>
      <c r="L4366" s="133">
        <v>1.6</v>
      </c>
      <c r="M4366" s="134" t="str">
        <f t="shared" si="68"/>
        <v>P</v>
      </c>
      <c r="N4366" s="173" t="s">
        <v>10681</v>
      </c>
      <c r="O4366" s="146" t="s">
        <v>1555</v>
      </c>
      <c r="P4366" s="146" t="s">
        <v>9448</v>
      </c>
      <c r="Q4366" s="147" t="s">
        <v>10519</v>
      </c>
      <c r="R4366" s="187">
        <v>16.259999999999998</v>
      </c>
    </row>
    <row r="4367" spans="1:18" x14ac:dyDescent="0.25">
      <c r="A4367" s="135">
        <v>1054446</v>
      </c>
      <c r="B4367" s="148" t="s">
        <v>4615</v>
      </c>
      <c r="C4367" s="135">
        <v>6</v>
      </c>
      <c r="D4367" s="135">
        <v>119</v>
      </c>
      <c r="E4367" s="188" t="s">
        <v>20</v>
      </c>
      <c r="F4367" s="135">
        <v>170</v>
      </c>
      <c r="G4367" s="135" t="s">
        <v>20</v>
      </c>
      <c r="H4367" s="135" t="s">
        <v>20</v>
      </c>
      <c r="I4367" s="135" t="s">
        <v>20</v>
      </c>
      <c r="J4367" s="136">
        <v>2.78</v>
      </c>
      <c r="K4367" s="136">
        <v>2.2999999999999998</v>
      </c>
      <c r="L4367" s="136">
        <v>1.6</v>
      </c>
      <c r="M4367" s="137" t="str">
        <f t="shared" si="68"/>
        <v>P</v>
      </c>
      <c r="N4367" s="174" t="s">
        <v>10681</v>
      </c>
      <c r="O4367" s="149" t="s">
        <v>1555</v>
      </c>
      <c r="P4367" s="149" t="s">
        <v>9448</v>
      </c>
      <c r="Q4367" s="150" t="s">
        <v>10519</v>
      </c>
      <c r="R4367" s="189">
        <v>15.36</v>
      </c>
    </row>
    <row r="4368" spans="1:18" x14ac:dyDescent="0.25">
      <c r="A4368" s="132">
        <v>1054447</v>
      </c>
      <c r="B4368" s="145" t="s">
        <v>4616</v>
      </c>
      <c r="C4368" s="132">
        <v>6</v>
      </c>
      <c r="D4368" s="132">
        <v>119</v>
      </c>
      <c r="E4368" s="186" t="s">
        <v>20</v>
      </c>
      <c r="F4368" s="132">
        <v>170</v>
      </c>
      <c r="G4368" s="132" t="s">
        <v>20</v>
      </c>
      <c r="H4368" s="132" t="s">
        <v>20</v>
      </c>
      <c r="I4368" s="132" t="s">
        <v>20</v>
      </c>
      <c r="J4368" s="133">
        <v>2.76</v>
      </c>
      <c r="K4368" s="133">
        <v>2.2999999999999998</v>
      </c>
      <c r="L4368" s="133">
        <v>1.38</v>
      </c>
      <c r="M4368" s="134" t="str">
        <f t="shared" si="68"/>
        <v>P</v>
      </c>
      <c r="N4368" s="173" t="s">
        <v>10681</v>
      </c>
      <c r="O4368" s="146" t="s">
        <v>1555</v>
      </c>
      <c r="P4368" s="146" t="s">
        <v>9448</v>
      </c>
      <c r="Q4368" s="147" t="s">
        <v>10519</v>
      </c>
      <c r="R4368" s="187">
        <v>16.62</v>
      </c>
    </row>
    <row r="4369" spans="1:18" x14ac:dyDescent="0.25">
      <c r="A4369" s="135">
        <v>1054448</v>
      </c>
      <c r="B4369" s="148" t="s">
        <v>4617</v>
      </c>
      <c r="C4369" s="135">
        <v>6</v>
      </c>
      <c r="D4369" s="135">
        <v>98</v>
      </c>
      <c r="E4369" s="188" t="s">
        <v>20</v>
      </c>
      <c r="F4369" s="135">
        <v>140</v>
      </c>
      <c r="G4369" s="135" t="s">
        <v>20</v>
      </c>
      <c r="H4369" s="135" t="s">
        <v>20</v>
      </c>
      <c r="I4369" s="135" t="s">
        <v>20</v>
      </c>
      <c r="J4369" s="136">
        <v>3.68</v>
      </c>
      <c r="K4369" s="136">
        <v>2.0699999999999998</v>
      </c>
      <c r="L4369" s="136">
        <v>1.53</v>
      </c>
      <c r="M4369" s="137" t="str">
        <f t="shared" si="68"/>
        <v>P</v>
      </c>
      <c r="N4369" s="174" t="s">
        <v>10681</v>
      </c>
      <c r="O4369" s="149" t="s">
        <v>1506</v>
      </c>
      <c r="P4369" s="149" t="s">
        <v>9435</v>
      </c>
      <c r="Q4369" s="150" t="s">
        <v>10519</v>
      </c>
      <c r="R4369" s="189">
        <v>17.46</v>
      </c>
    </row>
    <row r="4370" spans="1:18" x14ac:dyDescent="0.25">
      <c r="A4370" s="132">
        <v>1054449</v>
      </c>
      <c r="B4370" s="145" t="s">
        <v>4618</v>
      </c>
      <c r="C4370" s="132">
        <v>6</v>
      </c>
      <c r="D4370" s="132">
        <v>98</v>
      </c>
      <c r="E4370" s="186" t="s">
        <v>20</v>
      </c>
      <c r="F4370" s="132">
        <v>140</v>
      </c>
      <c r="G4370" s="132" t="s">
        <v>20</v>
      </c>
      <c r="H4370" s="132" t="s">
        <v>20</v>
      </c>
      <c r="I4370" s="132" t="s">
        <v>20</v>
      </c>
      <c r="J4370" s="133">
        <v>3.68</v>
      </c>
      <c r="K4370" s="133">
        <v>2.0699999999999998</v>
      </c>
      <c r="L4370" s="133">
        <v>1.53</v>
      </c>
      <c r="M4370" s="134" t="str">
        <f t="shared" si="68"/>
        <v>P</v>
      </c>
      <c r="N4370" s="173" t="s">
        <v>10681</v>
      </c>
      <c r="O4370" s="146" t="s">
        <v>1506</v>
      </c>
      <c r="P4370" s="146" t="s">
        <v>9435</v>
      </c>
      <c r="Q4370" s="147" t="s">
        <v>10519</v>
      </c>
      <c r="R4370" s="187">
        <v>17.88</v>
      </c>
    </row>
    <row r="4371" spans="1:18" x14ac:dyDescent="0.25">
      <c r="A4371" s="135">
        <v>1054450</v>
      </c>
      <c r="B4371" s="148" t="s">
        <v>4619</v>
      </c>
      <c r="C4371" s="135">
        <v>6</v>
      </c>
      <c r="D4371" s="135">
        <v>98</v>
      </c>
      <c r="E4371" s="188" t="s">
        <v>20</v>
      </c>
      <c r="F4371" s="135">
        <v>140</v>
      </c>
      <c r="G4371" s="135" t="s">
        <v>20</v>
      </c>
      <c r="H4371" s="135" t="s">
        <v>20</v>
      </c>
      <c r="I4371" s="135" t="s">
        <v>20</v>
      </c>
      <c r="J4371" s="136">
        <v>3.68</v>
      </c>
      <c r="K4371" s="136">
        <v>2.0699999999999998</v>
      </c>
      <c r="L4371" s="136">
        <v>1.53</v>
      </c>
      <c r="M4371" s="137" t="str">
        <f t="shared" si="68"/>
        <v>P</v>
      </c>
      <c r="N4371" s="174" t="s">
        <v>10681</v>
      </c>
      <c r="O4371" s="149" t="s">
        <v>1532</v>
      </c>
      <c r="P4371" s="149" t="s">
        <v>9899</v>
      </c>
      <c r="Q4371" s="150" t="s">
        <v>10519</v>
      </c>
      <c r="R4371" s="189">
        <v>18.299999999999997</v>
      </c>
    </row>
    <row r="4372" spans="1:18" x14ac:dyDescent="0.25">
      <c r="A4372" s="132">
        <v>1054451</v>
      </c>
      <c r="B4372" s="145" t="s">
        <v>4620</v>
      </c>
      <c r="C4372" s="132">
        <v>6</v>
      </c>
      <c r="D4372" s="132">
        <v>119</v>
      </c>
      <c r="E4372" s="186" t="s">
        <v>21</v>
      </c>
      <c r="F4372" s="132">
        <v>170</v>
      </c>
      <c r="G4372" s="132" t="s">
        <v>20</v>
      </c>
      <c r="H4372" s="132" t="s">
        <v>20</v>
      </c>
      <c r="I4372" s="132" t="s">
        <v>20</v>
      </c>
      <c r="J4372" s="133">
        <v>2.78</v>
      </c>
      <c r="K4372" s="133">
        <v>2.2999999999999998</v>
      </c>
      <c r="L4372" s="133">
        <v>1.6</v>
      </c>
      <c r="M4372" s="134" t="str">
        <f t="shared" si="68"/>
        <v>P</v>
      </c>
      <c r="N4372" s="173" t="s">
        <v>10681</v>
      </c>
      <c r="O4372" s="146" t="s">
        <v>1555</v>
      </c>
      <c r="P4372" s="146" t="s">
        <v>9448</v>
      </c>
      <c r="Q4372" s="147" t="s">
        <v>10519</v>
      </c>
      <c r="R4372" s="187">
        <v>14.34</v>
      </c>
    </row>
    <row r="4373" spans="1:18" x14ac:dyDescent="0.25">
      <c r="A4373" s="135">
        <v>1054452</v>
      </c>
      <c r="B4373" s="148" t="s">
        <v>4621</v>
      </c>
      <c r="C4373" s="135">
        <v>6</v>
      </c>
      <c r="D4373" s="135">
        <v>40</v>
      </c>
      <c r="E4373" s="188" t="s">
        <v>20</v>
      </c>
      <c r="F4373" s="135">
        <v>60</v>
      </c>
      <c r="G4373" s="135" t="s">
        <v>20</v>
      </c>
      <c r="H4373" s="135" t="s">
        <v>20</v>
      </c>
      <c r="I4373" s="135" t="s">
        <v>20</v>
      </c>
      <c r="J4373" s="136">
        <v>4.34</v>
      </c>
      <c r="K4373" s="136">
        <v>2.34</v>
      </c>
      <c r="L4373" s="136">
        <v>2.34</v>
      </c>
      <c r="M4373" s="137" t="str">
        <f t="shared" si="68"/>
        <v>P</v>
      </c>
      <c r="N4373" s="174" t="s">
        <v>10681</v>
      </c>
      <c r="O4373" s="149" t="s">
        <v>1555</v>
      </c>
      <c r="P4373" s="149" t="s">
        <v>9448</v>
      </c>
      <c r="Q4373" s="150" t="s">
        <v>10519</v>
      </c>
      <c r="R4373" s="189">
        <v>26.339999999999996</v>
      </c>
    </row>
    <row r="4374" spans="1:18" x14ac:dyDescent="0.25">
      <c r="A4374" s="132">
        <v>1054453</v>
      </c>
      <c r="B4374" s="145" t="s">
        <v>4622</v>
      </c>
      <c r="C4374" s="132">
        <v>6</v>
      </c>
      <c r="D4374" s="132">
        <v>40</v>
      </c>
      <c r="E4374" s="186" t="s">
        <v>21</v>
      </c>
      <c r="F4374" s="132">
        <v>60</v>
      </c>
      <c r="G4374" s="132" t="s">
        <v>20</v>
      </c>
      <c r="H4374" s="132" t="s">
        <v>20</v>
      </c>
      <c r="I4374" s="132" t="s">
        <v>20</v>
      </c>
      <c r="J4374" s="133">
        <v>4.4000000000000004</v>
      </c>
      <c r="K4374" s="133">
        <v>2.33</v>
      </c>
      <c r="L4374" s="133">
        <v>2.4300000000000002</v>
      </c>
      <c r="M4374" s="134" t="str">
        <f t="shared" si="68"/>
        <v>P</v>
      </c>
      <c r="N4374" s="173" t="s">
        <v>10681</v>
      </c>
      <c r="O4374" s="146" t="s">
        <v>1555</v>
      </c>
      <c r="P4374" s="146" t="s">
        <v>9448</v>
      </c>
      <c r="Q4374" s="147" t="s">
        <v>10519</v>
      </c>
      <c r="R4374" s="187">
        <v>24.119999999999997</v>
      </c>
    </row>
    <row r="4375" spans="1:18" x14ac:dyDescent="0.25">
      <c r="A4375" s="135">
        <v>1054454</v>
      </c>
      <c r="B4375" s="148" t="s">
        <v>4623</v>
      </c>
      <c r="C4375" s="135">
        <v>6</v>
      </c>
      <c r="D4375" s="135">
        <v>40</v>
      </c>
      <c r="E4375" s="188" t="s">
        <v>21</v>
      </c>
      <c r="F4375" s="135">
        <v>60</v>
      </c>
      <c r="G4375" s="135" t="s">
        <v>20</v>
      </c>
      <c r="H4375" s="135">
        <v>4</v>
      </c>
      <c r="I4375" s="135">
        <v>1</v>
      </c>
      <c r="J4375" s="136">
        <v>4.4000000000000004</v>
      </c>
      <c r="K4375" s="136">
        <v>2.33</v>
      </c>
      <c r="L4375" s="136">
        <v>2.4300000000000002</v>
      </c>
      <c r="M4375" s="137" t="str">
        <f t="shared" si="68"/>
        <v>P</v>
      </c>
      <c r="N4375" s="174" t="s">
        <v>10681</v>
      </c>
      <c r="O4375" s="149" t="s">
        <v>1555</v>
      </c>
      <c r="P4375" s="149" t="s">
        <v>9448</v>
      </c>
      <c r="Q4375" s="150" t="s">
        <v>10519</v>
      </c>
      <c r="R4375" s="189">
        <v>24.78</v>
      </c>
    </row>
    <row r="4376" spans="1:18" x14ac:dyDescent="0.25">
      <c r="A4376" s="132">
        <v>1054455</v>
      </c>
      <c r="B4376" s="145" t="s">
        <v>4624</v>
      </c>
      <c r="C4376" s="132">
        <v>6</v>
      </c>
      <c r="D4376" s="132">
        <v>40</v>
      </c>
      <c r="E4376" s="186" t="s">
        <v>21</v>
      </c>
      <c r="F4376" s="132">
        <v>60</v>
      </c>
      <c r="G4376" s="132" t="s">
        <v>20</v>
      </c>
      <c r="H4376" s="132">
        <v>4</v>
      </c>
      <c r="I4376" s="132">
        <v>1</v>
      </c>
      <c r="J4376" s="133">
        <v>4.4000000000000004</v>
      </c>
      <c r="K4376" s="133">
        <v>2.33</v>
      </c>
      <c r="L4376" s="133">
        <v>2.4300000000000002</v>
      </c>
      <c r="M4376" s="134" t="str">
        <f t="shared" si="68"/>
        <v>P</v>
      </c>
      <c r="N4376" s="173" t="s">
        <v>10681</v>
      </c>
      <c r="O4376" s="146" t="s">
        <v>1555</v>
      </c>
      <c r="P4376" s="146" t="s">
        <v>9448</v>
      </c>
      <c r="Q4376" s="147" t="s">
        <v>10519</v>
      </c>
      <c r="R4376" s="187">
        <v>28.08</v>
      </c>
    </row>
    <row r="4377" spans="1:18" x14ac:dyDescent="0.25">
      <c r="A4377" s="135">
        <v>1054456</v>
      </c>
      <c r="B4377" s="148" t="s">
        <v>4625</v>
      </c>
      <c r="C4377" s="135">
        <v>6</v>
      </c>
      <c r="D4377" s="135">
        <v>40</v>
      </c>
      <c r="E4377" s="188" t="s">
        <v>21</v>
      </c>
      <c r="F4377" s="135">
        <v>60</v>
      </c>
      <c r="G4377" s="135" t="s">
        <v>20</v>
      </c>
      <c r="H4377" s="135" t="s">
        <v>20</v>
      </c>
      <c r="I4377" s="135" t="s">
        <v>20</v>
      </c>
      <c r="J4377" s="136">
        <v>4.4000000000000004</v>
      </c>
      <c r="K4377" s="136">
        <v>2.33</v>
      </c>
      <c r="L4377" s="136">
        <v>2.4300000000000002</v>
      </c>
      <c r="M4377" s="137" t="str">
        <f t="shared" si="68"/>
        <v>P</v>
      </c>
      <c r="N4377" s="174" t="s">
        <v>10681</v>
      </c>
      <c r="O4377" s="149" t="s">
        <v>1555</v>
      </c>
      <c r="P4377" s="149" t="s">
        <v>9448</v>
      </c>
      <c r="Q4377" s="150" t="s">
        <v>10519</v>
      </c>
      <c r="R4377" s="189">
        <v>29.22</v>
      </c>
    </row>
    <row r="4378" spans="1:18" x14ac:dyDescent="0.25">
      <c r="A4378" s="132">
        <v>1054457</v>
      </c>
      <c r="B4378" s="145" t="s">
        <v>4626</v>
      </c>
      <c r="C4378" s="132">
        <v>6</v>
      </c>
      <c r="D4378" s="132">
        <v>40</v>
      </c>
      <c r="E4378" s="186" t="s">
        <v>21</v>
      </c>
      <c r="F4378" s="132">
        <v>60</v>
      </c>
      <c r="G4378" s="132" t="s">
        <v>20</v>
      </c>
      <c r="H4378" s="132" t="s">
        <v>20</v>
      </c>
      <c r="I4378" s="132" t="s">
        <v>20</v>
      </c>
      <c r="J4378" s="133">
        <v>4.4000000000000004</v>
      </c>
      <c r="K4378" s="133">
        <v>2.33</v>
      </c>
      <c r="L4378" s="133">
        <v>2.4300000000000002</v>
      </c>
      <c r="M4378" s="134" t="str">
        <f t="shared" si="68"/>
        <v>P</v>
      </c>
      <c r="N4378" s="173" t="s">
        <v>10681</v>
      </c>
      <c r="O4378" s="146" t="s">
        <v>1555</v>
      </c>
      <c r="P4378" s="146" t="s">
        <v>9448</v>
      </c>
      <c r="Q4378" s="147" t="s">
        <v>10519</v>
      </c>
      <c r="R4378" s="187">
        <v>24.54</v>
      </c>
    </row>
    <row r="4379" spans="1:18" x14ac:dyDescent="0.25">
      <c r="A4379" s="135">
        <v>1054458</v>
      </c>
      <c r="B4379" s="148" t="s">
        <v>4627</v>
      </c>
      <c r="C4379" s="135">
        <v>6</v>
      </c>
      <c r="D4379" s="135">
        <v>40</v>
      </c>
      <c r="E4379" s="188" t="s">
        <v>21</v>
      </c>
      <c r="F4379" s="135">
        <v>60</v>
      </c>
      <c r="G4379" s="135" t="s">
        <v>20</v>
      </c>
      <c r="H4379" s="135" t="s">
        <v>20</v>
      </c>
      <c r="I4379" s="135" t="s">
        <v>20</v>
      </c>
      <c r="J4379" s="136">
        <v>4.4000000000000004</v>
      </c>
      <c r="K4379" s="136">
        <v>2.33</v>
      </c>
      <c r="L4379" s="136">
        <v>2.4300000000000002</v>
      </c>
      <c r="M4379" s="137" t="str">
        <f t="shared" si="68"/>
        <v>P</v>
      </c>
      <c r="N4379" s="174" t="s">
        <v>10681</v>
      </c>
      <c r="O4379" s="149" t="s">
        <v>1555</v>
      </c>
      <c r="P4379" s="149" t="s">
        <v>9448</v>
      </c>
      <c r="Q4379" s="150" t="s">
        <v>10519</v>
      </c>
      <c r="R4379" s="189">
        <v>29.52</v>
      </c>
    </row>
    <row r="4380" spans="1:18" x14ac:dyDescent="0.25">
      <c r="A4380" s="132">
        <v>1054459</v>
      </c>
      <c r="B4380" s="145" t="s">
        <v>4628</v>
      </c>
      <c r="C4380" s="132">
        <v>6</v>
      </c>
      <c r="D4380" s="132">
        <v>40</v>
      </c>
      <c r="E4380" s="186" t="s">
        <v>21</v>
      </c>
      <c r="F4380" s="132">
        <v>60</v>
      </c>
      <c r="G4380" s="132" t="s">
        <v>20</v>
      </c>
      <c r="H4380" s="132" t="s">
        <v>20</v>
      </c>
      <c r="I4380" s="132" t="s">
        <v>20</v>
      </c>
      <c r="J4380" s="133">
        <v>4.17</v>
      </c>
      <c r="K4380" s="133">
        <v>2.17</v>
      </c>
      <c r="L4380" s="133">
        <v>2.25</v>
      </c>
      <c r="M4380" s="134" t="str">
        <f t="shared" si="68"/>
        <v>P</v>
      </c>
      <c r="N4380" s="173" t="s">
        <v>10681</v>
      </c>
      <c r="O4380" s="146" t="s">
        <v>1693</v>
      </c>
      <c r="P4380" s="146" t="s">
        <v>10126</v>
      </c>
      <c r="Q4380" s="147" t="s">
        <v>10519</v>
      </c>
      <c r="R4380" s="187">
        <v>25.5</v>
      </c>
    </row>
    <row r="4381" spans="1:18" x14ac:dyDescent="0.25">
      <c r="A4381" s="135">
        <v>1054460</v>
      </c>
      <c r="B4381" s="148" t="s">
        <v>4629</v>
      </c>
      <c r="C4381" s="135">
        <v>6</v>
      </c>
      <c r="D4381" s="135">
        <v>40</v>
      </c>
      <c r="E4381" s="188" t="s">
        <v>21</v>
      </c>
      <c r="F4381" s="135">
        <v>60</v>
      </c>
      <c r="G4381" s="135">
        <v>4</v>
      </c>
      <c r="H4381" s="135" t="s">
        <v>20</v>
      </c>
      <c r="I4381" s="135">
        <v>1</v>
      </c>
      <c r="J4381" s="136">
        <v>4.22</v>
      </c>
      <c r="K4381" s="136">
        <v>2.2000000000000002</v>
      </c>
      <c r="L4381" s="136">
        <v>2.34</v>
      </c>
      <c r="M4381" s="137" t="str">
        <f t="shared" si="68"/>
        <v>P</v>
      </c>
      <c r="N4381" s="174" t="s">
        <v>10681</v>
      </c>
      <c r="O4381" s="149" t="s">
        <v>1693</v>
      </c>
      <c r="P4381" s="149" t="s">
        <v>10126</v>
      </c>
      <c r="Q4381" s="150" t="s">
        <v>10519</v>
      </c>
      <c r="R4381" s="189">
        <v>25.380000000000003</v>
      </c>
    </row>
    <row r="4382" spans="1:18" x14ac:dyDescent="0.25">
      <c r="A4382" s="132">
        <v>1054461</v>
      </c>
      <c r="B4382" s="145" t="s">
        <v>4630</v>
      </c>
      <c r="C4382" s="132">
        <v>6</v>
      </c>
      <c r="D4382" s="132">
        <v>40</v>
      </c>
      <c r="E4382" s="186" t="s">
        <v>21</v>
      </c>
      <c r="F4382" s="132">
        <v>60</v>
      </c>
      <c r="G4382" s="132" t="s">
        <v>20</v>
      </c>
      <c r="H4382" s="132" t="s">
        <v>20</v>
      </c>
      <c r="I4382" s="132" t="s">
        <v>20</v>
      </c>
      <c r="J4382" s="133">
        <v>4.28</v>
      </c>
      <c r="K4382" s="133">
        <v>2.2200000000000002</v>
      </c>
      <c r="L4382" s="133">
        <v>2.3199999999999998</v>
      </c>
      <c r="M4382" s="134" t="str">
        <f t="shared" si="68"/>
        <v>P</v>
      </c>
      <c r="N4382" s="173" t="s">
        <v>10681</v>
      </c>
      <c r="O4382" s="146" t="s">
        <v>1693</v>
      </c>
      <c r="P4382" s="146" t="s">
        <v>10126</v>
      </c>
      <c r="Q4382" s="147" t="s">
        <v>10519</v>
      </c>
      <c r="R4382" s="187">
        <v>32.04</v>
      </c>
    </row>
    <row r="4383" spans="1:18" x14ac:dyDescent="0.25">
      <c r="A4383" s="135">
        <v>1054462</v>
      </c>
      <c r="B4383" s="148" t="s">
        <v>4631</v>
      </c>
      <c r="C4383" s="135">
        <v>6</v>
      </c>
      <c r="D4383" s="135">
        <v>40</v>
      </c>
      <c r="E4383" s="188" t="s">
        <v>21</v>
      </c>
      <c r="F4383" s="135">
        <v>48</v>
      </c>
      <c r="G4383" s="135" t="s">
        <v>20</v>
      </c>
      <c r="H4383" s="135" t="s">
        <v>20</v>
      </c>
      <c r="I4383" s="135" t="s">
        <v>20</v>
      </c>
      <c r="J4383" s="136">
        <v>4.3</v>
      </c>
      <c r="K4383" s="136">
        <v>2.95</v>
      </c>
      <c r="L4383" s="136">
        <v>2.2999999999999998</v>
      </c>
      <c r="M4383" s="137" t="str">
        <f t="shared" si="68"/>
        <v>P</v>
      </c>
      <c r="N4383" s="174" t="s">
        <v>10681</v>
      </c>
      <c r="O4383" s="149" t="s">
        <v>1506</v>
      </c>
      <c r="P4383" s="149" t="s">
        <v>9435</v>
      </c>
      <c r="Q4383" s="150" t="s">
        <v>10106</v>
      </c>
      <c r="R4383" s="189">
        <v>35.22</v>
      </c>
    </row>
    <row r="4384" spans="1:18" x14ac:dyDescent="0.25">
      <c r="A4384" s="132">
        <v>1054463</v>
      </c>
      <c r="B4384" s="145" t="s">
        <v>4632</v>
      </c>
      <c r="C4384" s="132">
        <v>6</v>
      </c>
      <c r="D4384" s="132">
        <v>40</v>
      </c>
      <c r="E4384" s="186" t="s">
        <v>20</v>
      </c>
      <c r="F4384" s="132">
        <v>48</v>
      </c>
      <c r="G4384" s="132" t="s">
        <v>20</v>
      </c>
      <c r="H4384" s="132" t="s">
        <v>20</v>
      </c>
      <c r="I4384" s="132" t="s">
        <v>20</v>
      </c>
      <c r="J4384" s="133">
        <v>4.3</v>
      </c>
      <c r="K4384" s="133">
        <v>2.95</v>
      </c>
      <c r="L4384" s="133">
        <v>2.2999999999999998</v>
      </c>
      <c r="M4384" s="134" t="str">
        <f t="shared" si="68"/>
        <v>P</v>
      </c>
      <c r="N4384" s="173" t="s">
        <v>10681</v>
      </c>
      <c r="O4384" s="146" t="s">
        <v>1506</v>
      </c>
      <c r="P4384" s="146" t="s">
        <v>9435</v>
      </c>
      <c r="Q4384" s="147" t="s">
        <v>10106</v>
      </c>
      <c r="R4384" s="187">
        <v>33.900000000000006</v>
      </c>
    </row>
    <row r="4385" spans="1:18" x14ac:dyDescent="0.25">
      <c r="A4385" s="135">
        <v>1054464</v>
      </c>
      <c r="B4385" s="148" t="s">
        <v>4633</v>
      </c>
      <c r="C4385" s="135">
        <v>6</v>
      </c>
      <c r="D4385" s="135">
        <v>40</v>
      </c>
      <c r="E4385" s="188" t="s">
        <v>20</v>
      </c>
      <c r="F4385" s="135">
        <v>48</v>
      </c>
      <c r="G4385" s="135" t="s">
        <v>20</v>
      </c>
      <c r="H4385" s="135" t="s">
        <v>20</v>
      </c>
      <c r="I4385" s="135" t="s">
        <v>20</v>
      </c>
      <c r="J4385" s="136">
        <v>4.3</v>
      </c>
      <c r="K4385" s="136">
        <v>2.95</v>
      </c>
      <c r="L4385" s="136">
        <v>2.2999999999999998</v>
      </c>
      <c r="M4385" s="137" t="str">
        <f t="shared" si="68"/>
        <v>P</v>
      </c>
      <c r="N4385" s="174" t="s">
        <v>10681</v>
      </c>
      <c r="O4385" s="149" t="s">
        <v>1506</v>
      </c>
      <c r="P4385" s="149" t="s">
        <v>9435</v>
      </c>
      <c r="Q4385" s="150" t="s">
        <v>10106</v>
      </c>
      <c r="R4385" s="189">
        <v>35.76</v>
      </c>
    </row>
    <row r="4386" spans="1:18" x14ac:dyDescent="0.25">
      <c r="A4386" s="132">
        <v>1054465</v>
      </c>
      <c r="B4386" s="145" t="s">
        <v>4634</v>
      </c>
      <c r="C4386" s="132">
        <v>6</v>
      </c>
      <c r="D4386" s="132">
        <v>40</v>
      </c>
      <c r="E4386" s="186" t="s">
        <v>21</v>
      </c>
      <c r="F4386" s="132">
        <v>48</v>
      </c>
      <c r="G4386" s="132" t="s">
        <v>20</v>
      </c>
      <c r="H4386" s="132" t="s">
        <v>20</v>
      </c>
      <c r="I4386" s="132" t="s">
        <v>20</v>
      </c>
      <c r="J4386" s="133">
        <v>4.3</v>
      </c>
      <c r="K4386" s="133">
        <v>2.95</v>
      </c>
      <c r="L4386" s="133">
        <v>2.2999999999999998</v>
      </c>
      <c r="M4386" s="134" t="str">
        <f t="shared" si="68"/>
        <v>P</v>
      </c>
      <c r="N4386" s="173" t="s">
        <v>10681</v>
      </c>
      <c r="O4386" s="146" t="s">
        <v>1506</v>
      </c>
      <c r="P4386" s="146" t="s">
        <v>9435</v>
      </c>
      <c r="Q4386" s="147" t="s">
        <v>10106</v>
      </c>
      <c r="R4386" s="187">
        <v>38.58</v>
      </c>
    </row>
    <row r="4387" spans="1:18" x14ac:dyDescent="0.25">
      <c r="A4387" s="135">
        <v>1054467</v>
      </c>
      <c r="B4387" s="148" t="s">
        <v>4635</v>
      </c>
      <c r="C4387" s="135">
        <v>6</v>
      </c>
      <c r="D4387" s="135">
        <v>40</v>
      </c>
      <c r="E4387" s="188" t="s">
        <v>20</v>
      </c>
      <c r="F4387" s="135">
        <v>48</v>
      </c>
      <c r="G4387" s="135" t="s">
        <v>20</v>
      </c>
      <c r="H4387" s="135" t="s">
        <v>20</v>
      </c>
      <c r="I4387" s="135" t="s">
        <v>20</v>
      </c>
      <c r="J4387" s="136">
        <v>4.3</v>
      </c>
      <c r="K4387" s="136">
        <v>2.95</v>
      </c>
      <c r="L4387" s="136">
        <v>2.2999999999999998</v>
      </c>
      <c r="M4387" s="137" t="str">
        <f t="shared" si="68"/>
        <v>P</v>
      </c>
      <c r="N4387" s="174" t="s">
        <v>10681</v>
      </c>
      <c r="O4387" s="149" t="s">
        <v>1506</v>
      </c>
      <c r="P4387" s="149" t="s">
        <v>9435</v>
      </c>
      <c r="Q4387" s="150" t="s">
        <v>10106</v>
      </c>
      <c r="R4387" s="189">
        <v>36</v>
      </c>
    </row>
    <row r="4388" spans="1:18" x14ac:dyDescent="0.25">
      <c r="A4388" s="132">
        <v>1054468</v>
      </c>
      <c r="B4388" s="145" t="s">
        <v>4636</v>
      </c>
      <c r="C4388" s="132">
        <v>6</v>
      </c>
      <c r="D4388" s="132">
        <v>40</v>
      </c>
      <c r="E4388" s="186" t="s">
        <v>20</v>
      </c>
      <c r="F4388" s="132">
        <v>48</v>
      </c>
      <c r="G4388" s="132" t="s">
        <v>20</v>
      </c>
      <c r="H4388" s="132" t="s">
        <v>20</v>
      </c>
      <c r="I4388" s="132" t="s">
        <v>20</v>
      </c>
      <c r="J4388" s="133">
        <v>4.3</v>
      </c>
      <c r="K4388" s="133">
        <v>2.95</v>
      </c>
      <c r="L4388" s="133">
        <v>2.2999999999999998</v>
      </c>
      <c r="M4388" s="134" t="str">
        <f t="shared" si="68"/>
        <v>P</v>
      </c>
      <c r="N4388" s="173" t="s">
        <v>10681</v>
      </c>
      <c r="O4388" s="146" t="s">
        <v>1506</v>
      </c>
      <c r="P4388" s="146" t="s">
        <v>9435</v>
      </c>
      <c r="Q4388" s="147" t="s">
        <v>10106</v>
      </c>
      <c r="R4388" s="187">
        <v>38.880000000000003</v>
      </c>
    </row>
    <row r="4389" spans="1:18" x14ac:dyDescent="0.25">
      <c r="A4389" s="135">
        <v>1054469</v>
      </c>
      <c r="B4389" s="148" t="s">
        <v>4637</v>
      </c>
      <c r="C4389" s="135">
        <v>6</v>
      </c>
      <c r="D4389" s="135">
        <v>32</v>
      </c>
      <c r="E4389" s="188" t="s">
        <v>20</v>
      </c>
      <c r="F4389" s="135">
        <v>48</v>
      </c>
      <c r="G4389" s="135" t="s">
        <v>20</v>
      </c>
      <c r="H4389" s="135" t="s">
        <v>20</v>
      </c>
      <c r="I4389" s="135" t="s">
        <v>20</v>
      </c>
      <c r="J4389" s="136">
        <v>4.17</v>
      </c>
      <c r="K4389" s="136">
        <v>2.92</v>
      </c>
      <c r="L4389" s="136">
        <v>2.25</v>
      </c>
      <c r="M4389" s="137" t="str">
        <f t="shared" si="68"/>
        <v>P</v>
      </c>
      <c r="N4389" s="174" t="s">
        <v>10681</v>
      </c>
      <c r="O4389" s="149" t="s">
        <v>1693</v>
      </c>
      <c r="P4389" s="149" t="s">
        <v>10126</v>
      </c>
      <c r="Q4389" s="150" t="s">
        <v>10519</v>
      </c>
      <c r="R4389" s="189">
        <v>34.44</v>
      </c>
    </row>
    <row r="4390" spans="1:18" x14ac:dyDescent="0.25">
      <c r="A4390" s="132">
        <v>1054470</v>
      </c>
      <c r="B4390" s="145" t="s">
        <v>4638</v>
      </c>
      <c r="C4390" s="132">
        <v>6</v>
      </c>
      <c r="D4390" s="132">
        <v>32</v>
      </c>
      <c r="E4390" s="186" t="s">
        <v>20</v>
      </c>
      <c r="F4390" s="132">
        <v>48</v>
      </c>
      <c r="G4390" s="132" t="s">
        <v>20</v>
      </c>
      <c r="H4390" s="132" t="s">
        <v>20</v>
      </c>
      <c r="I4390" s="132" t="s">
        <v>20</v>
      </c>
      <c r="J4390" s="133">
        <v>4.17</v>
      </c>
      <c r="K4390" s="133">
        <v>2.92</v>
      </c>
      <c r="L4390" s="133">
        <v>2.25</v>
      </c>
      <c r="M4390" s="134" t="str">
        <f t="shared" si="68"/>
        <v>P</v>
      </c>
      <c r="N4390" s="173" t="s">
        <v>10681</v>
      </c>
      <c r="O4390" s="146" t="s">
        <v>1693</v>
      </c>
      <c r="P4390" s="146" t="s">
        <v>10126</v>
      </c>
      <c r="Q4390" s="147" t="s">
        <v>10519</v>
      </c>
      <c r="R4390" s="187">
        <v>32.400000000000006</v>
      </c>
    </row>
    <row r="4391" spans="1:18" x14ac:dyDescent="0.25">
      <c r="A4391" s="135">
        <v>1054471</v>
      </c>
      <c r="B4391" s="148" t="s">
        <v>4639</v>
      </c>
      <c r="C4391" s="135">
        <v>6</v>
      </c>
      <c r="D4391" s="135">
        <v>32</v>
      </c>
      <c r="E4391" s="188" t="s">
        <v>20</v>
      </c>
      <c r="F4391" s="135">
        <v>48</v>
      </c>
      <c r="G4391" s="135" t="s">
        <v>20</v>
      </c>
      <c r="H4391" s="135" t="s">
        <v>20</v>
      </c>
      <c r="I4391" s="135" t="s">
        <v>20</v>
      </c>
      <c r="J4391" s="136">
        <v>4.17</v>
      </c>
      <c r="K4391" s="136">
        <v>2.92</v>
      </c>
      <c r="L4391" s="136">
        <v>2.25</v>
      </c>
      <c r="M4391" s="137" t="str">
        <f t="shared" si="68"/>
        <v>P</v>
      </c>
      <c r="N4391" s="174" t="s">
        <v>10681</v>
      </c>
      <c r="O4391" s="149" t="s">
        <v>1693</v>
      </c>
      <c r="P4391" s="149" t="s">
        <v>10126</v>
      </c>
      <c r="Q4391" s="150" t="s">
        <v>10519</v>
      </c>
      <c r="R4391" s="189">
        <v>31.799999999999997</v>
      </c>
    </row>
    <row r="4392" spans="1:18" x14ac:dyDescent="0.25">
      <c r="A4392" s="132">
        <v>1054472</v>
      </c>
      <c r="B4392" s="145" t="s">
        <v>4640</v>
      </c>
      <c r="C4392" s="132">
        <v>2</v>
      </c>
      <c r="D4392" s="132">
        <v>50</v>
      </c>
      <c r="E4392" s="186" t="s">
        <v>21</v>
      </c>
      <c r="F4392" s="132">
        <v>60</v>
      </c>
      <c r="G4392" s="132" t="s">
        <v>20</v>
      </c>
      <c r="H4392" s="132" t="s">
        <v>20</v>
      </c>
      <c r="I4392" s="132" t="s">
        <v>20</v>
      </c>
      <c r="J4392" s="133">
        <v>4.4000000000000004</v>
      </c>
      <c r="K4392" s="133">
        <v>2.35</v>
      </c>
      <c r="L4392" s="133">
        <v>2.35</v>
      </c>
      <c r="M4392" s="134" t="str">
        <f t="shared" si="68"/>
        <v>P</v>
      </c>
      <c r="N4392" s="173" t="s">
        <v>10681</v>
      </c>
      <c r="O4392" s="146" t="s">
        <v>1506</v>
      </c>
      <c r="P4392" s="146" t="s">
        <v>9435</v>
      </c>
      <c r="Q4392" s="147" t="s">
        <v>10106</v>
      </c>
      <c r="R4392" s="187">
        <v>17</v>
      </c>
    </row>
    <row r="4393" spans="1:18" x14ac:dyDescent="0.25">
      <c r="A4393" s="135">
        <v>1054473</v>
      </c>
      <c r="B4393" s="148" t="s">
        <v>4641</v>
      </c>
      <c r="C4393" s="135">
        <v>2</v>
      </c>
      <c r="D4393" s="135">
        <v>50</v>
      </c>
      <c r="E4393" s="188" t="s">
        <v>21</v>
      </c>
      <c r="F4393" s="135">
        <v>60</v>
      </c>
      <c r="G4393" s="135" t="s">
        <v>20</v>
      </c>
      <c r="H4393" s="135" t="s">
        <v>20</v>
      </c>
      <c r="I4393" s="135" t="s">
        <v>20</v>
      </c>
      <c r="J4393" s="136">
        <v>4.4000000000000004</v>
      </c>
      <c r="K4393" s="136">
        <v>2.35</v>
      </c>
      <c r="L4393" s="136">
        <v>2.35</v>
      </c>
      <c r="M4393" s="137" t="str">
        <f t="shared" si="68"/>
        <v>P</v>
      </c>
      <c r="N4393" s="174" t="s">
        <v>10681</v>
      </c>
      <c r="O4393" s="149" t="s">
        <v>1506</v>
      </c>
      <c r="P4393" s="149" t="s">
        <v>9435</v>
      </c>
      <c r="Q4393" s="150" t="s">
        <v>10106</v>
      </c>
      <c r="R4393" s="189">
        <v>18.04</v>
      </c>
    </row>
    <row r="4394" spans="1:18" x14ac:dyDescent="0.25">
      <c r="A4394" s="132">
        <v>1054475</v>
      </c>
      <c r="B4394" s="145" t="s">
        <v>4642</v>
      </c>
      <c r="C4394" s="132">
        <v>2</v>
      </c>
      <c r="D4394" s="132">
        <v>50</v>
      </c>
      <c r="E4394" s="186" t="s">
        <v>20</v>
      </c>
      <c r="F4394" s="132">
        <v>60</v>
      </c>
      <c r="G4394" s="132" t="s">
        <v>20</v>
      </c>
      <c r="H4394" s="132" t="s">
        <v>20</v>
      </c>
      <c r="I4394" s="132" t="s">
        <v>20</v>
      </c>
      <c r="J4394" s="133">
        <v>4.42</v>
      </c>
      <c r="K4394" s="133">
        <v>2.36</v>
      </c>
      <c r="L4394" s="133">
        <v>2.44</v>
      </c>
      <c r="M4394" s="134" t="str">
        <f t="shared" si="68"/>
        <v>P</v>
      </c>
      <c r="N4394" s="173" t="s">
        <v>10681</v>
      </c>
      <c r="O4394" s="146" t="s">
        <v>1506</v>
      </c>
      <c r="P4394" s="146" t="s">
        <v>9435</v>
      </c>
      <c r="Q4394" s="147" t="s">
        <v>10106</v>
      </c>
      <c r="R4394" s="187">
        <v>17.12</v>
      </c>
    </row>
    <row r="4395" spans="1:18" x14ac:dyDescent="0.25">
      <c r="A4395" s="135">
        <v>1054476</v>
      </c>
      <c r="B4395" s="148" t="s">
        <v>4643</v>
      </c>
      <c r="C4395" s="135">
        <v>2</v>
      </c>
      <c r="D4395" s="135">
        <v>50</v>
      </c>
      <c r="E4395" s="188" t="s">
        <v>21</v>
      </c>
      <c r="F4395" s="135">
        <v>60</v>
      </c>
      <c r="G4395" s="135" t="s">
        <v>20</v>
      </c>
      <c r="H4395" s="135" t="s">
        <v>20</v>
      </c>
      <c r="I4395" s="135" t="s">
        <v>20</v>
      </c>
      <c r="J4395" s="136">
        <v>4.4000000000000004</v>
      </c>
      <c r="K4395" s="136">
        <v>2.35</v>
      </c>
      <c r="L4395" s="136">
        <v>2.35</v>
      </c>
      <c r="M4395" s="137" t="str">
        <f t="shared" si="68"/>
        <v>P</v>
      </c>
      <c r="N4395" s="174" t="s">
        <v>10681</v>
      </c>
      <c r="O4395" s="149" t="s">
        <v>1506</v>
      </c>
      <c r="P4395" s="149" t="s">
        <v>9435</v>
      </c>
      <c r="Q4395" s="150" t="s">
        <v>10106</v>
      </c>
      <c r="R4395" s="189">
        <v>17.100000000000001</v>
      </c>
    </row>
    <row r="4396" spans="1:18" x14ac:dyDescent="0.25">
      <c r="A4396" s="132">
        <v>1054478</v>
      </c>
      <c r="B4396" s="145" t="s">
        <v>4644</v>
      </c>
      <c r="C4396" s="132">
        <v>2</v>
      </c>
      <c r="D4396" s="132">
        <v>50</v>
      </c>
      <c r="E4396" s="186" t="s">
        <v>20</v>
      </c>
      <c r="F4396" s="132">
        <v>60</v>
      </c>
      <c r="G4396" s="132" t="s">
        <v>20</v>
      </c>
      <c r="H4396" s="132" t="s">
        <v>20</v>
      </c>
      <c r="I4396" s="132" t="s">
        <v>20</v>
      </c>
      <c r="J4396" s="133">
        <v>4.42</v>
      </c>
      <c r="K4396" s="133">
        <v>2.3199999999999998</v>
      </c>
      <c r="L4396" s="133">
        <v>2.38</v>
      </c>
      <c r="M4396" s="134" t="str">
        <f t="shared" si="68"/>
        <v>P</v>
      </c>
      <c r="N4396" s="173" t="s">
        <v>10681</v>
      </c>
      <c r="O4396" s="146" t="s">
        <v>1506</v>
      </c>
      <c r="P4396" s="146" t="s">
        <v>9435</v>
      </c>
      <c r="Q4396" s="147" t="s">
        <v>10106</v>
      </c>
      <c r="R4396" s="187">
        <v>15.82</v>
      </c>
    </row>
    <row r="4397" spans="1:18" x14ac:dyDescent="0.25">
      <c r="A4397" s="135">
        <v>1054479</v>
      </c>
      <c r="B4397" s="148" t="s">
        <v>4645</v>
      </c>
      <c r="C4397" s="135">
        <v>6</v>
      </c>
      <c r="D4397" s="135">
        <v>280</v>
      </c>
      <c r="E4397" s="188" t="s">
        <v>20</v>
      </c>
      <c r="F4397" s="135">
        <v>392</v>
      </c>
      <c r="G4397" s="135">
        <v>20</v>
      </c>
      <c r="H4397" s="135">
        <v>22</v>
      </c>
      <c r="I4397" s="135">
        <v>1</v>
      </c>
      <c r="J4397" s="136">
        <v>1.8</v>
      </c>
      <c r="K4397" s="136">
        <v>1.29</v>
      </c>
      <c r="L4397" s="136">
        <v>2.15</v>
      </c>
      <c r="M4397" s="137" t="str">
        <f t="shared" si="68"/>
        <v>P</v>
      </c>
      <c r="N4397" s="174" t="s">
        <v>10681</v>
      </c>
      <c r="O4397" s="149" t="s">
        <v>1555</v>
      </c>
      <c r="P4397" s="149" t="s">
        <v>9448</v>
      </c>
      <c r="Q4397" s="150" t="s">
        <v>10519</v>
      </c>
      <c r="R4397" s="189">
        <v>9.7799999999999994</v>
      </c>
    </row>
    <row r="4398" spans="1:18" x14ac:dyDescent="0.25">
      <c r="A4398" s="132">
        <v>1054480</v>
      </c>
      <c r="B4398" s="145" t="s">
        <v>4646</v>
      </c>
      <c r="C4398" s="132">
        <v>6</v>
      </c>
      <c r="D4398" s="132">
        <v>280</v>
      </c>
      <c r="E4398" s="186" t="s">
        <v>20</v>
      </c>
      <c r="F4398" s="132">
        <v>392</v>
      </c>
      <c r="G4398" s="132">
        <v>20</v>
      </c>
      <c r="H4398" s="132">
        <v>22</v>
      </c>
      <c r="I4398" s="132">
        <v>1</v>
      </c>
      <c r="J4398" s="133">
        <v>1.72</v>
      </c>
      <c r="K4398" s="133">
        <v>1.18</v>
      </c>
      <c r="L4398" s="133">
        <v>2.1</v>
      </c>
      <c r="M4398" s="134" t="str">
        <f t="shared" si="68"/>
        <v>P</v>
      </c>
      <c r="N4398" s="173" t="s">
        <v>10681</v>
      </c>
      <c r="O4398" s="146" t="s">
        <v>1555</v>
      </c>
      <c r="P4398" s="146" t="s">
        <v>9448</v>
      </c>
      <c r="Q4398" s="147" t="s">
        <v>10519</v>
      </c>
      <c r="R4398" s="187">
        <v>10.86</v>
      </c>
    </row>
    <row r="4399" spans="1:18" x14ac:dyDescent="0.25">
      <c r="A4399" s="135">
        <v>1054481</v>
      </c>
      <c r="B4399" s="148" t="s">
        <v>785</v>
      </c>
      <c r="C4399" s="135">
        <v>6</v>
      </c>
      <c r="D4399" s="135">
        <v>280</v>
      </c>
      <c r="E4399" s="188" t="s">
        <v>21</v>
      </c>
      <c r="F4399" s="135">
        <v>392</v>
      </c>
      <c r="G4399" s="135">
        <v>20</v>
      </c>
      <c r="H4399" s="135">
        <v>22</v>
      </c>
      <c r="I4399" s="135">
        <v>1</v>
      </c>
      <c r="J4399" s="136">
        <v>1.78</v>
      </c>
      <c r="K4399" s="136">
        <v>1.25</v>
      </c>
      <c r="L4399" s="136">
        <v>2.16</v>
      </c>
      <c r="M4399" s="137" t="str">
        <f t="shared" si="68"/>
        <v>P</v>
      </c>
      <c r="N4399" s="174" t="s">
        <v>10681</v>
      </c>
      <c r="O4399" s="149" t="s">
        <v>1555</v>
      </c>
      <c r="P4399" s="149" t="s">
        <v>9448</v>
      </c>
      <c r="Q4399" s="150" t="s">
        <v>10519</v>
      </c>
      <c r="R4399" s="189">
        <v>11.7</v>
      </c>
    </row>
    <row r="4400" spans="1:18" x14ac:dyDescent="0.25">
      <c r="A4400" s="132">
        <v>1054482</v>
      </c>
      <c r="B4400" s="145" t="s">
        <v>4647</v>
      </c>
      <c r="C4400" s="132">
        <v>6</v>
      </c>
      <c r="D4400" s="132">
        <v>280</v>
      </c>
      <c r="E4400" s="186" t="s">
        <v>20</v>
      </c>
      <c r="F4400" s="132">
        <v>392</v>
      </c>
      <c r="G4400" s="132">
        <v>20</v>
      </c>
      <c r="H4400" s="132">
        <v>22</v>
      </c>
      <c r="I4400" s="132">
        <v>1</v>
      </c>
      <c r="J4400" s="133">
        <v>1.72</v>
      </c>
      <c r="K4400" s="133">
        <v>1.18</v>
      </c>
      <c r="L4400" s="133">
        <v>2.1</v>
      </c>
      <c r="M4400" s="134" t="str">
        <f t="shared" si="68"/>
        <v>P</v>
      </c>
      <c r="N4400" s="173" t="s">
        <v>10681</v>
      </c>
      <c r="O4400" s="146" t="s">
        <v>1555</v>
      </c>
      <c r="P4400" s="146" t="s">
        <v>9448</v>
      </c>
      <c r="Q4400" s="147" t="s">
        <v>10519</v>
      </c>
      <c r="R4400" s="187">
        <v>10.379999999999999</v>
      </c>
    </row>
    <row r="4401" spans="1:18" x14ac:dyDescent="0.25">
      <c r="A4401" s="135">
        <v>1054483</v>
      </c>
      <c r="B4401" s="148" t="s">
        <v>4648</v>
      </c>
      <c r="C4401" s="135">
        <v>6</v>
      </c>
      <c r="D4401" s="135">
        <v>180</v>
      </c>
      <c r="E4401" s="188" t="s">
        <v>21</v>
      </c>
      <c r="F4401" s="135">
        <v>234</v>
      </c>
      <c r="G4401" s="135">
        <v>9</v>
      </c>
      <c r="H4401" s="135">
        <v>10</v>
      </c>
      <c r="I4401" s="135">
        <v>2</v>
      </c>
      <c r="J4401" s="136">
        <v>2.86</v>
      </c>
      <c r="K4401" s="136">
        <v>2</v>
      </c>
      <c r="L4401" s="136">
        <v>1.22</v>
      </c>
      <c r="M4401" s="137" t="str">
        <f t="shared" si="68"/>
        <v>P</v>
      </c>
      <c r="N4401" s="174" t="s">
        <v>10681</v>
      </c>
      <c r="O4401" s="149" t="s">
        <v>1693</v>
      </c>
      <c r="P4401" s="149" t="s">
        <v>10126</v>
      </c>
      <c r="Q4401" s="150" t="s">
        <v>10519</v>
      </c>
      <c r="R4401" s="189">
        <v>6.18</v>
      </c>
    </row>
    <row r="4402" spans="1:18" x14ac:dyDescent="0.25">
      <c r="A4402" s="132">
        <v>1054485</v>
      </c>
      <c r="B4402" s="145" t="s">
        <v>4649</v>
      </c>
      <c r="C4402" s="132">
        <v>6</v>
      </c>
      <c r="D4402" s="132">
        <v>70</v>
      </c>
      <c r="E4402" s="186" t="s">
        <v>20</v>
      </c>
      <c r="F4402" s="132">
        <v>90</v>
      </c>
      <c r="G4402" s="132">
        <v>4</v>
      </c>
      <c r="H4402" s="132" t="s">
        <v>20</v>
      </c>
      <c r="I4402" s="132">
        <v>1</v>
      </c>
      <c r="J4402" s="133">
        <v>4.0199999999999996</v>
      </c>
      <c r="K4402" s="133">
        <v>2.68</v>
      </c>
      <c r="L4402" s="133">
        <v>1.68</v>
      </c>
      <c r="M4402" s="134" t="str">
        <f t="shared" si="68"/>
        <v>P</v>
      </c>
      <c r="N4402" s="173" t="s">
        <v>10681</v>
      </c>
      <c r="O4402" s="146" t="s">
        <v>1506</v>
      </c>
      <c r="P4402" s="146" t="s">
        <v>9435</v>
      </c>
      <c r="Q4402" s="147" t="s">
        <v>10106</v>
      </c>
      <c r="R4402" s="187">
        <v>27.900000000000002</v>
      </c>
    </row>
    <row r="4403" spans="1:18" x14ac:dyDescent="0.25">
      <c r="A4403" s="135">
        <v>1054486</v>
      </c>
      <c r="B4403" s="148" t="s">
        <v>4650</v>
      </c>
      <c r="C4403" s="135">
        <v>6</v>
      </c>
      <c r="D4403" s="135">
        <v>70</v>
      </c>
      <c r="E4403" s="188" t="s">
        <v>20</v>
      </c>
      <c r="F4403" s="135">
        <v>90</v>
      </c>
      <c r="G4403" s="135" t="s">
        <v>20</v>
      </c>
      <c r="H4403" s="135" t="s">
        <v>20</v>
      </c>
      <c r="I4403" s="135" t="s">
        <v>20</v>
      </c>
      <c r="J4403" s="136">
        <v>4</v>
      </c>
      <c r="K4403" s="136">
        <v>2.68</v>
      </c>
      <c r="L4403" s="136">
        <v>1.64</v>
      </c>
      <c r="M4403" s="137" t="str">
        <f t="shared" si="68"/>
        <v>P</v>
      </c>
      <c r="N4403" s="174" t="s">
        <v>10681</v>
      </c>
      <c r="O4403" s="149" t="s">
        <v>1506</v>
      </c>
      <c r="P4403" s="149" t="s">
        <v>9435</v>
      </c>
      <c r="Q4403" s="150" t="s">
        <v>10106</v>
      </c>
      <c r="R4403" s="189">
        <v>25.02</v>
      </c>
    </row>
    <row r="4404" spans="1:18" x14ac:dyDescent="0.25">
      <c r="A4404" s="132">
        <v>1054488</v>
      </c>
      <c r="B4404" s="145" t="s">
        <v>4651</v>
      </c>
      <c r="C4404" s="132">
        <v>6</v>
      </c>
      <c r="D4404" s="132">
        <v>70</v>
      </c>
      <c r="E4404" s="186" t="s">
        <v>20</v>
      </c>
      <c r="F4404" s="132">
        <v>90</v>
      </c>
      <c r="G4404" s="132" t="s">
        <v>20</v>
      </c>
      <c r="H4404" s="132" t="s">
        <v>20</v>
      </c>
      <c r="I4404" s="132" t="s">
        <v>20</v>
      </c>
      <c r="J4404" s="133">
        <v>4</v>
      </c>
      <c r="K4404" s="133">
        <v>2.68</v>
      </c>
      <c r="L4404" s="133">
        <v>1.68</v>
      </c>
      <c r="M4404" s="134" t="str">
        <f t="shared" si="68"/>
        <v>P</v>
      </c>
      <c r="N4404" s="173" t="s">
        <v>10681</v>
      </c>
      <c r="O4404" s="146" t="s">
        <v>1506</v>
      </c>
      <c r="P4404" s="146" t="s">
        <v>9435</v>
      </c>
      <c r="Q4404" s="147" t="s">
        <v>10106</v>
      </c>
      <c r="R4404" s="187">
        <v>28.799999999999997</v>
      </c>
    </row>
    <row r="4405" spans="1:18" x14ac:dyDescent="0.25">
      <c r="A4405" s="135">
        <v>1054489</v>
      </c>
      <c r="B4405" s="148" t="s">
        <v>4652</v>
      </c>
      <c r="C4405" s="135">
        <v>4</v>
      </c>
      <c r="D4405" s="135">
        <v>30</v>
      </c>
      <c r="E4405" s="188" t="s">
        <v>20</v>
      </c>
      <c r="F4405" s="135">
        <v>36</v>
      </c>
      <c r="G4405" s="135" t="s">
        <v>21</v>
      </c>
      <c r="H4405" s="135" t="s">
        <v>21</v>
      </c>
      <c r="I4405" s="135" t="s">
        <v>21</v>
      </c>
      <c r="J4405" s="136">
        <v>3.62</v>
      </c>
      <c r="K4405" s="136">
        <v>3.62</v>
      </c>
      <c r="L4405" s="136">
        <v>2.34</v>
      </c>
      <c r="M4405" s="137" t="str">
        <f t="shared" si="68"/>
        <v>P</v>
      </c>
      <c r="N4405" s="174" t="s">
        <v>10681</v>
      </c>
      <c r="O4405" s="149" t="s">
        <v>1506</v>
      </c>
      <c r="P4405" s="149" t="s">
        <v>9435</v>
      </c>
      <c r="Q4405" s="150" t="s">
        <v>10106</v>
      </c>
      <c r="R4405" s="189">
        <v>28.64</v>
      </c>
    </row>
    <row r="4406" spans="1:18" x14ac:dyDescent="0.25">
      <c r="A4406" s="132">
        <v>1054490</v>
      </c>
      <c r="B4406" s="145" t="s">
        <v>4653</v>
      </c>
      <c r="C4406" s="132">
        <v>6</v>
      </c>
      <c r="D4406" s="132">
        <v>180</v>
      </c>
      <c r="E4406" s="186" t="s">
        <v>20</v>
      </c>
      <c r="F4406" s="132">
        <v>216</v>
      </c>
      <c r="G4406" s="132" t="s">
        <v>20</v>
      </c>
      <c r="H4406" s="132" t="s">
        <v>20</v>
      </c>
      <c r="I4406" s="132" t="s">
        <v>20</v>
      </c>
      <c r="J4406" s="133">
        <v>2.9</v>
      </c>
      <c r="K4406" s="133">
        <v>1.96</v>
      </c>
      <c r="L4406" s="133">
        <v>1.18</v>
      </c>
      <c r="M4406" s="134" t="str">
        <f t="shared" si="68"/>
        <v>P</v>
      </c>
      <c r="N4406" s="173" t="s">
        <v>10681</v>
      </c>
      <c r="O4406" s="146" t="s">
        <v>1693</v>
      </c>
      <c r="P4406" s="146" t="s">
        <v>10126</v>
      </c>
      <c r="Q4406" s="147" t="s">
        <v>10519</v>
      </c>
      <c r="R4406" s="187">
        <v>6.36</v>
      </c>
    </row>
    <row r="4407" spans="1:18" x14ac:dyDescent="0.25">
      <c r="A4407" s="135">
        <v>1054491</v>
      </c>
      <c r="B4407" s="148" t="s">
        <v>4654</v>
      </c>
      <c r="C4407" s="135">
        <v>6</v>
      </c>
      <c r="D4407" s="135">
        <v>90</v>
      </c>
      <c r="E4407" s="188" t="s">
        <v>20</v>
      </c>
      <c r="F4407" s="135">
        <v>110</v>
      </c>
      <c r="G4407" s="135" t="s">
        <v>20</v>
      </c>
      <c r="H4407" s="135" t="s">
        <v>20</v>
      </c>
      <c r="I4407" s="135" t="s">
        <v>20</v>
      </c>
      <c r="J4407" s="136">
        <v>3.8</v>
      </c>
      <c r="K4407" s="136">
        <v>2.86</v>
      </c>
      <c r="L4407" s="136">
        <v>1.48</v>
      </c>
      <c r="M4407" s="137" t="str">
        <f t="shared" si="68"/>
        <v>P</v>
      </c>
      <c r="N4407" s="174" t="s">
        <v>10681</v>
      </c>
      <c r="O4407" s="149" t="s">
        <v>1506</v>
      </c>
      <c r="P4407" s="149" t="s">
        <v>9503</v>
      </c>
      <c r="Q4407" s="150" t="s">
        <v>10106</v>
      </c>
      <c r="R4407" s="189">
        <v>25.08</v>
      </c>
    </row>
    <row r="4408" spans="1:18" x14ac:dyDescent="0.25">
      <c r="A4408" s="132">
        <v>1054492</v>
      </c>
      <c r="B4408" s="145" t="s">
        <v>4655</v>
      </c>
      <c r="C4408" s="132">
        <v>6</v>
      </c>
      <c r="D4408" s="132">
        <v>90</v>
      </c>
      <c r="E4408" s="186" t="s">
        <v>20</v>
      </c>
      <c r="F4408" s="132">
        <v>110</v>
      </c>
      <c r="G4408" s="132" t="s">
        <v>20</v>
      </c>
      <c r="H4408" s="132" t="s">
        <v>20</v>
      </c>
      <c r="I4408" s="132" t="s">
        <v>20</v>
      </c>
      <c r="J4408" s="133">
        <v>3.82</v>
      </c>
      <c r="K4408" s="133">
        <v>2.84</v>
      </c>
      <c r="L4408" s="133">
        <v>1.46</v>
      </c>
      <c r="M4408" s="134" t="str">
        <f t="shared" si="68"/>
        <v>P</v>
      </c>
      <c r="N4408" s="173" t="s">
        <v>10681</v>
      </c>
      <c r="O4408" s="146" t="s">
        <v>1506</v>
      </c>
      <c r="P4408" s="146" t="s">
        <v>9503</v>
      </c>
      <c r="Q4408" s="147" t="s">
        <v>10106</v>
      </c>
      <c r="R4408" s="187">
        <v>25.380000000000003</v>
      </c>
    </row>
    <row r="4409" spans="1:18" x14ac:dyDescent="0.25">
      <c r="A4409" s="135">
        <v>1054493</v>
      </c>
      <c r="B4409" s="148" t="s">
        <v>793</v>
      </c>
      <c r="C4409" s="135">
        <v>6</v>
      </c>
      <c r="D4409" s="135">
        <v>90</v>
      </c>
      <c r="E4409" s="188" t="s">
        <v>21</v>
      </c>
      <c r="F4409" s="135">
        <v>110</v>
      </c>
      <c r="G4409" s="135" t="s">
        <v>20</v>
      </c>
      <c r="H4409" s="135" t="s">
        <v>20</v>
      </c>
      <c r="I4409" s="135" t="s">
        <v>20</v>
      </c>
      <c r="J4409" s="136">
        <v>3.84</v>
      </c>
      <c r="K4409" s="136">
        <v>2.84</v>
      </c>
      <c r="L4409" s="136">
        <v>1.46</v>
      </c>
      <c r="M4409" s="137" t="str">
        <f t="shared" si="68"/>
        <v>P</v>
      </c>
      <c r="N4409" s="174" t="s">
        <v>10681</v>
      </c>
      <c r="O4409" s="149" t="s">
        <v>1506</v>
      </c>
      <c r="P4409" s="149" t="s">
        <v>9435</v>
      </c>
      <c r="Q4409" s="150" t="s">
        <v>10106</v>
      </c>
      <c r="R4409" s="189">
        <v>25.380000000000003</v>
      </c>
    </row>
    <row r="4410" spans="1:18" x14ac:dyDescent="0.25">
      <c r="A4410" s="132">
        <v>1054497</v>
      </c>
      <c r="B4410" s="145" t="s">
        <v>4656</v>
      </c>
      <c r="C4410" s="132">
        <v>6</v>
      </c>
      <c r="D4410" s="132">
        <v>72</v>
      </c>
      <c r="E4410" s="186" t="s">
        <v>21</v>
      </c>
      <c r="F4410" s="132">
        <v>96</v>
      </c>
      <c r="G4410" s="132" t="s">
        <v>20</v>
      </c>
      <c r="H4410" s="132" t="s">
        <v>20</v>
      </c>
      <c r="I4410" s="132" t="s">
        <v>20</v>
      </c>
      <c r="J4410" s="133">
        <v>4.78</v>
      </c>
      <c r="K4410" s="133">
        <v>1.92</v>
      </c>
      <c r="L4410" s="133">
        <v>1.9</v>
      </c>
      <c r="M4410" s="134" t="str">
        <f t="shared" si="68"/>
        <v>P</v>
      </c>
      <c r="N4410" s="173" t="s">
        <v>10681</v>
      </c>
      <c r="O4410" s="146" t="s">
        <v>1506</v>
      </c>
      <c r="P4410" s="146" t="s">
        <v>9435</v>
      </c>
      <c r="Q4410" s="147" t="s">
        <v>10519</v>
      </c>
      <c r="R4410" s="187">
        <v>31.86</v>
      </c>
    </row>
    <row r="4411" spans="1:18" x14ac:dyDescent="0.25">
      <c r="A4411" s="135">
        <v>1054500</v>
      </c>
      <c r="B4411" s="148" t="s">
        <v>4657</v>
      </c>
      <c r="C4411" s="135">
        <v>6</v>
      </c>
      <c r="D4411" s="135">
        <v>72</v>
      </c>
      <c r="E4411" s="188" t="s">
        <v>21</v>
      </c>
      <c r="F4411" s="135">
        <v>96</v>
      </c>
      <c r="G4411" s="135" t="s">
        <v>20</v>
      </c>
      <c r="H4411" s="135" t="s">
        <v>20</v>
      </c>
      <c r="I4411" s="135" t="s">
        <v>20</v>
      </c>
      <c r="J4411" s="136">
        <v>4.8</v>
      </c>
      <c r="K4411" s="136">
        <v>1.92</v>
      </c>
      <c r="L4411" s="136">
        <v>1.86</v>
      </c>
      <c r="M4411" s="137" t="str">
        <f t="shared" si="68"/>
        <v>P</v>
      </c>
      <c r="N4411" s="174" t="s">
        <v>10681</v>
      </c>
      <c r="O4411" s="149" t="s">
        <v>1506</v>
      </c>
      <c r="P4411" s="149" t="s">
        <v>9435</v>
      </c>
      <c r="Q4411" s="150" t="s">
        <v>10519</v>
      </c>
      <c r="R4411" s="189">
        <v>30.240000000000002</v>
      </c>
    </row>
    <row r="4412" spans="1:18" x14ac:dyDescent="0.25">
      <c r="A4412" s="132">
        <v>1054503</v>
      </c>
      <c r="B4412" s="145" t="s">
        <v>4658</v>
      </c>
      <c r="C4412" s="132">
        <v>6</v>
      </c>
      <c r="D4412" s="132">
        <v>72</v>
      </c>
      <c r="E4412" s="186" t="s">
        <v>21</v>
      </c>
      <c r="F4412" s="132">
        <v>96</v>
      </c>
      <c r="G4412" s="132" t="s">
        <v>20</v>
      </c>
      <c r="H4412" s="132" t="s">
        <v>20</v>
      </c>
      <c r="I4412" s="132" t="s">
        <v>20</v>
      </c>
      <c r="J4412" s="133">
        <v>2.84</v>
      </c>
      <c r="K4412" s="133">
        <v>2.7</v>
      </c>
      <c r="L4412" s="133">
        <v>2</v>
      </c>
      <c r="M4412" s="134" t="str">
        <f t="shared" si="68"/>
        <v>P</v>
      </c>
      <c r="N4412" s="173" t="s">
        <v>10681</v>
      </c>
      <c r="O4412" s="146" t="s">
        <v>1506</v>
      </c>
      <c r="P4412" s="146" t="s">
        <v>9503</v>
      </c>
      <c r="Q4412" s="147" t="s">
        <v>10519</v>
      </c>
      <c r="R4412" s="187">
        <v>3.54</v>
      </c>
    </row>
    <row r="4413" spans="1:18" x14ac:dyDescent="0.25">
      <c r="A4413" s="135">
        <v>1054504</v>
      </c>
      <c r="B4413" s="148" t="s">
        <v>4659</v>
      </c>
      <c r="C4413" s="135">
        <v>6</v>
      </c>
      <c r="D4413" s="135">
        <v>72</v>
      </c>
      <c r="E4413" s="188" t="s">
        <v>21</v>
      </c>
      <c r="F4413" s="135">
        <v>96</v>
      </c>
      <c r="G4413" s="135">
        <v>5</v>
      </c>
      <c r="H4413" s="135" t="s">
        <v>20</v>
      </c>
      <c r="I4413" s="135">
        <v>1</v>
      </c>
      <c r="J4413" s="136">
        <v>2.84</v>
      </c>
      <c r="K4413" s="136">
        <v>2.7</v>
      </c>
      <c r="L4413" s="136">
        <v>2</v>
      </c>
      <c r="M4413" s="137" t="str">
        <f t="shared" si="68"/>
        <v>P</v>
      </c>
      <c r="N4413" s="174" t="s">
        <v>10681</v>
      </c>
      <c r="O4413" s="149" t="s">
        <v>1506</v>
      </c>
      <c r="P4413" s="149" t="s">
        <v>9503</v>
      </c>
      <c r="Q4413" s="150" t="s">
        <v>10519</v>
      </c>
      <c r="R4413" s="189">
        <v>0.30000000000000004</v>
      </c>
    </row>
    <row r="4414" spans="1:18" x14ac:dyDescent="0.25">
      <c r="A4414" s="132">
        <v>1054505</v>
      </c>
      <c r="B4414" s="145" t="s">
        <v>4660</v>
      </c>
      <c r="C4414" s="132">
        <v>6</v>
      </c>
      <c r="D4414" s="132">
        <v>72</v>
      </c>
      <c r="E4414" s="186" t="s">
        <v>21</v>
      </c>
      <c r="F4414" s="132">
        <v>96</v>
      </c>
      <c r="G4414" s="132" t="s">
        <v>20</v>
      </c>
      <c r="H4414" s="132" t="s">
        <v>20</v>
      </c>
      <c r="I4414" s="132" t="s">
        <v>20</v>
      </c>
      <c r="J4414" s="133">
        <v>2.84</v>
      </c>
      <c r="K4414" s="133">
        <v>2.7</v>
      </c>
      <c r="L4414" s="133">
        <v>2</v>
      </c>
      <c r="M4414" s="134" t="str">
        <f t="shared" si="68"/>
        <v>P</v>
      </c>
      <c r="N4414" s="173" t="s">
        <v>10681</v>
      </c>
      <c r="O4414" s="146" t="s">
        <v>1506</v>
      </c>
      <c r="P4414" s="146" t="s">
        <v>9503</v>
      </c>
      <c r="Q4414" s="147" t="s">
        <v>10519</v>
      </c>
      <c r="R4414" s="187">
        <v>0.18</v>
      </c>
    </row>
    <row r="4415" spans="1:18" x14ac:dyDescent="0.25">
      <c r="A4415" s="135">
        <v>1054506</v>
      </c>
      <c r="B4415" s="148" t="s">
        <v>4661</v>
      </c>
      <c r="C4415" s="135">
        <v>4</v>
      </c>
      <c r="D4415" s="135">
        <v>36</v>
      </c>
      <c r="E4415" s="188" t="s">
        <v>21</v>
      </c>
      <c r="F4415" s="135">
        <v>54</v>
      </c>
      <c r="G4415" s="135" t="s">
        <v>21</v>
      </c>
      <c r="H4415" s="135" t="s">
        <v>21</v>
      </c>
      <c r="I4415" s="135" t="s">
        <v>21</v>
      </c>
      <c r="J4415" s="136">
        <v>3.36</v>
      </c>
      <c r="K4415" s="136">
        <v>3.34</v>
      </c>
      <c r="L4415" s="136">
        <v>2.4</v>
      </c>
      <c r="M4415" s="137" t="str">
        <f t="shared" si="68"/>
        <v>P</v>
      </c>
      <c r="N4415" s="174" t="s">
        <v>10681</v>
      </c>
      <c r="O4415" s="149" t="s">
        <v>1506</v>
      </c>
      <c r="P4415" s="149" t="s">
        <v>9496</v>
      </c>
      <c r="Q4415" s="150" t="s">
        <v>10519</v>
      </c>
      <c r="R4415" s="189">
        <v>17.28</v>
      </c>
    </row>
    <row r="4416" spans="1:18" x14ac:dyDescent="0.25">
      <c r="A4416" s="132">
        <v>1054507</v>
      </c>
      <c r="B4416" s="145" t="s">
        <v>4662</v>
      </c>
      <c r="C4416" s="132">
        <v>4</v>
      </c>
      <c r="D4416" s="132">
        <v>36</v>
      </c>
      <c r="E4416" s="186" t="s">
        <v>21</v>
      </c>
      <c r="F4416" s="132">
        <v>54</v>
      </c>
      <c r="G4416" s="132" t="s">
        <v>21</v>
      </c>
      <c r="H4416" s="132" t="s">
        <v>21</v>
      </c>
      <c r="I4416" s="132" t="s">
        <v>21</v>
      </c>
      <c r="J4416" s="133">
        <v>3.35</v>
      </c>
      <c r="K4416" s="133">
        <v>3.35</v>
      </c>
      <c r="L4416" s="133">
        <v>2.4</v>
      </c>
      <c r="M4416" s="134" t="str">
        <f t="shared" si="68"/>
        <v>P</v>
      </c>
      <c r="N4416" s="173" t="s">
        <v>10681</v>
      </c>
      <c r="O4416" s="146" t="s">
        <v>1506</v>
      </c>
      <c r="P4416" s="146" t="s">
        <v>9496</v>
      </c>
      <c r="Q4416" s="147" t="s">
        <v>10519</v>
      </c>
      <c r="R4416" s="187">
        <v>16.399999999999999</v>
      </c>
    </row>
    <row r="4417" spans="1:18" x14ac:dyDescent="0.25">
      <c r="A4417" s="135">
        <v>1054508</v>
      </c>
      <c r="B4417" s="148" t="s">
        <v>4663</v>
      </c>
      <c r="C4417" s="135">
        <v>4</v>
      </c>
      <c r="D4417" s="135">
        <v>36</v>
      </c>
      <c r="E4417" s="188" t="s">
        <v>20</v>
      </c>
      <c r="F4417" s="135">
        <v>54</v>
      </c>
      <c r="G4417" s="135" t="s">
        <v>21</v>
      </c>
      <c r="H4417" s="135" t="s">
        <v>21</v>
      </c>
      <c r="I4417" s="135" t="s">
        <v>21</v>
      </c>
      <c r="J4417" s="136">
        <v>3.37</v>
      </c>
      <c r="K4417" s="136">
        <v>3.37</v>
      </c>
      <c r="L4417" s="136">
        <v>2.39</v>
      </c>
      <c r="M4417" s="137" t="str">
        <f t="shared" si="68"/>
        <v>P</v>
      </c>
      <c r="N4417" s="174" t="s">
        <v>10681</v>
      </c>
      <c r="O4417" s="149" t="s">
        <v>1506</v>
      </c>
      <c r="P4417" s="149" t="s">
        <v>9496</v>
      </c>
      <c r="Q4417" s="150" t="s">
        <v>10519</v>
      </c>
      <c r="R4417" s="189">
        <v>16.079999999999998</v>
      </c>
    </row>
    <row r="4418" spans="1:18" x14ac:dyDescent="0.25">
      <c r="A4418" s="132">
        <v>1054509</v>
      </c>
      <c r="B4418" s="145" t="s">
        <v>4664</v>
      </c>
      <c r="C4418" s="132">
        <v>2</v>
      </c>
      <c r="D4418" s="132">
        <v>50</v>
      </c>
      <c r="E4418" s="186" t="s">
        <v>20</v>
      </c>
      <c r="F4418" s="132">
        <v>60</v>
      </c>
      <c r="G4418" s="132" t="s">
        <v>20</v>
      </c>
      <c r="H4418" s="132" t="s">
        <v>20</v>
      </c>
      <c r="I4418" s="132" t="s">
        <v>20</v>
      </c>
      <c r="J4418" s="133">
        <v>4.3</v>
      </c>
      <c r="K4418" s="133">
        <v>2.2599999999999998</v>
      </c>
      <c r="L4418" s="133">
        <v>2.3199999999999998</v>
      </c>
      <c r="M4418" s="134" t="str">
        <f t="shared" ref="M4418:M4481" si="69">HYPERLINK(CONCATENATE("T:\Distribution Centre\RDC Department Shared\Cubiscan photos","\",A4418,"-pac.jpg"),"P")</f>
        <v>P</v>
      </c>
      <c r="N4418" s="173" t="s">
        <v>10681</v>
      </c>
      <c r="O4418" s="146" t="s">
        <v>1506</v>
      </c>
      <c r="P4418" s="146" t="s">
        <v>9435</v>
      </c>
      <c r="Q4418" s="147" t="s">
        <v>10519</v>
      </c>
      <c r="R4418" s="187">
        <v>12.26</v>
      </c>
    </row>
    <row r="4419" spans="1:18" x14ac:dyDescent="0.25">
      <c r="A4419" s="135">
        <v>1054510</v>
      </c>
      <c r="B4419" s="148" t="s">
        <v>4665</v>
      </c>
      <c r="C4419" s="135">
        <v>2</v>
      </c>
      <c r="D4419" s="135">
        <v>50</v>
      </c>
      <c r="E4419" s="188" t="s">
        <v>20</v>
      </c>
      <c r="F4419" s="135">
        <v>60</v>
      </c>
      <c r="G4419" s="135" t="s">
        <v>20</v>
      </c>
      <c r="H4419" s="135" t="s">
        <v>20</v>
      </c>
      <c r="I4419" s="135" t="s">
        <v>20</v>
      </c>
      <c r="J4419" s="136">
        <v>4.3</v>
      </c>
      <c r="K4419" s="136">
        <v>2.2000000000000002</v>
      </c>
      <c r="L4419" s="136">
        <v>2.2999999999999998</v>
      </c>
      <c r="M4419" s="137" t="str">
        <f t="shared" si="69"/>
        <v>P</v>
      </c>
      <c r="N4419" s="174" t="s">
        <v>10681</v>
      </c>
      <c r="O4419" s="149" t="s">
        <v>1506</v>
      </c>
      <c r="P4419" s="149" t="s">
        <v>9435</v>
      </c>
      <c r="Q4419" s="150" t="s">
        <v>10519</v>
      </c>
      <c r="R4419" s="189">
        <v>12.16</v>
      </c>
    </row>
    <row r="4420" spans="1:18" x14ac:dyDescent="0.25">
      <c r="A4420" s="132">
        <v>1054511</v>
      </c>
      <c r="B4420" s="145" t="s">
        <v>4666</v>
      </c>
      <c r="C4420" s="132">
        <v>2</v>
      </c>
      <c r="D4420" s="132">
        <v>50</v>
      </c>
      <c r="E4420" s="186" t="s">
        <v>21</v>
      </c>
      <c r="F4420" s="132">
        <v>60</v>
      </c>
      <c r="G4420" s="132" t="s">
        <v>20</v>
      </c>
      <c r="H4420" s="132" t="s">
        <v>20</v>
      </c>
      <c r="I4420" s="132" t="s">
        <v>20</v>
      </c>
      <c r="J4420" s="133">
        <v>4.3</v>
      </c>
      <c r="K4420" s="133">
        <v>2.2400000000000002</v>
      </c>
      <c r="L4420" s="133">
        <v>2.2799999999999998</v>
      </c>
      <c r="M4420" s="134" t="str">
        <f t="shared" si="69"/>
        <v>P</v>
      </c>
      <c r="N4420" s="173" t="s">
        <v>10681</v>
      </c>
      <c r="O4420" s="146" t="s">
        <v>1506</v>
      </c>
      <c r="P4420" s="146" t="s">
        <v>9435</v>
      </c>
      <c r="Q4420" s="147" t="s">
        <v>10519</v>
      </c>
      <c r="R4420" s="187">
        <v>12.02</v>
      </c>
    </row>
    <row r="4421" spans="1:18" x14ac:dyDescent="0.25">
      <c r="A4421" s="135">
        <v>1054512</v>
      </c>
      <c r="B4421" s="148" t="s">
        <v>4667</v>
      </c>
      <c r="C4421" s="135">
        <v>6</v>
      </c>
      <c r="D4421" s="135">
        <v>210</v>
      </c>
      <c r="E4421" s="188" t="s">
        <v>20</v>
      </c>
      <c r="F4421" s="135">
        <v>300</v>
      </c>
      <c r="G4421" s="135" t="s">
        <v>20</v>
      </c>
      <c r="H4421" s="135" t="s">
        <v>20</v>
      </c>
      <c r="I4421" s="135" t="s">
        <v>20</v>
      </c>
      <c r="J4421" s="136">
        <v>1.8</v>
      </c>
      <c r="K4421" s="136">
        <v>1.87</v>
      </c>
      <c r="L4421" s="136">
        <v>1.52</v>
      </c>
      <c r="M4421" s="137" t="str">
        <f t="shared" si="69"/>
        <v>P</v>
      </c>
      <c r="N4421" s="174" t="s">
        <v>10681</v>
      </c>
      <c r="O4421" s="149" t="s">
        <v>1555</v>
      </c>
      <c r="P4421" s="149" t="s">
        <v>9448</v>
      </c>
      <c r="Q4421" s="150" t="s">
        <v>10519</v>
      </c>
      <c r="R4421" s="189">
        <v>13.98</v>
      </c>
    </row>
    <row r="4422" spans="1:18" x14ac:dyDescent="0.25">
      <c r="A4422" s="132">
        <v>1054513</v>
      </c>
      <c r="B4422" s="145" t="s">
        <v>4668</v>
      </c>
      <c r="C4422" s="132">
        <v>6</v>
      </c>
      <c r="D4422" s="132">
        <v>120</v>
      </c>
      <c r="E4422" s="186" t="s">
        <v>20</v>
      </c>
      <c r="F4422" s="132">
        <v>160</v>
      </c>
      <c r="G4422" s="132" t="s">
        <v>20</v>
      </c>
      <c r="H4422" s="132" t="s">
        <v>20</v>
      </c>
      <c r="I4422" s="132" t="s">
        <v>20</v>
      </c>
      <c r="J4422" s="133">
        <v>2.21</v>
      </c>
      <c r="K4422" s="133">
        <v>2.15</v>
      </c>
      <c r="L4422" s="133">
        <v>1.92</v>
      </c>
      <c r="M4422" s="134" t="str">
        <f t="shared" si="69"/>
        <v>P</v>
      </c>
      <c r="N4422" s="173" t="s">
        <v>10681</v>
      </c>
      <c r="O4422" s="146" t="s">
        <v>1506</v>
      </c>
      <c r="P4422" s="146" t="s">
        <v>9435</v>
      </c>
      <c r="Q4422" s="147" t="s">
        <v>10519</v>
      </c>
      <c r="R4422" s="187">
        <v>15.600000000000001</v>
      </c>
    </row>
    <row r="4423" spans="1:18" x14ac:dyDescent="0.25">
      <c r="A4423" s="135">
        <v>1054517</v>
      </c>
      <c r="B4423" s="148" t="s">
        <v>4669</v>
      </c>
      <c r="C4423" s="135">
        <v>6</v>
      </c>
      <c r="D4423" s="135">
        <v>210</v>
      </c>
      <c r="E4423" s="188" t="s">
        <v>21</v>
      </c>
      <c r="F4423" s="135">
        <v>273</v>
      </c>
      <c r="G4423" s="135" t="s">
        <v>20</v>
      </c>
      <c r="H4423" s="135" t="s">
        <v>20</v>
      </c>
      <c r="I4423" s="135" t="s">
        <v>20</v>
      </c>
      <c r="J4423" s="136">
        <v>2.66</v>
      </c>
      <c r="K4423" s="136">
        <v>1.81</v>
      </c>
      <c r="L4423" s="136">
        <v>1.0900000000000001</v>
      </c>
      <c r="M4423" s="137" t="str">
        <f t="shared" si="69"/>
        <v>P</v>
      </c>
      <c r="N4423" s="174" t="s">
        <v>10681</v>
      </c>
      <c r="O4423" s="149" t="s">
        <v>1506</v>
      </c>
      <c r="P4423" s="149" t="s">
        <v>9435</v>
      </c>
      <c r="Q4423" s="150" t="s">
        <v>10519</v>
      </c>
      <c r="R4423" s="189">
        <v>868.56</v>
      </c>
    </row>
    <row r="4424" spans="1:18" x14ac:dyDescent="0.25">
      <c r="A4424" s="132">
        <v>1054518</v>
      </c>
      <c r="B4424" s="145" t="s">
        <v>4670</v>
      </c>
      <c r="C4424" s="132">
        <v>6</v>
      </c>
      <c r="D4424" s="132" t="s">
        <v>20</v>
      </c>
      <c r="E4424" s="186" t="s">
        <v>20</v>
      </c>
      <c r="F4424" s="132" t="s">
        <v>20</v>
      </c>
      <c r="G4424" s="132" t="s">
        <v>20</v>
      </c>
      <c r="H4424" s="132" t="s">
        <v>20</v>
      </c>
      <c r="I4424" s="132" t="s">
        <v>20</v>
      </c>
      <c r="J4424" s="133">
        <v>1.9</v>
      </c>
      <c r="K4424" s="133">
        <v>1.8</v>
      </c>
      <c r="L4424" s="133">
        <v>1.6</v>
      </c>
      <c r="M4424" s="134" t="str">
        <f t="shared" si="69"/>
        <v>P</v>
      </c>
      <c r="N4424" s="173" t="s">
        <v>10681</v>
      </c>
      <c r="O4424" s="146" t="s">
        <v>1555</v>
      </c>
      <c r="P4424" s="146" t="s">
        <v>9448</v>
      </c>
      <c r="Q4424" s="147" t="s">
        <v>10519</v>
      </c>
      <c r="R4424" s="187">
        <v>11.76</v>
      </c>
    </row>
    <row r="4425" spans="1:18" x14ac:dyDescent="0.25">
      <c r="A4425" s="135">
        <v>1054519</v>
      </c>
      <c r="B4425" s="148" t="s">
        <v>4671</v>
      </c>
      <c r="C4425" s="135">
        <v>6</v>
      </c>
      <c r="D4425" s="135">
        <v>144</v>
      </c>
      <c r="E4425" s="188" t="s">
        <v>20</v>
      </c>
      <c r="F4425" s="135" t="s">
        <v>20</v>
      </c>
      <c r="G4425" s="135" t="s">
        <v>20</v>
      </c>
      <c r="H4425" s="135" t="s">
        <v>20</v>
      </c>
      <c r="I4425" s="135" t="s">
        <v>20</v>
      </c>
      <c r="J4425" s="136">
        <v>3.2</v>
      </c>
      <c r="K4425" s="136">
        <v>1.78</v>
      </c>
      <c r="L4425" s="136">
        <v>1.37</v>
      </c>
      <c r="M4425" s="137" t="str">
        <f t="shared" si="69"/>
        <v>P</v>
      </c>
      <c r="N4425" s="174" t="s">
        <v>10681</v>
      </c>
      <c r="O4425" s="149" t="s">
        <v>1555</v>
      </c>
      <c r="P4425" s="149" t="s">
        <v>9448</v>
      </c>
      <c r="Q4425" s="150" t="s">
        <v>10519</v>
      </c>
      <c r="R4425" s="189">
        <v>17.04</v>
      </c>
    </row>
    <row r="4426" spans="1:18" x14ac:dyDescent="0.25">
      <c r="A4426" s="132">
        <v>1054520</v>
      </c>
      <c r="B4426" s="145" t="s">
        <v>4672</v>
      </c>
      <c r="C4426" s="132">
        <v>6</v>
      </c>
      <c r="D4426" s="132">
        <v>48</v>
      </c>
      <c r="E4426" s="186" t="s">
        <v>21</v>
      </c>
      <c r="F4426" s="132">
        <v>66</v>
      </c>
      <c r="G4426" s="132" t="s">
        <v>21</v>
      </c>
      <c r="H4426" s="132" t="s">
        <v>21</v>
      </c>
      <c r="I4426" s="132" t="s">
        <v>21</v>
      </c>
      <c r="J4426" s="133">
        <v>5.05</v>
      </c>
      <c r="K4426" s="133">
        <v>3.33</v>
      </c>
      <c r="L4426" s="133">
        <v>1.43</v>
      </c>
      <c r="M4426" s="134" t="str">
        <f t="shared" si="69"/>
        <v>P</v>
      </c>
      <c r="N4426" s="173" t="s">
        <v>10681</v>
      </c>
      <c r="O4426" s="146" t="s">
        <v>1555</v>
      </c>
      <c r="P4426" s="146" t="s">
        <v>9448</v>
      </c>
      <c r="Q4426" s="147" t="s">
        <v>10519</v>
      </c>
      <c r="R4426" s="187">
        <v>27</v>
      </c>
    </row>
    <row r="4427" spans="1:18" x14ac:dyDescent="0.25">
      <c r="A4427" s="135">
        <v>1054524</v>
      </c>
      <c r="B4427" s="148" t="s">
        <v>4673</v>
      </c>
      <c r="C4427" s="135">
        <v>6</v>
      </c>
      <c r="D4427" s="135">
        <v>90</v>
      </c>
      <c r="E4427" s="188" t="s">
        <v>21</v>
      </c>
      <c r="F4427" s="135">
        <v>120</v>
      </c>
      <c r="G4427" s="135" t="s">
        <v>20</v>
      </c>
      <c r="H4427" s="135" t="s">
        <v>20</v>
      </c>
      <c r="I4427" s="135" t="s">
        <v>20</v>
      </c>
      <c r="J4427" s="136">
        <v>4.04</v>
      </c>
      <c r="K4427" s="136">
        <v>2.48</v>
      </c>
      <c r="L4427" s="136">
        <v>1.27</v>
      </c>
      <c r="M4427" s="137" t="str">
        <f t="shared" si="69"/>
        <v>P</v>
      </c>
      <c r="N4427" s="174" t="s">
        <v>10681</v>
      </c>
      <c r="O4427" s="149" t="s">
        <v>1506</v>
      </c>
      <c r="P4427" s="149" t="s">
        <v>9435</v>
      </c>
      <c r="Q4427" s="150" t="s">
        <v>10519</v>
      </c>
      <c r="R4427" s="189">
        <v>31.14</v>
      </c>
    </row>
    <row r="4428" spans="1:18" x14ac:dyDescent="0.25">
      <c r="A4428" s="132">
        <v>1054525</v>
      </c>
      <c r="B4428" s="145" t="s">
        <v>4674</v>
      </c>
      <c r="C4428" s="132">
        <v>6</v>
      </c>
      <c r="D4428" s="132">
        <v>126</v>
      </c>
      <c r="E4428" s="186" t="s">
        <v>21</v>
      </c>
      <c r="F4428" s="132">
        <v>144</v>
      </c>
      <c r="G4428" s="132" t="s">
        <v>20</v>
      </c>
      <c r="H4428" s="132" t="s">
        <v>20</v>
      </c>
      <c r="I4428" s="132" t="s">
        <v>20</v>
      </c>
      <c r="J4428" s="133">
        <v>2.96</v>
      </c>
      <c r="K4428" s="133">
        <v>2.06</v>
      </c>
      <c r="L4428" s="133">
        <v>1.74</v>
      </c>
      <c r="M4428" s="134" t="str">
        <f t="shared" si="69"/>
        <v>P</v>
      </c>
      <c r="N4428" s="171" t="s">
        <v>10681</v>
      </c>
      <c r="O4428" s="146" t="s">
        <v>1506</v>
      </c>
      <c r="P4428" s="146" t="s">
        <v>9435</v>
      </c>
      <c r="Q4428" s="147" t="s">
        <v>10519</v>
      </c>
      <c r="R4428" s="187">
        <v>20.52</v>
      </c>
    </row>
    <row r="4429" spans="1:18" x14ac:dyDescent="0.25">
      <c r="A4429" s="135">
        <v>1054526</v>
      </c>
      <c r="B4429" s="148" t="s">
        <v>4675</v>
      </c>
      <c r="C4429" s="135">
        <v>6</v>
      </c>
      <c r="D4429" s="135">
        <v>65</v>
      </c>
      <c r="E4429" s="188" t="s">
        <v>20</v>
      </c>
      <c r="F4429" s="135">
        <v>91</v>
      </c>
      <c r="G4429" s="135">
        <v>5</v>
      </c>
      <c r="H4429" s="135" t="s">
        <v>20</v>
      </c>
      <c r="I4429" s="135">
        <v>1</v>
      </c>
      <c r="J4429" s="136">
        <v>3.44</v>
      </c>
      <c r="K4429" s="136">
        <v>2.2599999999999998</v>
      </c>
      <c r="L4429" s="136">
        <v>2.2999999999999998</v>
      </c>
      <c r="M4429" s="137" t="str">
        <f t="shared" si="69"/>
        <v>P</v>
      </c>
      <c r="N4429" s="174" t="s">
        <v>10681</v>
      </c>
      <c r="O4429" s="149" t="s">
        <v>1506</v>
      </c>
      <c r="P4429" s="149" t="s">
        <v>9435</v>
      </c>
      <c r="Q4429" s="150" t="s">
        <v>10519</v>
      </c>
      <c r="R4429" s="189">
        <v>23.4</v>
      </c>
    </row>
    <row r="4430" spans="1:18" x14ac:dyDescent="0.25">
      <c r="A4430" s="132">
        <v>1054528</v>
      </c>
      <c r="B4430" s="145" t="s">
        <v>4676</v>
      </c>
      <c r="C4430" s="132">
        <v>250</v>
      </c>
      <c r="D4430" s="132" t="s">
        <v>20</v>
      </c>
      <c r="E4430" s="186" t="s">
        <v>20</v>
      </c>
      <c r="F4430" s="132" t="s">
        <v>20</v>
      </c>
      <c r="G4430" s="132" t="s">
        <v>20</v>
      </c>
      <c r="H4430" s="132" t="s">
        <v>20</v>
      </c>
      <c r="I4430" s="132" t="s">
        <v>20</v>
      </c>
      <c r="J4430" s="133">
        <v>1.64</v>
      </c>
      <c r="K4430" s="133">
        <v>1.19</v>
      </c>
      <c r="L4430" s="133">
        <v>0.33</v>
      </c>
      <c r="M4430" s="134" t="str">
        <f t="shared" si="69"/>
        <v>P</v>
      </c>
      <c r="N4430" s="173" t="s">
        <v>10682</v>
      </c>
      <c r="O4430" s="146" t="s">
        <v>1506</v>
      </c>
      <c r="P4430" s="146" t="s">
        <v>10580</v>
      </c>
      <c r="Q4430" s="147" t="s">
        <v>10519</v>
      </c>
      <c r="R4430" s="187">
        <v>2.5</v>
      </c>
    </row>
    <row r="4431" spans="1:18" x14ac:dyDescent="0.25">
      <c r="A4431" s="135">
        <v>1054532</v>
      </c>
      <c r="B4431" s="148" t="s">
        <v>4677</v>
      </c>
      <c r="C4431" s="135">
        <v>4</v>
      </c>
      <c r="D4431" s="135">
        <v>30</v>
      </c>
      <c r="E4431" s="188" t="s">
        <v>20</v>
      </c>
      <c r="F4431" s="135">
        <v>42</v>
      </c>
      <c r="G4431" s="135" t="s">
        <v>20</v>
      </c>
      <c r="H4431" s="135" t="s">
        <v>20</v>
      </c>
      <c r="I4431" s="135" t="s">
        <v>20</v>
      </c>
      <c r="J4431" s="136">
        <v>2.85</v>
      </c>
      <c r="K4431" s="136">
        <v>5.5</v>
      </c>
      <c r="L4431" s="136">
        <v>2.2000000000000002</v>
      </c>
      <c r="M4431" s="137" t="str">
        <f t="shared" si="69"/>
        <v>P</v>
      </c>
      <c r="N4431" s="174" t="s">
        <v>10681</v>
      </c>
      <c r="O4431" s="149" t="s">
        <v>1506</v>
      </c>
      <c r="P4431" s="149" t="s">
        <v>9435</v>
      </c>
      <c r="Q4431" s="150" t="s">
        <v>10519</v>
      </c>
      <c r="R4431" s="189">
        <v>38.479999999999997</v>
      </c>
    </row>
    <row r="4432" spans="1:18" x14ac:dyDescent="0.25">
      <c r="A4432" s="132">
        <v>1054535</v>
      </c>
      <c r="B4432" s="145" t="s">
        <v>4678</v>
      </c>
      <c r="C4432" s="132">
        <v>6</v>
      </c>
      <c r="D4432" s="132">
        <v>84</v>
      </c>
      <c r="E4432" s="186" t="s">
        <v>20</v>
      </c>
      <c r="F4432" s="132">
        <v>112</v>
      </c>
      <c r="G4432" s="132" t="s">
        <v>20</v>
      </c>
      <c r="H4432" s="132" t="s">
        <v>20</v>
      </c>
      <c r="I4432" s="132" t="s">
        <v>20</v>
      </c>
      <c r="J4432" s="133">
        <v>3.55</v>
      </c>
      <c r="K4432" s="133">
        <v>2.1</v>
      </c>
      <c r="L4432" s="133">
        <v>1.75</v>
      </c>
      <c r="M4432" s="134" t="str">
        <f t="shared" si="69"/>
        <v>P</v>
      </c>
      <c r="N4432" s="173" t="s">
        <v>10681</v>
      </c>
      <c r="O4432" s="146" t="s">
        <v>1506</v>
      </c>
      <c r="P4432" s="146" t="s">
        <v>9435</v>
      </c>
      <c r="Q4432" s="147" t="s">
        <v>10519</v>
      </c>
      <c r="R4432" s="187">
        <v>42</v>
      </c>
    </row>
    <row r="4433" spans="1:18" x14ac:dyDescent="0.25">
      <c r="A4433" s="135">
        <v>1054538</v>
      </c>
      <c r="B4433" s="148" t="s">
        <v>4679</v>
      </c>
      <c r="C4433" s="135">
        <v>6</v>
      </c>
      <c r="D4433" s="135">
        <v>210</v>
      </c>
      <c r="E4433" s="188" t="s">
        <v>20</v>
      </c>
      <c r="F4433" s="135">
        <v>300</v>
      </c>
      <c r="G4433" s="135" t="s">
        <v>20</v>
      </c>
      <c r="H4433" s="135" t="s">
        <v>20</v>
      </c>
      <c r="I4433" s="135" t="s">
        <v>20</v>
      </c>
      <c r="J4433" s="136">
        <v>1.9</v>
      </c>
      <c r="K4433" s="136">
        <v>1.8</v>
      </c>
      <c r="L4433" s="136">
        <v>1.6</v>
      </c>
      <c r="M4433" s="137" t="str">
        <f t="shared" si="69"/>
        <v>P</v>
      </c>
      <c r="N4433" s="174" t="s">
        <v>10681</v>
      </c>
      <c r="O4433" s="149" t="s">
        <v>1555</v>
      </c>
      <c r="P4433" s="149" t="s">
        <v>9448</v>
      </c>
      <c r="Q4433" s="150" t="s">
        <v>10519</v>
      </c>
      <c r="R4433" s="189">
        <v>12.48</v>
      </c>
    </row>
    <row r="4434" spans="1:18" x14ac:dyDescent="0.25">
      <c r="A4434" s="132">
        <v>1054539</v>
      </c>
      <c r="B4434" s="145" t="s">
        <v>4680</v>
      </c>
      <c r="C4434" s="132">
        <v>6</v>
      </c>
      <c r="D4434" s="132">
        <v>144</v>
      </c>
      <c r="E4434" s="186" t="s">
        <v>20</v>
      </c>
      <c r="F4434" s="132" t="s">
        <v>20</v>
      </c>
      <c r="G4434" s="132" t="s">
        <v>20</v>
      </c>
      <c r="H4434" s="132" t="s">
        <v>20</v>
      </c>
      <c r="I4434" s="132" t="s">
        <v>20</v>
      </c>
      <c r="J4434" s="133">
        <v>3.26</v>
      </c>
      <c r="K4434" s="133">
        <v>1.76</v>
      </c>
      <c r="L4434" s="133">
        <v>1.3</v>
      </c>
      <c r="M4434" s="134" t="str">
        <f t="shared" si="69"/>
        <v>P</v>
      </c>
      <c r="N4434" s="171" t="s">
        <v>10681</v>
      </c>
      <c r="O4434" s="146" t="s">
        <v>1555</v>
      </c>
      <c r="P4434" s="146" t="s">
        <v>9448</v>
      </c>
      <c r="Q4434" s="147" t="s">
        <v>10519</v>
      </c>
      <c r="R4434" s="187">
        <v>18.84</v>
      </c>
    </row>
    <row r="4435" spans="1:18" x14ac:dyDescent="0.25">
      <c r="A4435" s="135">
        <v>1054540</v>
      </c>
      <c r="B4435" s="148" t="s">
        <v>4681</v>
      </c>
      <c r="C4435" s="135">
        <v>6</v>
      </c>
      <c r="D4435" s="135">
        <v>120</v>
      </c>
      <c r="E4435" s="188" t="s">
        <v>20</v>
      </c>
      <c r="F4435" s="135">
        <v>195</v>
      </c>
      <c r="G4435" s="135" t="s">
        <v>20</v>
      </c>
      <c r="H4435" s="135" t="s">
        <v>20</v>
      </c>
      <c r="I4435" s="135" t="s">
        <v>20</v>
      </c>
      <c r="J4435" s="136">
        <v>3.3</v>
      </c>
      <c r="K4435" s="136">
        <v>2.2999999999999998</v>
      </c>
      <c r="L4435" s="136">
        <v>1.38</v>
      </c>
      <c r="M4435" s="137" t="str">
        <f t="shared" si="69"/>
        <v>P</v>
      </c>
      <c r="N4435" s="174" t="s">
        <v>10681</v>
      </c>
      <c r="O4435" s="149" t="s">
        <v>1555</v>
      </c>
      <c r="P4435" s="149" t="s">
        <v>9448</v>
      </c>
      <c r="Q4435" s="150" t="s">
        <v>10519</v>
      </c>
      <c r="R4435" s="189">
        <v>15.299999999999999</v>
      </c>
    </row>
    <row r="4436" spans="1:18" x14ac:dyDescent="0.25">
      <c r="A4436" s="132">
        <v>1054546</v>
      </c>
      <c r="B4436" s="145" t="s">
        <v>4682</v>
      </c>
      <c r="C4436" s="132">
        <v>3</v>
      </c>
      <c r="D4436" s="132">
        <v>104</v>
      </c>
      <c r="E4436" s="186">
        <v>4</v>
      </c>
      <c r="F4436" s="132">
        <v>156</v>
      </c>
      <c r="G4436" s="132" t="s">
        <v>20</v>
      </c>
      <c r="H4436" s="132" t="s">
        <v>20</v>
      </c>
      <c r="I4436" s="132" t="s">
        <v>20</v>
      </c>
      <c r="J4436" s="133">
        <v>1.96</v>
      </c>
      <c r="K4436" s="133">
        <v>1.74</v>
      </c>
      <c r="L4436" s="133">
        <v>1.86</v>
      </c>
      <c r="M4436" s="134" t="str">
        <f t="shared" si="69"/>
        <v>P</v>
      </c>
      <c r="N4436" s="173" t="s">
        <v>10682</v>
      </c>
      <c r="O4436" s="146" t="s">
        <v>1500</v>
      </c>
      <c r="P4436" s="146" t="s">
        <v>9418</v>
      </c>
      <c r="Q4436" s="147" t="s">
        <v>10519</v>
      </c>
      <c r="R4436" s="187">
        <v>14.34</v>
      </c>
    </row>
    <row r="4437" spans="1:18" x14ac:dyDescent="0.25">
      <c r="A4437" s="135">
        <v>1054549</v>
      </c>
      <c r="B4437" s="148" t="s">
        <v>4683</v>
      </c>
      <c r="C4437" s="135">
        <v>4</v>
      </c>
      <c r="D4437" s="135">
        <v>42</v>
      </c>
      <c r="E4437" s="188" t="s">
        <v>21</v>
      </c>
      <c r="F4437" s="135">
        <v>63</v>
      </c>
      <c r="G4437" s="135" t="s">
        <v>21</v>
      </c>
      <c r="H4437" s="135" t="s">
        <v>21</v>
      </c>
      <c r="I4437" s="135" t="s">
        <v>21</v>
      </c>
      <c r="J4437" s="136">
        <v>4.22</v>
      </c>
      <c r="K4437" s="136">
        <v>3.08</v>
      </c>
      <c r="L4437" s="136">
        <v>1.58</v>
      </c>
      <c r="M4437" s="137" t="str">
        <f t="shared" si="69"/>
        <v>P</v>
      </c>
      <c r="N4437" s="174" t="s">
        <v>10681</v>
      </c>
      <c r="O4437" s="149" t="s">
        <v>1506</v>
      </c>
      <c r="P4437" s="149" t="s">
        <v>9435</v>
      </c>
      <c r="Q4437" s="150" t="s">
        <v>10106</v>
      </c>
      <c r="R4437" s="189">
        <v>22.84</v>
      </c>
    </row>
    <row r="4438" spans="1:18" x14ac:dyDescent="0.25">
      <c r="A4438" s="132">
        <v>1054550</v>
      </c>
      <c r="B4438" s="145" t="s">
        <v>4684</v>
      </c>
      <c r="C4438" s="132">
        <v>4</v>
      </c>
      <c r="D4438" s="132">
        <v>42</v>
      </c>
      <c r="E4438" s="186" t="s">
        <v>20</v>
      </c>
      <c r="F4438" s="132">
        <v>63</v>
      </c>
      <c r="G4438" s="132" t="s">
        <v>21</v>
      </c>
      <c r="H4438" s="132" t="s">
        <v>21</v>
      </c>
      <c r="I4438" s="132" t="s">
        <v>21</v>
      </c>
      <c r="J4438" s="133">
        <v>4.24</v>
      </c>
      <c r="K4438" s="133">
        <v>3.08</v>
      </c>
      <c r="L4438" s="133">
        <v>1.56</v>
      </c>
      <c r="M4438" s="134" t="str">
        <f t="shared" si="69"/>
        <v>P</v>
      </c>
      <c r="N4438" s="173" t="s">
        <v>10681</v>
      </c>
      <c r="O4438" s="146" t="s">
        <v>1506</v>
      </c>
      <c r="P4438" s="146" t="s">
        <v>9435</v>
      </c>
      <c r="Q4438" s="147" t="s">
        <v>10106</v>
      </c>
      <c r="R4438" s="187">
        <v>24.4</v>
      </c>
    </row>
    <row r="4439" spans="1:18" x14ac:dyDescent="0.25">
      <c r="A4439" s="135">
        <v>1054551</v>
      </c>
      <c r="B4439" s="148" t="s">
        <v>4685</v>
      </c>
      <c r="C4439" s="135">
        <v>4</v>
      </c>
      <c r="D4439" s="135" t="s">
        <v>20</v>
      </c>
      <c r="E4439" s="188" t="s">
        <v>21</v>
      </c>
      <c r="F4439" s="135">
        <v>63</v>
      </c>
      <c r="G4439" s="135" t="s">
        <v>21</v>
      </c>
      <c r="H4439" s="135" t="s">
        <v>21</v>
      </c>
      <c r="I4439" s="135" t="s">
        <v>21</v>
      </c>
      <c r="J4439" s="136">
        <v>4.26</v>
      </c>
      <c r="K4439" s="136">
        <v>3.1</v>
      </c>
      <c r="L4439" s="136">
        <v>1.58</v>
      </c>
      <c r="M4439" s="137" t="str">
        <f t="shared" si="69"/>
        <v>P</v>
      </c>
      <c r="N4439" s="174" t="s">
        <v>10681</v>
      </c>
      <c r="O4439" s="149" t="s">
        <v>1506</v>
      </c>
      <c r="P4439" s="149" t="s">
        <v>9435</v>
      </c>
      <c r="Q4439" s="150" t="s">
        <v>10106</v>
      </c>
      <c r="R4439" s="189">
        <v>24.68</v>
      </c>
    </row>
    <row r="4440" spans="1:18" x14ac:dyDescent="0.25">
      <c r="A4440" s="132">
        <v>1054555</v>
      </c>
      <c r="B4440" s="145" t="s">
        <v>4686</v>
      </c>
      <c r="C4440" s="132">
        <v>2</v>
      </c>
      <c r="D4440" s="132">
        <v>48</v>
      </c>
      <c r="E4440" s="186" t="s">
        <v>21</v>
      </c>
      <c r="F4440" s="132" t="s">
        <v>20</v>
      </c>
      <c r="G4440" s="132" t="s">
        <v>20</v>
      </c>
      <c r="H4440" s="132" t="s">
        <v>20</v>
      </c>
      <c r="I4440" s="132" t="s">
        <v>20</v>
      </c>
      <c r="J4440" s="133">
        <v>3.14</v>
      </c>
      <c r="K4440" s="133">
        <v>2.7</v>
      </c>
      <c r="L4440" s="133">
        <v>2.66</v>
      </c>
      <c r="M4440" s="134" t="str">
        <f t="shared" si="69"/>
        <v>P</v>
      </c>
      <c r="N4440" s="173" t="s">
        <v>10681</v>
      </c>
      <c r="O4440" s="146" t="s">
        <v>1506</v>
      </c>
      <c r="P4440" s="146" t="s">
        <v>9496</v>
      </c>
      <c r="Q4440" s="147" t="s">
        <v>10519</v>
      </c>
      <c r="R4440" s="187">
        <v>32.76</v>
      </c>
    </row>
    <row r="4441" spans="1:18" x14ac:dyDescent="0.25">
      <c r="A4441" s="135">
        <v>1054558</v>
      </c>
      <c r="B4441" s="148" t="s">
        <v>643</v>
      </c>
      <c r="C4441" s="135">
        <v>3</v>
      </c>
      <c r="D4441" s="135">
        <v>1440</v>
      </c>
      <c r="E4441" s="188">
        <v>24</v>
      </c>
      <c r="F4441" s="135">
        <v>2016</v>
      </c>
      <c r="G4441" s="135">
        <v>120</v>
      </c>
      <c r="H4441" s="135">
        <v>168</v>
      </c>
      <c r="I4441" s="135">
        <v>1</v>
      </c>
      <c r="J4441" s="136">
        <v>0.79</v>
      </c>
      <c r="K4441" s="136">
        <v>0.78</v>
      </c>
      <c r="L4441" s="136">
        <v>0.89</v>
      </c>
      <c r="M4441" s="137" t="str">
        <f t="shared" si="69"/>
        <v>P</v>
      </c>
      <c r="N4441" s="174" t="s">
        <v>10681</v>
      </c>
      <c r="O4441" s="149" t="s">
        <v>1555</v>
      </c>
      <c r="P4441" s="149" t="s">
        <v>9429</v>
      </c>
      <c r="Q4441" s="150" t="s">
        <v>10519</v>
      </c>
      <c r="R4441" s="189">
        <v>10.77</v>
      </c>
    </row>
    <row r="4442" spans="1:18" x14ac:dyDescent="0.25">
      <c r="A4442" s="132">
        <v>1054559</v>
      </c>
      <c r="B4442" s="145" t="s">
        <v>644</v>
      </c>
      <c r="C4442" s="132">
        <v>3</v>
      </c>
      <c r="D4442" s="132">
        <v>1440</v>
      </c>
      <c r="E4442" s="186">
        <v>24</v>
      </c>
      <c r="F4442" s="132">
        <v>2016</v>
      </c>
      <c r="G4442" s="132">
        <v>120</v>
      </c>
      <c r="H4442" s="132">
        <v>168</v>
      </c>
      <c r="I4442" s="132">
        <v>1</v>
      </c>
      <c r="J4442" s="133">
        <v>0.8</v>
      </c>
      <c r="K4442" s="133">
        <v>0.85</v>
      </c>
      <c r="L4442" s="133">
        <v>0.8</v>
      </c>
      <c r="M4442" s="134" t="str">
        <f t="shared" si="69"/>
        <v>P</v>
      </c>
      <c r="N4442" s="173" t="s">
        <v>10681</v>
      </c>
      <c r="O4442" s="146" t="s">
        <v>1555</v>
      </c>
      <c r="P4442" s="146" t="s">
        <v>9429</v>
      </c>
      <c r="Q4442" s="147" t="s">
        <v>10519</v>
      </c>
      <c r="R4442" s="187">
        <v>10.83</v>
      </c>
    </row>
    <row r="4443" spans="1:18" x14ac:dyDescent="0.25">
      <c r="A4443" s="135">
        <v>1054560</v>
      </c>
      <c r="B4443" s="148" t="s">
        <v>645</v>
      </c>
      <c r="C4443" s="135">
        <v>3</v>
      </c>
      <c r="D4443" s="135">
        <v>1440</v>
      </c>
      <c r="E4443" s="188">
        <v>24</v>
      </c>
      <c r="F4443" s="135">
        <v>2016</v>
      </c>
      <c r="G4443" s="135">
        <v>120</v>
      </c>
      <c r="H4443" s="135">
        <v>168</v>
      </c>
      <c r="I4443" s="135">
        <v>1</v>
      </c>
      <c r="J4443" s="136">
        <v>0.79</v>
      </c>
      <c r="K4443" s="136">
        <v>0.78</v>
      </c>
      <c r="L4443" s="136">
        <v>0.88</v>
      </c>
      <c r="M4443" s="137" t="str">
        <f t="shared" si="69"/>
        <v>P</v>
      </c>
      <c r="N4443" s="174" t="s">
        <v>10681</v>
      </c>
      <c r="O4443" s="149" t="s">
        <v>1555</v>
      </c>
      <c r="P4443" s="149" t="s">
        <v>9429</v>
      </c>
      <c r="Q4443" s="150" t="s">
        <v>10519</v>
      </c>
      <c r="R4443" s="189">
        <v>10.620000000000001</v>
      </c>
    </row>
    <row r="4444" spans="1:18" x14ac:dyDescent="0.25">
      <c r="A4444" s="132">
        <v>1054561</v>
      </c>
      <c r="B4444" s="145" t="s">
        <v>646</v>
      </c>
      <c r="C4444" s="132">
        <v>3</v>
      </c>
      <c r="D4444" s="132">
        <v>1440</v>
      </c>
      <c r="E4444" s="186">
        <v>24</v>
      </c>
      <c r="F4444" s="132">
        <v>2016</v>
      </c>
      <c r="G4444" s="132">
        <v>120</v>
      </c>
      <c r="H4444" s="132">
        <v>168</v>
      </c>
      <c r="I4444" s="132">
        <v>1</v>
      </c>
      <c r="J4444" s="133">
        <v>0.78</v>
      </c>
      <c r="K4444" s="133">
        <v>0.77</v>
      </c>
      <c r="L4444" s="133">
        <v>0.88</v>
      </c>
      <c r="M4444" s="134" t="str">
        <f t="shared" si="69"/>
        <v>P</v>
      </c>
      <c r="N4444" s="173" t="s">
        <v>10681</v>
      </c>
      <c r="O4444" s="146" t="s">
        <v>1555</v>
      </c>
      <c r="P4444" s="146" t="s">
        <v>9429</v>
      </c>
      <c r="Q4444" s="147" t="s">
        <v>10519</v>
      </c>
      <c r="R4444" s="187">
        <v>10.8</v>
      </c>
    </row>
    <row r="4445" spans="1:18" x14ac:dyDescent="0.25">
      <c r="A4445" s="135">
        <v>1054562</v>
      </c>
      <c r="B4445" s="148" t="s">
        <v>642</v>
      </c>
      <c r="C4445" s="135">
        <v>3</v>
      </c>
      <c r="D4445" s="135">
        <v>1440</v>
      </c>
      <c r="E4445" s="188">
        <v>24</v>
      </c>
      <c r="F4445" s="135">
        <v>2016</v>
      </c>
      <c r="G4445" s="135">
        <v>120</v>
      </c>
      <c r="H4445" s="135">
        <v>168</v>
      </c>
      <c r="I4445" s="135">
        <v>1</v>
      </c>
      <c r="J4445" s="136">
        <v>0.79</v>
      </c>
      <c r="K4445" s="136">
        <v>0.78</v>
      </c>
      <c r="L4445" s="136">
        <v>0.89</v>
      </c>
      <c r="M4445" s="137" t="str">
        <f t="shared" si="69"/>
        <v>P</v>
      </c>
      <c r="N4445" s="174" t="s">
        <v>10681</v>
      </c>
      <c r="O4445" s="149" t="s">
        <v>1555</v>
      </c>
      <c r="P4445" s="149" t="s">
        <v>9429</v>
      </c>
      <c r="Q4445" s="150" t="s">
        <v>10519</v>
      </c>
      <c r="R4445" s="189">
        <v>10.59</v>
      </c>
    </row>
    <row r="4446" spans="1:18" x14ac:dyDescent="0.25">
      <c r="A4446" s="132">
        <v>1054565</v>
      </c>
      <c r="B4446" s="145" t="s">
        <v>4687</v>
      </c>
      <c r="C4446" s="132">
        <v>50</v>
      </c>
      <c r="D4446" s="132">
        <v>385</v>
      </c>
      <c r="E4446" s="186">
        <v>7</v>
      </c>
      <c r="F4446" s="132">
        <v>560</v>
      </c>
      <c r="G4446" s="132">
        <v>35</v>
      </c>
      <c r="H4446" s="132">
        <v>35</v>
      </c>
      <c r="I4446" s="132">
        <v>1</v>
      </c>
      <c r="J4446" s="133">
        <v>2.71</v>
      </c>
      <c r="K4446" s="133">
        <v>1.39</v>
      </c>
      <c r="L4446" s="133">
        <v>1</v>
      </c>
      <c r="M4446" s="134" t="str">
        <f t="shared" si="69"/>
        <v>P</v>
      </c>
      <c r="N4446" s="173" t="s">
        <v>10681</v>
      </c>
      <c r="O4446" s="146" t="s">
        <v>1578</v>
      </c>
      <c r="P4446" s="146" t="s">
        <v>10582</v>
      </c>
      <c r="Q4446" s="147" t="s">
        <v>10519</v>
      </c>
      <c r="R4446" s="187">
        <v>28.499999999999996</v>
      </c>
    </row>
    <row r="4447" spans="1:18" x14ac:dyDescent="0.25">
      <c r="A4447" s="135">
        <v>1054566</v>
      </c>
      <c r="B4447" s="148" t="s">
        <v>1067</v>
      </c>
      <c r="C4447" s="135">
        <v>3</v>
      </c>
      <c r="D4447" s="135">
        <v>756</v>
      </c>
      <c r="E4447" s="188">
        <v>12</v>
      </c>
      <c r="F4447" s="135">
        <v>1080</v>
      </c>
      <c r="G4447" s="135">
        <v>48</v>
      </c>
      <c r="H4447" s="135">
        <v>60</v>
      </c>
      <c r="I4447" s="135">
        <v>1</v>
      </c>
      <c r="J4447" s="136">
        <v>1.46</v>
      </c>
      <c r="K4447" s="136">
        <v>0.51</v>
      </c>
      <c r="L4447" s="136">
        <v>1.29</v>
      </c>
      <c r="M4447" s="137" t="str">
        <f t="shared" si="69"/>
        <v>P</v>
      </c>
      <c r="N4447" s="174" t="s">
        <v>10681</v>
      </c>
      <c r="O4447" s="149" t="s">
        <v>1578</v>
      </c>
      <c r="P4447" s="149" t="s">
        <v>10582</v>
      </c>
      <c r="Q4447" s="150" t="s">
        <v>10519</v>
      </c>
      <c r="R4447" s="189">
        <v>4.3499999999999996</v>
      </c>
    </row>
    <row r="4448" spans="1:18" x14ac:dyDescent="0.25">
      <c r="A4448" s="132">
        <v>1054568</v>
      </c>
      <c r="B4448" s="145" t="s">
        <v>1211</v>
      </c>
      <c r="C4448" s="132">
        <v>6</v>
      </c>
      <c r="D4448" s="132">
        <v>432</v>
      </c>
      <c r="E4448" s="186" t="s">
        <v>21</v>
      </c>
      <c r="F4448" s="132">
        <v>576</v>
      </c>
      <c r="G4448" s="132">
        <v>20</v>
      </c>
      <c r="H4448" s="132">
        <v>25</v>
      </c>
      <c r="I4448" s="132">
        <v>1</v>
      </c>
      <c r="J4448" s="133">
        <v>1.58</v>
      </c>
      <c r="K4448" s="133">
        <v>1.04</v>
      </c>
      <c r="L4448" s="133">
        <v>1.8</v>
      </c>
      <c r="M4448" s="134" t="str">
        <f t="shared" si="69"/>
        <v>P</v>
      </c>
      <c r="N4448" s="173" t="s">
        <v>10681</v>
      </c>
      <c r="O4448" s="146" t="s">
        <v>1506</v>
      </c>
      <c r="P4448" s="146" t="s">
        <v>10455</v>
      </c>
      <c r="Q4448" s="147" t="s">
        <v>10519</v>
      </c>
      <c r="R4448" s="187">
        <v>3.06</v>
      </c>
    </row>
    <row r="4449" spans="1:18" x14ac:dyDescent="0.25">
      <c r="A4449" s="135">
        <v>1054569</v>
      </c>
      <c r="B4449" s="148" t="s">
        <v>1210</v>
      </c>
      <c r="C4449" s="135">
        <v>6</v>
      </c>
      <c r="D4449" s="135">
        <v>432</v>
      </c>
      <c r="E4449" s="188" t="s">
        <v>21</v>
      </c>
      <c r="F4449" s="135">
        <v>552</v>
      </c>
      <c r="G4449" s="135">
        <v>20</v>
      </c>
      <c r="H4449" s="135">
        <v>25</v>
      </c>
      <c r="I4449" s="135">
        <v>1</v>
      </c>
      <c r="J4449" s="136">
        <v>1.68</v>
      </c>
      <c r="K4449" s="136">
        <v>1.07</v>
      </c>
      <c r="L4449" s="136">
        <v>1.81</v>
      </c>
      <c r="M4449" s="137" t="str">
        <f t="shared" si="69"/>
        <v>P</v>
      </c>
      <c r="N4449" s="174" t="s">
        <v>10681</v>
      </c>
      <c r="O4449" s="149" t="s">
        <v>1506</v>
      </c>
      <c r="P4449" s="149" t="s">
        <v>10455</v>
      </c>
      <c r="Q4449" s="150" t="s">
        <v>10519</v>
      </c>
      <c r="R4449" s="189">
        <v>3.4799999999999995</v>
      </c>
    </row>
    <row r="4450" spans="1:18" x14ac:dyDescent="0.25">
      <c r="A4450" s="132">
        <v>1054570</v>
      </c>
      <c r="B4450" s="145" t="s">
        <v>1202</v>
      </c>
      <c r="C4450" s="132">
        <v>6</v>
      </c>
      <c r="D4450" s="132">
        <v>432</v>
      </c>
      <c r="E4450" s="186" t="s">
        <v>21</v>
      </c>
      <c r="F4450" s="132">
        <v>552</v>
      </c>
      <c r="G4450" s="132">
        <v>20</v>
      </c>
      <c r="H4450" s="132">
        <v>25</v>
      </c>
      <c r="I4450" s="132">
        <v>1</v>
      </c>
      <c r="J4450" s="133">
        <v>1.63</v>
      </c>
      <c r="K4450" s="133">
        <v>1.04</v>
      </c>
      <c r="L4450" s="133">
        <v>1.81</v>
      </c>
      <c r="M4450" s="134" t="str">
        <f t="shared" si="69"/>
        <v>P</v>
      </c>
      <c r="N4450" s="173" t="s">
        <v>10681</v>
      </c>
      <c r="O4450" s="146" t="s">
        <v>1506</v>
      </c>
      <c r="P4450" s="146" t="s">
        <v>10455</v>
      </c>
      <c r="Q4450" s="147" t="s">
        <v>10519</v>
      </c>
      <c r="R4450" s="187">
        <v>3.5999999999999996</v>
      </c>
    </row>
    <row r="4451" spans="1:18" x14ac:dyDescent="0.25">
      <c r="A4451" s="135">
        <v>1054571</v>
      </c>
      <c r="B4451" s="148" t="s">
        <v>1193</v>
      </c>
      <c r="C4451" s="135">
        <v>6</v>
      </c>
      <c r="D4451" s="135">
        <v>432</v>
      </c>
      <c r="E4451" s="188" t="s">
        <v>21</v>
      </c>
      <c r="F4451" s="135">
        <v>552</v>
      </c>
      <c r="G4451" s="135">
        <v>20</v>
      </c>
      <c r="H4451" s="135">
        <v>25</v>
      </c>
      <c r="I4451" s="135">
        <v>1</v>
      </c>
      <c r="J4451" s="136">
        <v>1.61</v>
      </c>
      <c r="K4451" s="136">
        <v>1.02</v>
      </c>
      <c r="L4451" s="136">
        <v>1.8</v>
      </c>
      <c r="M4451" s="137" t="str">
        <f t="shared" si="69"/>
        <v>P</v>
      </c>
      <c r="N4451" s="174" t="s">
        <v>10681</v>
      </c>
      <c r="O4451" s="149" t="s">
        <v>1506</v>
      </c>
      <c r="P4451" s="149" t="s">
        <v>10455</v>
      </c>
      <c r="Q4451" s="150" t="s">
        <v>10519</v>
      </c>
      <c r="R4451" s="189">
        <v>3.3000000000000003</v>
      </c>
    </row>
    <row r="4452" spans="1:18" x14ac:dyDescent="0.25">
      <c r="A4452" s="132">
        <v>1054572</v>
      </c>
      <c r="B4452" s="145" t="s">
        <v>3347</v>
      </c>
      <c r="C4452" s="132">
        <v>6</v>
      </c>
      <c r="D4452" s="132">
        <v>432</v>
      </c>
      <c r="E4452" s="186" t="s">
        <v>21</v>
      </c>
      <c r="F4452" s="132">
        <v>552</v>
      </c>
      <c r="G4452" s="132">
        <v>20</v>
      </c>
      <c r="H4452" s="132">
        <v>25</v>
      </c>
      <c r="I4452" s="132">
        <v>1</v>
      </c>
      <c r="J4452" s="133">
        <v>1.66</v>
      </c>
      <c r="K4452" s="133">
        <v>1.04</v>
      </c>
      <c r="L4452" s="133">
        <v>1.8</v>
      </c>
      <c r="M4452" s="134" t="str">
        <f t="shared" si="69"/>
        <v>P</v>
      </c>
      <c r="N4452" s="173" t="s">
        <v>10681</v>
      </c>
      <c r="O4452" s="146" t="s">
        <v>1506</v>
      </c>
      <c r="P4452" s="146" t="s">
        <v>10455</v>
      </c>
      <c r="Q4452" s="147" t="s">
        <v>10519</v>
      </c>
      <c r="R4452" s="187">
        <v>3.4799999999999995</v>
      </c>
    </row>
    <row r="4453" spans="1:18" x14ac:dyDescent="0.25">
      <c r="A4453" s="135">
        <v>1054587</v>
      </c>
      <c r="B4453" s="148" t="s">
        <v>529</v>
      </c>
      <c r="C4453" s="135">
        <v>3</v>
      </c>
      <c r="D4453" s="135">
        <v>1080</v>
      </c>
      <c r="E4453" s="188">
        <v>9</v>
      </c>
      <c r="F4453" s="135">
        <v>1080</v>
      </c>
      <c r="G4453" s="135">
        <v>81</v>
      </c>
      <c r="H4453" s="135">
        <v>81</v>
      </c>
      <c r="I4453" s="135">
        <v>1</v>
      </c>
      <c r="J4453" s="136">
        <v>1.53</v>
      </c>
      <c r="K4453" s="136">
        <v>0.89</v>
      </c>
      <c r="L4453" s="136">
        <v>0.5</v>
      </c>
      <c r="M4453" s="137" t="str">
        <f t="shared" si="69"/>
        <v>P</v>
      </c>
      <c r="N4453" s="174" t="s">
        <v>10681</v>
      </c>
      <c r="O4453" s="149" t="s">
        <v>1607</v>
      </c>
      <c r="P4453" s="149" t="s">
        <v>9559</v>
      </c>
      <c r="Q4453" s="150" t="s">
        <v>10519</v>
      </c>
      <c r="R4453" s="189">
        <v>12.24</v>
      </c>
    </row>
    <row r="4454" spans="1:18" x14ac:dyDescent="0.25">
      <c r="A4454" s="132">
        <v>1054588</v>
      </c>
      <c r="B4454" s="145" t="s">
        <v>528</v>
      </c>
      <c r="C4454" s="132">
        <v>3</v>
      </c>
      <c r="D4454" s="132">
        <v>2160</v>
      </c>
      <c r="E4454" s="186">
        <v>18</v>
      </c>
      <c r="F4454" s="132" t="s">
        <v>20</v>
      </c>
      <c r="G4454" s="132">
        <v>120</v>
      </c>
      <c r="H4454" s="132" t="s">
        <v>20</v>
      </c>
      <c r="I4454" s="132">
        <v>1</v>
      </c>
      <c r="J4454" s="133">
        <v>0.8</v>
      </c>
      <c r="K4454" s="133">
        <v>0.86</v>
      </c>
      <c r="L4454" s="133">
        <v>0.5</v>
      </c>
      <c r="M4454" s="134" t="str">
        <f t="shared" si="69"/>
        <v>P</v>
      </c>
      <c r="N4454" s="173" t="s">
        <v>10681</v>
      </c>
      <c r="O4454" s="146" t="s">
        <v>1607</v>
      </c>
      <c r="P4454" s="146" t="s">
        <v>9559</v>
      </c>
      <c r="Q4454" s="147" t="s">
        <v>10519</v>
      </c>
      <c r="R4454" s="187">
        <v>8.52</v>
      </c>
    </row>
    <row r="4455" spans="1:18" x14ac:dyDescent="0.25">
      <c r="A4455" s="135">
        <v>1054589</v>
      </c>
      <c r="B4455" s="148" t="s">
        <v>525</v>
      </c>
      <c r="C4455" s="135">
        <v>3</v>
      </c>
      <c r="D4455" s="135">
        <v>2160</v>
      </c>
      <c r="E4455" s="188">
        <v>18</v>
      </c>
      <c r="F4455" s="135" t="s">
        <v>20</v>
      </c>
      <c r="G4455" s="135">
        <v>162</v>
      </c>
      <c r="H4455" s="135">
        <v>162</v>
      </c>
      <c r="I4455" s="135">
        <v>1</v>
      </c>
      <c r="J4455" s="136">
        <v>0.88</v>
      </c>
      <c r="K4455" s="136">
        <v>0.8</v>
      </c>
      <c r="L4455" s="136">
        <v>0.49</v>
      </c>
      <c r="M4455" s="137" t="str">
        <f t="shared" si="69"/>
        <v>P</v>
      </c>
      <c r="N4455" s="174" t="s">
        <v>10681</v>
      </c>
      <c r="O4455" s="149" t="s">
        <v>1607</v>
      </c>
      <c r="P4455" s="149" t="s">
        <v>9559</v>
      </c>
      <c r="Q4455" s="150" t="s">
        <v>10519</v>
      </c>
      <c r="R4455" s="189">
        <v>7.89</v>
      </c>
    </row>
    <row r="4456" spans="1:18" x14ac:dyDescent="0.25">
      <c r="A4456" s="132">
        <v>1054590</v>
      </c>
      <c r="B4456" s="145" t="s">
        <v>526</v>
      </c>
      <c r="C4456" s="132">
        <v>3</v>
      </c>
      <c r="D4456" s="132">
        <v>2160</v>
      </c>
      <c r="E4456" s="186">
        <v>18</v>
      </c>
      <c r="F4456" s="132" t="s">
        <v>20</v>
      </c>
      <c r="G4456" s="132">
        <v>162</v>
      </c>
      <c r="H4456" s="132">
        <v>162</v>
      </c>
      <c r="I4456" s="132">
        <v>1</v>
      </c>
      <c r="J4456" s="133">
        <v>0.87</v>
      </c>
      <c r="K4456" s="133">
        <v>0.81</v>
      </c>
      <c r="L4456" s="133">
        <v>0.5</v>
      </c>
      <c r="M4456" s="134" t="str">
        <f t="shared" si="69"/>
        <v>P</v>
      </c>
      <c r="N4456" s="173" t="s">
        <v>10681</v>
      </c>
      <c r="O4456" s="146" t="s">
        <v>1607</v>
      </c>
      <c r="P4456" s="146" t="s">
        <v>9559</v>
      </c>
      <c r="Q4456" s="147" t="s">
        <v>10519</v>
      </c>
      <c r="R4456" s="187">
        <v>8.31</v>
      </c>
    </row>
    <row r="4457" spans="1:18" x14ac:dyDescent="0.25">
      <c r="A4457" s="135">
        <v>1054591</v>
      </c>
      <c r="B4457" s="148" t="s">
        <v>524</v>
      </c>
      <c r="C4457" s="135">
        <v>3</v>
      </c>
      <c r="D4457" s="135">
        <v>2160</v>
      </c>
      <c r="E4457" s="188">
        <v>18</v>
      </c>
      <c r="F4457" s="135" t="s">
        <v>20</v>
      </c>
      <c r="G4457" s="135">
        <v>162</v>
      </c>
      <c r="H4457" s="135">
        <v>162</v>
      </c>
      <c r="I4457" s="135">
        <v>1</v>
      </c>
      <c r="J4457" s="136">
        <v>0.88</v>
      </c>
      <c r="K4457" s="136">
        <v>0.8</v>
      </c>
      <c r="L4457" s="136">
        <v>0.49</v>
      </c>
      <c r="M4457" s="137" t="str">
        <f t="shared" si="69"/>
        <v>P</v>
      </c>
      <c r="N4457" s="172" t="s">
        <v>10681</v>
      </c>
      <c r="O4457" s="149" t="s">
        <v>1607</v>
      </c>
      <c r="P4457" s="149" t="s">
        <v>9559</v>
      </c>
      <c r="Q4457" s="150" t="s">
        <v>10519</v>
      </c>
      <c r="R4457" s="189">
        <v>8.31</v>
      </c>
    </row>
    <row r="4458" spans="1:18" x14ac:dyDescent="0.25">
      <c r="A4458" s="132">
        <v>1054592</v>
      </c>
      <c r="B4458" s="145" t="s">
        <v>527</v>
      </c>
      <c r="C4458" s="132">
        <v>3</v>
      </c>
      <c r="D4458" s="132">
        <v>2160</v>
      </c>
      <c r="E4458" s="186">
        <v>18</v>
      </c>
      <c r="F4458" s="132" t="s">
        <v>20</v>
      </c>
      <c r="G4458" s="132">
        <v>144</v>
      </c>
      <c r="H4458" s="132" t="s">
        <v>20</v>
      </c>
      <c r="I4458" s="132">
        <v>1</v>
      </c>
      <c r="J4458" s="133">
        <v>0.8</v>
      </c>
      <c r="K4458" s="133">
        <v>0.87</v>
      </c>
      <c r="L4458" s="133">
        <v>0.5</v>
      </c>
      <c r="M4458" s="134" t="str">
        <f t="shared" si="69"/>
        <v>P</v>
      </c>
      <c r="N4458" s="173" t="s">
        <v>10681</v>
      </c>
      <c r="O4458" s="146" t="s">
        <v>1607</v>
      </c>
      <c r="P4458" s="146" t="s">
        <v>9559</v>
      </c>
      <c r="Q4458" s="147" t="s">
        <v>10519</v>
      </c>
      <c r="R4458" s="187">
        <v>8.31</v>
      </c>
    </row>
    <row r="4459" spans="1:18" x14ac:dyDescent="0.25">
      <c r="A4459" s="135">
        <v>1054593</v>
      </c>
      <c r="B4459" s="148" t="s">
        <v>4688</v>
      </c>
      <c r="C4459" s="135">
        <v>100</v>
      </c>
      <c r="D4459" s="135" t="s">
        <v>20</v>
      </c>
      <c r="E4459" s="188" t="s">
        <v>20</v>
      </c>
      <c r="F4459" s="135" t="s">
        <v>20</v>
      </c>
      <c r="G4459" s="135" t="s">
        <v>20</v>
      </c>
      <c r="H4459" s="135" t="s">
        <v>20</v>
      </c>
      <c r="I4459" s="135" t="s">
        <v>20</v>
      </c>
      <c r="J4459" s="136">
        <v>1.25</v>
      </c>
      <c r="K4459" s="136">
        <v>0.64</v>
      </c>
      <c r="L4459" s="136">
        <v>0.59</v>
      </c>
      <c r="M4459" s="137" t="str">
        <f t="shared" si="69"/>
        <v>P</v>
      </c>
      <c r="N4459" s="174" t="s">
        <v>10682</v>
      </c>
      <c r="O4459" s="149" t="s">
        <v>1500</v>
      </c>
      <c r="P4459" s="149" t="s">
        <v>9418</v>
      </c>
      <c r="Q4459" s="150" t="s">
        <v>10519</v>
      </c>
      <c r="R4459" s="189">
        <v>8</v>
      </c>
    </row>
    <row r="4460" spans="1:18" x14ac:dyDescent="0.25">
      <c r="A4460" s="132">
        <v>1054595</v>
      </c>
      <c r="B4460" s="145" t="s">
        <v>4689</v>
      </c>
      <c r="C4460" s="132">
        <v>3</v>
      </c>
      <c r="D4460" s="132">
        <v>1440</v>
      </c>
      <c r="E4460" s="186">
        <v>24</v>
      </c>
      <c r="F4460" s="132">
        <v>2016</v>
      </c>
      <c r="G4460" s="132">
        <v>120</v>
      </c>
      <c r="H4460" s="132">
        <v>168</v>
      </c>
      <c r="I4460" s="132">
        <v>1</v>
      </c>
      <c r="J4460" s="133">
        <v>0.77</v>
      </c>
      <c r="K4460" s="133">
        <v>0.77</v>
      </c>
      <c r="L4460" s="133">
        <v>8.4000000000000005E-2</v>
      </c>
      <c r="M4460" s="134" t="str">
        <f t="shared" si="69"/>
        <v>P</v>
      </c>
      <c r="N4460" s="173" t="s">
        <v>10681</v>
      </c>
      <c r="O4460" s="146" t="s">
        <v>1555</v>
      </c>
      <c r="P4460" s="146" t="s">
        <v>9429</v>
      </c>
      <c r="Q4460" s="147" t="s">
        <v>10519</v>
      </c>
      <c r="R4460" s="187">
        <v>10.815202231520223</v>
      </c>
    </row>
    <row r="4461" spans="1:18" x14ac:dyDescent="0.25">
      <c r="A4461" s="135">
        <v>1054596</v>
      </c>
      <c r="B4461" s="148" t="s">
        <v>4690</v>
      </c>
      <c r="C4461" s="135">
        <v>3</v>
      </c>
      <c r="D4461" s="135">
        <v>1440</v>
      </c>
      <c r="E4461" s="188">
        <v>24</v>
      </c>
      <c r="F4461" s="135">
        <v>2016</v>
      </c>
      <c r="G4461" s="135">
        <v>120</v>
      </c>
      <c r="H4461" s="135">
        <v>168</v>
      </c>
      <c r="I4461" s="135">
        <v>1</v>
      </c>
      <c r="J4461" s="136">
        <v>0.77</v>
      </c>
      <c r="K4461" s="136">
        <v>0.77</v>
      </c>
      <c r="L4461" s="136">
        <v>8.4000000000000005E-2</v>
      </c>
      <c r="M4461" s="137" t="str">
        <f t="shared" si="69"/>
        <v>P</v>
      </c>
      <c r="N4461" s="174" t="s">
        <v>10681</v>
      </c>
      <c r="O4461" s="149" t="s">
        <v>1555</v>
      </c>
      <c r="P4461" s="149" t="s">
        <v>9429</v>
      </c>
      <c r="Q4461" s="150" t="s">
        <v>10519</v>
      </c>
      <c r="R4461" s="189">
        <v>10.829149232914922</v>
      </c>
    </row>
    <row r="4462" spans="1:18" x14ac:dyDescent="0.25">
      <c r="A4462" s="132">
        <v>1054597</v>
      </c>
      <c r="B4462" s="145" t="s">
        <v>4691</v>
      </c>
      <c r="C4462" s="132">
        <v>3</v>
      </c>
      <c r="D4462" s="132">
        <v>1440</v>
      </c>
      <c r="E4462" s="186">
        <v>24</v>
      </c>
      <c r="F4462" s="132">
        <v>2016</v>
      </c>
      <c r="G4462" s="132">
        <v>120</v>
      </c>
      <c r="H4462" s="132">
        <v>168</v>
      </c>
      <c r="I4462" s="132">
        <v>1</v>
      </c>
      <c r="J4462" s="133">
        <v>0.77</v>
      </c>
      <c r="K4462" s="133">
        <v>0.77</v>
      </c>
      <c r="L4462" s="133">
        <v>8.4000000000000005E-2</v>
      </c>
      <c r="M4462" s="134" t="str">
        <f t="shared" si="69"/>
        <v>P</v>
      </c>
      <c r="N4462" s="173" t="s">
        <v>10681</v>
      </c>
      <c r="O4462" s="146" t="s">
        <v>1555</v>
      </c>
      <c r="P4462" s="146" t="s">
        <v>9429</v>
      </c>
      <c r="Q4462" s="147" t="s">
        <v>10519</v>
      </c>
      <c r="R4462" s="187">
        <v>10.87540678754068</v>
      </c>
    </row>
    <row r="4463" spans="1:18" x14ac:dyDescent="0.25">
      <c r="A4463" s="135">
        <v>1054600</v>
      </c>
      <c r="B4463" s="148" t="s">
        <v>4692</v>
      </c>
      <c r="C4463" s="135">
        <v>3</v>
      </c>
      <c r="D4463" s="135">
        <v>1440</v>
      </c>
      <c r="E4463" s="188">
        <v>24</v>
      </c>
      <c r="F4463" s="135">
        <v>2016</v>
      </c>
      <c r="G4463" s="135">
        <v>120</v>
      </c>
      <c r="H4463" s="135">
        <v>168</v>
      </c>
      <c r="I4463" s="135">
        <v>1</v>
      </c>
      <c r="J4463" s="136">
        <v>0.77</v>
      </c>
      <c r="K4463" s="136">
        <v>0.77</v>
      </c>
      <c r="L4463" s="136">
        <v>8.4000000000000005E-2</v>
      </c>
      <c r="M4463" s="137" t="str">
        <f t="shared" si="69"/>
        <v>P</v>
      </c>
      <c r="N4463" s="174" t="s">
        <v>10681</v>
      </c>
      <c r="O4463" s="149" t="s">
        <v>1555</v>
      </c>
      <c r="P4463" s="149" t="s">
        <v>9429</v>
      </c>
      <c r="Q4463" s="150" t="s">
        <v>10519</v>
      </c>
      <c r="R4463" s="189">
        <v>10.90887959088796</v>
      </c>
    </row>
    <row r="4464" spans="1:18" x14ac:dyDescent="0.25">
      <c r="A4464" s="132">
        <v>1054601</v>
      </c>
      <c r="B4464" s="145" t="s">
        <v>4693</v>
      </c>
      <c r="C4464" s="132">
        <v>3</v>
      </c>
      <c r="D4464" s="132">
        <v>1440</v>
      </c>
      <c r="E4464" s="186">
        <v>24</v>
      </c>
      <c r="F4464" s="132">
        <v>2016</v>
      </c>
      <c r="G4464" s="132">
        <v>120</v>
      </c>
      <c r="H4464" s="132">
        <v>168</v>
      </c>
      <c r="I4464" s="132">
        <v>1</v>
      </c>
      <c r="J4464" s="133">
        <v>0.77</v>
      </c>
      <c r="K4464" s="133">
        <v>0.77</v>
      </c>
      <c r="L4464" s="133">
        <v>8.4000000000000005E-2</v>
      </c>
      <c r="M4464" s="134" t="str">
        <f t="shared" si="69"/>
        <v>P</v>
      </c>
      <c r="N4464" s="171" t="s">
        <v>10681</v>
      </c>
      <c r="O4464" s="146" t="s">
        <v>1555</v>
      </c>
      <c r="P4464" s="146" t="s">
        <v>9429</v>
      </c>
      <c r="Q4464" s="147" t="s">
        <v>10519</v>
      </c>
      <c r="R4464" s="187">
        <v>11.048582054858205</v>
      </c>
    </row>
    <row r="4465" spans="1:18" x14ac:dyDescent="0.25">
      <c r="A4465" s="135">
        <v>1054604</v>
      </c>
      <c r="B4465" s="148" t="s">
        <v>4694</v>
      </c>
      <c r="C4465" s="135">
        <v>50</v>
      </c>
      <c r="D4465" s="135">
        <v>2250</v>
      </c>
      <c r="E4465" s="188">
        <v>25</v>
      </c>
      <c r="F4465" s="135">
        <v>3375</v>
      </c>
      <c r="G4465" s="135">
        <v>100</v>
      </c>
      <c r="H4465" s="135">
        <v>125</v>
      </c>
      <c r="I4465" s="135">
        <v>1</v>
      </c>
      <c r="J4465" s="136">
        <v>1.75</v>
      </c>
      <c r="K4465" s="136">
        <v>0.76</v>
      </c>
      <c r="L4465" s="136">
        <v>0.45</v>
      </c>
      <c r="M4465" s="137" t="str">
        <f t="shared" si="69"/>
        <v>P</v>
      </c>
      <c r="N4465" s="174" t="s">
        <v>10681</v>
      </c>
      <c r="O4465" s="149" t="s">
        <v>1578</v>
      </c>
      <c r="P4465" s="149" t="s">
        <v>9412</v>
      </c>
      <c r="Q4465" s="150" t="s">
        <v>10519</v>
      </c>
      <c r="R4465" s="189">
        <v>3.5000000000000004</v>
      </c>
    </row>
    <row r="4466" spans="1:18" x14ac:dyDescent="0.25">
      <c r="A4466" s="132">
        <v>1054605</v>
      </c>
      <c r="B4466" s="145" t="s">
        <v>4695</v>
      </c>
      <c r="C4466" s="132">
        <v>3</v>
      </c>
      <c r="D4466" s="132">
        <v>180</v>
      </c>
      <c r="E4466" s="186">
        <v>10</v>
      </c>
      <c r="F4466" s="132">
        <v>240</v>
      </c>
      <c r="G4466" s="132" t="s">
        <v>20</v>
      </c>
      <c r="H4466" s="132" t="s">
        <v>20</v>
      </c>
      <c r="I4466" s="132" t="s">
        <v>20</v>
      </c>
      <c r="J4466" s="133">
        <v>2.5499999999999998</v>
      </c>
      <c r="K4466" s="133">
        <v>3.65</v>
      </c>
      <c r="L4466" s="133">
        <v>0.85</v>
      </c>
      <c r="M4466" s="134" t="str">
        <f t="shared" si="69"/>
        <v>P</v>
      </c>
      <c r="N4466" s="173" t="s">
        <v>10682</v>
      </c>
      <c r="O4466" s="146" t="s">
        <v>1587</v>
      </c>
      <c r="P4466" s="146" t="s">
        <v>9421</v>
      </c>
      <c r="Q4466" s="147" t="s">
        <v>10519</v>
      </c>
      <c r="R4466" s="187">
        <v>11.100000000000001</v>
      </c>
    </row>
    <row r="4467" spans="1:18" x14ac:dyDescent="0.25">
      <c r="A4467" s="135">
        <v>1054606</v>
      </c>
      <c r="B4467" s="148" t="s">
        <v>1064</v>
      </c>
      <c r="C4467" s="135">
        <v>3</v>
      </c>
      <c r="D4467" s="135">
        <v>1980</v>
      </c>
      <c r="E4467" s="188">
        <v>30</v>
      </c>
      <c r="F4467" s="135">
        <v>3300</v>
      </c>
      <c r="G4467" s="135" t="s">
        <v>20</v>
      </c>
      <c r="H4467" s="135">
        <v>120</v>
      </c>
      <c r="I4467" s="135">
        <v>1</v>
      </c>
      <c r="J4467" s="136">
        <v>1.64</v>
      </c>
      <c r="K4467" s="136">
        <v>0.56000000000000005</v>
      </c>
      <c r="L4467" s="136">
        <v>0.5</v>
      </c>
      <c r="M4467" s="137" t="str">
        <f t="shared" si="69"/>
        <v>P</v>
      </c>
      <c r="N4467" s="174" t="s">
        <v>10681</v>
      </c>
      <c r="O4467" s="149" t="s">
        <v>1578</v>
      </c>
      <c r="P4467" s="149" t="s">
        <v>10582</v>
      </c>
      <c r="Q4467" s="150" t="s">
        <v>10519</v>
      </c>
      <c r="R4467" s="189">
        <v>3.12</v>
      </c>
    </row>
    <row r="4468" spans="1:18" x14ac:dyDescent="0.25">
      <c r="A4468" s="132">
        <v>1054609</v>
      </c>
      <c r="B4468" s="145" t="s">
        <v>1063</v>
      </c>
      <c r="C4468" s="132">
        <v>50</v>
      </c>
      <c r="D4468" s="132">
        <v>1800</v>
      </c>
      <c r="E4468" s="186">
        <v>20</v>
      </c>
      <c r="F4468" s="132" t="s">
        <v>20</v>
      </c>
      <c r="G4468" s="132">
        <v>160</v>
      </c>
      <c r="H4468" s="132" t="s">
        <v>20</v>
      </c>
      <c r="I4468" s="132">
        <v>1</v>
      </c>
      <c r="J4468" s="133">
        <v>1.38</v>
      </c>
      <c r="K4468" s="133">
        <v>0.83</v>
      </c>
      <c r="L4468" s="133">
        <v>0.35</v>
      </c>
      <c r="M4468" s="134" t="str">
        <f t="shared" si="69"/>
        <v>P</v>
      </c>
      <c r="N4468" s="173" t="s">
        <v>10681</v>
      </c>
      <c r="O4468" s="146" t="s">
        <v>1578</v>
      </c>
      <c r="P4468" s="146" t="s">
        <v>10582</v>
      </c>
      <c r="Q4468" s="147" t="s">
        <v>10519</v>
      </c>
      <c r="R4468" s="187">
        <v>3</v>
      </c>
    </row>
    <row r="4469" spans="1:18" x14ac:dyDescent="0.25">
      <c r="A4469" s="135">
        <v>1054610</v>
      </c>
      <c r="B4469" s="148" t="s">
        <v>236</v>
      </c>
      <c r="C4469" s="135">
        <v>8</v>
      </c>
      <c r="D4469" s="135">
        <v>576</v>
      </c>
      <c r="E4469" s="188" t="s">
        <v>21</v>
      </c>
      <c r="F4469" s="135">
        <v>864</v>
      </c>
      <c r="G4469" s="135">
        <v>24</v>
      </c>
      <c r="H4469" s="135" t="s">
        <v>20</v>
      </c>
      <c r="I4469" s="135">
        <v>3</v>
      </c>
      <c r="J4469" s="136">
        <v>1.57</v>
      </c>
      <c r="K4469" s="136">
        <v>1.48</v>
      </c>
      <c r="L4469" s="136">
        <v>0.84</v>
      </c>
      <c r="M4469" s="137" t="str">
        <f t="shared" si="69"/>
        <v>P</v>
      </c>
      <c r="N4469" s="172" t="s">
        <v>10681</v>
      </c>
      <c r="O4469" s="149" t="s">
        <v>1578</v>
      </c>
      <c r="P4469" s="149" t="s">
        <v>10582</v>
      </c>
      <c r="Q4469" s="150" t="s">
        <v>10519</v>
      </c>
      <c r="R4469" s="189">
        <v>4.24</v>
      </c>
    </row>
    <row r="4470" spans="1:18" x14ac:dyDescent="0.25">
      <c r="A4470" s="132">
        <v>1054611</v>
      </c>
      <c r="B4470" s="145" t="s">
        <v>234</v>
      </c>
      <c r="C4470" s="132">
        <v>8</v>
      </c>
      <c r="D4470" s="132">
        <v>576</v>
      </c>
      <c r="E4470" s="186" t="s">
        <v>21</v>
      </c>
      <c r="F4470" s="132">
        <v>864</v>
      </c>
      <c r="G4470" s="132">
        <v>22</v>
      </c>
      <c r="H4470" s="132" t="s">
        <v>20</v>
      </c>
      <c r="I4470" s="132">
        <v>3</v>
      </c>
      <c r="J4470" s="133">
        <v>1.55</v>
      </c>
      <c r="K4470" s="133">
        <v>1.47</v>
      </c>
      <c r="L4470" s="133">
        <v>0.83</v>
      </c>
      <c r="M4470" s="134" t="str">
        <f t="shared" si="69"/>
        <v>P</v>
      </c>
      <c r="N4470" s="173" t="s">
        <v>10681</v>
      </c>
      <c r="O4470" s="146" t="s">
        <v>1578</v>
      </c>
      <c r="P4470" s="146" t="s">
        <v>10582</v>
      </c>
      <c r="Q4470" s="147" t="s">
        <v>10519</v>
      </c>
      <c r="R4470" s="187">
        <v>4.32</v>
      </c>
    </row>
    <row r="4471" spans="1:18" x14ac:dyDescent="0.25">
      <c r="A4471" s="135">
        <v>1054612</v>
      </c>
      <c r="B4471" s="148" t="s">
        <v>326</v>
      </c>
      <c r="C4471" s="135">
        <v>3</v>
      </c>
      <c r="D4471" s="135">
        <v>9072</v>
      </c>
      <c r="E4471" s="188">
        <v>216</v>
      </c>
      <c r="F4471" s="135">
        <v>15552</v>
      </c>
      <c r="G4471" s="135">
        <v>864</v>
      </c>
      <c r="H4471" s="135">
        <v>1080</v>
      </c>
      <c r="I4471" s="135">
        <v>1</v>
      </c>
      <c r="J4471" s="136">
        <v>1.8</v>
      </c>
      <c r="K4471" s="136">
        <v>0.35</v>
      </c>
      <c r="L4471" s="136">
        <v>0.13</v>
      </c>
      <c r="M4471" s="137" t="str">
        <f t="shared" si="69"/>
        <v>P</v>
      </c>
      <c r="N4471" s="174" t="s">
        <v>10682</v>
      </c>
      <c r="O4471" s="149" t="s">
        <v>1500</v>
      </c>
      <c r="P4471" s="149" t="s">
        <v>9418</v>
      </c>
      <c r="Q4471" s="150" t="s">
        <v>10519</v>
      </c>
      <c r="R4471" s="189">
        <v>2.7600000000000002</v>
      </c>
    </row>
    <row r="4472" spans="1:18" x14ac:dyDescent="0.25">
      <c r="A4472" s="132">
        <v>1054616</v>
      </c>
      <c r="B4472" s="145" t="s">
        <v>4696</v>
      </c>
      <c r="C4472" s="132">
        <v>6</v>
      </c>
      <c r="D4472" s="132">
        <v>80</v>
      </c>
      <c r="E4472" s="186" t="s">
        <v>20</v>
      </c>
      <c r="F4472" s="132">
        <v>128</v>
      </c>
      <c r="G4472" s="132" t="s">
        <v>20</v>
      </c>
      <c r="H4472" s="132" t="s">
        <v>20</v>
      </c>
      <c r="I4472" s="132" t="s">
        <v>20</v>
      </c>
      <c r="J4472" s="133">
        <v>2.98</v>
      </c>
      <c r="K4472" s="133">
        <v>2.02</v>
      </c>
      <c r="L4472" s="133">
        <v>1.68</v>
      </c>
      <c r="M4472" s="134" t="str">
        <f t="shared" si="69"/>
        <v>P</v>
      </c>
      <c r="N4472" s="173" t="s">
        <v>10681</v>
      </c>
      <c r="O4472" s="146" t="s">
        <v>1532</v>
      </c>
      <c r="P4472" s="146" t="s">
        <v>9899</v>
      </c>
      <c r="Q4472" s="147" t="s">
        <v>10519</v>
      </c>
      <c r="R4472" s="187">
        <v>18.54</v>
      </c>
    </row>
    <row r="4473" spans="1:18" x14ac:dyDescent="0.25">
      <c r="A4473" s="135">
        <v>1054617</v>
      </c>
      <c r="B4473" s="148" t="s">
        <v>4697</v>
      </c>
      <c r="C4473" s="135">
        <v>6</v>
      </c>
      <c r="D4473" s="135">
        <v>190</v>
      </c>
      <c r="E4473" s="188" t="s">
        <v>21</v>
      </c>
      <c r="F4473" s="135">
        <v>266</v>
      </c>
      <c r="G4473" s="135" t="s">
        <v>20</v>
      </c>
      <c r="H4473" s="135" t="s">
        <v>20</v>
      </c>
      <c r="I4473" s="135" t="s">
        <v>20</v>
      </c>
      <c r="J4473" s="136">
        <v>3.14</v>
      </c>
      <c r="K4473" s="136">
        <v>1.84</v>
      </c>
      <c r="L4473" s="136">
        <v>1.04</v>
      </c>
      <c r="M4473" s="137" t="str">
        <f t="shared" si="69"/>
        <v>P</v>
      </c>
      <c r="N4473" s="174" t="s">
        <v>10681</v>
      </c>
      <c r="O4473" s="149" t="s">
        <v>1532</v>
      </c>
      <c r="P4473" s="149" t="s">
        <v>9899</v>
      </c>
      <c r="Q4473" s="150" t="s">
        <v>10519</v>
      </c>
      <c r="R4473" s="189">
        <v>11.16</v>
      </c>
    </row>
    <row r="4474" spans="1:18" x14ac:dyDescent="0.25">
      <c r="A4474" s="132">
        <v>1054619</v>
      </c>
      <c r="B4474" s="145" t="s">
        <v>4698</v>
      </c>
      <c r="C4474" s="132">
        <v>1</v>
      </c>
      <c r="D4474" s="132" t="s">
        <v>9548</v>
      </c>
      <c r="E4474" s="186" t="s">
        <v>9548</v>
      </c>
      <c r="F4474" s="132" t="s">
        <v>9548</v>
      </c>
      <c r="G4474" s="132" t="s">
        <v>9548</v>
      </c>
      <c r="H4474" s="132" t="s">
        <v>9548</v>
      </c>
      <c r="I4474" s="132" t="s">
        <v>9548</v>
      </c>
      <c r="J4474" s="133">
        <v>0.71</v>
      </c>
      <c r="K4474" s="133">
        <v>0.71</v>
      </c>
      <c r="L4474" s="133">
        <v>0.31</v>
      </c>
      <c r="M4474" s="134" t="str">
        <f t="shared" si="69"/>
        <v>P</v>
      </c>
      <c r="N4474" s="173" t="s">
        <v>10681</v>
      </c>
      <c r="O4474" s="146" t="s">
        <v>1506</v>
      </c>
      <c r="P4474" s="146" t="s">
        <v>9442</v>
      </c>
      <c r="Q4474" s="147" t="s">
        <v>10519</v>
      </c>
      <c r="R4474" s="187">
        <v>0.78</v>
      </c>
    </row>
    <row r="4475" spans="1:18" x14ac:dyDescent="0.25">
      <c r="A4475" s="135">
        <v>1054620</v>
      </c>
      <c r="B4475" s="148" t="s">
        <v>4699</v>
      </c>
      <c r="C4475" s="135">
        <v>1</v>
      </c>
      <c r="D4475" s="135" t="s">
        <v>9548</v>
      </c>
      <c r="E4475" s="188" t="s">
        <v>9548</v>
      </c>
      <c r="F4475" s="135" t="s">
        <v>9548</v>
      </c>
      <c r="G4475" s="135" t="s">
        <v>9548</v>
      </c>
      <c r="H4475" s="135" t="s">
        <v>9548</v>
      </c>
      <c r="I4475" s="135" t="s">
        <v>9548</v>
      </c>
      <c r="J4475" s="136">
        <v>0.25</v>
      </c>
      <c r="K4475" s="136">
        <v>0.25</v>
      </c>
      <c r="L4475" s="136">
        <v>1.08</v>
      </c>
      <c r="M4475" s="137" t="str">
        <f t="shared" si="69"/>
        <v>P</v>
      </c>
      <c r="N4475" s="174" t="s">
        <v>10681</v>
      </c>
      <c r="O4475" s="149" t="s">
        <v>1506</v>
      </c>
      <c r="P4475" s="149" t="s">
        <v>9442</v>
      </c>
      <c r="Q4475" s="150" t="s">
        <v>10519</v>
      </c>
      <c r="R4475" s="189">
        <v>0.66</v>
      </c>
    </row>
    <row r="4476" spans="1:18" x14ac:dyDescent="0.25">
      <c r="A4476" s="132">
        <v>1054621</v>
      </c>
      <c r="B4476" s="145" t="s">
        <v>4700</v>
      </c>
      <c r="C4476" s="132">
        <v>1</v>
      </c>
      <c r="D4476" s="132" t="s">
        <v>9548</v>
      </c>
      <c r="E4476" s="186" t="s">
        <v>9548</v>
      </c>
      <c r="F4476" s="132" t="s">
        <v>9548</v>
      </c>
      <c r="G4476" s="132" t="s">
        <v>9548</v>
      </c>
      <c r="H4476" s="132" t="s">
        <v>9548</v>
      </c>
      <c r="I4476" s="132" t="s">
        <v>9548</v>
      </c>
      <c r="J4476" s="133">
        <v>1.393</v>
      </c>
      <c r="K4476" s="133">
        <v>1.325</v>
      </c>
      <c r="L4476" s="133">
        <v>1.17</v>
      </c>
      <c r="M4476" s="134" t="str">
        <f t="shared" si="69"/>
        <v>P</v>
      </c>
      <c r="N4476" s="173" t="s">
        <v>10681</v>
      </c>
      <c r="O4476" s="146" t="s">
        <v>1506</v>
      </c>
      <c r="P4476" s="146" t="s">
        <v>9442</v>
      </c>
      <c r="Q4476" s="147" t="s">
        <v>10106</v>
      </c>
      <c r="R4476" s="187">
        <v>5.21</v>
      </c>
    </row>
    <row r="4477" spans="1:18" x14ac:dyDescent="0.25">
      <c r="A4477" s="135">
        <v>1054622</v>
      </c>
      <c r="B4477" s="148" t="s">
        <v>4701</v>
      </c>
      <c r="C4477" s="135">
        <v>1</v>
      </c>
      <c r="D4477" s="135" t="s">
        <v>9548</v>
      </c>
      <c r="E4477" s="188" t="s">
        <v>9548</v>
      </c>
      <c r="F4477" s="135" t="s">
        <v>9548</v>
      </c>
      <c r="G4477" s="135" t="s">
        <v>9548</v>
      </c>
      <c r="H4477" s="135" t="s">
        <v>9548</v>
      </c>
      <c r="I4477" s="135" t="s">
        <v>9548</v>
      </c>
      <c r="J4477" s="136">
        <v>1.32</v>
      </c>
      <c r="K4477" s="136">
        <v>1.31</v>
      </c>
      <c r="L4477" s="136">
        <v>1.24</v>
      </c>
      <c r="M4477" s="137" t="str">
        <f t="shared" si="69"/>
        <v>P</v>
      </c>
      <c r="N4477" s="174" t="s">
        <v>10681</v>
      </c>
      <c r="O4477" s="149" t="s">
        <v>1506</v>
      </c>
      <c r="P4477" s="149" t="s">
        <v>9442</v>
      </c>
      <c r="Q4477" s="150" t="s">
        <v>10106</v>
      </c>
      <c r="R4477" s="189">
        <v>5.25</v>
      </c>
    </row>
    <row r="4478" spans="1:18" x14ac:dyDescent="0.25">
      <c r="A4478" s="132">
        <v>1054623</v>
      </c>
      <c r="B4478" s="145" t="s">
        <v>4702</v>
      </c>
      <c r="C4478" s="132">
        <v>1</v>
      </c>
      <c r="D4478" s="132" t="s">
        <v>9548</v>
      </c>
      <c r="E4478" s="186" t="s">
        <v>9548</v>
      </c>
      <c r="F4478" s="132" t="s">
        <v>9548</v>
      </c>
      <c r="G4478" s="132" t="s">
        <v>9548</v>
      </c>
      <c r="H4478" s="132" t="s">
        <v>9548</v>
      </c>
      <c r="I4478" s="132" t="s">
        <v>9548</v>
      </c>
      <c r="J4478" s="133">
        <v>1.8</v>
      </c>
      <c r="K4478" s="133">
        <v>1.58</v>
      </c>
      <c r="L4478" s="133">
        <v>0.82</v>
      </c>
      <c r="M4478" s="134" t="str">
        <f t="shared" si="69"/>
        <v>P</v>
      </c>
      <c r="N4478" s="173" t="s">
        <v>10681</v>
      </c>
      <c r="O4478" s="146" t="s">
        <v>1506</v>
      </c>
      <c r="P4478" s="146" t="s">
        <v>9442</v>
      </c>
      <c r="Q4478" s="147" t="s">
        <v>10519</v>
      </c>
      <c r="R4478" s="187">
        <v>6.46</v>
      </c>
    </row>
    <row r="4479" spans="1:18" x14ac:dyDescent="0.25">
      <c r="A4479" s="135">
        <v>1054625</v>
      </c>
      <c r="B4479" s="148" t="s">
        <v>774</v>
      </c>
      <c r="C4479" s="135">
        <v>6</v>
      </c>
      <c r="D4479" s="135">
        <v>130</v>
      </c>
      <c r="E4479" s="188" t="s">
        <v>21</v>
      </c>
      <c r="F4479" s="135">
        <v>208</v>
      </c>
      <c r="G4479" s="135" t="s">
        <v>20</v>
      </c>
      <c r="H4479" s="135" t="s">
        <v>20</v>
      </c>
      <c r="I4479" s="135" t="s">
        <v>20</v>
      </c>
      <c r="J4479" s="136">
        <v>3.4</v>
      </c>
      <c r="K4479" s="136">
        <v>2.2999999999999998</v>
      </c>
      <c r="L4479" s="136">
        <v>1.03</v>
      </c>
      <c r="M4479" s="137" t="str">
        <f t="shared" si="69"/>
        <v>P</v>
      </c>
      <c r="N4479" s="174" t="s">
        <v>10681</v>
      </c>
      <c r="O4479" s="149" t="s">
        <v>1506</v>
      </c>
      <c r="P4479" s="149" t="s">
        <v>9398</v>
      </c>
      <c r="Q4479" s="150" t="s">
        <v>10519</v>
      </c>
      <c r="R4479" s="189">
        <v>17.580000000000002</v>
      </c>
    </row>
    <row r="4480" spans="1:18" x14ac:dyDescent="0.25">
      <c r="A4480" s="132">
        <v>1054626</v>
      </c>
      <c r="B4480" s="145" t="s">
        <v>4703</v>
      </c>
      <c r="C4480" s="132">
        <v>6</v>
      </c>
      <c r="D4480" s="132">
        <v>130</v>
      </c>
      <c r="E4480" s="186" t="s">
        <v>21</v>
      </c>
      <c r="F4480" s="132">
        <v>195</v>
      </c>
      <c r="G4480" s="132">
        <v>8</v>
      </c>
      <c r="H4480" s="132" t="s">
        <v>20</v>
      </c>
      <c r="I4480" s="132">
        <v>2</v>
      </c>
      <c r="J4480" s="133">
        <v>3.38</v>
      </c>
      <c r="K4480" s="133">
        <v>2.3199999999999998</v>
      </c>
      <c r="L4480" s="133">
        <v>1.02</v>
      </c>
      <c r="M4480" s="134" t="str">
        <f t="shared" si="69"/>
        <v>P</v>
      </c>
      <c r="N4480" s="173" t="s">
        <v>10681</v>
      </c>
      <c r="O4480" s="146" t="s">
        <v>1506</v>
      </c>
      <c r="P4480" s="146" t="s">
        <v>9398</v>
      </c>
      <c r="Q4480" s="147" t="s">
        <v>10519</v>
      </c>
      <c r="R4480" s="187">
        <v>20.46</v>
      </c>
    </row>
    <row r="4481" spans="1:18" x14ac:dyDescent="0.25">
      <c r="A4481" s="135">
        <v>1054627</v>
      </c>
      <c r="B4481" s="148" t="s">
        <v>42</v>
      </c>
      <c r="C4481" s="135">
        <v>3</v>
      </c>
      <c r="D4481" s="135">
        <v>1800</v>
      </c>
      <c r="E4481" s="188">
        <v>30</v>
      </c>
      <c r="F4481" s="135">
        <v>2100</v>
      </c>
      <c r="G4481" s="135">
        <v>120</v>
      </c>
      <c r="H4481" s="135">
        <v>150</v>
      </c>
      <c r="I4481" s="135">
        <v>1</v>
      </c>
      <c r="J4481" s="136">
        <v>0.77</v>
      </c>
      <c r="K4481" s="136">
        <v>0.77</v>
      </c>
      <c r="L4481" s="136">
        <v>0.93</v>
      </c>
      <c r="M4481" s="137" t="str">
        <f t="shared" si="69"/>
        <v>P</v>
      </c>
      <c r="N4481" s="174" t="s">
        <v>10681</v>
      </c>
      <c r="O4481" s="149" t="s">
        <v>1693</v>
      </c>
      <c r="P4481" s="149" t="s">
        <v>9504</v>
      </c>
      <c r="Q4481" s="150" t="s">
        <v>10519</v>
      </c>
      <c r="R4481" s="189">
        <v>4.83</v>
      </c>
    </row>
    <row r="4482" spans="1:18" x14ac:dyDescent="0.25">
      <c r="A4482" s="132">
        <v>1054628</v>
      </c>
      <c r="B4482" s="145" t="s">
        <v>43</v>
      </c>
      <c r="C4482" s="132">
        <v>3</v>
      </c>
      <c r="D4482" s="132">
        <v>1800</v>
      </c>
      <c r="E4482" s="186">
        <v>30</v>
      </c>
      <c r="F4482" s="132">
        <v>2100</v>
      </c>
      <c r="G4482" s="132">
        <v>120</v>
      </c>
      <c r="H4482" s="132">
        <v>150</v>
      </c>
      <c r="I4482" s="132">
        <v>1</v>
      </c>
      <c r="J4482" s="133">
        <v>0.77</v>
      </c>
      <c r="K4482" s="133">
        <v>0.77</v>
      </c>
      <c r="L4482" s="133">
        <v>0.92</v>
      </c>
      <c r="M4482" s="134" t="str">
        <f t="shared" ref="M4482:M4545" si="70">HYPERLINK(CONCATENATE("T:\Distribution Centre\RDC Department Shared\Cubiscan photos","\",A4482,"-pac.jpg"),"P")</f>
        <v>P</v>
      </c>
      <c r="N4482" s="173" t="s">
        <v>10681</v>
      </c>
      <c r="O4482" s="146" t="s">
        <v>1693</v>
      </c>
      <c r="P4482" s="146" t="s">
        <v>9504</v>
      </c>
      <c r="Q4482" s="147" t="s">
        <v>10519</v>
      </c>
      <c r="R4482" s="187">
        <v>4.8600000000000003</v>
      </c>
    </row>
    <row r="4483" spans="1:18" x14ac:dyDescent="0.25">
      <c r="A4483" s="135">
        <v>1054629</v>
      </c>
      <c r="B4483" s="148" t="s">
        <v>4704</v>
      </c>
      <c r="C4483" s="135">
        <v>24</v>
      </c>
      <c r="D4483" s="135">
        <v>300</v>
      </c>
      <c r="E4483" s="188" t="s">
        <v>21</v>
      </c>
      <c r="F4483" s="135">
        <v>480</v>
      </c>
      <c r="G4483" s="135">
        <v>11</v>
      </c>
      <c r="H4483" s="135">
        <v>11</v>
      </c>
      <c r="I4483" s="135">
        <v>2</v>
      </c>
      <c r="J4483" s="136">
        <v>2.46</v>
      </c>
      <c r="K4483" s="136">
        <v>1.52</v>
      </c>
      <c r="L4483" s="136">
        <v>0.93</v>
      </c>
      <c r="M4483" s="137" t="str">
        <f t="shared" si="70"/>
        <v>P</v>
      </c>
      <c r="N4483" s="174" t="s">
        <v>10681</v>
      </c>
      <c r="O4483" s="149" t="s">
        <v>1506</v>
      </c>
      <c r="P4483" s="149" t="s">
        <v>10455</v>
      </c>
      <c r="Q4483" s="150" t="s">
        <v>10519</v>
      </c>
      <c r="R4483" s="189">
        <v>6.9599999999999991</v>
      </c>
    </row>
    <row r="4484" spans="1:18" x14ac:dyDescent="0.25">
      <c r="A4484" s="132">
        <v>1054630</v>
      </c>
      <c r="B4484" s="145" t="s">
        <v>3356</v>
      </c>
      <c r="C4484" s="132">
        <v>24</v>
      </c>
      <c r="D4484" s="132">
        <v>300</v>
      </c>
      <c r="E4484" s="186" t="s">
        <v>21</v>
      </c>
      <c r="F4484" s="132">
        <v>480</v>
      </c>
      <c r="G4484" s="132">
        <v>11</v>
      </c>
      <c r="H4484" s="132">
        <v>11</v>
      </c>
      <c r="I4484" s="132">
        <v>2</v>
      </c>
      <c r="J4484" s="133">
        <v>2.4700000000000002</v>
      </c>
      <c r="K4484" s="133">
        <v>1.5</v>
      </c>
      <c r="L4484" s="133">
        <v>0.93</v>
      </c>
      <c r="M4484" s="134" t="str">
        <f t="shared" si="70"/>
        <v>P</v>
      </c>
      <c r="N4484" s="173" t="s">
        <v>10681</v>
      </c>
      <c r="O4484" s="146" t="s">
        <v>1506</v>
      </c>
      <c r="P4484" s="146" t="s">
        <v>10455</v>
      </c>
      <c r="Q4484" s="147" t="s">
        <v>10519</v>
      </c>
      <c r="R4484" s="187">
        <v>7.1999999999999993</v>
      </c>
    </row>
    <row r="4485" spans="1:18" x14ac:dyDescent="0.25">
      <c r="A4485" s="135">
        <v>1054631</v>
      </c>
      <c r="B4485" s="148" t="s">
        <v>3344</v>
      </c>
      <c r="C4485" s="135">
        <v>24</v>
      </c>
      <c r="D4485" s="135">
        <v>300</v>
      </c>
      <c r="E4485" s="188" t="s">
        <v>21</v>
      </c>
      <c r="F4485" s="135">
        <v>480</v>
      </c>
      <c r="G4485" s="135">
        <v>11</v>
      </c>
      <c r="H4485" s="135">
        <v>11</v>
      </c>
      <c r="I4485" s="135">
        <v>2</v>
      </c>
      <c r="J4485" s="136">
        <v>2.2599999999999998</v>
      </c>
      <c r="K4485" s="136">
        <v>1.52</v>
      </c>
      <c r="L4485" s="136">
        <v>0.94</v>
      </c>
      <c r="M4485" s="137" t="str">
        <f t="shared" si="70"/>
        <v>P</v>
      </c>
      <c r="N4485" s="174" t="s">
        <v>10681</v>
      </c>
      <c r="O4485" s="149" t="s">
        <v>1506</v>
      </c>
      <c r="P4485" s="149" t="s">
        <v>10455</v>
      </c>
      <c r="Q4485" s="150" t="s">
        <v>10519</v>
      </c>
      <c r="R4485" s="189">
        <v>7.92</v>
      </c>
    </row>
    <row r="4486" spans="1:18" x14ac:dyDescent="0.25">
      <c r="A4486" s="132">
        <v>1054635</v>
      </c>
      <c r="B4486" s="145" t="s">
        <v>825</v>
      </c>
      <c r="C4486" s="132">
        <v>8</v>
      </c>
      <c r="D4486" s="132">
        <v>462</v>
      </c>
      <c r="E4486" s="186" t="s">
        <v>21</v>
      </c>
      <c r="F4486" s="132">
        <v>756</v>
      </c>
      <c r="G4486" s="132" t="s">
        <v>20</v>
      </c>
      <c r="H4486" s="132" t="s">
        <v>20</v>
      </c>
      <c r="I4486" s="132" t="s">
        <v>20</v>
      </c>
      <c r="J4486" s="133">
        <v>1.7</v>
      </c>
      <c r="K4486" s="133">
        <v>1.62</v>
      </c>
      <c r="L4486" s="133">
        <v>0.83</v>
      </c>
      <c r="M4486" s="134" t="str">
        <f t="shared" si="70"/>
        <v>P</v>
      </c>
      <c r="N4486" s="173" t="s">
        <v>10681</v>
      </c>
      <c r="O4486" s="146" t="s">
        <v>1578</v>
      </c>
      <c r="P4486" s="146" t="s">
        <v>10582</v>
      </c>
      <c r="Q4486" s="147" t="s">
        <v>10519</v>
      </c>
      <c r="R4486" s="187">
        <v>4.16</v>
      </c>
    </row>
    <row r="4487" spans="1:18" x14ac:dyDescent="0.25">
      <c r="A4487" s="135">
        <v>1054636</v>
      </c>
      <c r="B4487" s="148" t="s">
        <v>826</v>
      </c>
      <c r="C4487" s="135">
        <v>15</v>
      </c>
      <c r="D4487" s="135">
        <v>832</v>
      </c>
      <c r="E4487" s="188" t="s">
        <v>21</v>
      </c>
      <c r="F4487" s="135">
        <v>1152</v>
      </c>
      <c r="G4487" s="135">
        <v>28</v>
      </c>
      <c r="H4487" s="135" t="s">
        <v>20</v>
      </c>
      <c r="I4487" s="135">
        <v>3</v>
      </c>
      <c r="J4487" s="136">
        <v>1.45</v>
      </c>
      <c r="K4487" s="136">
        <v>1.21</v>
      </c>
      <c r="L4487" s="136">
        <v>0.83</v>
      </c>
      <c r="M4487" s="137" t="str">
        <f t="shared" si="70"/>
        <v>P</v>
      </c>
      <c r="N4487" s="174" t="s">
        <v>10681</v>
      </c>
      <c r="O4487" s="149" t="s">
        <v>1578</v>
      </c>
      <c r="P4487" s="149" t="s">
        <v>10582</v>
      </c>
      <c r="Q4487" s="150" t="s">
        <v>10519</v>
      </c>
      <c r="R4487" s="189">
        <v>5.1000000000000005</v>
      </c>
    </row>
    <row r="4488" spans="1:18" x14ac:dyDescent="0.25">
      <c r="A4488" s="132">
        <v>1054637</v>
      </c>
      <c r="B4488" s="145" t="s">
        <v>4705</v>
      </c>
      <c r="C4488" s="132">
        <v>15</v>
      </c>
      <c r="D4488" s="132">
        <v>832</v>
      </c>
      <c r="E4488" s="186" t="s">
        <v>21</v>
      </c>
      <c r="F4488" s="132">
        <v>1152</v>
      </c>
      <c r="G4488" s="132" t="s">
        <v>20</v>
      </c>
      <c r="H4488" s="132" t="s">
        <v>20</v>
      </c>
      <c r="I4488" s="132" t="s">
        <v>20</v>
      </c>
      <c r="J4488" s="133">
        <v>1.48</v>
      </c>
      <c r="K4488" s="133">
        <v>1.21</v>
      </c>
      <c r="L4488" s="133">
        <v>0.85</v>
      </c>
      <c r="M4488" s="134" t="str">
        <f t="shared" si="70"/>
        <v>P</v>
      </c>
      <c r="N4488" s="173" t="s">
        <v>10681</v>
      </c>
      <c r="O4488" s="146" t="s">
        <v>1578</v>
      </c>
      <c r="P4488" s="146" t="s">
        <v>10582</v>
      </c>
      <c r="Q4488" s="147" t="s">
        <v>10519</v>
      </c>
      <c r="R4488" s="187">
        <v>4.95</v>
      </c>
    </row>
    <row r="4489" spans="1:18" x14ac:dyDescent="0.25">
      <c r="A4489" s="135">
        <v>1054638</v>
      </c>
      <c r="B4489" s="148" t="s">
        <v>821</v>
      </c>
      <c r="C4489" s="135">
        <v>8</v>
      </c>
      <c r="D4489" s="135">
        <v>462</v>
      </c>
      <c r="E4489" s="188" t="s">
        <v>21</v>
      </c>
      <c r="F4489" s="135">
        <v>756</v>
      </c>
      <c r="G4489" s="135" t="s">
        <v>20</v>
      </c>
      <c r="H4489" s="135">
        <v>10</v>
      </c>
      <c r="I4489" s="135">
        <v>3</v>
      </c>
      <c r="J4489" s="136">
        <v>1.73</v>
      </c>
      <c r="K4489" s="136">
        <v>1.66</v>
      </c>
      <c r="L4489" s="136">
        <v>0.88</v>
      </c>
      <c r="M4489" s="137" t="str">
        <f t="shared" si="70"/>
        <v>P</v>
      </c>
      <c r="N4489" s="174" t="s">
        <v>10681</v>
      </c>
      <c r="O4489" s="149" t="s">
        <v>1578</v>
      </c>
      <c r="P4489" s="149" t="s">
        <v>10582</v>
      </c>
      <c r="Q4489" s="150" t="s">
        <v>10519</v>
      </c>
      <c r="R4489" s="189">
        <v>4.08</v>
      </c>
    </row>
    <row r="4490" spans="1:18" x14ac:dyDescent="0.25">
      <c r="A4490" s="132">
        <v>1054639</v>
      </c>
      <c r="B4490" s="145" t="s">
        <v>846</v>
      </c>
      <c r="C4490" s="132">
        <v>8</v>
      </c>
      <c r="D4490" s="132">
        <v>462</v>
      </c>
      <c r="E4490" s="186" t="s">
        <v>21</v>
      </c>
      <c r="F4490" s="132">
        <v>798</v>
      </c>
      <c r="G4490" s="132" t="s">
        <v>20</v>
      </c>
      <c r="H4490" s="132" t="s">
        <v>20</v>
      </c>
      <c r="I4490" s="132" t="s">
        <v>20</v>
      </c>
      <c r="J4490" s="133">
        <v>1.69</v>
      </c>
      <c r="K4490" s="133">
        <v>1.61</v>
      </c>
      <c r="L4490" s="133">
        <v>0.86</v>
      </c>
      <c r="M4490" s="134" t="str">
        <f t="shared" si="70"/>
        <v>P</v>
      </c>
      <c r="N4490" s="173" t="s">
        <v>10681</v>
      </c>
      <c r="O4490" s="146" t="s">
        <v>1578</v>
      </c>
      <c r="P4490" s="146" t="s">
        <v>10582</v>
      </c>
      <c r="Q4490" s="147" t="s">
        <v>10519</v>
      </c>
      <c r="R4490" s="187">
        <v>4.32</v>
      </c>
    </row>
    <row r="4491" spans="1:18" x14ac:dyDescent="0.25">
      <c r="A4491" s="135">
        <v>1054640</v>
      </c>
      <c r="B4491" s="148" t="s">
        <v>847</v>
      </c>
      <c r="C4491" s="135">
        <v>15</v>
      </c>
      <c r="D4491" s="135">
        <v>832</v>
      </c>
      <c r="E4491" s="188" t="s">
        <v>21</v>
      </c>
      <c r="F4491" s="135">
        <v>1152</v>
      </c>
      <c r="G4491" s="135">
        <v>24</v>
      </c>
      <c r="H4491" s="135" t="s">
        <v>20</v>
      </c>
      <c r="I4491" s="135">
        <v>2</v>
      </c>
      <c r="J4491" s="136">
        <v>1.47</v>
      </c>
      <c r="K4491" s="136">
        <v>1.23</v>
      </c>
      <c r="L4491" s="136">
        <v>0.84</v>
      </c>
      <c r="M4491" s="137" t="str">
        <f t="shared" si="70"/>
        <v>P</v>
      </c>
      <c r="N4491" s="174" t="s">
        <v>10681</v>
      </c>
      <c r="O4491" s="149" t="s">
        <v>1578</v>
      </c>
      <c r="P4491" s="149" t="s">
        <v>10582</v>
      </c>
      <c r="Q4491" s="150" t="s">
        <v>10519</v>
      </c>
      <c r="R4491" s="189">
        <v>5.25</v>
      </c>
    </row>
    <row r="4492" spans="1:18" x14ac:dyDescent="0.25">
      <c r="A4492" s="132">
        <v>1054641</v>
      </c>
      <c r="B4492" s="145" t="s">
        <v>823</v>
      </c>
      <c r="C4492" s="132">
        <v>15</v>
      </c>
      <c r="D4492" s="132">
        <v>832</v>
      </c>
      <c r="E4492" s="186" t="s">
        <v>21</v>
      </c>
      <c r="F4492" s="132">
        <v>1152</v>
      </c>
      <c r="G4492" s="132" t="s">
        <v>20</v>
      </c>
      <c r="H4492" s="132" t="s">
        <v>20</v>
      </c>
      <c r="I4492" s="132" t="s">
        <v>20</v>
      </c>
      <c r="J4492" s="133">
        <v>1.46</v>
      </c>
      <c r="K4492" s="133">
        <v>1.23</v>
      </c>
      <c r="L4492" s="133">
        <v>0.84</v>
      </c>
      <c r="M4492" s="134" t="str">
        <f t="shared" si="70"/>
        <v>P</v>
      </c>
      <c r="N4492" s="171" t="s">
        <v>10681</v>
      </c>
      <c r="O4492" s="146" t="s">
        <v>1578</v>
      </c>
      <c r="P4492" s="146" t="s">
        <v>10582</v>
      </c>
      <c r="Q4492" s="147" t="s">
        <v>10519</v>
      </c>
      <c r="R4492" s="187">
        <v>5.1000000000000005</v>
      </c>
    </row>
    <row r="4493" spans="1:18" x14ac:dyDescent="0.25">
      <c r="A4493" s="135">
        <v>1054642</v>
      </c>
      <c r="B4493" s="148" t="s">
        <v>822</v>
      </c>
      <c r="C4493" s="135">
        <v>8</v>
      </c>
      <c r="D4493" s="135">
        <v>462</v>
      </c>
      <c r="E4493" s="188" t="s">
        <v>21</v>
      </c>
      <c r="F4493" s="135">
        <v>756</v>
      </c>
      <c r="G4493" s="135">
        <v>18</v>
      </c>
      <c r="H4493" s="135" t="s">
        <v>20</v>
      </c>
      <c r="I4493" s="135">
        <v>3</v>
      </c>
      <c r="J4493" s="136">
        <v>1.71</v>
      </c>
      <c r="K4493" s="136">
        <v>1.63</v>
      </c>
      <c r="L4493" s="136">
        <v>0.84</v>
      </c>
      <c r="M4493" s="137" t="str">
        <f t="shared" si="70"/>
        <v>P</v>
      </c>
      <c r="N4493" s="172" t="s">
        <v>10681</v>
      </c>
      <c r="O4493" s="149" t="s">
        <v>1578</v>
      </c>
      <c r="P4493" s="149" t="s">
        <v>10582</v>
      </c>
      <c r="Q4493" s="150" t="s">
        <v>10519</v>
      </c>
      <c r="R4493" s="189">
        <v>4.16</v>
      </c>
    </row>
    <row r="4494" spans="1:18" x14ac:dyDescent="0.25">
      <c r="A4494" s="132">
        <v>1054643</v>
      </c>
      <c r="B4494" s="145" t="s">
        <v>4706</v>
      </c>
      <c r="C4494" s="132">
        <v>1</v>
      </c>
      <c r="D4494" s="132" t="s">
        <v>20</v>
      </c>
      <c r="E4494" s="186" t="s">
        <v>20</v>
      </c>
      <c r="F4494" s="132" t="s">
        <v>20</v>
      </c>
      <c r="G4494" s="132" t="s">
        <v>20</v>
      </c>
      <c r="H4494" s="132" t="s">
        <v>20</v>
      </c>
      <c r="I4494" s="132" t="s">
        <v>20</v>
      </c>
      <c r="J4494" s="133">
        <v>3.06</v>
      </c>
      <c r="K4494" s="133">
        <v>1.8</v>
      </c>
      <c r="L4494" s="133">
        <v>1E-3</v>
      </c>
      <c r="M4494" s="134" t="str">
        <f t="shared" si="70"/>
        <v>P</v>
      </c>
      <c r="N4494" s="171" t="s">
        <v>10682</v>
      </c>
      <c r="O4494" s="146" t="s">
        <v>1506</v>
      </c>
      <c r="P4494" s="146" t="s">
        <v>9498</v>
      </c>
      <c r="Q4494" s="147" t="s">
        <v>10519</v>
      </c>
      <c r="R4494" s="187">
        <v>7.0000000000000007E-2</v>
      </c>
    </row>
    <row r="4495" spans="1:18" x14ac:dyDescent="0.25">
      <c r="A4495" s="135">
        <v>1054644</v>
      </c>
      <c r="B4495" s="148" t="s">
        <v>4707</v>
      </c>
      <c r="C4495" s="135">
        <v>6</v>
      </c>
      <c r="D4495" s="135">
        <v>1260</v>
      </c>
      <c r="E4495" s="188">
        <v>42</v>
      </c>
      <c r="F4495" s="135" t="s">
        <v>20</v>
      </c>
      <c r="G4495" s="135" t="s">
        <v>20</v>
      </c>
      <c r="H4495" s="135" t="s">
        <v>20</v>
      </c>
      <c r="I4495" s="135" t="s">
        <v>20</v>
      </c>
      <c r="J4495" s="136">
        <v>3.31</v>
      </c>
      <c r="K4495" s="136">
        <v>1.92</v>
      </c>
      <c r="L4495" s="136">
        <v>0.27</v>
      </c>
      <c r="M4495" s="137" t="str">
        <f t="shared" si="70"/>
        <v>P</v>
      </c>
      <c r="N4495" s="172" t="s">
        <v>10682</v>
      </c>
      <c r="O4495" s="149" t="s">
        <v>1506</v>
      </c>
      <c r="P4495" s="149" t="s">
        <v>9498</v>
      </c>
      <c r="Q4495" s="150" t="s">
        <v>10519</v>
      </c>
      <c r="R4495" s="189">
        <v>1.32</v>
      </c>
    </row>
    <row r="4496" spans="1:18" x14ac:dyDescent="0.25">
      <c r="A4496" s="132">
        <v>1054646</v>
      </c>
      <c r="B4496" s="145" t="s">
        <v>4708</v>
      </c>
      <c r="C4496" s="132">
        <v>1</v>
      </c>
      <c r="D4496" s="132" t="s">
        <v>20</v>
      </c>
      <c r="E4496" s="186" t="s">
        <v>20</v>
      </c>
      <c r="F4496" s="132" t="s">
        <v>20</v>
      </c>
      <c r="G4496" s="132" t="s">
        <v>20</v>
      </c>
      <c r="H4496" s="132" t="s">
        <v>20</v>
      </c>
      <c r="I4496" s="132" t="s">
        <v>20</v>
      </c>
      <c r="J4496" s="133">
        <v>3.06</v>
      </c>
      <c r="K4496" s="133">
        <v>1.8</v>
      </c>
      <c r="L4496" s="133">
        <v>1E-3</v>
      </c>
      <c r="M4496" s="134" t="str">
        <f t="shared" si="70"/>
        <v>P</v>
      </c>
      <c r="N4496" s="171" t="s">
        <v>10682</v>
      </c>
      <c r="O4496" s="146" t="s">
        <v>1506</v>
      </c>
      <c r="P4496" s="146" t="s">
        <v>9498</v>
      </c>
      <c r="Q4496" s="147" t="s">
        <v>10519</v>
      </c>
      <c r="R4496" s="187">
        <v>7.0000000000000007E-2</v>
      </c>
    </row>
    <row r="4497" spans="1:18" x14ac:dyDescent="0.25">
      <c r="A4497" s="135">
        <v>1054647</v>
      </c>
      <c r="B4497" s="148" t="s">
        <v>4709</v>
      </c>
      <c r="C4497" s="135">
        <v>6</v>
      </c>
      <c r="D4497" s="135">
        <v>1260</v>
      </c>
      <c r="E4497" s="188">
        <v>42</v>
      </c>
      <c r="F4497" s="135" t="s">
        <v>20</v>
      </c>
      <c r="G4497" s="135" t="s">
        <v>20</v>
      </c>
      <c r="H4497" s="135" t="s">
        <v>20</v>
      </c>
      <c r="I4497" s="135" t="s">
        <v>20</v>
      </c>
      <c r="J4497" s="136">
        <v>3.1</v>
      </c>
      <c r="K4497" s="136">
        <v>1.81</v>
      </c>
      <c r="L4497" s="136">
        <v>0.13</v>
      </c>
      <c r="M4497" s="137" t="str">
        <f t="shared" si="70"/>
        <v>P</v>
      </c>
      <c r="N4497" s="172" t="s">
        <v>10682</v>
      </c>
      <c r="O4497" s="149" t="s">
        <v>1506</v>
      </c>
      <c r="P4497" s="149" t="s">
        <v>9498</v>
      </c>
      <c r="Q4497" s="150" t="s">
        <v>10519</v>
      </c>
      <c r="R4497" s="189">
        <v>1.32</v>
      </c>
    </row>
    <row r="4498" spans="1:18" x14ac:dyDescent="0.25">
      <c r="A4498" s="132">
        <v>1054649</v>
      </c>
      <c r="B4498" s="145" t="s">
        <v>4710</v>
      </c>
      <c r="C4498" s="132">
        <v>1</v>
      </c>
      <c r="D4498" s="132" t="s">
        <v>20</v>
      </c>
      <c r="E4498" s="186" t="s">
        <v>20</v>
      </c>
      <c r="F4498" s="132" t="s">
        <v>20</v>
      </c>
      <c r="G4498" s="132" t="s">
        <v>20</v>
      </c>
      <c r="H4498" s="132" t="s">
        <v>20</v>
      </c>
      <c r="I4498" s="132" t="s">
        <v>20</v>
      </c>
      <c r="J4498" s="133">
        <v>3.06</v>
      </c>
      <c r="K4498" s="133">
        <v>1.8</v>
      </c>
      <c r="L4498" s="133">
        <v>1E-3</v>
      </c>
      <c r="M4498" s="134" t="str">
        <f t="shared" si="70"/>
        <v>P</v>
      </c>
      <c r="N4498" s="171" t="s">
        <v>10682</v>
      </c>
      <c r="O4498" s="146" t="s">
        <v>1506</v>
      </c>
      <c r="P4498" s="146" t="s">
        <v>9498</v>
      </c>
      <c r="Q4498" s="147" t="s">
        <v>10519</v>
      </c>
      <c r="R4498" s="187">
        <v>7.0000000000000007E-2</v>
      </c>
    </row>
    <row r="4499" spans="1:18" x14ac:dyDescent="0.25">
      <c r="A4499" s="135">
        <v>1054650</v>
      </c>
      <c r="B4499" s="148" t="s">
        <v>4711</v>
      </c>
      <c r="C4499" s="135">
        <v>6</v>
      </c>
      <c r="D4499" s="135">
        <v>1260</v>
      </c>
      <c r="E4499" s="188">
        <v>42</v>
      </c>
      <c r="F4499" s="135" t="s">
        <v>20</v>
      </c>
      <c r="G4499" s="135" t="s">
        <v>20</v>
      </c>
      <c r="H4499" s="135" t="s">
        <v>20</v>
      </c>
      <c r="I4499" s="135" t="s">
        <v>20</v>
      </c>
      <c r="J4499" s="136">
        <v>3.1</v>
      </c>
      <c r="K4499" s="136">
        <v>1.81</v>
      </c>
      <c r="L4499" s="136">
        <v>0.13</v>
      </c>
      <c r="M4499" s="137" t="str">
        <f t="shared" si="70"/>
        <v>P</v>
      </c>
      <c r="N4499" s="172" t="s">
        <v>10682</v>
      </c>
      <c r="O4499" s="149" t="s">
        <v>1506</v>
      </c>
      <c r="P4499" s="149" t="s">
        <v>9498</v>
      </c>
      <c r="Q4499" s="150" t="s">
        <v>10519</v>
      </c>
      <c r="R4499" s="189">
        <v>1.32</v>
      </c>
    </row>
    <row r="4500" spans="1:18" x14ac:dyDescent="0.25">
      <c r="A4500" s="132">
        <v>1054651</v>
      </c>
      <c r="B4500" s="145" t="s">
        <v>4712</v>
      </c>
      <c r="C4500" s="132">
        <v>1</v>
      </c>
      <c r="D4500" s="132" t="s">
        <v>20</v>
      </c>
      <c r="E4500" s="186" t="s">
        <v>20</v>
      </c>
      <c r="F4500" s="132" t="s">
        <v>20</v>
      </c>
      <c r="G4500" s="132" t="s">
        <v>20</v>
      </c>
      <c r="H4500" s="132" t="s">
        <v>20</v>
      </c>
      <c r="I4500" s="132" t="s">
        <v>20</v>
      </c>
      <c r="J4500" s="133">
        <v>3.06</v>
      </c>
      <c r="K4500" s="133">
        <v>1.8</v>
      </c>
      <c r="L4500" s="133">
        <v>1E-3</v>
      </c>
      <c r="M4500" s="134" t="str">
        <f t="shared" si="70"/>
        <v>P</v>
      </c>
      <c r="N4500" s="171" t="s">
        <v>10682</v>
      </c>
      <c r="O4500" s="146" t="s">
        <v>1506</v>
      </c>
      <c r="P4500" s="146" t="s">
        <v>9498</v>
      </c>
      <c r="Q4500" s="147" t="s">
        <v>10519</v>
      </c>
      <c r="R4500" s="187">
        <v>7.0000000000000007E-2</v>
      </c>
    </row>
    <row r="4501" spans="1:18" x14ac:dyDescent="0.25">
      <c r="A4501" s="135">
        <v>1054652</v>
      </c>
      <c r="B4501" s="148" t="s">
        <v>4713</v>
      </c>
      <c r="C4501" s="135">
        <v>6</v>
      </c>
      <c r="D4501" s="135">
        <v>1260</v>
      </c>
      <c r="E4501" s="188">
        <v>42</v>
      </c>
      <c r="F4501" s="135" t="s">
        <v>20</v>
      </c>
      <c r="G4501" s="135" t="s">
        <v>20</v>
      </c>
      <c r="H4501" s="135" t="s">
        <v>20</v>
      </c>
      <c r="I4501" s="135" t="s">
        <v>20</v>
      </c>
      <c r="J4501" s="136">
        <v>3.1</v>
      </c>
      <c r="K4501" s="136">
        <v>1.81</v>
      </c>
      <c r="L4501" s="136">
        <v>0.13</v>
      </c>
      <c r="M4501" s="137" t="str">
        <f t="shared" si="70"/>
        <v>P</v>
      </c>
      <c r="N4501" s="172" t="s">
        <v>10682</v>
      </c>
      <c r="O4501" s="149" t="s">
        <v>1506</v>
      </c>
      <c r="P4501" s="149" t="s">
        <v>9498</v>
      </c>
      <c r="Q4501" s="150" t="s">
        <v>10519</v>
      </c>
      <c r="R4501" s="189">
        <v>1.32</v>
      </c>
    </row>
    <row r="4502" spans="1:18" x14ac:dyDescent="0.25">
      <c r="A4502" s="132">
        <v>1054653</v>
      </c>
      <c r="B4502" s="145" t="s">
        <v>4714</v>
      </c>
      <c r="C4502" s="132">
        <v>1</v>
      </c>
      <c r="D4502" s="132" t="s">
        <v>20</v>
      </c>
      <c r="E4502" s="186" t="s">
        <v>20</v>
      </c>
      <c r="F4502" s="132" t="s">
        <v>20</v>
      </c>
      <c r="G4502" s="132" t="s">
        <v>20</v>
      </c>
      <c r="H4502" s="132" t="s">
        <v>20</v>
      </c>
      <c r="I4502" s="132" t="s">
        <v>20</v>
      </c>
      <c r="J4502" s="133">
        <v>3.06</v>
      </c>
      <c r="K4502" s="133">
        <v>1.8</v>
      </c>
      <c r="L4502" s="133">
        <v>1E-3</v>
      </c>
      <c r="M4502" s="134" t="str">
        <f t="shared" si="70"/>
        <v>P</v>
      </c>
      <c r="N4502" s="171" t="s">
        <v>10682</v>
      </c>
      <c r="O4502" s="146" t="s">
        <v>1506</v>
      </c>
      <c r="P4502" s="146" t="s">
        <v>9498</v>
      </c>
      <c r="Q4502" s="147" t="s">
        <v>10519</v>
      </c>
      <c r="R4502" s="187">
        <v>7.0000000000000007E-2</v>
      </c>
    </row>
    <row r="4503" spans="1:18" x14ac:dyDescent="0.25">
      <c r="A4503" s="135">
        <v>1054654</v>
      </c>
      <c r="B4503" s="148" t="s">
        <v>4715</v>
      </c>
      <c r="C4503" s="135">
        <v>6</v>
      </c>
      <c r="D4503" s="135">
        <v>1260</v>
      </c>
      <c r="E4503" s="188">
        <v>42</v>
      </c>
      <c r="F4503" s="135" t="s">
        <v>20</v>
      </c>
      <c r="G4503" s="135" t="s">
        <v>20</v>
      </c>
      <c r="H4503" s="135" t="s">
        <v>20</v>
      </c>
      <c r="I4503" s="135" t="s">
        <v>20</v>
      </c>
      <c r="J4503" s="136">
        <v>3.1</v>
      </c>
      <c r="K4503" s="136">
        <v>1.81</v>
      </c>
      <c r="L4503" s="136">
        <v>0.13</v>
      </c>
      <c r="M4503" s="137" t="str">
        <f t="shared" si="70"/>
        <v>P</v>
      </c>
      <c r="N4503" s="172" t="s">
        <v>10682</v>
      </c>
      <c r="O4503" s="149" t="s">
        <v>1506</v>
      </c>
      <c r="P4503" s="149" t="s">
        <v>9498</v>
      </c>
      <c r="Q4503" s="150" t="s">
        <v>10519</v>
      </c>
      <c r="R4503" s="189">
        <v>1.32</v>
      </c>
    </row>
    <row r="4504" spans="1:18" x14ac:dyDescent="0.25">
      <c r="A4504" s="132">
        <v>1054656</v>
      </c>
      <c r="B4504" s="145" t="s">
        <v>4716</v>
      </c>
      <c r="C4504" s="132">
        <v>1</v>
      </c>
      <c r="D4504" s="132" t="s">
        <v>20</v>
      </c>
      <c r="E4504" s="186" t="s">
        <v>20</v>
      </c>
      <c r="F4504" s="132" t="s">
        <v>20</v>
      </c>
      <c r="G4504" s="132" t="s">
        <v>20</v>
      </c>
      <c r="H4504" s="132" t="s">
        <v>20</v>
      </c>
      <c r="I4504" s="132" t="s">
        <v>20</v>
      </c>
      <c r="J4504" s="133">
        <v>3.06</v>
      </c>
      <c r="K4504" s="133">
        <v>1.8</v>
      </c>
      <c r="L4504" s="133">
        <v>1E-3</v>
      </c>
      <c r="M4504" s="134" t="str">
        <f t="shared" si="70"/>
        <v>P</v>
      </c>
      <c r="N4504" s="171" t="s">
        <v>10682</v>
      </c>
      <c r="O4504" s="146" t="s">
        <v>1506</v>
      </c>
      <c r="P4504" s="146" t="s">
        <v>9498</v>
      </c>
      <c r="Q4504" s="147" t="s">
        <v>10519</v>
      </c>
      <c r="R4504" s="187">
        <v>7.0000000000000007E-2</v>
      </c>
    </row>
    <row r="4505" spans="1:18" x14ac:dyDescent="0.25">
      <c r="A4505" s="135">
        <v>1054657</v>
      </c>
      <c r="B4505" s="148" t="s">
        <v>4717</v>
      </c>
      <c r="C4505" s="135">
        <v>6</v>
      </c>
      <c r="D4505" s="135">
        <v>1260</v>
      </c>
      <c r="E4505" s="188">
        <v>42</v>
      </c>
      <c r="F4505" s="135" t="s">
        <v>20</v>
      </c>
      <c r="G4505" s="135" t="s">
        <v>20</v>
      </c>
      <c r="H4505" s="135" t="s">
        <v>20</v>
      </c>
      <c r="I4505" s="135" t="s">
        <v>20</v>
      </c>
      <c r="J4505" s="136">
        <v>3.1</v>
      </c>
      <c r="K4505" s="136">
        <v>1.81</v>
      </c>
      <c r="L4505" s="136">
        <v>0.13</v>
      </c>
      <c r="M4505" s="137" t="str">
        <f t="shared" si="70"/>
        <v>P</v>
      </c>
      <c r="N4505" s="172" t="s">
        <v>10682</v>
      </c>
      <c r="O4505" s="149" t="s">
        <v>1506</v>
      </c>
      <c r="P4505" s="149" t="s">
        <v>9498</v>
      </c>
      <c r="Q4505" s="150" t="s">
        <v>10519</v>
      </c>
      <c r="R4505" s="189">
        <v>1.32</v>
      </c>
    </row>
    <row r="4506" spans="1:18" x14ac:dyDescent="0.25">
      <c r="A4506" s="132">
        <v>1054659</v>
      </c>
      <c r="B4506" s="145" t="s">
        <v>4718</v>
      </c>
      <c r="C4506" s="132">
        <v>6</v>
      </c>
      <c r="D4506" s="132">
        <v>1260</v>
      </c>
      <c r="E4506" s="186">
        <v>42</v>
      </c>
      <c r="F4506" s="132" t="s">
        <v>20</v>
      </c>
      <c r="G4506" s="132" t="s">
        <v>20</v>
      </c>
      <c r="H4506" s="132" t="s">
        <v>20</v>
      </c>
      <c r="I4506" s="132" t="s">
        <v>20</v>
      </c>
      <c r="J4506" s="133">
        <v>3.1</v>
      </c>
      <c r="K4506" s="133">
        <v>1.81</v>
      </c>
      <c r="L4506" s="133">
        <v>0.13</v>
      </c>
      <c r="M4506" s="134" t="str">
        <f t="shared" si="70"/>
        <v>P</v>
      </c>
      <c r="N4506" s="171" t="s">
        <v>10682</v>
      </c>
      <c r="O4506" s="146" t="s">
        <v>1506</v>
      </c>
      <c r="P4506" s="146" t="s">
        <v>9498</v>
      </c>
      <c r="Q4506" s="147" t="s">
        <v>10519</v>
      </c>
      <c r="R4506" s="187">
        <v>1.32</v>
      </c>
    </row>
    <row r="4507" spans="1:18" x14ac:dyDescent="0.25">
      <c r="A4507" s="135">
        <v>1054660</v>
      </c>
      <c r="B4507" s="148" t="s">
        <v>4719</v>
      </c>
      <c r="C4507" s="135">
        <v>1</v>
      </c>
      <c r="D4507" s="135" t="s">
        <v>20</v>
      </c>
      <c r="E4507" s="188" t="s">
        <v>20</v>
      </c>
      <c r="F4507" s="135" t="s">
        <v>20</v>
      </c>
      <c r="G4507" s="135" t="s">
        <v>20</v>
      </c>
      <c r="H4507" s="135" t="s">
        <v>20</v>
      </c>
      <c r="I4507" s="135" t="s">
        <v>20</v>
      </c>
      <c r="J4507" s="136">
        <v>3.06</v>
      </c>
      <c r="K4507" s="136">
        <v>1.8</v>
      </c>
      <c r="L4507" s="136">
        <v>1E-3</v>
      </c>
      <c r="M4507" s="137" t="str">
        <f t="shared" si="70"/>
        <v>P</v>
      </c>
      <c r="N4507" s="172" t="s">
        <v>10682</v>
      </c>
      <c r="O4507" s="149" t="s">
        <v>1506</v>
      </c>
      <c r="P4507" s="149" t="s">
        <v>9498</v>
      </c>
      <c r="Q4507" s="150" t="s">
        <v>10519</v>
      </c>
      <c r="R4507" s="189">
        <v>7.0000000000000007E-2</v>
      </c>
    </row>
    <row r="4508" spans="1:18" x14ac:dyDescent="0.25">
      <c r="A4508" s="132">
        <v>1054661</v>
      </c>
      <c r="B4508" s="145" t="s">
        <v>4720</v>
      </c>
      <c r="C4508" s="132">
        <v>6</v>
      </c>
      <c r="D4508" s="132">
        <v>1260</v>
      </c>
      <c r="E4508" s="186">
        <v>42</v>
      </c>
      <c r="F4508" s="132" t="s">
        <v>20</v>
      </c>
      <c r="G4508" s="132" t="s">
        <v>20</v>
      </c>
      <c r="H4508" s="132" t="s">
        <v>20</v>
      </c>
      <c r="I4508" s="132" t="s">
        <v>20</v>
      </c>
      <c r="J4508" s="133">
        <v>3.1</v>
      </c>
      <c r="K4508" s="133">
        <v>1.81</v>
      </c>
      <c r="L4508" s="133">
        <v>0.13</v>
      </c>
      <c r="M4508" s="134" t="str">
        <f t="shared" si="70"/>
        <v>P</v>
      </c>
      <c r="N4508" s="171" t="s">
        <v>10682</v>
      </c>
      <c r="O4508" s="146" t="s">
        <v>1506</v>
      </c>
      <c r="P4508" s="146" t="s">
        <v>9498</v>
      </c>
      <c r="Q4508" s="147" t="s">
        <v>10519</v>
      </c>
      <c r="R4508" s="187">
        <v>1.32</v>
      </c>
    </row>
    <row r="4509" spans="1:18" x14ac:dyDescent="0.25">
      <c r="A4509" s="135">
        <v>1054663</v>
      </c>
      <c r="B4509" s="148" t="s">
        <v>4721</v>
      </c>
      <c r="C4509" s="135">
        <v>6</v>
      </c>
      <c r="D4509" s="135">
        <v>1260</v>
      </c>
      <c r="E4509" s="188">
        <v>42</v>
      </c>
      <c r="F4509" s="135" t="s">
        <v>20</v>
      </c>
      <c r="G4509" s="135" t="s">
        <v>20</v>
      </c>
      <c r="H4509" s="135" t="s">
        <v>20</v>
      </c>
      <c r="I4509" s="135" t="s">
        <v>20</v>
      </c>
      <c r="J4509" s="136">
        <v>3.1</v>
      </c>
      <c r="K4509" s="136">
        <v>1.81</v>
      </c>
      <c r="L4509" s="136">
        <v>0.13</v>
      </c>
      <c r="M4509" s="137" t="str">
        <f t="shared" si="70"/>
        <v>P</v>
      </c>
      <c r="N4509" s="172" t="s">
        <v>10682</v>
      </c>
      <c r="O4509" s="149" t="s">
        <v>1506</v>
      </c>
      <c r="P4509" s="149" t="s">
        <v>9498</v>
      </c>
      <c r="Q4509" s="150" t="s">
        <v>10519</v>
      </c>
      <c r="R4509" s="189">
        <v>1.32</v>
      </c>
    </row>
    <row r="4510" spans="1:18" x14ac:dyDescent="0.25">
      <c r="A4510" s="132">
        <v>1054665</v>
      </c>
      <c r="B4510" s="145" t="s">
        <v>4722</v>
      </c>
      <c r="C4510" s="132">
        <v>6</v>
      </c>
      <c r="D4510" s="132">
        <v>1260</v>
      </c>
      <c r="E4510" s="186">
        <v>42</v>
      </c>
      <c r="F4510" s="132" t="s">
        <v>20</v>
      </c>
      <c r="G4510" s="132" t="s">
        <v>20</v>
      </c>
      <c r="H4510" s="132" t="s">
        <v>20</v>
      </c>
      <c r="I4510" s="132" t="s">
        <v>20</v>
      </c>
      <c r="J4510" s="133">
        <v>3.1</v>
      </c>
      <c r="K4510" s="133">
        <v>1.81</v>
      </c>
      <c r="L4510" s="133">
        <v>0.13</v>
      </c>
      <c r="M4510" s="134" t="str">
        <f t="shared" si="70"/>
        <v>P</v>
      </c>
      <c r="N4510" s="171" t="s">
        <v>10682</v>
      </c>
      <c r="O4510" s="146" t="s">
        <v>1506</v>
      </c>
      <c r="P4510" s="146" t="s">
        <v>9498</v>
      </c>
      <c r="Q4510" s="147" t="s">
        <v>10519</v>
      </c>
      <c r="R4510" s="187">
        <v>1.32</v>
      </c>
    </row>
    <row r="4511" spans="1:18" x14ac:dyDescent="0.25">
      <c r="A4511" s="135">
        <v>1054666</v>
      </c>
      <c r="B4511" s="148" t="s">
        <v>4723</v>
      </c>
      <c r="C4511" s="135">
        <v>1</v>
      </c>
      <c r="D4511" s="135" t="s">
        <v>20</v>
      </c>
      <c r="E4511" s="188" t="s">
        <v>20</v>
      </c>
      <c r="F4511" s="135" t="s">
        <v>20</v>
      </c>
      <c r="G4511" s="135" t="s">
        <v>20</v>
      </c>
      <c r="H4511" s="135" t="s">
        <v>20</v>
      </c>
      <c r="I4511" s="135" t="s">
        <v>20</v>
      </c>
      <c r="J4511" s="136">
        <v>2.0499999999999998</v>
      </c>
      <c r="K4511" s="136">
        <v>0.55000000000000004</v>
      </c>
      <c r="L4511" s="136">
        <v>1.25</v>
      </c>
      <c r="M4511" s="137" t="str">
        <f t="shared" si="70"/>
        <v>P</v>
      </c>
      <c r="N4511" s="172" t="s">
        <v>10682</v>
      </c>
      <c r="O4511" s="149" t="s">
        <v>1500</v>
      </c>
      <c r="P4511" s="149" t="s">
        <v>9456</v>
      </c>
      <c r="Q4511" s="150" t="s">
        <v>10519</v>
      </c>
      <c r="R4511" s="189">
        <v>0.68656716417910446</v>
      </c>
    </row>
    <row r="4512" spans="1:18" x14ac:dyDescent="0.25">
      <c r="A4512" s="132">
        <v>1054667</v>
      </c>
      <c r="B4512" s="145" t="s">
        <v>4724</v>
      </c>
      <c r="C4512" s="132">
        <v>6</v>
      </c>
      <c r="D4512" s="132" t="s">
        <v>20</v>
      </c>
      <c r="E4512" s="186" t="s">
        <v>20</v>
      </c>
      <c r="F4512" s="132" t="s">
        <v>20</v>
      </c>
      <c r="G4512" s="132" t="s">
        <v>20</v>
      </c>
      <c r="H4512" s="132" t="s">
        <v>20</v>
      </c>
      <c r="I4512" s="132" t="s">
        <v>20</v>
      </c>
      <c r="J4512" s="133">
        <v>2.15</v>
      </c>
      <c r="K4512" s="133">
        <v>1.35</v>
      </c>
      <c r="L4512" s="133">
        <v>0.63</v>
      </c>
      <c r="M4512" s="134" t="str">
        <f t="shared" si="70"/>
        <v>P</v>
      </c>
      <c r="N4512" s="171" t="s">
        <v>10682</v>
      </c>
      <c r="O4512" s="146" t="s">
        <v>1500</v>
      </c>
      <c r="P4512" s="146" t="s">
        <v>9456</v>
      </c>
      <c r="Q4512" s="147" t="s">
        <v>10519</v>
      </c>
      <c r="R4512" s="187">
        <v>4.0970149253731343</v>
      </c>
    </row>
    <row r="4513" spans="1:18" x14ac:dyDescent="0.25">
      <c r="A4513" s="135">
        <v>1054668</v>
      </c>
      <c r="B4513" s="148" t="s">
        <v>4725</v>
      </c>
      <c r="C4513" s="135">
        <v>1</v>
      </c>
      <c r="D4513" s="135" t="s">
        <v>20</v>
      </c>
      <c r="E4513" s="188" t="s">
        <v>20</v>
      </c>
      <c r="F4513" s="135" t="s">
        <v>20</v>
      </c>
      <c r="G4513" s="135" t="s">
        <v>20</v>
      </c>
      <c r="H4513" s="135" t="s">
        <v>20</v>
      </c>
      <c r="I4513" s="135" t="s">
        <v>20</v>
      </c>
      <c r="J4513" s="136">
        <v>1.8</v>
      </c>
      <c r="K4513" s="136">
        <v>1.5</v>
      </c>
      <c r="L4513" s="136">
        <v>4.0000000000000001E-3</v>
      </c>
      <c r="M4513" s="137" t="str">
        <f t="shared" si="70"/>
        <v>P</v>
      </c>
      <c r="N4513" s="172" t="s">
        <v>10682</v>
      </c>
      <c r="O4513" s="149" t="s">
        <v>1500</v>
      </c>
      <c r="P4513" s="149" t="s">
        <v>9456</v>
      </c>
      <c r="Q4513" s="150" t="s">
        <v>10519</v>
      </c>
      <c r="R4513" s="189">
        <v>5.9701492537313432E-2</v>
      </c>
    </row>
    <row r="4514" spans="1:18" x14ac:dyDescent="0.25">
      <c r="A4514" s="132">
        <v>1054670</v>
      </c>
      <c r="B4514" s="145" t="s">
        <v>4726</v>
      </c>
      <c r="C4514" s="132">
        <v>6</v>
      </c>
      <c r="D4514" s="132" t="s">
        <v>20</v>
      </c>
      <c r="E4514" s="186" t="s">
        <v>20</v>
      </c>
      <c r="F4514" s="132" t="s">
        <v>20</v>
      </c>
      <c r="G4514" s="132" t="s">
        <v>20</v>
      </c>
      <c r="H4514" s="132" t="s">
        <v>20</v>
      </c>
      <c r="I4514" s="132" t="s">
        <v>20</v>
      </c>
      <c r="J4514" s="133">
        <v>1.8</v>
      </c>
      <c r="K4514" s="133">
        <v>1.5</v>
      </c>
      <c r="L4514" s="133">
        <v>2.5999999999999999E-2</v>
      </c>
      <c r="M4514" s="134" t="str">
        <f t="shared" si="70"/>
        <v>P</v>
      </c>
      <c r="N4514" s="171" t="s">
        <v>10682</v>
      </c>
      <c r="O4514" s="146" t="s">
        <v>1500</v>
      </c>
      <c r="P4514" s="146" t="s">
        <v>9456</v>
      </c>
      <c r="Q4514" s="147" t="s">
        <v>10519</v>
      </c>
      <c r="R4514" s="187">
        <v>0.4701492537313432</v>
      </c>
    </row>
    <row r="4515" spans="1:18" x14ac:dyDescent="0.25">
      <c r="A4515" s="135">
        <v>1054671</v>
      </c>
      <c r="B4515" s="148" t="s">
        <v>4727</v>
      </c>
      <c r="C4515" s="135">
        <v>100</v>
      </c>
      <c r="D4515" s="135" t="s">
        <v>20</v>
      </c>
      <c r="E4515" s="188" t="s">
        <v>20</v>
      </c>
      <c r="F4515" s="135" t="s">
        <v>20</v>
      </c>
      <c r="G4515" s="135" t="s">
        <v>20</v>
      </c>
      <c r="H4515" s="135" t="s">
        <v>20</v>
      </c>
      <c r="I4515" s="135" t="s">
        <v>20</v>
      </c>
      <c r="J4515" s="136">
        <v>1</v>
      </c>
      <c r="K4515" s="136">
        <v>0.7</v>
      </c>
      <c r="L4515" s="136">
        <v>1.6</v>
      </c>
      <c r="M4515" s="137" t="str">
        <f t="shared" si="70"/>
        <v>P</v>
      </c>
      <c r="N4515" s="172" t="s">
        <v>10682</v>
      </c>
      <c r="O4515" s="149" t="s">
        <v>1500</v>
      </c>
      <c r="P4515" s="149" t="s">
        <v>9456</v>
      </c>
      <c r="Q4515" s="150" t="s">
        <v>10519</v>
      </c>
      <c r="R4515" s="189">
        <v>4.4776119402985071</v>
      </c>
    </row>
    <row r="4516" spans="1:18" x14ac:dyDescent="0.25">
      <c r="A4516" s="132">
        <v>1054672</v>
      </c>
      <c r="B4516" s="145" t="s">
        <v>4728</v>
      </c>
      <c r="C4516" s="132">
        <v>1</v>
      </c>
      <c r="D4516" s="132" t="s">
        <v>20</v>
      </c>
      <c r="E4516" s="186" t="s">
        <v>20</v>
      </c>
      <c r="F4516" s="132" t="s">
        <v>20</v>
      </c>
      <c r="G4516" s="132" t="s">
        <v>20</v>
      </c>
      <c r="H4516" s="132" t="s">
        <v>20</v>
      </c>
      <c r="I4516" s="132" t="s">
        <v>20</v>
      </c>
      <c r="J4516" s="133">
        <v>2.0499999999999998</v>
      </c>
      <c r="K4516" s="133">
        <v>0.55000000000000004</v>
      </c>
      <c r="L4516" s="133">
        <v>1.25</v>
      </c>
      <c r="M4516" s="134" t="str">
        <f t="shared" si="70"/>
        <v>P</v>
      </c>
      <c r="N4516" s="171" t="s">
        <v>10682</v>
      </c>
      <c r="O4516" s="146" t="s">
        <v>1500</v>
      </c>
      <c r="P4516" s="146" t="s">
        <v>9456</v>
      </c>
      <c r="Q4516" s="147" t="s">
        <v>10519</v>
      </c>
      <c r="R4516" s="187">
        <v>0.67910447761194026</v>
      </c>
    </row>
    <row r="4517" spans="1:18" x14ac:dyDescent="0.25">
      <c r="A4517" s="135">
        <v>1054673</v>
      </c>
      <c r="B4517" s="148" t="s">
        <v>4729</v>
      </c>
      <c r="C4517" s="135">
        <v>6</v>
      </c>
      <c r="D4517" s="135" t="s">
        <v>20</v>
      </c>
      <c r="E4517" s="188" t="s">
        <v>20</v>
      </c>
      <c r="F4517" s="135" t="s">
        <v>20</v>
      </c>
      <c r="G4517" s="135" t="s">
        <v>20</v>
      </c>
      <c r="H4517" s="135" t="s">
        <v>20</v>
      </c>
      <c r="I4517" s="135" t="s">
        <v>20</v>
      </c>
      <c r="J4517" s="136">
        <v>2.15</v>
      </c>
      <c r="K4517" s="136">
        <v>1.35</v>
      </c>
      <c r="L4517" s="136">
        <v>0.63</v>
      </c>
      <c r="M4517" s="137" t="str">
        <f t="shared" si="70"/>
        <v>P</v>
      </c>
      <c r="N4517" s="172" t="s">
        <v>10682</v>
      </c>
      <c r="O4517" s="149" t="s">
        <v>1500</v>
      </c>
      <c r="P4517" s="149" t="s">
        <v>9456</v>
      </c>
      <c r="Q4517" s="150" t="s">
        <v>10519</v>
      </c>
      <c r="R4517" s="189">
        <v>4.0970149253731343</v>
      </c>
    </row>
    <row r="4518" spans="1:18" x14ac:dyDescent="0.25">
      <c r="A4518" s="132">
        <v>1054674</v>
      </c>
      <c r="B4518" s="145" t="s">
        <v>4730</v>
      </c>
      <c r="C4518" s="132">
        <v>1</v>
      </c>
      <c r="D4518" s="132" t="s">
        <v>20</v>
      </c>
      <c r="E4518" s="186" t="s">
        <v>20</v>
      </c>
      <c r="F4518" s="132" t="s">
        <v>20</v>
      </c>
      <c r="G4518" s="132" t="s">
        <v>20</v>
      </c>
      <c r="H4518" s="132" t="s">
        <v>20</v>
      </c>
      <c r="I4518" s="132" t="s">
        <v>20</v>
      </c>
      <c r="J4518" s="133">
        <v>1.8</v>
      </c>
      <c r="K4518" s="133">
        <v>1.5</v>
      </c>
      <c r="L4518" s="133">
        <v>4.0000000000000001E-3</v>
      </c>
      <c r="M4518" s="134" t="str">
        <f t="shared" si="70"/>
        <v>P</v>
      </c>
      <c r="N4518" s="171" t="s">
        <v>10682</v>
      </c>
      <c r="O4518" s="146" t="s">
        <v>1500</v>
      </c>
      <c r="P4518" s="146" t="s">
        <v>9456</v>
      </c>
      <c r="Q4518" s="147" t="s">
        <v>10519</v>
      </c>
      <c r="R4518" s="187">
        <v>5.9701492537313432E-2</v>
      </c>
    </row>
    <row r="4519" spans="1:18" x14ac:dyDescent="0.25">
      <c r="A4519" s="135">
        <v>1054677</v>
      </c>
      <c r="B4519" s="148" t="s">
        <v>4731</v>
      </c>
      <c r="C4519" s="135">
        <v>6</v>
      </c>
      <c r="D4519" s="135" t="s">
        <v>20</v>
      </c>
      <c r="E4519" s="188" t="s">
        <v>20</v>
      </c>
      <c r="F4519" s="135" t="s">
        <v>20</v>
      </c>
      <c r="G4519" s="135" t="s">
        <v>20</v>
      </c>
      <c r="H4519" s="135" t="s">
        <v>20</v>
      </c>
      <c r="I4519" s="135" t="s">
        <v>20</v>
      </c>
      <c r="J4519" s="136">
        <v>1.8</v>
      </c>
      <c r="K4519" s="136">
        <v>1.5</v>
      </c>
      <c r="L4519" s="136">
        <v>2.5999999999999999E-2</v>
      </c>
      <c r="M4519" s="137" t="str">
        <f t="shared" si="70"/>
        <v>P</v>
      </c>
      <c r="N4519" s="172" t="s">
        <v>10682</v>
      </c>
      <c r="O4519" s="149" t="s">
        <v>1500</v>
      </c>
      <c r="P4519" s="149" t="s">
        <v>9456</v>
      </c>
      <c r="Q4519" s="150" t="s">
        <v>10519</v>
      </c>
      <c r="R4519" s="189">
        <v>0.4701492537313432</v>
      </c>
    </row>
    <row r="4520" spans="1:18" x14ac:dyDescent="0.25">
      <c r="A4520" s="132">
        <v>1054678</v>
      </c>
      <c r="B4520" s="145" t="s">
        <v>4732</v>
      </c>
      <c r="C4520" s="132">
        <v>100</v>
      </c>
      <c r="D4520" s="132" t="s">
        <v>20</v>
      </c>
      <c r="E4520" s="186" t="s">
        <v>20</v>
      </c>
      <c r="F4520" s="132" t="s">
        <v>20</v>
      </c>
      <c r="G4520" s="132" t="s">
        <v>20</v>
      </c>
      <c r="H4520" s="132" t="s">
        <v>20</v>
      </c>
      <c r="I4520" s="132" t="s">
        <v>20</v>
      </c>
      <c r="J4520" s="133">
        <v>1</v>
      </c>
      <c r="K4520" s="133">
        <v>0.7</v>
      </c>
      <c r="L4520" s="133">
        <v>1.6</v>
      </c>
      <c r="M4520" s="134" t="str">
        <f t="shared" si="70"/>
        <v>P</v>
      </c>
      <c r="N4520" s="171" t="s">
        <v>10682</v>
      </c>
      <c r="O4520" s="146" t="s">
        <v>1500</v>
      </c>
      <c r="P4520" s="146" t="s">
        <v>9456</v>
      </c>
      <c r="Q4520" s="147" t="s">
        <v>10519</v>
      </c>
      <c r="R4520" s="187">
        <v>4.4776119402985071</v>
      </c>
    </row>
    <row r="4521" spans="1:18" x14ac:dyDescent="0.25">
      <c r="A4521" s="135">
        <v>1054679</v>
      </c>
      <c r="B4521" s="148" t="s">
        <v>4733</v>
      </c>
      <c r="C4521" s="135">
        <v>1</v>
      </c>
      <c r="D4521" s="135" t="s">
        <v>20</v>
      </c>
      <c r="E4521" s="188" t="s">
        <v>20</v>
      </c>
      <c r="F4521" s="135" t="s">
        <v>20</v>
      </c>
      <c r="G4521" s="135" t="s">
        <v>20</v>
      </c>
      <c r="H4521" s="135" t="s">
        <v>20</v>
      </c>
      <c r="I4521" s="135" t="s">
        <v>20</v>
      </c>
      <c r="J4521" s="136">
        <v>2.0499999999999998</v>
      </c>
      <c r="K4521" s="136">
        <v>0.55000000000000004</v>
      </c>
      <c r="L4521" s="136">
        <v>1.25</v>
      </c>
      <c r="M4521" s="137" t="str">
        <f t="shared" si="70"/>
        <v>P</v>
      </c>
      <c r="N4521" s="172" t="s">
        <v>10682</v>
      </c>
      <c r="O4521" s="149" t="s">
        <v>1500</v>
      </c>
      <c r="P4521" s="149" t="s">
        <v>9456</v>
      </c>
      <c r="Q4521" s="150" t="s">
        <v>10519</v>
      </c>
      <c r="R4521" s="189">
        <v>0.67910447761194026</v>
      </c>
    </row>
    <row r="4522" spans="1:18" x14ac:dyDescent="0.25">
      <c r="A4522" s="132">
        <v>1054680</v>
      </c>
      <c r="B4522" s="145" t="s">
        <v>4734</v>
      </c>
      <c r="C4522" s="132">
        <v>6</v>
      </c>
      <c r="D4522" s="132" t="s">
        <v>20</v>
      </c>
      <c r="E4522" s="186" t="s">
        <v>20</v>
      </c>
      <c r="F4522" s="132" t="s">
        <v>20</v>
      </c>
      <c r="G4522" s="132" t="s">
        <v>20</v>
      </c>
      <c r="H4522" s="132" t="s">
        <v>20</v>
      </c>
      <c r="I4522" s="132" t="s">
        <v>20</v>
      </c>
      <c r="J4522" s="133">
        <v>2.15</v>
      </c>
      <c r="K4522" s="133">
        <v>1.35</v>
      </c>
      <c r="L4522" s="133">
        <v>0.63</v>
      </c>
      <c r="M4522" s="134" t="str">
        <f t="shared" si="70"/>
        <v>P</v>
      </c>
      <c r="N4522" s="171" t="s">
        <v>10682</v>
      </c>
      <c r="O4522" s="146" t="s">
        <v>1500</v>
      </c>
      <c r="P4522" s="146" t="s">
        <v>9456</v>
      </c>
      <c r="Q4522" s="147" t="s">
        <v>10519</v>
      </c>
      <c r="R4522" s="187">
        <v>4.0970149253731343</v>
      </c>
    </row>
    <row r="4523" spans="1:18" x14ac:dyDescent="0.25">
      <c r="A4523" s="135">
        <v>1054681</v>
      </c>
      <c r="B4523" s="148" t="s">
        <v>4735</v>
      </c>
      <c r="C4523" s="135">
        <v>1</v>
      </c>
      <c r="D4523" s="135" t="s">
        <v>20</v>
      </c>
      <c r="E4523" s="188" t="s">
        <v>20</v>
      </c>
      <c r="F4523" s="135" t="s">
        <v>20</v>
      </c>
      <c r="G4523" s="135" t="s">
        <v>20</v>
      </c>
      <c r="H4523" s="135" t="s">
        <v>20</v>
      </c>
      <c r="I4523" s="135" t="s">
        <v>20</v>
      </c>
      <c r="J4523" s="136">
        <v>1.8</v>
      </c>
      <c r="K4523" s="136">
        <v>1.5</v>
      </c>
      <c r="L4523" s="136">
        <v>4.0000000000000001E-3</v>
      </c>
      <c r="M4523" s="137" t="str">
        <f t="shared" si="70"/>
        <v>P</v>
      </c>
      <c r="N4523" s="172" t="s">
        <v>10682</v>
      </c>
      <c r="O4523" s="149" t="s">
        <v>1500</v>
      </c>
      <c r="P4523" s="149" t="s">
        <v>9456</v>
      </c>
      <c r="Q4523" s="150" t="s">
        <v>10519</v>
      </c>
      <c r="R4523" s="189">
        <v>5.9701492537313432E-2</v>
      </c>
    </row>
    <row r="4524" spans="1:18" x14ac:dyDescent="0.25">
      <c r="A4524" s="132">
        <v>1054682</v>
      </c>
      <c r="B4524" s="145" t="s">
        <v>4736</v>
      </c>
      <c r="C4524" s="132">
        <v>6</v>
      </c>
      <c r="D4524" s="132" t="s">
        <v>20</v>
      </c>
      <c r="E4524" s="186" t="s">
        <v>20</v>
      </c>
      <c r="F4524" s="132" t="s">
        <v>20</v>
      </c>
      <c r="G4524" s="132" t="s">
        <v>20</v>
      </c>
      <c r="H4524" s="132" t="s">
        <v>20</v>
      </c>
      <c r="I4524" s="132" t="s">
        <v>20</v>
      </c>
      <c r="J4524" s="133">
        <v>1.8</v>
      </c>
      <c r="K4524" s="133">
        <v>1.5</v>
      </c>
      <c r="L4524" s="133">
        <v>2.5999999999999999E-2</v>
      </c>
      <c r="M4524" s="134" t="str">
        <f t="shared" si="70"/>
        <v>P</v>
      </c>
      <c r="N4524" s="171" t="s">
        <v>10682</v>
      </c>
      <c r="O4524" s="146" t="s">
        <v>1500</v>
      </c>
      <c r="P4524" s="146" t="s">
        <v>9456</v>
      </c>
      <c r="Q4524" s="147" t="s">
        <v>10519</v>
      </c>
      <c r="R4524" s="187">
        <v>0.4701492537313432</v>
      </c>
    </row>
    <row r="4525" spans="1:18" x14ac:dyDescent="0.25">
      <c r="A4525" s="135">
        <v>1054683</v>
      </c>
      <c r="B4525" s="148" t="s">
        <v>4737</v>
      </c>
      <c r="C4525" s="135">
        <v>100</v>
      </c>
      <c r="D4525" s="135" t="s">
        <v>20</v>
      </c>
      <c r="E4525" s="188" t="s">
        <v>20</v>
      </c>
      <c r="F4525" s="135" t="s">
        <v>20</v>
      </c>
      <c r="G4525" s="135" t="s">
        <v>20</v>
      </c>
      <c r="H4525" s="135" t="s">
        <v>20</v>
      </c>
      <c r="I4525" s="135" t="s">
        <v>20</v>
      </c>
      <c r="J4525" s="136">
        <v>1</v>
      </c>
      <c r="K4525" s="136">
        <v>0.7</v>
      </c>
      <c r="L4525" s="136">
        <v>1.6</v>
      </c>
      <c r="M4525" s="137" t="str">
        <f t="shared" si="70"/>
        <v>P</v>
      </c>
      <c r="N4525" s="172" t="s">
        <v>10682</v>
      </c>
      <c r="O4525" s="149" t="s">
        <v>1500</v>
      </c>
      <c r="P4525" s="149" t="s">
        <v>9456</v>
      </c>
      <c r="Q4525" s="150" t="s">
        <v>10519</v>
      </c>
      <c r="R4525" s="189">
        <v>4.4776119402985071</v>
      </c>
    </row>
    <row r="4526" spans="1:18" x14ac:dyDescent="0.25">
      <c r="A4526" s="132">
        <v>1054684</v>
      </c>
      <c r="B4526" s="145" t="s">
        <v>4738</v>
      </c>
      <c r="C4526" s="132">
        <v>1</v>
      </c>
      <c r="D4526" s="132" t="s">
        <v>20</v>
      </c>
      <c r="E4526" s="186" t="s">
        <v>20</v>
      </c>
      <c r="F4526" s="132" t="s">
        <v>20</v>
      </c>
      <c r="G4526" s="132" t="s">
        <v>20</v>
      </c>
      <c r="H4526" s="132" t="s">
        <v>20</v>
      </c>
      <c r="I4526" s="132" t="s">
        <v>20</v>
      </c>
      <c r="J4526" s="133">
        <v>2.0499999999999998</v>
      </c>
      <c r="K4526" s="133">
        <v>0.55000000000000004</v>
      </c>
      <c r="L4526" s="133">
        <v>1.25</v>
      </c>
      <c r="M4526" s="134" t="str">
        <f t="shared" si="70"/>
        <v>P</v>
      </c>
      <c r="N4526" s="171" t="s">
        <v>10682</v>
      </c>
      <c r="O4526" s="146" t="s">
        <v>1500</v>
      </c>
      <c r="P4526" s="146" t="s">
        <v>9456</v>
      </c>
      <c r="Q4526" s="147" t="s">
        <v>10519</v>
      </c>
      <c r="R4526" s="187">
        <v>0.68656716417910446</v>
      </c>
    </row>
    <row r="4527" spans="1:18" x14ac:dyDescent="0.25">
      <c r="A4527" s="135">
        <v>1054685</v>
      </c>
      <c r="B4527" s="148" t="s">
        <v>4739</v>
      </c>
      <c r="C4527" s="135">
        <v>6</v>
      </c>
      <c r="D4527" s="135" t="s">
        <v>20</v>
      </c>
      <c r="E4527" s="188" t="s">
        <v>20</v>
      </c>
      <c r="F4527" s="135" t="s">
        <v>20</v>
      </c>
      <c r="G4527" s="135" t="s">
        <v>20</v>
      </c>
      <c r="H4527" s="135" t="s">
        <v>20</v>
      </c>
      <c r="I4527" s="135" t="s">
        <v>20</v>
      </c>
      <c r="J4527" s="136">
        <v>2.15</v>
      </c>
      <c r="K4527" s="136">
        <v>1.35</v>
      </c>
      <c r="L4527" s="136">
        <v>0.63</v>
      </c>
      <c r="M4527" s="137" t="str">
        <f t="shared" si="70"/>
        <v>P</v>
      </c>
      <c r="N4527" s="172" t="s">
        <v>10682</v>
      </c>
      <c r="O4527" s="149" t="s">
        <v>1500</v>
      </c>
      <c r="P4527" s="149" t="s">
        <v>9456</v>
      </c>
      <c r="Q4527" s="150" t="s">
        <v>10519</v>
      </c>
      <c r="R4527" s="189">
        <v>4.0970149253731343</v>
      </c>
    </row>
    <row r="4528" spans="1:18" x14ac:dyDescent="0.25">
      <c r="A4528" s="132">
        <v>1054686</v>
      </c>
      <c r="B4528" s="145" t="s">
        <v>4740</v>
      </c>
      <c r="C4528" s="132">
        <v>1</v>
      </c>
      <c r="D4528" s="132" t="s">
        <v>20</v>
      </c>
      <c r="E4528" s="186" t="s">
        <v>20</v>
      </c>
      <c r="F4528" s="132" t="s">
        <v>20</v>
      </c>
      <c r="G4528" s="132" t="s">
        <v>20</v>
      </c>
      <c r="H4528" s="132" t="s">
        <v>20</v>
      </c>
      <c r="I4528" s="132" t="s">
        <v>20</v>
      </c>
      <c r="J4528" s="133">
        <v>1.8</v>
      </c>
      <c r="K4528" s="133">
        <v>1.5</v>
      </c>
      <c r="L4528" s="133">
        <v>4.0000000000000001E-3</v>
      </c>
      <c r="M4528" s="134" t="str">
        <f t="shared" si="70"/>
        <v>P</v>
      </c>
      <c r="N4528" s="171" t="s">
        <v>10682</v>
      </c>
      <c r="O4528" s="146" t="s">
        <v>1500</v>
      </c>
      <c r="P4528" s="146" t="s">
        <v>9456</v>
      </c>
      <c r="Q4528" s="147" t="s">
        <v>10519</v>
      </c>
      <c r="R4528" s="187">
        <v>5.9701492537313432E-2</v>
      </c>
    </row>
    <row r="4529" spans="1:18" x14ac:dyDescent="0.25">
      <c r="A4529" s="135">
        <v>1054687</v>
      </c>
      <c r="B4529" s="148" t="s">
        <v>4741</v>
      </c>
      <c r="C4529" s="135">
        <v>6</v>
      </c>
      <c r="D4529" s="135" t="s">
        <v>20</v>
      </c>
      <c r="E4529" s="188" t="s">
        <v>20</v>
      </c>
      <c r="F4529" s="135" t="s">
        <v>20</v>
      </c>
      <c r="G4529" s="135" t="s">
        <v>20</v>
      </c>
      <c r="H4529" s="135" t="s">
        <v>20</v>
      </c>
      <c r="I4529" s="135" t="s">
        <v>20</v>
      </c>
      <c r="J4529" s="136">
        <v>1.8</v>
      </c>
      <c r="K4529" s="136">
        <v>1.5</v>
      </c>
      <c r="L4529" s="136">
        <v>2.5999999999999999E-2</v>
      </c>
      <c r="M4529" s="137" t="str">
        <f t="shared" si="70"/>
        <v>P</v>
      </c>
      <c r="N4529" s="172" t="s">
        <v>10682</v>
      </c>
      <c r="O4529" s="149" t="s">
        <v>1500</v>
      </c>
      <c r="P4529" s="149" t="s">
        <v>9456</v>
      </c>
      <c r="Q4529" s="150" t="s">
        <v>10519</v>
      </c>
      <c r="R4529" s="189">
        <v>0.4701492537313432</v>
      </c>
    </row>
    <row r="4530" spans="1:18" x14ac:dyDescent="0.25">
      <c r="A4530" s="132">
        <v>1054688</v>
      </c>
      <c r="B4530" s="145" t="s">
        <v>4742</v>
      </c>
      <c r="C4530" s="132">
        <v>100</v>
      </c>
      <c r="D4530" s="132" t="s">
        <v>20</v>
      </c>
      <c r="E4530" s="186" t="s">
        <v>20</v>
      </c>
      <c r="F4530" s="132" t="s">
        <v>20</v>
      </c>
      <c r="G4530" s="132" t="s">
        <v>20</v>
      </c>
      <c r="H4530" s="132" t="s">
        <v>20</v>
      </c>
      <c r="I4530" s="132" t="s">
        <v>20</v>
      </c>
      <c r="J4530" s="133">
        <v>1</v>
      </c>
      <c r="K4530" s="133">
        <v>0.7</v>
      </c>
      <c r="L4530" s="133">
        <v>1.6</v>
      </c>
      <c r="M4530" s="134" t="str">
        <f t="shared" si="70"/>
        <v>P</v>
      </c>
      <c r="N4530" s="171" t="s">
        <v>10682</v>
      </c>
      <c r="O4530" s="146" t="s">
        <v>1500</v>
      </c>
      <c r="P4530" s="146" t="s">
        <v>9456</v>
      </c>
      <c r="Q4530" s="147" t="s">
        <v>10519</v>
      </c>
      <c r="R4530" s="187">
        <v>4.4776119402985071</v>
      </c>
    </row>
    <row r="4531" spans="1:18" x14ac:dyDescent="0.25">
      <c r="A4531" s="135">
        <v>1054690</v>
      </c>
      <c r="B4531" s="148" t="s">
        <v>4743</v>
      </c>
      <c r="C4531" s="135">
        <v>1</v>
      </c>
      <c r="D4531" s="135" t="s">
        <v>20</v>
      </c>
      <c r="E4531" s="188" t="s">
        <v>20</v>
      </c>
      <c r="F4531" s="135" t="s">
        <v>20</v>
      </c>
      <c r="G4531" s="135" t="s">
        <v>20</v>
      </c>
      <c r="H4531" s="135" t="s">
        <v>20</v>
      </c>
      <c r="I4531" s="135" t="s">
        <v>20</v>
      </c>
      <c r="J4531" s="136">
        <v>2.0499999999999998</v>
      </c>
      <c r="K4531" s="136">
        <v>0.55000000000000004</v>
      </c>
      <c r="L4531" s="136">
        <v>1.25</v>
      </c>
      <c r="M4531" s="137" t="str">
        <f t="shared" si="70"/>
        <v>P</v>
      </c>
      <c r="N4531" s="172" t="s">
        <v>10682</v>
      </c>
      <c r="O4531" s="149" t="s">
        <v>1500</v>
      </c>
      <c r="P4531" s="149" t="s">
        <v>9456</v>
      </c>
      <c r="Q4531" s="150" t="s">
        <v>10519</v>
      </c>
      <c r="R4531" s="189">
        <v>0.68656716417910446</v>
      </c>
    </row>
    <row r="4532" spans="1:18" x14ac:dyDescent="0.25">
      <c r="A4532" s="132">
        <v>1054691</v>
      </c>
      <c r="B4532" s="145" t="s">
        <v>4744</v>
      </c>
      <c r="C4532" s="132">
        <v>6</v>
      </c>
      <c r="D4532" s="132" t="s">
        <v>20</v>
      </c>
      <c r="E4532" s="186" t="s">
        <v>20</v>
      </c>
      <c r="F4532" s="132" t="s">
        <v>20</v>
      </c>
      <c r="G4532" s="132" t="s">
        <v>20</v>
      </c>
      <c r="H4532" s="132" t="s">
        <v>20</v>
      </c>
      <c r="I4532" s="132" t="s">
        <v>20</v>
      </c>
      <c r="J4532" s="133">
        <v>2.15</v>
      </c>
      <c r="K4532" s="133">
        <v>1.35</v>
      </c>
      <c r="L4532" s="133">
        <v>0.63</v>
      </c>
      <c r="M4532" s="134" t="str">
        <f t="shared" si="70"/>
        <v>P</v>
      </c>
      <c r="N4532" s="171" t="s">
        <v>10682</v>
      </c>
      <c r="O4532" s="146" t="s">
        <v>1500</v>
      </c>
      <c r="P4532" s="146" t="s">
        <v>9456</v>
      </c>
      <c r="Q4532" s="147" t="s">
        <v>10519</v>
      </c>
      <c r="R4532" s="187">
        <v>4.0970149253731343</v>
      </c>
    </row>
    <row r="4533" spans="1:18" x14ac:dyDescent="0.25">
      <c r="A4533" s="135">
        <v>1054692</v>
      </c>
      <c r="B4533" s="148" t="s">
        <v>4745</v>
      </c>
      <c r="C4533" s="135">
        <v>1</v>
      </c>
      <c r="D4533" s="135" t="s">
        <v>20</v>
      </c>
      <c r="E4533" s="188" t="s">
        <v>20</v>
      </c>
      <c r="F4533" s="135" t="s">
        <v>20</v>
      </c>
      <c r="G4533" s="135" t="s">
        <v>20</v>
      </c>
      <c r="H4533" s="135" t="s">
        <v>20</v>
      </c>
      <c r="I4533" s="135" t="s">
        <v>20</v>
      </c>
      <c r="J4533" s="136">
        <v>1.8</v>
      </c>
      <c r="K4533" s="136">
        <v>1.5</v>
      </c>
      <c r="L4533" s="136">
        <v>4.0000000000000001E-3</v>
      </c>
      <c r="M4533" s="137" t="str">
        <f t="shared" si="70"/>
        <v>P</v>
      </c>
      <c r="N4533" s="172" t="s">
        <v>10682</v>
      </c>
      <c r="O4533" s="149" t="s">
        <v>1500</v>
      </c>
      <c r="P4533" s="149" t="s">
        <v>9456</v>
      </c>
      <c r="Q4533" s="150" t="s">
        <v>10519</v>
      </c>
      <c r="R4533" s="189">
        <v>5.9701492537313432E-2</v>
      </c>
    </row>
    <row r="4534" spans="1:18" x14ac:dyDescent="0.25">
      <c r="A4534" s="132">
        <v>1054693</v>
      </c>
      <c r="B4534" s="145" t="s">
        <v>4746</v>
      </c>
      <c r="C4534" s="132">
        <v>6</v>
      </c>
      <c r="D4534" s="132" t="s">
        <v>20</v>
      </c>
      <c r="E4534" s="186" t="s">
        <v>20</v>
      </c>
      <c r="F4534" s="132" t="s">
        <v>20</v>
      </c>
      <c r="G4534" s="132" t="s">
        <v>20</v>
      </c>
      <c r="H4534" s="132" t="s">
        <v>20</v>
      </c>
      <c r="I4534" s="132" t="s">
        <v>20</v>
      </c>
      <c r="J4534" s="133">
        <v>1.8</v>
      </c>
      <c r="K4534" s="133">
        <v>1.5</v>
      </c>
      <c r="L4534" s="133">
        <v>2.5999999999999999E-2</v>
      </c>
      <c r="M4534" s="134" t="str">
        <f t="shared" si="70"/>
        <v>P</v>
      </c>
      <c r="N4534" s="171" t="s">
        <v>10682</v>
      </c>
      <c r="O4534" s="146" t="s">
        <v>1500</v>
      </c>
      <c r="P4534" s="146" t="s">
        <v>9456</v>
      </c>
      <c r="Q4534" s="147" t="s">
        <v>10519</v>
      </c>
      <c r="R4534" s="187">
        <v>0.4701492537313432</v>
      </c>
    </row>
    <row r="4535" spans="1:18" x14ac:dyDescent="0.25">
      <c r="A4535" s="135">
        <v>1054694</v>
      </c>
      <c r="B4535" s="148" t="s">
        <v>4747</v>
      </c>
      <c r="C4535" s="135">
        <v>100</v>
      </c>
      <c r="D4535" s="135" t="s">
        <v>20</v>
      </c>
      <c r="E4535" s="188" t="s">
        <v>20</v>
      </c>
      <c r="F4535" s="135" t="s">
        <v>20</v>
      </c>
      <c r="G4535" s="135" t="s">
        <v>20</v>
      </c>
      <c r="H4535" s="135" t="s">
        <v>20</v>
      </c>
      <c r="I4535" s="135" t="s">
        <v>20</v>
      </c>
      <c r="J4535" s="136">
        <v>1</v>
      </c>
      <c r="K4535" s="136">
        <v>0.7</v>
      </c>
      <c r="L4535" s="136">
        <v>1.6</v>
      </c>
      <c r="M4535" s="137" t="str">
        <f t="shared" si="70"/>
        <v>P</v>
      </c>
      <c r="N4535" s="172" t="s">
        <v>10682</v>
      </c>
      <c r="O4535" s="149" t="s">
        <v>1500</v>
      </c>
      <c r="P4535" s="149" t="s">
        <v>9456</v>
      </c>
      <c r="Q4535" s="150" t="s">
        <v>10519</v>
      </c>
      <c r="R4535" s="189">
        <v>4.4776119402985071</v>
      </c>
    </row>
    <row r="4536" spans="1:18" x14ac:dyDescent="0.25">
      <c r="A4536" s="132">
        <v>1054695</v>
      </c>
      <c r="B4536" s="145" t="s">
        <v>4748</v>
      </c>
      <c r="C4536" s="132">
        <v>1</v>
      </c>
      <c r="D4536" s="132" t="s">
        <v>20</v>
      </c>
      <c r="E4536" s="186" t="s">
        <v>20</v>
      </c>
      <c r="F4536" s="132" t="s">
        <v>20</v>
      </c>
      <c r="G4536" s="132" t="s">
        <v>20</v>
      </c>
      <c r="H4536" s="132" t="s">
        <v>20</v>
      </c>
      <c r="I4536" s="132" t="s">
        <v>20</v>
      </c>
      <c r="J4536" s="133">
        <v>2.0499999999999998</v>
      </c>
      <c r="K4536" s="133">
        <v>0.55000000000000004</v>
      </c>
      <c r="L4536" s="133">
        <v>1.25</v>
      </c>
      <c r="M4536" s="134" t="str">
        <f t="shared" si="70"/>
        <v>P</v>
      </c>
      <c r="N4536" s="171" t="s">
        <v>10682</v>
      </c>
      <c r="O4536" s="146" t="s">
        <v>1500</v>
      </c>
      <c r="P4536" s="146" t="s">
        <v>9456</v>
      </c>
      <c r="Q4536" s="147" t="s">
        <v>10519</v>
      </c>
      <c r="R4536" s="187">
        <v>0.68656716417910446</v>
      </c>
    </row>
    <row r="4537" spans="1:18" x14ac:dyDescent="0.25">
      <c r="A4537" s="135">
        <v>1054696</v>
      </c>
      <c r="B4537" s="148" t="s">
        <v>4749</v>
      </c>
      <c r="C4537" s="135">
        <v>6</v>
      </c>
      <c r="D4537" s="135" t="s">
        <v>20</v>
      </c>
      <c r="E4537" s="188" t="s">
        <v>20</v>
      </c>
      <c r="F4537" s="135" t="s">
        <v>20</v>
      </c>
      <c r="G4537" s="135" t="s">
        <v>20</v>
      </c>
      <c r="H4537" s="135" t="s">
        <v>20</v>
      </c>
      <c r="I4537" s="135" t="s">
        <v>20</v>
      </c>
      <c r="J4537" s="136">
        <v>2.15</v>
      </c>
      <c r="K4537" s="136">
        <v>1.35</v>
      </c>
      <c r="L4537" s="136">
        <v>0.63</v>
      </c>
      <c r="M4537" s="137" t="str">
        <f t="shared" si="70"/>
        <v>P</v>
      </c>
      <c r="N4537" s="172" t="s">
        <v>10682</v>
      </c>
      <c r="O4537" s="149" t="s">
        <v>1500</v>
      </c>
      <c r="P4537" s="149" t="s">
        <v>9456</v>
      </c>
      <c r="Q4537" s="150" t="s">
        <v>10519</v>
      </c>
      <c r="R4537" s="189">
        <v>4.0970149253731343</v>
      </c>
    </row>
    <row r="4538" spans="1:18" x14ac:dyDescent="0.25">
      <c r="A4538" s="132">
        <v>1054697</v>
      </c>
      <c r="B4538" s="145" t="s">
        <v>4750</v>
      </c>
      <c r="C4538" s="132">
        <v>1</v>
      </c>
      <c r="D4538" s="132" t="s">
        <v>20</v>
      </c>
      <c r="E4538" s="186" t="s">
        <v>20</v>
      </c>
      <c r="F4538" s="132" t="s">
        <v>20</v>
      </c>
      <c r="G4538" s="132" t="s">
        <v>20</v>
      </c>
      <c r="H4538" s="132" t="s">
        <v>20</v>
      </c>
      <c r="I4538" s="132" t="s">
        <v>20</v>
      </c>
      <c r="J4538" s="133">
        <v>1.8</v>
      </c>
      <c r="K4538" s="133">
        <v>1.5</v>
      </c>
      <c r="L4538" s="133">
        <v>4.0000000000000001E-3</v>
      </c>
      <c r="M4538" s="134" t="str">
        <f t="shared" si="70"/>
        <v>P</v>
      </c>
      <c r="N4538" s="171" t="s">
        <v>10682</v>
      </c>
      <c r="O4538" s="146" t="s">
        <v>1500</v>
      </c>
      <c r="P4538" s="146" t="s">
        <v>9456</v>
      </c>
      <c r="Q4538" s="147" t="s">
        <v>10519</v>
      </c>
      <c r="R4538" s="187">
        <v>5.9701492537313432E-2</v>
      </c>
    </row>
    <row r="4539" spans="1:18" x14ac:dyDescent="0.25">
      <c r="A4539" s="135">
        <v>1054700</v>
      </c>
      <c r="B4539" s="148" t="s">
        <v>4751</v>
      </c>
      <c r="C4539" s="135">
        <v>6</v>
      </c>
      <c r="D4539" s="135" t="s">
        <v>20</v>
      </c>
      <c r="E4539" s="188" t="s">
        <v>20</v>
      </c>
      <c r="F4539" s="135" t="s">
        <v>20</v>
      </c>
      <c r="G4539" s="135" t="s">
        <v>20</v>
      </c>
      <c r="H4539" s="135" t="s">
        <v>20</v>
      </c>
      <c r="I4539" s="135" t="s">
        <v>20</v>
      </c>
      <c r="J4539" s="136">
        <v>1.8</v>
      </c>
      <c r="K4539" s="136">
        <v>1.5</v>
      </c>
      <c r="L4539" s="136">
        <v>2.5999999999999999E-2</v>
      </c>
      <c r="M4539" s="137" t="str">
        <f t="shared" si="70"/>
        <v>P</v>
      </c>
      <c r="N4539" s="172" t="s">
        <v>10682</v>
      </c>
      <c r="O4539" s="149" t="s">
        <v>1500</v>
      </c>
      <c r="P4539" s="149" t="s">
        <v>9456</v>
      </c>
      <c r="Q4539" s="150" t="s">
        <v>10519</v>
      </c>
      <c r="R4539" s="189">
        <v>0.4701492537313432</v>
      </c>
    </row>
    <row r="4540" spans="1:18" x14ac:dyDescent="0.25">
      <c r="A4540" s="132">
        <v>1054701</v>
      </c>
      <c r="B4540" s="145" t="s">
        <v>4752</v>
      </c>
      <c r="C4540" s="132">
        <v>100</v>
      </c>
      <c r="D4540" s="132" t="s">
        <v>20</v>
      </c>
      <c r="E4540" s="186" t="s">
        <v>20</v>
      </c>
      <c r="F4540" s="132" t="s">
        <v>20</v>
      </c>
      <c r="G4540" s="132" t="s">
        <v>20</v>
      </c>
      <c r="H4540" s="132" t="s">
        <v>20</v>
      </c>
      <c r="I4540" s="132" t="s">
        <v>20</v>
      </c>
      <c r="J4540" s="133">
        <v>1</v>
      </c>
      <c r="K4540" s="133">
        <v>0.7</v>
      </c>
      <c r="L4540" s="133">
        <v>1.6</v>
      </c>
      <c r="M4540" s="134" t="str">
        <f t="shared" si="70"/>
        <v>P</v>
      </c>
      <c r="N4540" s="171" t="s">
        <v>10682</v>
      </c>
      <c r="O4540" s="146" t="s">
        <v>1500</v>
      </c>
      <c r="P4540" s="146" t="s">
        <v>9456</v>
      </c>
      <c r="Q4540" s="147" t="s">
        <v>10519</v>
      </c>
      <c r="R4540" s="187">
        <v>4.4776119402985071</v>
      </c>
    </row>
    <row r="4541" spans="1:18" x14ac:dyDescent="0.25">
      <c r="A4541" s="135">
        <v>1054702</v>
      </c>
      <c r="B4541" s="148" t="s">
        <v>9879</v>
      </c>
      <c r="C4541" s="135">
        <v>6</v>
      </c>
      <c r="D4541" s="135">
        <v>256</v>
      </c>
      <c r="E4541" s="188">
        <v>4</v>
      </c>
      <c r="F4541" s="135">
        <v>320</v>
      </c>
      <c r="G4541" s="135">
        <v>28</v>
      </c>
      <c r="H4541" s="135" t="s">
        <v>20</v>
      </c>
      <c r="I4541" s="135">
        <v>1</v>
      </c>
      <c r="J4541" s="136">
        <v>2.4</v>
      </c>
      <c r="K4541" s="136">
        <v>1.38</v>
      </c>
      <c r="L4541" s="136">
        <v>1.06</v>
      </c>
      <c r="M4541" s="137" t="str">
        <f t="shared" si="70"/>
        <v>P</v>
      </c>
      <c r="N4541" s="172" t="s">
        <v>10682</v>
      </c>
      <c r="O4541" s="149" t="s">
        <v>1500</v>
      </c>
      <c r="P4541" s="149" t="s">
        <v>9456</v>
      </c>
      <c r="Q4541" s="150" t="s">
        <v>10519</v>
      </c>
      <c r="R4541" s="189">
        <v>27.96</v>
      </c>
    </row>
    <row r="4542" spans="1:18" x14ac:dyDescent="0.25">
      <c r="A4542" s="132">
        <v>1054704</v>
      </c>
      <c r="B4542" s="145" t="s">
        <v>4753</v>
      </c>
      <c r="C4542" s="132">
        <v>6</v>
      </c>
      <c r="D4542" s="132" t="s">
        <v>20</v>
      </c>
      <c r="E4542" s="186" t="s">
        <v>20</v>
      </c>
      <c r="F4542" s="132" t="s">
        <v>20</v>
      </c>
      <c r="G4542" s="132" t="s">
        <v>20</v>
      </c>
      <c r="H4542" s="132" t="s">
        <v>20</v>
      </c>
      <c r="I4542" s="132" t="s">
        <v>20</v>
      </c>
      <c r="J4542" s="133">
        <v>2.15</v>
      </c>
      <c r="K4542" s="133">
        <v>1.35</v>
      </c>
      <c r="L4542" s="133">
        <v>0.63</v>
      </c>
      <c r="M4542" s="134" t="str">
        <f t="shared" si="70"/>
        <v>P</v>
      </c>
      <c r="N4542" s="171" t="s">
        <v>10682</v>
      </c>
      <c r="O4542" s="146" t="s">
        <v>1500</v>
      </c>
      <c r="P4542" s="146" t="s">
        <v>9456</v>
      </c>
      <c r="Q4542" s="147" t="s">
        <v>10519</v>
      </c>
      <c r="R4542" s="187">
        <v>4.0970149253731343</v>
      </c>
    </row>
    <row r="4543" spans="1:18" x14ac:dyDescent="0.25">
      <c r="A4543" s="135">
        <v>1054706</v>
      </c>
      <c r="B4543" s="148" t="s">
        <v>4754</v>
      </c>
      <c r="C4543" s="135">
        <v>6</v>
      </c>
      <c r="D4543" s="135" t="s">
        <v>20</v>
      </c>
      <c r="E4543" s="188" t="s">
        <v>20</v>
      </c>
      <c r="F4543" s="135" t="s">
        <v>20</v>
      </c>
      <c r="G4543" s="135" t="s">
        <v>20</v>
      </c>
      <c r="H4543" s="135" t="s">
        <v>20</v>
      </c>
      <c r="I4543" s="135" t="s">
        <v>20</v>
      </c>
      <c r="J4543" s="136">
        <v>1.8</v>
      </c>
      <c r="K4543" s="136">
        <v>1.5</v>
      </c>
      <c r="L4543" s="136">
        <v>2.5999999999999999E-2</v>
      </c>
      <c r="M4543" s="137" t="str">
        <f t="shared" si="70"/>
        <v>P</v>
      </c>
      <c r="N4543" s="172" t="s">
        <v>10682</v>
      </c>
      <c r="O4543" s="149" t="s">
        <v>1500</v>
      </c>
      <c r="P4543" s="149" t="s">
        <v>9456</v>
      </c>
      <c r="Q4543" s="150" t="s">
        <v>10519</v>
      </c>
      <c r="R4543" s="189">
        <v>0.4701492537313432</v>
      </c>
    </row>
    <row r="4544" spans="1:18" x14ac:dyDescent="0.25">
      <c r="A4544" s="132">
        <v>1054708</v>
      </c>
      <c r="B4544" s="145" t="s">
        <v>4755</v>
      </c>
      <c r="C4544" s="132">
        <v>1</v>
      </c>
      <c r="D4544" s="132" t="s">
        <v>20</v>
      </c>
      <c r="E4544" s="186" t="s">
        <v>20</v>
      </c>
      <c r="F4544" s="132" t="s">
        <v>20</v>
      </c>
      <c r="G4544" s="132" t="s">
        <v>20</v>
      </c>
      <c r="H4544" s="132" t="s">
        <v>20</v>
      </c>
      <c r="I4544" s="132" t="s">
        <v>20</v>
      </c>
      <c r="J4544" s="133">
        <v>2.0499999999999998</v>
      </c>
      <c r="K4544" s="133">
        <v>0.55000000000000004</v>
      </c>
      <c r="L4544" s="133">
        <v>1.25</v>
      </c>
      <c r="M4544" s="134" t="str">
        <f t="shared" si="70"/>
        <v>P</v>
      </c>
      <c r="N4544" s="171" t="s">
        <v>10682</v>
      </c>
      <c r="O4544" s="146" t="s">
        <v>1500</v>
      </c>
      <c r="P4544" s="146" t="s">
        <v>9456</v>
      </c>
      <c r="Q4544" s="147" t="s">
        <v>10519</v>
      </c>
      <c r="R4544" s="187">
        <v>0.8</v>
      </c>
    </row>
    <row r="4545" spans="1:18" x14ac:dyDescent="0.25">
      <c r="A4545" s="135">
        <v>1054709</v>
      </c>
      <c r="B4545" s="148" t="s">
        <v>4756</v>
      </c>
      <c r="C4545" s="135">
        <v>6</v>
      </c>
      <c r="D4545" s="135" t="s">
        <v>20</v>
      </c>
      <c r="E4545" s="188" t="s">
        <v>20</v>
      </c>
      <c r="F4545" s="135" t="s">
        <v>20</v>
      </c>
      <c r="G4545" s="135" t="s">
        <v>20</v>
      </c>
      <c r="H4545" s="135" t="s">
        <v>20</v>
      </c>
      <c r="I4545" s="135" t="s">
        <v>20</v>
      </c>
      <c r="J4545" s="136">
        <v>2.15</v>
      </c>
      <c r="K4545" s="136">
        <v>1.35</v>
      </c>
      <c r="L4545" s="136">
        <v>0.63</v>
      </c>
      <c r="M4545" s="137" t="str">
        <f t="shared" si="70"/>
        <v>P</v>
      </c>
      <c r="N4545" s="172" t="s">
        <v>10682</v>
      </c>
      <c r="O4545" s="149" t="s">
        <v>1500</v>
      </c>
      <c r="P4545" s="149" t="s">
        <v>9456</v>
      </c>
      <c r="Q4545" s="150" t="s">
        <v>10519</v>
      </c>
      <c r="R4545" s="189">
        <v>4.0970149253731343</v>
      </c>
    </row>
    <row r="4546" spans="1:18" x14ac:dyDescent="0.25">
      <c r="A4546" s="132">
        <v>1054710</v>
      </c>
      <c r="B4546" s="145" t="s">
        <v>4757</v>
      </c>
      <c r="C4546" s="132">
        <v>1</v>
      </c>
      <c r="D4546" s="132" t="s">
        <v>20</v>
      </c>
      <c r="E4546" s="186" t="s">
        <v>20</v>
      </c>
      <c r="F4546" s="132" t="s">
        <v>20</v>
      </c>
      <c r="G4546" s="132" t="s">
        <v>20</v>
      </c>
      <c r="H4546" s="132" t="s">
        <v>20</v>
      </c>
      <c r="I4546" s="132" t="s">
        <v>20</v>
      </c>
      <c r="J4546" s="133">
        <v>1.8</v>
      </c>
      <c r="K4546" s="133">
        <v>1.5</v>
      </c>
      <c r="L4546" s="133">
        <v>4.0000000000000001E-3</v>
      </c>
      <c r="M4546" s="134" t="str">
        <f t="shared" ref="M4546:M4609" si="71">HYPERLINK(CONCATENATE("T:\Distribution Centre\RDC Department Shared\Cubiscan photos","\",A4546,"-pac.jpg"),"P")</f>
        <v>P</v>
      </c>
      <c r="N4546" s="171" t="s">
        <v>10682</v>
      </c>
      <c r="O4546" s="146" t="s">
        <v>1500</v>
      </c>
      <c r="P4546" s="146" t="s">
        <v>9456</v>
      </c>
      <c r="Q4546" s="147" t="s">
        <v>10519</v>
      </c>
      <c r="R4546" s="187">
        <v>7.0000000000000007E-2</v>
      </c>
    </row>
    <row r="4547" spans="1:18" x14ac:dyDescent="0.25">
      <c r="A4547" s="135">
        <v>1054711</v>
      </c>
      <c r="B4547" s="148" t="s">
        <v>4758</v>
      </c>
      <c r="C4547" s="135">
        <v>6</v>
      </c>
      <c r="D4547" s="135" t="s">
        <v>20</v>
      </c>
      <c r="E4547" s="188" t="s">
        <v>20</v>
      </c>
      <c r="F4547" s="135" t="s">
        <v>20</v>
      </c>
      <c r="G4547" s="135" t="s">
        <v>20</v>
      </c>
      <c r="H4547" s="135" t="s">
        <v>20</v>
      </c>
      <c r="I4547" s="135" t="s">
        <v>20</v>
      </c>
      <c r="J4547" s="136">
        <v>1.8</v>
      </c>
      <c r="K4547" s="136">
        <v>1.5</v>
      </c>
      <c r="L4547" s="136">
        <v>2.5999999999999999E-2</v>
      </c>
      <c r="M4547" s="137" t="str">
        <f t="shared" si="71"/>
        <v>P</v>
      </c>
      <c r="N4547" s="172" t="s">
        <v>10682</v>
      </c>
      <c r="O4547" s="149" t="s">
        <v>1500</v>
      </c>
      <c r="P4547" s="149" t="s">
        <v>9456</v>
      </c>
      <c r="Q4547" s="150" t="s">
        <v>10519</v>
      </c>
      <c r="R4547" s="189">
        <v>0.4701492537313432</v>
      </c>
    </row>
    <row r="4548" spans="1:18" x14ac:dyDescent="0.25">
      <c r="A4548" s="132">
        <v>1054712</v>
      </c>
      <c r="B4548" s="145" t="s">
        <v>4759</v>
      </c>
      <c r="C4548" s="132">
        <v>100</v>
      </c>
      <c r="D4548" s="132" t="s">
        <v>20</v>
      </c>
      <c r="E4548" s="186" t="s">
        <v>20</v>
      </c>
      <c r="F4548" s="132" t="s">
        <v>20</v>
      </c>
      <c r="G4548" s="132" t="s">
        <v>20</v>
      </c>
      <c r="H4548" s="132" t="s">
        <v>20</v>
      </c>
      <c r="I4548" s="132" t="s">
        <v>20</v>
      </c>
      <c r="J4548" s="133">
        <v>1</v>
      </c>
      <c r="K4548" s="133">
        <v>0.7</v>
      </c>
      <c r="L4548" s="133">
        <v>1.6</v>
      </c>
      <c r="M4548" s="134" t="str">
        <f t="shared" si="71"/>
        <v>P</v>
      </c>
      <c r="N4548" s="171" t="s">
        <v>10682</v>
      </c>
      <c r="O4548" s="146" t="s">
        <v>1500</v>
      </c>
      <c r="P4548" s="146" t="s">
        <v>9456</v>
      </c>
      <c r="Q4548" s="147" t="s">
        <v>10519</v>
      </c>
      <c r="R4548" s="187">
        <v>5</v>
      </c>
    </row>
    <row r="4549" spans="1:18" x14ac:dyDescent="0.25">
      <c r="A4549" s="135">
        <v>1054713</v>
      </c>
      <c r="B4549" s="148" t="s">
        <v>4760</v>
      </c>
      <c r="C4549" s="135">
        <v>1</v>
      </c>
      <c r="D4549" s="135" t="s">
        <v>20</v>
      </c>
      <c r="E4549" s="188" t="s">
        <v>20</v>
      </c>
      <c r="F4549" s="135" t="s">
        <v>20</v>
      </c>
      <c r="G4549" s="135" t="s">
        <v>20</v>
      </c>
      <c r="H4549" s="135" t="s">
        <v>20</v>
      </c>
      <c r="I4549" s="135" t="s">
        <v>20</v>
      </c>
      <c r="J4549" s="136">
        <v>2.0499999999999998</v>
      </c>
      <c r="K4549" s="136">
        <v>0.55000000000000004</v>
      </c>
      <c r="L4549" s="136">
        <v>1.25</v>
      </c>
      <c r="M4549" s="137" t="str">
        <f t="shared" si="71"/>
        <v>P</v>
      </c>
      <c r="N4549" s="172" t="s">
        <v>10682</v>
      </c>
      <c r="O4549" s="149" t="s">
        <v>1500</v>
      </c>
      <c r="P4549" s="149" t="s">
        <v>9456</v>
      </c>
      <c r="Q4549" s="150" t="s">
        <v>10519</v>
      </c>
      <c r="R4549" s="189">
        <v>0.79</v>
      </c>
    </row>
    <row r="4550" spans="1:18" x14ac:dyDescent="0.25">
      <c r="A4550" s="132">
        <v>1054714</v>
      </c>
      <c r="B4550" s="145" t="s">
        <v>4761</v>
      </c>
      <c r="C4550" s="132">
        <v>6</v>
      </c>
      <c r="D4550" s="132" t="s">
        <v>20</v>
      </c>
      <c r="E4550" s="186" t="s">
        <v>20</v>
      </c>
      <c r="F4550" s="132" t="s">
        <v>20</v>
      </c>
      <c r="G4550" s="132" t="s">
        <v>20</v>
      </c>
      <c r="H4550" s="132" t="s">
        <v>20</v>
      </c>
      <c r="I4550" s="132" t="s">
        <v>20</v>
      </c>
      <c r="J4550" s="133">
        <v>2.15</v>
      </c>
      <c r="K4550" s="133">
        <v>1.35</v>
      </c>
      <c r="L4550" s="133">
        <v>0.63</v>
      </c>
      <c r="M4550" s="134" t="str">
        <f t="shared" si="71"/>
        <v>P</v>
      </c>
      <c r="N4550" s="171" t="s">
        <v>10682</v>
      </c>
      <c r="O4550" s="146" t="s">
        <v>1500</v>
      </c>
      <c r="P4550" s="146" t="s">
        <v>9456</v>
      </c>
      <c r="Q4550" s="147" t="s">
        <v>10519</v>
      </c>
      <c r="R4550" s="187">
        <v>4.0970149253731343</v>
      </c>
    </row>
    <row r="4551" spans="1:18" x14ac:dyDescent="0.25">
      <c r="A4551" s="135">
        <v>1054715</v>
      </c>
      <c r="B4551" s="148" t="s">
        <v>4762</v>
      </c>
      <c r="C4551" s="135">
        <v>1</v>
      </c>
      <c r="D4551" s="135" t="s">
        <v>20</v>
      </c>
      <c r="E4551" s="188" t="s">
        <v>20</v>
      </c>
      <c r="F4551" s="135" t="s">
        <v>20</v>
      </c>
      <c r="G4551" s="135" t="s">
        <v>20</v>
      </c>
      <c r="H4551" s="135" t="s">
        <v>20</v>
      </c>
      <c r="I4551" s="135" t="s">
        <v>20</v>
      </c>
      <c r="J4551" s="136">
        <v>1.8</v>
      </c>
      <c r="K4551" s="136">
        <v>1.5</v>
      </c>
      <c r="L4551" s="136">
        <v>4.0000000000000001E-3</v>
      </c>
      <c r="M4551" s="137" t="str">
        <f t="shared" si="71"/>
        <v>P</v>
      </c>
      <c r="N4551" s="172" t="s">
        <v>10682</v>
      </c>
      <c r="O4551" s="149" t="s">
        <v>1500</v>
      </c>
      <c r="P4551" s="149" t="s">
        <v>9456</v>
      </c>
      <c r="Q4551" s="150" t="s">
        <v>10519</v>
      </c>
      <c r="R4551" s="189">
        <v>7.0000000000000007E-2</v>
      </c>
    </row>
    <row r="4552" spans="1:18" x14ac:dyDescent="0.25">
      <c r="A4552" s="132">
        <v>1054716</v>
      </c>
      <c r="B4552" s="145" t="s">
        <v>4763</v>
      </c>
      <c r="C4552" s="132">
        <v>6</v>
      </c>
      <c r="D4552" s="132" t="s">
        <v>20</v>
      </c>
      <c r="E4552" s="186" t="s">
        <v>20</v>
      </c>
      <c r="F4552" s="132" t="s">
        <v>20</v>
      </c>
      <c r="G4552" s="132" t="s">
        <v>20</v>
      </c>
      <c r="H4552" s="132" t="s">
        <v>20</v>
      </c>
      <c r="I4552" s="132" t="s">
        <v>20</v>
      </c>
      <c r="J4552" s="133">
        <v>1.8</v>
      </c>
      <c r="K4552" s="133">
        <v>1.5</v>
      </c>
      <c r="L4552" s="133">
        <v>2.5999999999999999E-2</v>
      </c>
      <c r="M4552" s="134" t="str">
        <f t="shared" si="71"/>
        <v>P</v>
      </c>
      <c r="N4552" s="171" t="s">
        <v>10682</v>
      </c>
      <c r="O4552" s="146" t="s">
        <v>1500</v>
      </c>
      <c r="P4552" s="146" t="s">
        <v>9456</v>
      </c>
      <c r="Q4552" s="147" t="s">
        <v>10519</v>
      </c>
      <c r="R4552" s="187">
        <v>0.4701492537313432</v>
      </c>
    </row>
    <row r="4553" spans="1:18" x14ac:dyDescent="0.25">
      <c r="A4553" s="135">
        <v>1054717</v>
      </c>
      <c r="B4553" s="148" t="s">
        <v>4764</v>
      </c>
      <c r="C4553" s="135">
        <v>100</v>
      </c>
      <c r="D4553" s="135" t="s">
        <v>20</v>
      </c>
      <c r="E4553" s="188" t="s">
        <v>20</v>
      </c>
      <c r="F4553" s="135" t="s">
        <v>20</v>
      </c>
      <c r="G4553" s="135" t="s">
        <v>20</v>
      </c>
      <c r="H4553" s="135" t="s">
        <v>20</v>
      </c>
      <c r="I4553" s="135" t="s">
        <v>20</v>
      </c>
      <c r="J4553" s="136">
        <v>1</v>
      </c>
      <c r="K4553" s="136">
        <v>0.7</v>
      </c>
      <c r="L4553" s="136">
        <v>1.6</v>
      </c>
      <c r="M4553" s="137" t="str">
        <f t="shared" si="71"/>
        <v>P</v>
      </c>
      <c r="N4553" s="172" t="s">
        <v>10682</v>
      </c>
      <c r="O4553" s="149" t="s">
        <v>1500</v>
      </c>
      <c r="P4553" s="149" t="s">
        <v>9456</v>
      </c>
      <c r="Q4553" s="150" t="s">
        <v>10519</v>
      </c>
      <c r="R4553" s="189">
        <v>5</v>
      </c>
    </row>
    <row r="4554" spans="1:18" x14ac:dyDescent="0.25">
      <c r="A4554" s="132">
        <v>1054718</v>
      </c>
      <c r="B4554" s="145" t="s">
        <v>4765</v>
      </c>
      <c r="C4554" s="132">
        <v>1</v>
      </c>
      <c r="D4554" s="132" t="s">
        <v>20</v>
      </c>
      <c r="E4554" s="186" t="s">
        <v>20</v>
      </c>
      <c r="F4554" s="132" t="s">
        <v>20</v>
      </c>
      <c r="G4554" s="132" t="s">
        <v>20</v>
      </c>
      <c r="H4554" s="132" t="s">
        <v>20</v>
      </c>
      <c r="I4554" s="132" t="s">
        <v>20</v>
      </c>
      <c r="J4554" s="133">
        <v>2.0499999999999998</v>
      </c>
      <c r="K4554" s="133">
        <v>0.55000000000000004</v>
      </c>
      <c r="L4554" s="133">
        <v>1.25</v>
      </c>
      <c r="M4554" s="134" t="str">
        <f t="shared" si="71"/>
        <v>P</v>
      </c>
      <c r="N4554" s="171" t="s">
        <v>10682</v>
      </c>
      <c r="O4554" s="146" t="s">
        <v>1500</v>
      </c>
      <c r="P4554" s="146" t="s">
        <v>9456</v>
      </c>
      <c r="Q4554" s="147" t="s">
        <v>10519</v>
      </c>
      <c r="R4554" s="187">
        <v>0.68656716417910446</v>
      </c>
    </row>
    <row r="4555" spans="1:18" x14ac:dyDescent="0.25">
      <c r="A4555" s="135">
        <v>1054719</v>
      </c>
      <c r="B4555" s="148" t="s">
        <v>4766</v>
      </c>
      <c r="C4555" s="135">
        <v>6</v>
      </c>
      <c r="D4555" s="135" t="s">
        <v>20</v>
      </c>
      <c r="E4555" s="188" t="s">
        <v>20</v>
      </c>
      <c r="F4555" s="135" t="s">
        <v>20</v>
      </c>
      <c r="G4555" s="135" t="s">
        <v>20</v>
      </c>
      <c r="H4555" s="135" t="s">
        <v>20</v>
      </c>
      <c r="I4555" s="135" t="s">
        <v>20</v>
      </c>
      <c r="J4555" s="136">
        <v>2.15</v>
      </c>
      <c r="K4555" s="136">
        <v>1.35</v>
      </c>
      <c r="L4555" s="136">
        <v>0.63</v>
      </c>
      <c r="M4555" s="137" t="str">
        <f t="shared" si="71"/>
        <v>P</v>
      </c>
      <c r="N4555" s="172" t="s">
        <v>10682</v>
      </c>
      <c r="O4555" s="149" t="s">
        <v>1500</v>
      </c>
      <c r="P4555" s="149" t="s">
        <v>9456</v>
      </c>
      <c r="Q4555" s="150" t="s">
        <v>10519</v>
      </c>
      <c r="R4555" s="189">
        <v>4.0970149253731343</v>
      </c>
    </row>
    <row r="4556" spans="1:18" x14ac:dyDescent="0.25">
      <c r="A4556" s="132">
        <v>1054720</v>
      </c>
      <c r="B4556" s="145" t="s">
        <v>4767</v>
      </c>
      <c r="C4556" s="132">
        <v>1</v>
      </c>
      <c r="D4556" s="132" t="s">
        <v>20</v>
      </c>
      <c r="E4556" s="186" t="s">
        <v>20</v>
      </c>
      <c r="F4556" s="132" t="s">
        <v>20</v>
      </c>
      <c r="G4556" s="132" t="s">
        <v>20</v>
      </c>
      <c r="H4556" s="132" t="s">
        <v>20</v>
      </c>
      <c r="I4556" s="132" t="s">
        <v>20</v>
      </c>
      <c r="J4556" s="133">
        <v>1.8</v>
      </c>
      <c r="K4556" s="133">
        <v>1.5</v>
      </c>
      <c r="L4556" s="133">
        <v>4.0000000000000001E-3</v>
      </c>
      <c r="M4556" s="134" t="str">
        <f t="shared" si="71"/>
        <v>P</v>
      </c>
      <c r="N4556" s="171" t="s">
        <v>10682</v>
      </c>
      <c r="O4556" s="146" t="s">
        <v>1500</v>
      </c>
      <c r="P4556" s="146" t="s">
        <v>9456</v>
      </c>
      <c r="Q4556" s="147" t="s">
        <v>10519</v>
      </c>
      <c r="R4556" s="187">
        <v>5.9701492537313432E-2</v>
      </c>
    </row>
    <row r="4557" spans="1:18" x14ac:dyDescent="0.25">
      <c r="A4557" s="135">
        <v>1054722</v>
      </c>
      <c r="B4557" s="148" t="s">
        <v>4768</v>
      </c>
      <c r="C4557" s="135">
        <v>6</v>
      </c>
      <c r="D4557" s="135" t="s">
        <v>20</v>
      </c>
      <c r="E4557" s="188" t="s">
        <v>20</v>
      </c>
      <c r="F4557" s="135" t="s">
        <v>20</v>
      </c>
      <c r="G4557" s="135" t="s">
        <v>20</v>
      </c>
      <c r="H4557" s="135" t="s">
        <v>20</v>
      </c>
      <c r="I4557" s="135" t="s">
        <v>20</v>
      </c>
      <c r="J4557" s="136">
        <v>1.8</v>
      </c>
      <c r="K4557" s="136">
        <v>1.5</v>
      </c>
      <c r="L4557" s="136">
        <v>2.5999999999999999E-2</v>
      </c>
      <c r="M4557" s="137" t="str">
        <f t="shared" si="71"/>
        <v>P</v>
      </c>
      <c r="N4557" s="172" t="s">
        <v>10682</v>
      </c>
      <c r="O4557" s="149" t="s">
        <v>1500</v>
      </c>
      <c r="P4557" s="149" t="s">
        <v>9456</v>
      </c>
      <c r="Q4557" s="150" t="s">
        <v>10519</v>
      </c>
      <c r="R4557" s="189">
        <v>0.4701492537313432</v>
      </c>
    </row>
    <row r="4558" spans="1:18" x14ac:dyDescent="0.25">
      <c r="A4558" s="132">
        <v>1054723</v>
      </c>
      <c r="B4558" s="145" t="s">
        <v>4769</v>
      </c>
      <c r="C4558" s="132">
        <v>100</v>
      </c>
      <c r="D4558" s="132" t="s">
        <v>20</v>
      </c>
      <c r="E4558" s="186" t="s">
        <v>20</v>
      </c>
      <c r="F4558" s="132" t="s">
        <v>20</v>
      </c>
      <c r="G4558" s="132" t="s">
        <v>20</v>
      </c>
      <c r="H4558" s="132" t="s">
        <v>20</v>
      </c>
      <c r="I4558" s="132" t="s">
        <v>20</v>
      </c>
      <c r="J4558" s="133">
        <v>1</v>
      </c>
      <c r="K4558" s="133">
        <v>0.7</v>
      </c>
      <c r="L4558" s="133">
        <v>1.6</v>
      </c>
      <c r="M4558" s="134" t="str">
        <f t="shared" si="71"/>
        <v>P</v>
      </c>
      <c r="N4558" s="171" t="s">
        <v>10682</v>
      </c>
      <c r="O4558" s="146" t="s">
        <v>1500</v>
      </c>
      <c r="P4558" s="146" t="s">
        <v>9456</v>
      </c>
      <c r="Q4558" s="147" t="s">
        <v>10519</v>
      </c>
      <c r="R4558" s="187">
        <v>4.4776119402985071</v>
      </c>
    </row>
    <row r="4559" spans="1:18" x14ac:dyDescent="0.25">
      <c r="A4559" s="135">
        <v>1054724</v>
      </c>
      <c r="B4559" s="148" t="s">
        <v>4770</v>
      </c>
      <c r="C4559" s="135">
        <v>6</v>
      </c>
      <c r="D4559" s="135">
        <v>40</v>
      </c>
      <c r="E4559" s="188" t="s">
        <v>20</v>
      </c>
      <c r="F4559" s="135" t="s">
        <v>20</v>
      </c>
      <c r="G4559" s="135" t="s">
        <v>20</v>
      </c>
      <c r="H4559" s="135" t="s">
        <v>20</v>
      </c>
      <c r="I4559" s="135" t="s">
        <v>20</v>
      </c>
      <c r="J4559" s="136">
        <v>4.3499999999999996</v>
      </c>
      <c r="K4559" s="136">
        <v>2.25</v>
      </c>
      <c r="L4559" s="136">
        <v>2.35</v>
      </c>
      <c r="M4559" s="137" t="str">
        <f t="shared" si="71"/>
        <v>P</v>
      </c>
      <c r="N4559" s="172" t="s">
        <v>10682</v>
      </c>
      <c r="O4559" s="149" t="s">
        <v>1500</v>
      </c>
      <c r="P4559" s="149" t="s">
        <v>9418</v>
      </c>
      <c r="Q4559" s="150" t="s">
        <v>10519</v>
      </c>
      <c r="R4559" s="189">
        <v>6.18</v>
      </c>
    </row>
    <row r="4560" spans="1:18" x14ac:dyDescent="0.25">
      <c r="A4560" s="132">
        <v>1054725</v>
      </c>
      <c r="B4560" s="145" t="s">
        <v>4771</v>
      </c>
      <c r="C4560" s="132">
        <v>6</v>
      </c>
      <c r="D4560" s="132" t="s">
        <v>20</v>
      </c>
      <c r="E4560" s="186" t="s">
        <v>20</v>
      </c>
      <c r="F4560" s="132" t="s">
        <v>20</v>
      </c>
      <c r="G4560" s="132" t="s">
        <v>20</v>
      </c>
      <c r="H4560" s="132" t="s">
        <v>20</v>
      </c>
      <c r="I4560" s="132" t="s">
        <v>20</v>
      </c>
      <c r="J4560" s="133">
        <v>4.3499999999999996</v>
      </c>
      <c r="K4560" s="133">
        <v>2.25</v>
      </c>
      <c r="L4560" s="133">
        <v>2.35</v>
      </c>
      <c r="M4560" s="134" t="str">
        <f t="shared" si="71"/>
        <v>P</v>
      </c>
      <c r="N4560" s="171" t="s">
        <v>10682</v>
      </c>
      <c r="O4560" s="146" t="s">
        <v>1500</v>
      </c>
      <c r="P4560" s="146" t="s">
        <v>9418</v>
      </c>
      <c r="Q4560" s="147" t="s">
        <v>10519</v>
      </c>
      <c r="R4560" s="187">
        <v>5.6940298507462686</v>
      </c>
    </row>
    <row r="4561" spans="1:18" x14ac:dyDescent="0.25">
      <c r="A4561" s="135">
        <v>1054726</v>
      </c>
      <c r="B4561" s="148" t="s">
        <v>4772</v>
      </c>
      <c r="C4561" s="135">
        <v>6</v>
      </c>
      <c r="D4561" s="135" t="s">
        <v>20</v>
      </c>
      <c r="E4561" s="188" t="s">
        <v>20</v>
      </c>
      <c r="F4561" s="135" t="s">
        <v>20</v>
      </c>
      <c r="G4561" s="135" t="s">
        <v>20</v>
      </c>
      <c r="H4561" s="135" t="s">
        <v>20</v>
      </c>
      <c r="I4561" s="135" t="s">
        <v>20</v>
      </c>
      <c r="J4561" s="136">
        <v>4.3499999999999996</v>
      </c>
      <c r="K4561" s="136">
        <v>2.25</v>
      </c>
      <c r="L4561" s="136">
        <v>2.35</v>
      </c>
      <c r="M4561" s="137" t="str">
        <f t="shared" si="71"/>
        <v>P</v>
      </c>
      <c r="N4561" s="172" t="s">
        <v>10682</v>
      </c>
      <c r="O4561" s="149" t="s">
        <v>1500</v>
      </c>
      <c r="P4561" s="149" t="s">
        <v>9418</v>
      </c>
      <c r="Q4561" s="150" t="s">
        <v>10519</v>
      </c>
      <c r="R4561" s="189">
        <v>5.6940298507462686</v>
      </c>
    </row>
    <row r="4562" spans="1:18" x14ac:dyDescent="0.25">
      <c r="A4562" s="132">
        <v>1054727</v>
      </c>
      <c r="B4562" s="145" t="s">
        <v>4773</v>
      </c>
      <c r="C4562" s="132">
        <v>6</v>
      </c>
      <c r="D4562" s="132" t="s">
        <v>20</v>
      </c>
      <c r="E4562" s="186" t="s">
        <v>20</v>
      </c>
      <c r="F4562" s="132" t="s">
        <v>20</v>
      </c>
      <c r="G4562" s="132" t="s">
        <v>20</v>
      </c>
      <c r="H4562" s="132" t="s">
        <v>20</v>
      </c>
      <c r="I4562" s="132" t="s">
        <v>20</v>
      </c>
      <c r="J4562" s="133">
        <v>4.34</v>
      </c>
      <c r="K4562" s="133">
        <v>2.2400000000000002</v>
      </c>
      <c r="L4562" s="133">
        <v>2.27</v>
      </c>
      <c r="M4562" s="134" t="str">
        <f t="shared" si="71"/>
        <v>P</v>
      </c>
      <c r="N4562" s="171" t="s">
        <v>10682</v>
      </c>
      <c r="O4562" s="146" t="s">
        <v>1500</v>
      </c>
      <c r="P4562" s="146" t="s">
        <v>9418</v>
      </c>
      <c r="Q4562" s="147" t="s">
        <v>10519</v>
      </c>
      <c r="R4562" s="187">
        <v>5.6940298507462686</v>
      </c>
    </row>
    <row r="4563" spans="1:18" x14ac:dyDescent="0.25">
      <c r="A4563" s="135">
        <v>1054728</v>
      </c>
      <c r="B4563" s="148" t="s">
        <v>4774</v>
      </c>
      <c r="C4563" s="135">
        <v>6</v>
      </c>
      <c r="D4563" s="135" t="s">
        <v>20</v>
      </c>
      <c r="E4563" s="188" t="s">
        <v>20</v>
      </c>
      <c r="F4563" s="135" t="s">
        <v>20</v>
      </c>
      <c r="G4563" s="135" t="s">
        <v>20</v>
      </c>
      <c r="H4563" s="135" t="s">
        <v>20</v>
      </c>
      <c r="I4563" s="135" t="s">
        <v>20</v>
      </c>
      <c r="J4563" s="136">
        <v>4.3499999999999996</v>
      </c>
      <c r="K4563" s="136">
        <v>2.25</v>
      </c>
      <c r="L4563" s="136">
        <v>2.35</v>
      </c>
      <c r="M4563" s="137" t="str">
        <f t="shared" si="71"/>
        <v>P</v>
      </c>
      <c r="N4563" s="172" t="s">
        <v>10682</v>
      </c>
      <c r="O4563" s="149" t="s">
        <v>1500</v>
      </c>
      <c r="P4563" s="149" t="s">
        <v>9418</v>
      </c>
      <c r="Q4563" s="150" t="s">
        <v>10519</v>
      </c>
      <c r="R4563" s="189">
        <v>5.6940298507462686</v>
      </c>
    </row>
    <row r="4564" spans="1:18" x14ac:dyDescent="0.25">
      <c r="A4564" s="132">
        <v>1054729</v>
      </c>
      <c r="B4564" s="145" t="s">
        <v>4775</v>
      </c>
      <c r="C4564" s="132">
        <v>6</v>
      </c>
      <c r="D4564" s="132" t="s">
        <v>20</v>
      </c>
      <c r="E4564" s="186" t="s">
        <v>20</v>
      </c>
      <c r="F4564" s="132" t="s">
        <v>20</v>
      </c>
      <c r="G4564" s="132" t="s">
        <v>20</v>
      </c>
      <c r="H4564" s="132" t="s">
        <v>20</v>
      </c>
      <c r="I4564" s="132" t="s">
        <v>20</v>
      </c>
      <c r="J4564" s="133">
        <v>4.34</v>
      </c>
      <c r="K4564" s="133">
        <v>2.2400000000000002</v>
      </c>
      <c r="L4564" s="133">
        <v>2.27</v>
      </c>
      <c r="M4564" s="134" t="str">
        <f t="shared" si="71"/>
        <v>P</v>
      </c>
      <c r="N4564" s="171" t="s">
        <v>10682</v>
      </c>
      <c r="O4564" s="146" t="s">
        <v>1500</v>
      </c>
      <c r="P4564" s="146" t="s">
        <v>9418</v>
      </c>
      <c r="Q4564" s="147" t="s">
        <v>10519</v>
      </c>
      <c r="R4564" s="187">
        <v>5.6940298507462686</v>
      </c>
    </row>
    <row r="4565" spans="1:18" x14ac:dyDescent="0.25">
      <c r="A4565" s="135">
        <v>1054730</v>
      </c>
      <c r="B4565" s="148" t="s">
        <v>4776</v>
      </c>
      <c r="C4565" s="135">
        <v>6</v>
      </c>
      <c r="D4565" s="135" t="s">
        <v>20</v>
      </c>
      <c r="E4565" s="188" t="s">
        <v>20</v>
      </c>
      <c r="F4565" s="135" t="s">
        <v>20</v>
      </c>
      <c r="G4565" s="135" t="s">
        <v>20</v>
      </c>
      <c r="H4565" s="135" t="s">
        <v>20</v>
      </c>
      <c r="I4565" s="135" t="s">
        <v>20</v>
      </c>
      <c r="J4565" s="136">
        <v>4.3499999999999996</v>
      </c>
      <c r="K4565" s="136">
        <v>2.25</v>
      </c>
      <c r="L4565" s="136">
        <v>2.35</v>
      </c>
      <c r="M4565" s="137" t="str">
        <f t="shared" si="71"/>
        <v>P</v>
      </c>
      <c r="N4565" s="172" t="s">
        <v>10682</v>
      </c>
      <c r="O4565" s="149" t="s">
        <v>1500</v>
      </c>
      <c r="P4565" s="149" t="s">
        <v>9418</v>
      </c>
      <c r="Q4565" s="150" t="s">
        <v>10519</v>
      </c>
      <c r="R4565" s="189">
        <v>5.701492537313432</v>
      </c>
    </row>
    <row r="4566" spans="1:18" x14ac:dyDescent="0.25">
      <c r="A4566" s="132">
        <v>1054731</v>
      </c>
      <c r="B4566" s="145" t="s">
        <v>4777</v>
      </c>
      <c r="C4566" s="132">
        <v>6</v>
      </c>
      <c r="D4566" s="132">
        <v>40</v>
      </c>
      <c r="E4566" s="186" t="s">
        <v>20</v>
      </c>
      <c r="F4566" s="132" t="s">
        <v>20</v>
      </c>
      <c r="G4566" s="132" t="s">
        <v>20</v>
      </c>
      <c r="H4566" s="132" t="s">
        <v>20</v>
      </c>
      <c r="I4566" s="132" t="s">
        <v>20</v>
      </c>
      <c r="J4566" s="133">
        <v>4.2</v>
      </c>
      <c r="K4566" s="133">
        <v>2.2000000000000002</v>
      </c>
      <c r="L4566" s="133">
        <v>2.4</v>
      </c>
      <c r="M4566" s="134" t="str">
        <f t="shared" si="71"/>
        <v>P</v>
      </c>
      <c r="N4566" s="171" t="s">
        <v>10682</v>
      </c>
      <c r="O4566" s="146" t="s">
        <v>1693</v>
      </c>
      <c r="P4566" s="146" t="s">
        <v>10126</v>
      </c>
      <c r="Q4566" s="147" t="s">
        <v>10519</v>
      </c>
      <c r="R4566" s="187">
        <v>7.1999999999999993</v>
      </c>
    </row>
    <row r="4567" spans="1:18" x14ac:dyDescent="0.25">
      <c r="A4567" s="135">
        <v>1054732</v>
      </c>
      <c r="B4567" s="148" t="s">
        <v>4778</v>
      </c>
      <c r="C4567" s="135">
        <v>6</v>
      </c>
      <c r="D4567" s="135">
        <v>40</v>
      </c>
      <c r="E4567" s="188" t="s">
        <v>20</v>
      </c>
      <c r="F4567" s="135" t="s">
        <v>20</v>
      </c>
      <c r="G4567" s="135" t="s">
        <v>20</v>
      </c>
      <c r="H4567" s="135" t="s">
        <v>20</v>
      </c>
      <c r="I4567" s="135" t="s">
        <v>20</v>
      </c>
      <c r="J4567" s="136">
        <v>4.2</v>
      </c>
      <c r="K4567" s="136">
        <v>2.2200000000000002</v>
      </c>
      <c r="L4567" s="136">
        <v>2.42</v>
      </c>
      <c r="M4567" s="137" t="str">
        <f t="shared" si="71"/>
        <v>P</v>
      </c>
      <c r="N4567" s="172" t="s">
        <v>10682</v>
      </c>
      <c r="O4567" s="149" t="s">
        <v>1693</v>
      </c>
      <c r="P4567" s="149" t="s">
        <v>10126</v>
      </c>
      <c r="Q4567" s="150" t="s">
        <v>10519</v>
      </c>
      <c r="R4567" s="189">
        <v>7.1999999999999993</v>
      </c>
    </row>
    <row r="4568" spans="1:18" x14ac:dyDescent="0.25">
      <c r="A4568" s="132">
        <v>1054733</v>
      </c>
      <c r="B4568" s="145" t="s">
        <v>4779</v>
      </c>
      <c r="C4568" s="132">
        <v>6</v>
      </c>
      <c r="D4568" s="132">
        <v>40</v>
      </c>
      <c r="E4568" s="186" t="s">
        <v>20</v>
      </c>
      <c r="F4568" s="132" t="s">
        <v>20</v>
      </c>
      <c r="G4568" s="132" t="s">
        <v>20</v>
      </c>
      <c r="H4568" s="132" t="s">
        <v>20</v>
      </c>
      <c r="I4568" s="132" t="s">
        <v>20</v>
      </c>
      <c r="J4568" s="133">
        <v>4.26</v>
      </c>
      <c r="K4568" s="133">
        <v>2.2000000000000002</v>
      </c>
      <c r="L4568" s="133">
        <v>2.4</v>
      </c>
      <c r="M4568" s="134" t="str">
        <f t="shared" si="71"/>
        <v>P</v>
      </c>
      <c r="N4568" s="171" t="s">
        <v>10682</v>
      </c>
      <c r="O4568" s="146" t="s">
        <v>1693</v>
      </c>
      <c r="P4568" s="146" t="s">
        <v>10126</v>
      </c>
      <c r="Q4568" s="147" t="s">
        <v>10519</v>
      </c>
      <c r="R4568" s="187">
        <v>7.1999999999999993</v>
      </c>
    </row>
    <row r="4569" spans="1:18" x14ac:dyDescent="0.25">
      <c r="A4569" s="135">
        <v>1054734</v>
      </c>
      <c r="B4569" s="148" t="s">
        <v>4780</v>
      </c>
      <c r="C4569" s="135">
        <v>6</v>
      </c>
      <c r="D4569" s="135" t="s">
        <v>20</v>
      </c>
      <c r="E4569" s="188" t="s">
        <v>20</v>
      </c>
      <c r="F4569" s="135" t="s">
        <v>20</v>
      </c>
      <c r="G4569" s="135" t="s">
        <v>21</v>
      </c>
      <c r="H4569" s="135" t="s">
        <v>21</v>
      </c>
      <c r="I4569" s="135" t="s">
        <v>21</v>
      </c>
      <c r="J4569" s="136">
        <v>4.3499999999999996</v>
      </c>
      <c r="K4569" s="136">
        <v>3.05</v>
      </c>
      <c r="L4569" s="136">
        <v>2.35</v>
      </c>
      <c r="M4569" s="137" t="str">
        <f t="shared" si="71"/>
        <v>P</v>
      </c>
      <c r="N4569" s="172" t="s">
        <v>10682</v>
      </c>
      <c r="O4569" s="149" t="s">
        <v>1500</v>
      </c>
      <c r="P4569" s="149" t="s">
        <v>9418</v>
      </c>
      <c r="Q4569" s="150" t="s">
        <v>10519</v>
      </c>
      <c r="R4569" s="189">
        <v>7.62</v>
      </c>
    </row>
    <row r="4570" spans="1:18" x14ac:dyDescent="0.25">
      <c r="A4570" s="132">
        <v>1054735</v>
      </c>
      <c r="B4570" s="145" t="s">
        <v>4781</v>
      </c>
      <c r="C4570" s="132">
        <v>6</v>
      </c>
      <c r="D4570" s="132" t="s">
        <v>20</v>
      </c>
      <c r="E4570" s="186" t="s">
        <v>20</v>
      </c>
      <c r="F4570" s="132" t="s">
        <v>20</v>
      </c>
      <c r="G4570" s="132" t="s">
        <v>21</v>
      </c>
      <c r="H4570" s="132" t="s">
        <v>21</v>
      </c>
      <c r="I4570" s="132" t="s">
        <v>21</v>
      </c>
      <c r="J4570" s="133">
        <v>4.3499999999999996</v>
      </c>
      <c r="K4570" s="133">
        <v>3.05</v>
      </c>
      <c r="L4570" s="133">
        <v>2.35</v>
      </c>
      <c r="M4570" s="134" t="str">
        <f t="shared" si="71"/>
        <v>P</v>
      </c>
      <c r="N4570" s="171" t="s">
        <v>10682</v>
      </c>
      <c r="O4570" s="146" t="s">
        <v>1500</v>
      </c>
      <c r="P4570" s="146" t="s">
        <v>9418</v>
      </c>
      <c r="Q4570" s="147" t="s">
        <v>10519</v>
      </c>
      <c r="R4570" s="187">
        <v>7.74</v>
      </c>
    </row>
    <row r="4571" spans="1:18" x14ac:dyDescent="0.25">
      <c r="A4571" s="135">
        <v>1054736</v>
      </c>
      <c r="B4571" s="148" t="s">
        <v>4782</v>
      </c>
      <c r="C4571" s="135">
        <v>6</v>
      </c>
      <c r="D4571" s="135" t="s">
        <v>20</v>
      </c>
      <c r="E4571" s="188" t="s">
        <v>20</v>
      </c>
      <c r="F4571" s="135" t="s">
        <v>20</v>
      </c>
      <c r="G4571" s="135" t="s">
        <v>21</v>
      </c>
      <c r="H4571" s="135" t="s">
        <v>21</v>
      </c>
      <c r="I4571" s="135" t="s">
        <v>21</v>
      </c>
      <c r="J4571" s="136">
        <v>4.3499999999999996</v>
      </c>
      <c r="K4571" s="136">
        <v>3.05</v>
      </c>
      <c r="L4571" s="136">
        <v>2.35</v>
      </c>
      <c r="M4571" s="137" t="str">
        <f t="shared" si="71"/>
        <v>P</v>
      </c>
      <c r="N4571" s="172" t="s">
        <v>10682</v>
      </c>
      <c r="O4571" s="149" t="s">
        <v>1500</v>
      </c>
      <c r="P4571" s="149" t="s">
        <v>9418</v>
      </c>
      <c r="Q4571" s="150" t="s">
        <v>10519</v>
      </c>
      <c r="R4571" s="189">
        <v>7.8000000000000007</v>
      </c>
    </row>
    <row r="4572" spans="1:18" x14ac:dyDescent="0.25">
      <c r="A4572" s="132">
        <v>1054738</v>
      </c>
      <c r="B4572" s="145" t="s">
        <v>4783</v>
      </c>
      <c r="C4572" s="132">
        <v>6</v>
      </c>
      <c r="D4572" s="132" t="s">
        <v>20</v>
      </c>
      <c r="E4572" s="186" t="s">
        <v>20</v>
      </c>
      <c r="F4572" s="132" t="s">
        <v>20</v>
      </c>
      <c r="G4572" s="132" t="s">
        <v>21</v>
      </c>
      <c r="H4572" s="132" t="s">
        <v>21</v>
      </c>
      <c r="I4572" s="132" t="s">
        <v>21</v>
      </c>
      <c r="J4572" s="133">
        <v>4.3499999999999996</v>
      </c>
      <c r="K4572" s="133">
        <v>3.05</v>
      </c>
      <c r="L4572" s="133">
        <v>2.35</v>
      </c>
      <c r="M4572" s="134" t="str">
        <f t="shared" si="71"/>
        <v>P</v>
      </c>
      <c r="N4572" s="171" t="s">
        <v>10682</v>
      </c>
      <c r="O4572" s="146" t="s">
        <v>1500</v>
      </c>
      <c r="P4572" s="146" t="s">
        <v>9418</v>
      </c>
      <c r="Q4572" s="147" t="s">
        <v>10519</v>
      </c>
      <c r="R4572" s="187">
        <v>7.86</v>
      </c>
    </row>
    <row r="4573" spans="1:18" x14ac:dyDescent="0.25">
      <c r="A4573" s="135">
        <v>1054739</v>
      </c>
      <c r="B4573" s="148" t="s">
        <v>4784</v>
      </c>
      <c r="C4573" s="135">
        <v>6</v>
      </c>
      <c r="D4573" s="135" t="s">
        <v>20</v>
      </c>
      <c r="E4573" s="188" t="s">
        <v>20</v>
      </c>
      <c r="F4573" s="135" t="s">
        <v>20</v>
      </c>
      <c r="G4573" s="135" t="s">
        <v>21</v>
      </c>
      <c r="H4573" s="135" t="s">
        <v>21</v>
      </c>
      <c r="I4573" s="135" t="s">
        <v>21</v>
      </c>
      <c r="J4573" s="136">
        <v>4.34</v>
      </c>
      <c r="K4573" s="136">
        <v>3.03</v>
      </c>
      <c r="L4573" s="136">
        <v>2.27</v>
      </c>
      <c r="M4573" s="137" t="str">
        <f t="shared" si="71"/>
        <v>P</v>
      </c>
      <c r="N4573" s="172" t="s">
        <v>10682</v>
      </c>
      <c r="O4573" s="149" t="s">
        <v>1500</v>
      </c>
      <c r="P4573" s="149" t="s">
        <v>9418</v>
      </c>
      <c r="Q4573" s="150" t="s">
        <v>10519</v>
      </c>
      <c r="R4573" s="189">
        <v>7.86</v>
      </c>
    </row>
    <row r="4574" spans="1:18" x14ac:dyDescent="0.25">
      <c r="A4574" s="132">
        <v>1054740</v>
      </c>
      <c r="B4574" s="145" t="s">
        <v>4785</v>
      </c>
      <c r="C4574" s="132">
        <v>6</v>
      </c>
      <c r="D4574" s="132" t="s">
        <v>20</v>
      </c>
      <c r="E4574" s="186" t="s">
        <v>20</v>
      </c>
      <c r="F4574" s="132" t="s">
        <v>20</v>
      </c>
      <c r="G4574" s="132" t="s">
        <v>21</v>
      </c>
      <c r="H4574" s="132" t="s">
        <v>21</v>
      </c>
      <c r="I4574" s="132" t="s">
        <v>21</v>
      </c>
      <c r="J4574" s="133">
        <v>4.3499999999999996</v>
      </c>
      <c r="K4574" s="133">
        <v>3.05</v>
      </c>
      <c r="L4574" s="133">
        <v>2.35</v>
      </c>
      <c r="M4574" s="134" t="str">
        <f t="shared" si="71"/>
        <v>P</v>
      </c>
      <c r="N4574" s="171" t="s">
        <v>10682</v>
      </c>
      <c r="O4574" s="146" t="s">
        <v>1500</v>
      </c>
      <c r="P4574" s="146" t="s">
        <v>9418</v>
      </c>
      <c r="Q4574" s="147" t="s">
        <v>10519</v>
      </c>
      <c r="R4574" s="187">
        <v>7.86</v>
      </c>
    </row>
    <row r="4575" spans="1:18" x14ac:dyDescent="0.25">
      <c r="A4575" s="135">
        <v>1054742</v>
      </c>
      <c r="B4575" s="148" t="s">
        <v>4786</v>
      </c>
      <c r="C4575" s="135">
        <v>6</v>
      </c>
      <c r="D4575" s="135">
        <v>32</v>
      </c>
      <c r="E4575" s="188" t="s">
        <v>20</v>
      </c>
      <c r="F4575" s="135" t="s">
        <v>20</v>
      </c>
      <c r="G4575" s="135" t="s">
        <v>20</v>
      </c>
      <c r="H4575" s="135" t="s">
        <v>20</v>
      </c>
      <c r="I4575" s="135" t="s">
        <v>20</v>
      </c>
      <c r="J4575" s="136">
        <v>4.22</v>
      </c>
      <c r="K4575" s="136">
        <v>3</v>
      </c>
      <c r="L4575" s="136">
        <v>2.38</v>
      </c>
      <c r="M4575" s="137" t="str">
        <f t="shared" si="71"/>
        <v>P</v>
      </c>
      <c r="N4575" s="172" t="s">
        <v>10682</v>
      </c>
      <c r="O4575" s="149" t="s">
        <v>1693</v>
      </c>
      <c r="P4575" s="149" t="s">
        <v>10126</v>
      </c>
      <c r="Q4575" s="150" t="s">
        <v>10519</v>
      </c>
      <c r="R4575" s="189">
        <v>10.08</v>
      </c>
    </row>
    <row r="4576" spans="1:18" x14ac:dyDescent="0.25">
      <c r="A4576" s="132">
        <v>1054743</v>
      </c>
      <c r="B4576" s="145" t="s">
        <v>4787</v>
      </c>
      <c r="C4576" s="132">
        <v>6</v>
      </c>
      <c r="D4576" s="132">
        <v>32</v>
      </c>
      <c r="E4576" s="186" t="s">
        <v>20</v>
      </c>
      <c r="F4576" s="132" t="s">
        <v>20</v>
      </c>
      <c r="G4576" s="132" t="s">
        <v>20</v>
      </c>
      <c r="H4576" s="132" t="s">
        <v>20</v>
      </c>
      <c r="I4576" s="132" t="s">
        <v>20</v>
      </c>
      <c r="J4576" s="133">
        <v>4.22</v>
      </c>
      <c r="K4576" s="133">
        <v>2.98</v>
      </c>
      <c r="L4576" s="133">
        <v>2.34</v>
      </c>
      <c r="M4576" s="134" t="str">
        <f t="shared" si="71"/>
        <v>P</v>
      </c>
      <c r="N4576" s="171" t="s">
        <v>10682</v>
      </c>
      <c r="O4576" s="146" t="s">
        <v>1693</v>
      </c>
      <c r="P4576" s="146" t="s">
        <v>10126</v>
      </c>
      <c r="Q4576" s="147" t="s">
        <v>10519</v>
      </c>
      <c r="R4576" s="187">
        <v>10.02</v>
      </c>
    </row>
    <row r="4577" spans="1:18" x14ac:dyDescent="0.25">
      <c r="A4577" s="135">
        <v>1054744</v>
      </c>
      <c r="B4577" s="148" t="s">
        <v>4788</v>
      </c>
      <c r="C4577" s="135">
        <v>6</v>
      </c>
      <c r="D4577" s="135">
        <v>32</v>
      </c>
      <c r="E4577" s="188" t="s">
        <v>20</v>
      </c>
      <c r="F4577" s="135" t="s">
        <v>20</v>
      </c>
      <c r="G4577" s="135" t="s">
        <v>20</v>
      </c>
      <c r="H4577" s="135" t="s">
        <v>20</v>
      </c>
      <c r="I4577" s="135" t="s">
        <v>20</v>
      </c>
      <c r="J4577" s="136">
        <v>4.24</v>
      </c>
      <c r="K4577" s="136">
        <v>3</v>
      </c>
      <c r="L4577" s="136">
        <v>2.36</v>
      </c>
      <c r="M4577" s="137" t="str">
        <f t="shared" si="71"/>
        <v>P</v>
      </c>
      <c r="N4577" s="172" t="s">
        <v>10682</v>
      </c>
      <c r="O4577" s="149" t="s">
        <v>1693</v>
      </c>
      <c r="P4577" s="149" t="s">
        <v>10126</v>
      </c>
      <c r="Q4577" s="150" t="s">
        <v>10519</v>
      </c>
      <c r="R4577" s="189">
        <v>10.02</v>
      </c>
    </row>
    <row r="4578" spans="1:18" x14ac:dyDescent="0.25">
      <c r="A4578" s="132">
        <v>1054745</v>
      </c>
      <c r="B4578" s="145" t="s">
        <v>4789</v>
      </c>
      <c r="C4578" s="132">
        <v>2</v>
      </c>
      <c r="D4578" s="132" t="s">
        <v>20</v>
      </c>
      <c r="E4578" s="186" t="s">
        <v>20</v>
      </c>
      <c r="F4578" s="132" t="s">
        <v>20</v>
      </c>
      <c r="G4578" s="132" t="s">
        <v>20</v>
      </c>
      <c r="H4578" s="132" t="s">
        <v>20</v>
      </c>
      <c r="I4578" s="132" t="s">
        <v>20</v>
      </c>
      <c r="J4578" s="133">
        <v>4.4000000000000004</v>
      </c>
      <c r="K4578" s="133">
        <v>2.2999999999999998</v>
      </c>
      <c r="L4578" s="133">
        <v>2.3199999999999998</v>
      </c>
      <c r="M4578" s="134" t="str">
        <f t="shared" si="71"/>
        <v>P</v>
      </c>
      <c r="N4578" s="171" t="s">
        <v>10682</v>
      </c>
      <c r="O4578" s="146" t="s">
        <v>1500</v>
      </c>
      <c r="P4578" s="146" t="s">
        <v>9456</v>
      </c>
      <c r="Q4578" s="147" t="s">
        <v>10519</v>
      </c>
      <c r="R4578" s="187">
        <v>7.02</v>
      </c>
    </row>
    <row r="4579" spans="1:18" x14ac:dyDescent="0.25">
      <c r="A4579" s="135">
        <v>1054746</v>
      </c>
      <c r="B4579" s="148" t="s">
        <v>4790</v>
      </c>
      <c r="C4579" s="135">
        <v>2</v>
      </c>
      <c r="D4579" s="135" t="s">
        <v>20</v>
      </c>
      <c r="E4579" s="188" t="s">
        <v>20</v>
      </c>
      <c r="F4579" s="135" t="s">
        <v>20</v>
      </c>
      <c r="G4579" s="135" t="s">
        <v>20</v>
      </c>
      <c r="H4579" s="135" t="s">
        <v>20</v>
      </c>
      <c r="I4579" s="135" t="s">
        <v>20</v>
      </c>
      <c r="J4579" s="136">
        <v>4.4000000000000004</v>
      </c>
      <c r="K4579" s="136">
        <v>2.2999999999999998</v>
      </c>
      <c r="L4579" s="136">
        <v>2.3199999999999998</v>
      </c>
      <c r="M4579" s="137" t="str">
        <f t="shared" si="71"/>
        <v>P</v>
      </c>
      <c r="N4579" s="172" t="s">
        <v>10682</v>
      </c>
      <c r="O4579" s="149" t="s">
        <v>1500</v>
      </c>
      <c r="P4579" s="149" t="s">
        <v>9456</v>
      </c>
      <c r="Q4579" s="150" t="s">
        <v>10519</v>
      </c>
      <c r="R4579" s="189">
        <v>6.88</v>
      </c>
    </row>
    <row r="4580" spans="1:18" x14ac:dyDescent="0.25">
      <c r="A4580" s="132">
        <v>1054747</v>
      </c>
      <c r="B4580" s="145" t="s">
        <v>4791</v>
      </c>
      <c r="C4580" s="132">
        <v>2</v>
      </c>
      <c r="D4580" s="132" t="s">
        <v>20</v>
      </c>
      <c r="E4580" s="186" t="s">
        <v>20</v>
      </c>
      <c r="F4580" s="132" t="s">
        <v>20</v>
      </c>
      <c r="G4580" s="132" t="s">
        <v>20</v>
      </c>
      <c r="H4580" s="132" t="s">
        <v>20</v>
      </c>
      <c r="I4580" s="132" t="s">
        <v>20</v>
      </c>
      <c r="J4580" s="133">
        <v>4.4000000000000004</v>
      </c>
      <c r="K4580" s="133">
        <v>2.2999999999999998</v>
      </c>
      <c r="L4580" s="133">
        <v>2.3199999999999998</v>
      </c>
      <c r="M4580" s="134" t="str">
        <f t="shared" si="71"/>
        <v>P</v>
      </c>
      <c r="N4580" s="171" t="s">
        <v>10682</v>
      </c>
      <c r="O4580" s="146" t="s">
        <v>1500</v>
      </c>
      <c r="P4580" s="146" t="s">
        <v>9456</v>
      </c>
      <c r="Q4580" s="147" t="s">
        <v>10519</v>
      </c>
      <c r="R4580" s="187">
        <v>7.02</v>
      </c>
    </row>
    <row r="4581" spans="1:18" x14ac:dyDescent="0.25">
      <c r="A4581" s="135">
        <v>1054751</v>
      </c>
      <c r="B4581" s="148" t="s">
        <v>4792</v>
      </c>
      <c r="C4581" s="135">
        <v>1</v>
      </c>
      <c r="D4581" s="135">
        <v>36</v>
      </c>
      <c r="E4581" s="188" t="s">
        <v>20</v>
      </c>
      <c r="F4581" s="135">
        <v>60</v>
      </c>
      <c r="G4581" s="135" t="s">
        <v>21</v>
      </c>
      <c r="H4581" s="135" t="s">
        <v>21</v>
      </c>
      <c r="I4581" s="135" t="s">
        <v>21</v>
      </c>
      <c r="J4581" s="136">
        <v>3.02</v>
      </c>
      <c r="K4581" s="136">
        <v>2.64</v>
      </c>
      <c r="L4581" s="136">
        <v>3.1</v>
      </c>
      <c r="M4581" s="137" t="str">
        <f t="shared" si="71"/>
        <v>P</v>
      </c>
      <c r="N4581" s="172" t="s">
        <v>10682</v>
      </c>
      <c r="O4581" s="149" t="s">
        <v>1506</v>
      </c>
      <c r="P4581" s="149" t="s">
        <v>9491</v>
      </c>
      <c r="Q4581" s="150" t="s">
        <v>10519</v>
      </c>
      <c r="R4581" s="189">
        <v>55.08</v>
      </c>
    </row>
    <row r="4582" spans="1:18" x14ac:dyDescent="0.25">
      <c r="A4582" s="132">
        <v>1054752</v>
      </c>
      <c r="B4582" s="145" t="s">
        <v>4793</v>
      </c>
      <c r="C4582" s="132">
        <v>1</v>
      </c>
      <c r="D4582" s="132">
        <v>36</v>
      </c>
      <c r="E4582" s="186" t="s">
        <v>20</v>
      </c>
      <c r="F4582" s="132">
        <v>60</v>
      </c>
      <c r="G4582" s="132" t="s">
        <v>20</v>
      </c>
      <c r="H4582" s="132" t="s">
        <v>20</v>
      </c>
      <c r="I4582" s="132" t="s">
        <v>20</v>
      </c>
      <c r="J4582" s="133">
        <v>2.96</v>
      </c>
      <c r="K4582" s="133">
        <v>2.66</v>
      </c>
      <c r="L4582" s="133">
        <v>3.08</v>
      </c>
      <c r="M4582" s="134" t="str">
        <f t="shared" si="71"/>
        <v>P</v>
      </c>
      <c r="N4582" s="171" t="s">
        <v>10682</v>
      </c>
      <c r="O4582" s="146" t="s">
        <v>1506</v>
      </c>
      <c r="P4582" s="146" t="s">
        <v>9491</v>
      </c>
      <c r="Q4582" s="147" t="s">
        <v>10519</v>
      </c>
      <c r="R4582" s="187">
        <v>57.9</v>
      </c>
    </row>
    <row r="4583" spans="1:18" x14ac:dyDescent="0.25">
      <c r="A4583" s="135">
        <v>1054753</v>
      </c>
      <c r="B4583" s="148" t="s">
        <v>4794</v>
      </c>
      <c r="C4583" s="135">
        <v>3</v>
      </c>
      <c r="D4583" s="135">
        <v>140</v>
      </c>
      <c r="E4583" s="188" t="s">
        <v>21</v>
      </c>
      <c r="F4583" s="135">
        <v>140</v>
      </c>
      <c r="G4583" s="135">
        <v>8</v>
      </c>
      <c r="H4583" s="135">
        <v>8</v>
      </c>
      <c r="I4583" s="135">
        <v>1</v>
      </c>
      <c r="J4583" s="136">
        <v>2.36</v>
      </c>
      <c r="K4583" s="136">
        <v>1.66</v>
      </c>
      <c r="L4583" s="136">
        <v>2.16</v>
      </c>
      <c r="M4583" s="137" t="str">
        <f t="shared" si="71"/>
        <v>P</v>
      </c>
      <c r="N4583" s="172" t="s">
        <v>10682</v>
      </c>
      <c r="O4583" s="149" t="s">
        <v>1506</v>
      </c>
      <c r="P4583" s="149" t="s">
        <v>9401</v>
      </c>
      <c r="Q4583" s="150" t="s">
        <v>10519</v>
      </c>
      <c r="R4583" s="189">
        <v>38.700000000000003</v>
      </c>
    </row>
    <row r="4584" spans="1:18" x14ac:dyDescent="0.25">
      <c r="A4584" s="132">
        <v>1054754</v>
      </c>
      <c r="B4584" s="145" t="s">
        <v>4795</v>
      </c>
      <c r="C4584" s="132">
        <v>2</v>
      </c>
      <c r="D4584" s="132">
        <v>2016</v>
      </c>
      <c r="E4584" s="186">
        <v>180</v>
      </c>
      <c r="F4584" s="132">
        <v>4860</v>
      </c>
      <c r="G4584" s="132">
        <v>188</v>
      </c>
      <c r="H4584" s="132" t="s">
        <v>20</v>
      </c>
      <c r="I4584" s="132" t="s">
        <v>20</v>
      </c>
      <c r="J4584" s="133">
        <v>1.1000000000000001</v>
      </c>
      <c r="K4584" s="133">
        <v>0.78</v>
      </c>
      <c r="L4584" s="133">
        <v>0.34</v>
      </c>
      <c r="M4584" s="134" t="str">
        <f t="shared" si="71"/>
        <v>P</v>
      </c>
      <c r="N4584" s="171" t="s">
        <v>10682</v>
      </c>
      <c r="O4584" s="146" t="s">
        <v>1500</v>
      </c>
      <c r="P4584" s="146" t="s">
        <v>9418</v>
      </c>
      <c r="Q4584" s="147" t="s">
        <v>10519</v>
      </c>
      <c r="R4584" s="187">
        <v>3.38</v>
      </c>
    </row>
    <row r="4585" spans="1:18" x14ac:dyDescent="0.25">
      <c r="A4585" s="135">
        <v>1054755</v>
      </c>
      <c r="B4585" s="148" t="s">
        <v>4796</v>
      </c>
      <c r="C4585" s="135">
        <v>1</v>
      </c>
      <c r="D4585" s="135">
        <v>1080</v>
      </c>
      <c r="E4585" s="188">
        <v>90</v>
      </c>
      <c r="F4585" s="135">
        <v>1080</v>
      </c>
      <c r="G4585" s="135">
        <v>48</v>
      </c>
      <c r="H4585" s="135" t="s">
        <v>20</v>
      </c>
      <c r="I4585" s="135">
        <v>1</v>
      </c>
      <c r="J4585" s="136">
        <v>1.95</v>
      </c>
      <c r="K4585" s="136">
        <v>0.94</v>
      </c>
      <c r="L4585" s="136">
        <v>0.62</v>
      </c>
      <c r="M4585" s="137" t="str">
        <f t="shared" si="71"/>
        <v>P</v>
      </c>
      <c r="N4585" s="172" t="s">
        <v>10682</v>
      </c>
      <c r="O4585" s="149" t="s">
        <v>1506</v>
      </c>
      <c r="P4585" s="149" t="s">
        <v>9468</v>
      </c>
      <c r="Q4585" s="150" t="s">
        <v>10519</v>
      </c>
      <c r="R4585" s="189">
        <v>6.82</v>
      </c>
    </row>
    <row r="4586" spans="1:18" x14ac:dyDescent="0.25">
      <c r="A4586" s="132">
        <v>1054758</v>
      </c>
      <c r="B4586" s="145" t="s">
        <v>4797</v>
      </c>
      <c r="C4586" s="132">
        <v>1</v>
      </c>
      <c r="D4586" s="132">
        <v>80</v>
      </c>
      <c r="E4586" s="186" t="s">
        <v>20</v>
      </c>
      <c r="F4586" s="132">
        <v>112</v>
      </c>
      <c r="G4586" s="132" t="s">
        <v>20</v>
      </c>
      <c r="H4586" s="132" t="s">
        <v>20</v>
      </c>
      <c r="I4586" s="132" t="s">
        <v>20</v>
      </c>
      <c r="J4586" s="133">
        <v>2.06</v>
      </c>
      <c r="K4586" s="133">
        <v>2.2599999999999998</v>
      </c>
      <c r="L4586" s="133">
        <v>3.08</v>
      </c>
      <c r="M4586" s="134" t="str">
        <f t="shared" si="71"/>
        <v>P</v>
      </c>
      <c r="N4586" s="171" t="s">
        <v>10682</v>
      </c>
      <c r="O4586" s="146" t="s">
        <v>1506</v>
      </c>
      <c r="P4586" s="146" t="s">
        <v>9490</v>
      </c>
      <c r="Q4586" s="147" t="s">
        <v>10519</v>
      </c>
      <c r="R4586" s="187">
        <v>3.4</v>
      </c>
    </row>
    <row r="4587" spans="1:18" x14ac:dyDescent="0.25">
      <c r="A4587" s="135">
        <v>1054764</v>
      </c>
      <c r="B4587" s="148" t="s">
        <v>4798</v>
      </c>
      <c r="C4587" s="135">
        <v>5</v>
      </c>
      <c r="D4587" s="135" t="s">
        <v>20</v>
      </c>
      <c r="E4587" s="188" t="s">
        <v>20</v>
      </c>
      <c r="F4587" s="135" t="s">
        <v>20</v>
      </c>
      <c r="G4587" s="135">
        <v>56</v>
      </c>
      <c r="H4587" s="135" t="s">
        <v>20</v>
      </c>
      <c r="I4587" s="135">
        <v>1</v>
      </c>
      <c r="J4587" s="136">
        <v>1.7</v>
      </c>
      <c r="K4587" s="136">
        <v>1.18</v>
      </c>
      <c r="L4587" s="136">
        <v>0.4</v>
      </c>
      <c r="M4587" s="137" t="str">
        <f t="shared" si="71"/>
        <v>P</v>
      </c>
      <c r="N4587" s="172" t="s">
        <v>10682</v>
      </c>
      <c r="O4587" s="149" t="s">
        <v>1506</v>
      </c>
      <c r="P4587" s="149" t="s">
        <v>9505</v>
      </c>
      <c r="Q4587" s="150" t="s">
        <v>10519</v>
      </c>
      <c r="R4587" s="189">
        <v>23.15</v>
      </c>
    </row>
    <row r="4588" spans="1:18" x14ac:dyDescent="0.25">
      <c r="A4588" s="132">
        <v>1054767</v>
      </c>
      <c r="B4588" s="145" t="s">
        <v>4799</v>
      </c>
      <c r="C4588" s="132">
        <v>4</v>
      </c>
      <c r="D4588" s="132">
        <v>384</v>
      </c>
      <c r="E4588" s="186">
        <v>16</v>
      </c>
      <c r="F4588" s="132" t="s">
        <v>20</v>
      </c>
      <c r="G4588" s="132" t="s">
        <v>20</v>
      </c>
      <c r="H4588" s="132" t="s">
        <v>20</v>
      </c>
      <c r="I4588" s="132" t="s">
        <v>20</v>
      </c>
      <c r="J4588" s="133">
        <v>2.7</v>
      </c>
      <c r="K4588" s="133">
        <v>2.2999999999999998</v>
      </c>
      <c r="L4588" s="133">
        <v>0.5</v>
      </c>
      <c r="M4588" s="134" t="str">
        <f t="shared" si="71"/>
        <v>P</v>
      </c>
      <c r="N4588" s="171" t="s">
        <v>10682</v>
      </c>
      <c r="O4588" s="146" t="s">
        <v>1614</v>
      </c>
      <c r="P4588" s="146" t="s">
        <v>9419</v>
      </c>
      <c r="Q4588" s="147" t="s">
        <v>10519</v>
      </c>
      <c r="R4588" s="187">
        <v>10.08</v>
      </c>
    </row>
    <row r="4589" spans="1:18" x14ac:dyDescent="0.25">
      <c r="A4589" s="135">
        <v>1054768</v>
      </c>
      <c r="B4589" s="148" t="s">
        <v>4800</v>
      </c>
      <c r="C4589" s="135">
        <v>2</v>
      </c>
      <c r="D4589" s="135" t="s">
        <v>20</v>
      </c>
      <c r="E4589" s="188" t="s">
        <v>20</v>
      </c>
      <c r="F4589" s="135" t="s">
        <v>20</v>
      </c>
      <c r="G4589" s="135" t="s">
        <v>20</v>
      </c>
      <c r="H4589" s="135" t="s">
        <v>20</v>
      </c>
      <c r="I4589" s="135" t="s">
        <v>20</v>
      </c>
      <c r="J4589" s="136">
        <v>4.4000000000000004</v>
      </c>
      <c r="K4589" s="136">
        <v>2.2999999999999998</v>
      </c>
      <c r="L4589" s="136">
        <v>2.3199999999999998</v>
      </c>
      <c r="M4589" s="137" t="str">
        <f t="shared" si="71"/>
        <v>P</v>
      </c>
      <c r="N4589" s="172" t="s">
        <v>10682</v>
      </c>
      <c r="O4589" s="149" t="s">
        <v>1500</v>
      </c>
      <c r="P4589" s="149" t="s">
        <v>9456</v>
      </c>
      <c r="Q4589" s="150" t="s">
        <v>10519</v>
      </c>
      <c r="R4589" s="189">
        <v>7.12</v>
      </c>
    </row>
    <row r="4590" spans="1:18" x14ac:dyDescent="0.25">
      <c r="A4590" s="132">
        <v>1054770</v>
      </c>
      <c r="B4590" s="145" t="s">
        <v>4801</v>
      </c>
      <c r="C4590" s="132">
        <v>6</v>
      </c>
      <c r="D4590" s="132">
        <v>1260</v>
      </c>
      <c r="E4590" s="186">
        <v>42</v>
      </c>
      <c r="F4590" s="132" t="s">
        <v>20</v>
      </c>
      <c r="G4590" s="132" t="s">
        <v>20</v>
      </c>
      <c r="H4590" s="132" t="s">
        <v>20</v>
      </c>
      <c r="I4590" s="132" t="s">
        <v>20</v>
      </c>
      <c r="J4590" s="133">
        <v>3.1</v>
      </c>
      <c r="K4590" s="133">
        <v>1.81</v>
      </c>
      <c r="L4590" s="133">
        <v>0.13</v>
      </c>
      <c r="M4590" s="134" t="str">
        <f t="shared" si="71"/>
        <v>P</v>
      </c>
      <c r="N4590" s="171" t="s">
        <v>10682</v>
      </c>
      <c r="O4590" s="146" t="s">
        <v>1506</v>
      </c>
      <c r="P4590" s="146" t="s">
        <v>9498</v>
      </c>
      <c r="Q4590" s="147" t="s">
        <v>10519</v>
      </c>
      <c r="R4590" s="187">
        <v>1.5</v>
      </c>
    </row>
    <row r="4591" spans="1:18" x14ac:dyDescent="0.25">
      <c r="A4591" s="135">
        <v>1054771</v>
      </c>
      <c r="B4591" s="148" t="s">
        <v>4802</v>
      </c>
      <c r="C4591" s="135">
        <v>6</v>
      </c>
      <c r="D4591" s="135" t="s">
        <v>20</v>
      </c>
      <c r="E4591" s="188" t="s">
        <v>20</v>
      </c>
      <c r="F4591" s="135" t="s">
        <v>20</v>
      </c>
      <c r="G4591" s="135" t="s">
        <v>20</v>
      </c>
      <c r="H4591" s="135" t="s">
        <v>20</v>
      </c>
      <c r="I4591" s="135" t="s">
        <v>20</v>
      </c>
      <c r="J4591" s="136">
        <v>4</v>
      </c>
      <c r="K4591" s="136">
        <v>2.75</v>
      </c>
      <c r="L4591" s="136">
        <v>1.55</v>
      </c>
      <c r="M4591" s="137" t="str">
        <f t="shared" si="71"/>
        <v>P</v>
      </c>
      <c r="N4591" s="172" t="s">
        <v>10682</v>
      </c>
      <c r="O4591" s="149" t="s">
        <v>1500</v>
      </c>
      <c r="P4591" s="149" t="s">
        <v>9456</v>
      </c>
      <c r="Q4591" s="150" t="s">
        <v>10519</v>
      </c>
      <c r="R4591" s="189">
        <v>12.120000000000001</v>
      </c>
    </row>
    <row r="4592" spans="1:18" x14ac:dyDescent="0.25">
      <c r="A4592" s="132">
        <v>1054772</v>
      </c>
      <c r="B4592" s="145" t="s">
        <v>4803</v>
      </c>
      <c r="C4592" s="132">
        <v>6</v>
      </c>
      <c r="D4592" s="132" t="s">
        <v>20</v>
      </c>
      <c r="E4592" s="186" t="s">
        <v>20</v>
      </c>
      <c r="F4592" s="132" t="s">
        <v>20</v>
      </c>
      <c r="G4592" s="132" t="s">
        <v>20</v>
      </c>
      <c r="H4592" s="132" t="s">
        <v>20</v>
      </c>
      <c r="I4592" s="132" t="s">
        <v>20</v>
      </c>
      <c r="J4592" s="133">
        <v>4</v>
      </c>
      <c r="K4592" s="133">
        <v>2.75</v>
      </c>
      <c r="L4592" s="133">
        <v>1.55</v>
      </c>
      <c r="M4592" s="134" t="str">
        <f t="shared" si="71"/>
        <v>P</v>
      </c>
      <c r="N4592" s="171" t="s">
        <v>10682</v>
      </c>
      <c r="O4592" s="146" t="s">
        <v>1500</v>
      </c>
      <c r="P4592" s="146" t="s">
        <v>9456</v>
      </c>
      <c r="Q4592" s="147" t="s">
        <v>10519</v>
      </c>
      <c r="R4592" s="187">
        <v>12.299999999999999</v>
      </c>
    </row>
    <row r="4593" spans="1:18" x14ac:dyDescent="0.25">
      <c r="A4593" s="135">
        <v>1054775</v>
      </c>
      <c r="B4593" s="148" t="s">
        <v>4804</v>
      </c>
      <c r="C4593" s="135">
        <v>4</v>
      </c>
      <c r="D4593" s="135" t="s">
        <v>20</v>
      </c>
      <c r="E4593" s="188" t="s">
        <v>20</v>
      </c>
      <c r="F4593" s="135" t="s">
        <v>20</v>
      </c>
      <c r="G4593" s="135" t="s">
        <v>21</v>
      </c>
      <c r="H4593" s="135" t="s">
        <v>21</v>
      </c>
      <c r="I4593" s="135" t="s">
        <v>21</v>
      </c>
      <c r="J4593" s="136">
        <v>3.7</v>
      </c>
      <c r="K4593" s="136">
        <v>3.7</v>
      </c>
      <c r="L4593" s="136">
        <v>2.25</v>
      </c>
      <c r="M4593" s="137" t="str">
        <f t="shared" si="71"/>
        <v>P</v>
      </c>
      <c r="N4593" s="172" t="s">
        <v>10682</v>
      </c>
      <c r="O4593" s="149" t="s">
        <v>1500</v>
      </c>
      <c r="P4593" s="149" t="s">
        <v>9456</v>
      </c>
      <c r="Q4593" s="150" t="s">
        <v>10519</v>
      </c>
      <c r="R4593" s="189">
        <v>13.96</v>
      </c>
    </row>
    <row r="4594" spans="1:18" x14ac:dyDescent="0.25">
      <c r="A4594" s="132">
        <v>1054777</v>
      </c>
      <c r="B4594" s="145" t="s">
        <v>4805</v>
      </c>
      <c r="C4594" s="132">
        <v>6</v>
      </c>
      <c r="D4594" s="132" t="s">
        <v>20</v>
      </c>
      <c r="E4594" s="186" t="s">
        <v>20</v>
      </c>
      <c r="F4594" s="132" t="s">
        <v>20</v>
      </c>
      <c r="G4594" s="132" t="s">
        <v>20</v>
      </c>
      <c r="H4594" s="132" t="s">
        <v>20</v>
      </c>
      <c r="I4594" s="132" t="s">
        <v>20</v>
      </c>
      <c r="J4594" s="133">
        <v>3.1</v>
      </c>
      <c r="K4594" s="133">
        <v>1.6</v>
      </c>
      <c r="L4594" s="133">
        <v>0.13</v>
      </c>
      <c r="M4594" s="134" t="str">
        <f t="shared" si="71"/>
        <v>P</v>
      </c>
      <c r="N4594" s="171" t="s">
        <v>10682</v>
      </c>
      <c r="O4594" s="146" t="s">
        <v>1506</v>
      </c>
      <c r="P4594" s="146" t="s">
        <v>9498</v>
      </c>
      <c r="Q4594" s="147" t="s">
        <v>10519</v>
      </c>
      <c r="R4594" s="187">
        <v>1.44</v>
      </c>
    </row>
    <row r="4595" spans="1:18" x14ac:dyDescent="0.25">
      <c r="A4595" s="135">
        <v>1054778</v>
      </c>
      <c r="B4595" s="148" t="s">
        <v>4806</v>
      </c>
      <c r="C4595" s="135">
        <v>6</v>
      </c>
      <c r="D4595" s="135" t="s">
        <v>20</v>
      </c>
      <c r="E4595" s="188" t="s">
        <v>20</v>
      </c>
      <c r="F4595" s="135" t="s">
        <v>20</v>
      </c>
      <c r="G4595" s="135" t="s">
        <v>20</v>
      </c>
      <c r="H4595" s="135" t="s">
        <v>20</v>
      </c>
      <c r="I4595" s="135" t="s">
        <v>20</v>
      </c>
      <c r="J4595" s="136">
        <v>3.64</v>
      </c>
      <c r="K4595" s="136">
        <v>1.3</v>
      </c>
      <c r="L4595" s="136">
        <v>2.41</v>
      </c>
      <c r="M4595" s="137" t="str">
        <f t="shared" si="71"/>
        <v>P</v>
      </c>
      <c r="N4595" s="172" t="s">
        <v>10682</v>
      </c>
      <c r="O4595" s="149" t="s">
        <v>1614</v>
      </c>
      <c r="P4595" s="149" t="s">
        <v>9419</v>
      </c>
      <c r="Q4595" s="150" t="s">
        <v>10519</v>
      </c>
      <c r="R4595" s="189">
        <v>8.82</v>
      </c>
    </row>
    <row r="4596" spans="1:18" x14ac:dyDescent="0.25">
      <c r="A4596" s="132">
        <v>1054779</v>
      </c>
      <c r="B4596" s="145" t="s">
        <v>4807</v>
      </c>
      <c r="C4596" s="132">
        <v>6</v>
      </c>
      <c r="D4596" s="132" t="s">
        <v>20</v>
      </c>
      <c r="E4596" s="186" t="s">
        <v>20</v>
      </c>
      <c r="F4596" s="132" t="s">
        <v>20</v>
      </c>
      <c r="G4596" s="132" t="s">
        <v>20</v>
      </c>
      <c r="H4596" s="132" t="s">
        <v>20</v>
      </c>
      <c r="I4596" s="132" t="s">
        <v>20</v>
      </c>
      <c r="J4596" s="133">
        <v>3.64</v>
      </c>
      <c r="K4596" s="133">
        <v>1.3</v>
      </c>
      <c r="L4596" s="133">
        <v>2.41</v>
      </c>
      <c r="M4596" s="134" t="str">
        <f t="shared" si="71"/>
        <v>P</v>
      </c>
      <c r="N4596" s="171" t="s">
        <v>10682</v>
      </c>
      <c r="O4596" s="146" t="s">
        <v>1614</v>
      </c>
      <c r="P4596" s="146" t="s">
        <v>9419</v>
      </c>
      <c r="Q4596" s="147" t="s">
        <v>10519</v>
      </c>
      <c r="R4596" s="187">
        <v>8.76</v>
      </c>
    </row>
    <row r="4597" spans="1:18" x14ac:dyDescent="0.25">
      <c r="A4597" s="135">
        <v>1054780</v>
      </c>
      <c r="B4597" s="148" t="s">
        <v>4808</v>
      </c>
      <c r="C4597" s="135">
        <v>6</v>
      </c>
      <c r="D4597" s="135" t="s">
        <v>20</v>
      </c>
      <c r="E4597" s="188" t="s">
        <v>20</v>
      </c>
      <c r="F4597" s="135" t="s">
        <v>20</v>
      </c>
      <c r="G4597" s="135" t="s">
        <v>20</v>
      </c>
      <c r="H4597" s="135" t="s">
        <v>20</v>
      </c>
      <c r="I4597" s="135" t="s">
        <v>20</v>
      </c>
      <c r="J4597" s="136">
        <v>3.64</v>
      </c>
      <c r="K4597" s="136">
        <v>1.3</v>
      </c>
      <c r="L4597" s="136">
        <v>2.41</v>
      </c>
      <c r="M4597" s="137" t="str">
        <f t="shared" si="71"/>
        <v>P</v>
      </c>
      <c r="N4597" s="172" t="s">
        <v>10682</v>
      </c>
      <c r="O4597" s="149" t="s">
        <v>1614</v>
      </c>
      <c r="P4597" s="149" t="s">
        <v>9419</v>
      </c>
      <c r="Q4597" s="150" t="s">
        <v>10519</v>
      </c>
      <c r="R4597" s="189">
        <v>8.82</v>
      </c>
    </row>
    <row r="4598" spans="1:18" x14ac:dyDescent="0.25">
      <c r="A4598" s="132">
        <v>1054783</v>
      </c>
      <c r="B4598" s="145" t="s">
        <v>4809</v>
      </c>
      <c r="C4598" s="132">
        <v>6</v>
      </c>
      <c r="D4598" s="132" t="s">
        <v>20</v>
      </c>
      <c r="E4598" s="186" t="s">
        <v>20</v>
      </c>
      <c r="F4598" s="132" t="s">
        <v>20</v>
      </c>
      <c r="G4598" s="132" t="s">
        <v>20</v>
      </c>
      <c r="H4598" s="132" t="s">
        <v>20</v>
      </c>
      <c r="I4598" s="132" t="s">
        <v>20</v>
      </c>
      <c r="J4598" s="133">
        <v>4.9000000000000004</v>
      </c>
      <c r="K4598" s="133">
        <v>2.2000000000000002</v>
      </c>
      <c r="L4598" s="133">
        <v>1.4</v>
      </c>
      <c r="M4598" s="134" t="str">
        <f t="shared" si="71"/>
        <v>P</v>
      </c>
      <c r="N4598" s="171" t="s">
        <v>10682</v>
      </c>
      <c r="O4598" s="146" t="s">
        <v>1500</v>
      </c>
      <c r="P4598" s="146" t="s">
        <v>9456</v>
      </c>
      <c r="Q4598" s="147" t="s">
        <v>10519</v>
      </c>
      <c r="R4598" s="187">
        <v>12.120000000000001</v>
      </c>
    </row>
    <row r="4599" spans="1:18" x14ac:dyDescent="0.25">
      <c r="A4599" s="135">
        <v>1054786</v>
      </c>
      <c r="B4599" s="148" t="s">
        <v>4810</v>
      </c>
      <c r="C4599" s="135">
        <v>6</v>
      </c>
      <c r="D4599" s="135" t="s">
        <v>20</v>
      </c>
      <c r="E4599" s="188" t="s">
        <v>20</v>
      </c>
      <c r="F4599" s="135" t="s">
        <v>20</v>
      </c>
      <c r="G4599" s="135" t="s">
        <v>20</v>
      </c>
      <c r="H4599" s="135" t="s">
        <v>20</v>
      </c>
      <c r="I4599" s="135" t="s">
        <v>20</v>
      </c>
      <c r="J4599" s="136">
        <v>4.75</v>
      </c>
      <c r="K4599" s="136">
        <v>2</v>
      </c>
      <c r="L4599" s="136">
        <v>1.85</v>
      </c>
      <c r="M4599" s="137" t="str">
        <f t="shared" si="71"/>
        <v>P</v>
      </c>
      <c r="N4599" s="172" t="s">
        <v>10682</v>
      </c>
      <c r="O4599" s="149" t="s">
        <v>1500</v>
      </c>
      <c r="P4599" s="149" t="s">
        <v>9456</v>
      </c>
      <c r="Q4599" s="150" t="s">
        <v>10519</v>
      </c>
      <c r="R4599" s="189">
        <v>12.059999999999999</v>
      </c>
    </row>
    <row r="4600" spans="1:18" x14ac:dyDescent="0.25">
      <c r="A4600" s="132">
        <v>1054787</v>
      </c>
      <c r="B4600" s="145" t="s">
        <v>4811</v>
      </c>
      <c r="C4600" s="132">
        <v>6</v>
      </c>
      <c r="D4600" s="132" t="s">
        <v>20</v>
      </c>
      <c r="E4600" s="186" t="s">
        <v>20</v>
      </c>
      <c r="F4600" s="132" t="s">
        <v>20</v>
      </c>
      <c r="G4600" s="132" t="s">
        <v>20</v>
      </c>
      <c r="H4600" s="132" t="s">
        <v>20</v>
      </c>
      <c r="I4600" s="132" t="s">
        <v>20</v>
      </c>
      <c r="J4600" s="133">
        <v>4.75</v>
      </c>
      <c r="K4600" s="133">
        <v>1.95</v>
      </c>
      <c r="L4600" s="133">
        <v>1.85</v>
      </c>
      <c r="M4600" s="134" t="str">
        <f t="shared" si="71"/>
        <v>P</v>
      </c>
      <c r="N4600" s="171" t="s">
        <v>10682</v>
      </c>
      <c r="O4600" s="146" t="s">
        <v>1500</v>
      </c>
      <c r="P4600" s="146" t="s">
        <v>9456</v>
      </c>
      <c r="Q4600" s="147" t="s">
        <v>10519</v>
      </c>
      <c r="R4600" s="187">
        <v>11.76</v>
      </c>
    </row>
    <row r="4601" spans="1:18" x14ac:dyDescent="0.25">
      <c r="A4601" s="135">
        <v>1054792</v>
      </c>
      <c r="B4601" s="148" t="s">
        <v>4812</v>
      </c>
      <c r="C4601" s="135">
        <v>6</v>
      </c>
      <c r="D4601" s="135" t="s">
        <v>20</v>
      </c>
      <c r="E4601" s="188" t="s">
        <v>20</v>
      </c>
      <c r="F4601" s="135" t="s">
        <v>20</v>
      </c>
      <c r="G4601" s="135" t="s">
        <v>20</v>
      </c>
      <c r="H4601" s="135" t="s">
        <v>20</v>
      </c>
      <c r="I4601" s="135" t="s">
        <v>20</v>
      </c>
      <c r="J4601" s="136">
        <v>2.66</v>
      </c>
      <c r="K4601" s="136">
        <v>1.18</v>
      </c>
      <c r="L4601" s="136">
        <v>1.0900000000000001</v>
      </c>
      <c r="M4601" s="137" t="str">
        <f t="shared" si="71"/>
        <v>P</v>
      </c>
      <c r="N4601" s="172" t="s">
        <v>10682</v>
      </c>
      <c r="O4601" s="149" t="s">
        <v>1500</v>
      </c>
      <c r="P4601" s="149" t="s">
        <v>9418</v>
      </c>
      <c r="Q4601" s="150" t="s">
        <v>10519</v>
      </c>
      <c r="R4601" s="189">
        <v>6</v>
      </c>
    </row>
    <row r="4602" spans="1:18" x14ac:dyDescent="0.25">
      <c r="A4602" s="132">
        <v>1054793</v>
      </c>
      <c r="B4602" s="145" t="s">
        <v>4813</v>
      </c>
      <c r="C4602" s="132">
        <v>4</v>
      </c>
      <c r="D4602" s="132" t="s">
        <v>20</v>
      </c>
      <c r="E4602" s="186" t="s">
        <v>20</v>
      </c>
      <c r="F4602" s="132" t="s">
        <v>20</v>
      </c>
      <c r="G4602" s="132" t="s">
        <v>20</v>
      </c>
      <c r="H4602" s="132" t="s">
        <v>20</v>
      </c>
      <c r="I4602" s="132" t="s">
        <v>20</v>
      </c>
      <c r="J4602" s="133">
        <v>4.26</v>
      </c>
      <c r="K4602" s="133">
        <v>3</v>
      </c>
      <c r="L4602" s="133">
        <v>1.65</v>
      </c>
      <c r="M4602" s="134" t="str">
        <f t="shared" si="71"/>
        <v>P</v>
      </c>
      <c r="N4602" s="171" t="s">
        <v>10682</v>
      </c>
      <c r="O4602" s="146" t="s">
        <v>1500</v>
      </c>
      <c r="P4602" s="146" t="s">
        <v>9418</v>
      </c>
      <c r="Q4602" s="147" t="s">
        <v>10519</v>
      </c>
      <c r="R4602" s="187">
        <v>7.92</v>
      </c>
    </row>
    <row r="4603" spans="1:18" x14ac:dyDescent="0.25">
      <c r="A4603" s="135">
        <v>1054795</v>
      </c>
      <c r="B4603" s="148" t="s">
        <v>4814</v>
      </c>
      <c r="C4603" s="135">
        <v>4</v>
      </c>
      <c r="D4603" s="135" t="s">
        <v>20</v>
      </c>
      <c r="E4603" s="188" t="s">
        <v>20</v>
      </c>
      <c r="F4603" s="135" t="s">
        <v>20</v>
      </c>
      <c r="G4603" s="135" t="s">
        <v>20</v>
      </c>
      <c r="H4603" s="135" t="s">
        <v>20</v>
      </c>
      <c r="I4603" s="135" t="s">
        <v>20</v>
      </c>
      <c r="J4603" s="136">
        <v>4.26</v>
      </c>
      <c r="K4603" s="136">
        <v>3</v>
      </c>
      <c r="L4603" s="136">
        <v>1.65</v>
      </c>
      <c r="M4603" s="137" t="str">
        <f t="shared" si="71"/>
        <v>P</v>
      </c>
      <c r="N4603" s="172" t="s">
        <v>10682</v>
      </c>
      <c r="O4603" s="149" t="s">
        <v>1500</v>
      </c>
      <c r="P4603" s="149" t="s">
        <v>9418</v>
      </c>
      <c r="Q4603" s="150" t="s">
        <v>10519</v>
      </c>
      <c r="R4603" s="189">
        <v>7.92</v>
      </c>
    </row>
    <row r="4604" spans="1:18" x14ac:dyDescent="0.25">
      <c r="A4604" s="132">
        <v>1054796</v>
      </c>
      <c r="B4604" s="145" t="s">
        <v>4815</v>
      </c>
      <c r="C4604" s="132">
        <v>4</v>
      </c>
      <c r="D4604" s="132" t="s">
        <v>20</v>
      </c>
      <c r="E4604" s="186" t="s">
        <v>20</v>
      </c>
      <c r="F4604" s="132" t="s">
        <v>20</v>
      </c>
      <c r="G4604" s="132" t="s">
        <v>20</v>
      </c>
      <c r="H4604" s="132" t="s">
        <v>20</v>
      </c>
      <c r="I4604" s="132" t="s">
        <v>20</v>
      </c>
      <c r="J4604" s="133">
        <v>4.26</v>
      </c>
      <c r="K4604" s="133">
        <v>3</v>
      </c>
      <c r="L4604" s="133">
        <v>1.65</v>
      </c>
      <c r="M4604" s="134" t="str">
        <f t="shared" si="71"/>
        <v>P</v>
      </c>
      <c r="N4604" s="171" t="s">
        <v>10682</v>
      </c>
      <c r="O4604" s="146" t="s">
        <v>1500</v>
      </c>
      <c r="P4604" s="146" t="s">
        <v>9418</v>
      </c>
      <c r="Q4604" s="147" t="s">
        <v>10519</v>
      </c>
      <c r="R4604" s="187">
        <v>7.84</v>
      </c>
    </row>
    <row r="4605" spans="1:18" x14ac:dyDescent="0.25">
      <c r="A4605" s="135">
        <v>1054802</v>
      </c>
      <c r="B4605" s="148" t="s">
        <v>4816</v>
      </c>
      <c r="C4605" s="135">
        <v>6</v>
      </c>
      <c r="D4605" s="135" t="s">
        <v>20</v>
      </c>
      <c r="E4605" s="188" t="s">
        <v>20</v>
      </c>
      <c r="F4605" s="135" t="s">
        <v>20</v>
      </c>
      <c r="G4605" s="135" t="s">
        <v>20</v>
      </c>
      <c r="H4605" s="135" t="s">
        <v>20</v>
      </c>
      <c r="I4605" s="135" t="s">
        <v>20</v>
      </c>
      <c r="J4605" s="136">
        <v>2.95</v>
      </c>
      <c r="K4605" s="136">
        <v>1.95</v>
      </c>
      <c r="L4605" s="136">
        <v>1.76</v>
      </c>
      <c r="M4605" s="137" t="str">
        <f t="shared" si="71"/>
        <v>P</v>
      </c>
      <c r="N4605" s="172" t="s">
        <v>10682</v>
      </c>
      <c r="O4605" s="149" t="s">
        <v>1500</v>
      </c>
      <c r="P4605" s="149" t="s">
        <v>9418</v>
      </c>
      <c r="Q4605" s="150" t="s">
        <v>10519</v>
      </c>
      <c r="R4605" s="189">
        <v>6.7200000000000006</v>
      </c>
    </row>
    <row r="4606" spans="1:18" x14ac:dyDescent="0.25">
      <c r="A4606" s="132">
        <v>1054803</v>
      </c>
      <c r="B4606" s="145" t="s">
        <v>4817</v>
      </c>
      <c r="C4606" s="132">
        <v>6</v>
      </c>
      <c r="D4606" s="132" t="s">
        <v>20</v>
      </c>
      <c r="E4606" s="186" t="s">
        <v>20</v>
      </c>
      <c r="F4606" s="132" t="s">
        <v>20</v>
      </c>
      <c r="G4606" s="132" t="s">
        <v>20</v>
      </c>
      <c r="H4606" s="132" t="s">
        <v>20</v>
      </c>
      <c r="I4606" s="132" t="s">
        <v>20</v>
      </c>
      <c r="J4606" s="133">
        <v>3.1</v>
      </c>
      <c r="K4606" s="133">
        <v>1.8</v>
      </c>
      <c r="L4606" s="133">
        <v>1.05</v>
      </c>
      <c r="M4606" s="134" t="str">
        <f t="shared" si="71"/>
        <v>P</v>
      </c>
      <c r="N4606" s="171" t="s">
        <v>10682</v>
      </c>
      <c r="O4606" s="146" t="s">
        <v>1500</v>
      </c>
      <c r="P4606" s="146" t="s">
        <v>9418</v>
      </c>
      <c r="Q4606" s="147" t="s">
        <v>10519</v>
      </c>
      <c r="R4606" s="187">
        <v>4.1999999999999993</v>
      </c>
    </row>
    <row r="4607" spans="1:18" x14ac:dyDescent="0.25">
      <c r="A4607" s="135">
        <v>1054805</v>
      </c>
      <c r="B4607" s="148" t="s">
        <v>10638</v>
      </c>
      <c r="C4607" s="135">
        <v>1</v>
      </c>
      <c r="D4607" s="135" t="s">
        <v>20</v>
      </c>
      <c r="E4607" s="188" t="s">
        <v>20</v>
      </c>
      <c r="F4607" s="135" t="s">
        <v>20</v>
      </c>
      <c r="G4607" s="135" t="s">
        <v>20</v>
      </c>
      <c r="H4607" s="135" t="s">
        <v>20</v>
      </c>
      <c r="I4607" s="135" t="s">
        <v>20</v>
      </c>
      <c r="J4607" s="136">
        <v>3.65</v>
      </c>
      <c r="K4607" s="136">
        <v>3.15</v>
      </c>
      <c r="L4607" s="136">
        <v>1.1000000000000001</v>
      </c>
      <c r="M4607" s="137" t="str">
        <f t="shared" si="71"/>
        <v>P</v>
      </c>
      <c r="N4607" s="174" t="s">
        <v>10682</v>
      </c>
      <c r="O4607" s="149" t="s">
        <v>1506</v>
      </c>
      <c r="P4607" s="149" t="s">
        <v>10580</v>
      </c>
      <c r="Q4607" s="150" t="s">
        <v>10519</v>
      </c>
      <c r="R4607" s="189">
        <v>12.6</v>
      </c>
    </row>
    <row r="4608" spans="1:18" x14ac:dyDescent="0.25">
      <c r="A4608" s="132">
        <v>1054806</v>
      </c>
      <c r="B4608" s="145" t="s">
        <v>10639</v>
      </c>
      <c r="C4608" s="132">
        <v>1</v>
      </c>
      <c r="D4608" s="132" t="s">
        <v>20</v>
      </c>
      <c r="E4608" s="186" t="s">
        <v>20</v>
      </c>
      <c r="F4608" s="132" t="s">
        <v>20</v>
      </c>
      <c r="G4608" s="132" t="s">
        <v>20</v>
      </c>
      <c r="H4608" s="132" t="s">
        <v>20</v>
      </c>
      <c r="I4608" s="132" t="s">
        <v>20</v>
      </c>
      <c r="J4608" s="133">
        <v>4.1500000000000004</v>
      </c>
      <c r="K4608" s="133">
        <v>2.85</v>
      </c>
      <c r="L4608" s="133">
        <v>1.05</v>
      </c>
      <c r="M4608" s="134" t="str">
        <f t="shared" si="71"/>
        <v>P</v>
      </c>
      <c r="N4608" s="173" t="s">
        <v>10682</v>
      </c>
      <c r="O4608" s="146" t="s">
        <v>1506</v>
      </c>
      <c r="P4608" s="146" t="s">
        <v>10580</v>
      </c>
      <c r="Q4608" s="147" t="s">
        <v>10519</v>
      </c>
      <c r="R4608" s="187">
        <v>12.6</v>
      </c>
    </row>
    <row r="4609" spans="1:18" x14ac:dyDescent="0.25">
      <c r="A4609" s="135">
        <v>1054807</v>
      </c>
      <c r="B4609" s="148" t="s">
        <v>10585</v>
      </c>
      <c r="C4609" s="135">
        <v>3</v>
      </c>
      <c r="D4609" s="135" t="s">
        <v>20</v>
      </c>
      <c r="E4609" s="188" t="s">
        <v>20</v>
      </c>
      <c r="F4609" s="135" t="s">
        <v>20</v>
      </c>
      <c r="G4609" s="135" t="s">
        <v>20</v>
      </c>
      <c r="H4609" s="135" t="s">
        <v>20</v>
      </c>
      <c r="I4609" s="135" t="s">
        <v>20</v>
      </c>
      <c r="J4609" s="136">
        <v>0.48</v>
      </c>
      <c r="K4609" s="136">
        <v>0.16</v>
      </c>
      <c r="L4609" s="136">
        <v>1.0900000000000001</v>
      </c>
      <c r="M4609" s="137" t="str">
        <f t="shared" si="71"/>
        <v>P</v>
      </c>
      <c r="N4609" s="174" t="s">
        <v>10681</v>
      </c>
      <c r="O4609" s="149" t="s">
        <v>1614</v>
      </c>
      <c r="P4609" s="149" t="s">
        <v>9511</v>
      </c>
      <c r="Q4609" s="150" t="s">
        <v>10519</v>
      </c>
      <c r="R4609" s="189">
        <v>1.8822882288228822</v>
      </c>
    </row>
    <row r="4610" spans="1:18" x14ac:dyDescent="0.25">
      <c r="A4610" s="132">
        <v>1054808</v>
      </c>
      <c r="B4610" s="145" t="s">
        <v>10586</v>
      </c>
      <c r="C4610" s="132">
        <v>3</v>
      </c>
      <c r="D4610" s="132" t="s">
        <v>20</v>
      </c>
      <c r="E4610" s="186" t="s">
        <v>20</v>
      </c>
      <c r="F4610" s="132" t="s">
        <v>20</v>
      </c>
      <c r="G4610" s="132" t="s">
        <v>20</v>
      </c>
      <c r="H4610" s="132" t="s">
        <v>20</v>
      </c>
      <c r="I4610" s="132" t="s">
        <v>20</v>
      </c>
      <c r="J4610" s="133">
        <v>0.48</v>
      </c>
      <c r="K4610" s="133">
        <v>0.16</v>
      </c>
      <c r="L4610" s="133">
        <v>1.0900000000000001</v>
      </c>
      <c r="M4610" s="134" t="str">
        <f t="shared" ref="M4610:M4673" si="72">HYPERLINK(CONCATENATE("T:\Distribution Centre\RDC Department Shared\Cubiscan photos","\",A4610,"-pac.jpg"),"P")</f>
        <v>P</v>
      </c>
      <c r="N4610" s="173" t="s">
        <v>10681</v>
      </c>
      <c r="O4610" s="146" t="s">
        <v>1614</v>
      </c>
      <c r="P4610" s="146" t="s">
        <v>9511</v>
      </c>
      <c r="Q4610" s="147" t="s">
        <v>10519</v>
      </c>
      <c r="R4610" s="187">
        <v>1.8822882288228822</v>
      </c>
    </row>
    <row r="4611" spans="1:18" x14ac:dyDescent="0.25">
      <c r="A4611" s="135">
        <v>1054809</v>
      </c>
      <c r="B4611" s="148" t="s">
        <v>10640</v>
      </c>
      <c r="C4611" s="135">
        <v>3</v>
      </c>
      <c r="D4611" s="135" t="s">
        <v>20</v>
      </c>
      <c r="E4611" s="188" t="s">
        <v>20</v>
      </c>
      <c r="F4611" s="135" t="s">
        <v>20</v>
      </c>
      <c r="G4611" s="135" t="s">
        <v>20</v>
      </c>
      <c r="H4611" s="135" t="s">
        <v>20</v>
      </c>
      <c r="I4611" s="135" t="s">
        <v>20</v>
      </c>
      <c r="J4611" s="136">
        <v>0.48</v>
      </c>
      <c r="K4611" s="136">
        <v>0.16</v>
      </c>
      <c r="L4611" s="136">
        <v>1.0900000000000001</v>
      </c>
      <c r="M4611" s="137" t="str">
        <f t="shared" si="72"/>
        <v>P</v>
      </c>
      <c r="N4611" s="174" t="s">
        <v>10681</v>
      </c>
      <c r="O4611" s="149" t="s">
        <v>1614</v>
      </c>
      <c r="P4611" s="149" t="s">
        <v>9511</v>
      </c>
      <c r="Q4611" s="150" t="s">
        <v>10519</v>
      </c>
      <c r="R4611" s="189">
        <v>1.8822882288228822</v>
      </c>
    </row>
    <row r="4612" spans="1:18" x14ac:dyDescent="0.25">
      <c r="A4612" s="132">
        <v>1054810</v>
      </c>
      <c r="B4612" s="145" t="s">
        <v>10587</v>
      </c>
      <c r="C4612" s="132">
        <v>3</v>
      </c>
      <c r="D4612" s="132" t="s">
        <v>20</v>
      </c>
      <c r="E4612" s="186" t="s">
        <v>20</v>
      </c>
      <c r="F4612" s="132" t="s">
        <v>20</v>
      </c>
      <c r="G4612" s="132" t="s">
        <v>20</v>
      </c>
      <c r="H4612" s="132" t="s">
        <v>20</v>
      </c>
      <c r="I4612" s="132" t="s">
        <v>20</v>
      </c>
      <c r="J4612" s="133">
        <v>0.48</v>
      </c>
      <c r="K4612" s="133">
        <v>0.16</v>
      </c>
      <c r="L4612" s="133">
        <v>1.0900000000000001</v>
      </c>
      <c r="M4612" s="134" t="str">
        <f t="shared" si="72"/>
        <v>P</v>
      </c>
      <c r="N4612" s="171" t="s">
        <v>10681</v>
      </c>
      <c r="O4612" s="146" t="s">
        <v>1614</v>
      </c>
      <c r="P4612" s="146" t="s">
        <v>9511</v>
      </c>
      <c r="Q4612" s="147" t="s">
        <v>10519</v>
      </c>
      <c r="R4612" s="187">
        <v>1.8822882288228822</v>
      </c>
    </row>
    <row r="4613" spans="1:18" x14ac:dyDescent="0.25">
      <c r="A4613" s="135">
        <v>1054813</v>
      </c>
      <c r="B4613" s="148" t="s">
        <v>10641</v>
      </c>
      <c r="C4613" s="135">
        <v>3</v>
      </c>
      <c r="D4613" s="135" t="s">
        <v>20</v>
      </c>
      <c r="E4613" s="188" t="s">
        <v>20</v>
      </c>
      <c r="F4613" s="135" t="s">
        <v>20</v>
      </c>
      <c r="G4613" s="135" t="s">
        <v>20</v>
      </c>
      <c r="H4613" s="135" t="s">
        <v>20</v>
      </c>
      <c r="I4613" s="135" t="s">
        <v>20</v>
      </c>
      <c r="J4613" s="136">
        <v>0.48</v>
      </c>
      <c r="K4613" s="136">
        <v>0.16</v>
      </c>
      <c r="L4613" s="136">
        <v>1.0900000000000001</v>
      </c>
      <c r="M4613" s="137" t="str">
        <f t="shared" si="72"/>
        <v>P</v>
      </c>
      <c r="N4613" s="172" t="s">
        <v>10681</v>
      </c>
      <c r="O4613" s="149" t="s">
        <v>1614</v>
      </c>
      <c r="P4613" s="149" t="s">
        <v>9511</v>
      </c>
      <c r="Q4613" s="150" t="s">
        <v>10519</v>
      </c>
      <c r="R4613" s="189">
        <v>1.8822882288228822</v>
      </c>
    </row>
    <row r="4614" spans="1:18" x14ac:dyDescent="0.25">
      <c r="A4614" s="132">
        <v>1054821</v>
      </c>
      <c r="B4614" s="145" t="s">
        <v>1105</v>
      </c>
      <c r="C4614" s="132">
        <v>3</v>
      </c>
      <c r="D4614" s="132" t="s">
        <v>20</v>
      </c>
      <c r="E4614" s="186">
        <v>36</v>
      </c>
      <c r="F4614" s="132" t="s">
        <v>20</v>
      </c>
      <c r="G4614" s="132">
        <v>216</v>
      </c>
      <c r="H4614" s="132" t="s">
        <v>20</v>
      </c>
      <c r="I4614" s="132">
        <v>1</v>
      </c>
      <c r="J4614" s="133">
        <v>1.04</v>
      </c>
      <c r="K4614" s="133">
        <v>0.73</v>
      </c>
      <c r="L4614" s="133">
        <v>0.32</v>
      </c>
      <c r="M4614" s="134" t="str">
        <f t="shared" si="72"/>
        <v>P</v>
      </c>
      <c r="N4614" s="171" t="s">
        <v>10682</v>
      </c>
      <c r="O4614" s="146" t="s">
        <v>1500</v>
      </c>
      <c r="P4614" s="146" t="s">
        <v>9418</v>
      </c>
      <c r="Q4614" s="147" t="s">
        <v>10519</v>
      </c>
      <c r="R4614" s="187">
        <v>7.7099999999999991</v>
      </c>
    </row>
    <row r="4615" spans="1:18" x14ac:dyDescent="0.25">
      <c r="A4615" s="135">
        <v>1054826</v>
      </c>
      <c r="B4615" s="148" t="s">
        <v>4818</v>
      </c>
      <c r="C4615" s="135">
        <v>6</v>
      </c>
      <c r="D4615" s="135" t="s">
        <v>20</v>
      </c>
      <c r="E4615" s="188" t="s">
        <v>20</v>
      </c>
      <c r="F4615" s="135" t="s">
        <v>20</v>
      </c>
      <c r="G4615" s="135" t="s">
        <v>20</v>
      </c>
      <c r="H4615" s="135" t="s">
        <v>20</v>
      </c>
      <c r="I4615" s="135" t="s">
        <v>20</v>
      </c>
      <c r="J4615" s="136">
        <v>1.7</v>
      </c>
      <c r="K4615" s="136">
        <v>1.1499999999999999</v>
      </c>
      <c r="L4615" s="136">
        <v>2</v>
      </c>
      <c r="M4615" s="137" t="str">
        <f t="shared" si="72"/>
        <v>P</v>
      </c>
      <c r="N4615" s="172" t="s">
        <v>10682</v>
      </c>
      <c r="O4615" s="149" t="s">
        <v>1500</v>
      </c>
      <c r="P4615" s="149" t="s">
        <v>9456</v>
      </c>
      <c r="Q4615" s="150" t="s">
        <v>10519</v>
      </c>
      <c r="R4615" s="189">
        <v>2.8208955223880596</v>
      </c>
    </row>
    <row r="4616" spans="1:18" x14ac:dyDescent="0.25">
      <c r="A4616" s="132">
        <v>1054828</v>
      </c>
      <c r="B4616" s="145" t="s">
        <v>4819</v>
      </c>
      <c r="C4616" s="132">
        <v>6</v>
      </c>
      <c r="D4616" s="132" t="s">
        <v>20</v>
      </c>
      <c r="E4616" s="186" t="s">
        <v>20</v>
      </c>
      <c r="F4616" s="132" t="s">
        <v>20</v>
      </c>
      <c r="G4616" s="132" t="s">
        <v>20</v>
      </c>
      <c r="H4616" s="132" t="s">
        <v>20</v>
      </c>
      <c r="I4616" s="132" t="s">
        <v>20</v>
      </c>
      <c r="J4616" s="133">
        <v>1.7</v>
      </c>
      <c r="K4616" s="133">
        <v>1.1499999999999999</v>
      </c>
      <c r="L4616" s="133">
        <v>2</v>
      </c>
      <c r="M4616" s="134" t="str">
        <f t="shared" si="72"/>
        <v>P</v>
      </c>
      <c r="N4616" s="171" t="s">
        <v>10682</v>
      </c>
      <c r="O4616" s="146" t="s">
        <v>1500</v>
      </c>
      <c r="P4616" s="146" t="s">
        <v>9456</v>
      </c>
      <c r="Q4616" s="147" t="s">
        <v>10519</v>
      </c>
      <c r="R4616" s="187">
        <v>2.8208955223880596</v>
      </c>
    </row>
    <row r="4617" spans="1:18" x14ac:dyDescent="0.25">
      <c r="A4617" s="135">
        <v>1054830</v>
      </c>
      <c r="B4617" s="148" t="s">
        <v>4820</v>
      </c>
      <c r="C4617" s="135">
        <v>6</v>
      </c>
      <c r="D4617" s="135" t="s">
        <v>20</v>
      </c>
      <c r="E4617" s="188" t="s">
        <v>20</v>
      </c>
      <c r="F4617" s="135" t="s">
        <v>20</v>
      </c>
      <c r="G4617" s="135" t="s">
        <v>20</v>
      </c>
      <c r="H4617" s="135" t="s">
        <v>20</v>
      </c>
      <c r="I4617" s="135" t="s">
        <v>20</v>
      </c>
      <c r="J4617" s="136">
        <v>1.7</v>
      </c>
      <c r="K4617" s="136">
        <v>1.1499999999999999</v>
      </c>
      <c r="L4617" s="136">
        <v>2</v>
      </c>
      <c r="M4617" s="137" t="str">
        <f t="shared" si="72"/>
        <v>P</v>
      </c>
      <c r="N4617" s="172" t="s">
        <v>10682</v>
      </c>
      <c r="O4617" s="149" t="s">
        <v>1500</v>
      </c>
      <c r="P4617" s="149" t="s">
        <v>9456</v>
      </c>
      <c r="Q4617" s="150" t="s">
        <v>10519</v>
      </c>
      <c r="R4617" s="189">
        <v>2.8208955223880596</v>
      </c>
    </row>
    <row r="4618" spans="1:18" x14ac:dyDescent="0.25">
      <c r="A4618" s="132">
        <v>1054832</v>
      </c>
      <c r="B4618" s="145" t="s">
        <v>4821</v>
      </c>
      <c r="C4618" s="132">
        <v>6</v>
      </c>
      <c r="D4618" s="132" t="s">
        <v>20</v>
      </c>
      <c r="E4618" s="186" t="s">
        <v>20</v>
      </c>
      <c r="F4618" s="132" t="s">
        <v>20</v>
      </c>
      <c r="G4618" s="132" t="s">
        <v>20</v>
      </c>
      <c r="H4618" s="132" t="s">
        <v>20</v>
      </c>
      <c r="I4618" s="132" t="s">
        <v>20</v>
      </c>
      <c r="J4618" s="133">
        <v>1.7</v>
      </c>
      <c r="K4618" s="133">
        <v>1.1499999999999999</v>
      </c>
      <c r="L4618" s="133">
        <v>2</v>
      </c>
      <c r="M4618" s="134" t="str">
        <f t="shared" si="72"/>
        <v>P</v>
      </c>
      <c r="N4618" s="171" t="s">
        <v>10682</v>
      </c>
      <c r="O4618" s="146" t="s">
        <v>1500</v>
      </c>
      <c r="P4618" s="146" t="s">
        <v>9456</v>
      </c>
      <c r="Q4618" s="147" t="s">
        <v>10519</v>
      </c>
      <c r="R4618" s="187">
        <v>2.8208955223880596</v>
      </c>
    </row>
    <row r="4619" spans="1:18" x14ac:dyDescent="0.25">
      <c r="A4619" s="135">
        <v>1054836</v>
      </c>
      <c r="B4619" s="148" t="s">
        <v>4822</v>
      </c>
      <c r="C4619" s="135">
        <v>4</v>
      </c>
      <c r="D4619" s="135" t="s">
        <v>20</v>
      </c>
      <c r="E4619" s="188" t="s">
        <v>20</v>
      </c>
      <c r="F4619" s="135" t="s">
        <v>20</v>
      </c>
      <c r="G4619" s="135" t="s">
        <v>20</v>
      </c>
      <c r="H4619" s="135" t="s">
        <v>20</v>
      </c>
      <c r="I4619" s="135" t="s">
        <v>20</v>
      </c>
      <c r="J4619" s="136">
        <v>5.75</v>
      </c>
      <c r="K4619" s="136">
        <v>2.95</v>
      </c>
      <c r="L4619" s="136">
        <v>2.0499999999999998</v>
      </c>
      <c r="M4619" s="137" t="str">
        <f t="shared" si="72"/>
        <v>P</v>
      </c>
      <c r="N4619" s="172" t="s">
        <v>10682</v>
      </c>
      <c r="O4619" s="149" t="s">
        <v>1500</v>
      </c>
      <c r="P4619" s="149" t="s">
        <v>9456</v>
      </c>
      <c r="Q4619" s="150" t="s">
        <v>10519</v>
      </c>
      <c r="R4619" s="189">
        <v>14.68</v>
      </c>
    </row>
    <row r="4620" spans="1:18" x14ac:dyDescent="0.25">
      <c r="A4620" s="132">
        <v>1054845</v>
      </c>
      <c r="B4620" s="145" t="s">
        <v>4823</v>
      </c>
      <c r="C4620" s="132">
        <v>6</v>
      </c>
      <c r="D4620" s="132">
        <v>540</v>
      </c>
      <c r="E4620" s="186">
        <v>15</v>
      </c>
      <c r="F4620" s="132" t="s">
        <v>20</v>
      </c>
      <c r="G4620" s="132" t="s">
        <v>21</v>
      </c>
      <c r="H4620" s="132" t="s">
        <v>21</v>
      </c>
      <c r="I4620" s="132" t="s">
        <v>21</v>
      </c>
      <c r="J4620" s="133">
        <v>3.2</v>
      </c>
      <c r="K4620" s="133">
        <v>3.2</v>
      </c>
      <c r="L4620" s="133">
        <v>0.02</v>
      </c>
      <c r="M4620" s="134" t="str">
        <f t="shared" si="72"/>
        <v>P</v>
      </c>
      <c r="N4620" s="171" t="s">
        <v>10682</v>
      </c>
      <c r="O4620" s="146" t="s">
        <v>1506</v>
      </c>
      <c r="P4620" s="146" t="s">
        <v>9443</v>
      </c>
      <c r="Q4620" s="147" t="s">
        <v>10519</v>
      </c>
      <c r="R4620" s="187">
        <v>1.8599999999999999</v>
      </c>
    </row>
    <row r="4621" spans="1:18" x14ac:dyDescent="0.25">
      <c r="A4621" s="135">
        <v>1054847</v>
      </c>
      <c r="B4621" s="148" t="s">
        <v>4824</v>
      </c>
      <c r="C4621" s="135">
        <v>6</v>
      </c>
      <c r="D4621" s="135">
        <v>540</v>
      </c>
      <c r="E4621" s="188">
        <v>15</v>
      </c>
      <c r="F4621" s="135" t="s">
        <v>20</v>
      </c>
      <c r="G4621" s="135" t="s">
        <v>21</v>
      </c>
      <c r="H4621" s="135" t="s">
        <v>21</v>
      </c>
      <c r="I4621" s="135" t="s">
        <v>21</v>
      </c>
      <c r="J4621" s="136">
        <v>3.2</v>
      </c>
      <c r="K4621" s="136">
        <v>3.2</v>
      </c>
      <c r="L4621" s="136">
        <v>0.02</v>
      </c>
      <c r="M4621" s="137" t="str">
        <f t="shared" si="72"/>
        <v>P</v>
      </c>
      <c r="N4621" s="172" t="s">
        <v>10682</v>
      </c>
      <c r="O4621" s="149" t="s">
        <v>1506</v>
      </c>
      <c r="P4621" s="149" t="s">
        <v>9443</v>
      </c>
      <c r="Q4621" s="150" t="s">
        <v>10519</v>
      </c>
      <c r="R4621" s="189">
        <v>1.8599999999999999</v>
      </c>
    </row>
    <row r="4622" spans="1:18" x14ac:dyDescent="0.25">
      <c r="A4622" s="132">
        <v>1054848</v>
      </c>
      <c r="B4622" s="145" t="s">
        <v>4825</v>
      </c>
      <c r="C4622" s="132">
        <v>1</v>
      </c>
      <c r="D4622" s="132" t="s">
        <v>20</v>
      </c>
      <c r="E4622" s="186" t="s">
        <v>20</v>
      </c>
      <c r="F4622" s="132" t="s">
        <v>20</v>
      </c>
      <c r="G4622" s="132" t="s">
        <v>20</v>
      </c>
      <c r="H4622" s="132" t="s">
        <v>20</v>
      </c>
      <c r="I4622" s="132" t="s">
        <v>20</v>
      </c>
      <c r="J4622" s="133">
        <v>2.63</v>
      </c>
      <c r="K4622" s="133">
        <v>2.4</v>
      </c>
      <c r="L4622" s="133">
        <v>2E-3</v>
      </c>
      <c r="M4622" s="134" t="str">
        <f t="shared" si="72"/>
        <v>P</v>
      </c>
      <c r="N4622" s="171" t="s">
        <v>10682</v>
      </c>
      <c r="O4622" s="146" t="s">
        <v>1506</v>
      </c>
      <c r="P4622" s="146" t="s">
        <v>9443</v>
      </c>
      <c r="Q4622" s="147" t="s">
        <v>10519</v>
      </c>
      <c r="R4622" s="187">
        <v>0.14000000000000001</v>
      </c>
    </row>
    <row r="4623" spans="1:18" x14ac:dyDescent="0.25">
      <c r="A4623" s="135">
        <v>1054849</v>
      </c>
      <c r="B4623" s="148" t="s">
        <v>4826</v>
      </c>
      <c r="C4623" s="135">
        <v>6</v>
      </c>
      <c r="D4623" s="135">
        <v>540</v>
      </c>
      <c r="E4623" s="188">
        <v>15</v>
      </c>
      <c r="F4623" s="135" t="s">
        <v>20</v>
      </c>
      <c r="G4623" s="135" t="s">
        <v>21</v>
      </c>
      <c r="H4623" s="135" t="s">
        <v>21</v>
      </c>
      <c r="I4623" s="135" t="s">
        <v>21</v>
      </c>
      <c r="J4623" s="136">
        <v>3.2</v>
      </c>
      <c r="K4623" s="136">
        <v>3.2</v>
      </c>
      <c r="L4623" s="136">
        <v>0.02</v>
      </c>
      <c r="M4623" s="137" t="str">
        <f t="shared" si="72"/>
        <v>P</v>
      </c>
      <c r="N4623" s="172" t="s">
        <v>10682</v>
      </c>
      <c r="O4623" s="149" t="s">
        <v>1506</v>
      </c>
      <c r="P4623" s="149" t="s">
        <v>9443</v>
      </c>
      <c r="Q4623" s="150" t="s">
        <v>10519</v>
      </c>
      <c r="R4623" s="189">
        <v>1.8599999999999999</v>
      </c>
    </row>
    <row r="4624" spans="1:18" x14ac:dyDescent="0.25">
      <c r="A4624" s="132">
        <v>1054851</v>
      </c>
      <c r="B4624" s="145" t="s">
        <v>4827</v>
      </c>
      <c r="C4624" s="132">
        <v>6</v>
      </c>
      <c r="D4624" s="132" t="s">
        <v>20</v>
      </c>
      <c r="E4624" s="186" t="s">
        <v>20</v>
      </c>
      <c r="F4624" s="132" t="s">
        <v>20</v>
      </c>
      <c r="G4624" s="132" t="s">
        <v>21</v>
      </c>
      <c r="H4624" s="132" t="s">
        <v>21</v>
      </c>
      <c r="I4624" s="132" t="s">
        <v>21</v>
      </c>
      <c r="J4624" s="133">
        <v>4.9000000000000004</v>
      </c>
      <c r="K4624" s="133">
        <v>3.3</v>
      </c>
      <c r="L4624" s="133">
        <v>1.25</v>
      </c>
      <c r="M4624" s="134" t="str">
        <f t="shared" si="72"/>
        <v>P</v>
      </c>
      <c r="N4624" s="171" t="s">
        <v>10682</v>
      </c>
      <c r="O4624" s="146" t="s">
        <v>1500</v>
      </c>
      <c r="P4624" s="146" t="s">
        <v>9456</v>
      </c>
      <c r="Q4624" s="147" t="s">
        <v>10519</v>
      </c>
      <c r="R4624" s="187">
        <v>6.5820895522388057</v>
      </c>
    </row>
    <row r="4625" spans="1:18" x14ac:dyDescent="0.25">
      <c r="A4625" s="135">
        <v>1054856</v>
      </c>
      <c r="B4625" s="148" t="s">
        <v>4828</v>
      </c>
      <c r="C4625" s="135">
        <v>6</v>
      </c>
      <c r="D4625" s="135">
        <v>84</v>
      </c>
      <c r="E4625" s="188" t="s">
        <v>20</v>
      </c>
      <c r="F4625" s="135" t="s">
        <v>20</v>
      </c>
      <c r="G4625" s="135" t="s">
        <v>20</v>
      </c>
      <c r="H4625" s="135" t="s">
        <v>20</v>
      </c>
      <c r="I4625" s="135" t="s">
        <v>20</v>
      </c>
      <c r="J4625" s="136">
        <v>3.64</v>
      </c>
      <c r="K4625" s="136">
        <v>2.16</v>
      </c>
      <c r="L4625" s="136">
        <v>1.96</v>
      </c>
      <c r="M4625" s="137" t="str">
        <f t="shared" si="72"/>
        <v>P</v>
      </c>
      <c r="N4625" s="172" t="s">
        <v>10682</v>
      </c>
      <c r="O4625" s="149" t="s">
        <v>1500</v>
      </c>
      <c r="P4625" s="149" t="s">
        <v>9456</v>
      </c>
      <c r="Q4625" s="150" t="s">
        <v>10519</v>
      </c>
      <c r="R4625" s="189">
        <v>13.200000000000001</v>
      </c>
    </row>
    <row r="4626" spans="1:18" x14ac:dyDescent="0.25">
      <c r="A4626" s="132">
        <v>1054857</v>
      </c>
      <c r="B4626" s="145" t="s">
        <v>4829</v>
      </c>
      <c r="C4626" s="132">
        <v>4</v>
      </c>
      <c r="D4626" s="132">
        <v>36</v>
      </c>
      <c r="E4626" s="186" t="s">
        <v>20</v>
      </c>
      <c r="F4626" s="132" t="s">
        <v>20</v>
      </c>
      <c r="G4626" s="132" t="s">
        <v>21</v>
      </c>
      <c r="H4626" s="132" t="s">
        <v>21</v>
      </c>
      <c r="I4626" s="132" t="s">
        <v>21</v>
      </c>
      <c r="J4626" s="133">
        <v>3.37</v>
      </c>
      <c r="K4626" s="133">
        <v>3.37</v>
      </c>
      <c r="L4626" s="133">
        <v>2.39</v>
      </c>
      <c r="M4626" s="134" t="str">
        <f t="shared" si="72"/>
        <v>P</v>
      </c>
      <c r="N4626" s="171" t="s">
        <v>10682</v>
      </c>
      <c r="O4626" s="146" t="s">
        <v>1500</v>
      </c>
      <c r="P4626" s="146" t="s">
        <v>9418</v>
      </c>
      <c r="Q4626" s="147" t="s">
        <v>10519</v>
      </c>
      <c r="R4626" s="187">
        <v>7.24</v>
      </c>
    </row>
    <row r="4627" spans="1:18" x14ac:dyDescent="0.25">
      <c r="A4627" s="135">
        <v>1054858</v>
      </c>
      <c r="B4627" s="148" t="s">
        <v>4830</v>
      </c>
      <c r="C4627" s="135">
        <v>4</v>
      </c>
      <c r="D4627" s="135" t="s">
        <v>20</v>
      </c>
      <c r="E4627" s="188" t="s">
        <v>20</v>
      </c>
      <c r="F4627" s="135" t="s">
        <v>20</v>
      </c>
      <c r="G4627" s="135" t="s">
        <v>21</v>
      </c>
      <c r="H4627" s="135" t="s">
        <v>21</v>
      </c>
      <c r="I4627" s="135" t="s">
        <v>21</v>
      </c>
      <c r="J4627" s="136">
        <v>3.37</v>
      </c>
      <c r="K4627" s="136">
        <v>3.37</v>
      </c>
      <c r="L4627" s="136">
        <v>2.39</v>
      </c>
      <c r="M4627" s="137" t="str">
        <f t="shared" si="72"/>
        <v>P</v>
      </c>
      <c r="N4627" s="172" t="s">
        <v>10682</v>
      </c>
      <c r="O4627" s="149" t="s">
        <v>1500</v>
      </c>
      <c r="P4627" s="149" t="s">
        <v>9418</v>
      </c>
      <c r="Q4627" s="150" t="s">
        <v>10519</v>
      </c>
      <c r="R4627" s="189">
        <v>7.24</v>
      </c>
    </row>
    <row r="4628" spans="1:18" x14ac:dyDescent="0.25">
      <c r="A4628" s="132">
        <v>1054859</v>
      </c>
      <c r="B4628" s="145" t="s">
        <v>4831</v>
      </c>
      <c r="C4628" s="132">
        <v>4</v>
      </c>
      <c r="D4628" s="132" t="s">
        <v>20</v>
      </c>
      <c r="E4628" s="186" t="s">
        <v>20</v>
      </c>
      <c r="F4628" s="132" t="s">
        <v>20</v>
      </c>
      <c r="G4628" s="132" t="s">
        <v>21</v>
      </c>
      <c r="H4628" s="132" t="s">
        <v>21</v>
      </c>
      <c r="I4628" s="132" t="s">
        <v>21</v>
      </c>
      <c r="J4628" s="133">
        <v>3.37</v>
      </c>
      <c r="K4628" s="133">
        <v>3.37</v>
      </c>
      <c r="L4628" s="133">
        <v>2.39</v>
      </c>
      <c r="M4628" s="134" t="str">
        <f t="shared" si="72"/>
        <v>P</v>
      </c>
      <c r="N4628" s="171" t="s">
        <v>10682</v>
      </c>
      <c r="O4628" s="146" t="s">
        <v>1500</v>
      </c>
      <c r="P4628" s="146" t="s">
        <v>9418</v>
      </c>
      <c r="Q4628" s="147" t="s">
        <v>10519</v>
      </c>
      <c r="R4628" s="187">
        <v>7.2</v>
      </c>
    </row>
    <row r="4629" spans="1:18" x14ac:dyDescent="0.25">
      <c r="A4629" s="135">
        <v>1054860</v>
      </c>
      <c r="B4629" s="148" t="s">
        <v>4832</v>
      </c>
      <c r="C4629" s="135">
        <v>2</v>
      </c>
      <c r="D4629" s="135" t="s">
        <v>20</v>
      </c>
      <c r="E4629" s="188" t="s">
        <v>20</v>
      </c>
      <c r="F4629" s="135" t="s">
        <v>20</v>
      </c>
      <c r="G4629" s="135" t="s">
        <v>20</v>
      </c>
      <c r="H4629" s="135" t="s">
        <v>20</v>
      </c>
      <c r="I4629" s="135" t="s">
        <v>20</v>
      </c>
      <c r="J4629" s="136">
        <v>4.26</v>
      </c>
      <c r="K4629" s="136">
        <v>2.2000000000000002</v>
      </c>
      <c r="L4629" s="136">
        <v>2.2000000000000002</v>
      </c>
      <c r="M4629" s="137" t="str">
        <f t="shared" si="72"/>
        <v>P</v>
      </c>
      <c r="N4629" s="172" t="s">
        <v>10682</v>
      </c>
      <c r="O4629" s="149" t="s">
        <v>1500</v>
      </c>
      <c r="P4629" s="149" t="s">
        <v>9456</v>
      </c>
      <c r="Q4629" s="150" t="s">
        <v>10519</v>
      </c>
      <c r="R4629" s="189">
        <v>4.88</v>
      </c>
    </row>
    <row r="4630" spans="1:18" x14ac:dyDescent="0.25">
      <c r="A4630" s="132">
        <v>1054861</v>
      </c>
      <c r="B4630" s="145" t="s">
        <v>4833</v>
      </c>
      <c r="C4630" s="132">
        <v>2</v>
      </c>
      <c r="D4630" s="132" t="s">
        <v>20</v>
      </c>
      <c r="E4630" s="186" t="s">
        <v>20</v>
      </c>
      <c r="F4630" s="132" t="s">
        <v>20</v>
      </c>
      <c r="G4630" s="132" t="s">
        <v>20</v>
      </c>
      <c r="H4630" s="132" t="s">
        <v>20</v>
      </c>
      <c r="I4630" s="132" t="s">
        <v>20</v>
      </c>
      <c r="J4630" s="133">
        <v>4.26</v>
      </c>
      <c r="K4630" s="133">
        <v>2.2000000000000002</v>
      </c>
      <c r="L4630" s="133">
        <v>2.2000000000000002</v>
      </c>
      <c r="M4630" s="134" t="str">
        <f t="shared" si="72"/>
        <v>P</v>
      </c>
      <c r="N4630" s="171" t="s">
        <v>10682</v>
      </c>
      <c r="O4630" s="146" t="s">
        <v>1500</v>
      </c>
      <c r="P4630" s="146" t="s">
        <v>9456</v>
      </c>
      <c r="Q4630" s="147" t="s">
        <v>10519</v>
      </c>
      <c r="R4630" s="187">
        <v>4.92</v>
      </c>
    </row>
    <row r="4631" spans="1:18" x14ac:dyDescent="0.25">
      <c r="A4631" s="135">
        <v>1054862</v>
      </c>
      <c r="B4631" s="148" t="s">
        <v>4834</v>
      </c>
      <c r="C4631" s="135">
        <v>2</v>
      </c>
      <c r="D4631" s="135" t="s">
        <v>20</v>
      </c>
      <c r="E4631" s="188" t="s">
        <v>20</v>
      </c>
      <c r="F4631" s="135" t="s">
        <v>20</v>
      </c>
      <c r="G4631" s="135" t="s">
        <v>20</v>
      </c>
      <c r="H4631" s="135" t="s">
        <v>20</v>
      </c>
      <c r="I4631" s="135" t="s">
        <v>20</v>
      </c>
      <c r="J4631" s="136">
        <v>4.26</v>
      </c>
      <c r="K4631" s="136">
        <v>2.2000000000000002</v>
      </c>
      <c r="L4631" s="136">
        <v>2.2000000000000002</v>
      </c>
      <c r="M4631" s="137" t="str">
        <f t="shared" si="72"/>
        <v>P</v>
      </c>
      <c r="N4631" s="172" t="s">
        <v>10682</v>
      </c>
      <c r="O4631" s="149" t="s">
        <v>1500</v>
      </c>
      <c r="P4631" s="149" t="s">
        <v>9456</v>
      </c>
      <c r="Q4631" s="150" t="s">
        <v>10519</v>
      </c>
      <c r="R4631" s="189">
        <v>4.88</v>
      </c>
    </row>
    <row r="4632" spans="1:18" x14ac:dyDescent="0.25">
      <c r="A4632" s="132">
        <v>1054863</v>
      </c>
      <c r="B4632" s="145" t="s">
        <v>4835</v>
      </c>
      <c r="C4632" s="132">
        <v>4</v>
      </c>
      <c r="D4632" s="132">
        <v>36</v>
      </c>
      <c r="E4632" s="186" t="s">
        <v>20</v>
      </c>
      <c r="F4632" s="132" t="s">
        <v>20</v>
      </c>
      <c r="G4632" s="132" t="s">
        <v>20</v>
      </c>
      <c r="H4632" s="132" t="s">
        <v>20</v>
      </c>
      <c r="I4632" s="132" t="s">
        <v>20</v>
      </c>
      <c r="J4632" s="133">
        <v>5.05</v>
      </c>
      <c r="K4632" s="133">
        <v>2.75</v>
      </c>
      <c r="L4632" s="133">
        <v>1.75</v>
      </c>
      <c r="M4632" s="134" t="str">
        <f t="shared" si="72"/>
        <v>P</v>
      </c>
      <c r="N4632" s="171" t="s">
        <v>10682</v>
      </c>
      <c r="O4632" s="146" t="s">
        <v>1500</v>
      </c>
      <c r="P4632" s="146" t="s">
        <v>9456</v>
      </c>
      <c r="Q4632" s="147" t="s">
        <v>10519</v>
      </c>
      <c r="R4632" s="187">
        <v>12.44</v>
      </c>
    </row>
    <row r="4633" spans="1:18" x14ac:dyDescent="0.25">
      <c r="A4633" s="135">
        <v>1054870</v>
      </c>
      <c r="B4633" s="148" t="s">
        <v>4836</v>
      </c>
      <c r="C4633" s="135">
        <v>2</v>
      </c>
      <c r="D4633" s="135">
        <v>96</v>
      </c>
      <c r="E4633" s="188">
        <v>8</v>
      </c>
      <c r="F4633" s="135">
        <v>144</v>
      </c>
      <c r="G4633" s="135">
        <v>8</v>
      </c>
      <c r="H4633" s="135">
        <v>8</v>
      </c>
      <c r="I4633" s="135">
        <v>2</v>
      </c>
      <c r="J4633" s="136">
        <v>2.76</v>
      </c>
      <c r="K4633" s="136">
        <v>1.38</v>
      </c>
      <c r="L4633" s="136">
        <v>2.36</v>
      </c>
      <c r="M4633" s="137" t="str">
        <f t="shared" si="72"/>
        <v>P</v>
      </c>
      <c r="N4633" s="172" t="s">
        <v>10682</v>
      </c>
      <c r="O4633" s="149" t="s">
        <v>1506</v>
      </c>
      <c r="P4633" s="149" t="s">
        <v>9491</v>
      </c>
      <c r="Q4633" s="150" t="s">
        <v>10519</v>
      </c>
      <c r="R4633" s="189">
        <v>11.42</v>
      </c>
    </row>
    <row r="4634" spans="1:18" x14ac:dyDescent="0.25">
      <c r="A4634" s="132">
        <v>1054871</v>
      </c>
      <c r="B4634" s="145" t="s">
        <v>4837</v>
      </c>
      <c r="C4634" s="132">
        <v>2</v>
      </c>
      <c r="D4634" s="132">
        <v>128</v>
      </c>
      <c r="E4634" s="186" t="s">
        <v>21</v>
      </c>
      <c r="F4634" s="132">
        <v>160</v>
      </c>
      <c r="G4634" s="132" t="s">
        <v>20</v>
      </c>
      <c r="H4634" s="132">
        <v>16</v>
      </c>
      <c r="I4634" s="132">
        <v>1</v>
      </c>
      <c r="J4634" s="133">
        <v>2.34</v>
      </c>
      <c r="K4634" s="133">
        <v>1.1599999999999999</v>
      </c>
      <c r="L4634" s="133">
        <v>2.36</v>
      </c>
      <c r="M4634" s="134" t="str">
        <f t="shared" si="72"/>
        <v>P</v>
      </c>
      <c r="N4634" s="171" t="s">
        <v>10682</v>
      </c>
      <c r="O4634" s="146" t="s">
        <v>1506</v>
      </c>
      <c r="P4634" s="146" t="s">
        <v>9491</v>
      </c>
      <c r="Q4634" s="147" t="s">
        <v>10519</v>
      </c>
      <c r="R4634" s="187">
        <v>9.16</v>
      </c>
    </row>
    <row r="4635" spans="1:18" x14ac:dyDescent="0.25">
      <c r="A4635" s="135">
        <v>1054872</v>
      </c>
      <c r="B4635" s="148" t="s">
        <v>4133</v>
      </c>
      <c r="C4635" s="135">
        <v>2</v>
      </c>
      <c r="D4635" s="135">
        <v>72</v>
      </c>
      <c r="E4635" s="188" t="s">
        <v>21</v>
      </c>
      <c r="F4635" s="135">
        <v>72</v>
      </c>
      <c r="G4635" s="135">
        <v>8</v>
      </c>
      <c r="H4635" s="135" t="s">
        <v>20</v>
      </c>
      <c r="I4635" s="135">
        <v>1</v>
      </c>
      <c r="J4635" s="136">
        <v>2.86</v>
      </c>
      <c r="K4635" s="136">
        <v>1.58</v>
      </c>
      <c r="L4635" s="136">
        <v>2.16</v>
      </c>
      <c r="M4635" s="137" t="str">
        <f t="shared" si="72"/>
        <v>P</v>
      </c>
      <c r="N4635" s="172" t="s">
        <v>10682</v>
      </c>
      <c r="O4635" s="149" t="s">
        <v>1506</v>
      </c>
      <c r="P4635" s="149" t="s">
        <v>9491</v>
      </c>
      <c r="Q4635" s="150" t="s">
        <v>10519</v>
      </c>
      <c r="R4635" s="189">
        <v>10.84</v>
      </c>
    </row>
    <row r="4636" spans="1:18" x14ac:dyDescent="0.25">
      <c r="A4636" s="132">
        <v>1054873</v>
      </c>
      <c r="B4636" s="145" t="s">
        <v>4838</v>
      </c>
      <c r="C4636" s="132">
        <v>2</v>
      </c>
      <c r="D4636" s="132">
        <v>576</v>
      </c>
      <c r="E4636" s="186">
        <v>24</v>
      </c>
      <c r="F4636" s="132">
        <v>864</v>
      </c>
      <c r="G4636" s="132">
        <v>40</v>
      </c>
      <c r="H4636" s="132" t="s">
        <v>20</v>
      </c>
      <c r="I4636" s="132">
        <v>1</v>
      </c>
      <c r="J4636" s="133">
        <v>1.66</v>
      </c>
      <c r="K4636" s="133">
        <v>0.9</v>
      </c>
      <c r="L4636" s="133">
        <v>1.1000000000000001</v>
      </c>
      <c r="M4636" s="134" t="str">
        <f t="shared" si="72"/>
        <v>P</v>
      </c>
      <c r="N4636" s="171" t="s">
        <v>10682</v>
      </c>
      <c r="O4636" s="146" t="s">
        <v>1506</v>
      </c>
      <c r="P4636" s="146" t="s">
        <v>9491</v>
      </c>
      <c r="Q4636" s="147" t="s">
        <v>10519</v>
      </c>
      <c r="R4636" s="187">
        <v>4.9400000000000004</v>
      </c>
    </row>
    <row r="4637" spans="1:18" x14ac:dyDescent="0.25">
      <c r="A4637" s="135">
        <v>1054874</v>
      </c>
      <c r="B4637" s="148" t="s">
        <v>4839</v>
      </c>
      <c r="C4637" s="135">
        <v>1</v>
      </c>
      <c r="D4637" s="135">
        <v>288</v>
      </c>
      <c r="E4637" s="188">
        <v>24</v>
      </c>
      <c r="F4637" s="135" t="s">
        <v>20</v>
      </c>
      <c r="G4637" s="135" t="s">
        <v>20</v>
      </c>
      <c r="H4637" s="135" t="s">
        <v>20</v>
      </c>
      <c r="I4637" s="135" t="s">
        <v>20</v>
      </c>
      <c r="J4637" s="136">
        <v>1.1100000000000001</v>
      </c>
      <c r="K4637" s="136">
        <v>1.07</v>
      </c>
      <c r="L4637" s="136">
        <v>2</v>
      </c>
      <c r="M4637" s="137" t="str">
        <f t="shared" si="72"/>
        <v>P</v>
      </c>
      <c r="N4637" s="172" t="s">
        <v>10682</v>
      </c>
      <c r="O4637" s="149" t="s">
        <v>1506</v>
      </c>
      <c r="P4637" s="149" t="s">
        <v>9491</v>
      </c>
      <c r="Q4637" s="150" t="s">
        <v>10519</v>
      </c>
      <c r="R4637" s="189">
        <v>5.13</v>
      </c>
    </row>
    <row r="4638" spans="1:18" x14ac:dyDescent="0.25">
      <c r="A4638" s="132">
        <v>1054875</v>
      </c>
      <c r="B4638" s="145" t="s">
        <v>4840</v>
      </c>
      <c r="C4638" s="132">
        <v>1</v>
      </c>
      <c r="D4638" s="132">
        <v>288</v>
      </c>
      <c r="E4638" s="186">
        <v>12</v>
      </c>
      <c r="F4638" s="132" t="s">
        <v>20</v>
      </c>
      <c r="G4638" s="132" t="s">
        <v>20</v>
      </c>
      <c r="H4638" s="132" t="s">
        <v>20</v>
      </c>
      <c r="I4638" s="132" t="s">
        <v>20</v>
      </c>
      <c r="J4638" s="133">
        <v>2.06</v>
      </c>
      <c r="K4638" s="133">
        <v>1.08</v>
      </c>
      <c r="L4638" s="133">
        <v>1.04</v>
      </c>
      <c r="M4638" s="134" t="str">
        <f t="shared" si="72"/>
        <v>P</v>
      </c>
      <c r="N4638" s="171" t="s">
        <v>10682</v>
      </c>
      <c r="O4638" s="146" t="s">
        <v>1506</v>
      </c>
      <c r="P4638" s="146" t="s">
        <v>9491</v>
      </c>
      <c r="Q4638" s="147" t="s">
        <v>10519</v>
      </c>
      <c r="R4638" s="187">
        <v>4.6500000000000004</v>
      </c>
    </row>
    <row r="4639" spans="1:18" x14ac:dyDescent="0.25">
      <c r="A4639" s="135">
        <v>1054876</v>
      </c>
      <c r="B4639" s="148" t="s">
        <v>1021</v>
      </c>
      <c r="C4639" s="135">
        <v>3</v>
      </c>
      <c r="D4639" s="135">
        <v>576</v>
      </c>
      <c r="E4639" s="188">
        <v>24</v>
      </c>
      <c r="F4639" s="135">
        <v>600</v>
      </c>
      <c r="G4639" s="135">
        <v>72</v>
      </c>
      <c r="H4639" s="135" t="s">
        <v>20</v>
      </c>
      <c r="I4639" s="135">
        <v>1</v>
      </c>
      <c r="J4639" s="136">
        <v>1.66</v>
      </c>
      <c r="K4639" s="136">
        <v>0.57999999999999996</v>
      </c>
      <c r="L4639" s="136">
        <v>1.1599999999999999</v>
      </c>
      <c r="M4639" s="137" t="str">
        <f t="shared" si="72"/>
        <v>P</v>
      </c>
      <c r="N4639" s="174" t="s">
        <v>10682</v>
      </c>
      <c r="O4639" s="149" t="s">
        <v>1506</v>
      </c>
      <c r="P4639" s="149" t="s">
        <v>9491</v>
      </c>
      <c r="Q4639" s="150" t="s">
        <v>10519</v>
      </c>
      <c r="R4639" s="189">
        <v>4.8600000000000003</v>
      </c>
    </row>
    <row r="4640" spans="1:18" x14ac:dyDescent="0.25">
      <c r="A4640" s="132">
        <v>1054877</v>
      </c>
      <c r="B4640" s="145" t="s">
        <v>4841</v>
      </c>
      <c r="C4640" s="132">
        <v>2</v>
      </c>
      <c r="D4640" s="132" t="s">
        <v>20</v>
      </c>
      <c r="E4640" s="186" t="s">
        <v>20</v>
      </c>
      <c r="F4640" s="132" t="s">
        <v>20</v>
      </c>
      <c r="G4640" s="132" t="s">
        <v>20</v>
      </c>
      <c r="H4640" s="132" t="s">
        <v>20</v>
      </c>
      <c r="I4640" s="132" t="s">
        <v>20</v>
      </c>
      <c r="J4640" s="133">
        <v>1.26</v>
      </c>
      <c r="K4640" s="133">
        <v>0.54</v>
      </c>
      <c r="L4640" s="133">
        <v>0.28999999999999998</v>
      </c>
      <c r="M4640" s="134" t="str">
        <f t="shared" si="72"/>
        <v>P</v>
      </c>
      <c r="N4640" s="173" t="s">
        <v>10682</v>
      </c>
      <c r="O4640" s="146" t="s">
        <v>1506</v>
      </c>
      <c r="P4640" s="146" t="s">
        <v>9491</v>
      </c>
      <c r="Q4640" s="147" t="s">
        <v>10519</v>
      </c>
      <c r="R4640" s="187">
        <v>3.7</v>
      </c>
    </row>
    <row r="4641" spans="1:18" x14ac:dyDescent="0.25">
      <c r="A4641" s="135">
        <v>1054878</v>
      </c>
      <c r="B4641" s="148" t="s">
        <v>1148</v>
      </c>
      <c r="C4641" s="135">
        <v>3</v>
      </c>
      <c r="D4641" s="135">
        <v>1152</v>
      </c>
      <c r="E4641" s="188">
        <v>12</v>
      </c>
      <c r="F4641" s="135">
        <v>1584</v>
      </c>
      <c r="G4641" s="135" t="s">
        <v>20</v>
      </c>
      <c r="H4641" s="135" t="s">
        <v>20</v>
      </c>
      <c r="I4641" s="135" t="s">
        <v>20</v>
      </c>
      <c r="J4641" s="136">
        <v>1.34</v>
      </c>
      <c r="K4641" s="136">
        <v>0.44</v>
      </c>
      <c r="L4641" s="136">
        <v>1.04</v>
      </c>
      <c r="M4641" s="137" t="str">
        <f t="shared" si="72"/>
        <v>P</v>
      </c>
      <c r="N4641" s="174" t="s">
        <v>10681</v>
      </c>
      <c r="O4641" s="149" t="s">
        <v>1578</v>
      </c>
      <c r="P4641" s="149" t="s">
        <v>10582</v>
      </c>
      <c r="Q4641" s="150" t="s">
        <v>10519</v>
      </c>
      <c r="R4641" s="189">
        <v>4.0500000000000007</v>
      </c>
    </row>
    <row r="4642" spans="1:18" x14ac:dyDescent="0.25">
      <c r="A4642" s="132">
        <v>1054879</v>
      </c>
      <c r="B4642" s="145" t="s">
        <v>420</v>
      </c>
      <c r="C4642" s="132">
        <v>3</v>
      </c>
      <c r="D4642" s="132">
        <v>720</v>
      </c>
      <c r="E4642" s="186">
        <v>18</v>
      </c>
      <c r="F4642" s="132">
        <v>1260</v>
      </c>
      <c r="G4642" s="132">
        <v>72</v>
      </c>
      <c r="H4642" s="132" t="s">
        <v>20</v>
      </c>
      <c r="I4642" s="132">
        <v>1</v>
      </c>
      <c r="J4642" s="133">
        <v>2.08</v>
      </c>
      <c r="K4642" s="133">
        <v>0.7</v>
      </c>
      <c r="L4642" s="133">
        <v>0.6</v>
      </c>
      <c r="M4642" s="134" t="str">
        <f t="shared" si="72"/>
        <v>P</v>
      </c>
      <c r="N4642" s="173" t="s">
        <v>10681</v>
      </c>
      <c r="O4642" s="146" t="s">
        <v>1578</v>
      </c>
      <c r="P4642" s="146" t="s">
        <v>10582</v>
      </c>
      <c r="Q4642" s="147" t="s">
        <v>10519</v>
      </c>
      <c r="R4642" s="187">
        <v>3.99</v>
      </c>
    </row>
    <row r="4643" spans="1:18" x14ac:dyDescent="0.25">
      <c r="A4643" s="135">
        <v>1054880</v>
      </c>
      <c r="B4643" s="148" t="s">
        <v>501</v>
      </c>
      <c r="C4643" s="135">
        <v>6</v>
      </c>
      <c r="D4643" s="135">
        <v>432</v>
      </c>
      <c r="E4643" s="188" t="s">
        <v>21</v>
      </c>
      <c r="F4643" s="135" t="s">
        <v>20</v>
      </c>
      <c r="G4643" s="135">
        <v>32</v>
      </c>
      <c r="H4643" s="135" t="s">
        <v>20</v>
      </c>
      <c r="I4643" s="135">
        <v>1</v>
      </c>
      <c r="J4643" s="136">
        <v>1.46</v>
      </c>
      <c r="K4643" s="136">
        <v>0.88</v>
      </c>
      <c r="L4643" s="136">
        <v>1.4</v>
      </c>
      <c r="M4643" s="137" t="str">
        <f t="shared" si="72"/>
        <v>P</v>
      </c>
      <c r="N4643" s="174" t="s">
        <v>10681</v>
      </c>
      <c r="O4643" s="149" t="s">
        <v>1578</v>
      </c>
      <c r="P4643" s="149" t="s">
        <v>10582</v>
      </c>
      <c r="Q4643" s="150" t="s">
        <v>10519</v>
      </c>
      <c r="R4643" s="189">
        <v>5.64</v>
      </c>
    </row>
    <row r="4644" spans="1:18" x14ac:dyDescent="0.25">
      <c r="A4644" s="132">
        <v>1054881</v>
      </c>
      <c r="B4644" s="145" t="s">
        <v>4842</v>
      </c>
      <c r="C4644" s="132">
        <v>50</v>
      </c>
      <c r="D4644" s="132">
        <v>1800</v>
      </c>
      <c r="E4644" s="186">
        <v>20</v>
      </c>
      <c r="F4644" s="132">
        <v>2700</v>
      </c>
      <c r="G4644" s="132" t="s">
        <v>20</v>
      </c>
      <c r="H4644" s="132">
        <v>100</v>
      </c>
      <c r="I4644" s="132">
        <v>1</v>
      </c>
      <c r="J4644" s="133">
        <v>2</v>
      </c>
      <c r="K4644" s="133">
        <v>1.8</v>
      </c>
      <c r="L4644" s="133">
        <v>0.16</v>
      </c>
      <c r="M4644" s="134" t="str">
        <f t="shared" si="72"/>
        <v>P</v>
      </c>
      <c r="N4644" s="173" t="s">
        <v>10681</v>
      </c>
      <c r="O4644" s="146" t="s">
        <v>1578</v>
      </c>
      <c r="P4644" s="146" t="s">
        <v>10582</v>
      </c>
      <c r="Q4644" s="147" t="s">
        <v>10519</v>
      </c>
      <c r="R4644" s="187">
        <v>3</v>
      </c>
    </row>
    <row r="4645" spans="1:18" x14ac:dyDescent="0.25">
      <c r="A4645" s="135">
        <v>1054885</v>
      </c>
      <c r="B4645" s="148" t="s">
        <v>4843</v>
      </c>
      <c r="C4645" s="135">
        <v>4</v>
      </c>
      <c r="D4645" s="135">
        <v>36</v>
      </c>
      <c r="E4645" s="188" t="s">
        <v>21</v>
      </c>
      <c r="F4645" s="135">
        <v>48</v>
      </c>
      <c r="G4645" s="135" t="s">
        <v>20</v>
      </c>
      <c r="H4645" s="135" t="s">
        <v>20</v>
      </c>
      <c r="I4645" s="135" t="s">
        <v>20</v>
      </c>
      <c r="J4645" s="136">
        <v>5.0999999999999996</v>
      </c>
      <c r="K4645" s="136">
        <v>2.84</v>
      </c>
      <c r="L4645" s="136">
        <v>1.84</v>
      </c>
      <c r="M4645" s="137" t="str">
        <f t="shared" si="72"/>
        <v>P</v>
      </c>
      <c r="N4645" s="174" t="s">
        <v>10681</v>
      </c>
      <c r="O4645" s="149" t="s">
        <v>1532</v>
      </c>
      <c r="P4645" s="149" t="s">
        <v>9899</v>
      </c>
      <c r="Q4645" s="150" t="s">
        <v>10519</v>
      </c>
      <c r="R4645" s="189">
        <v>37.479999999999997</v>
      </c>
    </row>
    <row r="4646" spans="1:18" x14ac:dyDescent="0.25">
      <c r="A4646" s="132">
        <v>1054886</v>
      </c>
      <c r="B4646" s="145" t="s">
        <v>4844</v>
      </c>
      <c r="C4646" s="132">
        <v>4</v>
      </c>
      <c r="D4646" s="132">
        <v>36</v>
      </c>
      <c r="E4646" s="186" t="s">
        <v>21</v>
      </c>
      <c r="F4646" s="132">
        <v>48</v>
      </c>
      <c r="G4646" s="132" t="s">
        <v>20</v>
      </c>
      <c r="H4646" s="132" t="s">
        <v>20</v>
      </c>
      <c r="I4646" s="132" t="s">
        <v>20</v>
      </c>
      <c r="J4646" s="133">
        <v>5.08</v>
      </c>
      <c r="K4646" s="133">
        <v>2.82</v>
      </c>
      <c r="L4646" s="133">
        <v>1.86</v>
      </c>
      <c r="M4646" s="134" t="str">
        <f t="shared" si="72"/>
        <v>P</v>
      </c>
      <c r="N4646" s="173" t="s">
        <v>10681</v>
      </c>
      <c r="O4646" s="146" t="s">
        <v>1506</v>
      </c>
      <c r="P4646" s="146" t="s">
        <v>9435</v>
      </c>
      <c r="Q4646" s="147" t="s">
        <v>10519</v>
      </c>
      <c r="R4646" s="187">
        <v>36.76</v>
      </c>
    </row>
    <row r="4647" spans="1:18" x14ac:dyDescent="0.25">
      <c r="A4647" s="135">
        <v>1054889</v>
      </c>
      <c r="B4647" s="148" t="s">
        <v>4845</v>
      </c>
      <c r="C4647" s="135">
        <v>4</v>
      </c>
      <c r="D4647" s="135">
        <v>36</v>
      </c>
      <c r="E4647" s="188" t="s">
        <v>21</v>
      </c>
      <c r="F4647" s="135">
        <v>48</v>
      </c>
      <c r="G4647" s="135" t="s">
        <v>20</v>
      </c>
      <c r="H4647" s="135" t="s">
        <v>20</v>
      </c>
      <c r="I4647" s="135" t="s">
        <v>20</v>
      </c>
      <c r="J4647" s="136">
        <v>5.0999999999999996</v>
      </c>
      <c r="K4647" s="136">
        <v>2.84</v>
      </c>
      <c r="L4647" s="136">
        <v>1.86</v>
      </c>
      <c r="M4647" s="137" t="str">
        <f t="shared" si="72"/>
        <v>P</v>
      </c>
      <c r="N4647" s="172" t="s">
        <v>10681</v>
      </c>
      <c r="O4647" s="149" t="s">
        <v>1506</v>
      </c>
      <c r="P4647" s="149" t="s">
        <v>9435</v>
      </c>
      <c r="Q4647" s="150" t="s">
        <v>10519</v>
      </c>
      <c r="R4647" s="189">
        <v>38.880000000000003</v>
      </c>
    </row>
    <row r="4648" spans="1:18" x14ac:dyDescent="0.25">
      <c r="A4648" s="132">
        <v>1054890</v>
      </c>
      <c r="B4648" s="145" t="s">
        <v>10642</v>
      </c>
      <c r="C4648" s="132">
        <v>3</v>
      </c>
      <c r="D4648" s="132" t="s">
        <v>20</v>
      </c>
      <c r="E4648" s="186" t="s">
        <v>20</v>
      </c>
      <c r="F4648" s="132" t="s">
        <v>20</v>
      </c>
      <c r="G4648" s="132" t="s">
        <v>20</v>
      </c>
      <c r="H4648" s="132" t="s">
        <v>20</v>
      </c>
      <c r="I4648" s="132" t="s">
        <v>20</v>
      </c>
      <c r="J4648" s="133">
        <v>0.48</v>
      </c>
      <c r="K4648" s="133">
        <v>0.16</v>
      </c>
      <c r="L4648" s="133">
        <v>1.0900000000000001</v>
      </c>
      <c r="M4648" s="134" t="str">
        <f t="shared" si="72"/>
        <v>P</v>
      </c>
      <c r="N4648" s="171" t="s">
        <v>10681</v>
      </c>
      <c r="O4648" s="146" t="s">
        <v>1614</v>
      </c>
      <c r="P4648" s="146" t="s">
        <v>9511</v>
      </c>
      <c r="Q4648" s="147" t="s">
        <v>10519</v>
      </c>
      <c r="R4648" s="187">
        <v>1.8822882288228822</v>
      </c>
    </row>
    <row r="4649" spans="1:18" x14ac:dyDescent="0.25">
      <c r="A4649" s="135">
        <v>1054892</v>
      </c>
      <c r="B4649" s="148" t="s">
        <v>1111</v>
      </c>
      <c r="C4649" s="135">
        <v>6</v>
      </c>
      <c r="D4649" s="135">
        <v>392</v>
      </c>
      <c r="E4649" s="188">
        <v>28</v>
      </c>
      <c r="F4649" s="135">
        <v>700</v>
      </c>
      <c r="G4649" s="135" t="s">
        <v>20</v>
      </c>
      <c r="H4649" s="135" t="s">
        <v>20</v>
      </c>
      <c r="I4649" s="135" t="s">
        <v>20</v>
      </c>
      <c r="J4649" s="136">
        <v>2.2000000000000002</v>
      </c>
      <c r="K4649" s="136">
        <v>1.48</v>
      </c>
      <c r="L4649" s="136">
        <v>0.82</v>
      </c>
      <c r="M4649" s="137" t="str">
        <f t="shared" si="72"/>
        <v>P</v>
      </c>
      <c r="N4649" s="174" t="s">
        <v>10682</v>
      </c>
      <c r="O4649" s="149" t="s">
        <v>1500</v>
      </c>
      <c r="P4649" s="149" t="s">
        <v>9418</v>
      </c>
      <c r="Q4649" s="150" t="s">
        <v>10519</v>
      </c>
      <c r="R4649" s="189">
        <v>2.46</v>
      </c>
    </row>
    <row r="4650" spans="1:18" x14ac:dyDescent="0.25">
      <c r="A4650" s="132">
        <v>1054893</v>
      </c>
      <c r="B4650" s="145" t="s">
        <v>4846</v>
      </c>
      <c r="C4650" s="132">
        <v>250</v>
      </c>
      <c r="D4650" s="132">
        <v>576</v>
      </c>
      <c r="E4650" s="186">
        <v>12</v>
      </c>
      <c r="F4650" s="132">
        <v>864</v>
      </c>
      <c r="G4650" s="132">
        <v>48</v>
      </c>
      <c r="H4650" s="132" t="s">
        <v>20</v>
      </c>
      <c r="I4650" s="132">
        <v>1</v>
      </c>
      <c r="J4650" s="133">
        <v>1.29</v>
      </c>
      <c r="K4650" s="133">
        <v>1.32</v>
      </c>
      <c r="L4650" s="133">
        <v>0.86</v>
      </c>
      <c r="M4650" s="134" t="str">
        <f t="shared" si="72"/>
        <v>P</v>
      </c>
      <c r="N4650" s="171" t="s">
        <v>10682</v>
      </c>
      <c r="O4650" s="146" t="s">
        <v>1816</v>
      </c>
      <c r="P4650" s="146" t="s">
        <v>10693</v>
      </c>
      <c r="Q4650" s="147" t="s">
        <v>10519</v>
      </c>
      <c r="R4650" s="187">
        <v>27.5</v>
      </c>
    </row>
    <row r="4651" spans="1:18" x14ac:dyDescent="0.25">
      <c r="A4651" s="135">
        <v>1054896</v>
      </c>
      <c r="B4651" s="148" t="s">
        <v>1443</v>
      </c>
      <c r="C4651" s="135">
        <v>50</v>
      </c>
      <c r="D4651" s="135">
        <v>1800</v>
      </c>
      <c r="E4651" s="188">
        <v>20</v>
      </c>
      <c r="F4651" s="135">
        <v>2700</v>
      </c>
      <c r="G4651" s="135">
        <v>80</v>
      </c>
      <c r="H4651" s="135" t="s">
        <v>20</v>
      </c>
      <c r="I4651" s="135">
        <v>1</v>
      </c>
      <c r="J4651" s="136">
        <v>1.7</v>
      </c>
      <c r="K4651" s="136">
        <v>0.66</v>
      </c>
      <c r="L4651" s="136">
        <v>0.2</v>
      </c>
      <c r="M4651" s="137" t="str">
        <f t="shared" si="72"/>
        <v>P</v>
      </c>
      <c r="N4651" s="172" t="s">
        <v>10681</v>
      </c>
      <c r="O4651" s="149" t="s">
        <v>1578</v>
      </c>
      <c r="P4651" s="149" t="s">
        <v>10582</v>
      </c>
      <c r="Q4651" s="150" t="s">
        <v>10519</v>
      </c>
      <c r="R4651" s="189">
        <v>3</v>
      </c>
    </row>
    <row r="4652" spans="1:18" x14ac:dyDescent="0.25">
      <c r="A4652" s="132">
        <v>1054900</v>
      </c>
      <c r="B4652" s="145" t="s">
        <v>4847</v>
      </c>
      <c r="C4652" s="132">
        <v>1</v>
      </c>
      <c r="D4652" s="132">
        <v>160</v>
      </c>
      <c r="E4652" s="186" t="s">
        <v>20</v>
      </c>
      <c r="F4652" s="132" t="s">
        <v>20</v>
      </c>
      <c r="G4652" s="132" t="s">
        <v>20</v>
      </c>
      <c r="H4652" s="132" t="s">
        <v>20</v>
      </c>
      <c r="I4652" s="132" t="s">
        <v>20</v>
      </c>
      <c r="J4652" s="133">
        <v>2.7</v>
      </c>
      <c r="K4652" s="133">
        <v>2.1</v>
      </c>
      <c r="L4652" s="133">
        <v>0.7</v>
      </c>
      <c r="M4652" s="134" t="str">
        <f t="shared" si="72"/>
        <v>P</v>
      </c>
      <c r="N4652" s="171" t="s">
        <v>10682</v>
      </c>
      <c r="O4652" s="146" t="s">
        <v>1506</v>
      </c>
      <c r="P4652" s="146" t="s">
        <v>9408</v>
      </c>
      <c r="Q4652" s="147" t="s">
        <v>10519</v>
      </c>
      <c r="R4652" s="187">
        <v>7.03</v>
      </c>
    </row>
    <row r="4653" spans="1:18" x14ac:dyDescent="0.25">
      <c r="A4653" s="135">
        <v>1054972</v>
      </c>
      <c r="B4653" s="148" t="s">
        <v>352</v>
      </c>
      <c r="C4653" s="135">
        <v>200</v>
      </c>
      <c r="D4653" s="135">
        <v>45</v>
      </c>
      <c r="E4653" s="188" t="s">
        <v>21</v>
      </c>
      <c r="F4653" s="135">
        <v>63</v>
      </c>
      <c r="G4653" s="135" t="s">
        <v>21</v>
      </c>
      <c r="H4653" s="135" t="s">
        <v>21</v>
      </c>
      <c r="I4653" s="135" t="s">
        <v>21</v>
      </c>
      <c r="J4653" s="136">
        <v>4.37</v>
      </c>
      <c r="K4653" s="136">
        <v>3.63</v>
      </c>
      <c r="L4653" s="136">
        <v>2.48</v>
      </c>
      <c r="M4653" s="137" t="str">
        <f t="shared" si="72"/>
        <v>P</v>
      </c>
      <c r="N4653" s="172" t="s">
        <v>10682</v>
      </c>
      <c r="O4653" s="149" t="s">
        <v>1506</v>
      </c>
      <c r="P4653" s="149" t="s">
        <v>9460</v>
      </c>
      <c r="Q4653" s="150" t="s">
        <v>10519</v>
      </c>
      <c r="R4653" s="189">
        <v>10</v>
      </c>
    </row>
    <row r="4654" spans="1:18" x14ac:dyDescent="0.25">
      <c r="A4654" s="132">
        <v>1054974</v>
      </c>
      <c r="B4654" s="145" t="s">
        <v>351</v>
      </c>
      <c r="C4654" s="132">
        <v>100</v>
      </c>
      <c r="D4654" s="132">
        <v>36</v>
      </c>
      <c r="E4654" s="186" t="s">
        <v>21</v>
      </c>
      <c r="F4654" s="132">
        <v>51</v>
      </c>
      <c r="G4654" s="132" t="s">
        <v>21</v>
      </c>
      <c r="H4654" s="132" t="s">
        <v>21</v>
      </c>
      <c r="I4654" s="132" t="s">
        <v>21</v>
      </c>
      <c r="J4654" s="133">
        <v>4.26</v>
      </c>
      <c r="K4654" s="133">
        <v>4.2</v>
      </c>
      <c r="L4654" s="133">
        <v>2.1</v>
      </c>
      <c r="M4654" s="134" t="str">
        <f t="shared" si="72"/>
        <v>P</v>
      </c>
      <c r="N4654" s="171" t="s">
        <v>10682</v>
      </c>
      <c r="O4654" s="146" t="s">
        <v>1506</v>
      </c>
      <c r="P4654" s="146" t="s">
        <v>9460</v>
      </c>
      <c r="Q4654" s="147" t="s">
        <v>10519</v>
      </c>
      <c r="R4654" s="187">
        <v>7.0000000000000009</v>
      </c>
    </row>
    <row r="4655" spans="1:18" x14ac:dyDescent="0.25">
      <c r="A4655" s="135">
        <v>1054982</v>
      </c>
      <c r="B4655" s="148" t="s">
        <v>10146</v>
      </c>
      <c r="C4655" s="135">
        <v>100</v>
      </c>
      <c r="D4655" s="135">
        <v>24</v>
      </c>
      <c r="E4655" s="188" t="s">
        <v>20</v>
      </c>
      <c r="F4655" s="135">
        <v>34</v>
      </c>
      <c r="G4655" s="135" t="s">
        <v>21</v>
      </c>
      <c r="H4655" s="135" t="s">
        <v>21</v>
      </c>
      <c r="I4655" s="135" t="s">
        <v>21</v>
      </c>
      <c r="J4655" s="136">
        <v>4.38</v>
      </c>
      <c r="K4655" s="136">
        <v>4.84</v>
      </c>
      <c r="L4655" s="136">
        <v>2.2599999999999998</v>
      </c>
      <c r="M4655" s="137" t="str">
        <f t="shared" si="72"/>
        <v>P</v>
      </c>
      <c r="N4655" s="172" t="s">
        <v>10682</v>
      </c>
      <c r="O4655" s="149" t="s">
        <v>1506</v>
      </c>
      <c r="P4655" s="149" t="s">
        <v>9460</v>
      </c>
      <c r="Q4655" s="150" t="s">
        <v>10519</v>
      </c>
      <c r="R4655" s="189">
        <v>11</v>
      </c>
    </row>
    <row r="4656" spans="1:18" x14ac:dyDescent="0.25">
      <c r="A4656" s="132">
        <v>1054983</v>
      </c>
      <c r="B4656" s="145" t="s">
        <v>349</v>
      </c>
      <c r="C4656" s="132">
        <v>250</v>
      </c>
      <c r="D4656" s="132">
        <v>72</v>
      </c>
      <c r="E4656" s="186" t="s">
        <v>21</v>
      </c>
      <c r="F4656" s="132">
        <v>128</v>
      </c>
      <c r="G4656" s="132" t="s">
        <v>20</v>
      </c>
      <c r="H4656" s="132" t="s">
        <v>20</v>
      </c>
      <c r="I4656" s="132" t="s">
        <v>20</v>
      </c>
      <c r="J4656" s="133">
        <v>3.58</v>
      </c>
      <c r="K4656" s="133">
        <v>2.59</v>
      </c>
      <c r="L4656" s="133">
        <v>1.39</v>
      </c>
      <c r="M4656" s="134" t="str">
        <f t="shared" si="72"/>
        <v>P</v>
      </c>
      <c r="N4656" s="173" t="s">
        <v>10682</v>
      </c>
      <c r="O4656" s="146" t="s">
        <v>1506</v>
      </c>
      <c r="P4656" s="146" t="s">
        <v>9460</v>
      </c>
      <c r="Q4656" s="147" t="s">
        <v>10519</v>
      </c>
      <c r="R4656" s="187">
        <v>5</v>
      </c>
    </row>
    <row r="4657" spans="1:18" x14ac:dyDescent="0.25">
      <c r="A4657" s="135">
        <v>1054984</v>
      </c>
      <c r="B4657" s="148" t="s">
        <v>4848</v>
      </c>
      <c r="C4657" s="135">
        <v>200</v>
      </c>
      <c r="D4657" s="135">
        <v>45</v>
      </c>
      <c r="E4657" s="188" t="s">
        <v>21</v>
      </c>
      <c r="F4657" s="135">
        <v>54</v>
      </c>
      <c r="G4657" s="135" t="s">
        <v>21</v>
      </c>
      <c r="H4657" s="135" t="s">
        <v>21</v>
      </c>
      <c r="I4657" s="135" t="s">
        <v>21</v>
      </c>
      <c r="J4657" s="136">
        <v>2.8</v>
      </c>
      <c r="K4657" s="136">
        <v>2.56</v>
      </c>
      <c r="L4657" s="136">
        <v>1.96</v>
      </c>
      <c r="M4657" s="137" t="str">
        <f t="shared" si="72"/>
        <v>P</v>
      </c>
      <c r="N4657" s="174" t="s">
        <v>10682</v>
      </c>
      <c r="O4657" s="149" t="s">
        <v>1506</v>
      </c>
      <c r="P4657" s="149" t="s">
        <v>9460</v>
      </c>
      <c r="Q4657" s="150" t="s">
        <v>10519</v>
      </c>
      <c r="R4657" s="189">
        <v>12</v>
      </c>
    </row>
    <row r="4658" spans="1:18" x14ac:dyDescent="0.25">
      <c r="A4658" s="132">
        <v>1054985</v>
      </c>
      <c r="B4658" s="145" t="s">
        <v>986</v>
      </c>
      <c r="C4658" s="132">
        <v>8</v>
      </c>
      <c r="D4658" s="132">
        <v>462</v>
      </c>
      <c r="E4658" s="186" t="s">
        <v>21</v>
      </c>
      <c r="F4658" s="132">
        <v>756</v>
      </c>
      <c r="G4658" s="132" t="s">
        <v>20</v>
      </c>
      <c r="H4658" s="132">
        <v>20</v>
      </c>
      <c r="I4658" s="132">
        <v>2</v>
      </c>
      <c r="J4658" s="133">
        <v>1.63</v>
      </c>
      <c r="K4658" s="133">
        <v>1.68</v>
      </c>
      <c r="L4658" s="133">
        <v>0.84</v>
      </c>
      <c r="M4658" s="134" t="str">
        <f t="shared" si="72"/>
        <v>P</v>
      </c>
      <c r="N4658" s="173" t="s">
        <v>10681</v>
      </c>
      <c r="O4658" s="146" t="s">
        <v>1578</v>
      </c>
      <c r="P4658" s="146" t="s">
        <v>10582</v>
      </c>
      <c r="Q4658" s="147" t="s">
        <v>10519</v>
      </c>
      <c r="R4658" s="187">
        <v>8.48</v>
      </c>
    </row>
    <row r="4659" spans="1:18" x14ac:dyDescent="0.25">
      <c r="A4659" s="135">
        <v>1054989</v>
      </c>
      <c r="B4659" s="148" t="s">
        <v>412</v>
      </c>
      <c r="C4659" s="135">
        <v>8</v>
      </c>
      <c r="D4659" s="135">
        <v>546</v>
      </c>
      <c r="E4659" s="188" t="s">
        <v>21</v>
      </c>
      <c r="F4659" s="135">
        <v>756</v>
      </c>
      <c r="G4659" s="135">
        <v>20</v>
      </c>
      <c r="H4659" s="135" t="s">
        <v>20</v>
      </c>
      <c r="I4659" s="135">
        <v>3</v>
      </c>
      <c r="J4659" s="136">
        <v>1.66</v>
      </c>
      <c r="K4659" s="136">
        <v>1.63</v>
      </c>
      <c r="L4659" s="136">
        <v>0.83</v>
      </c>
      <c r="M4659" s="137" t="str">
        <f t="shared" si="72"/>
        <v>P</v>
      </c>
      <c r="N4659" s="174" t="s">
        <v>10681</v>
      </c>
      <c r="O4659" s="149" t="s">
        <v>1578</v>
      </c>
      <c r="P4659" s="149" t="s">
        <v>10582</v>
      </c>
      <c r="Q4659" s="150" t="s">
        <v>10519</v>
      </c>
      <c r="R4659" s="189">
        <v>5.44</v>
      </c>
    </row>
    <row r="4660" spans="1:18" x14ac:dyDescent="0.25">
      <c r="A4660" s="132">
        <v>1054993</v>
      </c>
      <c r="B4660" s="145" t="s">
        <v>8720</v>
      </c>
      <c r="C4660" s="132">
        <v>8</v>
      </c>
      <c r="D4660" s="132">
        <v>462</v>
      </c>
      <c r="E4660" s="186" t="s">
        <v>21</v>
      </c>
      <c r="F4660" s="132">
        <v>714</v>
      </c>
      <c r="G4660" s="132" t="s">
        <v>20</v>
      </c>
      <c r="H4660" s="132">
        <v>30</v>
      </c>
      <c r="I4660" s="132">
        <v>1</v>
      </c>
      <c r="J4660" s="133">
        <v>1.68</v>
      </c>
      <c r="K4660" s="133">
        <v>1.63</v>
      </c>
      <c r="L4660" s="133">
        <v>0.81</v>
      </c>
      <c r="M4660" s="134" t="str">
        <f t="shared" si="72"/>
        <v>P</v>
      </c>
      <c r="N4660" s="173" t="s">
        <v>10681</v>
      </c>
      <c r="O4660" s="146" t="s">
        <v>1578</v>
      </c>
      <c r="P4660" s="146" t="s">
        <v>10582</v>
      </c>
      <c r="Q4660" s="147" t="s">
        <v>10519</v>
      </c>
      <c r="R4660" s="187">
        <v>5.44</v>
      </c>
    </row>
    <row r="4661" spans="1:18" x14ac:dyDescent="0.25">
      <c r="A4661" s="135">
        <v>1055000</v>
      </c>
      <c r="B4661" s="148" t="s">
        <v>4849</v>
      </c>
      <c r="C4661" s="135">
        <v>8</v>
      </c>
      <c r="D4661" s="135">
        <v>546</v>
      </c>
      <c r="E4661" s="188" t="s">
        <v>21</v>
      </c>
      <c r="F4661" s="135">
        <v>756</v>
      </c>
      <c r="G4661" s="135">
        <v>60</v>
      </c>
      <c r="H4661" s="135" t="s">
        <v>20</v>
      </c>
      <c r="I4661" s="135">
        <v>3</v>
      </c>
      <c r="J4661" s="136">
        <v>1.69</v>
      </c>
      <c r="K4661" s="136">
        <v>1.61</v>
      </c>
      <c r="L4661" s="136">
        <v>0.83</v>
      </c>
      <c r="M4661" s="137" t="str">
        <f t="shared" si="72"/>
        <v>P</v>
      </c>
      <c r="N4661" s="174" t="s">
        <v>10681</v>
      </c>
      <c r="O4661" s="149" t="s">
        <v>1578</v>
      </c>
      <c r="P4661" s="149" t="s">
        <v>10582</v>
      </c>
      <c r="Q4661" s="150" t="s">
        <v>10519</v>
      </c>
      <c r="R4661" s="189">
        <v>7.12</v>
      </c>
    </row>
    <row r="4662" spans="1:18" x14ac:dyDescent="0.25">
      <c r="A4662" s="132">
        <v>1055001</v>
      </c>
      <c r="B4662" s="145" t="s">
        <v>4139</v>
      </c>
      <c r="C4662" s="132">
        <v>8</v>
      </c>
      <c r="D4662" s="132">
        <v>672</v>
      </c>
      <c r="E4662" s="186" t="s">
        <v>20</v>
      </c>
      <c r="F4662" s="132" t="s">
        <v>20</v>
      </c>
      <c r="G4662" s="132" t="s">
        <v>20</v>
      </c>
      <c r="H4662" s="132" t="s">
        <v>20</v>
      </c>
      <c r="I4662" s="132" t="s">
        <v>20</v>
      </c>
      <c r="J4662" s="133">
        <v>1.59</v>
      </c>
      <c r="K4662" s="133">
        <v>1.27</v>
      </c>
      <c r="L4662" s="133">
        <v>0.84</v>
      </c>
      <c r="M4662" s="134" t="str">
        <f t="shared" si="72"/>
        <v>P</v>
      </c>
      <c r="N4662" s="173" t="s">
        <v>10681</v>
      </c>
      <c r="O4662" s="146" t="s">
        <v>1578</v>
      </c>
      <c r="P4662" s="146" t="s">
        <v>10582</v>
      </c>
      <c r="Q4662" s="147" t="s">
        <v>10519</v>
      </c>
      <c r="R4662" s="187">
        <v>4.16</v>
      </c>
    </row>
    <row r="4663" spans="1:18" x14ac:dyDescent="0.25">
      <c r="A4663" s="135">
        <v>1055002</v>
      </c>
      <c r="B4663" s="148" t="s">
        <v>586</v>
      </c>
      <c r="C4663" s="135">
        <v>8</v>
      </c>
      <c r="D4663" s="135">
        <v>648</v>
      </c>
      <c r="E4663" s="188" t="s">
        <v>21</v>
      </c>
      <c r="F4663" s="135">
        <v>972</v>
      </c>
      <c r="G4663" s="135">
        <v>20</v>
      </c>
      <c r="H4663" s="135" t="s">
        <v>20</v>
      </c>
      <c r="I4663" s="135">
        <v>3</v>
      </c>
      <c r="J4663" s="136">
        <v>1.59</v>
      </c>
      <c r="K4663" s="136">
        <v>1.27</v>
      </c>
      <c r="L4663" s="136">
        <v>0.84</v>
      </c>
      <c r="M4663" s="137" t="str">
        <f t="shared" si="72"/>
        <v>P</v>
      </c>
      <c r="N4663" s="174" t="s">
        <v>10681</v>
      </c>
      <c r="O4663" s="149" t="s">
        <v>1578</v>
      </c>
      <c r="P4663" s="149" t="s">
        <v>10582</v>
      </c>
      <c r="Q4663" s="150" t="s">
        <v>10519</v>
      </c>
      <c r="R4663" s="189">
        <v>4.16</v>
      </c>
    </row>
    <row r="4664" spans="1:18" x14ac:dyDescent="0.25">
      <c r="A4664" s="132">
        <v>1055003</v>
      </c>
      <c r="B4664" s="145" t="s">
        <v>587</v>
      </c>
      <c r="C4664" s="132">
        <v>8</v>
      </c>
      <c r="D4664" s="132">
        <v>648</v>
      </c>
      <c r="E4664" s="186" t="s">
        <v>21</v>
      </c>
      <c r="F4664" s="132">
        <v>972</v>
      </c>
      <c r="G4664" s="132">
        <v>21</v>
      </c>
      <c r="H4664" s="132" t="s">
        <v>20</v>
      </c>
      <c r="I4664" s="132">
        <v>4</v>
      </c>
      <c r="J4664" s="133">
        <v>1.58</v>
      </c>
      <c r="K4664" s="133">
        <v>1.28</v>
      </c>
      <c r="L4664" s="133">
        <v>0.88</v>
      </c>
      <c r="M4664" s="134" t="str">
        <f t="shared" si="72"/>
        <v>P</v>
      </c>
      <c r="N4664" s="173" t="s">
        <v>10681</v>
      </c>
      <c r="O4664" s="146" t="s">
        <v>1578</v>
      </c>
      <c r="P4664" s="146" t="s">
        <v>10582</v>
      </c>
      <c r="Q4664" s="147" t="s">
        <v>10519</v>
      </c>
      <c r="R4664" s="187">
        <v>4.16</v>
      </c>
    </row>
    <row r="4665" spans="1:18" x14ac:dyDescent="0.25">
      <c r="A4665" s="135">
        <v>1055005</v>
      </c>
      <c r="B4665" s="148" t="s">
        <v>602</v>
      </c>
      <c r="C4665" s="135">
        <v>8</v>
      </c>
      <c r="D4665" s="135">
        <v>396</v>
      </c>
      <c r="E4665" s="188" t="s">
        <v>21</v>
      </c>
      <c r="F4665" s="135">
        <v>648</v>
      </c>
      <c r="G4665" s="135">
        <v>8</v>
      </c>
      <c r="H4665" s="135" t="s">
        <v>20</v>
      </c>
      <c r="I4665" s="135">
        <v>3</v>
      </c>
      <c r="J4665" s="136">
        <v>1.77</v>
      </c>
      <c r="K4665" s="136">
        <v>1.69</v>
      </c>
      <c r="L4665" s="136">
        <v>0.84</v>
      </c>
      <c r="M4665" s="137" t="str">
        <f t="shared" si="72"/>
        <v>P</v>
      </c>
      <c r="N4665" s="174" t="s">
        <v>10681</v>
      </c>
      <c r="O4665" s="149" t="s">
        <v>1578</v>
      </c>
      <c r="P4665" s="149" t="s">
        <v>10582</v>
      </c>
      <c r="Q4665" s="150" t="s">
        <v>10519</v>
      </c>
      <c r="R4665" s="189">
        <v>6.08</v>
      </c>
    </row>
    <row r="4666" spans="1:18" x14ac:dyDescent="0.25">
      <c r="A4666" s="132">
        <v>1055006</v>
      </c>
      <c r="B4666" s="145" t="s">
        <v>598</v>
      </c>
      <c r="C4666" s="132">
        <v>8</v>
      </c>
      <c r="D4666" s="132">
        <v>396</v>
      </c>
      <c r="E4666" s="186" t="s">
        <v>21</v>
      </c>
      <c r="F4666" s="132">
        <v>648</v>
      </c>
      <c r="G4666" s="132" t="s">
        <v>20</v>
      </c>
      <c r="H4666" s="132" t="s">
        <v>20</v>
      </c>
      <c r="I4666" s="132" t="s">
        <v>20</v>
      </c>
      <c r="J4666" s="133">
        <v>1.76</v>
      </c>
      <c r="K4666" s="133">
        <v>1.66</v>
      </c>
      <c r="L4666" s="133">
        <v>0.83</v>
      </c>
      <c r="M4666" s="134" t="str">
        <f t="shared" si="72"/>
        <v>P</v>
      </c>
      <c r="N4666" s="173" t="s">
        <v>10681</v>
      </c>
      <c r="O4666" s="146" t="s">
        <v>1578</v>
      </c>
      <c r="P4666" s="146" t="s">
        <v>10582</v>
      </c>
      <c r="Q4666" s="147" t="s">
        <v>10519</v>
      </c>
      <c r="R4666" s="187">
        <v>4.96</v>
      </c>
    </row>
    <row r="4667" spans="1:18" x14ac:dyDescent="0.25">
      <c r="A4667" s="135">
        <v>1055007</v>
      </c>
      <c r="B4667" s="148" t="s">
        <v>4850</v>
      </c>
      <c r="C4667" s="135">
        <v>8</v>
      </c>
      <c r="D4667" s="135">
        <v>468</v>
      </c>
      <c r="E4667" s="188" t="s">
        <v>20</v>
      </c>
      <c r="F4667" s="135">
        <v>576</v>
      </c>
      <c r="G4667" s="135">
        <v>24</v>
      </c>
      <c r="H4667" s="135" t="s">
        <v>20</v>
      </c>
      <c r="I4667" s="135">
        <v>2</v>
      </c>
      <c r="J4667" s="136">
        <v>1.77</v>
      </c>
      <c r="K4667" s="136">
        <v>1.69</v>
      </c>
      <c r="L4667" s="136">
        <v>0.83</v>
      </c>
      <c r="M4667" s="137" t="str">
        <f t="shared" si="72"/>
        <v>P</v>
      </c>
      <c r="N4667" s="174" t="s">
        <v>10681</v>
      </c>
      <c r="O4667" s="149" t="s">
        <v>1578</v>
      </c>
      <c r="P4667" s="149" t="s">
        <v>10582</v>
      </c>
      <c r="Q4667" s="150" t="s">
        <v>10519</v>
      </c>
      <c r="R4667" s="189">
        <v>7.52</v>
      </c>
    </row>
    <row r="4668" spans="1:18" x14ac:dyDescent="0.25">
      <c r="A4668" s="132">
        <v>1055009</v>
      </c>
      <c r="B4668" s="145" t="s">
        <v>4851</v>
      </c>
      <c r="C4668" s="132">
        <v>3</v>
      </c>
      <c r="D4668" s="132" t="s">
        <v>20</v>
      </c>
      <c r="E4668" s="186" t="s">
        <v>20</v>
      </c>
      <c r="F4668" s="132" t="s">
        <v>20</v>
      </c>
      <c r="G4668" s="132" t="s">
        <v>20</v>
      </c>
      <c r="H4668" s="132" t="s">
        <v>20</v>
      </c>
      <c r="I4668" s="132" t="s">
        <v>20</v>
      </c>
      <c r="J4668" s="133">
        <v>1.35</v>
      </c>
      <c r="K4668" s="133">
        <v>0.9</v>
      </c>
      <c r="L4668" s="133">
        <v>0.24</v>
      </c>
      <c r="M4668" s="134" t="str">
        <f t="shared" si="72"/>
        <v>P</v>
      </c>
      <c r="N4668" s="173" t="s">
        <v>10681</v>
      </c>
      <c r="O4668" s="146" t="s">
        <v>1562</v>
      </c>
      <c r="P4668" s="146" t="s">
        <v>9416</v>
      </c>
      <c r="Q4668" s="147" t="s">
        <v>10519</v>
      </c>
      <c r="R4668" s="187">
        <v>5.1268656716417906</v>
      </c>
    </row>
    <row r="4669" spans="1:18" x14ac:dyDescent="0.25">
      <c r="A4669" s="135">
        <v>1055010</v>
      </c>
      <c r="B4669" s="148" t="s">
        <v>4852</v>
      </c>
      <c r="C4669" s="135">
        <v>3</v>
      </c>
      <c r="D4669" s="135" t="s">
        <v>20</v>
      </c>
      <c r="E4669" s="188" t="s">
        <v>20</v>
      </c>
      <c r="F4669" s="135" t="s">
        <v>20</v>
      </c>
      <c r="G4669" s="135" t="s">
        <v>20</v>
      </c>
      <c r="H4669" s="135" t="s">
        <v>20</v>
      </c>
      <c r="I4669" s="135" t="s">
        <v>20</v>
      </c>
      <c r="J4669" s="136">
        <v>1.35</v>
      </c>
      <c r="K4669" s="136">
        <v>0.9</v>
      </c>
      <c r="L4669" s="136">
        <v>0.24</v>
      </c>
      <c r="M4669" s="137" t="str">
        <f t="shared" si="72"/>
        <v>P</v>
      </c>
      <c r="N4669" s="174" t="s">
        <v>10681</v>
      </c>
      <c r="O4669" s="149" t="s">
        <v>1562</v>
      </c>
      <c r="P4669" s="149" t="s">
        <v>9416</v>
      </c>
      <c r="Q4669" s="150" t="s">
        <v>10519</v>
      </c>
      <c r="R4669" s="189">
        <v>6.5400000000000009</v>
      </c>
    </row>
    <row r="4670" spans="1:18" x14ac:dyDescent="0.25">
      <c r="A4670" s="132">
        <v>1055011</v>
      </c>
      <c r="B4670" s="145" t="s">
        <v>4853</v>
      </c>
      <c r="C4670" s="132">
        <v>3</v>
      </c>
      <c r="D4670" s="132" t="s">
        <v>20</v>
      </c>
      <c r="E4670" s="186" t="s">
        <v>20</v>
      </c>
      <c r="F4670" s="132" t="s">
        <v>20</v>
      </c>
      <c r="G4670" s="132" t="s">
        <v>20</v>
      </c>
      <c r="H4670" s="132" t="s">
        <v>20</v>
      </c>
      <c r="I4670" s="132" t="s">
        <v>20</v>
      </c>
      <c r="J4670" s="133">
        <v>1.35</v>
      </c>
      <c r="K4670" s="133">
        <v>0.9</v>
      </c>
      <c r="L4670" s="133">
        <v>0.24</v>
      </c>
      <c r="M4670" s="134" t="str">
        <f t="shared" si="72"/>
        <v>P</v>
      </c>
      <c r="N4670" s="173" t="s">
        <v>10681</v>
      </c>
      <c r="O4670" s="146" t="s">
        <v>1562</v>
      </c>
      <c r="P4670" s="146" t="s">
        <v>9416</v>
      </c>
      <c r="Q4670" s="147" t="s">
        <v>10519</v>
      </c>
      <c r="R4670" s="187">
        <v>5.1268656716417906</v>
      </c>
    </row>
    <row r="4671" spans="1:18" x14ac:dyDescent="0.25">
      <c r="A4671" s="135">
        <v>1055014</v>
      </c>
      <c r="B4671" s="148" t="s">
        <v>1324</v>
      </c>
      <c r="C4671" s="135">
        <v>1</v>
      </c>
      <c r="D4671" s="135" t="s">
        <v>9548</v>
      </c>
      <c r="E4671" s="188" t="s">
        <v>9548</v>
      </c>
      <c r="F4671" s="135" t="s">
        <v>9548</v>
      </c>
      <c r="G4671" s="135" t="s">
        <v>9548</v>
      </c>
      <c r="H4671" s="135" t="s">
        <v>9548</v>
      </c>
      <c r="I4671" s="135" t="s">
        <v>9548</v>
      </c>
      <c r="J4671" s="136">
        <v>0.43</v>
      </c>
      <c r="K4671" s="136">
        <v>0.44</v>
      </c>
      <c r="L4671" s="136">
        <v>1.1100000000000001</v>
      </c>
      <c r="M4671" s="137" t="str">
        <f t="shared" si="72"/>
        <v>P</v>
      </c>
      <c r="N4671" s="174" t="s">
        <v>10681</v>
      </c>
      <c r="O4671" s="149" t="s">
        <v>1506</v>
      </c>
      <c r="P4671" s="149" t="s">
        <v>9442</v>
      </c>
      <c r="Q4671" s="150" t="s">
        <v>10519</v>
      </c>
      <c r="R4671" s="189">
        <v>1.37</v>
      </c>
    </row>
    <row r="4672" spans="1:18" x14ac:dyDescent="0.25">
      <c r="A4672" s="132">
        <v>1055015</v>
      </c>
      <c r="B4672" s="145" t="s">
        <v>1328</v>
      </c>
      <c r="C4672" s="132">
        <v>1</v>
      </c>
      <c r="D4672" s="132" t="s">
        <v>9548</v>
      </c>
      <c r="E4672" s="186" t="s">
        <v>9548</v>
      </c>
      <c r="F4672" s="132" t="s">
        <v>9548</v>
      </c>
      <c r="G4672" s="132" t="s">
        <v>9548</v>
      </c>
      <c r="H4672" s="132" t="s">
        <v>9548</v>
      </c>
      <c r="I4672" s="132" t="s">
        <v>9548</v>
      </c>
      <c r="J4672" s="133">
        <v>0.69</v>
      </c>
      <c r="K4672" s="133">
        <v>0.7</v>
      </c>
      <c r="L4672" s="133">
        <v>0.62</v>
      </c>
      <c r="M4672" s="134" t="str">
        <f t="shared" si="72"/>
        <v>P</v>
      </c>
      <c r="N4672" s="173" t="s">
        <v>10681</v>
      </c>
      <c r="O4672" s="146" t="s">
        <v>1506</v>
      </c>
      <c r="P4672" s="146" t="s">
        <v>9442</v>
      </c>
      <c r="Q4672" s="147" t="s">
        <v>10519</v>
      </c>
      <c r="R4672" s="187">
        <v>1.44</v>
      </c>
    </row>
    <row r="4673" spans="1:18" x14ac:dyDescent="0.25">
      <c r="A4673" s="135">
        <v>1055016</v>
      </c>
      <c r="B4673" s="148" t="s">
        <v>1340</v>
      </c>
      <c r="C4673" s="135">
        <v>1</v>
      </c>
      <c r="D4673" s="135" t="s">
        <v>9548</v>
      </c>
      <c r="E4673" s="188" t="s">
        <v>9548</v>
      </c>
      <c r="F4673" s="135" t="s">
        <v>9548</v>
      </c>
      <c r="G4673" s="135" t="s">
        <v>9548</v>
      </c>
      <c r="H4673" s="135" t="s">
        <v>9548</v>
      </c>
      <c r="I4673" s="135" t="s">
        <v>9548</v>
      </c>
      <c r="J4673" s="136">
        <v>0.23</v>
      </c>
      <c r="K4673" s="136">
        <v>0.21</v>
      </c>
      <c r="L4673" s="136">
        <v>1.23</v>
      </c>
      <c r="M4673" s="137" t="str">
        <f t="shared" si="72"/>
        <v>P</v>
      </c>
      <c r="N4673" s="174" t="s">
        <v>10681</v>
      </c>
      <c r="O4673" s="149" t="s">
        <v>1506</v>
      </c>
      <c r="P4673" s="149" t="s">
        <v>9442</v>
      </c>
      <c r="Q4673" s="150" t="s">
        <v>10519</v>
      </c>
      <c r="R4673" s="189">
        <v>1.92</v>
      </c>
    </row>
    <row r="4674" spans="1:18" x14ac:dyDescent="0.25">
      <c r="A4674" s="132">
        <v>1055017</v>
      </c>
      <c r="B4674" s="145" t="s">
        <v>1383</v>
      </c>
      <c r="C4674" s="132">
        <v>1</v>
      </c>
      <c r="D4674" s="132" t="s">
        <v>9548</v>
      </c>
      <c r="E4674" s="186" t="s">
        <v>9548</v>
      </c>
      <c r="F4674" s="132" t="s">
        <v>9548</v>
      </c>
      <c r="G4674" s="132" t="s">
        <v>9548</v>
      </c>
      <c r="H4674" s="132" t="s">
        <v>9548</v>
      </c>
      <c r="I4674" s="132" t="s">
        <v>9548</v>
      </c>
      <c r="J4674" s="133">
        <v>0.68</v>
      </c>
      <c r="K4674" s="133">
        <v>0.69</v>
      </c>
      <c r="L4674" s="133">
        <v>0.71</v>
      </c>
      <c r="M4674" s="134" t="str">
        <f t="shared" ref="M4674:M4737" si="73">HYPERLINK(CONCATENATE("T:\Distribution Centre\RDC Department Shared\Cubiscan photos","\",A4674,"-pac.jpg"),"P")</f>
        <v>P</v>
      </c>
      <c r="N4674" s="173" t="s">
        <v>10681</v>
      </c>
      <c r="O4674" s="146" t="s">
        <v>1506</v>
      </c>
      <c r="P4674" s="146" t="s">
        <v>9442</v>
      </c>
      <c r="Q4674" s="147" t="s">
        <v>10519</v>
      </c>
      <c r="R4674" s="187">
        <v>1.56</v>
      </c>
    </row>
    <row r="4675" spans="1:18" x14ac:dyDescent="0.25">
      <c r="A4675" s="135">
        <v>1055018</v>
      </c>
      <c r="B4675" s="148" t="s">
        <v>414</v>
      </c>
      <c r="C4675" s="135">
        <v>6</v>
      </c>
      <c r="D4675" s="135">
        <v>384</v>
      </c>
      <c r="E4675" s="188">
        <v>4</v>
      </c>
      <c r="F4675" s="135">
        <v>576</v>
      </c>
      <c r="G4675" s="135">
        <v>32</v>
      </c>
      <c r="H4675" s="135" t="s">
        <v>20</v>
      </c>
      <c r="I4675" s="135">
        <v>1</v>
      </c>
      <c r="J4675" s="136">
        <v>1.5</v>
      </c>
      <c r="K4675" s="136">
        <v>0.94</v>
      </c>
      <c r="L4675" s="136">
        <v>1.28</v>
      </c>
      <c r="M4675" s="137" t="str">
        <f t="shared" si="73"/>
        <v>P</v>
      </c>
      <c r="N4675" s="174" t="s">
        <v>10681</v>
      </c>
      <c r="O4675" s="149" t="s">
        <v>1555</v>
      </c>
      <c r="P4675" s="149" t="s">
        <v>9494</v>
      </c>
      <c r="Q4675" s="150" t="s">
        <v>10519</v>
      </c>
      <c r="R4675" s="189">
        <v>9.3000000000000007</v>
      </c>
    </row>
    <row r="4676" spans="1:18" x14ac:dyDescent="0.25">
      <c r="A4676" s="132">
        <v>1055019</v>
      </c>
      <c r="B4676" s="145" t="s">
        <v>4854</v>
      </c>
      <c r="C4676" s="132">
        <v>6</v>
      </c>
      <c r="D4676" s="132">
        <v>180</v>
      </c>
      <c r="E4676" s="186" t="s">
        <v>21</v>
      </c>
      <c r="F4676" s="132">
        <v>330</v>
      </c>
      <c r="G4676" s="132">
        <v>8</v>
      </c>
      <c r="H4676" s="132" t="s">
        <v>20</v>
      </c>
      <c r="I4676" s="132">
        <v>3</v>
      </c>
      <c r="J4676" s="133">
        <v>2.34</v>
      </c>
      <c r="K4676" s="133">
        <v>1.63</v>
      </c>
      <c r="L4676" s="133">
        <v>1.38</v>
      </c>
      <c r="M4676" s="134" t="str">
        <f t="shared" si="73"/>
        <v>P</v>
      </c>
      <c r="N4676" s="173" t="s">
        <v>10681</v>
      </c>
      <c r="O4676" s="146" t="s">
        <v>1506</v>
      </c>
      <c r="P4676" s="146" t="s">
        <v>9430</v>
      </c>
      <c r="Q4676" s="147" t="s">
        <v>10519</v>
      </c>
      <c r="R4676" s="187">
        <v>6.12</v>
      </c>
    </row>
    <row r="4677" spans="1:18" x14ac:dyDescent="0.25">
      <c r="A4677" s="135">
        <v>1055020</v>
      </c>
      <c r="B4677" s="148" t="s">
        <v>74</v>
      </c>
      <c r="C4677" s="135">
        <v>6</v>
      </c>
      <c r="D4677" s="135">
        <v>180</v>
      </c>
      <c r="E4677" s="188" t="s">
        <v>21</v>
      </c>
      <c r="F4677" s="135">
        <v>330</v>
      </c>
      <c r="G4677" s="135">
        <v>21</v>
      </c>
      <c r="H4677" s="135" t="s">
        <v>20</v>
      </c>
      <c r="I4677" s="135">
        <v>1</v>
      </c>
      <c r="J4677" s="136">
        <v>2.38</v>
      </c>
      <c r="K4677" s="136">
        <v>1.64</v>
      </c>
      <c r="L4677" s="136">
        <v>1.34</v>
      </c>
      <c r="M4677" s="137" t="str">
        <f t="shared" si="73"/>
        <v>P</v>
      </c>
      <c r="N4677" s="174" t="s">
        <v>10681</v>
      </c>
      <c r="O4677" s="149" t="s">
        <v>1506</v>
      </c>
      <c r="P4677" s="149" t="s">
        <v>9430</v>
      </c>
      <c r="Q4677" s="150" t="s">
        <v>10519</v>
      </c>
      <c r="R4677" s="189">
        <v>6.36</v>
      </c>
    </row>
    <row r="4678" spans="1:18" x14ac:dyDescent="0.25">
      <c r="A4678" s="132">
        <v>1055021</v>
      </c>
      <c r="B4678" s="145" t="s">
        <v>4855</v>
      </c>
      <c r="C4678" s="132">
        <v>6</v>
      </c>
      <c r="D4678" s="132">
        <v>180</v>
      </c>
      <c r="E4678" s="186" t="s">
        <v>20</v>
      </c>
      <c r="F4678" s="132">
        <v>330</v>
      </c>
      <c r="G4678" s="132">
        <v>21</v>
      </c>
      <c r="H4678" s="132" t="s">
        <v>20</v>
      </c>
      <c r="I4678" s="132" t="s">
        <v>20</v>
      </c>
      <c r="J4678" s="133">
        <v>2.36</v>
      </c>
      <c r="K4678" s="133">
        <v>1.64</v>
      </c>
      <c r="L4678" s="133">
        <v>1.34</v>
      </c>
      <c r="M4678" s="134" t="str">
        <f t="shared" si="73"/>
        <v>P</v>
      </c>
      <c r="N4678" s="171" t="s">
        <v>10681</v>
      </c>
      <c r="O4678" s="146" t="s">
        <v>1506</v>
      </c>
      <c r="P4678" s="146" t="s">
        <v>9430</v>
      </c>
      <c r="Q4678" s="147" t="s">
        <v>10519</v>
      </c>
      <c r="R4678" s="187">
        <v>6.12</v>
      </c>
    </row>
    <row r="4679" spans="1:18" x14ac:dyDescent="0.25">
      <c r="A4679" s="135">
        <v>1055022</v>
      </c>
      <c r="B4679" s="148" t="s">
        <v>4856</v>
      </c>
      <c r="C4679" s="135">
        <v>1</v>
      </c>
      <c r="D4679" s="135" t="s">
        <v>20</v>
      </c>
      <c r="E4679" s="188" t="s">
        <v>20</v>
      </c>
      <c r="F4679" s="135" t="s">
        <v>20</v>
      </c>
      <c r="G4679" s="135" t="s">
        <v>21</v>
      </c>
      <c r="H4679" s="135" t="s">
        <v>21</v>
      </c>
      <c r="I4679" s="135" t="s">
        <v>21</v>
      </c>
      <c r="J4679" s="136">
        <v>3.25</v>
      </c>
      <c r="K4679" s="136">
        <v>3.15</v>
      </c>
      <c r="L4679" s="136">
        <v>1.1299999999999999</v>
      </c>
      <c r="M4679" s="137" t="str">
        <f t="shared" si="73"/>
        <v>P</v>
      </c>
      <c r="N4679" s="172" t="s">
        <v>10681</v>
      </c>
      <c r="O4679" s="149" t="s">
        <v>3270</v>
      </c>
      <c r="P4679" s="149" t="s">
        <v>9884</v>
      </c>
      <c r="Q4679" s="150" t="s">
        <v>10519</v>
      </c>
      <c r="R4679" s="189">
        <v>3.7453183520599252E-4</v>
      </c>
    </row>
    <row r="4680" spans="1:18" x14ac:dyDescent="0.25">
      <c r="A4680" s="132">
        <v>1055023</v>
      </c>
      <c r="B4680" s="145" t="s">
        <v>4857</v>
      </c>
      <c r="C4680" s="132">
        <v>1000</v>
      </c>
      <c r="D4680" s="132" t="s">
        <v>20</v>
      </c>
      <c r="E4680" s="186" t="s">
        <v>20</v>
      </c>
      <c r="F4680" s="132" t="s">
        <v>20</v>
      </c>
      <c r="G4680" s="132" t="s">
        <v>20</v>
      </c>
      <c r="H4680" s="132" t="s">
        <v>20</v>
      </c>
      <c r="I4680" s="132" t="s">
        <v>20</v>
      </c>
      <c r="J4680" s="133">
        <v>1.4</v>
      </c>
      <c r="K4680" s="133">
        <v>1.4</v>
      </c>
      <c r="L4680" s="133">
        <v>0.43</v>
      </c>
      <c r="M4680" s="134" t="str">
        <f t="shared" si="73"/>
        <v>P</v>
      </c>
      <c r="N4680" s="171" t="s">
        <v>10682</v>
      </c>
      <c r="O4680" s="146" t="s">
        <v>1506</v>
      </c>
      <c r="P4680" s="146" t="s">
        <v>9526</v>
      </c>
      <c r="Q4680" s="147" t="s">
        <v>10519</v>
      </c>
      <c r="R4680" s="187">
        <v>22.02</v>
      </c>
    </row>
    <row r="4681" spans="1:18" x14ac:dyDescent="0.25">
      <c r="A4681" s="135">
        <v>1055024</v>
      </c>
      <c r="B4681" s="148" t="s">
        <v>4858</v>
      </c>
      <c r="C4681" s="135">
        <v>1000</v>
      </c>
      <c r="D4681" s="135" t="s">
        <v>20</v>
      </c>
      <c r="E4681" s="188" t="s">
        <v>20</v>
      </c>
      <c r="F4681" s="135" t="s">
        <v>20</v>
      </c>
      <c r="G4681" s="135" t="s">
        <v>20</v>
      </c>
      <c r="H4681" s="135" t="s">
        <v>20</v>
      </c>
      <c r="I4681" s="135" t="s">
        <v>20</v>
      </c>
      <c r="J4681" s="136">
        <v>1.4</v>
      </c>
      <c r="K4681" s="136">
        <v>1.4</v>
      </c>
      <c r="L4681" s="136">
        <v>0.43</v>
      </c>
      <c r="M4681" s="137" t="str">
        <f t="shared" si="73"/>
        <v>P</v>
      </c>
      <c r="N4681" s="172" t="s">
        <v>10682</v>
      </c>
      <c r="O4681" s="149" t="s">
        <v>1506</v>
      </c>
      <c r="P4681" s="149" t="s">
        <v>9526</v>
      </c>
      <c r="Q4681" s="150" t="s">
        <v>10519</v>
      </c>
      <c r="R4681" s="189">
        <v>22.02</v>
      </c>
    </row>
    <row r="4682" spans="1:18" x14ac:dyDescent="0.25">
      <c r="A4682" s="132">
        <v>1055025</v>
      </c>
      <c r="B4682" s="145" t="s">
        <v>4859</v>
      </c>
      <c r="C4682" s="132">
        <v>1000</v>
      </c>
      <c r="D4682" s="132" t="s">
        <v>20</v>
      </c>
      <c r="E4682" s="186" t="s">
        <v>20</v>
      </c>
      <c r="F4682" s="132" t="s">
        <v>20</v>
      </c>
      <c r="G4682" s="132" t="s">
        <v>20</v>
      </c>
      <c r="H4682" s="132" t="s">
        <v>20</v>
      </c>
      <c r="I4682" s="132" t="s">
        <v>20</v>
      </c>
      <c r="J4682" s="133">
        <v>1.4</v>
      </c>
      <c r="K4682" s="133">
        <v>1.4</v>
      </c>
      <c r="L4682" s="133">
        <v>0.43</v>
      </c>
      <c r="M4682" s="134" t="str">
        <f t="shared" si="73"/>
        <v>P</v>
      </c>
      <c r="N4682" s="171" t="s">
        <v>10682</v>
      </c>
      <c r="O4682" s="146" t="s">
        <v>1506</v>
      </c>
      <c r="P4682" s="146" t="s">
        <v>9526</v>
      </c>
      <c r="Q4682" s="147" t="s">
        <v>10519</v>
      </c>
      <c r="R4682" s="187">
        <v>22.02</v>
      </c>
    </row>
    <row r="4683" spans="1:18" x14ac:dyDescent="0.25">
      <c r="A4683" s="135">
        <v>1055026</v>
      </c>
      <c r="B4683" s="148" t="s">
        <v>4860</v>
      </c>
      <c r="C4683" s="135">
        <v>1000</v>
      </c>
      <c r="D4683" s="135" t="s">
        <v>20</v>
      </c>
      <c r="E4683" s="188" t="s">
        <v>20</v>
      </c>
      <c r="F4683" s="135" t="s">
        <v>20</v>
      </c>
      <c r="G4683" s="135" t="s">
        <v>20</v>
      </c>
      <c r="H4683" s="135" t="s">
        <v>20</v>
      </c>
      <c r="I4683" s="135" t="s">
        <v>20</v>
      </c>
      <c r="J4683" s="136">
        <v>1.4</v>
      </c>
      <c r="K4683" s="136">
        <v>1.4</v>
      </c>
      <c r="L4683" s="136">
        <v>0.43</v>
      </c>
      <c r="M4683" s="137" t="str">
        <f t="shared" si="73"/>
        <v>P</v>
      </c>
      <c r="N4683" s="172" t="s">
        <v>10682</v>
      </c>
      <c r="O4683" s="149" t="s">
        <v>1506</v>
      </c>
      <c r="P4683" s="149" t="s">
        <v>9526</v>
      </c>
      <c r="Q4683" s="150" t="s">
        <v>10519</v>
      </c>
      <c r="R4683" s="189">
        <v>22.02</v>
      </c>
    </row>
    <row r="4684" spans="1:18" x14ac:dyDescent="0.25">
      <c r="A4684" s="132">
        <v>1055027</v>
      </c>
      <c r="B4684" s="145" t="s">
        <v>4861</v>
      </c>
      <c r="C4684" s="132">
        <v>1000</v>
      </c>
      <c r="D4684" s="132" t="s">
        <v>20</v>
      </c>
      <c r="E4684" s="186" t="s">
        <v>20</v>
      </c>
      <c r="F4684" s="132" t="s">
        <v>20</v>
      </c>
      <c r="G4684" s="132" t="s">
        <v>20</v>
      </c>
      <c r="H4684" s="132" t="s">
        <v>20</v>
      </c>
      <c r="I4684" s="132" t="s">
        <v>20</v>
      </c>
      <c r="J4684" s="133">
        <v>1.4</v>
      </c>
      <c r="K4684" s="133">
        <v>1.4</v>
      </c>
      <c r="L4684" s="133">
        <v>0.43</v>
      </c>
      <c r="M4684" s="134" t="str">
        <f t="shared" si="73"/>
        <v>P</v>
      </c>
      <c r="N4684" s="171" t="s">
        <v>10682</v>
      </c>
      <c r="O4684" s="146" t="s">
        <v>1506</v>
      </c>
      <c r="P4684" s="146" t="s">
        <v>9526</v>
      </c>
      <c r="Q4684" s="147" t="s">
        <v>10519</v>
      </c>
      <c r="R4684" s="187">
        <v>22.02</v>
      </c>
    </row>
    <row r="4685" spans="1:18" x14ac:dyDescent="0.25">
      <c r="A4685" s="135">
        <v>1055028</v>
      </c>
      <c r="B4685" s="148" t="s">
        <v>4862</v>
      </c>
      <c r="C4685" s="135">
        <v>1000</v>
      </c>
      <c r="D4685" s="135" t="s">
        <v>20</v>
      </c>
      <c r="E4685" s="188" t="s">
        <v>20</v>
      </c>
      <c r="F4685" s="135" t="s">
        <v>20</v>
      </c>
      <c r="G4685" s="135" t="s">
        <v>20</v>
      </c>
      <c r="H4685" s="135" t="s">
        <v>20</v>
      </c>
      <c r="I4685" s="135" t="s">
        <v>20</v>
      </c>
      <c r="J4685" s="136">
        <v>1.4</v>
      </c>
      <c r="K4685" s="136">
        <v>1.4</v>
      </c>
      <c r="L4685" s="136">
        <v>0.43</v>
      </c>
      <c r="M4685" s="137" t="str">
        <f t="shared" si="73"/>
        <v>P</v>
      </c>
      <c r="N4685" s="172" t="s">
        <v>10682</v>
      </c>
      <c r="O4685" s="149" t="s">
        <v>1506</v>
      </c>
      <c r="P4685" s="149" t="s">
        <v>9526</v>
      </c>
      <c r="Q4685" s="150" t="s">
        <v>10519</v>
      </c>
      <c r="R4685" s="189">
        <v>22.02</v>
      </c>
    </row>
    <row r="4686" spans="1:18" x14ac:dyDescent="0.25">
      <c r="A4686" s="132">
        <v>1055029</v>
      </c>
      <c r="B4686" s="145" t="s">
        <v>4863</v>
      </c>
      <c r="C4686" s="132">
        <v>1000</v>
      </c>
      <c r="D4686" s="132" t="s">
        <v>20</v>
      </c>
      <c r="E4686" s="186" t="s">
        <v>20</v>
      </c>
      <c r="F4686" s="132" t="s">
        <v>20</v>
      </c>
      <c r="G4686" s="132" t="s">
        <v>20</v>
      </c>
      <c r="H4686" s="132" t="s">
        <v>20</v>
      </c>
      <c r="I4686" s="132" t="s">
        <v>20</v>
      </c>
      <c r="J4686" s="133">
        <v>1.4</v>
      </c>
      <c r="K4686" s="133">
        <v>1.4</v>
      </c>
      <c r="L4686" s="133">
        <v>0.43</v>
      </c>
      <c r="M4686" s="134" t="str">
        <f t="shared" si="73"/>
        <v>P</v>
      </c>
      <c r="N4686" s="171" t="s">
        <v>10682</v>
      </c>
      <c r="O4686" s="146" t="s">
        <v>1506</v>
      </c>
      <c r="P4686" s="146" t="s">
        <v>9526</v>
      </c>
      <c r="Q4686" s="147" t="s">
        <v>10519</v>
      </c>
      <c r="R4686" s="187">
        <v>22.02</v>
      </c>
    </row>
    <row r="4687" spans="1:18" x14ac:dyDescent="0.25">
      <c r="A4687" s="135">
        <v>1055030</v>
      </c>
      <c r="B4687" s="148" t="s">
        <v>4864</v>
      </c>
      <c r="C4687" s="135">
        <v>1000</v>
      </c>
      <c r="D4687" s="135" t="s">
        <v>20</v>
      </c>
      <c r="E4687" s="188" t="s">
        <v>20</v>
      </c>
      <c r="F4687" s="135" t="s">
        <v>20</v>
      </c>
      <c r="G4687" s="135" t="s">
        <v>20</v>
      </c>
      <c r="H4687" s="135" t="s">
        <v>20</v>
      </c>
      <c r="I4687" s="135" t="s">
        <v>20</v>
      </c>
      <c r="J4687" s="136">
        <v>1.4</v>
      </c>
      <c r="K4687" s="136">
        <v>1.4</v>
      </c>
      <c r="L4687" s="136">
        <v>0.43</v>
      </c>
      <c r="M4687" s="137" t="str">
        <f t="shared" si="73"/>
        <v>P</v>
      </c>
      <c r="N4687" s="172" t="s">
        <v>10682</v>
      </c>
      <c r="O4687" s="149" t="s">
        <v>1506</v>
      </c>
      <c r="P4687" s="149" t="s">
        <v>9526</v>
      </c>
      <c r="Q4687" s="150" t="s">
        <v>10519</v>
      </c>
      <c r="R4687" s="189">
        <v>20</v>
      </c>
    </row>
    <row r="4688" spans="1:18" x14ac:dyDescent="0.25">
      <c r="A4688" s="132">
        <v>1055031</v>
      </c>
      <c r="B4688" s="145" t="s">
        <v>4865</v>
      </c>
      <c r="C4688" s="132">
        <v>1000</v>
      </c>
      <c r="D4688" s="132" t="s">
        <v>20</v>
      </c>
      <c r="E4688" s="186" t="s">
        <v>20</v>
      </c>
      <c r="F4688" s="132" t="s">
        <v>20</v>
      </c>
      <c r="G4688" s="132" t="s">
        <v>20</v>
      </c>
      <c r="H4688" s="132" t="s">
        <v>20</v>
      </c>
      <c r="I4688" s="132" t="s">
        <v>20</v>
      </c>
      <c r="J4688" s="133">
        <v>1.4</v>
      </c>
      <c r="K4688" s="133">
        <v>1.4</v>
      </c>
      <c r="L4688" s="133">
        <v>0.43</v>
      </c>
      <c r="M4688" s="134" t="str">
        <f t="shared" si="73"/>
        <v>P</v>
      </c>
      <c r="N4688" s="171" t="s">
        <v>10682</v>
      </c>
      <c r="O4688" s="146" t="s">
        <v>1506</v>
      </c>
      <c r="P4688" s="146" t="s">
        <v>9526</v>
      </c>
      <c r="Q4688" s="147" t="s">
        <v>10519</v>
      </c>
      <c r="R4688" s="187">
        <v>20</v>
      </c>
    </row>
    <row r="4689" spans="1:18" x14ac:dyDescent="0.25">
      <c r="A4689" s="135">
        <v>1055032</v>
      </c>
      <c r="B4689" s="148" t="s">
        <v>4866</v>
      </c>
      <c r="C4689" s="135">
        <v>1000</v>
      </c>
      <c r="D4689" s="135" t="s">
        <v>20</v>
      </c>
      <c r="E4689" s="188" t="s">
        <v>20</v>
      </c>
      <c r="F4689" s="135" t="s">
        <v>20</v>
      </c>
      <c r="G4689" s="135" t="s">
        <v>20</v>
      </c>
      <c r="H4689" s="135" t="s">
        <v>20</v>
      </c>
      <c r="I4689" s="135" t="s">
        <v>20</v>
      </c>
      <c r="J4689" s="136">
        <v>1.4</v>
      </c>
      <c r="K4689" s="136">
        <v>1.4</v>
      </c>
      <c r="L4689" s="136">
        <v>0.43</v>
      </c>
      <c r="M4689" s="137" t="str">
        <f t="shared" si="73"/>
        <v>P</v>
      </c>
      <c r="N4689" s="172" t="s">
        <v>10682</v>
      </c>
      <c r="O4689" s="149" t="s">
        <v>1506</v>
      </c>
      <c r="P4689" s="149" t="s">
        <v>9526</v>
      </c>
      <c r="Q4689" s="150" t="s">
        <v>10519</v>
      </c>
      <c r="R4689" s="189">
        <v>20</v>
      </c>
    </row>
    <row r="4690" spans="1:18" x14ac:dyDescent="0.25">
      <c r="A4690" s="132">
        <v>1055034</v>
      </c>
      <c r="B4690" s="145" t="s">
        <v>4867</v>
      </c>
      <c r="C4690" s="132">
        <v>1000</v>
      </c>
      <c r="D4690" s="132" t="s">
        <v>20</v>
      </c>
      <c r="E4690" s="186" t="s">
        <v>20</v>
      </c>
      <c r="F4690" s="132" t="s">
        <v>20</v>
      </c>
      <c r="G4690" s="132" t="s">
        <v>20</v>
      </c>
      <c r="H4690" s="132" t="s">
        <v>20</v>
      </c>
      <c r="I4690" s="132" t="s">
        <v>20</v>
      </c>
      <c r="J4690" s="133">
        <v>1.4</v>
      </c>
      <c r="K4690" s="133">
        <v>1.4</v>
      </c>
      <c r="L4690" s="133">
        <v>0.43</v>
      </c>
      <c r="M4690" s="134" t="str">
        <f t="shared" si="73"/>
        <v>P</v>
      </c>
      <c r="N4690" s="171" t="s">
        <v>10682</v>
      </c>
      <c r="O4690" s="146" t="s">
        <v>1506</v>
      </c>
      <c r="P4690" s="146" t="s">
        <v>9526</v>
      </c>
      <c r="Q4690" s="147" t="s">
        <v>10519</v>
      </c>
      <c r="R4690" s="187">
        <v>20</v>
      </c>
    </row>
    <row r="4691" spans="1:18" x14ac:dyDescent="0.25">
      <c r="A4691" s="135">
        <v>1055036</v>
      </c>
      <c r="B4691" s="148" t="s">
        <v>4868</v>
      </c>
      <c r="C4691" s="135">
        <v>1000</v>
      </c>
      <c r="D4691" s="135" t="s">
        <v>20</v>
      </c>
      <c r="E4691" s="188" t="s">
        <v>20</v>
      </c>
      <c r="F4691" s="135" t="s">
        <v>20</v>
      </c>
      <c r="G4691" s="135" t="s">
        <v>20</v>
      </c>
      <c r="H4691" s="135" t="s">
        <v>20</v>
      </c>
      <c r="I4691" s="135" t="s">
        <v>20</v>
      </c>
      <c r="J4691" s="136">
        <v>1.4</v>
      </c>
      <c r="K4691" s="136">
        <v>1.4</v>
      </c>
      <c r="L4691" s="136">
        <v>0.43</v>
      </c>
      <c r="M4691" s="137" t="str">
        <f t="shared" si="73"/>
        <v>P</v>
      </c>
      <c r="N4691" s="172" t="s">
        <v>10682</v>
      </c>
      <c r="O4691" s="149" t="s">
        <v>1506</v>
      </c>
      <c r="P4691" s="149" t="s">
        <v>9526</v>
      </c>
      <c r="Q4691" s="150" t="s">
        <v>10519</v>
      </c>
      <c r="R4691" s="189">
        <v>20</v>
      </c>
    </row>
    <row r="4692" spans="1:18" x14ac:dyDescent="0.25">
      <c r="A4692" s="132">
        <v>1055038</v>
      </c>
      <c r="B4692" s="145" t="s">
        <v>4869</v>
      </c>
      <c r="C4692" s="132">
        <v>1000</v>
      </c>
      <c r="D4692" s="132" t="s">
        <v>20</v>
      </c>
      <c r="E4692" s="186" t="s">
        <v>20</v>
      </c>
      <c r="F4692" s="132" t="s">
        <v>20</v>
      </c>
      <c r="G4692" s="132" t="s">
        <v>20</v>
      </c>
      <c r="H4692" s="132" t="s">
        <v>20</v>
      </c>
      <c r="I4692" s="132" t="s">
        <v>20</v>
      </c>
      <c r="J4692" s="133">
        <v>1.4</v>
      </c>
      <c r="K4692" s="133">
        <v>1.4</v>
      </c>
      <c r="L4692" s="133">
        <v>0.43</v>
      </c>
      <c r="M4692" s="134" t="str">
        <f t="shared" si="73"/>
        <v>P</v>
      </c>
      <c r="N4692" s="171" t="s">
        <v>10682</v>
      </c>
      <c r="O4692" s="146" t="s">
        <v>1506</v>
      </c>
      <c r="P4692" s="146" t="s">
        <v>9526</v>
      </c>
      <c r="Q4692" s="147" t="s">
        <v>10519</v>
      </c>
      <c r="R4692" s="187">
        <v>20</v>
      </c>
    </row>
    <row r="4693" spans="1:18" x14ac:dyDescent="0.25">
      <c r="A4693" s="135">
        <v>1055039</v>
      </c>
      <c r="B4693" s="148" t="s">
        <v>4870</v>
      </c>
      <c r="C4693" s="135">
        <v>1000</v>
      </c>
      <c r="D4693" s="135" t="s">
        <v>20</v>
      </c>
      <c r="E4693" s="188" t="s">
        <v>20</v>
      </c>
      <c r="F4693" s="135" t="s">
        <v>20</v>
      </c>
      <c r="G4693" s="135" t="s">
        <v>20</v>
      </c>
      <c r="H4693" s="135" t="s">
        <v>20</v>
      </c>
      <c r="I4693" s="135" t="s">
        <v>20</v>
      </c>
      <c r="J4693" s="136">
        <v>1.4</v>
      </c>
      <c r="K4693" s="136">
        <v>1.4</v>
      </c>
      <c r="L4693" s="136">
        <v>0.43</v>
      </c>
      <c r="M4693" s="137" t="str">
        <f t="shared" si="73"/>
        <v>P</v>
      </c>
      <c r="N4693" s="172" t="s">
        <v>10682</v>
      </c>
      <c r="O4693" s="149" t="s">
        <v>1506</v>
      </c>
      <c r="P4693" s="149" t="s">
        <v>9526</v>
      </c>
      <c r="Q4693" s="150" t="s">
        <v>10519</v>
      </c>
      <c r="R4693" s="189">
        <v>20</v>
      </c>
    </row>
    <row r="4694" spans="1:18" x14ac:dyDescent="0.25">
      <c r="A4694" s="132">
        <v>1055040</v>
      </c>
      <c r="B4694" s="145" t="s">
        <v>4871</v>
      </c>
      <c r="C4694" s="132">
        <v>1000</v>
      </c>
      <c r="D4694" s="132" t="s">
        <v>20</v>
      </c>
      <c r="E4694" s="186" t="s">
        <v>20</v>
      </c>
      <c r="F4694" s="132" t="s">
        <v>20</v>
      </c>
      <c r="G4694" s="132" t="s">
        <v>20</v>
      </c>
      <c r="H4694" s="132" t="s">
        <v>20</v>
      </c>
      <c r="I4694" s="132" t="s">
        <v>20</v>
      </c>
      <c r="J4694" s="133">
        <v>1.4</v>
      </c>
      <c r="K4694" s="133">
        <v>1.4</v>
      </c>
      <c r="L4694" s="133">
        <v>0.43</v>
      </c>
      <c r="M4694" s="134" t="str">
        <f t="shared" si="73"/>
        <v>P</v>
      </c>
      <c r="N4694" s="171" t="s">
        <v>10682</v>
      </c>
      <c r="O4694" s="146" t="s">
        <v>1506</v>
      </c>
      <c r="P4694" s="146" t="s">
        <v>9526</v>
      </c>
      <c r="Q4694" s="147" t="s">
        <v>10519</v>
      </c>
      <c r="R4694" s="187">
        <v>20</v>
      </c>
    </row>
    <row r="4695" spans="1:18" x14ac:dyDescent="0.25">
      <c r="A4695" s="135">
        <v>1055041</v>
      </c>
      <c r="B4695" s="148" t="s">
        <v>4872</v>
      </c>
      <c r="C4695" s="135">
        <v>1000</v>
      </c>
      <c r="D4695" s="135" t="s">
        <v>20</v>
      </c>
      <c r="E4695" s="188" t="s">
        <v>20</v>
      </c>
      <c r="F4695" s="135" t="s">
        <v>20</v>
      </c>
      <c r="G4695" s="135" t="s">
        <v>20</v>
      </c>
      <c r="H4695" s="135" t="s">
        <v>20</v>
      </c>
      <c r="I4695" s="135" t="s">
        <v>20</v>
      </c>
      <c r="J4695" s="136">
        <v>1.4</v>
      </c>
      <c r="K4695" s="136">
        <v>1.4</v>
      </c>
      <c r="L4695" s="136">
        <v>0.43</v>
      </c>
      <c r="M4695" s="137" t="str">
        <f t="shared" si="73"/>
        <v>P</v>
      </c>
      <c r="N4695" s="172" t="s">
        <v>10682</v>
      </c>
      <c r="O4695" s="149" t="s">
        <v>1506</v>
      </c>
      <c r="P4695" s="149" t="s">
        <v>9526</v>
      </c>
      <c r="Q4695" s="150" t="s">
        <v>10519</v>
      </c>
      <c r="R4695" s="189">
        <v>20</v>
      </c>
    </row>
    <row r="4696" spans="1:18" x14ac:dyDescent="0.25">
      <c r="A4696" s="132">
        <v>1055044</v>
      </c>
      <c r="B4696" s="145" t="s">
        <v>4873</v>
      </c>
      <c r="C4696" s="132">
        <v>1000</v>
      </c>
      <c r="D4696" s="132" t="s">
        <v>20</v>
      </c>
      <c r="E4696" s="186" t="s">
        <v>20</v>
      </c>
      <c r="F4696" s="132" t="s">
        <v>20</v>
      </c>
      <c r="G4696" s="132" t="s">
        <v>20</v>
      </c>
      <c r="H4696" s="132" t="s">
        <v>20</v>
      </c>
      <c r="I4696" s="132" t="s">
        <v>20</v>
      </c>
      <c r="J4696" s="133">
        <v>1.4</v>
      </c>
      <c r="K4696" s="133">
        <v>1.4</v>
      </c>
      <c r="L4696" s="133">
        <v>0.43</v>
      </c>
      <c r="M4696" s="134" t="str">
        <f t="shared" si="73"/>
        <v>P</v>
      </c>
      <c r="N4696" s="171" t="s">
        <v>10682</v>
      </c>
      <c r="O4696" s="146" t="s">
        <v>1506</v>
      </c>
      <c r="P4696" s="146" t="s">
        <v>9526</v>
      </c>
      <c r="Q4696" s="147" t="s">
        <v>10519</v>
      </c>
      <c r="R4696" s="187">
        <v>20</v>
      </c>
    </row>
    <row r="4697" spans="1:18" x14ac:dyDescent="0.25">
      <c r="A4697" s="135">
        <v>1055047</v>
      </c>
      <c r="B4697" s="148" t="s">
        <v>4874</v>
      </c>
      <c r="C4697" s="135">
        <v>1000</v>
      </c>
      <c r="D4697" s="135" t="s">
        <v>20</v>
      </c>
      <c r="E4697" s="188" t="s">
        <v>20</v>
      </c>
      <c r="F4697" s="135" t="s">
        <v>20</v>
      </c>
      <c r="G4697" s="135" t="s">
        <v>20</v>
      </c>
      <c r="H4697" s="135" t="s">
        <v>20</v>
      </c>
      <c r="I4697" s="135" t="s">
        <v>20</v>
      </c>
      <c r="J4697" s="136">
        <v>1.4</v>
      </c>
      <c r="K4697" s="136">
        <v>1.4</v>
      </c>
      <c r="L4697" s="136">
        <v>0.43</v>
      </c>
      <c r="M4697" s="137" t="str">
        <f t="shared" si="73"/>
        <v>P</v>
      </c>
      <c r="N4697" s="172" t="s">
        <v>10682</v>
      </c>
      <c r="O4697" s="149" t="s">
        <v>1506</v>
      </c>
      <c r="P4697" s="149" t="s">
        <v>9526</v>
      </c>
      <c r="Q4697" s="150" t="s">
        <v>10519</v>
      </c>
      <c r="R4697" s="189">
        <v>20</v>
      </c>
    </row>
    <row r="4698" spans="1:18" x14ac:dyDescent="0.25">
      <c r="A4698" s="132">
        <v>1055049</v>
      </c>
      <c r="B4698" s="145" t="s">
        <v>4875</v>
      </c>
      <c r="C4698" s="132">
        <v>1000</v>
      </c>
      <c r="D4698" s="132" t="s">
        <v>20</v>
      </c>
      <c r="E4698" s="186" t="s">
        <v>21</v>
      </c>
      <c r="F4698" s="132" t="s">
        <v>20</v>
      </c>
      <c r="G4698" s="132" t="s">
        <v>20</v>
      </c>
      <c r="H4698" s="132" t="s">
        <v>20</v>
      </c>
      <c r="I4698" s="132" t="s">
        <v>20</v>
      </c>
      <c r="J4698" s="133">
        <v>1.4</v>
      </c>
      <c r="K4698" s="133">
        <v>1.4</v>
      </c>
      <c r="L4698" s="133">
        <v>0.43</v>
      </c>
      <c r="M4698" s="134" t="str">
        <f t="shared" si="73"/>
        <v>P</v>
      </c>
      <c r="N4698" s="171" t="s">
        <v>10682</v>
      </c>
      <c r="O4698" s="146" t="s">
        <v>1506</v>
      </c>
      <c r="P4698" s="146" t="s">
        <v>9526</v>
      </c>
      <c r="Q4698" s="147" t="s">
        <v>10519</v>
      </c>
      <c r="R4698" s="187">
        <v>30</v>
      </c>
    </row>
    <row r="4699" spans="1:18" x14ac:dyDescent="0.25">
      <c r="A4699" s="135">
        <v>1055051</v>
      </c>
      <c r="B4699" s="148" t="s">
        <v>4876</v>
      </c>
      <c r="C4699" s="135">
        <v>1000</v>
      </c>
      <c r="D4699" s="135" t="s">
        <v>20</v>
      </c>
      <c r="E4699" s="188" t="s">
        <v>20</v>
      </c>
      <c r="F4699" s="135" t="s">
        <v>20</v>
      </c>
      <c r="G4699" s="135" t="s">
        <v>20</v>
      </c>
      <c r="H4699" s="135" t="s">
        <v>20</v>
      </c>
      <c r="I4699" s="135" t="s">
        <v>20</v>
      </c>
      <c r="J4699" s="136">
        <v>1.4</v>
      </c>
      <c r="K4699" s="136">
        <v>1.4</v>
      </c>
      <c r="L4699" s="136">
        <v>0.43</v>
      </c>
      <c r="M4699" s="137" t="str">
        <f t="shared" si="73"/>
        <v>P</v>
      </c>
      <c r="N4699" s="172" t="s">
        <v>10682</v>
      </c>
      <c r="O4699" s="149" t="s">
        <v>1506</v>
      </c>
      <c r="P4699" s="149" t="s">
        <v>9526</v>
      </c>
      <c r="Q4699" s="150" t="s">
        <v>10519</v>
      </c>
      <c r="R4699" s="189">
        <v>30</v>
      </c>
    </row>
    <row r="4700" spans="1:18" x14ac:dyDescent="0.25">
      <c r="A4700" s="132">
        <v>1055053</v>
      </c>
      <c r="B4700" s="145" t="s">
        <v>4877</v>
      </c>
      <c r="C4700" s="132">
        <v>1000</v>
      </c>
      <c r="D4700" s="132" t="s">
        <v>20</v>
      </c>
      <c r="E4700" s="186" t="s">
        <v>20</v>
      </c>
      <c r="F4700" s="132" t="s">
        <v>20</v>
      </c>
      <c r="G4700" s="132" t="s">
        <v>20</v>
      </c>
      <c r="H4700" s="132" t="s">
        <v>20</v>
      </c>
      <c r="I4700" s="132" t="s">
        <v>20</v>
      </c>
      <c r="J4700" s="133">
        <v>1.4</v>
      </c>
      <c r="K4700" s="133">
        <v>1.4</v>
      </c>
      <c r="L4700" s="133">
        <v>0.43</v>
      </c>
      <c r="M4700" s="134" t="str">
        <f t="shared" si="73"/>
        <v>P</v>
      </c>
      <c r="N4700" s="171" t="s">
        <v>10682</v>
      </c>
      <c r="O4700" s="146" t="s">
        <v>1506</v>
      </c>
      <c r="P4700" s="146" t="s">
        <v>9526</v>
      </c>
      <c r="Q4700" s="147" t="s">
        <v>10519</v>
      </c>
      <c r="R4700" s="187">
        <v>80</v>
      </c>
    </row>
    <row r="4701" spans="1:18" x14ac:dyDescent="0.25">
      <c r="A4701" s="135">
        <v>1055057</v>
      </c>
      <c r="B4701" s="148" t="s">
        <v>4878</v>
      </c>
      <c r="C4701" s="135">
        <v>1000</v>
      </c>
      <c r="D4701" s="135" t="s">
        <v>20</v>
      </c>
      <c r="E4701" s="188" t="s">
        <v>20</v>
      </c>
      <c r="F4701" s="135" t="s">
        <v>20</v>
      </c>
      <c r="G4701" s="135" t="s">
        <v>20</v>
      </c>
      <c r="H4701" s="135" t="s">
        <v>20</v>
      </c>
      <c r="I4701" s="135" t="s">
        <v>20</v>
      </c>
      <c r="J4701" s="136">
        <v>1.4</v>
      </c>
      <c r="K4701" s="136">
        <v>1.4</v>
      </c>
      <c r="L4701" s="136">
        <v>0.43</v>
      </c>
      <c r="M4701" s="137" t="str">
        <f t="shared" si="73"/>
        <v>P</v>
      </c>
      <c r="N4701" s="172" t="s">
        <v>10682</v>
      </c>
      <c r="O4701" s="149" t="s">
        <v>1506</v>
      </c>
      <c r="P4701" s="149" t="s">
        <v>9526</v>
      </c>
      <c r="Q4701" s="150" t="s">
        <v>10519</v>
      </c>
      <c r="R4701" s="189">
        <v>20</v>
      </c>
    </row>
    <row r="4702" spans="1:18" x14ac:dyDescent="0.25">
      <c r="A4702" s="132">
        <v>1055061</v>
      </c>
      <c r="B4702" s="145" t="s">
        <v>4879</v>
      </c>
      <c r="C4702" s="132">
        <v>1000</v>
      </c>
      <c r="D4702" s="132" t="s">
        <v>20</v>
      </c>
      <c r="E4702" s="186" t="s">
        <v>20</v>
      </c>
      <c r="F4702" s="132" t="s">
        <v>20</v>
      </c>
      <c r="G4702" s="132" t="s">
        <v>20</v>
      </c>
      <c r="H4702" s="132" t="s">
        <v>20</v>
      </c>
      <c r="I4702" s="132" t="s">
        <v>20</v>
      </c>
      <c r="J4702" s="133">
        <v>1.4</v>
      </c>
      <c r="K4702" s="133">
        <v>1.4</v>
      </c>
      <c r="L4702" s="133">
        <v>0.43</v>
      </c>
      <c r="M4702" s="134" t="str">
        <f t="shared" si="73"/>
        <v>P</v>
      </c>
      <c r="N4702" s="171" t="s">
        <v>10682</v>
      </c>
      <c r="O4702" s="146" t="s">
        <v>1506</v>
      </c>
      <c r="P4702" s="146" t="s">
        <v>9526</v>
      </c>
      <c r="Q4702" s="147" t="s">
        <v>10519</v>
      </c>
      <c r="R4702" s="187">
        <v>20</v>
      </c>
    </row>
    <row r="4703" spans="1:18" x14ac:dyDescent="0.25">
      <c r="A4703" s="135">
        <v>1055064</v>
      </c>
      <c r="B4703" s="148" t="s">
        <v>4880</v>
      </c>
      <c r="C4703" s="135">
        <v>1000</v>
      </c>
      <c r="D4703" s="135" t="s">
        <v>20</v>
      </c>
      <c r="E4703" s="188" t="s">
        <v>20</v>
      </c>
      <c r="F4703" s="135" t="s">
        <v>20</v>
      </c>
      <c r="G4703" s="135" t="s">
        <v>20</v>
      </c>
      <c r="H4703" s="135" t="s">
        <v>20</v>
      </c>
      <c r="I4703" s="135" t="s">
        <v>20</v>
      </c>
      <c r="J4703" s="136">
        <v>1.4</v>
      </c>
      <c r="K4703" s="136">
        <v>1.4</v>
      </c>
      <c r="L4703" s="136">
        <v>0.43</v>
      </c>
      <c r="M4703" s="137" t="str">
        <f t="shared" si="73"/>
        <v>P</v>
      </c>
      <c r="N4703" s="172" t="s">
        <v>10682</v>
      </c>
      <c r="O4703" s="149" t="s">
        <v>1506</v>
      </c>
      <c r="P4703" s="149" t="s">
        <v>9526</v>
      </c>
      <c r="Q4703" s="150" t="s">
        <v>10519</v>
      </c>
      <c r="R4703" s="189">
        <v>20</v>
      </c>
    </row>
    <row r="4704" spans="1:18" x14ac:dyDescent="0.25">
      <c r="A4704" s="132">
        <v>1055066</v>
      </c>
      <c r="B4704" s="145" t="s">
        <v>4881</v>
      </c>
      <c r="C4704" s="132">
        <v>1000</v>
      </c>
      <c r="D4704" s="132" t="s">
        <v>20</v>
      </c>
      <c r="E4704" s="186" t="s">
        <v>20</v>
      </c>
      <c r="F4704" s="132" t="s">
        <v>20</v>
      </c>
      <c r="G4704" s="132" t="s">
        <v>20</v>
      </c>
      <c r="H4704" s="132" t="s">
        <v>20</v>
      </c>
      <c r="I4704" s="132" t="s">
        <v>20</v>
      </c>
      <c r="J4704" s="133">
        <v>1.4</v>
      </c>
      <c r="K4704" s="133">
        <v>1.4</v>
      </c>
      <c r="L4704" s="133">
        <v>0.43</v>
      </c>
      <c r="M4704" s="134" t="str">
        <f t="shared" si="73"/>
        <v>P</v>
      </c>
      <c r="N4704" s="171" t="s">
        <v>10682</v>
      </c>
      <c r="O4704" s="146" t="s">
        <v>1506</v>
      </c>
      <c r="P4704" s="146" t="s">
        <v>9526</v>
      </c>
      <c r="Q4704" s="147" t="s">
        <v>10519</v>
      </c>
      <c r="R4704" s="187">
        <v>20</v>
      </c>
    </row>
    <row r="4705" spans="1:18" x14ac:dyDescent="0.25">
      <c r="A4705" s="135">
        <v>1055068</v>
      </c>
      <c r="B4705" s="148" t="s">
        <v>4882</v>
      </c>
      <c r="C4705" s="135">
        <v>100</v>
      </c>
      <c r="D4705" s="135" t="s">
        <v>20</v>
      </c>
      <c r="E4705" s="188" t="s">
        <v>20</v>
      </c>
      <c r="F4705" s="135" t="s">
        <v>20</v>
      </c>
      <c r="G4705" s="135" t="s">
        <v>20</v>
      </c>
      <c r="H4705" s="135" t="s">
        <v>20</v>
      </c>
      <c r="I4705" s="135" t="s">
        <v>20</v>
      </c>
      <c r="J4705" s="136">
        <v>1.3</v>
      </c>
      <c r="K4705" s="136">
        <v>0.6</v>
      </c>
      <c r="L4705" s="136">
        <v>2</v>
      </c>
      <c r="M4705" s="137" t="str">
        <f t="shared" si="73"/>
        <v>P</v>
      </c>
      <c r="N4705" s="172" t="s">
        <v>10682</v>
      </c>
      <c r="O4705" s="149" t="s">
        <v>1500</v>
      </c>
      <c r="P4705" s="149" t="s">
        <v>9456</v>
      </c>
      <c r="Q4705" s="150" t="s">
        <v>10519</v>
      </c>
      <c r="R4705" s="189">
        <v>7.0000000000000009</v>
      </c>
    </row>
    <row r="4706" spans="1:18" x14ac:dyDescent="0.25">
      <c r="A4706" s="132">
        <v>1055070</v>
      </c>
      <c r="B4706" s="145" t="s">
        <v>4883</v>
      </c>
      <c r="C4706" s="132">
        <v>1000</v>
      </c>
      <c r="D4706" s="132" t="s">
        <v>20</v>
      </c>
      <c r="E4706" s="186" t="s">
        <v>20</v>
      </c>
      <c r="F4706" s="132" t="s">
        <v>20</v>
      </c>
      <c r="G4706" s="132" t="s">
        <v>20</v>
      </c>
      <c r="H4706" s="132" t="s">
        <v>20</v>
      </c>
      <c r="I4706" s="132" t="s">
        <v>20</v>
      </c>
      <c r="J4706" s="133">
        <v>1.4</v>
      </c>
      <c r="K4706" s="133">
        <v>1.4</v>
      </c>
      <c r="L4706" s="133">
        <v>0.43</v>
      </c>
      <c r="M4706" s="134" t="str">
        <f t="shared" si="73"/>
        <v>P</v>
      </c>
      <c r="N4706" s="171" t="s">
        <v>10682</v>
      </c>
      <c r="O4706" s="146" t="s">
        <v>1506</v>
      </c>
      <c r="P4706" s="146" t="s">
        <v>9526</v>
      </c>
      <c r="Q4706" s="147" t="s">
        <v>10519</v>
      </c>
      <c r="R4706" s="187">
        <v>20</v>
      </c>
    </row>
    <row r="4707" spans="1:18" x14ac:dyDescent="0.25">
      <c r="A4707" s="135">
        <v>1055072</v>
      </c>
      <c r="B4707" s="148" t="s">
        <v>4884</v>
      </c>
      <c r="C4707" s="135">
        <v>1000</v>
      </c>
      <c r="D4707" s="135" t="s">
        <v>20</v>
      </c>
      <c r="E4707" s="188" t="s">
        <v>20</v>
      </c>
      <c r="F4707" s="135" t="s">
        <v>20</v>
      </c>
      <c r="G4707" s="135" t="s">
        <v>20</v>
      </c>
      <c r="H4707" s="135" t="s">
        <v>20</v>
      </c>
      <c r="I4707" s="135" t="s">
        <v>20</v>
      </c>
      <c r="J4707" s="136">
        <v>1.4</v>
      </c>
      <c r="K4707" s="136">
        <v>1.4</v>
      </c>
      <c r="L4707" s="136">
        <v>0.43</v>
      </c>
      <c r="M4707" s="137" t="str">
        <f t="shared" si="73"/>
        <v>P</v>
      </c>
      <c r="N4707" s="172" t="s">
        <v>10682</v>
      </c>
      <c r="O4707" s="149" t="s">
        <v>1506</v>
      </c>
      <c r="P4707" s="149" t="s">
        <v>9526</v>
      </c>
      <c r="Q4707" s="150" t="s">
        <v>10519</v>
      </c>
      <c r="R4707" s="189">
        <v>20</v>
      </c>
    </row>
    <row r="4708" spans="1:18" x14ac:dyDescent="0.25">
      <c r="A4708" s="132">
        <v>1055073</v>
      </c>
      <c r="B4708" s="145" t="s">
        <v>4885</v>
      </c>
      <c r="C4708" s="132">
        <v>1000</v>
      </c>
      <c r="D4708" s="132" t="s">
        <v>20</v>
      </c>
      <c r="E4708" s="186" t="s">
        <v>20</v>
      </c>
      <c r="F4708" s="132" t="s">
        <v>20</v>
      </c>
      <c r="G4708" s="132" t="s">
        <v>20</v>
      </c>
      <c r="H4708" s="132" t="s">
        <v>20</v>
      </c>
      <c r="I4708" s="132" t="s">
        <v>20</v>
      </c>
      <c r="J4708" s="133">
        <v>1.4</v>
      </c>
      <c r="K4708" s="133">
        <v>1.4</v>
      </c>
      <c r="L4708" s="133">
        <v>0.43</v>
      </c>
      <c r="M4708" s="134" t="str">
        <f t="shared" si="73"/>
        <v>P</v>
      </c>
      <c r="N4708" s="171" t="s">
        <v>10682</v>
      </c>
      <c r="O4708" s="146" t="s">
        <v>1506</v>
      </c>
      <c r="P4708" s="146" t="s">
        <v>9526</v>
      </c>
      <c r="Q4708" s="147" t="s">
        <v>10519</v>
      </c>
      <c r="R4708" s="187">
        <v>22.02</v>
      </c>
    </row>
    <row r="4709" spans="1:18" x14ac:dyDescent="0.25">
      <c r="A4709" s="135">
        <v>1055075</v>
      </c>
      <c r="B4709" s="148" t="s">
        <v>4886</v>
      </c>
      <c r="C4709" s="135">
        <v>1000</v>
      </c>
      <c r="D4709" s="135" t="s">
        <v>20</v>
      </c>
      <c r="E4709" s="188" t="s">
        <v>20</v>
      </c>
      <c r="F4709" s="135" t="s">
        <v>20</v>
      </c>
      <c r="G4709" s="135" t="s">
        <v>20</v>
      </c>
      <c r="H4709" s="135" t="s">
        <v>20</v>
      </c>
      <c r="I4709" s="135" t="s">
        <v>20</v>
      </c>
      <c r="J4709" s="136">
        <v>1.4</v>
      </c>
      <c r="K4709" s="136">
        <v>1.4</v>
      </c>
      <c r="L4709" s="136">
        <v>0.43</v>
      </c>
      <c r="M4709" s="137" t="str">
        <f t="shared" si="73"/>
        <v>P</v>
      </c>
      <c r="N4709" s="172" t="s">
        <v>10682</v>
      </c>
      <c r="O4709" s="149" t="s">
        <v>1506</v>
      </c>
      <c r="P4709" s="149" t="s">
        <v>9526</v>
      </c>
      <c r="Q4709" s="150" t="s">
        <v>10519</v>
      </c>
      <c r="R4709" s="189">
        <v>20</v>
      </c>
    </row>
    <row r="4710" spans="1:18" x14ac:dyDescent="0.25">
      <c r="A4710" s="132">
        <v>1055076</v>
      </c>
      <c r="B4710" s="145" t="s">
        <v>4887</v>
      </c>
      <c r="C4710" s="132">
        <v>1000</v>
      </c>
      <c r="D4710" s="132" t="s">
        <v>20</v>
      </c>
      <c r="E4710" s="186" t="s">
        <v>20</v>
      </c>
      <c r="F4710" s="132" t="s">
        <v>20</v>
      </c>
      <c r="G4710" s="132" t="s">
        <v>20</v>
      </c>
      <c r="H4710" s="132" t="s">
        <v>20</v>
      </c>
      <c r="I4710" s="132" t="s">
        <v>20</v>
      </c>
      <c r="J4710" s="133">
        <v>1.4</v>
      </c>
      <c r="K4710" s="133">
        <v>1.4</v>
      </c>
      <c r="L4710" s="133">
        <v>0.43</v>
      </c>
      <c r="M4710" s="134" t="str">
        <f t="shared" si="73"/>
        <v>P</v>
      </c>
      <c r="N4710" s="171" t="s">
        <v>10682</v>
      </c>
      <c r="O4710" s="146" t="s">
        <v>1506</v>
      </c>
      <c r="P4710" s="146" t="s">
        <v>9526</v>
      </c>
      <c r="Q4710" s="147" t="s">
        <v>10519</v>
      </c>
      <c r="R4710" s="187">
        <v>20</v>
      </c>
    </row>
    <row r="4711" spans="1:18" x14ac:dyDescent="0.25">
      <c r="A4711" s="135">
        <v>1055077</v>
      </c>
      <c r="B4711" s="148" t="s">
        <v>4888</v>
      </c>
      <c r="C4711" s="135">
        <v>1000</v>
      </c>
      <c r="D4711" s="135" t="s">
        <v>20</v>
      </c>
      <c r="E4711" s="188" t="s">
        <v>20</v>
      </c>
      <c r="F4711" s="135" t="s">
        <v>20</v>
      </c>
      <c r="G4711" s="135" t="s">
        <v>20</v>
      </c>
      <c r="H4711" s="135" t="s">
        <v>20</v>
      </c>
      <c r="I4711" s="135" t="s">
        <v>20</v>
      </c>
      <c r="J4711" s="136">
        <v>1.4</v>
      </c>
      <c r="K4711" s="136">
        <v>1.4</v>
      </c>
      <c r="L4711" s="136">
        <v>0.43</v>
      </c>
      <c r="M4711" s="137" t="str">
        <f t="shared" si="73"/>
        <v>P</v>
      </c>
      <c r="N4711" s="172" t="s">
        <v>10682</v>
      </c>
      <c r="O4711" s="149" t="s">
        <v>1506</v>
      </c>
      <c r="P4711" s="149" t="s">
        <v>9526</v>
      </c>
      <c r="Q4711" s="150" t="s">
        <v>10519</v>
      </c>
      <c r="R4711" s="189">
        <v>22.02</v>
      </c>
    </row>
    <row r="4712" spans="1:18" x14ac:dyDescent="0.25">
      <c r="A4712" s="132">
        <v>1055078</v>
      </c>
      <c r="B4712" s="145" t="s">
        <v>4889</v>
      </c>
      <c r="C4712" s="132">
        <v>1000</v>
      </c>
      <c r="D4712" s="132" t="s">
        <v>20</v>
      </c>
      <c r="E4712" s="186" t="s">
        <v>20</v>
      </c>
      <c r="F4712" s="132" t="s">
        <v>20</v>
      </c>
      <c r="G4712" s="132" t="s">
        <v>20</v>
      </c>
      <c r="H4712" s="132" t="s">
        <v>20</v>
      </c>
      <c r="I4712" s="132" t="s">
        <v>20</v>
      </c>
      <c r="J4712" s="133">
        <v>1.4</v>
      </c>
      <c r="K4712" s="133">
        <v>1.4</v>
      </c>
      <c r="L4712" s="133">
        <v>0.43</v>
      </c>
      <c r="M4712" s="134" t="str">
        <f t="shared" si="73"/>
        <v>P</v>
      </c>
      <c r="N4712" s="171" t="s">
        <v>10682</v>
      </c>
      <c r="O4712" s="146" t="s">
        <v>1506</v>
      </c>
      <c r="P4712" s="146" t="s">
        <v>9526</v>
      </c>
      <c r="Q4712" s="147" t="s">
        <v>10519</v>
      </c>
      <c r="R4712" s="187">
        <v>22.02</v>
      </c>
    </row>
    <row r="4713" spans="1:18" x14ac:dyDescent="0.25">
      <c r="A4713" s="135">
        <v>1055079</v>
      </c>
      <c r="B4713" s="148" t="s">
        <v>10147</v>
      </c>
      <c r="C4713" s="135">
        <v>1</v>
      </c>
      <c r="D4713" s="135" t="s">
        <v>20</v>
      </c>
      <c r="E4713" s="188" t="s">
        <v>20</v>
      </c>
      <c r="F4713" s="135" t="s">
        <v>20</v>
      </c>
      <c r="G4713" s="135" t="s">
        <v>20</v>
      </c>
      <c r="H4713" s="135" t="s">
        <v>20</v>
      </c>
      <c r="I4713" s="135" t="s">
        <v>20</v>
      </c>
      <c r="J4713" s="136">
        <v>3.6</v>
      </c>
      <c r="K4713" s="136">
        <v>0.185</v>
      </c>
      <c r="L4713" s="136">
        <v>4.25</v>
      </c>
      <c r="M4713" s="137" t="str">
        <f t="shared" si="73"/>
        <v>P</v>
      </c>
      <c r="N4713" s="172" t="s">
        <v>10682</v>
      </c>
      <c r="O4713" s="149" t="s">
        <v>1500</v>
      </c>
      <c r="P4713" s="149" t="s">
        <v>9456</v>
      </c>
      <c r="Q4713" s="150" t="s">
        <v>10519</v>
      </c>
      <c r="R4713" s="189">
        <v>3.1119402985074625</v>
      </c>
    </row>
    <row r="4714" spans="1:18" x14ac:dyDescent="0.25">
      <c r="A4714" s="132">
        <v>1055080</v>
      </c>
      <c r="B4714" s="145" t="s">
        <v>4890</v>
      </c>
      <c r="C4714" s="132">
        <v>1000</v>
      </c>
      <c r="D4714" s="132" t="s">
        <v>20</v>
      </c>
      <c r="E4714" s="186" t="s">
        <v>20</v>
      </c>
      <c r="F4714" s="132" t="s">
        <v>20</v>
      </c>
      <c r="G4714" s="132" t="s">
        <v>20</v>
      </c>
      <c r="H4714" s="132" t="s">
        <v>20</v>
      </c>
      <c r="I4714" s="132" t="s">
        <v>20</v>
      </c>
      <c r="J4714" s="133">
        <v>1.4</v>
      </c>
      <c r="K4714" s="133">
        <v>1.4</v>
      </c>
      <c r="L4714" s="133">
        <v>0.43</v>
      </c>
      <c r="M4714" s="134" t="str">
        <f t="shared" si="73"/>
        <v>P</v>
      </c>
      <c r="N4714" s="171" t="s">
        <v>10682</v>
      </c>
      <c r="O4714" s="146" t="s">
        <v>1506</v>
      </c>
      <c r="P4714" s="146" t="s">
        <v>9526</v>
      </c>
      <c r="Q4714" s="147" t="s">
        <v>10519</v>
      </c>
      <c r="R4714" s="187">
        <v>30</v>
      </c>
    </row>
    <row r="4715" spans="1:18" x14ac:dyDescent="0.25">
      <c r="A4715" s="135">
        <v>1055081</v>
      </c>
      <c r="B4715" s="148" t="s">
        <v>4891</v>
      </c>
      <c r="C4715" s="135">
        <v>1000</v>
      </c>
      <c r="D4715" s="135" t="s">
        <v>20</v>
      </c>
      <c r="E4715" s="188" t="s">
        <v>20</v>
      </c>
      <c r="F4715" s="135" t="s">
        <v>20</v>
      </c>
      <c r="G4715" s="135" t="s">
        <v>20</v>
      </c>
      <c r="H4715" s="135" t="s">
        <v>20</v>
      </c>
      <c r="I4715" s="135" t="s">
        <v>20</v>
      </c>
      <c r="J4715" s="136">
        <v>1.4</v>
      </c>
      <c r="K4715" s="136">
        <v>1.4</v>
      </c>
      <c r="L4715" s="136">
        <v>0.43</v>
      </c>
      <c r="M4715" s="137" t="str">
        <f t="shared" si="73"/>
        <v>P</v>
      </c>
      <c r="N4715" s="172" t="s">
        <v>10682</v>
      </c>
      <c r="O4715" s="149" t="s">
        <v>1506</v>
      </c>
      <c r="P4715" s="149" t="s">
        <v>9526</v>
      </c>
      <c r="Q4715" s="150" t="s">
        <v>10519</v>
      </c>
      <c r="R4715" s="189">
        <v>30</v>
      </c>
    </row>
    <row r="4716" spans="1:18" x14ac:dyDescent="0.25">
      <c r="A4716" s="132">
        <v>1055082</v>
      </c>
      <c r="B4716" s="145" t="s">
        <v>4892</v>
      </c>
      <c r="C4716" s="132">
        <v>1000</v>
      </c>
      <c r="D4716" s="132" t="s">
        <v>20</v>
      </c>
      <c r="E4716" s="186" t="s">
        <v>20</v>
      </c>
      <c r="F4716" s="132" t="s">
        <v>20</v>
      </c>
      <c r="G4716" s="132" t="s">
        <v>20</v>
      </c>
      <c r="H4716" s="132" t="s">
        <v>20</v>
      </c>
      <c r="I4716" s="132" t="s">
        <v>20</v>
      </c>
      <c r="J4716" s="133">
        <v>1.4</v>
      </c>
      <c r="K4716" s="133">
        <v>1.4</v>
      </c>
      <c r="L4716" s="133">
        <v>0.43</v>
      </c>
      <c r="M4716" s="134" t="str">
        <f t="shared" si="73"/>
        <v>P</v>
      </c>
      <c r="N4716" s="171" t="s">
        <v>10682</v>
      </c>
      <c r="O4716" s="146" t="s">
        <v>1506</v>
      </c>
      <c r="P4716" s="146" t="s">
        <v>9526</v>
      </c>
      <c r="Q4716" s="147" t="s">
        <v>10519</v>
      </c>
      <c r="R4716" s="187">
        <v>30</v>
      </c>
    </row>
    <row r="4717" spans="1:18" x14ac:dyDescent="0.25">
      <c r="A4717" s="135">
        <v>1055085</v>
      </c>
      <c r="B4717" s="148" t="s">
        <v>4893</v>
      </c>
      <c r="C4717" s="135">
        <v>1000</v>
      </c>
      <c r="D4717" s="135" t="s">
        <v>20</v>
      </c>
      <c r="E4717" s="188" t="s">
        <v>20</v>
      </c>
      <c r="F4717" s="135" t="s">
        <v>20</v>
      </c>
      <c r="G4717" s="135" t="s">
        <v>20</v>
      </c>
      <c r="H4717" s="135" t="s">
        <v>20</v>
      </c>
      <c r="I4717" s="135" t="s">
        <v>20</v>
      </c>
      <c r="J4717" s="136">
        <v>1.4</v>
      </c>
      <c r="K4717" s="136">
        <v>1.4</v>
      </c>
      <c r="L4717" s="136">
        <v>0.43</v>
      </c>
      <c r="M4717" s="137" t="str">
        <f t="shared" si="73"/>
        <v>P</v>
      </c>
      <c r="N4717" s="172" t="s">
        <v>10682</v>
      </c>
      <c r="O4717" s="149" t="s">
        <v>1506</v>
      </c>
      <c r="P4717" s="149" t="s">
        <v>9526</v>
      </c>
      <c r="Q4717" s="150" t="s">
        <v>10519</v>
      </c>
      <c r="R4717" s="189">
        <v>30</v>
      </c>
    </row>
    <row r="4718" spans="1:18" x14ac:dyDescent="0.25">
      <c r="A4718" s="132">
        <v>1055087</v>
      </c>
      <c r="B4718" s="145" t="s">
        <v>4894</v>
      </c>
      <c r="C4718" s="132">
        <v>1000</v>
      </c>
      <c r="D4718" s="132" t="s">
        <v>20</v>
      </c>
      <c r="E4718" s="186" t="s">
        <v>20</v>
      </c>
      <c r="F4718" s="132" t="s">
        <v>20</v>
      </c>
      <c r="G4718" s="132" t="s">
        <v>20</v>
      </c>
      <c r="H4718" s="132" t="s">
        <v>20</v>
      </c>
      <c r="I4718" s="132" t="s">
        <v>20</v>
      </c>
      <c r="J4718" s="133">
        <v>1.4</v>
      </c>
      <c r="K4718" s="133">
        <v>1.4</v>
      </c>
      <c r="L4718" s="133">
        <v>0.43</v>
      </c>
      <c r="M4718" s="134" t="str">
        <f t="shared" si="73"/>
        <v>P</v>
      </c>
      <c r="N4718" s="173" t="s">
        <v>10682</v>
      </c>
      <c r="O4718" s="146" t="s">
        <v>1506</v>
      </c>
      <c r="P4718" s="146" t="s">
        <v>9526</v>
      </c>
      <c r="Q4718" s="147" t="s">
        <v>10519</v>
      </c>
      <c r="R4718" s="187">
        <v>20</v>
      </c>
    </row>
    <row r="4719" spans="1:18" x14ac:dyDescent="0.25">
      <c r="A4719" s="135">
        <v>1055088</v>
      </c>
      <c r="B4719" s="148" t="s">
        <v>4895</v>
      </c>
      <c r="C4719" s="135">
        <v>1000</v>
      </c>
      <c r="D4719" s="135" t="s">
        <v>20</v>
      </c>
      <c r="E4719" s="188" t="s">
        <v>20</v>
      </c>
      <c r="F4719" s="135" t="s">
        <v>20</v>
      </c>
      <c r="G4719" s="135" t="s">
        <v>20</v>
      </c>
      <c r="H4719" s="135" t="s">
        <v>20</v>
      </c>
      <c r="I4719" s="135" t="s">
        <v>20</v>
      </c>
      <c r="J4719" s="136">
        <v>1.4</v>
      </c>
      <c r="K4719" s="136">
        <v>1.4</v>
      </c>
      <c r="L4719" s="136">
        <v>0.43</v>
      </c>
      <c r="M4719" s="137" t="str">
        <f t="shared" si="73"/>
        <v>P</v>
      </c>
      <c r="N4719" s="174" t="s">
        <v>10682</v>
      </c>
      <c r="O4719" s="149" t="s">
        <v>1506</v>
      </c>
      <c r="P4719" s="149" t="s">
        <v>9526</v>
      </c>
      <c r="Q4719" s="150" t="s">
        <v>10519</v>
      </c>
      <c r="R4719" s="189">
        <v>40</v>
      </c>
    </row>
    <row r="4720" spans="1:18" x14ac:dyDescent="0.25">
      <c r="A4720" s="132">
        <v>1055089</v>
      </c>
      <c r="B4720" s="145" t="s">
        <v>922</v>
      </c>
      <c r="C4720" s="132">
        <v>6</v>
      </c>
      <c r="D4720" s="132">
        <v>2808</v>
      </c>
      <c r="E4720" s="186">
        <v>12</v>
      </c>
      <c r="F4720" s="132">
        <v>4212</v>
      </c>
      <c r="G4720" s="132">
        <v>192</v>
      </c>
      <c r="H4720" s="132">
        <v>240</v>
      </c>
      <c r="I4720" s="132">
        <v>1</v>
      </c>
      <c r="J4720" s="133">
        <v>1.25</v>
      </c>
      <c r="K4720" s="133">
        <v>0.78</v>
      </c>
      <c r="L4720" s="133">
        <v>0.28000000000000003</v>
      </c>
      <c r="M4720" s="134" t="str">
        <f t="shared" si="73"/>
        <v>P</v>
      </c>
      <c r="N4720" s="173" t="s">
        <v>10681</v>
      </c>
      <c r="O4720" s="146" t="s">
        <v>1581</v>
      </c>
      <c r="P4720" s="146" t="s">
        <v>10581</v>
      </c>
      <c r="Q4720" s="147" t="s">
        <v>10519</v>
      </c>
      <c r="R4720" s="187">
        <v>1.7999999999999998</v>
      </c>
    </row>
    <row r="4721" spans="1:18" x14ac:dyDescent="0.25">
      <c r="A4721" s="135">
        <v>1055090</v>
      </c>
      <c r="B4721" s="148" t="s">
        <v>927</v>
      </c>
      <c r="C4721" s="135">
        <v>6</v>
      </c>
      <c r="D4721" s="135">
        <v>2808</v>
      </c>
      <c r="E4721" s="188">
        <v>12</v>
      </c>
      <c r="F4721" s="135">
        <v>4212</v>
      </c>
      <c r="G4721" s="135">
        <v>192</v>
      </c>
      <c r="H4721" s="135">
        <v>240</v>
      </c>
      <c r="I4721" s="135">
        <v>1</v>
      </c>
      <c r="J4721" s="136">
        <v>1.22</v>
      </c>
      <c r="K4721" s="136">
        <v>0.79</v>
      </c>
      <c r="L4721" s="136">
        <v>0.28000000000000003</v>
      </c>
      <c r="M4721" s="137" t="str">
        <f t="shared" si="73"/>
        <v>P</v>
      </c>
      <c r="N4721" s="174" t="s">
        <v>10681</v>
      </c>
      <c r="O4721" s="149" t="s">
        <v>1581</v>
      </c>
      <c r="P4721" s="149" t="s">
        <v>10581</v>
      </c>
      <c r="Q4721" s="150" t="s">
        <v>10519</v>
      </c>
      <c r="R4721" s="189">
        <v>1.7999999999999998</v>
      </c>
    </row>
    <row r="4722" spans="1:18" x14ac:dyDescent="0.25">
      <c r="A4722" s="132">
        <v>1055091</v>
      </c>
      <c r="B4722" s="145" t="s">
        <v>928</v>
      </c>
      <c r="C4722" s="132">
        <v>6</v>
      </c>
      <c r="D4722" s="132">
        <v>2808</v>
      </c>
      <c r="E4722" s="186">
        <v>12</v>
      </c>
      <c r="F4722" s="132">
        <v>4212</v>
      </c>
      <c r="G4722" s="132">
        <v>192</v>
      </c>
      <c r="H4722" s="132">
        <v>240</v>
      </c>
      <c r="I4722" s="132">
        <v>1</v>
      </c>
      <c r="J4722" s="133">
        <v>1.25</v>
      </c>
      <c r="K4722" s="133">
        <v>0.79</v>
      </c>
      <c r="L4722" s="133">
        <v>0.27</v>
      </c>
      <c r="M4722" s="134" t="str">
        <f t="shared" si="73"/>
        <v>P</v>
      </c>
      <c r="N4722" s="173" t="s">
        <v>10681</v>
      </c>
      <c r="O4722" s="146" t="s">
        <v>1581</v>
      </c>
      <c r="P4722" s="146" t="s">
        <v>10581</v>
      </c>
      <c r="Q4722" s="147" t="s">
        <v>10519</v>
      </c>
      <c r="R4722" s="187">
        <v>1.7999999999999998</v>
      </c>
    </row>
    <row r="4723" spans="1:18" x14ac:dyDescent="0.25">
      <c r="A4723" s="135">
        <v>1055092</v>
      </c>
      <c r="B4723" s="148" t="s">
        <v>920</v>
      </c>
      <c r="C4723" s="135">
        <v>6</v>
      </c>
      <c r="D4723" s="135">
        <v>2808</v>
      </c>
      <c r="E4723" s="188">
        <v>12</v>
      </c>
      <c r="F4723" s="135">
        <v>4212</v>
      </c>
      <c r="G4723" s="135">
        <v>192</v>
      </c>
      <c r="H4723" s="135">
        <v>240</v>
      </c>
      <c r="I4723" s="135">
        <v>1</v>
      </c>
      <c r="J4723" s="136">
        <v>1.22</v>
      </c>
      <c r="K4723" s="136">
        <v>0.79</v>
      </c>
      <c r="L4723" s="136">
        <v>0.28000000000000003</v>
      </c>
      <c r="M4723" s="137" t="str">
        <f t="shared" si="73"/>
        <v>P</v>
      </c>
      <c r="N4723" s="174" t="s">
        <v>10681</v>
      </c>
      <c r="O4723" s="149" t="s">
        <v>1581</v>
      </c>
      <c r="P4723" s="149" t="s">
        <v>10581</v>
      </c>
      <c r="Q4723" s="150" t="s">
        <v>10519</v>
      </c>
      <c r="R4723" s="189">
        <v>1.7399999999999998</v>
      </c>
    </row>
    <row r="4724" spans="1:18" x14ac:dyDescent="0.25">
      <c r="A4724" s="132">
        <v>1055093</v>
      </c>
      <c r="B4724" s="145" t="s">
        <v>921</v>
      </c>
      <c r="C4724" s="132">
        <v>6</v>
      </c>
      <c r="D4724" s="132">
        <v>2808</v>
      </c>
      <c r="E4724" s="186">
        <v>12</v>
      </c>
      <c r="F4724" s="132">
        <v>4212</v>
      </c>
      <c r="G4724" s="132">
        <v>192</v>
      </c>
      <c r="H4724" s="132">
        <v>240</v>
      </c>
      <c r="I4724" s="132">
        <v>1</v>
      </c>
      <c r="J4724" s="133">
        <v>1.23</v>
      </c>
      <c r="K4724" s="133">
        <v>0.79</v>
      </c>
      <c r="L4724" s="133">
        <v>0.28000000000000003</v>
      </c>
      <c r="M4724" s="134" t="str">
        <f t="shared" si="73"/>
        <v>P</v>
      </c>
      <c r="N4724" s="173" t="s">
        <v>10681</v>
      </c>
      <c r="O4724" s="146" t="s">
        <v>1581</v>
      </c>
      <c r="P4724" s="146" t="s">
        <v>10581</v>
      </c>
      <c r="Q4724" s="147" t="s">
        <v>10519</v>
      </c>
      <c r="R4724" s="187">
        <v>1.7999999999999998</v>
      </c>
    </row>
    <row r="4725" spans="1:18" x14ac:dyDescent="0.25">
      <c r="A4725" s="135">
        <v>1055094</v>
      </c>
      <c r="B4725" s="148" t="s">
        <v>782</v>
      </c>
      <c r="C4725" s="135">
        <v>2</v>
      </c>
      <c r="D4725" s="135">
        <v>20</v>
      </c>
      <c r="E4725" s="188" t="s">
        <v>21</v>
      </c>
      <c r="F4725" s="135">
        <v>24</v>
      </c>
      <c r="G4725" s="135" t="s">
        <v>21</v>
      </c>
      <c r="H4725" s="135" t="s">
        <v>21</v>
      </c>
      <c r="I4725" s="135" t="s">
        <v>21</v>
      </c>
      <c r="J4725" s="136">
        <v>4.76</v>
      </c>
      <c r="K4725" s="136">
        <v>4.8</v>
      </c>
      <c r="L4725" s="136">
        <v>1.88</v>
      </c>
      <c r="M4725" s="137" t="str">
        <f t="shared" si="73"/>
        <v>P</v>
      </c>
      <c r="N4725" s="174" t="s">
        <v>10681</v>
      </c>
      <c r="O4725" s="149" t="s">
        <v>1506</v>
      </c>
      <c r="P4725" s="149" t="s">
        <v>9435</v>
      </c>
      <c r="Q4725" s="150" t="s">
        <v>10106</v>
      </c>
      <c r="R4725" s="189">
        <v>24</v>
      </c>
    </row>
    <row r="4726" spans="1:18" x14ac:dyDescent="0.25">
      <c r="A4726" s="132">
        <v>1055095</v>
      </c>
      <c r="B4726" s="145" t="s">
        <v>4896</v>
      </c>
      <c r="C4726" s="132">
        <v>2</v>
      </c>
      <c r="D4726" s="132">
        <v>32</v>
      </c>
      <c r="E4726" s="186" t="s">
        <v>20</v>
      </c>
      <c r="F4726" s="132">
        <v>40</v>
      </c>
      <c r="G4726" s="132" t="s">
        <v>21</v>
      </c>
      <c r="H4726" s="132" t="s">
        <v>21</v>
      </c>
      <c r="I4726" s="132" t="s">
        <v>21</v>
      </c>
      <c r="J4726" s="133">
        <v>4.26</v>
      </c>
      <c r="K4726" s="133">
        <v>4.26</v>
      </c>
      <c r="L4726" s="133">
        <v>1.42</v>
      </c>
      <c r="M4726" s="134" t="str">
        <f t="shared" si="73"/>
        <v>P</v>
      </c>
      <c r="N4726" s="171" t="s">
        <v>10681</v>
      </c>
      <c r="O4726" s="146" t="s">
        <v>1506</v>
      </c>
      <c r="P4726" s="146" t="s">
        <v>9435</v>
      </c>
      <c r="Q4726" s="147" t="s">
        <v>10106</v>
      </c>
      <c r="R4726" s="187">
        <v>42.94</v>
      </c>
    </row>
    <row r="4727" spans="1:18" x14ac:dyDescent="0.25">
      <c r="A4727" s="135">
        <v>1055096</v>
      </c>
      <c r="B4727" s="148" t="s">
        <v>4897</v>
      </c>
      <c r="C4727" s="135">
        <v>2</v>
      </c>
      <c r="D4727" s="135" t="s">
        <v>20</v>
      </c>
      <c r="E4727" s="188" t="s">
        <v>20</v>
      </c>
      <c r="F4727" s="135">
        <v>60</v>
      </c>
      <c r="G4727" s="135" t="s">
        <v>21</v>
      </c>
      <c r="H4727" s="135" t="s">
        <v>21</v>
      </c>
      <c r="I4727" s="135" t="s">
        <v>21</v>
      </c>
      <c r="J4727" s="136">
        <v>3.56</v>
      </c>
      <c r="K4727" s="136">
        <v>3.53</v>
      </c>
      <c r="L4727" s="136">
        <v>1.55</v>
      </c>
      <c r="M4727" s="137" t="str">
        <f t="shared" si="73"/>
        <v>P</v>
      </c>
      <c r="N4727" s="172" t="s">
        <v>10681</v>
      </c>
      <c r="O4727" s="149" t="s">
        <v>1506</v>
      </c>
      <c r="P4727" s="149" t="s">
        <v>9435</v>
      </c>
      <c r="Q4727" s="150" t="s">
        <v>10106</v>
      </c>
      <c r="R4727" s="189">
        <v>34.68</v>
      </c>
    </row>
    <row r="4728" spans="1:18" x14ac:dyDescent="0.25">
      <c r="A4728" s="132">
        <v>1055097</v>
      </c>
      <c r="B4728" s="145" t="s">
        <v>4898</v>
      </c>
      <c r="C4728" s="132">
        <v>2</v>
      </c>
      <c r="D4728" s="132">
        <v>40</v>
      </c>
      <c r="E4728" s="186" t="s">
        <v>20</v>
      </c>
      <c r="F4728" s="132" t="s">
        <v>20</v>
      </c>
      <c r="G4728" s="132" t="s">
        <v>21</v>
      </c>
      <c r="H4728" s="132" t="s">
        <v>21</v>
      </c>
      <c r="I4728" s="132" t="s">
        <v>21</v>
      </c>
      <c r="J4728" s="133">
        <v>4.2</v>
      </c>
      <c r="K4728" s="133">
        <v>4.2</v>
      </c>
      <c r="L4728" s="133">
        <v>1.36</v>
      </c>
      <c r="M4728" s="134" t="str">
        <f t="shared" si="73"/>
        <v>P</v>
      </c>
      <c r="N4728" s="171" t="s">
        <v>10682</v>
      </c>
      <c r="O4728" s="146" t="s">
        <v>1500</v>
      </c>
      <c r="P4728" s="146" t="s">
        <v>9418</v>
      </c>
      <c r="Q4728" s="147" t="s">
        <v>10519</v>
      </c>
      <c r="R4728" s="187">
        <v>15.3</v>
      </c>
    </row>
    <row r="4729" spans="1:18" x14ac:dyDescent="0.25">
      <c r="A4729" s="135">
        <v>1055100</v>
      </c>
      <c r="B4729" s="148" t="s">
        <v>4899</v>
      </c>
      <c r="C4729" s="135">
        <v>2</v>
      </c>
      <c r="D4729" s="135" t="s">
        <v>20</v>
      </c>
      <c r="E4729" s="188" t="s">
        <v>20</v>
      </c>
      <c r="F4729" s="135" t="s">
        <v>20</v>
      </c>
      <c r="G4729" s="135" t="s">
        <v>21</v>
      </c>
      <c r="H4729" s="135" t="s">
        <v>21</v>
      </c>
      <c r="I4729" s="135" t="s">
        <v>21</v>
      </c>
      <c r="J4729" s="136">
        <v>3.56</v>
      </c>
      <c r="K4729" s="136">
        <v>3.53</v>
      </c>
      <c r="L4729" s="136">
        <v>1.55</v>
      </c>
      <c r="M4729" s="137" t="str">
        <f t="shared" si="73"/>
        <v>P</v>
      </c>
      <c r="N4729" s="172" t="s">
        <v>10682</v>
      </c>
      <c r="O4729" s="149" t="s">
        <v>1500</v>
      </c>
      <c r="P4729" s="149" t="s">
        <v>9418</v>
      </c>
      <c r="Q4729" s="150" t="s">
        <v>10519</v>
      </c>
      <c r="R4729" s="189">
        <v>11.22</v>
      </c>
    </row>
    <row r="4730" spans="1:18" x14ac:dyDescent="0.25">
      <c r="A4730" s="132">
        <v>1055103</v>
      </c>
      <c r="B4730" s="145" t="s">
        <v>4900</v>
      </c>
      <c r="C4730" s="132">
        <v>1000</v>
      </c>
      <c r="D4730" s="132" t="s">
        <v>20</v>
      </c>
      <c r="E4730" s="186" t="s">
        <v>20</v>
      </c>
      <c r="F4730" s="132" t="s">
        <v>20</v>
      </c>
      <c r="G4730" s="132" t="s">
        <v>20</v>
      </c>
      <c r="H4730" s="132" t="s">
        <v>20</v>
      </c>
      <c r="I4730" s="132" t="s">
        <v>20</v>
      </c>
      <c r="J4730" s="133">
        <v>1.4</v>
      </c>
      <c r="K4730" s="133">
        <v>1.4</v>
      </c>
      <c r="L4730" s="133">
        <v>0.43</v>
      </c>
      <c r="M4730" s="134" t="str">
        <f t="shared" si="73"/>
        <v>P</v>
      </c>
      <c r="N4730" s="171" t="s">
        <v>10682</v>
      </c>
      <c r="O4730" s="146" t="s">
        <v>1506</v>
      </c>
      <c r="P4730" s="146" t="s">
        <v>9526</v>
      </c>
      <c r="Q4730" s="147" t="s">
        <v>10519</v>
      </c>
      <c r="R4730" s="187">
        <v>22.02</v>
      </c>
    </row>
    <row r="4731" spans="1:18" x14ac:dyDescent="0.25">
      <c r="A4731" s="135">
        <v>1055104</v>
      </c>
      <c r="B4731" s="148" t="s">
        <v>4901</v>
      </c>
      <c r="C4731" s="135">
        <v>1000</v>
      </c>
      <c r="D4731" s="135" t="s">
        <v>20</v>
      </c>
      <c r="E4731" s="188" t="s">
        <v>20</v>
      </c>
      <c r="F4731" s="135" t="s">
        <v>20</v>
      </c>
      <c r="G4731" s="135" t="s">
        <v>20</v>
      </c>
      <c r="H4731" s="135" t="s">
        <v>20</v>
      </c>
      <c r="I4731" s="135" t="s">
        <v>20</v>
      </c>
      <c r="J4731" s="136">
        <v>1.4</v>
      </c>
      <c r="K4731" s="136">
        <v>1.4</v>
      </c>
      <c r="L4731" s="136">
        <v>0.43</v>
      </c>
      <c r="M4731" s="137" t="str">
        <f t="shared" si="73"/>
        <v>P</v>
      </c>
      <c r="N4731" s="172" t="s">
        <v>10682</v>
      </c>
      <c r="O4731" s="149" t="s">
        <v>1506</v>
      </c>
      <c r="P4731" s="149" t="s">
        <v>9526</v>
      </c>
      <c r="Q4731" s="150" t="s">
        <v>10519</v>
      </c>
      <c r="R4731" s="189">
        <v>22.02</v>
      </c>
    </row>
    <row r="4732" spans="1:18" x14ac:dyDescent="0.25">
      <c r="A4732" s="132">
        <v>1055107</v>
      </c>
      <c r="B4732" s="145" t="s">
        <v>4902</v>
      </c>
      <c r="C4732" s="132">
        <v>1000</v>
      </c>
      <c r="D4732" s="132" t="s">
        <v>20</v>
      </c>
      <c r="E4732" s="186" t="s">
        <v>20</v>
      </c>
      <c r="F4732" s="132" t="s">
        <v>20</v>
      </c>
      <c r="G4732" s="132" t="s">
        <v>20</v>
      </c>
      <c r="H4732" s="132" t="s">
        <v>20</v>
      </c>
      <c r="I4732" s="132" t="s">
        <v>20</v>
      </c>
      <c r="J4732" s="133">
        <v>1.4</v>
      </c>
      <c r="K4732" s="133">
        <v>1.4</v>
      </c>
      <c r="L4732" s="133">
        <v>0.43</v>
      </c>
      <c r="M4732" s="134" t="str">
        <f t="shared" si="73"/>
        <v>P</v>
      </c>
      <c r="N4732" s="171" t="s">
        <v>10682</v>
      </c>
      <c r="O4732" s="146" t="s">
        <v>1506</v>
      </c>
      <c r="P4732" s="146" t="s">
        <v>9526</v>
      </c>
      <c r="Q4732" s="147" t="s">
        <v>10519</v>
      </c>
      <c r="R4732" s="187">
        <v>22.02</v>
      </c>
    </row>
    <row r="4733" spans="1:18" x14ac:dyDescent="0.25">
      <c r="A4733" s="135">
        <v>1055108</v>
      </c>
      <c r="B4733" s="148" t="s">
        <v>4903</v>
      </c>
      <c r="C4733" s="135">
        <v>1000</v>
      </c>
      <c r="D4733" s="135" t="s">
        <v>20</v>
      </c>
      <c r="E4733" s="188" t="s">
        <v>20</v>
      </c>
      <c r="F4733" s="135" t="s">
        <v>20</v>
      </c>
      <c r="G4733" s="135" t="s">
        <v>20</v>
      </c>
      <c r="H4733" s="135" t="s">
        <v>20</v>
      </c>
      <c r="I4733" s="135" t="s">
        <v>20</v>
      </c>
      <c r="J4733" s="136">
        <v>1.4</v>
      </c>
      <c r="K4733" s="136">
        <v>1.4</v>
      </c>
      <c r="L4733" s="136">
        <v>0.43</v>
      </c>
      <c r="M4733" s="137" t="str">
        <f t="shared" si="73"/>
        <v>P</v>
      </c>
      <c r="N4733" s="172" t="s">
        <v>10682</v>
      </c>
      <c r="O4733" s="149" t="s">
        <v>1506</v>
      </c>
      <c r="P4733" s="149" t="s">
        <v>9526</v>
      </c>
      <c r="Q4733" s="150" t="s">
        <v>10519</v>
      </c>
      <c r="R4733" s="189">
        <v>22.02</v>
      </c>
    </row>
    <row r="4734" spans="1:18" x14ac:dyDescent="0.25">
      <c r="A4734" s="132">
        <v>1055109</v>
      </c>
      <c r="B4734" s="145" t="s">
        <v>4904</v>
      </c>
      <c r="C4734" s="132">
        <v>1</v>
      </c>
      <c r="D4734" s="132" t="s">
        <v>20</v>
      </c>
      <c r="E4734" s="186" t="s">
        <v>20</v>
      </c>
      <c r="F4734" s="132" t="s">
        <v>20</v>
      </c>
      <c r="G4734" s="132" t="s">
        <v>20</v>
      </c>
      <c r="H4734" s="132" t="s">
        <v>20</v>
      </c>
      <c r="I4734" s="132" t="s">
        <v>20</v>
      </c>
      <c r="J4734" s="133">
        <v>3.98</v>
      </c>
      <c r="K4734" s="133">
        <v>0.75</v>
      </c>
      <c r="L4734" s="133">
        <v>4.0000000000000001E-3</v>
      </c>
      <c r="M4734" s="134" t="str">
        <f t="shared" si="73"/>
        <v>P</v>
      </c>
      <c r="N4734" s="171" t="s">
        <v>10682</v>
      </c>
      <c r="O4734" s="146" t="s">
        <v>1500</v>
      </c>
      <c r="P4734" s="146" t="s">
        <v>9456</v>
      </c>
      <c r="Q4734" s="147" t="s">
        <v>10519</v>
      </c>
      <c r="R4734" s="187">
        <v>0.1</v>
      </c>
    </row>
    <row r="4735" spans="1:18" x14ac:dyDescent="0.25">
      <c r="A4735" s="135">
        <v>1055110</v>
      </c>
      <c r="B4735" s="148" t="s">
        <v>4905</v>
      </c>
      <c r="C4735" s="135">
        <v>1000</v>
      </c>
      <c r="D4735" s="135" t="s">
        <v>20</v>
      </c>
      <c r="E4735" s="188" t="s">
        <v>20</v>
      </c>
      <c r="F4735" s="135" t="s">
        <v>20</v>
      </c>
      <c r="G4735" s="135" t="s">
        <v>20</v>
      </c>
      <c r="H4735" s="135" t="s">
        <v>20</v>
      </c>
      <c r="I4735" s="135" t="s">
        <v>20</v>
      </c>
      <c r="J4735" s="136">
        <v>1.4</v>
      </c>
      <c r="K4735" s="136">
        <v>1.4</v>
      </c>
      <c r="L4735" s="136">
        <v>0.43</v>
      </c>
      <c r="M4735" s="137" t="str">
        <f t="shared" si="73"/>
        <v>P</v>
      </c>
      <c r="N4735" s="172" t="s">
        <v>10682</v>
      </c>
      <c r="O4735" s="149" t="s">
        <v>1506</v>
      </c>
      <c r="P4735" s="149" t="s">
        <v>9526</v>
      </c>
      <c r="Q4735" s="150" t="s">
        <v>10519</v>
      </c>
      <c r="R4735" s="189">
        <v>20</v>
      </c>
    </row>
    <row r="4736" spans="1:18" x14ac:dyDescent="0.25">
      <c r="A4736" s="132">
        <v>1055111</v>
      </c>
      <c r="B4736" s="145" t="s">
        <v>4906</v>
      </c>
      <c r="C4736" s="132">
        <v>2</v>
      </c>
      <c r="D4736" s="132">
        <v>24</v>
      </c>
      <c r="E4736" s="186" t="s">
        <v>20</v>
      </c>
      <c r="F4736" s="132" t="s">
        <v>20</v>
      </c>
      <c r="G4736" s="132" t="s">
        <v>21</v>
      </c>
      <c r="H4736" s="132" t="s">
        <v>21</v>
      </c>
      <c r="I4736" s="132" t="s">
        <v>21</v>
      </c>
      <c r="J4736" s="133">
        <v>4.72</v>
      </c>
      <c r="K4736" s="133">
        <v>4.74</v>
      </c>
      <c r="L4736" s="133">
        <v>1.9</v>
      </c>
      <c r="M4736" s="134" t="str">
        <f t="shared" si="73"/>
        <v>P</v>
      </c>
      <c r="N4736" s="171" t="s">
        <v>10682</v>
      </c>
      <c r="O4736" s="146" t="s">
        <v>1500</v>
      </c>
      <c r="P4736" s="146" t="s">
        <v>9418</v>
      </c>
      <c r="Q4736" s="147" t="s">
        <v>10519</v>
      </c>
      <c r="R4736" s="187">
        <v>15.76</v>
      </c>
    </row>
    <row r="4737" spans="1:18" x14ac:dyDescent="0.25">
      <c r="A4737" s="135">
        <v>1055112</v>
      </c>
      <c r="B4737" s="148" t="s">
        <v>4907</v>
      </c>
      <c r="C4737" s="135">
        <v>1000</v>
      </c>
      <c r="D4737" s="135" t="s">
        <v>20</v>
      </c>
      <c r="E4737" s="188" t="s">
        <v>20</v>
      </c>
      <c r="F4737" s="135" t="s">
        <v>20</v>
      </c>
      <c r="G4737" s="135" t="s">
        <v>20</v>
      </c>
      <c r="H4737" s="135" t="s">
        <v>20</v>
      </c>
      <c r="I4737" s="135" t="s">
        <v>20</v>
      </c>
      <c r="J4737" s="136">
        <v>1.4</v>
      </c>
      <c r="K4737" s="136">
        <v>1.4</v>
      </c>
      <c r="L4737" s="136">
        <v>0.43</v>
      </c>
      <c r="M4737" s="137" t="str">
        <f t="shared" si="73"/>
        <v>P</v>
      </c>
      <c r="N4737" s="172" t="s">
        <v>10682</v>
      </c>
      <c r="O4737" s="149" t="s">
        <v>1506</v>
      </c>
      <c r="P4737" s="149" t="s">
        <v>9526</v>
      </c>
      <c r="Q4737" s="150" t="s">
        <v>10519</v>
      </c>
      <c r="R4737" s="189">
        <v>190</v>
      </c>
    </row>
    <row r="4738" spans="1:18" x14ac:dyDescent="0.25">
      <c r="A4738" s="132">
        <v>1055113</v>
      </c>
      <c r="B4738" s="145" t="s">
        <v>4908</v>
      </c>
      <c r="C4738" s="132">
        <v>1000</v>
      </c>
      <c r="D4738" s="132" t="s">
        <v>20</v>
      </c>
      <c r="E4738" s="186" t="s">
        <v>20</v>
      </c>
      <c r="F4738" s="132" t="s">
        <v>20</v>
      </c>
      <c r="G4738" s="132" t="s">
        <v>20</v>
      </c>
      <c r="H4738" s="132" t="s">
        <v>20</v>
      </c>
      <c r="I4738" s="132" t="s">
        <v>20</v>
      </c>
      <c r="J4738" s="133">
        <v>1.4</v>
      </c>
      <c r="K4738" s="133">
        <v>1.4</v>
      </c>
      <c r="L4738" s="133">
        <v>0.43</v>
      </c>
      <c r="M4738" s="134" t="str">
        <f t="shared" ref="M4738:M4801" si="74">HYPERLINK(CONCATENATE("T:\Distribution Centre\RDC Department Shared\Cubiscan photos","\",A4738,"-pac.jpg"),"P")</f>
        <v>P</v>
      </c>
      <c r="N4738" s="173" t="s">
        <v>10682</v>
      </c>
      <c r="O4738" s="146" t="s">
        <v>1506</v>
      </c>
      <c r="P4738" s="146" t="s">
        <v>9526</v>
      </c>
      <c r="Q4738" s="147" t="s">
        <v>10519</v>
      </c>
      <c r="R4738" s="187">
        <v>70</v>
      </c>
    </row>
    <row r="4739" spans="1:18" x14ac:dyDescent="0.25">
      <c r="A4739" s="135">
        <v>1055114</v>
      </c>
      <c r="B4739" s="148" t="s">
        <v>4909</v>
      </c>
      <c r="C4739" s="135">
        <v>1000</v>
      </c>
      <c r="D4739" s="135" t="s">
        <v>20</v>
      </c>
      <c r="E4739" s="188" t="s">
        <v>20</v>
      </c>
      <c r="F4739" s="135" t="s">
        <v>20</v>
      </c>
      <c r="G4739" s="135" t="s">
        <v>20</v>
      </c>
      <c r="H4739" s="135" t="s">
        <v>20</v>
      </c>
      <c r="I4739" s="135" t="s">
        <v>20</v>
      </c>
      <c r="J4739" s="136">
        <v>1.4</v>
      </c>
      <c r="K4739" s="136">
        <v>1.4</v>
      </c>
      <c r="L4739" s="136">
        <v>0.43</v>
      </c>
      <c r="M4739" s="137" t="str">
        <f t="shared" si="74"/>
        <v>P</v>
      </c>
      <c r="N4739" s="174" t="s">
        <v>10682</v>
      </c>
      <c r="O4739" s="149" t="s">
        <v>1506</v>
      </c>
      <c r="P4739" s="149" t="s">
        <v>9526</v>
      </c>
      <c r="Q4739" s="150" t="s">
        <v>10519</v>
      </c>
      <c r="R4739" s="189">
        <v>70</v>
      </c>
    </row>
    <row r="4740" spans="1:18" x14ac:dyDescent="0.25">
      <c r="A4740" s="132">
        <v>1055116</v>
      </c>
      <c r="B4740" s="145" t="s">
        <v>4910</v>
      </c>
      <c r="C4740" s="132">
        <v>3</v>
      </c>
      <c r="D4740" s="132">
        <v>3520</v>
      </c>
      <c r="E4740" s="186">
        <v>44</v>
      </c>
      <c r="F4740" s="132">
        <v>5280</v>
      </c>
      <c r="G4740" s="132">
        <v>176</v>
      </c>
      <c r="H4740" s="132">
        <v>220</v>
      </c>
      <c r="I4740" s="132">
        <v>2</v>
      </c>
      <c r="J4740" s="133">
        <v>0.75</v>
      </c>
      <c r="K4740" s="133">
        <v>0.67</v>
      </c>
      <c r="L4740" s="133">
        <v>0.27</v>
      </c>
      <c r="M4740" s="134" t="str">
        <f t="shared" si="74"/>
        <v>P</v>
      </c>
      <c r="N4740" s="173" t="s">
        <v>10681</v>
      </c>
      <c r="O4740" s="146" t="s">
        <v>1578</v>
      </c>
      <c r="P4740" s="146" t="s">
        <v>9457</v>
      </c>
      <c r="Q4740" s="147" t="s">
        <v>10106</v>
      </c>
      <c r="R4740" s="187">
        <v>1.17</v>
      </c>
    </row>
    <row r="4741" spans="1:18" x14ac:dyDescent="0.25">
      <c r="A4741" s="135">
        <v>1055117</v>
      </c>
      <c r="B4741" s="148" t="s">
        <v>4911</v>
      </c>
      <c r="C4741" s="135">
        <v>3</v>
      </c>
      <c r="D4741" s="135">
        <v>3520</v>
      </c>
      <c r="E4741" s="188">
        <v>44</v>
      </c>
      <c r="F4741" s="135">
        <v>4224</v>
      </c>
      <c r="G4741" s="135">
        <v>352</v>
      </c>
      <c r="H4741" s="135">
        <v>220</v>
      </c>
      <c r="I4741" s="135">
        <v>2</v>
      </c>
      <c r="J4741" s="136">
        <v>0.75</v>
      </c>
      <c r="K4741" s="136">
        <v>0.25</v>
      </c>
      <c r="L4741" s="136">
        <v>0.68</v>
      </c>
      <c r="M4741" s="137" t="str">
        <f t="shared" si="74"/>
        <v>P</v>
      </c>
      <c r="N4741" s="174" t="s">
        <v>10681</v>
      </c>
      <c r="O4741" s="149" t="s">
        <v>1578</v>
      </c>
      <c r="P4741" s="149" t="s">
        <v>9457</v>
      </c>
      <c r="Q4741" s="150" t="s">
        <v>10106</v>
      </c>
      <c r="R4741" s="189">
        <v>0.99</v>
      </c>
    </row>
    <row r="4742" spans="1:18" x14ac:dyDescent="0.25">
      <c r="A4742" s="132">
        <v>1055118</v>
      </c>
      <c r="B4742" s="145" t="s">
        <v>4912</v>
      </c>
      <c r="C4742" s="132">
        <v>3</v>
      </c>
      <c r="D4742" s="132">
        <v>3520</v>
      </c>
      <c r="E4742" s="186">
        <v>44</v>
      </c>
      <c r="F4742" s="132">
        <v>4224</v>
      </c>
      <c r="G4742" s="132">
        <v>352</v>
      </c>
      <c r="H4742" s="132">
        <v>220</v>
      </c>
      <c r="I4742" s="132">
        <v>2</v>
      </c>
      <c r="J4742" s="133">
        <v>0.75</v>
      </c>
      <c r="K4742" s="133">
        <v>0.25</v>
      </c>
      <c r="L4742" s="133">
        <v>0.68</v>
      </c>
      <c r="M4742" s="134" t="str">
        <f t="shared" si="74"/>
        <v>P</v>
      </c>
      <c r="N4742" s="173" t="s">
        <v>10681</v>
      </c>
      <c r="O4742" s="146" t="s">
        <v>1578</v>
      </c>
      <c r="P4742" s="146" t="s">
        <v>9457</v>
      </c>
      <c r="Q4742" s="147" t="s">
        <v>10106</v>
      </c>
      <c r="R4742" s="187">
        <v>1.0499999999999998</v>
      </c>
    </row>
    <row r="4743" spans="1:18" x14ac:dyDescent="0.25">
      <c r="A4743" s="135">
        <v>1055119</v>
      </c>
      <c r="B4743" s="148" t="s">
        <v>444</v>
      </c>
      <c r="C4743" s="135">
        <v>12</v>
      </c>
      <c r="D4743" s="135">
        <v>720</v>
      </c>
      <c r="E4743" s="188">
        <v>18</v>
      </c>
      <c r="F4743" s="135">
        <v>1080</v>
      </c>
      <c r="G4743" s="135" t="s">
        <v>20</v>
      </c>
      <c r="H4743" s="135" t="s">
        <v>20</v>
      </c>
      <c r="I4743" s="135" t="s">
        <v>20</v>
      </c>
      <c r="J4743" s="136">
        <v>1.96</v>
      </c>
      <c r="K4743" s="136">
        <v>0.9</v>
      </c>
      <c r="L4743" s="136">
        <v>0.5</v>
      </c>
      <c r="M4743" s="137" t="str">
        <f t="shared" si="74"/>
        <v>P</v>
      </c>
      <c r="N4743" s="172" t="s">
        <v>10681</v>
      </c>
      <c r="O4743" s="149" t="s">
        <v>1578</v>
      </c>
      <c r="P4743" s="149" t="s">
        <v>10583</v>
      </c>
      <c r="Q4743" s="150" t="s">
        <v>10106</v>
      </c>
      <c r="R4743" s="189">
        <v>2.4000000000000004</v>
      </c>
    </row>
    <row r="4744" spans="1:18" x14ac:dyDescent="0.25">
      <c r="A4744" s="132">
        <v>1055123</v>
      </c>
      <c r="B4744" s="145" t="s">
        <v>446</v>
      </c>
      <c r="C4744" s="132">
        <v>12</v>
      </c>
      <c r="D4744" s="132">
        <v>720</v>
      </c>
      <c r="E4744" s="186">
        <v>18</v>
      </c>
      <c r="F4744" s="132">
        <v>1080</v>
      </c>
      <c r="G4744" s="132">
        <v>72</v>
      </c>
      <c r="H4744" s="132">
        <v>72</v>
      </c>
      <c r="I4744" s="132">
        <v>1</v>
      </c>
      <c r="J4744" s="133">
        <v>1.96</v>
      </c>
      <c r="K4744" s="133">
        <v>0.88</v>
      </c>
      <c r="L4744" s="133">
        <v>0.46</v>
      </c>
      <c r="M4744" s="134" t="str">
        <f t="shared" si="74"/>
        <v>P</v>
      </c>
      <c r="N4744" s="171" t="s">
        <v>10681</v>
      </c>
      <c r="O4744" s="146" t="s">
        <v>1578</v>
      </c>
      <c r="P4744" s="146" t="s">
        <v>10583</v>
      </c>
      <c r="Q4744" s="147" t="s">
        <v>10106</v>
      </c>
      <c r="R4744" s="187">
        <v>2.4000000000000004</v>
      </c>
    </row>
    <row r="4745" spans="1:18" x14ac:dyDescent="0.25">
      <c r="A4745" s="135">
        <v>1055127</v>
      </c>
      <c r="B4745" s="148" t="s">
        <v>4913</v>
      </c>
      <c r="C4745" s="135">
        <v>6</v>
      </c>
      <c r="D4745" s="135" t="s">
        <v>20</v>
      </c>
      <c r="E4745" s="188" t="s">
        <v>20</v>
      </c>
      <c r="F4745" s="135" t="s">
        <v>20</v>
      </c>
      <c r="G4745" s="135" t="s">
        <v>20</v>
      </c>
      <c r="H4745" s="135" t="s">
        <v>20</v>
      </c>
      <c r="I4745" s="135" t="s">
        <v>20</v>
      </c>
      <c r="J4745" s="136">
        <v>3.2</v>
      </c>
      <c r="K4745" s="136">
        <v>1.7</v>
      </c>
      <c r="L4745" s="136">
        <v>1.25</v>
      </c>
      <c r="M4745" s="137" t="str">
        <f t="shared" si="74"/>
        <v>P</v>
      </c>
      <c r="N4745" s="172" t="s">
        <v>10682</v>
      </c>
      <c r="O4745" s="149" t="s">
        <v>1500</v>
      </c>
      <c r="P4745" s="149" t="s">
        <v>9456</v>
      </c>
      <c r="Q4745" s="150" t="s">
        <v>10519</v>
      </c>
      <c r="R4745" s="189">
        <v>4.7910447761194028</v>
      </c>
    </row>
    <row r="4746" spans="1:18" x14ac:dyDescent="0.25">
      <c r="A4746" s="132">
        <v>1055130</v>
      </c>
      <c r="B4746" s="145" t="s">
        <v>4914</v>
      </c>
      <c r="C4746" s="132">
        <v>6</v>
      </c>
      <c r="D4746" s="132" t="s">
        <v>20</v>
      </c>
      <c r="E4746" s="186" t="s">
        <v>20</v>
      </c>
      <c r="F4746" s="132" t="s">
        <v>20</v>
      </c>
      <c r="G4746" s="132" t="s">
        <v>20</v>
      </c>
      <c r="H4746" s="132" t="s">
        <v>20</v>
      </c>
      <c r="I4746" s="132" t="s">
        <v>20</v>
      </c>
      <c r="J4746" s="133">
        <v>2.95</v>
      </c>
      <c r="K4746" s="133">
        <v>1.95</v>
      </c>
      <c r="L4746" s="133">
        <v>1.76</v>
      </c>
      <c r="M4746" s="134" t="str">
        <f t="shared" si="74"/>
        <v>P</v>
      </c>
      <c r="N4746" s="173" t="s">
        <v>10682</v>
      </c>
      <c r="O4746" s="146" t="s">
        <v>1500</v>
      </c>
      <c r="P4746" s="146" t="s">
        <v>9418</v>
      </c>
      <c r="Q4746" s="147" t="s">
        <v>10519</v>
      </c>
      <c r="R4746" s="187">
        <v>6.7200000000000006</v>
      </c>
    </row>
    <row r="4747" spans="1:18" x14ac:dyDescent="0.25">
      <c r="A4747" s="135">
        <v>1055131</v>
      </c>
      <c r="B4747" s="148" t="s">
        <v>4915</v>
      </c>
      <c r="C4747" s="135">
        <v>6</v>
      </c>
      <c r="D4747" s="135" t="s">
        <v>20</v>
      </c>
      <c r="E4747" s="188" t="s">
        <v>20</v>
      </c>
      <c r="F4747" s="135" t="s">
        <v>20</v>
      </c>
      <c r="G4747" s="135" t="s">
        <v>20</v>
      </c>
      <c r="H4747" s="135" t="s">
        <v>20</v>
      </c>
      <c r="I4747" s="135" t="s">
        <v>20</v>
      </c>
      <c r="J4747" s="136">
        <v>3.3</v>
      </c>
      <c r="K4747" s="136">
        <v>2.2000000000000002</v>
      </c>
      <c r="L4747" s="136">
        <v>2.2999999999999998</v>
      </c>
      <c r="M4747" s="137" t="str">
        <f t="shared" si="74"/>
        <v>P</v>
      </c>
      <c r="N4747" s="174" t="s">
        <v>10682</v>
      </c>
      <c r="O4747" s="149" t="s">
        <v>1500</v>
      </c>
      <c r="P4747" s="149" t="s">
        <v>9418</v>
      </c>
      <c r="Q4747" s="150" t="s">
        <v>10519</v>
      </c>
      <c r="R4747" s="189">
        <v>6.9599999999999991</v>
      </c>
    </row>
    <row r="4748" spans="1:18" x14ac:dyDescent="0.25">
      <c r="A4748" s="132">
        <v>1055134</v>
      </c>
      <c r="B4748" s="145" t="s">
        <v>932</v>
      </c>
      <c r="C4748" s="132">
        <v>6</v>
      </c>
      <c r="D4748" s="132">
        <v>2808</v>
      </c>
      <c r="E4748" s="186">
        <v>12</v>
      </c>
      <c r="F4748" s="132">
        <v>4212</v>
      </c>
      <c r="G4748" s="132">
        <v>192</v>
      </c>
      <c r="H4748" s="132">
        <v>240</v>
      </c>
      <c r="I4748" s="132">
        <v>1</v>
      </c>
      <c r="J4748" s="133">
        <v>1.24</v>
      </c>
      <c r="K4748" s="133">
        <v>0.79</v>
      </c>
      <c r="L4748" s="133">
        <v>0.27</v>
      </c>
      <c r="M4748" s="134" t="str">
        <f t="shared" si="74"/>
        <v>P</v>
      </c>
      <c r="N4748" s="173" t="s">
        <v>10681</v>
      </c>
      <c r="O4748" s="146" t="s">
        <v>1581</v>
      </c>
      <c r="P4748" s="146" t="s">
        <v>10581</v>
      </c>
      <c r="Q4748" s="147" t="s">
        <v>10519</v>
      </c>
      <c r="R4748" s="187">
        <v>2.0999999999999996</v>
      </c>
    </row>
    <row r="4749" spans="1:18" x14ac:dyDescent="0.25">
      <c r="A4749" s="135">
        <v>1055135</v>
      </c>
      <c r="B4749" s="148" t="s">
        <v>929</v>
      </c>
      <c r="C4749" s="135">
        <v>6</v>
      </c>
      <c r="D4749" s="135">
        <v>2808</v>
      </c>
      <c r="E4749" s="188">
        <v>12</v>
      </c>
      <c r="F4749" s="135">
        <v>4212</v>
      </c>
      <c r="G4749" s="135">
        <v>192</v>
      </c>
      <c r="H4749" s="135">
        <v>240</v>
      </c>
      <c r="I4749" s="135">
        <v>1</v>
      </c>
      <c r="J4749" s="136">
        <v>1.24</v>
      </c>
      <c r="K4749" s="136">
        <v>0.79</v>
      </c>
      <c r="L4749" s="136">
        <v>0.28000000000000003</v>
      </c>
      <c r="M4749" s="137" t="str">
        <f t="shared" si="74"/>
        <v>P</v>
      </c>
      <c r="N4749" s="174" t="s">
        <v>10681</v>
      </c>
      <c r="O4749" s="149" t="s">
        <v>1581</v>
      </c>
      <c r="P4749" s="149" t="s">
        <v>10581</v>
      </c>
      <c r="Q4749" s="150" t="s">
        <v>10519</v>
      </c>
      <c r="R4749" s="189">
        <v>2.4000000000000004</v>
      </c>
    </row>
    <row r="4750" spans="1:18" x14ac:dyDescent="0.25">
      <c r="A4750" s="132">
        <v>1055136</v>
      </c>
      <c r="B4750" s="145" t="s">
        <v>930</v>
      </c>
      <c r="C4750" s="132">
        <v>6</v>
      </c>
      <c r="D4750" s="132">
        <v>2808</v>
      </c>
      <c r="E4750" s="186">
        <v>12</v>
      </c>
      <c r="F4750" s="132">
        <v>4212</v>
      </c>
      <c r="G4750" s="132">
        <v>192</v>
      </c>
      <c r="H4750" s="132">
        <v>240</v>
      </c>
      <c r="I4750" s="132">
        <v>1</v>
      </c>
      <c r="J4750" s="133">
        <v>1.24</v>
      </c>
      <c r="K4750" s="133">
        <v>0.79</v>
      </c>
      <c r="L4750" s="133">
        <v>0.27</v>
      </c>
      <c r="M4750" s="134" t="str">
        <f t="shared" si="74"/>
        <v>P</v>
      </c>
      <c r="N4750" s="173" t="s">
        <v>10681</v>
      </c>
      <c r="O4750" s="146" t="s">
        <v>1581</v>
      </c>
      <c r="P4750" s="146" t="s">
        <v>10581</v>
      </c>
      <c r="Q4750" s="147" t="s">
        <v>10519</v>
      </c>
      <c r="R4750" s="187">
        <v>2.2199999999999998</v>
      </c>
    </row>
    <row r="4751" spans="1:18" x14ac:dyDescent="0.25">
      <c r="A4751" s="135">
        <v>1055137</v>
      </c>
      <c r="B4751" s="148" t="s">
        <v>931</v>
      </c>
      <c r="C4751" s="135">
        <v>6</v>
      </c>
      <c r="D4751" s="135">
        <v>2808</v>
      </c>
      <c r="E4751" s="188">
        <v>12</v>
      </c>
      <c r="F4751" s="135">
        <v>4212</v>
      </c>
      <c r="G4751" s="135">
        <v>192</v>
      </c>
      <c r="H4751" s="135">
        <v>240</v>
      </c>
      <c r="I4751" s="135">
        <v>1</v>
      </c>
      <c r="J4751" s="136">
        <v>1.23</v>
      </c>
      <c r="K4751" s="136">
        <v>0.79</v>
      </c>
      <c r="L4751" s="136">
        <v>0.27</v>
      </c>
      <c r="M4751" s="137" t="str">
        <f t="shared" si="74"/>
        <v>P</v>
      </c>
      <c r="N4751" s="174" t="s">
        <v>10681</v>
      </c>
      <c r="O4751" s="149" t="s">
        <v>1581</v>
      </c>
      <c r="P4751" s="149" t="s">
        <v>10581</v>
      </c>
      <c r="Q4751" s="150" t="s">
        <v>10519</v>
      </c>
      <c r="R4751" s="189">
        <v>2.04</v>
      </c>
    </row>
    <row r="4752" spans="1:18" x14ac:dyDescent="0.25">
      <c r="A4752" s="132">
        <v>1055138</v>
      </c>
      <c r="B4752" s="145" t="s">
        <v>933</v>
      </c>
      <c r="C4752" s="132">
        <v>6</v>
      </c>
      <c r="D4752" s="132">
        <v>2808</v>
      </c>
      <c r="E4752" s="186">
        <v>12</v>
      </c>
      <c r="F4752" s="132">
        <v>4212</v>
      </c>
      <c r="G4752" s="132">
        <v>192</v>
      </c>
      <c r="H4752" s="132">
        <v>240</v>
      </c>
      <c r="I4752" s="132">
        <v>1</v>
      </c>
      <c r="J4752" s="133">
        <v>0.8</v>
      </c>
      <c r="K4752" s="133">
        <v>1.25</v>
      </c>
      <c r="L4752" s="133">
        <v>0.28000000000000003</v>
      </c>
      <c r="M4752" s="134" t="str">
        <f t="shared" si="74"/>
        <v>P</v>
      </c>
      <c r="N4752" s="171" t="s">
        <v>10681</v>
      </c>
      <c r="O4752" s="146" t="s">
        <v>1581</v>
      </c>
      <c r="P4752" s="146" t="s">
        <v>10581</v>
      </c>
      <c r="Q4752" s="147" t="s">
        <v>10519</v>
      </c>
      <c r="R4752" s="187">
        <v>2.16</v>
      </c>
    </row>
    <row r="4753" spans="1:18" x14ac:dyDescent="0.25">
      <c r="A4753" s="135">
        <v>1055139</v>
      </c>
      <c r="B4753" s="148" t="s">
        <v>4916</v>
      </c>
      <c r="C4753" s="135">
        <v>6</v>
      </c>
      <c r="D4753" s="135">
        <v>2808</v>
      </c>
      <c r="E4753" s="188">
        <v>12</v>
      </c>
      <c r="F4753" s="135">
        <v>4212</v>
      </c>
      <c r="G4753" s="135">
        <v>192</v>
      </c>
      <c r="H4753" s="135">
        <v>240</v>
      </c>
      <c r="I4753" s="135">
        <v>1</v>
      </c>
      <c r="J4753" s="136">
        <v>1.21</v>
      </c>
      <c r="K4753" s="136">
        <v>0.78</v>
      </c>
      <c r="L4753" s="136">
        <v>0.27</v>
      </c>
      <c r="M4753" s="137" t="str">
        <f t="shared" si="74"/>
        <v>P</v>
      </c>
      <c r="N4753" s="172" t="s">
        <v>10681</v>
      </c>
      <c r="O4753" s="149" t="s">
        <v>1581</v>
      </c>
      <c r="P4753" s="149" t="s">
        <v>10581</v>
      </c>
      <c r="Q4753" s="150" t="s">
        <v>10519</v>
      </c>
      <c r="R4753" s="189">
        <v>2.04</v>
      </c>
    </row>
    <row r="4754" spans="1:18" x14ac:dyDescent="0.25">
      <c r="A4754" s="132">
        <v>1055149</v>
      </c>
      <c r="B4754" s="145" t="s">
        <v>4917</v>
      </c>
      <c r="C4754" s="132">
        <v>10</v>
      </c>
      <c r="D4754" s="132" t="s">
        <v>20</v>
      </c>
      <c r="E4754" s="186" t="s">
        <v>20</v>
      </c>
      <c r="F4754" s="132" t="s">
        <v>20</v>
      </c>
      <c r="G4754" s="132" t="s">
        <v>20</v>
      </c>
      <c r="H4754" s="132" t="s">
        <v>20</v>
      </c>
      <c r="I4754" s="132" t="s">
        <v>20</v>
      </c>
      <c r="J4754" s="133">
        <v>2.8</v>
      </c>
      <c r="K4754" s="133">
        <v>2.2000000000000002</v>
      </c>
      <c r="L4754" s="133">
        <v>0.1</v>
      </c>
      <c r="M4754" s="134" t="str">
        <f t="shared" si="74"/>
        <v>P</v>
      </c>
      <c r="N4754" s="173" t="s">
        <v>10682</v>
      </c>
      <c r="O4754" s="146" t="s">
        <v>1506</v>
      </c>
      <c r="P4754" s="146" t="s">
        <v>9460</v>
      </c>
      <c r="Q4754" s="147" t="s">
        <v>10519</v>
      </c>
      <c r="R4754" s="187">
        <v>3</v>
      </c>
    </row>
    <row r="4755" spans="1:18" x14ac:dyDescent="0.25">
      <c r="A4755" s="135">
        <v>1055150</v>
      </c>
      <c r="B4755" s="148" t="s">
        <v>4918</v>
      </c>
      <c r="C4755" s="135">
        <v>10</v>
      </c>
      <c r="D4755" s="135">
        <v>360</v>
      </c>
      <c r="E4755" s="188" t="s">
        <v>20</v>
      </c>
      <c r="F4755" s="135" t="s">
        <v>20</v>
      </c>
      <c r="G4755" s="135" t="s">
        <v>21</v>
      </c>
      <c r="H4755" s="135" t="s">
        <v>21</v>
      </c>
      <c r="I4755" s="135" t="s">
        <v>21</v>
      </c>
      <c r="J4755" s="136">
        <v>3.87</v>
      </c>
      <c r="K4755" s="136">
        <v>4.1900000000000004</v>
      </c>
      <c r="L4755" s="136">
        <v>0.5</v>
      </c>
      <c r="M4755" s="137" t="str">
        <f t="shared" si="74"/>
        <v>P</v>
      </c>
      <c r="N4755" s="174" t="s">
        <v>10682</v>
      </c>
      <c r="O4755" s="149" t="s">
        <v>1506</v>
      </c>
      <c r="P4755" s="149" t="s">
        <v>9460</v>
      </c>
      <c r="Q4755" s="150" t="s">
        <v>10519</v>
      </c>
      <c r="R4755" s="189">
        <v>3.4000000000000004</v>
      </c>
    </row>
    <row r="4756" spans="1:18" x14ac:dyDescent="0.25">
      <c r="A4756" s="132">
        <v>1055152</v>
      </c>
      <c r="B4756" s="145" t="s">
        <v>4919</v>
      </c>
      <c r="C4756" s="132">
        <v>4</v>
      </c>
      <c r="D4756" s="132">
        <v>42</v>
      </c>
      <c r="E4756" s="186" t="s">
        <v>20</v>
      </c>
      <c r="F4756" s="132">
        <v>63</v>
      </c>
      <c r="G4756" s="132" t="s">
        <v>21</v>
      </c>
      <c r="H4756" s="132" t="s">
        <v>21</v>
      </c>
      <c r="I4756" s="132" t="s">
        <v>21</v>
      </c>
      <c r="J4756" s="133">
        <v>4.28</v>
      </c>
      <c r="K4756" s="133">
        <v>3.1</v>
      </c>
      <c r="L4756" s="133">
        <v>1.58</v>
      </c>
      <c r="M4756" s="134" t="str">
        <f t="shared" si="74"/>
        <v>P</v>
      </c>
      <c r="N4756" s="171" t="s">
        <v>10681</v>
      </c>
      <c r="O4756" s="146" t="s">
        <v>1506</v>
      </c>
      <c r="P4756" s="146" t="s">
        <v>9435</v>
      </c>
      <c r="Q4756" s="147" t="s">
        <v>10106</v>
      </c>
      <c r="R4756" s="187">
        <v>23.4</v>
      </c>
    </row>
    <row r="4757" spans="1:18" x14ac:dyDescent="0.25">
      <c r="A4757" s="135">
        <v>1055154</v>
      </c>
      <c r="B4757" s="148" t="s">
        <v>4920</v>
      </c>
      <c r="C4757" s="135">
        <v>4</v>
      </c>
      <c r="D4757" s="135">
        <v>42</v>
      </c>
      <c r="E4757" s="188" t="s">
        <v>21</v>
      </c>
      <c r="F4757" s="135">
        <v>63</v>
      </c>
      <c r="G4757" s="135" t="s">
        <v>21</v>
      </c>
      <c r="H4757" s="135" t="s">
        <v>21</v>
      </c>
      <c r="I4757" s="135" t="s">
        <v>21</v>
      </c>
      <c r="J4757" s="136">
        <v>4.5</v>
      </c>
      <c r="K4757" s="136">
        <v>3.1</v>
      </c>
      <c r="L4757" s="136">
        <v>1.8</v>
      </c>
      <c r="M4757" s="137" t="str">
        <f t="shared" si="74"/>
        <v>P</v>
      </c>
      <c r="N4757" s="172" t="s">
        <v>10681</v>
      </c>
      <c r="O4757" s="149" t="s">
        <v>1506</v>
      </c>
      <c r="P4757" s="149" t="s">
        <v>9435</v>
      </c>
      <c r="Q4757" s="150" t="s">
        <v>10106</v>
      </c>
      <c r="R4757" s="189">
        <v>23.4</v>
      </c>
    </row>
    <row r="4758" spans="1:18" x14ac:dyDescent="0.25">
      <c r="A4758" s="132">
        <v>1055157</v>
      </c>
      <c r="B4758" s="145" t="s">
        <v>4921</v>
      </c>
      <c r="C4758" s="132">
        <v>1000</v>
      </c>
      <c r="D4758" s="132" t="s">
        <v>20</v>
      </c>
      <c r="E4758" s="186" t="s">
        <v>20</v>
      </c>
      <c r="F4758" s="132" t="s">
        <v>20</v>
      </c>
      <c r="G4758" s="132" t="s">
        <v>20</v>
      </c>
      <c r="H4758" s="132" t="s">
        <v>20</v>
      </c>
      <c r="I4758" s="132" t="s">
        <v>20</v>
      </c>
      <c r="J4758" s="133">
        <v>1.4</v>
      </c>
      <c r="K4758" s="133">
        <v>1.4</v>
      </c>
      <c r="L4758" s="133">
        <v>0.43</v>
      </c>
      <c r="M4758" s="134" t="str">
        <f t="shared" si="74"/>
        <v>P</v>
      </c>
      <c r="N4758" s="173" t="s">
        <v>10682</v>
      </c>
      <c r="O4758" s="146" t="s">
        <v>1506</v>
      </c>
      <c r="P4758" s="146" t="s">
        <v>9526</v>
      </c>
      <c r="Q4758" s="147" t="s">
        <v>10519</v>
      </c>
      <c r="R4758" s="187">
        <v>30</v>
      </c>
    </row>
    <row r="4759" spans="1:18" x14ac:dyDescent="0.25">
      <c r="A4759" s="135">
        <v>1055158</v>
      </c>
      <c r="B4759" s="148" t="s">
        <v>4922</v>
      </c>
      <c r="C4759" s="135">
        <v>1000</v>
      </c>
      <c r="D4759" s="135" t="s">
        <v>20</v>
      </c>
      <c r="E4759" s="188" t="s">
        <v>20</v>
      </c>
      <c r="F4759" s="135" t="s">
        <v>20</v>
      </c>
      <c r="G4759" s="135" t="s">
        <v>20</v>
      </c>
      <c r="H4759" s="135" t="s">
        <v>20</v>
      </c>
      <c r="I4759" s="135" t="s">
        <v>20</v>
      </c>
      <c r="J4759" s="136">
        <v>1.4</v>
      </c>
      <c r="K4759" s="136">
        <v>1.4</v>
      </c>
      <c r="L4759" s="136">
        <v>0.43</v>
      </c>
      <c r="M4759" s="137" t="str">
        <f t="shared" si="74"/>
        <v>P</v>
      </c>
      <c r="N4759" s="172" t="s">
        <v>10682</v>
      </c>
      <c r="O4759" s="149" t="s">
        <v>1506</v>
      </c>
      <c r="P4759" s="149" t="s">
        <v>9526</v>
      </c>
      <c r="Q4759" s="150" t="s">
        <v>10519</v>
      </c>
      <c r="R4759" s="189">
        <v>20</v>
      </c>
    </row>
    <row r="4760" spans="1:18" x14ac:dyDescent="0.25">
      <c r="A4760" s="132">
        <v>1055173</v>
      </c>
      <c r="B4760" s="145" t="s">
        <v>10148</v>
      </c>
      <c r="C4760" s="132">
        <v>6</v>
      </c>
      <c r="D4760" s="132" t="s">
        <v>20</v>
      </c>
      <c r="E4760" s="186" t="s">
        <v>20</v>
      </c>
      <c r="F4760" s="132" t="s">
        <v>20</v>
      </c>
      <c r="G4760" s="132" t="s">
        <v>20</v>
      </c>
      <c r="H4760" s="132" t="s">
        <v>20</v>
      </c>
      <c r="I4760" s="132" t="s">
        <v>20</v>
      </c>
      <c r="J4760" s="133">
        <v>1.93</v>
      </c>
      <c r="K4760" s="133">
        <v>1.498</v>
      </c>
      <c r="L4760" s="133">
        <v>1.3460000000000001</v>
      </c>
      <c r="M4760" s="134" t="str">
        <f t="shared" si="74"/>
        <v>P</v>
      </c>
      <c r="N4760" s="171" t="s">
        <v>10681</v>
      </c>
      <c r="O4760" s="146" t="s">
        <v>1562</v>
      </c>
      <c r="P4760" s="146" t="s">
        <v>9498</v>
      </c>
      <c r="Q4760" s="147" t="s">
        <v>10106</v>
      </c>
      <c r="R4760" s="187">
        <v>8.1940298507462686</v>
      </c>
    </row>
    <row r="4761" spans="1:18" x14ac:dyDescent="0.25">
      <c r="A4761" s="135">
        <v>1055174</v>
      </c>
      <c r="B4761" s="148" t="s">
        <v>4923</v>
      </c>
      <c r="C4761" s="135">
        <v>1</v>
      </c>
      <c r="D4761" s="135" t="s">
        <v>20</v>
      </c>
      <c r="E4761" s="188" t="s">
        <v>20</v>
      </c>
      <c r="F4761" s="135" t="s">
        <v>20</v>
      </c>
      <c r="G4761" s="135" t="s">
        <v>20</v>
      </c>
      <c r="H4761" s="135" t="s">
        <v>20</v>
      </c>
      <c r="I4761" s="135" t="s">
        <v>20</v>
      </c>
      <c r="J4761" s="136">
        <v>1.18</v>
      </c>
      <c r="K4761" s="136">
        <v>1.18</v>
      </c>
      <c r="L4761" s="136">
        <v>1E-3</v>
      </c>
      <c r="M4761" s="137" t="str">
        <f t="shared" si="74"/>
        <v>P</v>
      </c>
      <c r="N4761" s="172" t="s">
        <v>10682</v>
      </c>
      <c r="O4761" s="149" t="s">
        <v>1506</v>
      </c>
      <c r="P4761" s="149" t="s">
        <v>9498</v>
      </c>
      <c r="Q4761" s="150" t="s">
        <v>10519</v>
      </c>
      <c r="R4761" s="189">
        <v>0.02</v>
      </c>
    </row>
    <row r="4762" spans="1:18" x14ac:dyDescent="0.25">
      <c r="A4762" s="132">
        <v>1055175</v>
      </c>
      <c r="B4762" s="145" t="s">
        <v>4924</v>
      </c>
      <c r="C4762" s="132">
        <v>1</v>
      </c>
      <c r="D4762" s="132" t="s">
        <v>20</v>
      </c>
      <c r="E4762" s="186" t="s">
        <v>20</v>
      </c>
      <c r="F4762" s="132" t="s">
        <v>20</v>
      </c>
      <c r="G4762" s="132" t="s">
        <v>20</v>
      </c>
      <c r="H4762" s="132" t="s">
        <v>20</v>
      </c>
      <c r="I4762" s="132" t="s">
        <v>20</v>
      </c>
      <c r="J4762" s="133">
        <v>1.18</v>
      </c>
      <c r="K4762" s="133">
        <v>1.18</v>
      </c>
      <c r="L4762" s="133">
        <v>1E-3</v>
      </c>
      <c r="M4762" s="134" t="str">
        <f t="shared" si="74"/>
        <v>P</v>
      </c>
      <c r="N4762" s="171" t="s">
        <v>10682</v>
      </c>
      <c r="O4762" s="146" t="s">
        <v>1506</v>
      </c>
      <c r="P4762" s="146" t="s">
        <v>9498</v>
      </c>
      <c r="Q4762" s="147" t="s">
        <v>10519</v>
      </c>
      <c r="R4762" s="187">
        <v>0.02</v>
      </c>
    </row>
    <row r="4763" spans="1:18" x14ac:dyDescent="0.25">
      <c r="A4763" s="135">
        <v>1055176</v>
      </c>
      <c r="B4763" s="148" t="s">
        <v>4925</v>
      </c>
      <c r="C4763" s="135">
        <v>1</v>
      </c>
      <c r="D4763" s="135" t="s">
        <v>20</v>
      </c>
      <c r="E4763" s="188" t="s">
        <v>20</v>
      </c>
      <c r="F4763" s="135" t="s">
        <v>20</v>
      </c>
      <c r="G4763" s="135" t="s">
        <v>20</v>
      </c>
      <c r="H4763" s="135" t="s">
        <v>20</v>
      </c>
      <c r="I4763" s="135" t="s">
        <v>20</v>
      </c>
      <c r="J4763" s="136">
        <v>1.18</v>
      </c>
      <c r="K4763" s="136">
        <v>1.18</v>
      </c>
      <c r="L4763" s="136">
        <v>1E-3</v>
      </c>
      <c r="M4763" s="137" t="str">
        <f t="shared" si="74"/>
        <v>P</v>
      </c>
      <c r="N4763" s="172" t="s">
        <v>10682</v>
      </c>
      <c r="O4763" s="149" t="s">
        <v>1506</v>
      </c>
      <c r="P4763" s="149" t="s">
        <v>9498</v>
      </c>
      <c r="Q4763" s="150" t="s">
        <v>10519</v>
      </c>
      <c r="R4763" s="189">
        <v>0.02</v>
      </c>
    </row>
    <row r="4764" spans="1:18" x14ac:dyDescent="0.25">
      <c r="A4764" s="132">
        <v>1055177</v>
      </c>
      <c r="B4764" s="145" t="s">
        <v>4926</v>
      </c>
      <c r="C4764" s="132">
        <v>1</v>
      </c>
      <c r="D4764" s="132" t="s">
        <v>20</v>
      </c>
      <c r="E4764" s="186" t="s">
        <v>20</v>
      </c>
      <c r="F4764" s="132" t="s">
        <v>20</v>
      </c>
      <c r="G4764" s="132" t="s">
        <v>20</v>
      </c>
      <c r="H4764" s="132" t="s">
        <v>20</v>
      </c>
      <c r="I4764" s="132" t="s">
        <v>20</v>
      </c>
      <c r="J4764" s="133">
        <v>1.18</v>
      </c>
      <c r="K4764" s="133">
        <v>1.18</v>
      </c>
      <c r="L4764" s="133">
        <v>1E-3</v>
      </c>
      <c r="M4764" s="134" t="str">
        <f t="shared" si="74"/>
        <v>P</v>
      </c>
      <c r="N4764" s="171" t="s">
        <v>10682</v>
      </c>
      <c r="O4764" s="146" t="s">
        <v>1506</v>
      </c>
      <c r="P4764" s="146" t="s">
        <v>9498</v>
      </c>
      <c r="Q4764" s="147" t="s">
        <v>10519</v>
      </c>
      <c r="R4764" s="187">
        <v>0.02</v>
      </c>
    </row>
    <row r="4765" spans="1:18" x14ac:dyDescent="0.25">
      <c r="A4765" s="135">
        <v>1055178</v>
      </c>
      <c r="B4765" s="148" t="s">
        <v>4927</v>
      </c>
      <c r="C4765" s="135">
        <v>1</v>
      </c>
      <c r="D4765" s="135" t="s">
        <v>20</v>
      </c>
      <c r="E4765" s="188" t="s">
        <v>20</v>
      </c>
      <c r="F4765" s="135" t="s">
        <v>20</v>
      </c>
      <c r="G4765" s="135" t="s">
        <v>20</v>
      </c>
      <c r="H4765" s="135" t="s">
        <v>20</v>
      </c>
      <c r="I4765" s="135" t="s">
        <v>20</v>
      </c>
      <c r="J4765" s="136">
        <v>1.18</v>
      </c>
      <c r="K4765" s="136">
        <v>1.18</v>
      </c>
      <c r="L4765" s="136">
        <v>1E-3</v>
      </c>
      <c r="M4765" s="137" t="str">
        <f t="shared" si="74"/>
        <v>P</v>
      </c>
      <c r="N4765" s="172" t="s">
        <v>10682</v>
      </c>
      <c r="O4765" s="149" t="s">
        <v>1506</v>
      </c>
      <c r="P4765" s="149" t="s">
        <v>9498</v>
      </c>
      <c r="Q4765" s="150" t="s">
        <v>10519</v>
      </c>
      <c r="R4765" s="189">
        <v>0.02</v>
      </c>
    </row>
    <row r="4766" spans="1:18" x14ac:dyDescent="0.25">
      <c r="A4766" s="132">
        <v>1055179</v>
      </c>
      <c r="B4766" s="145" t="s">
        <v>4928</v>
      </c>
      <c r="C4766" s="132">
        <v>1</v>
      </c>
      <c r="D4766" s="132" t="s">
        <v>20</v>
      </c>
      <c r="E4766" s="186" t="s">
        <v>20</v>
      </c>
      <c r="F4766" s="132" t="s">
        <v>20</v>
      </c>
      <c r="G4766" s="132" t="s">
        <v>20</v>
      </c>
      <c r="H4766" s="132" t="s">
        <v>20</v>
      </c>
      <c r="I4766" s="132" t="s">
        <v>20</v>
      </c>
      <c r="J4766" s="133">
        <v>1.18</v>
      </c>
      <c r="K4766" s="133">
        <v>1.18</v>
      </c>
      <c r="L4766" s="133">
        <v>1E-3</v>
      </c>
      <c r="M4766" s="134" t="str">
        <f t="shared" si="74"/>
        <v>P</v>
      </c>
      <c r="N4766" s="173" t="s">
        <v>10682</v>
      </c>
      <c r="O4766" s="146" t="s">
        <v>1506</v>
      </c>
      <c r="P4766" s="146" t="s">
        <v>9498</v>
      </c>
      <c r="Q4766" s="147" t="s">
        <v>10519</v>
      </c>
      <c r="R4766" s="187">
        <v>0.02</v>
      </c>
    </row>
    <row r="4767" spans="1:18" x14ac:dyDescent="0.25">
      <c r="A4767" s="135">
        <v>1055181</v>
      </c>
      <c r="B4767" s="148" t="s">
        <v>4929</v>
      </c>
      <c r="C4767" s="135">
        <v>1</v>
      </c>
      <c r="D4767" s="135" t="s">
        <v>20</v>
      </c>
      <c r="E4767" s="188" t="s">
        <v>20</v>
      </c>
      <c r="F4767" s="135" t="s">
        <v>20</v>
      </c>
      <c r="G4767" s="135" t="s">
        <v>20</v>
      </c>
      <c r="H4767" s="135" t="s">
        <v>20</v>
      </c>
      <c r="I4767" s="135" t="s">
        <v>20</v>
      </c>
      <c r="J4767" s="136">
        <v>1.18</v>
      </c>
      <c r="K4767" s="136">
        <v>1.18</v>
      </c>
      <c r="L4767" s="136">
        <v>1E-3</v>
      </c>
      <c r="M4767" s="137" t="str">
        <f t="shared" si="74"/>
        <v>P</v>
      </c>
      <c r="N4767" s="174" t="s">
        <v>10682</v>
      </c>
      <c r="O4767" s="149" t="s">
        <v>1506</v>
      </c>
      <c r="P4767" s="149" t="s">
        <v>9498</v>
      </c>
      <c r="Q4767" s="150" t="s">
        <v>10519</v>
      </c>
      <c r="R4767" s="189">
        <v>0.02</v>
      </c>
    </row>
    <row r="4768" spans="1:18" x14ac:dyDescent="0.25">
      <c r="A4768" s="132">
        <v>1055182</v>
      </c>
      <c r="B4768" s="145" t="s">
        <v>927</v>
      </c>
      <c r="C4768" s="132">
        <v>6</v>
      </c>
      <c r="D4768" s="132" t="s">
        <v>20</v>
      </c>
      <c r="E4768" s="186">
        <v>50</v>
      </c>
      <c r="F4768" s="132" t="s">
        <v>20</v>
      </c>
      <c r="G4768" s="132" t="s">
        <v>20</v>
      </c>
      <c r="H4768" s="132" t="s">
        <v>20</v>
      </c>
      <c r="I4768" s="132" t="s">
        <v>20</v>
      </c>
      <c r="J4768" s="133">
        <v>1.22</v>
      </c>
      <c r="K4768" s="133">
        <v>0.82</v>
      </c>
      <c r="L4768" s="133">
        <v>0.28000000000000003</v>
      </c>
      <c r="M4768" s="134" t="str">
        <f t="shared" si="74"/>
        <v>P</v>
      </c>
      <c r="N4768" s="171" t="s">
        <v>10681</v>
      </c>
      <c r="O4768" s="146" t="s">
        <v>1555</v>
      </c>
      <c r="P4768" s="146" t="s">
        <v>9429</v>
      </c>
      <c r="Q4768" s="147" t="s">
        <v>10519</v>
      </c>
      <c r="R4768" s="187">
        <v>1.6880520688052068</v>
      </c>
    </row>
    <row r="4769" spans="1:18" x14ac:dyDescent="0.25">
      <c r="A4769" s="135">
        <v>1055184</v>
      </c>
      <c r="B4769" s="148" t="s">
        <v>928</v>
      </c>
      <c r="C4769" s="135">
        <v>6</v>
      </c>
      <c r="D4769" s="135" t="s">
        <v>20</v>
      </c>
      <c r="E4769" s="188">
        <v>50</v>
      </c>
      <c r="F4769" s="135" t="s">
        <v>20</v>
      </c>
      <c r="G4769" s="135" t="s">
        <v>20</v>
      </c>
      <c r="H4769" s="135" t="s">
        <v>20</v>
      </c>
      <c r="I4769" s="135" t="s">
        <v>20</v>
      </c>
      <c r="J4769" s="136">
        <v>1.22</v>
      </c>
      <c r="K4769" s="136">
        <v>0.82</v>
      </c>
      <c r="L4769" s="136">
        <v>0.28000000000000003</v>
      </c>
      <c r="M4769" s="137" t="str">
        <f t="shared" si="74"/>
        <v>P</v>
      </c>
      <c r="N4769" s="172" t="s">
        <v>10681</v>
      </c>
      <c r="O4769" s="149" t="s">
        <v>1555</v>
      </c>
      <c r="P4769" s="149" t="s">
        <v>9429</v>
      </c>
      <c r="Q4769" s="150" t="s">
        <v>10519</v>
      </c>
      <c r="R4769" s="189">
        <v>1.6696885169688513</v>
      </c>
    </row>
    <row r="4770" spans="1:18" x14ac:dyDescent="0.25">
      <c r="A4770" s="132">
        <v>1055205</v>
      </c>
      <c r="B4770" s="145" t="s">
        <v>4930</v>
      </c>
      <c r="C4770" s="132">
        <v>1</v>
      </c>
      <c r="D4770" s="132">
        <v>44</v>
      </c>
      <c r="E4770" s="186" t="s">
        <v>21</v>
      </c>
      <c r="F4770" s="132">
        <v>49</v>
      </c>
      <c r="G4770" s="132" t="s">
        <v>21</v>
      </c>
      <c r="H4770" s="132" t="s">
        <v>21</v>
      </c>
      <c r="I4770" s="132" t="s">
        <v>21</v>
      </c>
      <c r="J4770" s="133">
        <v>7.3</v>
      </c>
      <c r="K4770" s="133">
        <v>3.4</v>
      </c>
      <c r="L4770" s="133">
        <v>0.92</v>
      </c>
      <c r="M4770" s="134" t="str">
        <f t="shared" si="74"/>
        <v>P</v>
      </c>
      <c r="N4770" s="171" t="s">
        <v>10682</v>
      </c>
      <c r="O4770" s="146" t="s">
        <v>1506</v>
      </c>
      <c r="P4770" s="146" t="s">
        <v>9401</v>
      </c>
      <c r="Q4770" s="147" t="s">
        <v>10519</v>
      </c>
      <c r="R4770" s="187">
        <v>12.92</v>
      </c>
    </row>
    <row r="4771" spans="1:18" x14ac:dyDescent="0.25">
      <c r="A4771" s="135">
        <v>1055218</v>
      </c>
      <c r="B4771" s="148" t="s">
        <v>4931</v>
      </c>
      <c r="C4771" s="135">
        <v>1000</v>
      </c>
      <c r="D4771" s="135" t="s">
        <v>20</v>
      </c>
      <c r="E4771" s="188" t="s">
        <v>20</v>
      </c>
      <c r="F4771" s="135" t="s">
        <v>20</v>
      </c>
      <c r="G4771" s="135" t="s">
        <v>20</v>
      </c>
      <c r="H4771" s="135" t="s">
        <v>20</v>
      </c>
      <c r="I4771" s="135" t="s">
        <v>20</v>
      </c>
      <c r="J4771" s="136">
        <v>1.4</v>
      </c>
      <c r="K4771" s="136">
        <v>1.4</v>
      </c>
      <c r="L4771" s="136">
        <v>0.43</v>
      </c>
      <c r="M4771" s="137" t="str">
        <f t="shared" si="74"/>
        <v>P</v>
      </c>
      <c r="N4771" s="172" t="s">
        <v>10682</v>
      </c>
      <c r="O4771" s="149" t="s">
        <v>1506</v>
      </c>
      <c r="P4771" s="149" t="s">
        <v>9526</v>
      </c>
      <c r="Q4771" s="150" t="s">
        <v>10519</v>
      </c>
      <c r="R4771" s="189">
        <v>490</v>
      </c>
    </row>
    <row r="4772" spans="1:18" x14ac:dyDescent="0.25">
      <c r="A4772" s="132">
        <v>1055219</v>
      </c>
      <c r="B4772" s="145" t="s">
        <v>4932</v>
      </c>
      <c r="C4772" s="132">
        <v>6</v>
      </c>
      <c r="D4772" s="132" t="s">
        <v>20</v>
      </c>
      <c r="E4772" s="186" t="s">
        <v>20</v>
      </c>
      <c r="F4772" s="132" t="s">
        <v>20</v>
      </c>
      <c r="G4772" s="132" t="s">
        <v>20</v>
      </c>
      <c r="H4772" s="132" t="s">
        <v>20</v>
      </c>
      <c r="I4772" s="132" t="s">
        <v>20</v>
      </c>
      <c r="J4772" s="133">
        <v>1.85</v>
      </c>
      <c r="K4772" s="133">
        <v>1.85</v>
      </c>
      <c r="L4772" s="133">
        <v>1.4</v>
      </c>
      <c r="M4772" s="134" t="str">
        <f t="shared" si="74"/>
        <v>P</v>
      </c>
      <c r="N4772" s="171" t="s">
        <v>10682</v>
      </c>
      <c r="O4772" s="146" t="s">
        <v>1500</v>
      </c>
      <c r="P4772" s="146" t="s">
        <v>9456</v>
      </c>
      <c r="Q4772" s="147" t="s">
        <v>10519</v>
      </c>
      <c r="R4772" s="187">
        <v>2.6417910447761193</v>
      </c>
    </row>
    <row r="4773" spans="1:18" x14ac:dyDescent="0.25">
      <c r="A4773" s="135">
        <v>1055222</v>
      </c>
      <c r="B4773" s="148" t="s">
        <v>4933</v>
      </c>
      <c r="C4773" s="135">
        <v>6</v>
      </c>
      <c r="D4773" s="135" t="s">
        <v>20</v>
      </c>
      <c r="E4773" s="188" t="s">
        <v>20</v>
      </c>
      <c r="F4773" s="135" t="s">
        <v>20</v>
      </c>
      <c r="G4773" s="135" t="s">
        <v>20</v>
      </c>
      <c r="H4773" s="135" t="s">
        <v>20</v>
      </c>
      <c r="I4773" s="135" t="s">
        <v>20</v>
      </c>
      <c r="J4773" s="136">
        <v>1.85</v>
      </c>
      <c r="K4773" s="136">
        <v>1.85</v>
      </c>
      <c r="L4773" s="136">
        <v>1.4</v>
      </c>
      <c r="M4773" s="137" t="str">
        <f t="shared" si="74"/>
        <v>P</v>
      </c>
      <c r="N4773" s="172" t="s">
        <v>10682</v>
      </c>
      <c r="O4773" s="149" t="s">
        <v>1500</v>
      </c>
      <c r="P4773" s="149" t="s">
        <v>9456</v>
      </c>
      <c r="Q4773" s="150" t="s">
        <v>10519</v>
      </c>
      <c r="R4773" s="189">
        <v>2.6417910447761193</v>
      </c>
    </row>
    <row r="4774" spans="1:18" x14ac:dyDescent="0.25">
      <c r="A4774" s="132">
        <v>1055223</v>
      </c>
      <c r="B4774" s="145" t="s">
        <v>4934</v>
      </c>
      <c r="C4774" s="132">
        <v>6</v>
      </c>
      <c r="D4774" s="132" t="s">
        <v>20</v>
      </c>
      <c r="E4774" s="186" t="s">
        <v>20</v>
      </c>
      <c r="F4774" s="132" t="s">
        <v>20</v>
      </c>
      <c r="G4774" s="132" t="s">
        <v>20</v>
      </c>
      <c r="H4774" s="132" t="s">
        <v>20</v>
      </c>
      <c r="I4774" s="132" t="s">
        <v>20</v>
      </c>
      <c r="J4774" s="133">
        <v>1.85</v>
      </c>
      <c r="K4774" s="133">
        <v>1.85</v>
      </c>
      <c r="L4774" s="133">
        <v>1.4</v>
      </c>
      <c r="M4774" s="134" t="str">
        <f t="shared" si="74"/>
        <v>P</v>
      </c>
      <c r="N4774" s="171" t="s">
        <v>10682</v>
      </c>
      <c r="O4774" s="146" t="s">
        <v>1500</v>
      </c>
      <c r="P4774" s="146" t="s">
        <v>9456</v>
      </c>
      <c r="Q4774" s="147" t="s">
        <v>10519</v>
      </c>
      <c r="R4774" s="187">
        <v>2.6417910447761193</v>
      </c>
    </row>
    <row r="4775" spans="1:18" x14ac:dyDescent="0.25">
      <c r="A4775" s="135">
        <v>1055225</v>
      </c>
      <c r="B4775" s="148" t="s">
        <v>4935</v>
      </c>
      <c r="C4775" s="135">
        <v>6</v>
      </c>
      <c r="D4775" s="135" t="s">
        <v>20</v>
      </c>
      <c r="E4775" s="188" t="s">
        <v>20</v>
      </c>
      <c r="F4775" s="135" t="s">
        <v>20</v>
      </c>
      <c r="G4775" s="135" t="s">
        <v>20</v>
      </c>
      <c r="H4775" s="135" t="s">
        <v>20</v>
      </c>
      <c r="I4775" s="135" t="s">
        <v>20</v>
      </c>
      <c r="J4775" s="136">
        <v>3.2</v>
      </c>
      <c r="K4775" s="136">
        <v>2.2000000000000002</v>
      </c>
      <c r="L4775" s="136">
        <v>1.1499999999999999</v>
      </c>
      <c r="M4775" s="137" t="str">
        <f t="shared" si="74"/>
        <v>P</v>
      </c>
      <c r="N4775" s="172" t="s">
        <v>10682</v>
      </c>
      <c r="O4775" s="149" t="s">
        <v>1500</v>
      </c>
      <c r="P4775" s="149" t="s">
        <v>9456</v>
      </c>
      <c r="Q4775" s="150" t="s">
        <v>10519</v>
      </c>
      <c r="R4775" s="189">
        <v>3.3582089552238803</v>
      </c>
    </row>
    <row r="4776" spans="1:18" x14ac:dyDescent="0.25">
      <c r="A4776" s="132">
        <v>1055233</v>
      </c>
      <c r="B4776" s="145" t="s">
        <v>4936</v>
      </c>
      <c r="C4776" s="132">
        <v>1</v>
      </c>
      <c r="D4776" s="132">
        <v>288</v>
      </c>
      <c r="E4776" s="186">
        <v>24</v>
      </c>
      <c r="F4776" s="132" t="s">
        <v>20</v>
      </c>
      <c r="G4776" s="132" t="s">
        <v>20</v>
      </c>
      <c r="H4776" s="132" t="s">
        <v>20</v>
      </c>
      <c r="I4776" s="132" t="s">
        <v>20</v>
      </c>
      <c r="J4776" s="133">
        <v>2.5</v>
      </c>
      <c r="K4776" s="133">
        <v>2.4</v>
      </c>
      <c r="L4776" s="133">
        <v>0.5</v>
      </c>
      <c r="M4776" s="134" t="str">
        <f t="shared" si="74"/>
        <v>P</v>
      </c>
      <c r="N4776" s="171" t="s">
        <v>10682</v>
      </c>
      <c r="O4776" s="146" t="s">
        <v>1614</v>
      </c>
      <c r="P4776" s="146" t="s">
        <v>9735</v>
      </c>
      <c r="Q4776" s="147" t="s">
        <v>10519</v>
      </c>
      <c r="R4776" s="187">
        <v>2.38</v>
      </c>
    </row>
    <row r="4777" spans="1:18" x14ac:dyDescent="0.25">
      <c r="A4777" s="135">
        <v>1055236</v>
      </c>
      <c r="B4777" s="148" t="s">
        <v>4937</v>
      </c>
      <c r="C4777" s="135">
        <v>1</v>
      </c>
      <c r="D4777" s="135">
        <v>100</v>
      </c>
      <c r="E4777" s="188">
        <v>10</v>
      </c>
      <c r="F4777" s="135" t="s">
        <v>20</v>
      </c>
      <c r="G4777" s="135" t="s">
        <v>21</v>
      </c>
      <c r="H4777" s="135" t="s">
        <v>21</v>
      </c>
      <c r="I4777" s="135" t="s">
        <v>21</v>
      </c>
      <c r="J4777" s="136">
        <v>5.25</v>
      </c>
      <c r="K4777" s="136">
        <v>4.75</v>
      </c>
      <c r="L4777" s="136">
        <v>0.4</v>
      </c>
      <c r="M4777" s="137" t="str">
        <f t="shared" si="74"/>
        <v>P</v>
      </c>
      <c r="N4777" s="172" t="s">
        <v>10682</v>
      </c>
      <c r="O4777" s="149" t="s">
        <v>1614</v>
      </c>
      <c r="P4777" s="149" t="s">
        <v>9735</v>
      </c>
      <c r="Q4777" s="150" t="s">
        <v>10519</v>
      </c>
      <c r="R4777" s="189">
        <v>7.5</v>
      </c>
    </row>
    <row r="4778" spans="1:18" x14ac:dyDescent="0.25">
      <c r="A4778" s="132">
        <v>1055242</v>
      </c>
      <c r="B4778" s="145" t="s">
        <v>4938</v>
      </c>
      <c r="C4778" s="132">
        <v>1</v>
      </c>
      <c r="D4778" s="132" t="s">
        <v>20</v>
      </c>
      <c r="E4778" s="186" t="s">
        <v>20</v>
      </c>
      <c r="F4778" s="132" t="s">
        <v>20</v>
      </c>
      <c r="G4778" s="132" t="s">
        <v>20</v>
      </c>
      <c r="H4778" s="132" t="s">
        <v>20</v>
      </c>
      <c r="I4778" s="132" t="s">
        <v>20</v>
      </c>
      <c r="J4778" s="133">
        <v>2.6669999999999998</v>
      </c>
      <c r="K4778" s="133">
        <v>1.524</v>
      </c>
      <c r="L4778" s="133">
        <v>0.191</v>
      </c>
      <c r="M4778" s="134" t="str">
        <f t="shared" si="74"/>
        <v>P</v>
      </c>
      <c r="N4778" s="171" t="s">
        <v>10682</v>
      </c>
      <c r="O4778" s="146" t="s">
        <v>1506</v>
      </c>
      <c r="P4778" s="146" t="s">
        <v>9401</v>
      </c>
      <c r="Q4778" s="147" t="s">
        <v>10519</v>
      </c>
      <c r="R4778" s="187">
        <v>2.4900000000000002</v>
      </c>
    </row>
    <row r="4779" spans="1:18" x14ac:dyDescent="0.25">
      <c r="A4779" s="135">
        <v>1055292</v>
      </c>
      <c r="B4779" s="148" t="s">
        <v>4939</v>
      </c>
      <c r="C4779" s="135">
        <v>1</v>
      </c>
      <c r="D4779" s="135">
        <v>500</v>
      </c>
      <c r="E4779" s="188" t="s">
        <v>21</v>
      </c>
      <c r="F4779" s="135" t="s">
        <v>20</v>
      </c>
      <c r="G4779" s="135">
        <v>24</v>
      </c>
      <c r="H4779" s="135" t="s">
        <v>20</v>
      </c>
      <c r="I4779" s="135">
        <v>2</v>
      </c>
      <c r="J4779" s="136">
        <v>4.12</v>
      </c>
      <c r="K4779" s="136">
        <v>2.78</v>
      </c>
      <c r="L4779" s="136">
        <v>0.28999999999999998</v>
      </c>
      <c r="M4779" s="137" t="str">
        <f t="shared" si="74"/>
        <v>P</v>
      </c>
      <c r="N4779" s="172" t="s">
        <v>10682</v>
      </c>
      <c r="O4779" s="149" t="s">
        <v>1500</v>
      </c>
      <c r="P4779" s="149" t="s">
        <v>9418</v>
      </c>
      <c r="Q4779" s="150" t="s">
        <v>10519</v>
      </c>
      <c r="R4779" s="189">
        <v>6.81</v>
      </c>
    </row>
    <row r="4780" spans="1:18" x14ac:dyDescent="0.25">
      <c r="A4780" s="132">
        <v>1055293</v>
      </c>
      <c r="B4780" s="145" t="s">
        <v>4940</v>
      </c>
      <c r="C4780" s="132">
        <v>3</v>
      </c>
      <c r="D4780" s="132">
        <v>288</v>
      </c>
      <c r="E4780" s="186">
        <v>12</v>
      </c>
      <c r="F4780" s="132">
        <v>288</v>
      </c>
      <c r="G4780" s="132" t="s">
        <v>20</v>
      </c>
      <c r="H4780" s="132" t="s">
        <v>20</v>
      </c>
      <c r="I4780" s="132" t="s">
        <v>20</v>
      </c>
      <c r="J4780" s="133">
        <v>3.6</v>
      </c>
      <c r="K4780" s="133">
        <v>1.1000000000000001</v>
      </c>
      <c r="L4780" s="133">
        <v>0.95</v>
      </c>
      <c r="M4780" s="134" t="str">
        <f t="shared" si="74"/>
        <v>P</v>
      </c>
      <c r="N4780" s="171" t="s">
        <v>10682</v>
      </c>
      <c r="O4780" s="146" t="s">
        <v>1614</v>
      </c>
      <c r="P4780" s="146" t="s">
        <v>9419</v>
      </c>
      <c r="Q4780" s="147" t="s">
        <v>10519</v>
      </c>
      <c r="R4780" s="187">
        <v>8.879999999999999</v>
      </c>
    </row>
    <row r="4781" spans="1:18" x14ac:dyDescent="0.25">
      <c r="A4781" s="135">
        <v>1055294</v>
      </c>
      <c r="B4781" s="148" t="s">
        <v>4941</v>
      </c>
      <c r="C4781" s="135">
        <v>6</v>
      </c>
      <c r="D4781" s="135">
        <v>810</v>
      </c>
      <c r="E4781" s="188">
        <v>30</v>
      </c>
      <c r="F4781" s="135">
        <v>1080</v>
      </c>
      <c r="G4781" s="135" t="s">
        <v>20</v>
      </c>
      <c r="H4781" s="135" t="s">
        <v>20</v>
      </c>
      <c r="I4781" s="135" t="s">
        <v>20</v>
      </c>
      <c r="J4781" s="136">
        <v>1.9</v>
      </c>
      <c r="K4781" s="136">
        <v>1.4</v>
      </c>
      <c r="L4781" s="136">
        <v>0.6</v>
      </c>
      <c r="M4781" s="137" t="str">
        <f t="shared" si="74"/>
        <v>P</v>
      </c>
      <c r="N4781" s="172" t="s">
        <v>10682</v>
      </c>
      <c r="O4781" s="149" t="s">
        <v>1500</v>
      </c>
      <c r="P4781" s="149" t="s">
        <v>9456</v>
      </c>
      <c r="Q4781" s="150" t="s">
        <v>10519</v>
      </c>
      <c r="R4781" s="189">
        <v>2.94</v>
      </c>
    </row>
    <row r="4782" spans="1:18" x14ac:dyDescent="0.25">
      <c r="A4782" s="132">
        <v>1055295</v>
      </c>
      <c r="B4782" s="145" t="s">
        <v>4942</v>
      </c>
      <c r="C4782" s="132">
        <v>6</v>
      </c>
      <c r="D4782" s="132" t="s">
        <v>20</v>
      </c>
      <c r="E4782" s="186">
        <v>160</v>
      </c>
      <c r="F4782" s="132" t="s">
        <v>20</v>
      </c>
      <c r="G4782" s="132">
        <v>640</v>
      </c>
      <c r="H4782" s="132">
        <v>480</v>
      </c>
      <c r="I4782" s="132">
        <v>1</v>
      </c>
      <c r="J4782" s="133">
        <v>2.1</v>
      </c>
      <c r="K4782" s="133">
        <v>0.9</v>
      </c>
      <c r="L4782" s="133">
        <v>0.09</v>
      </c>
      <c r="M4782" s="134" t="str">
        <f t="shared" si="74"/>
        <v>P</v>
      </c>
      <c r="N4782" s="171" t="s">
        <v>10682</v>
      </c>
      <c r="O4782" s="146" t="s">
        <v>1500</v>
      </c>
      <c r="P4782" s="146" t="s">
        <v>9418</v>
      </c>
      <c r="Q4782" s="147" t="s">
        <v>10519</v>
      </c>
      <c r="R4782" s="187">
        <v>1.44</v>
      </c>
    </row>
    <row r="4783" spans="1:18" x14ac:dyDescent="0.25">
      <c r="A4783" s="135">
        <v>1055296</v>
      </c>
      <c r="B4783" s="148" t="s">
        <v>4943</v>
      </c>
      <c r="C4783" s="135">
        <v>3</v>
      </c>
      <c r="D4783" s="135">
        <v>2700</v>
      </c>
      <c r="E4783" s="188">
        <v>90</v>
      </c>
      <c r="F4783" s="135" t="s">
        <v>20</v>
      </c>
      <c r="G4783" s="135" t="s">
        <v>20</v>
      </c>
      <c r="H4783" s="135" t="s">
        <v>20</v>
      </c>
      <c r="I4783" s="135" t="s">
        <v>20</v>
      </c>
      <c r="J4783" s="136">
        <v>1.27</v>
      </c>
      <c r="K4783" s="136">
        <v>0.93</v>
      </c>
      <c r="L4783" s="136">
        <v>0.35</v>
      </c>
      <c r="M4783" s="137" t="str">
        <f t="shared" si="74"/>
        <v>P</v>
      </c>
      <c r="N4783" s="172" t="s">
        <v>10682</v>
      </c>
      <c r="O4783" s="149" t="s">
        <v>1500</v>
      </c>
      <c r="P4783" s="149" t="s">
        <v>9456</v>
      </c>
      <c r="Q4783" s="150" t="s">
        <v>10519</v>
      </c>
      <c r="R4783" s="189">
        <v>1.29</v>
      </c>
    </row>
    <row r="4784" spans="1:18" x14ac:dyDescent="0.25">
      <c r="A4784" s="132">
        <v>1055297</v>
      </c>
      <c r="B4784" s="145" t="s">
        <v>904</v>
      </c>
      <c r="C4784" s="132">
        <v>3</v>
      </c>
      <c r="D4784" s="132">
        <v>1056</v>
      </c>
      <c r="E4784" s="186">
        <v>24</v>
      </c>
      <c r="F4784" s="132">
        <v>1440</v>
      </c>
      <c r="G4784" s="132">
        <v>32</v>
      </c>
      <c r="H4784" s="132" t="s">
        <v>20</v>
      </c>
      <c r="I4784" s="132">
        <v>3</v>
      </c>
      <c r="J4784" s="133">
        <v>1.3</v>
      </c>
      <c r="K4784" s="133">
        <v>0.81</v>
      </c>
      <c r="L4784" s="133">
        <v>0.67</v>
      </c>
      <c r="M4784" s="134" t="str">
        <f t="shared" si="74"/>
        <v>P</v>
      </c>
      <c r="N4784" s="171" t="s">
        <v>10682</v>
      </c>
      <c r="O4784" s="146" t="s">
        <v>1614</v>
      </c>
      <c r="P4784" s="146" t="s">
        <v>9419</v>
      </c>
      <c r="Q4784" s="147" t="s">
        <v>10519</v>
      </c>
      <c r="R4784" s="187">
        <v>3.84</v>
      </c>
    </row>
    <row r="4785" spans="1:18" x14ac:dyDescent="0.25">
      <c r="A4785" s="135">
        <v>1055303</v>
      </c>
      <c r="B4785" s="148" t="s">
        <v>4944</v>
      </c>
      <c r="C4785" s="135">
        <v>3</v>
      </c>
      <c r="D4785" s="135">
        <v>210</v>
      </c>
      <c r="E4785" s="188">
        <v>10</v>
      </c>
      <c r="F4785" s="135">
        <v>280</v>
      </c>
      <c r="G4785" s="135" t="s">
        <v>20</v>
      </c>
      <c r="H4785" s="135" t="s">
        <v>20</v>
      </c>
      <c r="I4785" s="135" t="s">
        <v>20</v>
      </c>
      <c r="J4785" s="136">
        <v>3.6</v>
      </c>
      <c r="K4785" s="136">
        <v>2.5</v>
      </c>
      <c r="L4785" s="136">
        <v>0.5</v>
      </c>
      <c r="M4785" s="137" t="str">
        <f t="shared" si="74"/>
        <v>P</v>
      </c>
      <c r="N4785" s="172" t="s">
        <v>10682</v>
      </c>
      <c r="O4785" s="149" t="s">
        <v>1587</v>
      </c>
      <c r="P4785" s="149" t="s">
        <v>9421</v>
      </c>
      <c r="Q4785" s="150" t="s">
        <v>10519</v>
      </c>
      <c r="R4785" s="189">
        <v>10.379999999999999</v>
      </c>
    </row>
    <row r="4786" spans="1:18" x14ac:dyDescent="0.25">
      <c r="A4786" s="132">
        <v>1055304</v>
      </c>
      <c r="B4786" s="145" t="s">
        <v>4945</v>
      </c>
      <c r="C4786" s="132">
        <v>3</v>
      </c>
      <c r="D4786" s="132">
        <v>270</v>
      </c>
      <c r="E4786" s="186">
        <v>10</v>
      </c>
      <c r="F4786" s="132">
        <v>360</v>
      </c>
      <c r="G4786" s="132" t="s">
        <v>20</v>
      </c>
      <c r="H4786" s="132" t="s">
        <v>20</v>
      </c>
      <c r="I4786" s="132" t="s">
        <v>20</v>
      </c>
      <c r="J4786" s="133">
        <v>3.27</v>
      </c>
      <c r="K4786" s="133">
        <v>2</v>
      </c>
      <c r="L4786" s="133">
        <v>0.5</v>
      </c>
      <c r="M4786" s="134" t="str">
        <f t="shared" si="74"/>
        <v>P</v>
      </c>
      <c r="N4786" s="171" t="s">
        <v>10682</v>
      </c>
      <c r="O4786" s="146" t="s">
        <v>1587</v>
      </c>
      <c r="P4786" s="146" t="s">
        <v>9421</v>
      </c>
      <c r="Q4786" s="147" t="s">
        <v>10519</v>
      </c>
      <c r="R4786" s="187">
        <v>10.86</v>
      </c>
    </row>
    <row r="4787" spans="1:18" x14ac:dyDescent="0.25">
      <c r="A4787" s="135">
        <v>1055305</v>
      </c>
      <c r="B4787" s="148" t="s">
        <v>4946</v>
      </c>
      <c r="C4787" s="135">
        <v>6</v>
      </c>
      <c r="D4787" s="135">
        <v>250</v>
      </c>
      <c r="E4787" s="188">
        <v>25</v>
      </c>
      <c r="F4787" s="135">
        <v>400</v>
      </c>
      <c r="G4787" s="135" t="s">
        <v>21</v>
      </c>
      <c r="H4787" s="135" t="s">
        <v>21</v>
      </c>
      <c r="I4787" s="135" t="s">
        <v>21</v>
      </c>
      <c r="J4787" s="136">
        <v>2.8</v>
      </c>
      <c r="K4787" s="136">
        <v>2.2999999999999998</v>
      </c>
      <c r="L4787" s="136">
        <v>0.8</v>
      </c>
      <c r="M4787" s="137" t="str">
        <f t="shared" si="74"/>
        <v>P</v>
      </c>
      <c r="N4787" s="174" t="s">
        <v>10682</v>
      </c>
      <c r="O4787" s="149" t="s">
        <v>1500</v>
      </c>
      <c r="P4787" s="149" t="s">
        <v>9418</v>
      </c>
      <c r="Q4787" s="150" t="s">
        <v>10519</v>
      </c>
      <c r="R4787" s="189">
        <v>1.8599999999999999</v>
      </c>
    </row>
    <row r="4788" spans="1:18" x14ac:dyDescent="0.25">
      <c r="A4788" s="132">
        <v>1055306</v>
      </c>
      <c r="B4788" s="145" t="s">
        <v>4947</v>
      </c>
      <c r="C4788" s="132">
        <v>6</v>
      </c>
      <c r="D4788" s="132" t="s">
        <v>20</v>
      </c>
      <c r="E4788" s="186">
        <v>96</v>
      </c>
      <c r="F4788" s="132" t="s">
        <v>20</v>
      </c>
      <c r="G4788" s="132" t="s">
        <v>20</v>
      </c>
      <c r="H4788" s="132" t="s">
        <v>20</v>
      </c>
      <c r="I4788" s="132" t="s">
        <v>20</v>
      </c>
      <c r="J4788" s="133">
        <v>2.2999999999999998</v>
      </c>
      <c r="K4788" s="133">
        <v>1</v>
      </c>
      <c r="L4788" s="133">
        <v>0.45</v>
      </c>
      <c r="M4788" s="134" t="str">
        <f t="shared" si="74"/>
        <v>P</v>
      </c>
      <c r="N4788" s="173" t="s">
        <v>10682</v>
      </c>
      <c r="O4788" s="146" t="s">
        <v>1500</v>
      </c>
      <c r="P4788" s="146" t="s">
        <v>9418</v>
      </c>
      <c r="Q4788" s="147" t="s">
        <v>10519</v>
      </c>
      <c r="R4788" s="187">
        <v>3.4799999999999995</v>
      </c>
    </row>
    <row r="4789" spans="1:18" x14ac:dyDescent="0.25">
      <c r="A4789" s="135">
        <v>1055307</v>
      </c>
      <c r="B4789" s="148" t="s">
        <v>345</v>
      </c>
      <c r="C4789" s="135">
        <v>6</v>
      </c>
      <c r="D4789" s="135">
        <v>78</v>
      </c>
      <c r="E4789" s="188" t="s">
        <v>21</v>
      </c>
      <c r="F4789" s="135">
        <v>117</v>
      </c>
      <c r="G4789" s="135">
        <v>12</v>
      </c>
      <c r="H4789" s="135" t="s">
        <v>20</v>
      </c>
      <c r="I4789" s="135">
        <v>1</v>
      </c>
      <c r="J4789" s="136">
        <v>3.48</v>
      </c>
      <c r="K4789" s="136">
        <v>2.46</v>
      </c>
      <c r="L4789" s="136">
        <v>1.62</v>
      </c>
      <c r="M4789" s="137" t="str">
        <f t="shared" si="74"/>
        <v>P</v>
      </c>
      <c r="N4789" s="174" t="s">
        <v>10681</v>
      </c>
      <c r="O4789" s="149" t="s">
        <v>1578</v>
      </c>
      <c r="P4789" s="149" t="s">
        <v>9502</v>
      </c>
      <c r="Q4789" s="150" t="s">
        <v>10519</v>
      </c>
      <c r="R4789" s="189">
        <v>18.12</v>
      </c>
    </row>
    <row r="4790" spans="1:18" x14ac:dyDescent="0.25">
      <c r="A4790" s="132">
        <v>1055308</v>
      </c>
      <c r="B4790" s="145" t="s">
        <v>346</v>
      </c>
      <c r="C4790" s="132">
        <v>6</v>
      </c>
      <c r="D4790" s="132">
        <v>78</v>
      </c>
      <c r="E4790" s="186" t="s">
        <v>20</v>
      </c>
      <c r="F4790" s="132">
        <v>130</v>
      </c>
      <c r="G4790" s="132" t="s">
        <v>20</v>
      </c>
      <c r="H4790" s="132" t="s">
        <v>20</v>
      </c>
      <c r="I4790" s="132" t="s">
        <v>20</v>
      </c>
      <c r="J4790" s="133">
        <v>3.51</v>
      </c>
      <c r="K4790" s="133">
        <v>2.46</v>
      </c>
      <c r="L4790" s="133">
        <v>1.6</v>
      </c>
      <c r="M4790" s="134" t="str">
        <f t="shared" si="74"/>
        <v>P</v>
      </c>
      <c r="N4790" s="173" t="s">
        <v>10681</v>
      </c>
      <c r="O4790" s="146" t="s">
        <v>1578</v>
      </c>
      <c r="P4790" s="146" t="s">
        <v>9502</v>
      </c>
      <c r="Q4790" s="147" t="s">
        <v>10519</v>
      </c>
      <c r="R4790" s="187">
        <v>20.700000000000003</v>
      </c>
    </row>
    <row r="4791" spans="1:18" x14ac:dyDescent="0.25">
      <c r="A4791" s="135">
        <v>1055309</v>
      </c>
      <c r="B4791" s="148" t="s">
        <v>344</v>
      </c>
      <c r="C4791" s="135">
        <v>6</v>
      </c>
      <c r="D4791" s="135">
        <v>78</v>
      </c>
      <c r="E4791" s="188" t="s">
        <v>21</v>
      </c>
      <c r="F4791" s="135">
        <v>117</v>
      </c>
      <c r="G4791" s="135" t="s">
        <v>20</v>
      </c>
      <c r="H4791" s="135" t="s">
        <v>20</v>
      </c>
      <c r="I4791" s="135" t="s">
        <v>20</v>
      </c>
      <c r="J4791" s="136">
        <v>3.52</v>
      </c>
      <c r="K4791" s="136">
        <v>2.44</v>
      </c>
      <c r="L4791" s="136">
        <v>1.63</v>
      </c>
      <c r="M4791" s="137" t="str">
        <f t="shared" si="74"/>
        <v>P</v>
      </c>
      <c r="N4791" s="174" t="s">
        <v>10681</v>
      </c>
      <c r="O4791" s="149" t="s">
        <v>1578</v>
      </c>
      <c r="P4791" s="149" t="s">
        <v>9502</v>
      </c>
      <c r="Q4791" s="150" t="s">
        <v>10519</v>
      </c>
      <c r="R4791" s="189">
        <v>21.96</v>
      </c>
    </row>
    <row r="4792" spans="1:18" x14ac:dyDescent="0.25">
      <c r="A4792" s="132">
        <v>1055311</v>
      </c>
      <c r="B4792" s="145" t="s">
        <v>8721</v>
      </c>
      <c r="C4792" s="132">
        <v>6</v>
      </c>
      <c r="D4792" s="132">
        <v>300</v>
      </c>
      <c r="E4792" s="186" t="s">
        <v>21</v>
      </c>
      <c r="F4792" s="132">
        <v>500</v>
      </c>
      <c r="G4792" s="132" t="s">
        <v>20</v>
      </c>
      <c r="H4792" s="132" t="s">
        <v>20</v>
      </c>
      <c r="I4792" s="132" t="s">
        <v>20</v>
      </c>
      <c r="J4792" s="133">
        <v>1.77</v>
      </c>
      <c r="K4792" s="133">
        <v>1.17</v>
      </c>
      <c r="L4792" s="133">
        <v>1.5</v>
      </c>
      <c r="M4792" s="134" t="str">
        <f t="shared" si="74"/>
        <v>P</v>
      </c>
      <c r="N4792" s="173" t="s">
        <v>10681</v>
      </c>
      <c r="O4792" s="146" t="s">
        <v>1506</v>
      </c>
      <c r="P4792" s="146" t="s">
        <v>9430</v>
      </c>
      <c r="Q4792" s="147" t="s">
        <v>10519</v>
      </c>
      <c r="R4792" s="187">
        <v>3.96</v>
      </c>
    </row>
    <row r="4793" spans="1:18" x14ac:dyDescent="0.25">
      <c r="A4793" s="135">
        <v>1055312</v>
      </c>
      <c r="B4793" s="148" t="s">
        <v>1157</v>
      </c>
      <c r="C4793" s="135">
        <v>6</v>
      </c>
      <c r="D4793" s="135">
        <v>216</v>
      </c>
      <c r="E4793" s="188" t="s">
        <v>21</v>
      </c>
      <c r="F4793" s="135">
        <v>324</v>
      </c>
      <c r="G4793" s="135">
        <v>16</v>
      </c>
      <c r="H4793" s="135">
        <v>20</v>
      </c>
      <c r="I4793" s="135">
        <v>1</v>
      </c>
      <c r="J4793" s="136">
        <v>1.86</v>
      </c>
      <c r="K4793" s="136">
        <v>1.28</v>
      </c>
      <c r="L4793" s="136">
        <v>1.6</v>
      </c>
      <c r="M4793" s="137" t="str">
        <f t="shared" si="74"/>
        <v>P</v>
      </c>
      <c r="N4793" s="174" t="s">
        <v>10681</v>
      </c>
      <c r="O4793" s="149" t="s">
        <v>1607</v>
      </c>
      <c r="P4793" s="149" t="s">
        <v>9506</v>
      </c>
      <c r="Q4793" s="150" t="s">
        <v>10519</v>
      </c>
      <c r="R4793" s="189">
        <v>3.3000000000000003</v>
      </c>
    </row>
    <row r="4794" spans="1:18" x14ac:dyDescent="0.25">
      <c r="A4794" s="132">
        <v>1055314</v>
      </c>
      <c r="B4794" s="145" t="s">
        <v>1154</v>
      </c>
      <c r="C4794" s="132">
        <v>6</v>
      </c>
      <c r="D4794" s="132">
        <v>216</v>
      </c>
      <c r="E4794" s="186" t="s">
        <v>21</v>
      </c>
      <c r="F4794" s="132">
        <v>324</v>
      </c>
      <c r="G4794" s="132">
        <v>16</v>
      </c>
      <c r="H4794" s="132">
        <v>20</v>
      </c>
      <c r="I4794" s="132">
        <v>1</v>
      </c>
      <c r="J4794" s="133">
        <v>1.86</v>
      </c>
      <c r="K4794" s="133">
        <v>1.28</v>
      </c>
      <c r="L4794" s="133">
        <v>1.6</v>
      </c>
      <c r="M4794" s="134" t="str">
        <f t="shared" si="74"/>
        <v>P</v>
      </c>
      <c r="N4794" s="173" t="s">
        <v>10681</v>
      </c>
      <c r="O4794" s="146" t="s">
        <v>1607</v>
      </c>
      <c r="P4794" s="146" t="s">
        <v>9506</v>
      </c>
      <c r="Q4794" s="147" t="s">
        <v>10519</v>
      </c>
      <c r="R4794" s="187">
        <v>3.4799999999999995</v>
      </c>
    </row>
    <row r="4795" spans="1:18" x14ac:dyDescent="0.25">
      <c r="A4795" s="135">
        <v>1055315</v>
      </c>
      <c r="B4795" s="148" t="s">
        <v>1160</v>
      </c>
      <c r="C4795" s="135">
        <v>6</v>
      </c>
      <c r="D4795" s="135">
        <v>216</v>
      </c>
      <c r="E4795" s="188" t="s">
        <v>21</v>
      </c>
      <c r="F4795" s="135">
        <v>324</v>
      </c>
      <c r="G4795" s="135">
        <v>16</v>
      </c>
      <c r="H4795" s="135">
        <v>20</v>
      </c>
      <c r="I4795" s="135">
        <v>1</v>
      </c>
      <c r="J4795" s="136">
        <v>1.86</v>
      </c>
      <c r="K4795" s="136">
        <v>1.28</v>
      </c>
      <c r="L4795" s="136">
        <v>1.6</v>
      </c>
      <c r="M4795" s="137" t="str">
        <f t="shared" si="74"/>
        <v>P</v>
      </c>
      <c r="N4795" s="174" t="s">
        <v>10681</v>
      </c>
      <c r="O4795" s="149" t="s">
        <v>1607</v>
      </c>
      <c r="P4795" s="149" t="s">
        <v>9506</v>
      </c>
      <c r="Q4795" s="150" t="s">
        <v>10519</v>
      </c>
      <c r="R4795" s="189">
        <v>4.26</v>
      </c>
    </row>
    <row r="4796" spans="1:18" x14ac:dyDescent="0.25">
      <c r="A4796" s="132">
        <v>1055316</v>
      </c>
      <c r="B4796" s="145" t="s">
        <v>4948</v>
      </c>
      <c r="C4796" s="132">
        <v>6</v>
      </c>
      <c r="D4796" s="132">
        <v>216</v>
      </c>
      <c r="E4796" s="186" t="s">
        <v>21</v>
      </c>
      <c r="F4796" s="132">
        <v>324</v>
      </c>
      <c r="G4796" s="132">
        <v>16</v>
      </c>
      <c r="H4796" s="132">
        <v>20</v>
      </c>
      <c r="I4796" s="132">
        <v>1</v>
      </c>
      <c r="J4796" s="133">
        <v>1.86</v>
      </c>
      <c r="K4796" s="133">
        <v>1.28</v>
      </c>
      <c r="L4796" s="133">
        <v>1.6</v>
      </c>
      <c r="M4796" s="134" t="str">
        <f t="shared" si="74"/>
        <v>P</v>
      </c>
      <c r="N4796" s="173" t="s">
        <v>10681</v>
      </c>
      <c r="O4796" s="146" t="s">
        <v>1607</v>
      </c>
      <c r="P4796" s="146" t="s">
        <v>9506</v>
      </c>
      <c r="Q4796" s="147" t="s">
        <v>10519</v>
      </c>
      <c r="R4796" s="187">
        <v>4.26</v>
      </c>
    </row>
    <row r="4797" spans="1:18" x14ac:dyDescent="0.25">
      <c r="A4797" s="135">
        <v>1055317</v>
      </c>
      <c r="B4797" s="148" t="s">
        <v>8722</v>
      </c>
      <c r="C4797" s="135">
        <v>6</v>
      </c>
      <c r="D4797" s="135">
        <v>300</v>
      </c>
      <c r="E4797" s="188" t="s">
        <v>21</v>
      </c>
      <c r="F4797" s="135">
        <v>450</v>
      </c>
      <c r="G4797" s="135" t="s">
        <v>20</v>
      </c>
      <c r="H4797" s="135" t="s">
        <v>20</v>
      </c>
      <c r="I4797" s="135" t="s">
        <v>20</v>
      </c>
      <c r="J4797" s="136">
        <v>1.77</v>
      </c>
      <c r="K4797" s="136">
        <v>1.17</v>
      </c>
      <c r="L4797" s="136">
        <v>1.5</v>
      </c>
      <c r="M4797" s="137" t="str">
        <f t="shared" si="74"/>
        <v>P</v>
      </c>
      <c r="N4797" s="174" t="s">
        <v>10681</v>
      </c>
      <c r="O4797" s="149" t="s">
        <v>1506</v>
      </c>
      <c r="P4797" s="149" t="s">
        <v>9430</v>
      </c>
      <c r="Q4797" s="150" t="s">
        <v>10519</v>
      </c>
      <c r="R4797" s="189">
        <v>3.3600000000000003</v>
      </c>
    </row>
    <row r="4798" spans="1:18" x14ac:dyDescent="0.25">
      <c r="A4798" s="132">
        <v>1055318</v>
      </c>
      <c r="B4798" s="145" t="s">
        <v>397</v>
      </c>
      <c r="C4798" s="132">
        <v>6</v>
      </c>
      <c r="D4798" s="132">
        <v>216</v>
      </c>
      <c r="E4798" s="186" t="s">
        <v>21</v>
      </c>
      <c r="F4798" s="132">
        <v>324</v>
      </c>
      <c r="G4798" s="132">
        <v>16</v>
      </c>
      <c r="H4798" s="132">
        <v>20</v>
      </c>
      <c r="I4798" s="132">
        <v>1</v>
      </c>
      <c r="J4798" s="133">
        <v>1.86</v>
      </c>
      <c r="K4798" s="133">
        <v>1.28</v>
      </c>
      <c r="L4798" s="133">
        <v>1.6</v>
      </c>
      <c r="M4798" s="134" t="str">
        <f t="shared" si="74"/>
        <v>P</v>
      </c>
      <c r="N4798" s="171" t="s">
        <v>10681</v>
      </c>
      <c r="O4798" s="146" t="s">
        <v>1607</v>
      </c>
      <c r="P4798" s="146" t="s">
        <v>9506</v>
      </c>
      <c r="Q4798" s="147" t="s">
        <v>10519</v>
      </c>
      <c r="R4798" s="187">
        <v>3</v>
      </c>
    </row>
    <row r="4799" spans="1:18" x14ac:dyDescent="0.25">
      <c r="A4799" s="135">
        <v>1055320</v>
      </c>
      <c r="B4799" s="148" t="s">
        <v>396</v>
      </c>
      <c r="C4799" s="135">
        <v>6</v>
      </c>
      <c r="D4799" s="135">
        <v>216</v>
      </c>
      <c r="E4799" s="188" t="s">
        <v>21</v>
      </c>
      <c r="F4799" s="135">
        <v>324</v>
      </c>
      <c r="G4799" s="135">
        <v>16</v>
      </c>
      <c r="H4799" s="135">
        <v>20</v>
      </c>
      <c r="I4799" s="135">
        <v>1</v>
      </c>
      <c r="J4799" s="136">
        <v>1.86</v>
      </c>
      <c r="K4799" s="136">
        <v>1.28</v>
      </c>
      <c r="L4799" s="136">
        <v>1.6</v>
      </c>
      <c r="M4799" s="137" t="str">
        <f t="shared" si="74"/>
        <v>P</v>
      </c>
      <c r="N4799" s="174" t="s">
        <v>10681</v>
      </c>
      <c r="O4799" s="149" t="s">
        <v>1607</v>
      </c>
      <c r="P4799" s="149" t="s">
        <v>9506</v>
      </c>
      <c r="Q4799" s="150" t="s">
        <v>10519</v>
      </c>
      <c r="R4799" s="189">
        <v>2.94</v>
      </c>
    </row>
    <row r="4800" spans="1:18" x14ac:dyDescent="0.25">
      <c r="A4800" s="132">
        <v>1055331</v>
      </c>
      <c r="B4800" s="145" t="s">
        <v>1284</v>
      </c>
      <c r="C4800" s="132">
        <v>3</v>
      </c>
      <c r="D4800" s="132">
        <v>1536</v>
      </c>
      <c r="E4800" s="186">
        <v>12</v>
      </c>
      <c r="F4800" s="132">
        <v>2016</v>
      </c>
      <c r="G4800" s="132">
        <v>84</v>
      </c>
      <c r="H4800" s="132">
        <v>144</v>
      </c>
      <c r="I4800" s="132">
        <v>1</v>
      </c>
      <c r="J4800" s="133">
        <v>1.27</v>
      </c>
      <c r="K4800" s="133">
        <v>0.99</v>
      </c>
      <c r="L4800" s="133">
        <v>0.39</v>
      </c>
      <c r="M4800" s="134" t="str">
        <f t="shared" si="74"/>
        <v>P</v>
      </c>
      <c r="N4800" s="173" t="s">
        <v>10682</v>
      </c>
      <c r="O4800" s="146" t="s">
        <v>1500</v>
      </c>
      <c r="P4800" s="146" t="s">
        <v>9418</v>
      </c>
      <c r="Q4800" s="147" t="s">
        <v>10519</v>
      </c>
      <c r="R4800" s="187">
        <v>4.53</v>
      </c>
    </row>
    <row r="4801" spans="1:18" x14ac:dyDescent="0.25">
      <c r="A4801" s="135">
        <v>1055353</v>
      </c>
      <c r="B4801" s="148" t="s">
        <v>4949</v>
      </c>
      <c r="C4801" s="135">
        <v>10</v>
      </c>
      <c r="D4801" s="135" t="s">
        <v>20</v>
      </c>
      <c r="E4801" s="188" t="s">
        <v>20</v>
      </c>
      <c r="F4801" s="135" t="s">
        <v>20</v>
      </c>
      <c r="G4801" s="135" t="s">
        <v>20</v>
      </c>
      <c r="H4801" s="135" t="s">
        <v>20</v>
      </c>
      <c r="I4801" s="135" t="s">
        <v>20</v>
      </c>
      <c r="J4801" s="136">
        <v>0.1</v>
      </c>
      <c r="K4801" s="136">
        <v>0.65</v>
      </c>
      <c r="L4801" s="136">
        <v>0.65</v>
      </c>
      <c r="M4801" s="137" t="str">
        <f t="shared" si="74"/>
        <v>P</v>
      </c>
      <c r="N4801" s="174" t="s">
        <v>10681</v>
      </c>
      <c r="O4801" s="149" t="s">
        <v>1506</v>
      </c>
      <c r="P4801" s="149" t="s">
        <v>9442</v>
      </c>
      <c r="Q4801" s="150" t="s">
        <v>10519</v>
      </c>
      <c r="R4801" s="189">
        <v>1.2</v>
      </c>
    </row>
    <row r="4802" spans="1:18" x14ac:dyDescent="0.25">
      <c r="A4802" s="132">
        <v>1055354</v>
      </c>
      <c r="B4802" s="145" t="s">
        <v>4950</v>
      </c>
      <c r="C4802" s="132">
        <v>10</v>
      </c>
      <c r="D4802" s="132" t="s">
        <v>20</v>
      </c>
      <c r="E4802" s="186" t="s">
        <v>20</v>
      </c>
      <c r="F4802" s="132" t="s">
        <v>20</v>
      </c>
      <c r="G4802" s="132" t="s">
        <v>20</v>
      </c>
      <c r="H4802" s="132" t="s">
        <v>20</v>
      </c>
      <c r="I4802" s="132" t="s">
        <v>20</v>
      </c>
      <c r="J4802" s="133">
        <v>0.85</v>
      </c>
      <c r="K4802" s="133">
        <v>0.7</v>
      </c>
      <c r="L4802" s="133">
        <v>0.23</v>
      </c>
      <c r="M4802" s="134" t="str">
        <f t="shared" ref="M4802:M4865" si="75">HYPERLINK(CONCATENATE("T:\Distribution Centre\RDC Department Shared\Cubiscan photos","\",A4802,"-pac.jpg"),"P")</f>
        <v>P</v>
      </c>
      <c r="N4802" s="173" t="s">
        <v>10681</v>
      </c>
      <c r="O4802" s="146" t="s">
        <v>1506</v>
      </c>
      <c r="P4802" s="146" t="s">
        <v>9442</v>
      </c>
      <c r="Q4802" s="147" t="s">
        <v>10519</v>
      </c>
      <c r="R4802" s="187">
        <v>1</v>
      </c>
    </row>
    <row r="4803" spans="1:18" x14ac:dyDescent="0.25">
      <c r="A4803" s="135">
        <v>1055355</v>
      </c>
      <c r="B4803" s="148" t="s">
        <v>4951</v>
      </c>
      <c r="C4803" s="135">
        <v>10</v>
      </c>
      <c r="D4803" s="135" t="s">
        <v>20</v>
      </c>
      <c r="E4803" s="188" t="s">
        <v>20</v>
      </c>
      <c r="F4803" s="135" t="s">
        <v>20</v>
      </c>
      <c r="G4803" s="135" t="s">
        <v>20</v>
      </c>
      <c r="H4803" s="135" t="s">
        <v>20</v>
      </c>
      <c r="I4803" s="135" t="s">
        <v>20</v>
      </c>
      <c r="J4803" s="136">
        <v>0.7</v>
      </c>
      <c r="K4803" s="136">
        <v>0.14000000000000001</v>
      </c>
      <c r="L4803" s="136">
        <v>0.7</v>
      </c>
      <c r="M4803" s="137" t="str">
        <f t="shared" si="75"/>
        <v>P</v>
      </c>
      <c r="N4803" s="174" t="s">
        <v>10681</v>
      </c>
      <c r="O4803" s="149" t="s">
        <v>1506</v>
      </c>
      <c r="P4803" s="149" t="s">
        <v>9442</v>
      </c>
      <c r="Q4803" s="150" t="s">
        <v>10519</v>
      </c>
      <c r="R4803" s="189">
        <v>1.6</v>
      </c>
    </row>
    <row r="4804" spans="1:18" x14ac:dyDescent="0.25">
      <c r="A4804" s="132">
        <v>1055356</v>
      </c>
      <c r="B4804" s="145" t="s">
        <v>1330</v>
      </c>
      <c r="C4804" s="132">
        <v>1</v>
      </c>
      <c r="D4804" s="132" t="s">
        <v>9548</v>
      </c>
      <c r="E4804" s="186" t="s">
        <v>9548</v>
      </c>
      <c r="F4804" s="132" t="s">
        <v>9548</v>
      </c>
      <c r="G4804" s="132" t="s">
        <v>9548</v>
      </c>
      <c r="H4804" s="132" t="s">
        <v>9548</v>
      </c>
      <c r="I4804" s="132" t="s">
        <v>9548</v>
      </c>
      <c r="J4804" s="133">
        <v>0.68</v>
      </c>
      <c r="K4804" s="133">
        <v>0.66</v>
      </c>
      <c r="L4804" s="133">
        <v>0.86</v>
      </c>
      <c r="M4804" s="134" t="str">
        <f t="shared" si="75"/>
        <v>P</v>
      </c>
      <c r="N4804" s="173" t="s">
        <v>10681</v>
      </c>
      <c r="O4804" s="146" t="s">
        <v>1506</v>
      </c>
      <c r="P4804" s="146" t="s">
        <v>9442</v>
      </c>
      <c r="Q4804" s="147" t="s">
        <v>10106</v>
      </c>
      <c r="R4804" s="187">
        <v>2.08</v>
      </c>
    </row>
    <row r="4805" spans="1:18" x14ac:dyDescent="0.25">
      <c r="A4805" s="135">
        <v>1055358</v>
      </c>
      <c r="B4805" s="148" t="s">
        <v>1332</v>
      </c>
      <c r="C4805" s="135">
        <v>1</v>
      </c>
      <c r="D4805" s="135" t="s">
        <v>9548</v>
      </c>
      <c r="E4805" s="188" t="s">
        <v>9548</v>
      </c>
      <c r="F4805" s="135" t="s">
        <v>9548</v>
      </c>
      <c r="G4805" s="135" t="s">
        <v>9548</v>
      </c>
      <c r="H4805" s="135" t="s">
        <v>9548</v>
      </c>
      <c r="I4805" s="135" t="s">
        <v>9548</v>
      </c>
      <c r="J4805" s="136">
        <v>0.61</v>
      </c>
      <c r="K4805" s="136">
        <v>0.6</v>
      </c>
      <c r="L4805" s="136">
        <v>1.18</v>
      </c>
      <c r="M4805" s="137" t="str">
        <f t="shared" si="75"/>
        <v>P</v>
      </c>
      <c r="N4805" s="174" t="s">
        <v>10681</v>
      </c>
      <c r="O4805" s="149" t="s">
        <v>1506</v>
      </c>
      <c r="P4805" s="149" t="s">
        <v>9442</v>
      </c>
      <c r="Q4805" s="150" t="s">
        <v>10106</v>
      </c>
      <c r="R4805" s="189">
        <v>2.2000000000000002</v>
      </c>
    </row>
    <row r="4806" spans="1:18" x14ac:dyDescent="0.25">
      <c r="A4806" s="132">
        <v>1055360</v>
      </c>
      <c r="B4806" s="145" t="s">
        <v>1304</v>
      </c>
      <c r="C4806" s="132">
        <v>1</v>
      </c>
      <c r="D4806" s="132" t="s">
        <v>9548</v>
      </c>
      <c r="E4806" s="186" t="s">
        <v>9548</v>
      </c>
      <c r="F4806" s="132" t="s">
        <v>9548</v>
      </c>
      <c r="G4806" s="132" t="s">
        <v>9548</v>
      </c>
      <c r="H4806" s="132" t="s">
        <v>9548</v>
      </c>
      <c r="I4806" s="132" t="s">
        <v>9548</v>
      </c>
      <c r="J4806" s="133">
        <v>0.48</v>
      </c>
      <c r="K4806" s="133">
        <v>0.49</v>
      </c>
      <c r="L4806" s="133">
        <v>1.8</v>
      </c>
      <c r="M4806" s="134" t="str">
        <f t="shared" si="75"/>
        <v>P</v>
      </c>
      <c r="N4806" s="173" t="s">
        <v>10681</v>
      </c>
      <c r="O4806" s="146" t="s">
        <v>1506</v>
      </c>
      <c r="P4806" s="146" t="s">
        <v>9442</v>
      </c>
      <c r="Q4806" s="147" t="s">
        <v>10519</v>
      </c>
      <c r="R4806" s="187">
        <v>0.94</v>
      </c>
    </row>
    <row r="4807" spans="1:18" x14ac:dyDescent="0.25">
      <c r="A4807" s="135">
        <v>1055361</v>
      </c>
      <c r="B4807" s="148" t="s">
        <v>4952</v>
      </c>
      <c r="C4807" s="135">
        <v>1</v>
      </c>
      <c r="D4807" s="135" t="s">
        <v>9548</v>
      </c>
      <c r="E4807" s="188" t="s">
        <v>9548</v>
      </c>
      <c r="F4807" s="135" t="s">
        <v>9548</v>
      </c>
      <c r="G4807" s="135" t="s">
        <v>9548</v>
      </c>
      <c r="H4807" s="135" t="s">
        <v>9548</v>
      </c>
      <c r="I4807" s="135" t="s">
        <v>9548</v>
      </c>
      <c r="J4807" s="136">
        <v>1.04</v>
      </c>
      <c r="K4807" s="136">
        <v>1.04</v>
      </c>
      <c r="L4807" s="136">
        <v>0.45</v>
      </c>
      <c r="M4807" s="137" t="str">
        <f t="shared" si="75"/>
        <v>P</v>
      </c>
      <c r="N4807" s="174" t="s">
        <v>10681</v>
      </c>
      <c r="O4807" s="149" t="s">
        <v>1506</v>
      </c>
      <c r="P4807" s="149" t="s">
        <v>9442</v>
      </c>
      <c r="Q4807" s="150" t="s">
        <v>10519</v>
      </c>
      <c r="R4807" s="189">
        <v>1.17</v>
      </c>
    </row>
    <row r="4808" spans="1:18" x14ac:dyDescent="0.25">
      <c r="A4808" s="132">
        <v>1055362</v>
      </c>
      <c r="B4808" s="145" t="s">
        <v>1305</v>
      </c>
      <c r="C4808" s="132">
        <v>1</v>
      </c>
      <c r="D4808" s="132" t="s">
        <v>9548</v>
      </c>
      <c r="E4808" s="186" t="s">
        <v>9548</v>
      </c>
      <c r="F4808" s="132" t="s">
        <v>9548</v>
      </c>
      <c r="G4808" s="132" t="s">
        <v>9548</v>
      </c>
      <c r="H4808" s="132" t="s">
        <v>9548</v>
      </c>
      <c r="I4808" s="132" t="s">
        <v>9548</v>
      </c>
      <c r="J4808" s="133">
        <v>0.57999999999999996</v>
      </c>
      <c r="K4808" s="133">
        <v>0.56000000000000005</v>
      </c>
      <c r="L4808" s="133">
        <v>1.66</v>
      </c>
      <c r="M4808" s="134" t="str">
        <f t="shared" si="75"/>
        <v>P</v>
      </c>
      <c r="N4808" s="173" t="s">
        <v>10681</v>
      </c>
      <c r="O4808" s="146" t="s">
        <v>1506</v>
      </c>
      <c r="P4808" s="146" t="s">
        <v>9442</v>
      </c>
      <c r="Q4808" s="147" t="s">
        <v>10519</v>
      </c>
      <c r="R4808" s="187">
        <v>1.79</v>
      </c>
    </row>
    <row r="4809" spans="1:18" x14ac:dyDescent="0.25">
      <c r="A4809" s="135">
        <v>1055363</v>
      </c>
      <c r="B4809" s="148" t="s">
        <v>4953</v>
      </c>
      <c r="C4809" s="135">
        <v>1</v>
      </c>
      <c r="D4809" s="135" t="s">
        <v>9548</v>
      </c>
      <c r="E4809" s="188" t="s">
        <v>9548</v>
      </c>
      <c r="F4809" s="135" t="s">
        <v>9548</v>
      </c>
      <c r="G4809" s="135" t="s">
        <v>9548</v>
      </c>
      <c r="H4809" s="135" t="s">
        <v>9548</v>
      </c>
      <c r="I4809" s="135" t="s">
        <v>9548</v>
      </c>
      <c r="J4809" s="136">
        <v>0.43</v>
      </c>
      <c r="K4809" s="136">
        <v>0.4</v>
      </c>
      <c r="L4809" s="136">
        <v>1.44</v>
      </c>
      <c r="M4809" s="137" t="str">
        <f t="shared" si="75"/>
        <v>P</v>
      </c>
      <c r="N4809" s="174" t="s">
        <v>10681</v>
      </c>
      <c r="O4809" s="149" t="s">
        <v>1506</v>
      </c>
      <c r="P4809" s="149" t="s">
        <v>9442</v>
      </c>
      <c r="Q4809" s="150" t="s">
        <v>10519</v>
      </c>
      <c r="R4809" s="189">
        <v>0.73</v>
      </c>
    </row>
    <row r="4810" spans="1:18" x14ac:dyDescent="0.25">
      <c r="A4810" s="132">
        <v>1055365</v>
      </c>
      <c r="B4810" s="145" t="s">
        <v>1307</v>
      </c>
      <c r="C4810" s="132">
        <v>1</v>
      </c>
      <c r="D4810" s="132" t="s">
        <v>9548</v>
      </c>
      <c r="E4810" s="186" t="s">
        <v>9548</v>
      </c>
      <c r="F4810" s="132" t="s">
        <v>9548</v>
      </c>
      <c r="G4810" s="132" t="s">
        <v>9548</v>
      </c>
      <c r="H4810" s="132" t="s">
        <v>9548</v>
      </c>
      <c r="I4810" s="132" t="s">
        <v>9548</v>
      </c>
      <c r="J4810" s="133">
        <v>0.56999999999999995</v>
      </c>
      <c r="K4810" s="133">
        <v>0.56000000000000005</v>
      </c>
      <c r="L4810" s="133">
        <v>1.67</v>
      </c>
      <c r="M4810" s="134" t="str">
        <f t="shared" si="75"/>
        <v>P</v>
      </c>
      <c r="N4810" s="173" t="s">
        <v>10681</v>
      </c>
      <c r="O4810" s="146" t="s">
        <v>1506</v>
      </c>
      <c r="P4810" s="146" t="s">
        <v>9442</v>
      </c>
      <c r="Q4810" s="147" t="s">
        <v>10519</v>
      </c>
      <c r="R4810" s="187">
        <v>0.88</v>
      </c>
    </row>
    <row r="4811" spans="1:18" x14ac:dyDescent="0.25">
      <c r="A4811" s="135">
        <v>1055366</v>
      </c>
      <c r="B4811" s="148" t="s">
        <v>1313</v>
      </c>
      <c r="C4811" s="135">
        <v>1</v>
      </c>
      <c r="D4811" s="135" t="s">
        <v>9548</v>
      </c>
      <c r="E4811" s="188" t="s">
        <v>9548</v>
      </c>
      <c r="F4811" s="135" t="s">
        <v>9548</v>
      </c>
      <c r="G4811" s="135" t="s">
        <v>9548</v>
      </c>
      <c r="H4811" s="135" t="s">
        <v>9548</v>
      </c>
      <c r="I4811" s="135" t="s">
        <v>9548</v>
      </c>
      <c r="J4811" s="136">
        <v>0.56999999999999995</v>
      </c>
      <c r="K4811" s="136">
        <v>0.56999999999999995</v>
      </c>
      <c r="L4811" s="136">
        <v>1.73</v>
      </c>
      <c r="M4811" s="137" t="str">
        <f t="shared" si="75"/>
        <v>P</v>
      </c>
      <c r="N4811" s="174" t="s">
        <v>10681</v>
      </c>
      <c r="O4811" s="149" t="s">
        <v>1506</v>
      </c>
      <c r="P4811" s="149" t="s">
        <v>9442</v>
      </c>
      <c r="Q4811" s="150" t="s">
        <v>10519</v>
      </c>
      <c r="R4811" s="189">
        <v>1.1000000000000001</v>
      </c>
    </row>
    <row r="4812" spans="1:18" x14ac:dyDescent="0.25">
      <c r="A4812" s="132">
        <v>1055367</v>
      </c>
      <c r="B4812" s="145" t="s">
        <v>1309</v>
      </c>
      <c r="C4812" s="132">
        <v>1</v>
      </c>
      <c r="D4812" s="132" t="s">
        <v>9548</v>
      </c>
      <c r="E4812" s="186" t="s">
        <v>9548</v>
      </c>
      <c r="F4812" s="132" t="s">
        <v>9548</v>
      </c>
      <c r="G4812" s="132" t="s">
        <v>9548</v>
      </c>
      <c r="H4812" s="132" t="s">
        <v>9548</v>
      </c>
      <c r="I4812" s="132" t="s">
        <v>9548</v>
      </c>
      <c r="J4812" s="133">
        <v>0.56999999999999995</v>
      </c>
      <c r="K4812" s="133">
        <v>0.56999999999999995</v>
      </c>
      <c r="L4812" s="133">
        <v>1.66</v>
      </c>
      <c r="M4812" s="134" t="str">
        <f t="shared" si="75"/>
        <v>P</v>
      </c>
      <c r="N4812" s="173" t="s">
        <v>10681</v>
      </c>
      <c r="O4812" s="146" t="s">
        <v>1506</v>
      </c>
      <c r="P4812" s="146" t="s">
        <v>9442</v>
      </c>
      <c r="Q4812" s="147" t="s">
        <v>10519</v>
      </c>
      <c r="R4812" s="187">
        <v>1.1100000000000001</v>
      </c>
    </row>
    <row r="4813" spans="1:18" x14ac:dyDescent="0.25">
      <c r="A4813" s="135">
        <v>1055369</v>
      </c>
      <c r="B4813" s="148" t="s">
        <v>1329</v>
      </c>
      <c r="C4813" s="135">
        <v>1</v>
      </c>
      <c r="D4813" s="135" t="s">
        <v>9548</v>
      </c>
      <c r="E4813" s="188" t="s">
        <v>9548</v>
      </c>
      <c r="F4813" s="135" t="s">
        <v>9548</v>
      </c>
      <c r="G4813" s="135" t="s">
        <v>9548</v>
      </c>
      <c r="H4813" s="135" t="s">
        <v>9548</v>
      </c>
      <c r="I4813" s="135" t="s">
        <v>9548</v>
      </c>
      <c r="J4813" s="136">
        <v>0.28999999999999998</v>
      </c>
      <c r="K4813" s="136">
        <v>0.28000000000000003</v>
      </c>
      <c r="L4813" s="136">
        <v>1.49</v>
      </c>
      <c r="M4813" s="137" t="str">
        <f t="shared" si="75"/>
        <v>P</v>
      </c>
      <c r="N4813" s="174" t="s">
        <v>10681</v>
      </c>
      <c r="O4813" s="149" t="s">
        <v>1506</v>
      </c>
      <c r="P4813" s="149" t="s">
        <v>9442</v>
      </c>
      <c r="Q4813" s="150" t="s">
        <v>10519</v>
      </c>
      <c r="R4813" s="189">
        <v>1.87</v>
      </c>
    </row>
    <row r="4814" spans="1:18" x14ac:dyDescent="0.25">
      <c r="A4814" s="132">
        <v>1055370</v>
      </c>
      <c r="B4814" s="145" t="s">
        <v>1373</v>
      </c>
      <c r="C4814" s="132">
        <v>1</v>
      </c>
      <c r="D4814" s="132" t="s">
        <v>9548</v>
      </c>
      <c r="E4814" s="186" t="s">
        <v>9548</v>
      </c>
      <c r="F4814" s="132" t="s">
        <v>9548</v>
      </c>
      <c r="G4814" s="132" t="s">
        <v>9548</v>
      </c>
      <c r="H4814" s="132" t="s">
        <v>9548</v>
      </c>
      <c r="I4814" s="132" t="s">
        <v>9548</v>
      </c>
      <c r="J4814" s="133">
        <v>0.96</v>
      </c>
      <c r="K4814" s="133">
        <v>0.92</v>
      </c>
      <c r="L4814" s="133">
        <v>0.44</v>
      </c>
      <c r="M4814" s="134" t="str">
        <f t="shared" si="75"/>
        <v>P</v>
      </c>
      <c r="N4814" s="173" t="s">
        <v>10681</v>
      </c>
      <c r="O4814" s="146" t="s">
        <v>1506</v>
      </c>
      <c r="P4814" s="146" t="s">
        <v>9442</v>
      </c>
      <c r="Q4814" s="147" t="s">
        <v>10519</v>
      </c>
      <c r="R4814" s="187">
        <v>2.1800000000000002</v>
      </c>
    </row>
    <row r="4815" spans="1:18" x14ac:dyDescent="0.25">
      <c r="A4815" s="135">
        <v>1055371</v>
      </c>
      <c r="B4815" s="148" t="s">
        <v>1338</v>
      </c>
      <c r="C4815" s="135">
        <v>1</v>
      </c>
      <c r="D4815" s="135" t="s">
        <v>9548</v>
      </c>
      <c r="E4815" s="188" t="s">
        <v>9548</v>
      </c>
      <c r="F4815" s="135" t="s">
        <v>9548</v>
      </c>
      <c r="G4815" s="135" t="s">
        <v>9548</v>
      </c>
      <c r="H4815" s="135" t="s">
        <v>9548</v>
      </c>
      <c r="I4815" s="135" t="s">
        <v>9548</v>
      </c>
      <c r="J4815" s="136">
        <v>0.5</v>
      </c>
      <c r="K4815" s="136">
        <v>0.46</v>
      </c>
      <c r="L4815" s="136">
        <v>1.5</v>
      </c>
      <c r="M4815" s="137" t="str">
        <f t="shared" si="75"/>
        <v>P</v>
      </c>
      <c r="N4815" s="174" t="s">
        <v>10681</v>
      </c>
      <c r="O4815" s="149" t="s">
        <v>1506</v>
      </c>
      <c r="P4815" s="149" t="s">
        <v>9442</v>
      </c>
      <c r="Q4815" s="150" t="s">
        <v>10519</v>
      </c>
      <c r="R4815" s="189">
        <v>1.71</v>
      </c>
    </row>
    <row r="4816" spans="1:18" x14ac:dyDescent="0.25">
      <c r="A4816" s="132">
        <v>1055372</v>
      </c>
      <c r="B4816" s="145" t="s">
        <v>1377</v>
      </c>
      <c r="C4816" s="132">
        <v>1</v>
      </c>
      <c r="D4816" s="132" t="s">
        <v>9548</v>
      </c>
      <c r="E4816" s="186" t="s">
        <v>9548</v>
      </c>
      <c r="F4816" s="132" t="s">
        <v>9548</v>
      </c>
      <c r="G4816" s="132" t="s">
        <v>9548</v>
      </c>
      <c r="H4816" s="132" t="s">
        <v>9548</v>
      </c>
      <c r="I4816" s="132" t="s">
        <v>9548</v>
      </c>
      <c r="J4816" s="133">
        <v>0.56000000000000005</v>
      </c>
      <c r="K4816" s="133">
        <v>0.2</v>
      </c>
      <c r="L4816" s="133">
        <v>1.25</v>
      </c>
      <c r="M4816" s="134" t="str">
        <f t="shared" si="75"/>
        <v>P</v>
      </c>
      <c r="N4816" s="173" t="s">
        <v>10681</v>
      </c>
      <c r="O4816" s="146" t="s">
        <v>1506</v>
      </c>
      <c r="P4816" s="146" t="s">
        <v>9442</v>
      </c>
      <c r="Q4816" s="147" t="s">
        <v>10106</v>
      </c>
      <c r="R4816" s="187">
        <v>1.95</v>
      </c>
    </row>
    <row r="4817" spans="1:18" x14ac:dyDescent="0.25">
      <c r="A4817" s="135">
        <v>1055373</v>
      </c>
      <c r="B4817" s="148" t="s">
        <v>1288</v>
      </c>
      <c r="C4817" s="135">
        <v>1</v>
      </c>
      <c r="D4817" s="135" t="s">
        <v>9548</v>
      </c>
      <c r="E4817" s="188" t="s">
        <v>9548</v>
      </c>
      <c r="F4817" s="135" t="s">
        <v>9548</v>
      </c>
      <c r="G4817" s="135" t="s">
        <v>9548</v>
      </c>
      <c r="H4817" s="135" t="s">
        <v>9548</v>
      </c>
      <c r="I4817" s="135" t="s">
        <v>9548</v>
      </c>
      <c r="J4817" s="136">
        <v>0.13</v>
      </c>
      <c r="K4817" s="136">
        <v>0.11</v>
      </c>
      <c r="L4817" s="136">
        <v>0.88</v>
      </c>
      <c r="M4817" s="137" t="str">
        <f t="shared" si="75"/>
        <v>P</v>
      </c>
      <c r="N4817" s="174" t="s">
        <v>10681</v>
      </c>
      <c r="O4817" s="149" t="s">
        <v>1506</v>
      </c>
      <c r="P4817" s="149" t="s">
        <v>9442</v>
      </c>
      <c r="Q4817" s="150" t="s">
        <v>10519</v>
      </c>
      <c r="R4817" s="189">
        <v>0.69</v>
      </c>
    </row>
    <row r="4818" spans="1:18" x14ac:dyDescent="0.25">
      <c r="A4818" s="132">
        <v>1055374</v>
      </c>
      <c r="B4818" s="145" t="s">
        <v>4954</v>
      </c>
      <c r="C4818" s="132">
        <v>1</v>
      </c>
      <c r="D4818" s="132" t="s">
        <v>9548</v>
      </c>
      <c r="E4818" s="186" t="s">
        <v>9548</v>
      </c>
      <c r="F4818" s="132" t="s">
        <v>9548</v>
      </c>
      <c r="G4818" s="132" t="s">
        <v>9548</v>
      </c>
      <c r="H4818" s="132" t="s">
        <v>9548</v>
      </c>
      <c r="I4818" s="132" t="s">
        <v>9548</v>
      </c>
      <c r="J4818" s="133">
        <v>0.28000000000000003</v>
      </c>
      <c r="K4818" s="133">
        <v>0.28000000000000003</v>
      </c>
      <c r="L4818" s="133">
        <v>1.1100000000000001</v>
      </c>
      <c r="M4818" s="134" t="str">
        <f t="shared" si="75"/>
        <v>P</v>
      </c>
      <c r="N4818" s="173" t="s">
        <v>10681</v>
      </c>
      <c r="O4818" s="146" t="s">
        <v>1506</v>
      </c>
      <c r="P4818" s="146" t="s">
        <v>9442</v>
      </c>
      <c r="Q4818" s="147" t="s">
        <v>10519</v>
      </c>
      <c r="R4818" s="187">
        <v>1.1399999999999999</v>
      </c>
    </row>
    <row r="4819" spans="1:18" x14ac:dyDescent="0.25">
      <c r="A4819" s="135">
        <v>1055376</v>
      </c>
      <c r="B4819" s="148" t="s">
        <v>1345</v>
      </c>
      <c r="C4819" s="135">
        <v>1</v>
      </c>
      <c r="D4819" s="135" t="s">
        <v>9548</v>
      </c>
      <c r="E4819" s="188" t="s">
        <v>9548</v>
      </c>
      <c r="F4819" s="135" t="s">
        <v>9548</v>
      </c>
      <c r="G4819" s="135" t="s">
        <v>9548</v>
      </c>
      <c r="H4819" s="135" t="s">
        <v>9548</v>
      </c>
      <c r="I4819" s="135" t="s">
        <v>9548</v>
      </c>
      <c r="J4819" s="136">
        <v>0.54</v>
      </c>
      <c r="K4819" s="136">
        <v>0.35</v>
      </c>
      <c r="L4819" s="136">
        <v>1.1499999999999999</v>
      </c>
      <c r="M4819" s="137" t="str">
        <f t="shared" si="75"/>
        <v>P</v>
      </c>
      <c r="N4819" s="174" t="s">
        <v>10681</v>
      </c>
      <c r="O4819" s="149" t="s">
        <v>1506</v>
      </c>
      <c r="P4819" s="149" t="s">
        <v>9442</v>
      </c>
      <c r="Q4819" s="150" t="s">
        <v>10519</v>
      </c>
      <c r="R4819" s="189">
        <v>0.71</v>
      </c>
    </row>
    <row r="4820" spans="1:18" x14ac:dyDescent="0.25">
      <c r="A4820" s="132">
        <v>1055377</v>
      </c>
      <c r="B4820" s="145" t="s">
        <v>1349</v>
      </c>
      <c r="C4820" s="132">
        <v>1</v>
      </c>
      <c r="D4820" s="132" t="s">
        <v>9548</v>
      </c>
      <c r="E4820" s="186" t="s">
        <v>9548</v>
      </c>
      <c r="F4820" s="132" t="s">
        <v>9548</v>
      </c>
      <c r="G4820" s="132" t="s">
        <v>9548</v>
      </c>
      <c r="H4820" s="132" t="s">
        <v>9548</v>
      </c>
      <c r="I4820" s="132" t="s">
        <v>9548</v>
      </c>
      <c r="J4820" s="133">
        <v>0.54</v>
      </c>
      <c r="K4820" s="133">
        <v>0.54</v>
      </c>
      <c r="L4820" s="133">
        <v>1.66</v>
      </c>
      <c r="M4820" s="134" t="str">
        <f t="shared" si="75"/>
        <v>P</v>
      </c>
      <c r="N4820" s="173" t="s">
        <v>10681</v>
      </c>
      <c r="O4820" s="146" t="s">
        <v>1506</v>
      </c>
      <c r="P4820" s="146" t="s">
        <v>9442</v>
      </c>
      <c r="Q4820" s="147" t="s">
        <v>10519</v>
      </c>
      <c r="R4820" s="187">
        <v>1.01</v>
      </c>
    </row>
    <row r="4821" spans="1:18" x14ac:dyDescent="0.25">
      <c r="A4821" s="135">
        <v>1055379</v>
      </c>
      <c r="B4821" s="148" t="s">
        <v>1379</v>
      </c>
      <c r="C4821" s="135">
        <v>1</v>
      </c>
      <c r="D4821" s="135" t="s">
        <v>9548</v>
      </c>
      <c r="E4821" s="188" t="s">
        <v>9548</v>
      </c>
      <c r="F4821" s="135" t="s">
        <v>9548</v>
      </c>
      <c r="G4821" s="135" t="s">
        <v>9548</v>
      </c>
      <c r="H4821" s="135" t="s">
        <v>9548</v>
      </c>
      <c r="I4821" s="135" t="s">
        <v>9548</v>
      </c>
      <c r="J4821" s="136">
        <v>0.25</v>
      </c>
      <c r="K4821" s="136">
        <v>0.24</v>
      </c>
      <c r="L4821" s="136">
        <v>0.61</v>
      </c>
      <c r="M4821" s="137" t="str">
        <f t="shared" si="75"/>
        <v>P</v>
      </c>
      <c r="N4821" s="174" t="s">
        <v>10681</v>
      </c>
      <c r="O4821" s="149" t="s">
        <v>1506</v>
      </c>
      <c r="P4821" s="149" t="s">
        <v>9442</v>
      </c>
      <c r="Q4821" s="150" t="s">
        <v>10106</v>
      </c>
      <c r="R4821" s="189">
        <v>0.52</v>
      </c>
    </row>
    <row r="4822" spans="1:18" x14ac:dyDescent="0.25">
      <c r="A4822" s="132">
        <v>1055380</v>
      </c>
      <c r="B4822" s="145" t="s">
        <v>4955</v>
      </c>
      <c r="C4822" s="132">
        <v>1</v>
      </c>
      <c r="D4822" s="132" t="s">
        <v>9548</v>
      </c>
      <c r="E4822" s="186" t="s">
        <v>9548</v>
      </c>
      <c r="F4822" s="132" t="s">
        <v>9548</v>
      </c>
      <c r="G4822" s="132" t="s">
        <v>9548</v>
      </c>
      <c r="H4822" s="132" t="s">
        <v>9548</v>
      </c>
      <c r="I4822" s="132" t="s">
        <v>9548</v>
      </c>
      <c r="J4822" s="133">
        <v>0.34300000000000003</v>
      </c>
      <c r="K4822" s="133">
        <v>0.34300000000000003</v>
      </c>
      <c r="L4822" s="133">
        <v>0.69</v>
      </c>
      <c r="M4822" s="134" t="str">
        <f t="shared" si="75"/>
        <v>P</v>
      </c>
      <c r="N4822" s="173" t="s">
        <v>10681</v>
      </c>
      <c r="O4822" s="146" t="s">
        <v>1506</v>
      </c>
      <c r="P4822" s="146" t="s">
        <v>9442</v>
      </c>
      <c r="Q4822" s="147" t="s">
        <v>10106</v>
      </c>
      <c r="R4822" s="187">
        <v>0.61</v>
      </c>
    </row>
    <row r="4823" spans="1:18" x14ac:dyDescent="0.25">
      <c r="A4823" s="135">
        <v>1055381</v>
      </c>
      <c r="B4823" s="148" t="s">
        <v>1384</v>
      </c>
      <c r="C4823" s="135">
        <v>1</v>
      </c>
      <c r="D4823" s="135" t="s">
        <v>9548</v>
      </c>
      <c r="E4823" s="188" t="s">
        <v>9548</v>
      </c>
      <c r="F4823" s="135" t="s">
        <v>9548</v>
      </c>
      <c r="G4823" s="135" t="s">
        <v>9548</v>
      </c>
      <c r="H4823" s="135" t="s">
        <v>9548</v>
      </c>
      <c r="I4823" s="135" t="s">
        <v>9548</v>
      </c>
      <c r="J4823" s="136">
        <v>0.42</v>
      </c>
      <c r="K4823" s="136">
        <v>0.16</v>
      </c>
      <c r="L4823" s="136">
        <v>1.1200000000000001</v>
      </c>
      <c r="M4823" s="137" t="str">
        <f t="shared" si="75"/>
        <v>P</v>
      </c>
      <c r="N4823" s="174" t="s">
        <v>10681</v>
      </c>
      <c r="O4823" s="149" t="s">
        <v>1506</v>
      </c>
      <c r="P4823" s="149" t="s">
        <v>9442</v>
      </c>
      <c r="Q4823" s="150" t="s">
        <v>10519</v>
      </c>
      <c r="R4823" s="189">
        <v>1.28</v>
      </c>
    </row>
    <row r="4824" spans="1:18" x14ac:dyDescent="0.25">
      <c r="A4824" s="132">
        <v>1055382</v>
      </c>
      <c r="B4824" s="145" t="s">
        <v>1372</v>
      </c>
      <c r="C4824" s="132">
        <v>1</v>
      </c>
      <c r="D4824" s="132" t="s">
        <v>9548</v>
      </c>
      <c r="E4824" s="186" t="s">
        <v>9548</v>
      </c>
      <c r="F4824" s="132" t="s">
        <v>9548</v>
      </c>
      <c r="G4824" s="132" t="s">
        <v>9548</v>
      </c>
      <c r="H4824" s="132" t="s">
        <v>9548</v>
      </c>
      <c r="I4824" s="132" t="s">
        <v>9548</v>
      </c>
      <c r="J4824" s="133">
        <v>0.43</v>
      </c>
      <c r="K4824" s="133">
        <v>0.41</v>
      </c>
      <c r="L4824" s="133">
        <v>1.67</v>
      </c>
      <c r="M4824" s="134" t="str">
        <f t="shared" si="75"/>
        <v>P</v>
      </c>
      <c r="N4824" s="173" t="s">
        <v>10681</v>
      </c>
      <c r="O4824" s="146" t="s">
        <v>1506</v>
      </c>
      <c r="P4824" s="146" t="s">
        <v>9442</v>
      </c>
      <c r="Q4824" s="147" t="s">
        <v>10519</v>
      </c>
      <c r="R4824" s="187">
        <v>1.1299999999999999</v>
      </c>
    </row>
    <row r="4825" spans="1:18" x14ac:dyDescent="0.25">
      <c r="A4825" s="135">
        <v>1055384</v>
      </c>
      <c r="B4825" s="148" t="s">
        <v>4956</v>
      </c>
      <c r="C4825" s="135">
        <v>1</v>
      </c>
      <c r="D4825" s="135" t="s">
        <v>9548</v>
      </c>
      <c r="E4825" s="188" t="s">
        <v>9548</v>
      </c>
      <c r="F4825" s="135" t="s">
        <v>9548</v>
      </c>
      <c r="G4825" s="135" t="s">
        <v>9548</v>
      </c>
      <c r="H4825" s="135" t="s">
        <v>9548</v>
      </c>
      <c r="I4825" s="135" t="s">
        <v>9548</v>
      </c>
      <c r="J4825" s="136">
        <v>0.55000000000000004</v>
      </c>
      <c r="K4825" s="136">
        <v>0.54</v>
      </c>
      <c r="L4825" s="136">
        <v>0.47</v>
      </c>
      <c r="M4825" s="137" t="str">
        <f t="shared" si="75"/>
        <v>P</v>
      </c>
      <c r="N4825" s="174" t="s">
        <v>10681</v>
      </c>
      <c r="O4825" s="149" t="s">
        <v>1506</v>
      </c>
      <c r="P4825" s="149" t="s">
        <v>9442</v>
      </c>
      <c r="Q4825" s="150" t="s">
        <v>10519</v>
      </c>
      <c r="R4825" s="189">
        <v>1.1299999999999999</v>
      </c>
    </row>
    <row r="4826" spans="1:18" x14ac:dyDescent="0.25">
      <c r="A4826" s="132">
        <v>1055385</v>
      </c>
      <c r="B4826" s="145" t="s">
        <v>4957</v>
      </c>
      <c r="C4826" s="132">
        <v>1</v>
      </c>
      <c r="D4826" s="132" t="s">
        <v>9548</v>
      </c>
      <c r="E4826" s="186" t="s">
        <v>9548</v>
      </c>
      <c r="F4826" s="132" t="s">
        <v>9548</v>
      </c>
      <c r="G4826" s="132" t="s">
        <v>9548</v>
      </c>
      <c r="H4826" s="132" t="s">
        <v>9548</v>
      </c>
      <c r="I4826" s="132" t="s">
        <v>9548</v>
      </c>
      <c r="J4826" s="133">
        <v>0.53</v>
      </c>
      <c r="K4826" s="133">
        <v>0.54</v>
      </c>
      <c r="L4826" s="133">
        <v>1.66</v>
      </c>
      <c r="M4826" s="134" t="str">
        <f t="shared" si="75"/>
        <v>P</v>
      </c>
      <c r="N4826" s="173" t="s">
        <v>10681</v>
      </c>
      <c r="O4826" s="146" t="s">
        <v>1506</v>
      </c>
      <c r="P4826" s="146" t="s">
        <v>9442</v>
      </c>
      <c r="Q4826" s="147" t="s">
        <v>10519</v>
      </c>
      <c r="R4826" s="187">
        <v>0.87</v>
      </c>
    </row>
    <row r="4827" spans="1:18" x14ac:dyDescent="0.25">
      <c r="A4827" s="135">
        <v>1055386</v>
      </c>
      <c r="B4827" s="148" t="s">
        <v>1341</v>
      </c>
      <c r="C4827" s="135">
        <v>1</v>
      </c>
      <c r="D4827" s="135" t="s">
        <v>9548</v>
      </c>
      <c r="E4827" s="188" t="s">
        <v>9548</v>
      </c>
      <c r="F4827" s="135" t="s">
        <v>9548</v>
      </c>
      <c r="G4827" s="135" t="s">
        <v>9548</v>
      </c>
      <c r="H4827" s="135" t="s">
        <v>9548</v>
      </c>
      <c r="I4827" s="135" t="s">
        <v>9548</v>
      </c>
      <c r="J4827" s="136">
        <v>1.03</v>
      </c>
      <c r="K4827" s="136">
        <v>0.26</v>
      </c>
      <c r="L4827" s="136">
        <v>0.2</v>
      </c>
      <c r="M4827" s="137" t="str">
        <f t="shared" si="75"/>
        <v>P</v>
      </c>
      <c r="N4827" s="174" t="s">
        <v>10681</v>
      </c>
      <c r="O4827" s="149" t="s">
        <v>1506</v>
      </c>
      <c r="P4827" s="149" t="s">
        <v>9442</v>
      </c>
      <c r="Q4827" s="150" t="s">
        <v>10519</v>
      </c>
      <c r="R4827" s="189">
        <v>0.78</v>
      </c>
    </row>
    <row r="4828" spans="1:18" x14ac:dyDescent="0.25">
      <c r="A4828" s="132">
        <v>1055387</v>
      </c>
      <c r="B4828" s="145" t="s">
        <v>1344</v>
      </c>
      <c r="C4828" s="132">
        <v>1</v>
      </c>
      <c r="D4828" s="132" t="s">
        <v>9548</v>
      </c>
      <c r="E4828" s="186" t="s">
        <v>9548</v>
      </c>
      <c r="F4828" s="132" t="s">
        <v>9548</v>
      </c>
      <c r="G4828" s="132" t="s">
        <v>9548</v>
      </c>
      <c r="H4828" s="132" t="s">
        <v>9548</v>
      </c>
      <c r="I4828" s="132" t="s">
        <v>9548</v>
      </c>
      <c r="J4828" s="133">
        <v>0.28000000000000003</v>
      </c>
      <c r="K4828" s="133">
        <v>0.28000000000000003</v>
      </c>
      <c r="L4828" s="133">
        <v>0.61</v>
      </c>
      <c r="M4828" s="134" t="str">
        <f t="shared" si="75"/>
        <v>P</v>
      </c>
      <c r="N4828" s="173" t="s">
        <v>10681</v>
      </c>
      <c r="O4828" s="146" t="s">
        <v>1506</v>
      </c>
      <c r="P4828" s="146" t="s">
        <v>9442</v>
      </c>
      <c r="Q4828" s="147" t="s">
        <v>10519</v>
      </c>
      <c r="R4828" s="187">
        <v>1.18</v>
      </c>
    </row>
    <row r="4829" spans="1:18" x14ac:dyDescent="0.25">
      <c r="A4829" s="135">
        <v>1055388</v>
      </c>
      <c r="B4829" s="148" t="s">
        <v>1371</v>
      </c>
      <c r="C4829" s="135">
        <v>1</v>
      </c>
      <c r="D4829" s="135" t="s">
        <v>9548</v>
      </c>
      <c r="E4829" s="188" t="s">
        <v>9548</v>
      </c>
      <c r="F4829" s="135" t="s">
        <v>9548</v>
      </c>
      <c r="G4829" s="135" t="s">
        <v>9548</v>
      </c>
      <c r="H4829" s="135" t="s">
        <v>9548</v>
      </c>
      <c r="I4829" s="135" t="s">
        <v>9548</v>
      </c>
      <c r="J4829" s="136">
        <v>0.69</v>
      </c>
      <c r="K4829" s="136">
        <v>0.69</v>
      </c>
      <c r="L4829" s="136">
        <v>0.42</v>
      </c>
      <c r="M4829" s="137" t="str">
        <f t="shared" si="75"/>
        <v>P</v>
      </c>
      <c r="N4829" s="174" t="s">
        <v>10681</v>
      </c>
      <c r="O4829" s="149" t="s">
        <v>1506</v>
      </c>
      <c r="P4829" s="149" t="s">
        <v>9442</v>
      </c>
      <c r="Q4829" s="150" t="s">
        <v>10519</v>
      </c>
      <c r="R4829" s="189">
        <v>0.97</v>
      </c>
    </row>
    <row r="4830" spans="1:18" x14ac:dyDescent="0.25">
      <c r="A4830" s="132">
        <v>1055389</v>
      </c>
      <c r="B4830" s="145" t="s">
        <v>4958</v>
      </c>
      <c r="C4830" s="132">
        <v>1</v>
      </c>
      <c r="D4830" s="132" t="s">
        <v>9548</v>
      </c>
      <c r="E4830" s="186" t="s">
        <v>9548</v>
      </c>
      <c r="F4830" s="132" t="s">
        <v>9548</v>
      </c>
      <c r="G4830" s="132" t="s">
        <v>9548</v>
      </c>
      <c r="H4830" s="132" t="s">
        <v>9548</v>
      </c>
      <c r="I4830" s="132" t="s">
        <v>9548</v>
      </c>
      <c r="J4830" s="133">
        <v>0.57999999999999996</v>
      </c>
      <c r="K4830" s="133">
        <v>0.57999999999999996</v>
      </c>
      <c r="L4830" s="133">
        <v>0.36</v>
      </c>
      <c r="M4830" s="134" t="str">
        <f t="shared" si="75"/>
        <v>P</v>
      </c>
      <c r="N4830" s="173" t="s">
        <v>10681</v>
      </c>
      <c r="O4830" s="146" t="s">
        <v>1506</v>
      </c>
      <c r="P4830" s="146" t="s">
        <v>9442</v>
      </c>
      <c r="Q4830" s="147" t="s">
        <v>10519</v>
      </c>
      <c r="R4830" s="187">
        <v>0.66</v>
      </c>
    </row>
    <row r="4831" spans="1:18" x14ac:dyDescent="0.25">
      <c r="A4831" s="135">
        <v>1055390</v>
      </c>
      <c r="B4831" s="148" t="s">
        <v>1376</v>
      </c>
      <c r="C4831" s="135">
        <v>1</v>
      </c>
      <c r="D4831" s="135" t="s">
        <v>9548</v>
      </c>
      <c r="E4831" s="188" t="s">
        <v>9548</v>
      </c>
      <c r="F4831" s="135" t="s">
        <v>9548</v>
      </c>
      <c r="G4831" s="135" t="s">
        <v>9548</v>
      </c>
      <c r="H4831" s="135" t="s">
        <v>9548</v>
      </c>
      <c r="I4831" s="135" t="s">
        <v>9548</v>
      </c>
      <c r="J4831" s="136">
        <v>0.57999999999999996</v>
      </c>
      <c r="K4831" s="136">
        <v>0.56999999999999995</v>
      </c>
      <c r="L4831" s="136">
        <v>0.36</v>
      </c>
      <c r="M4831" s="137" t="str">
        <f t="shared" si="75"/>
        <v>P</v>
      </c>
      <c r="N4831" s="174" t="s">
        <v>10681</v>
      </c>
      <c r="O4831" s="149" t="s">
        <v>1506</v>
      </c>
      <c r="P4831" s="149" t="s">
        <v>9442</v>
      </c>
      <c r="Q4831" s="150" t="s">
        <v>10519</v>
      </c>
      <c r="R4831" s="189">
        <v>0.86</v>
      </c>
    </row>
    <row r="4832" spans="1:18" x14ac:dyDescent="0.25">
      <c r="A4832" s="132">
        <v>1055393</v>
      </c>
      <c r="B4832" s="145" t="s">
        <v>4959</v>
      </c>
      <c r="C4832" s="132">
        <v>1</v>
      </c>
      <c r="D4832" s="132" t="s">
        <v>9548</v>
      </c>
      <c r="E4832" s="186" t="s">
        <v>9548</v>
      </c>
      <c r="F4832" s="132" t="s">
        <v>9548</v>
      </c>
      <c r="G4832" s="132" t="s">
        <v>9548</v>
      </c>
      <c r="H4832" s="132" t="s">
        <v>9548</v>
      </c>
      <c r="I4832" s="132" t="s">
        <v>9548</v>
      </c>
      <c r="J4832" s="133">
        <v>0.57999999999999996</v>
      </c>
      <c r="K4832" s="133">
        <v>0.57999999999999996</v>
      </c>
      <c r="L4832" s="133">
        <v>0.36</v>
      </c>
      <c r="M4832" s="134" t="str">
        <f t="shared" si="75"/>
        <v>P</v>
      </c>
      <c r="N4832" s="173" t="s">
        <v>10681</v>
      </c>
      <c r="O4832" s="146" t="s">
        <v>1506</v>
      </c>
      <c r="P4832" s="146" t="s">
        <v>9442</v>
      </c>
      <c r="Q4832" s="147" t="s">
        <v>10519</v>
      </c>
      <c r="R4832" s="187">
        <v>0.74</v>
      </c>
    </row>
    <row r="4833" spans="1:18" x14ac:dyDescent="0.25">
      <c r="A4833" s="135">
        <v>1055394</v>
      </c>
      <c r="B4833" s="148" t="s">
        <v>4960</v>
      </c>
      <c r="C4833" s="135">
        <v>1</v>
      </c>
      <c r="D4833" s="135" t="s">
        <v>9548</v>
      </c>
      <c r="E4833" s="188" t="s">
        <v>9548</v>
      </c>
      <c r="F4833" s="135" t="s">
        <v>9548</v>
      </c>
      <c r="G4833" s="135" t="s">
        <v>9548</v>
      </c>
      <c r="H4833" s="135" t="s">
        <v>9548</v>
      </c>
      <c r="I4833" s="135" t="s">
        <v>9548</v>
      </c>
      <c r="J4833" s="136">
        <v>0.33</v>
      </c>
      <c r="K4833" s="136">
        <v>0.33</v>
      </c>
      <c r="L4833" s="136">
        <v>0.99</v>
      </c>
      <c r="M4833" s="137" t="str">
        <f t="shared" si="75"/>
        <v>P</v>
      </c>
      <c r="N4833" s="172" t="s">
        <v>10681</v>
      </c>
      <c r="O4833" s="149" t="s">
        <v>1506</v>
      </c>
      <c r="P4833" s="149" t="s">
        <v>9442</v>
      </c>
      <c r="Q4833" s="150" t="s">
        <v>10519</v>
      </c>
      <c r="R4833" s="189">
        <v>1.78</v>
      </c>
    </row>
    <row r="4834" spans="1:18" x14ac:dyDescent="0.25">
      <c r="A4834" s="132">
        <v>1055396</v>
      </c>
      <c r="B4834" s="145" t="s">
        <v>1339</v>
      </c>
      <c r="C4834" s="132">
        <v>1</v>
      </c>
      <c r="D4834" s="132" t="s">
        <v>9548</v>
      </c>
      <c r="E4834" s="186" t="s">
        <v>9548</v>
      </c>
      <c r="F4834" s="132" t="s">
        <v>9548</v>
      </c>
      <c r="G4834" s="132" t="s">
        <v>9548</v>
      </c>
      <c r="H4834" s="132" t="s">
        <v>9548</v>
      </c>
      <c r="I4834" s="132" t="s">
        <v>9548</v>
      </c>
      <c r="J4834" s="133">
        <v>0.46</v>
      </c>
      <c r="K4834" s="133">
        <v>0.47</v>
      </c>
      <c r="L4834" s="133">
        <v>1.45</v>
      </c>
      <c r="M4834" s="134" t="str">
        <f t="shared" si="75"/>
        <v>P</v>
      </c>
      <c r="N4834" s="173" t="s">
        <v>10681</v>
      </c>
      <c r="O4834" s="146" t="s">
        <v>1506</v>
      </c>
      <c r="P4834" s="146" t="s">
        <v>9442</v>
      </c>
      <c r="Q4834" s="147" t="s">
        <v>10519</v>
      </c>
      <c r="R4834" s="187">
        <v>1.59</v>
      </c>
    </row>
    <row r="4835" spans="1:18" x14ac:dyDescent="0.25">
      <c r="A4835" s="135">
        <v>1055400</v>
      </c>
      <c r="B4835" s="148" t="s">
        <v>906</v>
      </c>
      <c r="C4835" s="135">
        <v>3</v>
      </c>
      <c r="D4835" s="135" t="s">
        <v>20</v>
      </c>
      <c r="E4835" s="188">
        <v>250</v>
      </c>
      <c r="F4835" s="135" t="s">
        <v>20</v>
      </c>
      <c r="G4835" s="135">
        <v>1000</v>
      </c>
      <c r="H4835" s="135" t="s">
        <v>20</v>
      </c>
      <c r="I4835" s="135">
        <v>2</v>
      </c>
      <c r="J4835" s="136">
        <v>1.73</v>
      </c>
      <c r="K4835" s="136">
        <v>0.89</v>
      </c>
      <c r="L4835" s="136">
        <v>0.16</v>
      </c>
      <c r="M4835" s="137" t="str">
        <f t="shared" si="75"/>
        <v>P</v>
      </c>
      <c r="N4835" s="174" t="s">
        <v>10682</v>
      </c>
      <c r="O4835" s="149" t="s">
        <v>1500</v>
      </c>
      <c r="P4835" s="149" t="s">
        <v>9418</v>
      </c>
      <c r="Q4835" s="150" t="s">
        <v>10519</v>
      </c>
      <c r="R4835" s="189">
        <v>2.9699999999999998</v>
      </c>
    </row>
    <row r="4836" spans="1:18" x14ac:dyDescent="0.25">
      <c r="A4836" s="132">
        <v>1055401</v>
      </c>
      <c r="B4836" s="145" t="s">
        <v>4961</v>
      </c>
      <c r="C4836" s="132">
        <v>6</v>
      </c>
      <c r="D4836" s="132">
        <v>180</v>
      </c>
      <c r="E4836" s="186" t="s">
        <v>20</v>
      </c>
      <c r="F4836" s="132">
        <v>216</v>
      </c>
      <c r="G4836" s="132" t="s">
        <v>20</v>
      </c>
      <c r="H4836" s="132" t="s">
        <v>20</v>
      </c>
      <c r="I4836" s="132" t="s">
        <v>20</v>
      </c>
      <c r="J4836" s="133">
        <v>2.9</v>
      </c>
      <c r="K4836" s="133">
        <v>1.96</v>
      </c>
      <c r="L4836" s="133">
        <v>1.1599999999999999</v>
      </c>
      <c r="M4836" s="134" t="str">
        <f t="shared" si="75"/>
        <v>P</v>
      </c>
      <c r="N4836" s="173" t="s">
        <v>10681</v>
      </c>
      <c r="O4836" s="146" t="s">
        <v>1693</v>
      </c>
      <c r="P4836" s="146" t="s">
        <v>10126</v>
      </c>
      <c r="Q4836" s="147" t="s">
        <v>10519</v>
      </c>
      <c r="R4836" s="187">
        <v>6</v>
      </c>
    </row>
    <row r="4837" spans="1:18" x14ac:dyDescent="0.25">
      <c r="A4837" s="135">
        <v>1055402</v>
      </c>
      <c r="B4837" s="148" t="s">
        <v>4962</v>
      </c>
      <c r="C4837" s="135">
        <v>6</v>
      </c>
      <c r="D4837" s="135">
        <v>50</v>
      </c>
      <c r="E4837" s="188" t="s">
        <v>21</v>
      </c>
      <c r="F4837" s="135">
        <v>60</v>
      </c>
      <c r="G4837" s="135" t="s">
        <v>20</v>
      </c>
      <c r="H4837" s="135" t="s">
        <v>20</v>
      </c>
      <c r="I4837" s="135" t="s">
        <v>20</v>
      </c>
      <c r="J4837" s="136">
        <v>4.1500000000000004</v>
      </c>
      <c r="K4837" s="136">
        <v>2.4500000000000002</v>
      </c>
      <c r="L4837" s="136">
        <v>2.35</v>
      </c>
      <c r="M4837" s="137" t="str">
        <f t="shared" si="75"/>
        <v>P</v>
      </c>
      <c r="N4837" s="174" t="s">
        <v>10681</v>
      </c>
      <c r="O4837" s="149" t="s">
        <v>1506</v>
      </c>
      <c r="P4837" s="149" t="s">
        <v>9435</v>
      </c>
      <c r="Q4837" s="150" t="s">
        <v>10519</v>
      </c>
      <c r="R4837" s="189">
        <v>27.48</v>
      </c>
    </row>
    <row r="4838" spans="1:18" x14ac:dyDescent="0.25">
      <c r="A4838" s="132">
        <v>1055404</v>
      </c>
      <c r="B4838" s="145" t="s">
        <v>4963</v>
      </c>
      <c r="C4838" s="132">
        <v>6</v>
      </c>
      <c r="D4838" s="132">
        <v>30</v>
      </c>
      <c r="E4838" s="186" t="s">
        <v>21</v>
      </c>
      <c r="F4838" s="132">
        <v>36</v>
      </c>
      <c r="G4838" s="132" t="s">
        <v>21</v>
      </c>
      <c r="H4838" s="132" t="s">
        <v>21</v>
      </c>
      <c r="I4838" s="132" t="s">
        <v>21</v>
      </c>
      <c r="J4838" s="133">
        <v>5</v>
      </c>
      <c r="K4838" s="133">
        <v>3.95</v>
      </c>
      <c r="L4838" s="133">
        <v>2.2000000000000002</v>
      </c>
      <c r="M4838" s="134" t="str">
        <f t="shared" si="75"/>
        <v>P</v>
      </c>
      <c r="N4838" s="171" t="s">
        <v>10681</v>
      </c>
      <c r="O4838" s="146" t="s">
        <v>1555</v>
      </c>
      <c r="P4838" s="146" t="s">
        <v>9448</v>
      </c>
      <c r="Q4838" s="147" t="s">
        <v>10519</v>
      </c>
      <c r="R4838" s="187">
        <v>16.200000000000003</v>
      </c>
    </row>
    <row r="4839" spans="1:18" x14ac:dyDescent="0.25">
      <c r="A4839" s="135">
        <v>1055407</v>
      </c>
      <c r="B4839" s="148" t="s">
        <v>4964</v>
      </c>
      <c r="C4839" s="135">
        <v>6</v>
      </c>
      <c r="D4839" s="135">
        <v>30</v>
      </c>
      <c r="E4839" s="188" t="s">
        <v>21</v>
      </c>
      <c r="F4839" s="135">
        <v>36</v>
      </c>
      <c r="G4839" s="135" t="s">
        <v>21</v>
      </c>
      <c r="H4839" s="135" t="s">
        <v>21</v>
      </c>
      <c r="I4839" s="135" t="s">
        <v>21</v>
      </c>
      <c r="J4839" s="136">
        <v>5.0199999999999996</v>
      </c>
      <c r="K4839" s="136">
        <v>3.92</v>
      </c>
      <c r="L4839" s="136">
        <v>2.14</v>
      </c>
      <c r="M4839" s="137" t="str">
        <f t="shared" si="75"/>
        <v>P</v>
      </c>
      <c r="N4839" s="172" t="s">
        <v>10681</v>
      </c>
      <c r="O4839" s="149" t="s">
        <v>1555</v>
      </c>
      <c r="P4839" s="149" t="s">
        <v>9448</v>
      </c>
      <c r="Q4839" s="150" t="s">
        <v>10519</v>
      </c>
      <c r="R4839" s="189">
        <v>14.52</v>
      </c>
    </row>
    <row r="4840" spans="1:18" x14ac:dyDescent="0.25">
      <c r="A4840" s="132">
        <v>1055413</v>
      </c>
      <c r="B4840" s="145" t="s">
        <v>59</v>
      </c>
      <c r="C4840" s="132">
        <v>6</v>
      </c>
      <c r="D4840" s="132">
        <v>224</v>
      </c>
      <c r="E4840" s="186">
        <v>16</v>
      </c>
      <c r="F4840" s="132">
        <v>288</v>
      </c>
      <c r="G4840" s="132" t="s">
        <v>20</v>
      </c>
      <c r="H4840" s="132" t="s">
        <v>20</v>
      </c>
      <c r="I4840" s="132" t="s">
        <v>20</v>
      </c>
      <c r="J4840" s="133">
        <v>2.78</v>
      </c>
      <c r="K4840" s="133">
        <v>2.78</v>
      </c>
      <c r="L4840" s="133">
        <v>0.59</v>
      </c>
      <c r="M4840" s="134" t="str">
        <f t="shared" si="75"/>
        <v>P</v>
      </c>
      <c r="N4840" s="171" t="s">
        <v>10682</v>
      </c>
      <c r="O4840" s="146" t="s">
        <v>1497</v>
      </c>
      <c r="P4840" s="146" t="s">
        <v>9415</v>
      </c>
      <c r="Q4840" s="147" t="s">
        <v>10519</v>
      </c>
      <c r="R4840" s="187">
        <v>4.1999999999999993</v>
      </c>
    </row>
    <row r="4841" spans="1:18" x14ac:dyDescent="0.25">
      <c r="A4841" s="135">
        <v>1055417</v>
      </c>
      <c r="B4841" s="148" t="s">
        <v>57</v>
      </c>
      <c r="C4841" s="135">
        <v>6</v>
      </c>
      <c r="D4841" s="135">
        <v>240</v>
      </c>
      <c r="E4841" s="188">
        <v>8</v>
      </c>
      <c r="F4841" s="135">
        <v>280</v>
      </c>
      <c r="G4841" s="135" t="s">
        <v>21</v>
      </c>
      <c r="H4841" s="135" t="s">
        <v>21</v>
      </c>
      <c r="I4841" s="135" t="s">
        <v>21</v>
      </c>
      <c r="J4841" s="136">
        <v>4.58</v>
      </c>
      <c r="K4841" s="136">
        <v>3.84</v>
      </c>
      <c r="L4841" s="136">
        <v>0.42</v>
      </c>
      <c r="M4841" s="137" t="str">
        <f t="shared" si="75"/>
        <v>P</v>
      </c>
      <c r="N4841" s="172" t="s">
        <v>10682</v>
      </c>
      <c r="O4841" s="149" t="s">
        <v>1497</v>
      </c>
      <c r="P4841" s="149" t="s">
        <v>9415</v>
      </c>
      <c r="Q4841" s="150" t="s">
        <v>10519</v>
      </c>
      <c r="R4841" s="189">
        <v>4.9799999999999995</v>
      </c>
    </row>
    <row r="4842" spans="1:18" x14ac:dyDescent="0.25">
      <c r="A4842" s="132">
        <v>1055418</v>
      </c>
      <c r="B4842" s="145" t="s">
        <v>55</v>
      </c>
      <c r="C4842" s="132">
        <v>6</v>
      </c>
      <c r="D4842" s="132">
        <v>66</v>
      </c>
      <c r="E4842" s="186">
        <v>6</v>
      </c>
      <c r="F4842" s="132">
        <v>84</v>
      </c>
      <c r="G4842" s="132" t="s">
        <v>21</v>
      </c>
      <c r="H4842" s="132" t="s">
        <v>21</v>
      </c>
      <c r="I4842" s="132" t="s">
        <v>21</v>
      </c>
      <c r="J4842" s="133">
        <v>5.98</v>
      </c>
      <c r="K4842" s="133">
        <v>6.02</v>
      </c>
      <c r="L4842" s="133">
        <v>0.3</v>
      </c>
      <c r="M4842" s="134" t="str">
        <f t="shared" si="75"/>
        <v>P</v>
      </c>
      <c r="N4842" s="171" t="s">
        <v>10682</v>
      </c>
      <c r="O4842" s="146" t="s">
        <v>1497</v>
      </c>
      <c r="P4842" s="146" t="s">
        <v>9415</v>
      </c>
      <c r="Q4842" s="147" t="s">
        <v>10519</v>
      </c>
      <c r="R4842" s="187">
        <v>6.48</v>
      </c>
    </row>
    <row r="4843" spans="1:18" x14ac:dyDescent="0.25">
      <c r="A4843" s="135">
        <v>1055423</v>
      </c>
      <c r="B4843" s="148" t="s">
        <v>292</v>
      </c>
      <c r="C4843" s="135">
        <v>6</v>
      </c>
      <c r="D4843" s="135">
        <v>600</v>
      </c>
      <c r="E4843" s="188">
        <v>20</v>
      </c>
      <c r="F4843" s="135" t="s">
        <v>20</v>
      </c>
      <c r="G4843" s="135">
        <v>60</v>
      </c>
      <c r="H4843" s="135">
        <v>60</v>
      </c>
      <c r="I4843" s="135">
        <v>1</v>
      </c>
      <c r="J4843" s="136">
        <v>2.84</v>
      </c>
      <c r="K4843" s="136">
        <v>1.53</v>
      </c>
      <c r="L4843" s="136">
        <v>0.62</v>
      </c>
      <c r="M4843" s="137" t="str">
        <f t="shared" si="75"/>
        <v>P</v>
      </c>
      <c r="N4843" s="172" t="s">
        <v>10682</v>
      </c>
      <c r="O4843" s="149" t="s">
        <v>1497</v>
      </c>
      <c r="P4843" s="149" t="s">
        <v>9415</v>
      </c>
      <c r="Q4843" s="150" t="s">
        <v>10519</v>
      </c>
      <c r="R4843" s="189">
        <v>5.22</v>
      </c>
    </row>
    <row r="4844" spans="1:18" x14ac:dyDescent="0.25">
      <c r="A4844" s="132">
        <v>1055427</v>
      </c>
      <c r="B4844" s="145" t="s">
        <v>290</v>
      </c>
      <c r="C4844" s="132">
        <v>6</v>
      </c>
      <c r="D4844" s="132">
        <v>280</v>
      </c>
      <c r="E4844" s="186">
        <v>10</v>
      </c>
      <c r="F4844" s="132">
        <v>320</v>
      </c>
      <c r="G4844" s="132">
        <v>20</v>
      </c>
      <c r="H4844" s="132" t="s">
        <v>20</v>
      </c>
      <c r="I4844" s="132">
        <v>1</v>
      </c>
      <c r="J4844" s="133">
        <v>4.3</v>
      </c>
      <c r="K4844" s="133">
        <v>2.12</v>
      </c>
      <c r="L4844" s="133">
        <v>0.56000000000000005</v>
      </c>
      <c r="M4844" s="134" t="str">
        <f t="shared" si="75"/>
        <v>P</v>
      </c>
      <c r="N4844" s="171" t="s">
        <v>10682</v>
      </c>
      <c r="O4844" s="146" t="s">
        <v>1497</v>
      </c>
      <c r="P4844" s="146" t="s">
        <v>9415</v>
      </c>
      <c r="Q4844" s="147" t="s">
        <v>10519</v>
      </c>
      <c r="R4844" s="187">
        <v>6.18</v>
      </c>
    </row>
    <row r="4845" spans="1:18" x14ac:dyDescent="0.25">
      <c r="A4845" s="135">
        <v>1055428</v>
      </c>
      <c r="B4845" s="148" t="s">
        <v>291</v>
      </c>
      <c r="C4845" s="135">
        <v>2</v>
      </c>
      <c r="D4845" s="135">
        <v>42</v>
      </c>
      <c r="E4845" s="188" t="s">
        <v>20</v>
      </c>
      <c r="F4845" s="135">
        <v>60</v>
      </c>
      <c r="G4845" s="135" t="s">
        <v>20</v>
      </c>
      <c r="H4845" s="135" t="s">
        <v>20</v>
      </c>
      <c r="I4845" s="135" t="s">
        <v>20</v>
      </c>
      <c r="J4845" s="136">
        <v>5.52</v>
      </c>
      <c r="K4845" s="136">
        <v>2.88</v>
      </c>
      <c r="L4845" s="136">
        <v>1.56</v>
      </c>
      <c r="M4845" s="137" t="str">
        <f t="shared" si="75"/>
        <v>P</v>
      </c>
      <c r="N4845" s="172" t="s">
        <v>10682</v>
      </c>
      <c r="O4845" s="149" t="s">
        <v>1500</v>
      </c>
      <c r="P4845" s="149" t="s">
        <v>9418</v>
      </c>
      <c r="Q4845" s="150" t="s">
        <v>10519</v>
      </c>
      <c r="R4845" s="189">
        <v>6.1</v>
      </c>
    </row>
    <row r="4846" spans="1:18" x14ac:dyDescent="0.25">
      <c r="A4846" s="132">
        <v>1055432</v>
      </c>
      <c r="B4846" s="145" t="s">
        <v>1118</v>
      </c>
      <c r="C4846" s="132">
        <v>1</v>
      </c>
      <c r="D4846" s="132">
        <v>3840</v>
      </c>
      <c r="E4846" s="186">
        <v>160</v>
      </c>
      <c r="F4846" s="132">
        <v>4800</v>
      </c>
      <c r="G4846" s="132" t="s">
        <v>20</v>
      </c>
      <c r="H4846" s="132" t="s">
        <v>21</v>
      </c>
      <c r="I4846" s="132" t="s">
        <v>21</v>
      </c>
      <c r="J4846" s="133">
        <v>1</v>
      </c>
      <c r="K4846" s="133">
        <v>0.98</v>
      </c>
      <c r="L4846" s="133">
        <v>0.23</v>
      </c>
      <c r="M4846" s="134" t="str">
        <f t="shared" si="75"/>
        <v>P</v>
      </c>
      <c r="N4846" s="171" t="s">
        <v>10682</v>
      </c>
      <c r="O4846" s="146" t="s">
        <v>1500</v>
      </c>
      <c r="P4846" s="146" t="s">
        <v>9418</v>
      </c>
      <c r="Q4846" s="147" t="s">
        <v>10519</v>
      </c>
      <c r="R4846" s="187">
        <v>1.24</v>
      </c>
    </row>
    <row r="4847" spans="1:18" x14ac:dyDescent="0.25">
      <c r="A4847" s="135">
        <v>1055434</v>
      </c>
      <c r="B4847" s="148" t="s">
        <v>1400</v>
      </c>
      <c r="C4847" s="135">
        <v>1</v>
      </c>
      <c r="D4847" s="135">
        <v>80</v>
      </c>
      <c r="E4847" s="188">
        <v>2</v>
      </c>
      <c r="F4847" s="135">
        <v>96</v>
      </c>
      <c r="G4847" s="135" t="s">
        <v>20</v>
      </c>
      <c r="H4847" s="135" t="s">
        <v>20</v>
      </c>
      <c r="I4847" s="135" t="s">
        <v>20</v>
      </c>
      <c r="J4847" s="136">
        <v>5.44</v>
      </c>
      <c r="K4847" s="136">
        <v>0.76</v>
      </c>
      <c r="L4847" s="136">
        <v>2.78</v>
      </c>
      <c r="M4847" s="137" t="str">
        <f t="shared" si="75"/>
        <v>P</v>
      </c>
      <c r="N4847" s="174" t="s">
        <v>10682</v>
      </c>
      <c r="O4847" s="149" t="s">
        <v>1500</v>
      </c>
      <c r="P4847" s="149" t="s">
        <v>9456</v>
      </c>
      <c r="Q4847" s="150" t="s">
        <v>10519</v>
      </c>
      <c r="R4847" s="189">
        <v>20.64</v>
      </c>
    </row>
    <row r="4848" spans="1:18" x14ac:dyDescent="0.25">
      <c r="A4848" s="132">
        <v>1055438</v>
      </c>
      <c r="B4848" s="145" t="s">
        <v>4965</v>
      </c>
      <c r="C4848" s="132">
        <v>15</v>
      </c>
      <c r="D4848" s="132" t="s">
        <v>20</v>
      </c>
      <c r="E4848" s="186" t="s">
        <v>20</v>
      </c>
      <c r="F4848" s="132" t="s">
        <v>20</v>
      </c>
      <c r="G4848" s="132" t="s">
        <v>20</v>
      </c>
      <c r="H4848" s="132" t="s">
        <v>20</v>
      </c>
      <c r="I4848" s="132" t="s">
        <v>20</v>
      </c>
      <c r="J4848" s="133">
        <v>4.75</v>
      </c>
      <c r="K4848" s="133">
        <v>2.85</v>
      </c>
      <c r="L4848" s="133">
        <v>0.95</v>
      </c>
      <c r="M4848" s="134" t="str">
        <f t="shared" si="75"/>
        <v>P</v>
      </c>
      <c r="N4848" s="173" t="s">
        <v>10682</v>
      </c>
      <c r="O4848" s="146" t="s">
        <v>1500</v>
      </c>
      <c r="P4848" s="146" t="s">
        <v>9418</v>
      </c>
      <c r="Q4848" s="147" t="s">
        <v>10519</v>
      </c>
      <c r="R4848" s="187">
        <v>12.373134328358208</v>
      </c>
    </row>
    <row r="4849" spans="1:18" x14ac:dyDescent="0.25">
      <c r="A4849" s="135">
        <v>1055439</v>
      </c>
      <c r="B4849" s="148" t="s">
        <v>4966</v>
      </c>
      <c r="C4849" s="135">
        <v>6</v>
      </c>
      <c r="D4849" s="135">
        <v>126</v>
      </c>
      <c r="E4849" s="188" t="s">
        <v>21</v>
      </c>
      <c r="F4849" s="135">
        <v>180</v>
      </c>
      <c r="G4849" s="135" t="s">
        <v>20</v>
      </c>
      <c r="H4849" s="135" t="s">
        <v>20</v>
      </c>
      <c r="I4849" s="135" t="s">
        <v>20</v>
      </c>
      <c r="J4849" s="136">
        <v>3.3</v>
      </c>
      <c r="K4849" s="136">
        <v>1.99</v>
      </c>
      <c r="L4849" s="136">
        <v>1.6</v>
      </c>
      <c r="M4849" s="137" t="str">
        <f t="shared" si="75"/>
        <v>P</v>
      </c>
      <c r="N4849" s="174" t="s">
        <v>10681</v>
      </c>
      <c r="O4849" s="149" t="s">
        <v>1555</v>
      </c>
      <c r="P4849" s="149" t="s">
        <v>9448</v>
      </c>
      <c r="Q4849" s="150" t="s">
        <v>10519</v>
      </c>
      <c r="R4849" s="189">
        <v>20.759999999999998</v>
      </c>
    </row>
    <row r="4850" spans="1:18" x14ac:dyDescent="0.25">
      <c r="A4850" s="132">
        <v>1055440</v>
      </c>
      <c r="B4850" s="145" t="s">
        <v>4967</v>
      </c>
      <c r="C4850" s="132">
        <v>6</v>
      </c>
      <c r="D4850" s="132">
        <v>180</v>
      </c>
      <c r="E4850" s="186" t="s">
        <v>21</v>
      </c>
      <c r="F4850" s="132">
        <v>216</v>
      </c>
      <c r="G4850" s="132">
        <v>10</v>
      </c>
      <c r="H4850" s="132">
        <v>10</v>
      </c>
      <c r="I4850" s="132">
        <v>2</v>
      </c>
      <c r="J4850" s="133">
        <v>2.86</v>
      </c>
      <c r="K4850" s="133">
        <v>2</v>
      </c>
      <c r="L4850" s="133">
        <v>1.22</v>
      </c>
      <c r="M4850" s="134" t="str">
        <f t="shared" si="75"/>
        <v>P</v>
      </c>
      <c r="N4850" s="173" t="s">
        <v>10681</v>
      </c>
      <c r="O4850" s="146" t="s">
        <v>1693</v>
      </c>
      <c r="P4850" s="146" t="s">
        <v>10126</v>
      </c>
      <c r="Q4850" s="147" t="s">
        <v>10519</v>
      </c>
      <c r="R4850" s="187">
        <v>7.14</v>
      </c>
    </row>
    <row r="4851" spans="1:18" x14ac:dyDescent="0.25">
      <c r="A4851" s="135">
        <v>1055443</v>
      </c>
      <c r="B4851" s="148" t="s">
        <v>10149</v>
      </c>
      <c r="C4851" s="135">
        <v>10</v>
      </c>
      <c r="D4851" s="135" t="s">
        <v>20</v>
      </c>
      <c r="E4851" s="188" t="s">
        <v>20</v>
      </c>
      <c r="F4851" s="135" t="s">
        <v>20</v>
      </c>
      <c r="G4851" s="135" t="s">
        <v>20</v>
      </c>
      <c r="H4851" s="135" t="s">
        <v>20</v>
      </c>
      <c r="I4851" s="135" t="s">
        <v>20</v>
      </c>
      <c r="J4851" s="136">
        <v>0.98</v>
      </c>
      <c r="K4851" s="136">
        <v>0.98</v>
      </c>
      <c r="L4851" s="136">
        <v>0.23</v>
      </c>
      <c r="M4851" s="137" t="str">
        <f t="shared" si="75"/>
        <v>P</v>
      </c>
      <c r="N4851" s="172" t="s">
        <v>10681</v>
      </c>
      <c r="O4851" s="149" t="s">
        <v>1506</v>
      </c>
      <c r="P4851" s="149" t="s">
        <v>9442</v>
      </c>
      <c r="Q4851" s="150" t="s">
        <v>10519</v>
      </c>
      <c r="R4851" s="189">
        <v>0.34</v>
      </c>
    </row>
    <row r="4852" spans="1:18" x14ac:dyDescent="0.25">
      <c r="A4852" s="132">
        <v>1055444</v>
      </c>
      <c r="B4852" s="145" t="s">
        <v>4968</v>
      </c>
      <c r="C4852" s="132">
        <v>6</v>
      </c>
      <c r="D4852" s="132" t="s">
        <v>20</v>
      </c>
      <c r="E4852" s="186" t="s">
        <v>20</v>
      </c>
      <c r="F4852" s="132" t="s">
        <v>20</v>
      </c>
      <c r="G4852" s="132" t="s">
        <v>20</v>
      </c>
      <c r="H4852" s="132" t="s">
        <v>20</v>
      </c>
      <c r="I4852" s="132" t="s">
        <v>20</v>
      </c>
      <c r="J4852" s="133">
        <v>3.15</v>
      </c>
      <c r="K4852" s="133">
        <v>1</v>
      </c>
      <c r="L4852" s="133">
        <v>1</v>
      </c>
      <c r="M4852" s="134" t="str">
        <f t="shared" si="75"/>
        <v>P</v>
      </c>
      <c r="N4852" s="171" t="s">
        <v>10681</v>
      </c>
      <c r="O4852" s="146" t="s">
        <v>1506</v>
      </c>
      <c r="P4852" s="146" t="s">
        <v>9435</v>
      </c>
      <c r="Q4852" s="147" t="s">
        <v>10519</v>
      </c>
      <c r="R4852" s="187">
        <v>19.5</v>
      </c>
    </row>
    <row r="4853" spans="1:18" x14ac:dyDescent="0.25">
      <c r="A4853" s="135">
        <v>1055445</v>
      </c>
      <c r="B4853" s="148" t="s">
        <v>340</v>
      </c>
      <c r="C4853" s="135">
        <v>6</v>
      </c>
      <c r="D4853" s="135">
        <v>3240</v>
      </c>
      <c r="E4853" s="188">
        <v>108</v>
      </c>
      <c r="F4853" s="135">
        <v>3888</v>
      </c>
      <c r="G4853" s="135">
        <v>324</v>
      </c>
      <c r="H4853" s="135">
        <v>324</v>
      </c>
      <c r="I4853" s="135">
        <v>1</v>
      </c>
      <c r="J4853" s="136">
        <v>1.66</v>
      </c>
      <c r="K4853" s="136">
        <v>1.1399999999999999</v>
      </c>
      <c r="L4853" s="136">
        <v>0.26</v>
      </c>
      <c r="M4853" s="137" t="str">
        <f t="shared" si="75"/>
        <v>P</v>
      </c>
      <c r="N4853" s="172" t="s">
        <v>10682</v>
      </c>
      <c r="O4853" s="149" t="s">
        <v>1497</v>
      </c>
      <c r="P4853" s="149" t="s">
        <v>9415</v>
      </c>
      <c r="Q4853" s="150" t="s">
        <v>10519</v>
      </c>
      <c r="R4853" s="189">
        <v>1.56</v>
      </c>
    </row>
    <row r="4854" spans="1:18" x14ac:dyDescent="0.25">
      <c r="A4854" s="132">
        <v>1055446</v>
      </c>
      <c r="B4854" s="145" t="s">
        <v>339</v>
      </c>
      <c r="C4854" s="132">
        <v>6</v>
      </c>
      <c r="D4854" s="132">
        <v>1250</v>
      </c>
      <c r="E4854" s="186">
        <v>50</v>
      </c>
      <c r="F4854" s="132">
        <v>1500</v>
      </c>
      <c r="G4854" s="132" t="s">
        <v>20</v>
      </c>
      <c r="H4854" s="132" t="s">
        <v>20</v>
      </c>
      <c r="I4854" s="132" t="s">
        <v>20</v>
      </c>
      <c r="J4854" s="133">
        <v>2.35</v>
      </c>
      <c r="K4854" s="133">
        <v>1.72</v>
      </c>
      <c r="L4854" s="133">
        <v>0.23</v>
      </c>
      <c r="M4854" s="134" t="str">
        <f t="shared" si="75"/>
        <v>P</v>
      </c>
      <c r="N4854" s="173" t="s">
        <v>10682</v>
      </c>
      <c r="O4854" s="146" t="s">
        <v>1497</v>
      </c>
      <c r="P4854" s="146" t="s">
        <v>9415</v>
      </c>
      <c r="Q4854" s="147" t="s">
        <v>10519</v>
      </c>
      <c r="R4854" s="187">
        <v>1.92</v>
      </c>
    </row>
    <row r="4855" spans="1:18" x14ac:dyDescent="0.25">
      <c r="A4855" s="135">
        <v>1055451</v>
      </c>
      <c r="B4855" s="148" t="s">
        <v>1390</v>
      </c>
      <c r="C4855" s="135">
        <v>100</v>
      </c>
      <c r="D4855" s="135" t="s">
        <v>20</v>
      </c>
      <c r="E4855" s="188">
        <v>100</v>
      </c>
      <c r="F4855" s="135" t="s">
        <v>20</v>
      </c>
      <c r="G4855" s="135">
        <v>400</v>
      </c>
      <c r="H4855" s="135" t="s">
        <v>20</v>
      </c>
      <c r="I4855" s="135">
        <v>1</v>
      </c>
      <c r="J4855" s="136">
        <v>0.96</v>
      </c>
      <c r="K4855" s="136">
        <v>0.46</v>
      </c>
      <c r="L4855" s="136">
        <v>0.37</v>
      </c>
      <c r="M4855" s="137" t="str">
        <f t="shared" si="75"/>
        <v>P</v>
      </c>
      <c r="N4855" s="172" t="s">
        <v>10682</v>
      </c>
      <c r="O4855" s="149" t="s">
        <v>1497</v>
      </c>
      <c r="P4855" s="149" t="s">
        <v>9415</v>
      </c>
      <c r="Q4855" s="150" t="s">
        <v>10519</v>
      </c>
      <c r="R4855" s="189">
        <v>5</v>
      </c>
    </row>
    <row r="4856" spans="1:18" x14ac:dyDescent="0.25">
      <c r="A4856" s="132">
        <v>1055452</v>
      </c>
      <c r="B4856" s="145" t="s">
        <v>4969</v>
      </c>
      <c r="C4856" s="132">
        <v>6</v>
      </c>
      <c r="D4856" s="132">
        <v>80</v>
      </c>
      <c r="E4856" s="186" t="s">
        <v>20</v>
      </c>
      <c r="F4856" s="132">
        <v>100</v>
      </c>
      <c r="G4856" s="132" t="s">
        <v>20</v>
      </c>
      <c r="H4856" s="132" t="s">
        <v>20</v>
      </c>
      <c r="I4856" s="132" t="s">
        <v>20</v>
      </c>
      <c r="J4856" s="133">
        <v>4.75</v>
      </c>
      <c r="K4856" s="133">
        <v>2.1</v>
      </c>
      <c r="L4856" s="133">
        <v>1.4</v>
      </c>
      <c r="M4856" s="134" t="str">
        <f t="shared" si="75"/>
        <v>P</v>
      </c>
      <c r="N4856" s="171" t="s">
        <v>10681</v>
      </c>
      <c r="O4856" s="146" t="s">
        <v>1506</v>
      </c>
      <c r="P4856" s="146" t="s">
        <v>9435</v>
      </c>
      <c r="Q4856" s="147" t="s">
        <v>10519</v>
      </c>
      <c r="R4856" s="187">
        <v>30.299999999999997</v>
      </c>
    </row>
    <row r="4857" spans="1:18" x14ac:dyDescent="0.25">
      <c r="A4857" s="135">
        <v>1055460</v>
      </c>
      <c r="B4857" s="148" t="s">
        <v>10150</v>
      </c>
      <c r="C4857" s="135">
        <v>1</v>
      </c>
      <c r="D4857" s="135" t="s">
        <v>20</v>
      </c>
      <c r="E4857" s="188" t="s">
        <v>20</v>
      </c>
      <c r="F4857" s="135" t="s">
        <v>20</v>
      </c>
      <c r="G4857" s="135" t="s">
        <v>20</v>
      </c>
      <c r="H4857" s="135" t="s">
        <v>20</v>
      </c>
      <c r="I4857" s="135" t="s">
        <v>20</v>
      </c>
      <c r="J4857" s="136">
        <v>1.9</v>
      </c>
      <c r="K4857" s="136">
        <v>0.5</v>
      </c>
      <c r="L4857" s="136">
        <v>2</v>
      </c>
      <c r="M4857" s="137" t="str">
        <f t="shared" si="75"/>
        <v>P</v>
      </c>
      <c r="N4857" s="172" t="s">
        <v>10682</v>
      </c>
      <c r="O4857" s="149" t="s">
        <v>1532</v>
      </c>
      <c r="P4857" s="149" t="s">
        <v>9920</v>
      </c>
      <c r="Q4857" s="150" t="s">
        <v>10519</v>
      </c>
      <c r="R4857" s="189">
        <v>4.7222222222222223</v>
      </c>
    </row>
    <row r="4858" spans="1:18" x14ac:dyDescent="0.25">
      <c r="A4858" s="132">
        <v>1055461</v>
      </c>
      <c r="B4858" s="145" t="s">
        <v>4970</v>
      </c>
      <c r="C4858" s="132">
        <v>1000</v>
      </c>
      <c r="D4858" s="132" t="s">
        <v>20</v>
      </c>
      <c r="E4858" s="186" t="s">
        <v>20</v>
      </c>
      <c r="F4858" s="132" t="s">
        <v>20</v>
      </c>
      <c r="G4858" s="132" t="s">
        <v>20</v>
      </c>
      <c r="H4858" s="132" t="s">
        <v>20</v>
      </c>
      <c r="I4858" s="132" t="s">
        <v>20</v>
      </c>
      <c r="J4858" s="133">
        <v>1.4</v>
      </c>
      <c r="K4858" s="133">
        <v>1.4</v>
      </c>
      <c r="L4858" s="133">
        <v>0.43</v>
      </c>
      <c r="M4858" s="134" t="str">
        <f t="shared" si="75"/>
        <v>P</v>
      </c>
      <c r="N4858" s="173" t="s">
        <v>10682</v>
      </c>
      <c r="O4858" s="146" t="s">
        <v>1506</v>
      </c>
      <c r="P4858" s="146" t="s">
        <v>9526</v>
      </c>
      <c r="Q4858" s="147" t="s">
        <v>10519</v>
      </c>
      <c r="R4858" s="187">
        <v>20</v>
      </c>
    </row>
    <row r="4859" spans="1:18" x14ac:dyDescent="0.25">
      <c r="A4859" s="135">
        <v>1055462</v>
      </c>
      <c r="B4859" s="148" t="s">
        <v>4971</v>
      </c>
      <c r="C4859" s="135">
        <v>1000</v>
      </c>
      <c r="D4859" s="135" t="s">
        <v>20</v>
      </c>
      <c r="E4859" s="188" t="s">
        <v>20</v>
      </c>
      <c r="F4859" s="135" t="s">
        <v>20</v>
      </c>
      <c r="G4859" s="135" t="s">
        <v>20</v>
      </c>
      <c r="H4859" s="135" t="s">
        <v>20</v>
      </c>
      <c r="I4859" s="135" t="s">
        <v>20</v>
      </c>
      <c r="J4859" s="136">
        <v>1.4</v>
      </c>
      <c r="K4859" s="136">
        <v>1.4</v>
      </c>
      <c r="L4859" s="136">
        <v>0.43</v>
      </c>
      <c r="M4859" s="137" t="str">
        <f t="shared" si="75"/>
        <v>P</v>
      </c>
      <c r="N4859" s="174" t="s">
        <v>10682</v>
      </c>
      <c r="O4859" s="149" t="s">
        <v>1506</v>
      </c>
      <c r="P4859" s="149" t="s">
        <v>9526</v>
      </c>
      <c r="Q4859" s="150" t="s">
        <v>10519</v>
      </c>
      <c r="R4859" s="189">
        <v>20</v>
      </c>
    </row>
    <row r="4860" spans="1:18" x14ac:dyDescent="0.25">
      <c r="A4860" s="132">
        <v>1055473</v>
      </c>
      <c r="B4860" s="145" t="s">
        <v>4972</v>
      </c>
      <c r="C4860" s="132">
        <v>1</v>
      </c>
      <c r="D4860" s="132" t="s">
        <v>20</v>
      </c>
      <c r="E4860" s="186" t="s">
        <v>20</v>
      </c>
      <c r="F4860" s="132" t="s">
        <v>20</v>
      </c>
      <c r="G4860" s="132" t="s">
        <v>21</v>
      </c>
      <c r="H4860" s="132" t="s">
        <v>21</v>
      </c>
      <c r="I4860" s="132" t="s">
        <v>21</v>
      </c>
      <c r="J4860" s="133">
        <v>10.161</v>
      </c>
      <c r="K4860" s="133">
        <v>3.048</v>
      </c>
      <c r="L4860" s="133">
        <v>3.048</v>
      </c>
      <c r="M4860" s="134" t="str">
        <f t="shared" si="75"/>
        <v>P</v>
      </c>
      <c r="N4860" s="173" t="s">
        <v>10681</v>
      </c>
      <c r="O4860" s="146" t="s">
        <v>1562</v>
      </c>
      <c r="P4860" s="146" t="s">
        <v>9463</v>
      </c>
      <c r="Q4860" s="147" t="s">
        <v>10519</v>
      </c>
      <c r="R4860" s="187">
        <v>111.94029850746269</v>
      </c>
    </row>
    <row r="4861" spans="1:18" x14ac:dyDescent="0.25">
      <c r="A4861" s="135">
        <v>1055478</v>
      </c>
      <c r="B4861" s="148" t="s">
        <v>417</v>
      </c>
      <c r="C4861" s="135">
        <v>3</v>
      </c>
      <c r="D4861" s="135">
        <v>720</v>
      </c>
      <c r="E4861" s="188">
        <v>18</v>
      </c>
      <c r="F4861" s="135">
        <v>1440</v>
      </c>
      <c r="G4861" s="135" t="s">
        <v>20</v>
      </c>
      <c r="H4861" s="135" t="s">
        <v>20</v>
      </c>
      <c r="I4861" s="135" t="s">
        <v>20</v>
      </c>
      <c r="J4861" s="136">
        <v>2</v>
      </c>
      <c r="K4861" s="136">
        <v>0.7</v>
      </c>
      <c r="L4861" s="136">
        <v>0.59</v>
      </c>
      <c r="M4861" s="137" t="str">
        <f t="shared" si="75"/>
        <v>P</v>
      </c>
      <c r="N4861" s="174" t="s">
        <v>10681</v>
      </c>
      <c r="O4861" s="149" t="s">
        <v>1578</v>
      </c>
      <c r="P4861" s="149" t="s">
        <v>10582</v>
      </c>
      <c r="Q4861" s="150" t="s">
        <v>10519</v>
      </c>
      <c r="R4861" s="189">
        <v>3.7199999999999998</v>
      </c>
    </row>
    <row r="4862" spans="1:18" x14ac:dyDescent="0.25">
      <c r="A4862" s="132">
        <v>1055506</v>
      </c>
      <c r="B4862" s="145" t="s">
        <v>8723</v>
      </c>
      <c r="C4862" s="132">
        <v>3</v>
      </c>
      <c r="D4862" s="132" t="s">
        <v>20</v>
      </c>
      <c r="E4862" s="186" t="s">
        <v>20</v>
      </c>
      <c r="F4862" s="132" t="s">
        <v>20</v>
      </c>
      <c r="G4862" s="132" t="s">
        <v>20</v>
      </c>
      <c r="H4862" s="132" t="s">
        <v>20</v>
      </c>
      <c r="I4862" s="132" t="s">
        <v>20</v>
      </c>
      <c r="J4862" s="133">
        <v>2.08</v>
      </c>
      <c r="K4862" s="133">
        <v>0.64</v>
      </c>
      <c r="L4862" s="133">
        <v>0.23</v>
      </c>
      <c r="M4862" s="134" t="str">
        <f t="shared" si="75"/>
        <v>P</v>
      </c>
      <c r="N4862" s="173" t="s">
        <v>10681</v>
      </c>
      <c r="O4862" s="146" t="s">
        <v>1555</v>
      </c>
      <c r="P4862" s="146" t="s">
        <v>9400</v>
      </c>
      <c r="Q4862" s="147" t="s">
        <v>10519</v>
      </c>
      <c r="R4862" s="187">
        <v>4.92</v>
      </c>
    </row>
    <row r="4863" spans="1:18" x14ac:dyDescent="0.25">
      <c r="A4863" s="135">
        <v>1055507</v>
      </c>
      <c r="B4863" s="148" t="s">
        <v>8724</v>
      </c>
      <c r="C4863" s="135">
        <v>3</v>
      </c>
      <c r="D4863" s="135" t="s">
        <v>20</v>
      </c>
      <c r="E4863" s="188">
        <v>72</v>
      </c>
      <c r="F4863" s="135" t="s">
        <v>20</v>
      </c>
      <c r="G4863" s="135" t="s">
        <v>20</v>
      </c>
      <c r="H4863" s="135">
        <v>288</v>
      </c>
      <c r="I4863" s="135">
        <v>1</v>
      </c>
      <c r="J4863" s="136">
        <v>2.08</v>
      </c>
      <c r="K4863" s="136">
        <v>0.64</v>
      </c>
      <c r="L4863" s="136">
        <v>0.23</v>
      </c>
      <c r="M4863" s="137" t="str">
        <f t="shared" si="75"/>
        <v>P</v>
      </c>
      <c r="N4863" s="174" t="s">
        <v>10681</v>
      </c>
      <c r="O4863" s="149" t="s">
        <v>1555</v>
      </c>
      <c r="P4863" s="149" t="s">
        <v>9400</v>
      </c>
      <c r="Q4863" s="150" t="s">
        <v>10519</v>
      </c>
      <c r="R4863" s="189">
        <v>4.8600000000000003</v>
      </c>
    </row>
    <row r="4864" spans="1:18" x14ac:dyDescent="0.25">
      <c r="A4864" s="132">
        <v>1055508</v>
      </c>
      <c r="B4864" s="145" t="s">
        <v>131</v>
      </c>
      <c r="C4864" s="132">
        <v>6</v>
      </c>
      <c r="D4864" s="132">
        <v>264</v>
      </c>
      <c r="E4864" s="186" t="s">
        <v>21</v>
      </c>
      <c r="F4864" s="132">
        <v>372</v>
      </c>
      <c r="G4864" s="132">
        <v>5</v>
      </c>
      <c r="H4864" s="132">
        <v>6</v>
      </c>
      <c r="I4864" s="132">
        <v>5</v>
      </c>
      <c r="J4864" s="133">
        <v>3.24</v>
      </c>
      <c r="K4864" s="133">
        <v>2.13</v>
      </c>
      <c r="L4864" s="133">
        <v>0.5</v>
      </c>
      <c r="M4864" s="134" t="str">
        <f t="shared" si="75"/>
        <v>P</v>
      </c>
      <c r="N4864" s="173" t="s">
        <v>10681</v>
      </c>
      <c r="O4864" s="146" t="s">
        <v>1581</v>
      </c>
      <c r="P4864" s="146" t="s">
        <v>10581</v>
      </c>
      <c r="Q4864" s="147" t="s">
        <v>10519</v>
      </c>
      <c r="R4864" s="187">
        <v>4.8600000000000003</v>
      </c>
    </row>
    <row r="4865" spans="1:18" x14ac:dyDescent="0.25">
      <c r="A4865" s="135">
        <v>1055510</v>
      </c>
      <c r="B4865" s="148" t="s">
        <v>132</v>
      </c>
      <c r="C4865" s="135">
        <v>6</v>
      </c>
      <c r="D4865" s="135">
        <v>800</v>
      </c>
      <c r="E4865" s="188" t="s">
        <v>21</v>
      </c>
      <c r="F4865" s="135">
        <v>1200</v>
      </c>
      <c r="G4865" s="135">
        <v>24</v>
      </c>
      <c r="H4865" s="135">
        <v>30</v>
      </c>
      <c r="I4865" s="135">
        <v>2</v>
      </c>
      <c r="J4865" s="136">
        <v>2.2000000000000002</v>
      </c>
      <c r="K4865" s="136">
        <v>0.72</v>
      </c>
      <c r="L4865" s="136">
        <v>0.56000000000000005</v>
      </c>
      <c r="M4865" s="137" t="str">
        <f t="shared" si="75"/>
        <v>P</v>
      </c>
      <c r="N4865" s="174" t="s">
        <v>10681</v>
      </c>
      <c r="O4865" s="149" t="s">
        <v>1581</v>
      </c>
      <c r="P4865" s="149" t="s">
        <v>10581</v>
      </c>
      <c r="Q4865" s="150" t="s">
        <v>10519</v>
      </c>
      <c r="R4865" s="189">
        <v>2.4000000000000004</v>
      </c>
    </row>
    <row r="4866" spans="1:18" x14ac:dyDescent="0.25">
      <c r="A4866" s="132">
        <v>1055511</v>
      </c>
      <c r="B4866" s="145" t="s">
        <v>256</v>
      </c>
      <c r="C4866" s="132">
        <v>6</v>
      </c>
      <c r="D4866" s="132">
        <v>240</v>
      </c>
      <c r="E4866" s="186" t="s">
        <v>21</v>
      </c>
      <c r="F4866" s="132">
        <v>352</v>
      </c>
      <c r="G4866" s="132">
        <v>10</v>
      </c>
      <c r="H4866" s="132">
        <v>11</v>
      </c>
      <c r="I4866" s="132">
        <v>3</v>
      </c>
      <c r="J4866" s="133">
        <v>2.67</v>
      </c>
      <c r="K4866" s="133">
        <v>1.8</v>
      </c>
      <c r="L4866" s="133">
        <v>0.72</v>
      </c>
      <c r="M4866" s="134" t="str">
        <f t="shared" ref="M4866:M4929" si="76">HYPERLINK(CONCATENATE("T:\Distribution Centre\RDC Department Shared\Cubiscan photos","\",A4866,"-pac.jpg"),"P")</f>
        <v>P</v>
      </c>
      <c r="N4866" s="173" t="s">
        <v>10681</v>
      </c>
      <c r="O4866" s="146" t="s">
        <v>1581</v>
      </c>
      <c r="P4866" s="146" t="s">
        <v>10581</v>
      </c>
      <c r="Q4866" s="147" t="s">
        <v>10519</v>
      </c>
      <c r="R4866" s="187">
        <v>7.62</v>
      </c>
    </row>
    <row r="4867" spans="1:18" x14ac:dyDescent="0.25">
      <c r="A4867" s="135">
        <v>1055512</v>
      </c>
      <c r="B4867" s="148" t="s">
        <v>187</v>
      </c>
      <c r="C4867" s="135">
        <v>6</v>
      </c>
      <c r="D4867" s="135">
        <v>310</v>
      </c>
      <c r="E4867" s="188" t="s">
        <v>21</v>
      </c>
      <c r="F4867" s="135">
        <v>496</v>
      </c>
      <c r="G4867" s="135" t="s">
        <v>20</v>
      </c>
      <c r="H4867" s="135" t="s">
        <v>20</v>
      </c>
      <c r="I4867" s="135" t="s">
        <v>20</v>
      </c>
      <c r="J4867" s="136">
        <v>1.65</v>
      </c>
      <c r="K4867" s="136">
        <v>1.07</v>
      </c>
      <c r="L4867" s="136">
        <v>1.91</v>
      </c>
      <c r="M4867" s="137" t="str">
        <f t="shared" si="76"/>
        <v>P</v>
      </c>
      <c r="N4867" s="174" t="s">
        <v>10681</v>
      </c>
      <c r="O4867" s="149" t="s">
        <v>1506</v>
      </c>
      <c r="P4867" s="149" t="s">
        <v>9427</v>
      </c>
      <c r="Q4867" s="150" t="s">
        <v>10519</v>
      </c>
      <c r="R4867" s="189">
        <v>5.64</v>
      </c>
    </row>
    <row r="4868" spans="1:18" x14ac:dyDescent="0.25">
      <c r="A4868" s="132">
        <v>1055514</v>
      </c>
      <c r="B4868" s="145" t="s">
        <v>832</v>
      </c>
      <c r="C4868" s="132">
        <v>15</v>
      </c>
      <c r="D4868" s="132">
        <v>832</v>
      </c>
      <c r="E4868" s="186" t="s">
        <v>21</v>
      </c>
      <c r="F4868" s="132">
        <v>1152</v>
      </c>
      <c r="G4868" s="132">
        <v>25</v>
      </c>
      <c r="H4868" s="132" t="s">
        <v>20</v>
      </c>
      <c r="I4868" s="132">
        <v>3</v>
      </c>
      <c r="J4868" s="133">
        <v>1.48</v>
      </c>
      <c r="K4868" s="133">
        <v>1.22</v>
      </c>
      <c r="L4868" s="133">
        <v>0.84</v>
      </c>
      <c r="M4868" s="134" t="str">
        <f t="shared" si="76"/>
        <v>P</v>
      </c>
      <c r="N4868" s="173" t="s">
        <v>10681</v>
      </c>
      <c r="O4868" s="146" t="s">
        <v>1578</v>
      </c>
      <c r="P4868" s="146" t="s">
        <v>10582</v>
      </c>
      <c r="Q4868" s="147" t="s">
        <v>10519</v>
      </c>
      <c r="R4868" s="187">
        <v>5.25</v>
      </c>
    </row>
    <row r="4869" spans="1:18" x14ac:dyDescent="0.25">
      <c r="A4869" s="135">
        <v>1055516</v>
      </c>
      <c r="B4869" s="148" t="s">
        <v>1186</v>
      </c>
      <c r="C4869" s="135">
        <v>6</v>
      </c>
      <c r="D4869" s="135">
        <v>300</v>
      </c>
      <c r="E4869" s="188" t="s">
        <v>21</v>
      </c>
      <c r="F4869" s="135">
        <v>500</v>
      </c>
      <c r="G4869" s="135">
        <v>20</v>
      </c>
      <c r="H4869" s="135">
        <v>25</v>
      </c>
      <c r="I4869" s="135">
        <v>1</v>
      </c>
      <c r="J4869" s="136">
        <v>1.8</v>
      </c>
      <c r="K4869" s="136">
        <v>1.18</v>
      </c>
      <c r="L4869" s="136">
        <v>1.52</v>
      </c>
      <c r="M4869" s="137" t="str">
        <f t="shared" si="76"/>
        <v>P</v>
      </c>
      <c r="N4869" s="174" t="s">
        <v>10681</v>
      </c>
      <c r="O4869" s="149" t="s">
        <v>1506</v>
      </c>
      <c r="P4869" s="149" t="s">
        <v>9430</v>
      </c>
      <c r="Q4869" s="150" t="s">
        <v>10519</v>
      </c>
      <c r="R4869" s="189">
        <v>3.84</v>
      </c>
    </row>
    <row r="4870" spans="1:18" x14ac:dyDescent="0.25">
      <c r="A4870" s="132">
        <v>1055518</v>
      </c>
      <c r="B4870" s="145" t="s">
        <v>1187</v>
      </c>
      <c r="C4870" s="132">
        <v>12</v>
      </c>
      <c r="D4870" s="132">
        <v>549</v>
      </c>
      <c r="E4870" s="186" t="s">
        <v>21</v>
      </c>
      <c r="F4870" s="132">
        <v>976</v>
      </c>
      <c r="G4870" s="132" t="s">
        <v>20</v>
      </c>
      <c r="H4870" s="132">
        <v>20</v>
      </c>
      <c r="I4870" s="132">
        <v>2</v>
      </c>
      <c r="J4870" s="133">
        <v>1.61</v>
      </c>
      <c r="K4870" s="133">
        <v>1.1599999999999999</v>
      </c>
      <c r="L4870" s="133">
        <v>0.96</v>
      </c>
      <c r="M4870" s="134" t="str">
        <f t="shared" si="76"/>
        <v>P</v>
      </c>
      <c r="N4870" s="173" t="s">
        <v>10681</v>
      </c>
      <c r="O4870" s="146" t="s">
        <v>1506</v>
      </c>
      <c r="P4870" s="146" t="s">
        <v>9430</v>
      </c>
      <c r="Q4870" s="147" t="s">
        <v>10519</v>
      </c>
      <c r="R4870" s="187">
        <v>3</v>
      </c>
    </row>
    <row r="4871" spans="1:18" x14ac:dyDescent="0.25">
      <c r="A4871" s="135">
        <v>1055519</v>
      </c>
      <c r="B4871" s="148" t="s">
        <v>381</v>
      </c>
      <c r="C4871" s="135">
        <v>12</v>
      </c>
      <c r="D4871" s="135">
        <v>385</v>
      </c>
      <c r="E4871" s="188" t="s">
        <v>21</v>
      </c>
      <c r="F4871" s="135">
        <v>605</v>
      </c>
      <c r="G4871" s="135" t="s">
        <v>20</v>
      </c>
      <c r="H4871" s="135" t="s">
        <v>20</v>
      </c>
      <c r="I4871" s="135" t="s">
        <v>20</v>
      </c>
      <c r="J4871" s="136">
        <v>1.64</v>
      </c>
      <c r="K4871" s="136">
        <v>1.29</v>
      </c>
      <c r="L4871" s="136">
        <v>1.33</v>
      </c>
      <c r="M4871" s="137" t="str">
        <f t="shared" si="76"/>
        <v>P</v>
      </c>
      <c r="N4871" s="172" t="s">
        <v>10681</v>
      </c>
      <c r="O4871" s="149" t="s">
        <v>1506</v>
      </c>
      <c r="P4871" s="149" t="s">
        <v>9409</v>
      </c>
      <c r="Q4871" s="150" t="s">
        <v>10519</v>
      </c>
      <c r="R4871" s="189">
        <v>4.1999999999999993</v>
      </c>
    </row>
    <row r="4872" spans="1:18" x14ac:dyDescent="0.25">
      <c r="A4872" s="132">
        <v>1055520</v>
      </c>
      <c r="B4872" s="145" t="s">
        <v>90</v>
      </c>
      <c r="C4872" s="132">
        <v>6</v>
      </c>
      <c r="D4872" s="132">
        <v>170</v>
      </c>
      <c r="E4872" s="186" t="s">
        <v>21</v>
      </c>
      <c r="F4872" s="132">
        <v>312</v>
      </c>
      <c r="G4872" s="132">
        <v>32</v>
      </c>
      <c r="H4872" s="132" t="s">
        <v>20</v>
      </c>
      <c r="I4872" s="132">
        <v>2</v>
      </c>
      <c r="J4872" s="133">
        <v>2.09</v>
      </c>
      <c r="K4872" s="133">
        <v>1.37</v>
      </c>
      <c r="L4872" s="133">
        <v>1.8</v>
      </c>
      <c r="M4872" s="134" t="str">
        <f t="shared" si="76"/>
        <v>P</v>
      </c>
      <c r="N4872" s="171" t="s">
        <v>10681</v>
      </c>
      <c r="O4872" s="146" t="s">
        <v>1506</v>
      </c>
      <c r="P4872" s="146" t="s">
        <v>9427</v>
      </c>
      <c r="Q4872" s="147" t="s">
        <v>10519</v>
      </c>
      <c r="R4872" s="187">
        <v>9.9599999999999991</v>
      </c>
    </row>
    <row r="4873" spans="1:18" x14ac:dyDescent="0.25">
      <c r="A4873" s="135">
        <v>1055521</v>
      </c>
      <c r="B4873" s="148" t="s">
        <v>4973</v>
      </c>
      <c r="C4873" s="135">
        <v>100</v>
      </c>
      <c r="D4873" s="135" t="s">
        <v>20</v>
      </c>
      <c r="E4873" s="188" t="s">
        <v>20</v>
      </c>
      <c r="F4873" s="135" t="s">
        <v>20</v>
      </c>
      <c r="G4873" s="135" t="s">
        <v>20</v>
      </c>
      <c r="H4873" s="135" t="s">
        <v>20</v>
      </c>
      <c r="I4873" s="135" t="s">
        <v>20</v>
      </c>
      <c r="J4873" s="136">
        <v>1</v>
      </c>
      <c r="K4873" s="136">
        <v>0.6</v>
      </c>
      <c r="L4873" s="136">
        <v>1</v>
      </c>
      <c r="M4873" s="137" t="str">
        <f t="shared" si="76"/>
        <v>P</v>
      </c>
      <c r="N4873" s="172" t="s">
        <v>10682</v>
      </c>
      <c r="O4873" s="149" t="s">
        <v>1500</v>
      </c>
      <c r="P4873" s="149" t="s">
        <v>9456</v>
      </c>
      <c r="Q4873" s="150" t="s">
        <v>10519</v>
      </c>
      <c r="R4873" s="189">
        <v>5.2238805970149258</v>
      </c>
    </row>
    <row r="4874" spans="1:18" x14ac:dyDescent="0.25">
      <c r="A4874" s="132">
        <v>1055529</v>
      </c>
      <c r="B4874" s="145" t="s">
        <v>4974</v>
      </c>
      <c r="C4874" s="132">
        <v>100</v>
      </c>
      <c r="D4874" s="132" t="s">
        <v>20</v>
      </c>
      <c r="E4874" s="186" t="s">
        <v>20</v>
      </c>
      <c r="F4874" s="132" t="s">
        <v>20</v>
      </c>
      <c r="G4874" s="132" t="s">
        <v>20</v>
      </c>
      <c r="H4874" s="132" t="s">
        <v>20</v>
      </c>
      <c r="I4874" s="132" t="s">
        <v>20</v>
      </c>
      <c r="J4874" s="133">
        <v>1</v>
      </c>
      <c r="K4874" s="133">
        <v>0.6</v>
      </c>
      <c r="L4874" s="133">
        <v>1</v>
      </c>
      <c r="M4874" s="134" t="str">
        <f t="shared" si="76"/>
        <v>P</v>
      </c>
      <c r="N4874" s="171" t="s">
        <v>10682</v>
      </c>
      <c r="O4874" s="146" t="s">
        <v>1500</v>
      </c>
      <c r="P4874" s="146" t="s">
        <v>9456</v>
      </c>
      <c r="Q4874" s="147" t="s">
        <v>10519</v>
      </c>
      <c r="R4874" s="187">
        <v>5.2238805970149258</v>
      </c>
    </row>
    <row r="4875" spans="1:18" x14ac:dyDescent="0.25">
      <c r="A4875" s="135">
        <v>1055530</v>
      </c>
      <c r="B4875" s="148" t="s">
        <v>4975</v>
      </c>
      <c r="C4875" s="135">
        <v>100</v>
      </c>
      <c r="D4875" s="135" t="s">
        <v>20</v>
      </c>
      <c r="E4875" s="188" t="s">
        <v>20</v>
      </c>
      <c r="F4875" s="135" t="s">
        <v>20</v>
      </c>
      <c r="G4875" s="135" t="s">
        <v>20</v>
      </c>
      <c r="H4875" s="135" t="s">
        <v>20</v>
      </c>
      <c r="I4875" s="135" t="s">
        <v>20</v>
      </c>
      <c r="J4875" s="136">
        <v>1</v>
      </c>
      <c r="K4875" s="136">
        <v>0.6</v>
      </c>
      <c r="L4875" s="136">
        <v>1</v>
      </c>
      <c r="M4875" s="137" t="str">
        <f t="shared" si="76"/>
        <v>P</v>
      </c>
      <c r="N4875" s="172" t="s">
        <v>10682</v>
      </c>
      <c r="O4875" s="149" t="s">
        <v>1500</v>
      </c>
      <c r="P4875" s="149" t="s">
        <v>9456</v>
      </c>
      <c r="Q4875" s="150" t="s">
        <v>10519</v>
      </c>
      <c r="R4875" s="189">
        <v>5.2238805970149258</v>
      </c>
    </row>
    <row r="4876" spans="1:18" x14ac:dyDescent="0.25">
      <c r="A4876" s="132">
        <v>1055531</v>
      </c>
      <c r="B4876" s="145" t="s">
        <v>4976</v>
      </c>
      <c r="C4876" s="132">
        <v>100</v>
      </c>
      <c r="D4876" s="132" t="s">
        <v>20</v>
      </c>
      <c r="E4876" s="186" t="s">
        <v>20</v>
      </c>
      <c r="F4876" s="132" t="s">
        <v>20</v>
      </c>
      <c r="G4876" s="132" t="s">
        <v>20</v>
      </c>
      <c r="H4876" s="132" t="s">
        <v>20</v>
      </c>
      <c r="I4876" s="132" t="s">
        <v>20</v>
      </c>
      <c r="J4876" s="133">
        <v>1</v>
      </c>
      <c r="K4876" s="133">
        <v>0.6</v>
      </c>
      <c r="L4876" s="133">
        <v>1</v>
      </c>
      <c r="M4876" s="134" t="str">
        <f t="shared" si="76"/>
        <v>P</v>
      </c>
      <c r="N4876" s="171" t="s">
        <v>10682</v>
      </c>
      <c r="O4876" s="146" t="s">
        <v>1500</v>
      </c>
      <c r="P4876" s="146" t="s">
        <v>9456</v>
      </c>
      <c r="Q4876" s="147" t="s">
        <v>10519</v>
      </c>
      <c r="R4876" s="187">
        <v>5.2238805970149258</v>
      </c>
    </row>
    <row r="4877" spans="1:18" x14ac:dyDescent="0.25">
      <c r="A4877" s="135">
        <v>1055534</v>
      </c>
      <c r="B4877" s="148" t="s">
        <v>10456</v>
      </c>
      <c r="C4877" s="135">
        <v>1</v>
      </c>
      <c r="D4877" s="135" t="s">
        <v>20</v>
      </c>
      <c r="E4877" s="188" t="s">
        <v>20</v>
      </c>
      <c r="F4877" s="135" t="s">
        <v>20</v>
      </c>
      <c r="G4877" s="135" t="s">
        <v>20</v>
      </c>
      <c r="H4877" s="135" t="s">
        <v>20</v>
      </c>
      <c r="I4877" s="135" t="s">
        <v>20</v>
      </c>
      <c r="J4877" s="136">
        <v>1.9</v>
      </c>
      <c r="K4877" s="136">
        <v>0.5</v>
      </c>
      <c r="L4877" s="136">
        <v>2</v>
      </c>
      <c r="M4877" s="137" t="str">
        <f t="shared" si="76"/>
        <v>P</v>
      </c>
      <c r="N4877" s="174" t="s">
        <v>10682</v>
      </c>
      <c r="O4877" s="149" t="s">
        <v>1532</v>
      </c>
      <c r="P4877" s="149" t="s">
        <v>10152</v>
      </c>
      <c r="Q4877" s="150" t="s">
        <v>10519</v>
      </c>
      <c r="R4877" s="189">
        <v>4.5555555555555554</v>
      </c>
    </row>
    <row r="4878" spans="1:18" x14ac:dyDescent="0.25">
      <c r="A4878" s="132">
        <v>1055535</v>
      </c>
      <c r="B4878" s="145" t="s">
        <v>4977</v>
      </c>
      <c r="C4878" s="132">
        <v>1</v>
      </c>
      <c r="D4878" s="132" t="s">
        <v>20</v>
      </c>
      <c r="E4878" s="186" t="s">
        <v>20</v>
      </c>
      <c r="F4878" s="132" t="s">
        <v>20</v>
      </c>
      <c r="G4878" s="132" t="s">
        <v>20</v>
      </c>
      <c r="H4878" s="132" t="s">
        <v>20</v>
      </c>
      <c r="I4878" s="132" t="s">
        <v>20</v>
      </c>
      <c r="J4878" s="133">
        <v>1.8</v>
      </c>
      <c r="K4878" s="133">
        <v>0.45</v>
      </c>
      <c r="L4878" s="133">
        <v>0.2</v>
      </c>
      <c r="M4878" s="134" t="str">
        <f t="shared" si="76"/>
        <v>P</v>
      </c>
      <c r="N4878" s="171" t="s">
        <v>10682</v>
      </c>
      <c r="O4878" s="146" t="s">
        <v>1500</v>
      </c>
      <c r="P4878" s="146" t="s">
        <v>9456</v>
      </c>
      <c r="Q4878" s="147" t="s">
        <v>10519</v>
      </c>
      <c r="R4878" s="187">
        <v>6.7164179104477612E-2</v>
      </c>
    </row>
    <row r="4879" spans="1:18" x14ac:dyDescent="0.25">
      <c r="A4879" s="135">
        <v>1055539</v>
      </c>
      <c r="B4879" s="148" t="s">
        <v>494</v>
      </c>
      <c r="C4879" s="135">
        <v>3</v>
      </c>
      <c r="D4879" s="135">
        <v>756</v>
      </c>
      <c r="E4879" s="188">
        <v>12</v>
      </c>
      <c r="F4879" s="135">
        <v>1080</v>
      </c>
      <c r="G4879" s="135">
        <v>60</v>
      </c>
      <c r="H4879" s="135" t="s">
        <v>20</v>
      </c>
      <c r="I4879" s="135">
        <v>1</v>
      </c>
      <c r="J4879" s="136">
        <v>1.47</v>
      </c>
      <c r="K4879" s="136">
        <v>1.27</v>
      </c>
      <c r="L4879" s="136">
        <v>0.5</v>
      </c>
      <c r="M4879" s="137" t="str">
        <f t="shared" si="76"/>
        <v>P</v>
      </c>
      <c r="N4879" s="174" t="s">
        <v>10681</v>
      </c>
      <c r="O4879" s="149" t="s">
        <v>1578</v>
      </c>
      <c r="P4879" s="149" t="s">
        <v>10582</v>
      </c>
      <c r="Q4879" s="150" t="s">
        <v>10519</v>
      </c>
      <c r="R4879" s="189">
        <v>5.88</v>
      </c>
    </row>
    <row r="4880" spans="1:18" x14ac:dyDescent="0.25">
      <c r="A4880" s="132">
        <v>1055541</v>
      </c>
      <c r="B4880" s="145" t="s">
        <v>10151</v>
      </c>
      <c r="C4880" s="132">
        <v>1</v>
      </c>
      <c r="D4880" s="132" t="s">
        <v>20</v>
      </c>
      <c r="E4880" s="186" t="s">
        <v>20</v>
      </c>
      <c r="F4880" s="132" t="s">
        <v>20</v>
      </c>
      <c r="G4880" s="132" t="s">
        <v>20</v>
      </c>
      <c r="H4880" s="132" t="s">
        <v>20</v>
      </c>
      <c r="I4880" s="132" t="s">
        <v>20</v>
      </c>
      <c r="J4880" s="133">
        <v>1.5</v>
      </c>
      <c r="K4880" s="133">
        <v>0.3</v>
      </c>
      <c r="L4880" s="133">
        <v>2.1</v>
      </c>
      <c r="M4880" s="134" t="str">
        <f t="shared" si="76"/>
        <v>P</v>
      </c>
      <c r="N4880" s="173" t="s">
        <v>10682</v>
      </c>
      <c r="O4880" s="146" t="s">
        <v>1532</v>
      </c>
      <c r="P4880" s="146" t="s">
        <v>10152</v>
      </c>
      <c r="Q4880" s="147" t="s">
        <v>10519</v>
      </c>
      <c r="R4880" s="187">
        <v>1.5166666666666666</v>
      </c>
    </row>
    <row r="4881" spans="1:18" x14ac:dyDescent="0.25">
      <c r="A4881" s="135">
        <v>1055542</v>
      </c>
      <c r="B4881" s="148" t="s">
        <v>486</v>
      </c>
      <c r="C4881" s="135">
        <v>6</v>
      </c>
      <c r="D4881" s="135">
        <v>273</v>
      </c>
      <c r="E4881" s="188" t="s">
        <v>21</v>
      </c>
      <c r="F4881" s="135">
        <v>429</v>
      </c>
      <c r="G4881" s="135">
        <v>16</v>
      </c>
      <c r="H4881" s="135" t="s">
        <v>21</v>
      </c>
      <c r="I4881" s="135">
        <v>2</v>
      </c>
      <c r="J4881" s="136">
        <v>1.95</v>
      </c>
      <c r="K4881" s="136">
        <v>1.35</v>
      </c>
      <c r="L4881" s="136">
        <v>1.36</v>
      </c>
      <c r="M4881" s="137" t="str">
        <f t="shared" si="76"/>
        <v>P</v>
      </c>
      <c r="N4881" s="174" t="s">
        <v>10681</v>
      </c>
      <c r="O4881" s="149" t="s">
        <v>1578</v>
      </c>
      <c r="P4881" s="149" t="s">
        <v>10579</v>
      </c>
      <c r="Q4881" s="150" t="s">
        <v>10106</v>
      </c>
      <c r="R4881" s="189">
        <v>12</v>
      </c>
    </row>
    <row r="4882" spans="1:18" x14ac:dyDescent="0.25">
      <c r="A4882" s="132">
        <v>1055543</v>
      </c>
      <c r="B4882" s="145" t="s">
        <v>204</v>
      </c>
      <c r="C4882" s="132">
        <v>6</v>
      </c>
      <c r="D4882" s="132">
        <v>330</v>
      </c>
      <c r="E4882" s="186" t="s">
        <v>21</v>
      </c>
      <c r="F4882" s="132">
        <v>528</v>
      </c>
      <c r="G4882" s="132" t="s">
        <v>20</v>
      </c>
      <c r="H4882" s="132" t="s">
        <v>20</v>
      </c>
      <c r="I4882" s="132" t="s">
        <v>20</v>
      </c>
      <c r="J4882" s="133">
        <v>1.61</v>
      </c>
      <c r="K4882" s="133">
        <v>1.05</v>
      </c>
      <c r="L4882" s="133">
        <v>1.8</v>
      </c>
      <c r="M4882" s="134" t="str">
        <f t="shared" si="76"/>
        <v>P</v>
      </c>
      <c r="N4882" s="173" t="s">
        <v>10681</v>
      </c>
      <c r="O4882" s="146" t="s">
        <v>1506</v>
      </c>
      <c r="P4882" s="146" t="s">
        <v>9427</v>
      </c>
      <c r="Q4882" s="147" t="s">
        <v>10519</v>
      </c>
      <c r="R4882" s="187">
        <v>5.76</v>
      </c>
    </row>
    <row r="4883" spans="1:18" x14ac:dyDescent="0.25">
      <c r="A4883" s="135">
        <v>1055545</v>
      </c>
      <c r="B4883" s="148" t="s">
        <v>4978</v>
      </c>
      <c r="C4883" s="135">
        <v>3</v>
      </c>
      <c r="D4883" s="135" t="s">
        <v>20</v>
      </c>
      <c r="E4883" s="188">
        <v>18</v>
      </c>
      <c r="F4883" s="135" t="s">
        <v>20</v>
      </c>
      <c r="G4883" s="135">
        <v>180</v>
      </c>
      <c r="H4883" s="135" t="s">
        <v>20</v>
      </c>
      <c r="I4883" s="135" t="s">
        <v>20</v>
      </c>
      <c r="J4883" s="136">
        <v>0.8</v>
      </c>
      <c r="K4883" s="136">
        <v>0.87</v>
      </c>
      <c r="L4883" s="136">
        <v>0.5</v>
      </c>
      <c r="M4883" s="137" t="str">
        <f t="shared" si="76"/>
        <v>P</v>
      </c>
      <c r="N4883" s="174" t="s">
        <v>10681</v>
      </c>
      <c r="O4883" s="149" t="s">
        <v>1607</v>
      </c>
      <c r="P4883" s="149" t="s">
        <v>9559</v>
      </c>
      <c r="Q4883" s="150" t="s">
        <v>10519</v>
      </c>
      <c r="R4883" s="189">
        <v>8.2799999999999994</v>
      </c>
    </row>
    <row r="4884" spans="1:18" x14ac:dyDescent="0.25">
      <c r="A4884" s="132">
        <v>1055546</v>
      </c>
      <c r="B4884" s="145" t="s">
        <v>4979</v>
      </c>
      <c r="C4884" s="132">
        <v>3</v>
      </c>
      <c r="D4884" s="132">
        <v>2160</v>
      </c>
      <c r="E4884" s="186">
        <v>18</v>
      </c>
      <c r="F4884" s="132">
        <v>3240</v>
      </c>
      <c r="G4884" s="132" t="s">
        <v>20</v>
      </c>
      <c r="H4884" s="132" t="s">
        <v>20</v>
      </c>
      <c r="I4884" s="132" t="s">
        <v>20</v>
      </c>
      <c r="J4884" s="133">
        <v>0.8</v>
      </c>
      <c r="K4884" s="133">
        <v>0.87</v>
      </c>
      <c r="L4884" s="133">
        <v>0.51</v>
      </c>
      <c r="M4884" s="134" t="str">
        <f t="shared" si="76"/>
        <v>P</v>
      </c>
      <c r="N4884" s="173" t="s">
        <v>10681</v>
      </c>
      <c r="O4884" s="146" t="s">
        <v>1607</v>
      </c>
      <c r="P4884" s="146" t="s">
        <v>9559</v>
      </c>
      <c r="Q4884" s="147" t="s">
        <v>10519</v>
      </c>
      <c r="R4884" s="187">
        <v>8.879999999999999</v>
      </c>
    </row>
    <row r="4885" spans="1:18" x14ac:dyDescent="0.25">
      <c r="A4885" s="135">
        <v>1055547</v>
      </c>
      <c r="B4885" s="148" t="s">
        <v>4980</v>
      </c>
      <c r="C4885" s="135">
        <v>3</v>
      </c>
      <c r="D4885" s="135">
        <v>2160</v>
      </c>
      <c r="E4885" s="188">
        <v>18</v>
      </c>
      <c r="F4885" s="135">
        <v>3240</v>
      </c>
      <c r="G4885" s="135">
        <v>216</v>
      </c>
      <c r="H4885" s="135">
        <v>288</v>
      </c>
      <c r="I4885" s="135" t="s">
        <v>20</v>
      </c>
      <c r="J4885" s="136">
        <v>0.81</v>
      </c>
      <c r="K4885" s="136">
        <v>0.88</v>
      </c>
      <c r="L4885" s="136">
        <v>0.48</v>
      </c>
      <c r="M4885" s="137" t="str">
        <f t="shared" si="76"/>
        <v>P</v>
      </c>
      <c r="N4885" s="174" t="s">
        <v>10681</v>
      </c>
      <c r="O4885" s="149" t="s">
        <v>1607</v>
      </c>
      <c r="P4885" s="149" t="s">
        <v>9559</v>
      </c>
      <c r="Q4885" s="150" t="s">
        <v>10519</v>
      </c>
      <c r="R4885" s="189">
        <v>8.19</v>
      </c>
    </row>
    <row r="4886" spans="1:18" x14ac:dyDescent="0.25">
      <c r="A4886" s="132">
        <v>1055548</v>
      </c>
      <c r="B4886" s="145" t="s">
        <v>508</v>
      </c>
      <c r="C4886" s="132">
        <v>3</v>
      </c>
      <c r="D4886" s="132" t="s">
        <v>20</v>
      </c>
      <c r="E4886" s="186">
        <v>72</v>
      </c>
      <c r="F4886" s="132">
        <v>12096</v>
      </c>
      <c r="G4886" s="132">
        <v>576</v>
      </c>
      <c r="H4886" s="132" t="s">
        <v>20</v>
      </c>
      <c r="I4886" s="132">
        <v>1</v>
      </c>
      <c r="J4886" s="133">
        <v>1.32</v>
      </c>
      <c r="K4886" s="133">
        <v>0.43</v>
      </c>
      <c r="L4886" s="133">
        <v>0.19</v>
      </c>
      <c r="M4886" s="134" t="str">
        <f t="shared" si="76"/>
        <v>P</v>
      </c>
      <c r="N4886" s="173" t="s">
        <v>10681</v>
      </c>
      <c r="O4886" s="146" t="s">
        <v>1555</v>
      </c>
      <c r="P4886" s="146" t="s">
        <v>9429</v>
      </c>
      <c r="Q4886" s="147" t="s">
        <v>10519</v>
      </c>
      <c r="R4886" s="187">
        <v>2.58</v>
      </c>
    </row>
    <row r="4887" spans="1:18" x14ac:dyDescent="0.25">
      <c r="A4887" s="135">
        <v>1055551</v>
      </c>
      <c r="B4887" s="148" t="s">
        <v>507</v>
      </c>
      <c r="C4887" s="135">
        <v>3</v>
      </c>
      <c r="D4887" s="135" t="s">
        <v>20</v>
      </c>
      <c r="E4887" s="188">
        <v>72</v>
      </c>
      <c r="F4887" s="135" t="s">
        <v>20</v>
      </c>
      <c r="G4887" s="135">
        <v>576</v>
      </c>
      <c r="H4887" s="135" t="s">
        <v>20</v>
      </c>
      <c r="I4887" s="135">
        <v>1</v>
      </c>
      <c r="J4887" s="136">
        <v>1.3</v>
      </c>
      <c r="K4887" s="136">
        <v>0.4</v>
      </c>
      <c r="L4887" s="136">
        <v>0.16</v>
      </c>
      <c r="M4887" s="137" t="str">
        <f t="shared" si="76"/>
        <v>P</v>
      </c>
      <c r="N4887" s="174" t="s">
        <v>10681</v>
      </c>
      <c r="O4887" s="149" t="s">
        <v>1555</v>
      </c>
      <c r="P4887" s="149" t="s">
        <v>9429</v>
      </c>
      <c r="Q4887" s="150" t="s">
        <v>10519</v>
      </c>
      <c r="R4887" s="189">
        <v>2.52</v>
      </c>
    </row>
    <row r="4888" spans="1:18" x14ac:dyDescent="0.25">
      <c r="A4888" s="132">
        <v>1055552</v>
      </c>
      <c r="B4888" s="145" t="s">
        <v>509</v>
      </c>
      <c r="C4888" s="132">
        <v>3</v>
      </c>
      <c r="D4888" s="132" t="s">
        <v>20</v>
      </c>
      <c r="E4888" s="186">
        <v>72</v>
      </c>
      <c r="F4888" s="132">
        <v>12096</v>
      </c>
      <c r="G4888" s="132">
        <v>576</v>
      </c>
      <c r="H4888" s="132">
        <v>576</v>
      </c>
      <c r="I4888" s="132">
        <v>1</v>
      </c>
      <c r="J4888" s="133">
        <v>1.31</v>
      </c>
      <c r="K4888" s="133">
        <v>0.45</v>
      </c>
      <c r="L4888" s="133">
        <v>0.15</v>
      </c>
      <c r="M4888" s="134" t="str">
        <f t="shared" si="76"/>
        <v>P</v>
      </c>
      <c r="N4888" s="171" t="s">
        <v>10681</v>
      </c>
      <c r="O4888" s="146" t="s">
        <v>1555</v>
      </c>
      <c r="P4888" s="146" t="s">
        <v>9429</v>
      </c>
      <c r="Q4888" s="147" t="s">
        <v>10519</v>
      </c>
      <c r="R4888" s="187">
        <v>2.7</v>
      </c>
    </row>
    <row r="4889" spans="1:18" x14ac:dyDescent="0.25">
      <c r="A4889" s="135">
        <v>1055554</v>
      </c>
      <c r="B4889" s="148" t="s">
        <v>506</v>
      </c>
      <c r="C4889" s="135">
        <v>3</v>
      </c>
      <c r="D4889" s="135" t="s">
        <v>20</v>
      </c>
      <c r="E4889" s="188">
        <v>72</v>
      </c>
      <c r="F4889" s="135" t="s">
        <v>20</v>
      </c>
      <c r="G4889" s="135">
        <v>576</v>
      </c>
      <c r="H4889" s="135" t="s">
        <v>20</v>
      </c>
      <c r="I4889" s="135">
        <v>1</v>
      </c>
      <c r="J4889" s="136">
        <v>1.31</v>
      </c>
      <c r="K4889" s="136">
        <v>0.41</v>
      </c>
      <c r="L4889" s="136">
        <v>0.17</v>
      </c>
      <c r="M4889" s="137" t="str">
        <f t="shared" si="76"/>
        <v>P</v>
      </c>
      <c r="N4889" s="174" t="s">
        <v>10681</v>
      </c>
      <c r="O4889" s="149" t="s">
        <v>1555</v>
      </c>
      <c r="P4889" s="149" t="s">
        <v>9429</v>
      </c>
      <c r="Q4889" s="150" t="s">
        <v>10519</v>
      </c>
      <c r="R4889" s="189">
        <v>2.52</v>
      </c>
    </row>
    <row r="4890" spans="1:18" x14ac:dyDescent="0.25">
      <c r="A4890" s="132">
        <v>1055570</v>
      </c>
      <c r="B4890" s="145" t="s">
        <v>4981</v>
      </c>
      <c r="C4890" s="132">
        <v>60</v>
      </c>
      <c r="D4890" s="132">
        <v>990</v>
      </c>
      <c r="E4890" s="186">
        <v>33</v>
      </c>
      <c r="F4890" s="132" t="s">
        <v>20</v>
      </c>
      <c r="G4890" s="132" t="s">
        <v>20</v>
      </c>
      <c r="H4890" s="132" t="s">
        <v>20</v>
      </c>
      <c r="I4890" s="132" t="s">
        <v>20</v>
      </c>
      <c r="J4890" s="133">
        <v>1.74</v>
      </c>
      <c r="K4890" s="133">
        <v>1.54</v>
      </c>
      <c r="L4890" s="133">
        <v>0.4</v>
      </c>
      <c r="M4890" s="134" t="str">
        <f t="shared" si="76"/>
        <v>P</v>
      </c>
      <c r="N4890" s="173" t="s">
        <v>10682</v>
      </c>
      <c r="O4890" s="146" t="s">
        <v>1500</v>
      </c>
      <c r="P4890" s="146" t="s">
        <v>9418</v>
      </c>
      <c r="Q4890" s="147" t="s">
        <v>10519</v>
      </c>
      <c r="R4890" s="187">
        <v>8.4</v>
      </c>
    </row>
    <row r="4891" spans="1:18" x14ac:dyDescent="0.25">
      <c r="A4891" s="135">
        <v>1055584</v>
      </c>
      <c r="B4891" s="148" t="s">
        <v>264</v>
      </c>
      <c r="C4891" s="135">
        <v>6</v>
      </c>
      <c r="D4891" s="135">
        <v>130</v>
      </c>
      <c r="E4891" s="188" t="s">
        <v>21</v>
      </c>
      <c r="F4891" s="135">
        <v>195</v>
      </c>
      <c r="G4891" s="135">
        <v>5</v>
      </c>
      <c r="H4891" s="135">
        <v>5</v>
      </c>
      <c r="I4891" s="135">
        <v>3</v>
      </c>
      <c r="J4891" s="136">
        <v>3.4</v>
      </c>
      <c r="K4891" s="136">
        <v>2.31</v>
      </c>
      <c r="L4891" s="136">
        <v>1.01</v>
      </c>
      <c r="M4891" s="137" t="str">
        <f t="shared" si="76"/>
        <v>P</v>
      </c>
      <c r="N4891" s="172" t="s">
        <v>10681</v>
      </c>
      <c r="O4891" s="149" t="s">
        <v>1506</v>
      </c>
      <c r="P4891" s="149" t="s">
        <v>9398</v>
      </c>
      <c r="Q4891" s="150" t="s">
        <v>10519</v>
      </c>
      <c r="R4891" s="189">
        <v>16.32</v>
      </c>
    </row>
    <row r="4892" spans="1:18" x14ac:dyDescent="0.25">
      <c r="A4892" s="132">
        <v>1055585</v>
      </c>
      <c r="B4892" s="145" t="s">
        <v>4982</v>
      </c>
      <c r="C4892" s="132">
        <v>6</v>
      </c>
      <c r="D4892" s="132">
        <v>130</v>
      </c>
      <c r="E4892" s="186" t="s">
        <v>21</v>
      </c>
      <c r="F4892" s="132">
        <v>195</v>
      </c>
      <c r="G4892" s="132">
        <v>5</v>
      </c>
      <c r="H4892" s="132">
        <v>5</v>
      </c>
      <c r="I4892" s="132">
        <v>3</v>
      </c>
      <c r="J4892" s="133">
        <v>3.38</v>
      </c>
      <c r="K4892" s="133">
        <v>2.34</v>
      </c>
      <c r="L4892" s="133">
        <v>1.02</v>
      </c>
      <c r="M4892" s="134" t="str">
        <f t="shared" si="76"/>
        <v>P</v>
      </c>
      <c r="N4892" s="173" t="s">
        <v>10681</v>
      </c>
      <c r="O4892" s="146" t="s">
        <v>1506</v>
      </c>
      <c r="P4892" s="146" t="s">
        <v>9398</v>
      </c>
      <c r="Q4892" s="147" t="s">
        <v>10519</v>
      </c>
      <c r="R4892" s="187">
        <v>2.7</v>
      </c>
    </row>
    <row r="4893" spans="1:18" x14ac:dyDescent="0.25">
      <c r="A4893" s="135">
        <v>1055589</v>
      </c>
      <c r="B4893" s="148" t="s">
        <v>4983</v>
      </c>
      <c r="C4893" s="135">
        <v>1</v>
      </c>
      <c r="D4893" s="135" t="s">
        <v>20</v>
      </c>
      <c r="E4893" s="188" t="s">
        <v>20</v>
      </c>
      <c r="F4893" s="135" t="s">
        <v>20</v>
      </c>
      <c r="G4893" s="135" t="s">
        <v>20</v>
      </c>
      <c r="H4893" s="135" t="s">
        <v>20</v>
      </c>
      <c r="I4893" s="135" t="s">
        <v>20</v>
      </c>
      <c r="J4893" s="136">
        <v>8.15</v>
      </c>
      <c r="K4893" s="136">
        <v>1</v>
      </c>
      <c r="L4893" s="136">
        <v>0.7</v>
      </c>
      <c r="M4893" s="137" t="str">
        <f t="shared" si="76"/>
        <v>P</v>
      </c>
      <c r="N4893" s="174" t="s">
        <v>10682</v>
      </c>
      <c r="O4893" s="149" t="s">
        <v>1614</v>
      </c>
      <c r="P4893" s="149" t="s">
        <v>9571</v>
      </c>
      <c r="Q4893" s="150" t="s">
        <v>10519</v>
      </c>
      <c r="R4893" s="189">
        <v>2.9850746268656714</v>
      </c>
    </row>
    <row r="4894" spans="1:18" x14ac:dyDescent="0.25">
      <c r="A4894" s="132">
        <v>1055593</v>
      </c>
      <c r="B4894" s="145" t="s">
        <v>4984</v>
      </c>
      <c r="C4894" s="132">
        <v>50</v>
      </c>
      <c r="D4894" s="132">
        <v>1800</v>
      </c>
      <c r="E4894" s="186">
        <v>20</v>
      </c>
      <c r="F4894" s="132" t="s">
        <v>20</v>
      </c>
      <c r="G4894" s="132">
        <v>160</v>
      </c>
      <c r="H4894" s="132" t="s">
        <v>20</v>
      </c>
      <c r="I4894" s="132">
        <v>1</v>
      </c>
      <c r="J4894" s="133">
        <v>1.95</v>
      </c>
      <c r="K4894" s="133">
        <v>0.82</v>
      </c>
      <c r="L4894" s="133">
        <v>0.35</v>
      </c>
      <c r="M4894" s="134" t="str">
        <f t="shared" si="76"/>
        <v>P</v>
      </c>
      <c r="N4894" s="173" t="s">
        <v>10681</v>
      </c>
      <c r="O4894" s="146" t="s">
        <v>1578</v>
      </c>
      <c r="P4894" s="146" t="s">
        <v>10582</v>
      </c>
      <c r="Q4894" s="147" t="s">
        <v>10519</v>
      </c>
      <c r="R4894" s="187">
        <v>3.5000000000000004</v>
      </c>
    </row>
    <row r="4895" spans="1:18" x14ac:dyDescent="0.25">
      <c r="A4895" s="135">
        <v>1055607</v>
      </c>
      <c r="B4895" s="148" t="s">
        <v>627</v>
      </c>
      <c r="C4895" s="135">
        <v>6</v>
      </c>
      <c r="D4895" s="135">
        <v>598</v>
      </c>
      <c r="E4895" s="188" t="s">
        <v>21</v>
      </c>
      <c r="F4895" s="135">
        <v>832</v>
      </c>
      <c r="G4895" s="135" t="s">
        <v>20</v>
      </c>
      <c r="H4895" s="135">
        <v>15</v>
      </c>
      <c r="I4895" s="135">
        <v>4</v>
      </c>
      <c r="J4895" s="136">
        <v>2.27</v>
      </c>
      <c r="K4895" s="136">
        <v>1.45</v>
      </c>
      <c r="L4895" s="136">
        <v>0.48</v>
      </c>
      <c r="M4895" s="137" t="str">
        <f t="shared" si="76"/>
        <v>P</v>
      </c>
      <c r="N4895" s="174" t="s">
        <v>10681</v>
      </c>
      <c r="O4895" s="149" t="s">
        <v>1581</v>
      </c>
      <c r="P4895" s="149" t="s">
        <v>10581</v>
      </c>
      <c r="Q4895" s="150" t="s">
        <v>10519</v>
      </c>
      <c r="R4895" s="189">
        <v>4.0200000000000005</v>
      </c>
    </row>
    <row r="4896" spans="1:18" x14ac:dyDescent="0.25">
      <c r="A4896" s="132">
        <v>1055608</v>
      </c>
      <c r="B4896" s="145" t="s">
        <v>624</v>
      </c>
      <c r="C4896" s="132">
        <v>6</v>
      </c>
      <c r="D4896" s="132">
        <v>598</v>
      </c>
      <c r="E4896" s="186" t="s">
        <v>21</v>
      </c>
      <c r="F4896" s="132">
        <v>962</v>
      </c>
      <c r="G4896" s="132">
        <v>30</v>
      </c>
      <c r="H4896" s="132" t="s">
        <v>20</v>
      </c>
      <c r="I4896" s="132">
        <v>1</v>
      </c>
      <c r="J4896" s="133">
        <v>2.1800000000000002</v>
      </c>
      <c r="K4896" s="133">
        <v>1.44</v>
      </c>
      <c r="L4896" s="133">
        <v>0.44</v>
      </c>
      <c r="M4896" s="134" t="str">
        <f t="shared" si="76"/>
        <v>P</v>
      </c>
      <c r="N4896" s="173" t="s">
        <v>10681</v>
      </c>
      <c r="O4896" s="146" t="s">
        <v>1581</v>
      </c>
      <c r="P4896" s="146" t="s">
        <v>10581</v>
      </c>
      <c r="Q4896" s="147" t="s">
        <v>10519</v>
      </c>
      <c r="R4896" s="187">
        <v>3.84</v>
      </c>
    </row>
    <row r="4897" spans="1:18" x14ac:dyDescent="0.25">
      <c r="A4897" s="135">
        <v>1055614</v>
      </c>
      <c r="B4897" s="148" t="s">
        <v>593</v>
      </c>
      <c r="C4897" s="135">
        <v>6</v>
      </c>
      <c r="D4897" s="135">
        <v>864</v>
      </c>
      <c r="E4897" s="188">
        <v>4</v>
      </c>
      <c r="F4897" s="135">
        <v>1296</v>
      </c>
      <c r="G4897" s="135" t="s">
        <v>20</v>
      </c>
      <c r="H4897" s="135">
        <v>80</v>
      </c>
      <c r="I4897" s="135">
        <v>1</v>
      </c>
      <c r="J4897" s="136">
        <v>1.83</v>
      </c>
      <c r="K4897" s="136">
        <v>1.19</v>
      </c>
      <c r="L4897" s="136">
        <v>0.39</v>
      </c>
      <c r="M4897" s="137" t="str">
        <f t="shared" si="76"/>
        <v>P</v>
      </c>
      <c r="N4897" s="174" t="s">
        <v>10681</v>
      </c>
      <c r="O4897" s="149" t="s">
        <v>1581</v>
      </c>
      <c r="P4897" s="149" t="s">
        <v>10581</v>
      </c>
      <c r="Q4897" s="150" t="s">
        <v>10519</v>
      </c>
      <c r="R4897" s="189">
        <v>2.82</v>
      </c>
    </row>
    <row r="4898" spans="1:18" x14ac:dyDescent="0.25">
      <c r="A4898" s="132">
        <v>1055618</v>
      </c>
      <c r="B4898" s="145" t="s">
        <v>241</v>
      </c>
      <c r="C4898" s="132">
        <v>6</v>
      </c>
      <c r="D4898" s="132">
        <v>240</v>
      </c>
      <c r="E4898" s="186" t="s">
        <v>21</v>
      </c>
      <c r="F4898" s="132">
        <v>336</v>
      </c>
      <c r="G4898" s="132">
        <v>10</v>
      </c>
      <c r="H4898" s="132">
        <v>11</v>
      </c>
      <c r="I4898" s="132">
        <v>3</v>
      </c>
      <c r="J4898" s="133">
        <v>2.66</v>
      </c>
      <c r="K4898" s="133">
        <v>1.78</v>
      </c>
      <c r="L4898" s="133">
        <v>0.73</v>
      </c>
      <c r="M4898" s="134" t="str">
        <f t="shared" si="76"/>
        <v>P</v>
      </c>
      <c r="N4898" s="173" t="s">
        <v>10681</v>
      </c>
      <c r="O4898" s="146" t="s">
        <v>1581</v>
      </c>
      <c r="P4898" s="146" t="s">
        <v>10581</v>
      </c>
      <c r="Q4898" s="147" t="s">
        <v>10519</v>
      </c>
      <c r="R4898" s="187">
        <v>6.42</v>
      </c>
    </row>
    <row r="4899" spans="1:18" x14ac:dyDescent="0.25">
      <c r="A4899" s="135">
        <v>1055619</v>
      </c>
      <c r="B4899" s="148" t="s">
        <v>251</v>
      </c>
      <c r="C4899" s="135">
        <v>6</v>
      </c>
      <c r="D4899" s="135">
        <v>240</v>
      </c>
      <c r="E4899" s="188" t="s">
        <v>21</v>
      </c>
      <c r="F4899" s="135">
        <v>352</v>
      </c>
      <c r="G4899" s="135">
        <v>10</v>
      </c>
      <c r="H4899" s="135">
        <v>11</v>
      </c>
      <c r="I4899" s="135">
        <v>3</v>
      </c>
      <c r="J4899" s="136">
        <v>2.64</v>
      </c>
      <c r="K4899" s="136">
        <v>1.78</v>
      </c>
      <c r="L4899" s="136">
        <v>0.7</v>
      </c>
      <c r="M4899" s="137" t="str">
        <f t="shared" si="76"/>
        <v>P</v>
      </c>
      <c r="N4899" s="174" t="s">
        <v>10681</v>
      </c>
      <c r="O4899" s="149" t="s">
        <v>1581</v>
      </c>
      <c r="P4899" s="149" t="s">
        <v>10581</v>
      </c>
      <c r="Q4899" s="150" t="s">
        <v>10519</v>
      </c>
      <c r="R4899" s="189">
        <v>6.18</v>
      </c>
    </row>
    <row r="4900" spans="1:18" x14ac:dyDescent="0.25">
      <c r="A4900" s="132">
        <v>1055621</v>
      </c>
      <c r="B4900" s="145" t="s">
        <v>242</v>
      </c>
      <c r="C4900" s="132">
        <v>6</v>
      </c>
      <c r="D4900" s="132">
        <v>864</v>
      </c>
      <c r="E4900" s="186">
        <v>4</v>
      </c>
      <c r="F4900" s="132">
        <v>1296</v>
      </c>
      <c r="G4900" s="132">
        <v>64</v>
      </c>
      <c r="H4900" s="132">
        <v>80</v>
      </c>
      <c r="I4900" s="132">
        <v>1</v>
      </c>
      <c r="J4900" s="133">
        <v>1.82</v>
      </c>
      <c r="K4900" s="133">
        <v>1.18</v>
      </c>
      <c r="L4900" s="133">
        <v>0.39</v>
      </c>
      <c r="M4900" s="134" t="str">
        <f t="shared" si="76"/>
        <v>P</v>
      </c>
      <c r="N4900" s="173" t="s">
        <v>10681</v>
      </c>
      <c r="O4900" s="146" t="s">
        <v>1581</v>
      </c>
      <c r="P4900" s="146" t="s">
        <v>10581</v>
      </c>
      <c r="Q4900" s="147" t="s">
        <v>10519</v>
      </c>
      <c r="R4900" s="187">
        <v>2.46</v>
      </c>
    </row>
    <row r="4901" spans="1:18" x14ac:dyDescent="0.25">
      <c r="A4901" s="135">
        <v>1055622</v>
      </c>
      <c r="B4901" s="148" t="s">
        <v>4985</v>
      </c>
      <c r="C4901" s="135">
        <v>3</v>
      </c>
      <c r="D4901" s="135">
        <v>540</v>
      </c>
      <c r="E4901" s="188">
        <v>18</v>
      </c>
      <c r="F4901" s="135">
        <v>810</v>
      </c>
      <c r="G4901" s="135">
        <v>54</v>
      </c>
      <c r="H4901" s="135" t="s">
        <v>20</v>
      </c>
      <c r="I4901" s="135" t="s">
        <v>20</v>
      </c>
      <c r="J4901" s="136">
        <v>1.21</v>
      </c>
      <c r="K4901" s="136">
        <v>0.92</v>
      </c>
      <c r="L4901" s="136">
        <v>1.34</v>
      </c>
      <c r="M4901" s="137" t="str">
        <f t="shared" si="76"/>
        <v>P</v>
      </c>
      <c r="N4901" s="174" t="s">
        <v>10681</v>
      </c>
      <c r="O4901" s="149" t="s">
        <v>1555</v>
      </c>
      <c r="P4901" s="149" t="s">
        <v>9400</v>
      </c>
      <c r="Q4901" s="150" t="s">
        <v>10519</v>
      </c>
      <c r="R4901" s="189">
        <v>10.5</v>
      </c>
    </row>
    <row r="4902" spans="1:18" x14ac:dyDescent="0.25">
      <c r="A4902" s="132">
        <v>1055627</v>
      </c>
      <c r="B4902" s="145" t="s">
        <v>585</v>
      </c>
      <c r="C4902" s="132">
        <v>6</v>
      </c>
      <c r="D4902" s="132">
        <v>945</v>
      </c>
      <c r="E4902" s="186" t="s">
        <v>21</v>
      </c>
      <c r="F4902" s="132">
        <v>1155</v>
      </c>
      <c r="G4902" s="132" t="s">
        <v>20</v>
      </c>
      <c r="H4902" s="132">
        <v>50</v>
      </c>
      <c r="I4902" s="132">
        <v>2</v>
      </c>
      <c r="J4902" s="133">
        <v>1.28</v>
      </c>
      <c r="K4902" s="133">
        <v>0.82</v>
      </c>
      <c r="L4902" s="133">
        <v>1.32</v>
      </c>
      <c r="M4902" s="134" t="str">
        <f t="shared" si="76"/>
        <v>P</v>
      </c>
      <c r="N4902" s="173" t="s">
        <v>10681</v>
      </c>
      <c r="O4902" s="146" t="s">
        <v>1562</v>
      </c>
      <c r="P4902" s="146" t="s">
        <v>9399</v>
      </c>
      <c r="Q4902" s="147" t="s">
        <v>10519</v>
      </c>
      <c r="R4902" s="187">
        <v>10.5</v>
      </c>
    </row>
    <row r="4903" spans="1:18" x14ac:dyDescent="0.25">
      <c r="A4903" s="135">
        <v>1055628</v>
      </c>
      <c r="B4903" s="148" t="s">
        <v>4986</v>
      </c>
      <c r="C4903" s="135">
        <v>4</v>
      </c>
      <c r="D4903" s="135">
        <v>30</v>
      </c>
      <c r="E4903" s="188" t="s">
        <v>21</v>
      </c>
      <c r="F4903" s="135">
        <v>36</v>
      </c>
      <c r="G4903" s="135" t="s">
        <v>21</v>
      </c>
      <c r="H4903" s="135">
        <v>6</v>
      </c>
      <c r="I4903" s="135">
        <v>1</v>
      </c>
      <c r="J4903" s="136">
        <v>3.65</v>
      </c>
      <c r="K4903" s="136">
        <v>3.65</v>
      </c>
      <c r="L4903" s="136">
        <v>2.31</v>
      </c>
      <c r="M4903" s="137" t="str">
        <f t="shared" si="76"/>
        <v>P</v>
      </c>
      <c r="N4903" s="174" t="s">
        <v>10681</v>
      </c>
      <c r="O4903" s="149" t="s">
        <v>1506</v>
      </c>
      <c r="P4903" s="149" t="s">
        <v>9435</v>
      </c>
      <c r="Q4903" s="150" t="s">
        <v>10106</v>
      </c>
      <c r="R4903" s="189">
        <v>32.119999999999997</v>
      </c>
    </row>
    <row r="4904" spans="1:18" x14ac:dyDescent="0.25">
      <c r="A4904" s="132">
        <v>1055632</v>
      </c>
      <c r="B4904" s="145" t="s">
        <v>4987</v>
      </c>
      <c r="C4904" s="132">
        <v>6</v>
      </c>
      <c r="D4904" s="132" t="s">
        <v>20</v>
      </c>
      <c r="E4904" s="186" t="s">
        <v>21</v>
      </c>
      <c r="F4904" s="132">
        <v>120</v>
      </c>
      <c r="G4904" s="132" t="s">
        <v>20</v>
      </c>
      <c r="H4904" s="132" t="s">
        <v>20</v>
      </c>
      <c r="I4904" s="132" t="s">
        <v>20</v>
      </c>
      <c r="J4904" s="133">
        <v>3.85</v>
      </c>
      <c r="K4904" s="133">
        <v>2.8</v>
      </c>
      <c r="L4904" s="133">
        <v>1.31</v>
      </c>
      <c r="M4904" s="134" t="str">
        <f t="shared" si="76"/>
        <v>P</v>
      </c>
      <c r="N4904" s="173" t="s">
        <v>10681</v>
      </c>
      <c r="O4904" s="146" t="s">
        <v>1555</v>
      </c>
      <c r="P4904" s="146" t="s">
        <v>9448</v>
      </c>
      <c r="Q4904" s="147" t="s">
        <v>10519</v>
      </c>
      <c r="R4904" s="187">
        <v>11.879999999999999</v>
      </c>
    </row>
    <row r="4905" spans="1:18" x14ac:dyDescent="0.25">
      <c r="A4905" s="135">
        <v>1055636</v>
      </c>
      <c r="B4905" s="148" t="s">
        <v>4988</v>
      </c>
      <c r="C4905" s="135">
        <v>6</v>
      </c>
      <c r="D4905" s="135">
        <v>80</v>
      </c>
      <c r="E4905" s="188" t="s">
        <v>20</v>
      </c>
      <c r="F4905" s="135">
        <v>130</v>
      </c>
      <c r="G4905" s="135" t="s">
        <v>20</v>
      </c>
      <c r="H4905" s="135" t="s">
        <v>20</v>
      </c>
      <c r="I4905" s="135" t="s">
        <v>20</v>
      </c>
      <c r="J4905" s="136">
        <v>3.85</v>
      </c>
      <c r="K4905" s="136">
        <v>2.8</v>
      </c>
      <c r="L4905" s="136">
        <v>1.31</v>
      </c>
      <c r="M4905" s="137" t="str">
        <f t="shared" si="76"/>
        <v>P</v>
      </c>
      <c r="N4905" s="174" t="s">
        <v>10681</v>
      </c>
      <c r="O4905" s="149" t="s">
        <v>1555</v>
      </c>
      <c r="P4905" s="149" t="s">
        <v>9448</v>
      </c>
      <c r="Q4905" s="150" t="s">
        <v>10519</v>
      </c>
      <c r="R4905" s="189">
        <v>13.200000000000001</v>
      </c>
    </row>
    <row r="4906" spans="1:18" x14ac:dyDescent="0.25">
      <c r="A4906" s="132">
        <v>1055637</v>
      </c>
      <c r="B4906" s="145" t="s">
        <v>4989</v>
      </c>
      <c r="C4906" s="132">
        <v>6</v>
      </c>
      <c r="D4906" s="132">
        <v>120</v>
      </c>
      <c r="E4906" s="186" t="s">
        <v>20</v>
      </c>
      <c r="F4906" s="132">
        <v>128</v>
      </c>
      <c r="G4906" s="132" t="s">
        <v>20</v>
      </c>
      <c r="H4906" s="132" t="s">
        <v>20</v>
      </c>
      <c r="I4906" s="132" t="s">
        <v>20</v>
      </c>
      <c r="J4906" s="133">
        <v>2.96</v>
      </c>
      <c r="K4906" s="133">
        <v>2.02</v>
      </c>
      <c r="L4906" s="133">
        <v>1.72</v>
      </c>
      <c r="M4906" s="134" t="str">
        <f t="shared" si="76"/>
        <v>P</v>
      </c>
      <c r="N4906" s="173" t="s">
        <v>10681</v>
      </c>
      <c r="O4906" s="146" t="s">
        <v>1532</v>
      </c>
      <c r="P4906" s="146" t="s">
        <v>9899</v>
      </c>
      <c r="Q4906" s="147" t="s">
        <v>10519</v>
      </c>
      <c r="R4906" s="187">
        <v>17.82</v>
      </c>
    </row>
    <row r="4907" spans="1:18" x14ac:dyDescent="0.25">
      <c r="A4907" s="135">
        <v>1055638</v>
      </c>
      <c r="B4907" s="148" t="s">
        <v>4990</v>
      </c>
      <c r="C4907" s="135">
        <v>6</v>
      </c>
      <c r="D4907" s="135">
        <v>80</v>
      </c>
      <c r="E4907" s="188" t="s">
        <v>20</v>
      </c>
      <c r="F4907" s="135">
        <v>128</v>
      </c>
      <c r="G4907" s="135" t="s">
        <v>20</v>
      </c>
      <c r="H4907" s="135" t="s">
        <v>20</v>
      </c>
      <c r="I4907" s="135" t="s">
        <v>20</v>
      </c>
      <c r="J4907" s="136">
        <v>3</v>
      </c>
      <c r="K4907" s="136">
        <v>2.04</v>
      </c>
      <c r="L4907" s="136">
        <v>1.7</v>
      </c>
      <c r="M4907" s="137" t="str">
        <f t="shared" si="76"/>
        <v>P</v>
      </c>
      <c r="N4907" s="174" t="s">
        <v>10681</v>
      </c>
      <c r="O4907" s="149" t="s">
        <v>1506</v>
      </c>
      <c r="P4907" s="149" t="s">
        <v>9435</v>
      </c>
      <c r="Q4907" s="150" t="s">
        <v>10519</v>
      </c>
      <c r="R4907" s="189">
        <v>18.299999999999997</v>
      </c>
    </row>
    <row r="4908" spans="1:18" x14ac:dyDescent="0.25">
      <c r="A4908" s="132">
        <v>1055639</v>
      </c>
      <c r="B4908" s="145" t="s">
        <v>4991</v>
      </c>
      <c r="C4908" s="132">
        <v>6</v>
      </c>
      <c r="D4908" s="132">
        <v>190</v>
      </c>
      <c r="E4908" s="186" t="s">
        <v>21</v>
      </c>
      <c r="F4908" s="132">
        <v>266</v>
      </c>
      <c r="G4908" s="132" t="s">
        <v>20</v>
      </c>
      <c r="H4908" s="132" t="s">
        <v>20</v>
      </c>
      <c r="I4908" s="132" t="s">
        <v>20</v>
      </c>
      <c r="J4908" s="133">
        <v>3.12</v>
      </c>
      <c r="K4908" s="133">
        <v>1.82</v>
      </c>
      <c r="L4908" s="133">
        <v>1.08</v>
      </c>
      <c r="M4908" s="134" t="str">
        <f t="shared" si="76"/>
        <v>P</v>
      </c>
      <c r="N4908" s="171" t="s">
        <v>10681</v>
      </c>
      <c r="O4908" s="146" t="s">
        <v>1506</v>
      </c>
      <c r="P4908" s="146" t="s">
        <v>9435</v>
      </c>
      <c r="Q4908" s="147" t="s">
        <v>10519</v>
      </c>
      <c r="R4908" s="187">
        <v>10.68</v>
      </c>
    </row>
    <row r="4909" spans="1:18" x14ac:dyDescent="0.25">
      <c r="A4909" s="135">
        <v>1055640</v>
      </c>
      <c r="B4909" s="148" t="s">
        <v>794</v>
      </c>
      <c r="C4909" s="135">
        <v>6</v>
      </c>
      <c r="D4909" s="135">
        <v>190</v>
      </c>
      <c r="E4909" s="188" t="s">
        <v>21</v>
      </c>
      <c r="F4909" s="135">
        <v>266</v>
      </c>
      <c r="G4909" s="135" t="s">
        <v>20</v>
      </c>
      <c r="H4909" s="135" t="s">
        <v>20</v>
      </c>
      <c r="I4909" s="135" t="s">
        <v>20</v>
      </c>
      <c r="J4909" s="136">
        <v>3.12</v>
      </c>
      <c r="K4909" s="136">
        <v>1.82</v>
      </c>
      <c r="L4909" s="136">
        <v>1.08</v>
      </c>
      <c r="M4909" s="137" t="str">
        <f t="shared" si="76"/>
        <v>P</v>
      </c>
      <c r="N4909" s="174" t="s">
        <v>10681</v>
      </c>
      <c r="O4909" s="149" t="s">
        <v>1506</v>
      </c>
      <c r="P4909" s="149" t="s">
        <v>9435</v>
      </c>
      <c r="Q4909" s="150" t="s">
        <v>10519</v>
      </c>
      <c r="R4909" s="189">
        <v>10.620000000000001</v>
      </c>
    </row>
    <row r="4910" spans="1:18" x14ac:dyDescent="0.25">
      <c r="A4910" s="132">
        <v>1055645</v>
      </c>
      <c r="B4910" s="145" t="s">
        <v>4992</v>
      </c>
      <c r="C4910" s="132">
        <v>6</v>
      </c>
      <c r="D4910" s="132">
        <v>180</v>
      </c>
      <c r="E4910" s="186">
        <v>4</v>
      </c>
      <c r="F4910" s="132">
        <v>240</v>
      </c>
      <c r="G4910" s="132" t="s">
        <v>20</v>
      </c>
      <c r="H4910" s="132" t="s">
        <v>20</v>
      </c>
      <c r="I4910" s="132" t="s">
        <v>20</v>
      </c>
      <c r="J4910" s="133">
        <v>1.38</v>
      </c>
      <c r="K4910" s="133">
        <v>1.38</v>
      </c>
      <c r="L4910" s="133">
        <v>2.02</v>
      </c>
      <c r="M4910" s="134" t="str">
        <f t="shared" si="76"/>
        <v>P</v>
      </c>
      <c r="N4910" s="173" t="s">
        <v>10682</v>
      </c>
      <c r="O4910" s="146" t="s">
        <v>1500</v>
      </c>
      <c r="P4910" s="146" t="s">
        <v>9418</v>
      </c>
      <c r="Q4910" s="147" t="s">
        <v>10519</v>
      </c>
      <c r="R4910" s="187">
        <v>23.1</v>
      </c>
    </row>
    <row r="4911" spans="1:18" x14ac:dyDescent="0.25">
      <c r="A4911" s="135">
        <v>1055651</v>
      </c>
      <c r="B4911" s="148" t="s">
        <v>4993</v>
      </c>
      <c r="C4911" s="135">
        <v>6</v>
      </c>
      <c r="D4911" s="135">
        <v>144</v>
      </c>
      <c r="E4911" s="188" t="s">
        <v>20</v>
      </c>
      <c r="F4911" s="135">
        <v>176</v>
      </c>
      <c r="G4911" s="135" t="s">
        <v>20</v>
      </c>
      <c r="H4911" s="135" t="s">
        <v>20</v>
      </c>
      <c r="I4911" s="135" t="s">
        <v>20</v>
      </c>
      <c r="J4911" s="136">
        <v>3.24</v>
      </c>
      <c r="K4911" s="136">
        <v>2.2599999999999998</v>
      </c>
      <c r="L4911" s="136">
        <v>1.32</v>
      </c>
      <c r="M4911" s="137" t="str">
        <f t="shared" si="76"/>
        <v>P</v>
      </c>
      <c r="N4911" s="174" t="s">
        <v>10681</v>
      </c>
      <c r="O4911" s="149" t="s">
        <v>1506</v>
      </c>
      <c r="P4911" s="149" t="s">
        <v>9435</v>
      </c>
      <c r="Q4911" s="150" t="s">
        <v>10106</v>
      </c>
      <c r="R4911" s="189">
        <v>18</v>
      </c>
    </row>
    <row r="4912" spans="1:18" x14ac:dyDescent="0.25">
      <c r="A4912" s="132">
        <v>1055652</v>
      </c>
      <c r="B4912" s="145" t="s">
        <v>4994</v>
      </c>
      <c r="C4912" s="132">
        <v>6</v>
      </c>
      <c r="D4912" s="132">
        <v>144</v>
      </c>
      <c r="E4912" s="186" t="s">
        <v>21</v>
      </c>
      <c r="F4912" s="132">
        <v>176</v>
      </c>
      <c r="G4912" s="132">
        <v>6</v>
      </c>
      <c r="H4912" s="132" t="s">
        <v>20</v>
      </c>
      <c r="I4912" s="132">
        <v>2</v>
      </c>
      <c r="J4912" s="133">
        <v>3.24</v>
      </c>
      <c r="K4912" s="133">
        <v>2.2400000000000002</v>
      </c>
      <c r="L4912" s="133">
        <v>1.28</v>
      </c>
      <c r="M4912" s="134" t="str">
        <f t="shared" si="76"/>
        <v>P</v>
      </c>
      <c r="N4912" s="173" t="s">
        <v>10681</v>
      </c>
      <c r="O4912" s="146" t="s">
        <v>1506</v>
      </c>
      <c r="P4912" s="146" t="s">
        <v>9435</v>
      </c>
      <c r="Q4912" s="147" t="s">
        <v>10106</v>
      </c>
      <c r="R4912" s="187">
        <v>20.46</v>
      </c>
    </row>
    <row r="4913" spans="1:18" x14ac:dyDescent="0.25">
      <c r="A4913" s="135">
        <v>1055653</v>
      </c>
      <c r="B4913" s="148" t="s">
        <v>4995</v>
      </c>
      <c r="C4913" s="135">
        <v>4</v>
      </c>
      <c r="D4913" s="135">
        <v>48</v>
      </c>
      <c r="E4913" s="188" t="s">
        <v>21</v>
      </c>
      <c r="F4913" s="135">
        <v>60</v>
      </c>
      <c r="G4913" s="135" t="s">
        <v>21</v>
      </c>
      <c r="H4913" s="135" t="s">
        <v>21</v>
      </c>
      <c r="I4913" s="135" t="s">
        <v>21</v>
      </c>
      <c r="J4913" s="136">
        <v>3.9</v>
      </c>
      <c r="K4913" s="136">
        <v>3.32</v>
      </c>
      <c r="L4913" s="136">
        <v>1.35</v>
      </c>
      <c r="M4913" s="137" t="str">
        <f t="shared" si="76"/>
        <v>P</v>
      </c>
      <c r="N4913" s="174" t="s">
        <v>10681</v>
      </c>
      <c r="O4913" s="149" t="s">
        <v>1555</v>
      </c>
      <c r="P4913" s="149" t="s">
        <v>9448</v>
      </c>
      <c r="Q4913" s="150" t="s">
        <v>10519</v>
      </c>
      <c r="R4913" s="189">
        <v>23.88</v>
      </c>
    </row>
    <row r="4914" spans="1:18" x14ac:dyDescent="0.25">
      <c r="A4914" s="132">
        <v>1055655</v>
      </c>
      <c r="B4914" s="145" t="s">
        <v>4996</v>
      </c>
      <c r="C4914" s="132">
        <v>50</v>
      </c>
      <c r="D4914" s="132" t="s">
        <v>20</v>
      </c>
      <c r="E4914" s="186">
        <v>25</v>
      </c>
      <c r="F4914" s="132">
        <v>3375</v>
      </c>
      <c r="G4914" s="132">
        <v>100</v>
      </c>
      <c r="H4914" s="132">
        <v>125</v>
      </c>
      <c r="I4914" s="132">
        <v>1</v>
      </c>
      <c r="J4914" s="133">
        <v>1.73</v>
      </c>
      <c r="K4914" s="133">
        <v>0.83</v>
      </c>
      <c r="L4914" s="133">
        <v>0.39</v>
      </c>
      <c r="M4914" s="134" t="str">
        <f t="shared" si="76"/>
        <v>P</v>
      </c>
      <c r="N4914" s="173" t="s">
        <v>10681</v>
      </c>
      <c r="O4914" s="146" t="s">
        <v>1578</v>
      </c>
      <c r="P4914" s="146" t="s">
        <v>9412</v>
      </c>
      <c r="Q4914" s="147" t="s">
        <v>10519</v>
      </c>
      <c r="R4914" s="187">
        <v>3</v>
      </c>
    </row>
    <row r="4915" spans="1:18" x14ac:dyDescent="0.25">
      <c r="A4915" s="135">
        <v>1055657</v>
      </c>
      <c r="B4915" s="148" t="s">
        <v>4997</v>
      </c>
      <c r="C4915" s="135">
        <v>1</v>
      </c>
      <c r="D4915" s="135" t="s">
        <v>9548</v>
      </c>
      <c r="E4915" s="188" t="s">
        <v>9548</v>
      </c>
      <c r="F4915" s="135" t="s">
        <v>9548</v>
      </c>
      <c r="G4915" s="135" t="s">
        <v>9548</v>
      </c>
      <c r="H4915" s="135" t="s">
        <v>9548</v>
      </c>
      <c r="I4915" s="135" t="s">
        <v>9548</v>
      </c>
      <c r="J4915" s="136">
        <v>0.56000000000000005</v>
      </c>
      <c r="K4915" s="136">
        <v>0.56999999999999995</v>
      </c>
      <c r="L4915" s="136">
        <v>1.66</v>
      </c>
      <c r="M4915" s="137" t="str">
        <f t="shared" si="76"/>
        <v>P</v>
      </c>
      <c r="N4915" s="174" t="s">
        <v>10681</v>
      </c>
      <c r="O4915" s="149" t="s">
        <v>1506</v>
      </c>
      <c r="P4915" s="149" t="s">
        <v>9442</v>
      </c>
      <c r="Q4915" s="150" t="s">
        <v>10519</v>
      </c>
      <c r="R4915" s="189">
        <v>1.1100000000000001</v>
      </c>
    </row>
    <row r="4916" spans="1:18" x14ac:dyDescent="0.25">
      <c r="A4916" s="132">
        <v>1055658</v>
      </c>
      <c r="B4916" s="145" t="s">
        <v>4998</v>
      </c>
      <c r="C4916" s="132">
        <v>6</v>
      </c>
      <c r="D4916" s="132">
        <v>273</v>
      </c>
      <c r="E4916" s="186" t="s">
        <v>20</v>
      </c>
      <c r="F4916" s="132" t="s">
        <v>20</v>
      </c>
      <c r="G4916" s="132" t="s">
        <v>20</v>
      </c>
      <c r="H4916" s="132" t="s">
        <v>20</v>
      </c>
      <c r="I4916" s="132" t="s">
        <v>20</v>
      </c>
      <c r="J4916" s="133">
        <v>1.94</v>
      </c>
      <c r="K4916" s="133">
        <v>1.32</v>
      </c>
      <c r="L4916" s="133">
        <v>1.32</v>
      </c>
      <c r="M4916" s="134" t="str">
        <f t="shared" si="76"/>
        <v>P</v>
      </c>
      <c r="N4916" s="173" t="s">
        <v>10681</v>
      </c>
      <c r="O4916" s="146" t="s">
        <v>1578</v>
      </c>
      <c r="P4916" s="146" t="s">
        <v>10579</v>
      </c>
      <c r="Q4916" s="147" t="s">
        <v>10106</v>
      </c>
      <c r="R4916" s="187">
        <v>11.040000000000001</v>
      </c>
    </row>
    <row r="4917" spans="1:18" x14ac:dyDescent="0.25">
      <c r="A4917" s="135">
        <v>1055659</v>
      </c>
      <c r="B4917" s="148" t="s">
        <v>4999</v>
      </c>
      <c r="C4917" s="135">
        <v>1</v>
      </c>
      <c r="D4917" s="135" t="s">
        <v>9548</v>
      </c>
      <c r="E4917" s="188" t="s">
        <v>9548</v>
      </c>
      <c r="F4917" s="135" t="s">
        <v>9548</v>
      </c>
      <c r="G4917" s="135" t="s">
        <v>9548</v>
      </c>
      <c r="H4917" s="135" t="s">
        <v>9548</v>
      </c>
      <c r="I4917" s="135" t="s">
        <v>9548</v>
      </c>
      <c r="J4917" s="136">
        <v>0.85</v>
      </c>
      <c r="K4917" s="136">
        <v>0.84</v>
      </c>
      <c r="L4917" s="136">
        <v>0.66</v>
      </c>
      <c r="M4917" s="137" t="str">
        <f t="shared" si="76"/>
        <v>P</v>
      </c>
      <c r="N4917" s="174" t="s">
        <v>10681</v>
      </c>
      <c r="O4917" s="149" t="s">
        <v>1506</v>
      </c>
      <c r="P4917" s="149" t="s">
        <v>9442</v>
      </c>
      <c r="Q4917" s="150" t="s">
        <v>10519</v>
      </c>
      <c r="R4917" s="189">
        <v>1.26</v>
      </c>
    </row>
    <row r="4918" spans="1:18" x14ac:dyDescent="0.25">
      <c r="A4918" s="132">
        <v>1055660</v>
      </c>
      <c r="B4918" s="145" t="s">
        <v>1385</v>
      </c>
      <c r="C4918" s="132">
        <v>1</v>
      </c>
      <c r="D4918" s="132" t="s">
        <v>9548</v>
      </c>
      <c r="E4918" s="186" t="s">
        <v>9548</v>
      </c>
      <c r="F4918" s="132" t="s">
        <v>9548</v>
      </c>
      <c r="G4918" s="132" t="s">
        <v>9548</v>
      </c>
      <c r="H4918" s="132" t="s">
        <v>9548</v>
      </c>
      <c r="I4918" s="132" t="s">
        <v>9548</v>
      </c>
      <c r="J4918" s="133">
        <v>0.56999999999999995</v>
      </c>
      <c r="K4918" s="133">
        <v>0.56999999999999995</v>
      </c>
      <c r="L4918" s="133">
        <v>1.5</v>
      </c>
      <c r="M4918" s="134" t="str">
        <f t="shared" si="76"/>
        <v>P</v>
      </c>
      <c r="N4918" s="173" t="s">
        <v>10681</v>
      </c>
      <c r="O4918" s="146" t="s">
        <v>1506</v>
      </c>
      <c r="P4918" s="146" t="s">
        <v>9442</v>
      </c>
      <c r="Q4918" s="147" t="s">
        <v>10519</v>
      </c>
      <c r="R4918" s="187">
        <v>0.77</v>
      </c>
    </row>
    <row r="4919" spans="1:18" x14ac:dyDescent="0.25">
      <c r="A4919" s="135">
        <v>1055661</v>
      </c>
      <c r="B4919" s="148" t="s">
        <v>9900</v>
      </c>
      <c r="C4919" s="135">
        <v>1</v>
      </c>
      <c r="D4919" s="135" t="s">
        <v>9548</v>
      </c>
      <c r="E4919" s="188" t="s">
        <v>9548</v>
      </c>
      <c r="F4919" s="135" t="s">
        <v>9548</v>
      </c>
      <c r="G4919" s="135" t="s">
        <v>9548</v>
      </c>
      <c r="H4919" s="135" t="s">
        <v>9548</v>
      </c>
      <c r="I4919" s="135" t="s">
        <v>9548</v>
      </c>
      <c r="J4919" s="136">
        <v>0.42</v>
      </c>
      <c r="K4919" s="136">
        <v>0.44</v>
      </c>
      <c r="L4919" s="136">
        <v>1.03</v>
      </c>
      <c r="M4919" s="137" t="str">
        <f t="shared" si="76"/>
        <v>P</v>
      </c>
      <c r="N4919" s="174" t="s">
        <v>10681</v>
      </c>
      <c r="O4919" s="149" t="s">
        <v>1506</v>
      </c>
      <c r="P4919" s="149" t="s">
        <v>9442</v>
      </c>
      <c r="Q4919" s="150" t="s">
        <v>10519</v>
      </c>
      <c r="R4919" s="189">
        <v>1.59</v>
      </c>
    </row>
    <row r="4920" spans="1:18" x14ac:dyDescent="0.25">
      <c r="A4920" s="132">
        <v>1055662</v>
      </c>
      <c r="B4920" s="145" t="s">
        <v>1337</v>
      </c>
      <c r="C4920" s="132">
        <v>1</v>
      </c>
      <c r="D4920" s="132" t="s">
        <v>9548</v>
      </c>
      <c r="E4920" s="186" t="s">
        <v>9548</v>
      </c>
      <c r="F4920" s="132" t="s">
        <v>9548</v>
      </c>
      <c r="G4920" s="132" t="s">
        <v>9548</v>
      </c>
      <c r="H4920" s="132" t="s">
        <v>9548</v>
      </c>
      <c r="I4920" s="132" t="s">
        <v>9548</v>
      </c>
      <c r="J4920" s="133">
        <v>0.5</v>
      </c>
      <c r="K4920" s="133">
        <v>0.49</v>
      </c>
      <c r="L4920" s="133">
        <v>1.51</v>
      </c>
      <c r="M4920" s="134" t="str">
        <f t="shared" si="76"/>
        <v>P</v>
      </c>
      <c r="N4920" s="173" t="s">
        <v>10681</v>
      </c>
      <c r="O4920" s="146" t="s">
        <v>1506</v>
      </c>
      <c r="P4920" s="146" t="s">
        <v>9442</v>
      </c>
      <c r="Q4920" s="147" t="s">
        <v>10519</v>
      </c>
      <c r="R4920" s="187">
        <v>1.67</v>
      </c>
    </row>
    <row r="4921" spans="1:18" x14ac:dyDescent="0.25">
      <c r="A4921" s="135">
        <v>1055663</v>
      </c>
      <c r="B4921" s="148" t="s">
        <v>5000</v>
      </c>
      <c r="C4921" s="135">
        <v>1</v>
      </c>
      <c r="D4921" s="135" t="s">
        <v>9548</v>
      </c>
      <c r="E4921" s="188" t="s">
        <v>9548</v>
      </c>
      <c r="F4921" s="135" t="s">
        <v>9548</v>
      </c>
      <c r="G4921" s="135" t="s">
        <v>9548</v>
      </c>
      <c r="H4921" s="135" t="s">
        <v>9548</v>
      </c>
      <c r="I4921" s="135" t="s">
        <v>9548</v>
      </c>
      <c r="J4921" s="136">
        <v>0.56999999999999995</v>
      </c>
      <c r="K4921" s="136">
        <v>0.56999999999999995</v>
      </c>
      <c r="L4921" s="136">
        <v>1.66</v>
      </c>
      <c r="M4921" s="137" t="str">
        <f t="shared" si="76"/>
        <v>P</v>
      </c>
      <c r="N4921" s="174" t="s">
        <v>10681</v>
      </c>
      <c r="O4921" s="149" t="s">
        <v>1506</v>
      </c>
      <c r="P4921" s="149" t="s">
        <v>9442</v>
      </c>
      <c r="Q4921" s="150" t="s">
        <v>10519</v>
      </c>
      <c r="R4921" s="189">
        <v>0.91</v>
      </c>
    </row>
    <row r="4922" spans="1:18" x14ac:dyDescent="0.25">
      <c r="A4922" s="132">
        <v>1055664</v>
      </c>
      <c r="B4922" s="145" t="s">
        <v>1323</v>
      </c>
      <c r="C4922" s="132">
        <v>1</v>
      </c>
      <c r="D4922" s="132" t="s">
        <v>9548</v>
      </c>
      <c r="E4922" s="186" t="s">
        <v>9548</v>
      </c>
      <c r="F4922" s="132" t="s">
        <v>9548</v>
      </c>
      <c r="G4922" s="132" t="s">
        <v>9548</v>
      </c>
      <c r="H4922" s="132" t="s">
        <v>9548</v>
      </c>
      <c r="I4922" s="132" t="s">
        <v>9548</v>
      </c>
      <c r="J4922" s="133">
        <v>0.4</v>
      </c>
      <c r="K4922" s="133">
        <v>0.4</v>
      </c>
      <c r="L4922" s="133">
        <v>1.67</v>
      </c>
      <c r="M4922" s="134" t="str">
        <f t="shared" si="76"/>
        <v>P</v>
      </c>
      <c r="N4922" s="171" t="s">
        <v>10681</v>
      </c>
      <c r="O4922" s="146" t="s">
        <v>1506</v>
      </c>
      <c r="P4922" s="146" t="s">
        <v>9442</v>
      </c>
      <c r="Q4922" s="147" t="s">
        <v>10519</v>
      </c>
      <c r="R4922" s="187">
        <v>1.18</v>
      </c>
    </row>
    <row r="4923" spans="1:18" x14ac:dyDescent="0.25">
      <c r="A4923" s="135">
        <v>1055665</v>
      </c>
      <c r="B4923" s="148" t="s">
        <v>1327</v>
      </c>
      <c r="C4923" s="135">
        <v>1</v>
      </c>
      <c r="D4923" s="135" t="s">
        <v>9548</v>
      </c>
      <c r="E4923" s="188" t="s">
        <v>9548</v>
      </c>
      <c r="F4923" s="135" t="s">
        <v>9548</v>
      </c>
      <c r="G4923" s="135" t="s">
        <v>9548</v>
      </c>
      <c r="H4923" s="135" t="s">
        <v>9548</v>
      </c>
      <c r="I4923" s="135" t="s">
        <v>9548</v>
      </c>
      <c r="J4923" s="136">
        <v>0.7</v>
      </c>
      <c r="K4923" s="136">
        <v>0.71</v>
      </c>
      <c r="L4923" s="136">
        <v>0.61</v>
      </c>
      <c r="M4923" s="137" t="str">
        <f t="shared" si="76"/>
        <v>P</v>
      </c>
      <c r="N4923" s="174" t="s">
        <v>10681</v>
      </c>
      <c r="O4923" s="149" t="s">
        <v>1506</v>
      </c>
      <c r="P4923" s="149" t="s">
        <v>9442</v>
      </c>
      <c r="Q4923" s="150" t="s">
        <v>10519</v>
      </c>
      <c r="R4923" s="189">
        <v>1.73</v>
      </c>
    </row>
    <row r="4924" spans="1:18" x14ac:dyDescent="0.25">
      <c r="A4924" s="132">
        <v>1055668</v>
      </c>
      <c r="B4924" s="145" t="s">
        <v>411</v>
      </c>
      <c r="C4924" s="132">
        <v>1</v>
      </c>
      <c r="D4924" s="132">
        <v>153</v>
      </c>
      <c r="E4924" s="186" t="s">
        <v>20</v>
      </c>
      <c r="F4924" s="132">
        <v>187</v>
      </c>
      <c r="G4924" s="132" t="s">
        <v>20</v>
      </c>
      <c r="H4924" s="132" t="s">
        <v>20</v>
      </c>
      <c r="I4924" s="132" t="s">
        <v>20</v>
      </c>
      <c r="J4924" s="133">
        <v>5.18</v>
      </c>
      <c r="K4924" s="133">
        <v>1.36</v>
      </c>
      <c r="L4924" s="133">
        <v>1.06</v>
      </c>
      <c r="M4924" s="134" t="str">
        <f t="shared" si="76"/>
        <v>P</v>
      </c>
      <c r="N4924" s="171" t="s">
        <v>10682</v>
      </c>
      <c r="O4924" s="146" t="s">
        <v>1500</v>
      </c>
      <c r="P4924" s="146" t="s">
        <v>9418</v>
      </c>
      <c r="Q4924" s="147" t="s">
        <v>10519</v>
      </c>
      <c r="R4924" s="187">
        <v>11.16</v>
      </c>
    </row>
    <row r="4925" spans="1:18" x14ac:dyDescent="0.25">
      <c r="A4925" s="135">
        <v>1055671</v>
      </c>
      <c r="B4925" s="148" t="s">
        <v>10643</v>
      </c>
      <c r="C4925" s="135">
        <v>6</v>
      </c>
      <c r="D4925" s="135" t="s">
        <v>20</v>
      </c>
      <c r="E4925" s="188" t="s">
        <v>20</v>
      </c>
      <c r="F4925" s="135" t="s">
        <v>20</v>
      </c>
      <c r="G4925" s="135" t="s">
        <v>20</v>
      </c>
      <c r="H4925" s="135" t="s">
        <v>20</v>
      </c>
      <c r="I4925" s="135" t="s">
        <v>20</v>
      </c>
      <c r="J4925" s="136">
        <v>2.42</v>
      </c>
      <c r="K4925" s="136">
        <v>1.6</v>
      </c>
      <c r="L4925" s="136">
        <v>1.45</v>
      </c>
      <c r="M4925" s="137" t="str">
        <f t="shared" si="76"/>
        <v>P</v>
      </c>
      <c r="N4925" s="172" t="s">
        <v>10681</v>
      </c>
      <c r="O4925" s="149" t="s">
        <v>1506</v>
      </c>
      <c r="P4925" s="149" t="s">
        <v>9430</v>
      </c>
      <c r="Q4925" s="150" t="s">
        <v>10519</v>
      </c>
      <c r="R4925" s="189">
        <v>5.37</v>
      </c>
    </row>
    <row r="4926" spans="1:18" x14ac:dyDescent="0.25">
      <c r="A4926" s="132">
        <v>1055672</v>
      </c>
      <c r="B4926" s="145" t="s">
        <v>5001</v>
      </c>
      <c r="C4926" s="132">
        <v>6</v>
      </c>
      <c r="D4926" s="132" t="s">
        <v>20</v>
      </c>
      <c r="E4926" s="186" t="s">
        <v>20</v>
      </c>
      <c r="F4926" s="132" t="s">
        <v>20</v>
      </c>
      <c r="G4926" s="132" t="s">
        <v>20</v>
      </c>
      <c r="H4926" s="132" t="s">
        <v>20</v>
      </c>
      <c r="I4926" s="132" t="s">
        <v>20</v>
      </c>
      <c r="J4926" s="133">
        <v>1.8</v>
      </c>
      <c r="K4926" s="133">
        <v>2.7</v>
      </c>
      <c r="L4926" s="133">
        <v>0.2</v>
      </c>
      <c r="M4926" s="134" t="str">
        <f t="shared" si="76"/>
        <v>P</v>
      </c>
      <c r="N4926" s="171" t="s">
        <v>10682</v>
      </c>
      <c r="O4926" s="146" t="s">
        <v>1500</v>
      </c>
      <c r="P4926" s="146" t="s">
        <v>9456</v>
      </c>
      <c r="Q4926" s="147" t="s">
        <v>10519</v>
      </c>
      <c r="R4926" s="187">
        <v>0.51492537313432829</v>
      </c>
    </row>
    <row r="4927" spans="1:18" x14ac:dyDescent="0.25">
      <c r="A4927" s="135">
        <v>1055673</v>
      </c>
      <c r="B4927" s="148" t="s">
        <v>5002</v>
      </c>
      <c r="C4927" s="135">
        <v>1</v>
      </c>
      <c r="D4927" s="135" t="s">
        <v>20</v>
      </c>
      <c r="E4927" s="188" t="s">
        <v>20</v>
      </c>
      <c r="F4927" s="135" t="s">
        <v>20</v>
      </c>
      <c r="G4927" s="135" t="s">
        <v>20</v>
      </c>
      <c r="H4927" s="135" t="s">
        <v>20</v>
      </c>
      <c r="I4927" s="135" t="s">
        <v>20</v>
      </c>
      <c r="J4927" s="136">
        <v>1.8</v>
      </c>
      <c r="K4927" s="136">
        <v>0.45</v>
      </c>
      <c r="L4927" s="136">
        <v>0.2</v>
      </c>
      <c r="M4927" s="137" t="str">
        <f t="shared" si="76"/>
        <v>P</v>
      </c>
      <c r="N4927" s="172" t="s">
        <v>10682</v>
      </c>
      <c r="O4927" s="149" t="s">
        <v>1500</v>
      </c>
      <c r="P4927" s="149" t="s">
        <v>9456</v>
      </c>
      <c r="Q4927" s="150" t="s">
        <v>10519</v>
      </c>
      <c r="R4927" s="189">
        <v>6.7164179104477612E-2</v>
      </c>
    </row>
    <row r="4928" spans="1:18" x14ac:dyDescent="0.25">
      <c r="A4928" s="132">
        <v>1055674</v>
      </c>
      <c r="B4928" s="145" t="s">
        <v>5003</v>
      </c>
      <c r="C4928" s="132">
        <v>6</v>
      </c>
      <c r="D4928" s="132" t="s">
        <v>20</v>
      </c>
      <c r="E4928" s="186" t="s">
        <v>20</v>
      </c>
      <c r="F4928" s="132" t="s">
        <v>20</v>
      </c>
      <c r="G4928" s="132" t="s">
        <v>20</v>
      </c>
      <c r="H4928" s="132" t="s">
        <v>20</v>
      </c>
      <c r="I4928" s="132" t="s">
        <v>20</v>
      </c>
      <c r="J4928" s="133">
        <v>1.8</v>
      </c>
      <c r="K4928" s="133">
        <v>2.7</v>
      </c>
      <c r="L4928" s="133">
        <v>0.2</v>
      </c>
      <c r="M4928" s="134" t="str">
        <f t="shared" si="76"/>
        <v>P</v>
      </c>
      <c r="N4928" s="171" t="s">
        <v>10682</v>
      </c>
      <c r="O4928" s="146" t="s">
        <v>1500</v>
      </c>
      <c r="P4928" s="146" t="s">
        <v>9456</v>
      </c>
      <c r="Q4928" s="147" t="s">
        <v>10519</v>
      </c>
      <c r="R4928" s="187">
        <v>0.51492537313432829</v>
      </c>
    </row>
    <row r="4929" spans="1:18" x14ac:dyDescent="0.25">
      <c r="A4929" s="135">
        <v>1055675</v>
      </c>
      <c r="B4929" s="148" t="s">
        <v>5004</v>
      </c>
      <c r="C4929" s="135">
        <v>1</v>
      </c>
      <c r="D4929" s="135" t="s">
        <v>20</v>
      </c>
      <c r="E4929" s="188" t="s">
        <v>20</v>
      </c>
      <c r="F4929" s="135" t="s">
        <v>20</v>
      </c>
      <c r="G4929" s="135" t="s">
        <v>20</v>
      </c>
      <c r="H4929" s="135" t="s">
        <v>20</v>
      </c>
      <c r="I4929" s="135" t="s">
        <v>20</v>
      </c>
      <c r="J4929" s="136">
        <v>1.8</v>
      </c>
      <c r="K4929" s="136">
        <v>0.45</v>
      </c>
      <c r="L4929" s="136">
        <v>0.2</v>
      </c>
      <c r="M4929" s="137" t="str">
        <f t="shared" si="76"/>
        <v>P</v>
      </c>
      <c r="N4929" s="172" t="s">
        <v>10682</v>
      </c>
      <c r="O4929" s="149" t="s">
        <v>1500</v>
      </c>
      <c r="P4929" s="149" t="s">
        <v>9456</v>
      </c>
      <c r="Q4929" s="150" t="s">
        <v>10519</v>
      </c>
      <c r="R4929" s="189">
        <v>6.7164179104477612E-2</v>
      </c>
    </row>
    <row r="4930" spans="1:18" x14ac:dyDescent="0.25">
      <c r="A4930" s="132">
        <v>1055676</v>
      </c>
      <c r="B4930" s="145" t="s">
        <v>5005</v>
      </c>
      <c r="C4930" s="132">
        <v>6</v>
      </c>
      <c r="D4930" s="132" t="s">
        <v>20</v>
      </c>
      <c r="E4930" s="186" t="s">
        <v>20</v>
      </c>
      <c r="F4930" s="132" t="s">
        <v>20</v>
      </c>
      <c r="G4930" s="132" t="s">
        <v>20</v>
      </c>
      <c r="H4930" s="132" t="s">
        <v>20</v>
      </c>
      <c r="I4930" s="132" t="s">
        <v>20</v>
      </c>
      <c r="J4930" s="133">
        <v>1.8</v>
      </c>
      <c r="K4930" s="133">
        <v>2.7</v>
      </c>
      <c r="L4930" s="133">
        <v>0.2</v>
      </c>
      <c r="M4930" s="134" t="str">
        <f t="shared" ref="M4930:M4993" si="77">HYPERLINK(CONCATENATE("T:\Distribution Centre\RDC Department Shared\Cubiscan photos","\",A4930,"-pac.jpg"),"P")</f>
        <v>P</v>
      </c>
      <c r="N4930" s="171" t="s">
        <v>10682</v>
      </c>
      <c r="O4930" s="146" t="s">
        <v>1500</v>
      </c>
      <c r="P4930" s="146" t="s">
        <v>9456</v>
      </c>
      <c r="Q4930" s="147" t="s">
        <v>10519</v>
      </c>
      <c r="R4930" s="187">
        <v>0.51492537313432829</v>
      </c>
    </row>
    <row r="4931" spans="1:18" x14ac:dyDescent="0.25">
      <c r="A4931" s="135">
        <v>1055677</v>
      </c>
      <c r="B4931" s="148" t="s">
        <v>5006</v>
      </c>
      <c r="C4931" s="135">
        <v>1</v>
      </c>
      <c r="D4931" s="135" t="s">
        <v>20</v>
      </c>
      <c r="E4931" s="188" t="s">
        <v>20</v>
      </c>
      <c r="F4931" s="135" t="s">
        <v>20</v>
      </c>
      <c r="G4931" s="135" t="s">
        <v>20</v>
      </c>
      <c r="H4931" s="135" t="s">
        <v>20</v>
      </c>
      <c r="I4931" s="135" t="s">
        <v>20</v>
      </c>
      <c r="J4931" s="136">
        <v>1.8</v>
      </c>
      <c r="K4931" s="136">
        <v>0.45</v>
      </c>
      <c r="L4931" s="136">
        <v>0.2</v>
      </c>
      <c r="M4931" s="137" t="str">
        <f t="shared" si="77"/>
        <v>P</v>
      </c>
      <c r="N4931" s="172" t="s">
        <v>10682</v>
      </c>
      <c r="O4931" s="149" t="s">
        <v>1500</v>
      </c>
      <c r="P4931" s="149" t="s">
        <v>9456</v>
      </c>
      <c r="Q4931" s="150" t="s">
        <v>10519</v>
      </c>
      <c r="R4931" s="189">
        <v>6.7164179104477612E-2</v>
      </c>
    </row>
    <row r="4932" spans="1:18" x14ac:dyDescent="0.25">
      <c r="A4932" s="132">
        <v>1055678</v>
      </c>
      <c r="B4932" s="145" t="s">
        <v>5007</v>
      </c>
      <c r="C4932" s="132">
        <v>6</v>
      </c>
      <c r="D4932" s="132" t="s">
        <v>20</v>
      </c>
      <c r="E4932" s="186" t="s">
        <v>20</v>
      </c>
      <c r="F4932" s="132" t="s">
        <v>20</v>
      </c>
      <c r="G4932" s="132" t="s">
        <v>20</v>
      </c>
      <c r="H4932" s="132" t="s">
        <v>20</v>
      </c>
      <c r="I4932" s="132" t="s">
        <v>20</v>
      </c>
      <c r="J4932" s="133">
        <v>1.8</v>
      </c>
      <c r="K4932" s="133">
        <v>2.7</v>
      </c>
      <c r="L4932" s="133">
        <v>0.2</v>
      </c>
      <c r="M4932" s="134" t="str">
        <f t="shared" si="77"/>
        <v>P</v>
      </c>
      <c r="N4932" s="171" t="s">
        <v>10682</v>
      </c>
      <c r="O4932" s="146" t="s">
        <v>1500</v>
      </c>
      <c r="P4932" s="146" t="s">
        <v>9456</v>
      </c>
      <c r="Q4932" s="147" t="s">
        <v>10519</v>
      </c>
      <c r="R4932" s="187">
        <v>0.51492537313432829</v>
      </c>
    </row>
    <row r="4933" spans="1:18" x14ac:dyDescent="0.25">
      <c r="A4933" s="135">
        <v>1055679</v>
      </c>
      <c r="B4933" s="148" t="s">
        <v>5008</v>
      </c>
      <c r="C4933" s="135">
        <v>1</v>
      </c>
      <c r="D4933" s="135" t="s">
        <v>20</v>
      </c>
      <c r="E4933" s="188" t="s">
        <v>20</v>
      </c>
      <c r="F4933" s="135" t="s">
        <v>20</v>
      </c>
      <c r="G4933" s="135" t="s">
        <v>20</v>
      </c>
      <c r="H4933" s="135" t="s">
        <v>20</v>
      </c>
      <c r="I4933" s="135" t="s">
        <v>20</v>
      </c>
      <c r="J4933" s="136">
        <v>1.8</v>
      </c>
      <c r="K4933" s="136">
        <v>0.45</v>
      </c>
      <c r="L4933" s="136">
        <v>0.2</v>
      </c>
      <c r="M4933" s="137" t="str">
        <f t="shared" si="77"/>
        <v>P</v>
      </c>
      <c r="N4933" s="172" t="s">
        <v>10682</v>
      </c>
      <c r="O4933" s="149" t="s">
        <v>1500</v>
      </c>
      <c r="P4933" s="149" t="s">
        <v>9456</v>
      </c>
      <c r="Q4933" s="150" t="s">
        <v>10519</v>
      </c>
      <c r="R4933" s="189">
        <v>6.7164179104477612E-2</v>
      </c>
    </row>
    <row r="4934" spans="1:18" x14ac:dyDescent="0.25">
      <c r="A4934" s="132">
        <v>1055680</v>
      </c>
      <c r="B4934" s="145" t="s">
        <v>5009</v>
      </c>
      <c r="C4934" s="132">
        <v>6</v>
      </c>
      <c r="D4934" s="132" t="s">
        <v>20</v>
      </c>
      <c r="E4934" s="186" t="s">
        <v>20</v>
      </c>
      <c r="F4934" s="132" t="s">
        <v>20</v>
      </c>
      <c r="G4934" s="132" t="s">
        <v>20</v>
      </c>
      <c r="H4934" s="132" t="s">
        <v>20</v>
      </c>
      <c r="I4934" s="132" t="s">
        <v>20</v>
      </c>
      <c r="J4934" s="133">
        <v>1.8</v>
      </c>
      <c r="K4934" s="133">
        <v>2.7</v>
      </c>
      <c r="L4934" s="133">
        <v>0.2</v>
      </c>
      <c r="M4934" s="134" t="str">
        <f t="shared" si="77"/>
        <v>P</v>
      </c>
      <c r="N4934" s="171" t="s">
        <v>10682</v>
      </c>
      <c r="O4934" s="146" t="s">
        <v>1500</v>
      </c>
      <c r="P4934" s="146" t="s">
        <v>9456</v>
      </c>
      <c r="Q4934" s="147" t="s">
        <v>10519</v>
      </c>
      <c r="R4934" s="187">
        <v>0.51492537313432829</v>
      </c>
    </row>
    <row r="4935" spans="1:18" x14ac:dyDescent="0.25">
      <c r="A4935" s="135">
        <v>1055681</v>
      </c>
      <c r="B4935" s="148" t="s">
        <v>5010</v>
      </c>
      <c r="C4935" s="135">
        <v>1</v>
      </c>
      <c r="D4935" s="135" t="s">
        <v>20</v>
      </c>
      <c r="E4935" s="188" t="s">
        <v>20</v>
      </c>
      <c r="F4935" s="135" t="s">
        <v>20</v>
      </c>
      <c r="G4935" s="135" t="s">
        <v>20</v>
      </c>
      <c r="H4935" s="135" t="s">
        <v>20</v>
      </c>
      <c r="I4935" s="135" t="s">
        <v>20</v>
      </c>
      <c r="J4935" s="136">
        <v>1.8</v>
      </c>
      <c r="K4935" s="136">
        <v>0.45</v>
      </c>
      <c r="L4935" s="136">
        <v>0.2</v>
      </c>
      <c r="M4935" s="137" t="str">
        <f t="shared" si="77"/>
        <v>P</v>
      </c>
      <c r="N4935" s="172" t="s">
        <v>10682</v>
      </c>
      <c r="O4935" s="149" t="s">
        <v>1500</v>
      </c>
      <c r="P4935" s="149" t="s">
        <v>9456</v>
      </c>
      <c r="Q4935" s="150" t="s">
        <v>10519</v>
      </c>
      <c r="R4935" s="189">
        <v>0.08</v>
      </c>
    </row>
    <row r="4936" spans="1:18" x14ac:dyDescent="0.25">
      <c r="A4936" s="132">
        <v>1055682</v>
      </c>
      <c r="B4936" s="145" t="s">
        <v>5011</v>
      </c>
      <c r="C4936" s="132">
        <v>6</v>
      </c>
      <c r="D4936" s="132" t="s">
        <v>20</v>
      </c>
      <c r="E4936" s="186" t="s">
        <v>20</v>
      </c>
      <c r="F4936" s="132" t="s">
        <v>20</v>
      </c>
      <c r="G4936" s="132" t="s">
        <v>20</v>
      </c>
      <c r="H4936" s="132" t="s">
        <v>20</v>
      </c>
      <c r="I4936" s="132" t="s">
        <v>20</v>
      </c>
      <c r="J4936" s="133">
        <v>1.8</v>
      </c>
      <c r="K4936" s="133">
        <v>2.7</v>
      </c>
      <c r="L4936" s="133">
        <v>0.2</v>
      </c>
      <c r="M4936" s="134" t="str">
        <f t="shared" si="77"/>
        <v>P</v>
      </c>
      <c r="N4936" s="171" t="s">
        <v>10682</v>
      </c>
      <c r="O4936" s="146" t="s">
        <v>1500</v>
      </c>
      <c r="P4936" s="146" t="s">
        <v>9456</v>
      </c>
      <c r="Q4936" s="147" t="s">
        <v>10519</v>
      </c>
      <c r="R4936" s="187">
        <v>0.51492537313432829</v>
      </c>
    </row>
    <row r="4937" spans="1:18" x14ac:dyDescent="0.25">
      <c r="A4937" s="135">
        <v>1055683</v>
      </c>
      <c r="B4937" s="148" t="s">
        <v>5012</v>
      </c>
      <c r="C4937" s="135">
        <v>1</v>
      </c>
      <c r="D4937" s="135" t="s">
        <v>20</v>
      </c>
      <c r="E4937" s="188" t="s">
        <v>20</v>
      </c>
      <c r="F4937" s="135" t="s">
        <v>20</v>
      </c>
      <c r="G4937" s="135" t="s">
        <v>20</v>
      </c>
      <c r="H4937" s="135" t="s">
        <v>20</v>
      </c>
      <c r="I4937" s="135" t="s">
        <v>20</v>
      </c>
      <c r="J4937" s="136">
        <v>1.8</v>
      </c>
      <c r="K4937" s="136">
        <v>0.45</v>
      </c>
      <c r="L4937" s="136">
        <v>0.2</v>
      </c>
      <c r="M4937" s="137" t="str">
        <f t="shared" si="77"/>
        <v>P</v>
      </c>
      <c r="N4937" s="172" t="s">
        <v>10682</v>
      </c>
      <c r="O4937" s="149" t="s">
        <v>1500</v>
      </c>
      <c r="P4937" s="149" t="s">
        <v>9456</v>
      </c>
      <c r="Q4937" s="150" t="s">
        <v>10519</v>
      </c>
      <c r="R4937" s="189">
        <v>0.08</v>
      </c>
    </row>
    <row r="4938" spans="1:18" x14ac:dyDescent="0.25">
      <c r="A4938" s="132">
        <v>1055684</v>
      </c>
      <c r="B4938" s="145" t="s">
        <v>5013</v>
      </c>
      <c r="C4938" s="132">
        <v>6</v>
      </c>
      <c r="D4938" s="132" t="s">
        <v>20</v>
      </c>
      <c r="E4938" s="186" t="s">
        <v>20</v>
      </c>
      <c r="F4938" s="132" t="s">
        <v>20</v>
      </c>
      <c r="G4938" s="132" t="s">
        <v>20</v>
      </c>
      <c r="H4938" s="132" t="s">
        <v>20</v>
      </c>
      <c r="I4938" s="132" t="s">
        <v>20</v>
      </c>
      <c r="J4938" s="133">
        <v>1.8</v>
      </c>
      <c r="K4938" s="133">
        <v>2.7</v>
      </c>
      <c r="L4938" s="133">
        <v>0.2</v>
      </c>
      <c r="M4938" s="134" t="str">
        <f t="shared" si="77"/>
        <v>P</v>
      </c>
      <c r="N4938" s="171" t="s">
        <v>10682</v>
      </c>
      <c r="O4938" s="146" t="s">
        <v>1500</v>
      </c>
      <c r="P4938" s="146" t="s">
        <v>9456</v>
      </c>
      <c r="Q4938" s="147" t="s">
        <v>10519</v>
      </c>
      <c r="R4938" s="187">
        <v>0.51492537313432829</v>
      </c>
    </row>
    <row r="4939" spans="1:18" x14ac:dyDescent="0.25">
      <c r="A4939" s="135">
        <v>1055685</v>
      </c>
      <c r="B4939" s="148" t="s">
        <v>5014</v>
      </c>
      <c r="C4939" s="135">
        <v>1</v>
      </c>
      <c r="D4939" s="135" t="s">
        <v>20</v>
      </c>
      <c r="E4939" s="188" t="s">
        <v>20</v>
      </c>
      <c r="F4939" s="135" t="s">
        <v>20</v>
      </c>
      <c r="G4939" s="135" t="s">
        <v>20</v>
      </c>
      <c r="H4939" s="135" t="s">
        <v>20</v>
      </c>
      <c r="I4939" s="135" t="s">
        <v>20</v>
      </c>
      <c r="J4939" s="136">
        <v>1.8</v>
      </c>
      <c r="K4939" s="136">
        <v>0.45</v>
      </c>
      <c r="L4939" s="136">
        <v>0.2</v>
      </c>
      <c r="M4939" s="137" t="str">
        <f t="shared" si="77"/>
        <v>P</v>
      </c>
      <c r="N4939" s="172" t="s">
        <v>10682</v>
      </c>
      <c r="O4939" s="149" t="s">
        <v>1500</v>
      </c>
      <c r="P4939" s="149" t="s">
        <v>9456</v>
      </c>
      <c r="Q4939" s="150" t="s">
        <v>10519</v>
      </c>
      <c r="R4939" s="189">
        <v>0.08</v>
      </c>
    </row>
    <row r="4940" spans="1:18" x14ac:dyDescent="0.25">
      <c r="A4940" s="132">
        <v>1055686</v>
      </c>
      <c r="B4940" s="145" t="s">
        <v>5015</v>
      </c>
      <c r="C4940" s="132">
        <v>6</v>
      </c>
      <c r="D4940" s="132" t="s">
        <v>20</v>
      </c>
      <c r="E4940" s="186" t="s">
        <v>20</v>
      </c>
      <c r="F4940" s="132" t="s">
        <v>20</v>
      </c>
      <c r="G4940" s="132" t="s">
        <v>20</v>
      </c>
      <c r="H4940" s="132" t="s">
        <v>20</v>
      </c>
      <c r="I4940" s="132" t="s">
        <v>20</v>
      </c>
      <c r="J4940" s="133">
        <v>1.8</v>
      </c>
      <c r="K4940" s="133">
        <v>2.7</v>
      </c>
      <c r="L4940" s="133">
        <v>0.2</v>
      </c>
      <c r="M4940" s="134" t="str">
        <f t="shared" si="77"/>
        <v>P</v>
      </c>
      <c r="N4940" s="171" t="s">
        <v>10682</v>
      </c>
      <c r="O4940" s="146" t="s">
        <v>1500</v>
      </c>
      <c r="P4940" s="146" t="s">
        <v>9456</v>
      </c>
      <c r="Q4940" s="147" t="s">
        <v>10519</v>
      </c>
      <c r="R4940" s="187">
        <v>0.51492537313432829</v>
      </c>
    </row>
    <row r="4941" spans="1:18" x14ac:dyDescent="0.25">
      <c r="A4941" s="135">
        <v>1055687</v>
      </c>
      <c r="B4941" s="148" t="s">
        <v>5016</v>
      </c>
      <c r="C4941" s="135">
        <v>1</v>
      </c>
      <c r="D4941" s="135" t="s">
        <v>20</v>
      </c>
      <c r="E4941" s="188" t="s">
        <v>20</v>
      </c>
      <c r="F4941" s="135" t="s">
        <v>20</v>
      </c>
      <c r="G4941" s="135" t="s">
        <v>20</v>
      </c>
      <c r="H4941" s="135" t="s">
        <v>20</v>
      </c>
      <c r="I4941" s="135" t="s">
        <v>20</v>
      </c>
      <c r="J4941" s="136">
        <v>1.8</v>
      </c>
      <c r="K4941" s="136">
        <v>0.45</v>
      </c>
      <c r="L4941" s="136">
        <v>0.2</v>
      </c>
      <c r="M4941" s="137" t="str">
        <f t="shared" si="77"/>
        <v>P</v>
      </c>
      <c r="N4941" s="172" t="s">
        <v>10682</v>
      </c>
      <c r="O4941" s="149" t="s">
        <v>1500</v>
      </c>
      <c r="P4941" s="149" t="s">
        <v>9456</v>
      </c>
      <c r="Q4941" s="150" t="s">
        <v>10519</v>
      </c>
      <c r="R4941" s="189">
        <v>6.7164179104477612E-2</v>
      </c>
    </row>
    <row r="4942" spans="1:18" x14ac:dyDescent="0.25">
      <c r="A4942" s="132">
        <v>1055688</v>
      </c>
      <c r="B4942" s="145" t="s">
        <v>5017</v>
      </c>
      <c r="C4942" s="132">
        <v>6</v>
      </c>
      <c r="D4942" s="132" t="s">
        <v>20</v>
      </c>
      <c r="E4942" s="186" t="s">
        <v>20</v>
      </c>
      <c r="F4942" s="132" t="s">
        <v>20</v>
      </c>
      <c r="G4942" s="132" t="s">
        <v>20</v>
      </c>
      <c r="H4942" s="132" t="s">
        <v>20</v>
      </c>
      <c r="I4942" s="132" t="s">
        <v>20</v>
      </c>
      <c r="J4942" s="133">
        <v>1.8</v>
      </c>
      <c r="K4942" s="133">
        <v>2.7</v>
      </c>
      <c r="L4942" s="133">
        <v>0.2</v>
      </c>
      <c r="M4942" s="134" t="str">
        <f t="shared" si="77"/>
        <v>P</v>
      </c>
      <c r="N4942" s="171" t="s">
        <v>10682</v>
      </c>
      <c r="O4942" s="146" t="s">
        <v>1500</v>
      </c>
      <c r="P4942" s="146" t="s">
        <v>9456</v>
      </c>
      <c r="Q4942" s="147" t="s">
        <v>10519</v>
      </c>
      <c r="R4942" s="187">
        <v>0.51492537313432829</v>
      </c>
    </row>
    <row r="4943" spans="1:18" x14ac:dyDescent="0.25">
      <c r="A4943" s="135">
        <v>1055689</v>
      </c>
      <c r="B4943" s="148" t="s">
        <v>5018</v>
      </c>
      <c r="C4943" s="135">
        <v>1</v>
      </c>
      <c r="D4943" s="135" t="s">
        <v>20</v>
      </c>
      <c r="E4943" s="188" t="s">
        <v>20</v>
      </c>
      <c r="F4943" s="135" t="s">
        <v>20</v>
      </c>
      <c r="G4943" s="135" t="s">
        <v>20</v>
      </c>
      <c r="H4943" s="135" t="s">
        <v>20</v>
      </c>
      <c r="I4943" s="135" t="s">
        <v>20</v>
      </c>
      <c r="J4943" s="136">
        <v>1.8</v>
      </c>
      <c r="K4943" s="136">
        <v>0.45</v>
      </c>
      <c r="L4943" s="136">
        <v>0.2</v>
      </c>
      <c r="M4943" s="137" t="str">
        <f t="shared" si="77"/>
        <v>P</v>
      </c>
      <c r="N4943" s="174" t="s">
        <v>10682</v>
      </c>
      <c r="O4943" s="149" t="s">
        <v>1500</v>
      </c>
      <c r="P4943" s="149" t="s">
        <v>9456</v>
      </c>
      <c r="Q4943" s="150" t="s">
        <v>10519</v>
      </c>
      <c r="R4943" s="189">
        <v>6.7164179104477612E-2</v>
      </c>
    </row>
    <row r="4944" spans="1:18" x14ac:dyDescent="0.25">
      <c r="A4944" s="132">
        <v>1055690</v>
      </c>
      <c r="B4944" s="145" t="s">
        <v>5019</v>
      </c>
      <c r="C4944" s="132">
        <v>6</v>
      </c>
      <c r="D4944" s="132" t="s">
        <v>20</v>
      </c>
      <c r="E4944" s="186" t="s">
        <v>20</v>
      </c>
      <c r="F4944" s="132" t="s">
        <v>20</v>
      </c>
      <c r="G4944" s="132" t="s">
        <v>20</v>
      </c>
      <c r="H4944" s="132" t="s">
        <v>20</v>
      </c>
      <c r="I4944" s="132" t="s">
        <v>20</v>
      </c>
      <c r="J4944" s="133">
        <v>1.8</v>
      </c>
      <c r="K4944" s="133">
        <v>2.7</v>
      </c>
      <c r="L4944" s="133">
        <v>0.2</v>
      </c>
      <c r="M4944" s="134" t="str">
        <f t="shared" si="77"/>
        <v>P</v>
      </c>
      <c r="N4944" s="173" t="s">
        <v>10682</v>
      </c>
      <c r="O4944" s="146" t="s">
        <v>1500</v>
      </c>
      <c r="P4944" s="146" t="s">
        <v>9456</v>
      </c>
      <c r="Q4944" s="147" t="s">
        <v>10519</v>
      </c>
      <c r="R4944" s="187">
        <v>0.51492537313432829</v>
      </c>
    </row>
    <row r="4945" spans="1:18" x14ac:dyDescent="0.25">
      <c r="A4945" s="135">
        <v>1055693</v>
      </c>
      <c r="B4945" s="148" t="s">
        <v>1058</v>
      </c>
      <c r="C4945" s="135">
        <v>6</v>
      </c>
      <c r="D4945" s="135">
        <v>1904</v>
      </c>
      <c r="E4945" s="188">
        <v>8</v>
      </c>
      <c r="F4945" s="135">
        <v>2720</v>
      </c>
      <c r="G4945" s="135">
        <v>128</v>
      </c>
      <c r="H4945" s="135">
        <v>128</v>
      </c>
      <c r="I4945" s="135">
        <v>1</v>
      </c>
      <c r="J4945" s="136">
        <v>1.1200000000000001</v>
      </c>
      <c r="K4945" s="136">
        <v>0.7</v>
      </c>
      <c r="L4945" s="136">
        <v>0.71</v>
      </c>
      <c r="M4945" s="137" t="str">
        <f t="shared" si="77"/>
        <v>P</v>
      </c>
      <c r="N4945" s="172" t="s">
        <v>10681</v>
      </c>
      <c r="O4945" s="149" t="s">
        <v>1506</v>
      </c>
      <c r="P4945" s="149" t="s">
        <v>9409</v>
      </c>
      <c r="Q4945" s="150" t="s">
        <v>10106</v>
      </c>
      <c r="R4945" s="189">
        <v>3.42</v>
      </c>
    </row>
    <row r="4946" spans="1:18" x14ac:dyDescent="0.25">
      <c r="A4946" s="132">
        <v>1055694</v>
      </c>
      <c r="B4946" s="145" t="s">
        <v>519</v>
      </c>
      <c r="C4946" s="132">
        <v>6</v>
      </c>
      <c r="D4946" s="132">
        <v>1728</v>
      </c>
      <c r="E4946" s="186">
        <v>8</v>
      </c>
      <c r="F4946" s="132">
        <v>2592</v>
      </c>
      <c r="G4946" s="132">
        <v>336</v>
      </c>
      <c r="H4946" s="132" t="s">
        <v>20</v>
      </c>
      <c r="I4946" s="132">
        <v>1</v>
      </c>
      <c r="J4946" s="133">
        <v>1.22</v>
      </c>
      <c r="K4946" s="133">
        <v>0.79</v>
      </c>
      <c r="L4946" s="133">
        <v>0.4</v>
      </c>
      <c r="M4946" s="134" t="str">
        <f t="shared" si="77"/>
        <v>P</v>
      </c>
      <c r="N4946" s="171" t="s">
        <v>10681</v>
      </c>
      <c r="O4946" s="146" t="s">
        <v>1581</v>
      </c>
      <c r="P4946" s="146" t="s">
        <v>10581</v>
      </c>
      <c r="Q4946" s="147" t="s">
        <v>10519</v>
      </c>
      <c r="R4946" s="187">
        <v>2.04</v>
      </c>
    </row>
    <row r="4947" spans="1:18" x14ac:dyDescent="0.25">
      <c r="A4947" s="135">
        <v>1055695</v>
      </c>
      <c r="B4947" s="148" t="s">
        <v>5020</v>
      </c>
      <c r="C4947" s="135">
        <v>6</v>
      </c>
      <c r="D4947" s="135" t="s">
        <v>20</v>
      </c>
      <c r="E4947" s="188" t="s">
        <v>20</v>
      </c>
      <c r="F4947" s="135" t="s">
        <v>20</v>
      </c>
      <c r="G4947" s="135" t="s">
        <v>20</v>
      </c>
      <c r="H4947" s="135" t="s">
        <v>20</v>
      </c>
      <c r="I4947" s="135" t="s">
        <v>20</v>
      </c>
      <c r="J4947" s="136">
        <v>3.2</v>
      </c>
      <c r="K4947" s="136">
        <v>2.2000000000000002</v>
      </c>
      <c r="L4947" s="136">
        <v>1.1499999999999999</v>
      </c>
      <c r="M4947" s="137" t="str">
        <f t="shared" si="77"/>
        <v>P</v>
      </c>
      <c r="N4947" s="172" t="s">
        <v>10682</v>
      </c>
      <c r="O4947" s="149" t="s">
        <v>1500</v>
      </c>
      <c r="P4947" s="149" t="s">
        <v>9456</v>
      </c>
      <c r="Q4947" s="150" t="s">
        <v>10519</v>
      </c>
      <c r="R4947" s="189">
        <v>5.16</v>
      </c>
    </row>
    <row r="4948" spans="1:18" x14ac:dyDescent="0.25">
      <c r="A4948" s="132">
        <v>1055696</v>
      </c>
      <c r="B4948" s="145" t="s">
        <v>5021</v>
      </c>
      <c r="C4948" s="132">
        <v>1000</v>
      </c>
      <c r="D4948" s="132" t="s">
        <v>20</v>
      </c>
      <c r="E4948" s="186" t="s">
        <v>20</v>
      </c>
      <c r="F4948" s="132" t="s">
        <v>20</v>
      </c>
      <c r="G4948" s="132" t="s">
        <v>20</v>
      </c>
      <c r="H4948" s="132" t="s">
        <v>20</v>
      </c>
      <c r="I4948" s="132" t="s">
        <v>20</v>
      </c>
      <c r="J4948" s="133">
        <v>1.4</v>
      </c>
      <c r="K4948" s="133">
        <v>1.4</v>
      </c>
      <c r="L4948" s="133">
        <v>0.43</v>
      </c>
      <c r="M4948" s="134" t="str">
        <f t="shared" si="77"/>
        <v>P</v>
      </c>
      <c r="N4948" s="171" t="s">
        <v>10682</v>
      </c>
      <c r="O4948" s="146" t="s">
        <v>1506</v>
      </c>
      <c r="P4948" s="146" t="s">
        <v>9526</v>
      </c>
      <c r="Q4948" s="147" t="s">
        <v>10519</v>
      </c>
      <c r="R4948" s="187">
        <v>130</v>
      </c>
    </row>
    <row r="4949" spans="1:18" x14ac:dyDescent="0.25">
      <c r="A4949" s="135">
        <v>1055697</v>
      </c>
      <c r="B4949" s="148" t="s">
        <v>5022</v>
      </c>
      <c r="C4949" s="135">
        <v>6</v>
      </c>
      <c r="D4949" s="135" t="s">
        <v>20</v>
      </c>
      <c r="E4949" s="188" t="s">
        <v>20</v>
      </c>
      <c r="F4949" s="135" t="s">
        <v>20</v>
      </c>
      <c r="G4949" s="135" t="s">
        <v>20</v>
      </c>
      <c r="H4949" s="135" t="s">
        <v>20</v>
      </c>
      <c r="I4949" s="135" t="s">
        <v>20</v>
      </c>
      <c r="J4949" s="136">
        <v>3.2</v>
      </c>
      <c r="K4949" s="136">
        <v>2.2000000000000002</v>
      </c>
      <c r="L4949" s="136">
        <v>1.1499999999999999</v>
      </c>
      <c r="M4949" s="137" t="str">
        <f t="shared" si="77"/>
        <v>P</v>
      </c>
      <c r="N4949" s="174" t="s">
        <v>10682</v>
      </c>
      <c r="O4949" s="149" t="s">
        <v>1500</v>
      </c>
      <c r="P4949" s="149" t="s">
        <v>9456</v>
      </c>
      <c r="Q4949" s="150" t="s">
        <v>10519</v>
      </c>
      <c r="R4949" s="189">
        <v>5.16</v>
      </c>
    </row>
    <row r="4950" spans="1:18" x14ac:dyDescent="0.25">
      <c r="A4950" s="132">
        <v>1055700</v>
      </c>
      <c r="B4950" s="145" t="s">
        <v>5023</v>
      </c>
      <c r="C4950" s="132">
        <v>1000</v>
      </c>
      <c r="D4950" s="132" t="s">
        <v>20</v>
      </c>
      <c r="E4950" s="186" t="s">
        <v>20</v>
      </c>
      <c r="F4950" s="132" t="s">
        <v>20</v>
      </c>
      <c r="G4950" s="132" t="s">
        <v>20</v>
      </c>
      <c r="H4950" s="132" t="s">
        <v>20</v>
      </c>
      <c r="I4950" s="132" t="s">
        <v>20</v>
      </c>
      <c r="J4950" s="133">
        <v>1.4</v>
      </c>
      <c r="K4950" s="133">
        <v>1.4</v>
      </c>
      <c r="L4950" s="133">
        <v>0.43</v>
      </c>
      <c r="M4950" s="134" t="str">
        <f t="shared" si="77"/>
        <v>P</v>
      </c>
      <c r="N4950" s="171" t="s">
        <v>10682</v>
      </c>
      <c r="O4950" s="146" t="s">
        <v>1506</v>
      </c>
      <c r="P4950" s="146" t="s">
        <v>9526</v>
      </c>
      <c r="Q4950" s="147" t="s">
        <v>10519</v>
      </c>
      <c r="R4950" s="187">
        <v>150</v>
      </c>
    </row>
    <row r="4951" spans="1:18" x14ac:dyDescent="0.25">
      <c r="A4951" s="135">
        <v>1055702</v>
      </c>
      <c r="B4951" s="148" t="s">
        <v>10644</v>
      </c>
      <c r="C4951" s="135">
        <v>6</v>
      </c>
      <c r="D4951" s="135" t="s">
        <v>20</v>
      </c>
      <c r="E4951" s="188" t="s">
        <v>20</v>
      </c>
      <c r="F4951" s="135" t="s">
        <v>20</v>
      </c>
      <c r="G4951" s="135" t="s">
        <v>20</v>
      </c>
      <c r="H4951" s="135" t="s">
        <v>20</v>
      </c>
      <c r="I4951" s="135" t="s">
        <v>20</v>
      </c>
      <c r="J4951" s="136">
        <v>2.42</v>
      </c>
      <c r="K4951" s="136">
        <v>1.6</v>
      </c>
      <c r="L4951" s="136">
        <v>1.45</v>
      </c>
      <c r="M4951" s="137" t="str">
        <f t="shared" si="77"/>
        <v>P</v>
      </c>
      <c r="N4951" s="172" t="s">
        <v>10681</v>
      </c>
      <c r="O4951" s="149" t="s">
        <v>1506</v>
      </c>
      <c r="P4951" s="149" t="s">
        <v>9430</v>
      </c>
      <c r="Q4951" s="150" t="s">
        <v>10519</v>
      </c>
      <c r="R4951" s="189">
        <v>4.8</v>
      </c>
    </row>
    <row r="4952" spans="1:18" x14ac:dyDescent="0.25">
      <c r="A4952" s="132">
        <v>1055704</v>
      </c>
      <c r="B4952" s="145" t="s">
        <v>5024</v>
      </c>
      <c r="C4952" s="132">
        <v>6</v>
      </c>
      <c r="D4952" s="132" t="s">
        <v>20</v>
      </c>
      <c r="E4952" s="186" t="s">
        <v>20</v>
      </c>
      <c r="F4952" s="132" t="s">
        <v>20</v>
      </c>
      <c r="G4952" s="132" t="s">
        <v>20</v>
      </c>
      <c r="H4952" s="132" t="s">
        <v>20</v>
      </c>
      <c r="I4952" s="132" t="s">
        <v>20</v>
      </c>
      <c r="J4952" s="133">
        <v>4.1500000000000004</v>
      </c>
      <c r="K4952" s="133">
        <v>2.46</v>
      </c>
      <c r="L4952" s="133">
        <v>2.38</v>
      </c>
      <c r="M4952" s="134" t="str">
        <f t="shared" si="77"/>
        <v>P</v>
      </c>
      <c r="N4952" s="171" t="s">
        <v>10682</v>
      </c>
      <c r="O4952" s="146" t="s">
        <v>1500</v>
      </c>
      <c r="P4952" s="146" t="s">
        <v>9456</v>
      </c>
      <c r="Q4952" s="147" t="s">
        <v>10519</v>
      </c>
      <c r="R4952" s="187">
        <v>13.86</v>
      </c>
    </row>
    <row r="4953" spans="1:18" x14ac:dyDescent="0.25">
      <c r="A4953" s="135">
        <v>1055705</v>
      </c>
      <c r="B4953" s="148" t="s">
        <v>5025</v>
      </c>
      <c r="C4953" s="135">
        <v>1000</v>
      </c>
      <c r="D4953" s="135" t="s">
        <v>20</v>
      </c>
      <c r="E4953" s="188" t="s">
        <v>20</v>
      </c>
      <c r="F4953" s="135" t="s">
        <v>20</v>
      </c>
      <c r="G4953" s="135" t="s">
        <v>20</v>
      </c>
      <c r="H4953" s="135" t="s">
        <v>20</v>
      </c>
      <c r="I4953" s="135" t="s">
        <v>20</v>
      </c>
      <c r="J4953" s="136">
        <v>1.4</v>
      </c>
      <c r="K4953" s="136">
        <v>1.4</v>
      </c>
      <c r="L4953" s="136">
        <v>0.43</v>
      </c>
      <c r="M4953" s="137" t="str">
        <f t="shared" si="77"/>
        <v>P</v>
      </c>
      <c r="N4953" s="174" t="s">
        <v>10682</v>
      </c>
      <c r="O4953" s="149" t="s">
        <v>1506</v>
      </c>
      <c r="P4953" s="149" t="s">
        <v>9526</v>
      </c>
      <c r="Q4953" s="150" t="s">
        <v>10519</v>
      </c>
      <c r="R4953" s="189">
        <v>20</v>
      </c>
    </row>
    <row r="4954" spans="1:18" x14ac:dyDescent="0.25">
      <c r="A4954" s="132">
        <v>1055706</v>
      </c>
      <c r="B4954" s="145" t="s">
        <v>5026</v>
      </c>
      <c r="C4954" s="132">
        <v>100</v>
      </c>
      <c r="D4954" s="132" t="s">
        <v>20</v>
      </c>
      <c r="E4954" s="186" t="s">
        <v>20</v>
      </c>
      <c r="F4954" s="132" t="s">
        <v>20</v>
      </c>
      <c r="G4954" s="132" t="s">
        <v>20</v>
      </c>
      <c r="H4954" s="132" t="s">
        <v>20</v>
      </c>
      <c r="I4954" s="132" t="s">
        <v>20</v>
      </c>
      <c r="J4954" s="133">
        <v>1</v>
      </c>
      <c r="K4954" s="133">
        <v>0.6</v>
      </c>
      <c r="L4954" s="133">
        <v>1</v>
      </c>
      <c r="M4954" s="134" t="str">
        <f t="shared" si="77"/>
        <v>P</v>
      </c>
      <c r="N4954" s="171" t="s">
        <v>10682</v>
      </c>
      <c r="O4954" s="146" t="s">
        <v>1500</v>
      </c>
      <c r="P4954" s="146" t="s">
        <v>9456</v>
      </c>
      <c r="Q4954" s="147" t="s">
        <v>10519</v>
      </c>
      <c r="R4954" s="187">
        <v>5.2238805970149258</v>
      </c>
    </row>
    <row r="4955" spans="1:18" x14ac:dyDescent="0.25">
      <c r="A4955" s="135">
        <v>1055707</v>
      </c>
      <c r="B4955" s="148" t="s">
        <v>10645</v>
      </c>
      <c r="C4955" s="135">
        <v>6</v>
      </c>
      <c r="D4955" s="135" t="s">
        <v>20</v>
      </c>
      <c r="E4955" s="188" t="s">
        <v>20</v>
      </c>
      <c r="F4955" s="135" t="s">
        <v>20</v>
      </c>
      <c r="G4955" s="135" t="s">
        <v>20</v>
      </c>
      <c r="H4955" s="135" t="s">
        <v>20</v>
      </c>
      <c r="I4955" s="135" t="s">
        <v>20</v>
      </c>
      <c r="J4955" s="136">
        <v>2.42</v>
      </c>
      <c r="K4955" s="136">
        <v>1.6</v>
      </c>
      <c r="L4955" s="136">
        <v>1.45</v>
      </c>
      <c r="M4955" s="137" t="str">
        <f t="shared" si="77"/>
        <v>P</v>
      </c>
      <c r="N4955" s="172" t="s">
        <v>10681</v>
      </c>
      <c r="O4955" s="149" t="s">
        <v>1506</v>
      </c>
      <c r="P4955" s="149" t="s">
        <v>9430</v>
      </c>
      <c r="Q4955" s="150" t="s">
        <v>10519</v>
      </c>
      <c r="R4955" s="189">
        <v>5.33</v>
      </c>
    </row>
    <row r="4956" spans="1:18" x14ac:dyDescent="0.25">
      <c r="A4956" s="132">
        <v>1055708</v>
      </c>
      <c r="B4956" s="145" t="s">
        <v>5027</v>
      </c>
      <c r="C4956" s="132">
        <v>100</v>
      </c>
      <c r="D4956" s="132" t="s">
        <v>20</v>
      </c>
      <c r="E4956" s="186" t="s">
        <v>20</v>
      </c>
      <c r="F4956" s="132" t="s">
        <v>20</v>
      </c>
      <c r="G4956" s="132" t="s">
        <v>20</v>
      </c>
      <c r="H4956" s="132" t="s">
        <v>20</v>
      </c>
      <c r="I4956" s="132" t="s">
        <v>20</v>
      </c>
      <c r="J4956" s="133">
        <v>1</v>
      </c>
      <c r="K4956" s="133">
        <v>0.6</v>
      </c>
      <c r="L4956" s="133">
        <v>1</v>
      </c>
      <c r="M4956" s="134" t="str">
        <f t="shared" si="77"/>
        <v>P</v>
      </c>
      <c r="N4956" s="171" t="s">
        <v>10682</v>
      </c>
      <c r="O4956" s="146" t="s">
        <v>1500</v>
      </c>
      <c r="P4956" s="146" t="s">
        <v>9456</v>
      </c>
      <c r="Q4956" s="147" t="s">
        <v>10519</v>
      </c>
      <c r="R4956" s="187">
        <v>5.2238805970149258</v>
      </c>
    </row>
    <row r="4957" spans="1:18" x14ac:dyDescent="0.25">
      <c r="A4957" s="135">
        <v>1055709</v>
      </c>
      <c r="B4957" s="148" t="s">
        <v>5028</v>
      </c>
      <c r="C4957" s="135">
        <v>1000</v>
      </c>
      <c r="D4957" s="135" t="s">
        <v>20</v>
      </c>
      <c r="E4957" s="188" t="s">
        <v>20</v>
      </c>
      <c r="F4957" s="135" t="s">
        <v>20</v>
      </c>
      <c r="G4957" s="135" t="s">
        <v>20</v>
      </c>
      <c r="H4957" s="135" t="s">
        <v>20</v>
      </c>
      <c r="I4957" s="135" t="s">
        <v>20</v>
      </c>
      <c r="J4957" s="136">
        <v>1.4</v>
      </c>
      <c r="K4957" s="136">
        <v>1.4</v>
      </c>
      <c r="L4957" s="136">
        <v>0.43</v>
      </c>
      <c r="M4957" s="137" t="str">
        <f t="shared" si="77"/>
        <v>P</v>
      </c>
      <c r="N4957" s="172" t="s">
        <v>10682</v>
      </c>
      <c r="O4957" s="149" t="s">
        <v>1506</v>
      </c>
      <c r="P4957" s="149" t="s">
        <v>9526</v>
      </c>
      <c r="Q4957" s="150" t="s">
        <v>10519</v>
      </c>
      <c r="R4957" s="189">
        <v>20</v>
      </c>
    </row>
    <row r="4958" spans="1:18" x14ac:dyDescent="0.25">
      <c r="A4958" s="132">
        <v>1055710</v>
      </c>
      <c r="B4958" s="145" t="s">
        <v>5029</v>
      </c>
      <c r="C4958" s="132">
        <v>1000</v>
      </c>
      <c r="D4958" s="132" t="s">
        <v>20</v>
      </c>
      <c r="E4958" s="186" t="s">
        <v>20</v>
      </c>
      <c r="F4958" s="132" t="s">
        <v>20</v>
      </c>
      <c r="G4958" s="132" t="s">
        <v>20</v>
      </c>
      <c r="H4958" s="132" t="s">
        <v>20</v>
      </c>
      <c r="I4958" s="132" t="s">
        <v>20</v>
      </c>
      <c r="J4958" s="133">
        <v>1.4</v>
      </c>
      <c r="K4958" s="133">
        <v>1.4</v>
      </c>
      <c r="L4958" s="133">
        <v>0.43</v>
      </c>
      <c r="M4958" s="134" t="str">
        <f t="shared" si="77"/>
        <v>P</v>
      </c>
      <c r="N4958" s="171" t="s">
        <v>10682</v>
      </c>
      <c r="O4958" s="146" t="s">
        <v>1506</v>
      </c>
      <c r="P4958" s="146" t="s">
        <v>9526</v>
      </c>
      <c r="Q4958" s="147" t="s">
        <v>10519</v>
      </c>
      <c r="R4958" s="187">
        <v>20</v>
      </c>
    </row>
    <row r="4959" spans="1:18" x14ac:dyDescent="0.25">
      <c r="A4959" s="135">
        <v>1055711</v>
      </c>
      <c r="B4959" s="148" t="s">
        <v>5030</v>
      </c>
      <c r="C4959" s="135">
        <v>1000</v>
      </c>
      <c r="D4959" s="135" t="s">
        <v>20</v>
      </c>
      <c r="E4959" s="188" t="s">
        <v>20</v>
      </c>
      <c r="F4959" s="135" t="s">
        <v>20</v>
      </c>
      <c r="G4959" s="135" t="s">
        <v>20</v>
      </c>
      <c r="H4959" s="135" t="s">
        <v>20</v>
      </c>
      <c r="I4959" s="135" t="s">
        <v>20</v>
      </c>
      <c r="J4959" s="136">
        <v>1.4</v>
      </c>
      <c r="K4959" s="136">
        <v>1.4</v>
      </c>
      <c r="L4959" s="136">
        <v>0.43</v>
      </c>
      <c r="M4959" s="137" t="str">
        <f t="shared" si="77"/>
        <v>P</v>
      </c>
      <c r="N4959" s="174" t="s">
        <v>10682</v>
      </c>
      <c r="O4959" s="149" t="s">
        <v>1506</v>
      </c>
      <c r="P4959" s="149" t="s">
        <v>9526</v>
      </c>
      <c r="Q4959" s="150" t="s">
        <v>10519</v>
      </c>
      <c r="R4959" s="189">
        <v>40</v>
      </c>
    </row>
    <row r="4960" spans="1:18" x14ac:dyDescent="0.25">
      <c r="A4960" s="132">
        <v>1055712</v>
      </c>
      <c r="B4960" s="145" t="s">
        <v>5031</v>
      </c>
      <c r="C4960" s="132">
        <v>1000</v>
      </c>
      <c r="D4960" s="132" t="s">
        <v>20</v>
      </c>
      <c r="E4960" s="186" t="s">
        <v>20</v>
      </c>
      <c r="F4960" s="132" t="s">
        <v>20</v>
      </c>
      <c r="G4960" s="132" t="s">
        <v>20</v>
      </c>
      <c r="H4960" s="132" t="s">
        <v>20</v>
      </c>
      <c r="I4960" s="132" t="s">
        <v>20</v>
      </c>
      <c r="J4960" s="133">
        <v>1.4</v>
      </c>
      <c r="K4960" s="133">
        <v>1.4</v>
      </c>
      <c r="L4960" s="133">
        <v>0.43</v>
      </c>
      <c r="M4960" s="134" t="str">
        <f t="shared" si="77"/>
        <v>P</v>
      </c>
      <c r="N4960" s="171" t="s">
        <v>10682</v>
      </c>
      <c r="O4960" s="146" t="s">
        <v>1506</v>
      </c>
      <c r="P4960" s="146" t="s">
        <v>9526</v>
      </c>
      <c r="Q4960" s="147" t="s">
        <v>10519</v>
      </c>
      <c r="R4960" s="187">
        <v>40</v>
      </c>
    </row>
    <row r="4961" spans="1:18" x14ac:dyDescent="0.25">
      <c r="A4961" s="135">
        <v>1055715</v>
      </c>
      <c r="B4961" s="148" t="s">
        <v>10646</v>
      </c>
      <c r="C4961" s="135">
        <v>6</v>
      </c>
      <c r="D4961" s="135" t="s">
        <v>20</v>
      </c>
      <c r="E4961" s="188" t="s">
        <v>20</v>
      </c>
      <c r="F4961" s="135" t="s">
        <v>20</v>
      </c>
      <c r="G4961" s="135" t="s">
        <v>20</v>
      </c>
      <c r="H4961" s="135" t="s">
        <v>20</v>
      </c>
      <c r="I4961" s="135" t="s">
        <v>20</v>
      </c>
      <c r="J4961" s="136">
        <v>2.42</v>
      </c>
      <c r="K4961" s="136">
        <v>1.6</v>
      </c>
      <c r="L4961" s="136">
        <v>1.45</v>
      </c>
      <c r="M4961" s="137" t="str">
        <f t="shared" si="77"/>
        <v>P</v>
      </c>
      <c r="N4961" s="172" t="s">
        <v>10681</v>
      </c>
      <c r="O4961" s="149" t="s">
        <v>1506</v>
      </c>
      <c r="P4961" s="149" t="s">
        <v>9430</v>
      </c>
      <c r="Q4961" s="150" t="s">
        <v>10519</v>
      </c>
      <c r="R4961" s="189">
        <v>5.41</v>
      </c>
    </row>
    <row r="4962" spans="1:18" x14ac:dyDescent="0.25">
      <c r="A4962" s="132">
        <v>1055718</v>
      </c>
      <c r="B4962" s="145" t="s">
        <v>10153</v>
      </c>
      <c r="C4962" s="132">
        <v>400</v>
      </c>
      <c r="D4962" s="132" t="s">
        <v>20</v>
      </c>
      <c r="E4962" s="186" t="s">
        <v>20</v>
      </c>
      <c r="F4962" s="132" t="s">
        <v>20</v>
      </c>
      <c r="G4962" s="132" t="s">
        <v>20</v>
      </c>
      <c r="H4962" s="132" t="s">
        <v>20</v>
      </c>
      <c r="I4962" s="132" t="s">
        <v>20</v>
      </c>
      <c r="J4962" s="133">
        <v>5.9</v>
      </c>
      <c r="K4962" s="133">
        <v>4.9000000000000004</v>
      </c>
      <c r="L4962" s="133">
        <v>3.9</v>
      </c>
      <c r="M4962" s="134" t="str">
        <f t="shared" si="77"/>
        <v>P</v>
      </c>
      <c r="N4962" s="171" t="s">
        <v>10682</v>
      </c>
      <c r="O4962" s="146" t="s">
        <v>1500</v>
      </c>
      <c r="P4962" s="146" t="s">
        <v>9418</v>
      </c>
      <c r="Q4962" s="147" t="s">
        <v>10519</v>
      </c>
      <c r="R4962" s="187">
        <v>33.134328358208954</v>
      </c>
    </row>
    <row r="4963" spans="1:18" x14ac:dyDescent="0.25">
      <c r="A4963" s="135">
        <v>1055719</v>
      </c>
      <c r="B4963" s="148" t="s">
        <v>10153</v>
      </c>
      <c r="C4963" s="135">
        <v>36</v>
      </c>
      <c r="D4963" s="135" t="s">
        <v>20</v>
      </c>
      <c r="E4963" s="188" t="s">
        <v>20</v>
      </c>
      <c r="F4963" s="135" t="s">
        <v>20</v>
      </c>
      <c r="G4963" s="135" t="s">
        <v>20</v>
      </c>
      <c r="H4963" s="135" t="s">
        <v>20</v>
      </c>
      <c r="I4963" s="135" t="s">
        <v>20</v>
      </c>
      <c r="J4963" s="136">
        <v>5.9</v>
      </c>
      <c r="K4963" s="136">
        <v>2.4</v>
      </c>
      <c r="L4963" s="136">
        <v>0.7</v>
      </c>
      <c r="M4963" s="137" t="str">
        <f t="shared" si="77"/>
        <v>P</v>
      </c>
      <c r="N4963" s="172" t="s">
        <v>10682</v>
      </c>
      <c r="O4963" s="149" t="s">
        <v>1500</v>
      </c>
      <c r="P4963" s="149" t="s">
        <v>9418</v>
      </c>
      <c r="Q4963" s="150" t="s">
        <v>10519</v>
      </c>
      <c r="R4963" s="189">
        <v>3.0074626865671643</v>
      </c>
    </row>
    <row r="4964" spans="1:18" x14ac:dyDescent="0.25">
      <c r="A4964" s="132">
        <v>1055720</v>
      </c>
      <c r="B4964" s="145" t="s">
        <v>5032</v>
      </c>
      <c r="C4964" s="132">
        <v>6</v>
      </c>
      <c r="D4964" s="132" t="s">
        <v>20</v>
      </c>
      <c r="E4964" s="186" t="s">
        <v>20</v>
      </c>
      <c r="F4964" s="132" t="s">
        <v>20</v>
      </c>
      <c r="G4964" s="132" t="s">
        <v>20</v>
      </c>
      <c r="H4964" s="132" t="s">
        <v>20</v>
      </c>
      <c r="I4964" s="132" t="s">
        <v>20</v>
      </c>
      <c r="J4964" s="133">
        <v>3.15</v>
      </c>
      <c r="K4964" s="133">
        <v>1</v>
      </c>
      <c r="L4964" s="133">
        <v>1.05</v>
      </c>
      <c r="M4964" s="134" t="str">
        <f t="shared" si="77"/>
        <v>P</v>
      </c>
      <c r="N4964" s="171" t="s">
        <v>10682</v>
      </c>
      <c r="O4964" s="146" t="s">
        <v>1500</v>
      </c>
      <c r="P4964" s="146" t="s">
        <v>9456</v>
      </c>
      <c r="Q4964" s="147" t="s">
        <v>10519</v>
      </c>
      <c r="R4964" s="187">
        <v>4.8600000000000003</v>
      </c>
    </row>
    <row r="4965" spans="1:18" x14ac:dyDescent="0.25">
      <c r="A4965" s="135">
        <v>1055721</v>
      </c>
      <c r="B4965" s="148" t="s">
        <v>5033</v>
      </c>
      <c r="C4965" s="135">
        <v>1000</v>
      </c>
      <c r="D4965" s="135" t="s">
        <v>20</v>
      </c>
      <c r="E4965" s="188" t="s">
        <v>20</v>
      </c>
      <c r="F4965" s="135" t="s">
        <v>20</v>
      </c>
      <c r="G4965" s="135" t="s">
        <v>20</v>
      </c>
      <c r="H4965" s="135" t="s">
        <v>20</v>
      </c>
      <c r="I4965" s="135" t="s">
        <v>20</v>
      </c>
      <c r="J4965" s="136">
        <v>1.4</v>
      </c>
      <c r="K4965" s="136">
        <v>1.4</v>
      </c>
      <c r="L4965" s="136">
        <v>0.43</v>
      </c>
      <c r="M4965" s="137" t="str">
        <f t="shared" si="77"/>
        <v>P</v>
      </c>
      <c r="N4965" s="172" t="s">
        <v>10682</v>
      </c>
      <c r="O4965" s="149" t="s">
        <v>1506</v>
      </c>
      <c r="P4965" s="149" t="s">
        <v>9526</v>
      </c>
      <c r="Q4965" s="150" t="s">
        <v>10519</v>
      </c>
      <c r="R4965" s="189">
        <v>20</v>
      </c>
    </row>
    <row r="4966" spans="1:18" x14ac:dyDescent="0.25">
      <c r="A4966" s="132">
        <v>1055722</v>
      </c>
      <c r="B4966" s="145" t="s">
        <v>5034</v>
      </c>
      <c r="C4966" s="132">
        <v>1</v>
      </c>
      <c r="D4966" s="132" t="s">
        <v>20</v>
      </c>
      <c r="E4966" s="186" t="s">
        <v>20</v>
      </c>
      <c r="F4966" s="132" t="s">
        <v>20</v>
      </c>
      <c r="G4966" s="132" t="s">
        <v>20</v>
      </c>
      <c r="H4966" s="132" t="s">
        <v>20</v>
      </c>
      <c r="I4966" s="132" t="s">
        <v>20</v>
      </c>
      <c r="J4966" s="133">
        <v>3.06</v>
      </c>
      <c r="K4966" s="133">
        <v>1.07</v>
      </c>
      <c r="L4966" s="133">
        <v>2E-3</v>
      </c>
      <c r="M4966" s="134" t="str">
        <f t="shared" si="77"/>
        <v>P</v>
      </c>
      <c r="N4966" s="171" t="s">
        <v>10682</v>
      </c>
      <c r="O4966" s="146" t="s">
        <v>1506</v>
      </c>
      <c r="P4966" s="146" t="s">
        <v>9443</v>
      </c>
      <c r="Q4966" s="147" t="s">
        <v>10519</v>
      </c>
      <c r="R4966" s="187">
        <v>0.01</v>
      </c>
    </row>
    <row r="4967" spans="1:18" x14ac:dyDescent="0.25">
      <c r="A4967" s="135">
        <v>1055723</v>
      </c>
      <c r="B4967" s="148" t="s">
        <v>5035</v>
      </c>
      <c r="C4967" s="135">
        <v>6</v>
      </c>
      <c r="D4967" s="135" t="s">
        <v>20</v>
      </c>
      <c r="E4967" s="188" t="s">
        <v>20</v>
      </c>
      <c r="F4967" s="135" t="s">
        <v>20</v>
      </c>
      <c r="G4967" s="135" t="s">
        <v>20</v>
      </c>
      <c r="H4967" s="135" t="s">
        <v>20</v>
      </c>
      <c r="I4967" s="135" t="s">
        <v>20</v>
      </c>
      <c r="J4967" s="136">
        <v>3.2</v>
      </c>
      <c r="K4967" s="136">
        <v>1.8</v>
      </c>
      <c r="L4967" s="136">
        <v>1.45</v>
      </c>
      <c r="M4967" s="137" t="str">
        <f t="shared" si="77"/>
        <v>P</v>
      </c>
      <c r="N4967" s="172" t="s">
        <v>10682</v>
      </c>
      <c r="O4967" s="149" t="s">
        <v>1500</v>
      </c>
      <c r="P4967" s="149" t="s">
        <v>9456</v>
      </c>
      <c r="Q4967" s="150" t="s">
        <v>10519</v>
      </c>
      <c r="R4967" s="189">
        <v>4.8358208955223878</v>
      </c>
    </row>
    <row r="4968" spans="1:18" x14ac:dyDescent="0.25">
      <c r="A4968" s="132">
        <v>1055724</v>
      </c>
      <c r="B4968" s="145" t="s">
        <v>5036</v>
      </c>
      <c r="C4968" s="132">
        <v>1000</v>
      </c>
      <c r="D4968" s="132" t="s">
        <v>20</v>
      </c>
      <c r="E4968" s="186" t="s">
        <v>20</v>
      </c>
      <c r="F4968" s="132" t="s">
        <v>20</v>
      </c>
      <c r="G4968" s="132" t="s">
        <v>20</v>
      </c>
      <c r="H4968" s="132" t="s">
        <v>20</v>
      </c>
      <c r="I4968" s="132" t="s">
        <v>20</v>
      </c>
      <c r="J4968" s="133">
        <v>1.4</v>
      </c>
      <c r="K4968" s="133">
        <v>1.4</v>
      </c>
      <c r="L4968" s="133">
        <v>0.43</v>
      </c>
      <c r="M4968" s="134" t="str">
        <f t="shared" si="77"/>
        <v>P</v>
      </c>
      <c r="N4968" s="171" t="s">
        <v>10682</v>
      </c>
      <c r="O4968" s="146" t="s">
        <v>1506</v>
      </c>
      <c r="P4968" s="146" t="s">
        <v>9526</v>
      </c>
      <c r="Q4968" s="147" t="s">
        <v>10519</v>
      </c>
      <c r="R4968" s="187">
        <v>22.02</v>
      </c>
    </row>
    <row r="4969" spans="1:18" x14ac:dyDescent="0.25">
      <c r="A4969" s="135">
        <v>1055725</v>
      </c>
      <c r="B4969" s="148" t="s">
        <v>5037</v>
      </c>
      <c r="C4969" s="135">
        <v>4</v>
      </c>
      <c r="D4969" s="135" t="s">
        <v>20</v>
      </c>
      <c r="E4969" s="188" t="s">
        <v>20</v>
      </c>
      <c r="F4969" s="135" t="s">
        <v>20</v>
      </c>
      <c r="G4969" s="135" t="s">
        <v>21</v>
      </c>
      <c r="H4969" s="135" t="s">
        <v>21</v>
      </c>
      <c r="I4969" s="135" t="s">
        <v>21</v>
      </c>
      <c r="J4969" s="136">
        <v>3.9</v>
      </c>
      <c r="K4969" s="136">
        <v>3.25</v>
      </c>
      <c r="L4969" s="136">
        <v>1.35</v>
      </c>
      <c r="M4969" s="137" t="str">
        <f t="shared" si="77"/>
        <v>P</v>
      </c>
      <c r="N4969" s="172" t="s">
        <v>10682</v>
      </c>
      <c r="O4969" s="149" t="s">
        <v>1500</v>
      </c>
      <c r="P4969" s="149" t="s">
        <v>9418</v>
      </c>
      <c r="Q4969" s="150" t="s">
        <v>10519</v>
      </c>
      <c r="R4969" s="189">
        <v>6.8880597014925371</v>
      </c>
    </row>
    <row r="4970" spans="1:18" x14ac:dyDescent="0.25">
      <c r="A4970" s="132">
        <v>1055726</v>
      </c>
      <c r="B4970" s="145" t="s">
        <v>5038</v>
      </c>
      <c r="C4970" s="132">
        <v>1000</v>
      </c>
      <c r="D4970" s="132" t="s">
        <v>20</v>
      </c>
      <c r="E4970" s="186" t="s">
        <v>20</v>
      </c>
      <c r="F4970" s="132" t="s">
        <v>20</v>
      </c>
      <c r="G4970" s="132" t="s">
        <v>20</v>
      </c>
      <c r="H4970" s="132" t="s">
        <v>20</v>
      </c>
      <c r="I4970" s="132" t="s">
        <v>20</v>
      </c>
      <c r="J4970" s="133">
        <v>1.4</v>
      </c>
      <c r="K4970" s="133">
        <v>1.4</v>
      </c>
      <c r="L4970" s="133">
        <v>0.43</v>
      </c>
      <c r="M4970" s="134" t="str">
        <f t="shared" si="77"/>
        <v>P</v>
      </c>
      <c r="N4970" s="171" t="s">
        <v>10682</v>
      </c>
      <c r="O4970" s="146" t="s">
        <v>1506</v>
      </c>
      <c r="P4970" s="146" t="s">
        <v>9526</v>
      </c>
      <c r="Q4970" s="147" t="s">
        <v>10519</v>
      </c>
      <c r="R4970" s="187">
        <v>22.02</v>
      </c>
    </row>
    <row r="4971" spans="1:18" x14ac:dyDescent="0.25">
      <c r="A4971" s="135">
        <v>1055727</v>
      </c>
      <c r="B4971" s="148" t="s">
        <v>10154</v>
      </c>
      <c r="C4971" s="135">
        <v>400</v>
      </c>
      <c r="D4971" s="135" t="s">
        <v>20</v>
      </c>
      <c r="E4971" s="188" t="s">
        <v>20</v>
      </c>
      <c r="F4971" s="135" t="s">
        <v>20</v>
      </c>
      <c r="G4971" s="135" t="s">
        <v>20</v>
      </c>
      <c r="H4971" s="135" t="s">
        <v>20</v>
      </c>
      <c r="I4971" s="135" t="s">
        <v>20</v>
      </c>
      <c r="J4971" s="136">
        <v>5.9</v>
      </c>
      <c r="K4971" s="136">
        <v>4.9000000000000004</v>
      </c>
      <c r="L4971" s="136">
        <v>3.9</v>
      </c>
      <c r="M4971" s="137" t="str">
        <f t="shared" si="77"/>
        <v>P</v>
      </c>
      <c r="N4971" s="172" t="s">
        <v>10682</v>
      </c>
      <c r="O4971" s="149" t="s">
        <v>1500</v>
      </c>
      <c r="P4971" s="149" t="s">
        <v>9418</v>
      </c>
      <c r="Q4971" s="150" t="s">
        <v>10519</v>
      </c>
      <c r="R4971" s="189">
        <v>33.134328358208954</v>
      </c>
    </row>
    <row r="4972" spans="1:18" x14ac:dyDescent="0.25">
      <c r="A4972" s="132">
        <v>1055728</v>
      </c>
      <c r="B4972" s="145" t="s">
        <v>10154</v>
      </c>
      <c r="C4972" s="132">
        <v>36</v>
      </c>
      <c r="D4972" s="132" t="s">
        <v>20</v>
      </c>
      <c r="E4972" s="186" t="s">
        <v>20</v>
      </c>
      <c r="F4972" s="132" t="s">
        <v>20</v>
      </c>
      <c r="G4972" s="132" t="s">
        <v>20</v>
      </c>
      <c r="H4972" s="132" t="s">
        <v>20</v>
      </c>
      <c r="I4972" s="132" t="s">
        <v>20</v>
      </c>
      <c r="J4972" s="133">
        <v>5.9</v>
      </c>
      <c r="K4972" s="133">
        <v>2.4</v>
      </c>
      <c r="L4972" s="133">
        <v>0.7</v>
      </c>
      <c r="M4972" s="134" t="str">
        <f t="shared" si="77"/>
        <v>P</v>
      </c>
      <c r="N4972" s="171" t="s">
        <v>10682</v>
      </c>
      <c r="O4972" s="146" t="s">
        <v>1500</v>
      </c>
      <c r="P4972" s="146" t="s">
        <v>9418</v>
      </c>
      <c r="Q4972" s="147" t="s">
        <v>10519</v>
      </c>
      <c r="R4972" s="187">
        <v>3.0074626865671643</v>
      </c>
    </row>
    <row r="4973" spans="1:18" x14ac:dyDescent="0.25">
      <c r="A4973" s="135">
        <v>1055729</v>
      </c>
      <c r="B4973" s="148" t="s">
        <v>10155</v>
      </c>
      <c r="C4973" s="135">
        <v>400</v>
      </c>
      <c r="D4973" s="135" t="s">
        <v>20</v>
      </c>
      <c r="E4973" s="188" t="s">
        <v>20</v>
      </c>
      <c r="F4973" s="135" t="s">
        <v>20</v>
      </c>
      <c r="G4973" s="135" t="s">
        <v>20</v>
      </c>
      <c r="H4973" s="135" t="s">
        <v>20</v>
      </c>
      <c r="I4973" s="135" t="s">
        <v>20</v>
      </c>
      <c r="J4973" s="136">
        <v>5.9</v>
      </c>
      <c r="K4973" s="136">
        <v>4.9000000000000004</v>
      </c>
      <c r="L4973" s="136">
        <v>3.9</v>
      </c>
      <c r="M4973" s="137" t="str">
        <f t="shared" si="77"/>
        <v>P</v>
      </c>
      <c r="N4973" s="172" t="s">
        <v>10682</v>
      </c>
      <c r="O4973" s="149" t="s">
        <v>1500</v>
      </c>
      <c r="P4973" s="149" t="s">
        <v>9418</v>
      </c>
      <c r="Q4973" s="150" t="s">
        <v>10519</v>
      </c>
      <c r="R4973" s="189">
        <v>33.134328358208954</v>
      </c>
    </row>
    <row r="4974" spans="1:18" x14ac:dyDescent="0.25">
      <c r="A4974" s="132">
        <v>1055730</v>
      </c>
      <c r="B4974" s="145" t="s">
        <v>5039</v>
      </c>
      <c r="C4974" s="132">
        <v>6</v>
      </c>
      <c r="D4974" s="132" t="s">
        <v>20</v>
      </c>
      <c r="E4974" s="186" t="s">
        <v>20</v>
      </c>
      <c r="F4974" s="132" t="s">
        <v>20</v>
      </c>
      <c r="G4974" s="132" t="s">
        <v>20</v>
      </c>
      <c r="H4974" s="132" t="s">
        <v>20</v>
      </c>
      <c r="I4974" s="132" t="s">
        <v>20</v>
      </c>
      <c r="J4974" s="133">
        <v>2.95</v>
      </c>
      <c r="K4974" s="133">
        <v>1.95</v>
      </c>
      <c r="L4974" s="133">
        <v>1.76</v>
      </c>
      <c r="M4974" s="134" t="str">
        <f t="shared" si="77"/>
        <v>P</v>
      </c>
      <c r="N4974" s="171" t="s">
        <v>10682</v>
      </c>
      <c r="O4974" s="146" t="s">
        <v>1500</v>
      </c>
      <c r="P4974" s="146" t="s">
        <v>9418</v>
      </c>
      <c r="Q4974" s="147" t="s">
        <v>10519</v>
      </c>
      <c r="R4974" s="187">
        <v>6.66</v>
      </c>
    </row>
    <row r="4975" spans="1:18" x14ac:dyDescent="0.25">
      <c r="A4975" s="135">
        <v>1055731</v>
      </c>
      <c r="B4975" s="148" t="s">
        <v>5040</v>
      </c>
      <c r="C4975" s="135">
        <v>6</v>
      </c>
      <c r="D4975" s="135" t="s">
        <v>20</v>
      </c>
      <c r="E4975" s="188" t="s">
        <v>20</v>
      </c>
      <c r="F4975" s="135" t="s">
        <v>20</v>
      </c>
      <c r="G4975" s="135" t="s">
        <v>20</v>
      </c>
      <c r="H4975" s="135" t="s">
        <v>20</v>
      </c>
      <c r="I4975" s="135" t="s">
        <v>20</v>
      </c>
      <c r="J4975" s="136">
        <v>2.95</v>
      </c>
      <c r="K4975" s="136">
        <v>1.95</v>
      </c>
      <c r="L4975" s="136">
        <v>1.76</v>
      </c>
      <c r="M4975" s="137" t="str">
        <f t="shared" si="77"/>
        <v>P</v>
      </c>
      <c r="N4975" s="172" t="s">
        <v>10682</v>
      </c>
      <c r="O4975" s="149" t="s">
        <v>1500</v>
      </c>
      <c r="P4975" s="149" t="s">
        <v>9418</v>
      </c>
      <c r="Q4975" s="150" t="s">
        <v>10519</v>
      </c>
      <c r="R4975" s="189">
        <v>6.7200000000000006</v>
      </c>
    </row>
    <row r="4976" spans="1:18" x14ac:dyDescent="0.25">
      <c r="A4976" s="132">
        <v>1055732</v>
      </c>
      <c r="B4976" s="145" t="s">
        <v>10156</v>
      </c>
      <c r="C4976" s="132">
        <v>36</v>
      </c>
      <c r="D4976" s="132" t="s">
        <v>20</v>
      </c>
      <c r="E4976" s="186" t="s">
        <v>20</v>
      </c>
      <c r="F4976" s="132" t="s">
        <v>20</v>
      </c>
      <c r="G4976" s="132" t="s">
        <v>20</v>
      </c>
      <c r="H4976" s="132" t="s">
        <v>20</v>
      </c>
      <c r="I4976" s="132" t="s">
        <v>20</v>
      </c>
      <c r="J4976" s="133">
        <v>5.9</v>
      </c>
      <c r="K4976" s="133">
        <v>2.4</v>
      </c>
      <c r="L4976" s="133">
        <v>0.7</v>
      </c>
      <c r="M4976" s="134" t="str">
        <f t="shared" si="77"/>
        <v>P</v>
      </c>
      <c r="N4976" s="171" t="s">
        <v>10682</v>
      </c>
      <c r="O4976" s="146" t="s">
        <v>1500</v>
      </c>
      <c r="P4976" s="146" t="s">
        <v>9418</v>
      </c>
      <c r="Q4976" s="147" t="s">
        <v>10519</v>
      </c>
      <c r="R4976" s="187">
        <v>3.0074626865671643</v>
      </c>
    </row>
    <row r="4977" spans="1:18" x14ac:dyDescent="0.25">
      <c r="A4977" s="135">
        <v>1055733</v>
      </c>
      <c r="B4977" s="148" t="s">
        <v>10157</v>
      </c>
      <c r="C4977" s="135">
        <v>400</v>
      </c>
      <c r="D4977" s="135" t="s">
        <v>20</v>
      </c>
      <c r="E4977" s="188" t="s">
        <v>20</v>
      </c>
      <c r="F4977" s="135" t="s">
        <v>20</v>
      </c>
      <c r="G4977" s="135" t="s">
        <v>20</v>
      </c>
      <c r="H4977" s="135" t="s">
        <v>20</v>
      </c>
      <c r="I4977" s="135" t="s">
        <v>20</v>
      </c>
      <c r="J4977" s="136">
        <v>5.9</v>
      </c>
      <c r="K4977" s="136">
        <v>4.9000000000000004</v>
      </c>
      <c r="L4977" s="136">
        <v>3.9</v>
      </c>
      <c r="M4977" s="137" t="str">
        <f t="shared" si="77"/>
        <v>P</v>
      </c>
      <c r="N4977" s="172" t="s">
        <v>10682</v>
      </c>
      <c r="O4977" s="149" t="s">
        <v>1500</v>
      </c>
      <c r="P4977" s="149" t="s">
        <v>9418</v>
      </c>
      <c r="Q4977" s="150" t="s">
        <v>10519</v>
      </c>
      <c r="R4977" s="189">
        <v>33.134328358208954</v>
      </c>
    </row>
    <row r="4978" spans="1:18" x14ac:dyDescent="0.25">
      <c r="A4978" s="132">
        <v>1055734</v>
      </c>
      <c r="B4978" s="145" t="s">
        <v>10157</v>
      </c>
      <c r="C4978" s="132">
        <v>36</v>
      </c>
      <c r="D4978" s="132" t="s">
        <v>20</v>
      </c>
      <c r="E4978" s="186" t="s">
        <v>20</v>
      </c>
      <c r="F4978" s="132" t="s">
        <v>20</v>
      </c>
      <c r="G4978" s="132" t="s">
        <v>20</v>
      </c>
      <c r="H4978" s="132" t="s">
        <v>20</v>
      </c>
      <c r="I4978" s="132" t="s">
        <v>20</v>
      </c>
      <c r="J4978" s="133">
        <v>5.9</v>
      </c>
      <c r="K4978" s="133">
        <v>2.4</v>
      </c>
      <c r="L4978" s="133">
        <v>0.7</v>
      </c>
      <c r="M4978" s="134" t="str">
        <f t="shared" si="77"/>
        <v>P</v>
      </c>
      <c r="N4978" s="171" t="s">
        <v>10682</v>
      </c>
      <c r="O4978" s="146" t="s">
        <v>1500</v>
      </c>
      <c r="P4978" s="146" t="s">
        <v>9418</v>
      </c>
      <c r="Q4978" s="147" t="s">
        <v>10519</v>
      </c>
      <c r="R4978" s="187">
        <v>3.0074626865671643</v>
      </c>
    </row>
    <row r="4979" spans="1:18" x14ac:dyDescent="0.25">
      <c r="A4979" s="135">
        <v>1055735</v>
      </c>
      <c r="B4979" s="148" t="s">
        <v>10158</v>
      </c>
      <c r="C4979" s="135">
        <v>400</v>
      </c>
      <c r="D4979" s="135" t="s">
        <v>20</v>
      </c>
      <c r="E4979" s="188" t="s">
        <v>20</v>
      </c>
      <c r="F4979" s="135" t="s">
        <v>20</v>
      </c>
      <c r="G4979" s="135" t="s">
        <v>20</v>
      </c>
      <c r="H4979" s="135" t="s">
        <v>20</v>
      </c>
      <c r="I4979" s="135" t="s">
        <v>20</v>
      </c>
      <c r="J4979" s="136">
        <v>5.9</v>
      </c>
      <c r="K4979" s="136">
        <v>4.9000000000000004</v>
      </c>
      <c r="L4979" s="136">
        <v>3.9</v>
      </c>
      <c r="M4979" s="137" t="str">
        <f t="shared" si="77"/>
        <v>P</v>
      </c>
      <c r="N4979" s="174" t="s">
        <v>10682</v>
      </c>
      <c r="O4979" s="149" t="s">
        <v>1500</v>
      </c>
      <c r="P4979" s="149" t="s">
        <v>9418</v>
      </c>
      <c r="Q4979" s="150" t="s">
        <v>10519</v>
      </c>
      <c r="R4979" s="189">
        <v>33.134328358208954</v>
      </c>
    </row>
    <row r="4980" spans="1:18" x14ac:dyDescent="0.25">
      <c r="A4980" s="132">
        <v>1055736</v>
      </c>
      <c r="B4980" s="145" t="s">
        <v>10158</v>
      </c>
      <c r="C4980" s="132">
        <v>36</v>
      </c>
      <c r="D4980" s="132" t="s">
        <v>20</v>
      </c>
      <c r="E4980" s="186" t="s">
        <v>20</v>
      </c>
      <c r="F4980" s="132" t="s">
        <v>20</v>
      </c>
      <c r="G4980" s="132" t="s">
        <v>20</v>
      </c>
      <c r="H4980" s="132" t="s">
        <v>20</v>
      </c>
      <c r="I4980" s="132" t="s">
        <v>20</v>
      </c>
      <c r="J4980" s="133">
        <v>5.9</v>
      </c>
      <c r="K4980" s="133">
        <v>2.4</v>
      </c>
      <c r="L4980" s="133">
        <v>0.7</v>
      </c>
      <c r="M4980" s="134" t="str">
        <f t="shared" si="77"/>
        <v>P</v>
      </c>
      <c r="N4980" s="173" t="s">
        <v>10682</v>
      </c>
      <c r="O4980" s="146" t="s">
        <v>1500</v>
      </c>
      <c r="P4980" s="146" t="s">
        <v>9418</v>
      </c>
      <c r="Q4980" s="147" t="s">
        <v>10519</v>
      </c>
      <c r="R4980" s="187">
        <v>3.0074626865671643</v>
      </c>
    </row>
    <row r="4981" spans="1:18" x14ac:dyDescent="0.25">
      <c r="A4981" s="135">
        <v>1055737</v>
      </c>
      <c r="B4981" s="148" t="s">
        <v>10159</v>
      </c>
      <c r="C4981" s="135">
        <v>1</v>
      </c>
      <c r="D4981" s="135" t="s">
        <v>9548</v>
      </c>
      <c r="E4981" s="188" t="s">
        <v>9548</v>
      </c>
      <c r="F4981" s="135" t="s">
        <v>9548</v>
      </c>
      <c r="G4981" s="135" t="s">
        <v>9548</v>
      </c>
      <c r="H4981" s="135" t="s">
        <v>9548</v>
      </c>
      <c r="I4981" s="135" t="s">
        <v>9548</v>
      </c>
      <c r="J4981" s="136">
        <v>0.43</v>
      </c>
      <c r="K4981" s="136">
        <v>0.49</v>
      </c>
      <c r="L4981" s="136">
        <v>1.6</v>
      </c>
      <c r="M4981" s="137" t="str">
        <f t="shared" si="77"/>
        <v>P</v>
      </c>
      <c r="N4981" s="174" t="s">
        <v>10681</v>
      </c>
      <c r="O4981" s="149" t="s">
        <v>1506</v>
      </c>
      <c r="P4981" s="149" t="s">
        <v>9442</v>
      </c>
      <c r="Q4981" s="150" t="s">
        <v>10519</v>
      </c>
      <c r="R4981" s="189">
        <v>0.06</v>
      </c>
    </row>
    <row r="4982" spans="1:18" x14ac:dyDescent="0.25">
      <c r="A4982" s="132">
        <v>1055738</v>
      </c>
      <c r="B4982" s="145" t="s">
        <v>10160</v>
      </c>
      <c r="C4982" s="132">
        <v>1</v>
      </c>
      <c r="D4982" s="132" t="s">
        <v>9548</v>
      </c>
      <c r="E4982" s="186" t="s">
        <v>9548</v>
      </c>
      <c r="F4982" s="132" t="s">
        <v>9548</v>
      </c>
      <c r="G4982" s="132" t="s">
        <v>9548</v>
      </c>
      <c r="H4982" s="132" t="s">
        <v>9548</v>
      </c>
      <c r="I4982" s="132" t="s">
        <v>9548</v>
      </c>
      <c r="J4982" s="133">
        <v>0.48</v>
      </c>
      <c r="K4982" s="133">
        <v>0.48</v>
      </c>
      <c r="L4982" s="133">
        <v>1.68</v>
      </c>
      <c r="M4982" s="134" t="str">
        <f t="shared" si="77"/>
        <v>P</v>
      </c>
      <c r="N4982" s="171" t="s">
        <v>10681</v>
      </c>
      <c r="O4982" s="146" t="s">
        <v>1506</v>
      </c>
      <c r="P4982" s="146" t="s">
        <v>9442</v>
      </c>
      <c r="Q4982" s="147" t="s">
        <v>10519</v>
      </c>
      <c r="R4982" s="187">
        <v>0.03</v>
      </c>
    </row>
    <row r="4983" spans="1:18" x14ac:dyDescent="0.25">
      <c r="A4983" s="135">
        <v>1055739</v>
      </c>
      <c r="B4983" s="148" t="s">
        <v>5041</v>
      </c>
      <c r="C4983" s="135">
        <v>3</v>
      </c>
      <c r="D4983" s="135">
        <v>576</v>
      </c>
      <c r="E4983" s="188">
        <v>9</v>
      </c>
      <c r="F4983" s="135" t="s">
        <v>20</v>
      </c>
      <c r="G4983" s="135" t="s">
        <v>20</v>
      </c>
      <c r="H4983" s="135" t="s">
        <v>20</v>
      </c>
      <c r="I4983" s="135" t="s">
        <v>20</v>
      </c>
      <c r="J4983" s="136">
        <v>3.048</v>
      </c>
      <c r="K4983" s="136">
        <v>0.76200000000000001</v>
      </c>
      <c r="L4983" s="136">
        <v>1.27</v>
      </c>
      <c r="M4983" s="137" t="str">
        <f t="shared" si="77"/>
        <v>P</v>
      </c>
      <c r="N4983" s="172" t="s">
        <v>10681</v>
      </c>
      <c r="O4983" s="149" t="s">
        <v>1500</v>
      </c>
      <c r="P4983" s="149" t="s">
        <v>9418</v>
      </c>
      <c r="Q4983" s="150" t="s">
        <v>10519</v>
      </c>
      <c r="R4983" s="189">
        <v>5.7299999999999995</v>
      </c>
    </row>
    <row r="4984" spans="1:18" x14ac:dyDescent="0.25">
      <c r="A4984" s="132">
        <v>1055740</v>
      </c>
      <c r="B4984" s="145" t="s">
        <v>5042</v>
      </c>
      <c r="C4984" s="132">
        <v>1000</v>
      </c>
      <c r="D4984" s="132" t="s">
        <v>20</v>
      </c>
      <c r="E4984" s="186" t="s">
        <v>20</v>
      </c>
      <c r="F4984" s="132" t="s">
        <v>20</v>
      </c>
      <c r="G4984" s="132" t="s">
        <v>20</v>
      </c>
      <c r="H4984" s="132" t="s">
        <v>20</v>
      </c>
      <c r="I4984" s="132" t="s">
        <v>20</v>
      </c>
      <c r="J4984" s="133">
        <v>1.4</v>
      </c>
      <c r="K4984" s="133">
        <v>1.4</v>
      </c>
      <c r="L4984" s="133">
        <v>0.43</v>
      </c>
      <c r="M4984" s="134" t="str">
        <f t="shared" si="77"/>
        <v>P</v>
      </c>
      <c r="N4984" s="171" t="s">
        <v>10682</v>
      </c>
      <c r="O4984" s="146" t="s">
        <v>1506</v>
      </c>
      <c r="P4984" s="146" t="s">
        <v>9526</v>
      </c>
      <c r="Q4984" s="147" t="s">
        <v>10519</v>
      </c>
      <c r="R4984" s="187">
        <v>30</v>
      </c>
    </row>
    <row r="4985" spans="1:18" x14ac:dyDescent="0.25">
      <c r="A4985" s="135">
        <v>1055741</v>
      </c>
      <c r="B4985" s="148" t="s">
        <v>5043</v>
      </c>
      <c r="C4985" s="135">
        <v>6</v>
      </c>
      <c r="D4985" s="135" t="s">
        <v>20</v>
      </c>
      <c r="E4985" s="188" t="s">
        <v>20</v>
      </c>
      <c r="F4985" s="135" t="s">
        <v>20</v>
      </c>
      <c r="G4985" s="135" t="s">
        <v>20</v>
      </c>
      <c r="H4985" s="135" t="s">
        <v>20</v>
      </c>
      <c r="I4985" s="135" t="s">
        <v>20</v>
      </c>
      <c r="J4985" s="136">
        <v>3.13</v>
      </c>
      <c r="K4985" s="136">
        <v>1.82</v>
      </c>
      <c r="L4985" s="136">
        <v>1.05</v>
      </c>
      <c r="M4985" s="137" t="str">
        <f t="shared" si="77"/>
        <v>P</v>
      </c>
      <c r="N4985" s="174" t="s">
        <v>10682</v>
      </c>
      <c r="O4985" s="149" t="s">
        <v>1500</v>
      </c>
      <c r="P4985" s="149" t="s">
        <v>9418</v>
      </c>
      <c r="Q4985" s="150" t="s">
        <v>10519</v>
      </c>
      <c r="R4985" s="189">
        <v>4.62</v>
      </c>
    </row>
    <row r="4986" spans="1:18" x14ac:dyDescent="0.25">
      <c r="A4986" s="132">
        <v>1055763</v>
      </c>
      <c r="B4986" s="145" t="s">
        <v>5044</v>
      </c>
      <c r="C4986" s="132">
        <v>6</v>
      </c>
      <c r="D4986" s="132" t="s">
        <v>20</v>
      </c>
      <c r="E4986" s="186" t="s">
        <v>20</v>
      </c>
      <c r="F4986" s="132" t="s">
        <v>20</v>
      </c>
      <c r="G4986" s="132" t="s">
        <v>20</v>
      </c>
      <c r="H4986" s="132" t="s">
        <v>20</v>
      </c>
      <c r="I4986" s="132" t="s">
        <v>20</v>
      </c>
      <c r="J4986" s="133">
        <v>3.1</v>
      </c>
      <c r="K4986" s="133">
        <v>1.8</v>
      </c>
      <c r="L4986" s="133">
        <v>1.06</v>
      </c>
      <c r="M4986" s="134" t="str">
        <f t="shared" si="77"/>
        <v>P</v>
      </c>
      <c r="N4986" s="173" t="s">
        <v>10682</v>
      </c>
      <c r="O4986" s="146" t="s">
        <v>1500</v>
      </c>
      <c r="P4986" s="146" t="s">
        <v>9418</v>
      </c>
      <c r="Q4986" s="147" t="s">
        <v>10519</v>
      </c>
      <c r="R4986" s="187">
        <v>4.1399999999999997</v>
      </c>
    </row>
    <row r="4987" spans="1:18" x14ac:dyDescent="0.25">
      <c r="A4987" s="135">
        <v>1055770</v>
      </c>
      <c r="B4987" s="148" t="s">
        <v>10161</v>
      </c>
      <c r="C4987" s="135">
        <v>1</v>
      </c>
      <c r="D4987" s="135" t="s">
        <v>9548</v>
      </c>
      <c r="E4987" s="188" t="s">
        <v>9548</v>
      </c>
      <c r="F4987" s="135" t="s">
        <v>9548</v>
      </c>
      <c r="G4987" s="135" t="s">
        <v>9548</v>
      </c>
      <c r="H4987" s="135" t="s">
        <v>9548</v>
      </c>
      <c r="I4987" s="135" t="s">
        <v>9548</v>
      </c>
      <c r="J4987" s="136">
        <v>0.44</v>
      </c>
      <c r="K4987" s="136">
        <v>0.44</v>
      </c>
      <c r="L4987" s="136">
        <v>1.48</v>
      </c>
      <c r="M4987" s="137" t="str">
        <f t="shared" si="77"/>
        <v>P</v>
      </c>
      <c r="N4987" s="172" t="s">
        <v>10681</v>
      </c>
      <c r="O4987" s="149" t="s">
        <v>1506</v>
      </c>
      <c r="P4987" s="149" t="s">
        <v>9442</v>
      </c>
      <c r="Q4987" s="150" t="s">
        <v>10519</v>
      </c>
      <c r="R4987" s="189">
        <v>0.05</v>
      </c>
    </row>
    <row r="4988" spans="1:18" x14ac:dyDescent="0.25">
      <c r="A4988" s="132">
        <v>1055771</v>
      </c>
      <c r="B4988" s="145" t="s">
        <v>5045</v>
      </c>
      <c r="C4988" s="132">
        <v>2</v>
      </c>
      <c r="D4988" s="132">
        <v>72</v>
      </c>
      <c r="E4988" s="186" t="s">
        <v>21</v>
      </c>
      <c r="F4988" s="132">
        <v>96</v>
      </c>
      <c r="G4988" s="132" t="s">
        <v>20</v>
      </c>
      <c r="H4988" s="132" t="s">
        <v>20</v>
      </c>
      <c r="I4988" s="132" t="s">
        <v>20</v>
      </c>
      <c r="J4988" s="133">
        <v>2</v>
      </c>
      <c r="K4988" s="133">
        <v>4.2</v>
      </c>
      <c r="L4988" s="133">
        <v>1.7</v>
      </c>
      <c r="M4988" s="134" t="str">
        <f t="shared" si="77"/>
        <v>P</v>
      </c>
      <c r="N4988" s="171" t="s">
        <v>10681</v>
      </c>
      <c r="O4988" s="146" t="s">
        <v>1506</v>
      </c>
      <c r="P4988" s="146" t="s">
        <v>9435</v>
      </c>
      <c r="Q4988" s="147" t="s">
        <v>10519</v>
      </c>
      <c r="R4988" s="187">
        <v>37.08</v>
      </c>
    </row>
    <row r="4989" spans="1:18" x14ac:dyDescent="0.25">
      <c r="A4989" s="135">
        <v>1055772</v>
      </c>
      <c r="B4989" s="148" t="s">
        <v>5046</v>
      </c>
      <c r="C4989" s="135">
        <v>2</v>
      </c>
      <c r="D4989" s="135" t="s">
        <v>20</v>
      </c>
      <c r="E4989" s="188" t="s">
        <v>20</v>
      </c>
      <c r="F4989" s="135" t="s">
        <v>20</v>
      </c>
      <c r="G4989" s="135" t="s">
        <v>20</v>
      </c>
      <c r="H4989" s="135" t="s">
        <v>20</v>
      </c>
      <c r="I4989" s="135" t="s">
        <v>20</v>
      </c>
      <c r="J4989" s="136">
        <v>3.85</v>
      </c>
      <c r="K4989" s="136">
        <v>2.33</v>
      </c>
      <c r="L4989" s="136">
        <v>1.77</v>
      </c>
      <c r="M4989" s="137" t="str">
        <f t="shared" si="77"/>
        <v>P</v>
      </c>
      <c r="N4989" s="174" t="s">
        <v>10682</v>
      </c>
      <c r="O4989" s="149" t="s">
        <v>1500</v>
      </c>
      <c r="P4989" s="149" t="s">
        <v>9456</v>
      </c>
      <c r="Q4989" s="150" t="s">
        <v>10519</v>
      </c>
      <c r="R4989" s="189">
        <v>15.62</v>
      </c>
    </row>
    <row r="4990" spans="1:18" x14ac:dyDescent="0.25">
      <c r="A4990" s="132">
        <v>1055773</v>
      </c>
      <c r="B4990" s="145" t="s">
        <v>5047</v>
      </c>
      <c r="C4990" s="132">
        <v>1000</v>
      </c>
      <c r="D4990" s="132" t="s">
        <v>20</v>
      </c>
      <c r="E4990" s="186" t="s">
        <v>20</v>
      </c>
      <c r="F4990" s="132" t="s">
        <v>20</v>
      </c>
      <c r="G4990" s="132" t="s">
        <v>20</v>
      </c>
      <c r="H4990" s="132" t="s">
        <v>20</v>
      </c>
      <c r="I4990" s="132" t="s">
        <v>20</v>
      </c>
      <c r="J4990" s="133">
        <v>1.4</v>
      </c>
      <c r="K4990" s="133">
        <v>1.4</v>
      </c>
      <c r="L4990" s="133">
        <v>0.43</v>
      </c>
      <c r="M4990" s="134" t="str">
        <f t="shared" si="77"/>
        <v>P</v>
      </c>
      <c r="N4990" s="173" t="s">
        <v>10682</v>
      </c>
      <c r="O4990" s="146" t="s">
        <v>1506</v>
      </c>
      <c r="P4990" s="146" t="s">
        <v>9526</v>
      </c>
      <c r="Q4990" s="147" t="s">
        <v>10519</v>
      </c>
      <c r="R4990" s="187">
        <v>300</v>
      </c>
    </row>
    <row r="4991" spans="1:18" x14ac:dyDescent="0.25">
      <c r="A4991" s="135">
        <v>1055776</v>
      </c>
      <c r="B4991" s="148" t="s">
        <v>157</v>
      </c>
      <c r="C4991" s="135">
        <v>6</v>
      </c>
      <c r="D4991" s="135">
        <v>264</v>
      </c>
      <c r="E4991" s="188" t="s">
        <v>21</v>
      </c>
      <c r="F4991" s="135">
        <v>372</v>
      </c>
      <c r="G4991" s="135">
        <v>5</v>
      </c>
      <c r="H4991" s="135">
        <v>6</v>
      </c>
      <c r="I4991" s="135">
        <v>5</v>
      </c>
      <c r="J4991" s="136">
        <v>3.28</v>
      </c>
      <c r="K4991" s="136">
        <v>2.16</v>
      </c>
      <c r="L4991" s="136">
        <v>0.5</v>
      </c>
      <c r="M4991" s="137" t="str">
        <f t="shared" si="77"/>
        <v>P</v>
      </c>
      <c r="N4991" s="174" t="s">
        <v>10681</v>
      </c>
      <c r="O4991" s="149" t="s">
        <v>1581</v>
      </c>
      <c r="P4991" s="149" t="s">
        <v>10581</v>
      </c>
      <c r="Q4991" s="150" t="s">
        <v>10519</v>
      </c>
      <c r="R4991" s="189">
        <v>5.64</v>
      </c>
    </row>
    <row r="4992" spans="1:18" x14ac:dyDescent="0.25">
      <c r="A4992" s="132">
        <v>1055783</v>
      </c>
      <c r="B4992" s="145" t="s">
        <v>128</v>
      </c>
      <c r="C4992" s="132">
        <v>6</v>
      </c>
      <c r="D4992" s="132">
        <v>264</v>
      </c>
      <c r="E4992" s="186" t="s">
        <v>21</v>
      </c>
      <c r="F4992" s="132">
        <v>372</v>
      </c>
      <c r="G4992" s="132">
        <v>5</v>
      </c>
      <c r="H4992" s="132">
        <v>6</v>
      </c>
      <c r="I4992" s="132">
        <v>5</v>
      </c>
      <c r="J4992" s="133">
        <v>3.22</v>
      </c>
      <c r="K4992" s="133">
        <v>2.14</v>
      </c>
      <c r="L4992" s="133">
        <v>0.48</v>
      </c>
      <c r="M4992" s="134" t="str">
        <f t="shared" si="77"/>
        <v>P</v>
      </c>
      <c r="N4992" s="173" t="s">
        <v>10681</v>
      </c>
      <c r="O4992" s="146" t="s">
        <v>1581</v>
      </c>
      <c r="P4992" s="146" t="s">
        <v>10581</v>
      </c>
      <c r="Q4992" s="147" t="s">
        <v>10519</v>
      </c>
      <c r="R4992" s="187">
        <v>9.120000000000001</v>
      </c>
    </row>
    <row r="4993" spans="1:18" x14ac:dyDescent="0.25">
      <c r="A4993" s="135">
        <v>1055784</v>
      </c>
      <c r="B4993" s="148" t="s">
        <v>142</v>
      </c>
      <c r="C4993" s="135">
        <v>6</v>
      </c>
      <c r="D4993" s="135">
        <v>264</v>
      </c>
      <c r="E4993" s="188" t="s">
        <v>21</v>
      </c>
      <c r="F4993" s="135">
        <v>372</v>
      </c>
      <c r="G4993" s="135">
        <v>5</v>
      </c>
      <c r="H4993" s="135">
        <v>6</v>
      </c>
      <c r="I4993" s="135">
        <v>5</v>
      </c>
      <c r="J4993" s="136">
        <v>3.22</v>
      </c>
      <c r="K4993" s="136">
        <v>2.1</v>
      </c>
      <c r="L4993" s="136">
        <v>0.48</v>
      </c>
      <c r="M4993" s="137" t="str">
        <f t="shared" si="77"/>
        <v>P</v>
      </c>
      <c r="N4993" s="174" t="s">
        <v>10681</v>
      </c>
      <c r="O4993" s="149" t="s">
        <v>1581</v>
      </c>
      <c r="P4993" s="149" t="s">
        <v>10581</v>
      </c>
      <c r="Q4993" s="150" t="s">
        <v>10519</v>
      </c>
      <c r="R4993" s="189">
        <v>6.0600000000000005</v>
      </c>
    </row>
    <row r="4994" spans="1:18" x14ac:dyDescent="0.25">
      <c r="A4994" s="132">
        <v>1055785</v>
      </c>
      <c r="B4994" s="145" t="s">
        <v>144</v>
      </c>
      <c r="C4994" s="132">
        <v>6</v>
      </c>
      <c r="D4994" s="132">
        <v>264</v>
      </c>
      <c r="E4994" s="186" t="s">
        <v>21</v>
      </c>
      <c r="F4994" s="132">
        <v>372</v>
      </c>
      <c r="G4994" s="132">
        <v>5</v>
      </c>
      <c r="H4994" s="132">
        <v>6</v>
      </c>
      <c r="I4994" s="132">
        <v>5</v>
      </c>
      <c r="J4994" s="133">
        <v>3.22</v>
      </c>
      <c r="K4994" s="133">
        <v>2.1</v>
      </c>
      <c r="L4994" s="133">
        <v>0.5</v>
      </c>
      <c r="M4994" s="134" t="str">
        <f t="shared" ref="M4994:M5057" si="78">HYPERLINK(CONCATENATE("T:\Distribution Centre\RDC Department Shared\Cubiscan photos","\",A4994,"-pac.jpg"),"P")</f>
        <v>P</v>
      </c>
      <c r="N4994" s="173" t="s">
        <v>10681</v>
      </c>
      <c r="O4994" s="146" t="s">
        <v>1581</v>
      </c>
      <c r="P4994" s="146" t="s">
        <v>10581</v>
      </c>
      <c r="Q4994" s="147" t="s">
        <v>10519</v>
      </c>
      <c r="R4994" s="187">
        <v>5.82</v>
      </c>
    </row>
    <row r="4995" spans="1:18" x14ac:dyDescent="0.25">
      <c r="A4995" s="135">
        <v>1055786</v>
      </c>
      <c r="B4995" s="148" t="s">
        <v>133</v>
      </c>
      <c r="C4995" s="135">
        <v>6</v>
      </c>
      <c r="D4995" s="135">
        <v>264</v>
      </c>
      <c r="E4995" s="188" t="s">
        <v>21</v>
      </c>
      <c r="F4995" s="135">
        <v>372</v>
      </c>
      <c r="G4995" s="135">
        <v>5</v>
      </c>
      <c r="H4995" s="135">
        <v>6</v>
      </c>
      <c r="I4995" s="135">
        <v>5</v>
      </c>
      <c r="J4995" s="136">
        <v>3.24</v>
      </c>
      <c r="K4995" s="136">
        <v>2.15</v>
      </c>
      <c r="L4995" s="136">
        <v>0.48</v>
      </c>
      <c r="M4995" s="137" t="str">
        <f t="shared" si="78"/>
        <v>P</v>
      </c>
      <c r="N4995" s="174" t="s">
        <v>10681</v>
      </c>
      <c r="O4995" s="149" t="s">
        <v>1581</v>
      </c>
      <c r="P4995" s="149" t="s">
        <v>10581</v>
      </c>
      <c r="Q4995" s="150" t="s">
        <v>10519</v>
      </c>
      <c r="R4995" s="189">
        <v>5.88</v>
      </c>
    </row>
    <row r="4996" spans="1:18" x14ac:dyDescent="0.25">
      <c r="A4996" s="132">
        <v>1055788</v>
      </c>
      <c r="B4996" s="145" t="s">
        <v>136</v>
      </c>
      <c r="C4996" s="132">
        <v>6</v>
      </c>
      <c r="D4996" s="132">
        <v>264</v>
      </c>
      <c r="E4996" s="186" t="s">
        <v>21</v>
      </c>
      <c r="F4996" s="132">
        <v>372</v>
      </c>
      <c r="G4996" s="132">
        <v>5</v>
      </c>
      <c r="H4996" s="132">
        <v>6</v>
      </c>
      <c r="I4996" s="132">
        <v>5</v>
      </c>
      <c r="J4996" s="133">
        <v>3.22</v>
      </c>
      <c r="K4996" s="133">
        <v>2.1</v>
      </c>
      <c r="L4996" s="133">
        <v>0.46</v>
      </c>
      <c r="M4996" s="134" t="str">
        <f t="shared" si="78"/>
        <v>P</v>
      </c>
      <c r="N4996" s="173" t="s">
        <v>10681</v>
      </c>
      <c r="O4996" s="146" t="s">
        <v>1581</v>
      </c>
      <c r="P4996" s="146" t="s">
        <v>10581</v>
      </c>
      <c r="Q4996" s="147" t="s">
        <v>10519</v>
      </c>
      <c r="R4996" s="187">
        <v>5.9399999999999995</v>
      </c>
    </row>
    <row r="4997" spans="1:18" x14ac:dyDescent="0.25">
      <c r="A4997" s="135">
        <v>1055789</v>
      </c>
      <c r="B4997" s="148" t="s">
        <v>125</v>
      </c>
      <c r="C4997" s="135">
        <v>6</v>
      </c>
      <c r="D4997" s="135">
        <v>264</v>
      </c>
      <c r="E4997" s="188" t="s">
        <v>21</v>
      </c>
      <c r="F4997" s="135">
        <v>372</v>
      </c>
      <c r="G4997" s="135">
        <v>5</v>
      </c>
      <c r="H4997" s="135">
        <v>6</v>
      </c>
      <c r="I4997" s="135">
        <v>5</v>
      </c>
      <c r="J4997" s="136">
        <v>3.22</v>
      </c>
      <c r="K4997" s="136">
        <v>2.1</v>
      </c>
      <c r="L4997" s="136">
        <v>0.48</v>
      </c>
      <c r="M4997" s="137" t="str">
        <f t="shared" si="78"/>
        <v>P</v>
      </c>
      <c r="N4997" s="174" t="s">
        <v>10681</v>
      </c>
      <c r="O4997" s="149" t="s">
        <v>1581</v>
      </c>
      <c r="P4997" s="149" t="s">
        <v>10581</v>
      </c>
      <c r="Q4997" s="150" t="s">
        <v>10519</v>
      </c>
      <c r="R4997" s="189">
        <v>4.68</v>
      </c>
    </row>
    <row r="4998" spans="1:18" x14ac:dyDescent="0.25">
      <c r="A4998" s="132">
        <v>1055790</v>
      </c>
      <c r="B4998" s="145" t="s">
        <v>147</v>
      </c>
      <c r="C4998" s="132">
        <v>6</v>
      </c>
      <c r="D4998" s="132">
        <v>264</v>
      </c>
      <c r="E4998" s="186" t="s">
        <v>21</v>
      </c>
      <c r="F4998" s="132">
        <v>372</v>
      </c>
      <c r="G4998" s="132">
        <v>5</v>
      </c>
      <c r="H4998" s="132">
        <v>6</v>
      </c>
      <c r="I4998" s="132">
        <v>5</v>
      </c>
      <c r="J4998" s="133">
        <v>3.23</v>
      </c>
      <c r="K4998" s="133">
        <v>2.14</v>
      </c>
      <c r="L4998" s="133">
        <v>0.49</v>
      </c>
      <c r="M4998" s="134" t="str">
        <f t="shared" si="78"/>
        <v>P</v>
      </c>
      <c r="N4998" s="173" t="s">
        <v>10681</v>
      </c>
      <c r="O4998" s="146" t="s">
        <v>1581</v>
      </c>
      <c r="P4998" s="146" t="s">
        <v>10581</v>
      </c>
      <c r="Q4998" s="147" t="s">
        <v>10519</v>
      </c>
      <c r="R4998" s="187">
        <v>5.46</v>
      </c>
    </row>
    <row r="4999" spans="1:18" x14ac:dyDescent="0.25">
      <c r="A4999" s="135">
        <v>1055791</v>
      </c>
      <c r="B4999" s="148" t="s">
        <v>150</v>
      </c>
      <c r="C4999" s="135">
        <v>6</v>
      </c>
      <c r="D4999" s="135">
        <v>264</v>
      </c>
      <c r="E4999" s="188" t="s">
        <v>21</v>
      </c>
      <c r="F4999" s="135">
        <v>372</v>
      </c>
      <c r="G4999" s="135">
        <v>5</v>
      </c>
      <c r="H4999" s="135">
        <v>6</v>
      </c>
      <c r="I4999" s="135">
        <v>5</v>
      </c>
      <c r="J4999" s="136">
        <v>3.23</v>
      </c>
      <c r="K4999" s="136">
        <v>2.14</v>
      </c>
      <c r="L4999" s="136">
        <v>0.49</v>
      </c>
      <c r="M4999" s="137" t="str">
        <f t="shared" si="78"/>
        <v>P</v>
      </c>
      <c r="N4999" s="174" t="s">
        <v>10681</v>
      </c>
      <c r="O4999" s="149" t="s">
        <v>1581</v>
      </c>
      <c r="P4999" s="149" t="s">
        <v>10581</v>
      </c>
      <c r="Q4999" s="150" t="s">
        <v>10519</v>
      </c>
      <c r="R4999" s="189">
        <v>5.58</v>
      </c>
    </row>
    <row r="5000" spans="1:18" x14ac:dyDescent="0.25">
      <c r="A5000" s="132">
        <v>1055792</v>
      </c>
      <c r="B5000" s="145" t="s">
        <v>121</v>
      </c>
      <c r="C5000" s="132">
        <v>6</v>
      </c>
      <c r="D5000" s="132">
        <v>264</v>
      </c>
      <c r="E5000" s="186" t="s">
        <v>21</v>
      </c>
      <c r="F5000" s="132">
        <v>372</v>
      </c>
      <c r="G5000" s="132">
        <v>5</v>
      </c>
      <c r="H5000" s="132">
        <v>6</v>
      </c>
      <c r="I5000" s="132">
        <v>5</v>
      </c>
      <c r="J5000" s="133">
        <v>3.23</v>
      </c>
      <c r="K5000" s="133">
        <v>2.16</v>
      </c>
      <c r="L5000" s="133">
        <v>0.5</v>
      </c>
      <c r="M5000" s="134" t="str">
        <f t="shared" si="78"/>
        <v>P</v>
      </c>
      <c r="N5000" s="171" t="s">
        <v>10681</v>
      </c>
      <c r="O5000" s="146" t="s">
        <v>1581</v>
      </c>
      <c r="P5000" s="146" t="s">
        <v>10581</v>
      </c>
      <c r="Q5000" s="147" t="s">
        <v>10519</v>
      </c>
      <c r="R5000" s="187">
        <v>5.22</v>
      </c>
    </row>
    <row r="5001" spans="1:18" x14ac:dyDescent="0.25">
      <c r="A5001" s="135">
        <v>1055793</v>
      </c>
      <c r="B5001" s="148" t="s">
        <v>815</v>
      </c>
      <c r="C5001" s="135">
        <v>6</v>
      </c>
      <c r="D5001" s="135">
        <v>598</v>
      </c>
      <c r="E5001" s="188" t="s">
        <v>21</v>
      </c>
      <c r="F5001" s="135" t="s">
        <v>20</v>
      </c>
      <c r="G5001" s="135">
        <v>24</v>
      </c>
      <c r="H5001" s="135" t="s">
        <v>20</v>
      </c>
      <c r="I5001" s="135">
        <v>4</v>
      </c>
      <c r="J5001" s="136">
        <v>2.1800000000000002</v>
      </c>
      <c r="K5001" s="136">
        <v>1.44</v>
      </c>
      <c r="L5001" s="136">
        <v>0.47</v>
      </c>
      <c r="M5001" s="137" t="str">
        <f t="shared" si="78"/>
        <v>P</v>
      </c>
      <c r="N5001" s="174" t="s">
        <v>10681</v>
      </c>
      <c r="O5001" s="149" t="s">
        <v>1581</v>
      </c>
      <c r="P5001" s="149" t="s">
        <v>10581</v>
      </c>
      <c r="Q5001" s="150" t="s">
        <v>10519</v>
      </c>
      <c r="R5001" s="189">
        <v>4.26</v>
      </c>
    </row>
    <row r="5002" spans="1:18" x14ac:dyDescent="0.25">
      <c r="A5002" s="132">
        <v>1055794</v>
      </c>
      <c r="B5002" s="145" t="s">
        <v>5048</v>
      </c>
      <c r="C5002" s="132">
        <v>15</v>
      </c>
      <c r="D5002" s="132" t="s">
        <v>20</v>
      </c>
      <c r="E5002" s="186" t="s">
        <v>20</v>
      </c>
      <c r="F5002" s="132" t="s">
        <v>20</v>
      </c>
      <c r="G5002" s="132" t="s">
        <v>20</v>
      </c>
      <c r="H5002" s="132" t="s">
        <v>20</v>
      </c>
      <c r="I5002" s="132" t="s">
        <v>20</v>
      </c>
      <c r="J5002" s="133">
        <v>4.75</v>
      </c>
      <c r="K5002" s="133">
        <v>2.85</v>
      </c>
      <c r="L5002" s="133">
        <v>0.95</v>
      </c>
      <c r="M5002" s="134" t="str">
        <f t="shared" si="78"/>
        <v>P</v>
      </c>
      <c r="N5002" s="173" t="s">
        <v>10682</v>
      </c>
      <c r="O5002" s="146" t="s">
        <v>1500</v>
      </c>
      <c r="P5002" s="146" t="s">
        <v>9418</v>
      </c>
      <c r="Q5002" s="147" t="s">
        <v>10519</v>
      </c>
      <c r="R5002" s="187">
        <v>12.373134328358208</v>
      </c>
    </row>
    <row r="5003" spans="1:18" x14ac:dyDescent="0.25">
      <c r="A5003" s="135">
        <v>1055795</v>
      </c>
      <c r="B5003" s="148" t="s">
        <v>5049</v>
      </c>
      <c r="C5003" s="135">
        <v>6</v>
      </c>
      <c r="D5003" s="135">
        <v>140</v>
      </c>
      <c r="E5003" s="188" t="s">
        <v>21</v>
      </c>
      <c r="F5003" s="135">
        <v>200</v>
      </c>
      <c r="G5003" s="135" t="s">
        <v>20</v>
      </c>
      <c r="H5003" s="135" t="s">
        <v>20</v>
      </c>
      <c r="I5003" s="135" t="s">
        <v>20</v>
      </c>
      <c r="J5003" s="136">
        <v>2.84</v>
      </c>
      <c r="K5003" s="136">
        <v>1.96</v>
      </c>
      <c r="L5003" s="136">
        <v>1.3</v>
      </c>
      <c r="M5003" s="137" t="str">
        <f t="shared" si="78"/>
        <v>P</v>
      </c>
      <c r="N5003" s="174" t="s">
        <v>10681</v>
      </c>
      <c r="O5003" s="149" t="s">
        <v>1555</v>
      </c>
      <c r="P5003" s="149" t="s">
        <v>9448</v>
      </c>
      <c r="Q5003" s="150" t="s">
        <v>10519</v>
      </c>
      <c r="R5003" s="189">
        <v>7.32</v>
      </c>
    </row>
    <row r="5004" spans="1:18" x14ac:dyDescent="0.25">
      <c r="A5004" s="132">
        <v>1055796</v>
      </c>
      <c r="B5004" s="145" t="s">
        <v>5050</v>
      </c>
      <c r="C5004" s="132">
        <v>6</v>
      </c>
      <c r="D5004" s="132">
        <v>140</v>
      </c>
      <c r="E5004" s="186" t="s">
        <v>21</v>
      </c>
      <c r="F5004" s="132">
        <v>200</v>
      </c>
      <c r="G5004" s="132" t="s">
        <v>21</v>
      </c>
      <c r="H5004" s="132" t="s">
        <v>20</v>
      </c>
      <c r="I5004" s="132">
        <v>2</v>
      </c>
      <c r="J5004" s="133">
        <v>2.82</v>
      </c>
      <c r="K5004" s="133">
        <v>2.02</v>
      </c>
      <c r="L5004" s="133">
        <v>1.36</v>
      </c>
      <c r="M5004" s="134" t="str">
        <f t="shared" si="78"/>
        <v>P</v>
      </c>
      <c r="N5004" s="173" t="s">
        <v>10681</v>
      </c>
      <c r="O5004" s="146" t="s">
        <v>1555</v>
      </c>
      <c r="P5004" s="146" t="s">
        <v>9448</v>
      </c>
      <c r="Q5004" s="147" t="s">
        <v>10519</v>
      </c>
      <c r="R5004" s="187">
        <v>6.7200000000000006</v>
      </c>
    </row>
    <row r="5005" spans="1:18" x14ac:dyDescent="0.25">
      <c r="A5005" s="135">
        <v>1055797</v>
      </c>
      <c r="B5005" s="148" t="s">
        <v>5051</v>
      </c>
      <c r="C5005" s="135">
        <v>6</v>
      </c>
      <c r="D5005" s="135">
        <v>140</v>
      </c>
      <c r="E5005" s="188" t="s">
        <v>21</v>
      </c>
      <c r="F5005" s="135">
        <v>200</v>
      </c>
      <c r="G5005" s="135" t="s">
        <v>20</v>
      </c>
      <c r="H5005" s="135" t="s">
        <v>20</v>
      </c>
      <c r="I5005" s="135" t="s">
        <v>20</v>
      </c>
      <c r="J5005" s="136">
        <v>2.76</v>
      </c>
      <c r="K5005" s="136">
        <v>1.98</v>
      </c>
      <c r="L5005" s="136">
        <v>1.38</v>
      </c>
      <c r="M5005" s="137" t="str">
        <f t="shared" si="78"/>
        <v>P</v>
      </c>
      <c r="N5005" s="174" t="s">
        <v>10681</v>
      </c>
      <c r="O5005" s="149" t="s">
        <v>1555</v>
      </c>
      <c r="P5005" s="149" t="s">
        <v>9448</v>
      </c>
      <c r="Q5005" s="150" t="s">
        <v>10519</v>
      </c>
      <c r="R5005" s="189">
        <v>7.14</v>
      </c>
    </row>
    <row r="5006" spans="1:18" x14ac:dyDescent="0.25">
      <c r="A5006" s="132">
        <v>1055800</v>
      </c>
      <c r="B5006" s="145" t="s">
        <v>5052</v>
      </c>
      <c r="C5006" s="132">
        <v>6</v>
      </c>
      <c r="D5006" s="132">
        <v>140</v>
      </c>
      <c r="E5006" s="186" t="s">
        <v>21</v>
      </c>
      <c r="F5006" s="132">
        <v>200</v>
      </c>
      <c r="G5006" s="132">
        <v>10</v>
      </c>
      <c r="H5006" s="132" t="s">
        <v>20</v>
      </c>
      <c r="I5006" s="132">
        <v>1</v>
      </c>
      <c r="J5006" s="133">
        <v>2.8</v>
      </c>
      <c r="K5006" s="133">
        <v>1.96</v>
      </c>
      <c r="L5006" s="133">
        <v>1.3</v>
      </c>
      <c r="M5006" s="134" t="str">
        <f t="shared" si="78"/>
        <v>P</v>
      </c>
      <c r="N5006" s="173" t="s">
        <v>10681</v>
      </c>
      <c r="O5006" s="146" t="s">
        <v>1555</v>
      </c>
      <c r="P5006" s="146" t="s">
        <v>9448</v>
      </c>
      <c r="Q5006" s="147" t="s">
        <v>10519</v>
      </c>
      <c r="R5006" s="187">
        <v>7.32</v>
      </c>
    </row>
    <row r="5007" spans="1:18" x14ac:dyDescent="0.25">
      <c r="A5007" s="135">
        <v>1055801</v>
      </c>
      <c r="B5007" s="148" t="s">
        <v>5053</v>
      </c>
      <c r="C5007" s="135">
        <v>6</v>
      </c>
      <c r="D5007" s="135">
        <v>180</v>
      </c>
      <c r="E5007" s="188" t="s">
        <v>21</v>
      </c>
      <c r="F5007" s="135">
        <v>198</v>
      </c>
      <c r="G5007" s="135">
        <v>10</v>
      </c>
      <c r="H5007" s="135" t="s">
        <v>20</v>
      </c>
      <c r="I5007" s="135">
        <v>2</v>
      </c>
      <c r="J5007" s="136">
        <v>2.86</v>
      </c>
      <c r="K5007" s="136">
        <v>2</v>
      </c>
      <c r="L5007" s="136">
        <v>1.2</v>
      </c>
      <c r="M5007" s="137" t="str">
        <f t="shared" si="78"/>
        <v>P</v>
      </c>
      <c r="N5007" s="174" t="s">
        <v>10681</v>
      </c>
      <c r="O5007" s="149" t="s">
        <v>1693</v>
      </c>
      <c r="P5007" s="149" t="s">
        <v>10126</v>
      </c>
      <c r="Q5007" s="150" t="s">
        <v>10519</v>
      </c>
      <c r="R5007" s="189">
        <v>6.24</v>
      </c>
    </row>
    <row r="5008" spans="1:18" x14ac:dyDescent="0.25">
      <c r="A5008" s="132">
        <v>1055802</v>
      </c>
      <c r="B5008" s="145" t="s">
        <v>5054</v>
      </c>
      <c r="C5008" s="132">
        <v>6</v>
      </c>
      <c r="D5008" s="132">
        <v>140</v>
      </c>
      <c r="E5008" s="186" t="s">
        <v>20</v>
      </c>
      <c r="F5008" s="132">
        <v>200</v>
      </c>
      <c r="G5008" s="132" t="s">
        <v>20</v>
      </c>
      <c r="H5008" s="132" t="s">
        <v>20</v>
      </c>
      <c r="I5008" s="132" t="s">
        <v>20</v>
      </c>
      <c r="J5008" s="133">
        <v>2.82</v>
      </c>
      <c r="K5008" s="133">
        <v>1.98</v>
      </c>
      <c r="L5008" s="133">
        <v>1.34</v>
      </c>
      <c r="M5008" s="134" t="str">
        <f t="shared" si="78"/>
        <v>P</v>
      </c>
      <c r="N5008" s="173" t="s">
        <v>10681</v>
      </c>
      <c r="O5008" s="146" t="s">
        <v>1555</v>
      </c>
      <c r="P5008" s="146" t="s">
        <v>9448</v>
      </c>
      <c r="Q5008" s="147" t="s">
        <v>10519</v>
      </c>
      <c r="R5008" s="187">
        <v>6.7200000000000006</v>
      </c>
    </row>
    <row r="5009" spans="1:18" x14ac:dyDescent="0.25">
      <c r="A5009" s="135">
        <v>1055803</v>
      </c>
      <c r="B5009" s="148" t="s">
        <v>5055</v>
      </c>
      <c r="C5009" s="135">
        <v>6</v>
      </c>
      <c r="D5009" s="135">
        <v>180</v>
      </c>
      <c r="E5009" s="188" t="s">
        <v>20</v>
      </c>
      <c r="F5009" s="135">
        <v>216</v>
      </c>
      <c r="G5009" s="135" t="s">
        <v>20</v>
      </c>
      <c r="H5009" s="135" t="s">
        <v>20</v>
      </c>
      <c r="I5009" s="135" t="s">
        <v>20</v>
      </c>
      <c r="J5009" s="136">
        <v>2.86</v>
      </c>
      <c r="K5009" s="136">
        <v>1.98</v>
      </c>
      <c r="L5009" s="136">
        <v>1.22</v>
      </c>
      <c r="M5009" s="137" t="str">
        <f t="shared" si="78"/>
        <v>P</v>
      </c>
      <c r="N5009" s="174" t="s">
        <v>10681</v>
      </c>
      <c r="O5009" s="149" t="s">
        <v>1693</v>
      </c>
      <c r="P5009" s="149" t="s">
        <v>10126</v>
      </c>
      <c r="Q5009" s="150" t="s">
        <v>10519</v>
      </c>
      <c r="R5009" s="189">
        <v>7.02</v>
      </c>
    </row>
    <row r="5010" spans="1:18" x14ac:dyDescent="0.25">
      <c r="A5010" s="132">
        <v>1055806</v>
      </c>
      <c r="B5010" s="145" t="s">
        <v>781</v>
      </c>
      <c r="C5010" s="132">
        <v>6</v>
      </c>
      <c r="D5010" s="132">
        <v>102</v>
      </c>
      <c r="E5010" s="186" t="s">
        <v>21</v>
      </c>
      <c r="F5010" s="132">
        <v>170</v>
      </c>
      <c r="G5010" s="132" t="s">
        <v>20</v>
      </c>
      <c r="H5010" s="132" t="s">
        <v>20</v>
      </c>
      <c r="I5010" s="132" t="s">
        <v>20</v>
      </c>
      <c r="J5010" s="133">
        <v>2.76</v>
      </c>
      <c r="K5010" s="133">
        <v>2.2999999999999998</v>
      </c>
      <c r="L5010" s="133">
        <v>1.4</v>
      </c>
      <c r="M5010" s="134" t="str">
        <f t="shared" si="78"/>
        <v>P</v>
      </c>
      <c r="N5010" s="173" t="s">
        <v>10681</v>
      </c>
      <c r="O5010" s="146" t="s">
        <v>1555</v>
      </c>
      <c r="P5010" s="146" t="s">
        <v>9448</v>
      </c>
      <c r="Q5010" s="147" t="s">
        <v>10519</v>
      </c>
      <c r="R5010" s="187">
        <v>14.76</v>
      </c>
    </row>
    <row r="5011" spans="1:18" x14ac:dyDescent="0.25">
      <c r="A5011" s="135">
        <v>1055807</v>
      </c>
      <c r="B5011" s="148" t="s">
        <v>5056</v>
      </c>
      <c r="C5011" s="135">
        <v>6</v>
      </c>
      <c r="D5011" s="135">
        <v>102</v>
      </c>
      <c r="E5011" s="188" t="s">
        <v>21</v>
      </c>
      <c r="F5011" s="135">
        <v>170</v>
      </c>
      <c r="G5011" s="135" t="s">
        <v>20</v>
      </c>
      <c r="H5011" s="135" t="s">
        <v>20</v>
      </c>
      <c r="I5011" s="135" t="s">
        <v>20</v>
      </c>
      <c r="J5011" s="136">
        <v>2.78</v>
      </c>
      <c r="K5011" s="136">
        <v>2.2999999999999998</v>
      </c>
      <c r="L5011" s="136">
        <v>1.4</v>
      </c>
      <c r="M5011" s="137" t="str">
        <f t="shared" si="78"/>
        <v>P</v>
      </c>
      <c r="N5011" s="174" t="s">
        <v>10681</v>
      </c>
      <c r="O5011" s="149" t="s">
        <v>1555</v>
      </c>
      <c r="P5011" s="149" t="s">
        <v>9448</v>
      </c>
      <c r="Q5011" s="150" t="s">
        <v>10519</v>
      </c>
      <c r="R5011" s="189">
        <v>14.04</v>
      </c>
    </row>
    <row r="5012" spans="1:18" x14ac:dyDescent="0.25">
      <c r="A5012" s="132">
        <v>1055808</v>
      </c>
      <c r="B5012" s="145" t="s">
        <v>5057</v>
      </c>
      <c r="C5012" s="132">
        <v>6</v>
      </c>
      <c r="D5012" s="132">
        <v>102</v>
      </c>
      <c r="E5012" s="186" t="s">
        <v>21</v>
      </c>
      <c r="F5012" s="132">
        <v>170</v>
      </c>
      <c r="G5012" s="132" t="s">
        <v>20</v>
      </c>
      <c r="H5012" s="132" t="s">
        <v>20</v>
      </c>
      <c r="I5012" s="132" t="s">
        <v>20</v>
      </c>
      <c r="J5012" s="133">
        <v>2.76</v>
      </c>
      <c r="K5012" s="133">
        <v>2.34</v>
      </c>
      <c r="L5012" s="133">
        <v>1.42</v>
      </c>
      <c r="M5012" s="134" t="str">
        <f t="shared" si="78"/>
        <v>P</v>
      </c>
      <c r="N5012" s="173" t="s">
        <v>10681</v>
      </c>
      <c r="O5012" s="146" t="s">
        <v>1555</v>
      </c>
      <c r="P5012" s="146" t="s">
        <v>9448</v>
      </c>
      <c r="Q5012" s="147" t="s">
        <v>10519</v>
      </c>
      <c r="R5012" s="187">
        <v>14.82</v>
      </c>
    </row>
    <row r="5013" spans="1:18" x14ac:dyDescent="0.25">
      <c r="A5013" s="135">
        <v>1055809</v>
      </c>
      <c r="B5013" s="148" t="s">
        <v>780</v>
      </c>
      <c r="C5013" s="135">
        <v>6</v>
      </c>
      <c r="D5013" s="135">
        <v>102</v>
      </c>
      <c r="E5013" s="188" t="s">
        <v>21</v>
      </c>
      <c r="F5013" s="135">
        <v>170</v>
      </c>
      <c r="G5013" s="135" t="s">
        <v>20</v>
      </c>
      <c r="H5013" s="135" t="s">
        <v>20</v>
      </c>
      <c r="I5013" s="135" t="s">
        <v>20</v>
      </c>
      <c r="J5013" s="136">
        <v>2.78</v>
      </c>
      <c r="K5013" s="136">
        <v>2.3199999999999998</v>
      </c>
      <c r="L5013" s="136">
        <v>1.44</v>
      </c>
      <c r="M5013" s="137" t="str">
        <f t="shared" si="78"/>
        <v>P</v>
      </c>
      <c r="N5013" s="174" t="s">
        <v>10681</v>
      </c>
      <c r="O5013" s="149" t="s">
        <v>1555</v>
      </c>
      <c r="P5013" s="149" t="s">
        <v>9448</v>
      </c>
      <c r="Q5013" s="150" t="s">
        <v>10519</v>
      </c>
      <c r="R5013" s="189">
        <v>15.120000000000001</v>
      </c>
    </row>
    <row r="5014" spans="1:18" x14ac:dyDescent="0.25">
      <c r="A5014" s="132">
        <v>1055810</v>
      </c>
      <c r="B5014" s="145" t="s">
        <v>5058</v>
      </c>
      <c r="C5014" s="132">
        <v>6</v>
      </c>
      <c r="D5014" s="132">
        <v>98</v>
      </c>
      <c r="E5014" s="186" t="s">
        <v>21</v>
      </c>
      <c r="F5014" s="132">
        <v>140</v>
      </c>
      <c r="G5014" s="132" t="s">
        <v>20</v>
      </c>
      <c r="H5014" s="132" t="s">
        <v>20</v>
      </c>
      <c r="I5014" s="132" t="s">
        <v>20</v>
      </c>
      <c r="J5014" s="133">
        <v>3.16</v>
      </c>
      <c r="K5014" s="133">
        <v>2.14</v>
      </c>
      <c r="L5014" s="133">
        <v>1.48</v>
      </c>
      <c r="M5014" s="134" t="str">
        <f t="shared" si="78"/>
        <v>P</v>
      </c>
      <c r="N5014" s="173" t="s">
        <v>10681</v>
      </c>
      <c r="O5014" s="146" t="s">
        <v>1506</v>
      </c>
      <c r="P5014" s="146" t="s">
        <v>9435</v>
      </c>
      <c r="Q5014" s="147" t="s">
        <v>10519</v>
      </c>
      <c r="R5014" s="187">
        <v>16.68</v>
      </c>
    </row>
    <row r="5015" spans="1:18" x14ac:dyDescent="0.25">
      <c r="A5015" s="135">
        <v>1055812</v>
      </c>
      <c r="B5015" s="148" t="s">
        <v>5059</v>
      </c>
      <c r="C5015" s="135">
        <v>6</v>
      </c>
      <c r="D5015" s="135">
        <v>102</v>
      </c>
      <c r="E5015" s="188" t="s">
        <v>21</v>
      </c>
      <c r="F5015" s="135">
        <v>170</v>
      </c>
      <c r="G5015" s="135" t="s">
        <v>20</v>
      </c>
      <c r="H5015" s="135" t="s">
        <v>20</v>
      </c>
      <c r="I5015" s="135" t="s">
        <v>20</v>
      </c>
      <c r="J5015" s="136">
        <v>2.76</v>
      </c>
      <c r="K5015" s="136">
        <v>2.2999999999999998</v>
      </c>
      <c r="L5015" s="136">
        <v>1.42</v>
      </c>
      <c r="M5015" s="137" t="str">
        <f t="shared" si="78"/>
        <v>P</v>
      </c>
      <c r="N5015" s="174" t="s">
        <v>10681</v>
      </c>
      <c r="O5015" s="149" t="s">
        <v>1555</v>
      </c>
      <c r="P5015" s="149" t="s">
        <v>9448</v>
      </c>
      <c r="Q5015" s="150" t="s">
        <v>10519</v>
      </c>
      <c r="R5015" s="189">
        <v>14.100000000000001</v>
      </c>
    </row>
    <row r="5016" spans="1:18" x14ac:dyDescent="0.25">
      <c r="A5016" s="132">
        <v>1055813</v>
      </c>
      <c r="B5016" s="145" t="s">
        <v>5060</v>
      </c>
      <c r="C5016" s="132">
        <v>6</v>
      </c>
      <c r="D5016" s="132">
        <v>98</v>
      </c>
      <c r="E5016" s="186" t="s">
        <v>21</v>
      </c>
      <c r="F5016" s="132">
        <v>140</v>
      </c>
      <c r="G5016" s="132">
        <v>8</v>
      </c>
      <c r="H5016" s="132" t="s">
        <v>20</v>
      </c>
      <c r="I5016" s="132">
        <v>1</v>
      </c>
      <c r="J5016" s="133">
        <v>3.24</v>
      </c>
      <c r="K5016" s="133">
        <v>2.1</v>
      </c>
      <c r="L5016" s="133">
        <v>1.48</v>
      </c>
      <c r="M5016" s="134" t="str">
        <f t="shared" si="78"/>
        <v>P</v>
      </c>
      <c r="N5016" s="173" t="s">
        <v>10681</v>
      </c>
      <c r="O5016" s="146" t="s">
        <v>1506</v>
      </c>
      <c r="P5016" s="146" t="s">
        <v>9435</v>
      </c>
      <c r="Q5016" s="147" t="s">
        <v>10519</v>
      </c>
      <c r="R5016" s="187">
        <v>16.5</v>
      </c>
    </row>
    <row r="5017" spans="1:18" x14ac:dyDescent="0.25">
      <c r="A5017" s="135">
        <v>1055816</v>
      </c>
      <c r="B5017" s="148" t="s">
        <v>5061</v>
      </c>
      <c r="C5017" s="135">
        <v>6</v>
      </c>
      <c r="D5017" s="135">
        <v>98</v>
      </c>
      <c r="E5017" s="188" t="s">
        <v>21</v>
      </c>
      <c r="F5017" s="135">
        <v>140</v>
      </c>
      <c r="G5017" s="135" t="s">
        <v>20</v>
      </c>
      <c r="H5017" s="135" t="s">
        <v>20</v>
      </c>
      <c r="I5017" s="135" t="s">
        <v>20</v>
      </c>
      <c r="J5017" s="136">
        <v>3.26</v>
      </c>
      <c r="K5017" s="136">
        <v>2.08</v>
      </c>
      <c r="L5017" s="136">
        <v>1.52</v>
      </c>
      <c r="M5017" s="137" t="str">
        <f t="shared" si="78"/>
        <v>P</v>
      </c>
      <c r="N5017" s="174" t="s">
        <v>10681</v>
      </c>
      <c r="O5017" s="149" t="s">
        <v>1506</v>
      </c>
      <c r="P5017" s="149" t="s">
        <v>9435</v>
      </c>
      <c r="Q5017" s="150" t="s">
        <v>10519</v>
      </c>
      <c r="R5017" s="189">
        <v>17.04</v>
      </c>
    </row>
    <row r="5018" spans="1:18" x14ac:dyDescent="0.25">
      <c r="A5018" s="132">
        <v>1055817</v>
      </c>
      <c r="B5018" s="145" t="s">
        <v>5062</v>
      </c>
      <c r="C5018" s="132">
        <v>6</v>
      </c>
      <c r="D5018" s="132">
        <v>40</v>
      </c>
      <c r="E5018" s="186" t="s">
        <v>21</v>
      </c>
      <c r="F5018" s="132">
        <v>60</v>
      </c>
      <c r="G5018" s="132" t="s">
        <v>20</v>
      </c>
      <c r="H5018" s="132" t="s">
        <v>20</v>
      </c>
      <c r="I5018" s="132" t="s">
        <v>20</v>
      </c>
      <c r="J5018" s="133">
        <v>4.4400000000000004</v>
      </c>
      <c r="K5018" s="133">
        <v>2.2799999999999998</v>
      </c>
      <c r="L5018" s="133">
        <v>2.38</v>
      </c>
      <c r="M5018" s="134" t="str">
        <f t="shared" si="78"/>
        <v>P</v>
      </c>
      <c r="N5018" s="173" t="s">
        <v>10681</v>
      </c>
      <c r="O5018" s="146" t="s">
        <v>1555</v>
      </c>
      <c r="P5018" s="146" t="s">
        <v>9448</v>
      </c>
      <c r="Q5018" s="147" t="s">
        <v>10519</v>
      </c>
      <c r="R5018" s="187">
        <v>25.200000000000003</v>
      </c>
    </row>
    <row r="5019" spans="1:18" x14ac:dyDescent="0.25">
      <c r="A5019" s="135">
        <v>1055818</v>
      </c>
      <c r="B5019" s="148" t="s">
        <v>5063</v>
      </c>
      <c r="C5019" s="135">
        <v>6</v>
      </c>
      <c r="D5019" s="135">
        <v>40</v>
      </c>
      <c r="E5019" s="188" t="s">
        <v>21</v>
      </c>
      <c r="F5019" s="135">
        <v>60</v>
      </c>
      <c r="G5019" s="135" t="s">
        <v>20</v>
      </c>
      <c r="H5019" s="135" t="s">
        <v>20</v>
      </c>
      <c r="I5019" s="135" t="s">
        <v>20</v>
      </c>
      <c r="J5019" s="136">
        <v>4.24</v>
      </c>
      <c r="K5019" s="136">
        <v>2.1800000000000002</v>
      </c>
      <c r="L5019" s="136">
        <v>2.2400000000000002</v>
      </c>
      <c r="M5019" s="137" t="str">
        <f t="shared" si="78"/>
        <v>P</v>
      </c>
      <c r="N5019" s="174" t="s">
        <v>10681</v>
      </c>
      <c r="O5019" s="149" t="s">
        <v>1506</v>
      </c>
      <c r="P5019" s="149" t="s">
        <v>9496</v>
      </c>
      <c r="Q5019" s="150" t="s">
        <v>10519</v>
      </c>
      <c r="R5019" s="189">
        <v>21.240000000000002</v>
      </c>
    </row>
    <row r="5020" spans="1:18" x14ac:dyDescent="0.25">
      <c r="A5020" s="132">
        <v>1055819</v>
      </c>
      <c r="B5020" s="145" t="s">
        <v>5064</v>
      </c>
      <c r="C5020" s="132">
        <v>6</v>
      </c>
      <c r="D5020" s="132">
        <v>40</v>
      </c>
      <c r="E5020" s="186" t="s">
        <v>21</v>
      </c>
      <c r="F5020" s="132">
        <v>60</v>
      </c>
      <c r="G5020" s="132" t="s">
        <v>20</v>
      </c>
      <c r="H5020" s="132" t="s">
        <v>20</v>
      </c>
      <c r="I5020" s="132" t="s">
        <v>20</v>
      </c>
      <c r="J5020" s="133">
        <v>4.42</v>
      </c>
      <c r="K5020" s="133">
        <v>2.2599999999999998</v>
      </c>
      <c r="L5020" s="133">
        <v>2.34</v>
      </c>
      <c r="M5020" s="134" t="str">
        <f t="shared" si="78"/>
        <v>P</v>
      </c>
      <c r="N5020" s="173" t="s">
        <v>10681</v>
      </c>
      <c r="O5020" s="146" t="s">
        <v>1555</v>
      </c>
      <c r="P5020" s="146" t="s">
        <v>9448</v>
      </c>
      <c r="Q5020" s="147" t="s">
        <v>10519</v>
      </c>
      <c r="R5020" s="187">
        <v>27</v>
      </c>
    </row>
    <row r="5021" spans="1:18" x14ac:dyDescent="0.25">
      <c r="A5021" s="135">
        <v>1055820</v>
      </c>
      <c r="B5021" s="148" t="s">
        <v>5065</v>
      </c>
      <c r="C5021" s="135">
        <v>6</v>
      </c>
      <c r="D5021" s="135">
        <v>40</v>
      </c>
      <c r="E5021" s="188" t="s">
        <v>21</v>
      </c>
      <c r="F5021" s="135">
        <v>60</v>
      </c>
      <c r="G5021" s="135" t="s">
        <v>20</v>
      </c>
      <c r="H5021" s="135" t="s">
        <v>20</v>
      </c>
      <c r="I5021" s="135" t="s">
        <v>20</v>
      </c>
      <c r="J5021" s="136">
        <v>4.4400000000000004</v>
      </c>
      <c r="K5021" s="136">
        <v>2.2599999999999998</v>
      </c>
      <c r="L5021" s="136">
        <v>2.36</v>
      </c>
      <c r="M5021" s="137" t="str">
        <f t="shared" si="78"/>
        <v>P</v>
      </c>
      <c r="N5021" s="174" t="s">
        <v>10681</v>
      </c>
      <c r="O5021" s="149" t="s">
        <v>1555</v>
      </c>
      <c r="P5021" s="149" t="s">
        <v>9448</v>
      </c>
      <c r="Q5021" s="150" t="s">
        <v>10519</v>
      </c>
      <c r="R5021" s="189">
        <v>27.660000000000004</v>
      </c>
    </row>
    <row r="5022" spans="1:18" x14ac:dyDescent="0.25">
      <c r="A5022" s="132">
        <v>1055821</v>
      </c>
      <c r="B5022" s="145" t="s">
        <v>5066</v>
      </c>
      <c r="C5022" s="132">
        <v>6</v>
      </c>
      <c r="D5022" s="132">
        <v>40</v>
      </c>
      <c r="E5022" s="186" t="s">
        <v>21</v>
      </c>
      <c r="F5022" s="132">
        <v>60</v>
      </c>
      <c r="G5022" s="132" t="s">
        <v>20</v>
      </c>
      <c r="H5022" s="132" t="s">
        <v>20</v>
      </c>
      <c r="I5022" s="132" t="s">
        <v>20</v>
      </c>
      <c r="J5022" s="133">
        <v>4.2</v>
      </c>
      <c r="K5022" s="133">
        <v>2.2200000000000002</v>
      </c>
      <c r="L5022" s="133">
        <v>2.3199999999999998</v>
      </c>
      <c r="M5022" s="134" t="str">
        <f t="shared" si="78"/>
        <v>P</v>
      </c>
      <c r="N5022" s="173" t="s">
        <v>10681</v>
      </c>
      <c r="O5022" s="146" t="s">
        <v>1693</v>
      </c>
      <c r="P5022" s="146" t="s">
        <v>10126</v>
      </c>
      <c r="Q5022" s="147" t="s">
        <v>10519</v>
      </c>
      <c r="R5022" s="187">
        <v>24.42</v>
      </c>
    </row>
    <row r="5023" spans="1:18" x14ac:dyDescent="0.25">
      <c r="A5023" s="135">
        <v>1055822</v>
      </c>
      <c r="B5023" s="148" t="s">
        <v>5067</v>
      </c>
      <c r="C5023" s="135">
        <v>6</v>
      </c>
      <c r="D5023" s="135">
        <v>40</v>
      </c>
      <c r="E5023" s="188" t="s">
        <v>21</v>
      </c>
      <c r="F5023" s="135">
        <v>60</v>
      </c>
      <c r="G5023" s="135" t="s">
        <v>20</v>
      </c>
      <c r="H5023" s="135" t="s">
        <v>20</v>
      </c>
      <c r="I5023" s="135" t="s">
        <v>20</v>
      </c>
      <c r="J5023" s="136">
        <v>4.22</v>
      </c>
      <c r="K5023" s="136">
        <v>2.16</v>
      </c>
      <c r="L5023" s="136">
        <v>2.2400000000000002</v>
      </c>
      <c r="M5023" s="137" t="str">
        <f t="shared" si="78"/>
        <v>P</v>
      </c>
      <c r="N5023" s="174" t="s">
        <v>10681</v>
      </c>
      <c r="O5023" s="149" t="s">
        <v>1506</v>
      </c>
      <c r="P5023" s="149" t="s">
        <v>9496</v>
      </c>
      <c r="Q5023" s="150" t="s">
        <v>10519</v>
      </c>
      <c r="R5023" s="189">
        <v>20.88</v>
      </c>
    </row>
    <row r="5024" spans="1:18" x14ac:dyDescent="0.25">
      <c r="A5024" s="132">
        <v>1055823</v>
      </c>
      <c r="B5024" s="145" t="s">
        <v>5068</v>
      </c>
      <c r="C5024" s="132">
        <v>6</v>
      </c>
      <c r="D5024" s="132">
        <v>40</v>
      </c>
      <c r="E5024" s="186" t="s">
        <v>20</v>
      </c>
      <c r="F5024" s="132">
        <v>60</v>
      </c>
      <c r="G5024" s="132" t="s">
        <v>20</v>
      </c>
      <c r="H5024" s="132" t="s">
        <v>20</v>
      </c>
      <c r="I5024" s="132" t="s">
        <v>20</v>
      </c>
      <c r="J5024" s="133">
        <v>4.26</v>
      </c>
      <c r="K5024" s="133">
        <v>2.25</v>
      </c>
      <c r="L5024" s="133">
        <v>2.39</v>
      </c>
      <c r="M5024" s="134" t="str">
        <f t="shared" si="78"/>
        <v>P</v>
      </c>
      <c r="N5024" s="173" t="s">
        <v>10681</v>
      </c>
      <c r="O5024" s="146" t="s">
        <v>1693</v>
      </c>
      <c r="P5024" s="146" t="s">
        <v>10126</v>
      </c>
      <c r="Q5024" s="147" t="s">
        <v>10519</v>
      </c>
      <c r="R5024" s="187">
        <v>28.200000000000003</v>
      </c>
    </row>
    <row r="5025" spans="1:18" x14ac:dyDescent="0.25">
      <c r="A5025" s="135">
        <v>1055824</v>
      </c>
      <c r="B5025" s="148" t="s">
        <v>5069</v>
      </c>
      <c r="C5025" s="135">
        <v>6</v>
      </c>
      <c r="D5025" s="135">
        <v>40</v>
      </c>
      <c r="E5025" s="188" t="s">
        <v>21</v>
      </c>
      <c r="F5025" s="135">
        <v>60</v>
      </c>
      <c r="G5025" s="135" t="s">
        <v>20</v>
      </c>
      <c r="H5025" s="135" t="s">
        <v>20</v>
      </c>
      <c r="I5025" s="135" t="s">
        <v>20</v>
      </c>
      <c r="J5025" s="136">
        <v>4.4400000000000004</v>
      </c>
      <c r="K5025" s="136">
        <v>2.2599999999999998</v>
      </c>
      <c r="L5025" s="136">
        <v>2.36</v>
      </c>
      <c r="M5025" s="137" t="str">
        <f t="shared" si="78"/>
        <v>P</v>
      </c>
      <c r="N5025" s="174" t="s">
        <v>10681</v>
      </c>
      <c r="O5025" s="149" t="s">
        <v>1555</v>
      </c>
      <c r="P5025" s="149" t="s">
        <v>9448</v>
      </c>
      <c r="Q5025" s="150" t="s">
        <v>10519</v>
      </c>
      <c r="R5025" s="189">
        <v>25.08</v>
      </c>
    </row>
    <row r="5026" spans="1:18" x14ac:dyDescent="0.25">
      <c r="A5026" s="132">
        <v>1055825</v>
      </c>
      <c r="B5026" s="145" t="s">
        <v>5070</v>
      </c>
      <c r="C5026" s="132">
        <v>6</v>
      </c>
      <c r="D5026" s="132">
        <v>40</v>
      </c>
      <c r="E5026" s="186" t="s">
        <v>21</v>
      </c>
      <c r="F5026" s="132">
        <v>60</v>
      </c>
      <c r="G5026" s="132" t="s">
        <v>20</v>
      </c>
      <c r="H5026" s="132" t="s">
        <v>20</v>
      </c>
      <c r="I5026" s="132" t="s">
        <v>20</v>
      </c>
      <c r="J5026" s="133">
        <v>4.4400000000000004</v>
      </c>
      <c r="K5026" s="133">
        <v>2.2799999999999998</v>
      </c>
      <c r="L5026" s="133">
        <v>2.38</v>
      </c>
      <c r="M5026" s="134" t="str">
        <f t="shared" si="78"/>
        <v>P</v>
      </c>
      <c r="N5026" s="173" t="s">
        <v>10681</v>
      </c>
      <c r="O5026" s="146" t="s">
        <v>1555</v>
      </c>
      <c r="P5026" s="146" t="s">
        <v>9448</v>
      </c>
      <c r="Q5026" s="147" t="s">
        <v>10519</v>
      </c>
      <c r="R5026" s="187">
        <v>23.22</v>
      </c>
    </row>
    <row r="5027" spans="1:18" x14ac:dyDescent="0.25">
      <c r="A5027" s="135">
        <v>1055826</v>
      </c>
      <c r="B5027" s="148" t="s">
        <v>5071</v>
      </c>
      <c r="C5027" s="135">
        <v>6</v>
      </c>
      <c r="D5027" s="135">
        <v>40</v>
      </c>
      <c r="E5027" s="188" t="s">
        <v>21</v>
      </c>
      <c r="F5027" s="135">
        <v>60</v>
      </c>
      <c r="G5027" s="135" t="s">
        <v>20</v>
      </c>
      <c r="H5027" s="135" t="s">
        <v>20</v>
      </c>
      <c r="I5027" s="135" t="s">
        <v>20</v>
      </c>
      <c r="J5027" s="136">
        <v>4.4400000000000004</v>
      </c>
      <c r="K5027" s="136">
        <v>2.2599999999999998</v>
      </c>
      <c r="L5027" s="136">
        <v>2.42</v>
      </c>
      <c r="M5027" s="137" t="str">
        <f t="shared" si="78"/>
        <v>P</v>
      </c>
      <c r="N5027" s="174" t="s">
        <v>10681</v>
      </c>
      <c r="O5027" s="149" t="s">
        <v>1555</v>
      </c>
      <c r="P5027" s="149" t="s">
        <v>9448</v>
      </c>
      <c r="Q5027" s="150" t="s">
        <v>10519</v>
      </c>
      <c r="R5027" s="189">
        <v>27.18</v>
      </c>
    </row>
    <row r="5028" spans="1:18" x14ac:dyDescent="0.25">
      <c r="A5028" s="132">
        <v>1055827</v>
      </c>
      <c r="B5028" s="145" t="s">
        <v>5072</v>
      </c>
      <c r="C5028" s="132">
        <v>6</v>
      </c>
      <c r="D5028" s="132">
        <v>40</v>
      </c>
      <c r="E5028" s="186" t="s">
        <v>21</v>
      </c>
      <c r="F5028" s="132">
        <v>48</v>
      </c>
      <c r="G5028" s="132" t="s">
        <v>21</v>
      </c>
      <c r="H5028" s="132" t="s">
        <v>21</v>
      </c>
      <c r="I5028" s="132" t="s">
        <v>21</v>
      </c>
      <c r="J5028" s="133">
        <v>4.3600000000000003</v>
      </c>
      <c r="K5028" s="133">
        <v>3.04</v>
      </c>
      <c r="L5028" s="133">
        <v>2.36</v>
      </c>
      <c r="M5028" s="134" t="str">
        <f t="shared" si="78"/>
        <v>P</v>
      </c>
      <c r="N5028" s="173" t="s">
        <v>10681</v>
      </c>
      <c r="O5028" s="146" t="s">
        <v>1506</v>
      </c>
      <c r="P5028" s="146" t="s">
        <v>9435</v>
      </c>
      <c r="Q5028" s="147" t="s">
        <v>10106</v>
      </c>
      <c r="R5028" s="187">
        <v>36.78</v>
      </c>
    </row>
    <row r="5029" spans="1:18" x14ac:dyDescent="0.25">
      <c r="A5029" s="135">
        <v>1055828</v>
      </c>
      <c r="B5029" s="148" t="s">
        <v>5073</v>
      </c>
      <c r="C5029" s="135">
        <v>6</v>
      </c>
      <c r="D5029" s="135">
        <v>40</v>
      </c>
      <c r="E5029" s="188" t="s">
        <v>21</v>
      </c>
      <c r="F5029" s="135">
        <v>48</v>
      </c>
      <c r="G5029" s="135" t="s">
        <v>21</v>
      </c>
      <c r="H5029" s="135" t="s">
        <v>21</v>
      </c>
      <c r="I5029" s="135" t="s">
        <v>21</v>
      </c>
      <c r="J5029" s="136">
        <v>4.24</v>
      </c>
      <c r="K5029" s="136">
        <v>3.04</v>
      </c>
      <c r="L5029" s="136">
        <v>2.36</v>
      </c>
      <c r="M5029" s="137" t="str">
        <f t="shared" si="78"/>
        <v>P</v>
      </c>
      <c r="N5029" s="174" t="s">
        <v>10681</v>
      </c>
      <c r="O5029" s="149" t="s">
        <v>1506</v>
      </c>
      <c r="P5029" s="149" t="s">
        <v>9496</v>
      </c>
      <c r="Q5029" s="150" t="s">
        <v>10106</v>
      </c>
      <c r="R5029" s="189">
        <v>33.24</v>
      </c>
    </row>
    <row r="5030" spans="1:18" x14ac:dyDescent="0.25">
      <c r="A5030" s="132">
        <v>1055829</v>
      </c>
      <c r="B5030" s="145" t="s">
        <v>5074</v>
      </c>
      <c r="C5030" s="132">
        <v>6</v>
      </c>
      <c r="D5030" s="132">
        <v>40</v>
      </c>
      <c r="E5030" s="186" t="s">
        <v>21</v>
      </c>
      <c r="F5030" s="132">
        <v>48</v>
      </c>
      <c r="G5030" s="132" t="s">
        <v>21</v>
      </c>
      <c r="H5030" s="132" t="s">
        <v>21</v>
      </c>
      <c r="I5030" s="132" t="s">
        <v>21</v>
      </c>
      <c r="J5030" s="133">
        <v>4.34</v>
      </c>
      <c r="K5030" s="133">
        <v>3.1</v>
      </c>
      <c r="L5030" s="133">
        <v>2.4</v>
      </c>
      <c r="M5030" s="134" t="str">
        <f t="shared" si="78"/>
        <v>P</v>
      </c>
      <c r="N5030" s="173" t="s">
        <v>10681</v>
      </c>
      <c r="O5030" s="146" t="s">
        <v>1506</v>
      </c>
      <c r="P5030" s="146" t="s">
        <v>9435</v>
      </c>
      <c r="Q5030" s="147" t="s">
        <v>10106</v>
      </c>
      <c r="R5030" s="187">
        <v>37.68</v>
      </c>
    </row>
    <row r="5031" spans="1:18" x14ac:dyDescent="0.25">
      <c r="A5031" s="135">
        <v>1055830</v>
      </c>
      <c r="B5031" s="148" t="s">
        <v>5075</v>
      </c>
      <c r="C5031" s="135">
        <v>6</v>
      </c>
      <c r="D5031" s="135">
        <v>40</v>
      </c>
      <c r="E5031" s="188" t="s">
        <v>21</v>
      </c>
      <c r="F5031" s="135">
        <v>48</v>
      </c>
      <c r="G5031" s="135" t="s">
        <v>21</v>
      </c>
      <c r="H5031" s="135" t="s">
        <v>21</v>
      </c>
      <c r="I5031" s="135" t="s">
        <v>21</v>
      </c>
      <c r="J5031" s="136">
        <v>4.24</v>
      </c>
      <c r="K5031" s="136">
        <v>3.04</v>
      </c>
      <c r="L5031" s="136">
        <v>2.2999999999999998</v>
      </c>
      <c r="M5031" s="137" t="str">
        <f t="shared" si="78"/>
        <v>P</v>
      </c>
      <c r="N5031" s="174" t="s">
        <v>10681</v>
      </c>
      <c r="O5031" s="149" t="s">
        <v>1506</v>
      </c>
      <c r="P5031" s="149" t="s">
        <v>9496</v>
      </c>
      <c r="Q5031" s="150" t="s">
        <v>10106</v>
      </c>
      <c r="R5031" s="189">
        <v>33.42</v>
      </c>
    </row>
    <row r="5032" spans="1:18" x14ac:dyDescent="0.25">
      <c r="A5032" s="132">
        <v>1055831</v>
      </c>
      <c r="B5032" s="145" t="s">
        <v>5076</v>
      </c>
      <c r="C5032" s="132">
        <v>6</v>
      </c>
      <c r="D5032" s="132">
        <v>40</v>
      </c>
      <c r="E5032" s="186" t="s">
        <v>21</v>
      </c>
      <c r="F5032" s="132">
        <v>48</v>
      </c>
      <c r="G5032" s="132" t="s">
        <v>21</v>
      </c>
      <c r="H5032" s="132" t="s">
        <v>21</v>
      </c>
      <c r="I5032" s="132" t="s">
        <v>21</v>
      </c>
      <c r="J5032" s="133">
        <v>4.38</v>
      </c>
      <c r="K5032" s="133">
        <v>3.06</v>
      </c>
      <c r="L5032" s="133">
        <v>2.36</v>
      </c>
      <c r="M5032" s="134" t="str">
        <f t="shared" si="78"/>
        <v>P</v>
      </c>
      <c r="N5032" s="173" t="s">
        <v>10681</v>
      </c>
      <c r="O5032" s="146" t="s">
        <v>1506</v>
      </c>
      <c r="P5032" s="146" t="s">
        <v>9435</v>
      </c>
      <c r="Q5032" s="147" t="s">
        <v>10106</v>
      </c>
      <c r="R5032" s="187">
        <v>35.880000000000003</v>
      </c>
    </row>
    <row r="5033" spans="1:18" x14ac:dyDescent="0.25">
      <c r="A5033" s="135">
        <v>1055832</v>
      </c>
      <c r="B5033" s="148" t="s">
        <v>5077</v>
      </c>
      <c r="C5033" s="135">
        <v>6</v>
      </c>
      <c r="D5033" s="135">
        <v>32</v>
      </c>
      <c r="E5033" s="188" t="s">
        <v>21</v>
      </c>
      <c r="F5033" s="135">
        <v>48</v>
      </c>
      <c r="G5033" s="135" t="s">
        <v>20</v>
      </c>
      <c r="H5033" s="135" t="s">
        <v>20</v>
      </c>
      <c r="I5033" s="135" t="s">
        <v>20</v>
      </c>
      <c r="J5033" s="136">
        <v>4.22</v>
      </c>
      <c r="K5033" s="136">
        <v>2.98</v>
      </c>
      <c r="L5033" s="136">
        <v>2.34</v>
      </c>
      <c r="M5033" s="137" t="str">
        <f t="shared" si="78"/>
        <v>P</v>
      </c>
      <c r="N5033" s="174" t="s">
        <v>10681</v>
      </c>
      <c r="O5033" s="149" t="s">
        <v>1693</v>
      </c>
      <c r="P5033" s="149" t="s">
        <v>10126</v>
      </c>
      <c r="Q5033" s="150" t="s">
        <v>10519</v>
      </c>
      <c r="R5033" s="189">
        <v>34.799999999999997</v>
      </c>
    </row>
    <row r="5034" spans="1:18" x14ac:dyDescent="0.25">
      <c r="A5034" s="132">
        <v>1055833</v>
      </c>
      <c r="B5034" s="145" t="s">
        <v>921</v>
      </c>
      <c r="C5034" s="132">
        <v>6</v>
      </c>
      <c r="D5034" s="132" t="s">
        <v>20</v>
      </c>
      <c r="E5034" s="186">
        <v>50</v>
      </c>
      <c r="F5034" s="132" t="s">
        <v>20</v>
      </c>
      <c r="G5034" s="132" t="s">
        <v>20</v>
      </c>
      <c r="H5034" s="132" t="s">
        <v>20</v>
      </c>
      <c r="I5034" s="132" t="s">
        <v>20</v>
      </c>
      <c r="J5034" s="133">
        <v>1.22</v>
      </c>
      <c r="K5034" s="133">
        <v>0.82</v>
      </c>
      <c r="L5034" s="133">
        <v>0.28000000000000003</v>
      </c>
      <c r="M5034" s="134" t="str">
        <f t="shared" si="78"/>
        <v>P</v>
      </c>
      <c r="N5034" s="171" t="s">
        <v>10681</v>
      </c>
      <c r="O5034" s="146" t="s">
        <v>1555</v>
      </c>
      <c r="P5034" s="146" t="s">
        <v>9429</v>
      </c>
      <c r="Q5034" s="147" t="s">
        <v>10519</v>
      </c>
      <c r="R5034" s="187">
        <v>1.720827522082752</v>
      </c>
    </row>
    <row r="5035" spans="1:18" x14ac:dyDescent="0.25">
      <c r="A5035" s="135">
        <v>1055834</v>
      </c>
      <c r="B5035" s="148" t="s">
        <v>295</v>
      </c>
      <c r="C5035" s="135">
        <v>3</v>
      </c>
      <c r="D5035" s="135" t="s">
        <v>20</v>
      </c>
      <c r="E5035" s="188">
        <v>45</v>
      </c>
      <c r="F5035" s="135" t="s">
        <v>20</v>
      </c>
      <c r="G5035" s="135" t="s">
        <v>20</v>
      </c>
      <c r="H5035" s="135">
        <v>225</v>
      </c>
      <c r="I5035" s="135">
        <v>1</v>
      </c>
      <c r="J5035" s="136">
        <v>0.77</v>
      </c>
      <c r="K5035" s="136">
        <v>0.77</v>
      </c>
      <c r="L5035" s="136">
        <v>0.5</v>
      </c>
      <c r="M5035" s="137" t="str">
        <f t="shared" si="78"/>
        <v>P</v>
      </c>
      <c r="N5035" s="172" t="s">
        <v>10681</v>
      </c>
      <c r="O5035" s="149" t="s">
        <v>1607</v>
      </c>
      <c r="P5035" s="149" t="s">
        <v>9559</v>
      </c>
      <c r="Q5035" s="150" t="s">
        <v>10519</v>
      </c>
      <c r="R5035" s="189">
        <v>3.63</v>
      </c>
    </row>
    <row r="5036" spans="1:18" x14ac:dyDescent="0.25">
      <c r="A5036" s="132">
        <v>1055835</v>
      </c>
      <c r="B5036" s="145" t="s">
        <v>5078</v>
      </c>
      <c r="C5036" s="132">
        <v>24</v>
      </c>
      <c r="D5036" s="132" t="s">
        <v>20</v>
      </c>
      <c r="E5036" s="186" t="s">
        <v>20</v>
      </c>
      <c r="F5036" s="132" t="s">
        <v>20</v>
      </c>
      <c r="G5036" s="132" t="s">
        <v>20</v>
      </c>
      <c r="H5036" s="132" t="s">
        <v>20</v>
      </c>
      <c r="I5036" s="132" t="s">
        <v>20</v>
      </c>
      <c r="J5036" s="133">
        <v>2.85</v>
      </c>
      <c r="K5036" s="133">
        <v>2.29</v>
      </c>
      <c r="L5036" s="133">
        <v>0.69</v>
      </c>
      <c r="M5036" s="134" t="str">
        <f t="shared" si="78"/>
        <v>P</v>
      </c>
      <c r="N5036" s="171" t="s">
        <v>10682</v>
      </c>
      <c r="O5036" s="146" t="s">
        <v>1500</v>
      </c>
      <c r="P5036" s="146" t="s">
        <v>9418</v>
      </c>
      <c r="Q5036" s="147" t="s">
        <v>10519</v>
      </c>
      <c r="R5036" s="187">
        <v>11.28</v>
      </c>
    </row>
    <row r="5037" spans="1:18" x14ac:dyDescent="0.25">
      <c r="A5037" s="135">
        <v>1055836</v>
      </c>
      <c r="B5037" s="148" t="s">
        <v>5079</v>
      </c>
      <c r="C5037" s="135">
        <v>100</v>
      </c>
      <c r="D5037" s="135" t="s">
        <v>20</v>
      </c>
      <c r="E5037" s="188" t="s">
        <v>20</v>
      </c>
      <c r="F5037" s="135" t="s">
        <v>20</v>
      </c>
      <c r="G5037" s="135" t="s">
        <v>20</v>
      </c>
      <c r="H5037" s="135" t="s">
        <v>20</v>
      </c>
      <c r="I5037" s="135" t="s">
        <v>20</v>
      </c>
      <c r="J5037" s="136">
        <v>2.65</v>
      </c>
      <c r="K5037" s="136">
        <v>0.42</v>
      </c>
      <c r="L5037" s="136">
        <v>0.42</v>
      </c>
      <c r="M5037" s="137" t="str">
        <f t="shared" si="78"/>
        <v>P</v>
      </c>
      <c r="N5037" s="172" t="s">
        <v>10682</v>
      </c>
      <c r="O5037" s="149" t="s">
        <v>1500</v>
      </c>
      <c r="P5037" s="149" t="s">
        <v>9456</v>
      </c>
      <c r="Q5037" s="150" t="s">
        <v>10519</v>
      </c>
      <c r="R5037" s="189">
        <v>4.4776119402985071</v>
      </c>
    </row>
    <row r="5038" spans="1:18" x14ac:dyDescent="0.25">
      <c r="A5038" s="132">
        <v>1055837</v>
      </c>
      <c r="B5038" s="145" t="s">
        <v>5080</v>
      </c>
      <c r="C5038" s="132">
        <v>100</v>
      </c>
      <c r="D5038" s="132" t="s">
        <v>20</v>
      </c>
      <c r="E5038" s="186" t="s">
        <v>20</v>
      </c>
      <c r="F5038" s="132" t="s">
        <v>20</v>
      </c>
      <c r="G5038" s="132" t="s">
        <v>20</v>
      </c>
      <c r="H5038" s="132" t="s">
        <v>20</v>
      </c>
      <c r="I5038" s="132" t="s">
        <v>20</v>
      </c>
      <c r="J5038" s="133">
        <v>2.65</v>
      </c>
      <c r="K5038" s="133">
        <v>0.42</v>
      </c>
      <c r="L5038" s="133">
        <v>0.42</v>
      </c>
      <c r="M5038" s="134" t="str">
        <f t="shared" si="78"/>
        <v>P</v>
      </c>
      <c r="N5038" s="171" t="s">
        <v>10682</v>
      </c>
      <c r="O5038" s="146" t="s">
        <v>1500</v>
      </c>
      <c r="P5038" s="146" t="s">
        <v>9456</v>
      </c>
      <c r="Q5038" s="147" t="s">
        <v>10519</v>
      </c>
      <c r="R5038" s="187">
        <v>4.4776119402985071</v>
      </c>
    </row>
    <row r="5039" spans="1:18" x14ac:dyDescent="0.25">
      <c r="A5039" s="135">
        <v>1055838</v>
      </c>
      <c r="B5039" s="148" t="s">
        <v>5081</v>
      </c>
      <c r="C5039" s="135">
        <v>100</v>
      </c>
      <c r="D5039" s="135" t="s">
        <v>20</v>
      </c>
      <c r="E5039" s="188" t="s">
        <v>20</v>
      </c>
      <c r="F5039" s="135" t="s">
        <v>20</v>
      </c>
      <c r="G5039" s="135" t="s">
        <v>20</v>
      </c>
      <c r="H5039" s="135" t="s">
        <v>20</v>
      </c>
      <c r="I5039" s="135" t="s">
        <v>20</v>
      </c>
      <c r="J5039" s="136">
        <v>2.65</v>
      </c>
      <c r="K5039" s="136">
        <v>0.42</v>
      </c>
      <c r="L5039" s="136">
        <v>0.42</v>
      </c>
      <c r="M5039" s="137" t="str">
        <f t="shared" si="78"/>
        <v>P</v>
      </c>
      <c r="N5039" s="172" t="s">
        <v>10682</v>
      </c>
      <c r="O5039" s="149" t="s">
        <v>1500</v>
      </c>
      <c r="P5039" s="149" t="s">
        <v>9456</v>
      </c>
      <c r="Q5039" s="150" t="s">
        <v>10519</v>
      </c>
      <c r="R5039" s="189">
        <v>4.4776119402985071</v>
      </c>
    </row>
    <row r="5040" spans="1:18" x14ac:dyDescent="0.25">
      <c r="A5040" s="132">
        <v>1055839</v>
      </c>
      <c r="B5040" s="145" t="s">
        <v>5082</v>
      </c>
      <c r="C5040" s="132">
        <v>100</v>
      </c>
      <c r="D5040" s="132" t="s">
        <v>20</v>
      </c>
      <c r="E5040" s="186" t="s">
        <v>20</v>
      </c>
      <c r="F5040" s="132" t="s">
        <v>20</v>
      </c>
      <c r="G5040" s="132" t="s">
        <v>20</v>
      </c>
      <c r="H5040" s="132" t="s">
        <v>20</v>
      </c>
      <c r="I5040" s="132" t="s">
        <v>20</v>
      </c>
      <c r="J5040" s="133">
        <v>2.65</v>
      </c>
      <c r="K5040" s="133">
        <v>0.42</v>
      </c>
      <c r="L5040" s="133">
        <v>0.42</v>
      </c>
      <c r="M5040" s="134" t="str">
        <f t="shared" si="78"/>
        <v>P</v>
      </c>
      <c r="N5040" s="171" t="s">
        <v>10682</v>
      </c>
      <c r="O5040" s="146" t="s">
        <v>1500</v>
      </c>
      <c r="P5040" s="146" t="s">
        <v>9456</v>
      </c>
      <c r="Q5040" s="147" t="s">
        <v>10519</v>
      </c>
      <c r="R5040" s="187">
        <v>4.4776119402985071</v>
      </c>
    </row>
    <row r="5041" spans="1:18" x14ac:dyDescent="0.25">
      <c r="A5041" s="135">
        <v>1055840</v>
      </c>
      <c r="B5041" s="148" t="s">
        <v>5083</v>
      </c>
      <c r="C5041" s="135">
        <v>100</v>
      </c>
      <c r="D5041" s="135" t="s">
        <v>20</v>
      </c>
      <c r="E5041" s="188" t="s">
        <v>20</v>
      </c>
      <c r="F5041" s="135" t="s">
        <v>20</v>
      </c>
      <c r="G5041" s="135" t="s">
        <v>20</v>
      </c>
      <c r="H5041" s="135" t="s">
        <v>20</v>
      </c>
      <c r="I5041" s="135" t="s">
        <v>20</v>
      </c>
      <c r="J5041" s="136">
        <v>2.65</v>
      </c>
      <c r="K5041" s="136">
        <v>0.42</v>
      </c>
      <c r="L5041" s="136">
        <v>0.42</v>
      </c>
      <c r="M5041" s="137" t="str">
        <f t="shared" si="78"/>
        <v>P</v>
      </c>
      <c r="N5041" s="172" t="s">
        <v>10682</v>
      </c>
      <c r="O5041" s="149" t="s">
        <v>1500</v>
      </c>
      <c r="P5041" s="149" t="s">
        <v>9456</v>
      </c>
      <c r="Q5041" s="150" t="s">
        <v>10519</v>
      </c>
      <c r="R5041" s="189">
        <v>5</v>
      </c>
    </row>
    <row r="5042" spans="1:18" x14ac:dyDescent="0.25">
      <c r="A5042" s="132">
        <v>1055841</v>
      </c>
      <c r="B5042" s="145" t="s">
        <v>5084</v>
      </c>
      <c r="C5042" s="132">
        <v>100</v>
      </c>
      <c r="D5042" s="132" t="s">
        <v>20</v>
      </c>
      <c r="E5042" s="186" t="s">
        <v>20</v>
      </c>
      <c r="F5042" s="132" t="s">
        <v>20</v>
      </c>
      <c r="G5042" s="132" t="s">
        <v>20</v>
      </c>
      <c r="H5042" s="132" t="s">
        <v>20</v>
      </c>
      <c r="I5042" s="132" t="s">
        <v>20</v>
      </c>
      <c r="J5042" s="133">
        <v>2.65</v>
      </c>
      <c r="K5042" s="133">
        <v>0.42</v>
      </c>
      <c r="L5042" s="133">
        <v>0.42</v>
      </c>
      <c r="M5042" s="134" t="str">
        <f t="shared" si="78"/>
        <v>P</v>
      </c>
      <c r="N5042" s="171" t="s">
        <v>10682</v>
      </c>
      <c r="O5042" s="146" t="s">
        <v>1500</v>
      </c>
      <c r="P5042" s="146" t="s">
        <v>9456</v>
      </c>
      <c r="Q5042" s="147" t="s">
        <v>10519</v>
      </c>
      <c r="R5042" s="187">
        <v>4.4776119402985071</v>
      </c>
    </row>
    <row r="5043" spans="1:18" x14ac:dyDescent="0.25">
      <c r="A5043" s="135">
        <v>1055842</v>
      </c>
      <c r="B5043" s="148" t="s">
        <v>5085</v>
      </c>
      <c r="C5043" s="135">
        <v>100</v>
      </c>
      <c r="D5043" s="135" t="s">
        <v>20</v>
      </c>
      <c r="E5043" s="188" t="s">
        <v>20</v>
      </c>
      <c r="F5043" s="135" t="s">
        <v>20</v>
      </c>
      <c r="G5043" s="135" t="s">
        <v>20</v>
      </c>
      <c r="H5043" s="135" t="s">
        <v>20</v>
      </c>
      <c r="I5043" s="135" t="s">
        <v>20</v>
      </c>
      <c r="J5043" s="136">
        <v>2.65</v>
      </c>
      <c r="K5043" s="136">
        <v>0.42</v>
      </c>
      <c r="L5043" s="136">
        <v>0.42</v>
      </c>
      <c r="M5043" s="137" t="str">
        <f t="shared" si="78"/>
        <v>P</v>
      </c>
      <c r="N5043" s="172" t="s">
        <v>10682</v>
      </c>
      <c r="O5043" s="149" t="s">
        <v>1500</v>
      </c>
      <c r="P5043" s="149" t="s">
        <v>9456</v>
      </c>
      <c r="Q5043" s="150" t="s">
        <v>10519</v>
      </c>
      <c r="R5043" s="189">
        <v>5</v>
      </c>
    </row>
    <row r="5044" spans="1:18" x14ac:dyDescent="0.25">
      <c r="A5044" s="132">
        <v>1055843</v>
      </c>
      <c r="B5044" s="145" t="s">
        <v>5086</v>
      </c>
      <c r="C5044" s="132">
        <v>100</v>
      </c>
      <c r="D5044" s="132" t="s">
        <v>20</v>
      </c>
      <c r="E5044" s="186" t="s">
        <v>20</v>
      </c>
      <c r="F5044" s="132" t="s">
        <v>20</v>
      </c>
      <c r="G5044" s="132" t="s">
        <v>20</v>
      </c>
      <c r="H5044" s="132" t="s">
        <v>20</v>
      </c>
      <c r="I5044" s="132" t="s">
        <v>20</v>
      </c>
      <c r="J5044" s="133">
        <v>2.65</v>
      </c>
      <c r="K5044" s="133">
        <v>0.42</v>
      </c>
      <c r="L5044" s="133">
        <v>0.42</v>
      </c>
      <c r="M5044" s="134" t="str">
        <f t="shared" si="78"/>
        <v>P</v>
      </c>
      <c r="N5044" s="171" t="s">
        <v>10682</v>
      </c>
      <c r="O5044" s="146" t="s">
        <v>1500</v>
      </c>
      <c r="P5044" s="146" t="s">
        <v>9456</v>
      </c>
      <c r="Q5044" s="147" t="s">
        <v>10519</v>
      </c>
      <c r="R5044" s="187">
        <v>5</v>
      </c>
    </row>
    <row r="5045" spans="1:18" x14ac:dyDescent="0.25">
      <c r="A5045" s="135">
        <v>1055844</v>
      </c>
      <c r="B5045" s="148" t="s">
        <v>5087</v>
      </c>
      <c r="C5045" s="135">
        <v>1000</v>
      </c>
      <c r="D5045" s="135" t="s">
        <v>20</v>
      </c>
      <c r="E5045" s="188" t="s">
        <v>20</v>
      </c>
      <c r="F5045" s="135" t="s">
        <v>20</v>
      </c>
      <c r="G5045" s="135" t="s">
        <v>20</v>
      </c>
      <c r="H5045" s="135" t="s">
        <v>20</v>
      </c>
      <c r="I5045" s="135" t="s">
        <v>20</v>
      </c>
      <c r="J5045" s="136">
        <v>1.4</v>
      </c>
      <c r="K5045" s="136">
        <v>1.4</v>
      </c>
      <c r="L5045" s="136">
        <v>0.43</v>
      </c>
      <c r="M5045" s="137" t="str">
        <f t="shared" si="78"/>
        <v>P</v>
      </c>
      <c r="N5045" s="172" t="s">
        <v>10682</v>
      </c>
      <c r="O5045" s="149" t="s">
        <v>1506</v>
      </c>
      <c r="P5045" s="149" t="s">
        <v>9526</v>
      </c>
      <c r="Q5045" s="150" t="s">
        <v>10519</v>
      </c>
      <c r="R5045" s="189">
        <v>32</v>
      </c>
    </row>
    <row r="5046" spans="1:18" x14ac:dyDescent="0.25">
      <c r="A5046" s="132">
        <v>1055845</v>
      </c>
      <c r="B5046" s="145" t="s">
        <v>5088</v>
      </c>
      <c r="C5046" s="132">
        <v>1000</v>
      </c>
      <c r="D5046" s="132" t="s">
        <v>20</v>
      </c>
      <c r="E5046" s="186" t="s">
        <v>20</v>
      </c>
      <c r="F5046" s="132" t="s">
        <v>20</v>
      </c>
      <c r="G5046" s="132" t="s">
        <v>20</v>
      </c>
      <c r="H5046" s="132" t="s">
        <v>20</v>
      </c>
      <c r="I5046" s="132" t="s">
        <v>20</v>
      </c>
      <c r="J5046" s="133">
        <v>1.4</v>
      </c>
      <c r="K5046" s="133">
        <v>1.4</v>
      </c>
      <c r="L5046" s="133">
        <v>0.43</v>
      </c>
      <c r="M5046" s="134" t="str">
        <f t="shared" si="78"/>
        <v>P</v>
      </c>
      <c r="N5046" s="171" t="s">
        <v>10682</v>
      </c>
      <c r="O5046" s="146" t="s">
        <v>1506</v>
      </c>
      <c r="P5046" s="146" t="s">
        <v>9526</v>
      </c>
      <c r="Q5046" s="147" t="s">
        <v>10519</v>
      </c>
      <c r="R5046" s="187">
        <v>30</v>
      </c>
    </row>
    <row r="5047" spans="1:18" x14ac:dyDescent="0.25">
      <c r="A5047" s="135">
        <v>1055846</v>
      </c>
      <c r="B5047" s="148" t="s">
        <v>5089</v>
      </c>
      <c r="C5047" s="135">
        <v>1000</v>
      </c>
      <c r="D5047" s="135" t="s">
        <v>20</v>
      </c>
      <c r="E5047" s="188" t="s">
        <v>20</v>
      </c>
      <c r="F5047" s="135" t="s">
        <v>20</v>
      </c>
      <c r="G5047" s="135" t="s">
        <v>20</v>
      </c>
      <c r="H5047" s="135" t="s">
        <v>20</v>
      </c>
      <c r="I5047" s="135" t="s">
        <v>20</v>
      </c>
      <c r="J5047" s="136">
        <v>1.4</v>
      </c>
      <c r="K5047" s="136">
        <v>1.4</v>
      </c>
      <c r="L5047" s="136">
        <v>0.43</v>
      </c>
      <c r="M5047" s="137" t="str">
        <f t="shared" si="78"/>
        <v>P</v>
      </c>
      <c r="N5047" s="174" t="s">
        <v>10682</v>
      </c>
      <c r="O5047" s="149" t="s">
        <v>1506</v>
      </c>
      <c r="P5047" s="149" t="s">
        <v>9526</v>
      </c>
      <c r="Q5047" s="150" t="s">
        <v>10519</v>
      </c>
      <c r="R5047" s="189">
        <v>32</v>
      </c>
    </row>
    <row r="5048" spans="1:18" x14ac:dyDescent="0.25">
      <c r="A5048" s="132">
        <v>1055848</v>
      </c>
      <c r="B5048" s="145" t="s">
        <v>5090</v>
      </c>
      <c r="C5048" s="132">
        <v>1000</v>
      </c>
      <c r="D5048" s="132" t="s">
        <v>20</v>
      </c>
      <c r="E5048" s="186" t="s">
        <v>20</v>
      </c>
      <c r="F5048" s="132" t="s">
        <v>20</v>
      </c>
      <c r="G5048" s="132" t="s">
        <v>20</v>
      </c>
      <c r="H5048" s="132" t="s">
        <v>20</v>
      </c>
      <c r="I5048" s="132" t="s">
        <v>20</v>
      </c>
      <c r="J5048" s="133">
        <v>1.4</v>
      </c>
      <c r="K5048" s="133">
        <v>1.4</v>
      </c>
      <c r="L5048" s="133">
        <v>0.43</v>
      </c>
      <c r="M5048" s="134" t="str">
        <f t="shared" si="78"/>
        <v>P</v>
      </c>
      <c r="N5048" s="171" t="s">
        <v>10682</v>
      </c>
      <c r="O5048" s="146" t="s">
        <v>1506</v>
      </c>
      <c r="P5048" s="146" t="s">
        <v>9526</v>
      </c>
      <c r="Q5048" s="147" t="s">
        <v>10519</v>
      </c>
      <c r="R5048" s="187">
        <v>32</v>
      </c>
    </row>
    <row r="5049" spans="1:18" x14ac:dyDescent="0.25">
      <c r="A5049" s="135">
        <v>1055849</v>
      </c>
      <c r="B5049" s="148" t="s">
        <v>10505</v>
      </c>
      <c r="C5049" s="135">
        <v>3</v>
      </c>
      <c r="D5049" s="135" t="s">
        <v>20</v>
      </c>
      <c r="E5049" s="188" t="s">
        <v>20</v>
      </c>
      <c r="F5049" s="135" t="s">
        <v>20</v>
      </c>
      <c r="G5049" s="135" t="s">
        <v>20</v>
      </c>
      <c r="H5049" s="135" t="s">
        <v>20</v>
      </c>
      <c r="I5049" s="135" t="s">
        <v>20</v>
      </c>
      <c r="J5049" s="136">
        <v>0.77</v>
      </c>
      <c r="K5049" s="136">
        <v>0.77</v>
      </c>
      <c r="L5049" s="136">
        <v>0.5</v>
      </c>
      <c r="M5049" s="137" t="str">
        <f t="shared" si="78"/>
        <v>P</v>
      </c>
      <c r="N5049" s="174" t="s">
        <v>10681</v>
      </c>
      <c r="O5049" s="149" t="s">
        <v>1607</v>
      </c>
      <c r="P5049" s="149" t="s">
        <v>9559</v>
      </c>
      <c r="Q5049" s="150" t="s">
        <v>10519</v>
      </c>
      <c r="R5049" s="189">
        <v>3.7199999999999998</v>
      </c>
    </row>
    <row r="5050" spans="1:18" x14ac:dyDescent="0.25">
      <c r="A5050" s="132">
        <v>1055850</v>
      </c>
      <c r="B5050" s="145" t="s">
        <v>5091</v>
      </c>
      <c r="C5050" s="132">
        <v>1000</v>
      </c>
      <c r="D5050" s="132" t="s">
        <v>20</v>
      </c>
      <c r="E5050" s="186" t="s">
        <v>20</v>
      </c>
      <c r="F5050" s="132" t="s">
        <v>20</v>
      </c>
      <c r="G5050" s="132" t="s">
        <v>20</v>
      </c>
      <c r="H5050" s="132" t="s">
        <v>20</v>
      </c>
      <c r="I5050" s="132" t="s">
        <v>20</v>
      </c>
      <c r="J5050" s="133">
        <v>1.4</v>
      </c>
      <c r="K5050" s="133">
        <v>1.4</v>
      </c>
      <c r="L5050" s="133">
        <v>0.43</v>
      </c>
      <c r="M5050" s="134" t="str">
        <f t="shared" si="78"/>
        <v>P</v>
      </c>
      <c r="N5050" s="171" t="s">
        <v>10682</v>
      </c>
      <c r="O5050" s="146" t="s">
        <v>1506</v>
      </c>
      <c r="P5050" s="146" t="s">
        <v>9526</v>
      </c>
      <c r="Q5050" s="147" t="s">
        <v>10519</v>
      </c>
      <c r="R5050" s="187">
        <v>30</v>
      </c>
    </row>
    <row r="5051" spans="1:18" x14ac:dyDescent="0.25">
      <c r="A5051" s="135">
        <v>1055851</v>
      </c>
      <c r="B5051" s="148" t="s">
        <v>10506</v>
      </c>
      <c r="C5051" s="135">
        <v>3</v>
      </c>
      <c r="D5051" s="135" t="s">
        <v>20</v>
      </c>
      <c r="E5051" s="188" t="s">
        <v>20</v>
      </c>
      <c r="F5051" s="135" t="s">
        <v>20</v>
      </c>
      <c r="G5051" s="135" t="s">
        <v>20</v>
      </c>
      <c r="H5051" s="135" t="s">
        <v>20</v>
      </c>
      <c r="I5051" s="135" t="s">
        <v>20</v>
      </c>
      <c r="J5051" s="136">
        <v>0.77</v>
      </c>
      <c r="K5051" s="136">
        <v>0.77</v>
      </c>
      <c r="L5051" s="136">
        <v>0.5</v>
      </c>
      <c r="M5051" s="137" t="str">
        <f t="shared" si="78"/>
        <v>P</v>
      </c>
      <c r="N5051" s="172" t="s">
        <v>10681</v>
      </c>
      <c r="O5051" s="149" t="s">
        <v>1607</v>
      </c>
      <c r="P5051" s="149" t="s">
        <v>9559</v>
      </c>
      <c r="Q5051" s="150" t="s">
        <v>10519</v>
      </c>
      <c r="R5051" s="189">
        <v>3.6818181818181812</v>
      </c>
    </row>
    <row r="5052" spans="1:18" x14ac:dyDescent="0.25">
      <c r="A5052" s="132">
        <v>1055852</v>
      </c>
      <c r="B5052" s="145" t="s">
        <v>5092</v>
      </c>
      <c r="C5052" s="132">
        <v>1000</v>
      </c>
      <c r="D5052" s="132" t="s">
        <v>20</v>
      </c>
      <c r="E5052" s="186" t="s">
        <v>20</v>
      </c>
      <c r="F5052" s="132" t="s">
        <v>20</v>
      </c>
      <c r="G5052" s="132" t="s">
        <v>20</v>
      </c>
      <c r="H5052" s="132" t="s">
        <v>20</v>
      </c>
      <c r="I5052" s="132" t="s">
        <v>20</v>
      </c>
      <c r="J5052" s="133">
        <v>1.4</v>
      </c>
      <c r="K5052" s="133">
        <v>1.4</v>
      </c>
      <c r="L5052" s="133">
        <v>0.43</v>
      </c>
      <c r="M5052" s="134" t="str">
        <f t="shared" si="78"/>
        <v>P</v>
      </c>
      <c r="N5052" s="171" t="s">
        <v>10682</v>
      </c>
      <c r="O5052" s="146" t="s">
        <v>1506</v>
      </c>
      <c r="P5052" s="146" t="s">
        <v>9526</v>
      </c>
      <c r="Q5052" s="147" t="s">
        <v>10519</v>
      </c>
      <c r="R5052" s="187">
        <v>32</v>
      </c>
    </row>
    <row r="5053" spans="1:18" x14ac:dyDescent="0.25">
      <c r="A5053" s="135">
        <v>1055854</v>
      </c>
      <c r="B5053" s="148" t="s">
        <v>5093</v>
      </c>
      <c r="C5053" s="135">
        <v>1000</v>
      </c>
      <c r="D5053" s="135" t="s">
        <v>20</v>
      </c>
      <c r="E5053" s="188" t="s">
        <v>20</v>
      </c>
      <c r="F5053" s="135" t="s">
        <v>20</v>
      </c>
      <c r="G5053" s="135" t="s">
        <v>20</v>
      </c>
      <c r="H5053" s="135" t="s">
        <v>20</v>
      </c>
      <c r="I5053" s="135" t="s">
        <v>20</v>
      </c>
      <c r="J5053" s="136">
        <v>1.4</v>
      </c>
      <c r="K5053" s="136">
        <v>1.4</v>
      </c>
      <c r="L5053" s="136">
        <v>0.43</v>
      </c>
      <c r="M5053" s="137" t="str">
        <f t="shared" si="78"/>
        <v>P</v>
      </c>
      <c r="N5053" s="172" t="s">
        <v>10682</v>
      </c>
      <c r="O5053" s="149" t="s">
        <v>1506</v>
      </c>
      <c r="P5053" s="149" t="s">
        <v>9526</v>
      </c>
      <c r="Q5053" s="150" t="s">
        <v>10519</v>
      </c>
      <c r="R5053" s="189">
        <v>32</v>
      </c>
    </row>
    <row r="5054" spans="1:18" x14ac:dyDescent="0.25">
      <c r="A5054" s="132">
        <v>1055855</v>
      </c>
      <c r="B5054" s="145" t="s">
        <v>5094</v>
      </c>
      <c r="C5054" s="132">
        <v>1000</v>
      </c>
      <c r="D5054" s="132" t="s">
        <v>20</v>
      </c>
      <c r="E5054" s="186" t="s">
        <v>20</v>
      </c>
      <c r="F5054" s="132" t="s">
        <v>20</v>
      </c>
      <c r="G5054" s="132" t="s">
        <v>20</v>
      </c>
      <c r="H5054" s="132" t="s">
        <v>20</v>
      </c>
      <c r="I5054" s="132" t="s">
        <v>20</v>
      </c>
      <c r="J5054" s="133">
        <v>1.4</v>
      </c>
      <c r="K5054" s="133">
        <v>1.4</v>
      </c>
      <c r="L5054" s="133">
        <v>0.43</v>
      </c>
      <c r="M5054" s="134" t="str">
        <f t="shared" si="78"/>
        <v>P</v>
      </c>
      <c r="N5054" s="171" t="s">
        <v>10682</v>
      </c>
      <c r="O5054" s="146" t="s">
        <v>1506</v>
      </c>
      <c r="P5054" s="146" t="s">
        <v>9526</v>
      </c>
      <c r="Q5054" s="147" t="s">
        <v>10519</v>
      </c>
      <c r="R5054" s="187">
        <v>32</v>
      </c>
    </row>
    <row r="5055" spans="1:18" x14ac:dyDescent="0.25">
      <c r="A5055" s="135">
        <v>1055856</v>
      </c>
      <c r="B5055" s="148" t="s">
        <v>5095</v>
      </c>
      <c r="C5055" s="135">
        <v>1000</v>
      </c>
      <c r="D5055" s="135" t="s">
        <v>20</v>
      </c>
      <c r="E5055" s="188" t="s">
        <v>21</v>
      </c>
      <c r="F5055" s="135" t="s">
        <v>20</v>
      </c>
      <c r="G5055" s="135" t="s">
        <v>20</v>
      </c>
      <c r="H5055" s="135" t="s">
        <v>20</v>
      </c>
      <c r="I5055" s="135" t="s">
        <v>20</v>
      </c>
      <c r="J5055" s="136">
        <v>1.4</v>
      </c>
      <c r="K5055" s="136">
        <v>1.4</v>
      </c>
      <c r="L5055" s="136">
        <v>0.43</v>
      </c>
      <c r="M5055" s="137" t="str">
        <f t="shared" si="78"/>
        <v>P</v>
      </c>
      <c r="N5055" s="172" t="s">
        <v>10682</v>
      </c>
      <c r="O5055" s="149" t="s">
        <v>1506</v>
      </c>
      <c r="P5055" s="149" t="s">
        <v>9526</v>
      </c>
      <c r="Q5055" s="150" t="s">
        <v>10519</v>
      </c>
      <c r="R5055" s="189">
        <v>30</v>
      </c>
    </row>
    <row r="5056" spans="1:18" x14ac:dyDescent="0.25">
      <c r="A5056" s="132">
        <v>1055857</v>
      </c>
      <c r="B5056" s="145" t="s">
        <v>5096</v>
      </c>
      <c r="C5056" s="132">
        <v>1000</v>
      </c>
      <c r="D5056" s="132" t="s">
        <v>20</v>
      </c>
      <c r="E5056" s="186" t="s">
        <v>20</v>
      </c>
      <c r="F5056" s="132" t="s">
        <v>20</v>
      </c>
      <c r="G5056" s="132" t="s">
        <v>20</v>
      </c>
      <c r="H5056" s="132" t="s">
        <v>20</v>
      </c>
      <c r="I5056" s="132" t="s">
        <v>20</v>
      </c>
      <c r="J5056" s="133">
        <v>1.4</v>
      </c>
      <c r="K5056" s="133">
        <v>1.4</v>
      </c>
      <c r="L5056" s="133">
        <v>0.43</v>
      </c>
      <c r="M5056" s="134" t="str">
        <f t="shared" si="78"/>
        <v>P</v>
      </c>
      <c r="N5056" s="171" t="s">
        <v>10682</v>
      </c>
      <c r="O5056" s="146" t="s">
        <v>1506</v>
      </c>
      <c r="P5056" s="146" t="s">
        <v>9526</v>
      </c>
      <c r="Q5056" s="147" t="s">
        <v>10519</v>
      </c>
      <c r="R5056" s="187">
        <v>30</v>
      </c>
    </row>
    <row r="5057" spans="1:18" x14ac:dyDescent="0.25">
      <c r="A5057" s="135">
        <v>1055858</v>
      </c>
      <c r="B5057" s="148" t="s">
        <v>5097</v>
      </c>
      <c r="C5057" s="135">
        <v>1000</v>
      </c>
      <c r="D5057" s="135" t="s">
        <v>20</v>
      </c>
      <c r="E5057" s="188" t="s">
        <v>20</v>
      </c>
      <c r="F5057" s="135" t="s">
        <v>20</v>
      </c>
      <c r="G5057" s="135" t="s">
        <v>20</v>
      </c>
      <c r="H5057" s="135" t="s">
        <v>20</v>
      </c>
      <c r="I5057" s="135" t="s">
        <v>20</v>
      </c>
      <c r="J5057" s="136">
        <v>1.4</v>
      </c>
      <c r="K5057" s="136">
        <v>1.4</v>
      </c>
      <c r="L5057" s="136">
        <v>0.43</v>
      </c>
      <c r="M5057" s="137" t="str">
        <f t="shared" si="78"/>
        <v>P</v>
      </c>
      <c r="N5057" s="172" t="s">
        <v>10682</v>
      </c>
      <c r="O5057" s="149" t="s">
        <v>1506</v>
      </c>
      <c r="P5057" s="149" t="s">
        <v>9526</v>
      </c>
      <c r="Q5057" s="150" t="s">
        <v>10519</v>
      </c>
      <c r="R5057" s="189">
        <v>30</v>
      </c>
    </row>
    <row r="5058" spans="1:18" x14ac:dyDescent="0.25">
      <c r="A5058" s="132">
        <v>1055859</v>
      </c>
      <c r="B5058" s="145" t="s">
        <v>5098</v>
      </c>
      <c r="C5058" s="132">
        <v>1000</v>
      </c>
      <c r="D5058" s="132" t="s">
        <v>20</v>
      </c>
      <c r="E5058" s="186" t="s">
        <v>20</v>
      </c>
      <c r="F5058" s="132" t="s">
        <v>20</v>
      </c>
      <c r="G5058" s="132" t="s">
        <v>20</v>
      </c>
      <c r="H5058" s="132" t="s">
        <v>20</v>
      </c>
      <c r="I5058" s="132" t="s">
        <v>20</v>
      </c>
      <c r="J5058" s="133">
        <v>1.4</v>
      </c>
      <c r="K5058" s="133">
        <v>1.4</v>
      </c>
      <c r="L5058" s="133">
        <v>0.43</v>
      </c>
      <c r="M5058" s="134" t="str">
        <f t="shared" ref="M5058:M5121" si="79">HYPERLINK(CONCATENATE("T:\Distribution Centre\RDC Department Shared\Cubiscan photos","\",A5058,"-pac.jpg"),"P")</f>
        <v>P</v>
      </c>
      <c r="N5058" s="173" t="s">
        <v>10682</v>
      </c>
      <c r="O5058" s="146" t="s">
        <v>1506</v>
      </c>
      <c r="P5058" s="146" t="s">
        <v>9526</v>
      </c>
      <c r="Q5058" s="147" t="s">
        <v>10519</v>
      </c>
      <c r="R5058" s="187">
        <v>30</v>
      </c>
    </row>
    <row r="5059" spans="1:18" x14ac:dyDescent="0.25">
      <c r="A5059" s="135">
        <v>1055860</v>
      </c>
      <c r="B5059" s="148" t="s">
        <v>5099</v>
      </c>
      <c r="C5059" s="135">
        <v>1000</v>
      </c>
      <c r="D5059" s="135" t="s">
        <v>20</v>
      </c>
      <c r="E5059" s="188" t="s">
        <v>20</v>
      </c>
      <c r="F5059" s="135" t="s">
        <v>20</v>
      </c>
      <c r="G5059" s="135" t="s">
        <v>20</v>
      </c>
      <c r="H5059" s="135" t="s">
        <v>20</v>
      </c>
      <c r="I5059" s="135" t="s">
        <v>20</v>
      </c>
      <c r="J5059" s="136">
        <v>1.4</v>
      </c>
      <c r="K5059" s="136">
        <v>1.4</v>
      </c>
      <c r="L5059" s="136">
        <v>0.43</v>
      </c>
      <c r="M5059" s="137" t="str">
        <f t="shared" si="79"/>
        <v>P</v>
      </c>
      <c r="N5059" s="172" t="s">
        <v>10682</v>
      </c>
      <c r="O5059" s="149" t="s">
        <v>1506</v>
      </c>
      <c r="P5059" s="149" t="s">
        <v>9526</v>
      </c>
      <c r="Q5059" s="150" t="s">
        <v>10519</v>
      </c>
      <c r="R5059" s="189">
        <v>30</v>
      </c>
    </row>
    <row r="5060" spans="1:18" x14ac:dyDescent="0.25">
      <c r="A5060" s="132">
        <v>1055861</v>
      </c>
      <c r="B5060" s="145" t="s">
        <v>10507</v>
      </c>
      <c r="C5060" s="132">
        <v>3</v>
      </c>
      <c r="D5060" s="132" t="s">
        <v>20</v>
      </c>
      <c r="E5060" s="186" t="s">
        <v>20</v>
      </c>
      <c r="F5060" s="132" t="s">
        <v>20</v>
      </c>
      <c r="G5060" s="132" t="s">
        <v>20</v>
      </c>
      <c r="H5060" s="132" t="s">
        <v>20</v>
      </c>
      <c r="I5060" s="132" t="s">
        <v>20</v>
      </c>
      <c r="J5060" s="133">
        <v>0.77</v>
      </c>
      <c r="K5060" s="133">
        <v>0.77</v>
      </c>
      <c r="L5060" s="133">
        <v>0.5</v>
      </c>
      <c r="M5060" s="134" t="str">
        <f t="shared" si="79"/>
        <v>P</v>
      </c>
      <c r="N5060" s="171" t="s">
        <v>10681</v>
      </c>
      <c r="O5060" s="146" t="s">
        <v>1607</v>
      </c>
      <c r="P5060" s="146" t="s">
        <v>9559</v>
      </c>
      <c r="Q5060" s="147" t="s">
        <v>10519</v>
      </c>
      <c r="R5060" s="187">
        <v>3.69</v>
      </c>
    </row>
    <row r="5061" spans="1:18" x14ac:dyDescent="0.25">
      <c r="A5061" s="135">
        <v>1055862</v>
      </c>
      <c r="B5061" s="148" t="s">
        <v>5100</v>
      </c>
      <c r="C5061" s="135">
        <v>1</v>
      </c>
      <c r="D5061" s="135" t="s">
        <v>20</v>
      </c>
      <c r="E5061" s="188" t="s">
        <v>20</v>
      </c>
      <c r="F5061" s="135" t="s">
        <v>20</v>
      </c>
      <c r="G5061" s="135" t="s">
        <v>20</v>
      </c>
      <c r="H5061" s="135" t="s">
        <v>20</v>
      </c>
      <c r="I5061" s="135" t="s">
        <v>20</v>
      </c>
      <c r="J5061" s="136">
        <v>1.8</v>
      </c>
      <c r="K5061" s="136">
        <v>1.5</v>
      </c>
      <c r="L5061" s="136">
        <v>4.0000000000000001E-3</v>
      </c>
      <c r="M5061" s="137" t="str">
        <f t="shared" si="79"/>
        <v>P</v>
      </c>
      <c r="N5061" s="172" t="s">
        <v>10682</v>
      </c>
      <c r="O5061" s="149" t="s">
        <v>1500</v>
      </c>
      <c r="P5061" s="149" t="s">
        <v>9456</v>
      </c>
      <c r="Q5061" s="150" t="s">
        <v>10519</v>
      </c>
      <c r="R5061" s="189">
        <v>5.9701492537313432E-2</v>
      </c>
    </row>
    <row r="5062" spans="1:18" x14ac:dyDescent="0.25">
      <c r="A5062" s="132">
        <v>1055863</v>
      </c>
      <c r="B5062" s="145" t="s">
        <v>5101</v>
      </c>
      <c r="C5062" s="132">
        <v>1</v>
      </c>
      <c r="D5062" s="132" t="s">
        <v>20</v>
      </c>
      <c r="E5062" s="186" t="s">
        <v>20</v>
      </c>
      <c r="F5062" s="132" t="s">
        <v>20</v>
      </c>
      <c r="G5062" s="132" t="s">
        <v>20</v>
      </c>
      <c r="H5062" s="132" t="s">
        <v>20</v>
      </c>
      <c r="I5062" s="132" t="s">
        <v>20</v>
      </c>
      <c r="J5062" s="133">
        <v>1.8</v>
      </c>
      <c r="K5062" s="133">
        <v>1.5</v>
      </c>
      <c r="L5062" s="133">
        <v>4.0000000000000001E-3</v>
      </c>
      <c r="M5062" s="134" t="str">
        <f t="shared" si="79"/>
        <v>P</v>
      </c>
      <c r="N5062" s="171" t="s">
        <v>10682</v>
      </c>
      <c r="O5062" s="146" t="s">
        <v>1500</v>
      </c>
      <c r="P5062" s="146" t="s">
        <v>9456</v>
      </c>
      <c r="Q5062" s="147" t="s">
        <v>10519</v>
      </c>
      <c r="R5062" s="187">
        <v>5.9701492537313432E-2</v>
      </c>
    </row>
    <row r="5063" spans="1:18" x14ac:dyDescent="0.25">
      <c r="A5063" s="135">
        <v>1055865</v>
      </c>
      <c r="B5063" s="148" t="s">
        <v>5102</v>
      </c>
      <c r="C5063" s="135">
        <v>1</v>
      </c>
      <c r="D5063" s="135" t="s">
        <v>20</v>
      </c>
      <c r="E5063" s="188" t="s">
        <v>20</v>
      </c>
      <c r="F5063" s="135" t="s">
        <v>20</v>
      </c>
      <c r="G5063" s="135" t="s">
        <v>20</v>
      </c>
      <c r="H5063" s="135" t="s">
        <v>20</v>
      </c>
      <c r="I5063" s="135" t="s">
        <v>20</v>
      </c>
      <c r="J5063" s="136">
        <v>1.8</v>
      </c>
      <c r="K5063" s="136">
        <v>1.5</v>
      </c>
      <c r="L5063" s="136">
        <v>4.0000000000000001E-3</v>
      </c>
      <c r="M5063" s="137" t="str">
        <f t="shared" si="79"/>
        <v>P</v>
      </c>
      <c r="N5063" s="172" t="s">
        <v>10682</v>
      </c>
      <c r="O5063" s="149" t="s">
        <v>1500</v>
      </c>
      <c r="P5063" s="149" t="s">
        <v>9456</v>
      </c>
      <c r="Q5063" s="150" t="s">
        <v>10519</v>
      </c>
      <c r="R5063" s="189">
        <v>5.9701492537313432E-2</v>
      </c>
    </row>
    <row r="5064" spans="1:18" x14ac:dyDescent="0.25">
      <c r="A5064" s="132">
        <v>1055866</v>
      </c>
      <c r="B5064" s="145" t="s">
        <v>5103</v>
      </c>
      <c r="C5064" s="132">
        <v>1</v>
      </c>
      <c r="D5064" s="132" t="s">
        <v>20</v>
      </c>
      <c r="E5064" s="186" t="s">
        <v>20</v>
      </c>
      <c r="F5064" s="132" t="s">
        <v>20</v>
      </c>
      <c r="G5064" s="132" t="s">
        <v>20</v>
      </c>
      <c r="H5064" s="132" t="s">
        <v>20</v>
      </c>
      <c r="I5064" s="132" t="s">
        <v>20</v>
      </c>
      <c r="J5064" s="133">
        <v>1.8</v>
      </c>
      <c r="K5064" s="133">
        <v>1.5</v>
      </c>
      <c r="L5064" s="133">
        <v>4.0000000000000001E-3</v>
      </c>
      <c r="M5064" s="134" t="str">
        <f t="shared" si="79"/>
        <v>P</v>
      </c>
      <c r="N5064" s="171" t="s">
        <v>10682</v>
      </c>
      <c r="O5064" s="146" t="s">
        <v>1500</v>
      </c>
      <c r="P5064" s="146" t="s">
        <v>9456</v>
      </c>
      <c r="Q5064" s="147" t="s">
        <v>10519</v>
      </c>
      <c r="R5064" s="187">
        <v>5.9701492537313432E-2</v>
      </c>
    </row>
    <row r="5065" spans="1:18" x14ac:dyDescent="0.25">
      <c r="A5065" s="135">
        <v>1055867</v>
      </c>
      <c r="B5065" s="148" t="s">
        <v>5104</v>
      </c>
      <c r="C5065" s="135">
        <v>1</v>
      </c>
      <c r="D5065" s="135" t="s">
        <v>20</v>
      </c>
      <c r="E5065" s="188" t="s">
        <v>20</v>
      </c>
      <c r="F5065" s="135" t="s">
        <v>20</v>
      </c>
      <c r="G5065" s="135" t="s">
        <v>20</v>
      </c>
      <c r="H5065" s="135" t="s">
        <v>20</v>
      </c>
      <c r="I5065" s="135" t="s">
        <v>20</v>
      </c>
      <c r="J5065" s="136">
        <v>1.8</v>
      </c>
      <c r="K5065" s="136">
        <v>1.5</v>
      </c>
      <c r="L5065" s="136">
        <v>4.0000000000000001E-3</v>
      </c>
      <c r="M5065" s="137" t="str">
        <f t="shared" si="79"/>
        <v>P</v>
      </c>
      <c r="N5065" s="172" t="s">
        <v>10682</v>
      </c>
      <c r="O5065" s="149" t="s">
        <v>1500</v>
      </c>
      <c r="P5065" s="149" t="s">
        <v>9456</v>
      </c>
      <c r="Q5065" s="150" t="s">
        <v>10519</v>
      </c>
      <c r="R5065" s="189">
        <v>7.0000000000000007E-2</v>
      </c>
    </row>
    <row r="5066" spans="1:18" x14ac:dyDescent="0.25">
      <c r="A5066" s="132">
        <v>1055869</v>
      </c>
      <c r="B5066" s="145" t="s">
        <v>5105</v>
      </c>
      <c r="C5066" s="132">
        <v>1</v>
      </c>
      <c r="D5066" s="132" t="s">
        <v>20</v>
      </c>
      <c r="E5066" s="186" t="s">
        <v>20</v>
      </c>
      <c r="F5066" s="132" t="s">
        <v>20</v>
      </c>
      <c r="G5066" s="132" t="s">
        <v>20</v>
      </c>
      <c r="H5066" s="132" t="s">
        <v>20</v>
      </c>
      <c r="I5066" s="132" t="s">
        <v>20</v>
      </c>
      <c r="J5066" s="133">
        <v>1.8</v>
      </c>
      <c r="K5066" s="133">
        <v>1.5</v>
      </c>
      <c r="L5066" s="133">
        <v>4.0000000000000001E-3</v>
      </c>
      <c r="M5066" s="134" t="str">
        <f t="shared" si="79"/>
        <v>P</v>
      </c>
      <c r="N5066" s="171" t="s">
        <v>10682</v>
      </c>
      <c r="O5066" s="146" t="s">
        <v>1500</v>
      </c>
      <c r="P5066" s="146" t="s">
        <v>9456</v>
      </c>
      <c r="Q5066" s="147" t="s">
        <v>10519</v>
      </c>
      <c r="R5066" s="187">
        <v>5.9701492537313432E-2</v>
      </c>
    </row>
    <row r="5067" spans="1:18" x14ac:dyDescent="0.25">
      <c r="A5067" s="135">
        <v>1055870</v>
      </c>
      <c r="B5067" s="148" t="s">
        <v>5106</v>
      </c>
      <c r="C5067" s="135">
        <v>1</v>
      </c>
      <c r="D5067" s="135" t="s">
        <v>20</v>
      </c>
      <c r="E5067" s="188" t="s">
        <v>20</v>
      </c>
      <c r="F5067" s="135" t="s">
        <v>20</v>
      </c>
      <c r="G5067" s="135" t="s">
        <v>20</v>
      </c>
      <c r="H5067" s="135" t="s">
        <v>20</v>
      </c>
      <c r="I5067" s="135" t="s">
        <v>20</v>
      </c>
      <c r="J5067" s="136">
        <v>1.8</v>
      </c>
      <c r="K5067" s="136">
        <v>1.5</v>
      </c>
      <c r="L5067" s="136">
        <v>4.0000000000000001E-3</v>
      </c>
      <c r="M5067" s="137" t="str">
        <f t="shared" si="79"/>
        <v>P</v>
      </c>
      <c r="N5067" s="174" t="s">
        <v>10682</v>
      </c>
      <c r="O5067" s="149" t="s">
        <v>1500</v>
      </c>
      <c r="P5067" s="149" t="s">
        <v>9456</v>
      </c>
      <c r="Q5067" s="150" t="s">
        <v>10519</v>
      </c>
      <c r="R5067" s="189">
        <v>7.0000000000000007E-2</v>
      </c>
    </row>
    <row r="5068" spans="1:18" x14ac:dyDescent="0.25">
      <c r="A5068" s="132">
        <v>1055875</v>
      </c>
      <c r="B5068" s="145" t="s">
        <v>5107</v>
      </c>
      <c r="C5068" s="132">
        <v>1</v>
      </c>
      <c r="D5068" s="132" t="s">
        <v>20</v>
      </c>
      <c r="E5068" s="186" t="s">
        <v>20</v>
      </c>
      <c r="F5068" s="132" t="s">
        <v>20</v>
      </c>
      <c r="G5068" s="132" t="s">
        <v>20</v>
      </c>
      <c r="H5068" s="132" t="s">
        <v>20</v>
      </c>
      <c r="I5068" s="132" t="s">
        <v>20</v>
      </c>
      <c r="J5068" s="133">
        <v>1.8</v>
      </c>
      <c r="K5068" s="133">
        <v>1.5</v>
      </c>
      <c r="L5068" s="133">
        <v>4.0000000000000001E-3</v>
      </c>
      <c r="M5068" s="134" t="str">
        <f t="shared" si="79"/>
        <v>P</v>
      </c>
      <c r="N5068" s="171" t="s">
        <v>10682</v>
      </c>
      <c r="O5068" s="146" t="s">
        <v>1500</v>
      </c>
      <c r="P5068" s="146" t="s">
        <v>9456</v>
      </c>
      <c r="Q5068" s="147" t="s">
        <v>10519</v>
      </c>
      <c r="R5068" s="187">
        <v>7.0000000000000007E-2</v>
      </c>
    </row>
    <row r="5069" spans="1:18" x14ac:dyDescent="0.25">
      <c r="A5069" s="135">
        <v>1055877</v>
      </c>
      <c r="B5069" s="148" t="s">
        <v>10508</v>
      </c>
      <c r="C5069" s="135">
        <v>3</v>
      </c>
      <c r="D5069" s="135" t="s">
        <v>20</v>
      </c>
      <c r="E5069" s="188" t="s">
        <v>20</v>
      </c>
      <c r="F5069" s="135" t="s">
        <v>20</v>
      </c>
      <c r="G5069" s="135" t="s">
        <v>20</v>
      </c>
      <c r="H5069" s="135" t="s">
        <v>20</v>
      </c>
      <c r="I5069" s="135" t="s">
        <v>20</v>
      </c>
      <c r="J5069" s="136">
        <v>0.77</v>
      </c>
      <c r="K5069" s="136">
        <v>0.77</v>
      </c>
      <c r="L5069" s="136">
        <v>0.5</v>
      </c>
      <c r="M5069" s="137" t="str">
        <f t="shared" si="79"/>
        <v>P</v>
      </c>
      <c r="N5069" s="172" t="s">
        <v>10681</v>
      </c>
      <c r="O5069" s="149" t="s">
        <v>1607</v>
      </c>
      <c r="P5069" s="149" t="s">
        <v>9559</v>
      </c>
      <c r="Q5069" s="150" t="s">
        <v>10519</v>
      </c>
      <c r="R5069" s="189">
        <v>3.6818181818181812</v>
      </c>
    </row>
    <row r="5070" spans="1:18" x14ac:dyDescent="0.25">
      <c r="A5070" s="132">
        <v>1055878</v>
      </c>
      <c r="B5070" s="145" t="s">
        <v>5108</v>
      </c>
      <c r="C5070" s="132">
        <v>1</v>
      </c>
      <c r="D5070" s="132" t="s">
        <v>20</v>
      </c>
      <c r="E5070" s="186" t="s">
        <v>20</v>
      </c>
      <c r="F5070" s="132" t="s">
        <v>20</v>
      </c>
      <c r="G5070" s="132" t="s">
        <v>21</v>
      </c>
      <c r="H5070" s="132" t="s">
        <v>21</v>
      </c>
      <c r="I5070" s="132" t="s">
        <v>21</v>
      </c>
      <c r="J5070" s="133">
        <v>3.1909999999999998</v>
      </c>
      <c r="K5070" s="133">
        <v>3.2490000000000001</v>
      </c>
      <c r="L5070" s="133">
        <v>1E-3</v>
      </c>
      <c r="M5070" s="134" t="str">
        <f t="shared" si="79"/>
        <v>P</v>
      </c>
      <c r="N5070" s="171" t="s">
        <v>10682</v>
      </c>
      <c r="O5070" s="146" t="s">
        <v>1506</v>
      </c>
      <c r="P5070" s="146" t="s">
        <v>9498</v>
      </c>
      <c r="Q5070" s="147" t="s">
        <v>10519</v>
      </c>
      <c r="R5070" s="187">
        <v>0.18</v>
      </c>
    </row>
    <row r="5071" spans="1:18" x14ac:dyDescent="0.25">
      <c r="A5071" s="135">
        <v>1055892</v>
      </c>
      <c r="B5071" s="148" t="s">
        <v>5109</v>
      </c>
      <c r="C5071" s="135">
        <v>6</v>
      </c>
      <c r="D5071" s="135" t="s">
        <v>20</v>
      </c>
      <c r="E5071" s="188" t="s">
        <v>20</v>
      </c>
      <c r="F5071" s="135" t="s">
        <v>20</v>
      </c>
      <c r="G5071" s="135" t="s">
        <v>20</v>
      </c>
      <c r="H5071" s="135" t="s">
        <v>20</v>
      </c>
      <c r="I5071" s="135" t="s">
        <v>20</v>
      </c>
      <c r="J5071" s="136">
        <v>3.8</v>
      </c>
      <c r="K5071" s="136">
        <v>2.7</v>
      </c>
      <c r="L5071" s="136">
        <v>1.2</v>
      </c>
      <c r="M5071" s="137" t="str">
        <f t="shared" si="79"/>
        <v>P</v>
      </c>
      <c r="N5071" s="172" t="s">
        <v>10682</v>
      </c>
      <c r="O5071" s="149" t="s">
        <v>1500</v>
      </c>
      <c r="P5071" s="149" t="s">
        <v>9456</v>
      </c>
      <c r="Q5071" s="150" t="s">
        <v>10519</v>
      </c>
      <c r="R5071" s="189">
        <v>4.2537313432835822</v>
      </c>
    </row>
    <row r="5072" spans="1:18" x14ac:dyDescent="0.25">
      <c r="A5072" s="132">
        <v>1055906</v>
      </c>
      <c r="B5072" s="145" t="s">
        <v>5110</v>
      </c>
      <c r="C5072" s="132">
        <v>6</v>
      </c>
      <c r="D5072" s="132" t="s">
        <v>20</v>
      </c>
      <c r="E5072" s="186" t="s">
        <v>20</v>
      </c>
      <c r="F5072" s="132" t="s">
        <v>20</v>
      </c>
      <c r="G5072" s="132" t="s">
        <v>20</v>
      </c>
      <c r="H5072" s="132" t="s">
        <v>20</v>
      </c>
      <c r="I5072" s="132" t="s">
        <v>20</v>
      </c>
      <c r="J5072" s="133">
        <v>3.8</v>
      </c>
      <c r="K5072" s="133">
        <v>2.7</v>
      </c>
      <c r="L5072" s="133">
        <v>1.2</v>
      </c>
      <c r="M5072" s="134" t="str">
        <f t="shared" si="79"/>
        <v>P</v>
      </c>
      <c r="N5072" s="171" t="s">
        <v>10682</v>
      </c>
      <c r="O5072" s="146" t="s">
        <v>1500</v>
      </c>
      <c r="P5072" s="146" t="s">
        <v>9456</v>
      </c>
      <c r="Q5072" s="147" t="s">
        <v>10519</v>
      </c>
      <c r="R5072" s="187">
        <v>4.5600000000000005</v>
      </c>
    </row>
    <row r="5073" spans="1:18" x14ac:dyDescent="0.25">
      <c r="A5073" s="135">
        <v>1055931</v>
      </c>
      <c r="B5073" s="148" t="s">
        <v>5111</v>
      </c>
      <c r="C5073" s="135">
        <v>4</v>
      </c>
      <c r="D5073" s="135" t="s">
        <v>20</v>
      </c>
      <c r="E5073" s="188" t="s">
        <v>20</v>
      </c>
      <c r="F5073" s="135" t="s">
        <v>20</v>
      </c>
      <c r="G5073" s="135" t="s">
        <v>21</v>
      </c>
      <c r="H5073" s="135" t="s">
        <v>21</v>
      </c>
      <c r="I5073" s="135" t="s">
        <v>21</v>
      </c>
      <c r="J5073" s="136">
        <v>5.55</v>
      </c>
      <c r="K5073" s="136">
        <v>3.25</v>
      </c>
      <c r="L5073" s="136">
        <v>2.35</v>
      </c>
      <c r="M5073" s="137" t="str">
        <f t="shared" si="79"/>
        <v>P</v>
      </c>
      <c r="N5073" s="172" t="s">
        <v>10682</v>
      </c>
      <c r="O5073" s="149" t="s">
        <v>1500</v>
      </c>
      <c r="P5073" s="149" t="s">
        <v>9901</v>
      </c>
      <c r="Q5073" s="150" t="s">
        <v>10519</v>
      </c>
      <c r="R5073" s="189">
        <v>8.8358208955223869</v>
      </c>
    </row>
    <row r="5074" spans="1:18" x14ac:dyDescent="0.25">
      <c r="A5074" s="132">
        <v>1055934</v>
      </c>
      <c r="B5074" s="145" t="s">
        <v>5112</v>
      </c>
      <c r="C5074" s="132">
        <v>1</v>
      </c>
      <c r="D5074" s="132" t="s">
        <v>20</v>
      </c>
      <c r="E5074" s="186" t="s">
        <v>20</v>
      </c>
      <c r="F5074" s="132" t="s">
        <v>20</v>
      </c>
      <c r="G5074" s="132" t="s">
        <v>20</v>
      </c>
      <c r="H5074" s="132" t="s">
        <v>20</v>
      </c>
      <c r="I5074" s="132" t="s">
        <v>20</v>
      </c>
      <c r="J5074" s="133">
        <v>4.0999999999999996</v>
      </c>
      <c r="K5074" s="133">
        <v>2.8</v>
      </c>
      <c r="L5074" s="133">
        <v>1.7</v>
      </c>
      <c r="M5074" s="134" t="str">
        <f t="shared" si="79"/>
        <v>P</v>
      </c>
      <c r="N5074" s="173" t="s">
        <v>10682</v>
      </c>
      <c r="O5074" s="146" t="s">
        <v>1506</v>
      </c>
      <c r="P5074" s="146" t="s">
        <v>10694</v>
      </c>
      <c r="Q5074" s="147" t="s">
        <v>10519</v>
      </c>
      <c r="R5074" s="187">
        <v>6</v>
      </c>
    </row>
    <row r="5075" spans="1:18" x14ac:dyDescent="0.25">
      <c r="A5075" s="135">
        <v>1055938</v>
      </c>
      <c r="B5075" s="148" t="s">
        <v>5113</v>
      </c>
      <c r="C5075" s="135">
        <v>2</v>
      </c>
      <c r="D5075" s="135" t="s">
        <v>20</v>
      </c>
      <c r="E5075" s="188" t="s">
        <v>20</v>
      </c>
      <c r="F5075" s="135" t="s">
        <v>20</v>
      </c>
      <c r="G5075" s="135" t="s">
        <v>20</v>
      </c>
      <c r="H5075" s="135" t="s">
        <v>20</v>
      </c>
      <c r="I5075" s="135" t="s">
        <v>20</v>
      </c>
      <c r="J5075" s="136">
        <v>3.25</v>
      </c>
      <c r="K5075" s="136">
        <v>2.2000000000000002</v>
      </c>
      <c r="L5075" s="136">
        <v>2.6</v>
      </c>
      <c r="M5075" s="137" t="str">
        <f t="shared" si="79"/>
        <v>P</v>
      </c>
      <c r="N5075" s="172" t="s">
        <v>10682</v>
      </c>
      <c r="O5075" s="149" t="s">
        <v>1500</v>
      </c>
      <c r="P5075" s="149" t="s">
        <v>9901</v>
      </c>
      <c r="Q5075" s="150" t="s">
        <v>10519</v>
      </c>
      <c r="R5075" s="189">
        <v>6.4179104477611935</v>
      </c>
    </row>
    <row r="5076" spans="1:18" x14ac:dyDescent="0.25">
      <c r="A5076" s="132">
        <v>1056066</v>
      </c>
      <c r="B5076" s="145" t="s">
        <v>532</v>
      </c>
      <c r="C5076" s="132">
        <v>6</v>
      </c>
      <c r="D5076" s="132">
        <v>2604</v>
      </c>
      <c r="E5076" s="186" t="s">
        <v>21</v>
      </c>
      <c r="F5076" s="132" t="s">
        <v>20</v>
      </c>
      <c r="G5076" s="132">
        <v>72</v>
      </c>
      <c r="H5076" s="132">
        <v>144</v>
      </c>
      <c r="I5076" s="132">
        <v>1</v>
      </c>
      <c r="J5076" s="133">
        <v>0.93</v>
      </c>
      <c r="K5076" s="133">
        <v>0.62</v>
      </c>
      <c r="L5076" s="133">
        <v>0.82</v>
      </c>
      <c r="M5076" s="134" t="str">
        <f t="shared" si="79"/>
        <v>P</v>
      </c>
      <c r="N5076" s="171" t="s">
        <v>10681</v>
      </c>
      <c r="O5076" s="146" t="s">
        <v>1506</v>
      </c>
      <c r="P5076" s="146" t="s">
        <v>9403</v>
      </c>
      <c r="Q5076" s="147" t="s">
        <v>10519</v>
      </c>
      <c r="R5076" s="187">
        <v>5.16</v>
      </c>
    </row>
    <row r="5077" spans="1:18" x14ac:dyDescent="0.25">
      <c r="A5077" s="135">
        <v>1056105</v>
      </c>
      <c r="B5077" s="148" t="s">
        <v>5114</v>
      </c>
      <c r="C5077" s="135">
        <v>1</v>
      </c>
      <c r="D5077" s="135" t="s">
        <v>20</v>
      </c>
      <c r="E5077" s="188">
        <v>30</v>
      </c>
      <c r="F5077" s="135">
        <v>900</v>
      </c>
      <c r="G5077" s="135" t="s">
        <v>21</v>
      </c>
      <c r="H5077" s="135" t="s">
        <v>21</v>
      </c>
      <c r="I5077" s="135">
        <v>2</v>
      </c>
      <c r="J5077" s="136">
        <v>3.25</v>
      </c>
      <c r="K5077" s="136">
        <v>2.25</v>
      </c>
      <c r="L5077" s="136">
        <v>0.3</v>
      </c>
      <c r="M5077" s="137" t="str">
        <f t="shared" si="79"/>
        <v>P</v>
      </c>
      <c r="N5077" s="172" t="s">
        <v>10682</v>
      </c>
      <c r="O5077" s="149" t="s">
        <v>1506</v>
      </c>
      <c r="P5077" s="149" t="s">
        <v>9902</v>
      </c>
      <c r="Q5077" s="150" t="s">
        <v>10519</v>
      </c>
      <c r="R5077" s="189">
        <v>5.35</v>
      </c>
    </row>
    <row r="5078" spans="1:18" x14ac:dyDescent="0.25">
      <c r="A5078" s="132">
        <v>1056118</v>
      </c>
      <c r="B5078" s="145" t="s">
        <v>5115</v>
      </c>
      <c r="C5078" s="132">
        <v>1</v>
      </c>
      <c r="D5078" s="132" t="s">
        <v>20</v>
      </c>
      <c r="E5078" s="186">
        <v>30</v>
      </c>
      <c r="F5078" s="132">
        <v>900</v>
      </c>
      <c r="G5078" s="132" t="s">
        <v>21</v>
      </c>
      <c r="H5078" s="132" t="s">
        <v>21</v>
      </c>
      <c r="I5078" s="132">
        <v>2</v>
      </c>
      <c r="J5078" s="133">
        <v>3.4</v>
      </c>
      <c r="K5078" s="133">
        <v>2.5</v>
      </c>
      <c r="L5078" s="133">
        <v>0.3</v>
      </c>
      <c r="M5078" s="134" t="str">
        <f t="shared" si="79"/>
        <v>P</v>
      </c>
      <c r="N5078" s="171" t="s">
        <v>10682</v>
      </c>
      <c r="O5078" s="146" t="s">
        <v>1506</v>
      </c>
      <c r="P5078" s="146" t="s">
        <v>9902</v>
      </c>
      <c r="Q5078" s="147" t="s">
        <v>10519</v>
      </c>
      <c r="R5078" s="187">
        <v>5.44</v>
      </c>
    </row>
    <row r="5079" spans="1:18" x14ac:dyDescent="0.25">
      <c r="A5079" s="135">
        <v>1056120</v>
      </c>
      <c r="B5079" s="148" t="s">
        <v>5116</v>
      </c>
      <c r="C5079" s="135">
        <v>1</v>
      </c>
      <c r="D5079" s="135" t="s">
        <v>20</v>
      </c>
      <c r="E5079" s="188">
        <v>30</v>
      </c>
      <c r="F5079" s="135">
        <v>900</v>
      </c>
      <c r="G5079" s="135" t="s">
        <v>21</v>
      </c>
      <c r="H5079" s="135" t="s">
        <v>21</v>
      </c>
      <c r="I5079" s="135">
        <v>2</v>
      </c>
      <c r="J5079" s="136">
        <v>3.4</v>
      </c>
      <c r="K5079" s="136">
        <v>2.5</v>
      </c>
      <c r="L5079" s="136">
        <v>0.3</v>
      </c>
      <c r="M5079" s="137" t="str">
        <f t="shared" si="79"/>
        <v>P</v>
      </c>
      <c r="N5079" s="172" t="s">
        <v>10682</v>
      </c>
      <c r="O5079" s="149" t="s">
        <v>1506</v>
      </c>
      <c r="P5079" s="149" t="s">
        <v>9902</v>
      </c>
      <c r="Q5079" s="150" t="s">
        <v>10519</v>
      </c>
      <c r="R5079" s="189">
        <v>5.44</v>
      </c>
    </row>
    <row r="5080" spans="1:18" x14ac:dyDescent="0.25">
      <c r="A5080" s="132">
        <v>1056122</v>
      </c>
      <c r="B5080" s="145" t="s">
        <v>5117</v>
      </c>
      <c r="C5080" s="132">
        <v>1</v>
      </c>
      <c r="D5080" s="132" t="s">
        <v>20</v>
      </c>
      <c r="E5080" s="186">
        <v>30</v>
      </c>
      <c r="F5080" s="132">
        <v>900</v>
      </c>
      <c r="G5080" s="132" t="s">
        <v>21</v>
      </c>
      <c r="H5080" s="132" t="s">
        <v>21</v>
      </c>
      <c r="I5080" s="132">
        <v>2</v>
      </c>
      <c r="J5080" s="133">
        <v>3.4</v>
      </c>
      <c r="K5080" s="133">
        <v>2.5</v>
      </c>
      <c r="L5080" s="133">
        <v>0.3</v>
      </c>
      <c r="M5080" s="134" t="str">
        <f t="shared" si="79"/>
        <v>P</v>
      </c>
      <c r="N5080" s="171" t="s">
        <v>10682</v>
      </c>
      <c r="O5080" s="146" t="s">
        <v>1506</v>
      </c>
      <c r="P5080" s="146" t="s">
        <v>9902</v>
      </c>
      <c r="Q5080" s="147" t="s">
        <v>10519</v>
      </c>
      <c r="R5080" s="187">
        <v>5.44</v>
      </c>
    </row>
    <row r="5081" spans="1:18" x14ac:dyDescent="0.25">
      <c r="A5081" s="135">
        <v>1056130</v>
      </c>
      <c r="B5081" s="148" t="s">
        <v>5118</v>
      </c>
      <c r="C5081" s="135">
        <v>1</v>
      </c>
      <c r="D5081" s="135" t="s">
        <v>20</v>
      </c>
      <c r="E5081" s="188">
        <v>30</v>
      </c>
      <c r="F5081" s="135">
        <v>900</v>
      </c>
      <c r="G5081" s="135" t="s">
        <v>21</v>
      </c>
      <c r="H5081" s="135" t="s">
        <v>21</v>
      </c>
      <c r="I5081" s="135">
        <v>2</v>
      </c>
      <c r="J5081" s="136">
        <v>3.4</v>
      </c>
      <c r="K5081" s="136">
        <v>2.5</v>
      </c>
      <c r="L5081" s="136">
        <v>0.3</v>
      </c>
      <c r="M5081" s="137" t="str">
        <f t="shared" si="79"/>
        <v>P</v>
      </c>
      <c r="N5081" s="172" t="s">
        <v>10682</v>
      </c>
      <c r="O5081" s="149" t="s">
        <v>1506</v>
      </c>
      <c r="P5081" s="149" t="s">
        <v>9902</v>
      </c>
      <c r="Q5081" s="150" t="s">
        <v>10519</v>
      </c>
      <c r="R5081" s="189">
        <v>5.93</v>
      </c>
    </row>
    <row r="5082" spans="1:18" x14ac:dyDescent="0.25">
      <c r="A5082" s="132">
        <v>1056134</v>
      </c>
      <c r="B5082" s="145" t="s">
        <v>5119</v>
      </c>
      <c r="C5082" s="132">
        <v>1</v>
      </c>
      <c r="D5082" s="132" t="s">
        <v>20</v>
      </c>
      <c r="E5082" s="186">
        <v>30</v>
      </c>
      <c r="F5082" s="132">
        <v>900</v>
      </c>
      <c r="G5082" s="132" t="s">
        <v>21</v>
      </c>
      <c r="H5082" s="132" t="s">
        <v>21</v>
      </c>
      <c r="I5082" s="132">
        <v>2</v>
      </c>
      <c r="J5082" s="133">
        <v>3.4</v>
      </c>
      <c r="K5082" s="133">
        <v>2.5</v>
      </c>
      <c r="L5082" s="133">
        <v>0.3</v>
      </c>
      <c r="M5082" s="134" t="str">
        <f t="shared" si="79"/>
        <v>P</v>
      </c>
      <c r="N5082" s="171" t="s">
        <v>10682</v>
      </c>
      <c r="O5082" s="146" t="s">
        <v>1506</v>
      </c>
      <c r="P5082" s="146" t="s">
        <v>9902</v>
      </c>
      <c r="Q5082" s="147" t="s">
        <v>10519</v>
      </c>
      <c r="R5082" s="187">
        <v>5.93</v>
      </c>
    </row>
    <row r="5083" spans="1:18" x14ac:dyDescent="0.25">
      <c r="A5083" s="135">
        <v>1056135</v>
      </c>
      <c r="B5083" s="148" t="s">
        <v>5120</v>
      </c>
      <c r="C5083" s="135">
        <v>1</v>
      </c>
      <c r="D5083" s="135" t="s">
        <v>20</v>
      </c>
      <c r="E5083" s="188">
        <v>30</v>
      </c>
      <c r="F5083" s="135" t="s">
        <v>20</v>
      </c>
      <c r="G5083" s="135" t="s">
        <v>21</v>
      </c>
      <c r="H5083" s="135" t="s">
        <v>21</v>
      </c>
      <c r="I5083" s="135" t="s">
        <v>21</v>
      </c>
      <c r="J5083" s="136">
        <v>3.25</v>
      </c>
      <c r="K5083" s="136">
        <v>2.25</v>
      </c>
      <c r="L5083" s="136">
        <v>0.4</v>
      </c>
      <c r="M5083" s="137" t="str">
        <f t="shared" si="79"/>
        <v>P</v>
      </c>
      <c r="N5083" s="172" t="s">
        <v>10682</v>
      </c>
      <c r="O5083" s="149" t="s">
        <v>1506</v>
      </c>
      <c r="P5083" s="149" t="s">
        <v>9902</v>
      </c>
      <c r="Q5083" s="150" t="s">
        <v>10519</v>
      </c>
      <c r="R5083" s="189">
        <v>9.52</v>
      </c>
    </row>
    <row r="5084" spans="1:18" x14ac:dyDescent="0.25">
      <c r="A5084" s="132">
        <v>1056136</v>
      </c>
      <c r="B5084" s="145" t="s">
        <v>5121</v>
      </c>
      <c r="C5084" s="132">
        <v>6</v>
      </c>
      <c r="D5084" s="132">
        <v>4200</v>
      </c>
      <c r="E5084" s="186">
        <v>100</v>
      </c>
      <c r="F5084" s="132" t="s">
        <v>20</v>
      </c>
      <c r="G5084" s="132">
        <v>400</v>
      </c>
      <c r="H5084" s="132">
        <v>500</v>
      </c>
      <c r="I5084" s="132">
        <v>1</v>
      </c>
      <c r="J5084" s="133">
        <v>1.72</v>
      </c>
      <c r="K5084" s="133">
        <v>1</v>
      </c>
      <c r="L5084" s="133">
        <v>0.17</v>
      </c>
      <c r="M5084" s="134" t="str">
        <f t="shared" si="79"/>
        <v>P</v>
      </c>
      <c r="N5084" s="171" t="s">
        <v>10682</v>
      </c>
      <c r="O5084" s="146" t="s">
        <v>1581</v>
      </c>
      <c r="P5084" s="146" t="s">
        <v>9480</v>
      </c>
      <c r="Q5084" s="147" t="s">
        <v>10519</v>
      </c>
      <c r="R5084" s="187">
        <v>0.78</v>
      </c>
    </row>
    <row r="5085" spans="1:18" x14ac:dyDescent="0.25">
      <c r="A5085" s="135">
        <v>1056155</v>
      </c>
      <c r="B5085" s="148" t="s">
        <v>5122</v>
      </c>
      <c r="C5085" s="135">
        <v>1</v>
      </c>
      <c r="D5085" s="135" t="s">
        <v>20</v>
      </c>
      <c r="E5085" s="188">
        <v>30</v>
      </c>
      <c r="F5085" s="135">
        <v>480</v>
      </c>
      <c r="G5085" s="135" t="s">
        <v>21</v>
      </c>
      <c r="H5085" s="135" t="s">
        <v>21</v>
      </c>
      <c r="I5085" s="135" t="s">
        <v>21</v>
      </c>
      <c r="J5085" s="136">
        <v>4</v>
      </c>
      <c r="K5085" s="136">
        <v>3</v>
      </c>
      <c r="L5085" s="136">
        <v>0.6</v>
      </c>
      <c r="M5085" s="137" t="str">
        <f t="shared" si="79"/>
        <v>P</v>
      </c>
      <c r="N5085" s="172" t="s">
        <v>10682</v>
      </c>
      <c r="O5085" s="149" t="s">
        <v>1506</v>
      </c>
      <c r="P5085" s="149" t="s">
        <v>9902</v>
      </c>
      <c r="Q5085" s="150" t="s">
        <v>10519</v>
      </c>
      <c r="R5085" s="189">
        <v>18.77</v>
      </c>
    </row>
    <row r="5086" spans="1:18" x14ac:dyDescent="0.25">
      <c r="A5086" s="132">
        <v>1056156</v>
      </c>
      <c r="B5086" s="145" t="s">
        <v>5123</v>
      </c>
      <c r="C5086" s="132">
        <v>1</v>
      </c>
      <c r="D5086" s="132" t="s">
        <v>20</v>
      </c>
      <c r="E5086" s="186">
        <v>30</v>
      </c>
      <c r="F5086" s="132">
        <v>480</v>
      </c>
      <c r="G5086" s="132" t="s">
        <v>21</v>
      </c>
      <c r="H5086" s="132" t="s">
        <v>21</v>
      </c>
      <c r="I5086" s="132" t="s">
        <v>21</v>
      </c>
      <c r="J5086" s="133">
        <v>4</v>
      </c>
      <c r="K5086" s="133">
        <v>3</v>
      </c>
      <c r="L5086" s="133">
        <v>0.3</v>
      </c>
      <c r="M5086" s="134" t="str">
        <f t="shared" si="79"/>
        <v>P</v>
      </c>
      <c r="N5086" s="171" t="s">
        <v>10682</v>
      </c>
      <c r="O5086" s="146" t="s">
        <v>1506</v>
      </c>
      <c r="P5086" s="146" t="s">
        <v>9902</v>
      </c>
      <c r="Q5086" s="147" t="s">
        <v>10519</v>
      </c>
      <c r="R5086" s="187">
        <v>18.77</v>
      </c>
    </row>
    <row r="5087" spans="1:18" x14ac:dyDescent="0.25">
      <c r="A5087" s="135">
        <v>1056168</v>
      </c>
      <c r="B5087" s="148" t="s">
        <v>5124</v>
      </c>
      <c r="C5087" s="135">
        <v>6</v>
      </c>
      <c r="D5087" s="135" t="s">
        <v>20</v>
      </c>
      <c r="E5087" s="188" t="s">
        <v>20</v>
      </c>
      <c r="F5087" s="135" t="s">
        <v>20</v>
      </c>
      <c r="G5087" s="135" t="s">
        <v>20</v>
      </c>
      <c r="H5087" s="135" t="s">
        <v>20</v>
      </c>
      <c r="I5087" s="135" t="s">
        <v>20</v>
      </c>
      <c r="J5087" s="136">
        <v>1.72</v>
      </c>
      <c r="K5087" s="136">
        <v>1</v>
      </c>
      <c r="L5087" s="136">
        <v>0.17</v>
      </c>
      <c r="M5087" s="137" t="str">
        <f t="shared" si="79"/>
        <v>P</v>
      </c>
      <c r="N5087" s="174" t="s">
        <v>10682</v>
      </c>
      <c r="O5087" s="149" t="s">
        <v>1581</v>
      </c>
      <c r="P5087" s="149" t="s">
        <v>9480</v>
      </c>
      <c r="Q5087" s="150" t="s">
        <v>10519</v>
      </c>
      <c r="R5087" s="189">
        <v>0.89999999999999991</v>
      </c>
    </row>
    <row r="5088" spans="1:18" x14ac:dyDescent="0.25">
      <c r="A5088" s="132">
        <v>1056192</v>
      </c>
      <c r="B5088" s="145" t="s">
        <v>5125</v>
      </c>
      <c r="C5088" s="132">
        <v>1</v>
      </c>
      <c r="D5088" s="132">
        <v>100</v>
      </c>
      <c r="E5088" s="186" t="s">
        <v>21</v>
      </c>
      <c r="F5088" s="132">
        <v>180</v>
      </c>
      <c r="G5088" s="132">
        <v>8</v>
      </c>
      <c r="H5088" s="132">
        <v>5</v>
      </c>
      <c r="I5088" s="132">
        <v>3</v>
      </c>
      <c r="J5088" s="133">
        <v>3.8</v>
      </c>
      <c r="K5088" s="133">
        <v>2.14</v>
      </c>
      <c r="L5088" s="133">
        <v>1</v>
      </c>
      <c r="M5088" s="134" t="str">
        <f t="shared" si="79"/>
        <v>P</v>
      </c>
      <c r="N5088" s="173" t="s">
        <v>10682</v>
      </c>
      <c r="O5088" s="146" t="s">
        <v>1506</v>
      </c>
      <c r="P5088" s="146" t="s">
        <v>9401</v>
      </c>
      <c r="Q5088" s="147" t="s">
        <v>10519</v>
      </c>
      <c r="R5088" s="187">
        <v>6.27</v>
      </c>
    </row>
    <row r="5089" spans="1:18" x14ac:dyDescent="0.25">
      <c r="A5089" s="135">
        <v>1056204</v>
      </c>
      <c r="B5089" s="148" t="s">
        <v>5126</v>
      </c>
      <c r="C5089" s="135">
        <v>6</v>
      </c>
      <c r="D5089" s="135">
        <v>744</v>
      </c>
      <c r="E5089" s="188" t="s">
        <v>21</v>
      </c>
      <c r="F5089" s="135">
        <v>1023</v>
      </c>
      <c r="G5089" s="135" t="s">
        <v>20</v>
      </c>
      <c r="H5089" s="135">
        <v>40</v>
      </c>
      <c r="I5089" s="135">
        <v>2</v>
      </c>
      <c r="J5089" s="136">
        <v>1.32</v>
      </c>
      <c r="K5089" s="136">
        <v>0.88</v>
      </c>
      <c r="L5089" s="136">
        <v>1.37</v>
      </c>
      <c r="M5089" s="137" t="str">
        <f t="shared" si="79"/>
        <v>P</v>
      </c>
      <c r="N5089" s="174" t="s">
        <v>10681</v>
      </c>
      <c r="O5089" s="149" t="s">
        <v>1506</v>
      </c>
      <c r="P5089" s="149" t="s">
        <v>9427</v>
      </c>
      <c r="Q5089" s="150" t="s">
        <v>10519</v>
      </c>
      <c r="R5089" s="189">
        <v>8.1000000000000014</v>
      </c>
    </row>
    <row r="5090" spans="1:18" x14ac:dyDescent="0.25">
      <c r="A5090" s="132">
        <v>1056209</v>
      </c>
      <c r="B5090" s="145" t="s">
        <v>5127</v>
      </c>
      <c r="C5090" s="132">
        <v>6</v>
      </c>
      <c r="D5090" s="132">
        <v>744</v>
      </c>
      <c r="E5090" s="186" t="s">
        <v>21</v>
      </c>
      <c r="F5090" s="132">
        <v>1023</v>
      </c>
      <c r="G5090" s="132" t="s">
        <v>20</v>
      </c>
      <c r="H5090" s="132">
        <v>26</v>
      </c>
      <c r="I5090" s="132">
        <v>2</v>
      </c>
      <c r="J5090" s="133">
        <v>1.32</v>
      </c>
      <c r="K5090" s="133">
        <v>0.88</v>
      </c>
      <c r="L5090" s="133">
        <v>1.37</v>
      </c>
      <c r="M5090" s="134" t="str">
        <f t="shared" si="79"/>
        <v>P</v>
      </c>
      <c r="N5090" s="173" t="s">
        <v>10681</v>
      </c>
      <c r="O5090" s="146" t="s">
        <v>1506</v>
      </c>
      <c r="P5090" s="146" t="s">
        <v>9427</v>
      </c>
      <c r="Q5090" s="147" t="s">
        <v>10519</v>
      </c>
      <c r="R5090" s="187">
        <v>8.2200000000000006</v>
      </c>
    </row>
    <row r="5091" spans="1:18" x14ac:dyDescent="0.25">
      <c r="A5091" s="135">
        <v>1056212</v>
      </c>
      <c r="B5091" s="148" t="s">
        <v>5128</v>
      </c>
      <c r="C5091" s="135">
        <v>6</v>
      </c>
      <c r="D5091" s="135">
        <v>744</v>
      </c>
      <c r="E5091" s="188" t="s">
        <v>21</v>
      </c>
      <c r="F5091" s="135">
        <v>930</v>
      </c>
      <c r="G5091" s="135" t="s">
        <v>20</v>
      </c>
      <c r="H5091" s="135">
        <v>40</v>
      </c>
      <c r="I5091" s="135">
        <v>2</v>
      </c>
      <c r="J5091" s="136">
        <v>1.32</v>
      </c>
      <c r="K5091" s="136">
        <v>0.88</v>
      </c>
      <c r="L5091" s="136">
        <v>1.37</v>
      </c>
      <c r="M5091" s="137" t="str">
        <f t="shared" si="79"/>
        <v>P</v>
      </c>
      <c r="N5091" s="172" t="s">
        <v>10681</v>
      </c>
      <c r="O5091" s="149" t="s">
        <v>1506</v>
      </c>
      <c r="P5091" s="149" t="s">
        <v>9427</v>
      </c>
      <c r="Q5091" s="150" t="s">
        <v>10519</v>
      </c>
      <c r="R5091" s="189">
        <v>8.52</v>
      </c>
    </row>
    <row r="5092" spans="1:18" x14ac:dyDescent="0.25">
      <c r="A5092" s="132">
        <v>1056232</v>
      </c>
      <c r="B5092" s="145" t="s">
        <v>5129</v>
      </c>
      <c r="C5092" s="132">
        <v>2</v>
      </c>
      <c r="D5092" s="132">
        <v>20</v>
      </c>
      <c r="E5092" s="186" t="s">
        <v>20</v>
      </c>
      <c r="F5092" s="132">
        <v>28</v>
      </c>
      <c r="G5092" s="132" t="s">
        <v>21</v>
      </c>
      <c r="H5092" s="132" t="s">
        <v>21</v>
      </c>
      <c r="I5092" s="132" t="s">
        <v>21</v>
      </c>
      <c r="J5092" s="133">
        <v>4.28</v>
      </c>
      <c r="K5092" s="133">
        <v>4.34</v>
      </c>
      <c r="L5092" s="133">
        <v>1.96</v>
      </c>
      <c r="M5092" s="134" t="str">
        <f t="shared" si="79"/>
        <v>P</v>
      </c>
      <c r="N5092" s="171" t="s">
        <v>10681</v>
      </c>
      <c r="O5092" s="146" t="s">
        <v>1506</v>
      </c>
      <c r="P5092" s="146" t="s">
        <v>9435</v>
      </c>
      <c r="Q5092" s="147" t="s">
        <v>10519</v>
      </c>
      <c r="R5092" s="187">
        <v>43.5</v>
      </c>
    </row>
    <row r="5093" spans="1:18" x14ac:dyDescent="0.25">
      <c r="A5093" s="135">
        <v>1056236</v>
      </c>
      <c r="B5093" s="148" t="s">
        <v>5130</v>
      </c>
      <c r="C5093" s="135">
        <v>50</v>
      </c>
      <c r="D5093" s="135" t="s">
        <v>20</v>
      </c>
      <c r="E5093" s="188" t="s">
        <v>20</v>
      </c>
      <c r="F5093" s="135" t="s">
        <v>20</v>
      </c>
      <c r="G5093" s="135" t="s">
        <v>20</v>
      </c>
      <c r="H5093" s="135" t="s">
        <v>20</v>
      </c>
      <c r="I5093" s="135" t="s">
        <v>20</v>
      </c>
      <c r="J5093" s="136">
        <v>1.57</v>
      </c>
      <c r="K5093" s="136">
        <v>1.62</v>
      </c>
      <c r="L5093" s="136">
        <v>1.1499999999999999</v>
      </c>
      <c r="M5093" s="137" t="str">
        <f t="shared" si="79"/>
        <v>P</v>
      </c>
      <c r="N5093" s="174" t="s">
        <v>10682</v>
      </c>
      <c r="O5093" s="149" t="s">
        <v>1562</v>
      </c>
      <c r="P5093" s="149" t="s">
        <v>9557</v>
      </c>
      <c r="Q5093" s="150" t="s">
        <v>10519</v>
      </c>
      <c r="R5093" s="189">
        <v>23.134328358208954</v>
      </c>
    </row>
    <row r="5094" spans="1:18" x14ac:dyDescent="0.25">
      <c r="A5094" s="132">
        <v>1056237</v>
      </c>
      <c r="B5094" s="145" t="s">
        <v>5131</v>
      </c>
      <c r="C5094" s="132">
        <v>50</v>
      </c>
      <c r="D5094" s="132" t="s">
        <v>20</v>
      </c>
      <c r="E5094" s="186" t="s">
        <v>20</v>
      </c>
      <c r="F5094" s="132" t="s">
        <v>20</v>
      </c>
      <c r="G5094" s="132" t="s">
        <v>20</v>
      </c>
      <c r="H5094" s="132" t="s">
        <v>20</v>
      </c>
      <c r="I5094" s="132" t="s">
        <v>20</v>
      </c>
      <c r="J5094" s="133">
        <v>1.57</v>
      </c>
      <c r="K5094" s="133">
        <v>1.62</v>
      </c>
      <c r="L5094" s="133">
        <v>1.1499999999999999</v>
      </c>
      <c r="M5094" s="134" t="str">
        <f t="shared" si="79"/>
        <v>P</v>
      </c>
      <c r="N5094" s="171" t="s">
        <v>10682</v>
      </c>
      <c r="O5094" s="146" t="s">
        <v>1562</v>
      </c>
      <c r="P5094" s="146" t="s">
        <v>9557</v>
      </c>
      <c r="Q5094" s="147" t="s">
        <v>10519</v>
      </c>
      <c r="R5094" s="187">
        <v>23.134328358208954</v>
      </c>
    </row>
    <row r="5095" spans="1:18" x14ac:dyDescent="0.25">
      <c r="A5095" s="135">
        <v>1056262</v>
      </c>
      <c r="B5095" s="148" t="s">
        <v>5132</v>
      </c>
      <c r="C5095" s="135">
        <v>4</v>
      </c>
      <c r="D5095" s="135">
        <v>36</v>
      </c>
      <c r="E5095" s="188" t="s">
        <v>20</v>
      </c>
      <c r="F5095" s="135">
        <v>48</v>
      </c>
      <c r="G5095" s="135" t="s">
        <v>20</v>
      </c>
      <c r="H5095" s="135" t="s">
        <v>20</v>
      </c>
      <c r="I5095" s="135" t="s">
        <v>20</v>
      </c>
      <c r="J5095" s="136">
        <v>2.82</v>
      </c>
      <c r="K5095" s="136">
        <v>2.76</v>
      </c>
      <c r="L5095" s="136">
        <v>3.68</v>
      </c>
      <c r="M5095" s="137" t="str">
        <f t="shared" si="79"/>
        <v>P</v>
      </c>
      <c r="N5095" s="172" t="s">
        <v>10681</v>
      </c>
      <c r="O5095" s="149" t="s">
        <v>1506</v>
      </c>
      <c r="P5095" s="149" t="s">
        <v>9435</v>
      </c>
      <c r="Q5095" s="150" t="s">
        <v>10519</v>
      </c>
      <c r="R5095" s="189">
        <v>34.4</v>
      </c>
    </row>
    <row r="5096" spans="1:18" x14ac:dyDescent="0.25">
      <c r="A5096" s="132">
        <v>1056286</v>
      </c>
      <c r="B5096" s="145" t="s">
        <v>5133</v>
      </c>
      <c r="C5096" s="132">
        <v>6</v>
      </c>
      <c r="D5096" s="132">
        <v>192</v>
      </c>
      <c r="E5096" s="186">
        <v>24</v>
      </c>
      <c r="F5096" s="132">
        <v>400</v>
      </c>
      <c r="G5096" s="132" t="s">
        <v>21</v>
      </c>
      <c r="H5096" s="132" t="s">
        <v>21</v>
      </c>
      <c r="I5096" s="132" t="s">
        <v>21</v>
      </c>
      <c r="J5096" s="133">
        <v>3</v>
      </c>
      <c r="K5096" s="133">
        <v>2.2000000000000002</v>
      </c>
      <c r="L5096" s="133">
        <v>0.8</v>
      </c>
      <c r="M5096" s="134" t="str">
        <f t="shared" si="79"/>
        <v>P</v>
      </c>
      <c r="N5096" s="171" t="s">
        <v>10682</v>
      </c>
      <c r="O5096" s="146" t="s">
        <v>1500</v>
      </c>
      <c r="P5096" s="146" t="s">
        <v>9418</v>
      </c>
      <c r="Q5096" s="147" t="s">
        <v>10519</v>
      </c>
      <c r="R5096" s="187">
        <v>1.32</v>
      </c>
    </row>
    <row r="5097" spans="1:18" x14ac:dyDescent="0.25">
      <c r="A5097" s="135">
        <v>1056288</v>
      </c>
      <c r="B5097" s="148" t="s">
        <v>5134</v>
      </c>
      <c r="C5097" s="135">
        <v>6</v>
      </c>
      <c r="D5097" s="135">
        <v>192</v>
      </c>
      <c r="E5097" s="188">
        <v>24</v>
      </c>
      <c r="F5097" s="135">
        <v>400</v>
      </c>
      <c r="G5097" s="135" t="s">
        <v>21</v>
      </c>
      <c r="H5097" s="135" t="s">
        <v>21</v>
      </c>
      <c r="I5097" s="135" t="s">
        <v>21</v>
      </c>
      <c r="J5097" s="136">
        <v>3</v>
      </c>
      <c r="K5097" s="136">
        <v>2</v>
      </c>
      <c r="L5097" s="136">
        <v>1</v>
      </c>
      <c r="M5097" s="137" t="str">
        <f t="shared" si="79"/>
        <v>P</v>
      </c>
      <c r="N5097" s="174" t="s">
        <v>10682</v>
      </c>
      <c r="O5097" s="149" t="s">
        <v>1614</v>
      </c>
      <c r="P5097" s="149" t="s">
        <v>9438</v>
      </c>
      <c r="Q5097" s="150" t="s">
        <v>10519</v>
      </c>
      <c r="R5097" s="189">
        <v>1.32</v>
      </c>
    </row>
    <row r="5098" spans="1:18" x14ac:dyDescent="0.25">
      <c r="A5098" s="132">
        <v>1056290</v>
      </c>
      <c r="B5098" s="145" t="s">
        <v>5135</v>
      </c>
      <c r="C5098" s="132">
        <v>6</v>
      </c>
      <c r="D5098" s="132">
        <v>192</v>
      </c>
      <c r="E5098" s="186">
        <v>24</v>
      </c>
      <c r="F5098" s="132">
        <v>400</v>
      </c>
      <c r="G5098" s="132" t="s">
        <v>21</v>
      </c>
      <c r="H5098" s="132" t="s">
        <v>21</v>
      </c>
      <c r="I5098" s="132" t="s">
        <v>21</v>
      </c>
      <c r="J5098" s="133">
        <v>2.9</v>
      </c>
      <c r="K5098" s="133">
        <v>1.9</v>
      </c>
      <c r="L5098" s="133">
        <v>0.9</v>
      </c>
      <c r="M5098" s="134" t="str">
        <f t="shared" si="79"/>
        <v>P</v>
      </c>
      <c r="N5098" s="173" t="s">
        <v>10682</v>
      </c>
      <c r="O5098" s="146" t="s">
        <v>1500</v>
      </c>
      <c r="P5098" s="146" t="s">
        <v>9418</v>
      </c>
      <c r="Q5098" s="147" t="s">
        <v>10519</v>
      </c>
      <c r="R5098" s="187">
        <v>1.3800000000000001</v>
      </c>
    </row>
    <row r="5099" spans="1:18" x14ac:dyDescent="0.25">
      <c r="A5099" s="135">
        <v>1056316</v>
      </c>
      <c r="B5099" s="148" t="s">
        <v>5136</v>
      </c>
      <c r="C5099" s="135">
        <v>24</v>
      </c>
      <c r="D5099" s="135">
        <v>840</v>
      </c>
      <c r="E5099" s="188" t="s">
        <v>21</v>
      </c>
      <c r="F5099" s="135">
        <v>1064</v>
      </c>
      <c r="G5099" s="135" t="s">
        <v>20</v>
      </c>
      <c r="H5099" s="135">
        <v>30</v>
      </c>
      <c r="I5099" s="135">
        <v>2</v>
      </c>
      <c r="J5099" s="136">
        <v>2.4</v>
      </c>
      <c r="K5099" s="136">
        <v>1.7</v>
      </c>
      <c r="L5099" s="136">
        <v>0.4</v>
      </c>
      <c r="M5099" s="137" t="str">
        <f t="shared" si="79"/>
        <v>P</v>
      </c>
      <c r="N5099" s="172" t="s">
        <v>10681</v>
      </c>
      <c r="O5099" s="149" t="s">
        <v>1506</v>
      </c>
      <c r="P5099" s="149" t="s">
        <v>9529</v>
      </c>
      <c r="Q5099" s="150" t="s">
        <v>10519</v>
      </c>
      <c r="R5099" s="189">
        <v>6.7200000000000006</v>
      </c>
    </row>
    <row r="5100" spans="1:18" x14ac:dyDescent="0.25">
      <c r="A5100" s="132">
        <v>1056320</v>
      </c>
      <c r="B5100" s="145" t="s">
        <v>5137</v>
      </c>
      <c r="C5100" s="132">
        <v>96</v>
      </c>
      <c r="D5100" s="132">
        <v>196</v>
      </c>
      <c r="E5100" s="186" t="s">
        <v>21</v>
      </c>
      <c r="F5100" s="132">
        <v>224</v>
      </c>
      <c r="G5100" s="132">
        <v>10</v>
      </c>
      <c r="H5100" s="132">
        <v>11</v>
      </c>
      <c r="I5100" s="132">
        <v>1</v>
      </c>
      <c r="J5100" s="133">
        <v>2.5</v>
      </c>
      <c r="K5100" s="133">
        <v>1.67</v>
      </c>
      <c r="L5100" s="133">
        <v>1.63</v>
      </c>
      <c r="M5100" s="134" t="str">
        <f t="shared" si="79"/>
        <v>P</v>
      </c>
      <c r="N5100" s="171" t="s">
        <v>10681</v>
      </c>
      <c r="O5100" s="146" t="s">
        <v>1506</v>
      </c>
      <c r="P5100" s="146" t="s">
        <v>9398</v>
      </c>
      <c r="Q5100" s="147" t="s">
        <v>10519</v>
      </c>
      <c r="R5100" s="187">
        <v>29.759999999999998</v>
      </c>
    </row>
    <row r="5101" spans="1:18" x14ac:dyDescent="0.25">
      <c r="A5101" s="135">
        <v>1056323</v>
      </c>
      <c r="B5101" s="148" t="s">
        <v>5138</v>
      </c>
      <c r="C5101" s="135">
        <v>50</v>
      </c>
      <c r="D5101" s="135" t="s">
        <v>20</v>
      </c>
      <c r="E5101" s="188" t="s">
        <v>20</v>
      </c>
      <c r="F5101" s="135" t="s">
        <v>20</v>
      </c>
      <c r="G5101" s="135" t="s">
        <v>20</v>
      </c>
      <c r="H5101" s="135" t="s">
        <v>20</v>
      </c>
      <c r="I5101" s="135" t="s">
        <v>20</v>
      </c>
      <c r="J5101" s="136">
        <v>1.68</v>
      </c>
      <c r="K5101" s="136">
        <v>1.4</v>
      </c>
      <c r="L5101" s="136">
        <v>0.76200000000000001</v>
      </c>
      <c r="M5101" s="137" t="str">
        <f t="shared" si="79"/>
        <v>P</v>
      </c>
      <c r="N5101" s="174" t="s">
        <v>10682</v>
      </c>
      <c r="O5101" s="149" t="s">
        <v>1562</v>
      </c>
      <c r="P5101" s="149" t="s">
        <v>9463</v>
      </c>
      <c r="Q5101" s="150" t="s">
        <v>10519</v>
      </c>
      <c r="R5101" s="189">
        <v>10.074626865671641</v>
      </c>
    </row>
    <row r="5102" spans="1:18" x14ac:dyDescent="0.25">
      <c r="A5102" s="132">
        <v>1056326</v>
      </c>
      <c r="B5102" s="145" t="s">
        <v>5139</v>
      </c>
      <c r="C5102" s="132">
        <v>50</v>
      </c>
      <c r="D5102" s="132" t="s">
        <v>20</v>
      </c>
      <c r="E5102" s="186" t="s">
        <v>20</v>
      </c>
      <c r="F5102" s="132" t="s">
        <v>20</v>
      </c>
      <c r="G5102" s="132" t="s">
        <v>20</v>
      </c>
      <c r="H5102" s="132" t="s">
        <v>20</v>
      </c>
      <c r="I5102" s="132" t="s">
        <v>20</v>
      </c>
      <c r="J5102" s="133">
        <v>1.68</v>
      </c>
      <c r="K5102" s="133">
        <v>1.4</v>
      </c>
      <c r="L5102" s="133">
        <v>0.76200000000000001</v>
      </c>
      <c r="M5102" s="134" t="str">
        <f t="shared" si="79"/>
        <v>P</v>
      </c>
      <c r="N5102" s="171" t="s">
        <v>10682</v>
      </c>
      <c r="O5102" s="146" t="s">
        <v>1562</v>
      </c>
      <c r="P5102" s="146" t="s">
        <v>9463</v>
      </c>
      <c r="Q5102" s="147" t="s">
        <v>10519</v>
      </c>
      <c r="R5102" s="187">
        <v>10.074626865671641</v>
      </c>
    </row>
    <row r="5103" spans="1:18" x14ac:dyDescent="0.25">
      <c r="A5103" s="135">
        <v>1056347</v>
      </c>
      <c r="B5103" s="148" t="s">
        <v>5140</v>
      </c>
      <c r="C5103" s="135">
        <v>12</v>
      </c>
      <c r="D5103" s="135">
        <v>476</v>
      </c>
      <c r="E5103" s="188" t="s">
        <v>21</v>
      </c>
      <c r="F5103" s="135">
        <v>612</v>
      </c>
      <c r="G5103" s="135">
        <v>20</v>
      </c>
      <c r="H5103" s="135">
        <v>25</v>
      </c>
      <c r="I5103" s="135">
        <v>1</v>
      </c>
      <c r="J5103" s="136">
        <v>1.1200000000000001</v>
      </c>
      <c r="K5103" s="136">
        <v>1.46</v>
      </c>
      <c r="L5103" s="136">
        <v>1.56</v>
      </c>
      <c r="M5103" s="137" t="str">
        <f t="shared" si="79"/>
        <v>P</v>
      </c>
      <c r="N5103" s="172" t="s">
        <v>10681</v>
      </c>
      <c r="O5103" s="149" t="s">
        <v>1506</v>
      </c>
      <c r="P5103" s="149" t="s">
        <v>9398</v>
      </c>
      <c r="Q5103" s="150" t="s">
        <v>10519</v>
      </c>
      <c r="R5103" s="189">
        <v>6.36</v>
      </c>
    </row>
    <row r="5104" spans="1:18" x14ac:dyDescent="0.25">
      <c r="A5104" s="132">
        <v>1056355</v>
      </c>
      <c r="B5104" s="145" t="s">
        <v>5141</v>
      </c>
      <c r="C5104" s="132">
        <v>4</v>
      </c>
      <c r="D5104" s="132" t="s">
        <v>20</v>
      </c>
      <c r="E5104" s="186" t="s">
        <v>20</v>
      </c>
      <c r="F5104" s="132" t="s">
        <v>20</v>
      </c>
      <c r="G5104" s="132" t="s">
        <v>21</v>
      </c>
      <c r="H5104" s="132" t="s">
        <v>21</v>
      </c>
      <c r="I5104" s="132" t="s">
        <v>21</v>
      </c>
      <c r="J5104" s="133">
        <v>3.7</v>
      </c>
      <c r="K5104" s="133">
        <v>3.7</v>
      </c>
      <c r="L5104" s="133">
        <v>2.25</v>
      </c>
      <c r="M5104" s="134" t="str">
        <f t="shared" si="79"/>
        <v>P</v>
      </c>
      <c r="N5104" s="173" t="s">
        <v>10682</v>
      </c>
      <c r="O5104" s="146" t="s">
        <v>1500</v>
      </c>
      <c r="P5104" s="146" t="s">
        <v>9456</v>
      </c>
      <c r="Q5104" s="147" t="s">
        <v>10519</v>
      </c>
      <c r="R5104" s="187">
        <v>14.84</v>
      </c>
    </row>
    <row r="5105" spans="1:18" x14ac:dyDescent="0.25">
      <c r="A5105" s="135">
        <v>1056385</v>
      </c>
      <c r="B5105" s="148" t="s">
        <v>5142</v>
      </c>
      <c r="C5105" s="135">
        <v>3</v>
      </c>
      <c r="D5105" s="135">
        <v>1260</v>
      </c>
      <c r="E5105" s="188">
        <v>90</v>
      </c>
      <c r="F5105" s="135">
        <v>1350</v>
      </c>
      <c r="G5105" s="135" t="s">
        <v>21</v>
      </c>
      <c r="H5105" s="135" t="s">
        <v>21</v>
      </c>
      <c r="I5105" s="135" t="s">
        <v>21</v>
      </c>
      <c r="J5105" s="136">
        <v>1.1200000000000001</v>
      </c>
      <c r="K5105" s="136">
        <v>1.1499999999999999</v>
      </c>
      <c r="L5105" s="136">
        <v>0.4</v>
      </c>
      <c r="M5105" s="137" t="str">
        <f t="shared" si="79"/>
        <v>P</v>
      </c>
      <c r="N5105" s="174" t="s">
        <v>10682</v>
      </c>
      <c r="O5105" s="149" t="s">
        <v>1567</v>
      </c>
      <c r="P5105" s="149" t="s">
        <v>9405</v>
      </c>
      <c r="Q5105" s="150" t="s">
        <v>10519</v>
      </c>
      <c r="R5105" s="189">
        <v>4.17</v>
      </c>
    </row>
    <row r="5106" spans="1:18" x14ac:dyDescent="0.25">
      <c r="A5106" s="132">
        <v>1056447</v>
      </c>
      <c r="B5106" s="145" t="s">
        <v>5143</v>
      </c>
      <c r="C5106" s="132">
        <v>12</v>
      </c>
      <c r="D5106" s="132">
        <v>455</v>
      </c>
      <c r="E5106" s="186" t="s">
        <v>21</v>
      </c>
      <c r="F5106" s="132">
        <v>595</v>
      </c>
      <c r="G5106" s="132">
        <v>20</v>
      </c>
      <c r="H5106" s="132">
        <v>24</v>
      </c>
      <c r="I5106" s="132">
        <v>2</v>
      </c>
      <c r="J5106" s="133">
        <v>1.83</v>
      </c>
      <c r="K5106" s="133">
        <v>1.67</v>
      </c>
      <c r="L5106" s="133">
        <v>0.85</v>
      </c>
      <c r="M5106" s="134" t="str">
        <f t="shared" si="79"/>
        <v>P</v>
      </c>
      <c r="N5106" s="173" t="s">
        <v>10681</v>
      </c>
      <c r="O5106" s="146" t="s">
        <v>1506</v>
      </c>
      <c r="P5106" s="146" t="s">
        <v>9409</v>
      </c>
      <c r="Q5106" s="147" t="s">
        <v>10519</v>
      </c>
      <c r="R5106" s="187">
        <v>4.68</v>
      </c>
    </row>
    <row r="5107" spans="1:18" x14ac:dyDescent="0.25">
      <c r="A5107" s="135">
        <v>1056448</v>
      </c>
      <c r="B5107" s="148" t="s">
        <v>5144</v>
      </c>
      <c r="C5107" s="135">
        <v>12</v>
      </c>
      <c r="D5107" s="135">
        <v>455</v>
      </c>
      <c r="E5107" s="188" t="s">
        <v>21</v>
      </c>
      <c r="F5107" s="135">
        <v>595</v>
      </c>
      <c r="G5107" s="135">
        <v>20</v>
      </c>
      <c r="H5107" s="135">
        <v>24</v>
      </c>
      <c r="I5107" s="135">
        <v>2</v>
      </c>
      <c r="J5107" s="136">
        <v>1.83</v>
      </c>
      <c r="K5107" s="136">
        <v>1.67</v>
      </c>
      <c r="L5107" s="136">
        <v>0.85</v>
      </c>
      <c r="M5107" s="137" t="str">
        <f t="shared" si="79"/>
        <v>P</v>
      </c>
      <c r="N5107" s="174" t="s">
        <v>10681</v>
      </c>
      <c r="O5107" s="149" t="s">
        <v>1818</v>
      </c>
      <c r="P5107" s="149" t="s">
        <v>9568</v>
      </c>
      <c r="Q5107" s="150" t="s">
        <v>10519</v>
      </c>
      <c r="R5107" s="189">
        <v>4.32</v>
      </c>
    </row>
    <row r="5108" spans="1:18" x14ac:dyDescent="0.25">
      <c r="A5108" s="132">
        <v>1056449</v>
      </c>
      <c r="B5108" s="145" t="s">
        <v>5145</v>
      </c>
      <c r="C5108" s="132">
        <v>12</v>
      </c>
      <c r="D5108" s="132">
        <v>455</v>
      </c>
      <c r="E5108" s="186" t="s">
        <v>21</v>
      </c>
      <c r="F5108" s="132">
        <v>595</v>
      </c>
      <c r="G5108" s="132">
        <v>20</v>
      </c>
      <c r="H5108" s="132">
        <v>24</v>
      </c>
      <c r="I5108" s="132">
        <v>2</v>
      </c>
      <c r="J5108" s="133">
        <v>1.83</v>
      </c>
      <c r="K5108" s="133">
        <v>1.67</v>
      </c>
      <c r="L5108" s="133">
        <v>0.85</v>
      </c>
      <c r="M5108" s="134" t="str">
        <f t="shared" si="79"/>
        <v>P</v>
      </c>
      <c r="N5108" s="171" t="s">
        <v>10681</v>
      </c>
      <c r="O5108" s="146" t="s">
        <v>1506</v>
      </c>
      <c r="P5108" s="146" t="s">
        <v>9409</v>
      </c>
      <c r="Q5108" s="147" t="s">
        <v>10519</v>
      </c>
      <c r="R5108" s="187">
        <v>4.5600000000000005</v>
      </c>
    </row>
    <row r="5109" spans="1:18" x14ac:dyDescent="0.25">
      <c r="A5109" s="135">
        <v>1056450</v>
      </c>
      <c r="B5109" s="148" t="s">
        <v>5146</v>
      </c>
      <c r="C5109" s="135">
        <v>12</v>
      </c>
      <c r="D5109" s="135">
        <v>455</v>
      </c>
      <c r="E5109" s="188" t="s">
        <v>21</v>
      </c>
      <c r="F5109" s="135">
        <v>595</v>
      </c>
      <c r="G5109" s="135">
        <v>20</v>
      </c>
      <c r="H5109" s="135">
        <v>24</v>
      </c>
      <c r="I5109" s="135">
        <v>2</v>
      </c>
      <c r="J5109" s="136">
        <v>1.78</v>
      </c>
      <c r="K5109" s="136">
        <v>1.7</v>
      </c>
      <c r="L5109" s="136">
        <v>0.77</v>
      </c>
      <c r="M5109" s="137" t="str">
        <f t="shared" si="79"/>
        <v>P</v>
      </c>
      <c r="N5109" s="172" t="s">
        <v>10681</v>
      </c>
      <c r="O5109" s="149" t="s">
        <v>1506</v>
      </c>
      <c r="P5109" s="149" t="s">
        <v>9409</v>
      </c>
      <c r="Q5109" s="150" t="s">
        <v>10519</v>
      </c>
      <c r="R5109" s="189">
        <v>4.08</v>
      </c>
    </row>
    <row r="5110" spans="1:18" x14ac:dyDescent="0.25">
      <c r="A5110" s="132">
        <v>1056482</v>
      </c>
      <c r="B5110" s="145" t="s">
        <v>5147</v>
      </c>
      <c r="C5110" s="132">
        <v>1000</v>
      </c>
      <c r="D5110" s="132" t="s">
        <v>20</v>
      </c>
      <c r="E5110" s="186" t="s">
        <v>20</v>
      </c>
      <c r="F5110" s="132" t="s">
        <v>20</v>
      </c>
      <c r="G5110" s="132" t="s">
        <v>20</v>
      </c>
      <c r="H5110" s="132" t="s">
        <v>20</v>
      </c>
      <c r="I5110" s="132" t="s">
        <v>20</v>
      </c>
      <c r="J5110" s="133">
        <v>1.4</v>
      </c>
      <c r="K5110" s="133">
        <v>1.4</v>
      </c>
      <c r="L5110" s="133">
        <v>0.43</v>
      </c>
      <c r="M5110" s="134" t="str">
        <f t="shared" si="79"/>
        <v>P</v>
      </c>
      <c r="N5110" s="171" t="s">
        <v>10682</v>
      </c>
      <c r="O5110" s="146" t="s">
        <v>1506</v>
      </c>
      <c r="P5110" s="146" t="s">
        <v>9526</v>
      </c>
      <c r="Q5110" s="147" t="s">
        <v>10519</v>
      </c>
      <c r="R5110" s="187">
        <v>22.02</v>
      </c>
    </row>
    <row r="5111" spans="1:18" x14ac:dyDescent="0.25">
      <c r="A5111" s="135">
        <v>1056516</v>
      </c>
      <c r="B5111" s="148" t="s">
        <v>5148</v>
      </c>
      <c r="C5111" s="135">
        <v>1000</v>
      </c>
      <c r="D5111" s="135" t="s">
        <v>20</v>
      </c>
      <c r="E5111" s="188" t="s">
        <v>20</v>
      </c>
      <c r="F5111" s="135" t="s">
        <v>20</v>
      </c>
      <c r="G5111" s="135" t="s">
        <v>20</v>
      </c>
      <c r="H5111" s="135" t="s">
        <v>20</v>
      </c>
      <c r="I5111" s="135" t="s">
        <v>20</v>
      </c>
      <c r="J5111" s="136">
        <v>1.4</v>
      </c>
      <c r="K5111" s="136">
        <v>1.4</v>
      </c>
      <c r="L5111" s="136">
        <v>0.43</v>
      </c>
      <c r="M5111" s="137" t="str">
        <f t="shared" si="79"/>
        <v>P</v>
      </c>
      <c r="N5111" s="172" t="s">
        <v>10682</v>
      </c>
      <c r="O5111" s="149" t="s">
        <v>1506</v>
      </c>
      <c r="P5111" s="149" t="s">
        <v>9526</v>
      </c>
      <c r="Q5111" s="150" t="s">
        <v>10519</v>
      </c>
      <c r="R5111" s="189">
        <v>22.02</v>
      </c>
    </row>
    <row r="5112" spans="1:18" x14ac:dyDescent="0.25">
      <c r="A5112" s="132">
        <v>1056518</v>
      </c>
      <c r="B5112" s="145" t="s">
        <v>9903</v>
      </c>
      <c r="C5112" s="132">
        <v>24</v>
      </c>
      <c r="D5112" s="132">
        <v>72</v>
      </c>
      <c r="E5112" s="186" t="s">
        <v>20</v>
      </c>
      <c r="F5112" s="132" t="s">
        <v>20</v>
      </c>
      <c r="G5112" s="132" t="s">
        <v>20</v>
      </c>
      <c r="H5112" s="132" t="s">
        <v>20</v>
      </c>
      <c r="I5112" s="132" t="s">
        <v>20</v>
      </c>
      <c r="J5112" s="133">
        <v>2.82</v>
      </c>
      <c r="K5112" s="133">
        <v>2.82</v>
      </c>
      <c r="L5112" s="133">
        <v>1.4</v>
      </c>
      <c r="M5112" s="134" t="str">
        <f t="shared" si="79"/>
        <v>P</v>
      </c>
      <c r="N5112" s="171" t="s">
        <v>10682</v>
      </c>
      <c r="O5112" s="146" t="s">
        <v>1500</v>
      </c>
      <c r="P5112" s="146" t="s">
        <v>9456</v>
      </c>
      <c r="Q5112" s="147" t="s">
        <v>10519</v>
      </c>
      <c r="R5112" s="187">
        <v>92.64</v>
      </c>
    </row>
    <row r="5113" spans="1:18" x14ac:dyDescent="0.25">
      <c r="A5113" s="135">
        <v>1056521</v>
      </c>
      <c r="B5113" s="148" t="s">
        <v>5149</v>
      </c>
      <c r="C5113" s="135">
        <v>1</v>
      </c>
      <c r="D5113" s="135">
        <v>740</v>
      </c>
      <c r="E5113" s="188" t="s">
        <v>20</v>
      </c>
      <c r="F5113" s="135" t="s">
        <v>20</v>
      </c>
      <c r="G5113" s="135" t="s">
        <v>20</v>
      </c>
      <c r="H5113" s="135" t="s">
        <v>20</v>
      </c>
      <c r="I5113" s="135" t="s">
        <v>20</v>
      </c>
      <c r="J5113" s="136">
        <v>3.2</v>
      </c>
      <c r="K5113" s="136">
        <v>1.4</v>
      </c>
      <c r="L5113" s="136">
        <v>0.1</v>
      </c>
      <c r="M5113" s="137" t="str">
        <f t="shared" si="79"/>
        <v>P</v>
      </c>
      <c r="N5113" s="172" t="s">
        <v>10682</v>
      </c>
      <c r="O5113" s="149" t="s">
        <v>1500</v>
      </c>
      <c r="P5113" s="149" t="s">
        <v>9418</v>
      </c>
      <c r="Q5113" s="150" t="s">
        <v>10519</v>
      </c>
      <c r="R5113" s="189">
        <v>0.3</v>
      </c>
    </row>
    <row r="5114" spans="1:18" x14ac:dyDescent="0.25">
      <c r="A5114" s="132">
        <v>1056528</v>
      </c>
      <c r="B5114" s="145" t="s">
        <v>5150</v>
      </c>
      <c r="C5114" s="132">
        <v>6</v>
      </c>
      <c r="D5114" s="132" t="s">
        <v>20</v>
      </c>
      <c r="E5114" s="186" t="s">
        <v>20</v>
      </c>
      <c r="F5114" s="132" t="s">
        <v>20</v>
      </c>
      <c r="G5114" s="132" t="s">
        <v>20</v>
      </c>
      <c r="H5114" s="132" t="s">
        <v>20</v>
      </c>
      <c r="I5114" s="132" t="s">
        <v>20</v>
      </c>
      <c r="J5114" s="133">
        <v>4.5999999999999996</v>
      </c>
      <c r="K5114" s="133">
        <v>2.8</v>
      </c>
      <c r="L5114" s="133">
        <v>2.8</v>
      </c>
      <c r="M5114" s="134" t="str">
        <f t="shared" si="79"/>
        <v>P</v>
      </c>
      <c r="N5114" s="171" t="s">
        <v>10682</v>
      </c>
      <c r="O5114" s="146" t="s">
        <v>1500</v>
      </c>
      <c r="P5114" s="146" t="s">
        <v>9418</v>
      </c>
      <c r="Q5114" s="147" t="s">
        <v>10519</v>
      </c>
      <c r="R5114" s="187">
        <v>1.5223880597014925</v>
      </c>
    </row>
    <row r="5115" spans="1:18" x14ac:dyDescent="0.25">
      <c r="A5115" s="135">
        <v>1056531</v>
      </c>
      <c r="B5115" s="148" t="s">
        <v>5151</v>
      </c>
      <c r="C5115" s="135">
        <v>1</v>
      </c>
      <c r="D5115" s="135" t="s">
        <v>20</v>
      </c>
      <c r="E5115" s="188" t="s">
        <v>20</v>
      </c>
      <c r="F5115" s="135" t="s">
        <v>20</v>
      </c>
      <c r="G5115" s="135" t="s">
        <v>20</v>
      </c>
      <c r="H5115" s="135" t="s">
        <v>20</v>
      </c>
      <c r="I5115" s="135" t="s">
        <v>20</v>
      </c>
      <c r="J5115" s="136">
        <v>3.2</v>
      </c>
      <c r="K5115" s="136">
        <v>1.4</v>
      </c>
      <c r="L5115" s="136">
        <v>0.1</v>
      </c>
      <c r="M5115" s="137" t="str">
        <f t="shared" si="79"/>
        <v>P</v>
      </c>
      <c r="N5115" s="172" t="s">
        <v>10682</v>
      </c>
      <c r="O5115" s="149" t="s">
        <v>1500</v>
      </c>
      <c r="P5115" s="149" t="s">
        <v>9418</v>
      </c>
      <c r="Q5115" s="150" t="s">
        <v>10519</v>
      </c>
      <c r="R5115" s="189">
        <v>0.3</v>
      </c>
    </row>
    <row r="5116" spans="1:18" x14ac:dyDescent="0.25">
      <c r="A5116" s="132">
        <v>1056569</v>
      </c>
      <c r="B5116" s="145" t="s">
        <v>5152</v>
      </c>
      <c r="C5116" s="132">
        <v>6</v>
      </c>
      <c r="D5116" s="132" t="s">
        <v>20</v>
      </c>
      <c r="E5116" s="186" t="s">
        <v>20</v>
      </c>
      <c r="F5116" s="132" t="s">
        <v>20</v>
      </c>
      <c r="G5116" s="132" t="s">
        <v>20</v>
      </c>
      <c r="H5116" s="132" t="s">
        <v>20</v>
      </c>
      <c r="I5116" s="132" t="s">
        <v>20</v>
      </c>
      <c r="J5116" s="133">
        <v>3.8</v>
      </c>
      <c r="K5116" s="133">
        <v>2.2999999999999998</v>
      </c>
      <c r="L5116" s="133">
        <v>0.7</v>
      </c>
      <c r="M5116" s="134" t="str">
        <f t="shared" si="79"/>
        <v>P</v>
      </c>
      <c r="N5116" s="171" t="s">
        <v>10682</v>
      </c>
      <c r="O5116" s="146" t="s">
        <v>1500</v>
      </c>
      <c r="P5116" s="146" t="s">
        <v>9428</v>
      </c>
      <c r="Q5116" s="147" t="s">
        <v>10519</v>
      </c>
      <c r="R5116" s="187">
        <v>5.76</v>
      </c>
    </row>
    <row r="5117" spans="1:18" x14ac:dyDescent="0.25">
      <c r="A5117" s="135">
        <v>1056587</v>
      </c>
      <c r="B5117" s="148" t="s">
        <v>5153</v>
      </c>
      <c r="C5117" s="135">
        <v>6</v>
      </c>
      <c r="D5117" s="135" t="s">
        <v>20</v>
      </c>
      <c r="E5117" s="188" t="s">
        <v>20</v>
      </c>
      <c r="F5117" s="135" t="s">
        <v>20</v>
      </c>
      <c r="G5117" s="135" t="s">
        <v>20</v>
      </c>
      <c r="H5117" s="135" t="s">
        <v>20</v>
      </c>
      <c r="I5117" s="135" t="s">
        <v>20</v>
      </c>
      <c r="J5117" s="136">
        <v>4.5999999999999996</v>
      </c>
      <c r="K5117" s="136">
        <v>2.8</v>
      </c>
      <c r="L5117" s="136">
        <v>2.8</v>
      </c>
      <c r="M5117" s="137" t="str">
        <f t="shared" si="79"/>
        <v>P</v>
      </c>
      <c r="N5117" s="172" t="s">
        <v>10682</v>
      </c>
      <c r="O5117" s="149" t="s">
        <v>1500</v>
      </c>
      <c r="P5117" s="149" t="s">
        <v>9418</v>
      </c>
      <c r="Q5117" s="150" t="s">
        <v>10519</v>
      </c>
      <c r="R5117" s="189">
        <v>1.5223880597014925</v>
      </c>
    </row>
    <row r="5118" spans="1:18" x14ac:dyDescent="0.25">
      <c r="A5118" s="132">
        <v>1056613</v>
      </c>
      <c r="B5118" s="145" t="s">
        <v>5154</v>
      </c>
      <c r="C5118" s="132">
        <v>1</v>
      </c>
      <c r="D5118" s="132" t="s">
        <v>20</v>
      </c>
      <c r="E5118" s="186" t="s">
        <v>20</v>
      </c>
      <c r="F5118" s="132" t="s">
        <v>20</v>
      </c>
      <c r="G5118" s="132" t="s">
        <v>20</v>
      </c>
      <c r="H5118" s="132" t="s">
        <v>20</v>
      </c>
      <c r="I5118" s="132" t="s">
        <v>20</v>
      </c>
      <c r="J5118" s="133">
        <v>3.2</v>
      </c>
      <c r="K5118" s="133">
        <v>1.4</v>
      </c>
      <c r="L5118" s="133">
        <v>0.1</v>
      </c>
      <c r="M5118" s="134" t="str">
        <f t="shared" si="79"/>
        <v>P</v>
      </c>
      <c r="N5118" s="171" t="s">
        <v>10682</v>
      </c>
      <c r="O5118" s="146" t="s">
        <v>1500</v>
      </c>
      <c r="P5118" s="146" t="s">
        <v>9418</v>
      </c>
      <c r="Q5118" s="147" t="s">
        <v>10519</v>
      </c>
      <c r="R5118" s="187">
        <v>0.31</v>
      </c>
    </row>
    <row r="5119" spans="1:18" x14ac:dyDescent="0.25">
      <c r="A5119" s="135">
        <v>1056629</v>
      </c>
      <c r="B5119" s="148" t="s">
        <v>5155</v>
      </c>
      <c r="C5119" s="135">
        <v>6</v>
      </c>
      <c r="D5119" s="135" t="s">
        <v>20</v>
      </c>
      <c r="E5119" s="188" t="s">
        <v>20</v>
      </c>
      <c r="F5119" s="135" t="s">
        <v>20</v>
      </c>
      <c r="G5119" s="135" t="s">
        <v>20</v>
      </c>
      <c r="H5119" s="135" t="s">
        <v>20</v>
      </c>
      <c r="I5119" s="135" t="s">
        <v>20</v>
      </c>
      <c r="J5119" s="136">
        <v>4.5999999999999996</v>
      </c>
      <c r="K5119" s="136">
        <v>2.8</v>
      </c>
      <c r="L5119" s="136">
        <v>2.8</v>
      </c>
      <c r="M5119" s="137" t="str">
        <f t="shared" si="79"/>
        <v>P</v>
      </c>
      <c r="N5119" s="172" t="s">
        <v>10682</v>
      </c>
      <c r="O5119" s="149" t="s">
        <v>1500</v>
      </c>
      <c r="P5119" s="149" t="s">
        <v>9418</v>
      </c>
      <c r="Q5119" s="150" t="s">
        <v>10519</v>
      </c>
      <c r="R5119" s="189">
        <v>1.5223880597014925</v>
      </c>
    </row>
    <row r="5120" spans="1:18" x14ac:dyDescent="0.25">
      <c r="A5120" s="132">
        <v>1056632</v>
      </c>
      <c r="B5120" s="145" t="s">
        <v>5156</v>
      </c>
      <c r="C5120" s="132">
        <v>6</v>
      </c>
      <c r="D5120" s="132">
        <v>72</v>
      </c>
      <c r="E5120" s="186">
        <v>6</v>
      </c>
      <c r="F5120" s="132" t="s">
        <v>20</v>
      </c>
      <c r="G5120" s="132" t="s">
        <v>20</v>
      </c>
      <c r="H5120" s="132" t="s">
        <v>20</v>
      </c>
      <c r="I5120" s="132" t="s">
        <v>20</v>
      </c>
      <c r="J5120" s="133">
        <v>4.8</v>
      </c>
      <c r="K5120" s="133">
        <v>1.9</v>
      </c>
      <c r="L5120" s="133">
        <v>1.3</v>
      </c>
      <c r="M5120" s="134" t="str">
        <f t="shared" si="79"/>
        <v>P</v>
      </c>
      <c r="N5120" s="171" t="s">
        <v>10682</v>
      </c>
      <c r="O5120" s="146" t="s">
        <v>1500</v>
      </c>
      <c r="P5120" s="146" t="s">
        <v>9455</v>
      </c>
      <c r="Q5120" s="147" t="s">
        <v>10519</v>
      </c>
      <c r="R5120" s="187">
        <v>6.3134328358208958</v>
      </c>
    </row>
    <row r="5121" spans="1:18" x14ac:dyDescent="0.25">
      <c r="A5121" s="135">
        <v>1056775</v>
      </c>
      <c r="B5121" s="148" t="s">
        <v>5157</v>
      </c>
      <c r="C5121" s="135">
        <v>1</v>
      </c>
      <c r="D5121" s="135" t="s">
        <v>20</v>
      </c>
      <c r="E5121" s="188" t="s">
        <v>20</v>
      </c>
      <c r="F5121" s="135" t="s">
        <v>20</v>
      </c>
      <c r="G5121" s="135" t="s">
        <v>20</v>
      </c>
      <c r="H5121" s="135" t="s">
        <v>20</v>
      </c>
      <c r="I5121" s="135" t="s">
        <v>20</v>
      </c>
      <c r="J5121" s="136">
        <v>3.2</v>
      </c>
      <c r="K5121" s="136">
        <v>1.4</v>
      </c>
      <c r="L5121" s="136">
        <v>0.1</v>
      </c>
      <c r="M5121" s="137" t="str">
        <f t="shared" si="79"/>
        <v>P</v>
      </c>
      <c r="N5121" s="172" t="s">
        <v>10682</v>
      </c>
      <c r="O5121" s="149" t="s">
        <v>1500</v>
      </c>
      <c r="P5121" s="149" t="s">
        <v>9418</v>
      </c>
      <c r="Q5121" s="150" t="s">
        <v>10519</v>
      </c>
      <c r="R5121" s="189">
        <v>0.31</v>
      </c>
    </row>
    <row r="5122" spans="1:18" x14ac:dyDescent="0.25">
      <c r="A5122" s="132">
        <v>1056786</v>
      </c>
      <c r="B5122" s="145" t="s">
        <v>5158</v>
      </c>
      <c r="C5122" s="132">
        <v>6</v>
      </c>
      <c r="D5122" s="132" t="s">
        <v>20</v>
      </c>
      <c r="E5122" s="186" t="s">
        <v>20</v>
      </c>
      <c r="F5122" s="132" t="s">
        <v>20</v>
      </c>
      <c r="G5122" s="132" t="s">
        <v>20</v>
      </c>
      <c r="H5122" s="132" t="s">
        <v>20</v>
      </c>
      <c r="I5122" s="132" t="s">
        <v>20</v>
      </c>
      <c r="J5122" s="133">
        <v>4.5999999999999996</v>
      </c>
      <c r="K5122" s="133">
        <v>2.8</v>
      </c>
      <c r="L5122" s="133">
        <v>2.8</v>
      </c>
      <c r="M5122" s="134" t="str">
        <f t="shared" ref="M5122:M5185" si="80">HYPERLINK(CONCATENATE("T:\Distribution Centre\RDC Department Shared\Cubiscan photos","\",A5122,"-pac.jpg"),"P")</f>
        <v>P</v>
      </c>
      <c r="N5122" s="173" t="s">
        <v>10682</v>
      </c>
      <c r="O5122" s="146" t="s">
        <v>1500</v>
      </c>
      <c r="P5122" s="146" t="s">
        <v>9418</v>
      </c>
      <c r="Q5122" s="147" t="s">
        <v>10519</v>
      </c>
      <c r="R5122" s="187">
        <v>1.5223880597014925</v>
      </c>
    </row>
    <row r="5123" spans="1:18" x14ac:dyDescent="0.25">
      <c r="A5123" s="135">
        <v>1056790</v>
      </c>
      <c r="B5123" s="148" t="s">
        <v>68</v>
      </c>
      <c r="C5123" s="135">
        <v>1</v>
      </c>
      <c r="D5123" s="135" t="s">
        <v>20</v>
      </c>
      <c r="E5123" s="188" t="s">
        <v>20</v>
      </c>
      <c r="F5123" s="135" t="s">
        <v>20</v>
      </c>
      <c r="G5123" s="135" t="s">
        <v>20</v>
      </c>
      <c r="H5123" s="135" t="s">
        <v>20</v>
      </c>
      <c r="I5123" s="135" t="s">
        <v>20</v>
      </c>
      <c r="J5123" s="136">
        <v>9</v>
      </c>
      <c r="K5123" s="136">
        <v>2.5</v>
      </c>
      <c r="L5123" s="136">
        <v>0.45</v>
      </c>
      <c r="M5123" s="137" t="str">
        <f t="shared" si="80"/>
        <v>P</v>
      </c>
      <c r="N5123" s="174" t="s">
        <v>10682</v>
      </c>
      <c r="O5123" s="149" t="s">
        <v>1506</v>
      </c>
      <c r="P5123" s="149" t="s">
        <v>9426</v>
      </c>
      <c r="Q5123" s="150" t="s">
        <v>10519</v>
      </c>
      <c r="R5123" s="189">
        <v>7.82</v>
      </c>
    </row>
    <row r="5124" spans="1:18" x14ac:dyDescent="0.25">
      <c r="A5124" s="132">
        <v>1056827</v>
      </c>
      <c r="B5124" s="145" t="s">
        <v>5159</v>
      </c>
      <c r="C5124" s="132">
        <v>48</v>
      </c>
      <c r="D5124" s="132">
        <v>162</v>
      </c>
      <c r="E5124" s="186" t="s">
        <v>21</v>
      </c>
      <c r="F5124" s="132">
        <v>216</v>
      </c>
      <c r="G5124" s="132" t="s">
        <v>20</v>
      </c>
      <c r="H5124" s="132">
        <v>9</v>
      </c>
      <c r="I5124" s="132">
        <v>2</v>
      </c>
      <c r="J5124" s="133">
        <v>2.85</v>
      </c>
      <c r="K5124" s="133">
        <v>2.06</v>
      </c>
      <c r="L5124" s="133">
        <v>1.27</v>
      </c>
      <c r="M5124" s="134" t="str">
        <f t="shared" si="80"/>
        <v>P</v>
      </c>
      <c r="N5124" s="171" t="s">
        <v>10681</v>
      </c>
      <c r="O5124" s="146" t="s">
        <v>1506</v>
      </c>
      <c r="P5124" s="146" t="s">
        <v>9513</v>
      </c>
      <c r="Q5124" s="147" t="s">
        <v>10519</v>
      </c>
      <c r="R5124" s="187">
        <v>32.160000000000004</v>
      </c>
    </row>
    <row r="5125" spans="1:18" x14ac:dyDescent="0.25">
      <c r="A5125" s="135">
        <v>1056833</v>
      </c>
      <c r="B5125" s="148" t="s">
        <v>5160</v>
      </c>
      <c r="C5125" s="135">
        <v>48</v>
      </c>
      <c r="D5125" s="135">
        <v>162</v>
      </c>
      <c r="E5125" s="188" t="s">
        <v>21</v>
      </c>
      <c r="F5125" s="135">
        <v>198</v>
      </c>
      <c r="G5125" s="135">
        <v>16</v>
      </c>
      <c r="H5125" s="135">
        <v>9</v>
      </c>
      <c r="I5125" s="135">
        <v>2</v>
      </c>
      <c r="J5125" s="136">
        <v>2.83</v>
      </c>
      <c r="K5125" s="136">
        <v>2.15</v>
      </c>
      <c r="L5125" s="136">
        <v>1.2</v>
      </c>
      <c r="M5125" s="137" t="str">
        <f t="shared" si="80"/>
        <v>P</v>
      </c>
      <c r="N5125" s="174" t="s">
        <v>10681</v>
      </c>
      <c r="O5125" s="149" t="s">
        <v>1506</v>
      </c>
      <c r="P5125" s="149" t="s">
        <v>9403</v>
      </c>
      <c r="Q5125" s="150" t="s">
        <v>10519</v>
      </c>
      <c r="R5125" s="189">
        <v>28.799999999999997</v>
      </c>
    </row>
    <row r="5126" spans="1:18" x14ac:dyDescent="0.25">
      <c r="A5126" s="132">
        <v>1056842</v>
      </c>
      <c r="B5126" s="145" t="s">
        <v>5161</v>
      </c>
      <c r="C5126" s="132">
        <v>1</v>
      </c>
      <c r="D5126" s="132">
        <v>168</v>
      </c>
      <c r="E5126" s="186" t="s">
        <v>21</v>
      </c>
      <c r="F5126" s="132" t="s">
        <v>20</v>
      </c>
      <c r="G5126" s="132" t="s">
        <v>20</v>
      </c>
      <c r="H5126" s="132">
        <v>4</v>
      </c>
      <c r="I5126" s="132">
        <v>3</v>
      </c>
      <c r="J5126" s="133">
        <v>4.4800000000000004</v>
      </c>
      <c r="K5126" s="133">
        <v>2.5</v>
      </c>
      <c r="L5126" s="133">
        <v>0.5</v>
      </c>
      <c r="M5126" s="134" t="str">
        <f t="shared" si="80"/>
        <v>P</v>
      </c>
      <c r="N5126" s="171" t="s">
        <v>10682</v>
      </c>
      <c r="O5126" s="146" t="s">
        <v>1506</v>
      </c>
      <c r="P5126" s="146" t="s">
        <v>9426</v>
      </c>
      <c r="Q5126" s="147" t="s">
        <v>10519</v>
      </c>
      <c r="R5126" s="187">
        <v>3.38</v>
      </c>
    </row>
    <row r="5127" spans="1:18" x14ac:dyDescent="0.25">
      <c r="A5127" s="135">
        <v>1056847</v>
      </c>
      <c r="B5127" s="148" t="s">
        <v>620</v>
      </c>
      <c r="C5127" s="135">
        <v>6</v>
      </c>
      <c r="D5127" s="135">
        <v>413</v>
      </c>
      <c r="E5127" s="188" t="s">
        <v>21</v>
      </c>
      <c r="F5127" s="135">
        <v>531</v>
      </c>
      <c r="G5127" s="135">
        <v>28</v>
      </c>
      <c r="H5127" s="135">
        <v>25</v>
      </c>
      <c r="I5127" s="135">
        <v>1</v>
      </c>
      <c r="J5127" s="136">
        <v>1.74</v>
      </c>
      <c r="K5127" s="136">
        <v>1.1200000000000001</v>
      </c>
      <c r="L5127" s="136">
        <v>1.66</v>
      </c>
      <c r="M5127" s="137" t="str">
        <f t="shared" si="80"/>
        <v>P</v>
      </c>
      <c r="N5127" s="172" t="s">
        <v>10681</v>
      </c>
      <c r="O5127" s="149" t="s">
        <v>1506</v>
      </c>
      <c r="P5127" s="149" t="s">
        <v>10455</v>
      </c>
      <c r="Q5127" s="150" t="s">
        <v>10519</v>
      </c>
      <c r="R5127" s="189">
        <v>6.5400000000000009</v>
      </c>
    </row>
    <row r="5128" spans="1:18" x14ac:dyDescent="0.25">
      <c r="A5128" s="132">
        <v>1056911</v>
      </c>
      <c r="B5128" s="145" t="s">
        <v>5162</v>
      </c>
      <c r="C5128" s="132">
        <v>100</v>
      </c>
      <c r="D5128" s="132">
        <v>720</v>
      </c>
      <c r="E5128" s="186">
        <v>4</v>
      </c>
      <c r="F5128" s="132" t="s">
        <v>20</v>
      </c>
      <c r="G5128" s="132" t="s">
        <v>20</v>
      </c>
      <c r="H5128" s="132">
        <v>32</v>
      </c>
      <c r="I5128" s="132">
        <v>1</v>
      </c>
      <c r="J5128" s="133">
        <v>2.1</v>
      </c>
      <c r="K5128" s="133">
        <v>2</v>
      </c>
      <c r="L5128" s="133">
        <v>0.25</v>
      </c>
      <c r="M5128" s="134" t="str">
        <f t="shared" si="80"/>
        <v>P</v>
      </c>
      <c r="N5128" s="171" t="s">
        <v>10682</v>
      </c>
      <c r="O5128" s="146" t="s">
        <v>1500</v>
      </c>
      <c r="P5128" s="146" t="s">
        <v>9428</v>
      </c>
      <c r="Q5128" s="147" t="s">
        <v>10519</v>
      </c>
      <c r="R5128" s="187">
        <v>7.0000000000000009</v>
      </c>
    </row>
    <row r="5129" spans="1:18" x14ac:dyDescent="0.25">
      <c r="A5129" s="135">
        <v>1056912</v>
      </c>
      <c r="B5129" s="148" t="s">
        <v>5163</v>
      </c>
      <c r="C5129" s="135">
        <v>75</v>
      </c>
      <c r="D5129" s="135">
        <v>450</v>
      </c>
      <c r="E5129" s="188" t="s">
        <v>20</v>
      </c>
      <c r="F5129" s="135" t="s">
        <v>20</v>
      </c>
      <c r="G5129" s="135" t="s">
        <v>20</v>
      </c>
      <c r="H5129" s="135" t="s">
        <v>20</v>
      </c>
      <c r="I5129" s="135" t="s">
        <v>20</v>
      </c>
      <c r="J5129" s="136">
        <v>3</v>
      </c>
      <c r="K5129" s="136">
        <v>2.1</v>
      </c>
      <c r="L5129" s="136">
        <v>0.25</v>
      </c>
      <c r="M5129" s="137" t="str">
        <f t="shared" si="80"/>
        <v>P</v>
      </c>
      <c r="N5129" s="172" t="s">
        <v>10682</v>
      </c>
      <c r="O5129" s="149" t="s">
        <v>1500</v>
      </c>
      <c r="P5129" s="149" t="s">
        <v>9428</v>
      </c>
      <c r="Q5129" s="150" t="s">
        <v>10519</v>
      </c>
      <c r="R5129" s="189">
        <v>6.75</v>
      </c>
    </row>
    <row r="5130" spans="1:18" x14ac:dyDescent="0.25">
      <c r="A5130" s="132">
        <v>1056933</v>
      </c>
      <c r="B5130" s="145" t="s">
        <v>5164</v>
      </c>
      <c r="C5130" s="132">
        <v>300</v>
      </c>
      <c r="D5130" s="132" t="s">
        <v>20</v>
      </c>
      <c r="E5130" s="186" t="s">
        <v>20</v>
      </c>
      <c r="F5130" s="132" t="s">
        <v>20</v>
      </c>
      <c r="G5130" s="132" t="s">
        <v>20</v>
      </c>
      <c r="H5130" s="132" t="s">
        <v>20</v>
      </c>
      <c r="I5130" s="132" t="s">
        <v>20</v>
      </c>
      <c r="J5130" s="133">
        <v>3.2</v>
      </c>
      <c r="K5130" s="133">
        <v>3</v>
      </c>
      <c r="L5130" s="133">
        <v>0.8</v>
      </c>
      <c r="M5130" s="134" t="str">
        <f t="shared" si="80"/>
        <v>P</v>
      </c>
      <c r="N5130" s="171" t="s">
        <v>10682</v>
      </c>
      <c r="O5130" s="146" t="s">
        <v>1818</v>
      </c>
      <c r="P5130" s="146" t="s">
        <v>9904</v>
      </c>
      <c r="Q5130" s="147" t="s">
        <v>10519</v>
      </c>
      <c r="R5130" s="187">
        <v>1.0734463276836157</v>
      </c>
    </row>
    <row r="5131" spans="1:18" x14ac:dyDescent="0.25">
      <c r="A5131" s="135">
        <v>1056935</v>
      </c>
      <c r="B5131" s="148" t="s">
        <v>5165</v>
      </c>
      <c r="C5131" s="135">
        <v>1</v>
      </c>
      <c r="D5131" s="135" t="s">
        <v>20</v>
      </c>
      <c r="E5131" s="188" t="s">
        <v>20</v>
      </c>
      <c r="F5131" s="135" t="s">
        <v>20</v>
      </c>
      <c r="G5131" s="135" t="s">
        <v>20</v>
      </c>
      <c r="H5131" s="135" t="s">
        <v>20</v>
      </c>
      <c r="I5131" s="135" t="s">
        <v>20</v>
      </c>
      <c r="J5131" s="136">
        <v>3.2</v>
      </c>
      <c r="K5131" s="136">
        <v>1.4</v>
      </c>
      <c r="L5131" s="136">
        <v>0.1</v>
      </c>
      <c r="M5131" s="137" t="str">
        <f t="shared" si="80"/>
        <v>P</v>
      </c>
      <c r="N5131" s="172" t="s">
        <v>10682</v>
      </c>
      <c r="O5131" s="149" t="s">
        <v>1500</v>
      </c>
      <c r="P5131" s="149" t="s">
        <v>9418</v>
      </c>
      <c r="Q5131" s="150" t="s">
        <v>10519</v>
      </c>
      <c r="R5131" s="189">
        <v>0.3</v>
      </c>
    </row>
    <row r="5132" spans="1:18" x14ac:dyDescent="0.25">
      <c r="A5132" s="132">
        <v>1056970</v>
      </c>
      <c r="B5132" s="145" t="s">
        <v>5166</v>
      </c>
      <c r="C5132" s="132">
        <v>6</v>
      </c>
      <c r="D5132" s="132" t="s">
        <v>20</v>
      </c>
      <c r="E5132" s="186" t="s">
        <v>20</v>
      </c>
      <c r="F5132" s="132" t="s">
        <v>20</v>
      </c>
      <c r="G5132" s="132" t="s">
        <v>20</v>
      </c>
      <c r="H5132" s="132" t="s">
        <v>20</v>
      </c>
      <c r="I5132" s="132" t="s">
        <v>20</v>
      </c>
      <c r="J5132" s="133">
        <v>4.5999999999999996</v>
      </c>
      <c r="K5132" s="133">
        <v>2.8</v>
      </c>
      <c r="L5132" s="133">
        <v>2.8</v>
      </c>
      <c r="M5132" s="134" t="str">
        <f t="shared" si="80"/>
        <v>P</v>
      </c>
      <c r="N5132" s="171" t="s">
        <v>10682</v>
      </c>
      <c r="O5132" s="146" t="s">
        <v>1500</v>
      </c>
      <c r="P5132" s="146" t="s">
        <v>9418</v>
      </c>
      <c r="Q5132" s="147" t="s">
        <v>10519</v>
      </c>
      <c r="R5132" s="187">
        <v>1.5223880597014925</v>
      </c>
    </row>
    <row r="5133" spans="1:18" x14ac:dyDescent="0.25">
      <c r="A5133" s="135">
        <v>1056972</v>
      </c>
      <c r="B5133" s="148" t="s">
        <v>5167</v>
      </c>
      <c r="C5133" s="135">
        <v>30</v>
      </c>
      <c r="D5133" s="135">
        <v>96</v>
      </c>
      <c r="E5133" s="188">
        <v>8</v>
      </c>
      <c r="F5133" s="135">
        <v>128</v>
      </c>
      <c r="G5133" s="135" t="s">
        <v>21</v>
      </c>
      <c r="H5133" s="135" t="s">
        <v>21</v>
      </c>
      <c r="I5133" s="135" t="s">
        <v>21</v>
      </c>
      <c r="J5133" s="136">
        <v>4.5</v>
      </c>
      <c r="K5133" s="136">
        <v>3.8</v>
      </c>
      <c r="L5133" s="136">
        <v>0.8</v>
      </c>
      <c r="M5133" s="137" t="str">
        <f t="shared" si="80"/>
        <v>P</v>
      </c>
      <c r="N5133" s="172" t="s">
        <v>10682</v>
      </c>
      <c r="O5133" s="149" t="s">
        <v>1500</v>
      </c>
      <c r="P5133" s="149" t="s">
        <v>9418</v>
      </c>
      <c r="Q5133" s="150" t="s">
        <v>10519</v>
      </c>
      <c r="R5133" s="189">
        <v>3.3</v>
      </c>
    </row>
    <row r="5134" spans="1:18" x14ac:dyDescent="0.25">
      <c r="A5134" s="132">
        <v>1056974</v>
      </c>
      <c r="B5134" s="145" t="s">
        <v>5168</v>
      </c>
      <c r="C5134" s="132">
        <v>30</v>
      </c>
      <c r="D5134" s="132">
        <v>96</v>
      </c>
      <c r="E5134" s="186">
        <v>8</v>
      </c>
      <c r="F5134" s="132">
        <v>128</v>
      </c>
      <c r="G5134" s="132" t="s">
        <v>21</v>
      </c>
      <c r="H5134" s="132" t="s">
        <v>21</v>
      </c>
      <c r="I5134" s="132" t="s">
        <v>21</v>
      </c>
      <c r="J5134" s="133">
        <v>4.5</v>
      </c>
      <c r="K5134" s="133">
        <v>3.8</v>
      </c>
      <c r="L5134" s="133">
        <v>0.8</v>
      </c>
      <c r="M5134" s="134" t="str">
        <f t="shared" si="80"/>
        <v>P</v>
      </c>
      <c r="N5134" s="171" t="s">
        <v>10682</v>
      </c>
      <c r="O5134" s="146" t="s">
        <v>1500</v>
      </c>
      <c r="P5134" s="146" t="s">
        <v>9418</v>
      </c>
      <c r="Q5134" s="147" t="s">
        <v>10519</v>
      </c>
      <c r="R5134" s="187">
        <v>3.3</v>
      </c>
    </row>
    <row r="5135" spans="1:18" x14ac:dyDescent="0.25">
      <c r="A5135" s="135">
        <v>1056977</v>
      </c>
      <c r="B5135" s="148" t="s">
        <v>5169</v>
      </c>
      <c r="C5135" s="135">
        <v>1</v>
      </c>
      <c r="D5135" s="135" t="s">
        <v>20</v>
      </c>
      <c r="E5135" s="188" t="s">
        <v>20</v>
      </c>
      <c r="F5135" s="135" t="s">
        <v>20</v>
      </c>
      <c r="G5135" s="135" t="s">
        <v>20</v>
      </c>
      <c r="H5135" s="135" t="s">
        <v>20</v>
      </c>
      <c r="I5135" s="135" t="s">
        <v>20</v>
      </c>
      <c r="J5135" s="136">
        <v>3.2</v>
      </c>
      <c r="K5135" s="136">
        <v>1.4</v>
      </c>
      <c r="L5135" s="136">
        <v>0.1</v>
      </c>
      <c r="M5135" s="137" t="str">
        <f t="shared" si="80"/>
        <v>P</v>
      </c>
      <c r="N5135" s="172" t="s">
        <v>10682</v>
      </c>
      <c r="O5135" s="149" t="s">
        <v>1500</v>
      </c>
      <c r="P5135" s="149" t="s">
        <v>9418</v>
      </c>
      <c r="Q5135" s="150" t="s">
        <v>10519</v>
      </c>
      <c r="R5135" s="189">
        <v>0.31</v>
      </c>
    </row>
    <row r="5136" spans="1:18" x14ac:dyDescent="0.25">
      <c r="A5136" s="132">
        <v>1056979</v>
      </c>
      <c r="B5136" s="145" t="s">
        <v>5170</v>
      </c>
      <c r="C5136" s="132">
        <v>6</v>
      </c>
      <c r="D5136" s="132" t="s">
        <v>20</v>
      </c>
      <c r="E5136" s="186" t="s">
        <v>20</v>
      </c>
      <c r="F5136" s="132" t="s">
        <v>20</v>
      </c>
      <c r="G5136" s="132" t="s">
        <v>20</v>
      </c>
      <c r="H5136" s="132" t="s">
        <v>20</v>
      </c>
      <c r="I5136" s="132" t="s">
        <v>20</v>
      </c>
      <c r="J5136" s="133">
        <v>4.5999999999999996</v>
      </c>
      <c r="K5136" s="133">
        <v>2.8</v>
      </c>
      <c r="L5136" s="133">
        <v>2.8</v>
      </c>
      <c r="M5136" s="134" t="str">
        <f t="shared" si="80"/>
        <v>P</v>
      </c>
      <c r="N5136" s="171" t="s">
        <v>10682</v>
      </c>
      <c r="O5136" s="146" t="s">
        <v>1500</v>
      </c>
      <c r="P5136" s="146" t="s">
        <v>9418</v>
      </c>
      <c r="Q5136" s="147" t="s">
        <v>10519</v>
      </c>
      <c r="R5136" s="187">
        <v>1.5223880597014925</v>
      </c>
    </row>
    <row r="5137" spans="1:18" x14ac:dyDescent="0.25">
      <c r="A5137" s="135">
        <v>1057009</v>
      </c>
      <c r="B5137" s="148" t="s">
        <v>5171</v>
      </c>
      <c r="C5137" s="135">
        <v>200</v>
      </c>
      <c r="D5137" s="135" t="s">
        <v>20</v>
      </c>
      <c r="E5137" s="188" t="s">
        <v>20</v>
      </c>
      <c r="F5137" s="135" t="s">
        <v>20</v>
      </c>
      <c r="G5137" s="135" t="s">
        <v>20</v>
      </c>
      <c r="H5137" s="135" t="s">
        <v>20</v>
      </c>
      <c r="I5137" s="135" t="s">
        <v>20</v>
      </c>
      <c r="J5137" s="136">
        <v>1.85</v>
      </c>
      <c r="K5137" s="136">
        <v>0.98</v>
      </c>
      <c r="L5137" s="136">
        <v>0.57999999999999996</v>
      </c>
      <c r="M5137" s="137" t="str">
        <f t="shared" si="80"/>
        <v>P</v>
      </c>
      <c r="N5137" s="172" t="s">
        <v>10682</v>
      </c>
      <c r="O5137" s="149" t="s">
        <v>1506</v>
      </c>
      <c r="P5137" s="149" t="s">
        <v>10690</v>
      </c>
      <c r="Q5137" s="150" t="s">
        <v>10519</v>
      </c>
      <c r="R5137" s="189">
        <v>24</v>
      </c>
    </row>
    <row r="5138" spans="1:18" x14ac:dyDescent="0.25">
      <c r="A5138" s="132">
        <v>1057019</v>
      </c>
      <c r="B5138" s="145" t="s">
        <v>5172</v>
      </c>
      <c r="C5138" s="132">
        <v>1</v>
      </c>
      <c r="D5138" s="132">
        <v>25200</v>
      </c>
      <c r="E5138" s="186">
        <v>1400</v>
      </c>
      <c r="F5138" s="132" t="s">
        <v>20</v>
      </c>
      <c r="G5138" s="132" t="s">
        <v>20</v>
      </c>
      <c r="H5138" s="132" t="s">
        <v>20</v>
      </c>
      <c r="I5138" s="132" t="s">
        <v>20</v>
      </c>
      <c r="J5138" s="133">
        <v>3.2</v>
      </c>
      <c r="K5138" s="133">
        <v>1.35</v>
      </c>
      <c r="L5138" s="133">
        <v>0.05</v>
      </c>
      <c r="M5138" s="134" t="str">
        <f t="shared" si="80"/>
        <v>P</v>
      </c>
      <c r="N5138" s="171" t="s">
        <v>10682</v>
      </c>
      <c r="O5138" s="146" t="s">
        <v>1500</v>
      </c>
      <c r="P5138" s="146" t="s">
        <v>9418</v>
      </c>
      <c r="Q5138" s="147" t="s">
        <v>10519</v>
      </c>
      <c r="R5138" s="187">
        <v>0.3</v>
      </c>
    </row>
    <row r="5139" spans="1:18" x14ac:dyDescent="0.25">
      <c r="A5139" s="135">
        <v>1057020</v>
      </c>
      <c r="B5139" s="148" t="s">
        <v>5173</v>
      </c>
      <c r="C5139" s="135">
        <v>6</v>
      </c>
      <c r="D5139" s="135" t="s">
        <v>20</v>
      </c>
      <c r="E5139" s="188" t="s">
        <v>20</v>
      </c>
      <c r="F5139" s="135" t="s">
        <v>20</v>
      </c>
      <c r="G5139" s="135" t="s">
        <v>20</v>
      </c>
      <c r="H5139" s="135" t="s">
        <v>20</v>
      </c>
      <c r="I5139" s="135" t="s">
        <v>20</v>
      </c>
      <c r="J5139" s="136">
        <v>4.5999999999999996</v>
      </c>
      <c r="K5139" s="136">
        <v>2.8</v>
      </c>
      <c r="L5139" s="136">
        <v>2.8</v>
      </c>
      <c r="M5139" s="137" t="str">
        <f t="shared" si="80"/>
        <v>P</v>
      </c>
      <c r="N5139" s="172" t="s">
        <v>10682</v>
      </c>
      <c r="O5139" s="149" t="s">
        <v>1500</v>
      </c>
      <c r="P5139" s="149" t="s">
        <v>9418</v>
      </c>
      <c r="Q5139" s="150" t="s">
        <v>10519</v>
      </c>
      <c r="R5139" s="189">
        <v>1.5223880597014925</v>
      </c>
    </row>
    <row r="5140" spans="1:18" x14ac:dyDescent="0.25">
      <c r="A5140" s="132">
        <v>1057021</v>
      </c>
      <c r="B5140" s="145" t="s">
        <v>5174</v>
      </c>
      <c r="C5140" s="132">
        <v>1</v>
      </c>
      <c r="D5140" s="132">
        <v>25200</v>
      </c>
      <c r="E5140" s="186">
        <v>1400</v>
      </c>
      <c r="F5140" s="132" t="s">
        <v>20</v>
      </c>
      <c r="G5140" s="132" t="s">
        <v>20</v>
      </c>
      <c r="H5140" s="132" t="s">
        <v>20</v>
      </c>
      <c r="I5140" s="132" t="s">
        <v>20</v>
      </c>
      <c r="J5140" s="133">
        <v>3.2</v>
      </c>
      <c r="K5140" s="133">
        <v>1.4</v>
      </c>
      <c r="L5140" s="133">
        <v>0.1</v>
      </c>
      <c r="M5140" s="134" t="str">
        <f t="shared" si="80"/>
        <v>P</v>
      </c>
      <c r="N5140" s="171" t="s">
        <v>10682</v>
      </c>
      <c r="O5140" s="146" t="s">
        <v>1500</v>
      </c>
      <c r="P5140" s="146" t="s">
        <v>9418</v>
      </c>
      <c r="Q5140" s="147" t="s">
        <v>10519</v>
      </c>
      <c r="R5140" s="187">
        <v>0.3</v>
      </c>
    </row>
    <row r="5141" spans="1:18" x14ac:dyDescent="0.25">
      <c r="A5141" s="135">
        <v>1057022</v>
      </c>
      <c r="B5141" s="148" t="s">
        <v>5175</v>
      </c>
      <c r="C5141" s="135">
        <v>6</v>
      </c>
      <c r="D5141" s="135" t="s">
        <v>20</v>
      </c>
      <c r="E5141" s="188" t="s">
        <v>20</v>
      </c>
      <c r="F5141" s="135" t="s">
        <v>20</v>
      </c>
      <c r="G5141" s="135" t="s">
        <v>20</v>
      </c>
      <c r="H5141" s="135" t="s">
        <v>20</v>
      </c>
      <c r="I5141" s="135" t="s">
        <v>20</v>
      </c>
      <c r="J5141" s="136">
        <v>4.5999999999999996</v>
      </c>
      <c r="K5141" s="136">
        <v>2.8</v>
      </c>
      <c r="L5141" s="136">
        <v>2.8</v>
      </c>
      <c r="M5141" s="137" t="str">
        <f t="shared" si="80"/>
        <v>P</v>
      </c>
      <c r="N5141" s="172" t="s">
        <v>10682</v>
      </c>
      <c r="O5141" s="149" t="s">
        <v>1500</v>
      </c>
      <c r="P5141" s="149" t="s">
        <v>9418</v>
      </c>
      <c r="Q5141" s="150" t="s">
        <v>10519</v>
      </c>
      <c r="R5141" s="189">
        <v>1.5223880597014925</v>
      </c>
    </row>
    <row r="5142" spans="1:18" x14ac:dyDescent="0.25">
      <c r="A5142" s="132">
        <v>1057023</v>
      </c>
      <c r="B5142" s="145" t="s">
        <v>5176</v>
      </c>
      <c r="C5142" s="132">
        <v>1</v>
      </c>
      <c r="D5142" s="132">
        <v>25200</v>
      </c>
      <c r="E5142" s="186">
        <v>1400</v>
      </c>
      <c r="F5142" s="132" t="s">
        <v>20</v>
      </c>
      <c r="G5142" s="132" t="s">
        <v>20</v>
      </c>
      <c r="H5142" s="132" t="s">
        <v>20</v>
      </c>
      <c r="I5142" s="132" t="s">
        <v>20</v>
      </c>
      <c r="J5142" s="133">
        <v>3.2</v>
      </c>
      <c r="K5142" s="133">
        <v>1.4</v>
      </c>
      <c r="L5142" s="133">
        <v>0.1</v>
      </c>
      <c r="M5142" s="134" t="str">
        <f t="shared" si="80"/>
        <v>P</v>
      </c>
      <c r="N5142" s="171" t="s">
        <v>10682</v>
      </c>
      <c r="O5142" s="146" t="s">
        <v>1500</v>
      </c>
      <c r="P5142" s="146" t="s">
        <v>9418</v>
      </c>
      <c r="Q5142" s="147" t="s">
        <v>10519</v>
      </c>
      <c r="R5142" s="187">
        <v>0.3</v>
      </c>
    </row>
    <row r="5143" spans="1:18" x14ac:dyDescent="0.25">
      <c r="A5143" s="135">
        <v>1057028</v>
      </c>
      <c r="B5143" s="148" t="s">
        <v>5177</v>
      </c>
      <c r="C5143" s="135">
        <v>6</v>
      </c>
      <c r="D5143" s="135" t="s">
        <v>20</v>
      </c>
      <c r="E5143" s="188" t="s">
        <v>20</v>
      </c>
      <c r="F5143" s="135" t="s">
        <v>20</v>
      </c>
      <c r="G5143" s="135" t="s">
        <v>20</v>
      </c>
      <c r="H5143" s="135" t="s">
        <v>20</v>
      </c>
      <c r="I5143" s="135" t="s">
        <v>20</v>
      </c>
      <c r="J5143" s="136">
        <v>4.5999999999999996</v>
      </c>
      <c r="K5143" s="136">
        <v>2.8</v>
      </c>
      <c r="L5143" s="136">
        <v>2.8</v>
      </c>
      <c r="M5143" s="137" t="str">
        <f t="shared" si="80"/>
        <v>P</v>
      </c>
      <c r="N5143" s="172" t="s">
        <v>10682</v>
      </c>
      <c r="O5143" s="149" t="s">
        <v>1500</v>
      </c>
      <c r="P5143" s="149" t="s">
        <v>9418</v>
      </c>
      <c r="Q5143" s="150" t="s">
        <v>10519</v>
      </c>
      <c r="R5143" s="189">
        <v>1.5223880597014925</v>
      </c>
    </row>
    <row r="5144" spans="1:18" x14ac:dyDescent="0.25">
      <c r="A5144" s="132">
        <v>1057034</v>
      </c>
      <c r="B5144" s="145" t="s">
        <v>5178</v>
      </c>
      <c r="C5144" s="132">
        <v>1</v>
      </c>
      <c r="D5144" s="132" t="s">
        <v>20</v>
      </c>
      <c r="E5144" s="186" t="s">
        <v>20</v>
      </c>
      <c r="F5144" s="132" t="s">
        <v>20</v>
      </c>
      <c r="G5144" s="132" t="s">
        <v>20</v>
      </c>
      <c r="H5144" s="132" t="s">
        <v>20</v>
      </c>
      <c r="I5144" s="132" t="s">
        <v>20</v>
      </c>
      <c r="J5144" s="133">
        <v>3.06</v>
      </c>
      <c r="K5144" s="133">
        <v>1.8</v>
      </c>
      <c r="L5144" s="133">
        <v>1E-3</v>
      </c>
      <c r="M5144" s="134" t="str">
        <f t="shared" si="80"/>
        <v>P</v>
      </c>
      <c r="N5144" s="171" t="s">
        <v>10682</v>
      </c>
      <c r="O5144" s="146" t="s">
        <v>1506</v>
      </c>
      <c r="P5144" s="146" t="s">
        <v>9498</v>
      </c>
      <c r="Q5144" s="147" t="s">
        <v>10519</v>
      </c>
      <c r="R5144" s="187">
        <v>7.0000000000000007E-2</v>
      </c>
    </row>
    <row r="5145" spans="1:18" x14ac:dyDescent="0.25">
      <c r="A5145" s="135">
        <v>1057053</v>
      </c>
      <c r="B5145" s="148" t="s">
        <v>5179</v>
      </c>
      <c r="C5145" s="135">
        <v>6</v>
      </c>
      <c r="D5145" s="135" t="s">
        <v>20</v>
      </c>
      <c r="E5145" s="188" t="s">
        <v>20</v>
      </c>
      <c r="F5145" s="135" t="s">
        <v>20</v>
      </c>
      <c r="G5145" s="135" t="s">
        <v>20</v>
      </c>
      <c r="H5145" s="135" t="s">
        <v>20</v>
      </c>
      <c r="I5145" s="135" t="s">
        <v>20</v>
      </c>
      <c r="J5145" s="136">
        <v>3.1</v>
      </c>
      <c r="K5145" s="136">
        <v>1.81</v>
      </c>
      <c r="L5145" s="136">
        <v>0.13</v>
      </c>
      <c r="M5145" s="137" t="str">
        <f t="shared" si="80"/>
        <v>P</v>
      </c>
      <c r="N5145" s="172" t="s">
        <v>10682</v>
      </c>
      <c r="O5145" s="149" t="s">
        <v>1506</v>
      </c>
      <c r="P5145" s="149" t="s">
        <v>9498</v>
      </c>
      <c r="Q5145" s="150" t="s">
        <v>10519</v>
      </c>
      <c r="R5145" s="189">
        <v>1.3800000000000001</v>
      </c>
    </row>
    <row r="5146" spans="1:18" x14ac:dyDescent="0.25">
      <c r="A5146" s="132">
        <v>1057054</v>
      </c>
      <c r="B5146" s="145" t="s">
        <v>5180</v>
      </c>
      <c r="C5146" s="132">
        <v>1</v>
      </c>
      <c r="D5146" s="132" t="s">
        <v>20</v>
      </c>
      <c r="E5146" s="186" t="s">
        <v>20</v>
      </c>
      <c r="F5146" s="132" t="s">
        <v>20</v>
      </c>
      <c r="G5146" s="132" t="s">
        <v>20</v>
      </c>
      <c r="H5146" s="132" t="s">
        <v>20</v>
      </c>
      <c r="I5146" s="132" t="s">
        <v>20</v>
      </c>
      <c r="J5146" s="133">
        <v>3.06</v>
      </c>
      <c r="K5146" s="133">
        <v>1.8</v>
      </c>
      <c r="L5146" s="133">
        <v>1E-3</v>
      </c>
      <c r="M5146" s="134" t="str">
        <f t="shared" si="80"/>
        <v>P</v>
      </c>
      <c r="N5146" s="171" t="s">
        <v>10682</v>
      </c>
      <c r="O5146" s="146" t="s">
        <v>1506</v>
      </c>
      <c r="P5146" s="146" t="s">
        <v>9498</v>
      </c>
      <c r="Q5146" s="147" t="s">
        <v>10519</v>
      </c>
      <c r="R5146" s="187">
        <v>7.0000000000000007E-2</v>
      </c>
    </row>
    <row r="5147" spans="1:18" x14ac:dyDescent="0.25">
      <c r="A5147" s="135">
        <v>1057055</v>
      </c>
      <c r="B5147" s="148" t="s">
        <v>5181</v>
      </c>
      <c r="C5147" s="135">
        <v>6</v>
      </c>
      <c r="D5147" s="135" t="s">
        <v>20</v>
      </c>
      <c r="E5147" s="188" t="s">
        <v>20</v>
      </c>
      <c r="F5147" s="135" t="s">
        <v>20</v>
      </c>
      <c r="G5147" s="135" t="s">
        <v>20</v>
      </c>
      <c r="H5147" s="135" t="s">
        <v>20</v>
      </c>
      <c r="I5147" s="135" t="s">
        <v>20</v>
      </c>
      <c r="J5147" s="136">
        <v>3.1</v>
      </c>
      <c r="K5147" s="136">
        <v>1.81</v>
      </c>
      <c r="L5147" s="136">
        <v>0.13</v>
      </c>
      <c r="M5147" s="137" t="str">
        <f t="shared" si="80"/>
        <v>P</v>
      </c>
      <c r="N5147" s="172" t="s">
        <v>10682</v>
      </c>
      <c r="O5147" s="149" t="s">
        <v>1506</v>
      </c>
      <c r="P5147" s="149" t="s">
        <v>9498</v>
      </c>
      <c r="Q5147" s="150" t="s">
        <v>10519</v>
      </c>
      <c r="R5147" s="189">
        <v>1.3800000000000001</v>
      </c>
    </row>
    <row r="5148" spans="1:18" x14ac:dyDescent="0.25">
      <c r="A5148" s="132">
        <v>1057056</v>
      </c>
      <c r="B5148" s="145" t="s">
        <v>5182</v>
      </c>
      <c r="C5148" s="132">
        <v>1</v>
      </c>
      <c r="D5148" s="132" t="s">
        <v>20</v>
      </c>
      <c r="E5148" s="186" t="s">
        <v>20</v>
      </c>
      <c r="F5148" s="132" t="s">
        <v>20</v>
      </c>
      <c r="G5148" s="132" t="s">
        <v>20</v>
      </c>
      <c r="H5148" s="132" t="s">
        <v>20</v>
      </c>
      <c r="I5148" s="132" t="s">
        <v>20</v>
      </c>
      <c r="J5148" s="133">
        <v>3.06</v>
      </c>
      <c r="K5148" s="133">
        <v>1.8</v>
      </c>
      <c r="L5148" s="133">
        <v>1E-3</v>
      </c>
      <c r="M5148" s="134" t="str">
        <f t="shared" si="80"/>
        <v>P</v>
      </c>
      <c r="N5148" s="171" t="s">
        <v>10682</v>
      </c>
      <c r="O5148" s="146" t="s">
        <v>1506</v>
      </c>
      <c r="P5148" s="146" t="s">
        <v>9498</v>
      </c>
      <c r="Q5148" s="147" t="s">
        <v>10519</v>
      </c>
      <c r="R5148" s="187">
        <v>7.0000000000000007E-2</v>
      </c>
    </row>
    <row r="5149" spans="1:18" x14ac:dyDescent="0.25">
      <c r="A5149" s="135">
        <v>1057057</v>
      </c>
      <c r="B5149" s="148" t="s">
        <v>5183</v>
      </c>
      <c r="C5149" s="135">
        <v>6</v>
      </c>
      <c r="D5149" s="135" t="s">
        <v>20</v>
      </c>
      <c r="E5149" s="188" t="s">
        <v>20</v>
      </c>
      <c r="F5149" s="135" t="s">
        <v>20</v>
      </c>
      <c r="G5149" s="135" t="s">
        <v>20</v>
      </c>
      <c r="H5149" s="135" t="s">
        <v>20</v>
      </c>
      <c r="I5149" s="135" t="s">
        <v>20</v>
      </c>
      <c r="J5149" s="136">
        <v>3.1</v>
      </c>
      <c r="K5149" s="136">
        <v>1.81</v>
      </c>
      <c r="L5149" s="136">
        <v>0.13</v>
      </c>
      <c r="M5149" s="137" t="str">
        <f t="shared" si="80"/>
        <v>P</v>
      </c>
      <c r="N5149" s="172" t="s">
        <v>10682</v>
      </c>
      <c r="O5149" s="149" t="s">
        <v>1506</v>
      </c>
      <c r="P5149" s="149" t="s">
        <v>9498</v>
      </c>
      <c r="Q5149" s="150" t="s">
        <v>10519</v>
      </c>
      <c r="R5149" s="189">
        <v>1.44</v>
      </c>
    </row>
    <row r="5150" spans="1:18" x14ac:dyDescent="0.25">
      <c r="A5150" s="132">
        <v>1057074</v>
      </c>
      <c r="B5150" s="145" t="s">
        <v>5184</v>
      </c>
      <c r="C5150" s="132">
        <v>200</v>
      </c>
      <c r="D5150" s="132">
        <v>45</v>
      </c>
      <c r="E5150" s="186" t="s">
        <v>21</v>
      </c>
      <c r="F5150" s="132" t="s">
        <v>20</v>
      </c>
      <c r="G5150" s="132">
        <v>30</v>
      </c>
      <c r="H5150" s="132">
        <v>40</v>
      </c>
      <c r="I5150" s="132">
        <v>3</v>
      </c>
      <c r="J5150" s="133">
        <v>1.85</v>
      </c>
      <c r="K5150" s="133">
        <v>0.98</v>
      </c>
      <c r="L5150" s="133">
        <v>0.57999999999999996</v>
      </c>
      <c r="M5150" s="134" t="str">
        <f t="shared" si="80"/>
        <v>P</v>
      </c>
      <c r="N5150" s="171" t="s">
        <v>10682</v>
      </c>
      <c r="O5150" s="146" t="s">
        <v>1506</v>
      </c>
      <c r="P5150" s="146" t="s">
        <v>10690</v>
      </c>
      <c r="Q5150" s="147" t="s">
        <v>10519</v>
      </c>
      <c r="R5150" s="187">
        <v>30</v>
      </c>
    </row>
    <row r="5151" spans="1:18" x14ac:dyDescent="0.25">
      <c r="A5151" s="135">
        <v>1057075</v>
      </c>
      <c r="B5151" s="148" t="s">
        <v>5185</v>
      </c>
      <c r="C5151" s="135">
        <v>200</v>
      </c>
      <c r="D5151" s="135">
        <v>200</v>
      </c>
      <c r="E5151" s="188" t="s">
        <v>21</v>
      </c>
      <c r="F5151" s="135">
        <v>220</v>
      </c>
      <c r="G5151" s="135" t="s">
        <v>21</v>
      </c>
      <c r="H5151" s="135" t="s">
        <v>21</v>
      </c>
      <c r="I5151" s="135">
        <v>3</v>
      </c>
      <c r="J5151" s="136">
        <v>1.85</v>
      </c>
      <c r="K5151" s="136">
        <v>0.98</v>
      </c>
      <c r="L5151" s="136">
        <v>0.57999999999999996</v>
      </c>
      <c r="M5151" s="137" t="str">
        <f t="shared" si="80"/>
        <v>P</v>
      </c>
      <c r="N5151" s="172" t="s">
        <v>10682</v>
      </c>
      <c r="O5151" s="149" t="s">
        <v>1506</v>
      </c>
      <c r="P5151" s="149" t="s">
        <v>10690</v>
      </c>
      <c r="Q5151" s="150" t="s">
        <v>10519</v>
      </c>
      <c r="R5151" s="189">
        <v>30</v>
      </c>
    </row>
    <row r="5152" spans="1:18" x14ac:dyDescent="0.25">
      <c r="A5152" s="132">
        <v>1057076</v>
      </c>
      <c r="B5152" s="145" t="s">
        <v>5186</v>
      </c>
      <c r="C5152" s="132">
        <v>200</v>
      </c>
      <c r="D5152" s="132">
        <v>100</v>
      </c>
      <c r="E5152" s="186" t="s">
        <v>21</v>
      </c>
      <c r="F5152" s="132" t="s">
        <v>20</v>
      </c>
      <c r="G5152" s="132">
        <v>64</v>
      </c>
      <c r="H5152" s="132">
        <v>40</v>
      </c>
      <c r="I5152" s="132">
        <v>3</v>
      </c>
      <c r="J5152" s="133">
        <v>1.85</v>
      </c>
      <c r="K5152" s="133">
        <v>0.98</v>
      </c>
      <c r="L5152" s="133">
        <v>0.57999999999999996</v>
      </c>
      <c r="M5152" s="134" t="str">
        <f t="shared" si="80"/>
        <v>P</v>
      </c>
      <c r="N5152" s="171" t="s">
        <v>10682</v>
      </c>
      <c r="O5152" s="146" t="s">
        <v>1506</v>
      </c>
      <c r="P5152" s="146" t="s">
        <v>10690</v>
      </c>
      <c r="Q5152" s="147" t="s">
        <v>10519</v>
      </c>
      <c r="R5152" s="187">
        <v>26</v>
      </c>
    </row>
    <row r="5153" spans="1:18" x14ac:dyDescent="0.25">
      <c r="A5153" s="135">
        <v>1057080</v>
      </c>
      <c r="B5153" s="148" t="s">
        <v>5187</v>
      </c>
      <c r="C5153" s="135">
        <v>1</v>
      </c>
      <c r="D5153" s="135" t="s">
        <v>20</v>
      </c>
      <c r="E5153" s="188" t="s">
        <v>20</v>
      </c>
      <c r="F5153" s="135" t="s">
        <v>20</v>
      </c>
      <c r="G5153" s="135" t="s">
        <v>20</v>
      </c>
      <c r="H5153" s="135" t="s">
        <v>20</v>
      </c>
      <c r="I5153" s="135" t="s">
        <v>20</v>
      </c>
      <c r="J5153" s="136">
        <v>3.06</v>
      </c>
      <c r="K5153" s="136">
        <v>1.8</v>
      </c>
      <c r="L5153" s="136">
        <v>1E-3</v>
      </c>
      <c r="M5153" s="137" t="str">
        <f t="shared" si="80"/>
        <v>P</v>
      </c>
      <c r="N5153" s="172" t="s">
        <v>10682</v>
      </c>
      <c r="O5153" s="149" t="s">
        <v>1506</v>
      </c>
      <c r="P5153" s="149" t="s">
        <v>9498</v>
      </c>
      <c r="Q5153" s="150" t="s">
        <v>10519</v>
      </c>
      <c r="R5153" s="189">
        <v>7.0000000000000007E-2</v>
      </c>
    </row>
    <row r="5154" spans="1:18" x14ac:dyDescent="0.25">
      <c r="A5154" s="132">
        <v>1057092</v>
      </c>
      <c r="B5154" s="145" t="s">
        <v>5188</v>
      </c>
      <c r="C5154" s="132">
        <v>6</v>
      </c>
      <c r="D5154" s="132">
        <v>1260</v>
      </c>
      <c r="E5154" s="186">
        <v>42</v>
      </c>
      <c r="F5154" s="132" t="s">
        <v>20</v>
      </c>
      <c r="G5154" s="132" t="s">
        <v>20</v>
      </c>
      <c r="H5154" s="132" t="s">
        <v>20</v>
      </c>
      <c r="I5154" s="132" t="s">
        <v>20</v>
      </c>
      <c r="J5154" s="133">
        <v>3.1</v>
      </c>
      <c r="K5154" s="133">
        <v>1.81</v>
      </c>
      <c r="L5154" s="133">
        <v>0.13</v>
      </c>
      <c r="M5154" s="134" t="str">
        <f t="shared" si="80"/>
        <v>P</v>
      </c>
      <c r="N5154" s="171" t="s">
        <v>10682</v>
      </c>
      <c r="O5154" s="146" t="s">
        <v>1506</v>
      </c>
      <c r="P5154" s="146" t="s">
        <v>9498</v>
      </c>
      <c r="Q5154" s="147" t="s">
        <v>10519</v>
      </c>
      <c r="R5154" s="187">
        <v>1.3800000000000001</v>
      </c>
    </row>
    <row r="5155" spans="1:18" x14ac:dyDescent="0.25">
      <c r="A5155" s="135">
        <v>1057093</v>
      </c>
      <c r="B5155" s="148" t="s">
        <v>5189</v>
      </c>
      <c r="C5155" s="135">
        <v>1</v>
      </c>
      <c r="D5155" s="135" t="s">
        <v>20</v>
      </c>
      <c r="E5155" s="188" t="s">
        <v>20</v>
      </c>
      <c r="F5155" s="135" t="s">
        <v>20</v>
      </c>
      <c r="G5155" s="135" t="s">
        <v>20</v>
      </c>
      <c r="H5155" s="135" t="s">
        <v>20</v>
      </c>
      <c r="I5155" s="135" t="s">
        <v>20</v>
      </c>
      <c r="J5155" s="136">
        <v>3.06</v>
      </c>
      <c r="K5155" s="136">
        <v>1.8</v>
      </c>
      <c r="L5155" s="136">
        <v>1E-3</v>
      </c>
      <c r="M5155" s="137" t="str">
        <f t="shared" si="80"/>
        <v>P</v>
      </c>
      <c r="N5155" s="172" t="s">
        <v>10682</v>
      </c>
      <c r="O5155" s="149" t="s">
        <v>1506</v>
      </c>
      <c r="P5155" s="149" t="s">
        <v>9498</v>
      </c>
      <c r="Q5155" s="150" t="s">
        <v>10519</v>
      </c>
      <c r="R5155" s="189">
        <v>7.0000000000000007E-2</v>
      </c>
    </row>
    <row r="5156" spans="1:18" x14ac:dyDescent="0.25">
      <c r="A5156" s="132">
        <v>1057094</v>
      </c>
      <c r="B5156" s="145" t="s">
        <v>5190</v>
      </c>
      <c r="C5156" s="132">
        <v>6</v>
      </c>
      <c r="D5156" s="132" t="s">
        <v>20</v>
      </c>
      <c r="E5156" s="186" t="s">
        <v>20</v>
      </c>
      <c r="F5156" s="132" t="s">
        <v>20</v>
      </c>
      <c r="G5156" s="132" t="s">
        <v>20</v>
      </c>
      <c r="H5156" s="132" t="s">
        <v>20</v>
      </c>
      <c r="I5156" s="132" t="s">
        <v>20</v>
      </c>
      <c r="J5156" s="133">
        <v>3.1</v>
      </c>
      <c r="K5156" s="133">
        <v>1.81</v>
      </c>
      <c r="L5156" s="133">
        <v>0.13</v>
      </c>
      <c r="M5156" s="134" t="str">
        <f t="shared" si="80"/>
        <v>P</v>
      </c>
      <c r="N5156" s="171" t="s">
        <v>10682</v>
      </c>
      <c r="O5156" s="146" t="s">
        <v>1506</v>
      </c>
      <c r="P5156" s="146" t="s">
        <v>9498</v>
      </c>
      <c r="Q5156" s="147" t="s">
        <v>10519</v>
      </c>
      <c r="R5156" s="187">
        <v>1.44</v>
      </c>
    </row>
    <row r="5157" spans="1:18" x14ac:dyDescent="0.25">
      <c r="A5157" s="135">
        <v>1057095</v>
      </c>
      <c r="B5157" s="148" t="s">
        <v>5191</v>
      </c>
      <c r="C5157" s="135">
        <v>6</v>
      </c>
      <c r="D5157" s="135" t="s">
        <v>20</v>
      </c>
      <c r="E5157" s="188" t="s">
        <v>20</v>
      </c>
      <c r="F5157" s="135" t="s">
        <v>20</v>
      </c>
      <c r="G5157" s="135" t="s">
        <v>20</v>
      </c>
      <c r="H5157" s="135" t="s">
        <v>20</v>
      </c>
      <c r="I5157" s="135" t="s">
        <v>20</v>
      </c>
      <c r="J5157" s="136">
        <v>4.4000000000000004</v>
      </c>
      <c r="K5157" s="136">
        <v>2.2999999999999998</v>
      </c>
      <c r="L5157" s="136">
        <v>2.35</v>
      </c>
      <c r="M5157" s="137" t="str">
        <f t="shared" si="80"/>
        <v>P</v>
      </c>
      <c r="N5157" s="172" t="s">
        <v>10682</v>
      </c>
      <c r="O5157" s="149" t="s">
        <v>1500</v>
      </c>
      <c r="P5157" s="149" t="s">
        <v>9456</v>
      </c>
      <c r="Q5157" s="150" t="s">
        <v>10519</v>
      </c>
      <c r="R5157" s="189">
        <v>6.6268656716417915</v>
      </c>
    </row>
    <row r="5158" spans="1:18" x14ac:dyDescent="0.25">
      <c r="A5158" s="132">
        <v>1057096</v>
      </c>
      <c r="B5158" s="145" t="s">
        <v>5192</v>
      </c>
      <c r="C5158" s="132">
        <v>6</v>
      </c>
      <c r="D5158" s="132">
        <v>40</v>
      </c>
      <c r="E5158" s="186" t="s">
        <v>20</v>
      </c>
      <c r="F5158" s="132" t="s">
        <v>20</v>
      </c>
      <c r="G5158" s="132" t="s">
        <v>21</v>
      </c>
      <c r="H5158" s="132" t="s">
        <v>21</v>
      </c>
      <c r="I5158" s="132" t="s">
        <v>21</v>
      </c>
      <c r="J5158" s="133">
        <v>3.01</v>
      </c>
      <c r="K5158" s="133">
        <v>4.29</v>
      </c>
      <c r="L5158" s="133">
        <v>2.36</v>
      </c>
      <c r="M5158" s="134" t="str">
        <f t="shared" si="80"/>
        <v>P</v>
      </c>
      <c r="N5158" s="171" t="s">
        <v>10682</v>
      </c>
      <c r="O5158" s="146" t="s">
        <v>1506</v>
      </c>
      <c r="P5158" s="146" t="s">
        <v>9496</v>
      </c>
      <c r="Q5158" s="147" t="s">
        <v>10519</v>
      </c>
      <c r="R5158" s="187">
        <v>7.02</v>
      </c>
    </row>
    <row r="5159" spans="1:18" x14ac:dyDescent="0.25">
      <c r="A5159" s="135">
        <v>1057097</v>
      </c>
      <c r="B5159" s="148" t="s">
        <v>5193</v>
      </c>
      <c r="C5159" s="135">
        <v>6</v>
      </c>
      <c r="D5159" s="135" t="s">
        <v>20</v>
      </c>
      <c r="E5159" s="188" t="s">
        <v>20</v>
      </c>
      <c r="F5159" s="135" t="s">
        <v>20</v>
      </c>
      <c r="G5159" s="135" t="s">
        <v>20</v>
      </c>
      <c r="H5159" s="135" t="s">
        <v>20</v>
      </c>
      <c r="I5159" s="135" t="s">
        <v>20</v>
      </c>
      <c r="J5159" s="136">
        <v>4.4000000000000004</v>
      </c>
      <c r="K5159" s="136">
        <v>2.2999999999999998</v>
      </c>
      <c r="L5159" s="136">
        <v>2.35</v>
      </c>
      <c r="M5159" s="137" t="str">
        <f t="shared" si="80"/>
        <v>P</v>
      </c>
      <c r="N5159" s="172" t="s">
        <v>10682</v>
      </c>
      <c r="O5159" s="149" t="s">
        <v>1500</v>
      </c>
      <c r="P5159" s="149" t="s">
        <v>9456</v>
      </c>
      <c r="Q5159" s="150" t="s">
        <v>10519</v>
      </c>
      <c r="R5159" s="189">
        <v>6.6268656716417915</v>
      </c>
    </row>
    <row r="5160" spans="1:18" x14ac:dyDescent="0.25">
      <c r="A5160" s="132">
        <v>1057105</v>
      </c>
      <c r="B5160" s="145" t="s">
        <v>5194</v>
      </c>
      <c r="C5160" s="132">
        <v>6</v>
      </c>
      <c r="D5160" s="132" t="s">
        <v>20</v>
      </c>
      <c r="E5160" s="186" t="s">
        <v>20</v>
      </c>
      <c r="F5160" s="132" t="s">
        <v>20</v>
      </c>
      <c r="G5160" s="132" t="s">
        <v>20</v>
      </c>
      <c r="H5160" s="132" t="s">
        <v>20</v>
      </c>
      <c r="I5160" s="132" t="s">
        <v>20</v>
      </c>
      <c r="J5160" s="133">
        <v>4.4000000000000004</v>
      </c>
      <c r="K5160" s="133">
        <v>2.2999999999999998</v>
      </c>
      <c r="L5160" s="133">
        <v>2.35</v>
      </c>
      <c r="M5160" s="134" t="str">
        <f t="shared" si="80"/>
        <v>P</v>
      </c>
      <c r="N5160" s="171" t="s">
        <v>10682</v>
      </c>
      <c r="O5160" s="146" t="s">
        <v>1500</v>
      </c>
      <c r="P5160" s="146" t="s">
        <v>9456</v>
      </c>
      <c r="Q5160" s="147" t="s">
        <v>10519</v>
      </c>
      <c r="R5160" s="187">
        <v>6.6268656716417915</v>
      </c>
    </row>
    <row r="5161" spans="1:18" x14ac:dyDescent="0.25">
      <c r="A5161" s="135">
        <v>1057107</v>
      </c>
      <c r="B5161" s="148" t="s">
        <v>5195</v>
      </c>
      <c r="C5161" s="135">
        <v>6</v>
      </c>
      <c r="D5161" s="135" t="s">
        <v>20</v>
      </c>
      <c r="E5161" s="188" t="s">
        <v>20</v>
      </c>
      <c r="F5161" s="135" t="s">
        <v>20</v>
      </c>
      <c r="G5161" s="135" t="s">
        <v>21</v>
      </c>
      <c r="H5161" s="135" t="s">
        <v>21</v>
      </c>
      <c r="I5161" s="135" t="s">
        <v>21</v>
      </c>
      <c r="J5161" s="136">
        <v>3.01</v>
      </c>
      <c r="K5161" s="136">
        <v>4.29</v>
      </c>
      <c r="L5161" s="136">
        <v>2.36</v>
      </c>
      <c r="M5161" s="137" t="str">
        <f t="shared" si="80"/>
        <v>P</v>
      </c>
      <c r="N5161" s="172" t="s">
        <v>10682</v>
      </c>
      <c r="O5161" s="149" t="s">
        <v>1506</v>
      </c>
      <c r="P5161" s="149" t="s">
        <v>9496</v>
      </c>
      <c r="Q5161" s="150" t="s">
        <v>10519</v>
      </c>
      <c r="R5161" s="189">
        <v>6.6</v>
      </c>
    </row>
    <row r="5162" spans="1:18" x14ac:dyDescent="0.25">
      <c r="A5162" s="132">
        <v>1057110</v>
      </c>
      <c r="B5162" s="145" t="s">
        <v>5196</v>
      </c>
      <c r="C5162" s="132">
        <v>6</v>
      </c>
      <c r="D5162" s="132" t="s">
        <v>20</v>
      </c>
      <c r="E5162" s="186" t="s">
        <v>20</v>
      </c>
      <c r="F5162" s="132" t="s">
        <v>20</v>
      </c>
      <c r="G5162" s="132" t="s">
        <v>20</v>
      </c>
      <c r="H5162" s="132" t="s">
        <v>20</v>
      </c>
      <c r="I5162" s="132" t="s">
        <v>20</v>
      </c>
      <c r="J5162" s="133">
        <v>4.4000000000000004</v>
      </c>
      <c r="K5162" s="133">
        <v>2.2999999999999998</v>
      </c>
      <c r="L5162" s="133">
        <v>2.35</v>
      </c>
      <c r="M5162" s="134" t="str">
        <f t="shared" si="80"/>
        <v>P</v>
      </c>
      <c r="N5162" s="171" t="s">
        <v>10682</v>
      </c>
      <c r="O5162" s="146" t="s">
        <v>1500</v>
      </c>
      <c r="P5162" s="146" t="s">
        <v>9456</v>
      </c>
      <c r="Q5162" s="147" t="s">
        <v>10519</v>
      </c>
      <c r="R5162" s="187">
        <v>6.6268656716417915</v>
      </c>
    </row>
    <row r="5163" spans="1:18" x14ac:dyDescent="0.25">
      <c r="A5163" s="135">
        <v>1057120</v>
      </c>
      <c r="B5163" s="148" t="s">
        <v>5197</v>
      </c>
      <c r="C5163" s="135">
        <v>200</v>
      </c>
      <c r="D5163" s="135">
        <v>200</v>
      </c>
      <c r="E5163" s="188" t="s">
        <v>21</v>
      </c>
      <c r="F5163" s="135">
        <v>270</v>
      </c>
      <c r="G5163" s="135" t="s">
        <v>21</v>
      </c>
      <c r="H5163" s="135" t="s">
        <v>21</v>
      </c>
      <c r="I5163" s="135">
        <v>4</v>
      </c>
      <c r="J5163" s="136">
        <v>3.05</v>
      </c>
      <c r="K5163" s="136">
        <v>2.2999999999999998</v>
      </c>
      <c r="L5163" s="136">
        <v>0.85</v>
      </c>
      <c r="M5163" s="137" t="str">
        <f t="shared" si="80"/>
        <v>P</v>
      </c>
      <c r="N5163" s="172" t="s">
        <v>10682</v>
      </c>
      <c r="O5163" s="149" t="s">
        <v>1506</v>
      </c>
      <c r="P5163" s="149" t="s">
        <v>9466</v>
      </c>
      <c r="Q5163" s="150" t="s">
        <v>10519</v>
      </c>
      <c r="R5163" s="189">
        <v>24</v>
      </c>
    </row>
    <row r="5164" spans="1:18" x14ac:dyDescent="0.25">
      <c r="A5164" s="132">
        <v>1057121</v>
      </c>
      <c r="B5164" s="145" t="s">
        <v>5198</v>
      </c>
      <c r="C5164" s="132">
        <v>200</v>
      </c>
      <c r="D5164" s="132">
        <v>135</v>
      </c>
      <c r="E5164" s="186" t="s">
        <v>21</v>
      </c>
      <c r="F5164" s="132">
        <v>240</v>
      </c>
      <c r="G5164" s="132">
        <v>14</v>
      </c>
      <c r="H5164" s="132">
        <v>6</v>
      </c>
      <c r="I5164" s="132">
        <v>3</v>
      </c>
      <c r="J5164" s="133">
        <v>3.15</v>
      </c>
      <c r="K5164" s="133">
        <v>2.2999999999999998</v>
      </c>
      <c r="L5164" s="133">
        <v>0.8</v>
      </c>
      <c r="M5164" s="134" t="str">
        <f t="shared" si="80"/>
        <v>P</v>
      </c>
      <c r="N5164" s="171" t="s">
        <v>10682</v>
      </c>
      <c r="O5164" s="146" t="s">
        <v>1506</v>
      </c>
      <c r="P5164" s="146" t="s">
        <v>9466</v>
      </c>
      <c r="Q5164" s="147" t="s">
        <v>10519</v>
      </c>
      <c r="R5164" s="187">
        <v>24</v>
      </c>
    </row>
    <row r="5165" spans="1:18" x14ac:dyDescent="0.25">
      <c r="A5165" s="135">
        <v>1057122</v>
      </c>
      <c r="B5165" s="148" t="s">
        <v>5199</v>
      </c>
      <c r="C5165" s="135">
        <v>200</v>
      </c>
      <c r="D5165" s="135">
        <v>100</v>
      </c>
      <c r="E5165" s="188" t="s">
        <v>21</v>
      </c>
      <c r="F5165" s="135">
        <v>240</v>
      </c>
      <c r="G5165" s="135" t="s">
        <v>20</v>
      </c>
      <c r="H5165" s="135">
        <v>6</v>
      </c>
      <c r="I5165" s="135">
        <v>3</v>
      </c>
      <c r="J5165" s="136">
        <v>3.05</v>
      </c>
      <c r="K5165" s="136">
        <v>2.2999999999999998</v>
      </c>
      <c r="L5165" s="136">
        <v>0.85</v>
      </c>
      <c r="M5165" s="137" t="str">
        <f t="shared" si="80"/>
        <v>P</v>
      </c>
      <c r="N5165" s="172" t="s">
        <v>10682</v>
      </c>
      <c r="O5165" s="149" t="s">
        <v>1506</v>
      </c>
      <c r="P5165" s="149" t="s">
        <v>9466</v>
      </c>
      <c r="Q5165" s="150" t="s">
        <v>10519</v>
      </c>
      <c r="R5165" s="189">
        <v>10</v>
      </c>
    </row>
    <row r="5166" spans="1:18" x14ac:dyDescent="0.25">
      <c r="A5166" s="132">
        <v>1057123</v>
      </c>
      <c r="B5166" s="145" t="s">
        <v>5200</v>
      </c>
      <c r="C5166" s="132">
        <v>200</v>
      </c>
      <c r="D5166" s="132">
        <v>204</v>
      </c>
      <c r="E5166" s="186" t="s">
        <v>21</v>
      </c>
      <c r="F5166" s="132">
        <v>240</v>
      </c>
      <c r="G5166" s="132" t="s">
        <v>20</v>
      </c>
      <c r="H5166" s="132">
        <v>6</v>
      </c>
      <c r="I5166" s="132">
        <v>3</v>
      </c>
      <c r="J5166" s="133">
        <v>3.15</v>
      </c>
      <c r="K5166" s="133">
        <v>2.2999999999999998</v>
      </c>
      <c r="L5166" s="133">
        <v>0.8</v>
      </c>
      <c r="M5166" s="134" t="str">
        <f t="shared" si="80"/>
        <v>P</v>
      </c>
      <c r="N5166" s="171" t="s">
        <v>10682</v>
      </c>
      <c r="O5166" s="146" t="s">
        <v>1506</v>
      </c>
      <c r="P5166" s="146" t="s">
        <v>9466</v>
      </c>
      <c r="Q5166" s="147" t="s">
        <v>10519</v>
      </c>
      <c r="R5166" s="187">
        <v>14.000000000000002</v>
      </c>
    </row>
    <row r="5167" spans="1:18" x14ac:dyDescent="0.25">
      <c r="A5167" s="135">
        <v>1057124</v>
      </c>
      <c r="B5167" s="148" t="s">
        <v>5201</v>
      </c>
      <c r="C5167" s="135">
        <v>200</v>
      </c>
      <c r="D5167" s="135">
        <v>124</v>
      </c>
      <c r="E5167" s="188" t="s">
        <v>21</v>
      </c>
      <c r="F5167" s="135">
        <v>240</v>
      </c>
      <c r="G5167" s="135">
        <v>14</v>
      </c>
      <c r="H5167" s="135">
        <v>6</v>
      </c>
      <c r="I5167" s="135">
        <v>3</v>
      </c>
      <c r="J5167" s="136">
        <v>3.05</v>
      </c>
      <c r="K5167" s="136">
        <v>2.2999999999999998</v>
      </c>
      <c r="L5167" s="136">
        <v>0.85</v>
      </c>
      <c r="M5167" s="137" t="str">
        <f t="shared" si="80"/>
        <v>P</v>
      </c>
      <c r="N5167" s="172" t="s">
        <v>10682</v>
      </c>
      <c r="O5167" s="149" t="s">
        <v>1506</v>
      </c>
      <c r="P5167" s="149" t="s">
        <v>9466</v>
      </c>
      <c r="Q5167" s="150" t="s">
        <v>10519</v>
      </c>
      <c r="R5167" s="189">
        <v>24</v>
      </c>
    </row>
    <row r="5168" spans="1:18" x14ac:dyDescent="0.25">
      <c r="A5168" s="132">
        <v>1057125</v>
      </c>
      <c r="B5168" s="145" t="s">
        <v>5202</v>
      </c>
      <c r="C5168" s="132">
        <v>200</v>
      </c>
      <c r="D5168" s="132">
        <v>203</v>
      </c>
      <c r="E5168" s="186" t="s">
        <v>21</v>
      </c>
      <c r="F5168" s="132">
        <v>240</v>
      </c>
      <c r="G5168" s="132">
        <v>7</v>
      </c>
      <c r="H5168" s="132">
        <v>6</v>
      </c>
      <c r="I5168" s="132">
        <v>3</v>
      </c>
      <c r="J5168" s="133">
        <v>3.05</v>
      </c>
      <c r="K5168" s="133">
        <v>2.2999999999999998</v>
      </c>
      <c r="L5168" s="133">
        <v>0.85</v>
      </c>
      <c r="M5168" s="134" t="str">
        <f t="shared" si="80"/>
        <v>P</v>
      </c>
      <c r="N5168" s="171" t="s">
        <v>10682</v>
      </c>
      <c r="O5168" s="146" t="s">
        <v>1506</v>
      </c>
      <c r="P5168" s="146" t="s">
        <v>9466</v>
      </c>
      <c r="Q5168" s="147" t="s">
        <v>10519</v>
      </c>
      <c r="R5168" s="187">
        <v>12</v>
      </c>
    </row>
    <row r="5169" spans="1:18" x14ac:dyDescent="0.25">
      <c r="A5169" s="135">
        <v>1057126</v>
      </c>
      <c r="B5169" s="148" t="s">
        <v>5203</v>
      </c>
      <c r="C5169" s="135">
        <v>200</v>
      </c>
      <c r="D5169" s="135">
        <v>200</v>
      </c>
      <c r="E5169" s="188" t="s">
        <v>21</v>
      </c>
      <c r="F5169" s="135">
        <v>240</v>
      </c>
      <c r="G5169" s="135">
        <v>7</v>
      </c>
      <c r="H5169" s="135">
        <v>6</v>
      </c>
      <c r="I5169" s="135">
        <v>3</v>
      </c>
      <c r="J5169" s="136">
        <v>3.05</v>
      </c>
      <c r="K5169" s="136">
        <v>2.2999999999999998</v>
      </c>
      <c r="L5169" s="136">
        <v>0.85</v>
      </c>
      <c r="M5169" s="137" t="str">
        <f t="shared" si="80"/>
        <v>P</v>
      </c>
      <c r="N5169" s="172" t="s">
        <v>10682</v>
      </c>
      <c r="O5169" s="149" t="s">
        <v>1506</v>
      </c>
      <c r="P5169" s="149" t="s">
        <v>9466</v>
      </c>
      <c r="Q5169" s="150" t="s">
        <v>10519</v>
      </c>
      <c r="R5169" s="189">
        <v>24</v>
      </c>
    </row>
    <row r="5170" spans="1:18" x14ac:dyDescent="0.25">
      <c r="A5170" s="132">
        <v>1057134</v>
      </c>
      <c r="B5170" s="145" t="s">
        <v>5204</v>
      </c>
      <c r="C5170" s="132">
        <v>250</v>
      </c>
      <c r="D5170" s="132">
        <v>195</v>
      </c>
      <c r="E5170" s="186">
        <v>8</v>
      </c>
      <c r="F5170" s="132" t="s">
        <v>20</v>
      </c>
      <c r="G5170" s="132" t="s">
        <v>20</v>
      </c>
      <c r="H5170" s="132">
        <v>32</v>
      </c>
      <c r="I5170" s="132">
        <v>1</v>
      </c>
      <c r="J5170" s="133">
        <v>0.8</v>
      </c>
      <c r="K5170" s="133">
        <v>1.5</v>
      </c>
      <c r="L5170" s="133">
        <v>1.5</v>
      </c>
      <c r="M5170" s="134" t="str">
        <f t="shared" si="80"/>
        <v>P</v>
      </c>
      <c r="N5170" s="171" t="s">
        <v>10682</v>
      </c>
      <c r="O5170" s="146" t="s">
        <v>1506</v>
      </c>
      <c r="P5170" s="146" t="s">
        <v>9905</v>
      </c>
      <c r="Q5170" s="147" t="s">
        <v>10519</v>
      </c>
      <c r="R5170" s="187">
        <v>10</v>
      </c>
    </row>
    <row r="5171" spans="1:18" x14ac:dyDescent="0.25">
      <c r="A5171" s="135">
        <v>1057139</v>
      </c>
      <c r="B5171" s="148" t="s">
        <v>5205</v>
      </c>
      <c r="C5171" s="135">
        <v>6</v>
      </c>
      <c r="D5171" s="135" t="s">
        <v>20</v>
      </c>
      <c r="E5171" s="188" t="s">
        <v>20</v>
      </c>
      <c r="F5171" s="135" t="s">
        <v>20</v>
      </c>
      <c r="G5171" s="135" t="s">
        <v>20</v>
      </c>
      <c r="H5171" s="135" t="s">
        <v>20</v>
      </c>
      <c r="I5171" s="135" t="s">
        <v>20</v>
      </c>
      <c r="J5171" s="136">
        <v>4.4000000000000004</v>
      </c>
      <c r="K5171" s="136">
        <v>2.2999999999999998</v>
      </c>
      <c r="L5171" s="136">
        <v>2.35</v>
      </c>
      <c r="M5171" s="137" t="str">
        <f t="shared" si="80"/>
        <v>P</v>
      </c>
      <c r="N5171" s="172" t="s">
        <v>10682</v>
      </c>
      <c r="O5171" s="149" t="s">
        <v>1500</v>
      </c>
      <c r="P5171" s="149" t="s">
        <v>9456</v>
      </c>
      <c r="Q5171" s="150" t="s">
        <v>10519</v>
      </c>
      <c r="R5171" s="189">
        <v>6.6268656716417915</v>
      </c>
    </row>
    <row r="5172" spans="1:18" x14ac:dyDescent="0.25">
      <c r="A5172" s="132">
        <v>1057144</v>
      </c>
      <c r="B5172" s="145" t="s">
        <v>5206</v>
      </c>
      <c r="C5172" s="132">
        <v>6</v>
      </c>
      <c r="D5172" s="132" t="s">
        <v>20</v>
      </c>
      <c r="E5172" s="186" t="s">
        <v>20</v>
      </c>
      <c r="F5172" s="132" t="s">
        <v>20</v>
      </c>
      <c r="G5172" s="132" t="s">
        <v>20</v>
      </c>
      <c r="H5172" s="132" t="s">
        <v>20</v>
      </c>
      <c r="I5172" s="132" t="s">
        <v>20</v>
      </c>
      <c r="J5172" s="133">
        <v>4.4000000000000004</v>
      </c>
      <c r="K5172" s="133">
        <v>2.2999999999999998</v>
      </c>
      <c r="L5172" s="133">
        <v>2.35</v>
      </c>
      <c r="M5172" s="134" t="str">
        <f t="shared" si="80"/>
        <v>P</v>
      </c>
      <c r="N5172" s="173" t="s">
        <v>10682</v>
      </c>
      <c r="O5172" s="146" t="s">
        <v>1500</v>
      </c>
      <c r="P5172" s="146" t="s">
        <v>9456</v>
      </c>
      <c r="Q5172" s="147" t="s">
        <v>10519</v>
      </c>
      <c r="R5172" s="187">
        <v>6.6268656716417915</v>
      </c>
    </row>
    <row r="5173" spans="1:18" x14ac:dyDescent="0.25">
      <c r="A5173" s="135">
        <v>1057155</v>
      </c>
      <c r="B5173" s="148" t="s">
        <v>5207</v>
      </c>
      <c r="C5173" s="135">
        <v>6</v>
      </c>
      <c r="D5173" s="135" t="s">
        <v>20</v>
      </c>
      <c r="E5173" s="188" t="s">
        <v>20</v>
      </c>
      <c r="F5173" s="135" t="s">
        <v>20</v>
      </c>
      <c r="G5173" s="135" t="s">
        <v>21</v>
      </c>
      <c r="H5173" s="135" t="s">
        <v>21</v>
      </c>
      <c r="I5173" s="135" t="s">
        <v>21</v>
      </c>
      <c r="J5173" s="136">
        <v>4.3499999999999996</v>
      </c>
      <c r="K5173" s="136">
        <v>3.1</v>
      </c>
      <c r="L5173" s="136">
        <v>2.35</v>
      </c>
      <c r="M5173" s="137" t="str">
        <f t="shared" si="80"/>
        <v>P</v>
      </c>
      <c r="N5173" s="172" t="s">
        <v>10682</v>
      </c>
      <c r="O5173" s="149" t="s">
        <v>1500</v>
      </c>
      <c r="P5173" s="149" t="s">
        <v>9456</v>
      </c>
      <c r="Q5173" s="150" t="s">
        <v>10519</v>
      </c>
      <c r="R5173" s="189">
        <v>9.6000000000000014</v>
      </c>
    </row>
    <row r="5174" spans="1:18" x14ac:dyDescent="0.25">
      <c r="A5174" s="132">
        <v>1057156</v>
      </c>
      <c r="B5174" s="145" t="s">
        <v>5208</v>
      </c>
      <c r="C5174" s="132">
        <v>108</v>
      </c>
      <c r="D5174" s="132">
        <v>75</v>
      </c>
      <c r="E5174" s="186" t="s">
        <v>21</v>
      </c>
      <c r="F5174" s="132">
        <v>96</v>
      </c>
      <c r="G5174" s="132" t="s">
        <v>20</v>
      </c>
      <c r="H5174" s="132">
        <v>6</v>
      </c>
      <c r="I5174" s="132">
        <v>1</v>
      </c>
      <c r="J5174" s="133">
        <v>3.33</v>
      </c>
      <c r="K5174" s="133">
        <v>2.0699999999999998</v>
      </c>
      <c r="L5174" s="133">
        <v>2.37</v>
      </c>
      <c r="M5174" s="134" t="str">
        <f t="shared" si="80"/>
        <v>P</v>
      </c>
      <c r="N5174" s="171" t="s">
        <v>10681</v>
      </c>
      <c r="O5174" s="146" t="s">
        <v>1506</v>
      </c>
      <c r="P5174" s="146" t="s">
        <v>9495</v>
      </c>
      <c r="Q5174" s="147" t="s">
        <v>10519</v>
      </c>
      <c r="R5174" s="187">
        <v>52.92</v>
      </c>
    </row>
    <row r="5175" spans="1:18" x14ac:dyDescent="0.25">
      <c r="A5175" s="135">
        <v>1057157</v>
      </c>
      <c r="B5175" s="148" t="s">
        <v>5209</v>
      </c>
      <c r="C5175" s="135">
        <v>6</v>
      </c>
      <c r="D5175" s="135" t="s">
        <v>20</v>
      </c>
      <c r="E5175" s="188" t="s">
        <v>20</v>
      </c>
      <c r="F5175" s="135" t="s">
        <v>20</v>
      </c>
      <c r="G5175" s="135" t="s">
        <v>20</v>
      </c>
      <c r="H5175" s="135" t="s">
        <v>20</v>
      </c>
      <c r="I5175" s="135" t="s">
        <v>20</v>
      </c>
      <c r="J5175" s="136">
        <v>4.2300000000000004</v>
      </c>
      <c r="K5175" s="136">
        <v>2.15</v>
      </c>
      <c r="L5175" s="136">
        <v>2.36</v>
      </c>
      <c r="M5175" s="137" t="str">
        <f t="shared" si="80"/>
        <v>P</v>
      </c>
      <c r="N5175" s="172" t="s">
        <v>10682</v>
      </c>
      <c r="O5175" s="149" t="s">
        <v>1506</v>
      </c>
      <c r="P5175" s="149" t="s">
        <v>9496</v>
      </c>
      <c r="Q5175" s="150" t="s">
        <v>10519</v>
      </c>
      <c r="R5175" s="189">
        <v>9.06</v>
      </c>
    </row>
    <row r="5176" spans="1:18" x14ac:dyDescent="0.25">
      <c r="A5176" s="132">
        <v>1057169</v>
      </c>
      <c r="B5176" s="145" t="s">
        <v>5210</v>
      </c>
      <c r="C5176" s="132">
        <v>6</v>
      </c>
      <c r="D5176" s="132" t="s">
        <v>20</v>
      </c>
      <c r="E5176" s="186" t="s">
        <v>20</v>
      </c>
      <c r="F5176" s="132" t="s">
        <v>20</v>
      </c>
      <c r="G5176" s="132" t="s">
        <v>21</v>
      </c>
      <c r="H5176" s="132" t="s">
        <v>21</v>
      </c>
      <c r="I5176" s="132" t="s">
        <v>21</v>
      </c>
      <c r="J5176" s="133">
        <v>4.3499999999999996</v>
      </c>
      <c r="K5176" s="133">
        <v>3.1</v>
      </c>
      <c r="L5176" s="133">
        <v>2.35</v>
      </c>
      <c r="M5176" s="134" t="str">
        <f t="shared" si="80"/>
        <v>P</v>
      </c>
      <c r="N5176" s="171" t="s">
        <v>10682</v>
      </c>
      <c r="O5176" s="146" t="s">
        <v>1500</v>
      </c>
      <c r="P5176" s="146" t="s">
        <v>9456</v>
      </c>
      <c r="Q5176" s="147" t="s">
        <v>10519</v>
      </c>
      <c r="R5176" s="187">
        <v>9.6000000000000014</v>
      </c>
    </row>
    <row r="5177" spans="1:18" x14ac:dyDescent="0.25">
      <c r="A5177" s="135">
        <v>1057170</v>
      </c>
      <c r="B5177" s="148" t="s">
        <v>5211</v>
      </c>
      <c r="C5177" s="135">
        <v>6</v>
      </c>
      <c r="D5177" s="135">
        <v>32</v>
      </c>
      <c r="E5177" s="188" t="s">
        <v>20</v>
      </c>
      <c r="F5177" s="135" t="s">
        <v>20</v>
      </c>
      <c r="G5177" s="135" t="s">
        <v>20</v>
      </c>
      <c r="H5177" s="135" t="s">
        <v>20</v>
      </c>
      <c r="I5177" s="135" t="s">
        <v>20</v>
      </c>
      <c r="J5177" s="136">
        <v>4.2300000000000004</v>
      </c>
      <c r="K5177" s="136">
        <v>2.15</v>
      </c>
      <c r="L5177" s="136">
        <v>2.36</v>
      </c>
      <c r="M5177" s="137" t="str">
        <f t="shared" si="80"/>
        <v>P</v>
      </c>
      <c r="N5177" s="174" t="s">
        <v>10682</v>
      </c>
      <c r="O5177" s="149" t="s">
        <v>1506</v>
      </c>
      <c r="P5177" s="149" t="s">
        <v>9496</v>
      </c>
      <c r="Q5177" s="150" t="s">
        <v>10519</v>
      </c>
      <c r="R5177" s="189">
        <v>9.66</v>
      </c>
    </row>
    <row r="5178" spans="1:18" x14ac:dyDescent="0.25">
      <c r="A5178" s="132">
        <v>1057171</v>
      </c>
      <c r="B5178" s="145" t="s">
        <v>5212</v>
      </c>
      <c r="C5178" s="132">
        <v>6</v>
      </c>
      <c r="D5178" s="132" t="s">
        <v>20</v>
      </c>
      <c r="E5178" s="186" t="s">
        <v>20</v>
      </c>
      <c r="F5178" s="132" t="s">
        <v>20</v>
      </c>
      <c r="G5178" s="132" t="s">
        <v>21</v>
      </c>
      <c r="H5178" s="132" t="s">
        <v>21</v>
      </c>
      <c r="I5178" s="132" t="s">
        <v>21</v>
      </c>
      <c r="J5178" s="133">
        <v>4.3499999999999996</v>
      </c>
      <c r="K5178" s="133">
        <v>3.1</v>
      </c>
      <c r="L5178" s="133">
        <v>2.35</v>
      </c>
      <c r="M5178" s="134" t="str">
        <f t="shared" si="80"/>
        <v>P</v>
      </c>
      <c r="N5178" s="171" t="s">
        <v>10682</v>
      </c>
      <c r="O5178" s="146" t="s">
        <v>1500</v>
      </c>
      <c r="P5178" s="146" t="s">
        <v>9456</v>
      </c>
      <c r="Q5178" s="147" t="s">
        <v>10519</v>
      </c>
      <c r="R5178" s="187">
        <v>9.6000000000000014</v>
      </c>
    </row>
    <row r="5179" spans="1:18" x14ac:dyDescent="0.25">
      <c r="A5179" s="135">
        <v>1057205</v>
      </c>
      <c r="B5179" s="148" t="s">
        <v>429</v>
      </c>
      <c r="C5179" s="135">
        <v>6</v>
      </c>
      <c r="D5179" s="135">
        <v>900</v>
      </c>
      <c r="E5179" s="188" t="s">
        <v>21</v>
      </c>
      <c r="F5179" s="135">
        <v>1100</v>
      </c>
      <c r="G5179" s="135">
        <v>36</v>
      </c>
      <c r="H5179" s="135">
        <v>45</v>
      </c>
      <c r="I5179" s="135">
        <v>2</v>
      </c>
      <c r="J5179" s="136">
        <v>1.23</v>
      </c>
      <c r="K5179" s="136">
        <v>0.91</v>
      </c>
      <c r="L5179" s="136">
        <v>1.31</v>
      </c>
      <c r="M5179" s="137" t="str">
        <f t="shared" si="80"/>
        <v>P</v>
      </c>
      <c r="N5179" s="172" t="s">
        <v>10681</v>
      </c>
      <c r="O5179" s="149" t="s">
        <v>1506</v>
      </c>
      <c r="P5179" s="149" t="s">
        <v>9398</v>
      </c>
      <c r="Q5179" s="150" t="s">
        <v>10519</v>
      </c>
      <c r="R5179" s="189">
        <v>5.9399999999999995</v>
      </c>
    </row>
    <row r="5180" spans="1:18" x14ac:dyDescent="0.25">
      <c r="A5180" s="132">
        <v>1057383</v>
      </c>
      <c r="B5180" s="145" t="s">
        <v>5213</v>
      </c>
      <c r="C5180" s="132">
        <v>6</v>
      </c>
      <c r="D5180" s="132" t="s">
        <v>20</v>
      </c>
      <c r="E5180" s="186" t="s">
        <v>20</v>
      </c>
      <c r="F5180" s="132" t="s">
        <v>20</v>
      </c>
      <c r="G5180" s="132" t="s">
        <v>20</v>
      </c>
      <c r="H5180" s="132" t="s">
        <v>20</v>
      </c>
      <c r="I5180" s="132" t="s">
        <v>20</v>
      </c>
      <c r="J5180" s="133">
        <v>3.1</v>
      </c>
      <c r="K5180" s="133">
        <v>1.81</v>
      </c>
      <c r="L5180" s="133">
        <v>0.13</v>
      </c>
      <c r="M5180" s="134" t="str">
        <f t="shared" si="80"/>
        <v>P</v>
      </c>
      <c r="N5180" s="171" t="s">
        <v>10682</v>
      </c>
      <c r="O5180" s="146" t="s">
        <v>1506</v>
      </c>
      <c r="P5180" s="146" t="s">
        <v>9498</v>
      </c>
      <c r="Q5180" s="147" t="s">
        <v>10519</v>
      </c>
      <c r="R5180" s="187">
        <v>1.3800000000000001</v>
      </c>
    </row>
    <row r="5181" spans="1:18" x14ac:dyDescent="0.25">
      <c r="A5181" s="135">
        <v>1057386</v>
      </c>
      <c r="B5181" s="148" t="s">
        <v>5214</v>
      </c>
      <c r="C5181" s="135">
        <v>50</v>
      </c>
      <c r="D5181" s="135" t="s">
        <v>20</v>
      </c>
      <c r="E5181" s="188" t="s">
        <v>20</v>
      </c>
      <c r="F5181" s="135" t="s">
        <v>20</v>
      </c>
      <c r="G5181" s="135" t="s">
        <v>20</v>
      </c>
      <c r="H5181" s="135" t="s">
        <v>20</v>
      </c>
      <c r="I5181" s="135" t="s">
        <v>20</v>
      </c>
      <c r="J5181" s="136">
        <v>1.65</v>
      </c>
      <c r="K5181" s="136">
        <v>1.55</v>
      </c>
      <c r="L5181" s="136">
        <v>0.57499999999999996</v>
      </c>
      <c r="M5181" s="137" t="str">
        <f t="shared" si="80"/>
        <v>P</v>
      </c>
      <c r="N5181" s="172" t="s">
        <v>10682</v>
      </c>
      <c r="O5181" s="149" t="s">
        <v>1562</v>
      </c>
      <c r="P5181" s="149" t="s">
        <v>9463</v>
      </c>
      <c r="Q5181" s="150" t="s">
        <v>10519</v>
      </c>
      <c r="R5181" s="189">
        <v>10.074626865671641</v>
      </c>
    </row>
    <row r="5182" spans="1:18" x14ac:dyDescent="0.25">
      <c r="A5182" s="132">
        <v>1057432</v>
      </c>
      <c r="B5182" s="145" t="s">
        <v>997</v>
      </c>
      <c r="C5182" s="132">
        <v>3</v>
      </c>
      <c r="D5182" s="132">
        <v>270</v>
      </c>
      <c r="E5182" s="186">
        <v>10</v>
      </c>
      <c r="F5182" s="132">
        <v>360</v>
      </c>
      <c r="G5182" s="132" t="s">
        <v>21</v>
      </c>
      <c r="H5182" s="132" t="s">
        <v>21</v>
      </c>
      <c r="I5182" s="132" t="s">
        <v>21</v>
      </c>
      <c r="J5182" s="133">
        <v>2.86</v>
      </c>
      <c r="K5182" s="133">
        <v>1.56</v>
      </c>
      <c r="L5182" s="133">
        <v>0.82</v>
      </c>
      <c r="M5182" s="134" t="str">
        <f t="shared" si="80"/>
        <v>P</v>
      </c>
      <c r="N5182" s="171" t="s">
        <v>10682</v>
      </c>
      <c r="O5182" s="146" t="s">
        <v>1587</v>
      </c>
      <c r="P5182" s="146" t="s">
        <v>9421</v>
      </c>
      <c r="Q5182" s="147" t="s">
        <v>10519</v>
      </c>
      <c r="R5182" s="187">
        <v>7.83</v>
      </c>
    </row>
    <row r="5183" spans="1:18" x14ac:dyDescent="0.25">
      <c r="A5183" s="135">
        <v>1057433</v>
      </c>
      <c r="B5183" s="148" t="s">
        <v>5215</v>
      </c>
      <c r="C5183" s="135">
        <v>6</v>
      </c>
      <c r="D5183" s="135" t="s">
        <v>20</v>
      </c>
      <c r="E5183" s="188" t="s">
        <v>20</v>
      </c>
      <c r="F5183" s="135" t="s">
        <v>20</v>
      </c>
      <c r="G5183" s="135" t="s">
        <v>20</v>
      </c>
      <c r="H5183" s="135" t="s">
        <v>20</v>
      </c>
      <c r="I5183" s="135" t="s">
        <v>20</v>
      </c>
      <c r="J5183" s="136">
        <v>3.1</v>
      </c>
      <c r="K5183" s="136">
        <v>1.81</v>
      </c>
      <c r="L5183" s="136">
        <v>0.13</v>
      </c>
      <c r="M5183" s="137" t="str">
        <f t="shared" si="80"/>
        <v>P</v>
      </c>
      <c r="N5183" s="172" t="s">
        <v>10682</v>
      </c>
      <c r="O5183" s="149" t="s">
        <v>1506</v>
      </c>
      <c r="P5183" s="149" t="s">
        <v>9498</v>
      </c>
      <c r="Q5183" s="150" t="s">
        <v>10519</v>
      </c>
      <c r="R5183" s="189">
        <v>1.3800000000000001</v>
      </c>
    </row>
    <row r="5184" spans="1:18" x14ac:dyDescent="0.25">
      <c r="A5184" s="132">
        <v>1057434</v>
      </c>
      <c r="B5184" s="145" t="s">
        <v>5216</v>
      </c>
      <c r="C5184" s="132">
        <v>6</v>
      </c>
      <c r="D5184" s="132">
        <v>40</v>
      </c>
      <c r="E5184" s="186" t="s">
        <v>20</v>
      </c>
      <c r="F5184" s="132" t="s">
        <v>20</v>
      </c>
      <c r="G5184" s="132" t="s">
        <v>20</v>
      </c>
      <c r="H5184" s="132" t="s">
        <v>20</v>
      </c>
      <c r="I5184" s="132" t="s">
        <v>20</v>
      </c>
      <c r="J5184" s="133">
        <v>4.17</v>
      </c>
      <c r="K5184" s="133">
        <v>2.17</v>
      </c>
      <c r="L5184" s="133">
        <v>2.25</v>
      </c>
      <c r="M5184" s="134" t="str">
        <f t="shared" si="80"/>
        <v>P</v>
      </c>
      <c r="N5184" s="171" t="s">
        <v>10682</v>
      </c>
      <c r="O5184" s="146" t="s">
        <v>1693</v>
      </c>
      <c r="P5184" s="146" t="s">
        <v>10126</v>
      </c>
      <c r="Q5184" s="147" t="s">
        <v>10519</v>
      </c>
      <c r="R5184" s="187">
        <v>10.14</v>
      </c>
    </row>
    <row r="5185" spans="1:18" x14ac:dyDescent="0.25">
      <c r="A5185" s="135">
        <v>1057435</v>
      </c>
      <c r="B5185" s="148" t="s">
        <v>5217</v>
      </c>
      <c r="C5185" s="135">
        <v>6</v>
      </c>
      <c r="D5185" s="135">
        <v>40</v>
      </c>
      <c r="E5185" s="188" t="s">
        <v>20</v>
      </c>
      <c r="F5185" s="135" t="s">
        <v>20</v>
      </c>
      <c r="G5185" s="135" t="s">
        <v>20</v>
      </c>
      <c r="H5185" s="135" t="s">
        <v>20</v>
      </c>
      <c r="I5185" s="135" t="s">
        <v>20</v>
      </c>
      <c r="J5185" s="136">
        <v>4.17</v>
      </c>
      <c r="K5185" s="136">
        <v>2.17</v>
      </c>
      <c r="L5185" s="136">
        <v>2.25</v>
      </c>
      <c r="M5185" s="137" t="str">
        <f t="shared" si="80"/>
        <v>P</v>
      </c>
      <c r="N5185" s="172" t="s">
        <v>10682</v>
      </c>
      <c r="O5185" s="149" t="s">
        <v>1693</v>
      </c>
      <c r="P5185" s="149" t="s">
        <v>10126</v>
      </c>
      <c r="Q5185" s="150" t="s">
        <v>10519</v>
      </c>
      <c r="R5185" s="189">
        <v>11.040000000000001</v>
      </c>
    </row>
    <row r="5186" spans="1:18" x14ac:dyDescent="0.25">
      <c r="A5186" s="132">
        <v>1057436</v>
      </c>
      <c r="B5186" s="145" t="s">
        <v>5218</v>
      </c>
      <c r="C5186" s="132">
        <v>6</v>
      </c>
      <c r="D5186" s="132">
        <v>32</v>
      </c>
      <c r="E5186" s="186" t="s">
        <v>20</v>
      </c>
      <c r="F5186" s="132" t="s">
        <v>20</v>
      </c>
      <c r="G5186" s="132" t="s">
        <v>20</v>
      </c>
      <c r="H5186" s="132" t="s">
        <v>20</v>
      </c>
      <c r="I5186" s="132" t="s">
        <v>20</v>
      </c>
      <c r="J5186" s="133">
        <v>4.17</v>
      </c>
      <c r="K5186" s="133">
        <v>2.92</v>
      </c>
      <c r="L5186" s="133">
        <v>2.25</v>
      </c>
      <c r="M5186" s="134" t="str">
        <f t="shared" ref="M5186:M5249" si="81">HYPERLINK(CONCATENATE("T:\Distribution Centre\RDC Department Shared\Cubiscan photos","\",A5186,"-pac.jpg"),"P")</f>
        <v>P</v>
      </c>
      <c r="N5186" s="171" t="s">
        <v>10682</v>
      </c>
      <c r="O5186" s="146" t="s">
        <v>1693</v>
      </c>
      <c r="P5186" s="146" t="s">
        <v>10126</v>
      </c>
      <c r="Q5186" s="147" t="s">
        <v>10519</v>
      </c>
      <c r="R5186" s="187">
        <v>12.48</v>
      </c>
    </row>
    <row r="5187" spans="1:18" x14ac:dyDescent="0.25">
      <c r="A5187" s="135">
        <v>1057441</v>
      </c>
      <c r="B5187" s="148" t="s">
        <v>5219</v>
      </c>
      <c r="C5187" s="135">
        <v>1</v>
      </c>
      <c r="D5187" s="135">
        <v>2000</v>
      </c>
      <c r="E5187" s="188">
        <v>140</v>
      </c>
      <c r="F5187" s="135">
        <v>6720</v>
      </c>
      <c r="G5187" s="135" t="s">
        <v>20</v>
      </c>
      <c r="H5187" s="135" t="s">
        <v>20</v>
      </c>
      <c r="I5187" s="135" t="s">
        <v>20</v>
      </c>
      <c r="J5187" s="136">
        <v>1.1399999999999999</v>
      </c>
      <c r="K5187" s="136">
        <v>1.1399999999999999</v>
      </c>
      <c r="L5187" s="136">
        <v>0.1</v>
      </c>
      <c r="M5187" s="137" t="str">
        <f t="shared" si="81"/>
        <v>P</v>
      </c>
      <c r="N5187" s="172" t="s">
        <v>10682</v>
      </c>
      <c r="O5187" s="149" t="s">
        <v>1506</v>
      </c>
      <c r="P5187" s="149" t="s">
        <v>9501</v>
      </c>
      <c r="Q5187" s="150" t="s">
        <v>10519</v>
      </c>
      <c r="R5187" s="189">
        <v>3.25</v>
      </c>
    </row>
    <row r="5188" spans="1:18" x14ac:dyDescent="0.25">
      <c r="A5188" s="132">
        <v>1057490</v>
      </c>
      <c r="B5188" s="145" t="s">
        <v>5220</v>
      </c>
      <c r="C5188" s="132">
        <v>6</v>
      </c>
      <c r="D5188" s="132">
        <v>1260</v>
      </c>
      <c r="E5188" s="186">
        <v>42</v>
      </c>
      <c r="F5188" s="132" t="s">
        <v>20</v>
      </c>
      <c r="G5188" s="132" t="s">
        <v>20</v>
      </c>
      <c r="H5188" s="132" t="s">
        <v>20</v>
      </c>
      <c r="I5188" s="132" t="s">
        <v>20</v>
      </c>
      <c r="J5188" s="133">
        <v>3.1</v>
      </c>
      <c r="K5188" s="133">
        <v>1.81</v>
      </c>
      <c r="L5188" s="133">
        <v>0.13</v>
      </c>
      <c r="M5188" s="134" t="str">
        <f t="shared" si="81"/>
        <v>P</v>
      </c>
      <c r="N5188" s="171" t="s">
        <v>10682</v>
      </c>
      <c r="O5188" s="146" t="s">
        <v>1506</v>
      </c>
      <c r="P5188" s="146" t="s">
        <v>9498</v>
      </c>
      <c r="Q5188" s="147" t="s">
        <v>10519</v>
      </c>
      <c r="R5188" s="187">
        <v>1.5</v>
      </c>
    </row>
    <row r="5189" spans="1:18" x14ac:dyDescent="0.25">
      <c r="A5189" s="135">
        <v>1057492</v>
      </c>
      <c r="B5189" s="148" t="s">
        <v>5221</v>
      </c>
      <c r="C5189" s="135">
        <v>6</v>
      </c>
      <c r="D5189" s="135">
        <v>1260</v>
      </c>
      <c r="E5189" s="188">
        <v>42</v>
      </c>
      <c r="F5189" s="135" t="s">
        <v>20</v>
      </c>
      <c r="G5189" s="135" t="s">
        <v>20</v>
      </c>
      <c r="H5189" s="135" t="s">
        <v>20</v>
      </c>
      <c r="I5189" s="135" t="s">
        <v>20</v>
      </c>
      <c r="J5189" s="136">
        <v>3.15</v>
      </c>
      <c r="K5189" s="136">
        <v>1.91</v>
      </c>
      <c r="L5189" s="136">
        <v>0.23</v>
      </c>
      <c r="M5189" s="137" t="str">
        <f t="shared" si="81"/>
        <v>P</v>
      </c>
      <c r="N5189" s="174" t="s">
        <v>10682</v>
      </c>
      <c r="O5189" s="149" t="s">
        <v>1506</v>
      </c>
      <c r="P5189" s="149" t="s">
        <v>9498</v>
      </c>
      <c r="Q5189" s="150" t="s">
        <v>10519</v>
      </c>
      <c r="R5189" s="189">
        <v>1.5</v>
      </c>
    </row>
    <row r="5190" spans="1:18" x14ac:dyDescent="0.25">
      <c r="A5190" s="132">
        <v>1057537</v>
      </c>
      <c r="B5190" s="145" t="s">
        <v>5222</v>
      </c>
      <c r="C5190" s="132">
        <v>1</v>
      </c>
      <c r="D5190" s="132" t="s">
        <v>20</v>
      </c>
      <c r="E5190" s="186" t="s">
        <v>20</v>
      </c>
      <c r="F5190" s="132" t="s">
        <v>20</v>
      </c>
      <c r="G5190" s="132" t="s">
        <v>20</v>
      </c>
      <c r="H5190" s="132" t="s">
        <v>20</v>
      </c>
      <c r="I5190" s="132" t="s">
        <v>20</v>
      </c>
      <c r="J5190" s="133">
        <v>3</v>
      </c>
      <c r="K5190" s="133">
        <v>3</v>
      </c>
      <c r="L5190" s="133">
        <v>1.6</v>
      </c>
      <c r="M5190" s="134" t="str">
        <f t="shared" si="81"/>
        <v>P</v>
      </c>
      <c r="N5190" s="171" t="s">
        <v>10682</v>
      </c>
      <c r="O5190" s="146" t="s">
        <v>1500</v>
      </c>
      <c r="P5190" s="146" t="s">
        <v>9469</v>
      </c>
      <c r="Q5190" s="147" t="s">
        <v>10519</v>
      </c>
      <c r="R5190" s="187">
        <v>3.79</v>
      </c>
    </row>
    <row r="5191" spans="1:18" x14ac:dyDescent="0.25">
      <c r="A5191" s="135">
        <v>1057624</v>
      </c>
      <c r="B5191" s="148" t="s">
        <v>10162</v>
      </c>
      <c r="C5191" s="135">
        <v>1</v>
      </c>
      <c r="D5191" s="135" t="s">
        <v>20</v>
      </c>
      <c r="E5191" s="188" t="s">
        <v>20</v>
      </c>
      <c r="F5191" s="135" t="s">
        <v>20</v>
      </c>
      <c r="G5191" s="135" t="s">
        <v>20</v>
      </c>
      <c r="H5191" s="135" t="s">
        <v>20</v>
      </c>
      <c r="I5191" s="135" t="s">
        <v>20</v>
      </c>
      <c r="J5191" s="136">
        <v>3.6</v>
      </c>
      <c r="K5191" s="136">
        <v>1.5</v>
      </c>
      <c r="L5191" s="136">
        <v>3.8</v>
      </c>
      <c r="M5191" s="137" t="str">
        <f t="shared" si="81"/>
        <v>P</v>
      </c>
      <c r="N5191" s="172" t="s">
        <v>10681</v>
      </c>
      <c r="O5191" s="149" t="s">
        <v>3270</v>
      </c>
      <c r="P5191" s="149" t="s">
        <v>10163</v>
      </c>
      <c r="Q5191" s="150" t="s">
        <v>10519</v>
      </c>
      <c r="R5191" s="189">
        <v>9.8164794007490652</v>
      </c>
    </row>
    <row r="5192" spans="1:18" x14ac:dyDescent="0.25">
      <c r="A5192" s="132">
        <v>1057634</v>
      </c>
      <c r="B5192" s="145" t="s">
        <v>5223</v>
      </c>
      <c r="C5192" s="132">
        <v>2</v>
      </c>
      <c r="D5192" s="132" t="s">
        <v>20</v>
      </c>
      <c r="E5192" s="186" t="s">
        <v>20</v>
      </c>
      <c r="F5192" s="132" t="s">
        <v>20</v>
      </c>
      <c r="G5192" s="132" t="s">
        <v>21</v>
      </c>
      <c r="H5192" s="132" t="s">
        <v>21</v>
      </c>
      <c r="I5192" s="132" t="s">
        <v>21</v>
      </c>
      <c r="J5192" s="133">
        <v>4.24</v>
      </c>
      <c r="K5192" s="133">
        <v>4.24</v>
      </c>
      <c r="L5192" s="133">
        <v>1.89</v>
      </c>
      <c r="M5192" s="134" t="str">
        <f t="shared" si="81"/>
        <v>P</v>
      </c>
      <c r="N5192" s="173" t="s">
        <v>10682</v>
      </c>
      <c r="O5192" s="146" t="s">
        <v>1500</v>
      </c>
      <c r="P5192" s="146" t="s">
        <v>9418</v>
      </c>
      <c r="Q5192" s="147" t="s">
        <v>10519</v>
      </c>
      <c r="R5192" s="187">
        <v>14.52</v>
      </c>
    </row>
    <row r="5193" spans="1:18" x14ac:dyDescent="0.25">
      <c r="A5193" s="135">
        <v>1057834</v>
      </c>
      <c r="B5193" s="148" t="s">
        <v>5224</v>
      </c>
      <c r="C5193" s="135">
        <v>10</v>
      </c>
      <c r="D5193" s="135" t="s">
        <v>20</v>
      </c>
      <c r="E5193" s="188" t="s">
        <v>20</v>
      </c>
      <c r="F5193" s="135" t="s">
        <v>20</v>
      </c>
      <c r="G5193" s="135" t="s">
        <v>20</v>
      </c>
      <c r="H5193" s="135" t="s">
        <v>20</v>
      </c>
      <c r="I5193" s="135" t="s">
        <v>20</v>
      </c>
      <c r="J5193" s="136">
        <v>2.6890000000000001</v>
      </c>
      <c r="K5193" s="136">
        <v>2.0950000000000002</v>
      </c>
      <c r="L5193" s="136">
        <v>0.2</v>
      </c>
      <c r="M5193" s="137" t="str">
        <f t="shared" si="81"/>
        <v>P</v>
      </c>
      <c r="N5193" s="174" t="s">
        <v>10682</v>
      </c>
      <c r="O5193" s="149" t="s">
        <v>1562</v>
      </c>
      <c r="P5193" s="149" t="s">
        <v>9906</v>
      </c>
      <c r="Q5193" s="150" t="s">
        <v>10519</v>
      </c>
      <c r="R5193" s="189">
        <v>2.08955223880597</v>
      </c>
    </row>
    <row r="5194" spans="1:18" x14ac:dyDescent="0.25">
      <c r="A5194" s="132">
        <v>1057873</v>
      </c>
      <c r="B5194" s="145" t="s">
        <v>155</v>
      </c>
      <c r="C5194" s="132">
        <v>6</v>
      </c>
      <c r="D5194" s="132">
        <v>336</v>
      </c>
      <c r="E5194" s="186" t="s">
        <v>21</v>
      </c>
      <c r="F5194" s="132">
        <v>560</v>
      </c>
      <c r="G5194" s="132">
        <v>5</v>
      </c>
      <c r="H5194" s="132">
        <v>6</v>
      </c>
      <c r="I5194" s="132">
        <v>5</v>
      </c>
      <c r="J5194" s="133">
        <v>3.19</v>
      </c>
      <c r="K5194" s="133">
        <v>2.1</v>
      </c>
      <c r="L5194" s="133">
        <v>0.49</v>
      </c>
      <c r="M5194" s="134" t="str">
        <f t="shared" si="81"/>
        <v>P</v>
      </c>
      <c r="N5194" s="173" t="s">
        <v>10681</v>
      </c>
      <c r="O5194" s="146" t="s">
        <v>1506</v>
      </c>
      <c r="P5194" s="146" t="s">
        <v>9398</v>
      </c>
      <c r="Q5194" s="147" t="s">
        <v>10519</v>
      </c>
      <c r="R5194" s="187">
        <v>5.16</v>
      </c>
    </row>
    <row r="5195" spans="1:18" x14ac:dyDescent="0.25">
      <c r="A5195" s="135">
        <v>1057876</v>
      </c>
      <c r="B5195" s="148" t="s">
        <v>1240</v>
      </c>
      <c r="C5195" s="135">
        <v>6</v>
      </c>
      <c r="D5195" s="135">
        <v>300</v>
      </c>
      <c r="E5195" s="188" t="s">
        <v>21</v>
      </c>
      <c r="F5195" s="135">
        <v>500</v>
      </c>
      <c r="G5195" s="135">
        <v>20</v>
      </c>
      <c r="H5195" s="135">
        <v>25</v>
      </c>
      <c r="I5195" s="135">
        <v>1</v>
      </c>
      <c r="J5195" s="136">
        <v>1.85</v>
      </c>
      <c r="K5195" s="136">
        <v>1.2</v>
      </c>
      <c r="L5195" s="136">
        <v>1.52</v>
      </c>
      <c r="M5195" s="137" t="str">
        <f t="shared" si="81"/>
        <v>P</v>
      </c>
      <c r="N5195" s="172" t="s">
        <v>10681</v>
      </c>
      <c r="O5195" s="149" t="s">
        <v>1506</v>
      </c>
      <c r="P5195" s="149" t="s">
        <v>9430</v>
      </c>
      <c r="Q5195" s="150" t="s">
        <v>10519</v>
      </c>
      <c r="R5195" s="189">
        <v>2.7</v>
      </c>
    </row>
    <row r="5196" spans="1:18" x14ac:dyDescent="0.25">
      <c r="A5196" s="132">
        <v>1057877</v>
      </c>
      <c r="B5196" s="145" t="s">
        <v>270</v>
      </c>
      <c r="C5196" s="132">
        <v>6</v>
      </c>
      <c r="D5196" s="132">
        <v>240</v>
      </c>
      <c r="E5196" s="186" t="s">
        <v>21</v>
      </c>
      <c r="F5196" s="132">
        <v>352</v>
      </c>
      <c r="G5196" s="132">
        <v>10</v>
      </c>
      <c r="H5196" s="132">
        <v>11</v>
      </c>
      <c r="I5196" s="132">
        <v>4</v>
      </c>
      <c r="J5196" s="133">
        <v>2.66</v>
      </c>
      <c r="K5196" s="133">
        <v>1.77</v>
      </c>
      <c r="L5196" s="133">
        <v>0.72</v>
      </c>
      <c r="M5196" s="134" t="str">
        <f t="shared" si="81"/>
        <v>P</v>
      </c>
      <c r="N5196" s="173" t="s">
        <v>10681</v>
      </c>
      <c r="O5196" s="146" t="s">
        <v>1581</v>
      </c>
      <c r="P5196" s="146" t="s">
        <v>10581</v>
      </c>
      <c r="Q5196" s="147" t="s">
        <v>10519</v>
      </c>
      <c r="R5196" s="187">
        <v>6.42</v>
      </c>
    </row>
    <row r="5197" spans="1:18" x14ac:dyDescent="0.25">
      <c r="A5197" s="135">
        <v>1057913</v>
      </c>
      <c r="B5197" s="148" t="s">
        <v>5225</v>
      </c>
      <c r="C5197" s="135">
        <v>3</v>
      </c>
      <c r="D5197" s="135">
        <v>1596</v>
      </c>
      <c r="E5197" s="188" t="s">
        <v>21</v>
      </c>
      <c r="F5197" s="135">
        <v>1748</v>
      </c>
      <c r="G5197" s="135" t="s">
        <v>20</v>
      </c>
      <c r="H5197" s="135">
        <v>50</v>
      </c>
      <c r="I5197" s="135">
        <v>3</v>
      </c>
      <c r="J5197" s="136">
        <v>1.54</v>
      </c>
      <c r="K5197" s="136">
        <v>0.95</v>
      </c>
      <c r="L5197" s="136">
        <v>0.44</v>
      </c>
      <c r="M5197" s="137" t="str">
        <f t="shared" si="81"/>
        <v>P</v>
      </c>
      <c r="N5197" s="174" t="s">
        <v>10682</v>
      </c>
      <c r="O5197" s="149" t="s">
        <v>1581</v>
      </c>
      <c r="P5197" s="149" t="s">
        <v>9432</v>
      </c>
      <c r="Q5197" s="150" t="s">
        <v>10519</v>
      </c>
      <c r="R5197" s="189">
        <v>3.21</v>
      </c>
    </row>
    <row r="5198" spans="1:18" x14ac:dyDescent="0.25">
      <c r="A5198" s="132">
        <v>1057914</v>
      </c>
      <c r="B5198" s="145" t="s">
        <v>201</v>
      </c>
      <c r="C5198" s="132">
        <v>6</v>
      </c>
      <c r="D5198" s="132">
        <v>225</v>
      </c>
      <c r="E5198" s="186" t="s">
        <v>21</v>
      </c>
      <c r="F5198" s="132">
        <v>360</v>
      </c>
      <c r="G5198" s="132">
        <v>20</v>
      </c>
      <c r="H5198" s="132">
        <v>25</v>
      </c>
      <c r="I5198" s="132">
        <v>1</v>
      </c>
      <c r="J5198" s="133">
        <v>1.86</v>
      </c>
      <c r="K5198" s="133">
        <v>1.26</v>
      </c>
      <c r="L5198" s="133">
        <v>1.8</v>
      </c>
      <c r="M5198" s="134" t="str">
        <f t="shared" si="81"/>
        <v>P</v>
      </c>
      <c r="N5198" s="173" t="s">
        <v>10681</v>
      </c>
      <c r="O5198" s="146" t="s">
        <v>1506</v>
      </c>
      <c r="P5198" s="146" t="s">
        <v>9427</v>
      </c>
      <c r="Q5198" s="147" t="s">
        <v>10519</v>
      </c>
      <c r="R5198" s="187">
        <v>4.1999999999999993</v>
      </c>
    </row>
    <row r="5199" spans="1:18" x14ac:dyDescent="0.25">
      <c r="A5199" s="135">
        <v>1057963</v>
      </c>
      <c r="B5199" s="148" t="s">
        <v>143</v>
      </c>
      <c r="C5199" s="135">
        <v>6</v>
      </c>
      <c r="D5199" s="135">
        <v>336</v>
      </c>
      <c r="E5199" s="188" t="s">
        <v>21</v>
      </c>
      <c r="F5199" s="135">
        <v>560</v>
      </c>
      <c r="G5199" s="135">
        <v>5</v>
      </c>
      <c r="H5199" s="135">
        <v>6</v>
      </c>
      <c r="I5199" s="135">
        <v>5</v>
      </c>
      <c r="J5199" s="136">
        <v>3.25</v>
      </c>
      <c r="K5199" s="136">
        <v>2.08</v>
      </c>
      <c r="L5199" s="136">
        <v>0.5</v>
      </c>
      <c r="M5199" s="137" t="str">
        <f t="shared" si="81"/>
        <v>P</v>
      </c>
      <c r="N5199" s="174" t="s">
        <v>10681</v>
      </c>
      <c r="O5199" s="149" t="s">
        <v>1506</v>
      </c>
      <c r="P5199" s="149" t="s">
        <v>9398</v>
      </c>
      <c r="Q5199" s="150" t="s">
        <v>10519</v>
      </c>
      <c r="R5199" s="189">
        <v>5.28</v>
      </c>
    </row>
    <row r="5200" spans="1:18" x14ac:dyDescent="0.25">
      <c r="A5200" s="132">
        <v>1057975</v>
      </c>
      <c r="B5200" s="145" t="s">
        <v>1228</v>
      </c>
      <c r="C5200" s="132">
        <v>6</v>
      </c>
      <c r="D5200" s="132">
        <v>300</v>
      </c>
      <c r="E5200" s="186" t="s">
        <v>21</v>
      </c>
      <c r="F5200" s="132">
        <v>500</v>
      </c>
      <c r="G5200" s="132">
        <v>20</v>
      </c>
      <c r="H5200" s="132">
        <v>25</v>
      </c>
      <c r="I5200" s="132">
        <v>1</v>
      </c>
      <c r="J5200" s="133">
        <v>1.8</v>
      </c>
      <c r="K5200" s="133">
        <v>1.2</v>
      </c>
      <c r="L5200" s="133">
        <v>1.53</v>
      </c>
      <c r="M5200" s="134" t="str">
        <f t="shared" si="81"/>
        <v>P</v>
      </c>
      <c r="N5200" s="171" t="s">
        <v>10681</v>
      </c>
      <c r="O5200" s="146" t="s">
        <v>1506</v>
      </c>
      <c r="P5200" s="146" t="s">
        <v>9430</v>
      </c>
      <c r="Q5200" s="147" t="s">
        <v>10519</v>
      </c>
      <c r="R5200" s="187">
        <v>2.82</v>
      </c>
    </row>
    <row r="5201" spans="1:18" x14ac:dyDescent="0.25">
      <c r="A5201" s="135">
        <v>1057996</v>
      </c>
      <c r="B5201" s="148" t="s">
        <v>263</v>
      </c>
      <c r="C5201" s="135">
        <v>6</v>
      </c>
      <c r="D5201" s="135">
        <v>240</v>
      </c>
      <c r="E5201" s="188" t="s">
        <v>21</v>
      </c>
      <c r="F5201" s="135">
        <v>336</v>
      </c>
      <c r="G5201" s="135">
        <v>10</v>
      </c>
      <c r="H5201" s="135">
        <v>11</v>
      </c>
      <c r="I5201" s="135">
        <v>3</v>
      </c>
      <c r="J5201" s="136">
        <v>2.67</v>
      </c>
      <c r="K5201" s="136">
        <v>1.77</v>
      </c>
      <c r="L5201" s="136">
        <v>0.72</v>
      </c>
      <c r="M5201" s="137" t="str">
        <f t="shared" si="81"/>
        <v>P</v>
      </c>
      <c r="N5201" s="172" t="s">
        <v>10681</v>
      </c>
      <c r="O5201" s="149" t="s">
        <v>1581</v>
      </c>
      <c r="P5201" s="149" t="s">
        <v>10581</v>
      </c>
      <c r="Q5201" s="150" t="s">
        <v>10519</v>
      </c>
      <c r="R5201" s="189">
        <v>5.82</v>
      </c>
    </row>
    <row r="5202" spans="1:18" x14ac:dyDescent="0.25">
      <c r="A5202" s="132">
        <v>1058000</v>
      </c>
      <c r="B5202" s="145" t="s">
        <v>5226</v>
      </c>
      <c r="C5202" s="132">
        <v>24</v>
      </c>
      <c r="D5202" s="132">
        <v>201</v>
      </c>
      <c r="E5202" s="186" t="s">
        <v>20</v>
      </c>
      <c r="F5202" s="132" t="s">
        <v>20</v>
      </c>
      <c r="G5202" s="132" t="s">
        <v>21</v>
      </c>
      <c r="H5202" s="132" t="s">
        <v>21</v>
      </c>
      <c r="I5202" s="132" t="s">
        <v>21</v>
      </c>
      <c r="J5202" s="133">
        <v>3.2</v>
      </c>
      <c r="K5202" s="133">
        <v>5.4</v>
      </c>
      <c r="L5202" s="133">
        <v>0.2</v>
      </c>
      <c r="M5202" s="134" t="str">
        <f t="shared" si="81"/>
        <v>P</v>
      </c>
      <c r="N5202" s="171" t="s">
        <v>10682</v>
      </c>
      <c r="O5202" s="146" t="s">
        <v>1500</v>
      </c>
      <c r="P5202" s="146" t="s">
        <v>9907</v>
      </c>
      <c r="Q5202" s="147" t="s">
        <v>10519</v>
      </c>
      <c r="R5202" s="187">
        <v>15.600000000000001</v>
      </c>
    </row>
    <row r="5203" spans="1:18" x14ac:dyDescent="0.25">
      <c r="A5203" s="135">
        <v>1058004</v>
      </c>
      <c r="B5203" s="148" t="s">
        <v>5227</v>
      </c>
      <c r="C5203" s="135">
        <v>30</v>
      </c>
      <c r="D5203" s="135">
        <v>96</v>
      </c>
      <c r="E5203" s="188">
        <v>8</v>
      </c>
      <c r="F5203" s="135">
        <v>120</v>
      </c>
      <c r="G5203" s="135" t="s">
        <v>21</v>
      </c>
      <c r="H5203" s="135" t="s">
        <v>21</v>
      </c>
      <c r="I5203" s="135" t="s">
        <v>21</v>
      </c>
      <c r="J5203" s="136">
        <v>4.78</v>
      </c>
      <c r="K5203" s="136">
        <v>3.8</v>
      </c>
      <c r="L5203" s="136">
        <v>0.70599999999999996</v>
      </c>
      <c r="M5203" s="137" t="str">
        <f t="shared" si="81"/>
        <v>P</v>
      </c>
      <c r="N5203" s="172" t="s">
        <v>10682</v>
      </c>
      <c r="O5203" s="149" t="s">
        <v>1614</v>
      </c>
      <c r="P5203" s="149" t="s">
        <v>9438</v>
      </c>
      <c r="Q5203" s="150" t="s">
        <v>10519</v>
      </c>
      <c r="R5203" s="189">
        <v>3</v>
      </c>
    </row>
    <row r="5204" spans="1:18" x14ac:dyDescent="0.25">
      <c r="A5204" s="132">
        <v>1058007</v>
      </c>
      <c r="B5204" s="145" t="s">
        <v>5228</v>
      </c>
      <c r="C5204" s="132">
        <v>24</v>
      </c>
      <c r="D5204" s="132">
        <v>180</v>
      </c>
      <c r="E5204" s="186">
        <v>5</v>
      </c>
      <c r="F5204" s="132" t="s">
        <v>20</v>
      </c>
      <c r="G5204" s="132" t="s">
        <v>21</v>
      </c>
      <c r="H5204" s="132" t="s">
        <v>21</v>
      </c>
      <c r="I5204" s="132" t="s">
        <v>21</v>
      </c>
      <c r="J5204" s="133">
        <v>3.2</v>
      </c>
      <c r="K5204" s="133">
        <v>3.2</v>
      </c>
      <c r="L5204" s="133">
        <v>0.6</v>
      </c>
      <c r="M5204" s="134" t="str">
        <f t="shared" si="81"/>
        <v>P</v>
      </c>
      <c r="N5204" s="171" t="s">
        <v>10682</v>
      </c>
      <c r="O5204" s="146" t="s">
        <v>1500</v>
      </c>
      <c r="P5204" s="146" t="s">
        <v>9908</v>
      </c>
      <c r="Q5204" s="147" t="s">
        <v>10519</v>
      </c>
      <c r="R5204" s="187">
        <v>17.759999999999998</v>
      </c>
    </row>
    <row r="5205" spans="1:18" x14ac:dyDescent="0.25">
      <c r="A5205" s="135">
        <v>1058013</v>
      </c>
      <c r="B5205" s="148" t="s">
        <v>5229</v>
      </c>
      <c r="C5205" s="135">
        <v>24</v>
      </c>
      <c r="D5205" s="135">
        <v>156</v>
      </c>
      <c r="E5205" s="188">
        <v>12</v>
      </c>
      <c r="F5205" s="135" t="s">
        <v>20</v>
      </c>
      <c r="G5205" s="135" t="s">
        <v>20</v>
      </c>
      <c r="H5205" s="135" t="s">
        <v>20</v>
      </c>
      <c r="I5205" s="135" t="s">
        <v>20</v>
      </c>
      <c r="J5205" s="136">
        <v>3.6</v>
      </c>
      <c r="K5205" s="136">
        <v>3</v>
      </c>
      <c r="L5205" s="136">
        <v>0.35</v>
      </c>
      <c r="M5205" s="137" t="str">
        <f t="shared" si="81"/>
        <v>P</v>
      </c>
      <c r="N5205" s="174" t="s">
        <v>10682</v>
      </c>
      <c r="O5205" s="149" t="s">
        <v>1611</v>
      </c>
      <c r="P5205" s="149" t="s">
        <v>9438</v>
      </c>
      <c r="Q5205" s="150" t="s">
        <v>10519</v>
      </c>
      <c r="R5205" s="189">
        <v>7.92</v>
      </c>
    </row>
    <row r="5206" spans="1:18" x14ac:dyDescent="0.25">
      <c r="A5206" s="132">
        <v>1058019</v>
      </c>
      <c r="B5206" s="145" t="s">
        <v>5230</v>
      </c>
      <c r="C5206" s="132">
        <v>4</v>
      </c>
      <c r="D5206" s="132" t="s">
        <v>20</v>
      </c>
      <c r="E5206" s="186" t="s">
        <v>20</v>
      </c>
      <c r="F5206" s="132" t="s">
        <v>20</v>
      </c>
      <c r="G5206" s="132" t="s">
        <v>20</v>
      </c>
      <c r="H5206" s="132" t="s">
        <v>20</v>
      </c>
      <c r="I5206" s="132" t="s">
        <v>20</v>
      </c>
      <c r="J5206" s="133">
        <v>3</v>
      </c>
      <c r="K5206" s="133">
        <v>2.35</v>
      </c>
      <c r="L5206" s="133">
        <v>2.2000000000000002</v>
      </c>
      <c r="M5206" s="134" t="str">
        <f t="shared" si="81"/>
        <v>P</v>
      </c>
      <c r="N5206" s="173" t="s">
        <v>10682</v>
      </c>
      <c r="O5206" s="146" t="s">
        <v>1506</v>
      </c>
      <c r="P5206" s="146" t="s">
        <v>9909</v>
      </c>
      <c r="Q5206" s="147" t="s">
        <v>10519</v>
      </c>
      <c r="R5206" s="187">
        <v>15.56</v>
      </c>
    </row>
    <row r="5207" spans="1:18" x14ac:dyDescent="0.25">
      <c r="A5207" s="135">
        <v>1058079</v>
      </c>
      <c r="B5207" s="148" t="s">
        <v>1036</v>
      </c>
      <c r="C5207" s="135">
        <v>6</v>
      </c>
      <c r="D5207" s="135">
        <v>945</v>
      </c>
      <c r="E5207" s="188" t="s">
        <v>21</v>
      </c>
      <c r="F5207" s="135">
        <v>1050</v>
      </c>
      <c r="G5207" s="135">
        <v>40</v>
      </c>
      <c r="H5207" s="135">
        <v>50</v>
      </c>
      <c r="I5207" s="135">
        <v>2</v>
      </c>
      <c r="J5207" s="136">
        <v>1.17</v>
      </c>
      <c r="K5207" s="136">
        <v>0.82</v>
      </c>
      <c r="L5207" s="136">
        <v>1.27</v>
      </c>
      <c r="M5207" s="137" t="str">
        <f t="shared" si="81"/>
        <v>P</v>
      </c>
      <c r="N5207" s="174" t="s">
        <v>10681</v>
      </c>
      <c r="O5207" s="149" t="s">
        <v>1562</v>
      </c>
      <c r="P5207" s="149" t="s">
        <v>9399</v>
      </c>
      <c r="Q5207" s="150" t="s">
        <v>10519</v>
      </c>
      <c r="R5207" s="189">
        <v>8.58</v>
      </c>
    </row>
    <row r="5208" spans="1:18" x14ac:dyDescent="0.25">
      <c r="A5208" s="132">
        <v>1058092</v>
      </c>
      <c r="B5208" s="145" t="s">
        <v>118</v>
      </c>
      <c r="C5208" s="132">
        <v>6</v>
      </c>
      <c r="D5208" s="132">
        <v>336</v>
      </c>
      <c r="E5208" s="186" t="s">
        <v>21</v>
      </c>
      <c r="F5208" s="132">
        <v>560</v>
      </c>
      <c r="G5208" s="132">
        <v>5</v>
      </c>
      <c r="H5208" s="132">
        <v>6</v>
      </c>
      <c r="I5208" s="132">
        <v>5</v>
      </c>
      <c r="J5208" s="133">
        <v>3.24</v>
      </c>
      <c r="K5208" s="133">
        <v>2.08</v>
      </c>
      <c r="L5208" s="133">
        <v>0.5</v>
      </c>
      <c r="M5208" s="134" t="str">
        <f t="shared" si="81"/>
        <v>P</v>
      </c>
      <c r="N5208" s="171" t="s">
        <v>10681</v>
      </c>
      <c r="O5208" s="146" t="s">
        <v>1506</v>
      </c>
      <c r="P5208" s="146" t="s">
        <v>9398</v>
      </c>
      <c r="Q5208" s="147" t="s">
        <v>10519</v>
      </c>
      <c r="R5208" s="187">
        <v>5.22</v>
      </c>
    </row>
    <row r="5209" spans="1:18" x14ac:dyDescent="0.25">
      <c r="A5209" s="135">
        <v>1058103</v>
      </c>
      <c r="B5209" s="148" t="s">
        <v>1196</v>
      </c>
      <c r="C5209" s="135">
        <v>6</v>
      </c>
      <c r="D5209" s="135">
        <v>300</v>
      </c>
      <c r="E5209" s="188" t="s">
        <v>21</v>
      </c>
      <c r="F5209" s="135">
        <v>500</v>
      </c>
      <c r="G5209" s="135">
        <v>20</v>
      </c>
      <c r="H5209" s="135">
        <v>25</v>
      </c>
      <c r="I5209" s="135">
        <v>1</v>
      </c>
      <c r="J5209" s="136">
        <v>1.9</v>
      </c>
      <c r="K5209" s="136">
        <v>1.22</v>
      </c>
      <c r="L5209" s="136">
        <v>1.52</v>
      </c>
      <c r="M5209" s="137" t="str">
        <f t="shared" si="81"/>
        <v>P</v>
      </c>
      <c r="N5209" s="174" t="s">
        <v>10681</v>
      </c>
      <c r="O5209" s="149" t="s">
        <v>1506</v>
      </c>
      <c r="P5209" s="149" t="s">
        <v>9430</v>
      </c>
      <c r="Q5209" s="150" t="s">
        <v>10519</v>
      </c>
      <c r="R5209" s="189">
        <v>3.06</v>
      </c>
    </row>
    <row r="5210" spans="1:18" x14ac:dyDescent="0.25">
      <c r="A5210" s="132">
        <v>1058104</v>
      </c>
      <c r="B5210" s="145" t="s">
        <v>5231</v>
      </c>
      <c r="C5210" s="132">
        <v>50</v>
      </c>
      <c r="D5210" s="132" t="s">
        <v>20</v>
      </c>
      <c r="E5210" s="186" t="s">
        <v>20</v>
      </c>
      <c r="F5210" s="132" t="s">
        <v>20</v>
      </c>
      <c r="G5210" s="132" t="s">
        <v>20</v>
      </c>
      <c r="H5210" s="132" t="s">
        <v>20</v>
      </c>
      <c r="I5210" s="132" t="s">
        <v>20</v>
      </c>
      <c r="J5210" s="133">
        <v>3.3660000000000001</v>
      </c>
      <c r="K5210" s="133">
        <v>1.397</v>
      </c>
      <c r="L5210" s="133">
        <v>0.159</v>
      </c>
      <c r="M5210" s="134" t="str">
        <f t="shared" si="81"/>
        <v>P</v>
      </c>
      <c r="N5210" s="173" t="s">
        <v>10682</v>
      </c>
      <c r="O5210" s="146" t="s">
        <v>1562</v>
      </c>
      <c r="P5210" s="146" t="s">
        <v>9463</v>
      </c>
      <c r="Q5210" s="147" t="s">
        <v>10519</v>
      </c>
      <c r="R5210" s="187">
        <v>2.9850746268656714</v>
      </c>
    </row>
    <row r="5211" spans="1:18" x14ac:dyDescent="0.25">
      <c r="A5211" s="135">
        <v>1058112</v>
      </c>
      <c r="B5211" s="148" t="s">
        <v>240</v>
      </c>
      <c r="C5211" s="135">
        <v>6</v>
      </c>
      <c r="D5211" s="135">
        <v>240</v>
      </c>
      <c r="E5211" s="188" t="s">
        <v>21</v>
      </c>
      <c r="F5211" s="135">
        <v>352</v>
      </c>
      <c r="G5211" s="135">
        <v>10</v>
      </c>
      <c r="H5211" s="135">
        <v>11</v>
      </c>
      <c r="I5211" s="135">
        <v>3</v>
      </c>
      <c r="J5211" s="136">
        <v>2.66</v>
      </c>
      <c r="K5211" s="136">
        <v>1.77</v>
      </c>
      <c r="L5211" s="136">
        <v>0.72</v>
      </c>
      <c r="M5211" s="137" t="str">
        <f t="shared" si="81"/>
        <v>P</v>
      </c>
      <c r="N5211" s="174" t="s">
        <v>10681</v>
      </c>
      <c r="O5211" s="149" t="s">
        <v>1581</v>
      </c>
      <c r="P5211" s="149" t="s">
        <v>10581</v>
      </c>
      <c r="Q5211" s="150" t="s">
        <v>10519</v>
      </c>
      <c r="R5211" s="189">
        <v>5.28</v>
      </c>
    </row>
    <row r="5212" spans="1:18" x14ac:dyDescent="0.25">
      <c r="A5212" s="132">
        <v>1058114</v>
      </c>
      <c r="B5212" s="145" t="s">
        <v>5232</v>
      </c>
      <c r="C5212" s="132">
        <v>6</v>
      </c>
      <c r="D5212" s="132">
        <v>336</v>
      </c>
      <c r="E5212" s="186" t="s">
        <v>21</v>
      </c>
      <c r="F5212" s="132">
        <v>560</v>
      </c>
      <c r="G5212" s="132">
        <v>5</v>
      </c>
      <c r="H5212" s="132">
        <v>6</v>
      </c>
      <c r="I5212" s="132">
        <v>5</v>
      </c>
      <c r="J5212" s="133">
        <v>3.24</v>
      </c>
      <c r="K5212" s="133">
        <v>2.1</v>
      </c>
      <c r="L5212" s="133">
        <v>0.51</v>
      </c>
      <c r="M5212" s="134" t="str">
        <f t="shared" si="81"/>
        <v>P</v>
      </c>
      <c r="N5212" s="171" t="s">
        <v>10681</v>
      </c>
      <c r="O5212" s="146" t="s">
        <v>1506</v>
      </c>
      <c r="P5212" s="146" t="s">
        <v>9398</v>
      </c>
      <c r="Q5212" s="147" t="s">
        <v>10519</v>
      </c>
      <c r="R5212" s="187">
        <v>5.28</v>
      </c>
    </row>
    <row r="5213" spans="1:18" x14ac:dyDescent="0.25">
      <c r="A5213" s="135">
        <v>1058132</v>
      </c>
      <c r="B5213" s="148" t="s">
        <v>282</v>
      </c>
      <c r="C5213" s="135">
        <v>6</v>
      </c>
      <c r="D5213" s="135">
        <v>300</v>
      </c>
      <c r="E5213" s="188" t="s">
        <v>21</v>
      </c>
      <c r="F5213" s="135">
        <v>500</v>
      </c>
      <c r="G5213" s="135">
        <v>20</v>
      </c>
      <c r="H5213" s="135">
        <v>25</v>
      </c>
      <c r="I5213" s="135">
        <v>1</v>
      </c>
      <c r="J5213" s="136">
        <v>1.88</v>
      </c>
      <c r="K5213" s="136">
        <v>1.22</v>
      </c>
      <c r="L5213" s="136">
        <v>1.52</v>
      </c>
      <c r="M5213" s="137" t="str">
        <f t="shared" si="81"/>
        <v>P</v>
      </c>
      <c r="N5213" s="172" t="s">
        <v>10681</v>
      </c>
      <c r="O5213" s="149" t="s">
        <v>1506</v>
      </c>
      <c r="P5213" s="149" t="s">
        <v>10455</v>
      </c>
      <c r="Q5213" s="150" t="s">
        <v>10519</v>
      </c>
      <c r="R5213" s="189">
        <v>2.82</v>
      </c>
    </row>
    <row r="5214" spans="1:18" x14ac:dyDescent="0.25">
      <c r="A5214" s="132">
        <v>1058175</v>
      </c>
      <c r="B5214" s="145" t="s">
        <v>5233</v>
      </c>
      <c r="C5214" s="132">
        <v>6</v>
      </c>
      <c r="D5214" s="132" t="s">
        <v>20</v>
      </c>
      <c r="E5214" s="186" t="s">
        <v>20</v>
      </c>
      <c r="F5214" s="132" t="s">
        <v>20</v>
      </c>
      <c r="G5214" s="132" t="s">
        <v>21</v>
      </c>
      <c r="H5214" s="132" t="s">
        <v>21</v>
      </c>
      <c r="I5214" s="132" t="s">
        <v>21</v>
      </c>
      <c r="J5214" s="133">
        <v>4</v>
      </c>
      <c r="K5214" s="133">
        <v>3.5</v>
      </c>
      <c r="L5214" s="133">
        <v>1.3</v>
      </c>
      <c r="M5214" s="134" t="str">
        <f t="shared" si="81"/>
        <v>P</v>
      </c>
      <c r="N5214" s="171" t="s">
        <v>10682</v>
      </c>
      <c r="O5214" s="146" t="s">
        <v>1500</v>
      </c>
      <c r="P5214" s="146" t="s">
        <v>9456</v>
      </c>
      <c r="Q5214" s="147" t="s">
        <v>10519</v>
      </c>
      <c r="R5214" s="187">
        <v>6.5373134328358198</v>
      </c>
    </row>
    <row r="5215" spans="1:18" x14ac:dyDescent="0.25">
      <c r="A5215" s="135">
        <v>1058194</v>
      </c>
      <c r="B5215" s="148" t="s">
        <v>5234</v>
      </c>
      <c r="C5215" s="135">
        <v>6</v>
      </c>
      <c r="D5215" s="135" t="s">
        <v>20</v>
      </c>
      <c r="E5215" s="188" t="s">
        <v>20</v>
      </c>
      <c r="F5215" s="135" t="s">
        <v>20</v>
      </c>
      <c r="G5215" s="135" t="s">
        <v>20</v>
      </c>
      <c r="H5215" s="135" t="s">
        <v>20</v>
      </c>
      <c r="I5215" s="135" t="s">
        <v>20</v>
      </c>
      <c r="J5215" s="136">
        <v>3.98</v>
      </c>
      <c r="K5215" s="136">
        <v>0.75</v>
      </c>
      <c r="L5215" s="136">
        <v>2.4E-2</v>
      </c>
      <c r="M5215" s="137" t="str">
        <f t="shared" si="81"/>
        <v>P</v>
      </c>
      <c r="N5215" s="174" t="s">
        <v>10682</v>
      </c>
      <c r="O5215" s="149" t="s">
        <v>1500</v>
      </c>
      <c r="P5215" s="149" t="s">
        <v>9456</v>
      </c>
      <c r="Q5215" s="150" t="s">
        <v>10519</v>
      </c>
      <c r="R5215" s="189">
        <v>0.60447761194029848</v>
      </c>
    </row>
    <row r="5216" spans="1:18" x14ac:dyDescent="0.25">
      <c r="A5216" s="132">
        <v>1058235</v>
      </c>
      <c r="B5216" s="145" t="s">
        <v>993</v>
      </c>
      <c r="C5216" s="132">
        <v>3</v>
      </c>
      <c r="D5216" s="132">
        <v>1440</v>
      </c>
      <c r="E5216" s="186">
        <v>48</v>
      </c>
      <c r="F5216" s="132">
        <v>1920</v>
      </c>
      <c r="G5216" s="132">
        <v>192</v>
      </c>
      <c r="H5216" s="132" t="s">
        <v>21</v>
      </c>
      <c r="I5216" s="132">
        <v>1</v>
      </c>
      <c r="J5216" s="133">
        <v>1.84</v>
      </c>
      <c r="K5216" s="133">
        <v>1.04</v>
      </c>
      <c r="L5216" s="133">
        <v>0.49</v>
      </c>
      <c r="M5216" s="134" t="str">
        <f t="shared" si="81"/>
        <v>P</v>
      </c>
      <c r="N5216" s="173" t="s">
        <v>10682</v>
      </c>
      <c r="O5216" s="146" t="s">
        <v>1500</v>
      </c>
      <c r="P5216" s="146" t="s">
        <v>9418</v>
      </c>
      <c r="Q5216" s="147" t="s">
        <v>10519</v>
      </c>
      <c r="R5216" s="187">
        <v>3.21</v>
      </c>
    </row>
    <row r="5217" spans="1:18" x14ac:dyDescent="0.25">
      <c r="A5217" s="135">
        <v>1058317</v>
      </c>
      <c r="B5217" s="148" t="s">
        <v>2723</v>
      </c>
      <c r="C5217" s="135">
        <v>6</v>
      </c>
      <c r="D5217" s="135">
        <v>3192</v>
      </c>
      <c r="E5217" s="188">
        <v>24</v>
      </c>
      <c r="F5217" s="135">
        <v>4560</v>
      </c>
      <c r="G5217" s="135">
        <v>192</v>
      </c>
      <c r="H5217" s="135">
        <v>168</v>
      </c>
      <c r="I5217" s="135">
        <v>2</v>
      </c>
      <c r="J5217" s="136">
        <v>0.8</v>
      </c>
      <c r="K5217" s="136">
        <v>0.53</v>
      </c>
      <c r="L5217" s="136">
        <v>0.6</v>
      </c>
      <c r="M5217" s="137" t="str">
        <f t="shared" si="81"/>
        <v>P</v>
      </c>
      <c r="N5217" s="174" t="s">
        <v>10681</v>
      </c>
      <c r="O5217" s="149" t="s">
        <v>1506</v>
      </c>
      <c r="P5217" s="149" t="s">
        <v>9409</v>
      </c>
      <c r="Q5217" s="150" t="s">
        <v>10106</v>
      </c>
      <c r="R5217" s="189">
        <v>2.0999999999999996</v>
      </c>
    </row>
    <row r="5218" spans="1:18" x14ac:dyDescent="0.25">
      <c r="A5218" s="132">
        <v>1058326</v>
      </c>
      <c r="B5218" s="145" t="s">
        <v>5235</v>
      </c>
      <c r="C5218" s="132">
        <v>6</v>
      </c>
      <c r="D5218" s="132">
        <v>6032</v>
      </c>
      <c r="E5218" s="186">
        <v>16</v>
      </c>
      <c r="F5218" s="132" t="s">
        <v>20</v>
      </c>
      <c r="G5218" s="132" t="s">
        <v>21</v>
      </c>
      <c r="H5218" s="132" t="s">
        <v>21</v>
      </c>
      <c r="I5218" s="132">
        <v>2</v>
      </c>
      <c r="J5218" s="133">
        <v>1.1499999999999999</v>
      </c>
      <c r="K5218" s="133">
        <v>0.19</v>
      </c>
      <c r="L5218" s="133">
        <v>0.74</v>
      </c>
      <c r="M5218" s="134" t="str">
        <f t="shared" si="81"/>
        <v>P</v>
      </c>
      <c r="N5218" s="173" t="s">
        <v>10681</v>
      </c>
      <c r="O5218" s="146" t="s">
        <v>1506</v>
      </c>
      <c r="P5218" s="146" t="s">
        <v>10455</v>
      </c>
      <c r="Q5218" s="147" t="s">
        <v>10519</v>
      </c>
      <c r="R5218" s="187">
        <v>3.24</v>
      </c>
    </row>
    <row r="5219" spans="1:18" x14ac:dyDescent="0.25">
      <c r="A5219" s="135">
        <v>1058327</v>
      </c>
      <c r="B5219" s="148" t="s">
        <v>5236</v>
      </c>
      <c r="C5219" s="135">
        <v>6</v>
      </c>
      <c r="D5219" s="135">
        <v>6032</v>
      </c>
      <c r="E5219" s="188">
        <v>16</v>
      </c>
      <c r="F5219" s="135" t="s">
        <v>20</v>
      </c>
      <c r="G5219" s="135" t="s">
        <v>21</v>
      </c>
      <c r="H5219" s="135" t="s">
        <v>21</v>
      </c>
      <c r="I5219" s="135">
        <v>2</v>
      </c>
      <c r="J5219" s="136">
        <v>1.1499999999999999</v>
      </c>
      <c r="K5219" s="136">
        <v>0.19</v>
      </c>
      <c r="L5219" s="136">
        <v>0.74</v>
      </c>
      <c r="M5219" s="137" t="str">
        <f t="shared" si="81"/>
        <v>P</v>
      </c>
      <c r="N5219" s="174" t="s">
        <v>10681</v>
      </c>
      <c r="O5219" s="149" t="s">
        <v>1506</v>
      </c>
      <c r="P5219" s="149" t="s">
        <v>10455</v>
      </c>
      <c r="Q5219" s="150" t="s">
        <v>10519</v>
      </c>
      <c r="R5219" s="189">
        <v>3.18</v>
      </c>
    </row>
    <row r="5220" spans="1:18" x14ac:dyDescent="0.25">
      <c r="A5220" s="132">
        <v>1058330</v>
      </c>
      <c r="B5220" s="145" t="s">
        <v>5237</v>
      </c>
      <c r="C5220" s="132">
        <v>6</v>
      </c>
      <c r="D5220" s="132">
        <v>8272</v>
      </c>
      <c r="E5220" s="186">
        <v>16</v>
      </c>
      <c r="F5220" s="132">
        <v>10752</v>
      </c>
      <c r="G5220" s="132">
        <v>256</v>
      </c>
      <c r="H5220" s="132">
        <v>384</v>
      </c>
      <c r="I5220" s="132">
        <v>2</v>
      </c>
      <c r="J5220" s="133">
        <v>0.9</v>
      </c>
      <c r="K5220" s="133">
        <v>0.88</v>
      </c>
      <c r="L5220" s="133">
        <v>0.15</v>
      </c>
      <c r="M5220" s="134" t="str">
        <f t="shared" si="81"/>
        <v>P</v>
      </c>
      <c r="N5220" s="173" t="s">
        <v>10681</v>
      </c>
      <c r="O5220" s="146" t="s">
        <v>1506</v>
      </c>
      <c r="P5220" s="146" t="s">
        <v>10455</v>
      </c>
      <c r="Q5220" s="147" t="s">
        <v>10519</v>
      </c>
      <c r="R5220" s="187">
        <v>3.42</v>
      </c>
    </row>
    <row r="5221" spans="1:18" x14ac:dyDescent="0.25">
      <c r="A5221" s="135">
        <v>1058333</v>
      </c>
      <c r="B5221" s="148" t="s">
        <v>5238</v>
      </c>
      <c r="C5221" s="135">
        <v>6</v>
      </c>
      <c r="D5221" s="135">
        <v>1124</v>
      </c>
      <c r="E5221" s="188" t="s">
        <v>21</v>
      </c>
      <c r="F5221" s="135">
        <v>1488</v>
      </c>
      <c r="G5221" s="135">
        <v>44</v>
      </c>
      <c r="H5221" s="135">
        <v>55</v>
      </c>
      <c r="I5221" s="135">
        <v>2</v>
      </c>
      <c r="J5221" s="136">
        <v>1.1399999999999999</v>
      </c>
      <c r="K5221" s="136">
        <v>0.74</v>
      </c>
      <c r="L5221" s="136">
        <v>1.1399999999999999</v>
      </c>
      <c r="M5221" s="137" t="str">
        <f t="shared" si="81"/>
        <v>P</v>
      </c>
      <c r="N5221" s="174" t="s">
        <v>10681</v>
      </c>
      <c r="O5221" s="149" t="s">
        <v>1506</v>
      </c>
      <c r="P5221" s="149" t="s">
        <v>10455</v>
      </c>
      <c r="Q5221" s="150" t="s">
        <v>10519</v>
      </c>
      <c r="R5221" s="189">
        <v>2.7</v>
      </c>
    </row>
    <row r="5222" spans="1:18" x14ac:dyDescent="0.25">
      <c r="A5222" s="132">
        <v>1058337</v>
      </c>
      <c r="B5222" s="145" t="s">
        <v>1627</v>
      </c>
      <c r="C5222" s="132">
        <v>24</v>
      </c>
      <c r="D5222" s="132">
        <v>443</v>
      </c>
      <c r="E5222" s="186" t="s">
        <v>21</v>
      </c>
      <c r="F5222" s="132">
        <v>510</v>
      </c>
      <c r="G5222" s="132" t="s">
        <v>20</v>
      </c>
      <c r="H5222" s="132">
        <v>13</v>
      </c>
      <c r="I5222" s="132">
        <v>3</v>
      </c>
      <c r="J5222" s="133">
        <v>2.2599999999999998</v>
      </c>
      <c r="K5222" s="133">
        <v>1.52</v>
      </c>
      <c r="L5222" s="133">
        <v>0.89</v>
      </c>
      <c r="M5222" s="134" t="str">
        <f t="shared" si="81"/>
        <v>P</v>
      </c>
      <c r="N5222" s="173" t="s">
        <v>10681</v>
      </c>
      <c r="O5222" s="146" t="s">
        <v>1506</v>
      </c>
      <c r="P5222" s="146" t="s">
        <v>10455</v>
      </c>
      <c r="Q5222" s="147" t="s">
        <v>10519</v>
      </c>
      <c r="R5222" s="187">
        <v>7.92</v>
      </c>
    </row>
    <row r="5223" spans="1:18" x14ac:dyDescent="0.25">
      <c r="A5223" s="135">
        <v>1058338</v>
      </c>
      <c r="B5223" s="148" t="s">
        <v>5239</v>
      </c>
      <c r="C5223" s="135">
        <v>72</v>
      </c>
      <c r="D5223" s="135">
        <v>286</v>
      </c>
      <c r="E5223" s="188" t="s">
        <v>21</v>
      </c>
      <c r="F5223" s="135">
        <v>352</v>
      </c>
      <c r="G5223" s="135" t="s">
        <v>20</v>
      </c>
      <c r="H5223" s="135">
        <v>45</v>
      </c>
      <c r="I5223" s="135">
        <v>1</v>
      </c>
      <c r="J5223" s="136">
        <v>2.61</v>
      </c>
      <c r="K5223" s="136">
        <v>1.92</v>
      </c>
      <c r="L5223" s="136">
        <v>0.88</v>
      </c>
      <c r="M5223" s="137" t="str">
        <f t="shared" si="81"/>
        <v>P</v>
      </c>
      <c r="N5223" s="174" t="s">
        <v>10681</v>
      </c>
      <c r="O5223" s="149" t="s">
        <v>1818</v>
      </c>
      <c r="P5223" s="149" t="s">
        <v>9568</v>
      </c>
      <c r="Q5223" s="150" t="s">
        <v>10519</v>
      </c>
      <c r="R5223" s="189">
        <v>33.839999999999996</v>
      </c>
    </row>
    <row r="5224" spans="1:18" x14ac:dyDescent="0.25">
      <c r="A5224" s="132">
        <v>1058339</v>
      </c>
      <c r="B5224" s="145" t="s">
        <v>5240</v>
      </c>
      <c r="C5224" s="132">
        <v>24</v>
      </c>
      <c r="D5224" s="132">
        <v>442</v>
      </c>
      <c r="E5224" s="186" t="s">
        <v>21</v>
      </c>
      <c r="F5224" s="132">
        <v>510</v>
      </c>
      <c r="G5224" s="132" t="s">
        <v>20</v>
      </c>
      <c r="H5224" s="132">
        <v>13</v>
      </c>
      <c r="I5224" s="132">
        <v>3</v>
      </c>
      <c r="J5224" s="133">
        <v>2.2000000000000002</v>
      </c>
      <c r="K5224" s="133">
        <v>1.6</v>
      </c>
      <c r="L5224" s="133">
        <v>0.9</v>
      </c>
      <c r="M5224" s="134" t="str">
        <f t="shared" si="81"/>
        <v>P</v>
      </c>
      <c r="N5224" s="171" t="s">
        <v>10681</v>
      </c>
      <c r="O5224" s="146" t="s">
        <v>1506</v>
      </c>
      <c r="P5224" s="146" t="s">
        <v>10455</v>
      </c>
      <c r="Q5224" s="147" t="s">
        <v>10519</v>
      </c>
      <c r="R5224" s="187">
        <v>8.3999999999999986</v>
      </c>
    </row>
    <row r="5225" spans="1:18" x14ac:dyDescent="0.25">
      <c r="A5225" s="135">
        <v>1058353</v>
      </c>
      <c r="B5225" s="148" t="s">
        <v>5241</v>
      </c>
      <c r="C5225" s="135">
        <v>3</v>
      </c>
      <c r="D5225" s="135">
        <v>6300</v>
      </c>
      <c r="E5225" s="188">
        <v>105</v>
      </c>
      <c r="F5225" s="135">
        <v>8400</v>
      </c>
      <c r="G5225" s="135" t="s">
        <v>20</v>
      </c>
      <c r="H5225" s="135">
        <v>525</v>
      </c>
      <c r="I5225" s="135">
        <v>1</v>
      </c>
      <c r="J5225" s="136">
        <v>0.65</v>
      </c>
      <c r="K5225" s="136">
        <v>0.17</v>
      </c>
      <c r="L5225" s="136">
        <v>1.2</v>
      </c>
      <c r="M5225" s="137" t="str">
        <f t="shared" si="81"/>
        <v>P</v>
      </c>
      <c r="N5225" s="174" t="s">
        <v>10681</v>
      </c>
      <c r="O5225" s="149" t="s">
        <v>1607</v>
      </c>
      <c r="P5225" s="149" t="s">
        <v>9559</v>
      </c>
      <c r="Q5225" s="150" t="s">
        <v>10519</v>
      </c>
      <c r="R5225" s="189">
        <v>2.16</v>
      </c>
    </row>
    <row r="5226" spans="1:18" x14ac:dyDescent="0.25">
      <c r="A5226" s="132">
        <v>1058356</v>
      </c>
      <c r="B5226" s="145" t="s">
        <v>5242</v>
      </c>
      <c r="C5226" s="132">
        <v>100</v>
      </c>
      <c r="D5226" s="132">
        <v>270</v>
      </c>
      <c r="E5226" s="186">
        <v>3</v>
      </c>
      <c r="F5226" s="132" t="s">
        <v>20</v>
      </c>
      <c r="G5226" s="132" t="s">
        <v>20</v>
      </c>
      <c r="H5226" s="132">
        <v>18</v>
      </c>
      <c r="I5226" s="132">
        <v>2</v>
      </c>
      <c r="J5226" s="133">
        <v>1.7</v>
      </c>
      <c r="K5226" s="133">
        <v>0.85</v>
      </c>
      <c r="L5226" s="133">
        <v>1.2</v>
      </c>
      <c r="M5226" s="134" t="str">
        <f t="shared" si="81"/>
        <v>P</v>
      </c>
      <c r="N5226" s="173" t="s">
        <v>10682</v>
      </c>
      <c r="O5226" s="146" t="s">
        <v>1506</v>
      </c>
      <c r="P5226" s="146" t="s">
        <v>9910</v>
      </c>
      <c r="Q5226" s="147" t="s">
        <v>10519</v>
      </c>
      <c r="R5226" s="187">
        <v>4</v>
      </c>
    </row>
    <row r="5227" spans="1:18" x14ac:dyDescent="0.25">
      <c r="A5227" s="135">
        <v>1058357</v>
      </c>
      <c r="B5227" s="148" t="s">
        <v>5243</v>
      </c>
      <c r="C5227" s="135">
        <v>12</v>
      </c>
      <c r="D5227" s="135" t="s">
        <v>20</v>
      </c>
      <c r="E5227" s="188">
        <v>6</v>
      </c>
      <c r="F5227" s="135" t="s">
        <v>20</v>
      </c>
      <c r="G5227" s="135" t="s">
        <v>21</v>
      </c>
      <c r="H5227" s="135" t="s">
        <v>21</v>
      </c>
      <c r="I5227" s="135">
        <v>1</v>
      </c>
      <c r="J5227" s="136">
        <v>1.78</v>
      </c>
      <c r="K5227" s="136">
        <v>1.34</v>
      </c>
      <c r="L5227" s="136">
        <v>1.7</v>
      </c>
      <c r="M5227" s="137" t="str">
        <f t="shared" si="81"/>
        <v>P</v>
      </c>
      <c r="N5227" s="174" t="s">
        <v>10681</v>
      </c>
      <c r="O5227" s="149" t="s">
        <v>2053</v>
      </c>
      <c r="P5227" s="149" t="s">
        <v>9413</v>
      </c>
      <c r="Q5227" s="150" t="s">
        <v>10519</v>
      </c>
      <c r="R5227" s="189">
        <v>35.76</v>
      </c>
    </row>
    <row r="5228" spans="1:18" x14ac:dyDescent="0.25">
      <c r="A5228" s="132">
        <v>1058361</v>
      </c>
      <c r="B5228" s="145" t="s">
        <v>5244</v>
      </c>
      <c r="C5228" s="132">
        <v>12</v>
      </c>
      <c r="D5228" s="132" t="s">
        <v>20</v>
      </c>
      <c r="E5228" s="186" t="s">
        <v>20</v>
      </c>
      <c r="F5228" s="132" t="s">
        <v>20</v>
      </c>
      <c r="G5228" s="132" t="s">
        <v>20</v>
      </c>
      <c r="H5228" s="132" t="s">
        <v>20</v>
      </c>
      <c r="I5228" s="132" t="s">
        <v>20</v>
      </c>
      <c r="J5228" s="133">
        <v>1.75</v>
      </c>
      <c r="K5228" s="133">
        <v>1.3</v>
      </c>
      <c r="L5228" s="133">
        <v>1.69</v>
      </c>
      <c r="M5228" s="134" t="str">
        <f t="shared" si="81"/>
        <v>P</v>
      </c>
      <c r="N5228" s="173" t="s">
        <v>10681</v>
      </c>
      <c r="O5228" s="146" t="s">
        <v>2053</v>
      </c>
      <c r="P5228" s="146" t="s">
        <v>9413</v>
      </c>
      <c r="Q5228" s="147" t="s">
        <v>10519</v>
      </c>
      <c r="R5228" s="187">
        <v>41.88</v>
      </c>
    </row>
    <row r="5229" spans="1:18" x14ac:dyDescent="0.25">
      <c r="A5229" s="135">
        <v>1058362</v>
      </c>
      <c r="B5229" s="148" t="s">
        <v>5245</v>
      </c>
      <c r="C5229" s="135">
        <v>12</v>
      </c>
      <c r="D5229" s="135" t="s">
        <v>20</v>
      </c>
      <c r="E5229" s="188" t="s">
        <v>20</v>
      </c>
      <c r="F5229" s="135" t="s">
        <v>20</v>
      </c>
      <c r="G5229" s="135" t="s">
        <v>20</v>
      </c>
      <c r="H5229" s="135" t="s">
        <v>20</v>
      </c>
      <c r="I5229" s="135" t="s">
        <v>20</v>
      </c>
      <c r="J5229" s="136">
        <v>1.75</v>
      </c>
      <c r="K5229" s="136">
        <v>1.3</v>
      </c>
      <c r="L5229" s="136">
        <v>1.69</v>
      </c>
      <c r="M5229" s="137" t="str">
        <f t="shared" si="81"/>
        <v>P</v>
      </c>
      <c r="N5229" s="174" t="s">
        <v>10681</v>
      </c>
      <c r="O5229" s="149" t="s">
        <v>2053</v>
      </c>
      <c r="P5229" s="149" t="s">
        <v>9413</v>
      </c>
      <c r="Q5229" s="150" t="s">
        <v>10519</v>
      </c>
      <c r="R5229" s="189">
        <v>47.400000000000006</v>
      </c>
    </row>
    <row r="5230" spans="1:18" x14ac:dyDescent="0.25">
      <c r="A5230" s="132">
        <v>1058363</v>
      </c>
      <c r="B5230" s="145" t="s">
        <v>5246</v>
      </c>
      <c r="C5230" s="132">
        <v>6</v>
      </c>
      <c r="D5230" s="132">
        <v>488</v>
      </c>
      <c r="E5230" s="186">
        <v>12</v>
      </c>
      <c r="F5230" s="132" t="s">
        <v>20</v>
      </c>
      <c r="G5230" s="132" t="s">
        <v>21</v>
      </c>
      <c r="H5230" s="132" t="s">
        <v>21</v>
      </c>
      <c r="I5230" s="132">
        <v>2</v>
      </c>
      <c r="J5230" s="133">
        <v>1.2</v>
      </c>
      <c r="K5230" s="133">
        <v>0.83</v>
      </c>
      <c r="L5230" s="133">
        <v>1.04</v>
      </c>
      <c r="M5230" s="134" t="str">
        <f t="shared" si="81"/>
        <v>P</v>
      </c>
      <c r="N5230" s="173" t="s">
        <v>10681</v>
      </c>
      <c r="O5230" s="146" t="s">
        <v>2053</v>
      </c>
      <c r="P5230" s="146" t="s">
        <v>9413</v>
      </c>
      <c r="Q5230" s="147" t="s">
        <v>10519</v>
      </c>
      <c r="R5230" s="187">
        <v>17.759999999999998</v>
      </c>
    </row>
    <row r="5231" spans="1:18" x14ac:dyDescent="0.25">
      <c r="A5231" s="135">
        <v>1058364</v>
      </c>
      <c r="B5231" s="148" t="s">
        <v>5247</v>
      </c>
      <c r="C5231" s="135">
        <v>6</v>
      </c>
      <c r="D5231" s="135">
        <v>517</v>
      </c>
      <c r="E5231" s="188" t="s">
        <v>21</v>
      </c>
      <c r="F5231" s="135" t="s">
        <v>20</v>
      </c>
      <c r="G5231" s="135" t="s">
        <v>21</v>
      </c>
      <c r="H5231" s="135" t="s">
        <v>21</v>
      </c>
      <c r="I5231" s="135" t="s">
        <v>21</v>
      </c>
      <c r="J5231" s="136">
        <v>1.2</v>
      </c>
      <c r="K5231" s="136">
        <v>0.83</v>
      </c>
      <c r="L5231" s="136">
        <v>1.28</v>
      </c>
      <c r="M5231" s="137" t="str">
        <f t="shared" si="81"/>
        <v>P</v>
      </c>
      <c r="N5231" s="174" t="s">
        <v>10681</v>
      </c>
      <c r="O5231" s="149" t="s">
        <v>2053</v>
      </c>
      <c r="P5231" s="149" t="s">
        <v>9413</v>
      </c>
      <c r="Q5231" s="150" t="s">
        <v>10519</v>
      </c>
      <c r="R5231" s="189">
        <v>24.48</v>
      </c>
    </row>
    <row r="5232" spans="1:18" x14ac:dyDescent="0.25">
      <c r="A5232" s="132">
        <v>1058365</v>
      </c>
      <c r="B5232" s="145" t="s">
        <v>5248</v>
      </c>
      <c r="C5232" s="132">
        <v>6</v>
      </c>
      <c r="D5232" s="132">
        <v>360</v>
      </c>
      <c r="E5232" s="186">
        <v>12</v>
      </c>
      <c r="F5232" s="132" t="s">
        <v>20</v>
      </c>
      <c r="G5232" s="132" t="s">
        <v>21</v>
      </c>
      <c r="H5232" s="132" t="s">
        <v>21</v>
      </c>
      <c r="I5232" s="132">
        <v>2</v>
      </c>
      <c r="J5232" s="133">
        <v>1.72</v>
      </c>
      <c r="K5232" s="133">
        <v>1.22</v>
      </c>
      <c r="L5232" s="133">
        <v>0.52</v>
      </c>
      <c r="M5232" s="134" t="str">
        <f t="shared" si="81"/>
        <v>P</v>
      </c>
      <c r="N5232" s="173" t="s">
        <v>10681</v>
      </c>
      <c r="O5232" s="146" t="s">
        <v>2053</v>
      </c>
      <c r="P5232" s="146" t="s">
        <v>9413</v>
      </c>
      <c r="Q5232" s="147" t="s">
        <v>10519</v>
      </c>
      <c r="R5232" s="187">
        <v>23.22</v>
      </c>
    </row>
    <row r="5233" spans="1:18" x14ac:dyDescent="0.25">
      <c r="A5233" s="135">
        <v>1058370</v>
      </c>
      <c r="B5233" s="148" t="s">
        <v>5249</v>
      </c>
      <c r="C5233" s="135">
        <v>6</v>
      </c>
      <c r="D5233" s="135">
        <v>708</v>
      </c>
      <c r="E5233" s="188">
        <v>12</v>
      </c>
      <c r="F5233" s="135" t="s">
        <v>20</v>
      </c>
      <c r="G5233" s="135" t="s">
        <v>20</v>
      </c>
      <c r="H5233" s="135">
        <v>72</v>
      </c>
      <c r="I5233" s="135">
        <v>2</v>
      </c>
      <c r="J5233" s="136">
        <v>0.98</v>
      </c>
      <c r="K5233" s="136">
        <v>0.67</v>
      </c>
      <c r="L5233" s="136">
        <v>0.9</v>
      </c>
      <c r="M5233" s="137" t="str">
        <f t="shared" si="81"/>
        <v>P</v>
      </c>
      <c r="N5233" s="172" t="s">
        <v>10681</v>
      </c>
      <c r="O5233" s="149" t="s">
        <v>2053</v>
      </c>
      <c r="P5233" s="149" t="s">
        <v>9413</v>
      </c>
      <c r="Q5233" s="150" t="s">
        <v>10519</v>
      </c>
      <c r="R5233" s="189">
        <v>14.82</v>
      </c>
    </row>
    <row r="5234" spans="1:18" x14ac:dyDescent="0.25">
      <c r="A5234" s="132">
        <v>1058371</v>
      </c>
      <c r="B5234" s="145" t="s">
        <v>5250</v>
      </c>
      <c r="C5234" s="132">
        <v>6</v>
      </c>
      <c r="D5234" s="132">
        <v>324</v>
      </c>
      <c r="E5234" s="186" t="s">
        <v>20</v>
      </c>
      <c r="F5234" s="132" t="s">
        <v>20</v>
      </c>
      <c r="G5234" s="132" t="s">
        <v>20</v>
      </c>
      <c r="H5234" s="132" t="s">
        <v>20</v>
      </c>
      <c r="I5234" s="132" t="s">
        <v>20</v>
      </c>
      <c r="J5234" s="133">
        <v>1.54</v>
      </c>
      <c r="K5234" s="133">
        <v>1.3</v>
      </c>
      <c r="L5234" s="133">
        <v>1.53</v>
      </c>
      <c r="M5234" s="134" t="str">
        <f t="shared" si="81"/>
        <v>P</v>
      </c>
      <c r="N5234" s="171" t="s">
        <v>10681</v>
      </c>
      <c r="O5234" s="146" t="s">
        <v>2053</v>
      </c>
      <c r="P5234" s="146" t="s">
        <v>9413</v>
      </c>
      <c r="Q5234" s="147" t="s">
        <v>10519</v>
      </c>
      <c r="R5234" s="187">
        <v>32.82</v>
      </c>
    </row>
    <row r="5235" spans="1:18" x14ac:dyDescent="0.25">
      <c r="A5235" s="135">
        <v>1058375</v>
      </c>
      <c r="B5235" s="148" t="s">
        <v>5251</v>
      </c>
      <c r="C5235" s="135">
        <v>2</v>
      </c>
      <c r="D5235" s="135">
        <v>173</v>
      </c>
      <c r="E5235" s="188" t="s">
        <v>21</v>
      </c>
      <c r="F5235" s="135">
        <v>228</v>
      </c>
      <c r="G5235" s="135" t="s">
        <v>20</v>
      </c>
      <c r="H5235" s="135">
        <v>9</v>
      </c>
      <c r="I5235" s="135">
        <v>2</v>
      </c>
      <c r="J5235" s="136">
        <v>2.06</v>
      </c>
      <c r="K5235" s="136">
        <v>2.5499999999999998</v>
      </c>
      <c r="L5235" s="136">
        <v>1.2</v>
      </c>
      <c r="M5235" s="137" t="str">
        <f t="shared" si="81"/>
        <v>P</v>
      </c>
      <c r="N5235" s="172" t="s">
        <v>10682</v>
      </c>
      <c r="O5235" s="149" t="s">
        <v>1506</v>
      </c>
      <c r="P5235" s="149" t="s">
        <v>9401</v>
      </c>
      <c r="Q5235" s="150" t="s">
        <v>10519</v>
      </c>
      <c r="R5235" s="189">
        <v>11.26</v>
      </c>
    </row>
    <row r="5236" spans="1:18" x14ac:dyDescent="0.25">
      <c r="A5236" s="132">
        <v>1058388</v>
      </c>
      <c r="B5236" s="145" t="s">
        <v>5252</v>
      </c>
      <c r="C5236" s="132">
        <v>250</v>
      </c>
      <c r="D5236" s="132" t="s">
        <v>20</v>
      </c>
      <c r="E5236" s="186" t="s">
        <v>20</v>
      </c>
      <c r="F5236" s="132" t="s">
        <v>20</v>
      </c>
      <c r="G5236" s="132" t="s">
        <v>20</v>
      </c>
      <c r="H5236" s="132" t="s">
        <v>20</v>
      </c>
      <c r="I5236" s="132" t="s">
        <v>20</v>
      </c>
      <c r="J5236" s="133">
        <v>2.1</v>
      </c>
      <c r="K5236" s="133">
        <v>1.48</v>
      </c>
      <c r="L5236" s="133">
        <v>0.85</v>
      </c>
      <c r="M5236" s="134" t="str">
        <f t="shared" si="81"/>
        <v>P</v>
      </c>
      <c r="N5236" s="171" t="s">
        <v>10682</v>
      </c>
      <c r="O5236" s="146" t="s">
        <v>1506</v>
      </c>
      <c r="P5236" s="146" t="s">
        <v>9560</v>
      </c>
      <c r="Q5236" s="147" t="s">
        <v>10519</v>
      </c>
      <c r="R5236" s="187">
        <v>32.950000000000003</v>
      </c>
    </row>
    <row r="5237" spans="1:18" x14ac:dyDescent="0.25">
      <c r="A5237" s="135">
        <v>1058412</v>
      </c>
      <c r="B5237" s="148" t="s">
        <v>5253</v>
      </c>
      <c r="C5237" s="135">
        <v>1</v>
      </c>
      <c r="D5237" s="135">
        <v>21</v>
      </c>
      <c r="E5237" s="188" t="s">
        <v>20</v>
      </c>
      <c r="F5237" s="135" t="s">
        <v>20</v>
      </c>
      <c r="G5237" s="135" t="s">
        <v>21</v>
      </c>
      <c r="H5237" s="135" t="s">
        <v>21</v>
      </c>
      <c r="I5237" s="135" t="s">
        <v>21</v>
      </c>
      <c r="J5237" s="136">
        <v>8.6</v>
      </c>
      <c r="K5237" s="136">
        <v>6.6</v>
      </c>
      <c r="L5237" s="136">
        <v>0.65</v>
      </c>
      <c r="M5237" s="137" t="str">
        <f t="shared" si="81"/>
        <v>P</v>
      </c>
      <c r="N5237" s="172" t="s">
        <v>10682</v>
      </c>
      <c r="O5237" s="149" t="s">
        <v>1506</v>
      </c>
      <c r="P5237" s="149" t="s">
        <v>9401</v>
      </c>
      <c r="Q5237" s="150" t="s">
        <v>10519</v>
      </c>
      <c r="R5237" s="189">
        <v>51.91</v>
      </c>
    </row>
    <row r="5238" spans="1:18" x14ac:dyDescent="0.25">
      <c r="A5238" s="132">
        <v>1058418</v>
      </c>
      <c r="B5238" s="145" t="s">
        <v>5254</v>
      </c>
      <c r="C5238" s="132">
        <v>6</v>
      </c>
      <c r="D5238" s="132" t="s">
        <v>20</v>
      </c>
      <c r="E5238" s="186" t="s">
        <v>20</v>
      </c>
      <c r="F5238" s="132" t="s">
        <v>20</v>
      </c>
      <c r="G5238" s="132" t="s">
        <v>21</v>
      </c>
      <c r="H5238" s="132" t="s">
        <v>21</v>
      </c>
      <c r="I5238" s="132" t="s">
        <v>21</v>
      </c>
      <c r="J5238" s="133">
        <v>3.21</v>
      </c>
      <c r="K5238" s="133">
        <v>3.25</v>
      </c>
      <c r="L5238" s="133">
        <v>0.13</v>
      </c>
      <c r="M5238" s="134" t="str">
        <f t="shared" si="81"/>
        <v>P</v>
      </c>
      <c r="N5238" s="171" t="s">
        <v>10682</v>
      </c>
      <c r="O5238" s="146" t="s">
        <v>1506</v>
      </c>
      <c r="P5238" s="146" t="s">
        <v>9498</v>
      </c>
      <c r="Q5238" s="147" t="s">
        <v>10519</v>
      </c>
      <c r="R5238" s="187">
        <v>3.9000000000000004</v>
      </c>
    </row>
    <row r="5239" spans="1:18" x14ac:dyDescent="0.25">
      <c r="A5239" s="135">
        <v>1058448</v>
      </c>
      <c r="B5239" s="148" t="s">
        <v>10164</v>
      </c>
      <c r="C5239" s="135">
        <v>1</v>
      </c>
      <c r="D5239" s="135" t="s">
        <v>20</v>
      </c>
      <c r="E5239" s="188" t="s">
        <v>20</v>
      </c>
      <c r="F5239" s="135" t="s">
        <v>20</v>
      </c>
      <c r="G5239" s="135" t="s">
        <v>20</v>
      </c>
      <c r="H5239" s="135" t="s">
        <v>20</v>
      </c>
      <c r="I5239" s="135" t="s">
        <v>20</v>
      </c>
      <c r="J5239" s="136">
        <v>1.7</v>
      </c>
      <c r="K5239" s="136">
        <v>0.9</v>
      </c>
      <c r="L5239" s="136">
        <v>1.9</v>
      </c>
      <c r="M5239" s="137" t="str">
        <f t="shared" si="81"/>
        <v>P</v>
      </c>
      <c r="N5239" s="172" t="s">
        <v>10682</v>
      </c>
      <c r="O5239" s="149" t="s">
        <v>1532</v>
      </c>
      <c r="P5239" s="149" t="s">
        <v>9847</v>
      </c>
      <c r="Q5239" s="150" t="s">
        <v>10519</v>
      </c>
      <c r="R5239" s="189">
        <v>0.37222222222222223</v>
      </c>
    </row>
    <row r="5240" spans="1:18" x14ac:dyDescent="0.25">
      <c r="A5240" s="132">
        <v>1058455</v>
      </c>
      <c r="B5240" s="145" t="s">
        <v>5255</v>
      </c>
      <c r="C5240" s="132">
        <v>1</v>
      </c>
      <c r="D5240" s="132">
        <v>25</v>
      </c>
      <c r="E5240" s="186" t="s">
        <v>21</v>
      </c>
      <c r="F5240" s="132">
        <v>28</v>
      </c>
      <c r="G5240" s="132" t="s">
        <v>21</v>
      </c>
      <c r="H5240" s="132" t="s">
        <v>21</v>
      </c>
      <c r="I5240" s="132" t="s">
        <v>21</v>
      </c>
      <c r="J5240" s="133">
        <v>9.1999999999999993</v>
      </c>
      <c r="K5240" s="133">
        <v>5.3</v>
      </c>
      <c r="L5240" s="133">
        <v>0.9</v>
      </c>
      <c r="M5240" s="134" t="str">
        <f t="shared" si="81"/>
        <v>P</v>
      </c>
      <c r="N5240" s="173" t="s">
        <v>10682</v>
      </c>
      <c r="O5240" s="146" t="s">
        <v>1506</v>
      </c>
      <c r="P5240" s="146" t="s">
        <v>9401</v>
      </c>
      <c r="Q5240" s="147" t="s">
        <v>10519</v>
      </c>
      <c r="R5240" s="187">
        <v>70.459999999999994</v>
      </c>
    </row>
    <row r="5241" spans="1:18" x14ac:dyDescent="0.25">
      <c r="A5241" s="135">
        <v>1058456</v>
      </c>
      <c r="B5241" s="148" t="s">
        <v>5256</v>
      </c>
      <c r="C5241" s="135">
        <v>1</v>
      </c>
      <c r="D5241" s="135">
        <v>24</v>
      </c>
      <c r="E5241" s="188" t="s">
        <v>21</v>
      </c>
      <c r="F5241" s="135">
        <v>25</v>
      </c>
      <c r="G5241" s="135" t="s">
        <v>21</v>
      </c>
      <c r="H5241" s="135" t="s">
        <v>21</v>
      </c>
      <c r="I5241" s="135" t="s">
        <v>21</v>
      </c>
      <c r="J5241" s="136">
        <v>9.1999999999999993</v>
      </c>
      <c r="K5241" s="136">
        <v>5.25</v>
      </c>
      <c r="L5241" s="136">
        <v>0.8</v>
      </c>
      <c r="M5241" s="137" t="str">
        <f t="shared" si="81"/>
        <v>P</v>
      </c>
      <c r="N5241" s="174" t="s">
        <v>10682</v>
      </c>
      <c r="O5241" s="149" t="s">
        <v>1506</v>
      </c>
      <c r="P5241" s="149" t="s">
        <v>9401</v>
      </c>
      <c r="Q5241" s="150" t="s">
        <v>10519</v>
      </c>
      <c r="R5241" s="189">
        <v>70.61</v>
      </c>
    </row>
    <row r="5242" spans="1:18" x14ac:dyDescent="0.25">
      <c r="A5242" s="132">
        <v>1058458</v>
      </c>
      <c r="B5242" s="145" t="s">
        <v>5257</v>
      </c>
      <c r="C5242" s="132">
        <v>24</v>
      </c>
      <c r="D5242" s="132">
        <v>416</v>
      </c>
      <c r="E5242" s="186">
        <v>6</v>
      </c>
      <c r="F5242" s="132" t="s">
        <v>20</v>
      </c>
      <c r="G5242" s="132" t="s">
        <v>20</v>
      </c>
      <c r="H5242" s="132">
        <v>36</v>
      </c>
      <c r="I5242" s="132">
        <v>2</v>
      </c>
      <c r="J5242" s="133">
        <v>1.32</v>
      </c>
      <c r="K5242" s="133">
        <v>0.9</v>
      </c>
      <c r="L5242" s="133">
        <v>0.96</v>
      </c>
      <c r="M5242" s="134" t="str">
        <f t="shared" si="81"/>
        <v>P</v>
      </c>
      <c r="N5242" s="171" t="s">
        <v>10681</v>
      </c>
      <c r="O5242" s="146" t="s">
        <v>2053</v>
      </c>
      <c r="P5242" s="146" t="s">
        <v>9413</v>
      </c>
      <c r="Q5242" s="147" t="s">
        <v>10519</v>
      </c>
      <c r="R5242" s="187">
        <v>71.760000000000005</v>
      </c>
    </row>
    <row r="5243" spans="1:18" x14ac:dyDescent="0.25">
      <c r="A5243" s="135">
        <v>1058534</v>
      </c>
      <c r="B5243" s="148" t="s">
        <v>10165</v>
      </c>
      <c r="C5243" s="135">
        <v>3</v>
      </c>
      <c r="D5243" s="135" t="s">
        <v>20</v>
      </c>
      <c r="E5243" s="188" t="s">
        <v>20</v>
      </c>
      <c r="F5243" s="135" t="s">
        <v>20</v>
      </c>
      <c r="G5243" s="135" t="s">
        <v>20</v>
      </c>
      <c r="H5243" s="135" t="s">
        <v>20</v>
      </c>
      <c r="I5243" s="135" t="s">
        <v>20</v>
      </c>
      <c r="J5243" s="136">
        <v>0.97</v>
      </c>
      <c r="K5243" s="136">
        <v>0.36</v>
      </c>
      <c r="L5243" s="136">
        <v>1</v>
      </c>
      <c r="M5243" s="137" t="str">
        <f t="shared" si="81"/>
        <v>P</v>
      </c>
      <c r="N5243" s="174" t="s">
        <v>10681</v>
      </c>
      <c r="O5243" s="149" t="s">
        <v>1555</v>
      </c>
      <c r="P5243" s="149" t="s">
        <v>9429</v>
      </c>
      <c r="Q5243" s="150" t="s">
        <v>10519</v>
      </c>
      <c r="R5243" s="189">
        <v>3.4767549976754992</v>
      </c>
    </row>
    <row r="5244" spans="1:18" x14ac:dyDescent="0.25">
      <c r="A5244" s="132">
        <v>1058594</v>
      </c>
      <c r="B5244" s="145" t="s">
        <v>10166</v>
      </c>
      <c r="C5244" s="132">
        <v>20</v>
      </c>
      <c r="D5244" s="132" t="s">
        <v>20</v>
      </c>
      <c r="E5244" s="186">
        <v>150</v>
      </c>
      <c r="F5244" s="132">
        <v>4125</v>
      </c>
      <c r="G5244" s="132" t="s">
        <v>20</v>
      </c>
      <c r="H5244" s="132">
        <v>450</v>
      </c>
      <c r="I5244" s="132">
        <v>1</v>
      </c>
      <c r="J5244" s="133">
        <v>1.52</v>
      </c>
      <c r="K5244" s="133">
        <v>0.9</v>
      </c>
      <c r="L5244" s="133">
        <v>0.25</v>
      </c>
      <c r="M5244" s="134" t="str">
        <f t="shared" si="81"/>
        <v>P</v>
      </c>
      <c r="N5244" s="173" t="s">
        <v>10682</v>
      </c>
      <c r="O5244" s="146" t="s">
        <v>1506</v>
      </c>
      <c r="P5244" s="146" t="s">
        <v>9444</v>
      </c>
      <c r="Q5244" s="147" t="s">
        <v>10519</v>
      </c>
      <c r="R5244" s="187">
        <v>4.8</v>
      </c>
    </row>
    <row r="5245" spans="1:18" x14ac:dyDescent="0.25">
      <c r="A5245" s="135">
        <v>1058619</v>
      </c>
      <c r="B5245" s="148" t="s">
        <v>1576</v>
      </c>
      <c r="C5245" s="135">
        <v>6</v>
      </c>
      <c r="D5245" s="135">
        <v>528</v>
      </c>
      <c r="E5245" s="188" t="s">
        <v>21</v>
      </c>
      <c r="F5245" s="135">
        <v>682</v>
      </c>
      <c r="G5245" s="135">
        <v>9</v>
      </c>
      <c r="H5245" s="135">
        <v>11</v>
      </c>
      <c r="I5245" s="135">
        <v>5</v>
      </c>
      <c r="J5245" s="136">
        <v>2.7</v>
      </c>
      <c r="K5245" s="136">
        <v>1.8</v>
      </c>
      <c r="L5245" s="136">
        <v>0.48</v>
      </c>
      <c r="M5245" s="137" t="str">
        <f t="shared" si="81"/>
        <v>P</v>
      </c>
      <c r="N5245" s="174" t="s">
        <v>10681</v>
      </c>
      <c r="O5245" s="149" t="s">
        <v>1506</v>
      </c>
      <c r="P5245" s="149" t="s">
        <v>9398</v>
      </c>
      <c r="Q5245" s="150" t="s">
        <v>10519</v>
      </c>
      <c r="R5245" s="189">
        <v>4.38</v>
      </c>
    </row>
    <row r="5246" spans="1:18" x14ac:dyDescent="0.25">
      <c r="A5246" s="132">
        <v>1058620</v>
      </c>
      <c r="B5246" s="145" t="s">
        <v>1845</v>
      </c>
      <c r="C5246" s="132">
        <v>6</v>
      </c>
      <c r="D5246" s="132">
        <v>432</v>
      </c>
      <c r="E5246" s="186" t="s">
        <v>21</v>
      </c>
      <c r="F5246" s="132">
        <v>594</v>
      </c>
      <c r="G5246" s="132" t="s">
        <v>20</v>
      </c>
      <c r="H5246" s="132">
        <v>25</v>
      </c>
      <c r="I5246" s="132">
        <v>2</v>
      </c>
      <c r="J5246" s="133">
        <v>1.76</v>
      </c>
      <c r="K5246" s="133">
        <v>1.173</v>
      </c>
      <c r="L5246" s="133">
        <v>1.37</v>
      </c>
      <c r="M5246" s="134" t="str">
        <f t="shared" si="81"/>
        <v>P</v>
      </c>
      <c r="N5246" s="171" t="s">
        <v>10681</v>
      </c>
      <c r="O5246" s="146" t="s">
        <v>1506</v>
      </c>
      <c r="P5246" s="146" t="s">
        <v>9404</v>
      </c>
      <c r="Q5246" s="147" t="s">
        <v>10519</v>
      </c>
      <c r="R5246" s="187">
        <v>4.1399999999999997</v>
      </c>
    </row>
    <row r="5247" spans="1:18" x14ac:dyDescent="0.25">
      <c r="A5247" s="135">
        <v>1058621</v>
      </c>
      <c r="B5247" s="148" t="s">
        <v>1629</v>
      </c>
      <c r="C5247" s="135">
        <v>12</v>
      </c>
      <c r="D5247" s="135">
        <v>455</v>
      </c>
      <c r="E5247" s="188" t="s">
        <v>21</v>
      </c>
      <c r="F5247" s="135">
        <v>595</v>
      </c>
      <c r="G5247" s="135">
        <v>20</v>
      </c>
      <c r="H5247" s="135">
        <v>24</v>
      </c>
      <c r="I5247" s="135">
        <v>2</v>
      </c>
      <c r="J5247" s="136">
        <v>1.83</v>
      </c>
      <c r="K5247" s="136">
        <v>1.67</v>
      </c>
      <c r="L5247" s="136">
        <v>0.85</v>
      </c>
      <c r="M5247" s="137" t="str">
        <f t="shared" si="81"/>
        <v>P</v>
      </c>
      <c r="N5247" s="172" t="s">
        <v>10681</v>
      </c>
      <c r="O5247" s="149" t="s">
        <v>1506</v>
      </c>
      <c r="P5247" s="149" t="s">
        <v>9409</v>
      </c>
      <c r="Q5247" s="150" t="s">
        <v>10519</v>
      </c>
      <c r="R5247" s="189">
        <v>4.4399999999999995</v>
      </c>
    </row>
    <row r="5248" spans="1:18" x14ac:dyDescent="0.25">
      <c r="A5248" s="132">
        <v>1058643</v>
      </c>
      <c r="B5248" s="145" t="s">
        <v>10167</v>
      </c>
      <c r="C5248" s="132">
        <v>1</v>
      </c>
      <c r="D5248" s="132">
        <v>21</v>
      </c>
      <c r="E5248" s="186" t="s">
        <v>21</v>
      </c>
      <c r="F5248" s="132">
        <v>24</v>
      </c>
      <c r="G5248" s="132" t="s">
        <v>20</v>
      </c>
      <c r="H5248" s="132" t="s">
        <v>20</v>
      </c>
      <c r="I5248" s="132" t="s">
        <v>20</v>
      </c>
      <c r="J5248" s="133">
        <v>0.55000000000000004</v>
      </c>
      <c r="K5248" s="133">
        <v>10</v>
      </c>
      <c r="L5248" s="133">
        <v>11.75</v>
      </c>
      <c r="M5248" s="134" t="str">
        <f t="shared" si="81"/>
        <v>P</v>
      </c>
      <c r="N5248" s="171" t="s">
        <v>10682</v>
      </c>
      <c r="O5248" s="146" t="s">
        <v>1506</v>
      </c>
      <c r="P5248" s="146" t="s">
        <v>10580</v>
      </c>
      <c r="Q5248" s="147" t="s">
        <v>10519</v>
      </c>
      <c r="R5248" s="187">
        <v>32.6</v>
      </c>
    </row>
    <row r="5249" spans="1:18" x14ac:dyDescent="0.25">
      <c r="A5249" s="135">
        <v>1058669</v>
      </c>
      <c r="B5249" s="148" t="s">
        <v>5258</v>
      </c>
      <c r="C5249" s="135">
        <v>1</v>
      </c>
      <c r="D5249" s="135" t="s">
        <v>20</v>
      </c>
      <c r="E5249" s="188" t="s">
        <v>20</v>
      </c>
      <c r="F5249" s="135" t="s">
        <v>20</v>
      </c>
      <c r="G5249" s="135" t="s">
        <v>20</v>
      </c>
      <c r="H5249" s="135" t="s">
        <v>20</v>
      </c>
      <c r="I5249" s="135" t="s">
        <v>20</v>
      </c>
      <c r="J5249" s="136">
        <v>2.67</v>
      </c>
      <c r="K5249" s="136">
        <v>1.5</v>
      </c>
      <c r="L5249" s="136">
        <v>0.16</v>
      </c>
      <c r="M5249" s="137" t="str">
        <f t="shared" si="81"/>
        <v>P</v>
      </c>
      <c r="N5249" s="172" t="s">
        <v>10682</v>
      </c>
      <c r="O5249" s="149" t="s">
        <v>1506</v>
      </c>
      <c r="P5249" s="149" t="s">
        <v>9401</v>
      </c>
      <c r="Q5249" s="150" t="s">
        <v>10519</v>
      </c>
      <c r="R5249" s="189">
        <v>2.5499999999999998</v>
      </c>
    </row>
    <row r="5250" spans="1:18" x14ac:dyDescent="0.25">
      <c r="A5250" s="132">
        <v>1058670</v>
      </c>
      <c r="B5250" s="145" t="s">
        <v>5259</v>
      </c>
      <c r="C5250" s="132">
        <v>1</v>
      </c>
      <c r="D5250" s="132">
        <v>49</v>
      </c>
      <c r="E5250" s="186" t="s">
        <v>20</v>
      </c>
      <c r="F5250" s="132" t="s">
        <v>20</v>
      </c>
      <c r="G5250" s="132" t="s">
        <v>20</v>
      </c>
      <c r="H5250" s="132" t="s">
        <v>20</v>
      </c>
      <c r="I5250" s="132" t="s">
        <v>20</v>
      </c>
      <c r="J5250" s="133">
        <v>2.62</v>
      </c>
      <c r="K5250" s="133">
        <v>1.51</v>
      </c>
      <c r="L5250" s="133">
        <v>0.16</v>
      </c>
      <c r="M5250" s="134" t="str">
        <f t="shared" ref="M5250:M5313" si="82">HYPERLINK(CONCATENATE("T:\Distribution Centre\RDC Department Shared\Cubiscan photos","\",A5250,"-pac.jpg"),"P")</f>
        <v>P</v>
      </c>
      <c r="N5250" s="171" t="s">
        <v>10682</v>
      </c>
      <c r="O5250" s="146" t="s">
        <v>1506</v>
      </c>
      <c r="P5250" s="146" t="s">
        <v>9401</v>
      </c>
      <c r="Q5250" s="147" t="s">
        <v>10519</v>
      </c>
      <c r="R5250" s="187">
        <v>2.5299999999999998</v>
      </c>
    </row>
    <row r="5251" spans="1:18" x14ac:dyDescent="0.25">
      <c r="A5251" s="135">
        <v>1058672</v>
      </c>
      <c r="B5251" s="148" t="s">
        <v>5260</v>
      </c>
      <c r="C5251" s="135">
        <v>1</v>
      </c>
      <c r="D5251" s="135" t="s">
        <v>20</v>
      </c>
      <c r="E5251" s="188" t="s">
        <v>20</v>
      </c>
      <c r="F5251" s="135" t="s">
        <v>20</v>
      </c>
      <c r="G5251" s="135" t="s">
        <v>20</v>
      </c>
      <c r="H5251" s="135" t="s">
        <v>20</v>
      </c>
      <c r="I5251" s="135" t="s">
        <v>20</v>
      </c>
      <c r="J5251" s="136">
        <v>1.5</v>
      </c>
      <c r="K5251" s="136">
        <v>2.65</v>
      </c>
      <c r="L5251" s="136">
        <v>0.17</v>
      </c>
      <c r="M5251" s="137" t="str">
        <f t="shared" si="82"/>
        <v>P</v>
      </c>
      <c r="N5251" s="172" t="s">
        <v>10682</v>
      </c>
      <c r="O5251" s="149" t="s">
        <v>1506</v>
      </c>
      <c r="P5251" s="149" t="s">
        <v>9401</v>
      </c>
      <c r="Q5251" s="150" t="s">
        <v>10519</v>
      </c>
      <c r="R5251" s="189">
        <v>2.59</v>
      </c>
    </row>
    <row r="5252" spans="1:18" x14ac:dyDescent="0.25">
      <c r="A5252" s="132">
        <v>1058677</v>
      </c>
      <c r="B5252" s="145" t="s">
        <v>5261</v>
      </c>
      <c r="C5252" s="132">
        <v>1</v>
      </c>
      <c r="D5252" s="132">
        <v>23</v>
      </c>
      <c r="E5252" s="186">
        <v>20</v>
      </c>
      <c r="F5252" s="132" t="s">
        <v>20</v>
      </c>
      <c r="G5252" s="132" t="s">
        <v>21</v>
      </c>
      <c r="H5252" s="132">
        <v>100</v>
      </c>
      <c r="I5252" s="132" t="s">
        <v>20</v>
      </c>
      <c r="J5252" s="133">
        <v>1.5</v>
      </c>
      <c r="K5252" s="133">
        <v>2.65</v>
      </c>
      <c r="L5252" s="133">
        <v>0.17</v>
      </c>
      <c r="M5252" s="134" t="str">
        <f t="shared" si="82"/>
        <v>P</v>
      </c>
      <c r="N5252" s="171" t="s">
        <v>10682</v>
      </c>
      <c r="O5252" s="146" t="s">
        <v>1506</v>
      </c>
      <c r="P5252" s="146" t="s">
        <v>9401</v>
      </c>
      <c r="Q5252" s="147" t="s">
        <v>10519</v>
      </c>
      <c r="R5252" s="187">
        <v>2.52</v>
      </c>
    </row>
    <row r="5253" spans="1:18" x14ac:dyDescent="0.25">
      <c r="A5253" s="135">
        <v>1058680</v>
      </c>
      <c r="B5253" s="148" t="s">
        <v>5262</v>
      </c>
      <c r="C5253" s="135">
        <v>1</v>
      </c>
      <c r="D5253" s="135" t="s">
        <v>20</v>
      </c>
      <c r="E5253" s="188" t="s">
        <v>20</v>
      </c>
      <c r="F5253" s="135" t="s">
        <v>20</v>
      </c>
      <c r="G5253" s="135" t="s">
        <v>20</v>
      </c>
      <c r="H5253" s="135" t="s">
        <v>20</v>
      </c>
      <c r="I5253" s="135" t="s">
        <v>20</v>
      </c>
      <c r="J5253" s="136">
        <v>2.67</v>
      </c>
      <c r="K5253" s="136">
        <v>1.5</v>
      </c>
      <c r="L5253" s="136">
        <v>0.16</v>
      </c>
      <c r="M5253" s="137" t="str">
        <f t="shared" si="82"/>
        <v>P</v>
      </c>
      <c r="N5253" s="172" t="s">
        <v>10682</v>
      </c>
      <c r="O5253" s="149" t="s">
        <v>1506</v>
      </c>
      <c r="P5253" s="149" t="s">
        <v>9401</v>
      </c>
      <c r="Q5253" s="150" t="s">
        <v>10519</v>
      </c>
      <c r="R5253" s="189">
        <v>2.61</v>
      </c>
    </row>
    <row r="5254" spans="1:18" x14ac:dyDescent="0.25">
      <c r="A5254" s="132">
        <v>1058681</v>
      </c>
      <c r="B5254" s="145" t="s">
        <v>5263</v>
      </c>
      <c r="C5254" s="132">
        <v>1</v>
      </c>
      <c r="D5254" s="132" t="s">
        <v>20</v>
      </c>
      <c r="E5254" s="186" t="s">
        <v>20</v>
      </c>
      <c r="F5254" s="132" t="s">
        <v>20</v>
      </c>
      <c r="G5254" s="132" t="s">
        <v>20</v>
      </c>
      <c r="H5254" s="132" t="s">
        <v>20</v>
      </c>
      <c r="I5254" s="132" t="s">
        <v>20</v>
      </c>
      <c r="J5254" s="133">
        <v>2.67</v>
      </c>
      <c r="K5254" s="133">
        <v>1.5</v>
      </c>
      <c r="L5254" s="133">
        <v>0.16</v>
      </c>
      <c r="M5254" s="134" t="str">
        <f t="shared" si="82"/>
        <v>P</v>
      </c>
      <c r="N5254" s="173" t="s">
        <v>10682</v>
      </c>
      <c r="O5254" s="146" t="s">
        <v>1506</v>
      </c>
      <c r="P5254" s="146" t="s">
        <v>9401</v>
      </c>
      <c r="Q5254" s="147" t="s">
        <v>10519</v>
      </c>
      <c r="R5254" s="187">
        <v>2.54</v>
      </c>
    </row>
    <row r="5255" spans="1:18" x14ac:dyDescent="0.25">
      <c r="A5255" s="135">
        <v>1058682</v>
      </c>
      <c r="B5255" s="148" t="s">
        <v>5264</v>
      </c>
      <c r="C5255" s="135">
        <v>1</v>
      </c>
      <c r="D5255" s="135">
        <v>48</v>
      </c>
      <c r="E5255" s="188" t="s">
        <v>20</v>
      </c>
      <c r="F5255" s="135" t="s">
        <v>20</v>
      </c>
      <c r="G5255" s="135" t="s">
        <v>20</v>
      </c>
      <c r="H5255" s="135" t="s">
        <v>20</v>
      </c>
      <c r="I5255" s="135" t="s">
        <v>20</v>
      </c>
      <c r="J5255" s="136">
        <v>2.67</v>
      </c>
      <c r="K5255" s="136">
        <v>1.5</v>
      </c>
      <c r="L5255" s="136">
        <v>0.16</v>
      </c>
      <c r="M5255" s="137" t="str">
        <f t="shared" si="82"/>
        <v>P</v>
      </c>
      <c r="N5255" s="174" t="s">
        <v>10682</v>
      </c>
      <c r="O5255" s="149" t="s">
        <v>1506</v>
      </c>
      <c r="P5255" s="149" t="s">
        <v>9401</v>
      </c>
      <c r="Q5255" s="150" t="s">
        <v>10519</v>
      </c>
      <c r="R5255" s="189">
        <v>2.6</v>
      </c>
    </row>
    <row r="5256" spans="1:18" x14ac:dyDescent="0.25">
      <c r="A5256" s="132">
        <v>1058719</v>
      </c>
      <c r="B5256" s="145" t="s">
        <v>5265</v>
      </c>
      <c r="C5256" s="132">
        <v>4</v>
      </c>
      <c r="D5256" s="132">
        <v>392</v>
      </c>
      <c r="E5256" s="186" t="s">
        <v>21</v>
      </c>
      <c r="F5256" s="132">
        <v>504</v>
      </c>
      <c r="G5256" s="132">
        <v>24</v>
      </c>
      <c r="H5256" s="132">
        <v>30</v>
      </c>
      <c r="I5256" s="132">
        <v>1</v>
      </c>
      <c r="J5256" s="133">
        <v>1.36</v>
      </c>
      <c r="K5256" s="133">
        <v>1.36</v>
      </c>
      <c r="L5256" s="133">
        <v>1.6</v>
      </c>
      <c r="M5256" s="134" t="str">
        <f t="shared" si="82"/>
        <v>P</v>
      </c>
      <c r="N5256" s="171" t="s">
        <v>10681</v>
      </c>
      <c r="O5256" s="146" t="s">
        <v>1506</v>
      </c>
      <c r="P5256" s="146" t="s">
        <v>10455</v>
      </c>
      <c r="Q5256" s="147" t="s">
        <v>10519</v>
      </c>
      <c r="R5256" s="187">
        <v>3.04</v>
      </c>
    </row>
    <row r="5257" spans="1:18" x14ac:dyDescent="0.25">
      <c r="A5257" s="135">
        <v>1058758</v>
      </c>
      <c r="B5257" s="148" t="s">
        <v>8725</v>
      </c>
      <c r="C5257" s="135">
        <v>6</v>
      </c>
      <c r="D5257" s="135">
        <v>308</v>
      </c>
      <c r="E5257" s="188" t="s">
        <v>21</v>
      </c>
      <c r="F5257" s="135">
        <v>440</v>
      </c>
      <c r="G5257" s="135" t="s">
        <v>20</v>
      </c>
      <c r="H5257" s="135" t="s">
        <v>20</v>
      </c>
      <c r="I5257" s="135" t="s">
        <v>20</v>
      </c>
      <c r="J5257" s="136">
        <v>2.6</v>
      </c>
      <c r="K5257" s="136">
        <v>1.74</v>
      </c>
      <c r="L5257" s="136">
        <v>0.67</v>
      </c>
      <c r="M5257" s="137" t="str">
        <f t="shared" si="82"/>
        <v>P</v>
      </c>
      <c r="N5257" s="174" t="s">
        <v>10681</v>
      </c>
      <c r="O5257" s="149" t="s">
        <v>1506</v>
      </c>
      <c r="P5257" s="149" t="s">
        <v>10455</v>
      </c>
      <c r="Q5257" s="150" t="s">
        <v>10519</v>
      </c>
      <c r="R5257" s="189">
        <v>7.5600000000000005</v>
      </c>
    </row>
    <row r="5258" spans="1:18" x14ac:dyDescent="0.25">
      <c r="A5258" s="132">
        <v>1058768</v>
      </c>
      <c r="B5258" s="145" t="s">
        <v>5266</v>
      </c>
      <c r="C5258" s="132">
        <v>1</v>
      </c>
      <c r="D5258" s="132">
        <v>48</v>
      </c>
      <c r="E5258" s="186">
        <v>4</v>
      </c>
      <c r="F5258" s="132">
        <v>56</v>
      </c>
      <c r="G5258" s="132" t="s">
        <v>21</v>
      </c>
      <c r="H5258" s="132" t="s">
        <v>21</v>
      </c>
      <c r="I5258" s="132" t="s">
        <v>21</v>
      </c>
      <c r="J5258" s="133">
        <v>3.7</v>
      </c>
      <c r="K5258" s="133">
        <v>2.2999999999999998</v>
      </c>
      <c r="L5258" s="133">
        <v>2.7</v>
      </c>
      <c r="M5258" s="134" t="str">
        <f t="shared" si="82"/>
        <v>P</v>
      </c>
      <c r="N5258" s="171" t="s">
        <v>10682</v>
      </c>
      <c r="O5258" s="146" t="s">
        <v>1506</v>
      </c>
      <c r="P5258" s="146" t="s">
        <v>10694</v>
      </c>
      <c r="Q5258" s="147" t="s">
        <v>10519</v>
      </c>
      <c r="R5258" s="187">
        <v>31.12</v>
      </c>
    </row>
    <row r="5259" spans="1:18" x14ac:dyDescent="0.25">
      <c r="A5259" s="135">
        <v>1058769</v>
      </c>
      <c r="B5259" s="148" t="s">
        <v>806</v>
      </c>
      <c r="C5259" s="135">
        <v>6</v>
      </c>
      <c r="D5259" s="135">
        <v>308</v>
      </c>
      <c r="E5259" s="188" t="s">
        <v>21</v>
      </c>
      <c r="F5259" s="135">
        <v>462</v>
      </c>
      <c r="G5259" s="135">
        <v>8</v>
      </c>
      <c r="H5259" s="135" t="s">
        <v>20</v>
      </c>
      <c r="I5259" s="135">
        <v>2</v>
      </c>
      <c r="J5259" s="136">
        <v>2.62</v>
      </c>
      <c r="K5259" s="136">
        <v>1.74</v>
      </c>
      <c r="L5259" s="136">
        <v>0.68</v>
      </c>
      <c r="M5259" s="137" t="str">
        <f t="shared" si="82"/>
        <v>P</v>
      </c>
      <c r="N5259" s="174" t="s">
        <v>10681</v>
      </c>
      <c r="O5259" s="149" t="s">
        <v>1506</v>
      </c>
      <c r="P5259" s="149" t="s">
        <v>10455</v>
      </c>
      <c r="Q5259" s="150" t="s">
        <v>10519</v>
      </c>
      <c r="R5259" s="189">
        <v>7.98</v>
      </c>
    </row>
    <row r="5260" spans="1:18" x14ac:dyDescent="0.25">
      <c r="A5260" s="132">
        <v>1058770</v>
      </c>
      <c r="B5260" s="145" t="s">
        <v>5267</v>
      </c>
      <c r="C5260" s="132">
        <v>50</v>
      </c>
      <c r="D5260" s="132">
        <v>300</v>
      </c>
      <c r="E5260" s="186" t="s">
        <v>20</v>
      </c>
      <c r="F5260" s="132" t="s">
        <v>20</v>
      </c>
      <c r="G5260" s="132" t="s">
        <v>20</v>
      </c>
      <c r="H5260" s="132" t="s">
        <v>20</v>
      </c>
      <c r="I5260" s="132" t="s">
        <v>20</v>
      </c>
      <c r="J5260" s="133">
        <v>0.85</v>
      </c>
      <c r="K5260" s="133">
        <v>0.55000000000000004</v>
      </c>
      <c r="L5260" s="133">
        <v>0.55000000000000004</v>
      </c>
      <c r="M5260" s="134" t="str">
        <f t="shared" si="82"/>
        <v>P</v>
      </c>
      <c r="N5260" s="173" t="s">
        <v>10682</v>
      </c>
      <c r="O5260" s="146" t="s">
        <v>1506</v>
      </c>
      <c r="P5260" s="146" t="s">
        <v>9497</v>
      </c>
      <c r="Q5260" s="147" t="s">
        <v>10519</v>
      </c>
      <c r="R5260" s="187">
        <v>11.5</v>
      </c>
    </row>
    <row r="5261" spans="1:18" x14ac:dyDescent="0.25">
      <c r="A5261" s="135">
        <v>1058790</v>
      </c>
      <c r="B5261" s="148" t="s">
        <v>914</v>
      </c>
      <c r="C5261" s="135">
        <v>3</v>
      </c>
      <c r="D5261" s="135">
        <v>10400</v>
      </c>
      <c r="E5261" s="188">
        <v>208</v>
      </c>
      <c r="F5261" s="135">
        <v>12480</v>
      </c>
      <c r="G5261" s="135">
        <v>832</v>
      </c>
      <c r="H5261" s="135">
        <v>1040</v>
      </c>
      <c r="I5261" s="135">
        <v>1</v>
      </c>
      <c r="J5261" s="136">
        <v>1.32</v>
      </c>
      <c r="K5261" s="136">
        <v>0.45</v>
      </c>
      <c r="L5261" s="136">
        <v>0.15</v>
      </c>
      <c r="M5261" s="137" t="str">
        <f t="shared" si="82"/>
        <v>P</v>
      </c>
      <c r="N5261" s="174" t="s">
        <v>10681</v>
      </c>
      <c r="O5261" s="149" t="s">
        <v>1506</v>
      </c>
      <c r="P5261" s="149" t="s">
        <v>9410</v>
      </c>
      <c r="Q5261" s="150" t="s">
        <v>10519</v>
      </c>
      <c r="R5261" s="189">
        <v>4.0500000000000007</v>
      </c>
    </row>
    <row r="5262" spans="1:18" x14ac:dyDescent="0.25">
      <c r="A5262" s="132">
        <v>1058791</v>
      </c>
      <c r="B5262" s="145" t="s">
        <v>915</v>
      </c>
      <c r="C5262" s="132">
        <v>3</v>
      </c>
      <c r="D5262" s="132">
        <v>10400</v>
      </c>
      <c r="E5262" s="186">
        <v>208</v>
      </c>
      <c r="F5262" s="132">
        <v>12480</v>
      </c>
      <c r="G5262" s="132">
        <v>832</v>
      </c>
      <c r="H5262" s="132">
        <v>1040</v>
      </c>
      <c r="I5262" s="132">
        <v>1</v>
      </c>
      <c r="J5262" s="133">
        <v>1.33</v>
      </c>
      <c r="K5262" s="133">
        <v>0.45</v>
      </c>
      <c r="L5262" s="133">
        <v>0.15</v>
      </c>
      <c r="M5262" s="134" t="str">
        <f t="shared" si="82"/>
        <v>P</v>
      </c>
      <c r="N5262" s="171" t="s">
        <v>10681</v>
      </c>
      <c r="O5262" s="146" t="s">
        <v>1506</v>
      </c>
      <c r="P5262" s="146" t="s">
        <v>9410</v>
      </c>
      <c r="Q5262" s="147" t="s">
        <v>10519</v>
      </c>
      <c r="R5262" s="187">
        <v>4.0200000000000005</v>
      </c>
    </row>
    <row r="5263" spans="1:18" x14ac:dyDescent="0.25">
      <c r="A5263" s="135">
        <v>1058792</v>
      </c>
      <c r="B5263" s="148" t="s">
        <v>916</v>
      </c>
      <c r="C5263" s="135">
        <v>3</v>
      </c>
      <c r="D5263" s="135">
        <v>10400</v>
      </c>
      <c r="E5263" s="188">
        <v>208</v>
      </c>
      <c r="F5263" s="135">
        <v>12480</v>
      </c>
      <c r="G5263" s="135">
        <v>832</v>
      </c>
      <c r="H5263" s="135">
        <v>1040</v>
      </c>
      <c r="I5263" s="135">
        <v>1</v>
      </c>
      <c r="J5263" s="136">
        <v>1.32</v>
      </c>
      <c r="K5263" s="136">
        <v>0.45</v>
      </c>
      <c r="L5263" s="136">
        <v>0.15</v>
      </c>
      <c r="M5263" s="137" t="str">
        <f t="shared" si="82"/>
        <v>P</v>
      </c>
      <c r="N5263" s="172" t="s">
        <v>10681</v>
      </c>
      <c r="O5263" s="149" t="s">
        <v>1506</v>
      </c>
      <c r="P5263" s="149" t="s">
        <v>9410</v>
      </c>
      <c r="Q5263" s="150" t="s">
        <v>10519</v>
      </c>
      <c r="R5263" s="189">
        <v>4.0500000000000007</v>
      </c>
    </row>
    <row r="5264" spans="1:18" x14ac:dyDescent="0.25">
      <c r="A5264" s="132">
        <v>1058867</v>
      </c>
      <c r="B5264" s="145" t="s">
        <v>5268</v>
      </c>
      <c r="C5264" s="132">
        <v>3</v>
      </c>
      <c r="D5264" s="132">
        <v>192</v>
      </c>
      <c r="E5264" s="186">
        <v>8</v>
      </c>
      <c r="F5264" s="132" t="s">
        <v>20</v>
      </c>
      <c r="G5264" s="132" t="s">
        <v>21</v>
      </c>
      <c r="H5264" s="132" t="s">
        <v>21</v>
      </c>
      <c r="I5264" s="132">
        <v>1</v>
      </c>
      <c r="J5264" s="133">
        <v>2.2000000000000002</v>
      </c>
      <c r="K5264" s="133">
        <v>1</v>
      </c>
      <c r="L5264" s="133">
        <v>2.1</v>
      </c>
      <c r="M5264" s="134" t="str">
        <f t="shared" si="82"/>
        <v>P</v>
      </c>
      <c r="N5264" s="171" t="s">
        <v>10682</v>
      </c>
      <c r="O5264" s="146" t="s">
        <v>1506</v>
      </c>
      <c r="P5264" s="146" t="s">
        <v>10694</v>
      </c>
      <c r="Q5264" s="147" t="s">
        <v>10519</v>
      </c>
      <c r="R5264" s="187">
        <v>13.620000000000001</v>
      </c>
    </row>
    <row r="5265" spans="1:18" x14ac:dyDescent="0.25">
      <c r="A5265" s="135">
        <v>1058868</v>
      </c>
      <c r="B5265" s="148" t="s">
        <v>5269</v>
      </c>
      <c r="C5265" s="135">
        <v>1</v>
      </c>
      <c r="D5265" s="135">
        <v>1</v>
      </c>
      <c r="E5265" s="188" t="s">
        <v>21</v>
      </c>
      <c r="F5265" s="135" t="s">
        <v>21</v>
      </c>
      <c r="G5265" s="135" t="s">
        <v>21</v>
      </c>
      <c r="H5265" s="135" t="s">
        <v>21</v>
      </c>
      <c r="I5265" s="135" t="s">
        <v>21</v>
      </c>
      <c r="J5265" s="136">
        <v>9.6</v>
      </c>
      <c r="K5265" s="136">
        <v>8</v>
      </c>
      <c r="L5265" s="136">
        <v>10.32</v>
      </c>
      <c r="M5265" s="137" t="str">
        <f t="shared" si="82"/>
        <v>P</v>
      </c>
      <c r="N5265" s="172" t="s">
        <v>10682</v>
      </c>
      <c r="O5265" s="149" t="s">
        <v>1506</v>
      </c>
      <c r="P5265" s="149" t="s">
        <v>9401</v>
      </c>
      <c r="Q5265" s="150" t="s">
        <v>10519</v>
      </c>
      <c r="R5265" s="189">
        <v>267.58999999999997</v>
      </c>
    </row>
    <row r="5266" spans="1:18" x14ac:dyDescent="0.25">
      <c r="A5266" s="132">
        <v>1058878</v>
      </c>
      <c r="B5266" s="145" t="s">
        <v>5270</v>
      </c>
      <c r="C5266" s="132">
        <v>3</v>
      </c>
      <c r="D5266" s="132" t="s">
        <v>20</v>
      </c>
      <c r="E5266" s="186" t="s">
        <v>20</v>
      </c>
      <c r="F5266" s="132" t="s">
        <v>20</v>
      </c>
      <c r="G5266" s="132" t="s">
        <v>20</v>
      </c>
      <c r="H5266" s="132" t="s">
        <v>20</v>
      </c>
      <c r="I5266" s="132" t="s">
        <v>20</v>
      </c>
      <c r="J5266" s="133">
        <v>0.81399999999999995</v>
      </c>
      <c r="K5266" s="133">
        <v>0.19</v>
      </c>
      <c r="L5266" s="133">
        <v>0.104</v>
      </c>
      <c r="M5266" s="134" t="str">
        <f t="shared" si="82"/>
        <v>P</v>
      </c>
      <c r="N5266" s="173" t="s">
        <v>10682</v>
      </c>
      <c r="O5266" s="146" t="s">
        <v>1506</v>
      </c>
      <c r="P5266" s="146" t="s">
        <v>10455</v>
      </c>
      <c r="Q5266" s="147" t="s">
        <v>10519</v>
      </c>
      <c r="R5266" s="187">
        <v>2.5499999999999998</v>
      </c>
    </row>
    <row r="5267" spans="1:18" x14ac:dyDescent="0.25">
      <c r="A5267" s="135">
        <v>1058903</v>
      </c>
      <c r="B5267" s="148" t="s">
        <v>5271</v>
      </c>
      <c r="C5267" s="135">
        <v>12</v>
      </c>
      <c r="D5267" s="135" t="s">
        <v>20</v>
      </c>
      <c r="E5267" s="188" t="s">
        <v>20</v>
      </c>
      <c r="F5267" s="135" t="s">
        <v>20</v>
      </c>
      <c r="G5267" s="135" t="s">
        <v>20</v>
      </c>
      <c r="H5267" s="135" t="s">
        <v>20</v>
      </c>
      <c r="I5267" s="135" t="s">
        <v>20</v>
      </c>
      <c r="J5267" s="136">
        <v>2.4</v>
      </c>
      <c r="K5267" s="136">
        <v>1.1000000000000001</v>
      </c>
      <c r="L5267" s="136">
        <v>0.36</v>
      </c>
      <c r="M5267" s="137" t="str">
        <f t="shared" si="82"/>
        <v>P</v>
      </c>
      <c r="N5267" s="174" t="s">
        <v>10682</v>
      </c>
      <c r="O5267" s="149" t="s">
        <v>1497</v>
      </c>
      <c r="P5267" s="149" t="s">
        <v>9415</v>
      </c>
      <c r="Q5267" s="150" t="s">
        <v>10519</v>
      </c>
      <c r="R5267" s="189">
        <v>4.92</v>
      </c>
    </row>
    <row r="5268" spans="1:18" x14ac:dyDescent="0.25">
      <c r="A5268" s="132">
        <v>1058987</v>
      </c>
      <c r="B5268" s="145" t="s">
        <v>3842</v>
      </c>
      <c r="C5268" s="132">
        <v>6</v>
      </c>
      <c r="D5268" s="132">
        <v>800</v>
      </c>
      <c r="E5268" s="186" t="s">
        <v>21</v>
      </c>
      <c r="F5268" s="132">
        <v>1200</v>
      </c>
      <c r="G5268" s="132">
        <v>24</v>
      </c>
      <c r="H5268" s="132">
        <v>30</v>
      </c>
      <c r="I5268" s="132">
        <v>2</v>
      </c>
      <c r="J5268" s="133">
        <v>2.2400000000000002</v>
      </c>
      <c r="K5268" s="133">
        <v>0.72</v>
      </c>
      <c r="L5268" s="133">
        <v>0.6</v>
      </c>
      <c r="M5268" s="134" t="str">
        <f t="shared" si="82"/>
        <v>P</v>
      </c>
      <c r="N5268" s="173" t="s">
        <v>10681</v>
      </c>
      <c r="O5268" s="146" t="s">
        <v>1581</v>
      </c>
      <c r="P5268" s="146" t="s">
        <v>10581</v>
      </c>
      <c r="Q5268" s="147" t="s">
        <v>10519</v>
      </c>
      <c r="R5268" s="187">
        <v>2.52</v>
      </c>
    </row>
    <row r="5269" spans="1:18" x14ac:dyDescent="0.25">
      <c r="A5269" s="135">
        <v>1058990</v>
      </c>
      <c r="B5269" s="148" t="s">
        <v>130</v>
      </c>
      <c r="C5269" s="135">
        <v>6</v>
      </c>
      <c r="D5269" s="135">
        <v>800</v>
      </c>
      <c r="E5269" s="188" t="s">
        <v>21</v>
      </c>
      <c r="F5269" s="135">
        <v>1200</v>
      </c>
      <c r="G5269" s="135">
        <v>24</v>
      </c>
      <c r="H5269" s="135">
        <v>30</v>
      </c>
      <c r="I5269" s="135">
        <v>2</v>
      </c>
      <c r="J5269" s="136">
        <v>2.2400000000000002</v>
      </c>
      <c r="K5269" s="136">
        <v>0.76</v>
      </c>
      <c r="L5269" s="136">
        <v>0.65</v>
      </c>
      <c r="M5269" s="137" t="str">
        <f t="shared" si="82"/>
        <v>P</v>
      </c>
      <c r="N5269" s="174" t="s">
        <v>10681</v>
      </c>
      <c r="O5269" s="149" t="s">
        <v>1581</v>
      </c>
      <c r="P5269" s="149" t="s">
        <v>10581</v>
      </c>
      <c r="Q5269" s="150" t="s">
        <v>10519</v>
      </c>
      <c r="R5269" s="189">
        <v>3.54</v>
      </c>
    </row>
    <row r="5270" spans="1:18" x14ac:dyDescent="0.25">
      <c r="A5270" s="132">
        <v>1058991</v>
      </c>
      <c r="B5270" s="145" t="s">
        <v>135</v>
      </c>
      <c r="C5270" s="132">
        <v>6</v>
      </c>
      <c r="D5270" s="132">
        <v>800</v>
      </c>
      <c r="E5270" s="186" t="s">
        <v>21</v>
      </c>
      <c r="F5270" s="132">
        <v>1200</v>
      </c>
      <c r="G5270" s="132">
        <v>24</v>
      </c>
      <c r="H5270" s="132">
        <v>30</v>
      </c>
      <c r="I5270" s="132">
        <v>2</v>
      </c>
      <c r="J5270" s="133">
        <v>2.2400000000000002</v>
      </c>
      <c r="K5270" s="133">
        <v>0.72</v>
      </c>
      <c r="L5270" s="133">
        <v>0.62</v>
      </c>
      <c r="M5270" s="134" t="str">
        <f t="shared" si="82"/>
        <v>P</v>
      </c>
      <c r="N5270" s="173" t="s">
        <v>10681</v>
      </c>
      <c r="O5270" s="146" t="s">
        <v>1581</v>
      </c>
      <c r="P5270" s="146" t="s">
        <v>10581</v>
      </c>
      <c r="Q5270" s="147" t="s">
        <v>10519</v>
      </c>
      <c r="R5270" s="187">
        <v>2.58</v>
      </c>
    </row>
    <row r="5271" spans="1:18" x14ac:dyDescent="0.25">
      <c r="A5271" s="135">
        <v>1058992</v>
      </c>
      <c r="B5271" s="148" t="s">
        <v>138</v>
      </c>
      <c r="C5271" s="135">
        <v>6</v>
      </c>
      <c r="D5271" s="135">
        <v>800</v>
      </c>
      <c r="E5271" s="188" t="s">
        <v>21</v>
      </c>
      <c r="F5271" s="135">
        <v>1200</v>
      </c>
      <c r="G5271" s="135">
        <v>24</v>
      </c>
      <c r="H5271" s="135">
        <v>30</v>
      </c>
      <c r="I5271" s="135">
        <v>2</v>
      </c>
      <c r="J5271" s="136">
        <v>2.2400000000000002</v>
      </c>
      <c r="K5271" s="136">
        <v>0.76</v>
      </c>
      <c r="L5271" s="136">
        <v>0.64</v>
      </c>
      <c r="M5271" s="137" t="str">
        <f t="shared" si="82"/>
        <v>P</v>
      </c>
      <c r="N5271" s="174" t="s">
        <v>10681</v>
      </c>
      <c r="O5271" s="149" t="s">
        <v>1581</v>
      </c>
      <c r="P5271" s="149" t="s">
        <v>10581</v>
      </c>
      <c r="Q5271" s="150" t="s">
        <v>10519</v>
      </c>
      <c r="R5271" s="189">
        <v>2.82</v>
      </c>
    </row>
    <row r="5272" spans="1:18" x14ac:dyDescent="0.25">
      <c r="A5272" s="132">
        <v>1058993</v>
      </c>
      <c r="B5272" s="145" t="s">
        <v>141</v>
      </c>
      <c r="C5272" s="132">
        <v>6</v>
      </c>
      <c r="D5272" s="132">
        <v>800</v>
      </c>
      <c r="E5272" s="186" t="s">
        <v>21</v>
      </c>
      <c r="F5272" s="132">
        <v>1200</v>
      </c>
      <c r="G5272" s="132">
        <v>24</v>
      </c>
      <c r="H5272" s="132">
        <v>30</v>
      </c>
      <c r="I5272" s="132">
        <v>2</v>
      </c>
      <c r="J5272" s="133">
        <v>2.2400000000000002</v>
      </c>
      <c r="K5272" s="133">
        <v>0.74</v>
      </c>
      <c r="L5272" s="133">
        <v>0.57999999999999996</v>
      </c>
      <c r="M5272" s="134" t="str">
        <f t="shared" si="82"/>
        <v>P</v>
      </c>
      <c r="N5272" s="173" t="s">
        <v>10681</v>
      </c>
      <c r="O5272" s="146" t="s">
        <v>1581</v>
      </c>
      <c r="P5272" s="146" t="s">
        <v>10581</v>
      </c>
      <c r="Q5272" s="147" t="s">
        <v>10519</v>
      </c>
      <c r="R5272" s="187">
        <v>3</v>
      </c>
    </row>
    <row r="5273" spans="1:18" x14ac:dyDescent="0.25">
      <c r="A5273" s="135">
        <v>1058995</v>
      </c>
      <c r="B5273" s="148" t="s">
        <v>146</v>
      </c>
      <c r="C5273" s="135">
        <v>6</v>
      </c>
      <c r="D5273" s="135">
        <v>800</v>
      </c>
      <c r="E5273" s="188" t="s">
        <v>21</v>
      </c>
      <c r="F5273" s="135">
        <v>1200</v>
      </c>
      <c r="G5273" s="135">
        <v>24</v>
      </c>
      <c r="H5273" s="135">
        <v>30</v>
      </c>
      <c r="I5273" s="135">
        <v>2</v>
      </c>
      <c r="J5273" s="136">
        <v>2.2400000000000002</v>
      </c>
      <c r="K5273" s="136">
        <v>0.76</v>
      </c>
      <c r="L5273" s="136">
        <v>0.6</v>
      </c>
      <c r="M5273" s="137" t="str">
        <f t="shared" si="82"/>
        <v>P</v>
      </c>
      <c r="N5273" s="174" t="s">
        <v>10681</v>
      </c>
      <c r="O5273" s="149" t="s">
        <v>1581</v>
      </c>
      <c r="P5273" s="149" t="s">
        <v>10581</v>
      </c>
      <c r="Q5273" s="150" t="s">
        <v>10519</v>
      </c>
      <c r="R5273" s="189">
        <v>2.82</v>
      </c>
    </row>
    <row r="5274" spans="1:18" x14ac:dyDescent="0.25">
      <c r="A5274" s="132">
        <v>1059000</v>
      </c>
      <c r="B5274" s="145" t="s">
        <v>152</v>
      </c>
      <c r="C5274" s="132">
        <v>6</v>
      </c>
      <c r="D5274" s="132">
        <v>800</v>
      </c>
      <c r="E5274" s="186" t="s">
        <v>21</v>
      </c>
      <c r="F5274" s="132">
        <v>1150</v>
      </c>
      <c r="G5274" s="132">
        <v>24</v>
      </c>
      <c r="H5274" s="132">
        <v>30</v>
      </c>
      <c r="I5274" s="132">
        <v>2</v>
      </c>
      <c r="J5274" s="133">
        <v>2.25</v>
      </c>
      <c r="K5274" s="133">
        <v>0.76</v>
      </c>
      <c r="L5274" s="133">
        <v>0.65</v>
      </c>
      <c r="M5274" s="134" t="str">
        <f t="shared" si="82"/>
        <v>P</v>
      </c>
      <c r="N5274" s="173" t="s">
        <v>10681</v>
      </c>
      <c r="O5274" s="146" t="s">
        <v>1581</v>
      </c>
      <c r="P5274" s="146" t="s">
        <v>10581</v>
      </c>
      <c r="Q5274" s="147" t="s">
        <v>10519</v>
      </c>
      <c r="R5274" s="187">
        <v>2.7600000000000002</v>
      </c>
    </row>
    <row r="5275" spans="1:18" x14ac:dyDescent="0.25">
      <c r="A5275" s="135">
        <v>1059001</v>
      </c>
      <c r="B5275" s="148" t="s">
        <v>126</v>
      </c>
      <c r="C5275" s="135">
        <v>6</v>
      </c>
      <c r="D5275" s="135">
        <v>800</v>
      </c>
      <c r="E5275" s="188" t="s">
        <v>21</v>
      </c>
      <c r="F5275" s="135">
        <v>1200</v>
      </c>
      <c r="G5275" s="135">
        <v>24</v>
      </c>
      <c r="H5275" s="135">
        <v>30</v>
      </c>
      <c r="I5275" s="135">
        <v>2</v>
      </c>
      <c r="J5275" s="136">
        <v>2.2400000000000002</v>
      </c>
      <c r="K5275" s="136">
        <v>0.68</v>
      </c>
      <c r="L5275" s="136">
        <v>0.6</v>
      </c>
      <c r="M5275" s="137" t="str">
        <f t="shared" si="82"/>
        <v>P</v>
      </c>
      <c r="N5275" s="174" t="s">
        <v>10681</v>
      </c>
      <c r="O5275" s="149" t="s">
        <v>1581</v>
      </c>
      <c r="P5275" s="149" t="s">
        <v>10581</v>
      </c>
      <c r="Q5275" s="150" t="s">
        <v>10519</v>
      </c>
      <c r="R5275" s="189">
        <v>2.52</v>
      </c>
    </row>
    <row r="5276" spans="1:18" x14ac:dyDescent="0.25">
      <c r="A5276" s="132">
        <v>1059003</v>
      </c>
      <c r="B5276" s="145" t="s">
        <v>120</v>
      </c>
      <c r="C5276" s="132">
        <v>6</v>
      </c>
      <c r="D5276" s="132">
        <v>800</v>
      </c>
      <c r="E5276" s="186" t="s">
        <v>21</v>
      </c>
      <c r="F5276" s="132">
        <v>1200</v>
      </c>
      <c r="G5276" s="132">
        <v>24</v>
      </c>
      <c r="H5276" s="132">
        <v>30</v>
      </c>
      <c r="I5276" s="132">
        <v>2</v>
      </c>
      <c r="J5276" s="133">
        <v>2.2400000000000002</v>
      </c>
      <c r="K5276" s="133">
        <v>0.76</v>
      </c>
      <c r="L5276" s="133">
        <v>0.65</v>
      </c>
      <c r="M5276" s="134" t="str">
        <f t="shared" si="82"/>
        <v>P</v>
      </c>
      <c r="N5276" s="173" t="s">
        <v>10681</v>
      </c>
      <c r="O5276" s="146" t="s">
        <v>1581</v>
      </c>
      <c r="P5276" s="146" t="s">
        <v>10581</v>
      </c>
      <c r="Q5276" s="147" t="s">
        <v>10519</v>
      </c>
      <c r="R5276" s="187">
        <v>2.52</v>
      </c>
    </row>
    <row r="5277" spans="1:18" x14ac:dyDescent="0.25">
      <c r="A5277" s="135">
        <v>1059004</v>
      </c>
      <c r="B5277" s="148" t="s">
        <v>158</v>
      </c>
      <c r="C5277" s="135">
        <v>6</v>
      </c>
      <c r="D5277" s="135">
        <v>800</v>
      </c>
      <c r="E5277" s="188" t="s">
        <v>21</v>
      </c>
      <c r="F5277" s="135">
        <v>1200</v>
      </c>
      <c r="G5277" s="135">
        <v>24</v>
      </c>
      <c r="H5277" s="135">
        <v>30</v>
      </c>
      <c r="I5277" s="135">
        <v>2</v>
      </c>
      <c r="J5277" s="136">
        <v>2.2400000000000002</v>
      </c>
      <c r="K5277" s="136">
        <v>0.68</v>
      </c>
      <c r="L5277" s="136">
        <v>0.57999999999999996</v>
      </c>
      <c r="M5277" s="137" t="str">
        <f t="shared" si="82"/>
        <v>P</v>
      </c>
      <c r="N5277" s="174" t="s">
        <v>10681</v>
      </c>
      <c r="O5277" s="149" t="s">
        <v>1581</v>
      </c>
      <c r="P5277" s="149" t="s">
        <v>10581</v>
      </c>
      <c r="Q5277" s="150" t="s">
        <v>10519</v>
      </c>
      <c r="R5277" s="189">
        <v>2.7</v>
      </c>
    </row>
    <row r="5278" spans="1:18" x14ac:dyDescent="0.25">
      <c r="A5278" s="132">
        <v>1059005</v>
      </c>
      <c r="B5278" s="145" t="s">
        <v>119</v>
      </c>
      <c r="C5278" s="132">
        <v>6</v>
      </c>
      <c r="D5278" s="132">
        <v>264</v>
      </c>
      <c r="E5278" s="186" t="s">
        <v>21</v>
      </c>
      <c r="F5278" s="132">
        <v>372</v>
      </c>
      <c r="G5278" s="132">
        <v>5</v>
      </c>
      <c r="H5278" s="132">
        <v>6</v>
      </c>
      <c r="I5278" s="132">
        <v>5</v>
      </c>
      <c r="J5278" s="133">
        <v>3.22</v>
      </c>
      <c r="K5278" s="133">
        <v>2.08</v>
      </c>
      <c r="L5278" s="133">
        <v>0.44</v>
      </c>
      <c r="M5278" s="134" t="str">
        <f t="shared" si="82"/>
        <v>P</v>
      </c>
      <c r="N5278" s="173" t="s">
        <v>10681</v>
      </c>
      <c r="O5278" s="146" t="s">
        <v>1581</v>
      </c>
      <c r="P5278" s="146" t="s">
        <v>10581</v>
      </c>
      <c r="Q5278" s="147" t="s">
        <v>10519</v>
      </c>
      <c r="R5278" s="187">
        <v>5.58</v>
      </c>
    </row>
    <row r="5279" spans="1:18" x14ac:dyDescent="0.25">
      <c r="A5279" s="135">
        <v>1059006</v>
      </c>
      <c r="B5279" s="148" t="s">
        <v>5272</v>
      </c>
      <c r="C5279" s="135">
        <v>6</v>
      </c>
      <c r="D5279" s="135">
        <v>264</v>
      </c>
      <c r="E5279" s="188" t="s">
        <v>21</v>
      </c>
      <c r="F5279" s="135" t="s">
        <v>20</v>
      </c>
      <c r="G5279" s="135">
        <v>8</v>
      </c>
      <c r="H5279" s="135">
        <v>8</v>
      </c>
      <c r="I5279" s="135">
        <v>4</v>
      </c>
      <c r="J5279" s="136">
        <v>3.23</v>
      </c>
      <c r="K5279" s="136">
        <v>2.13</v>
      </c>
      <c r="L5279" s="136">
        <v>0.51</v>
      </c>
      <c r="M5279" s="137" t="str">
        <f t="shared" si="82"/>
        <v>P</v>
      </c>
      <c r="N5279" s="174" t="s">
        <v>10681</v>
      </c>
      <c r="O5279" s="149" t="s">
        <v>1581</v>
      </c>
      <c r="P5279" s="149" t="s">
        <v>10581</v>
      </c>
      <c r="Q5279" s="150" t="s">
        <v>10519</v>
      </c>
      <c r="R5279" s="189">
        <v>6.84</v>
      </c>
    </row>
    <row r="5280" spans="1:18" x14ac:dyDescent="0.25">
      <c r="A5280" s="132">
        <v>1059007</v>
      </c>
      <c r="B5280" s="145" t="s">
        <v>170</v>
      </c>
      <c r="C5280" s="132">
        <v>6</v>
      </c>
      <c r="D5280" s="132">
        <v>264</v>
      </c>
      <c r="E5280" s="186" t="s">
        <v>21</v>
      </c>
      <c r="F5280" s="132">
        <v>372</v>
      </c>
      <c r="G5280" s="132">
        <v>8</v>
      </c>
      <c r="H5280" s="132">
        <v>9</v>
      </c>
      <c r="I5280" s="132">
        <v>4</v>
      </c>
      <c r="J5280" s="133">
        <v>3.22</v>
      </c>
      <c r="K5280" s="133">
        <v>2.12</v>
      </c>
      <c r="L5280" s="133">
        <v>0.42</v>
      </c>
      <c r="M5280" s="134" t="str">
        <f t="shared" si="82"/>
        <v>P</v>
      </c>
      <c r="N5280" s="173" t="s">
        <v>10681</v>
      </c>
      <c r="O5280" s="146" t="s">
        <v>1581</v>
      </c>
      <c r="P5280" s="146" t="s">
        <v>10581</v>
      </c>
      <c r="Q5280" s="147" t="s">
        <v>10519</v>
      </c>
      <c r="R5280" s="187">
        <v>6.6000000000000005</v>
      </c>
    </row>
    <row r="5281" spans="1:18" x14ac:dyDescent="0.25">
      <c r="A5281" s="135">
        <v>1059011</v>
      </c>
      <c r="B5281" s="148" t="s">
        <v>165</v>
      </c>
      <c r="C5281" s="135">
        <v>6</v>
      </c>
      <c r="D5281" s="135">
        <v>264</v>
      </c>
      <c r="E5281" s="188" t="s">
        <v>21</v>
      </c>
      <c r="F5281" s="135">
        <v>372</v>
      </c>
      <c r="G5281" s="135">
        <v>8</v>
      </c>
      <c r="H5281" s="135">
        <v>9</v>
      </c>
      <c r="I5281" s="135">
        <v>4</v>
      </c>
      <c r="J5281" s="136">
        <v>3.22</v>
      </c>
      <c r="K5281" s="136">
        <v>2.1</v>
      </c>
      <c r="L5281" s="136">
        <v>0.44</v>
      </c>
      <c r="M5281" s="137" t="str">
        <f t="shared" si="82"/>
        <v>P</v>
      </c>
      <c r="N5281" s="174" t="s">
        <v>10681</v>
      </c>
      <c r="O5281" s="149" t="s">
        <v>1581</v>
      </c>
      <c r="P5281" s="149" t="s">
        <v>10581</v>
      </c>
      <c r="Q5281" s="150" t="s">
        <v>10519</v>
      </c>
      <c r="R5281" s="189">
        <v>6.8999999999999995</v>
      </c>
    </row>
    <row r="5282" spans="1:18" x14ac:dyDescent="0.25">
      <c r="A5282" s="132">
        <v>1059012</v>
      </c>
      <c r="B5282" s="145" t="s">
        <v>166</v>
      </c>
      <c r="C5282" s="132">
        <v>6</v>
      </c>
      <c r="D5282" s="132">
        <v>264</v>
      </c>
      <c r="E5282" s="186" t="s">
        <v>21</v>
      </c>
      <c r="F5282" s="132">
        <v>372</v>
      </c>
      <c r="G5282" s="132">
        <v>8</v>
      </c>
      <c r="H5282" s="132">
        <v>9</v>
      </c>
      <c r="I5282" s="132">
        <v>4</v>
      </c>
      <c r="J5282" s="133">
        <v>3.22</v>
      </c>
      <c r="K5282" s="133">
        <v>2.08</v>
      </c>
      <c r="L5282" s="133">
        <v>0.44</v>
      </c>
      <c r="M5282" s="134" t="str">
        <f t="shared" si="82"/>
        <v>P</v>
      </c>
      <c r="N5282" s="173" t="s">
        <v>10681</v>
      </c>
      <c r="O5282" s="146" t="s">
        <v>1581</v>
      </c>
      <c r="P5282" s="146" t="s">
        <v>10581</v>
      </c>
      <c r="Q5282" s="147" t="s">
        <v>10519</v>
      </c>
      <c r="R5282" s="187">
        <v>6.7799999999999994</v>
      </c>
    </row>
    <row r="5283" spans="1:18" x14ac:dyDescent="0.25">
      <c r="A5283" s="135">
        <v>1059013</v>
      </c>
      <c r="B5283" s="148" t="s">
        <v>160</v>
      </c>
      <c r="C5283" s="135">
        <v>6</v>
      </c>
      <c r="D5283" s="135">
        <v>264</v>
      </c>
      <c r="E5283" s="188" t="s">
        <v>21</v>
      </c>
      <c r="F5283" s="135">
        <v>372</v>
      </c>
      <c r="G5283" s="135">
        <v>8</v>
      </c>
      <c r="H5283" s="135">
        <v>9</v>
      </c>
      <c r="I5283" s="135">
        <v>4</v>
      </c>
      <c r="J5283" s="136">
        <v>3.2</v>
      </c>
      <c r="K5283" s="136">
        <v>2.08</v>
      </c>
      <c r="L5283" s="136">
        <v>0.46</v>
      </c>
      <c r="M5283" s="137" t="str">
        <f t="shared" si="82"/>
        <v>P</v>
      </c>
      <c r="N5283" s="174" t="s">
        <v>10681</v>
      </c>
      <c r="O5283" s="149" t="s">
        <v>1581</v>
      </c>
      <c r="P5283" s="149" t="s">
        <v>10581</v>
      </c>
      <c r="Q5283" s="150" t="s">
        <v>10519</v>
      </c>
      <c r="R5283" s="189">
        <v>6.36</v>
      </c>
    </row>
    <row r="5284" spans="1:18" x14ac:dyDescent="0.25">
      <c r="A5284" s="132">
        <v>1059014</v>
      </c>
      <c r="B5284" s="145" t="s">
        <v>5273</v>
      </c>
      <c r="C5284" s="132">
        <v>6</v>
      </c>
      <c r="D5284" s="132">
        <v>264</v>
      </c>
      <c r="E5284" s="186" t="s">
        <v>21</v>
      </c>
      <c r="F5284" s="132">
        <v>372</v>
      </c>
      <c r="G5284" s="132">
        <v>8</v>
      </c>
      <c r="H5284" s="132">
        <v>9</v>
      </c>
      <c r="I5284" s="132">
        <v>4</v>
      </c>
      <c r="J5284" s="133">
        <v>3.22</v>
      </c>
      <c r="K5284" s="133">
        <v>2.12</v>
      </c>
      <c r="L5284" s="133">
        <v>0.5</v>
      </c>
      <c r="M5284" s="134" t="str">
        <f t="shared" si="82"/>
        <v>P</v>
      </c>
      <c r="N5284" s="173" t="s">
        <v>10681</v>
      </c>
      <c r="O5284" s="146" t="s">
        <v>1581</v>
      </c>
      <c r="P5284" s="146" t="s">
        <v>10581</v>
      </c>
      <c r="Q5284" s="147" t="s">
        <v>10519</v>
      </c>
      <c r="R5284" s="187">
        <v>6.3000000000000007</v>
      </c>
    </row>
    <row r="5285" spans="1:18" x14ac:dyDescent="0.25">
      <c r="A5285" s="135">
        <v>1059016</v>
      </c>
      <c r="B5285" s="148" t="s">
        <v>171</v>
      </c>
      <c r="C5285" s="135">
        <v>6</v>
      </c>
      <c r="D5285" s="135">
        <v>264</v>
      </c>
      <c r="E5285" s="188" t="s">
        <v>21</v>
      </c>
      <c r="F5285" s="135">
        <v>372</v>
      </c>
      <c r="G5285" s="135">
        <v>8</v>
      </c>
      <c r="H5285" s="135">
        <v>9</v>
      </c>
      <c r="I5285" s="135">
        <v>4</v>
      </c>
      <c r="J5285" s="136">
        <v>3.22</v>
      </c>
      <c r="K5285" s="136">
        <v>2.1</v>
      </c>
      <c r="L5285" s="136">
        <v>0.5</v>
      </c>
      <c r="M5285" s="137" t="str">
        <f t="shared" si="82"/>
        <v>P</v>
      </c>
      <c r="N5285" s="174" t="s">
        <v>10681</v>
      </c>
      <c r="O5285" s="149" t="s">
        <v>1581</v>
      </c>
      <c r="P5285" s="149" t="s">
        <v>10581</v>
      </c>
      <c r="Q5285" s="150" t="s">
        <v>10519</v>
      </c>
      <c r="R5285" s="189">
        <v>6.3000000000000007</v>
      </c>
    </row>
    <row r="5286" spans="1:18" x14ac:dyDescent="0.25">
      <c r="A5286" s="132">
        <v>1059017</v>
      </c>
      <c r="B5286" s="145" t="s">
        <v>116</v>
      </c>
      <c r="C5286" s="132">
        <v>6</v>
      </c>
      <c r="D5286" s="132">
        <v>264</v>
      </c>
      <c r="E5286" s="186" t="s">
        <v>21</v>
      </c>
      <c r="F5286" s="132">
        <v>372</v>
      </c>
      <c r="G5286" s="132">
        <v>5</v>
      </c>
      <c r="H5286" s="132">
        <v>6</v>
      </c>
      <c r="I5286" s="132">
        <v>5</v>
      </c>
      <c r="J5286" s="133">
        <v>3.2</v>
      </c>
      <c r="K5286" s="133">
        <v>2.08</v>
      </c>
      <c r="L5286" s="133">
        <v>0.48</v>
      </c>
      <c r="M5286" s="134" t="str">
        <f t="shared" si="82"/>
        <v>P</v>
      </c>
      <c r="N5286" s="173" t="s">
        <v>10681</v>
      </c>
      <c r="O5286" s="146" t="s">
        <v>1581</v>
      </c>
      <c r="P5286" s="146" t="s">
        <v>10581</v>
      </c>
      <c r="Q5286" s="147" t="s">
        <v>10519</v>
      </c>
      <c r="R5286" s="187">
        <v>5.64</v>
      </c>
    </row>
    <row r="5287" spans="1:18" x14ac:dyDescent="0.25">
      <c r="A5287" s="135">
        <v>1059018</v>
      </c>
      <c r="B5287" s="148" t="s">
        <v>227</v>
      </c>
      <c r="C5287" s="135">
        <v>6</v>
      </c>
      <c r="D5287" s="135">
        <v>264</v>
      </c>
      <c r="E5287" s="188" t="s">
        <v>21</v>
      </c>
      <c r="F5287" s="135">
        <v>372</v>
      </c>
      <c r="G5287" s="135">
        <v>8</v>
      </c>
      <c r="H5287" s="135">
        <v>9</v>
      </c>
      <c r="I5287" s="135">
        <v>4</v>
      </c>
      <c r="J5287" s="136">
        <v>3.22</v>
      </c>
      <c r="K5287" s="136">
        <v>2.08</v>
      </c>
      <c r="L5287" s="136">
        <v>0.5</v>
      </c>
      <c r="M5287" s="137" t="str">
        <f t="shared" si="82"/>
        <v>P</v>
      </c>
      <c r="N5287" s="174" t="s">
        <v>10681</v>
      </c>
      <c r="O5287" s="149" t="s">
        <v>1581</v>
      </c>
      <c r="P5287" s="149" t="s">
        <v>10581</v>
      </c>
      <c r="Q5287" s="150" t="s">
        <v>10519</v>
      </c>
      <c r="R5287" s="189">
        <v>6.5400000000000009</v>
      </c>
    </row>
    <row r="5288" spans="1:18" x14ac:dyDescent="0.25">
      <c r="A5288" s="132">
        <v>1059019</v>
      </c>
      <c r="B5288" s="145" t="s">
        <v>156</v>
      </c>
      <c r="C5288" s="132">
        <v>6</v>
      </c>
      <c r="D5288" s="132">
        <v>264</v>
      </c>
      <c r="E5288" s="186" t="s">
        <v>21</v>
      </c>
      <c r="F5288" s="132">
        <v>372</v>
      </c>
      <c r="G5288" s="132">
        <v>5</v>
      </c>
      <c r="H5288" s="132">
        <v>6</v>
      </c>
      <c r="I5288" s="132">
        <v>5</v>
      </c>
      <c r="J5288" s="133">
        <v>3.24</v>
      </c>
      <c r="K5288" s="133">
        <v>2.15</v>
      </c>
      <c r="L5288" s="133">
        <v>0.48</v>
      </c>
      <c r="M5288" s="134" t="str">
        <f t="shared" si="82"/>
        <v>P</v>
      </c>
      <c r="N5288" s="171" t="s">
        <v>10681</v>
      </c>
      <c r="O5288" s="146" t="s">
        <v>1581</v>
      </c>
      <c r="P5288" s="146" t="s">
        <v>10581</v>
      </c>
      <c r="Q5288" s="147" t="s">
        <v>10519</v>
      </c>
      <c r="R5288" s="187">
        <v>5.88</v>
      </c>
    </row>
    <row r="5289" spans="1:18" x14ac:dyDescent="0.25">
      <c r="A5289" s="135">
        <v>1059021</v>
      </c>
      <c r="B5289" s="148" t="s">
        <v>149</v>
      </c>
      <c r="C5289" s="135">
        <v>6</v>
      </c>
      <c r="D5289" s="135">
        <v>800</v>
      </c>
      <c r="E5289" s="188" t="s">
        <v>21</v>
      </c>
      <c r="F5289" s="135">
        <v>1200</v>
      </c>
      <c r="G5289" s="135">
        <v>24</v>
      </c>
      <c r="H5289" s="135">
        <v>30</v>
      </c>
      <c r="I5289" s="135">
        <v>2</v>
      </c>
      <c r="J5289" s="136">
        <v>0.76</v>
      </c>
      <c r="K5289" s="136">
        <v>2.2400000000000002</v>
      </c>
      <c r="L5289" s="136">
        <v>0.66</v>
      </c>
      <c r="M5289" s="137" t="str">
        <f t="shared" si="82"/>
        <v>P</v>
      </c>
      <c r="N5289" s="172" t="s">
        <v>10681</v>
      </c>
      <c r="O5289" s="149" t="s">
        <v>1581</v>
      </c>
      <c r="P5289" s="149" t="s">
        <v>10581</v>
      </c>
      <c r="Q5289" s="150" t="s">
        <v>10519</v>
      </c>
      <c r="R5289" s="189">
        <v>2.64</v>
      </c>
    </row>
    <row r="5290" spans="1:18" x14ac:dyDescent="0.25">
      <c r="A5290" s="132">
        <v>1059034</v>
      </c>
      <c r="B5290" s="145" t="s">
        <v>5274</v>
      </c>
      <c r="C5290" s="132">
        <v>10</v>
      </c>
      <c r="D5290" s="132" t="s">
        <v>20</v>
      </c>
      <c r="E5290" s="186" t="s">
        <v>20</v>
      </c>
      <c r="F5290" s="132" t="s">
        <v>20</v>
      </c>
      <c r="G5290" s="132" t="s">
        <v>20</v>
      </c>
      <c r="H5290" s="132" t="s">
        <v>20</v>
      </c>
      <c r="I5290" s="132" t="s">
        <v>20</v>
      </c>
      <c r="J5290" s="133">
        <v>1.99</v>
      </c>
      <c r="K5290" s="133">
        <v>0.9</v>
      </c>
      <c r="L5290" s="133">
        <v>0.33</v>
      </c>
      <c r="M5290" s="134" t="str">
        <f t="shared" si="82"/>
        <v>P</v>
      </c>
      <c r="N5290" s="173" t="s">
        <v>10682</v>
      </c>
      <c r="O5290" s="146" t="s">
        <v>1506</v>
      </c>
      <c r="P5290" s="146" t="s">
        <v>9468</v>
      </c>
      <c r="Q5290" s="147" t="s">
        <v>10519</v>
      </c>
      <c r="R5290" s="187">
        <v>2.6</v>
      </c>
    </row>
    <row r="5291" spans="1:18" x14ac:dyDescent="0.25">
      <c r="A5291" s="135">
        <v>1059037</v>
      </c>
      <c r="B5291" s="148" t="s">
        <v>1102</v>
      </c>
      <c r="C5291" s="135">
        <v>200</v>
      </c>
      <c r="D5291" s="135">
        <v>120</v>
      </c>
      <c r="E5291" s="188" t="s">
        <v>21</v>
      </c>
      <c r="F5291" s="135">
        <v>180</v>
      </c>
      <c r="G5291" s="135" t="s">
        <v>20</v>
      </c>
      <c r="H5291" s="135">
        <v>12</v>
      </c>
      <c r="I5291" s="135">
        <v>1</v>
      </c>
      <c r="J5291" s="136">
        <v>2.3199999999999998</v>
      </c>
      <c r="K5291" s="136">
        <v>1.58</v>
      </c>
      <c r="L5291" s="136">
        <v>1.62</v>
      </c>
      <c r="M5291" s="137" t="str">
        <f t="shared" si="82"/>
        <v>P</v>
      </c>
      <c r="N5291" s="174" t="s">
        <v>10682</v>
      </c>
      <c r="O5291" s="149" t="s">
        <v>1506</v>
      </c>
      <c r="P5291" s="149" t="s">
        <v>9468</v>
      </c>
      <c r="Q5291" s="150" t="s">
        <v>10519</v>
      </c>
      <c r="R5291" s="189">
        <v>14.000000000000002</v>
      </c>
    </row>
    <row r="5292" spans="1:18" x14ac:dyDescent="0.25">
      <c r="A5292" s="132">
        <v>1059038</v>
      </c>
      <c r="B5292" s="145" t="s">
        <v>5275</v>
      </c>
      <c r="C5292" s="132">
        <v>1</v>
      </c>
      <c r="D5292" s="132" t="s">
        <v>20</v>
      </c>
      <c r="E5292" s="186" t="s">
        <v>20</v>
      </c>
      <c r="F5292" s="132" t="s">
        <v>20</v>
      </c>
      <c r="G5292" s="132" t="s">
        <v>21</v>
      </c>
      <c r="H5292" s="132" t="s">
        <v>21</v>
      </c>
      <c r="I5292" s="132" t="s">
        <v>21</v>
      </c>
      <c r="J5292" s="133">
        <v>3.25</v>
      </c>
      <c r="K5292" s="133">
        <v>3.15</v>
      </c>
      <c r="L5292" s="133">
        <v>1.1299999999999999</v>
      </c>
      <c r="M5292" s="134" t="str">
        <f t="shared" si="82"/>
        <v>P</v>
      </c>
      <c r="N5292" s="173" t="s">
        <v>10681</v>
      </c>
      <c r="O5292" s="146" t="s">
        <v>1562</v>
      </c>
      <c r="P5292" s="146" t="s">
        <v>9558</v>
      </c>
      <c r="Q5292" s="147" t="s">
        <v>10106</v>
      </c>
      <c r="R5292" s="187">
        <v>7.462686567164179E-3</v>
      </c>
    </row>
    <row r="5293" spans="1:18" x14ac:dyDescent="0.25">
      <c r="A5293" s="135">
        <v>1059039</v>
      </c>
      <c r="B5293" s="148" t="s">
        <v>5276</v>
      </c>
      <c r="C5293" s="135">
        <v>1</v>
      </c>
      <c r="D5293" s="135" t="s">
        <v>20</v>
      </c>
      <c r="E5293" s="188" t="s">
        <v>20</v>
      </c>
      <c r="F5293" s="135" t="s">
        <v>20</v>
      </c>
      <c r="G5293" s="135" t="s">
        <v>21</v>
      </c>
      <c r="H5293" s="135" t="s">
        <v>21</v>
      </c>
      <c r="I5293" s="135" t="s">
        <v>21</v>
      </c>
      <c r="J5293" s="136">
        <v>3.25</v>
      </c>
      <c r="K5293" s="136">
        <v>3.15</v>
      </c>
      <c r="L5293" s="136">
        <v>1.1299999999999999</v>
      </c>
      <c r="M5293" s="137" t="str">
        <f t="shared" si="82"/>
        <v>P</v>
      </c>
      <c r="N5293" s="174" t="s">
        <v>10681</v>
      </c>
      <c r="O5293" s="149" t="s">
        <v>1562</v>
      </c>
      <c r="P5293" s="149" t="s">
        <v>9558</v>
      </c>
      <c r="Q5293" s="150" t="s">
        <v>10106</v>
      </c>
      <c r="R5293" s="189">
        <v>7.462686567164179E-3</v>
      </c>
    </row>
    <row r="5294" spans="1:18" x14ac:dyDescent="0.25">
      <c r="A5294" s="132">
        <v>1059042</v>
      </c>
      <c r="B5294" s="145" t="s">
        <v>808</v>
      </c>
      <c r="C5294" s="132">
        <v>6</v>
      </c>
      <c r="D5294" s="132">
        <v>225</v>
      </c>
      <c r="E5294" s="186" t="s">
        <v>21</v>
      </c>
      <c r="F5294" s="132">
        <v>420</v>
      </c>
      <c r="G5294" s="132" t="s">
        <v>20</v>
      </c>
      <c r="H5294" s="132" t="s">
        <v>20</v>
      </c>
      <c r="I5294" s="132" t="s">
        <v>20</v>
      </c>
      <c r="J5294" s="133">
        <v>2.6</v>
      </c>
      <c r="K5294" s="133">
        <v>1.75</v>
      </c>
      <c r="L5294" s="133">
        <v>0.68</v>
      </c>
      <c r="M5294" s="134" t="str">
        <f t="shared" si="82"/>
        <v>P</v>
      </c>
      <c r="N5294" s="173" t="s">
        <v>10681</v>
      </c>
      <c r="O5294" s="146" t="s">
        <v>1555</v>
      </c>
      <c r="P5294" s="146" t="s">
        <v>9429</v>
      </c>
      <c r="Q5294" s="147" t="s">
        <v>10519</v>
      </c>
      <c r="R5294" s="187">
        <v>10.98</v>
      </c>
    </row>
    <row r="5295" spans="1:18" x14ac:dyDescent="0.25">
      <c r="A5295" s="135">
        <v>1059044</v>
      </c>
      <c r="B5295" s="148" t="s">
        <v>232</v>
      </c>
      <c r="C5295" s="135">
        <v>6</v>
      </c>
      <c r="D5295" s="135">
        <v>340</v>
      </c>
      <c r="E5295" s="188" t="s">
        <v>21</v>
      </c>
      <c r="F5295" s="135">
        <v>442</v>
      </c>
      <c r="G5295" s="135" t="s">
        <v>20</v>
      </c>
      <c r="H5295" s="135">
        <v>12</v>
      </c>
      <c r="I5295" s="135">
        <v>2</v>
      </c>
      <c r="J5295" s="136">
        <v>2.16</v>
      </c>
      <c r="K5295" s="136">
        <v>1.45</v>
      </c>
      <c r="L5295" s="136">
        <v>1.1399999999999999</v>
      </c>
      <c r="M5295" s="137" t="str">
        <f t="shared" si="82"/>
        <v>P</v>
      </c>
      <c r="N5295" s="174" t="s">
        <v>10681</v>
      </c>
      <c r="O5295" s="149" t="s">
        <v>1506</v>
      </c>
      <c r="P5295" s="149" t="s">
        <v>9427</v>
      </c>
      <c r="Q5295" s="150" t="s">
        <v>10519</v>
      </c>
      <c r="R5295" s="189">
        <v>12.54</v>
      </c>
    </row>
    <row r="5296" spans="1:18" x14ac:dyDescent="0.25">
      <c r="A5296" s="132">
        <v>1059045</v>
      </c>
      <c r="B5296" s="145" t="s">
        <v>246</v>
      </c>
      <c r="C5296" s="132">
        <v>6</v>
      </c>
      <c r="D5296" s="132">
        <v>130</v>
      </c>
      <c r="E5296" s="186" t="s">
        <v>21</v>
      </c>
      <c r="F5296" s="132">
        <v>195</v>
      </c>
      <c r="G5296" s="132">
        <v>5</v>
      </c>
      <c r="H5296" s="132">
        <v>5</v>
      </c>
      <c r="I5296" s="132">
        <v>3</v>
      </c>
      <c r="J5296" s="133">
        <v>3.36</v>
      </c>
      <c r="K5296" s="133">
        <v>2.2799999999999998</v>
      </c>
      <c r="L5296" s="133">
        <v>1</v>
      </c>
      <c r="M5296" s="134" t="str">
        <f t="shared" si="82"/>
        <v>P</v>
      </c>
      <c r="N5296" s="173" t="s">
        <v>10681</v>
      </c>
      <c r="O5296" s="146" t="s">
        <v>1506</v>
      </c>
      <c r="P5296" s="146" t="s">
        <v>9398</v>
      </c>
      <c r="Q5296" s="147" t="s">
        <v>10519</v>
      </c>
      <c r="R5296" s="187">
        <v>16.259999999999998</v>
      </c>
    </row>
    <row r="5297" spans="1:18" x14ac:dyDescent="0.25">
      <c r="A5297" s="135">
        <v>1059046</v>
      </c>
      <c r="B5297" s="148" t="s">
        <v>5277</v>
      </c>
      <c r="C5297" s="135">
        <v>6</v>
      </c>
      <c r="D5297" s="135">
        <v>180</v>
      </c>
      <c r="E5297" s="188" t="s">
        <v>21</v>
      </c>
      <c r="F5297" s="135">
        <v>198</v>
      </c>
      <c r="G5297" s="135" t="s">
        <v>20</v>
      </c>
      <c r="H5297" s="135" t="s">
        <v>20</v>
      </c>
      <c r="I5297" s="135" t="s">
        <v>20</v>
      </c>
      <c r="J5297" s="136">
        <v>2.84</v>
      </c>
      <c r="K5297" s="136">
        <v>1.98</v>
      </c>
      <c r="L5297" s="136">
        <v>1.22</v>
      </c>
      <c r="M5297" s="137" t="str">
        <f t="shared" si="82"/>
        <v>P</v>
      </c>
      <c r="N5297" s="174" t="s">
        <v>10681</v>
      </c>
      <c r="O5297" s="149" t="s">
        <v>1693</v>
      </c>
      <c r="P5297" s="149" t="s">
        <v>10126</v>
      </c>
      <c r="Q5297" s="150" t="s">
        <v>10519</v>
      </c>
      <c r="R5297" s="189">
        <v>8.52</v>
      </c>
    </row>
    <row r="5298" spans="1:18" x14ac:dyDescent="0.25">
      <c r="A5298" s="132">
        <v>1059047</v>
      </c>
      <c r="B5298" s="145" t="s">
        <v>5278</v>
      </c>
      <c r="C5298" s="132">
        <v>6</v>
      </c>
      <c r="D5298" s="132">
        <v>30</v>
      </c>
      <c r="E5298" s="186" t="s">
        <v>21</v>
      </c>
      <c r="F5298" s="132">
        <v>60</v>
      </c>
      <c r="G5298" s="132">
        <v>4</v>
      </c>
      <c r="H5298" s="132" t="s">
        <v>20</v>
      </c>
      <c r="I5298" s="132" t="s">
        <v>20</v>
      </c>
      <c r="J5298" s="133">
        <v>4.4000000000000004</v>
      </c>
      <c r="K5298" s="133">
        <v>2.36</v>
      </c>
      <c r="L5298" s="133">
        <v>2.4</v>
      </c>
      <c r="M5298" s="134" t="str">
        <f t="shared" si="82"/>
        <v>P</v>
      </c>
      <c r="N5298" s="173" t="s">
        <v>10681</v>
      </c>
      <c r="O5298" s="146" t="s">
        <v>1506</v>
      </c>
      <c r="P5298" s="146" t="s">
        <v>9435</v>
      </c>
      <c r="Q5298" s="147" t="s">
        <v>10519</v>
      </c>
      <c r="R5298" s="187">
        <v>24.299999999999997</v>
      </c>
    </row>
    <row r="5299" spans="1:18" x14ac:dyDescent="0.25">
      <c r="A5299" s="135">
        <v>1059050</v>
      </c>
      <c r="B5299" s="148" t="s">
        <v>5279</v>
      </c>
      <c r="C5299" s="135">
        <v>6</v>
      </c>
      <c r="D5299" s="135">
        <v>32</v>
      </c>
      <c r="E5299" s="188" t="s">
        <v>21</v>
      </c>
      <c r="F5299" s="135">
        <v>48</v>
      </c>
      <c r="G5299" s="135" t="s">
        <v>20</v>
      </c>
      <c r="H5299" s="135" t="s">
        <v>20</v>
      </c>
      <c r="I5299" s="135" t="s">
        <v>20</v>
      </c>
      <c r="J5299" s="136">
        <v>4.18</v>
      </c>
      <c r="K5299" s="136">
        <v>2.98</v>
      </c>
      <c r="L5299" s="136">
        <v>2.34</v>
      </c>
      <c r="M5299" s="137" t="str">
        <f t="shared" si="82"/>
        <v>P</v>
      </c>
      <c r="N5299" s="174" t="s">
        <v>10681</v>
      </c>
      <c r="O5299" s="149" t="s">
        <v>1693</v>
      </c>
      <c r="P5299" s="149" t="s">
        <v>10126</v>
      </c>
      <c r="Q5299" s="150" t="s">
        <v>10519</v>
      </c>
      <c r="R5299" s="189">
        <v>51.42</v>
      </c>
    </row>
    <row r="5300" spans="1:18" x14ac:dyDescent="0.25">
      <c r="A5300" s="132">
        <v>1059051</v>
      </c>
      <c r="B5300" s="145" t="s">
        <v>5280</v>
      </c>
      <c r="C5300" s="132">
        <v>4</v>
      </c>
      <c r="D5300" s="132">
        <v>20</v>
      </c>
      <c r="E5300" s="186" t="s">
        <v>21</v>
      </c>
      <c r="F5300" s="132">
        <v>24</v>
      </c>
      <c r="G5300" s="132" t="s">
        <v>21</v>
      </c>
      <c r="H5300" s="132" t="s">
        <v>21</v>
      </c>
      <c r="I5300" s="132" t="s">
        <v>21</v>
      </c>
      <c r="J5300" s="133">
        <v>4.5</v>
      </c>
      <c r="K5300" s="133">
        <v>4.5999999999999996</v>
      </c>
      <c r="L5300" s="133">
        <v>2.2999999999999998</v>
      </c>
      <c r="M5300" s="134" t="str">
        <f t="shared" si="82"/>
        <v>P</v>
      </c>
      <c r="N5300" s="173" t="s">
        <v>10681</v>
      </c>
      <c r="O5300" s="146" t="s">
        <v>1506</v>
      </c>
      <c r="P5300" s="146" t="s">
        <v>9435</v>
      </c>
      <c r="Q5300" s="147" t="s">
        <v>10106</v>
      </c>
      <c r="R5300" s="187">
        <v>38.56</v>
      </c>
    </row>
    <row r="5301" spans="1:18" x14ac:dyDescent="0.25">
      <c r="A5301" s="135">
        <v>1059052</v>
      </c>
      <c r="B5301" s="148" t="s">
        <v>795</v>
      </c>
      <c r="C5301" s="135">
        <v>6</v>
      </c>
      <c r="D5301" s="135">
        <v>180</v>
      </c>
      <c r="E5301" s="188" t="s">
        <v>21</v>
      </c>
      <c r="F5301" s="135">
        <v>270</v>
      </c>
      <c r="G5301" s="135">
        <v>8</v>
      </c>
      <c r="H5301" s="135" t="s">
        <v>20</v>
      </c>
      <c r="I5301" s="135">
        <v>1</v>
      </c>
      <c r="J5301" s="136">
        <v>1.86</v>
      </c>
      <c r="K5301" s="136">
        <v>1.78</v>
      </c>
      <c r="L5301" s="136">
        <v>1.48</v>
      </c>
      <c r="M5301" s="137" t="str">
        <f t="shared" si="82"/>
        <v>P</v>
      </c>
      <c r="N5301" s="174" t="s">
        <v>10681</v>
      </c>
      <c r="O5301" s="149" t="s">
        <v>1555</v>
      </c>
      <c r="P5301" s="149" t="s">
        <v>9448</v>
      </c>
      <c r="Q5301" s="150" t="s">
        <v>10519</v>
      </c>
      <c r="R5301" s="189">
        <v>12.66</v>
      </c>
    </row>
    <row r="5302" spans="1:18" x14ac:dyDescent="0.25">
      <c r="A5302" s="132">
        <v>1059054</v>
      </c>
      <c r="B5302" s="145" t="s">
        <v>5281</v>
      </c>
      <c r="C5302" s="132">
        <v>6</v>
      </c>
      <c r="D5302" s="132" t="s">
        <v>20</v>
      </c>
      <c r="E5302" s="186" t="s">
        <v>21</v>
      </c>
      <c r="F5302" s="132">
        <v>180</v>
      </c>
      <c r="G5302" s="132" t="s">
        <v>20</v>
      </c>
      <c r="H5302" s="132" t="s">
        <v>20</v>
      </c>
      <c r="I5302" s="132" t="s">
        <v>20</v>
      </c>
      <c r="J5302" s="133">
        <v>3.26</v>
      </c>
      <c r="K5302" s="133">
        <v>1.74</v>
      </c>
      <c r="L5302" s="133">
        <v>1.28</v>
      </c>
      <c r="M5302" s="134" t="str">
        <f t="shared" si="82"/>
        <v>P</v>
      </c>
      <c r="N5302" s="173" t="s">
        <v>10681</v>
      </c>
      <c r="O5302" s="146" t="s">
        <v>1555</v>
      </c>
      <c r="P5302" s="146" t="s">
        <v>9448</v>
      </c>
      <c r="Q5302" s="147" t="s">
        <v>10519</v>
      </c>
      <c r="R5302" s="187">
        <v>17.64</v>
      </c>
    </row>
    <row r="5303" spans="1:18" x14ac:dyDescent="0.25">
      <c r="A5303" s="135">
        <v>1059056</v>
      </c>
      <c r="B5303" s="148" t="s">
        <v>5282</v>
      </c>
      <c r="C5303" s="135">
        <v>6</v>
      </c>
      <c r="D5303" s="135">
        <v>70</v>
      </c>
      <c r="E5303" s="188" t="s">
        <v>21</v>
      </c>
      <c r="F5303" s="135">
        <v>78</v>
      </c>
      <c r="G5303" s="135" t="s">
        <v>20</v>
      </c>
      <c r="H5303" s="135">
        <v>4</v>
      </c>
      <c r="I5303" s="135">
        <v>1</v>
      </c>
      <c r="J5303" s="136">
        <v>3.45</v>
      </c>
      <c r="K5303" s="136">
        <v>2.2000000000000002</v>
      </c>
      <c r="L5303" s="136">
        <v>2.25</v>
      </c>
      <c r="M5303" s="137" t="str">
        <f t="shared" si="82"/>
        <v>P</v>
      </c>
      <c r="N5303" s="174" t="s">
        <v>10681</v>
      </c>
      <c r="O5303" s="149" t="s">
        <v>1506</v>
      </c>
      <c r="P5303" s="149" t="s">
        <v>9435</v>
      </c>
      <c r="Q5303" s="150" t="s">
        <v>10519</v>
      </c>
      <c r="R5303" s="189">
        <v>22.919999999999998</v>
      </c>
    </row>
    <row r="5304" spans="1:18" x14ac:dyDescent="0.25">
      <c r="A5304" s="132">
        <v>1059057</v>
      </c>
      <c r="B5304" s="145" t="s">
        <v>5283</v>
      </c>
      <c r="C5304" s="132">
        <v>4</v>
      </c>
      <c r="D5304" s="132">
        <v>36</v>
      </c>
      <c r="E5304" s="186" t="s">
        <v>21</v>
      </c>
      <c r="F5304" s="132">
        <v>48</v>
      </c>
      <c r="G5304" s="132" t="s">
        <v>20</v>
      </c>
      <c r="H5304" s="132" t="s">
        <v>20</v>
      </c>
      <c r="I5304" s="132" t="s">
        <v>20</v>
      </c>
      <c r="J5304" s="133">
        <v>2.78</v>
      </c>
      <c r="K5304" s="133">
        <v>2.8</v>
      </c>
      <c r="L5304" s="133">
        <v>3.08</v>
      </c>
      <c r="M5304" s="134" t="str">
        <f t="shared" si="82"/>
        <v>P</v>
      </c>
      <c r="N5304" s="173" t="s">
        <v>10681</v>
      </c>
      <c r="O5304" s="146" t="s">
        <v>1506</v>
      </c>
      <c r="P5304" s="146" t="s">
        <v>9435</v>
      </c>
      <c r="Q5304" s="147" t="s">
        <v>10519</v>
      </c>
      <c r="R5304" s="187">
        <v>44.6</v>
      </c>
    </row>
    <row r="5305" spans="1:18" x14ac:dyDescent="0.25">
      <c r="A5305" s="135">
        <v>1059058</v>
      </c>
      <c r="B5305" s="148" t="s">
        <v>5284</v>
      </c>
      <c r="C5305" s="135">
        <v>6</v>
      </c>
      <c r="D5305" s="135" t="s">
        <v>20</v>
      </c>
      <c r="E5305" s="188" t="s">
        <v>20</v>
      </c>
      <c r="F5305" s="135" t="s">
        <v>20</v>
      </c>
      <c r="G5305" s="135" t="s">
        <v>20</v>
      </c>
      <c r="H5305" s="135" t="s">
        <v>20</v>
      </c>
      <c r="I5305" s="135" t="s">
        <v>20</v>
      </c>
      <c r="J5305" s="136">
        <v>4.42</v>
      </c>
      <c r="K5305" s="136">
        <v>2.1800000000000002</v>
      </c>
      <c r="L5305" s="136">
        <v>2.44</v>
      </c>
      <c r="M5305" s="137" t="str">
        <f t="shared" si="82"/>
        <v>P</v>
      </c>
      <c r="N5305" s="174" t="s">
        <v>10681</v>
      </c>
      <c r="O5305" s="149" t="s">
        <v>1506</v>
      </c>
      <c r="P5305" s="149" t="s">
        <v>9435</v>
      </c>
      <c r="Q5305" s="150" t="s">
        <v>10106</v>
      </c>
      <c r="R5305" s="189">
        <v>39.06</v>
      </c>
    </row>
    <row r="5306" spans="1:18" x14ac:dyDescent="0.25">
      <c r="A5306" s="132">
        <v>1059069</v>
      </c>
      <c r="B5306" s="145" t="s">
        <v>5285</v>
      </c>
      <c r="C5306" s="132">
        <v>6</v>
      </c>
      <c r="D5306" s="132">
        <v>72</v>
      </c>
      <c r="E5306" s="186" t="s">
        <v>21</v>
      </c>
      <c r="F5306" s="132">
        <v>96</v>
      </c>
      <c r="G5306" s="132" t="s">
        <v>20</v>
      </c>
      <c r="H5306" s="132" t="s">
        <v>20</v>
      </c>
      <c r="I5306" s="132" t="s">
        <v>20</v>
      </c>
      <c r="J5306" s="133">
        <v>4.78</v>
      </c>
      <c r="K5306" s="133">
        <v>1.92</v>
      </c>
      <c r="L5306" s="133">
        <v>1.88</v>
      </c>
      <c r="M5306" s="134" t="str">
        <f t="shared" si="82"/>
        <v>P</v>
      </c>
      <c r="N5306" s="171" t="s">
        <v>10681</v>
      </c>
      <c r="O5306" s="146" t="s">
        <v>1506</v>
      </c>
      <c r="P5306" s="146" t="s">
        <v>9435</v>
      </c>
      <c r="Q5306" s="147" t="s">
        <v>10519</v>
      </c>
      <c r="R5306" s="187">
        <v>31.86</v>
      </c>
    </row>
    <row r="5307" spans="1:18" x14ac:dyDescent="0.25">
      <c r="A5307" s="135">
        <v>1059073</v>
      </c>
      <c r="B5307" s="148" t="s">
        <v>560</v>
      </c>
      <c r="C5307" s="135">
        <v>3</v>
      </c>
      <c r="D5307" s="135" t="s">
        <v>20</v>
      </c>
      <c r="E5307" s="188">
        <v>70</v>
      </c>
      <c r="F5307" s="135" t="s">
        <v>20</v>
      </c>
      <c r="G5307" s="135">
        <v>560</v>
      </c>
      <c r="H5307" s="135">
        <v>630</v>
      </c>
      <c r="I5307" s="135">
        <v>1</v>
      </c>
      <c r="J5307" s="136">
        <v>1.1299999999999999</v>
      </c>
      <c r="K5307" s="136">
        <v>0.39</v>
      </c>
      <c r="L5307" s="136">
        <v>0.19</v>
      </c>
      <c r="M5307" s="137" t="str">
        <f t="shared" si="82"/>
        <v>P</v>
      </c>
      <c r="N5307" s="172" t="s">
        <v>10681</v>
      </c>
      <c r="O5307" s="149" t="s">
        <v>1607</v>
      </c>
      <c r="P5307" s="149" t="s">
        <v>9559</v>
      </c>
      <c r="Q5307" s="150" t="s">
        <v>10519</v>
      </c>
      <c r="R5307" s="189">
        <v>2.0100000000000002</v>
      </c>
    </row>
    <row r="5308" spans="1:18" x14ac:dyDescent="0.25">
      <c r="A5308" s="132">
        <v>1059074</v>
      </c>
      <c r="B5308" s="145" t="s">
        <v>5286</v>
      </c>
      <c r="C5308" s="132">
        <v>1</v>
      </c>
      <c r="D5308" s="132" t="s">
        <v>20</v>
      </c>
      <c r="E5308" s="186" t="s">
        <v>20</v>
      </c>
      <c r="F5308" s="132" t="s">
        <v>20</v>
      </c>
      <c r="G5308" s="132" t="s">
        <v>20</v>
      </c>
      <c r="H5308" s="132" t="s">
        <v>20</v>
      </c>
      <c r="I5308" s="132" t="s">
        <v>20</v>
      </c>
      <c r="J5308" s="133">
        <v>3.1</v>
      </c>
      <c r="K5308" s="133">
        <v>3</v>
      </c>
      <c r="L5308" s="133">
        <v>1E-3</v>
      </c>
      <c r="M5308" s="134" t="str">
        <f t="shared" si="82"/>
        <v>P</v>
      </c>
      <c r="N5308" s="171" t="s">
        <v>10682</v>
      </c>
      <c r="O5308" s="146" t="s">
        <v>1506</v>
      </c>
      <c r="P5308" s="146" t="s">
        <v>9443</v>
      </c>
      <c r="Q5308" s="147" t="s">
        <v>10519</v>
      </c>
      <c r="R5308" s="187">
        <v>0.11</v>
      </c>
    </row>
    <row r="5309" spans="1:18" x14ac:dyDescent="0.25">
      <c r="A5309" s="135">
        <v>1059075</v>
      </c>
      <c r="B5309" s="148" t="s">
        <v>5287</v>
      </c>
      <c r="C5309" s="135">
        <v>6</v>
      </c>
      <c r="D5309" s="135" t="s">
        <v>20</v>
      </c>
      <c r="E5309" s="188" t="s">
        <v>20</v>
      </c>
      <c r="F5309" s="135" t="s">
        <v>20</v>
      </c>
      <c r="G5309" s="135" t="s">
        <v>21</v>
      </c>
      <c r="H5309" s="135" t="s">
        <v>21</v>
      </c>
      <c r="I5309" s="135" t="s">
        <v>21</v>
      </c>
      <c r="J5309" s="136">
        <v>3.2</v>
      </c>
      <c r="K5309" s="136">
        <v>3.2</v>
      </c>
      <c r="L5309" s="136">
        <v>1.4E-2</v>
      </c>
      <c r="M5309" s="137" t="str">
        <f t="shared" si="82"/>
        <v>P</v>
      </c>
      <c r="N5309" s="172" t="s">
        <v>10682</v>
      </c>
      <c r="O5309" s="149" t="s">
        <v>1506</v>
      </c>
      <c r="P5309" s="149" t="s">
        <v>9443</v>
      </c>
      <c r="Q5309" s="150" t="s">
        <v>10519</v>
      </c>
      <c r="R5309" s="189">
        <v>2.88</v>
      </c>
    </row>
    <row r="5310" spans="1:18" x14ac:dyDescent="0.25">
      <c r="A5310" s="132">
        <v>1059077</v>
      </c>
      <c r="B5310" s="145" t="s">
        <v>5288</v>
      </c>
      <c r="C5310" s="132">
        <v>1</v>
      </c>
      <c r="D5310" s="132" t="s">
        <v>20</v>
      </c>
      <c r="E5310" s="186" t="s">
        <v>20</v>
      </c>
      <c r="F5310" s="132" t="s">
        <v>20</v>
      </c>
      <c r="G5310" s="132" t="s">
        <v>20</v>
      </c>
      <c r="H5310" s="132" t="s">
        <v>20</v>
      </c>
      <c r="I5310" s="132" t="s">
        <v>20</v>
      </c>
      <c r="J5310" s="133">
        <v>1.63</v>
      </c>
      <c r="K5310" s="133">
        <v>0.87</v>
      </c>
      <c r="L5310" s="133">
        <v>5.0000000000000001E-3</v>
      </c>
      <c r="M5310" s="134" t="str">
        <f t="shared" si="82"/>
        <v>P</v>
      </c>
      <c r="N5310" s="171" t="s">
        <v>10682</v>
      </c>
      <c r="O5310" s="146" t="s">
        <v>1500</v>
      </c>
      <c r="P5310" s="146" t="s">
        <v>9456</v>
      </c>
      <c r="Q5310" s="147" t="s">
        <v>10519</v>
      </c>
      <c r="R5310" s="187">
        <v>5.2238805970149259E-2</v>
      </c>
    </row>
    <row r="5311" spans="1:18" x14ac:dyDescent="0.25">
      <c r="A5311" s="135">
        <v>1059083</v>
      </c>
      <c r="B5311" s="148" t="s">
        <v>5289</v>
      </c>
      <c r="C5311" s="135">
        <v>1</v>
      </c>
      <c r="D5311" s="135" t="s">
        <v>20</v>
      </c>
      <c r="E5311" s="188" t="s">
        <v>20</v>
      </c>
      <c r="F5311" s="135" t="s">
        <v>20</v>
      </c>
      <c r="G5311" s="135" t="s">
        <v>20</v>
      </c>
      <c r="H5311" s="135" t="s">
        <v>20</v>
      </c>
      <c r="I5311" s="135" t="s">
        <v>20</v>
      </c>
      <c r="J5311" s="136">
        <v>1.63</v>
      </c>
      <c r="K5311" s="136">
        <v>0.87</v>
      </c>
      <c r="L5311" s="136">
        <v>5.0000000000000001E-3</v>
      </c>
      <c r="M5311" s="137" t="str">
        <f t="shared" si="82"/>
        <v>P</v>
      </c>
      <c r="N5311" s="174" t="s">
        <v>10682</v>
      </c>
      <c r="O5311" s="149" t="s">
        <v>1500</v>
      </c>
      <c r="P5311" s="149" t="s">
        <v>9456</v>
      </c>
      <c r="Q5311" s="150" t="s">
        <v>10519</v>
      </c>
      <c r="R5311" s="189">
        <v>0.06</v>
      </c>
    </row>
    <row r="5312" spans="1:18" x14ac:dyDescent="0.25">
      <c r="A5312" s="132">
        <v>1059086</v>
      </c>
      <c r="B5312" s="145" t="s">
        <v>5290</v>
      </c>
      <c r="C5312" s="132">
        <v>1000</v>
      </c>
      <c r="D5312" s="132" t="s">
        <v>20</v>
      </c>
      <c r="E5312" s="186" t="s">
        <v>20</v>
      </c>
      <c r="F5312" s="132" t="s">
        <v>20</v>
      </c>
      <c r="G5312" s="132" t="s">
        <v>20</v>
      </c>
      <c r="H5312" s="132" t="s">
        <v>20</v>
      </c>
      <c r="I5312" s="132" t="s">
        <v>20</v>
      </c>
      <c r="J5312" s="133">
        <v>1.4</v>
      </c>
      <c r="K5312" s="133">
        <v>1.4</v>
      </c>
      <c r="L5312" s="133">
        <v>0.43</v>
      </c>
      <c r="M5312" s="134" t="str">
        <f t="shared" si="82"/>
        <v>P</v>
      </c>
      <c r="N5312" s="171" t="s">
        <v>10682</v>
      </c>
      <c r="O5312" s="146" t="s">
        <v>1506</v>
      </c>
      <c r="P5312" s="146" t="s">
        <v>9526</v>
      </c>
      <c r="Q5312" s="147" t="s">
        <v>10519</v>
      </c>
      <c r="R5312" s="187">
        <v>360</v>
      </c>
    </row>
    <row r="5313" spans="1:18" x14ac:dyDescent="0.25">
      <c r="A5313" s="135">
        <v>1059087</v>
      </c>
      <c r="B5313" s="148" t="s">
        <v>1242</v>
      </c>
      <c r="C5313" s="135">
        <v>6</v>
      </c>
      <c r="D5313" s="135">
        <v>288</v>
      </c>
      <c r="E5313" s="188" t="s">
        <v>21</v>
      </c>
      <c r="F5313" s="135">
        <v>576</v>
      </c>
      <c r="G5313" s="135">
        <v>20</v>
      </c>
      <c r="H5313" s="135" t="s">
        <v>20</v>
      </c>
      <c r="I5313" s="135">
        <v>1</v>
      </c>
      <c r="J5313" s="136">
        <v>1.63</v>
      </c>
      <c r="K5313" s="136">
        <v>1.07</v>
      </c>
      <c r="L5313" s="136">
        <v>1.81</v>
      </c>
      <c r="M5313" s="137" t="str">
        <f t="shared" si="82"/>
        <v>P</v>
      </c>
      <c r="N5313" s="174" t="s">
        <v>10681</v>
      </c>
      <c r="O5313" s="149" t="s">
        <v>1506</v>
      </c>
      <c r="P5313" s="149" t="s">
        <v>9430</v>
      </c>
      <c r="Q5313" s="150" t="s">
        <v>10519</v>
      </c>
      <c r="R5313" s="189">
        <v>4.08</v>
      </c>
    </row>
    <row r="5314" spans="1:18" x14ac:dyDescent="0.25">
      <c r="A5314" s="132">
        <v>1059088</v>
      </c>
      <c r="B5314" s="145" t="s">
        <v>5291</v>
      </c>
      <c r="C5314" s="132">
        <v>1</v>
      </c>
      <c r="D5314" s="132" t="s">
        <v>20</v>
      </c>
      <c r="E5314" s="186" t="s">
        <v>20</v>
      </c>
      <c r="F5314" s="132" t="s">
        <v>20</v>
      </c>
      <c r="G5314" s="132" t="s">
        <v>20</v>
      </c>
      <c r="H5314" s="132" t="s">
        <v>20</v>
      </c>
      <c r="I5314" s="132" t="s">
        <v>20</v>
      </c>
      <c r="J5314" s="133">
        <v>2.6</v>
      </c>
      <c r="K5314" s="133">
        <v>0.65</v>
      </c>
      <c r="L5314" s="133">
        <v>5.0000000000000001E-3</v>
      </c>
      <c r="M5314" s="134" t="str">
        <f t="shared" ref="M5314:M5377" si="83">HYPERLINK(CONCATENATE("T:\Distribution Centre\RDC Department Shared\Cubiscan photos","\",A5314,"-pac.jpg"),"P")</f>
        <v>P</v>
      </c>
      <c r="N5314" s="173" t="s">
        <v>10682</v>
      </c>
      <c r="O5314" s="146" t="s">
        <v>1506</v>
      </c>
      <c r="P5314" s="146" t="s">
        <v>9498</v>
      </c>
      <c r="Q5314" s="147" t="s">
        <v>10519</v>
      </c>
      <c r="R5314" s="187">
        <v>0.04</v>
      </c>
    </row>
    <row r="5315" spans="1:18" x14ac:dyDescent="0.25">
      <c r="A5315" s="135">
        <v>1059089</v>
      </c>
      <c r="B5315" s="148" t="s">
        <v>161</v>
      </c>
      <c r="C5315" s="135">
        <v>6</v>
      </c>
      <c r="D5315" s="135">
        <v>130</v>
      </c>
      <c r="E5315" s="188" t="s">
        <v>21</v>
      </c>
      <c r="F5315" s="135">
        <v>195</v>
      </c>
      <c r="G5315" s="135" t="s">
        <v>20</v>
      </c>
      <c r="H5315" s="135" t="s">
        <v>20</v>
      </c>
      <c r="I5315" s="135" t="s">
        <v>20</v>
      </c>
      <c r="J5315" s="136">
        <v>3.36</v>
      </c>
      <c r="K5315" s="136">
        <v>2.2999999999999998</v>
      </c>
      <c r="L5315" s="136">
        <v>1</v>
      </c>
      <c r="M5315" s="137" t="str">
        <f t="shared" si="83"/>
        <v>P</v>
      </c>
      <c r="N5315" s="174" t="s">
        <v>10681</v>
      </c>
      <c r="O5315" s="149" t="s">
        <v>1506</v>
      </c>
      <c r="P5315" s="149" t="s">
        <v>10455</v>
      </c>
      <c r="Q5315" s="150" t="s">
        <v>10519</v>
      </c>
      <c r="R5315" s="189">
        <v>18.299999999999997</v>
      </c>
    </row>
    <row r="5316" spans="1:18" x14ac:dyDescent="0.25">
      <c r="A5316" s="132">
        <v>1059090</v>
      </c>
      <c r="B5316" s="145" t="s">
        <v>2312</v>
      </c>
      <c r="C5316" s="132">
        <v>12</v>
      </c>
      <c r="D5316" s="132">
        <v>549</v>
      </c>
      <c r="E5316" s="186" t="s">
        <v>21</v>
      </c>
      <c r="F5316" s="132">
        <v>1024</v>
      </c>
      <c r="G5316" s="132">
        <v>20</v>
      </c>
      <c r="H5316" s="132">
        <v>25</v>
      </c>
      <c r="I5316" s="132">
        <v>2</v>
      </c>
      <c r="J5316" s="133">
        <v>1.6</v>
      </c>
      <c r="K5316" s="133">
        <v>0.96</v>
      </c>
      <c r="L5316" s="133">
        <v>0.88</v>
      </c>
      <c r="M5316" s="134" t="str">
        <f t="shared" si="83"/>
        <v>P</v>
      </c>
      <c r="N5316" s="173" t="s">
        <v>10681</v>
      </c>
      <c r="O5316" s="146" t="s">
        <v>1506</v>
      </c>
      <c r="P5316" s="146" t="s">
        <v>9430</v>
      </c>
      <c r="Q5316" s="147" t="s">
        <v>10519</v>
      </c>
      <c r="R5316" s="187">
        <v>3.4799999999999995</v>
      </c>
    </row>
    <row r="5317" spans="1:18" x14ac:dyDescent="0.25">
      <c r="A5317" s="135">
        <v>1059091</v>
      </c>
      <c r="B5317" s="148" t="s">
        <v>1243</v>
      </c>
      <c r="C5317" s="135">
        <v>6</v>
      </c>
      <c r="D5317" s="135">
        <v>168</v>
      </c>
      <c r="E5317" s="188" t="s">
        <v>21</v>
      </c>
      <c r="F5317" s="135">
        <v>392</v>
      </c>
      <c r="G5317" s="135">
        <v>20</v>
      </c>
      <c r="H5317" s="135">
        <v>25</v>
      </c>
      <c r="I5317" s="135">
        <v>1</v>
      </c>
      <c r="J5317" s="136">
        <v>1.82</v>
      </c>
      <c r="K5317" s="136">
        <v>1.18</v>
      </c>
      <c r="L5317" s="136">
        <v>2.11</v>
      </c>
      <c r="M5317" s="137" t="str">
        <f t="shared" si="83"/>
        <v>P</v>
      </c>
      <c r="N5317" s="174" t="s">
        <v>10681</v>
      </c>
      <c r="O5317" s="149" t="s">
        <v>1506</v>
      </c>
      <c r="P5317" s="149" t="s">
        <v>9430</v>
      </c>
      <c r="Q5317" s="150" t="s">
        <v>10519</v>
      </c>
      <c r="R5317" s="189">
        <v>5.58</v>
      </c>
    </row>
    <row r="5318" spans="1:18" x14ac:dyDescent="0.25">
      <c r="A5318" s="132">
        <v>1059095</v>
      </c>
      <c r="B5318" s="145" t="s">
        <v>5292</v>
      </c>
      <c r="C5318" s="132">
        <v>24</v>
      </c>
      <c r="D5318" s="132">
        <v>330</v>
      </c>
      <c r="E5318" s="186" t="s">
        <v>20</v>
      </c>
      <c r="F5318" s="132" t="s">
        <v>20</v>
      </c>
      <c r="G5318" s="132">
        <v>11</v>
      </c>
      <c r="H5318" s="132">
        <v>11</v>
      </c>
      <c r="I5318" s="132">
        <v>2</v>
      </c>
      <c r="J5318" s="133">
        <v>2.4</v>
      </c>
      <c r="K5318" s="133">
        <v>1.46</v>
      </c>
      <c r="L5318" s="133">
        <v>0.91</v>
      </c>
      <c r="M5318" s="134" t="str">
        <f t="shared" si="83"/>
        <v>P</v>
      </c>
      <c r="N5318" s="173" t="s">
        <v>10681</v>
      </c>
      <c r="O5318" s="146" t="s">
        <v>1506</v>
      </c>
      <c r="P5318" s="146" t="s">
        <v>10455</v>
      </c>
      <c r="Q5318" s="147" t="s">
        <v>10519</v>
      </c>
      <c r="R5318" s="187">
        <v>8.3999999999999986</v>
      </c>
    </row>
    <row r="5319" spans="1:18" x14ac:dyDescent="0.25">
      <c r="A5319" s="135">
        <v>1059096</v>
      </c>
      <c r="B5319" s="148" t="s">
        <v>1194</v>
      </c>
      <c r="C5319" s="135">
        <v>6</v>
      </c>
      <c r="D5319" s="135">
        <v>335</v>
      </c>
      <c r="E5319" s="188" t="s">
        <v>21</v>
      </c>
      <c r="F5319" s="135">
        <v>536</v>
      </c>
      <c r="G5319" s="135">
        <v>20</v>
      </c>
      <c r="H5319" s="135">
        <v>25</v>
      </c>
      <c r="I5319" s="135">
        <v>1</v>
      </c>
      <c r="J5319" s="136">
        <v>1.5</v>
      </c>
      <c r="K5319" s="136">
        <v>0.98</v>
      </c>
      <c r="L5319" s="136">
        <v>1.74</v>
      </c>
      <c r="M5319" s="137" t="str">
        <f t="shared" si="83"/>
        <v>P</v>
      </c>
      <c r="N5319" s="174" t="s">
        <v>10681</v>
      </c>
      <c r="O5319" s="149" t="s">
        <v>1506</v>
      </c>
      <c r="P5319" s="149" t="s">
        <v>10455</v>
      </c>
      <c r="Q5319" s="150" t="s">
        <v>10519</v>
      </c>
      <c r="R5319" s="189">
        <v>3.9000000000000004</v>
      </c>
    </row>
    <row r="5320" spans="1:18" x14ac:dyDescent="0.25">
      <c r="A5320" s="132">
        <v>1059101</v>
      </c>
      <c r="B5320" s="145" t="s">
        <v>428</v>
      </c>
      <c r="C5320" s="132">
        <v>6</v>
      </c>
      <c r="D5320" s="132">
        <v>480</v>
      </c>
      <c r="E5320" s="186">
        <v>12</v>
      </c>
      <c r="F5320" s="132">
        <v>720</v>
      </c>
      <c r="G5320" s="132" t="s">
        <v>20</v>
      </c>
      <c r="H5320" s="132" t="s">
        <v>20</v>
      </c>
      <c r="I5320" s="132" t="s">
        <v>20</v>
      </c>
      <c r="J5320" s="133">
        <v>1.48</v>
      </c>
      <c r="K5320" s="133">
        <v>0.98</v>
      </c>
      <c r="L5320" s="133">
        <v>0.91</v>
      </c>
      <c r="M5320" s="134" t="str">
        <f t="shared" si="83"/>
        <v>P</v>
      </c>
      <c r="N5320" s="173" t="s">
        <v>10681</v>
      </c>
      <c r="O5320" s="146" t="s">
        <v>1578</v>
      </c>
      <c r="P5320" s="146" t="s">
        <v>10582</v>
      </c>
      <c r="Q5320" s="147" t="s">
        <v>10519</v>
      </c>
      <c r="R5320" s="187">
        <v>3.3600000000000003</v>
      </c>
    </row>
    <row r="5321" spans="1:18" x14ac:dyDescent="0.25">
      <c r="A5321" s="135">
        <v>1059103</v>
      </c>
      <c r="B5321" s="148" t="s">
        <v>5293</v>
      </c>
      <c r="C5321" s="135">
        <v>6</v>
      </c>
      <c r="D5321" s="135" t="s">
        <v>20</v>
      </c>
      <c r="E5321" s="188" t="s">
        <v>21</v>
      </c>
      <c r="F5321" s="135">
        <v>220</v>
      </c>
      <c r="G5321" s="135" t="s">
        <v>20</v>
      </c>
      <c r="H5321" s="135">
        <v>12</v>
      </c>
      <c r="I5321" s="135">
        <v>2</v>
      </c>
      <c r="J5321" s="136">
        <v>2.58</v>
      </c>
      <c r="K5321" s="136">
        <v>1.68</v>
      </c>
      <c r="L5321" s="136">
        <v>1.1200000000000001</v>
      </c>
      <c r="M5321" s="137" t="str">
        <f t="shared" si="83"/>
        <v>P</v>
      </c>
      <c r="N5321" s="174" t="s">
        <v>10681</v>
      </c>
      <c r="O5321" s="149" t="s">
        <v>1506</v>
      </c>
      <c r="P5321" s="149" t="s">
        <v>9435</v>
      </c>
      <c r="Q5321" s="150" t="s">
        <v>10519</v>
      </c>
      <c r="R5321" s="189">
        <v>13.74</v>
      </c>
    </row>
    <row r="5322" spans="1:18" x14ac:dyDescent="0.25">
      <c r="A5322" s="132">
        <v>1059104</v>
      </c>
      <c r="B5322" s="145" t="s">
        <v>5294</v>
      </c>
      <c r="C5322" s="132">
        <v>6</v>
      </c>
      <c r="D5322" s="132">
        <v>56</v>
      </c>
      <c r="E5322" s="186" t="s">
        <v>21</v>
      </c>
      <c r="F5322" s="132">
        <v>72</v>
      </c>
      <c r="G5322" s="132" t="s">
        <v>20</v>
      </c>
      <c r="H5322" s="132" t="s">
        <v>20</v>
      </c>
      <c r="I5322" s="132" t="s">
        <v>20</v>
      </c>
      <c r="J5322" s="133">
        <v>4.3600000000000003</v>
      </c>
      <c r="K5322" s="133">
        <v>2.94</v>
      </c>
      <c r="L5322" s="133">
        <v>1.54</v>
      </c>
      <c r="M5322" s="134" t="str">
        <f t="shared" si="83"/>
        <v>P</v>
      </c>
      <c r="N5322" s="173" t="s">
        <v>10681</v>
      </c>
      <c r="O5322" s="146" t="s">
        <v>1506</v>
      </c>
      <c r="P5322" s="146" t="s">
        <v>9435</v>
      </c>
      <c r="Q5322" s="147" t="s">
        <v>10106</v>
      </c>
      <c r="R5322" s="187">
        <v>32.099999999999994</v>
      </c>
    </row>
    <row r="5323" spans="1:18" x14ac:dyDescent="0.25">
      <c r="A5323" s="135">
        <v>1059106</v>
      </c>
      <c r="B5323" s="148" t="s">
        <v>5295</v>
      </c>
      <c r="C5323" s="135">
        <v>6</v>
      </c>
      <c r="D5323" s="135">
        <v>132</v>
      </c>
      <c r="E5323" s="188" t="s">
        <v>21</v>
      </c>
      <c r="F5323" s="135">
        <v>176</v>
      </c>
      <c r="G5323" s="135">
        <v>8</v>
      </c>
      <c r="H5323" s="135" t="s">
        <v>20</v>
      </c>
      <c r="I5323" s="135">
        <v>1</v>
      </c>
      <c r="J5323" s="136">
        <v>2.68</v>
      </c>
      <c r="K5323" s="136">
        <v>2.04</v>
      </c>
      <c r="L5323" s="136">
        <v>1.88</v>
      </c>
      <c r="M5323" s="137" t="str">
        <f t="shared" si="83"/>
        <v>P</v>
      </c>
      <c r="N5323" s="174" t="s">
        <v>10681</v>
      </c>
      <c r="O5323" s="149" t="s">
        <v>1506</v>
      </c>
      <c r="P5323" s="149" t="s">
        <v>9435</v>
      </c>
      <c r="Q5323" s="150" t="s">
        <v>10106</v>
      </c>
      <c r="R5323" s="189">
        <v>32.400000000000006</v>
      </c>
    </row>
    <row r="5324" spans="1:18" x14ac:dyDescent="0.25">
      <c r="A5324" s="132">
        <v>1059107</v>
      </c>
      <c r="B5324" s="145" t="s">
        <v>5296</v>
      </c>
      <c r="C5324" s="132">
        <v>6</v>
      </c>
      <c r="D5324" s="132">
        <v>72</v>
      </c>
      <c r="E5324" s="186" t="s">
        <v>21</v>
      </c>
      <c r="F5324" s="132">
        <v>96</v>
      </c>
      <c r="G5324" s="132" t="s">
        <v>20</v>
      </c>
      <c r="H5324" s="132" t="s">
        <v>20</v>
      </c>
      <c r="I5324" s="132" t="s">
        <v>20</v>
      </c>
      <c r="J5324" s="133">
        <v>4.78</v>
      </c>
      <c r="K5324" s="133">
        <v>1.96</v>
      </c>
      <c r="L5324" s="133">
        <v>1.88</v>
      </c>
      <c r="M5324" s="134" t="str">
        <f t="shared" si="83"/>
        <v>P</v>
      </c>
      <c r="N5324" s="173" t="s">
        <v>10681</v>
      </c>
      <c r="O5324" s="146" t="s">
        <v>1506</v>
      </c>
      <c r="P5324" s="146" t="s">
        <v>9435</v>
      </c>
      <c r="Q5324" s="147" t="s">
        <v>10519</v>
      </c>
      <c r="R5324" s="187">
        <v>29.759999999999998</v>
      </c>
    </row>
    <row r="5325" spans="1:18" x14ac:dyDescent="0.25">
      <c r="A5325" s="135">
        <v>1059121</v>
      </c>
      <c r="B5325" s="148" t="s">
        <v>5297</v>
      </c>
      <c r="C5325" s="135">
        <v>6</v>
      </c>
      <c r="D5325" s="135">
        <v>180</v>
      </c>
      <c r="E5325" s="188" t="s">
        <v>21</v>
      </c>
      <c r="F5325" s="135">
        <v>198</v>
      </c>
      <c r="G5325" s="135" t="s">
        <v>20</v>
      </c>
      <c r="H5325" s="135" t="s">
        <v>20</v>
      </c>
      <c r="I5325" s="135" t="s">
        <v>20</v>
      </c>
      <c r="J5325" s="136">
        <v>2.86</v>
      </c>
      <c r="K5325" s="136">
        <v>1.96</v>
      </c>
      <c r="L5325" s="136">
        <v>1.1599999999999999</v>
      </c>
      <c r="M5325" s="137" t="str">
        <f t="shared" si="83"/>
        <v>P</v>
      </c>
      <c r="N5325" s="174" t="s">
        <v>10681</v>
      </c>
      <c r="O5325" s="149" t="s">
        <v>1693</v>
      </c>
      <c r="P5325" s="149" t="s">
        <v>10126</v>
      </c>
      <c r="Q5325" s="150" t="s">
        <v>10519</v>
      </c>
      <c r="R5325" s="189">
        <v>8.2799999999999994</v>
      </c>
    </row>
    <row r="5326" spans="1:18" x14ac:dyDescent="0.25">
      <c r="A5326" s="132">
        <v>1059122</v>
      </c>
      <c r="B5326" s="145" t="s">
        <v>5298</v>
      </c>
      <c r="C5326" s="132">
        <v>6</v>
      </c>
      <c r="D5326" s="132">
        <v>50</v>
      </c>
      <c r="E5326" s="186" t="s">
        <v>21</v>
      </c>
      <c r="F5326" s="132">
        <v>60</v>
      </c>
      <c r="G5326" s="132" t="s">
        <v>20</v>
      </c>
      <c r="H5326" s="132" t="s">
        <v>20</v>
      </c>
      <c r="I5326" s="132" t="s">
        <v>20</v>
      </c>
      <c r="J5326" s="133">
        <v>4.18</v>
      </c>
      <c r="K5326" s="133">
        <v>2.2400000000000002</v>
      </c>
      <c r="L5326" s="133">
        <v>2.38</v>
      </c>
      <c r="M5326" s="134" t="str">
        <f t="shared" si="83"/>
        <v>P</v>
      </c>
      <c r="N5326" s="173" t="s">
        <v>10681</v>
      </c>
      <c r="O5326" s="146" t="s">
        <v>1506</v>
      </c>
      <c r="P5326" s="146" t="s">
        <v>9435</v>
      </c>
      <c r="Q5326" s="147" t="s">
        <v>10519</v>
      </c>
      <c r="R5326" s="187">
        <v>26.52</v>
      </c>
    </row>
    <row r="5327" spans="1:18" x14ac:dyDescent="0.25">
      <c r="A5327" s="135">
        <v>1059123</v>
      </c>
      <c r="B5327" s="148" t="s">
        <v>5299</v>
      </c>
      <c r="C5327" s="135">
        <v>6</v>
      </c>
      <c r="D5327" s="135">
        <v>32</v>
      </c>
      <c r="E5327" s="188" t="s">
        <v>21</v>
      </c>
      <c r="F5327" s="135">
        <v>40</v>
      </c>
      <c r="G5327" s="135" t="s">
        <v>21</v>
      </c>
      <c r="H5327" s="135" t="s">
        <v>21</v>
      </c>
      <c r="I5327" s="135" t="s">
        <v>21</v>
      </c>
      <c r="J5327" s="136">
        <v>4.3600000000000003</v>
      </c>
      <c r="K5327" s="136">
        <v>3.14</v>
      </c>
      <c r="L5327" s="136">
        <v>2.58</v>
      </c>
      <c r="M5327" s="137" t="str">
        <f t="shared" si="83"/>
        <v>P</v>
      </c>
      <c r="N5327" s="172" t="s">
        <v>10681</v>
      </c>
      <c r="O5327" s="149" t="s">
        <v>1506</v>
      </c>
      <c r="P5327" s="149" t="s">
        <v>9435</v>
      </c>
      <c r="Q5327" s="150" t="s">
        <v>10519</v>
      </c>
      <c r="R5327" s="189">
        <v>37.56</v>
      </c>
    </row>
    <row r="5328" spans="1:18" x14ac:dyDescent="0.25">
      <c r="A5328" s="132">
        <v>1059124</v>
      </c>
      <c r="B5328" s="145" t="s">
        <v>5300</v>
      </c>
      <c r="C5328" s="132">
        <v>6</v>
      </c>
      <c r="D5328" s="132">
        <v>65</v>
      </c>
      <c r="E5328" s="186" t="s">
        <v>21</v>
      </c>
      <c r="F5328" s="132">
        <v>78</v>
      </c>
      <c r="G5328" s="132" t="s">
        <v>20</v>
      </c>
      <c r="H5328" s="132" t="s">
        <v>20</v>
      </c>
      <c r="I5328" s="132" t="s">
        <v>20</v>
      </c>
      <c r="J5328" s="133">
        <v>3.76</v>
      </c>
      <c r="K5328" s="133">
        <v>2.16</v>
      </c>
      <c r="L5328" s="133">
        <v>2.38</v>
      </c>
      <c r="M5328" s="134" t="str">
        <f t="shared" si="83"/>
        <v>P</v>
      </c>
      <c r="N5328" s="171" t="s">
        <v>10681</v>
      </c>
      <c r="O5328" s="146" t="s">
        <v>1506</v>
      </c>
      <c r="P5328" s="146" t="s">
        <v>9435</v>
      </c>
      <c r="Q5328" s="147" t="s">
        <v>10106</v>
      </c>
      <c r="R5328" s="187">
        <v>37.86</v>
      </c>
    </row>
    <row r="5329" spans="1:18" x14ac:dyDescent="0.25">
      <c r="A5329" s="135">
        <v>1059125</v>
      </c>
      <c r="B5329" s="148" t="s">
        <v>5301</v>
      </c>
      <c r="C5329" s="135">
        <v>1</v>
      </c>
      <c r="D5329" s="135">
        <v>2400</v>
      </c>
      <c r="E5329" s="188">
        <v>200</v>
      </c>
      <c r="F5329" s="135" t="s">
        <v>20</v>
      </c>
      <c r="G5329" s="135" t="s">
        <v>20</v>
      </c>
      <c r="H5329" s="135" t="s">
        <v>20</v>
      </c>
      <c r="I5329" s="135" t="s">
        <v>20</v>
      </c>
      <c r="J5329" s="136">
        <v>2</v>
      </c>
      <c r="K5329" s="136">
        <v>1.25</v>
      </c>
      <c r="L5329" s="136">
        <v>0.68</v>
      </c>
      <c r="M5329" s="137" t="str">
        <f t="shared" si="83"/>
        <v>P</v>
      </c>
      <c r="N5329" s="174" t="s">
        <v>10682</v>
      </c>
      <c r="O5329" s="149" t="s">
        <v>1506</v>
      </c>
      <c r="P5329" s="149" t="s">
        <v>9445</v>
      </c>
      <c r="Q5329" s="150" t="s">
        <v>10519</v>
      </c>
      <c r="R5329" s="189">
        <v>0.4</v>
      </c>
    </row>
    <row r="5330" spans="1:18" x14ac:dyDescent="0.25">
      <c r="A5330" s="132">
        <v>1059126</v>
      </c>
      <c r="B5330" s="145" t="s">
        <v>5302</v>
      </c>
      <c r="C5330" s="132">
        <v>1</v>
      </c>
      <c r="D5330" s="132" t="s">
        <v>20</v>
      </c>
      <c r="E5330" s="186" t="s">
        <v>20</v>
      </c>
      <c r="F5330" s="132" t="s">
        <v>20</v>
      </c>
      <c r="G5330" s="132" t="s">
        <v>20</v>
      </c>
      <c r="H5330" s="132" t="s">
        <v>20</v>
      </c>
      <c r="I5330" s="132" t="s">
        <v>20</v>
      </c>
      <c r="J5330" s="133">
        <v>2.4500000000000002</v>
      </c>
      <c r="K5330" s="133">
        <v>1.9</v>
      </c>
      <c r="L5330" s="133">
        <v>0.38</v>
      </c>
      <c r="M5330" s="134" t="str">
        <f t="shared" si="83"/>
        <v>P</v>
      </c>
      <c r="N5330" s="173" t="s">
        <v>10682</v>
      </c>
      <c r="O5330" s="146" t="s">
        <v>1506</v>
      </c>
      <c r="P5330" s="146" t="s">
        <v>9445</v>
      </c>
      <c r="Q5330" s="147" t="s">
        <v>10519</v>
      </c>
      <c r="R5330" s="187">
        <v>0.5</v>
      </c>
    </row>
    <row r="5331" spans="1:18" x14ac:dyDescent="0.25">
      <c r="A5331" s="135">
        <v>1059127</v>
      </c>
      <c r="B5331" s="148" t="s">
        <v>5303</v>
      </c>
      <c r="C5331" s="135">
        <v>6</v>
      </c>
      <c r="D5331" s="135" t="s">
        <v>20</v>
      </c>
      <c r="E5331" s="188" t="s">
        <v>21</v>
      </c>
      <c r="F5331" s="135">
        <v>150</v>
      </c>
      <c r="G5331" s="135" t="s">
        <v>20</v>
      </c>
      <c r="H5331" s="135" t="s">
        <v>20</v>
      </c>
      <c r="I5331" s="135" t="s">
        <v>20</v>
      </c>
      <c r="J5331" s="136">
        <v>2.88</v>
      </c>
      <c r="K5331" s="136">
        <v>2.34</v>
      </c>
      <c r="L5331" s="136">
        <v>1.4</v>
      </c>
      <c r="M5331" s="137" t="str">
        <f t="shared" si="83"/>
        <v>P</v>
      </c>
      <c r="N5331" s="174" t="s">
        <v>10681</v>
      </c>
      <c r="O5331" s="149" t="s">
        <v>1506</v>
      </c>
      <c r="P5331" s="149" t="s">
        <v>9435</v>
      </c>
      <c r="Q5331" s="150" t="s">
        <v>10519</v>
      </c>
      <c r="R5331" s="189">
        <v>15.66</v>
      </c>
    </row>
    <row r="5332" spans="1:18" x14ac:dyDescent="0.25">
      <c r="A5332" s="132">
        <v>1059129</v>
      </c>
      <c r="B5332" s="145" t="s">
        <v>5304</v>
      </c>
      <c r="C5332" s="132">
        <v>6</v>
      </c>
      <c r="D5332" s="132">
        <v>120</v>
      </c>
      <c r="E5332" s="186" t="s">
        <v>21</v>
      </c>
      <c r="F5332" s="132">
        <v>165</v>
      </c>
      <c r="G5332" s="132" t="s">
        <v>20</v>
      </c>
      <c r="H5332" s="132" t="s">
        <v>20</v>
      </c>
      <c r="I5332" s="132" t="s">
        <v>20</v>
      </c>
      <c r="J5332" s="133">
        <v>2.78</v>
      </c>
      <c r="K5332" s="133">
        <v>2.38</v>
      </c>
      <c r="L5332" s="133">
        <v>1.4</v>
      </c>
      <c r="M5332" s="134" t="str">
        <f t="shared" si="83"/>
        <v>P</v>
      </c>
      <c r="N5332" s="173" t="s">
        <v>10681</v>
      </c>
      <c r="O5332" s="146" t="s">
        <v>1506</v>
      </c>
      <c r="P5332" s="146" t="s">
        <v>9435</v>
      </c>
      <c r="Q5332" s="147" t="s">
        <v>10519</v>
      </c>
      <c r="R5332" s="187">
        <v>22.259999999999998</v>
      </c>
    </row>
    <row r="5333" spans="1:18" x14ac:dyDescent="0.25">
      <c r="A5333" s="135">
        <v>1059130</v>
      </c>
      <c r="B5333" s="148" t="s">
        <v>5305</v>
      </c>
      <c r="C5333" s="135">
        <v>6</v>
      </c>
      <c r="D5333" s="135">
        <v>72</v>
      </c>
      <c r="E5333" s="188" t="s">
        <v>21</v>
      </c>
      <c r="F5333" s="135">
        <v>96</v>
      </c>
      <c r="G5333" s="135" t="s">
        <v>20</v>
      </c>
      <c r="H5333" s="135" t="s">
        <v>20</v>
      </c>
      <c r="I5333" s="135" t="s">
        <v>20</v>
      </c>
      <c r="J5333" s="136">
        <v>4.78</v>
      </c>
      <c r="K5333" s="136">
        <v>1.96</v>
      </c>
      <c r="L5333" s="136">
        <v>1.9</v>
      </c>
      <c r="M5333" s="137" t="str">
        <f t="shared" si="83"/>
        <v>P</v>
      </c>
      <c r="N5333" s="174" t="s">
        <v>10681</v>
      </c>
      <c r="O5333" s="149" t="s">
        <v>1506</v>
      </c>
      <c r="P5333" s="149" t="s">
        <v>9435</v>
      </c>
      <c r="Q5333" s="150" t="s">
        <v>10519</v>
      </c>
      <c r="R5333" s="189">
        <v>37.26</v>
      </c>
    </row>
    <row r="5334" spans="1:18" x14ac:dyDescent="0.25">
      <c r="A5334" s="132">
        <v>1059199</v>
      </c>
      <c r="B5334" s="145" t="s">
        <v>244</v>
      </c>
      <c r="C5334" s="132">
        <v>6</v>
      </c>
      <c r="D5334" s="132">
        <v>1600</v>
      </c>
      <c r="E5334" s="186" t="s">
        <v>21</v>
      </c>
      <c r="F5334" s="132" t="s">
        <v>20</v>
      </c>
      <c r="G5334" s="132">
        <v>16</v>
      </c>
      <c r="H5334" s="132">
        <v>20</v>
      </c>
      <c r="I5334" s="132">
        <v>5</v>
      </c>
      <c r="J5334" s="133">
        <v>1.8</v>
      </c>
      <c r="K5334" s="133">
        <v>1.2</v>
      </c>
      <c r="L5334" s="133">
        <v>0.37</v>
      </c>
      <c r="M5334" s="134" t="str">
        <f t="shared" si="83"/>
        <v>P</v>
      </c>
      <c r="N5334" s="173" t="s">
        <v>10681</v>
      </c>
      <c r="O5334" s="146" t="s">
        <v>1506</v>
      </c>
      <c r="P5334" s="146" t="s">
        <v>9398</v>
      </c>
      <c r="Q5334" s="147" t="s">
        <v>10519</v>
      </c>
      <c r="R5334" s="187">
        <v>3.06</v>
      </c>
    </row>
    <row r="5335" spans="1:18" x14ac:dyDescent="0.25">
      <c r="A5335" s="135">
        <v>1059216</v>
      </c>
      <c r="B5335" s="148" t="s">
        <v>5306</v>
      </c>
      <c r="C5335" s="135">
        <v>3</v>
      </c>
      <c r="D5335" s="135">
        <v>3240</v>
      </c>
      <c r="E5335" s="188">
        <v>72</v>
      </c>
      <c r="F5335" s="135">
        <v>3888</v>
      </c>
      <c r="G5335" s="135" t="s">
        <v>20</v>
      </c>
      <c r="H5335" s="135">
        <v>288</v>
      </c>
      <c r="I5335" s="135">
        <v>1</v>
      </c>
      <c r="J5335" s="136">
        <v>2.08</v>
      </c>
      <c r="K5335" s="136">
        <v>0.64</v>
      </c>
      <c r="L5335" s="136">
        <v>0.23</v>
      </c>
      <c r="M5335" s="137" t="str">
        <f t="shared" si="83"/>
        <v>P</v>
      </c>
      <c r="N5335" s="174" t="s">
        <v>10681</v>
      </c>
      <c r="O5335" s="149" t="s">
        <v>1555</v>
      </c>
      <c r="P5335" s="149" t="s">
        <v>9400</v>
      </c>
      <c r="Q5335" s="150" t="s">
        <v>10519</v>
      </c>
      <c r="R5335" s="189">
        <v>3.21</v>
      </c>
    </row>
    <row r="5336" spans="1:18" x14ac:dyDescent="0.25">
      <c r="A5336" s="132">
        <v>1059217</v>
      </c>
      <c r="B5336" s="145" t="s">
        <v>300</v>
      </c>
      <c r="C5336" s="132">
        <v>3</v>
      </c>
      <c r="D5336" s="132">
        <v>3240</v>
      </c>
      <c r="E5336" s="186">
        <v>72</v>
      </c>
      <c r="F5336" s="132">
        <v>3888</v>
      </c>
      <c r="G5336" s="132" t="s">
        <v>20</v>
      </c>
      <c r="H5336" s="132">
        <v>288</v>
      </c>
      <c r="I5336" s="132">
        <v>1</v>
      </c>
      <c r="J5336" s="133">
        <v>2</v>
      </c>
      <c r="K5336" s="133">
        <v>0.65</v>
      </c>
      <c r="L5336" s="133">
        <v>0.24</v>
      </c>
      <c r="M5336" s="134" t="str">
        <f t="shared" si="83"/>
        <v>P</v>
      </c>
      <c r="N5336" s="173" t="s">
        <v>10681</v>
      </c>
      <c r="O5336" s="146" t="s">
        <v>1555</v>
      </c>
      <c r="P5336" s="146" t="s">
        <v>9400</v>
      </c>
      <c r="Q5336" s="147" t="s">
        <v>10519</v>
      </c>
      <c r="R5336" s="187">
        <v>3.7800000000000002</v>
      </c>
    </row>
    <row r="5337" spans="1:18" x14ac:dyDescent="0.25">
      <c r="A5337" s="135">
        <v>1059219</v>
      </c>
      <c r="B5337" s="148" t="s">
        <v>301</v>
      </c>
      <c r="C5337" s="135">
        <v>3</v>
      </c>
      <c r="D5337" s="135">
        <v>3240</v>
      </c>
      <c r="E5337" s="188">
        <v>72</v>
      </c>
      <c r="F5337" s="135">
        <v>3888</v>
      </c>
      <c r="G5337" s="135">
        <v>288</v>
      </c>
      <c r="H5337" s="135">
        <v>288</v>
      </c>
      <c r="I5337" s="135">
        <v>1</v>
      </c>
      <c r="J5337" s="136">
        <v>1.94</v>
      </c>
      <c r="K5337" s="136">
        <v>0.64</v>
      </c>
      <c r="L5337" s="136">
        <v>0.24</v>
      </c>
      <c r="M5337" s="137" t="str">
        <f t="shared" si="83"/>
        <v>P</v>
      </c>
      <c r="N5337" s="174" t="s">
        <v>10681</v>
      </c>
      <c r="O5337" s="149" t="s">
        <v>1555</v>
      </c>
      <c r="P5337" s="149" t="s">
        <v>9400</v>
      </c>
      <c r="Q5337" s="150" t="s">
        <v>10519</v>
      </c>
      <c r="R5337" s="189">
        <v>3.81</v>
      </c>
    </row>
    <row r="5338" spans="1:18" x14ac:dyDescent="0.25">
      <c r="A5338" s="132">
        <v>1059227</v>
      </c>
      <c r="B5338" s="145" t="s">
        <v>568</v>
      </c>
      <c r="C5338" s="132">
        <v>3</v>
      </c>
      <c r="D5338" s="132" t="s">
        <v>20</v>
      </c>
      <c r="E5338" s="186">
        <v>70</v>
      </c>
      <c r="F5338" s="132" t="s">
        <v>20</v>
      </c>
      <c r="G5338" s="132">
        <v>560</v>
      </c>
      <c r="H5338" s="132">
        <v>630</v>
      </c>
      <c r="I5338" s="132">
        <v>1</v>
      </c>
      <c r="J5338" s="133">
        <v>1.1499999999999999</v>
      </c>
      <c r="K5338" s="133">
        <v>0.36</v>
      </c>
      <c r="L5338" s="133">
        <v>0.19</v>
      </c>
      <c r="M5338" s="134" t="str">
        <f t="shared" si="83"/>
        <v>P</v>
      </c>
      <c r="N5338" s="173" t="s">
        <v>10681</v>
      </c>
      <c r="O5338" s="146" t="s">
        <v>1607</v>
      </c>
      <c r="P5338" s="146" t="s">
        <v>9559</v>
      </c>
      <c r="Q5338" s="147" t="s">
        <v>10519</v>
      </c>
      <c r="R5338" s="187">
        <v>1.92</v>
      </c>
    </row>
    <row r="5339" spans="1:18" x14ac:dyDescent="0.25">
      <c r="A5339" s="135">
        <v>1059269</v>
      </c>
      <c r="B5339" s="148" t="s">
        <v>548</v>
      </c>
      <c r="C5339" s="135">
        <v>3</v>
      </c>
      <c r="D5339" s="135" t="s">
        <v>20</v>
      </c>
      <c r="E5339" s="188">
        <v>70</v>
      </c>
      <c r="F5339" s="135" t="s">
        <v>20</v>
      </c>
      <c r="G5339" s="135">
        <v>560</v>
      </c>
      <c r="H5339" s="135">
        <v>630</v>
      </c>
      <c r="I5339" s="135">
        <v>1</v>
      </c>
      <c r="J5339" s="136">
        <v>1.17</v>
      </c>
      <c r="K5339" s="136">
        <v>0.37</v>
      </c>
      <c r="L5339" s="136">
        <v>0.19</v>
      </c>
      <c r="M5339" s="137" t="str">
        <f t="shared" si="83"/>
        <v>P</v>
      </c>
      <c r="N5339" s="174" t="s">
        <v>10681</v>
      </c>
      <c r="O5339" s="149" t="s">
        <v>1607</v>
      </c>
      <c r="P5339" s="149" t="s">
        <v>9559</v>
      </c>
      <c r="Q5339" s="150" t="s">
        <v>10519</v>
      </c>
      <c r="R5339" s="189">
        <v>2.0699999999999998</v>
      </c>
    </row>
    <row r="5340" spans="1:18" x14ac:dyDescent="0.25">
      <c r="A5340" s="132">
        <v>1059270</v>
      </c>
      <c r="B5340" s="145" t="s">
        <v>565</v>
      </c>
      <c r="C5340" s="132">
        <v>3</v>
      </c>
      <c r="D5340" s="132" t="s">
        <v>20</v>
      </c>
      <c r="E5340" s="186">
        <v>70</v>
      </c>
      <c r="F5340" s="132" t="s">
        <v>20</v>
      </c>
      <c r="G5340" s="132">
        <v>560</v>
      </c>
      <c r="H5340" s="132">
        <v>630</v>
      </c>
      <c r="I5340" s="132">
        <v>1</v>
      </c>
      <c r="J5340" s="133">
        <v>1.1100000000000001</v>
      </c>
      <c r="K5340" s="133">
        <v>0.41</v>
      </c>
      <c r="L5340" s="133">
        <v>0.19</v>
      </c>
      <c r="M5340" s="134" t="str">
        <f t="shared" si="83"/>
        <v>P</v>
      </c>
      <c r="N5340" s="173" t="s">
        <v>10681</v>
      </c>
      <c r="O5340" s="146" t="s">
        <v>1607</v>
      </c>
      <c r="P5340" s="146" t="s">
        <v>9559</v>
      </c>
      <c r="Q5340" s="147" t="s">
        <v>10519</v>
      </c>
      <c r="R5340" s="187">
        <v>2.0100000000000002</v>
      </c>
    </row>
    <row r="5341" spans="1:18" x14ac:dyDescent="0.25">
      <c r="A5341" s="135">
        <v>1059271</v>
      </c>
      <c r="B5341" s="148" t="s">
        <v>549</v>
      </c>
      <c r="C5341" s="135">
        <v>3</v>
      </c>
      <c r="D5341" s="135" t="s">
        <v>20</v>
      </c>
      <c r="E5341" s="188">
        <v>70</v>
      </c>
      <c r="F5341" s="135" t="s">
        <v>20</v>
      </c>
      <c r="G5341" s="135">
        <v>560</v>
      </c>
      <c r="H5341" s="135">
        <v>630</v>
      </c>
      <c r="I5341" s="135">
        <v>1</v>
      </c>
      <c r="J5341" s="136">
        <v>1.18</v>
      </c>
      <c r="K5341" s="136">
        <v>0.36</v>
      </c>
      <c r="L5341" s="136">
        <v>0.19</v>
      </c>
      <c r="M5341" s="137" t="str">
        <f t="shared" si="83"/>
        <v>P</v>
      </c>
      <c r="N5341" s="174" t="s">
        <v>10681</v>
      </c>
      <c r="O5341" s="149" t="s">
        <v>1607</v>
      </c>
      <c r="P5341" s="149" t="s">
        <v>9559</v>
      </c>
      <c r="Q5341" s="150" t="s">
        <v>10519</v>
      </c>
      <c r="R5341" s="189">
        <v>2.37</v>
      </c>
    </row>
    <row r="5342" spans="1:18" x14ac:dyDescent="0.25">
      <c r="A5342" s="132">
        <v>1059272</v>
      </c>
      <c r="B5342" s="145" t="s">
        <v>563</v>
      </c>
      <c r="C5342" s="132">
        <v>3</v>
      </c>
      <c r="D5342" s="132" t="s">
        <v>20</v>
      </c>
      <c r="E5342" s="186">
        <v>70</v>
      </c>
      <c r="F5342" s="132" t="s">
        <v>20</v>
      </c>
      <c r="G5342" s="132">
        <v>560</v>
      </c>
      <c r="H5342" s="132">
        <v>630</v>
      </c>
      <c r="I5342" s="132">
        <v>1</v>
      </c>
      <c r="J5342" s="133">
        <v>1.0900000000000001</v>
      </c>
      <c r="K5342" s="133">
        <v>0.39</v>
      </c>
      <c r="L5342" s="133">
        <v>0.2</v>
      </c>
      <c r="M5342" s="134" t="str">
        <f t="shared" si="83"/>
        <v>P</v>
      </c>
      <c r="N5342" s="173" t="s">
        <v>10681</v>
      </c>
      <c r="O5342" s="146" t="s">
        <v>1607</v>
      </c>
      <c r="P5342" s="146" t="s">
        <v>9559</v>
      </c>
      <c r="Q5342" s="147" t="s">
        <v>10519</v>
      </c>
      <c r="R5342" s="187">
        <v>2.0699999999999998</v>
      </c>
    </row>
    <row r="5343" spans="1:18" x14ac:dyDescent="0.25">
      <c r="A5343" s="135">
        <v>1059273</v>
      </c>
      <c r="B5343" s="148" t="s">
        <v>558</v>
      </c>
      <c r="C5343" s="135">
        <v>3</v>
      </c>
      <c r="D5343" s="135" t="s">
        <v>20</v>
      </c>
      <c r="E5343" s="188">
        <v>70</v>
      </c>
      <c r="F5343" s="135" t="s">
        <v>20</v>
      </c>
      <c r="G5343" s="135">
        <v>560</v>
      </c>
      <c r="H5343" s="135">
        <v>630</v>
      </c>
      <c r="I5343" s="135">
        <v>1</v>
      </c>
      <c r="J5343" s="136">
        <v>1.18</v>
      </c>
      <c r="K5343" s="136">
        <v>0.37</v>
      </c>
      <c r="L5343" s="136">
        <v>0.19</v>
      </c>
      <c r="M5343" s="137" t="str">
        <f t="shared" si="83"/>
        <v>P</v>
      </c>
      <c r="N5343" s="174" t="s">
        <v>10681</v>
      </c>
      <c r="O5343" s="149" t="s">
        <v>1607</v>
      </c>
      <c r="P5343" s="149" t="s">
        <v>9559</v>
      </c>
      <c r="Q5343" s="150" t="s">
        <v>10519</v>
      </c>
      <c r="R5343" s="189">
        <v>2.04</v>
      </c>
    </row>
    <row r="5344" spans="1:18" x14ac:dyDescent="0.25">
      <c r="A5344" s="132">
        <v>1059274</v>
      </c>
      <c r="B5344" s="145" t="s">
        <v>572</v>
      </c>
      <c r="C5344" s="132">
        <v>3</v>
      </c>
      <c r="D5344" s="132" t="s">
        <v>20</v>
      </c>
      <c r="E5344" s="186">
        <v>70</v>
      </c>
      <c r="F5344" s="132" t="s">
        <v>20</v>
      </c>
      <c r="G5344" s="132">
        <v>560</v>
      </c>
      <c r="H5344" s="132">
        <v>630</v>
      </c>
      <c r="I5344" s="132">
        <v>1</v>
      </c>
      <c r="J5344" s="133">
        <v>1.17</v>
      </c>
      <c r="K5344" s="133">
        <v>0.37</v>
      </c>
      <c r="L5344" s="133">
        <v>0.19</v>
      </c>
      <c r="M5344" s="134" t="str">
        <f t="shared" si="83"/>
        <v>P</v>
      </c>
      <c r="N5344" s="173" t="s">
        <v>10681</v>
      </c>
      <c r="O5344" s="146" t="s">
        <v>1607</v>
      </c>
      <c r="P5344" s="146" t="s">
        <v>9559</v>
      </c>
      <c r="Q5344" s="147" t="s">
        <v>10519</v>
      </c>
      <c r="R5344" s="187">
        <v>2.04</v>
      </c>
    </row>
    <row r="5345" spans="1:18" x14ac:dyDescent="0.25">
      <c r="A5345" s="135">
        <v>1059275</v>
      </c>
      <c r="B5345" s="148" t="s">
        <v>537</v>
      </c>
      <c r="C5345" s="135">
        <v>3</v>
      </c>
      <c r="D5345" s="135" t="s">
        <v>20</v>
      </c>
      <c r="E5345" s="188">
        <v>70</v>
      </c>
      <c r="F5345" s="135" t="s">
        <v>20</v>
      </c>
      <c r="G5345" s="135">
        <v>560</v>
      </c>
      <c r="H5345" s="135">
        <v>630</v>
      </c>
      <c r="I5345" s="135">
        <v>1</v>
      </c>
      <c r="J5345" s="136">
        <v>1.17</v>
      </c>
      <c r="K5345" s="136">
        <v>0.37</v>
      </c>
      <c r="L5345" s="136">
        <v>0.19</v>
      </c>
      <c r="M5345" s="137" t="str">
        <f t="shared" si="83"/>
        <v>P</v>
      </c>
      <c r="N5345" s="174" t="s">
        <v>10681</v>
      </c>
      <c r="O5345" s="149" t="s">
        <v>1607</v>
      </c>
      <c r="P5345" s="149" t="s">
        <v>9559</v>
      </c>
      <c r="Q5345" s="150" t="s">
        <v>10519</v>
      </c>
      <c r="R5345" s="189">
        <v>2.0699999999999998</v>
      </c>
    </row>
    <row r="5346" spans="1:18" x14ac:dyDescent="0.25">
      <c r="A5346" s="132">
        <v>1059276</v>
      </c>
      <c r="B5346" s="145" t="s">
        <v>569</v>
      </c>
      <c r="C5346" s="132">
        <v>3</v>
      </c>
      <c r="D5346" s="132" t="s">
        <v>20</v>
      </c>
      <c r="E5346" s="186">
        <v>70</v>
      </c>
      <c r="F5346" s="132" t="s">
        <v>20</v>
      </c>
      <c r="G5346" s="132">
        <v>560</v>
      </c>
      <c r="H5346" s="132">
        <v>630</v>
      </c>
      <c r="I5346" s="132">
        <v>1</v>
      </c>
      <c r="J5346" s="133">
        <v>1.17</v>
      </c>
      <c r="K5346" s="133">
        <v>0.36</v>
      </c>
      <c r="L5346" s="133">
        <v>0.19</v>
      </c>
      <c r="M5346" s="134" t="str">
        <f t="shared" si="83"/>
        <v>P</v>
      </c>
      <c r="N5346" s="173" t="s">
        <v>10681</v>
      </c>
      <c r="O5346" s="146" t="s">
        <v>1607</v>
      </c>
      <c r="P5346" s="146" t="s">
        <v>9559</v>
      </c>
      <c r="Q5346" s="147" t="s">
        <v>10519</v>
      </c>
      <c r="R5346" s="187">
        <v>2.2800000000000002</v>
      </c>
    </row>
    <row r="5347" spans="1:18" x14ac:dyDescent="0.25">
      <c r="A5347" s="135">
        <v>1059277</v>
      </c>
      <c r="B5347" s="148" t="s">
        <v>556</v>
      </c>
      <c r="C5347" s="135">
        <v>3</v>
      </c>
      <c r="D5347" s="135" t="s">
        <v>20</v>
      </c>
      <c r="E5347" s="188">
        <v>70</v>
      </c>
      <c r="F5347" s="135" t="s">
        <v>20</v>
      </c>
      <c r="G5347" s="135">
        <v>560</v>
      </c>
      <c r="H5347" s="135">
        <v>630</v>
      </c>
      <c r="I5347" s="135">
        <v>1</v>
      </c>
      <c r="J5347" s="136">
        <v>1.1399999999999999</v>
      </c>
      <c r="K5347" s="136">
        <v>0.37</v>
      </c>
      <c r="L5347" s="136">
        <v>0.1</v>
      </c>
      <c r="M5347" s="137" t="str">
        <f t="shared" si="83"/>
        <v>P</v>
      </c>
      <c r="N5347" s="174" t="s">
        <v>10681</v>
      </c>
      <c r="O5347" s="149" t="s">
        <v>1607</v>
      </c>
      <c r="P5347" s="149" t="s">
        <v>9559</v>
      </c>
      <c r="Q5347" s="150" t="s">
        <v>10519</v>
      </c>
      <c r="R5347" s="189">
        <v>2.0100000000000002</v>
      </c>
    </row>
    <row r="5348" spans="1:18" x14ac:dyDescent="0.25">
      <c r="A5348" s="132">
        <v>1059278</v>
      </c>
      <c r="B5348" s="145" t="s">
        <v>546</v>
      </c>
      <c r="C5348" s="132">
        <v>3</v>
      </c>
      <c r="D5348" s="132" t="s">
        <v>20</v>
      </c>
      <c r="E5348" s="186">
        <v>70</v>
      </c>
      <c r="F5348" s="132" t="s">
        <v>20</v>
      </c>
      <c r="G5348" s="132">
        <v>560</v>
      </c>
      <c r="H5348" s="132">
        <v>630</v>
      </c>
      <c r="I5348" s="132">
        <v>1</v>
      </c>
      <c r="J5348" s="133">
        <v>1.0900000000000001</v>
      </c>
      <c r="K5348" s="133">
        <v>0.39</v>
      </c>
      <c r="L5348" s="133">
        <v>0.15</v>
      </c>
      <c r="M5348" s="134" t="str">
        <f t="shared" si="83"/>
        <v>P</v>
      </c>
      <c r="N5348" s="173" t="s">
        <v>10681</v>
      </c>
      <c r="O5348" s="146" t="s">
        <v>1607</v>
      </c>
      <c r="P5348" s="146" t="s">
        <v>9559</v>
      </c>
      <c r="Q5348" s="147" t="s">
        <v>10519</v>
      </c>
      <c r="R5348" s="187">
        <v>2.0699999999999998</v>
      </c>
    </row>
    <row r="5349" spans="1:18" x14ac:dyDescent="0.25">
      <c r="A5349" s="135">
        <v>1059279</v>
      </c>
      <c r="B5349" s="148" t="s">
        <v>564</v>
      </c>
      <c r="C5349" s="135">
        <v>3</v>
      </c>
      <c r="D5349" s="135" t="s">
        <v>20</v>
      </c>
      <c r="E5349" s="188">
        <v>70</v>
      </c>
      <c r="F5349" s="135" t="s">
        <v>20</v>
      </c>
      <c r="G5349" s="135">
        <v>560</v>
      </c>
      <c r="H5349" s="135">
        <v>630</v>
      </c>
      <c r="I5349" s="135">
        <v>1</v>
      </c>
      <c r="J5349" s="136">
        <v>1.1299999999999999</v>
      </c>
      <c r="K5349" s="136">
        <v>0.36</v>
      </c>
      <c r="L5349" s="136">
        <v>0.16</v>
      </c>
      <c r="M5349" s="137" t="str">
        <f t="shared" si="83"/>
        <v>P</v>
      </c>
      <c r="N5349" s="174" t="s">
        <v>10681</v>
      </c>
      <c r="O5349" s="149" t="s">
        <v>1607</v>
      </c>
      <c r="P5349" s="149" t="s">
        <v>9559</v>
      </c>
      <c r="Q5349" s="150" t="s">
        <v>10519</v>
      </c>
      <c r="R5349" s="189">
        <v>2.25</v>
      </c>
    </row>
    <row r="5350" spans="1:18" x14ac:dyDescent="0.25">
      <c r="A5350" s="132">
        <v>1059280</v>
      </c>
      <c r="B5350" s="145" t="s">
        <v>562</v>
      </c>
      <c r="C5350" s="132">
        <v>3</v>
      </c>
      <c r="D5350" s="132" t="s">
        <v>20</v>
      </c>
      <c r="E5350" s="186">
        <v>70</v>
      </c>
      <c r="F5350" s="132" t="s">
        <v>20</v>
      </c>
      <c r="G5350" s="132">
        <v>560</v>
      </c>
      <c r="H5350" s="132">
        <v>630</v>
      </c>
      <c r="I5350" s="132">
        <v>1</v>
      </c>
      <c r="J5350" s="133">
        <v>1.17</v>
      </c>
      <c r="K5350" s="133">
        <v>0.37</v>
      </c>
      <c r="L5350" s="133">
        <v>0.19</v>
      </c>
      <c r="M5350" s="134" t="str">
        <f t="shared" si="83"/>
        <v>P</v>
      </c>
      <c r="N5350" s="173" t="s">
        <v>10681</v>
      </c>
      <c r="O5350" s="146" t="s">
        <v>1607</v>
      </c>
      <c r="P5350" s="146" t="s">
        <v>9559</v>
      </c>
      <c r="Q5350" s="147" t="s">
        <v>10519</v>
      </c>
      <c r="R5350" s="187">
        <v>2.0699999999999998</v>
      </c>
    </row>
    <row r="5351" spans="1:18" x14ac:dyDescent="0.25">
      <c r="A5351" s="135">
        <v>1059281</v>
      </c>
      <c r="B5351" s="148" t="s">
        <v>542</v>
      </c>
      <c r="C5351" s="135">
        <v>3</v>
      </c>
      <c r="D5351" s="135" t="s">
        <v>20</v>
      </c>
      <c r="E5351" s="188">
        <v>70</v>
      </c>
      <c r="F5351" s="135" t="s">
        <v>20</v>
      </c>
      <c r="G5351" s="135">
        <v>560</v>
      </c>
      <c r="H5351" s="135">
        <v>630</v>
      </c>
      <c r="I5351" s="135">
        <v>1</v>
      </c>
      <c r="J5351" s="136">
        <v>1.1200000000000001</v>
      </c>
      <c r="K5351" s="136">
        <v>0.37</v>
      </c>
      <c r="L5351" s="136">
        <v>0.17</v>
      </c>
      <c r="M5351" s="137" t="str">
        <f t="shared" si="83"/>
        <v>P</v>
      </c>
      <c r="N5351" s="174" t="s">
        <v>10681</v>
      </c>
      <c r="O5351" s="149" t="s">
        <v>1607</v>
      </c>
      <c r="P5351" s="149" t="s">
        <v>9559</v>
      </c>
      <c r="Q5351" s="150" t="s">
        <v>10519</v>
      </c>
      <c r="R5351" s="189">
        <v>1.98</v>
      </c>
    </row>
    <row r="5352" spans="1:18" x14ac:dyDescent="0.25">
      <c r="A5352" s="132">
        <v>1059282</v>
      </c>
      <c r="B5352" s="145" t="s">
        <v>551</v>
      </c>
      <c r="C5352" s="132">
        <v>3</v>
      </c>
      <c r="D5352" s="132" t="s">
        <v>20</v>
      </c>
      <c r="E5352" s="186">
        <v>70</v>
      </c>
      <c r="F5352" s="132" t="s">
        <v>20</v>
      </c>
      <c r="G5352" s="132">
        <v>560</v>
      </c>
      <c r="H5352" s="132">
        <v>630</v>
      </c>
      <c r="I5352" s="132">
        <v>1</v>
      </c>
      <c r="J5352" s="133">
        <v>1.1100000000000001</v>
      </c>
      <c r="K5352" s="133">
        <v>0.39</v>
      </c>
      <c r="L5352" s="133">
        <v>0.17</v>
      </c>
      <c r="M5352" s="134" t="str">
        <f t="shared" si="83"/>
        <v>P</v>
      </c>
      <c r="N5352" s="173" t="s">
        <v>10681</v>
      </c>
      <c r="O5352" s="146" t="s">
        <v>1607</v>
      </c>
      <c r="P5352" s="146" t="s">
        <v>9559</v>
      </c>
      <c r="Q5352" s="147" t="s">
        <v>10519</v>
      </c>
      <c r="R5352" s="187">
        <v>2.4000000000000004</v>
      </c>
    </row>
    <row r="5353" spans="1:18" x14ac:dyDescent="0.25">
      <c r="A5353" s="135">
        <v>1059283</v>
      </c>
      <c r="B5353" s="148" t="s">
        <v>539</v>
      </c>
      <c r="C5353" s="135">
        <v>3</v>
      </c>
      <c r="D5353" s="135" t="s">
        <v>20</v>
      </c>
      <c r="E5353" s="188">
        <v>70</v>
      </c>
      <c r="F5353" s="135" t="s">
        <v>20</v>
      </c>
      <c r="G5353" s="135">
        <v>560</v>
      </c>
      <c r="H5353" s="135">
        <v>630</v>
      </c>
      <c r="I5353" s="135">
        <v>1</v>
      </c>
      <c r="J5353" s="136">
        <v>1.1200000000000001</v>
      </c>
      <c r="K5353" s="136">
        <v>0.39</v>
      </c>
      <c r="L5353" s="136">
        <v>0.19</v>
      </c>
      <c r="M5353" s="137" t="str">
        <f t="shared" si="83"/>
        <v>P</v>
      </c>
      <c r="N5353" s="174" t="s">
        <v>10681</v>
      </c>
      <c r="O5353" s="149" t="s">
        <v>1607</v>
      </c>
      <c r="P5353" s="149" t="s">
        <v>9559</v>
      </c>
      <c r="Q5353" s="150" t="s">
        <v>10519</v>
      </c>
      <c r="R5353" s="189">
        <v>2.19</v>
      </c>
    </row>
    <row r="5354" spans="1:18" x14ac:dyDescent="0.25">
      <c r="A5354" s="132">
        <v>1059284</v>
      </c>
      <c r="B5354" s="145" t="s">
        <v>545</v>
      </c>
      <c r="C5354" s="132">
        <v>3</v>
      </c>
      <c r="D5354" s="132" t="s">
        <v>20</v>
      </c>
      <c r="E5354" s="186">
        <v>70</v>
      </c>
      <c r="F5354" s="132" t="s">
        <v>20</v>
      </c>
      <c r="G5354" s="132">
        <v>560</v>
      </c>
      <c r="H5354" s="132">
        <v>630</v>
      </c>
      <c r="I5354" s="132">
        <v>1</v>
      </c>
      <c r="J5354" s="133">
        <v>1.32</v>
      </c>
      <c r="K5354" s="133">
        <v>0.38</v>
      </c>
      <c r="L5354" s="133">
        <v>0.21</v>
      </c>
      <c r="M5354" s="134" t="str">
        <f t="shared" si="83"/>
        <v>P</v>
      </c>
      <c r="N5354" s="173" t="s">
        <v>10681</v>
      </c>
      <c r="O5354" s="146" t="s">
        <v>1607</v>
      </c>
      <c r="P5354" s="146" t="s">
        <v>9559</v>
      </c>
      <c r="Q5354" s="147" t="s">
        <v>10519</v>
      </c>
      <c r="R5354" s="187">
        <v>1.98</v>
      </c>
    </row>
    <row r="5355" spans="1:18" x14ac:dyDescent="0.25">
      <c r="A5355" s="135">
        <v>1059285</v>
      </c>
      <c r="B5355" s="148" t="s">
        <v>547</v>
      </c>
      <c r="C5355" s="135">
        <v>3</v>
      </c>
      <c r="D5355" s="135" t="s">
        <v>20</v>
      </c>
      <c r="E5355" s="188">
        <v>70</v>
      </c>
      <c r="F5355" s="135" t="s">
        <v>20</v>
      </c>
      <c r="G5355" s="135">
        <v>560</v>
      </c>
      <c r="H5355" s="135">
        <v>630</v>
      </c>
      <c r="I5355" s="135">
        <v>1</v>
      </c>
      <c r="J5355" s="136">
        <v>1.1399999999999999</v>
      </c>
      <c r="K5355" s="136">
        <v>0.42</v>
      </c>
      <c r="L5355" s="136">
        <v>0.19</v>
      </c>
      <c r="M5355" s="137" t="str">
        <f t="shared" si="83"/>
        <v>P</v>
      </c>
      <c r="N5355" s="174" t="s">
        <v>10681</v>
      </c>
      <c r="O5355" s="149" t="s">
        <v>1607</v>
      </c>
      <c r="P5355" s="149" t="s">
        <v>9559</v>
      </c>
      <c r="Q5355" s="150" t="s">
        <v>10519</v>
      </c>
      <c r="R5355" s="189">
        <v>2.34</v>
      </c>
    </row>
    <row r="5356" spans="1:18" x14ac:dyDescent="0.25">
      <c r="A5356" s="132">
        <v>1059286</v>
      </c>
      <c r="B5356" s="145" t="s">
        <v>538</v>
      </c>
      <c r="C5356" s="132">
        <v>3</v>
      </c>
      <c r="D5356" s="132" t="s">
        <v>20</v>
      </c>
      <c r="E5356" s="186">
        <v>70</v>
      </c>
      <c r="F5356" s="132" t="s">
        <v>20</v>
      </c>
      <c r="G5356" s="132">
        <v>560</v>
      </c>
      <c r="H5356" s="132">
        <v>630</v>
      </c>
      <c r="I5356" s="132">
        <v>1</v>
      </c>
      <c r="J5356" s="133">
        <v>1.22</v>
      </c>
      <c r="K5356" s="133">
        <v>0.44</v>
      </c>
      <c r="L5356" s="133">
        <v>0.19</v>
      </c>
      <c r="M5356" s="134" t="str">
        <f t="shared" si="83"/>
        <v>P</v>
      </c>
      <c r="N5356" s="173" t="s">
        <v>10681</v>
      </c>
      <c r="O5356" s="146" t="s">
        <v>1607</v>
      </c>
      <c r="P5356" s="146" t="s">
        <v>9559</v>
      </c>
      <c r="Q5356" s="147" t="s">
        <v>10519</v>
      </c>
      <c r="R5356" s="187">
        <v>2.2199999999999998</v>
      </c>
    </row>
    <row r="5357" spans="1:18" x14ac:dyDescent="0.25">
      <c r="A5357" s="135">
        <v>1059287</v>
      </c>
      <c r="B5357" s="148" t="s">
        <v>541</v>
      </c>
      <c r="C5357" s="135">
        <v>3</v>
      </c>
      <c r="D5357" s="135" t="s">
        <v>20</v>
      </c>
      <c r="E5357" s="188">
        <v>70</v>
      </c>
      <c r="F5357" s="135" t="s">
        <v>20</v>
      </c>
      <c r="G5357" s="135">
        <v>560</v>
      </c>
      <c r="H5357" s="135">
        <v>630</v>
      </c>
      <c r="I5357" s="135">
        <v>1</v>
      </c>
      <c r="J5357" s="136">
        <v>1.65</v>
      </c>
      <c r="K5357" s="136">
        <v>0.48</v>
      </c>
      <c r="L5357" s="136">
        <v>0.19</v>
      </c>
      <c r="M5357" s="137" t="str">
        <f t="shared" si="83"/>
        <v>P</v>
      </c>
      <c r="N5357" s="174" t="s">
        <v>10681</v>
      </c>
      <c r="O5357" s="149" t="s">
        <v>1607</v>
      </c>
      <c r="P5357" s="149" t="s">
        <v>9559</v>
      </c>
      <c r="Q5357" s="150" t="s">
        <v>10519</v>
      </c>
      <c r="R5357" s="189">
        <v>2.0999999999999996</v>
      </c>
    </row>
    <row r="5358" spans="1:18" x14ac:dyDescent="0.25">
      <c r="A5358" s="132">
        <v>1059288</v>
      </c>
      <c r="B5358" s="145" t="s">
        <v>553</v>
      </c>
      <c r="C5358" s="132">
        <v>3</v>
      </c>
      <c r="D5358" s="132" t="s">
        <v>20</v>
      </c>
      <c r="E5358" s="186">
        <v>70</v>
      </c>
      <c r="F5358" s="132" t="s">
        <v>20</v>
      </c>
      <c r="G5358" s="132">
        <v>560</v>
      </c>
      <c r="H5358" s="132">
        <v>630</v>
      </c>
      <c r="I5358" s="132">
        <v>1</v>
      </c>
      <c r="J5358" s="133">
        <v>1.22</v>
      </c>
      <c r="K5358" s="133">
        <v>0.39</v>
      </c>
      <c r="L5358" s="133">
        <v>0.2</v>
      </c>
      <c r="M5358" s="134" t="str">
        <f t="shared" si="83"/>
        <v>P</v>
      </c>
      <c r="N5358" s="173" t="s">
        <v>10681</v>
      </c>
      <c r="O5358" s="146" t="s">
        <v>1607</v>
      </c>
      <c r="P5358" s="146" t="s">
        <v>9559</v>
      </c>
      <c r="Q5358" s="147" t="s">
        <v>10519</v>
      </c>
      <c r="R5358" s="187">
        <v>1.98</v>
      </c>
    </row>
    <row r="5359" spans="1:18" x14ac:dyDescent="0.25">
      <c r="A5359" s="135">
        <v>1059289</v>
      </c>
      <c r="B5359" s="148" t="s">
        <v>543</v>
      </c>
      <c r="C5359" s="135">
        <v>3</v>
      </c>
      <c r="D5359" s="135" t="s">
        <v>20</v>
      </c>
      <c r="E5359" s="188">
        <v>70</v>
      </c>
      <c r="F5359" s="135" t="s">
        <v>20</v>
      </c>
      <c r="G5359" s="135">
        <v>560</v>
      </c>
      <c r="H5359" s="135">
        <v>630</v>
      </c>
      <c r="I5359" s="135">
        <v>1</v>
      </c>
      <c r="J5359" s="136">
        <v>1.2</v>
      </c>
      <c r="K5359" s="136">
        <v>0.42</v>
      </c>
      <c r="L5359" s="136">
        <v>0.25</v>
      </c>
      <c r="M5359" s="137" t="str">
        <f t="shared" si="83"/>
        <v>P</v>
      </c>
      <c r="N5359" s="174" t="s">
        <v>10681</v>
      </c>
      <c r="O5359" s="149" t="s">
        <v>1607</v>
      </c>
      <c r="P5359" s="149" t="s">
        <v>9559</v>
      </c>
      <c r="Q5359" s="150" t="s">
        <v>10519</v>
      </c>
      <c r="R5359" s="189">
        <v>1.9500000000000002</v>
      </c>
    </row>
    <row r="5360" spans="1:18" x14ac:dyDescent="0.25">
      <c r="A5360" s="132">
        <v>1059290</v>
      </c>
      <c r="B5360" s="145" t="s">
        <v>975</v>
      </c>
      <c r="C5360" s="132">
        <v>3</v>
      </c>
      <c r="D5360" s="132" t="s">
        <v>20</v>
      </c>
      <c r="E5360" s="186">
        <v>80</v>
      </c>
      <c r="F5360" s="132">
        <v>1920</v>
      </c>
      <c r="G5360" s="132">
        <v>560</v>
      </c>
      <c r="H5360" s="132" t="s">
        <v>20</v>
      </c>
      <c r="I5360" s="132">
        <v>1</v>
      </c>
      <c r="J5360" s="133">
        <v>0.78</v>
      </c>
      <c r="K5360" s="133">
        <v>0.6</v>
      </c>
      <c r="L5360" s="133">
        <v>0.25</v>
      </c>
      <c r="M5360" s="134" t="str">
        <f t="shared" si="83"/>
        <v>P</v>
      </c>
      <c r="N5360" s="173" t="s">
        <v>10681</v>
      </c>
      <c r="O5360" s="146" t="s">
        <v>1555</v>
      </c>
      <c r="P5360" s="146" t="s">
        <v>9429</v>
      </c>
      <c r="Q5360" s="147" t="s">
        <v>10519</v>
      </c>
      <c r="R5360" s="187">
        <v>2.79</v>
      </c>
    </row>
    <row r="5361" spans="1:18" x14ac:dyDescent="0.25">
      <c r="A5361" s="135">
        <v>1059291</v>
      </c>
      <c r="B5361" s="148" t="s">
        <v>971</v>
      </c>
      <c r="C5361" s="135">
        <v>3</v>
      </c>
      <c r="D5361" s="135" t="s">
        <v>20</v>
      </c>
      <c r="E5361" s="188">
        <v>80</v>
      </c>
      <c r="F5361" s="135" t="s">
        <v>20</v>
      </c>
      <c r="G5361" s="135">
        <v>640</v>
      </c>
      <c r="H5361" s="135" t="s">
        <v>20</v>
      </c>
      <c r="I5361" s="135">
        <v>1</v>
      </c>
      <c r="J5361" s="136">
        <v>0.79</v>
      </c>
      <c r="K5361" s="136">
        <v>0.61</v>
      </c>
      <c r="L5361" s="136">
        <v>0.27</v>
      </c>
      <c r="M5361" s="137" t="str">
        <f t="shared" si="83"/>
        <v>P</v>
      </c>
      <c r="N5361" s="174" t="s">
        <v>10681</v>
      </c>
      <c r="O5361" s="149" t="s">
        <v>1555</v>
      </c>
      <c r="P5361" s="149" t="s">
        <v>9429</v>
      </c>
      <c r="Q5361" s="150" t="s">
        <v>10519</v>
      </c>
      <c r="R5361" s="189">
        <v>3.1500000000000004</v>
      </c>
    </row>
    <row r="5362" spans="1:18" x14ac:dyDescent="0.25">
      <c r="A5362" s="132">
        <v>1059292</v>
      </c>
      <c r="B5362" s="145" t="s">
        <v>969</v>
      </c>
      <c r="C5362" s="132">
        <v>3</v>
      </c>
      <c r="D5362" s="132">
        <v>3040</v>
      </c>
      <c r="E5362" s="186">
        <v>80</v>
      </c>
      <c r="F5362" s="132">
        <v>9600</v>
      </c>
      <c r="G5362" s="132">
        <v>720</v>
      </c>
      <c r="H5362" s="132" t="s">
        <v>20</v>
      </c>
      <c r="I5362" s="132">
        <v>1</v>
      </c>
      <c r="J5362" s="133">
        <v>0.77</v>
      </c>
      <c r="K5362" s="133">
        <v>0.6</v>
      </c>
      <c r="L5362" s="133">
        <v>0.27</v>
      </c>
      <c r="M5362" s="134" t="str">
        <f t="shared" si="83"/>
        <v>P</v>
      </c>
      <c r="N5362" s="173" t="s">
        <v>10681</v>
      </c>
      <c r="O5362" s="146" t="s">
        <v>1555</v>
      </c>
      <c r="P5362" s="146" t="s">
        <v>9429</v>
      </c>
      <c r="Q5362" s="147" t="s">
        <v>10519</v>
      </c>
      <c r="R5362" s="187">
        <v>3.21</v>
      </c>
    </row>
    <row r="5363" spans="1:18" x14ac:dyDescent="0.25">
      <c r="A5363" s="135">
        <v>1059293</v>
      </c>
      <c r="B5363" s="148" t="s">
        <v>973</v>
      </c>
      <c r="C5363" s="135">
        <v>3</v>
      </c>
      <c r="D5363" s="135" t="s">
        <v>20</v>
      </c>
      <c r="E5363" s="188">
        <v>80</v>
      </c>
      <c r="F5363" s="135" t="s">
        <v>20</v>
      </c>
      <c r="G5363" s="135">
        <v>640</v>
      </c>
      <c r="H5363" s="135" t="s">
        <v>20</v>
      </c>
      <c r="I5363" s="135">
        <v>1</v>
      </c>
      <c r="J5363" s="136">
        <v>0.76</v>
      </c>
      <c r="K5363" s="136">
        <v>0.63</v>
      </c>
      <c r="L5363" s="136">
        <v>0.26</v>
      </c>
      <c r="M5363" s="137" t="str">
        <f t="shared" si="83"/>
        <v>P</v>
      </c>
      <c r="N5363" s="174" t="s">
        <v>10681</v>
      </c>
      <c r="O5363" s="149" t="s">
        <v>1555</v>
      </c>
      <c r="P5363" s="149" t="s">
        <v>9429</v>
      </c>
      <c r="Q5363" s="150" t="s">
        <v>10519</v>
      </c>
      <c r="R5363" s="189">
        <v>2.94</v>
      </c>
    </row>
    <row r="5364" spans="1:18" x14ac:dyDescent="0.25">
      <c r="A5364" s="132">
        <v>1059294</v>
      </c>
      <c r="B5364" s="145" t="s">
        <v>974</v>
      </c>
      <c r="C5364" s="132">
        <v>3</v>
      </c>
      <c r="D5364" s="132" t="s">
        <v>20</v>
      </c>
      <c r="E5364" s="186">
        <v>80</v>
      </c>
      <c r="F5364" s="132" t="s">
        <v>20</v>
      </c>
      <c r="G5364" s="132">
        <v>640</v>
      </c>
      <c r="H5364" s="132">
        <v>720</v>
      </c>
      <c r="I5364" s="132">
        <v>1</v>
      </c>
      <c r="J5364" s="133">
        <v>0.81</v>
      </c>
      <c r="K5364" s="133">
        <v>0.6</v>
      </c>
      <c r="L5364" s="133">
        <v>0.26</v>
      </c>
      <c r="M5364" s="134" t="str">
        <f t="shared" si="83"/>
        <v>P</v>
      </c>
      <c r="N5364" s="173" t="s">
        <v>10681</v>
      </c>
      <c r="O5364" s="146" t="s">
        <v>1555</v>
      </c>
      <c r="P5364" s="146" t="s">
        <v>9429</v>
      </c>
      <c r="Q5364" s="147" t="s">
        <v>10519</v>
      </c>
      <c r="R5364" s="187">
        <v>3.06</v>
      </c>
    </row>
    <row r="5365" spans="1:18" x14ac:dyDescent="0.25">
      <c r="A5365" s="135">
        <v>1059295</v>
      </c>
      <c r="B5365" s="148" t="s">
        <v>972</v>
      </c>
      <c r="C5365" s="135">
        <v>3</v>
      </c>
      <c r="D5365" s="135" t="s">
        <v>20</v>
      </c>
      <c r="E5365" s="188">
        <v>80</v>
      </c>
      <c r="F5365" s="135">
        <v>9600</v>
      </c>
      <c r="G5365" s="135">
        <v>560</v>
      </c>
      <c r="H5365" s="135" t="s">
        <v>20</v>
      </c>
      <c r="I5365" s="135">
        <v>1</v>
      </c>
      <c r="J5365" s="136">
        <v>0.78</v>
      </c>
      <c r="K5365" s="136">
        <v>0.6</v>
      </c>
      <c r="L5365" s="136">
        <v>0.27</v>
      </c>
      <c r="M5365" s="137" t="str">
        <f t="shared" si="83"/>
        <v>P</v>
      </c>
      <c r="N5365" s="174" t="s">
        <v>10681</v>
      </c>
      <c r="O5365" s="149" t="s">
        <v>1555</v>
      </c>
      <c r="P5365" s="149" t="s">
        <v>9429</v>
      </c>
      <c r="Q5365" s="150" t="s">
        <v>10519</v>
      </c>
      <c r="R5365" s="189">
        <v>2.91</v>
      </c>
    </row>
    <row r="5366" spans="1:18" x14ac:dyDescent="0.25">
      <c r="A5366" s="132">
        <v>1059296</v>
      </c>
      <c r="B5366" s="145" t="s">
        <v>970</v>
      </c>
      <c r="C5366" s="132">
        <v>3</v>
      </c>
      <c r="D5366" s="132" t="s">
        <v>20</v>
      </c>
      <c r="E5366" s="186">
        <v>80</v>
      </c>
      <c r="F5366" s="132">
        <v>9600</v>
      </c>
      <c r="G5366" s="132">
        <v>320</v>
      </c>
      <c r="H5366" s="132" t="s">
        <v>20</v>
      </c>
      <c r="I5366" s="132">
        <v>2</v>
      </c>
      <c r="J5366" s="133">
        <v>0.78</v>
      </c>
      <c r="K5366" s="133">
        <v>0.61</v>
      </c>
      <c r="L5366" s="133">
        <v>0.25</v>
      </c>
      <c r="M5366" s="134" t="str">
        <f t="shared" si="83"/>
        <v>P</v>
      </c>
      <c r="N5366" s="173" t="s">
        <v>10681</v>
      </c>
      <c r="O5366" s="146" t="s">
        <v>1555</v>
      </c>
      <c r="P5366" s="146" t="s">
        <v>9429</v>
      </c>
      <c r="Q5366" s="147" t="s">
        <v>10519</v>
      </c>
      <c r="R5366" s="187">
        <v>2.94</v>
      </c>
    </row>
    <row r="5367" spans="1:18" x14ac:dyDescent="0.25">
      <c r="A5367" s="135">
        <v>1059297</v>
      </c>
      <c r="B5367" s="148" t="s">
        <v>426</v>
      </c>
      <c r="C5367" s="135">
        <v>6</v>
      </c>
      <c r="D5367" s="135">
        <v>480</v>
      </c>
      <c r="E5367" s="188" t="s">
        <v>21</v>
      </c>
      <c r="F5367" s="135">
        <v>720</v>
      </c>
      <c r="G5367" s="135" t="s">
        <v>20</v>
      </c>
      <c r="H5367" s="135" t="s">
        <v>20</v>
      </c>
      <c r="I5367" s="135" t="s">
        <v>20</v>
      </c>
      <c r="J5367" s="136">
        <v>1.48</v>
      </c>
      <c r="K5367" s="136">
        <v>0.96</v>
      </c>
      <c r="L5367" s="136">
        <v>0.93</v>
      </c>
      <c r="M5367" s="137" t="str">
        <f t="shared" si="83"/>
        <v>P</v>
      </c>
      <c r="N5367" s="174" t="s">
        <v>10681</v>
      </c>
      <c r="O5367" s="149" t="s">
        <v>1578</v>
      </c>
      <c r="P5367" s="149" t="s">
        <v>10582</v>
      </c>
      <c r="Q5367" s="150" t="s">
        <v>10106</v>
      </c>
      <c r="R5367" s="189">
        <v>3.96</v>
      </c>
    </row>
    <row r="5368" spans="1:18" x14ac:dyDescent="0.25">
      <c r="A5368" s="132">
        <v>1059300</v>
      </c>
      <c r="B5368" s="145" t="s">
        <v>46</v>
      </c>
      <c r="C5368" s="132">
        <v>6</v>
      </c>
      <c r="D5368" s="132">
        <v>480</v>
      </c>
      <c r="E5368" s="186">
        <v>12</v>
      </c>
      <c r="F5368" s="132">
        <v>720</v>
      </c>
      <c r="G5368" s="132">
        <v>48</v>
      </c>
      <c r="H5368" s="132">
        <v>60</v>
      </c>
      <c r="I5368" s="132">
        <v>1</v>
      </c>
      <c r="J5368" s="133">
        <v>1.46</v>
      </c>
      <c r="K5368" s="133">
        <v>0.97</v>
      </c>
      <c r="L5368" s="133">
        <v>0.92</v>
      </c>
      <c r="M5368" s="134" t="str">
        <f t="shared" si="83"/>
        <v>P</v>
      </c>
      <c r="N5368" s="173" t="s">
        <v>10681</v>
      </c>
      <c r="O5368" s="146" t="s">
        <v>1578</v>
      </c>
      <c r="P5368" s="146" t="s">
        <v>10582</v>
      </c>
      <c r="Q5368" s="147" t="s">
        <v>10106</v>
      </c>
      <c r="R5368" s="187">
        <v>3.9000000000000004</v>
      </c>
    </row>
    <row r="5369" spans="1:18" x14ac:dyDescent="0.25">
      <c r="A5369" s="135">
        <v>1059301</v>
      </c>
      <c r="B5369" s="148" t="s">
        <v>44</v>
      </c>
      <c r="C5369" s="135">
        <v>6</v>
      </c>
      <c r="D5369" s="135">
        <v>480</v>
      </c>
      <c r="E5369" s="188">
        <v>12</v>
      </c>
      <c r="F5369" s="135">
        <v>720</v>
      </c>
      <c r="G5369" s="135">
        <v>48</v>
      </c>
      <c r="H5369" s="135">
        <v>60</v>
      </c>
      <c r="I5369" s="135">
        <v>1</v>
      </c>
      <c r="J5369" s="136">
        <v>1.5</v>
      </c>
      <c r="K5369" s="136">
        <v>0.94</v>
      </c>
      <c r="L5369" s="136">
        <v>0.93</v>
      </c>
      <c r="M5369" s="137" t="str">
        <f t="shared" si="83"/>
        <v>P</v>
      </c>
      <c r="N5369" s="174" t="s">
        <v>10681</v>
      </c>
      <c r="O5369" s="149" t="s">
        <v>1578</v>
      </c>
      <c r="P5369" s="149" t="s">
        <v>10582</v>
      </c>
      <c r="Q5369" s="150" t="s">
        <v>10106</v>
      </c>
      <c r="R5369" s="189">
        <v>4.0200000000000005</v>
      </c>
    </row>
    <row r="5370" spans="1:18" x14ac:dyDescent="0.25">
      <c r="A5370" s="132">
        <v>1059302</v>
      </c>
      <c r="B5370" s="145" t="s">
        <v>431</v>
      </c>
      <c r="C5370" s="132">
        <v>6</v>
      </c>
      <c r="D5370" s="132">
        <v>480</v>
      </c>
      <c r="E5370" s="186">
        <v>12</v>
      </c>
      <c r="F5370" s="132">
        <v>720</v>
      </c>
      <c r="G5370" s="132">
        <v>48</v>
      </c>
      <c r="H5370" s="132">
        <v>60</v>
      </c>
      <c r="I5370" s="132">
        <v>1</v>
      </c>
      <c r="J5370" s="133">
        <v>1.51</v>
      </c>
      <c r="K5370" s="133">
        <v>0.95</v>
      </c>
      <c r="L5370" s="133">
        <v>0.93</v>
      </c>
      <c r="M5370" s="134" t="str">
        <f t="shared" si="83"/>
        <v>P</v>
      </c>
      <c r="N5370" s="171" t="s">
        <v>10681</v>
      </c>
      <c r="O5370" s="146" t="s">
        <v>1578</v>
      </c>
      <c r="P5370" s="146" t="s">
        <v>10582</v>
      </c>
      <c r="Q5370" s="147" t="s">
        <v>10106</v>
      </c>
      <c r="R5370" s="187">
        <v>3.66</v>
      </c>
    </row>
    <row r="5371" spans="1:18" x14ac:dyDescent="0.25">
      <c r="A5371" s="135">
        <v>1059303</v>
      </c>
      <c r="B5371" s="148" t="s">
        <v>3686</v>
      </c>
      <c r="C5371" s="135">
        <v>6</v>
      </c>
      <c r="D5371" s="135">
        <v>480</v>
      </c>
      <c r="E5371" s="188">
        <v>12</v>
      </c>
      <c r="F5371" s="135">
        <v>720</v>
      </c>
      <c r="G5371" s="135">
        <v>48</v>
      </c>
      <c r="H5371" s="135">
        <v>60</v>
      </c>
      <c r="I5371" s="135">
        <v>1</v>
      </c>
      <c r="J5371" s="136">
        <v>1.41</v>
      </c>
      <c r="K5371" s="136">
        <v>0.95</v>
      </c>
      <c r="L5371" s="136">
        <v>0.9</v>
      </c>
      <c r="M5371" s="137" t="str">
        <f t="shared" si="83"/>
        <v>P</v>
      </c>
      <c r="N5371" s="174" t="s">
        <v>10681</v>
      </c>
      <c r="O5371" s="149" t="s">
        <v>1578</v>
      </c>
      <c r="P5371" s="149" t="s">
        <v>10582</v>
      </c>
      <c r="Q5371" s="150" t="s">
        <v>10106</v>
      </c>
      <c r="R5371" s="189">
        <v>3</v>
      </c>
    </row>
    <row r="5372" spans="1:18" x14ac:dyDescent="0.25">
      <c r="A5372" s="132">
        <v>1059304</v>
      </c>
      <c r="B5372" s="145" t="s">
        <v>5307</v>
      </c>
      <c r="C5372" s="132">
        <v>1</v>
      </c>
      <c r="D5372" s="132">
        <v>160</v>
      </c>
      <c r="E5372" s="186" t="s">
        <v>20</v>
      </c>
      <c r="F5372" s="132" t="s">
        <v>20</v>
      </c>
      <c r="G5372" s="132" t="s">
        <v>20</v>
      </c>
      <c r="H5372" s="132" t="s">
        <v>20</v>
      </c>
      <c r="I5372" s="132" t="s">
        <v>20</v>
      </c>
      <c r="J5372" s="133">
        <v>2.7</v>
      </c>
      <c r="K5372" s="133">
        <v>2.1</v>
      </c>
      <c r="L5372" s="133">
        <v>0.7</v>
      </c>
      <c r="M5372" s="134" t="str">
        <f t="shared" si="83"/>
        <v>P</v>
      </c>
      <c r="N5372" s="173" t="s">
        <v>10682</v>
      </c>
      <c r="O5372" s="146" t="s">
        <v>1506</v>
      </c>
      <c r="P5372" s="146" t="s">
        <v>9408</v>
      </c>
      <c r="Q5372" s="147" t="s">
        <v>10519</v>
      </c>
      <c r="R5372" s="187">
        <v>6.45</v>
      </c>
    </row>
    <row r="5373" spans="1:18" x14ac:dyDescent="0.25">
      <c r="A5373" s="135">
        <v>1059305</v>
      </c>
      <c r="B5373" s="148" t="s">
        <v>427</v>
      </c>
      <c r="C5373" s="135">
        <v>6</v>
      </c>
      <c r="D5373" s="135">
        <v>480</v>
      </c>
      <c r="E5373" s="188">
        <v>12</v>
      </c>
      <c r="F5373" s="135">
        <v>720</v>
      </c>
      <c r="G5373" s="135">
        <v>48</v>
      </c>
      <c r="H5373" s="135">
        <v>60</v>
      </c>
      <c r="I5373" s="135">
        <v>1</v>
      </c>
      <c r="J5373" s="136">
        <v>1.46</v>
      </c>
      <c r="K5373" s="136">
        <v>0.98</v>
      </c>
      <c r="L5373" s="136">
        <v>0.95</v>
      </c>
      <c r="M5373" s="137" t="str">
        <f t="shared" si="83"/>
        <v>P</v>
      </c>
      <c r="N5373" s="174" t="s">
        <v>10681</v>
      </c>
      <c r="O5373" s="149" t="s">
        <v>1578</v>
      </c>
      <c r="P5373" s="149" t="s">
        <v>10582</v>
      </c>
      <c r="Q5373" s="150" t="s">
        <v>10106</v>
      </c>
      <c r="R5373" s="189">
        <v>3.9000000000000004</v>
      </c>
    </row>
    <row r="5374" spans="1:18" x14ac:dyDescent="0.25">
      <c r="A5374" s="132">
        <v>1059306</v>
      </c>
      <c r="B5374" s="145" t="s">
        <v>47</v>
      </c>
      <c r="C5374" s="132">
        <v>6</v>
      </c>
      <c r="D5374" s="132">
        <v>480</v>
      </c>
      <c r="E5374" s="186">
        <v>12</v>
      </c>
      <c r="F5374" s="132">
        <v>720</v>
      </c>
      <c r="G5374" s="132">
        <v>48</v>
      </c>
      <c r="H5374" s="132">
        <v>60</v>
      </c>
      <c r="I5374" s="132">
        <v>1</v>
      </c>
      <c r="J5374" s="133">
        <v>1.5</v>
      </c>
      <c r="K5374" s="133">
        <v>0.95</v>
      </c>
      <c r="L5374" s="133">
        <v>0.93</v>
      </c>
      <c r="M5374" s="134" t="str">
        <f t="shared" si="83"/>
        <v>P</v>
      </c>
      <c r="N5374" s="171" t="s">
        <v>10681</v>
      </c>
      <c r="O5374" s="146" t="s">
        <v>1578</v>
      </c>
      <c r="P5374" s="146" t="s">
        <v>10582</v>
      </c>
      <c r="Q5374" s="147" t="s">
        <v>10106</v>
      </c>
      <c r="R5374" s="187">
        <v>3.84</v>
      </c>
    </row>
    <row r="5375" spans="1:18" x14ac:dyDescent="0.25">
      <c r="A5375" s="135">
        <v>1059307</v>
      </c>
      <c r="B5375" s="148" t="s">
        <v>45</v>
      </c>
      <c r="C5375" s="135">
        <v>6</v>
      </c>
      <c r="D5375" s="135">
        <v>480</v>
      </c>
      <c r="E5375" s="188">
        <v>12</v>
      </c>
      <c r="F5375" s="135">
        <v>720</v>
      </c>
      <c r="G5375" s="135">
        <v>48</v>
      </c>
      <c r="H5375" s="135">
        <v>60</v>
      </c>
      <c r="I5375" s="135">
        <v>1</v>
      </c>
      <c r="J5375" s="136">
        <v>1.45</v>
      </c>
      <c r="K5375" s="136">
        <v>0.97</v>
      </c>
      <c r="L5375" s="136">
        <v>0.93</v>
      </c>
      <c r="M5375" s="137" t="str">
        <f t="shared" si="83"/>
        <v>P</v>
      </c>
      <c r="N5375" s="172" t="s">
        <v>10681</v>
      </c>
      <c r="O5375" s="149" t="s">
        <v>1578</v>
      </c>
      <c r="P5375" s="149" t="s">
        <v>10582</v>
      </c>
      <c r="Q5375" s="150" t="s">
        <v>10106</v>
      </c>
      <c r="R5375" s="189">
        <v>3.66</v>
      </c>
    </row>
    <row r="5376" spans="1:18" x14ac:dyDescent="0.25">
      <c r="A5376" s="132">
        <v>1059309</v>
      </c>
      <c r="B5376" s="145" t="s">
        <v>5308</v>
      </c>
      <c r="C5376" s="132">
        <v>6</v>
      </c>
      <c r="D5376" s="132">
        <v>240</v>
      </c>
      <c r="E5376" s="186">
        <v>20</v>
      </c>
      <c r="F5376" s="132">
        <v>240</v>
      </c>
      <c r="G5376" s="132" t="s">
        <v>20</v>
      </c>
      <c r="H5376" s="132" t="s">
        <v>20</v>
      </c>
      <c r="I5376" s="132" t="s">
        <v>20</v>
      </c>
      <c r="J5376" s="133">
        <v>1.29</v>
      </c>
      <c r="K5376" s="133">
        <v>6.1</v>
      </c>
      <c r="L5376" s="133">
        <v>1.01</v>
      </c>
      <c r="M5376" s="134" t="str">
        <f t="shared" si="83"/>
        <v>P</v>
      </c>
      <c r="N5376" s="171" t="s">
        <v>10682</v>
      </c>
      <c r="O5376" s="146" t="s">
        <v>1500</v>
      </c>
      <c r="P5376" s="146" t="s">
        <v>9418</v>
      </c>
      <c r="Q5376" s="147" t="s">
        <v>10519</v>
      </c>
      <c r="R5376" s="187">
        <v>6.5400000000000009</v>
      </c>
    </row>
    <row r="5377" spans="1:18" x14ac:dyDescent="0.25">
      <c r="A5377" s="135">
        <v>1059310</v>
      </c>
      <c r="B5377" s="148" t="s">
        <v>5309</v>
      </c>
      <c r="C5377" s="135">
        <v>6</v>
      </c>
      <c r="D5377" s="135">
        <v>240</v>
      </c>
      <c r="E5377" s="188">
        <v>20</v>
      </c>
      <c r="F5377" s="135">
        <v>240</v>
      </c>
      <c r="G5377" s="135">
        <v>20</v>
      </c>
      <c r="H5377" s="135" t="s">
        <v>20</v>
      </c>
      <c r="I5377" s="135" t="s">
        <v>20</v>
      </c>
      <c r="J5377" s="136">
        <v>5.8</v>
      </c>
      <c r="K5377" s="136">
        <v>0.95</v>
      </c>
      <c r="L5377" s="136">
        <v>0.95</v>
      </c>
      <c r="M5377" s="137" t="str">
        <f t="shared" si="83"/>
        <v>P</v>
      </c>
      <c r="N5377" s="172" t="s">
        <v>10682</v>
      </c>
      <c r="O5377" s="149" t="s">
        <v>1500</v>
      </c>
      <c r="P5377" s="149" t="s">
        <v>9418</v>
      </c>
      <c r="Q5377" s="150" t="s">
        <v>10519</v>
      </c>
      <c r="R5377" s="189">
        <v>6.5400000000000009</v>
      </c>
    </row>
    <row r="5378" spans="1:18" x14ac:dyDescent="0.25">
      <c r="A5378" s="132">
        <v>1059311</v>
      </c>
      <c r="B5378" s="145" t="s">
        <v>5310</v>
      </c>
      <c r="C5378" s="132">
        <v>6</v>
      </c>
      <c r="D5378" s="132">
        <v>240</v>
      </c>
      <c r="E5378" s="186">
        <v>20</v>
      </c>
      <c r="F5378" s="132">
        <v>240</v>
      </c>
      <c r="G5378" s="132">
        <v>20</v>
      </c>
      <c r="H5378" s="132" t="s">
        <v>20</v>
      </c>
      <c r="I5378" s="132" t="s">
        <v>20</v>
      </c>
      <c r="J5378" s="133">
        <v>5.8</v>
      </c>
      <c r="K5378" s="133">
        <v>0.95</v>
      </c>
      <c r="L5378" s="133">
        <v>0.95</v>
      </c>
      <c r="M5378" s="134" t="str">
        <f t="shared" ref="M5378:M5441" si="84">HYPERLINK(CONCATENATE("T:\Distribution Centre\RDC Department Shared\Cubiscan photos","\",A5378,"-pac.jpg"),"P")</f>
        <v>P</v>
      </c>
      <c r="N5378" s="171" t="s">
        <v>10682</v>
      </c>
      <c r="O5378" s="146" t="s">
        <v>1500</v>
      </c>
      <c r="P5378" s="146" t="s">
        <v>9418</v>
      </c>
      <c r="Q5378" s="147" t="s">
        <v>10519</v>
      </c>
      <c r="R5378" s="187">
        <v>6.5400000000000009</v>
      </c>
    </row>
    <row r="5379" spans="1:18" x14ac:dyDescent="0.25">
      <c r="A5379" s="135">
        <v>1059316</v>
      </c>
      <c r="B5379" s="148" t="s">
        <v>5311</v>
      </c>
      <c r="C5379" s="135">
        <v>1000</v>
      </c>
      <c r="D5379" s="135" t="s">
        <v>20</v>
      </c>
      <c r="E5379" s="188" t="s">
        <v>20</v>
      </c>
      <c r="F5379" s="135" t="s">
        <v>20</v>
      </c>
      <c r="G5379" s="135" t="s">
        <v>20</v>
      </c>
      <c r="H5379" s="135" t="s">
        <v>20</v>
      </c>
      <c r="I5379" s="135" t="s">
        <v>20</v>
      </c>
      <c r="J5379" s="136">
        <v>1.4</v>
      </c>
      <c r="K5379" s="136">
        <v>1.4</v>
      </c>
      <c r="L5379" s="136">
        <v>0.43</v>
      </c>
      <c r="M5379" s="137" t="str">
        <f t="shared" si="84"/>
        <v>P</v>
      </c>
      <c r="N5379" s="174" t="s">
        <v>10682</v>
      </c>
      <c r="O5379" s="149" t="s">
        <v>1506</v>
      </c>
      <c r="P5379" s="149" t="s">
        <v>9526</v>
      </c>
      <c r="Q5379" s="150" t="s">
        <v>10519</v>
      </c>
      <c r="R5379" s="189">
        <v>20</v>
      </c>
    </row>
    <row r="5380" spans="1:18" x14ac:dyDescent="0.25">
      <c r="A5380" s="132">
        <v>1059321</v>
      </c>
      <c r="B5380" s="145" t="s">
        <v>105</v>
      </c>
      <c r="C5380" s="132">
        <v>50</v>
      </c>
      <c r="D5380" s="132" t="s">
        <v>20</v>
      </c>
      <c r="E5380" s="186">
        <v>240</v>
      </c>
      <c r="F5380" s="132" t="s">
        <v>20</v>
      </c>
      <c r="G5380" s="132" t="s">
        <v>21</v>
      </c>
      <c r="H5380" s="132">
        <v>960</v>
      </c>
      <c r="I5380" s="132">
        <v>1</v>
      </c>
      <c r="J5380" s="133">
        <v>1.4</v>
      </c>
      <c r="K5380" s="133">
        <v>0.95</v>
      </c>
      <c r="L5380" s="133">
        <v>0.32</v>
      </c>
      <c r="M5380" s="134" t="str">
        <f t="shared" si="84"/>
        <v>P</v>
      </c>
      <c r="N5380" s="171" t="s">
        <v>10682</v>
      </c>
      <c r="O5380" s="146" t="s">
        <v>1500</v>
      </c>
      <c r="P5380" s="146" t="s">
        <v>9507</v>
      </c>
      <c r="Q5380" s="147" t="s">
        <v>10519</v>
      </c>
      <c r="R5380" s="187">
        <v>2.5</v>
      </c>
    </row>
    <row r="5381" spans="1:18" x14ac:dyDescent="0.25">
      <c r="A5381" s="135">
        <v>1059327</v>
      </c>
      <c r="B5381" s="148" t="s">
        <v>1640</v>
      </c>
      <c r="C5381" s="135">
        <v>6</v>
      </c>
      <c r="D5381" s="135">
        <v>960</v>
      </c>
      <c r="E5381" s="188">
        <v>12</v>
      </c>
      <c r="F5381" s="135" t="s">
        <v>20</v>
      </c>
      <c r="G5381" s="135" t="s">
        <v>20</v>
      </c>
      <c r="H5381" s="135" t="s">
        <v>20</v>
      </c>
      <c r="I5381" s="135" t="s">
        <v>20</v>
      </c>
      <c r="J5381" s="136">
        <v>1.44</v>
      </c>
      <c r="K5381" s="136">
        <v>0.95</v>
      </c>
      <c r="L5381" s="136">
        <v>0.92</v>
      </c>
      <c r="M5381" s="137" t="str">
        <f t="shared" si="84"/>
        <v>P</v>
      </c>
      <c r="N5381" s="172" t="s">
        <v>10681</v>
      </c>
      <c r="O5381" s="149" t="s">
        <v>1578</v>
      </c>
      <c r="P5381" s="149" t="s">
        <v>10582</v>
      </c>
      <c r="Q5381" s="150" t="s">
        <v>10106</v>
      </c>
      <c r="R5381" s="189">
        <v>3.4799999999999995</v>
      </c>
    </row>
    <row r="5382" spans="1:18" x14ac:dyDescent="0.25">
      <c r="A5382" s="132">
        <v>1059328</v>
      </c>
      <c r="B5382" s="145" t="s">
        <v>5312</v>
      </c>
      <c r="C5382" s="132">
        <v>1</v>
      </c>
      <c r="D5382" s="132">
        <v>60</v>
      </c>
      <c r="E5382" s="186" t="s">
        <v>20</v>
      </c>
      <c r="F5382" s="132">
        <v>72</v>
      </c>
      <c r="G5382" s="132" t="s">
        <v>20</v>
      </c>
      <c r="H5382" s="132" t="s">
        <v>20</v>
      </c>
      <c r="I5382" s="132" t="s">
        <v>20</v>
      </c>
      <c r="J5382" s="133">
        <v>4.5</v>
      </c>
      <c r="K5382" s="133">
        <v>1.8</v>
      </c>
      <c r="L5382" s="133">
        <v>2.2999999999999998</v>
      </c>
      <c r="M5382" s="134" t="str">
        <f t="shared" si="84"/>
        <v>P</v>
      </c>
      <c r="N5382" s="171" t="s">
        <v>10682</v>
      </c>
      <c r="O5382" s="146" t="s">
        <v>1693</v>
      </c>
      <c r="P5382" s="146" t="s">
        <v>9508</v>
      </c>
      <c r="Q5382" s="147" t="s">
        <v>10519</v>
      </c>
      <c r="R5382" s="187">
        <v>9.0399999999999991</v>
      </c>
    </row>
    <row r="5383" spans="1:18" x14ac:dyDescent="0.25">
      <c r="A5383" s="135">
        <v>1059329</v>
      </c>
      <c r="B5383" s="148" t="s">
        <v>5313</v>
      </c>
      <c r="C5383" s="135">
        <v>5</v>
      </c>
      <c r="D5383" s="135">
        <v>340</v>
      </c>
      <c r="E5383" s="188" t="s">
        <v>21</v>
      </c>
      <c r="F5383" s="135">
        <v>476</v>
      </c>
      <c r="G5383" s="135" t="s">
        <v>20</v>
      </c>
      <c r="H5383" s="135" t="s">
        <v>20</v>
      </c>
      <c r="I5383" s="135" t="s">
        <v>20</v>
      </c>
      <c r="J5383" s="136">
        <v>2.6</v>
      </c>
      <c r="K5383" s="136">
        <v>2.2999999999999998</v>
      </c>
      <c r="L5383" s="136">
        <v>0.46</v>
      </c>
      <c r="M5383" s="137" t="str">
        <f t="shared" si="84"/>
        <v>P</v>
      </c>
      <c r="N5383" s="172" t="s">
        <v>10682</v>
      </c>
      <c r="O5383" s="149" t="s">
        <v>1506</v>
      </c>
      <c r="P5383" s="149" t="s">
        <v>9466</v>
      </c>
      <c r="Q5383" s="150" t="s">
        <v>10519</v>
      </c>
      <c r="R5383" s="189">
        <v>4.0500000000000007</v>
      </c>
    </row>
    <row r="5384" spans="1:18" x14ac:dyDescent="0.25">
      <c r="A5384" s="132">
        <v>1059337</v>
      </c>
      <c r="B5384" s="145" t="s">
        <v>1107</v>
      </c>
      <c r="C5384" s="132">
        <v>6</v>
      </c>
      <c r="D5384" s="132" t="s">
        <v>20</v>
      </c>
      <c r="E5384" s="186">
        <v>72</v>
      </c>
      <c r="F5384" s="132" t="s">
        <v>20</v>
      </c>
      <c r="G5384" s="132">
        <v>288</v>
      </c>
      <c r="H5384" s="132" t="s">
        <v>20</v>
      </c>
      <c r="I5384" s="132">
        <v>1</v>
      </c>
      <c r="J5384" s="133">
        <v>1.25</v>
      </c>
      <c r="K5384" s="133">
        <v>1.48</v>
      </c>
      <c r="L5384" s="133">
        <v>0.28999999999999998</v>
      </c>
      <c r="M5384" s="134" t="str">
        <f t="shared" si="84"/>
        <v>P</v>
      </c>
      <c r="N5384" s="171" t="s">
        <v>10682</v>
      </c>
      <c r="O5384" s="146" t="s">
        <v>1500</v>
      </c>
      <c r="P5384" s="146" t="s">
        <v>9418</v>
      </c>
      <c r="Q5384" s="147" t="s">
        <v>10519</v>
      </c>
      <c r="R5384" s="187">
        <v>4.1999999999999993</v>
      </c>
    </row>
    <row r="5385" spans="1:18" x14ac:dyDescent="0.25">
      <c r="A5385" s="135">
        <v>1059338</v>
      </c>
      <c r="B5385" s="148" t="s">
        <v>5314</v>
      </c>
      <c r="C5385" s="135">
        <v>1</v>
      </c>
      <c r="D5385" s="135">
        <v>324</v>
      </c>
      <c r="E5385" s="188">
        <v>12</v>
      </c>
      <c r="F5385" s="135" t="s">
        <v>20</v>
      </c>
      <c r="G5385" s="135">
        <v>24</v>
      </c>
      <c r="H5385" s="135" t="s">
        <v>20</v>
      </c>
      <c r="I5385" s="135">
        <v>1</v>
      </c>
      <c r="J5385" s="136">
        <v>3.7</v>
      </c>
      <c r="K5385" s="136">
        <v>2.2999999999999998</v>
      </c>
      <c r="L5385" s="136">
        <v>0.5</v>
      </c>
      <c r="M5385" s="137" t="str">
        <f t="shared" si="84"/>
        <v>P</v>
      </c>
      <c r="N5385" s="172" t="s">
        <v>10682</v>
      </c>
      <c r="O5385" s="149" t="s">
        <v>1587</v>
      </c>
      <c r="P5385" s="149" t="s">
        <v>9421</v>
      </c>
      <c r="Q5385" s="150" t="s">
        <v>10519</v>
      </c>
      <c r="R5385" s="189">
        <v>14.68</v>
      </c>
    </row>
    <row r="5386" spans="1:18" x14ac:dyDescent="0.25">
      <c r="A5386" s="132">
        <v>1059339</v>
      </c>
      <c r="B5386" s="145" t="s">
        <v>5315</v>
      </c>
      <c r="C5386" s="132">
        <v>250</v>
      </c>
      <c r="D5386" s="132">
        <v>72</v>
      </c>
      <c r="E5386" s="186" t="s">
        <v>21</v>
      </c>
      <c r="F5386" s="132">
        <v>120</v>
      </c>
      <c r="G5386" s="132" t="s">
        <v>20</v>
      </c>
      <c r="H5386" s="132" t="s">
        <v>20</v>
      </c>
      <c r="I5386" s="132" t="s">
        <v>20</v>
      </c>
      <c r="J5386" s="133">
        <v>3.61</v>
      </c>
      <c r="K5386" s="133">
        <v>2.8</v>
      </c>
      <c r="L5386" s="133">
        <v>1.61</v>
      </c>
      <c r="M5386" s="134" t="str">
        <f t="shared" si="84"/>
        <v>P</v>
      </c>
      <c r="N5386" s="171" t="s">
        <v>10682</v>
      </c>
      <c r="O5386" s="146" t="s">
        <v>1506</v>
      </c>
      <c r="P5386" s="146" t="s">
        <v>9460</v>
      </c>
      <c r="Q5386" s="147" t="s">
        <v>10519</v>
      </c>
      <c r="R5386" s="187">
        <v>5</v>
      </c>
    </row>
    <row r="5387" spans="1:18" x14ac:dyDescent="0.25">
      <c r="A5387" s="135">
        <v>1059340</v>
      </c>
      <c r="B5387" s="148" t="s">
        <v>5316</v>
      </c>
      <c r="C5387" s="135">
        <v>200</v>
      </c>
      <c r="D5387" s="135">
        <v>45</v>
      </c>
      <c r="E5387" s="188" t="s">
        <v>20</v>
      </c>
      <c r="F5387" s="135" t="s">
        <v>20</v>
      </c>
      <c r="G5387" s="135" t="s">
        <v>20</v>
      </c>
      <c r="H5387" s="135" t="s">
        <v>20</v>
      </c>
      <c r="I5387" s="135" t="s">
        <v>20</v>
      </c>
      <c r="J5387" s="136">
        <v>2.8</v>
      </c>
      <c r="K5387" s="136">
        <v>2.56</v>
      </c>
      <c r="L5387" s="136">
        <v>1.96</v>
      </c>
      <c r="M5387" s="137" t="str">
        <f t="shared" si="84"/>
        <v>P</v>
      </c>
      <c r="N5387" s="172" t="s">
        <v>10682</v>
      </c>
      <c r="O5387" s="149" t="s">
        <v>1506</v>
      </c>
      <c r="P5387" s="149" t="s">
        <v>9460</v>
      </c>
      <c r="Q5387" s="150" t="s">
        <v>10519</v>
      </c>
      <c r="R5387" s="189">
        <v>10</v>
      </c>
    </row>
    <row r="5388" spans="1:18" x14ac:dyDescent="0.25">
      <c r="A5388" s="132">
        <v>1059341</v>
      </c>
      <c r="B5388" s="145" t="s">
        <v>5317</v>
      </c>
      <c r="C5388" s="132">
        <v>100</v>
      </c>
      <c r="D5388" s="132">
        <v>36</v>
      </c>
      <c r="E5388" s="186" t="s">
        <v>21</v>
      </c>
      <c r="F5388" s="132">
        <v>51</v>
      </c>
      <c r="G5388" s="132" t="s">
        <v>21</v>
      </c>
      <c r="H5388" s="132" t="s">
        <v>21</v>
      </c>
      <c r="I5388" s="132" t="s">
        <v>21</v>
      </c>
      <c r="J5388" s="133">
        <v>4.1500000000000004</v>
      </c>
      <c r="K5388" s="133">
        <v>3.9</v>
      </c>
      <c r="L5388" s="133">
        <v>2.2999999999999998</v>
      </c>
      <c r="M5388" s="134" t="str">
        <f t="shared" si="84"/>
        <v>P</v>
      </c>
      <c r="N5388" s="171" t="s">
        <v>10682</v>
      </c>
      <c r="O5388" s="146" t="s">
        <v>1506</v>
      </c>
      <c r="P5388" s="146" t="s">
        <v>9460</v>
      </c>
      <c r="Q5388" s="147" t="s">
        <v>10519</v>
      </c>
      <c r="R5388" s="187">
        <v>8</v>
      </c>
    </row>
    <row r="5389" spans="1:18" x14ac:dyDescent="0.25">
      <c r="A5389" s="135">
        <v>1059342</v>
      </c>
      <c r="B5389" s="148" t="s">
        <v>5318</v>
      </c>
      <c r="C5389" s="135">
        <v>100</v>
      </c>
      <c r="D5389" s="135">
        <v>24</v>
      </c>
      <c r="E5389" s="188" t="s">
        <v>21</v>
      </c>
      <c r="F5389" s="135">
        <v>34</v>
      </c>
      <c r="G5389" s="135" t="s">
        <v>21</v>
      </c>
      <c r="H5389" s="135" t="s">
        <v>21</v>
      </c>
      <c r="I5389" s="135" t="s">
        <v>21</v>
      </c>
      <c r="J5389" s="136">
        <v>4.9000000000000004</v>
      </c>
      <c r="K5389" s="136">
        <v>4.2</v>
      </c>
      <c r="L5389" s="136">
        <v>2</v>
      </c>
      <c r="M5389" s="137" t="str">
        <f t="shared" si="84"/>
        <v>P</v>
      </c>
      <c r="N5389" s="172" t="s">
        <v>10682</v>
      </c>
      <c r="O5389" s="149" t="s">
        <v>1506</v>
      </c>
      <c r="P5389" s="149" t="s">
        <v>9460</v>
      </c>
      <c r="Q5389" s="150" t="s">
        <v>10519</v>
      </c>
      <c r="R5389" s="189">
        <v>12</v>
      </c>
    </row>
    <row r="5390" spans="1:18" x14ac:dyDescent="0.25">
      <c r="A5390" s="132">
        <v>1059343</v>
      </c>
      <c r="B5390" s="145" t="s">
        <v>348</v>
      </c>
      <c r="C5390" s="132">
        <v>10</v>
      </c>
      <c r="D5390" s="132">
        <v>180</v>
      </c>
      <c r="E5390" s="186" t="s">
        <v>21</v>
      </c>
      <c r="F5390" s="132">
        <v>200</v>
      </c>
      <c r="G5390" s="132" t="s">
        <v>21</v>
      </c>
      <c r="H5390" s="132" t="s">
        <v>21</v>
      </c>
      <c r="I5390" s="132" t="s">
        <v>21</v>
      </c>
      <c r="J5390" s="133">
        <v>5.82</v>
      </c>
      <c r="K5390" s="133">
        <v>4.5199999999999996</v>
      </c>
      <c r="L5390" s="133">
        <v>0.28000000000000003</v>
      </c>
      <c r="M5390" s="134" t="str">
        <f t="shared" si="84"/>
        <v>P</v>
      </c>
      <c r="N5390" s="171" t="s">
        <v>10682</v>
      </c>
      <c r="O5390" s="146" t="s">
        <v>1506</v>
      </c>
      <c r="P5390" s="146" t="s">
        <v>9460</v>
      </c>
      <c r="Q5390" s="147" t="s">
        <v>10519</v>
      </c>
      <c r="R5390" s="187">
        <v>3.2</v>
      </c>
    </row>
    <row r="5391" spans="1:18" x14ac:dyDescent="0.25">
      <c r="A5391" s="135">
        <v>1059357</v>
      </c>
      <c r="B5391" s="148" t="s">
        <v>5319</v>
      </c>
      <c r="C5391" s="135">
        <v>1</v>
      </c>
      <c r="D5391" s="135">
        <v>30</v>
      </c>
      <c r="E5391" s="188" t="s">
        <v>20</v>
      </c>
      <c r="F5391" s="135">
        <v>54</v>
      </c>
      <c r="G5391" s="135" t="s">
        <v>21</v>
      </c>
      <c r="H5391" s="135" t="s">
        <v>21</v>
      </c>
      <c r="I5391" s="135" t="s">
        <v>21</v>
      </c>
      <c r="J5391" s="136">
        <v>5.9</v>
      </c>
      <c r="K5391" s="136">
        <v>5.2</v>
      </c>
      <c r="L5391" s="136">
        <v>0.5</v>
      </c>
      <c r="M5391" s="137" t="str">
        <f t="shared" si="84"/>
        <v>P</v>
      </c>
      <c r="N5391" s="174" t="s">
        <v>10682</v>
      </c>
      <c r="O5391" s="149" t="s">
        <v>1506</v>
      </c>
      <c r="P5391" s="149" t="s">
        <v>9490</v>
      </c>
      <c r="Q5391" s="150" t="s">
        <v>10519</v>
      </c>
      <c r="R5391" s="189">
        <v>12.81</v>
      </c>
    </row>
    <row r="5392" spans="1:18" x14ac:dyDescent="0.25">
      <c r="A5392" s="132">
        <v>1059358</v>
      </c>
      <c r="B5392" s="145" t="s">
        <v>5320</v>
      </c>
      <c r="C5392" s="132">
        <v>1</v>
      </c>
      <c r="D5392" s="132">
        <v>36</v>
      </c>
      <c r="E5392" s="186" t="s">
        <v>20</v>
      </c>
      <c r="F5392" s="132">
        <v>48</v>
      </c>
      <c r="G5392" s="132" t="s">
        <v>21</v>
      </c>
      <c r="H5392" s="132" t="s">
        <v>21</v>
      </c>
      <c r="I5392" s="132" t="s">
        <v>21</v>
      </c>
      <c r="J5392" s="133">
        <v>3.94</v>
      </c>
      <c r="K5392" s="133">
        <v>1.64</v>
      </c>
      <c r="L5392" s="133">
        <v>4.72</v>
      </c>
      <c r="M5392" s="134" t="str">
        <f t="shared" si="84"/>
        <v>P</v>
      </c>
      <c r="N5392" s="173" t="s">
        <v>10682</v>
      </c>
      <c r="O5392" s="146" t="s">
        <v>1506</v>
      </c>
      <c r="P5392" s="146" t="s">
        <v>9490</v>
      </c>
      <c r="Q5392" s="147" t="s">
        <v>10519</v>
      </c>
      <c r="R5392" s="187">
        <v>16.27</v>
      </c>
    </row>
    <row r="5393" spans="1:18" x14ac:dyDescent="0.25">
      <c r="A5393" s="135">
        <v>1059374</v>
      </c>
      <c r="B5393" s="148" t="s">
        <v>3174</v>
      </c>
      <c r="C5393" s="135">
        <v>3</v>
      </c>
      <c r="D5393" s="135">
        <v>2240</v>
      </c>
      <c r="E5393" s="188">
        <v>56</v>
      </c>
      <c r="F5393" s="135">
        <v>2800</v>
      </c>
      <c r="G5393" s="135">
        <v>168</v>
      </c>
      <c r="H5393" s="135">
        <v>224</v>
      </c>
      <c r="I5393" s="135">
        <v>1</v>
      </c>
      <c r="J5393" s="136">
        <v>0.92</v>
      </c>
      <c r="K5393" s="136">
        <v>0.3</v>
      </c>
      <c r="L5393" s="136">
        <v>1.1299999999999999</v>
      </c>
      <c r="M5393" s="137" t="str">
        <f t="shared" si="84"/>
        <v>P</v>
      </c>
      <c r="N5393" s="174" t="s">
        <v>10681</v>
      </c>
      <c r="O5393" s="149" t="s">
        <v>1562</v>
      </c>
      <c r="P5393" s="149" t="s">
        <v>9454</v>
      </c>
      <c r="Q5393" s="150" t="s">
        <v>10519</v>
      </c>
      <c r="R5393" s="189">
        <v>7.4700000000000006</v>
      </c>
    </row>
    <row r="5394" spans="1:18" x14ac:dyDescent="0.25">
      <c r="A5394" s="132">
        <v>1059375</v>
      </c>
      <c r="B5394" s="145" t="s">
        <v>1031</v>
      </c>
      <c r="C5394" s="132">
        <v>3</v>
      </c>
      <c r="D5394" s="132">
        <v>2240</v>
      </c>
      <c r="E5394" s="186">
        <v>56</v>
      </c>
      <c r="F5394" s="132">
        <v>2800</v>
      </c>
      <c r="G5394" s="132">
        <v>168</v>
      </c>
      <c r="H5394" s="132">
        <v>224</v>
      </c>
      <c r="I5394" s="132">
        <v>1</v>
      </c>
      <c r="J5394" s="133">
        <v>0.92</v>
      </c>
      <c r="K5394" s="133">
        <v>0.3</v>
      </c>
      <c r="L5394" s="133">
        <v>1.1299999999999999</v>
      </c>
      <c r="M5394" s="134" t="str">
        <f t="shared" si="84"/>
        <v>P</v>
      </c>
      <c r="N5394" s="173" t="s">
        <v>10681</v>
      </c>
      <c r="O5394" s="146" t="s">
        <v>1562</v>
      </c>
      <c r="P5394" s="146" t="s">
        <v>9454</v>
      </c>
      <c r="Q5394" s="147" t="s">
        <v>10519</v>
      </c>
      <c r="R5394" s="187">
        <v>7.5299999999999994</v>
      </c>
    </row>
    <row r="5395" spans="1:18" x14ac:dyDescent="0.25">
      <c r="A5395" s="135">
        <v>1059377</v>
      </c>
      <c r="B5395" s="148" t="s">
        <v>1032</v>
      </c>
      <c r="C5395" s="135">
        <v>3</v>
      </c>
      <c r="D5395" s="135">
        <v>2240</v>
      </c>
      <c r="E5395" s="188">
        <v>56</v>
      </c>
      <c r="F5395" s="135">
        <v>2800</v>
      </c>
      <c r="G5395" s="135">
        <v>168</v>
      </c>
      <c r="H5395" s="135">
        <v>224</v>
      </c>
      <c r="I5395" s="135">
        <v>1</v>
      </c>
      <c r="J5395" s="136">
        <v>0.92</v>
      </c>
      <c r="K5395" s="136">
        <v>0.3</v>
      </c>
      <c r="L5395" s="136">
        <v>1.1299999999999999</v>
      </c>
      <c r="M5395" s="137" t="str">
        <f t="shared" si="84"/>
        <v>P</v>
      </c>
      <c r="N5395" s="174" t="s">
        <v>10681</v>
      </c>
      <c r="O5395" s="149" t="s">
        <v>1562</v>
      </c>
      <c r="P5395" s="149" t="s">
        <v>9454</v>
      </c>
      <c r="Q5395" s="150" t="s">
        <v>10519</v>
      </c>
      <c r="R5395" s="189">
        <v>7.5299999999999994</v>
      </c>
    </row>
    <row r="5396" spans="1:18" x14ac:dyDescent="0.25">
      <c r="A5396" s="132">
        <v>1059378</v>
      </c>
      <c r="B5396" s="145" t="s">
        <v>3176</v>
      </c>
      <c r="C5396" s="132">
        <v>3</v>
      </c>
      <c r="D5396" s="132">
        <v>2240</v>
      </c>
      <c r="E5396" s="186">
        <v>56</v>
      </c>
      <c r="F5396" s="132">
        <v>2800</v>
      </c>
      <c r="G5396" s="132">
        <v>168</v>
      </c>
      <c r="H5396" s="132">
        <v>224</v>
      </c>
      <c r="I5396" s="132">
        <v>1</v>
      </c>
      <c r="J5396" s="133">
        <v>0.92</v>
      </c>
      <c r="K5396" s="133">
        <v>0.3</v>
      </c>
      <c r="L5396" s="133">
        <v>1.1299999999999999</v>
      </c>
      <c r="M5396" s="134" t="str">
        <f t="shared" si="84"/>
        <v>P</v>
      </c>
      <c r="N5396" s="171" t="s">
        <v>10681</v>
      </c>
      <c r="O5396" s="146" t="s">
        <v>1562</v>
      </c>
      <c r="P5396" s="146" t="s">
        <v>9454</v>
      </c>
      <c r="Q5396" s="147" t="s">
        <v>10519</v>
      </c>
      <c r="R5396" s="187">
        <v>7.5299999999999994</v>
      </c>
    </row>
    <row r="5397" spans="1:18" x14ac:dyDescent="0.25">
      <c r="A5397" s="135">
        <v>1059379</v>
      </c>
      <c r="B5397" s="148" t="s">
        <v>3177</v>
      </c>
      <c r="C5397" s="135">
        <v>3</v>
      </c>
      <c r="D5397" s="135">
        <v>2240</v>
      </c>
      <c r="E5397" s="188">
        <v>56</v>
      </c>
      <c r="F5397" s="135">
        <v>2800</v>
      </c>
      <c r="G5397" s="135">
        <v>168</v>
      </c>
      <c r="H5397" s="135">
        <v>224</v>
      </c>
      <c r="I5397" s="135">
        <v>1</v>
      </c>
      <c r="J5397" s="136">
        <v>0.92</v>
      </c>
      <c r="K5397" s="136">
        <v>0.3</v>
      </c>
      <c r="L5397" s="136">
        <v>1.1299999999999999</v>
      </c>
      <c r="M5397" s="137" t="str">
        <f t="shared" si="84"/>
        <v>P</v>
      </c>
      <c r="N5397" s="172" t="s">
        <v>10681</v>
      </c>
      <c r="O5397" s="149" t="s">
        <v>1562</v>
      </c>
      <c r="P5397" s="149" t="s">
        <v>9454</v>
      </c>
      <c r="Q5397" s="150" t="s">
        <v>10519</v>
      </c>
      <c r="R5397" s="189">
        <v>7.5299999999999994</v>
      </c>
    </row>
    <row r="5398" spans="1:18" x14ac:dyDescent="0.25">
      <c r="A5398" s="132">
        <v>1059384</v>
      </c>
      <c r="B5398" s="145" t="s">
        <v>5321</v>
      </c>
      <c r="C5398" s="132">
        <v>1</v>
      </c>
      <c r="D5398" s="132">
        <v>2160</v>
      </c>
      <c r="E5398" s="186">
        <v>72</v>
      </c>
      <c r="F5398" s="132" t="s">
        <v>20</v>
      </c>
      <c r="G5398" s="132">
        <v>216</v>
      </c>
      <c r="H5398" s="132" t="s">
        <v>21</v>
      </c>
      <c r="I5398" s="132">
        <v>1</v>
      </c>
      <c r="J5398" s="133">
        <v>2.1469999999999998</v>
      </c>
      <c r="K5398" s="133">
        <v>0.44500000000000001</v>
      </c>
      <c r="L5398" s="133">
        <v>0.57999999999999996</v>
      </c>
      <c r="M5398" s="134" t="str">
        <f t="shared" si="84"/>
        <v>P</v>
      </c>
      <c r="N5398" s="171" t="s">
        <v>10682</v>
      </c>
      <c r="O5398" s="146" t="s">
        <v>1506</v>
      </c>
      <c r="P5398" s="146" t="s">
        <v>9426</v>
      </c>
      <c r="Q5398" s="147" t="s">
        <v>10519</v>
      </c>
      <c r="R5398" s="187">
        <v>7.5</v>
      </c>
    </row>
    <row r="5399" spans="1:18" x14ac:dyDescent="0.25">
      <c r="A5399" s="135">
        <v>1059389</v>
      </c>
      <c r="B5399" s="148" t="s">
        <v>5322</v>
      </c>
      <c r="C5399" s="135">
        <v>10</v>
      </c>
      <c r="D5399" s="135" t="s">
        <v>20</v>
      </c>
      <c r="E5399" s="188">
        <v>42</v>
      </c>
      <c r="F5399" s="135" t="s">
        <v>20</v>
      </c>
      <c r="G5399" s="135">
        <v>126</v>
      </c>
      <c r="H5399" s="135" t="s">
        <v>20</v>
      </c>
      <c r="I5399" s="135">
        <v>1</v>
      </c>
      <c r="J5399" s="136">
        <v>1.95</v>
      </c>
      <c r="K5399" s="136">
        <v>1.05</v>
      </c>
      <c r="L5399" s="136">
        <v>0.43</v>
      </c>
      <c r="M5399" s="137" t="str">
        <f t="shared" si="84"/>
        <v>P</v>
      </c>
      <c r="N5399" s="174" t="s">
        <v>10682</v>
      </c>
      <c r="O5399" s="149" t="s">
        <v>1500</v>
      </c>
      <c r="P5399" s="149" t="s">
        <v>9418</v>
      </c>
      <c r="Q5399" s="150" t="s">
        <v>10519</v>
      </c>
      <c r="R5399" s="189">
        <v>8.6</v>
      </c>
    </row>
    <row r="5400" spans="1:18" x14ac:dyDescent="0.25">
      <c r="A5400" s="132">
        <v>1059392</v>
      </c>
      <c r="B5400" s="145" t="s">
        <v>5323</v>
      </c>
      <c r="C5400" s="132">
        <v>20</v>
      </c>
      <c r="D5400" s="132" t="s">
        <v>20</v>
      </c>
      <c r="E5400" s="186">
        <v>112</v>
      </c>
      <c r="F5400" s="132" t="s">
        <v>20</v>
      </c>
      <c r="G5400" s="132">
        <v>448</v>
      </c>
      <c r="H5400" s="132" t="s">
        <v>20</v>
      </c>
      <c r="I5400" s="132">
        <v>1</v>
      </c>
      <c r="J5400" s="133">
        <v>1.34</v>
      </c>
      <c r="K5400" s="133">
        <v>1.1299999999999999</v>
      </c>
      <c r="L5400" s="133">
        <v>0.28999999999999998</v>
      </c>
      <c r="M5400" s="134" t="str">
        <f t="shared" si="84"/>
        <v>P</v>
      </c>
      <c r="N5400" s="173" t="s">
        <v>10682</v>
      </c>
      <c r="O5400" s="146" t="s">
        <v>1500</v>
      </c>
      <c r="P5400" s="146" t="s">
        <v>9418</v>
      </c>
      <c r="Q5400" s="147" t="s">
        <v>10519</v>
      </c>
      <c r="R5400" s="187">
        <v>6.6000000000000005</v>
      </c>
    </row>
    <row r="5401" spans="1:18" x14ac:dyDescent="0.25">
      <c r="A5401" s="135">
        <v>1059393</v>
      </c>
      <c r="B5401" s="148" t="s">
        <v>1040</v>
      </c>
      <c r="C5401" s="135">
        <v>6</v>
      </c>
      <c r="D5401" s="135">
        <v>295</v>
      </c>
      <c r="E5401" s="188" t="s">
        <v>21</v>
      </c>
      <c r="F5401" s="135">
        <v>413</v>
      </c>
      <c r="G5401" s="135" t="s">
        <v>20</v>
      </c>
      <c r="H5401" s="135" t="s">
        <v>20</v>
      </c>
      <c r="I5401" s="135" t="s">
        <v>20</v>
      </c>
      <c r="J5401" s="136">
        <v>1.66</v>
      </c>
      <c r="K5401" s="136">
        <v>1.18</v>
      </c>
      <c r="L5401" s="136">
        <v>1.88</v>
      </c>
      <c r="M5401" s="137" t="str">
        <f t="shared" si="84"/>
        <v>P</v>
      </c>
      <c r="N5401" s="174" t="s">
        <v>10681</v>
      </c>
      <c r="O5401" s="149" t="s">
        <v>1506</v>
      </c>
      <c r="P5401" s="149" t="s">
        <v>10455</v>
      </c>
      <c r="Q5401" s="150" t="s">
        <v>10519</v>
      </c>
      <c r="R5401" s="189">
        <v>7.5600000000000005</v>
      </c>
    </row>
    <row r="5402" spans="1:18" x14ac:dyDescent="0.25">
      <c r="A5402" s="132">
        <v>1059394</v>
      </c>
      <c r="B5402" s="145" t="s">
        <v>5324</v>
      </c>
      <c r="C5402" s="132">
        <v>40</v>
      </c>
      <c r="D5402" s="132">
        <v>455</v>
      </c>
      <c r="E5402" s="186" t="s">
        <v>21</v>
      </c>
      <c r="F5402" s="132">
        <v>630</v>
      </c>
      <c r="G5402" s="132">
        <v>8</v>
      </c>
      <c r="H5402" s="132">
        <v>9</v>
      </c>
      <c r="I5402" s="132">
        <v>3</v>
      </c>
      <c r="J5402" s="133">
        <v>1.89</v>
      </c>
      <c r="K5402" s="133">
        <v>1.53</v>
      </c>
      <c r="L5402" s="133">
        <v>0.73</v>
      </c>
      <c r="M5402" s="134" t="str">
        <f t="shared" si="84"/>
        <v>P</v>
      </c>
      <c r="N5402" s="173" t="s">
        <v>10681</v>
      </c>
      <c r="O5402" s="146" t="s">
        <v>1578</v>
      </c>
      <c r="P5402" s="146" t="s">
        <v>9470</v>
      </c>
      <c r="Q5402" s="147" t="s">
        <v>10519</v>
      </c>
      <c r="R5402" s="187">
        <v>10.8</v>
      </c>
    </row>
    <row r="5403" spans="1:18" x14ac:dyDescent="0.25">
      <c r="A5403" s="135">
        <v>1059395</v>
      </c>
      <c r="B5403" s="148" t="s">
        <v>5325</v>
      </c>
      <c r="C5403" s="135">
        <v>40</v>
      </c>
      <c r="D5403" s="135">
        <v>455</v>
      </c>
      <c r="E5403" s="188" t="s">
        <v>21</v>
      </c>
      <c r="F5403" s="135">
        <v>630</v>
      </c>
      <c r="G5403" s="135" t="s">
        <v>20</v>
      </c>
      <c r="H5403" s="135" t="s">
        <v>20</v>
      </c>
      <c r="I5403" s="135" t="s">
        <v>20</v>
      </c>
      <c r="J5403" s="136">
        <v>1.89</v>
      </c>
      <c r="K5403" s="136">
        <v>1.53</v>
      </c>
      <c r="L5403" s="136">
        <v>0.73</v>
      </c>
      <c r="M5403" s="137" t="str">
        <f t="shared" si="84"/>
        <v>P</v>
      </c>
      <c r="N5403" s="174" t="s">
        <v>10681</v>
      </c>
      <c r="O5403" s="149" t="s">
        <v>1578</v>
      </c>
      <c r="P5403" s="149" t="s">
        <v>9470</v>
      </c>
      <c r="Q5403" s="150" t="s">
        <v>10519</v>
      </c>
      <c r="R5403" s="189">
        <v>10.4</v>
      </c>
    </row>
    <row r="5404" spans="1:18" x14ac:dyDescent="0.25">
      <c r="A5404" s="132">
        <v>1059397</v>
      </c>
      <c r="B5404" s="145" t="s">
        <v>5326</v>
      </c>
      <c r="C5404" s="132">
        <v>40</v>
      </c>
      <c r="D5404" s="132">
        <v>455</v>
      </c>
      <c r="E5404" s="186" t="s">
        <v>21</v>
      </c>
      <c r="F5404" s="132">
        <v>630</v>
      </c>
      <c r="G5404" s="132">
        <v>8</v>
      </c>
      <c r="H5404" s="132">
        <v>9</v>
      </c>
      <c r="I5404" s="132">
        <v>3</v>
      </c>
      <c r="J5404" s="133">
        <v>1.89</v>
      </c>
      <c r="K5404" s="133">
        <v>1.53</v>
      </c>
      <c r="L5404" s="133">
        <v>0.73</v>
      </c>
      <c r="M5404" s="134" t="str">
        <f t="shared" si="84"/>
        <v>P</v>
      </c>
      <c r="N5404" s="171" t="s">
        <v>10681</v>
      </c>
      <c r="O5404" s="146" t="s">
        <v>1578</v>
      </c>
      <c r="P5404" s="146" t="s">
        <v>9470</v>
      </c>
      <c r="Q5404" s="147" t="s">
        <v>10519</v>
      </c>
      <c r="R5404" s="187">
        <v>11.200000000000001</v>
      </c>
    </row>
    <row r="5405" spans="1:18" x14ac:dyDescent="0.25">
      <c r="A5405" s="135">
        <v>1059400</v>
      </c>
      <c r="B5405" s="148" t="s">
        <v>5327</v>
      </c>
      <c r="C5405" s="135">
        <v>40</v>
      </c>
      <c r="D5405" s="135">
        <v>455</v>
      </c>
      <c r="E5405" s="188" t="s">
        <v>21</v>
      </c>
      <c r="F5405" s="135">
        <v>630</v>
      </c>
      <c r="G5405" s="135">
        <v>8</v>
      </c>
      <c r="H5405" s="135">
        <v>9</v>
      </c>
      <c r="I5405" s="135">
        <v>3</v>
      </c>
      <c r="J5405" s="136">
        <v>1.89</v>
      </c>
      <c r="K5405" s="136">
        <v>1.53</v>
      </c>
      <c r="L5405" s="136">
        <v>0.73</v>
      </c>
      <c r="M5405" s="137" t="str">
        <f t="shared" si="84"/>
        <v>P</v>
      </c>
      <c r="N5405" s="172" t="s">
        <v>10681</v>
      </c>
      <c r="O5405" s="149" t="s">
        <v>1578</v>
      </c>
      <c r="P5405" s="149" t="s">
        <v>9470</v>
      </c>
      <c r="Q5405" s="150" t="s">
        <v>10519</v>
      </c>
      <c r="R5405" s="189">
        <v>11.6</v>
      </c>
    </row>
    <row r="5406" spans="1:18" x14ac:dyDescent="0.25">
      <c r="A5406" s="132">
        <v>1059402</v>
      </c>
      <c r="B5406" s="145" t="s">
        <v>5328</v>
      </c>
      <c r="C5406" s="132">
        <v>1</v>
      </c>
      <c r="D5406" s="132" t="s">
        <v>20</v>
      </c>
      <c r="E5406" s="186" t="s">
        <v>20</v>
      </c>
      <c r="F5406" s="132" t="s">
        <v>20</v>
      </c>
      <c r="G5406" s="132" t="s">
        <v>21</v>
      </c>
      <c r="H5406" s="132" t="s">
        <v>21</v>
      </c>
      <c r="I5406" s="132" t="s">
        <v>21</v>
      </c>
      <c r="J5406" s="133">
        <v>5.3</v>
      </c>
      <c r="K5406" s="133">
        <v>3.38</v>
      </c>
      <c r="L5406" s="133">
        <v>2E-3</v>
      </c>
      <c r="M5406" s="134" t="str">
        <f t="shared" si="84"/>
        <v>P</v>
      </c>
      <c r="N5406" s="173" t="s">
        <v>10682</v>
      </c>
      <c r="O5406" s="146" t="s">
        <v>1506</v>
      </c>
      <c r="P5406" s="146" t="s">
        <v>9443</v>
      </c>
      <c r="Q5406" s="147" t="s">
        <v>10519</v>
      </c>
      <c r="R5406" s="187">
        <v>1.07</v>
      </c>
    </row>
    <row r="5407" spans="1:18" x14ac:dyDescent="0.25">
      <c r="A5407" s="135">
        <v>1059404</v>
      </c>
      <c r="B5407" s="148" t="s">
        <v>5329</v>
      </c>
      <c r="C5407" s="135">
        <v>1</v>
      </c>
      <c r="D5407" s="135" t="s">
        <v>20</v>
      </c>
      <c r="E5407" s="188" t="s">
        <v>20</v>
      </c>
      <c r="F5407" s="135" t="s">
        <v>20</v>
      </c>
      <c r="G5407" s="135" t="s">
        <v>21</v>
      </c>
      <c r="H5407" s="135" t="s">
        <v>21</v>
      </c>
      <c r="I5407" s="135" t="s">
        <v>21</v>
      </c>
      <c r="J5407" s="136">
        <v>6.25</v>
      </c>
      <c r="K5407" s="136">
        <v>4.3499999999999996</v>
      </c>
      <c r="L5407" s="136">
        <v>3.0000000000000001E-3</v>
      </c>
      <c r="M5407" s="137" t="str">
        <f t="shared" si="84"/>
        <v>P</v>
      </c>
      <c r="N5407" s="174" t="s">
        <v>10682</v>
      </c>
      <c r="O5407" s="149" t="s">
        <v>1506</v>
      </c>
      <c r="P5407" s="149" t="s">
        <v>9443</v>
      </c>
      <c r="Q5407" s="150" t="s">
        <v>10519</v>
      </c>
      <c r="R5407" s="189">
        <v>0.85</v>
      </c>
    </row>
    <row r="5408" spans="1:18" x14ac:dyDescent="0.25">
      <c r="A5408" s="132">
        <v>1059407</v>
      </c>
      <c r="B5408" s="145" t="s">
        <v>5330</v>
      </c>
      <c r="C5408" s="132">
        <v>6</v>
      </c>
      <c r="D5408" s="132">
        <v>312</v>
      </c>
      <c r="E5408" s="186" t="s">
        <v>21</v>
      </c>
      <c r="F5408" s="132">
        <v>520</v>
      </c>
      <c r="G5408" s="132" t="s">
        <v>20</v>
      </c>
      <c r="H5408" s="132" t="s">
        <v>20</v>
      </c>
      <c r="I5408" s="132" t="s">
        <v>20</v>
      </c>
      <c r="J5408" s="133">
        <v>1.69</v>
      </c>
      <c r="K5408" s="133">
        <v>1.2</v>
      </c>
      <c r="L5408" s="133">
        <v>1.55</v>
      </c>
      <c r="M5408" s="134" t="str">
        <f t="shared" si="84"/>
        <v>P</v>
      </c>
      <c r="N5408" s="173" t="s">
        <v>10681</v>
      </c>
      <c r="O5408" s="146" t="s">
        <v>1578</v>
      </c>
      <c r="P5408" s="146" t="s">
        <v>10579</v>
      </c>
      <c r="Q5408" s="147" t="s">
        <v>10106</v>
      </c>
      <c r="R5408" s="187">
        <v>4.8000000000000007</v>
      </c>
    </row>
    <row r="5409" spans="1:18" x14ac:dyDescent="0.25">
      <c r="A5409" s="135">
        <v>1059446</v>
      </c>
      <c r="B5409" s="148" t="s">
        <v>616</v>
      </c>
      <c r="C5409" s="135">
        <v>6</v>
      </c>
      <c r="D5409" s="135">
        <v>360</v>
      </c>
      <c r="E5409" s="188" t="s">
        <v>21</v>
      </c>
      <c r="F5409" s="135">
        <v>648</v>
      </c>
      <c r="G5409" s="135" t="s">
        <v>20</v>
      </c>
      <c r="H5409" s="135" t="s">
        <v>20</v>
      </c>
      <c r="I5409" s="135" t="s">
        <v>20</v>
      </c>
      <c r="J5409" s="136">
        <v>1.47</v>
      </c>
      <c r="K5409" s="136">
        <v>0.98</v>
      </c>
      <c r="L5409" s="136">
        <v>1.69</v>
      </c>
      <c r="M5409" s="137" t="str">
        <f t="shared" si="84"/>
        <v>P</v>
      </c>
      <c r="N5409" s="174" t="s">
        <v>10681</v>
      </c>
      <c r="O5409" s="149" t="s">
        <v>1578</v>
      </c>
      <c r="P5409" s="149" t="s">
        <v>10582</v>
      </c>
      <c r="Q5409" s="150" t="s">
        <v>10519</v>
      </c>
      <c r="R5409" s="189">
        <v>6.42</v>
      </c>
    </row>
    <row r="5410" spans="1:18" x14ac:dyDescent="0.25">
      <c r="A5410" s="132">
        <v>1059447</v>
      </c>
      <c r="B5410" s="145" t="s">
        <v>615</v>
      </c>
      <c r="C5410" s="132">
        <v>6</v>
      </c>
      <c r="D5410" s="132">
        <v>360</v>
      </c>
      <c r="E5410" s="186" t="s">
        <v>21</v>
      </c>
      <c r="F5410" s="132">
        <v>648</v>
      </c>
      <c r="G5410" s="132">
        <v>24</v>
      </c>
      <c r="H5410" s="132" t="s">
        <v>20</v>
      </c>
      <c r="I5410" s="132">
        <v>1</v>
      </c>
      <c r="J5410" s="133">
        <v>1.48</v>
      </c>
      <c r="K5410" s="133">
        <v>1.01</v>
      </c>
      <c r="L5410" s="133">
        <v>1.71</v>
      </c>
      <c r="M5410" s="134" t="str">
        <f t="shared" si="84"/>
        <v>P</v>
      </c>
      <c r="N5410" s="173" t="s">
        <v>10681</v>
      </c>
      <c r="O5410" s="146" t="s">
        <v>1578</v>
      </c>
      <c r="P5410" s="146" t="s">
        <v>10582</v>
      </c>
      <c r="Q5410" s="147" t="s">
        <v>10519</v>
      </c>
      <c r="R5410" s="187">
        <v>6.24</v>
      </c>
    </row>
    <row r="5411" spans="1:18" x14ac:dyDescent="0.25">
      <c r="A5411" s="135">
        <v>1059449</v>
      </c>
      <c r="B5411" s="148" t="s">
        <v>230</v>
      </c>
      <c r="C5411" s="135">
        <v>6</v>
      </c>
      <c r="D5411" s="135">
        <v>672</v>
      </c>
      <c r="E5411" s="188" t="s">
        <v>21</v>
      </c>
      <c r="F5411" s="135" t="s">
        <v>20</v>
      </c>
      <c r="G5411" s="135">
        <v>44</v>
      </c>
      <c r="H5411" s="135">
        <v>44</v>
      </c>
      <c r="I5411" s="135">
        <v>2</v>
      </c>
      <c r="J5411" s="136">
        <v>1.1499999999999999</v>
      </c>
      <c r="K5411" s="136">
        <v>0.77</v>
      </c>
      <c r="L5411" s="136">
        <v>1.26</v>
      </c>
      <c r="M5411" s="137" t="str">
        <f t="shared" si="84"/>
        <v>P</v>
      </c>
      <c r="N5411" s="174" t="s">
        <v>10681</v>
      </c>
      <c r="O5411" s="149" t="s">
        <v>1578</v>
      </c>
      <c r="P5411" s="149" t="s">
        <v>10582</v>
      </c>
      <c r="Q5411" s="150" t="s">
        <v>10519</v>
      </c>
      <c r="R5411" s="189">
        <v>6.7799999999999994</v>
      </c>
    </row>
    <row r="5412" spans="1:18" x14ac:dyDescent="0.25">
      <c r="A5412" s="132">
        <v>1059450</v>
      </c>
      <c r="B5412" s="145" t="s">
        <v>229</v>
      </c>
      <c r="C5412" s="132">
        <v>6</v>
      </c>
      <c r="D5412" s="132">
        <v>672</v>
      </c>
      <c r="E5412" s="186" t="s">
        <v>21</v>
      </c>
      <c r="F5412" s="132" t="s">
        <v>20</v>
      </c>
      <c r="G5412" s="132">
        <v>40</v>
      </c>
      <c r="H5412" s="132">
        <v>44</v>
      </c>
      <c r="I5412" s="132">
        <v>2</v>
      </c>
      <c r="J5412" s="133">
        <v>1.1599999999999999</v>
      </c>
      <c r="K5412" s="133">
        <v>0.76</v>
      </c>
      <c r="L5412" s="133">
        <v>1.22</v>
      </c>
      <c r="M5412" s="134" t="str">
        <f t="shared" si="84"/>
        <v>P</v>
      </c>
      <c r="N5412" s="173" t="s">
        <v>10681</v>
      </c>
      <c r="O5412" s="146" t="s">
        <v>1578</v>
      </c>
      <c r="P5412" s="146" t="s">
        <v>10582</v>
      </c>
      <c r="Q5412" s="147" t="s">
        <v>10519</v>
      </c>
      <c r="R5412" s="187">
        <v>6.5400000000000009</v>
      </c>
    </row>
    <row r="5413" spans="1:18" x14ac:dyDescent="0.25">
      <c r="A5413" s="135">
        <v>1059451</v>
      </c>
      <c r="B5413" s="148" t="s">
        <v>5331</v>
      </c>
      <c r="C5413" s="135">
        <v>6</v>
      </c>
      <c r="D5413" s="135">
        <v>672</v>
      </c>
      <c r="E5413" s="188" t="s">
        <v>21</v>
      </c>
      <c r="F5413" s="135" t="s">
        <v>20</v>
      </c>
      <c r="G5413" s="135">
        <v>44</v>
      </c>
      <c r="H5413" s="135">
        <v>44</v>
      </c>
      <c r="I5413" s="135">
        <v>2</v>
      </c>
      <c r="J5413" s="136">
        <v>1.1599999999999999</v>
      </c>
      <c r="K5413" s="136">
        <v>0.74</v>
      </c>
      <c r="L5413" s="136">
        <v>1.22</v>
      </c>
      <c r="M5413" s="137" t="str">
        <f t="shared" si="84"/>
        <v>P</v>
      </c>
      <c r="N5413" s="172" t="s">
        <v>10681</v>
      </c>
      <c r="O5413" s="149" t="s">
        <v>1578</v>
      </c>
      <c r="P5413" s="149" t="s">
        <v>10582</v>
      </c>
      <c r="Q5413" s="150" t="s">
        <v>10519</v>
      </c>
      <c r="R5413" s="189">
        <v>6.66</v>
      </c>
    </row>
    <row r="5414" spans="1:18" x14ac:dyDescent="0.25">
      <c r="A5414" s="132">
        <v>1059452</v>
      </c>
      <c r="B5414" s="145" t="s">
        <v>231</v>
      </c>
      <c r="C5414" s="132">
        <v>6</v>
      </c>
      <c r="D5414" s="132">
        <v>672</v>
      </c>
      <c r="E5414" s="186" t="s">
        <v>21</v>
      </c>
      <c r="F5414" s="132" t="s">
        <v>20</v>
      </c>
      <c r="G5414" s="132" t="s">
        <v>20</v>
      </c>
      <c r="H5414" s="132">
        <v>44</v>
      </c>
      <c r="I5414" s="132">
        <v>2</v>
      </c>
      <c r="J5414" s="133">
        <v>1.06</v>
      </c>
      <c r="K5414" s="133">
        <v>0.74</v>
      </c>
      <c r="L5414" s="133">
        <v>1.22</v>
      </c>
      <c r="M5414" s="134" t="str">
        <f t="shared" si="84"/>
        <v>P</v>
      </c>
      <c r="N5414" s="171" t="s">
        <v>10681</v>
      </c>
      <c r="O5414" s="146" t="s">
        <v>1578</v>
      </c>
      <c r="P5414" s="146" t="s">
        <v>10582</v>
      </c>
      <c r="Q5414" s="147" t="s">
        <v>10519</v>
      </c>
      <c r="R5414" s="187">
        <v>6.84</v>
      </c>
    </row>
    <row r="5415" spans="1:18" x14ac:dyDescent="0.25">
      <c r="A5415" s="135">
        <v>1059463</v>
      </c>
      <c r="B5415" s="148" t="s">
        <v>5332</v>
      </c>
      <c r="C5415" s="135">
        <v>6</v>
      </c>
      <c r="D5415" s="135" t="s">
        <v>20</v>
      </c>
      <c r="E5415" s="188" t="s">
        <v>20</v>
      </c>
      <c r="F5415" s="135" t="s">
        <v>20</v>
      </c>
      <c r="G5415" s="135" t="s">
        <v>20</v>
      </c>
      <c r="H5415" s="135" t="s">
        <v>20</v>
      </c>
      <c r="I5415" s="135" t="s">
        <v>20</v>
      </c>
      <c r="J5415" s="136">
        <v>0.41499999999999998</v>
      </c>
      <c r="K5415" s="136">
        <v>0.215</v>
      </c>
      <c r="L5415" s="136">
        <v>0.23499999999999999</v>
      </c>
      <c r="M5415" s="137" t="str">
        <f t="shared" si="84"/>
        <v>P</v>
      </c>
      <c r="N5415" s="172" t="s">
        <v>10682</v>
      </c>
      <c r="O5415" s="149" t="s">
        <v>1500</v>
      </c>
      <c r="P5415" s="149" t="s">
        <v>9418</v>
      </c>
      <c r="Q5415" s="150" t="s">
        <v>10519</v>
      </c>
      <c r="R5415" s="189">
        <v>12.059999999999999</v>
      </c>
    </row>
    <row r="5416" spans="1:18" x14ac:dyDescent="0.25">
      <c r="A5416" s="132">
        <v>1059464</v>
      </c>
      <c r="B5416" s="145" t="s">
        <v>5333</v>
      </c>
      <c r="C5416" s="132">
        <v>6</v>
      </c>
      <c r="D5416" s="132" t="s">
        <v>20</v>
      </c>
      <c r="E5416" s="186" t="s">
        <v>20</v>
      </c>
      <c r="F5416" s="132" t="s">
        <v>20</v>
      </c>
      <c r="G5416" s="132" t="s">
        <v>20</v>
      </c>
      <c r="H5416" s="132" t="s">
        <v>20</v>
      </c>
      <c r="I5416" s="132" t="s">
        <v>20</v>
      </c>
      <c r="J5416" s="133">
        <v>1.8</v>
      </c>
      <c r="K5416" s="133">
        <v>1.75</v>
      </c>
      <c r="L5416" s="133">
        <v>1.4</v>
      </c>
      <c r="M5416" s="134" t="str">
        <f t="shared" si="84"/>
        <v>P</v>
      </c>
      <c r="N5416" s="171" t="s">
        <v>10682</v>
      </c>
      <c r="O5416" s="146" t="s">
        <v>1500</v>
      </c>
      <c r="P5416" s="146" t="s">
        <v>9456</v>
      </c>
      <c r="Q5416" s="147" t="s">
        <v>10519</v>
      </c>
      <c r="R5416" s="187">
        <v>2.6417910447761193</v>
      </c>
    </row>
    <row r="5417" spans="1:18" x14ac:dyDescent="0.25">
      <c r="A5417" s="135">
        <v>1059467</v>
      </c>
      <c r="B5417" s="148" t="s">
        <v>5334</v>
      </c>
      <c r="C5417" s="135">
        <v>1</v>
      </c>
      <c r="D5417" s="135" t="s">
        <v>20</v>
      </c>
      <c r="E5417" s="188" t="s">
        <v>20</v>
      </c>
      <c r="F5417" s="135" t="s">
        <v>20</v>
      </c>
      <c r="G5417" s="135" t="s">
        <v>20</v>
      </c>
      <c r="H5417" s="135" t="s">
        <v>20</v>
      </c>
      <c r="I5417" s="135" t="s">
        <v>20</v>
      </c>
      <c r="J5417" s="136">
        <v>3.41</v>
      </c>
      <c r="K5417" s="136">
        <v>3</v>
      </c>
      <c r="L5417" s="136">
        <v>4.0000000000000001E-3</v>
      </c>
      <c r="M5417" s="137" t="str">
        <f t="shared" si="84"/>
        <v>P</v>
      </c>
      <c r="N5417" s="172" t="s">
        <v>10682</v>
      </c>
      <c r="O5417" s="149" t="s">
        <v>1506</v>
      </c>
      <c r="P5417" s="149" t="s">
        <v>9443</v>
      </c>
      <c r="Q5417" s="150" t="s">
        <v>10519</v>
      </c>
      <c r="R5417" s="189">
        <v>0.22</v>
      </c>
    </row>
    <row r="5418" spans="1:18" x14ac:dyDescent="0.25">
      <c r="A5418" s="132">
        <v>1059474</v>
      </c>
      <c r="B5418" s="145" t="s">
        <v>5335</v>
      </c>
      <c r="C5418" s="132">
        <v>6</v>
      </c>
      <c r="D5418" s="132" t="s">
        <v>20</v>
      </c>
      <c r="E5418" s="186" t="s">
        <v>20</v>
      </c>
      <c r="F5418" s="132" t="s">
        <v>20</v>
      </c>
      <c r="G5418" s="132" t="s">
        <v>20</v>
      </c>
      <c r="H5418" s="132" t="s">
        <v>20</v>
      </c>
      <c r="I5418" s="132" t="s">
        <v>20</v>
      </c>
      <c r="J5418" s="133">
        <v>4.4000000000000004</v>
      </c>
      <c r="K5418" s="133">
        <v>2.2999999999999998</v>
      </c>
      <c r="L5418" s="133">
        <v>2.5</v>
      </c>
      <c r="M5418" s="134" t="str">
        <f t="shared" si="84"/>
        <v>P</v>
      </c>
      <c r="N5418" s="171" t="s">
        <v>10682</v>
      </c>
      <c r="O5418" s="146" t="s">
        <v>1500</v>
      </c>
      <c r="P5418" s="146" t="s">
        <v>9418</v>
      </c>
      <c r="Q5418" s="147" t="s">
        <v>10519</v>
      </c>
      <c r="R5418" s="187">
        <v>9.7799999999999994</v>
      </c>
    </row>
    <row r="5419" spans="1:18" x14ac:dyDescent="0.25">
      <c r="A5419" s="135">
        <v>1059475</v>
      </c>
      <c r="B5419" s="148" t="s">
        <v>5336</v>
      </c>
      <c r="C5419" s="135">
        <v>6</v>
      </c>
      <c r="D5419" s="135">
        <v>32</v>
      </c>
      <c r="E5419" s="188" t="s">
        <v>20</v>
      </c>
      <c r="F5419" s="135" t="s">
        <v>20</v>
      </c>
      <c r="G5419" s="135" t="s">
        <v>20</v>
      </c>
      <c r="H5419" s="135" t="s">
        <v>20</v>
      </c>
      <c r="I5419" s="135" t="s">
        <v>20</v>
      </c>
      <c r="J5419" s="136">
        <v>4.17</v>
      </c>
      <c r="K5419" s="136">
        <v>2.92</v>
      </c>
      <c r="L5419" s="136">
        <v>2.25</v>
      </c>
      <c r="M5419" s="137" t="str">
        <f t="shared" si="84"/>
        <v>P</v>
      </c>
      <c r="N5419" s="172" t="s">
        <v>10682</v>
      </c>
      <c r="O5419" s="149" t="s">
        <v>1693</v>
      </c>
      <c r="P5419" s="149" t="s">
        <v>10126</v>
      </c>
      <c r="Q5419" s="150" t="s">
        <v>10519</v>
      </c>
      <c r="R5419" s="189">
        <v>12.54</v>
      </c>
    </row>
    <row r="5420" spans="1:18" x14ac:dyDescent="0.25">
      <c r="A5420" s="132">
        <v>1059476</v>
      </c>
      <c r="B5420" s="145" t="s">
        <v>5337</v>
      </c>
      <c r="C5420" s="132">
        <v>4</v>
      </c>
      <c r="D5420" s="132" t="s">
        <v>20</v>
      </c>
      <c r="E5420" s="186" t="s">
        <v>20</v>
      </c>
      <c r="F5420" s="132" t="s">
        <v>20</v>
      </c>
      <c r="G5420" s="132" t="s">
        <v>21</v>
      </c>
      <c r="H5420" s="132" t="s">
        <v>21</v>
      </c>
      <c r="I5420" s="132" t="s">
        <v>21</v>
      </c>
      <c r="J5420" s="133">
        <v>4.5</v>
      </c>
      <c r="K5420" s="133">
        <v>4.5</v>
      </c>
      <c r="L5420" s="133">
        <v>2.2999999999999998</v>
      </c>
      <c r="M5420" s="134" t="str">
        <f t="shared" si="84"/>
        <v>P</v>
      </c>
      <c r="N5420" s="171" t="s">
        <v>10682</v>
      </c>
      <c r="O5420" s="146" t="s">
        <v>1500</v>
      </c>
      <c r="P5420" s="146" t="s">
        <v>9418</v>
      </c>
      <c r="Q5420" s="147" t="s">
        <v>10519</v>
      </c>
      <c r="R5420" s="187">
        <v>16.760000000000002</v>
      </c>
    </row>
    <row r="5421" spans="1:18" x14ac:dyDescent="0.25">
      <c r="A5421" s="135">
        <v>1059477</v>
      </c>
      <c r="B5421" s="148" t="s">
        <v>5338</v>
      </c>
      <c r="C5421" s="135">
        <v>1000</v>
      </c>
      <c r="D5421" s="135" t="s">
        <v>20</v>
      </c>
      <c r="E5421" s="188" t="s">
        <v>20</v>
      </c>
      <c r="F5421" s="135" t="s">
        <v>20</v>
      </c>
      <c r="G5421" s="135" t="s">
        <v>20</v>
      </c>
      <c r="H5421" s="135" t="s">
        <v>20</v>
      </c>
      <c r="I5421" s="135" t="s">
        <v>20</v>
      </c>
      <c r="J5421" s="136">
        <v>1.4</v>
      </c>
      <c r="K5421" s="136">
        <v>1.4</v>
      </c>
      <c r="L5421" s="136">
        <v>0.43</v>
      </c>
      <c r="M5421" s="137" t="str">
        <f t="shared" si="84"/>
        <v>P</v>
      </c>
      <c r="N5421" s="172" t="s">
        <v>10682</v>
      </c>
      <c r="O5421" s="149" t="s">
        <v>1506</v>
      </c>
      <c r="P5421" s="149" t="s">
        <v>9526</v>
      </c>
      <c r="Q5421" s="150" t="s">
        <v>10519</v>
      </c>
      <c r="R5421" s="189">
        <v>30</v>
      </c>
    </row>
    <row r="5422" spans="1:18" x14ac:dyDescent="0.25">
      <c r="A5422" s="132">
        <v>1059478</v>
      </c>
      <c r="B5422" s="145" t="s">
        <v>5339</v>
      </c>
      <c r="C5422" s="132">
        <v>1000</v>
      </c>
      <c r="D5422" s="132" t="s">
        <v>20</v>
      </c>
      <c r="E5422" s="186" t="s">
        <v>20</v>
      </c>
      <c r="F5422" s="132" t="s">
        <v>20</v>
      </c>
      <c r="G5422" s="132" t="s">
        <v>20</v>
      </c>
      <c r="H5422" s="132" t="s">
        <v>20</v>
      </c>
      <c r="I5422" s="132" t="s">
        <v>20</v>
      </c>
      <c r="J5422" s="133">
        <v>1.4</v>
      </c>
      <c r="K5422" s="133">
        <v>1.4</v>
      </c>
      <c r="L5422" s="133">
        <v>0.43</v>
      </c>
      <c r="M5422" s="134" t="str">
        <f t="shared" si="84"/>
        <v>P</v>
      </c>
      <c r="N5422" s="171" t="s">
        <v>10682</v>
      </c>
      <c r="O5422" s="146" t="s">
        <v>1506</v>
      </c>
      <c r="P5422" s="146" t="s">
        <v>9526</v>
      </c>
      <c r="Q5422" s="147" t="s">
        <v>10519</v>
      </c>
      <c r="R5422" s="187">
        <v>32</v>
      </c>
    </row>
    <row r="5423" spans="1:18" x14ac:dyDescent="0.25">
      <c r="A5423" s="135">
        <v>1059479</v>
      </c>
      <c r="B5423" s="148" t="s">
        <v>5340</v>
      </c>
      <c r="C5423" s="135">
        <v>6</v>
      </c>
      <c r="D5423" s="135" t="s">
        <v>20</v>
      </c>
      <c r="E5423" s="188" t="s">
        <v>20</v>
      </c>
      <c r="F5423" s="135" t="s">
        <v>20</v>
      </c>
      <c r="G5423" s="135" t="s">
        <v>20</v>
      </c>
      <c r="H5423" s="135" t="s">
        <v>20</v>
      </c>
      <c r="I5423" s="135" t="s">
        <v>20</v>
      </c>
      <c r="J5423" s="136">
        <v>3.2</v>
      </c>
      <c r="K5423" s="136">
        <v>1.7</v>
      </c>
      <c r="L5423" s="136">
        <v>1.25</v>
      </c>
      <c r="M5423" s="137" t="str">
        <f t="shared" si="84"/>
        <v>P</v>
      </c>
      <c r="N5423" s="172" t="s">
        <v>10682</v>
      </c>
      <c r="O5423" s="149" t="s">
        <v>1500</v>
      </c>
      <c r="P5423" s="149" t="s">
        <v>9456</v>
      </c>
      <c r="Q5423" s="150" t="s">
        <v>10519</v>
      </c>
      <c r="R5423" s="189">
        <v>4.567164179104477</v>
      </c>
    </row>
    <row r="5424" spans="1:18" x14ac:dyDescent="0.25">
      <c r="A5424" s="132">
        <v>1059480</v>
      </c>
      <c r="B5424" s="145" t="s">
        <v>5341</v>
      </c>
      <c r="C5424" s="132">
        <v>1000</v>
      </c>
      <c r="D5424" s="132" t="s">
        <v>20</v>
      </c>
      <c r="E5424" s="186" t="s">
        <v>20</v>
      </c>
      <c r="F5424" s="132" t="s">
        <v>20</v>
      </c>
      <c r="G5424" s="132" t="s">
        <v>20</v>
      </c>
      <c r="H5424" s="132" t="s">
        <v>20</v>
      </c>
      <c r="I5424" s="132" t="s">
        <v>20</v>
      </c>
      <c r="J5424" s="133">
        <v>1.4</v>
      </c>
      <c r="K5424" s="133">
        <v>1.4</v>
      </c>
      <c r="L5424" s="133">
        <v>0.43</v>
      </c>
      <c r="M5424" s="134" t="str">
        <f t="shared" si="84"/>
        <v>P</v>
      </c>
      <c r="N5424" s="171" t="s">
        <v>10682</v>
      </c>
      <c r="O5424" s="146" t="s">
        <v>1506</v>
      </c>
      <c r="P5424" s="146" t="s">
        <v>9526</v>
      </c>
      <c r="Q5424" s="147" t="s">
        <v>10519</v>
      </c>
      <c r="R5424" s="187">
        <v>32</v>
      </c>
    </row>
    <row r="5425" spans="1:18" x14ac:dyDescent="0.25">
      <c r="A5425" s="135">
        <v>1059481</v>
      </c>
      <c r="B5425" s="148" t="s">
        <v>5342</v>
      </c>
      <c r="C5425" s="135">
        <v>6</v>
      </c>
      <c r="D5425" s="135" t="s">
        <v>20</v>
      </c>
      <c r="E5425" s="188" t="s">
        <v>20</v>
      </c>
      <c r="F5425" s="135" t="s">
        <v>20</v>
      </c>
      <c r="G5425" s="135" t="s">
        <v>20</v>
      </c>
      <c r="H5425" s="135" t="s">
        <v>20</v>
      </c>
      <c r="I5425" s="135" t="s">
        <v>20</v>
      </c>
      <c r="J5425" s="136">
        <v>3.3</v>
      </c>
      <c r="K5425" s="136">
        <v>2.2000000000000002</v>
      </c>
      <c r="L5425" s="136">
        <v>2.2999999999999998</v>
      </c>
      <c r="M5425" s="137" t="str">
        <f t="shared" si="84"/>
        <v>P</v>
      </c>
      <c r="N5425" s="172" t="s">
        <v>10682</v>
      </c>
      <c r="O5425" s="149" t="s">
        <v>1500</v>
      </c>
      <c r="P5425" s="149" t="s">
        <v>9418</v>
      </c>
      <c r="Q5425" s="150" t="s">
        <v>10519</v>
      </c>
      <c r="R5425" s="189">
        <v>7.14</v>
      </c>
    </row>
    <row r="5426" spans="1:18" x14ac:dyDescent="0.25">
      <c r="A5426" s="132">
        <v>1059482</v>
      </c>
      <c r="B5426" s="145" t="s">
        <v>5343</v>
      </c>
      <c r="C5426" s="132">
        <v>1000</v>
      </c>
      <c r="D5426" s="132" t="s">
        <v>20</v>
      </c>
      <c r="E5426" s="186" t="s">
        <v>20</v>
      </c>
      <c r="F5426" s="132" t="s">
        <v>20</v>
      </c>
      <c r="G5426" s="132" t="s">
        <v>20</v>
      </c>
      <c r="H5426" s="132" t="s">
        <v>20</v>
      </c>
      <c r="I5426" s="132" t="s">
        <v>20</v>
      </c>
      <c r="J5426" s="133">
        <v>1.4</v>
      </c>
      <c r="K5426" s="133">
        <v>1.4</v>
      </c>
      <c r="L5426" s="133">
        <v>0.43</v>
      </c>
      <c r="M5426" s="134" t="str">
        <f t="shared" si="84"/>
        <v>P</v>
      </c>
      <c r="N5426" s="171" t="s">
        <v>10682</v>
      </c>
      <c r="O5426" s="146" t="s">
        <v>1506</v>
      </c>
      <c r="P5426" s="146" t="s">
        <v>9526</v>
      </c>
      <c r="Q5426" s="147" t="s">
        <v>10519</v>
      </c>
      <c r="R5426" s="187">
        <v>40</v>
      </c>
    </row>
    <row r="5427" spans="1:18" x14ac:dyDescent="0.25">
      <c r="A5427" s="135">
        <v>1059483</v>
      </c>
      <c r="B5427" s="148" t="s">
        <v>5344</v>
      </c>
      <c r="C5427" s="135">
        <v>6</v>
      </c>
      <c r="D5427" s="135" t="s">
        <v>20</v>
      </c>
      <c r="E5427" s="188" t="s">
        <v>20</v>
      </c>
      <c r="F5427" s="135" t="s">
        <v>20</v>
      </c>
      <c r="G5427" s="135" t="s">
        <v>20</v>
      </c>
      <c r="H5427" s="135" t="s">
        <v>20</v>
      </c>
      <c r="I5427" s="135" t="s">
        <v>20</v>
      </c>
      <c r="J5427" s="136">
        <v>4.4000000000000004</v>
      </c>
      <c r="K5427" s="136">
        <v>2.2000000000000002</v>
      </c>
      <c r="L5427" s="136">
        <v>2.4500000000000002</v>
      </c>
      <c r="M5427" s="137" t="str">
        <f t="shared" si="84"/>
        <v>P</v>
      </c>
      <c r="N5427" s="174" t="s">
        <v>10682</v>
      </c>
      <c r="O5427" s="149" t="s">
        <v>1500</v>
      </c>
      <c r="P5427" s="149" t="s">
        <v>9456</v>
      </c>
      <c r="Q5427" s="150" t="s">
        <v>10519</v>
      </c>
      <c r="R5427" s="189">
        <v>16.02</v>
      </c>
    </row>
    <row r="5428" spans="1:18" x14ac:dyDescent="0.25">
      <c r="A5428" s="132">
        <v>1059490</v>
      </c>
      <c r="B5428" s="145" t="s">
        <v>5345</v>
      </c>
      <c r="C5428" s="132">
        <v>1000</v>
      </c>
      <c r="D5428" s="132" t="s">
        <v>20</v>
      </c>
      <c r="E5428" s="186" t="s">
        <v>20</v>
      </c>
      <c r="F5428" s="132" t="s">
        <v>20</v>
      </c>
      <c r="G5428" s="132" t="s">
        <v>20</v>
      </c>
      <c r="H5428" s="132" t="s">
        <v>20</v>
      </c>
      <c r="I5428" s="132" t="s">
        <v>20</v>
      </c>
      <c r="J5428" s="133">
        <v>1.4</v>
      </c>
      <c r="K5428" s="133">
        <v>1.4</v>
      </c>
      <c r="L5428" s="133">
        <v>0.43</v>
      </c>
      <c r="M5428" s="134" t="str">
        <f t="shared" si="84"/>
        <v>P</v>
      </c>
      <c r="N5428" s="173" t="s">
        <v>10682</v>
      </c>
      <c r="O5428" s="146" t="s">
        <v>1506</v>
      </c>
      <c r="P5428" s="146" t="s">
        <v>9526</v>
      </c>
      <c r="Q5428" s="147" t="s">
        <v>10519</v>
      </c>
      <c r="R5428" s="187">
        <v>20</v>
      </c>
    </row>
    <row r="5429" spans="1:18" x14ac:dyDescent="0.25">
      <c r="A5429" s="135">
        <v>1059491</v>
      </c>
      <c r="B5429" s="148" t="s">
        <v>1213</v>
      </c>
      <c r="C5429" s="135">
        <v>6</v>
      </c>
      <c r="D5429" s="135">
        <v>288</v>
      </c>
      <c r="E5429" s="188" t="s">
        <v>21</v>
      </c>
      <c r="F5429" s="135">
        <v>576</v>
      </c>
      <c r="G5429" s="135">
        <v>20</v>
      </c>
      <c r="H5429" s="135" t="s">
        <v>20</v>
      </c>
      <c r="I5429" s="135">
        <v>1</v>
      </c>
      <c r="J5429" s="136">
        <v>1.62</v>
      </c>
      <c r="K5429" s="136">
        <v>1.04</v>
      </c>
      <c r="L5429" s="136">
        <v>1.81</v>
      </c>
      <c r="M5429" s="137" t="str">
        <f t="shared" si="84"/>
        <v>P</v>
      </c>
      <c r="N5429" s="174" t="s">
        <v>10681</v>
      </c>
      <c r="O5429" s="149" t="s">
        <v>1506</v>
      </c>
      <c r="P5429" s="149" t="s">
        <v>9430</v>
      </c>
      <c r="Q5429" s="150" t="s">
        <v>10519</v>
      </c>
      <c r="R5429" s="189">
        <v>4.32</v>
      </c>
    </row>
    <row r="5430" spans="1:18" x14ac:dyDescent="0.25">
      <c r="A5430" s="132">
        <v>1059492</v>
      </c>
      <c r="B5430" s="145" t="s">
        <v>5346</v>
      </c>
      <c r="C5430" s="132">
        <v>6</v>
      </c>
      <c r="D5430" s="132">
        <v>330</v>
      </c>
      <c r="E5430" s="186" t="s">
        <v>21</v>
      </c>
      <c r="F5430" s="132">
        <v>552</v>
      </c>
      <c r="G5430" s="132">
        <v>32</v>
      </c>
      <c r="H5430" s="132">
        <v>40</v>
      </c>
      <c r="I5430" s="132">
        <v>1</v>
      </c>
      <c r="J5430" s="133">
        <v>1.5</v>
      </c>
      <c r="K5430" s="133">
        <v>0.94</v>
      </c>
      <c r="L5430" s="133">
        <v>1.74</v>
      </c>
      <c r="M5430" s="134" t="str">
        <f t="shared" si="84"/>
        <v>P</v>
      </c>
      <c r="N5430" s="171" t="s">
        <v>10681</v>
      </c>
      <c r="O5430" s="146" t="s">
        <v>1506</v>
      </c>
      <c r="P5430" s="146" t="s">
        <v>9427</v>
      </c>
      <c r="Q5430" s="147" t="s">
        <v>10519</v>
      </c>
      <c r="R5430" s="187">
        <v>5.6999999999999993</v>
      </c>
    </row>
    <row r="5431" spans="1:18" x14ac:dyDescent="0.25">
      <c r="A5431" s="135">
        <v>1059493</v>
      </c>
      <c r="B5431" s="148" t="s">
        <v>215</v>
      </c>
      <c r="C5431" s="135">
        <v>6</v>
      </c>
      <c r="D5431" s="135">
        <v>312</v>
      </c>
      <c r="E5431" s="188" t="s">
        <v>21</v>
      </c>
      <c r="F5431" s="135">
        <v>520</v>
      </c>
      <c r="G5431" s="135">
        <v>24</v>
      </c>
      <c r="H5431" s="135" t="s">
        <v>20</v>
      </c>
      <c r="I5431" s="135">
        <v>1</v>
      </c>
      <c r="J5431" s="136">
        <v>1.68</v>
      </c>
      <c r="K5431" s="136">
        <v>1.1200000000000001</v>
      </c>
      <c r="L5431" s="136">
        <v>1.48</v>
      </c>
      <c r="M5431" s="137" t="str">
        <f t="shared" si="84"/>
        <v>P</v>
      </c>
      <c r="N5431" s="174" t="s">
        <v>10681</v>
      </c>
      <c r="O5431" s="149" t="s">
        <v>1578</v>
      </c>
      <c r="P5431" s="149" t="s">
        <v>10579</v>
      </c>
      <c r="Q5431" s="150" t="s">
        <v>10106</v>
      </c>
      <c r="R5431" s="189">
        <v>5.4</v>
      </c>
    </row>
    <row r="5432" spans="1:18" x14ac:dyDescent="0.25">
      <c r="A5432" s="132">
        <v>1059494</v>
      </c>
      <c r="B5432" s="145" t="s">
        <v>10168</v>
      </c>
      <c r="C5432" s="132">
        <v>2</v>
      </c>
      <c r="D5432" s="132">
        <v>72</v>
      </c>
      <c r="E5432" s="186" t="s">
        <v>21</v>
      </c>
      <c r="F5432" s="132">
        <v>84</v>
      </c>
      <c r="G5432" s="132" t="s">
        <v>20</v>
      </c>
      <c r="H5432" s="132" t="s">
        <v>20</v>
      </c>
      <c r="I5432" s="132" t="s">
        <v>20</v>
      </c>
      <c r="J5432" s="133">
        <v>3</v>
      </c>
      <c r="K5432" s="133">
        <v>2.85</v>
      </c>
      <c r="L5432" s="133">
        <v>1.95</v>
      </c>
      <c r="M5432" s="134" t="str">
        <f t="shared" si="84"/>
        <v>P</v>
      </c>
      <c r="N5432" s="171" t="s">
        <v>10682</v>
      </c>
      <c r="O5432" s="146" t="s">
        <v>1506</v>
      </c>
      <c r="P5432" s="146" t="s">
        <v>9401</v>
      </c>
      <c r="Q5432" s="147" t="s">
        <v>10519</v>
      </c>
      <c r="R5432" s="187">
        <v>15.14</v>
      </c>
    </row>
    <row r="5433" spans="1:18" x14ac:dyDescent="0.25">
      <c r="A5433" s="135">
        <v>1059495</v>
      </c>
      <c r="B5433" s="148" t="s">
        <v>470</v>
      </c>
      <c r="C5433" s="135">
        <v>6</v>
      </c>
      <c r="D5433" s="135">
        <v>408</v>
      </c>
      <c r="E5433" s="188" t="s">
        <v>21</v>
      </c>
      <c r="F5433" s="135">
        <v>916</v>
      </c>
      <c r="G5433" s="135">
        <v>36</v>
      </c>
      <c r="H5433" s="135">
        <v>50</v>
      </c>
      <c r="I5433" s="135">
        <v>1</v>
      </c>
      <c r="J5433" s="136">
        <v>1.3</v>
      </c>
      <c r="K5433" s="136">
        <v>0.74</v>
      </c>
      <c r="L5433" s="136">
        <v>1.54</v>
      </c>
      <c r="M5433" s="137" t="str">
        <f t="shared" si="84"/>
        <v>P</v>
      </c>
      <c r="N5433" s="172" t="s">
        <v>10681</v>
      </c>
      <c r="O5433" s="149" t="s">
        <v>1578</v>
      </c>
      <c r="P5433" s="149" t="s">
        <v>10583</v>
      </c>
      <c r="Q5433" s="150" t="s">
        <v>10106</v>
      </c>
      <c r="R5433" s="189">
        <v>10.32</v>
      </c>
    </row>
    <row r="5434" spans="1:18" x14ac:dyDescent="0.25">
      <c r="A5434" s="132">
        <v>1059496</v>
      </c>
      <c r="B5434" s="145" t="s">
        <v>5347</v>
      </c>
      <c r="C5434" s="132">
        <v>10</v>
      </c>
      <c r="D5434" s="132">
        <v>54</v>
      </c>
      <c r="E5434" s="186">
        <v>3</v>
      </c>
      <c r="F5434" s="132">
        <v>54</v>
      </c>
      <c r="G5434" s="132" t="s">
        <v>20</v>
      </c>
      <c r="H5434" s="132" t="s">
        <v>20</v>
      </c>
      <c r="I5434" s="132" t="s">
        <v>20</v>
      </c>
      <c r="J5434" s="133">
        <v>5.8</v>
      </c>
      <c r="K5434" s="133">
        <v>2.8</v>
      </c>
      <c r="L5434" s="133">
        <v>1.1599999999999999</v>
      </c>
      <c r="M5434" s="134" t="str">
        <f t="shared" si="84"/>
        <v>P</v>
      </c>
      <c r="N5434" s="171" t="s">
        <v>10682</v>
      </c>
      <c r="O5434" s="146" t="s">
        <v>1500</v>
      </c>
      <c r="P5434" s="146" t="s">
        <v>9456</v>
      </c>
      <c r="Q5434" s="147" t="s">
        <v>10519</v>
      </c>
      <c r="R5434" s="187">
        <v>9.6</v>
      </c>
    </row>
    <row r="5435" spans="1:18" x14ac:dyDescent="0.25">
      <c r="A5435" s="135">
        <v>1059497</v>
      </c>
      <c r="B5435" s="148" t="s">
        <v>5348</v>
      </c>
      <c r="C5435" s="135">
        <v>1</v>
      </c>
      <c r="D5435" s="135">
        <v>24</v>
      </c>
      <c r="E5435" s="188" t="s">
        <v>21</v>
      </c>
      <c r="F5435" s="135">
        <v>28</v>
      </c>
      <c r="G5435" s="135" t="s">
        <v>21</v>
      </c>
      <c r="H5435" s="135" t="s">
        <v>21</v>
      </c>
      <c r="I5435" s="135" t="s">
        <v>21</v>
      </c>
      <c r="J5435" s="136">
        <v>5.36</v>
      </c>
      <c r="K5435" s="136">
        <v>4.0999999999999996</v>
      </c>
      <c r="L5435" s="136">
        <v>1.88</v>
      </c>
      <c r="M5435" s="137" t="str">
        <f t="shared" si="84"/>
        <v>P</v>
      </c>
      <c r="N5435" s="172" t="s">
        <v>10682</v>
      </c>
      <c r="O5435" s="149" t="s">
        <v>1506</v>
      </c>
      <c r="P5435" s="149" t="s">
        <v>9401</v>
      </c>
      <c r="Q5435" s="150" t="s">
        <v>10519</v>
      </c>
      <c r="R5435" s="189">
        <v>10.07</v>
      </c>
    </row>
    <row r="5436" spans="1:18" x14ac:dyDescent="0.25">
      <c r="A5436" s="132">
        <v>1059502</v>
      </c>
      <c r="B5436" s="145" t="s">
        <v>5349</v>
      </c>
      <c r="C5436" s="132">
        <v>1</v>
      </c>
      <c r="D5436" s="132">
        <v>300</v>
      </c>
      <c r="E5436" s="186">
        <v>25</v>
      </c>
      <c r="F5436" s="132">
        <v>400</v>
      </c>
      <c r="G5436" s="132" t="s">
        <v>20</v>
      </c>
      <c r="H5436" s="132" t="s">
        <v>20</v>
      </c>
      <c r="I5436" s="132" t="s">
        <v>20</v>
      </c>
      <c r="J5436" s="133">
        <v>3.7</v>
      </c>
      <c r="K5436" s="133">
        <v>2.5</v>
      </c>
      <c r="L5436" s="133">
        <v>0.3</v>
      </c>
      <c r="M5436" s="134" t="str">
        <f t="shared" si="84"/>
        <v>P</v>
      </c>
      <c r="N5436" s="171" t="s">
        <v>10682</v>
      </c>
      <c r="O5436" s="146" t="s">
        <v>1506</v>
      </c>
      <c r="P5436" s="146" t="s">
        <v>9472</v>
      </c>
      <c r="Q5436" s="147" t="s">
        <v>10519</v>
      </c>
      <c r="R5436" s="187">
        <v>35.29</v>
      </c>
    </row>
    <row r="5437" spans="1:18" x14ac:dyDescent="0.25">
      <c r="A5437" s="135">
        <v>1059505</v>
      </c>
      <c r="B5437" s="148" t="s">
        <v>5350</v>
      </c>
      <c r="C5437" s="135">
        <v>1000</v>
      </c>
      <c r="D5437" s="135" t="s">
        <v>20</v>
      </c>
      <c r="E5437" s="188" t="s">
        <v>20</v>
      </c>
      <c r="F5437" s="135" t="s">
        <v>20</v>
      </c>
      <c r="G5437" s="135" t="s">
        <v>20</v>
      </c>
      <c r="H5437" s="135" t="s">
        <v>20</v>
      </c>
      <c r="I5437" s="135" t="s">
        <v>20</v>
      </c>
      <c r="J5437" s="136">
        <v>1.4</v>
      </c>
      <c r="K5437" s="136">
        <v>1.4</v>
      </c>
      <c r="L5437" s="136">
        <v>0.43</v>
      </c>
      <c r="M5437" s="137" t="str">
        <f t="shared" si="84"/>
        <v>P</v>
      </c>
      <c r="N5437" s="172" t="s">
        <v>10682</v>
      </c>
      <c r="O5437" s="149" t="s">
        <v>1506</v>
      </c>
      <c r="P5437" s="149" t="s">
        <v>9526</v>
      </c>
      <c r="Q5437" s="150" t="s">
        <v>10519</v>
      </c>
      <c r="R5437" s="189">
        <v>90</v>
      </c>
    </row>
    <row r="5438" spans="1:18" x14ac:dyDescent="0.25">
      <c r="A5438" s="132">
        <v>1059506</v>
      </c>
      <c r="B5438" s="145" t="s">
        <v>5351</v>
      </c>
      <c r="C5438" s="132">
        <v>100</v>
      </c>
      <c r="D5438" s="132" t="s">
        <v>20</v>
      </c>
      <c r="E5438" s="186" t="s">
        <v>20</v>
      </c>
      <c r="F5438" s="132" t="s">
        <v>20</v>
      </c>
      <c r="G5438" s="132" t="s">
        <v>20</v>
      </c>
      <c r="H5438" s="132" t="s">
        <v>20</v>
      </c>
      <c r="I5438" s="132" t="s">
        <v>20</v>
      </c>
      <c r="J5438" s="133">
        <v>2.2000000000000002</v>
      </c>
      <c r="K5438" s="133">
        <v>0.7</v>
      </c>
      <c r="L5438" s="133">
        <v>0.6</v>
      </c>
      <c r="M5438" s="134" t="str">
        <f t="shared" si="84"/>
        <v>P</v>
      </c>
      <c r="N5438" s="171" t="s">
        <v>10682</v>
      </c>
      <c r="O5438" s="146" t="s">
        <v>1500</v>
      </c>
      <c r="P5438" s="146" t="s">
        <v>9456</v>
      </c>
      <c r="Q5438" s="147" t="s">
        <v>10519</v>
      </c>
      <c r="R5438" s="187">
        <v>9</v>
      </c>
    </row>
    <row r="5439" spans="1:18" x14ac:dyDescent="0.25">
      <c r="A5439" s="135">
        <v>1059507</v>
      </c>
      <c r="B5439" s="148" t="s">
        <v>5352</v>
      </c>
      <c r="C5439" s="135">
        <v>6</v>
      </c>
      <c r="D5439" s="135" t="s">
        <v>20</v>
      </c>
      <c r="E5439" s="188" t="s">
        <v>20</v>
      </c>
      <c r="F5439" s="135" t="s">
        <v>20</v>
      </c>
      <c r="G5439" s="135" t="s">
        <v>20</v>
      </c>
      <c r="H5439" s="135" t="s">
        <v>20</v>
      </c>
      <c r="I5439" s="135" t="s">
        <v>20</v>
      </c>
      <c r="J5439" s="136">
        <v>0.375</v>
      </c>
      <c r="K5439" s="136">
        <v>0.21</v>
      </c>
      <c r="L5439" s="136">
        <v>0.23</v>
      </c>
      <c r="M5439" s="137" t="str">
        <f t="shared" si="84"/>
        <v>P</v>
      </c>
      <c r="N5439" s="172" t="s">
        <v>10682</v>
      </c>
      <c r="O5439" s="149" t="s">
        <v>1500</v>
      </c>
      <c r="P5439" s="149" t="s">
        <v>9418</v>
      </c>
      <c r="Q5439" s="150" t="s">
        <v>10519</v>
      </c>
      <c r="R5439" s="189">
        <v>17.940000000000001</v>
      </c>
    </row>
    <row r="5440" spans="1:18" x14ac:dyDescent="0.25">
      <c r="A5440" s="132">
        <v>1059508</v>
      </c>
      <c r="B5440" s="145" t="s">
        <v>5353</v>
      </c>
      <c r="C5440" s="132">
        <v>6</v>
      </c>
      <c r="D5440" s="132" t="s">
        <v>20</v>
      </c>
      <c r="E5440" s="186" t="s">
        <v>20</v>
      </c>
      <c r="F5440" s="132" t="s">
        <v>20</v>
      </c>
      <c r="G5440" s="132" t="s">
        <v>20</v>
      </c>
      <c r="H5440" s="132" t="s">
        <v>20</v>
      </c>
      <c r="I5440" s="132" t="s">
        <v>20</v>
      </c>
      <c r="J5440" s="133">
        <v>0.26500000000000001</v>
      </c>
      <c r="K5440" s="133">
        <v>0.2</v>
      </c>
      <c r="L5440" s="133">
        <v>0.182</v>
      </c>
      <c r="M5440" s="134" t="str">
        <f t="shared" si="84"/>
        <v>P</v>
      </c>
      <c r="N5440" s="173" t="s">
        <v>10682</v>
      </c>
      <c r="O5440" s="146" t="s">
        <v>1500</v>
      </c>
      <c r="P5440" s="146" t="s">
        <v>9418</v>
      </c>
      <c r="Q5440" s="147" t="s">
        <v>10519</v>
      </c>
      <c r="R5440" s="187">
        <v>5.6999999999999993</v>
      </c>
    </row>
    <row r="5441" spans="1:18" x14ac:dyDescent="0.25">
      <c r="A5441" s="135">
        <v>1059512</v>
      </c>
      <c r="B5441" s="148" t="s">
        <v>5354</v>
      </c>
      <c r="C5441" s="135">
        <v>1</v>
      </c>
      <c r="D5441" s="135" t="s">
        <v>20</v>
      </c>
      <c r="E5441" s="188" t="s">
        <v>20</v>
      </c>
      <c r="F5441" s="135" t="s">
        <v>20</v>
      </c>
      <c r="G5441" s="135" t="s">
        <v>20</v>
      </c>
      <c r="H5441" s="135" t="s">
        <v>20</v>
      </c>
      <c r="I5441" s="135" t="s">
        <v>20</v>
      </c>
      <c r="J5441" s="136">
        <v>3.79</v>
      </c>
      <c r="K5441" s="136">
        <v>1.4</v>
      </c>
      <c r="L5441" s="136">
        <v>0.25</v>
      </c>
      <c r="M5441" s="137" t="str">
        <f t="shared" si="84"/>
        <v>P</v>
      </c>
      <c r="N5441" s="172" t="s">
        <v>10682</v>
      </c>
      <c r="O5441" s="149" t="s">
        <v>1500</v>
      </c>
      <c r="P5441" s="149" t="s">
        <v>9418</v>
      </c>
      <c r="Q5441" s="150" t="s">
        <v>10519</v>
      </c>
      <c r="R5441" s="189">
        <v>0.32</v>
      </c>
    </row>
    <row r="5442" spans="1:18" x14ac:dyDescent="0.25">
      <c r="A5442" s="132">
        <v>1059520</v>
      </c>
      <c r="B5442" s="145" t="s">
        <v>10169</v>
      </c>
      <c r="C5442" s="132">
        <v>6</v>
      </c>
      <c r="D5442" s="132">
        <v>240</v>
      </c>
      <c r="E5442" s="186">
        <v>4</v>
      </c>
      <c r="F5442" s="132">
        <v>392</v>
      </c>
      <c r="G5442" s="132" t="s">
        <v>20</v>
      </c>
      <c r="H5442" s="132" t="s">
        <v>20</v>
      </c>
      <c r="I5442" s="132" t="s">
        <v>20</v>
      </c>
      <c r="J5442" s="133">
        <v>1.48</v>
      </c>
      <c r="K5442" s="133">
        <v>0.95</v>
      </c>
      <c r="L5442" s="133">
        <v>1.63</v>
      </c>
      <c r="M5442" s="134" t="str">
        <f t="shared" ref="M5442:M5505" si="85">HYPERLINK(CONCATENATE("T:\Distribution Centre\RDC Department Shared\Cubiscan photos","\",A5442,"-pac.jpg"),"P")</f>
        <v>P</v>
      </c>
      <c r="N5442" s="171" t="s">
        <v>10681</v>
      </c>
      <c r="O5442" s="146" t="s">
        <v>1555</v>
      </c>
      <c r="P5442" s="146" t="s">
        <v>9494</v>
      </c>
      <c r="Q5442" s="147" t="s">
        <v>10106</v>
      </c>
      <c r="R5442" s="187">
        <v>7.32</v>
      </c>
    </row>
    <row r="5443" spans="1:18" x14ac:dyDescent="0.25">
      <c r="A5443" s="135">
        <v>1059521</v>
      </c>
      <c r="B5443" s="148" t="s">
        <v>10170</v>
      </c>
      <c r="C5443" s="135">
        <v>6</v>
      </c>
      <c r="D5443" s="135" t="s">
        <v>20</v>
      </c>
      <c r="E5443" s="188">
        <v>50</v>
      </c>
      <c r="F5443" s="135">
        <v>600</v>
      </c>
      <c r="G5443" s="135" t="s">
        <v>20</v>
      </c>
      <c r="H5443" s="135" t="s">
        <v>20</v>
      </c>
      <c r="I5443" s="135" t="s">
        <v>20</v>
      </c>
      <c r="J5443" s="136">
        <v>4.5</v>
      </c>
      <c r="K5443" s="136">
        <v>3.7</v>
      </c>
      <c r="L5443" s="136">
        <v>0.12</v>
      </c>
      <c r="M5443" s="137" t="str">
        <f t="shared" si="85"/>
        <v>P</v>
      </c>
      <c r="N5443" s="174" t="s">
        <v>10682</v>
      </c>
      <c r="O5443" s="149" t="s">
        <v>1506</v>
      </c>
      <c r="P5443" s="149" t="s">
        <v>9443</v>
      </c>
      <c r="Q5443" s="150" t="s">
        <v>10519</v>
      </c>
      <c r="R5443" s="189">
        <v>2.46</v>
      </c>
    </row>
    <row r="5444" spans="1:18" x14ac:dyDescent="0.25">
      <c r="A5444" s="132">
        <v>1059522</v>
      </c>
      <c r="B5444" s="145" t="s">
        <v>5355</v>
      </c>
      <c r="C5444" s="132">
        <v>1</v>
      </c>
      <c r="D5444" s="132" t="s">
        <v>20</v>
      </c>
      <c r="E5444" s="186" t="s">
        <v>20</v>
      </c>
      <c r="F5444" s="132" t="s">
        <v>20</v>
      </c>
      <c r="G5444" s="132" t="s">
        <v>20</v>
      </c>
      <c r="H5444" s="132" t="s">
        <v>20</v>
      </c>
      <c r="I5444" s="132" t="s">
        <v>20</v>
      </c>
      <c r="J5444" s="133">
        <v>1.61</v>
      </c>
      <c r="K5444" s="133">
        <v>1.61</v>
      </c>
      <c r="L5444" s="133">
        <v>1E-3</v>
      </c>
      <c r="M5444" s="134" t="str">
        <f t="shared" si="85"/>
        <v>P</v>
      </c>
      <c r="N5444" s="173" t="s">
        <v>10682</v>
      </c>
      <c r="O5444" s="146" t="s">
        <v>1506</v>
      </c>
      <c r="P5444" s="146" t="s">
        <v>9498</v>
      </c>
      <c r="Q5444" s="147" t="s">
        <v>10519</v>
      </c>
      <c r="R5444" s="187">
        <v>0.03</v>
      </c>
    </row>
    <row r="5445" spans="1:18" x14ac:dyDescent="0.25">
      <c r="A5445" s="135">
        <v>1059524</v>
      </c>
      <c r="B5445" s="148" t="s">
        <v>1326</v>
      </c>
      <c r="C5445" s="135">
        <v>1</v>
      </c>
      <c r="D5445" s="135" t="s">
        <v>9548</v>
      </c>
      <c r="E5445" s="188" t="s">
        <v>9548</v>
      </c>
      <c r="F5445" s="135" t="s">
        <v>9548</v>
      </c>
      <c r="G5445" s="135" t="s">
        <v>9548</v>
      </c>
      <c r="H5445" s="135" t="s">
        <v>9548</v>
      </c>
      <c r="I5445" s="135" t="s">
        <v>9548</v>
      </c>
      <c r="J5445" s="136">
        <v>0.48</v>
      </c>
      <c r="K5445" s="136">
        <v>0.46</v>
      </c>
      <c r="L5445" s="136">
        <v>1.27</v>
      </c>
      <c r="M5445" s="137" t="str">
        <f t="shared" si="85"/>
        <v>P</v>
      </c>
      <c r="N5445" s="174" t="s">
        <v>10681</v>
      </c>
      <c r="O5445" s="149" t="s">
        <v>1506</v>
      </c>
      <c r="P5445" s="149" t="s">
        <v>9442</v>
      </c>
      <c r="Q5445" s="150" t="s">
        <v>10519</v>
      </c>
      <c r="R5445" s="189">
        <v>1.75</v>
      </c>
    </row>
    <row r="5446" spans="1:18" x14ac:dyDescent="0.25">
      <c r="A5446" s="132">
        <v>1059526</v>
      </c>
      <c r="B5446" s="145" t="s">
        <v>1351</v>
      </c>
      <c r="C5446" s="132">
        <v>1</v>
      </c>
      <c r="D5446" s="132" t="s">
        <v>9548</v>
      </c>
      <c r="E5446" s="186" t="s">
        <v>9548</v>
      </c>
      <c r="F5446" s="132" t="s">
        <v>9548</v>
      </c>
      <c r="G5446" s="132" t="s">
        <v>9548</v>
      </c>
      <c r="H5446" s="132" t="s">
        <v>9548</v>
      </c>
      <c r="I5446" s="132" t="s">
        <v>9548</v>
      </c>
      <c r="J5446" s="133">
        <v>0.64</v>
      </c>
      <c r="K5446" s="133">
        <v>0.65</v>
      </c>
      <c r="L5446" s="133">
        <v>0.64</v>
      </c>
      <c r="M5446" s="134" t="str">
        <f t="shared" si="85"/>
        <v>P</v>
      </c>
      <c r="N5446" s="173" t="s">
        <v>10681</v>
      </c>
      <c r="O5446" s="146" t="s">
        <v>1506</v>
      </c>
      <c r="P5446" s="146" t="s">
        <v>9442</v>
      </c>
      <c r="Q5446" s="147" t="s">
        <v>10519</v>
      </c>
      <c r="R5446" s="187">
        <v>2.4900000000000002</v>
      </c>
    </row>
    <row r="5447" spans="1:18" x14ac:dyDescent="0.25">
      <c r="A5447" s="135">
        <v>1059527</v>
      </c>
      <c r="B5447" s="148" t="s">
        <v>5356</v>
      </c>
      <c r="C5447" s="135">
        <v>1</v>
      </c>
      <c r="D5447" s="135" t="s">
        <v>9548</v>
      </c>
      <c r="E5447" s="188" t="s">
        <v>9548</v>
      </c>
      <c r="F5447" s="135" t="s">
        <v>9548</v>
      </c>
      <c r="G5447" s="135" t="s">
        <v>9548</v>
      </c>
      <c r="H5447" s="135" t="s">
        <v>9548</v>
      </c>
      <c r="I5447" s="135" t="s">
        <v>9548</v>
      </c>
      <c r="J5447" s="136">
        <v>0.7</v>
      </c>
      <c r="K5447" s="136">
        <v>0.7</v>
      </c>
      <c r="L5447" s="136">
        <v>0.71</v>
      </c>
      <c r="M5447" s="137" t="str">
        <f t="shared" si="85"/>
        <v>P</v>
      </c>
      <c r="N5447" s="174" t="s">
        <v>10681</v>
      </c>
      <c r="O5447" s="149" t="s">
        <v>1506</v>
      </c>
      <c r="P5447" s="149" t="s">
        <v>9442</v>
      </c>
      <c r="Q5447" s="150" t="s">
        <v>10519</v>
      </c>
      <c r="R5447" s="189">
        <v>2.06</v>
      </c>
    </row>
    <row r="5448" spans="1:18" x14ac:dyDescent="0.25">
      <c r="A5448" s="132">
        <v>1059529</v>
      </c>
      <c r="B5448" s="145" t="s">
        <v>1352</v>
      </c>
      <c r="C5448" s="132">
        <v>1</v>
      </c>
      <c r="D5448" s="132" t="s">
        <v>9548</v>
      </c>
      <c r="E5448" s="186" t="s">
        <v>9548</v>
      </c>
      <c r="F5448" s="132" t="s">
        <v>9548</v>
      </c>
      <c r="G5448" s="132" t="s">
        <v>9548</v>
      </c>
      <c r="H5448" s="132" t="s">
        <v>9548</v>
      </c>
      <c r="I5448" s="132" t="s">
        <v>9548</v>
      </c>
      <c r="J5448" s="133">
        <v>0.68</v>
      </c>
      <c r="K5448" s="133">
        <v>0.71</v>
      </c>
      <c r="L5448" s="133">
        <v>0.71</v>
      </c>
      <c r="M5448" s="134" t="str">
        <f t="shared" si="85"/>
        <v>P</v>
      </c>
      <c r="N5448" s="173" t="s">
        <v>10681</v>
      </c>
      <c r="O5448" s="146" t="s">
        <v>1506</v>
      </c>
      <c r="P5448" s="146" t="s">
        <v>9442</v>
      </c>
      <c r="Q5448" s="147" t="s">
        <v>10519</v>
      </c>
      <c r="R5448" s="187">
        <v>1.87</v>
      </c>
    </row>
    <row r="5449" spans="1:18" x14ac:dyDescent="0.25">
      <c r="A5449" s="135">
        <v>1059530</v>
      </c>
      <c r="B5449" s="148" t="s">
        <v>5357</v>
      </c>
      <c r="C5449" s="135">
        <v>1</v>
      </c>
      <c r="D5449" s="135" t="s">
        <v>9548</v>
      </c>
      <c r="E5449" s="188" t="s">
        <v>9548</v>
      </c>
      <c r="F5449" s="135" t="s">
        <v>9548</v>
      </c>
      <c r="G5449" s="135" t="s">
        <v>9548</v>
      </c>
      <c r="H5449" s="135" t="s">
        <v>9548</v>
      </c>
      <c r="I5449" s="135" t="s">
        <v>9548</v>
      </c>
      <c r="J5449" s="136">
        <v>0.52</v>
      </c>
      <c r="K5449" s="136">
        <v>0.51</v>
      </c>
      <c r="L5449" s="136">
        <v>1.06</v>
      </c>
      <c r="M5449" s="137" t="str">
        <f t="shared" si="85"/>
        <v>P</v>
      </c>
      <c r="N5449" s="174" t="s">
        <v>10681</v>
      </c>
      <c r="O5449" s="149" t="s">
        <v>1506</v>
      </c>
      <c r="P5449" s="149" t="s">
        <v>9442</v>
      </c>
      <c r="Q5449" s="150" t="s">
        <v>10106</v>
      </c>
      <c r="R5449" s="189">
        <v>1.73</v>
      </c>
    </row>
    <row r="5450" spans="1:18" x14ac:dyDescent="0.25">
      <c r="A5450" s="132">
        <v>1059531</v>
      </c>
      <c r="B5450" s="145" t="s">
        <v>5358</v>
      </c>
      <c r="C5450" s="132">
        <v>1</v>
      </c>
      <c r="D5450" s="132" t="s">
        <v>9548</v>
      </c>
      <c r="E5450" s="186" t="s">
        <v>9548</v>
      </c>
      <c r="F5450" s="132" t="s">
        <v>9548</v>
      </c>
      <c r="G5450" s="132" t="s">
        <v>9548</v>
      </c>
      <c r="H5450" s="132" t="s">
        <v>9548</v>
      </c>
      <c r="I5450" s="132" t="s">
        <v>9548</v>
      </c>
      <c r="J5450" s="133">
        <v>0.26</v>
      </c>
      <c r="K5450" s="133">
        <v>0.24</v>
      </c>
      <c r="L5450" s="133">
        <v>1.1000000000000001</v>
      </c>
      <c r="M5450" s="134" t="str">
        <f t="shared" si="85"/>
        <v>P</v>
      </c>
      <c r="N5450" s="173" t="s">
        <v>10681</v>
      </c>
      <c r="O5450" s="146" t="s">
        <v>1506</v>
      </c>
      <c r="P5450" s="146" t="s">
        <v>9442</v>
      </c>
      <c r="Q5450" s="147" t="s">
        <v>10519</v>
      </c>
      <c r="R5450" s="187">
        <v>0.59</v>
      </c>
    </row>
    <row r="5451" spans="1:18" x14ac:dyDescent="0.25">
      <c r="A5451" s="135">
        <v>1059532</v>
      </c>
      <c r="B5451" s="148" t="s">
        <v>5359</v>
      </c>
      <c r="C5451" s="135">
        <v>1</v>
      </c>
      <c r="D5451" s="135" t="s">
        <v>9548</v>
      </c>
      <c r="E5451" s="188" t="s">
        <v>9548</v>
      </c>
      <c r="F5451" s="135" t="s">
        <v>9548</v>
      </c>
      <c r="G5451" s="135" t="s">
        <v>9548</v>
      </c>
      <c r="H5451" s="135" t="s">
        <v>9548</v>
      </c>
      <c r="I5451" s="135" t="s">
        <v>9548</v>
      </c>
      <c r="J5451" s="136">
        <v>0.39</v>
      </c>
      <c r="K5451" s="136">
        <v>0.19</v>
      </c>
      <c r="L5451" s="136">
        <v>1.28</v>
      </c>
      <c r="M5451" s="137" t="str">
        <f t="shared" si="85"/>
        <v>P</v>
      </c>
      <c r="N5451" s="174" t="s">
        <v>10681</v>
      </c>
      <c r="O5451" s="149" t="s">
        <v>1506</v>
      </c>
      <c r="P5451" s="149" t="s">
        <v>9442</v>
      </c>
      <c r="Q5451" s="150" t="s">
        <v>10519</v>
      </c>
      <c r="R5451" s="189">
        <v>0.56999999999999995</v>
      </c>
    </row>
    <row r="5452" spans="1:18" x14ac:dyDescent="0.25">
      <c r="A5452" s="132">
        <v>1059533</v>
      </c>
      <c r="B5452" s="145" t="s">
        <v>5360</v>
      </c>
      <c r="C5452" s="132">
        <v>1</v>
      </c>
      <c r="D5452" s="132" t="s">
        <v>9548</v>
      </c>
      <c r="E5452" s="186" t="s">
        <v>9548</v>
      </c>
      <c r="F5452" s="132" t="s">
        <v>9548</v>
      </c>
      <c r="G5452" s="132" t="s">
        <v>9548</v>
      </c>
      <c r="H5452" s="132" t="s">
        <v>9548</v>
      </c>
      <c r="I5452" s="132" t="s">
        <v>9548</v>
      </c>
      <c r="J5452" s="133">
        <v>0.56000000000000005</v>
      </c>
      <c r="K5452" s="133">
        <v>0.56000000000000005</v>
      </c>
      <c r="L5452" s="133">
        <v>1.5</v>
      </c>
      <c r="M5452" s="134" t="str">
        <f t="shared" si="85"/>
        <v>P</v>
      </c>
      <c r="N5452" s="173" t="s">
        <v>10681</v>
      </c>
      <c r="O5452" s="146" t="s">
        <v>1506</v>
      </c>
      <c r="P5452" s="146" t="s">
        <v>9442</v>
      </c>
      <c r="Q5452" s="147" t="s">
        <v>10519</v>
      </c>
      <c r="R5452" s="187">
        <v>0.78</v>
      </c>
    </row>
    <row r="5453" spans="1:18" x14ac:dyDescent="0.25">
      <c r="A5453" s="135">
        <v>1059534</v>
      </c>
      <c r="B5453" s="148" t="s">
        <v>1294</v>
      </c>
      <c r="C5453" s="135">
        <v>1</v>
      </c>
      <c r="D5453" s="135" t="s">
        <v>9548</v>
      </c>
      <c r="E5453" s="188" t="s">
        <v>9548</v>
      </c>
      <c r="F5453" s="135" t="s">
        <v>9548</v>
      </c>
      <c r="G5453" s="135" t="s">
        <v>9548</v>
      </c>
      <c r="H5453" s="135" t="s">
        <v>9548</v>
      </c>
      <c r="I5453" s="135" t="s">
        <v>9548</v>
      </c>
      <c r="J5453" s="136">
        <v>1.04</v>
      </c>
      <c r="K5453" s="136">
        <v>1.04</v>
      </c>
      <c r="L5453" s="136">
        <v>0.45</v>
      </c>
      <c r="M5453" s="137" t="str">
        <f t="shared" si="85"/>
        <v>P</v>
      </c>
      <c r="N5453" s="174" t="s">
        <v>10681</v>
      </c>
      <c r="O5453" s="149" t="s">
        <v>1506</v>
      </c>
      <c r="P5453" s="149" t="s">
        <v>9442</v>
      </c>
      <c r="Q5453" s="150" t="s">
        <v>10519</v>
      </c>
      <c r="R5453" s="189">
        <v>1.47</v>
      </c>
    </row>
    <row r="5454" spans="1:18" x14ac:dyDescent="0.25">
      <c r="A5454" s="132">
        <v>1059536</v>
      </c>
      <c r="B5454" s="145" t="s">
        <v>5361</v>
      </c>
      <c r="C5454" s="132">
        <v>1</v>
      </c>
      <c r="D5454" s="132" t="s">
        <v>9548</v>
      </c>
      <c r="E5454" s="186" t="s">
        <v>9548</v>
      </c>
      <c r="F5454" s="132" t="s">
        <v>9548</v>
      </c>
      <c r="G5454" s="132" t="s">
        <v>9548</v>
      </c>
      <c r="H5454" s="132" t="s">
        <v>9548</v>
      </c>
      <c r="I5454" s="132" t="s">
        <v>9548</v>
      </c>
      <c r="J5454" s="133">
        <v>0.4</v>
      </c>
      <c r="K5454" s="133">
        <v>0.4</v>
      </c>
      <c r="L5454" s="133">
        <v>0.25</v>
      </c>
      <c r="M5454" s="134" t="str">
        <f t="shared" si="85"/>
        <v>P</v>
      </c>
      <c r="N5454" s="173" t="s">
        <v>10681</v>
      </c>
      <c r="O5454" s="146" t="s">
        <v>1506</v>
      </c>
      <c r="P5454" s="146" t="s">
        <v>9442</v>
      </c>
      <c r="Q5454" s="147" t="s">
        <v>10519</v>
      </c>
      <c r="R5454" s="187">
        <v>0.53</v>
      </c>
    </row>
    <row r="5455" spans="1:18" x14ac:dyDescent="0.25">
      <c r="A5455" s="135">
        <v>1059537</v>
      </c>
      <c r="B5455" s="148" t="s">
        <v>5362</v>
      </c>
      <c r="C5455" s="135">
        <v>1</v>
      </c>
      <c r="D5455" s="135" t="s">
        <v>9548</v>
      </c>
      <c r="E5455" s="188" t="s">
        <v>9548</v>
      </c>
      <c r="F5455" s="135" t="s">
        <v>9548</v>
      </c>
      <c r="G5455" s="135" t="s">
        <v>9548</v>
      </c>
      <c r="H5455" s="135" t="s">
        <v>9548</v>
      </c>
      <c r="I5455" s="135" t="s">
        <v>9548</v>
      </c>
      <c r="J5455" s="136">
        <v>0.56999999999999995</v>
      </c>
      <c r="K5455" s="136">
        <v>0.56000000000000005</v>
      </c>
      <c r="L5455" s="136">
        <v>1.5</v>
      </c>
      <c r="M5455" s="137" t="str">
        <f t="shared" si="85"/>
        <v>P</v>
      </c>
      <c r="N5455" s="174" t="s">
        <v>10681</v>
      </c>
      <c r="O5455" s="149" t="s">
        <v>1506</v>
      </c>
      <c r="P5455" s="149" t="s">
        <v>9442</v>
      </c>
      <c r="Q5455" s="150" t="s">
        <v>10519</v>
      </c>
      <c r="R5455" s="189">
        <v>0.71</v>
      </c>
    </row>
    <row r="5456" spans="1:18" x14ac:dyDescent="0.25">
      <c r="A5456" s="132">
        <v>1059538</v>
      </c>
      <c r="B5456" s="145" t="s">
        <v>1386</v>
      </c>
      <c r="C5456" s="132">
        <v>1</v>
      </c>
      <c r="D5456" s="132" t="s">
        <v>9548</v>
      </c>
      <c r="E5456" s="186" t="s">
        <v>9548</v>
      </c>
      <c r="F5456" s="132" t="s">
        <v>9548</v>
      </c>
      <c r="G5456" s="132" t="s">
        <v>9548</v>
      </c>
      <c r="H5456" s="132" t="s">
        <v>9548</v>
      </c>
      <c r="I5456" s="132" t="s">
        <v>9548</v>
      </c>
      <c r="J5456" s="133">
        <v>0.56999999999999995</v>
      </c>
      <c r="K5456" s="133">
        <v>0.56000000000000005</v>
      </c>
      <c r="L5456" s="133">
        <v>1.5</v>
      </c>
      <c r="M5456" s="134" t="str">
        <f t="shared" si="85"/>
        <v>P</v>
      </c>
      <c r="N5456" s="173" t="s">
        <v>10681</v>
      </c>
      <c r="O5456" s="146" t="s">
        <v>1506</v>
      </c>
      <c r="P5456" s="146" t="s">
        <v>9442</v>
      </c>
      <c r="Q5456" s="147" t="s">
        <v>10519</v>
      </c>
      <c r="R5456" s="187">
        <v>0.74</v>
      </c>
    </row>
    <row r="5457" spans="1:18" x14ac:dyDescent="0.25">
      <c r="A5457" s="135">
        <v>1059539</v>
      </c>
      <c r="B5457" s="148" t="s">
        <v>5363</v>
      </c>
      <c r="C5457" s="135">
        <v>1</v>
      </c>
      <c r="D5457" s="135" t="s">
        <v>9548</v>
      </c>
      <c r="E5457" s="188" t="s">
        <v>9548</v>
      </c>
      <c r="F5457" s="135" t="s">
        <v>9548</v>
      </c>
      <c r="G5457" s="135" t="s">
        <v>9548</v>
      </c>
      <c r="H5457" s="135" t="s">
        <v>9548</v>
      </c>
      <c r="I5457" s="135" t="s">
        <v>9548</v>
      </c>
      <c r="J5457" s="136">
        <v>0.48</v>
      </c>
      <c r="K5457" s="136">
        <v>0.48</v>
      </c>
      <c r="L5457" s="136">
        <v>1.45</v>
      </c>
      <c r="M5457" s="137" t="str">
        <f t="shared" si="85"/>
        <v>P</v>
      </c>
      <c r="N5457" s="174" t="s">
        <v>10681</v>
      </c>
      <c r="O5457" s="149" t="s">
        <v>1506</v>
      </c>
      <c r="P5457" s="149" t="s">
        <v>9442</v>
      </c>
      <c r="Q5457" s="150" t="s">
        <v>10519</v>
      </c>
      <c r="R5457" s="189">
        <v>1.23</v>
      </c>
    </row>
    <row r="5458" spans="1:18" x14ac:dyDescent="0.25">
      <c r="A5458" s="132">
        <v>1059540</v>
      </c>
      <c r="B5458" s="145" t="s">
        <v>1370</v>
      </c>
      <c r="C5458" s="132">
        <v>1</v>
      </c>
      <c r="D5458" s="132" t="s">
        <v>9548</v>
      </c>
      <c r="E5458" s="186" t="s">
        <v>9548</v>
      </c>
      <c r="F5458" s="132" t="s">
        <v>9548</v>
      </c>
      <c r="G5458" s="132" t="s">
        <v>9548</v>
      </c>
      <c r="H5458" s="132" t="s">
        <v>9548</v>
      </c>
      <c r="I5458" s="132" t="s">
        <v>9548</v>
      </c>
      <c r="J5458" s="133">
        <v>0.69</v>
      </c>
      <c r="K5458" s="133">
        <v>0.69</v>
      </c>
      <c r="L5458" s="133">
        <v>0.42</v>
      </c>
      <c r="M5458" s="134" t="str">
        <f t="shared" si="85"/>
        <v>P</v>
      </c>
      <c r="N5458" s="173" t="s">
        <v>10681</v>
      </c>
      <c r="O5458" s="146" t="s">
        <v>1506</v>
      </c>
      <c r="P5458" s="146" t="s">
        <v>9442</v>
      </c>
      <c r="Q5458" s="147" t="s">
        <v>10519</v>
      </c>
      <c r="R5458" s="187">
        <v>1</v>
      </c>
    </row>
    <row r="5459" spans="1:18" x14ac:dyDescent="0.25">
      <c r="A5459" s="135">
        <v>1059541</v>
      </c>
      <c r="B5459" s="148" t="s">
        <v>5364</v>
      </c>
      <c r="C5459" s="135">
        <v>1</v>
      </c>
      <c r="D5459" s="135" t="s">
        <v>9548</v>
      </c>
      <c r="E5459" s="188" t="s">
        <v>9548</v>
      </c>
      <c r="F5459" s="135" t="s">
        <v>9548</v>
      </c>
      <c r="G5459" s="135" t="s">
        <v>9548</v>
      </c>
      <c r="H5459" s="135" t="s">
        <v>9548</v>
      </c>
      <c r="I5459" s="135" t="s">
        <v>9548</v>
      </c>
      <c r="J5459" s="136">
        <v>0.46</v>
      </c>
      <c r="K5459" s="136">
        <v>0.46</v>
      </c>
      <c r="L5459" s="136">
        <v>1.69</v>
      </c>
      <c r="M5459" s="137" t="str">
        <f t="shared" si="85"/>
        <v>P</v>
      </c>
      <c r="N5459" s="174" t="s">
        <v>10681</v>
      </c>
      <c r="O5459" s="149" t="s">
        <v>1506</v>
      </c>
      <c r="P5459" s="149" t="s">
        <v>9442</v>
      </c>
      <c r="Q5459" s="150" t="s">
        <v>10519</v>
      </c>
      <c r="R5459" s="189">
        <v>1.2</v>
      </c>
    </row>
    <row r="5460" spans="1:18" x14ac:dyDescent="0.25">
      <c r="A5460" s="132">
        <v>1059542</v>
      </c>
      <c r="B5460" s="145" t="s">
        <v>5365</v>
      </c>
      <c r="C5460" s="132">
        <v>1</v>
      </c>
      <c r="D5460" s="132" t="s">
        <v>9548</v>
      </c>
      <c r="E5460" s="186" t="s">
        <v>9548</v>
      </c>
      <c r="F5460" s="132" t="s">
        <v>9548</v>
      </c>
      <c r="G5460" s="132" t="s">
        <v>9548</v>
      </c>
      <c r="H5460" s="132" t="s">
        <v>9548</v>
      </c>
      <c r="I5460" s="132" t="s">
        <v>9548</v>
      </c>
      <c r="J5460" s="133">
        <v>0.54</v>
      </c>
      <c r="K5460" s="133">
        <v>0.54</v>
      </c>
      <c r="L5460" s="133">
        <v>1.66</v>
      </c>
      <c r="M5460" s="134" t="str">
        <f t="shared" si="85"/>
        <v>P</v>
      </c>
      <c r="N5460" s="173" t="s">
        <v>10681</v>
      </c>
      <c r="O5460" s="146" t="s">
        <v>1506</v>
      </c>
      <c r="P5460" s="146" t="s">
        <v>9442</v>
      </c>
      <c r="Q5460" s="147" t="s">
        <v>10519</v>
      </c>
      <c r="R5460" s="187">
        <v>0.98</v>
      </c>
    </row>
    <row r="5461" spans="1:18" x14ac:dyDescent="0.25">
      <c r="A5461" s="135">
        <v>1059543</v>
      </c>
      <c r="B5461" s="148" t="s">
        <v>1346</v>
      </c>
      <c r="C5461" s="135">
        <v>1</v>
      </c>
      <c r="D5461" s="135" t="s">
        <v>9548</v>
      </c>
      <c r="E5461" s="188" t="s">
        <v>9548</v>
      </c>
      <c r="F5461" s="135" t="s">
        <v>9548</v>
      </c>
      <c r="G5461" s="135" t="s">
        <v>9548</v>
      </c>
      <c r="H5461" s="135" t="s">
        <v>9548</v>
      </c>
      <c r="I5461" s="135" t="s">
        <v>9548</v>
      </c>
      <c r="J5461" s="136">
        <v>0.42</v>
      </c>
      <c r="K5461" s="136">
        <v>0.42</v>
      </c>
      <c r="L5461" s="136">
        <v>1.3</v>
      </c>
      <c r="M5461" s="137" t="str">
        <f t="shared" si="85"/>
        <v>P</v>
      </c>
      <c r="N5461" s="174" t="s">
        <v>10681</v>
      </c>
      <c r="O5461" s="149" t="s">
        <v>1506</v>
      </c>
      <c r="P5461" s="149" t="s">
        <v>9442</v>
      </c>
      <c r="Q5461" s="150" t="s">
        <v>10519</v>
      </c>
      <c r="R5461" s="189">
        <v>0.93</v>
      </c>
    </row>
    <row r="5462" spans="1:18" x14ac:dyDescent="0.25">
      <c r="A5462" s="132">
        <v>1059544</v>
      </c>
      <c r="B5462" s="145" t="s">
        <v>1348</v>
      </c>
      <c r="C5462" s="132">
        <v>1</v>
      </c>
      <c r="D5462" s="132" t="s">
        <v>9548</v>
      </c>
      <c r="E5462" s="186" t="s">
        <v>9548</v>
      </c>
      <c r="F5462" s="132" t="s">
        <v>9548</v>
      </c>
      <c r="G5462" s="132" t="s">
        <v>9548</v>
      </c>
      <c r="H5462" s="132" t="s">
        <v>9548</v>
      </c>
      <c r="I5462" s="132" t="s">
        <v>9548</v>
      </c>
      <c r="J5462" s="133">
        <v>0.44</v>
      </c>
      <c r="K5462" s="133">
        <v>0.38</v>
      </c>
      <c r="L5462" s="133">
        <v>1.68</v>
      </c>
      <c r="M5462" s="134" t="str">
        <f t="shared" si="85"/>
        <v>P</v>
      </c>
      <c r="N5462" s="173" t="s">
        <v>10681</v>
      </c>
      <c r="O5462" s="146" t="s">
        <v>1506</v>
      </c>
      <c r="P5462" s="146" t="s">
        <v>9442</v>
      </c>
      <c r="Q5462" s="147" t="s">
        <v>10519</v>
      </c>
      <c r="R5462" s="187">
        <v>1.1000000000000001</v>
      </c>
    </row>
    <row r="5463" spans="1:18" x14ac:dyDescent="0.25">
      <c r="A5463" s="135">
        <v>1059546</v>
      </c>
      <c r="B5463" s="148" t="s">
        <v>1387</v>
      </c>
      <c r="C5463" s="135">
        <v>1</v>
      </c>
      <c r="D5463" s="135" t="s">
        <v>9548</v>
      </c>
      <c r="E5463" s="188" t="s">
        <v>9548</v>
      </c>
      <c r="F5463" s="135" t="s">
        <v>9548</v>
      </c>
      <c r="G5463" s="135" t="s">
        <v>9548</v>
      </c>
      <c r="H5463" s="135" t="s">
        <v>9548</v>
      </c>
      <c r="I5463" s="135" t="s">
        <v>9548</v>
      </c>
      <c r="J5463" s="136">
        <v>0.32500000000000001</v>
      </c>
      <c r="K5463" s="136">
        <v>0.32500000000000001</v>
      </c>
      <c r="L5463" s="136">
        <v>1.095</v>
      </c>
      <c r="M5463" s="137" t="str">
        <f t="shared" si="85"/>
        <v>P</v>
      </c>
      <c r="N5463" s="174" t="s">
        <v>10681</v>
      </c>
      <c r="O5463" s="149" t="s">
        <v>1506</v>
      </c>
      <c r="P5463" s="149" t="s">
        <v>9442</v>
      </c>
      <c r="Q5463" s="150" t="s">
        <v>10519</v>
      </c>
      <c r="R5463" s="189">
        <v>1.73</v>
      </c>
    </row>
    <row r="5464" spans="1:18" x14ac:dyDescent="0.25">
      <c r="A5464" s="132">
        <v>1059547</v>
      </c>
      <c r="B5464" s="145" t="s">
        <v>1367</v>
      </c>
      <c r="C5464" s="132">
        <v>1</v>
      </c>
      <c r="D5464" s="132" t="s">
        <v>9548</v>
      </c>
      <c r="E5464" s="186" t="s">
        <v>9548</v>
      </c>
      <c r="F5464" s="132" t="s">
        <v>9548</v>
      </c>
      <c r="G5464" s="132" t="s">
        <v>9548</v>
      </c>
      <c r="H5464" s="132" t="s">
        <v>9548</v>
      </c>
      <c r="I5464" s="132" t="s">
        <v>9548</v>
      </c>
      <c r="J5464" s="133">
        <v>0.14000000000000001</v>
      </c>
      <c r="K5464" s="133">
        <v>0.14000000000000001</v>
      </c>
      <c r="L5464" s="133">
        <v>0.69</v>
      </c>
      <c r="M5464" s="134" t="str">
        <f t="shared" si="85"/>
        <v>P</v>
      </c>
      <c r="N5464" s="173" t="s">
        <v>10681</v>
      </c>
      <c r="O5464" s="146" t="s">
        <v>1506</v>
      </c>
      <c r="P5464" s="146" t="s">
        <v>9442</v>
      </c>
      <c r="Q5464" s="147" t="s">
        <v>10519</v>
      </c>
      <c r="R5464" s="187">
        <v>0.77</v>
      </c>
    </row>
    <row r="5465" spans="1:18" x14ac:dyDescent="0.25">
      <c r="A5465" s="135">
        <v>1059548</v>
      </c>
      <c r="B5465" s="148" t="s">
        <v>1350</v>
      </c>
      <c r="C5465" s="135">
        <v>1</v>
      </c>
      <c r="D5465" s="135" t="s">
        <v>9548</v>
      </c>
      <c r="E5465" s="188" t="s">
        <v>9548</v>
      </c>
      <c r="F5465" s="135" t="s">
        <v>9548</v>
      </c>
      <c r="G5465" s="135" t="s">
        <v>9548</v>
      </c>
      <c r="H5465" s="135" t="s">
        <v>9548</v>
      </c>
      <c r="I5465" s="135" t="s">
        <v>9548</v>
      </c>
      <c r="J5465" s="136">
        <v>0.44</v>
      </c>
      <c r="K5465" s="136">
        <v>0.38</v>
      </c>
      <c r="L5465" s="136">
        <v>1.68</v>
      </c>
      <c r="M5465" s="137" t="str">
        <f t="shared" si="85"/>
        <v>P</v>
      </c>
      <c r="N5465" s="174" t="s">
        <v>10681</v>
      </c>
      <c r="O5465" s="149" t="s">
        <v>1506</v>
      </c>
      <c r="P5465" s="149" t="s">
        <v>9442</v>
      </c>
      <c r="Q5465" s="150" t="s">
        <v>10519</v>
      </c>
      <c r="R5465" s="189">
        <v>0.89</v>
      </c>
    </row>
    <row r="5466" spans="1:18" x14ac:dyDescent="0.25">
      <c r="A5466" s="132">
        <v>1059549</v>
      </c>
      <c r="B5466" s="145" t="s">
        <v>5366</v>
      </c>
      <c r="C5466" s="132">
        <v>1</v>
      </c>
      <c r="D5466" s="132" t="s">
        <v>9548</v>
      </c>
      <c r="E5466" s="186" t="s">
        <v>9548</v>
      </c>
      <c r="F5466" s="132" t="s">
        <v>9548</v>
      </c>
      <c r="G5466" s="132" t="s">
        <v>9548</v>
      </c>
      <c r="H5466" s="132" t="s">
        <v>9548</v>
      </c>
      <c r="I5466" s="132" t="s">
        <v>9548</v>
      </c>
      <c r="J5466" s="133">
        <v>0.30499999999999999</v>
      </c>
      <c r="K5466" s="133">
        <v>0.30499999999999999</v>
      </c>
      <c r="L5466" s="133">
        <v>1.1000000000000001</v>
      </c>
      <c r="M5466" s="134" t="str">
        <f t="shared" si="85"/>
        <v>P</v>
      </c>
      <c r="N5466" s="171" t="s">
        <v>10681</v>
      </c>
      <c r="O5466" s="146" t="s">
        <v>1506</v>
      </c>
      <c r="P5466" s="146" t="s">
        <v>9442</v>
      </c>
      <c r="Q5466" s="147" t="s">
        <v>10519</v>
      </c>
      <c r="R5466" s="187">
        <v>1.2</v>
      </c>
    </row>
    <row r="5467" spans="1:18" x14ac:dyDescent="0.25">
      <c r="A5467" s="135">
        <v>1059550</v>
      </c>
      <c r="B5467" s="148" t="s">
        <v>5367</v>
      </c>
      <c r="C5467" s="135">
        <v>1</v>
      </c>
      <c r="D5467" s="135" t="s">
        <v>9548</v>
      </c>
      <c r="E5467" s="188" t="s">
        <v>9548</v>
      </c>
      <c r="F5467" s="135" t="s">
        <v>9548</v>
      </c>
      <c r="G5467" s="135" t="s">
        <v>9548</v>
      </c>
      <c r="H5467" s="135" t="s">
        <v>9548</v>
      </c>
      <c r="I5467" s="135" t="s">
        <v>9548</v>
      </c>
      <c r="J5467" s="136">
        <v>0.54</v>
      </c>
      <c r="K5467" s="136">
        <v>0.53</v>
      </c>
      <c r="L5467" s="136">
        <v>1.66</v>
      </c>
      <c r="M5467" s="137" t="str">
        <f t="shared" si="85"/>
        <v>P</v>
      </c>
      <c r="N5467" s="172" t="s">
        <v>10681</v>
      </c>
      <c r="O5467" s="149" t="s">
        <v>1506</v>
      </c>
      <c r="P5467" s="149" t="s">
        <v>9442</v>
      </c>
      <c r="Q5467" s="150" t="s">
        <v>10519</v>
      </c>
      <c r="R5467" s="189">
        <v>0.7</v>
      </c>
    </row>
    <row r="5468" spans="1:18" x14ac:dyDescent="0.25">
      <c r="A5468" s="132">
        <v>1059551</v>
      </c>
      <c r="B5468" s="145" t="s">
        <v>10171</v>
      </c>
      <c r="C5468" s="132">
        <v>6</v>
      </c>
      <c r="D5468" s="132" t="s">
        <v>20</v>
      </c>
      <c r="E5468" s="186" t="s">
        <v>20</v>
      </c>
      <c r="F5468" s="132" t="s">
        <v>20</v>
      </c>
      <c r="G5468" s="132" t="s">
        <v>20</v>
      </c>
      <c r="H5468" s="132" t="s">
        <v>20</v>
      </c>
      <c r="I5468" s="132" t="s">
        <v>20</v>
      </c>
      <c r="J5468" s="133">
        <v>3.87</v>
      </c>
      <c r="K5468" s="133">
        <v>3.82</v>
      </c>
      <c r="L5468" s="133">
        <v>0.03</v>
      </c>
      <c r="M5468" s="134" t="str">
        <f t="shared" si="85"/>
        <v>P</v>
      </c>
      <c r="N5468" s="171" t="s">
        <v>10682</v>
      </c>
      <c r="O5468" s="146" t="s">
        <v>1500</v>
      </c>
      <c r="P5468" s="146" t="s">
        <v>9418</v>
      </c>
      <c r="Q5468" s="147" t="s">
        <v>10519</v>
      </c>
      <c r="R5468" s="187">
        <v>2.52</v>
      </c>
    </row>
    <row r="5469" spans="1:18" x14ac:dyDescent="0.25">
      <c r="A5469" s="135">
        <v>1059553</v>
      </c>
      <c r="B5469" s="148" t="s">
        <v>5368</v>
      </c>
      <c r="C5469" s="135">
        <v>1000</v>
      </c>
      <c r="D5469" s="135" t="s">
        <v>20</v>
      </c>
      <c r="E5469" s="188" t="s">
        <v>20</v>
      </c>
      <c r="F5469" s="135" t="s">
        <v>20</v>
      </c>
      <c r="G5469" s="135" t="s">
        <v>20</v>
      </c>
      <c r="H5469" s="135" t="s">
        <v>20</v>
      </c>
      <c r="I5469" s="135" t="s">
        <v>20</v>
      </c>
      <c r="J5469" s="136">
        <v>1.4</v>
      </c>
      <c r="K5469" s="136">
        <v>1.4</v>
      </c>
      <c r="L5469" s="136">
        <v>0.43</v>
      </c>
      <c r="M5469" s="137" t="str">
        <f t="shared" si="85"/>
        <v>P</v>
      </c>
      <c r="N5469" s="172" t="s">
        <v>10682</v>
      </c>
      <c r="O5469" s="149" t="s">
        <v>1506</v>
      </c>
      <c r="P5469" s="149" t="s">
        <v>9526</v>
      </c>
      <c r="Q5469" s="150" t="s">
        <v>10519</v>
      </c>
      <c r="R5469" s="189">
        <v>30</v>
      </c>
    </row>
    <row r="5470" spans="1:18" x14ac:dyDescent="0.25">
      <c r="A5470" s="132">
        <v>1059554</v>
      </c>
      <c r="B5470" s="145" t="s">
        <v>5369</v>
      </c>
      <c r="C5470" s="132">
        <v>1000</v>
      </c>
      <c r="D5470" s="132" t="s">
        <v>20</v>
      </c>
      <c r="E5470" s="186" t="s">
        <v>20</v>
      </c>
      <c r="F5470" s="132" t="s">
        <v>20</v>
      </c>
      <c r="G5470" s="132" t="s">
        <v>20</v>
      </c>
      <c r="H5470" s="132" t="s">
        <v>20</v>
      </c>
      <c r="I5470" s="132" t="s">
        <v>20</v>
      </c>
      <c r="J5470" s="133">
        <v>1.4</v>
      </c>
      <c r="K5470" s="133">
        <v>1.4</v>
      </c>
      <c r="L5470" s="133">
        <v>0.43</v>
      </c>
      <c r="M5470" s="134" t="str">
        <f t="shared" si="85"/>
        <v>P</v>
      </c>
      <c r="N5470" s="171" t="s">
        <v>10682</v>
      </c>
      <c r="O5470" s="146" t="s">
        <v>1506</v>
      </c>
      <c r="P5470" s="146" t="s">
        <v>9526</v>
      </c>
      <c r="Q5470" s="147" t="s">
        <v>10519</v>
      </c>
      <c r="R5470" s="187">
        <v>30</v>
      </c>
    </row>
    <row r="5471" spans="1:18" x14ac:dyDescent="0.25">
      <c r="A5471" s="135">
        <v>1059556</v>
      </c>
      <c r="B5471" s="148" t="s">
        <v>5370</v>
      </c>
      <c r="C5471" s="135">
        <v>100</v>
      </c>
      <c r="D5471" s="135" t="s">
        <v>20</v>
      </c>
      <c r="E5471" s="188" t="s">
        <v>20</v>
      </c>
      <c r="F5471" s="135" t="s">
        <v>20</v>
      </c>
      <c r="G5471" s="135" t="s">
        <v>20</v>
      </c>
      <c r="H5471" s="135" t="s">
        <v>20</v>
      </c>
      <c r="I5471" s="135" t="s">
        <v>20</v>
      </c>
      <c r="J5471" s="136">
        <v>2.2000000000000002</v>
      </c>
      <c r="K5471" s="136">
        <v>0.5</v>
      </c>
      <c r="L5471" s="136">
        <v>0.4</v>
      </c>
      <c r="M5471" s="137" t="str">
        <f t="shared" si="85"/>
        <v>P</v>
      </c>
      <c r="N5471" s="172" t="s">
        <v>10682</v>
      </c>
      <c r="O5471" s="149" t="s">
        <v>1500</v>
      </c>
      <c r="P5471" s="149" t="s">
        <v>9456</v>
      </c>
      <c r="Q5471" s="150" t="s">
        <v>10519</v>
      </c>
      <c r="R5471" s="189">
        <v>7.0000000000000009</v>
      </c>
    </row>
    <row r="5472" spans="1:18" x14ac:dyDescent="0.25">
      <c r="A5472" s="132">
        <v>1059557</v>
      </c>
      <c r="B5472" s="145" t="s">
        <v>5371</v>
      </c>
      <c r="C5472" s="132">
        <v>1000</v>
      </c>
      <c r="D5472" s="132" t="s">
        <v>20</v>
      </c>
      <c r="E5472" s="186" t="s">
        <v>20</v>
      </c>
      <c r="F5472" s="132" t="s">
        <v>20</v>
      </c>
      <c r="G5472" s="132" t="s">
        <v>20</v>
      </c>
      <c r="H5472" s="132" t="s">
        <v>20</v>
      </c>
      <c r="I5472" s="132" t="s">
        <v>20</v>
      </c>
      <c r="J5472" s="133">
        <v>1.4</v>
      </c>
      <c r="K5472" s="133">
        <v>1.4</v>
      </c>
      <c r="L5472" s="133">
        <v>0.43</v>
      </c>
      <c r="M5472" s="134" t="str">
        <f t="shared" si="85"/>
        <v>P</v>
      </c>
      <c r="N5472" s="171" t="s">
        <v>10682</v>
      </c>
      <c r="O5472" s="146" t="s">
        <v>1506</v>
      </c>
      <c r="P5472" s="146" t="s">
        <v>9526</v>
      </c>
      <c r="Q5472" s="147" t="s">
        <v>10519</v>
      </c>
      <c r="R5472" s="187">
        <v>30</v>
      </c>
    </row>
    <row r="5473" spans="1:18" x14ac:dyDescent="0.25">
      <c r="A5473" s="135">
        <v>1059558</v>
      </c>
      <c r="B5473" s="148" t="s">
        <v>5372</v>
      </c>
      <c r="C5473" s="135">
        <v>1000</v>
      </c>
      <c r="D5473" s="135" t="s">
        <v>20</v>
      </c>
      <c r="E5473" s="188" t="s">
        <v>20</v>
      </c>
      <c r="F5473" s="135" t="s">
        <v>20</v>
      </c>
      <c r="G5473" s="135" t="s">
        <v>20</v>
      </c>
      <c r="H5473" s="135" t="s">
        <v>20</v>
      </c>
      <c r="I5473" s="135" t="s">
        <v>20</v>
      </c>
      <c r="J5473" s="136">
        <v>1.4</v>
      </c>
      <c r="K5473" s="136">
        <v>1.4</v>
      </c>
      <c r="L5473" s="136">
        <v>0.43</v>
      </c>
      <c r="M5473" s="137" t="str">
        <f t="shared" si="85"/>
        <v>P</v>
      </c>
      <c r="N5473" s="172" t="s">
        <v>10682</v>
      </c>
      <c r="O5473" s="149" t="s">
        <v>1506</v>
      </c>
      <c r="P5473" s="149" t="s">
        <v>9526</v>
      </c>
      <c r="Q5473" s="150" t="s">
        <v>10519</v>
      </c>
      <c r="R5473" s="189">
        <v>40</v>
      </c>
    </row>
    <row r="5474" spans="1:18" x14ac:dyDescent="0.25">
      <c r="A5474" s="132">
        <v>1059559</v>
      </c>
      <c r="B5474" s="145" t="s">
        <v>5373</v>
      </c>
      <c r="C5474" s="132">
        <v>1000</v>
      </c>
      <c r="D5474" s="132" t="s">
        <v>20</v>
      </c>
      <c r="E5474" s="186" t="s">
        <v>20</v>
      </c>
      <c r="F5474" s="132" t="s">
        <v>20</v>
      </c>
      <c r="G5474" s="132" t="s">
        <v>20</v>
      </c>
      <c r="H5474" s="132" t="s">
        <v>20</v>
      </c>
      <c r="I5474" s="132" t="s">
        <v>20</v>
      </c>
      <c r="J5474" s="133">
        <v>1.4</v>
      </c>
      <c r="K5474" s="133">
        <v>1.4</v>
      </c>
      <c r="L5474" s="133">
        <v>0.43</v>
      </c>
      <c r="M5474" s="134" t="str">
        <f t="shared" si="85"/>
        <v>P</v>
      </c>
      <c r="N5474" s="171" t="s">
        <v>10682</v>
      </c>
      <c r="O5474" s="146" t="s">
        <v>1506</v>
      </c>
      <c r="P5474" s="146" t="s">
        <v>9526</v>
      </c>
      <c r="Q5474" s="147" t="s">
        <v>10519</v>
      </c>
      <c r="R5474" s="187">
        <v>30</v>
      </c>
    </row>
    <row r="5475" spans="1:18" x14ac:dyDescent="0.25">
      <c r="A5475" s="135">
        <v>1059560</v>
      </c>
      <c r="B5475" s="148" t="s">
        <v>5374</v>
      </c>
      <c r="C5475" s="135">
        <v>1000</v>
      </c>
      <c r="D5475" s="135" t="s">
        <v>20</v>
      </c>
      <c r="E5475" s="188" t="s">
        <v>20</v>
      </c>
      <c r="F5475" s="135" t="s">
        <v>20</v>
      </c>
      <c r="G5475" s="135" t="s">
        <v>20</v>
      </c>
      <c r="H5475" s="135" t="s">
        <v>20</v>
      </c>
      <c r="I5475" s="135" t="s">
        <v>20</v>
      </c>
      <c r="J5475" s="136">
        <v>1.4</v>
      </c>
      <c r="K5475" s="136">
        <v>1.4</v>
      </c>
      <c r="L5475" s="136">
        <v>0.43</v>
      </c>
      <c r="M5475" s="137" t="str">
        <f t="shared" si="85"/>
        <v>P</v>
      </c>
      <c r="N5475" s="174" t="s">
        <v>10682</v>
      </c>
      <c r="O5475" s="149" t="s">
        <v>1506</v>
      </c>
      <c r="P5475" s="149" t="s">
        <v>9526</v>
      </c>
      <c r="Q5475" s="150" t="s">
        <v>10519</v>
      </c>
      <c r="R5475" s="189">
        <v>40</v>
      </c>
    </row>
    <row r="5476" spans="1:18" x14ac:dyDescent="0.25">
      <c r="A5476" s="132">
        <v>1059562</v>
      </c>
      <c r="B5476" s="145" t="s">
        <v>5375</v>
      </c>
      <c r="C5476" s="132">
        <v>1000</v>
      </c>
      <c r="D5476" s="132" t="s">
        <v>20</v>
      </c>
      <c r="E5476" s="186" t="s">
        <v>20</v>
      </c>
      <c r="F5476" s="132" t="s">
        <v>20</v>
      </c>
      <c r="G5476" s="132" t="s">
        <v>20</v>
      </c>
      <c r="H5476" s="132" t="s">
        <v>20</v>
      </c>
      <c r="I5476" s="132" t="s">
        <v>20</v>
      </c>
      <c r="J5476" s="133">
        <v>1.4</v>
      </c>
      <c r="K5476" s="133">
        <v>1.4</v>
      </c>
      <c r="L5476" s="133">
        <v>0.43</v>
      </c>
      <c r="M5476" s="134" t="str">
        <f t="shared" si="85"/>
        <v>P</v>
      </c>
      <c r="N5476" s="171" t="s">
        <v>10682</v>
      </c>
      <c r="O5476" s="146" t="s">
        <v>1506</v>
      </c>
      <c r="P5476" s="146" t="s">
        <v>9526</v>
      </c>
      <c r="Q5476" s="147" t="s">
        <v>10519</v>
      </c>
      <c r="R5476" s="187">
        <v>30</v>
      </c>
    </row>
    <row r="5477" spans="1:18" x14ac:dyDescent="0.25">
      <c r="A5477" s="135">
        <v>1059563</v>
      </c>
      <c r="B5477" s="148" t="s">
        <v>10172</v>
      </c>
      <c r="C5477" s="135">
        <v>1</v>
      </c>
      <c r="D5477" s="135" t="s">
        <v>9548</v>
      </c>
      <c r="E5477" s="188" t="s">
        <v>9548</v>
      </c>
      <c r="F5477" s="135" t="s">
        <v>9548</v>
      </c>
      <c r="G5477" s="135" t="s">
        <v>9548</v>
      </c>
      <c r="H5477" s="135" t="s">
        <v>9548</v>
      </c>
      <c r="I5477" s="135" t="s">
        <v>9548</v>
      </c>
      <c r="J5477" s="136">
        <v>0.7</v>
      </c>
      <c r="K5477" s="136">
        <v>0.69</v>
      </c>
      <c r="L5477" s="136">
        <v>0.71</v>
      </c>
      <c r="M5477" s="137" t="str">
        <f t="shared" si="85"/>
        <v>P</v>
      </c>
      <c r="N5477" s="172" t="s">
        <v>10681</v>
      </c>
      <c r="O5477" s="149" t="s">
        <v>1506</v>
      </c>
      <c r="P5477" s="149" t="s">
        <v>9442</v>
      </c>
      <c r="Q5477" s="150" t="s">
        <v>10519</v>
      </c>
      <c r="R5477" s="189">
        <v>1.77</v>
      </c>
    </row>
    <row r="5478" spans="1:18" x14ac:dyDescent="0.25">
      <c r="A5478" s="132">
        <v>1059564</v>
      </c>
      <c r="B5478" s="145" t="s">
        <v>5376</v>
      </c>
      <c r="C5478" s="132">
        <v>6</v>
      </c>
      <c r="D5478" s="132" t="s">
        <v>20</v>
      </c>
      <c r="E5478" s="186" t="s">
        <v>20</v>
      </c>
      <c r="F5478" s="132" t="s">
        <v>20</v>
      </c>
      <c r="G5478" s="132" t="s">
        <v>20</v>
      </c>
      <c r="H5478" s="132" t="s">
        <v>20</v>
      </c>
      <c r="I5478" s="132" t="s">
        <v>20</v>
      </c>
      <c r="J5478" s="133">
        <v>4.75</v>
      </c>
      <c r="K5478" s="133">
        <v>1.9</v>
      </c>
      <c r="L5478" s="133">
        <v>1.8</v>
      </c>
      <c r="M5478" s="134" t="str">
        <f t="shared" si="85"/>
        <v>P</v>
      </c>
      <c r="N5478" s="171" t="s">
        <v>10682</v>
      </c>
      <c r="O5478" s="146" t="s">
        <v>1500</v>
      </c>
      <c r="P5478" s="146" t="s">
        <v>9456</v>
      </c>
      <c r="Q5478" s="147" t="s">
        <v>10519</v>
      </c>
      <c r="R5478" s="187">
        <v>14.940000000000001</v>
      </c>
    </row>
    <row r="5479" spans="1:18" x14ac:dyDescent="0.25">
      <c r="A5479" s="135">
        <v>1059565</v>
      </c>
      <c r="B5479" s="148" t="s">
        <v>5377</v>
      </c>
      <c r="C5479" s="135">
        <v>6</v>
      </c>
      <c r="D5479" s="135">
        <v>1260</v>
      </c>
      <c r="E5479" s="188">
        <v>42</v>
      </c>
      <c r="F5479" s="135" t="s">
        <v>20</v>
      </c>
      <c r="G5479" s="135" t="s">
        <v>20</v>
      </c>
      <c r="H5479" s="135" t="s">
        <v>20</v>
      </c>
      <c r="I5479" s="135" t="s">
        <v>20</v>
      </c>
      <c r="J5479" s="136">
        <v>3.1</v>
      </c>
      <c r="K5479" s="136">
        <v>0.9</v>
      </c>
      <c r="L5479" s="136">
        <v>0.13</v>
      </c>
      <c r="M5479" s="137" t="str">
        <f t="shared" si="85"/>
        <v>P</v>
      </c>
      <c r="N5479" s="172" t="s">
        <v>10682</v>
      </c>
      <c r="O5479" s="149" t="s">
        <v>1506</v>
      </c>
      <c r="P5479" s="149" t="s">
        <v>9498</v>
      </c>
      <c r="Q5479" s="150" t="s">
        <v>10519</v>
      </c>
      <c r="R5479" s="189">
        <v>1.3800000000000001</v>
      </c>
    </row>
    <row r="5480" spans="1:18" x14ac:dyDescent="0.25">
      <c r="A5480" s="132">
        <v>1059567</v>
      </c>
      <c r="B5480" s="145" t="s">
        <v>5378</v>
      </c>
      <c r="C5480" s="132">
        <v>6</v>
      </c>
      <c r="D5480" s="132" t="s">
        <v>20</v>
      </c>
      <c r="E5480" s="186" t="s">
        <v>20</v>
      </c>
      <c r="F5480" s="132" t="s">
        <v>20</v>
      </c>
      <c r="G5480" s="132" t="s">
        <v>21</v>
      </c>
      <c r="H5480" s="132" t="s">
        <v>21</v>
      </c>
      <c r="I5480" s="132" t="s">
        <v>21</v>
      </c>
      <c r="J5480" s="133">
        <v>3.75</v>
      </c>
      <c r="K5480" s="133">
        <v>3.65</v>
      </c>
      <c r="L5480" s="133">
        <v>0.08</v>
      </c>
      <c r="M5480" s="134" t="str">
        <f t="shared" si="85"/>
        <v>P</v>
      </c>
      <c r="N5480" s="171" t="s">
        <v>10682</v>
      </c>
      <c r="O5480" s="146" t="s">
        <v>1506</v>
      </c>
      <c r="P5480" s="146" t="s">
        <v>9443</v>
      </c>
      <c r="Q5480" s="147" t="s">
        <v>10519</v>
      </c>
      <c r="R5480" s="187">
        <v>1.98</v>
      </c>
    </row>
    <row r="5481" spans="1:18" x14ac:dyDescent="0.25">
      <c r="A5481" s="135">
        <v>1059568</v>
      </c>
      <c r="B5481" s="148" t="s">
        <v>5379</v>
      </c>
      <c r="C5481" s="135">
        <v>6</v>
      </c>
      <c r="D5481" s="135" t="s">
        <v>20</v>
      </c>
      <c r="E5481" s="188" t="s">
        <v>20</v>
      </c>
      <c r="F5481" s="135" t="s">
        <v>20</v>
      </c>
      <c r="G5481" s="135" t="s">
        <v>20</v>
      </c>
      <c r="H5481" s="135" t="s">
        <v>20</v>
      </c>
      <c r="I5481" s="135" t="s">
        <v>20</v>
      </c>
      <c r="J5481" s="136">
        <v>4.75</v>
      </c>
      <c r="K5481" s="136">
        <v>1.9</v>
      </c>
      <c r="L5481" s="136">
        <v>1.8</v>
      </c>
      <c r="M5481" s="137" t="str">
        <f t="shared" si="85"/>
        <v>P</v>
      </c>
      <c r="N5481" s="172" t="s">
        <v>10682</v>
      </c>
      <c r="O5481" s="149" t="s">
        <v>1500</v>
      </c>
      <c r="P5481" s="149" t="s">
        <v>9456</v>
      </c>
      <c r="Q5481" s="150" t="s">
        <v>10519</v>
      </c>
      <c r="R5481" s="189">
        <v>10.620000000000001</v>
      </c>
    </row>
    <row r="5482" spans="1:18" x14ac:dyDescent="0.25">
      <c r="A5482" s="132">
        <v>1059569</v>
      </c>
      <c r="B5482" s="145" t="s">
        <v>5380</v>
      </c>
      <c r="C5482" s="132">
        <v>6</v>
      </c>
      <c r="D5482" s="132" t="s">
        <v>20</v>
      </c>
      <c r="E5482" s="186" t="s">
        <v>20</v>
      </c>
      <c r="F5482" s="132" t="s">
        <v>20</v>
      </c>
      <c r="G5482" s="132" t="s">
        <v>20</v>
      </c>
      <c r="H5482" s="132" t="s">
        <v>20</v>
      </c>
      <c r="I5482" s="132" t="s">
        <v>20</v>
      </c>
      <c r="J5482" s="133">
        <v>4.75</v>
      </c>
      <c r="K5482" s="133">
        <v>1.9</v>
      </c>
      <c r="L5482" s="133">
        <v>1.8</v>
      </c>
      <c r="M5482" s="134" t="str">
        <f t="shared" si="85"/>
        <v>P</v>
      </c>
      <c r="N5482" s="171" t="s">
        <v>10682</v>
      </c>
      <c r="O5482" s="146" t="s">
        <v>1500</v>
      </c>
      <c r="P5482" s="146" t="s">
        <v>9456</v>
      </c>
      <c r="Q5482" s="147" t="s">
        <v>10519</v>
      </c>
      <c r="R5482" s="187">
        <v>13.68</v>
      </c>
    </row>
    <row r="5483" spans="1:18" x14ac:dyDescent="0.25">
      <c r="A5483" s="135">
        <v>1059570</v>
      </c>
      <c r="B5483" s="148" t="s">
        <v>5381</v>
      </c>
      <c r="C5483" s="135">
        <v>1</v>
      </c>
      <c r="D5483" s="135" t="s">
        <v>20</v>
      </c>
      <c r="E5483" s="188" t="s">
        <v>20</v>
      </c>
      <c r="F5483" s="135" t="s">
        <v>20</v>
      </c>
      <c r="G5483" s="135" t="s">
        <v>20</v>
      </c>
      <c r="H5483" s="135" t="s">
        <v>20</v>
      </c>
      <c r="I5483" s="135" t="s">
        <v>20</v>
      </c>
      <c r="J5483" s="136">
        <v>3.48</v>
      </c>
      <c r="K5483" s="136">
        <v>1.65</v>
      </c>
      <c r="L5483" s="136">
        <v>1.7000000000000001E-2</v>
      </c>
      <c r="M5483" s="137" t="str">
        <f t="shared" si="85"/>
        <v>P</v>
      </c>
      <c r="N5483" s="172" t="s">
        <v>10682</v>
      </c>
      <c r="O5483" s="149" t="s">
        <v>1506</v>
      </c>
      <c r="P5483" s="149" t="s">
        <v>9443</v>
      </c>
      <c r="Q5483" s="150" t="s">
        <v>10519</v>
      </c>
      <c r="R5483" s="189">
        <v>0.32</v>
      </c>
    </row>
    <row r="5484" spans="1:18" x14ac:dyDescent="0.25">
      <c r="A5484" s="132">
        <v>1059571</v>
      </c>
      <c r="B5484" s="145" t="s">
        <v>5382</v>
      </c>
      <c r="C5484" s="132">
        <v>1</v>
      </c>
      <c r="D5484" s="132" t="s">
        <v>20</v>
      </c>
      <c r="E5484" s="186" t="s">
        <v>20</v>
      </c>
      <c r="F5484" s="132" t="s">
        <v>20</v>
      </c>
      <c r="G5484" s="132" t="s">
        <v>20</v>
      </c>
      <c r="H5484" s="132" t="s">
        <v>20</v>
      </c>
      <c r="I5484" s="132" t="s">
        <v>20</v>
      </c>
      <c r="J5484" s="133">
        <v>3.48</v>
      </c>
      <c r="K5484" s="133">
        <v>1.65</v>
      </c>
      <c r="L5484" s="133">
        <v>1.7000000000000001E-2</v>
      </c>
      <c r="M5484" s="134" t="str">
        <f t="shared" si="85"/>
        <v>P</v>
      </c>
      <c r="N5484" s="171" t="s">
        <v>10682</v>
      </c>
      <c r="O5484" s="146" t="s">
        <v>1506</v>
      </c>
      <c r="P5484" s="146" t="s">
        <v>9443</v>
      </c>
      <c r="Q5484" s="147" t="s">
        <v>10519</v>
      </c>
      <c r="R5484" s="187">
        <v>0.32</v>
      </c>
    </row>
    <row r="5485" spans="1:18" x14ac:dyDescent="0.25">
      <c r="A5485" s="135">
        <v>1059572</v>
      </c>
      <c r="B5485" s="148" t="s">
        <v>5383</v>
      </c>
      <c r="C5485" s="135">
        <v>1</v>
      </c>
      <c r="D5485" s="135" t="s">
        <v>20</v>
      </c>
      <c r="E5485" s="188" t="s">
        <v>20</v>
      </c>
      <c r="F5485" s="135" t="s">
        <v>20</v>
      </c>
      <c r="G5485" s="135" t="s">
        <v>20</v>
      </c>
      <c r="H5485" s="135" t="s">
        <v>20</v>
      </c>
      <c r="I5485" s="135" t="s">
        <v>20</v>
      </c>
      <c r="J5485" s="136">
        <v>3.48</v>
      </c>
      <c r="K5485" s="136">
        <v>1.65</v>
      </c>
      <c r="L5485" s="136">
        <v>1.7000000000000001E-2</v>
      </c>
      <c r="M5485" s="137" t="str">
        <f t="shared" si="85"/>
        <v>P</v>
      </c>
      <c r="N5485" s="172" t="s">
        <v>10682</v>
      </c>
      <c r="O5485" s="149" t="s">
        <v>1506</v>
      </c>
      <c r="P5485" s="149" t="s">
        <v>9443</v>
      </c>
      <c r="Q5485" s="150" t="s">
        <v>10519</v>
      </c>
      <c r="R5485" s="189">
        <v>0.32</v>
      </c>
    </row>
    <row r="5486" spans="1:18" x14ac:dyDescent="0.25">
      <c r="A5486" s="132">
        <v>1059574</v>
      </c>
      <c r="B5486" s="145" t="s">
        <v>5384</v>
      </c>
      <c r="C5486" s="132">
        <v>6</v>
      </c>
      <c r="D5486" s="132" t="s">
        <v>20</v>
      </c>
      <c r="E5486" s="186" t="s">
        <v>20</v>
      </c>
      <c r="F5486" s="132" t="s">
        <v>20</v>
      </c>
      <c r="G5486" s="132" t="s">
        <v>20</v>
      </c>
      <c r="H5486" s="132" t="s">
        <v>20</v>
      </c>
      <c r="I5486" s="132" t="s">
        <v>20</v>
      </c>
      <c r="J5486" s="133">
        <v>1.8</v>
      </c>
      <c r="K5486" s="133">
        <v>1.5</v>
      </c>
      <c r="L5486" s="133">
        <v>2.5999999999999999E-2</v>
      </c>
      <c r="M5486" s="134" t="str">
        <f t="shared" si="85"/>
        <v>P</v>
      </c>
      <c r="N5486" s="171" t="s">
        <v>10682</v>
      </c>
      <c r="O5486" s="146" t="s">
        <v>1500</v>
      </c>
      <c r="P5486" s="146" t="s">
        <v>9456</v>
      </c>
      <c r="Q5486" s="147" t="s">
        <v>10519</v>
      </c>
      <c r="R5486" s="187">
        <v>0.4701492537313432</v>
      </c>
    </row>
    <row r="5487" spans="1:18" x14ac:dyDescent="0.25">
      <c r="A5487" s="135">
        <v>1059575</v>
      </c>
      <c r="B5487" s="148" t="s">
        <v>5385</v>
      </c>
      <c r="C5487" s="135">
        <v>6</v>
      </c>
      <c r="D5487" s="135" t="s">
        <v>20</v>
      </c>
      <c r="E5487" s="188" t="s">
        <v>20</v>
      </c>
      <c r="F5487" s="135" t="s">
        <v>20</v>
      </c>
      <c r="G5487" s="135" t="s">
        <v>20</v>
      </c>
      <c r="H5487" s="135" t="s">
        <v>20</v>
      </c>
      <c r="I5487" s="135" t="s">
        <v>20</v>
      </c>
      <c r="J5487" s="136">
        <v>1.8</v>
      </c>
      <c r="K5487" s="136">
        <v>1.5</v>
      </c>
      <c r="L5487" s="136">
        <v>2.5999999999999999E-2</v>
      </c>
      <c r="M5487" s="137" t="str">
        <f t="shared" si="85"/>
        <v>P</v>
      </c>
      <c r="N5487" s="172" t="s">
        <v>10682</v>
      </c>
      <c r="O5487" s="149" t="s">
        <v>1500</v>
      </c>
      <c r="P5487" s="149" t="s">
        <v>9456</v>
      </c>
      <c r="Q5487" s="150" t="s">
        <v>10519</v>
      </c>
      <c r="R5487" s="189">
        <v>0.4701492537313432</v>
      </c>
    </row>
    <row r="5488" spans="1:18" x14ac:dyDescent="0.25">
      <c r="A5488" s="132">
        <v>1059576</v>
      </c>
      <c r="B5488" s="145" t="s">
        <v>5386</v>
      </c>
      <c r="C5488" s="132">
        <v>6</v>
      </c>
      <c r="D5488" s="132" t="s">
        <v>20</v>
      </c>
      <c r="E5488" s="186" t="s">
        <v>20</v>
      </c>
      <c r="F5488" s="132" t="s">
        <v>20</v>
      </c>
      <c r="G5488" s="132" t="s">
        <v>20</v>
      </c>
      <c r="H5488" s="132" t="s">
        <v>20</v>
      </c>
      <c r="I5488" s="132" t="s">
        <v>20</v>
      </c>
      <c r="J5488" s="133">
        <v>1.8</v>
      </c>
      <c r="K5488" s="133">
        <v>1.5</v>
      </c>
      <c r="L5488" s="133">
        <v>2.5999999999999999E-2</v>
      </c>
      <c r="M5488" s="134" t="str">
        <f t="shared" si="85"/>
        <v>P</v>
      </c>
      <c r="N5488" s="171" t="s">
        <v>10682</v>
      </c>
      <c r="O5488" s="146" t="s">
        <v>1500</v>
      </c>
      <c r="P5488" s="146" t="s">
        <v>9456</v>
      </c>
      <c r="Q5488" s="147" t="s">
        <v>10519</v>
      </c>
      <c r="R5488" s="187">
        <v>0.4701492537313432</v>
      </c>
    </row>
    <row r="5489" spans="1:18" x14ac:dyDescent="0.25">
      <c r="A5489" s="135">
        <v>1059577</v>
      </c>
      <c r="B5489" s="148" t="s">
        <v>5387</v>
      </c>
      <c r="C5489" s="135">
        <v>6</v>
      </c>
      <c r="D5489" s="135" t="s">
        <v>20</v>
      </c>
      <c r="E5489" s="188" t="s">
        <v>20</v>
      </c>
      <c r="F5489" s="135" t="s">
        <v>20</v>
      </c>
      <c r="G5489" s="135" t="s">
        <v>20</v>
      </c>
      <c r="H5489" s="135" t="s">
        <v>20</v>
      </c>
      <c r="I5489" s="135" t="s">
        <v>20</v>
      </c>
      <c r="J5489" s="136">
        <v>1.8</v>
      </c>
      <c r="K5489" s="136">
        <v>1.5</v>
      </c>
      <c r="L5489" s="136">
        <v>2.5999999999999999E-2</v>
      </c>
      <c r="M5489" s="137" t="str">
        <f t="shared" si="85"/>
        <v>P</v>
      </c>
      <c r="N5489" s="172" t="s">
        <v>10682</v>
      </c>
      <c r="O5489" s="149" t="s">
        <v>1500</v>
      </c>
      <c r="P5489" s="149" t="s">
        <v>9456</v>
      </c>
      <c r="Q5489" s="150" t="s">
        <v>10519</v>
      </c>
      <c r="R5489" s="189">
        <v>0.4701492537313432</v>
      </c>
    </row>
    <row r="5490" spans="1:18" x14ac:dyDescent="0.25">
      <c r="A5490" s="132">
        <v>1059578</v>
      </c>
      <c r="B5490" s="145" t="s">
        <v>5388</v>
      </c>
      <c r="C5490" s="132">
        <v>6</v>
      </c>
      <c r="D5490" s="132" t="s">
        <v>20</v>
      </c>
      <c r="E5490" s="186" t="s">
        <v>20</v>
      </c>
      <c r="F5490" s="132" t="s">
        <v>20</v>
      </c>
      <c r="G5490" s="132" t="s">
        <v>20</v>
      </c>
      <c r="H5490" s="132" t="s">
        <v>20</v>
      </c>
      <c r="I5490" s="132" t="s">
        <v>20</v>
      </c>
      <c r="J5490" s="133">
        <v>1.8</v>
      </c>
      <c r="K5490" s="133">
        <v>1.5</v>
      </c>
      <c r="L5490" s="133">
        <v>2.5999999999999999E-2</v>
      </c>
      <c r="M5490" s="134" t="str">
        <f t="shared" si="85"/>
        <v>P</v>
      </c>
      <c r="N5490" s="171" t="s">
        <v>10682</v>
      </c>
      <c r="O5490" s="146" t="s">
        <v>1500</v>
      </c>
      <c r="P5490" s="146" t="s">
        <v>9456</v>
      </c>
      <c r="Q5490" s="147" t="s">
        <v>10519</v>
      </c>
      <c r="R5490" s="187">
        <v>0.4701492537313432</v>
      </c>
    </row>
    <row r="5491" spans="1:18" x14ac:dyDescent="0.25">
      <c r="A5491" s="135">
        <v>1059580</v>
      </c>
      <c r="B5491" s="148" t="s">
        <v>5389</v>
      </c>
      <c r="C5491" s="135">
        <v>6</v>
      </c>
      <c r="D5491" s="135" t="s">
        <v>20</v>
      </c>
      <c r="E5491" s="188" t="s">
        <v>20</v>
      </c>
      <c r="F5491" s="135" t="s">
        <v>20</v>
      </c>
      <c r="G5491" s="135" t="s">
        <v>20</v>
      </c>
      <c r="H5491" s="135" t="s">
        <v>20</v>
      </c>
      <c r="I5491" s="135" t="s">
        <v>20</v>
      </c>
      <c r="J5491" s="136">
        <v>1.8</v>
      </c>
      <c r="K5491" s="136">
        <v>1.5</v>
      </c>
      <c r="L5491" s="136">
        <v>2.5999999999999999E-2</v>
      </c>
      <c r="M5491" s="137" t="str">
        <f t="shared" si="85"/>
        <v>P</v>
      </c>
      <c r="N5491" s="172" t="s">
        <v>10682</v>
      </c>
      <c r="O5491" s="149" t="s">
        <v>1500</v>
      </c>
      <c r="P5491" s="149" t="s">
        <v>9456</v>
      </c>
      <c r="Q5491" s="150" t="s">
        <v>10519</v>
      </c>
      <c r="R5491" s="189">
        <v>0.4701492537313432</v>
      </c>
    </row>
    <row r="5492" spans="1:18" x14ac:dyDescent="0.25">
      <c r="A5492" s="132">
        <v>1059581</v>
      </c>
      <c r="B5492" s="145" t="s">
        <v>5390</v>
      </c>
      <c r="C5492" s="132">
        <v>6</v>
      </c>
      <c r="D5492" s="132" t="s">
        <v>20</v>
      </c>
      <c r="E5492" s="186" t="s">
        <v>20</v>
      </c>
      <c r="F5492" s="132" t="s">
        <v>20</v>
      </c>
      <c r="G5492" s="132" t="s">
        <v>20</v>
      </c>
      <c r="H5492" s="132" t="s">
        <v>20</v>
      </c>
      <c r="I5492" s="132" t="s">
        <v>20</v>
      </c>
      <c r="J5492" s="133">
        <v>1.8</v>
      </c>
      <c r="K5492" s="133">
        <v>1.5</v>
      </c>
      <c r="L5492" s="133">
        <v>2.5999999999999999E-2</v>
      </c>
      <c r="M5492" s="134" t="str">
        <f t="shared" si="85"/>
        <v>P</v>
      </c>
      <c r="N5492" s="171" t="s">
        <v>10682</v>
      </c>
      <c r="O5492" s="146" t="s">
        <v>1500</v>
      </c>
      <c r="P5492" s="146" t="s">
        <v>9456</v>
      </c>
      <c r="Q5492" s="147" t="s">
        <v>10519</v>
      </c>
      <c r="R5492" s="187">
        <v>0.4701492537313432</v>
      </c>
    </row>
    <row r="5493" spans="1:18" x14ac:dyDescent="0.25">
      <c r="A5493" s="135">
        <v>1059582</v>
      </c>
      <c r="B5493" s="148" t="s">
        <v>5391</v>
      </c>
      <c r="C5493" s="135">
        <v>1000</v>
      </c>
      <c r="D5493" s="135" t="s">
        <v>20</v>
      </c>
      <c r="E5493" s="188" t="s">
        <v>20</v>
      </c>
      <c r="F5493" s="135" t="s">
        <v>20</v>
      </c>
      <c r="G5493" s="135" t="s">
        <v>20</v>
      </c>
      <c r="H5493" s="135" t="s">
        <v>20</v>
      </c>
      <c r="I5493" s="135" t="s">
        <v>20</v>
      </c>
      <c r="J5493" s="136">
        <v>1.4</v>
      </c>
      <c r="K5493" s="136">
        <v>1.4</v>
      </c>
      <c r="L5493" s="136">
        <v>0.43</v>
      </c>
      <c r="M5493" s="137" t="str">
        <f t="shared" si="85"/>
        <v>P</v>
      </c>
      <c r="N5493" s="172" t="s">
        <v>10682</v>
      </c>
      <c r="O5493" s="149" t="s">
        <v>1506</v>
      </c>
      <c r="P5493" s="149" t="s">
        <v>9526</v>
      </c>
      <c r="Q5493" s="150" t="s">
        <v>10519</v>
      </c>
      <c r="R5493" s="189">
        <v>30</v>
      </c>
    </row>
    <row r="5494" spans="1:18" x14ac:dyDescent="0.25">
      <c r="A5494" s="132">
        <v>1059583</v>
      </c>
      <c r="B5494" s="145" t="s">
        <v>5392</v>
      </c>
      <c r="C5494" s="132">
        <v>1000</v>
      </c>
      <c r="D5494" s="132" t="s">
        <v>20</v>
      </c>
      <c r="E5494" s="186" t="s">
        <v>20</v>
      </c>
      <c r="F5494" s="132" t="s">
        <v>20</v>
      </c>
      <c r="G5494" s="132" t="s">
        <v>20</v>
      </c>
      <c r="H5494" s="132" t="s">
        <v>20</v>
      </c>
      <c r="I5494" s="132" t="s">
        <v>20</v>
      </c>
      <c r="J5494" s="133">
        <v>1.4</v>
      </c>
      <c r="K5494" s="133">
        <v>1.4</v>
      </c>
      <c r="L5494" s="133">
        <v>0.43</v>
      </c>
      <c r="M5494" s="134" t="str">
        <f t="shared" si="85"/>
        <v>P</v>
      </c>
      <c r="N5494" s="171" t="s">
        <v>10682</v>
      </c>
      <c r="O5494" s="146" t="s">
        <v>1506</v>
      </c>
      <c r="P5494" s="146" t="s">
        <v>9526</v>
      </c>
      <c r="Q5494" s="147" t="s">
        <v>10519</v>
      </c>
      <c r="R5494" s="187">
        <v>30</v>
      </c>
    </row>
    <row r="5495" spans="1:18" x14ac:dyDescent="0.25">
      <c r="A5495" s="135">
        <v>1059584</v>
      </c>
      <c r="B5495" s="148" t="s">
        <v>5393</v>
      </c>
      <c r="C5495" s="135">
        <v>1</v>
      </c>
      <c r="D5495" s="135" t="s">
        <v>20</v>
      </c>
      <c r="E5495" s="188" t="s">
        <v>20</v>
      </c>
      <c r="F5495" s="135" t="s">
        <v>20</v>
      </c>
      <c r="G5495" s="135" t="s">
        <v>20</v>
      </c>
      <c r="H5495" s="135" t="s">
        <v>20</v>
      </c>
      <c r="I5495" s="135" t="s">
        <v>20</v>
      </c>
      <c r="J5495" s="136">
        <v>0.82</v>
      </c>
      <c r="K5495" s="136">
        <v>0.82</v>
      </c>
      <c r="L5495" s="136">
        <v>0.13</v>
      </c>
      <c r="M5495" s="137" t="str">
        <f t="shared" si="85"/>
        <v>P</v>
      </c>
      <c r="N5495" s="172" t="s">
        <v>10682</v>
      </c>
      <c r="O5495" s="149" t="s">
        <v>1500</v>
      </c>
      <c r="P5495" s="149" t="s">
        <v>9456</v>
      </c>
      <c r="Q5495" s="150" t="s">
        <v>10519</v>
      </c>
      <c r="R5495" s="189">
        <v>0.17</v>
      </c>
    </row>
    <row r="5496" spans="1:18" x14ac:dyDescent="0.25">
      <c r="A5496" s="132">
        <v>1059585</v>
      </c>
      <c r="B5496" s="145" t="s">
        <v>5394</v>
      </c>
      <c r="C5496" s="132">
        <v>1</v>
      </c>
      <c r="D5496" s="132" t="s">
        <v>20</v>
      </c>
      <c r="E5496" s="186" t="s">
        <v>20</v>
      </c>
      <c r="F5496" s="132" t="s">
        <v>20</v>
      </c>
      <c r="G5496" s="132" t="s">
        <v>20</v>
      </c>
      <c r="H5496" s="132" t="s">
        <v>20</v>
      </c>
      <c r="I5496" s="132" t="s">
        <v>20</v>
      </c>
      <c r="J5496" s="133">
        <v>0.82</v>
      </c>
      <c r="K5496" s="133">
        <v>0.82</v>
      </c>
      <c r="L5496" s="133">
        <v>0.13</v>
      </c>
      <c r="M5496" s="134" t="str">
        <f t="shared" si="85"/>
        <v>P</v>
      </c>
      <c r="N5496" s="171" t="s">
        <v>10682</v>
      </c>
      <c r="O5496" s="146" t="s">
        <v>1500</v>
      </c>
      <c r="P5496" s="146" t="s">
        <v>9456</v>
      </c>
      <c r="Q5496" s="147" t="s">
        <v>10519</v>
      </c>
      <c r="R5496" s="187">
        <v>0.17</v>
      </c>
    </row>
    <row r="5497" spans="1:18" x14ac:dyDescent="0.25">
      <c r="A5497" s="135">
        <v>1059586</v>
      </c>
      <c r="B5497" s="148" t="s">
        <v>5395</v>
      </c>
      <c r="C5497" s="135">
        <v>6</v>
      </c>
      <c r="D5497" s="135" t="s">
        <v>20</v>
      </c>
      <c r="E5497" s="188" t="s">
        <v>20</v>
      </c>
      <c r="F5497" s="135" t="s">
        <v>20</v>
      </c>
      <c r="G5497" s="135" t="s">
        <v>20</v>
      </c>
      <c r="H5497" s="135" t="s">
        <v>20</v>
      </c>
      <c r="I5497" s="135" t="s">
        <v>20</v>
      </c>
      <c r="J5497" s="136">
        <v>0.82</v>
      </c>
      <c r="K5497" s="136">
        <v>0.82</v>
      </c>
      <c r="L5497" s="136">
        <v>0.8</v>
      </c>
      <c r="M5497" s="137" t="str">
        <f t="shared" si="85"/>
        <v>P</v>
      </c>
      <c r="N5497" s="174" t="s">
        <v>10682</v>
      </c>
      <c r="O5497" s="149" t="s">
        <v>1500</v>
      </c>
      <c r="P5497" s="149" t="s">
        <v>9456</v>
      </c>
      <c r="Q5497" s="150" t="s">
        <v>10519</v>
      </c>
      <c r="R5497" s="189">
        <v>0.9850746268656716</v>
      </c>
    </row>
    <row r="5498" spans="1:18" x14ac:dyDescent="0.25">
      <c r="A5498" s="132">
        <v>1059587</v>
      </c>
      <c r="B5498" s="145" t="s">
        <v>5396</v>
      </c>
      <c r="C5498" s="132">
        <v>6</v>
      </c>
      <c r="D5498" s="132" t="s">
        <v>20</v>
      </c>
      <c r="E5498" s="186" t="s">
        <v>20</v>
      </c>
      <c r="F5498" s="132" t="s">
        <v>20</v>
      </c>
      <c r="G5498" s="132" t="s">
        <v>20</v>
      </c>
      <c r="H5498" s="132" t="s">
        <v>20</v>
      </c>
      <c r="I5498" s="132" t="s">
        <v>20</v>
      </c>
      <c r="J5498" s="133">
        <v>0.82</v>
      </c>
      <c r="K5498" s="133">
        <v>0.82</v>
      </c>
      <c r="L5498" s="133">
        <v>0.8</v>
      </c>
      <c r="M5498" s="134" t="str">
        <f t="shared" si="85"/>
        <v>P</v>
      </c>
      <c r="N5498" s="171" t="s">
        <v>10682</v>
      </c>
      <c r="O5498" s="146" t="s">
        <v>1500</v>
      </c>
      <c r="P5498" s="146" t="s">
        <v>9456</v>
      </c>
      <c r="Q5498" s="147" t="s">
        <v>10519</v>
      </c>
      <c r="R5498" s="187">
        <v>0.9850746268656716</v>
      </c>
    </row>
    <row r="5499" spans="1:18" x14ac:dyDescent="0.25">
      <c r="A5499" s="135">
        <v>1059591</v>
      </c>
      <c r="B5499" s="148" t="s">
        <v>511</v>
      </c>
      <c r="C5499" s="135">
        <v>6</v>
      </c>
      <c r="D5499" s="135">
        <v>1500</v>
      </c>
      <c r="E5499" s="188">
        <v>20</v>
      </c>
      <c r="F5499" s="135">
        <v>2560</v>
      </c>
      <c r="G5499" s="135">
        <v>100</v>
      </c>
      <c r="H5499" s="135" t="s">
        <v>20</v>
      </c>
      <c r="I5499" s="135">
        <v>1</v>
      </c>
      <c r="J5499" s="136">
        <v>0.56999999999999995</v>
      </c>
      <c r="K5499" s="136">
        <v>0.55000000000000004</v>
      </c>
      <c r="L5499" s="136">
        <v>1.46</v>
      </c>
      <c r="M5499" s="137" t="str">
        <f t="shared" si="85"/>
        <v>P</v>
      </c>
      <c r="N5499" s="172" t="s">
        <v>10681</v>
      </c>
      <c r="O5499" s="149" t="s">
        <v>1555</v>
      </c>
      <c r="P5499" s="149" t="s">
        <v>9429</v>
      </c>
      <c r="Q5499" s="150" t="s">
        <v>10519</v>
      </c>
      <c r="R5499" s="189">
        <v>15.66</v>
      </c>
    </row>
    <row r="5500" spans="1:18" x14ac:dyDescent="0.25">
      <c r="A5500" s="132">
        <v>1059592</v>
      </c>
      <c r="B5500" s="145" t="s">
        <v>1412</v>
      </c>
      <c r="C5500" s="132">
        <v>1</v>
      </c>
      <c r="D5500" s="132" t="s">
        <v>20</v>
      </c>
      <c r="E5500" s="186" t="s">
        <v>21</v>
      </c>
      <c r="F5500" s="132" t="s">
        <v>20</v>
      </c>
      <c r="G5500" s="132">
        <v>40</v>
      </c>
      <c r="H5500" s="132" t="s">
        <v>20</v>
      </c>
      <c r="I5500" s="132">
        <v>1</v>
      </c>
      <c r="J5500" s="133">
        <v>3</v>
      </c>
      <c r="K5500" s="133">
        <v>2.2000000000000002</v>
      </c>
      <c r="L5500" s="133">
        <v>0.1</v>
      </c>
      <c r="M5500" s="134" t="str">
        <f t="shared" si="85"/>
        <v>P</v>
      </c>
      <c r="N5500" s="171" t="s">
        <v>10682</v>
      </c>
      <c r="O5500" s="146" t="s">
        <v>1506</v>
      </c>
      <c r="P5500" s="146" t="s">
        <v>9501</v>
      </c>
      <c r="Q5500" s="147" t="s">
        <v>10519</v>
      </c>
      <c r="R5500" s="187">
        <v>7.83</v>
      </c>
    </row>
    <row r="5501" spans="1:18" x14ac:dyDescent="0.25">
      <c r="A5501" s="135">
        <v>1059593</v>
      </c>
      <c r="B5501" s="148" t="s">
        <v>5397</v>
      </c>
      <c r="C5501" s="135">
        <v>1</v>
      </c>
      <c r="D5501" s="135" t="s">
        <v>20</v>
      </c>
      <c r="E5501" s="188" t="s">
        <v>20</v>
      </c>
      <c r="F5501" s="135" t="s">
        <v>20</v>
      </c>
      <c r="G5501" s="135" t="s">
        <v>20</v>
      </c>
      <c r="H5501" s="135" t="s">
        <v>20</v>
      </c>
      <c r="I5501" s="135" t="s">
        <v>20</v>
      </c>
      <c r="J5501" s="136">
        <v>3.45</v>
      </c>
      <c r="K5501" s="136">
        <v>2.35</v>
      </c>
      <c r="L5501" s="136">
        <v>0.05</v>
      </c>
      <c r="M5501" s="137" t="str">
        <f t="shared" si="85"/>
        <v>P</v>
      </c>
      <c r="N5501" s="172" t="s">
        <v>10682</v>
      </c>
      <c r="O5501" s="149" t="s">
        <v>1506</v>
      </c>
      <c r="P5501" s="149" t="s">
        <v>9501</v>
      </c>
      <c r="Q5501" s="150" t="s">
        <v>10519</v>
      </c>
      <c r="R5501" s="189">
        <v>7.83</v>
      </c>
    </row>
    <row r="5502" spans="1:18" x14ac:dyDescent="0.25">
      <c r="A5502" s="132">
        <v>1059594</v>
      </c>
      <c r="B5502" s="145" t="s">
        <v>5398</v>
      </c>
      <c r="C5502" s="132">
        <v>1</v>
      </c>
      <c r="D5502" s="132">
        <v>49</v>
      </c>
      <c r="E5502" s="186" t="s">
        <v>21</v>
      </c>
      <c r="F5502" s="132" t="s">
        <v>20</v>
      </c>
      <c r="G5502" s="132">
        <v>24</v>
      </c>
      <c r="H5502" s="132">
        <v>50</v>
      </c>
      <c r="I5502" s="132">
        <v>1</v>
      </c>
      <c r="J5502" s="133">
        <v>2.9</v>
      </c>
      <c r="K5502" s="133">
        <v>2.54</v>
      </c>
      <c r="L5502" s="133">
        <v>0.1</v>
      </c>
      <c r="M5502" s="134" t="str">
        <f t="shared" si="85"/>
        <v>P</v>
      </c>
      <c r="N5502" s="171" t="s">
        <v>10682</v>
      </c>
      <c r="O5502" s="146" t="s">
        <v>1506</v>
      </c>
      <c r="P5502" s="146" t="s">
        <v>9501</v>
      </c>
      <c r="Q5502" s="147" t="s">
        <v>10519</v>
      </c>
      <c r="R5502" s="187">
        <v>7.83</v>
      </c>
    </row>
    <row r="5503" spans="1:18" x14ac:dyDescent="0.25">
      <c r="A5503" s="135">
        <v>1059595</v>
      </c>
      <c r="B5503" s="148" t="s">
        <v>5399</v>
      </c>
      <c r="C5503" s="135">
        <v>1</v>
      </c>
      <c r="D5503" s="135" t="s">
        <v>20</v>
      </c>
      <c r="E5503" s="188" t="s">
        <v>20</v>
      </c>
      <c r="F5503" s="135" t="s">
        <v>20</v>
      </c>
      <c r="G5503" s="135" t="s">
        <v>20</v>
      </c>
      <c r="H5503" s="135" t="s">
        <v>20</v>
      </c>
      <c r="I5503" s="135" t="s">
        <v>20</v>
      </c>
      <c r="J5503" s="136">
        <v>2.9</v>
      </c>
      <c r="K5503" s="136">
        <v>2.5</v>
      </c>
      <c r="L5503" s="136">
        <v>0.1</v>
      </c>
      <c r="M5503" s="137" t="str">
        <f t="shared" si="85"/>
        <v>P</v>
      </c>
      <c r="N5503" s="172" t="s">
        <v>10682</v>
      </c>
      <c r="O5503" s="149" t="s">
        <v>1506</v>
      </c>
      <c r="P5503" s="149" t="s">
        <v>9501</v>
      </c>
      <c r="Q5503" s="150" t="s">
        <v>10519</v>
      </c>
      <c r="R5503" s="189">
        <v>7.83</v>
      </c>
    </row>
    <row r="5504" spans="1:18" x14ac:dyDescent="0.25">
      <c r="A5504" s="132">
        <v>1059596</v>
      </c>
      <c r="B5504" s="145" t="s">
        <v>5400</v>
      </c>
      <c r="C5504" s="132">
        <v>1</v>
      </c>
      <c r="D5504" s="132" t="s">
        <v>20</v>
      </c>
      <c r="E5504" s="186">
        <v>40</v>
      </c>
      <c r="F5504" s="132" t="s">
        <v>20</v>
      </c>
      <c r="G5504" s="132">
        <v>92</v>
      </c>
      <c r="H5504" s="132" t="s">
        <v>20</v>
      </c>
      <c r="I5504" s="132">
        <v>1</v>
      </c>
      <c r="J5504" s="133">
        <v>6</v>
      </c>
      <c r="K5504" s="133">
        <v>3</v>
      </c>
      <c r="L5504" s="133">
        <v>0.04</v>
      </c>
      <c r="M5504" s="134" t="str">
        <f t="shared" si="85"/>
        <v>P</v>
      </c>
      <c r="N5504" s="171" t="s">
        <v>10682</v>
      </c>
      <c r="O5504" s="146" t="s">
        <v>1506</v>
      </c>
      <c r="P5504" s="146" t="s">
        <v>9501</v>
      </c>
      <c r="Q5504" s="147" t="s">
        <v>10519</v>
      </c>
      <c r="R5504" s="187">
        <v>7.83</v>
      </c>
    </row>
    <row r="5505" spans="1:18" x14ac:dyDescent="0.25">
      <c r="A5505" s="135">
        <v>1059597</v>
      </c>
      <c r="B5505" s="148" t="s">
        <v>5401</v>
      </c>
      <c r="C5505" s="135">
        <v>1</v>
      </c>
      <c r="D5505" s="135" t="s">
        <v>20</v>
      </c>
      <c r="E5505" s="188" t="s">
        <v>20</v>
      </c>
      <c r="F5505" s="135" t="s">
        <v>20</v>
      </c>
      <c r="G5505" s="135" t="s">
        <v>20</v>
      </c>
      <c r="H5505" s="135" t="s">
        <v>20</v>
      </c>
      <c r="I5505" s="135" t="s">
        <v>20</v>
      </c>
      <c r="J5505" s="136">
        <v>3</v>
      </c>
      <c r="K5505" s="136">
        <v>2.4</v>
      </c>
      <c r="L5505" s="136">
        <v>0.15</v>
      </c>
      <c r="M5505" s="137" t="str">
        <f t="shared" si="85"/>
        <v>P</v>
      </c>
      <c r="N5505" s="172" t="s">
        <v>10682</v>
      </c>
      <c r="O5505" s="149" t="s">
        <v>1506</v>
      </c>
      <c r="P5505" s="149" t="s">
        <v>9501</v>
      </c>
      <c r="Q5505" s="150" t="s">
        <v>10519</v>
      </c>
      <c r="R5505" s="189">
        <v>7.83</v>
      </c>
    </row>
    <row r="5506" spans="1:18" x14ac:dyDescent="0.25">
      <c r="A5506" s="132">
        <v>1059600</v>
      </c>
      <c r="B5506" s="145" t="s">
        <v>5402</v>
      </c>
      <c r="C5506" s="132">
        <v>6</v>
      </c>
      <c r="D5506" s="132">
        <v>1260</v>
      </c>
      <c r="E5506" s="186">
        <v>42</v>
      </c>
      <c r="F5506" s="132" t="s">
        <v>20</v>
      </c>
      <c r="G5506" s="132" t="s">
        <v>20</v>
      </c>
      <c r="H5506" s="132" t="s">
        <v>20</v>
      </c>
      <c r="I5506" s="132" t="s">
        <v>20</v>
      </c>
      <c r="J5506" s="133">
        <v>3.1</v>
      </c>
      <c r="K5506" s="133">
        <v>1.81</v>
      </c>
      <c r="L5506" s="133">
        <v>0.13</v>
      </c>
      <c r="M5506" s="134" t="str">
        <f t="shared" ref="M5506:M5569" si="86">HYPERLINK(CONCATENATE("T:\Distribution Centre\RDC Department Shared\Cubiscan photos","\",A5506,"-pac.jpg"),"P")</f>
        <v>P</v>
      </c>
      <c r="N5506" s="171" t="s">
        <v>10682</v>
      </c>
      <c r="O5506" s="146" t="s">
        <v>1506</v>
      </c>
      <c r="P5506" s="146" t="s">
        <v>9498</v>
      </c>
      <c r="Q5506" s="147" t="s">
        <v>10519</v>
      </c>
      <c r="R5506" s="187">
        <v>1.44</v>
      </c>
    </row>
    <row r="5507" spans="1:18" x14ac:dyDescent="0.25">
      <c r="A5507" s="135">
        <v>1059602</v>
      </c>
      <c r="B5507" s="148" t="s">
        <v>5403</v>
      </c>
      <c r="C5507" s="135">
        <v>1</v>
      </c>
      <c r="D5507" s="135" t="s">
        <v>20</v>
      </c>
      <c r="E5507" s="188" t="s">
        <v>20</v>
      </c>
      <c r="F5507" s="135" t="s">
        <v>20</v>
      </c>
      <c r="G5507" s="135" t="s">
        <v>20</v>
      </c>
      <c r="H5507" s="135" t="s">
        <v>20</v>
      </c>
      <c r="I5507" s="135" t="s">
        <v>20</v>
      </c>
      <c r="J5507" s="136">
        <v>1.44</v>
      </c>
      <c r="K5507" s="136">
        <v>1.1499999999999999</v>
      </c>
      <c r="L5507" s="136">
        <v>1E-3</v>
      </c>
      <c r="M5507" s="137" t="str">
        <f t="shared" si="86"/>
        <v>P</v>
      </c>
      <c r="N5507" s="174" t="s">
        <v>10682</v>
      </c>
      <c r="O5507" s="149" t="s">
        <v>1506</v>
      </c>
      <c r="P5507" s="149" t="s">
        <v>9443</v>
      </c>
      <c r="Q5507" s="150" t="s">
        <v>10519</v>
      </c>
      <c r="R5507" s="189">
        <v>0.01</v>
      </c>
    </row>
    <row r="5508" spans="1:18" x14ac:dyDescent="0.25">
      <c r="A5508" s="132">
        <v>1059603</v>
      </c>
      <c r="B5508" s="145" t="s">
        <v>5404</v>
      </c>
      <c r="C5508" s="132">
        <v>1</v>
      </c>
      <c r="D5508" s="132" t="s">
        <v>20</v>
      </c>
      <c r="E5508" s="186" t="s">
        <v>20</v>
      </c>
      <c r="F5508" s="132" t="s">
        <v>20</v>
      </c>
      <c r="G5508" s="132" t="s">
        <v>20</v>
      </c>
      <c r="H5508" s="132" t="s">
        <v>20</v>
      </c>
      <c r="I5508" s="132" t="s">
        <v>20</v>
      </c>
      <c r="J5508" s="133">
        <v>0.08</v>
      </c>
      <c r="K5508" s="133">
        <v>0.01</v>
      </c>
      <c r="L5508" s="133">
        <v>1E-3</v>
      </c>
      <c r="M5508" s="134" t="str">
        <f t="shared" si="86"/>
        <v>P</v>
      </c>
      <c r="N5508" s="171" t="s">
        <v>10682</v>
      </c>
      <c r="O5508" s="146" t="s">
        <v>1506</v>
      </c>
      <c r="P5508" s="146" t="s">
        <v>9443</v>
      </c>
      <c r="Q5508" s="147" t="s">
        <v>10519</v>
      </c>
      <c r="R5508" s="187">
        <v>0.1</v>
      </c>
    </row>
    <row r="5509" spans="1:18" x14ac:dyDescent="0.25">
      <c r="A5509" s="135">
        <v>1059605</v>
      </c>
      <c r="B5509" s="148" t="s">
        <v>430</v>
      </c>
      <c r="C5509" s="135">
        <v>6</v>
      </c>
      <c r="D5509" s="135">
        <v>480</v>
      </c>
      <c r="E5509" s="188">
        <v>12</v>
      </c>
      <c r="F5509" s="135">
        <v>720</v>
      </c>
      <c r="G5509" s="135">
        <v>48</v>
      </c>
      <c r="H5509" s="135" t="s">
        <v>20</v>
      </c>
      <c r="I5509" s="135">
        <v>1</v>
      </c>
      <c r="J5509" s="136">
        <v>1.38</v>
      </c>
      <c r="K5509" s="136">
        <v>0.88</v>
      </c>
      <c r="L5509" s="136">
        <v>0.86</v>
      </c>
      <c r="M5509" s="137" t="str">
        <f t="shared" si="86"/>
        <v>P</v>
      </c>
      <c r="N5509" s="172" t="s">
        <v>10681</v>
      </c>
      <c r="O5509" s="149" t="s">
        <v>1578</v>
      </c>
      <c r="P5509" s="149" t="s">
        <v>10582</v>
      </c>
      <c r="Q5509" s="150" t="s">
        <v>10106</v>
      </c>
      <c r="R5509" s="189">
        <v>3.42</v>
      </c>
    </row>
    <row r="5510" spans="1:18" x14ac:dyDescent="0.25">
      <c r="A5510" s="132">
        <v>1059606</v>
      </c>
      <c r="B5510" s="145" t="s">
        <v>1121</v>
      </c>
      <c r="C5510" s="132">
        <v>1</v>
      </c>
      <c r="D5510" s="132">
        <v>3840</v>
      </c>
      <c r="E5510" s="186">
        <v>160</v>
      </c>
      <c r="F5510" s="132" t="s">
        <v>20</v>
      </c>
      <c r="G5510" s="132">
        <v>480</v>
      </c>
      <c r="H5510" s="132" t="s">
        <v>20</v>
      </c>
      <c r="I5510" s="132">
        <v>1</v>
      </c>
      <c r="J5510" s="133">
        <v>1.01</v>
      </c>
      <c r="K5510" s="133">
        <v>1.01</v>
      </c>
      <c r="L5510" s="133">
        <v>0.18</v>
      </c>
      <c r="M5510" s="134" t="str">
        <f t="shared" si="86"/>
        <v>P</v>
      </c>
      <c r="N5510" s="171" t="s">
        <v>10682</v>
      </c>
      <c r="O5510" s="146" t="s">
        <v>1500</v>
      </c>
      <c r="P5510" s="146" t="s">
        <v>9418</v>
      </c>
      <c r="Q5510" s="147" t="s">
        <v>10519</v>
      </c>
      <c r="R5510" s="187">
        <v>1.2</v>
      </c>
    </row>
    <row r="5511" spans="1:18" x14ac:dyDescent="0.25">
      <c r="A5511" s="135">
        <v>1059607</v>
      </c>
      <c r="B5511" s="148" t="s">
        <v>1123</v>
      </c>
      <c r="C5511" s="135">
        <v>1</v>
      </c>
      <c r="D5511" s="135">
        <v>3840</v>
      </c>
      <c r="E5511" s="188" t="s">
        <v>21</v>
      </c>
      <c r="F5511" s="135" t="s">
        <v>20</v>
      </c>
      <c r="G5511" s="135" t="s">
        <v>20</v>
      </c>
      <c r="H5511" s="135">
        <v>192</v>
      </c>
      <c r="I5511" s="135">
        <v>1</v>
      </c>
      <c r="J5511" s="136">
        <v>1.01</v>
      </c>
      <c r="K5511" s="136">
        <v>1.01</v>
      </c>
      <c r="L5511" s="136">
        <v>0.18</v>
      </c>
      <c r="M5511" s="137" t="str">
        <f t="shared" si="86"/>
        <v>P</v>
      </c>
      <c r="N5511" s="172" t="s">
        <v>10682</v>
      </c>
      <c r="O5511" s="149" t="s">
        <v>1500</v>
      </c>
      <c r="P5511" s="149" t="s">
        <v>9418</v>
      </c>
      <c r="Q5511" s="150" t="s">
        <v>10519</v>
      </c>
      <c r="R5511" s="189">
        <v>2.33</v>
      </c>
    </row>
    <row r="5512" spans="1:18" x14ac:dyDescent="0.25">
      <c r="A5512" s="132">
        <v>1059608</v>
      </c>
      <c r="B5512" s="145" t="s">
        <v>1122</v>
      </c>
      <c r="C5512" s="132">
        <v>1</v>
      </c>
      <c r="D5512" s="132">
        <v>3840</v>
      </c>
      <c r="E5512" s="186">
        <v>160</v>
      </c>
      <c r="F5512" s="132" t="s">
        <v>20</v>
      </c>
      <c r="G5512" s="132">
        <v>240</v>
      </c>
      <c r="H5512" s="132">
        <v>160</v>
      </c>
      <c r="I5512" s="132">
        <v>1</v>
      </c>
      <c r="J5512" s="133">
        <v>1.01</v>
      </c>
      <c r="K5512" s="133">
        <v>1.01</v>
      </c>
      <c r="L5512" s="133">
        <v>0.18</v>
      </c>
      <c r="M5512" s="134" t="str">
        <f t="shared" si="86"/>
        <v>P</v>
      </c>
      <c r="N5512" s="171" t="s">
        <v>10682</v>
      </c>
      <c r="O5512" s="146" t="s">
        <v>1500</v>
      </c>
      <c r="P5512" s="146" t="s">
        <v>9418</v>
      </c>
      <c r="Q5512" s="147" t="s">
        <v>10519</v>
      </c>
      <c r="R5512" s="187">
        <v>1.54</v>
      </c>
    </row>
    <row r="5513" spans="1:18" x14ac:dyDescent="0.25">
      <c r="A5513" s="135">
        <v>1059609</v>
      </c>
      <c r="B5513" s="148" t="s">
        <v>1120</v>
      </c>
      <c r="C5513" s="135">
        <v>1</v>
      </c>
      <c r="D5513" s="135">
        <v>3840</v>
      </c>
      <c r="E5513" s="188" t="s">
        <v>21</v>
      </c>
      <c r="F5513" s="135" t="s">
        <v>20</v>
      </c>
      <c r="G5513" s="135">
        <v>192</v>
      </c>
      <c r="H5513" s="135">
        <v>640</v>
      </c>
      <c r="I5513" s="135">
        <v>1</v>
      </c>
      <c r="J5513" s="136">
        <v>1.01</v>
      </c>
      <c r="K5513" s="136">
        <v>1.01</v>
      </c>
      <c r="L5513" s="136">
        <v>0.18</v>
      </c>
      <c r="M5513" s="137" t="str">
        <f t="shared" si="86"/>
        <v>P</v>
      </c>
      <c r="N5513" s="174" t="s">
        <v>10682</v>
      </c>
      <c r="O5513" s="149" t="s">
        <v>1500</v>
      </c>
      <c r="P5513" s="149" t="s">
        <v>9418</v>
      </c>
      <c r="Q5513" s="150" t="s">
        <v>10519</v>
      </c>
      <c r="R5513" s="189">
        <v>2.31</v>
      </c>
    </row>
    <row r="5514" spans="1:18" x14ac:dyDescent="0.25">
      <c r="A5514" s="132">
        <v>1059610</v>
      </c>
      <c r="B5514" s="145" t="s">
        <v>1117</v>
      </c>
      <c r="C5514" s="132">
        <v>1</v>
      </c>
      <c r="D5514" s="132">
        <v>3840</v>
      </c>
      <c r="E5514" s="186">
        <v>160</v>
      </c>
      <c r="F5514" s="132" t="s">
        <v>20</v>
      </c>
      <c r="G5514" s="132">
        <v>160</v>
      </c>
      <c r="H5514" s="132">
        <v>160</v>
      </c>
      <c r="I5514" s="132">
        <v>1</v>
      </c>
      <c r="J5514" s="133">
        <v>0.99</v>
      </c>
      <c r="K5514" s="133">
        <v>0.98</v>
      </c>
      <c r="L5514" s="133">
        <v>0.23</v>
      </c>
      <c r="M5514" s="134" t="str">
        <f t="shared" si="86"/>
        <v>P</v>
      </c>
      <c r="N5514" s="173" t="s">
        <v>10682</v>
      </c>
      <c r="O5514" s="146" t="s">
        <v>1500</v>
      </c>
      <c r="P5514" s="146" t="s">
        <v>9418</v>
      </c>
      <c r="Q5514" s="147" t="s">
        <v>10519</v>
      </c>
      <c r="R5514" s="187">
        <v>1.31</v>
      </c>
    </row>
    <row r="5515" spans="1:18" x14ac:dyDescent="0.25">
      <c r="A5515" s="135">
        <v>1059617</v>
      </c>
      <c r="B5515" s="148" t="s">
        <v>5405</v>
      </c>
      <c r="C5515" s="135">
        <v>1</v>
      </c>
      <c r="D5515" s="135" t="s">
        <v>9548</v>
      </c>
      <c r="E5515" s="188" t="s">
        <v>9548</v>
      </c>
      <c r="F5515" s="135" t="s">
        <v>9548</v>
      </c>
      <c r="G5515" s="135" t="s">
        <v>9548</v>
      </c>
      <c r="H5515" s="135" t="s">
        <v>9548</v>
      </c>
      <c r="I5515" s="135" t="s">
        <v>9548</v>
      </c>
      <c r="J5515" s="136">
        <v>0.56999999999999995</v>
      </c>
      <c r="K5515" s="136">
        <v>0.56999999999999995</v>
      </c>
      <c r="L5515" s="136">
        <v>1.5</v>
      </c>
      <c r="M5515" s="137" t="str">
        <f t="shared" si="86"/>
        <v>P</v>
      </c>
      <c r="N5515" s="174" t="s">
        <v>10681</v>
      </c>
      <c r="O5515" s="149" t="s">
        <v>1506</v>
      </c>
      <c r="P5515" s="149" t="s">
        <v>9442</v>
      </c>
      <c r="Q5515" s="150" t="s">
        <v>10519</v>
      </c>
      <c r="R5515" s="189">
        <v>0.81</v>
      </c>
    </row>
    <row r="5516" spans="1:18" x14ac:dyDescent="0.25">
      <c r="A5516" s="132">
        <v>1059618</v>
      </c>
      <c r="B5516" s="145" t="s">
        <v>5406</v>
      </c>
      <c r="C5516" s="132">
        <v>1</v>
      </c>
      <c r="D5516" s="132" t="s">
        <v>9548</v>
      </c>
      <c r="E5516" s="186" t="s">
        <v>9548</v>
      </c>
      <c r="F5516" s="132" t="s">
        <v>9548</v>
      </c>
      <c r="G5516" s="132" t="s">
        <v>9548</v>
      </c>
      <c r="H5516" s="132" t="s">
        <v>9548</v>
      </c>
      <c r="I5516" s="132" t="s">
        <v>9548</v>
      </c>
      <c r="J5516" s="133">
        <v>0.56999999999999995</v>
      </c>
      <c r="K5516" s="133">
        <v>0.56999999999999995</v>
      </c>
      <c r="L5516" s="133">
        <v>1.5</v>
      </c>
      <c r="M5516" s="134" t="str">
        <f t="shared" si="86"/>
        <v>P</v>
      </c>
      <c r="N5516" s="173" t="s">
        <v>10681</v>
      </c>
      <c r="O5516" s="146" t="s">
        <v>1506</v>
      </c>
      <c r="P5516" s="146" t="s">
        <v>9442</v>
      </c>
      <c r="Q5516" s="147" t="s">
        <v>10519</v>
      </c>
      <c r="R5516" s="187">
        <v>0.69</v>
      </c>
    </row>
    <row r="5517" spans="1:18" x14ac:dyDescent="0.25">
      <c r="A5517" s="135">
        <v>1059619</v>
      </c>
      <c r="B5517" s="148" t="s">
        <v>1292</v>
      </c>
      <c r="C5517" s="135">
        <v>1</v>
      </c>
      <c r="D5517" s="135" t="s">
        <v>9548</v>
      </c>
      <c r="E5517" s="188" t="s">
        <v>9548</v>
      </c>
      <c r="F5517" s="135" t="s">
        <v>9548</v>
      </c>
      <c r="G5517" s="135" t="s">
        <v>9548</v>
      </c>
      <c r="H5517" s="135" t="s">
        <v>9548</v>
      </c>
      <c r="I5517" s="135" t="s">
        <v>9548</v>
      </c>
      <c r="J5517" s="136">
        <v>1.03</v>
      </c>
      <c r="K5517" s="136">
        <v>1.03</v>
      </c>
      <c r="L5517" s="136">
        <v>0.45</v>
      </c>
      <c r="M5517" s="137" t="str">
        <f t="shared" si="86"/>
        <v>P</v>
      </c>
      <c r="N5517" s="174" t="s">
        <v>10681</v>
      </c>
      <c r="O5517" s="149" t="s">
        <v>1506</v>
      </c>
      <c r="P5517" s="149" t="s">
        <v>9442</v>
      </c>
      <c r="Q5517" s="150" t="s">
        <v>10519</v>
      </c>
      <c r="R5517" s="189">
        <v>1.07</v>
      </c>
    </row>
    <row r="5518" spans="1:18" x14ac:dyDescent="0.25">
      <c r="A5518" s="132">
        <v>1059620</v>
      </c>
      <c r="B5518" s="145" t="s">
        <v>5407</v>
      </c>
      <c r="C5518" s="132">
        <v>1</v>
      </c>
      <c r="D5518" s="132" t="s">
        <v>9548</v>
      </c>
      <c r="E5518" s="186" t="s">
        <v>9548</v>
      </c>
      <c r="F5518" s="132" t="s">
        <v>9548</v>
      </c>
      <c r="G5518" s="132" t="s">
        <v>9548</v>
      </c>
      <c r="H5518" s="132" t="s">
        <v>9548</v>
      </c>
      <c r="I5518" s="132" t="s">
        <v>9548</v>
      </c>
      <c r="J5518" s="133">
        <v>0.4</v>
      </c>
      <c r="K5518" s="133">
        <v>0.4</v>
      </c>
      <c r="L5518" s="133">
        <v>0.25</v>
      </c>
      <c r="M5518" s="134" t="str">
        <f t="shared" si="86"/>
        <v>P</v>
      </c>
      <c r="N5518" s="173" t="s">
        <v>10681</v>
      </c>
      <c r="O5518" s="146" t="s">
        <v>1506</v>
      </c>
      <c r="P5518" s="146" t="s">
        <v>9442</v>
      </c>
      <c r="Q5518" s="147" t="s">
        <v>10519</v>
      </c>
      <c r="R5518" s="187">
        <v>0.5</v>
      </c>
    </row>
    <row r="5519" spans="1:18" x14ac:dyDescent="0.25">
      <c r="A5519" s="135">
        <v>1059621</v>
      </c>
      <c r="B5519" s="148" t="s">
        <v>5408</v>
      </c>
      <c r="C5519" s="135">
        <v>1</v>
      </c>
      <c r="D5519" s="135" t="s">
        <v>9548</v>
      </c>
      <c r="E5519" s="188" t="s">
        <v>9548</v>
      </c>
      <c r="F5519" s="135" t="s">
        <v>9548</v>
      </c>
      <c r="G5519" s="135" t="s">
        <v>9548</v>
      </c>
      <c r="H5519" s="135" t="s">
        <v>9548</v>
      </c>
      <c r="I5519" s="135" t="s">
        <v>9548</v>
      </c>
      <c r="J5519" s="136">
        <v>0.57999999999999996</v>
      </c>
      <c r="K5519" s="136">
        <v>0.56000000000000005</v>
      </c>
      <c r="L5519" s="136">
        <v>1.5</v>
      </c>
      <c r="M5519" s="137" t="str">
        <f t="shared" si="86"/>
        <v>P</v>
      </c>
      <c r="N5519" s="174" t="s">
        <v>10681</v>
      </c>
      <c r="O5519" s="149" t="s">
        <v>1506</v>
      </c>
      <c r="P5519" s="149" t="s">
        <v>9442</v>
      </c>
      <c r="Q5519" s="150" t="s">
        <v>10519</v>
      </c>
      <c r="R5519" s="189">
        <v>0.68</v>
      </c>
    </row>
    <row r="5520" spans="1:18" x14ac:dyDescent="0.25">
      <c r="A5520" s="132">
        <v>1059622</v>
      </c>
      <c r="B5520" s="145" t="s">
        <v>5409</v>
      </c>
      <c r="C5520" s="132">
        <v>1</v>
      </c>
      <c r="D5520" s="132" t="s">
        <v>9548</v>
      </c>
      <c r="E5520" s="186" t="s">
        <v>9548</v>
      </c>
      <c r="F5520" s="132" t="s">
        <v>9548</v>
      </c>
      <c r="G5520" s="132" t="s">
        <v>9548</v>
      </c>
      <c r="H5520" s="132" t="s">
        <v>9548</v>
      </c>
      <c r="I5520" s="132" t="s">
        <v>9548</v>
      </c>
      <c r="J5520" s="133">
        <v>0.56999999999999995</v>
      </c>
      <c r="K5520" s="133">
        <v>0.56999999999999995</v>
      </c>
      <c r="L5520" s="133">
        <v>1.49</v>
      </c>
      <c r="M5520" s="134" t="str">
        <f t="shared" si="86"/>
        <v>P</v>
      </c>
      <c r="N5520" s="173" t="s">
        <v>10681</v>
      </c>
      <c r="O5520" s="146" t="s">
        <v>1506</v>
      </c>
      <c r="P5520" s="146" t="s">
        <v>9442</v>
      </c>
      <c r="Q5520" s="147" t="s">
        <v>10519</v>
      </c>
      <c r="R5520" s="187">
        <v>0.71</v>
      </c>
    </row>
    <row r="5521" spans="1:18" x14ac:dyDescent="0.25">
      <c r="A5521" s="135">
        <v>1059623</v>
      </c>
      <c r="B5521" s="148" t="s">
        <v>5410</v>
      </c>
      <c r="C5521" s="135">
        <v>1</v>
      </c>
      <c r="D5521" s="135" t="s">
        <v>9548</v>
      </c>
      <c r="E5521" s="188" t="s">
        <v>9548</v>
      </c>
      <c r="F5521" s="135" t="s">
        <v>9548</v>
      </c>
      <c r="G5521" s="135" t="s">
        <v>9548</v>
      </c>
      <c r="H5521" s="135" t="s">
        <v>9548</v>
      </c>
      <c r="I5521" s="135" t="s">
        <v>9548</v>
      </c>
      <c r="J5521" s="136">
        <v>0.56999999999999995</v>
      </c>
      <c r="K5521" s="136">
        <v>0.56000000000000005</v>
      </c>
      <c r="L5521" s="136">
        <v>1.5</v>
      </c>
      <c r="M5521" s="137" t="str">
        <f t="shared" si="86"/>
        <v>P</v>
      </c>
      <c r="N5521" s="174" t="s">
        <v>10681</v>
      </c>
      <c r="O5521" s="149" t="s">
        <v>1506</v>
      </c>
      <c r="P5521" s="149" t="s">
        <v>9442</v>
      </c>
      <c r="Q5521" s="150" t="s">
        <v>10519</v>
      </c>
      <c r="R5521" s="189">
        <v>0.71</v>
      </c>
    </row>
    <row r="5522" spans="1:18" x14ac:dyDescent="0.25">
      <c r="A5522" s="132">
        <v>1059624</v>
      </c>
      <c r="B5522" s="145" t="s">
        <v>1355</v>
      </c>
      <c r="C5522" s="132">
        <v>1</v>
      </c>
      <c r="D5522" s="132" t="s">
        <v>9548</v>
      </c>
      <c r="E5522" s="186" t="s">
        <v>9548</v>
      </c>
      <c r="F5522" s="132" t="s">
        <v>9548</v>
      </c>
      <c r="G5522" s="132" t="s">
        <v>9548</v>
      </c>
      <c r="H5522" s="132" t="s">
        <v>9548</v>
      </c>
      <c r="I5522" s="132" t="s">
        <v>9548</v>
      </c>
      <c r="J5522" s="133">
        <v>0.24</v>
      </c>
      <c r="K5522" s="133">
        <v>0.26</v>
      </c>
      <c r="L5522" s="133">
        <v>1.1000000000000001</v>
      </c>
      <c r="M5522" s="134" t="str">
        <f t="shared" si="86"/>
        <v>P</v>
      </c>
      <c r="N5522" s="173" t="s">
        <v>10681</v>
      </c>
      <c r="O5522" s="146" t="s">
        <v>1506</v>
      </c>
      <c r="P5522" s="146" t="s">
        <v>9442</v>
      </c>
      <c r="Q5522" s="147" t="s">
        <v>10519</v>
      </c>
      <c r="R5522" s="187">
        <v>0.55000000000000004</v>
      </c>
    </row>
    <row r="5523" spans="1:18" x14ac:dyDescent="0.25">
      <c r="A5523" s="135">
        <v>1059625</v>
      </c>
      <c r="B5523" s="148" t="s">
        <v>5411</v>
      </c>
      <c r="C5523" s="135">
        <v>1</v>
      </c>
      <c r="D5523" s="135" t="s">
        <v>9548</v>
      </c>
      <c r="E5523" s="188" t="s">
        <v>9548</v>
      </c>
      <c r="F5523" s="135" t="s">
        <v>9548</v>
      </c>
      <c r="G5523" s="135" t="s">
        <v>9548</v>
      </c>
      <c r="H5523" s="135" t="s">
        <v>9548</v>
      </c>
      <c r="I5523" s="135" t="s">
        <v>9548</v>
      </c>
      <c r="J5523" s="136">
        <v>1.03</v>
      </c>
      <c r="K5523" s="136">
        <v>1.04</v>
      </c>
      <c r="L5523" s="136">
        <v>0.45</v>
      </c>
      <c r="M5523" s="137" t="str">
        <f t="shared" si="86"/>
        <v>P</v>
      </c>
      <c r="N5523" s="174" t="s">
        <v>10681</v>
      </c>
      <c r="O5523" s="149" t="s">
        <v>1506</v>
      </c>
      <c r="P5523" s="149" t="s">
        <v>9442</v>
      </c>
      <c r="Q5523" s="150" t="s">
        <v>10519</v>
      </c>
      <c r="R5523" s="189">
        <v>1.04</v>
      </c>
    </row>
    <row r="5524" spans="1:18" x14ac:dyDescent="0.25">
      <c r="A5524" s="132">
        <v>1059626</v>
      </c>
      <c r="B5524" s="145" t="s">
        <v>1291</v>
      </c>
      <c r="C5524" s="132">
        <v>1</v>
      </c>
      <c r="D5524" s="132" t="s">
        <v>9548</v>
      </c>
      <c r="E5524" s="186" t="s">
        <v>9548</v>
      </c>
      <c r="F5524" s="132" t="s">
        <v>9548</v>
      </c>
      <c r="G5524" s="132" t="s">
        <v>9548</v>
      </c>
      <c r="H5524" s="132" t="s">
        <v>9548</v>
      </c>
      <c r="I5524" s="132" t="s">
        <v>9548</v>
      </c>
      <c r="J5524" s="133">
        <v>1.04</v>
      </c>
      <c r="K5524" s="133">
        <v>1.04</v>
      </c>
      <c r="L5524" s="133">
        <v>0.45</v>
      </c>
      <c r="M5524" s="134" t="str">
        <f t="shared" si="86"/>
        <v>P</v>
      </c>
      <c r="N5524" s="173" t="s">
        <v>10681</v>
      </c>
      <c r="O5524" s="146" t="s">
        <v>1506</v>
      </c>
      <c r="P5524" s="146" t="s">
        <v>9442</v>
      </c>
      <c r="Q5524" s="147" t="s">
        <v>10519</v>
      </c>
      <c r="R5524" s="187">
        <v>1.1100000000000001</v>
      </c>
    </row>
    <row r="5525" spans="1:18" x14ac:dyDescent="0.25">
      <c r="A5525" s="135">
        <v>1059628</v>
      </c>
      <c r="B5525" s="148" t="s">
        <v>1295</v>
      </c>
      <c r="C5525" s="135">
        <v>1</v>
      </c>
      <c r="D5525" s="135" t="s">
        <v>9548</v>
      </c>
      <c r="E5525" s="188" t="s">
        <v>9548</v>
      </c>
      <c r="F5525" s="135" t="s">
        <v>9548</v>
      </c>
      <c r="G5525" s="135" t="s">
        <v>9548</v>
      </c>
      <c r="H5525" s="135" t="s">
        <v>9548</v>
      </c>
      <c r="I5525" s="135" t="s">
        <v>9548</v>
      </c>
      <c r="J5525" s="136">
        <v>1.04</v>
      </c>
      <c r="K5525" s="136">
        <v>1.03</v>
      </c>
      <c r="L5525" s="136">
        <v>0.45</v>
      </c>
      <c r="M5525" s="137" t="str">
        <f t="shared" si="86"/>
        <v>P</v>
      </c>
      <c r="N5525" s="174" t="s">
        <v>10681</v>
      </c>
      <c r="O5525" s="149" t="s">
        <v>1506</v>
      </c>
      <c r="P5525" s="149" t="s">
        <v>9442</v>
      </c>
      <c r="Q5525" s="150" t="s">
        <v>10519</v>
      </c>
      <c r="R5525" s="189">
        <v>1.05</v>
      </c>
    </row>
    <row r="5526" spans="1:18" x14ac:dyDescent="0.25">
      <c r="A5526" s="132">
        <v>1059629</v>
      </c>
      <c r="B5526" s="145" t="s">
        <v>1296</v>
      </c>
      <c r="C5526" s="132">
        <v>1</v>
      </c>
      <c r="D5526" s="132" t="s">
        <v>9548</v>
      </c>
      <c r="E5526" s="186" t="s">
        <v>9548</v>
      </c>
      <c r="F5526" s="132" t="s">
        <v>9548</v>
      </c>
      <c r="G5526" s="132" t="s">
        <v>9548</v>
      </c>
      <c r="H5526" s="132" t="s">
        <v>9548</v>
      </c>
      <c r="I5526" s="132" t="s">
        <v>9548</v>
      </c>
      <c r="J5526" s="133">
        <v>1.04</v>
      </c>
      <c r="K5526" s="133">
        <v>1.03</v>
      </c>
      <c r="L5526" s="133">
        <v>0.45</v>
      </c>
      <c r="M5526" s="134" t="str">
        <f t="shared" si="86"/>
        <v>P</v>
      </c>
      <c r="N5526" s="173" t="s">
        <v>10681</v>
      </c>
      <c r="O5526" s="146" t="s">
        <v>1506</v>
      </c>
      <c r="P5526" s="146" t="s">
        <v>9442</v>
      </c>
      <c r="Q5526" s="147" t="s">
        <v>10519</v>
      </c>
      <c r="R5526" s="187">
        <v>1.53</v>
      </c>
    </row>
    <row r="5527" spans="1:18" x14ac:dyDescent="0.25">
      <c r="A5527" s="135">
        <v>1059630</v>
      </c>
      <c r="B5527" s="148" t="s">
        <v>1298</v>
      </c>
      <c r="C5527" s="135">
        <v>1</v>
      </c>
      <c r="D5527" s="135" t="s">
        <v>9548</v>
      </c>
      <c r="E5527" s="188" t="s">
        <v>9548</v>
      </c>
      <c r="F5527" s="135" t="s">
        <v>9548</v>
      </c>
      <c r="G5527" s="135" t="s">
        <v>9548</v>
      </c>
      <c r="H5527" s="135" t="s">
        <v>9548</v>
      </c>
      <c r="I5527" s="135" t="s">
        <v>9548</v>
      </c>
      <c r="J5527" s="136">
        <v>1.03</v>
      </c>
      <c r="K5527" s="136">
        <v>1.04</v>
      </c>
      <c r="L5527" s="136">
        <v>0.45</v>
      </c>
      <c r="M5527" s="137" t="str">
        <f t="shared" si="86"/>
        <v>P</v>
      </c>
      <c r="N5527" s="174" t="s">
        <v>10681</v>
      </c>
      <c r="O5527" s="149" t="s">
        <v>1506</v>
      </c>
      <c r="P5527" s="149" t="s">
        <v>9442</v>
      </c>
      <c r="Q5527" s="150" t="s">
        <v>10519</v>
      </c>
      <c r="R5527" s="189">
        <v>1.08</v>
      </c>
    </row>
    <row r="5528" spans="1:18" x14ac:dyDescent="0.25">
      <c r="A5528" s="132">
        <v>1059631</v>
      </c>
      <c r="B5528" s="145" t="s">
        <v>1297</v>
      </c>
      <c r="C5528" s="132">
        <v>1</v>
      </c>
      <c r="D5528" s="132" t="s">
        <v>9548</v>
      </c>
      <c r="E5528" s="186" t="s">
        <v>9548</v>
      </c>
      <c r="F5528" s="132" t="s">
        <v>9548</v>
      </c>
      <c r="G5528" s="132" t="s">
        <v>9548</v>
      </c>
      <c r="H5528" s="132" t="s">
        <v>9548</v>
      </c>
      <c r="I5528" s="132" t="s">
        <v>9548</v>
      </c>
      <c r="J5528" s="133">
        <v>1.04</v>
      </c>
      <c r="K5528" s="133">
        <v>1.04</v>
      </c>
      <c r="L5528" s="133">
        <v>0.45</v>
      </c>
      <c r="M5528" s="134" t="str">
        <f t="shared" si="86"/>
        <v>P</v>
      </c>
      <c r="N5528" s="173" t="s">
        <v>10681</v>
      </c>
      <c r="O5528" s="146" t="s">
        <v>1506</v>
      </c>
      <c r="P5528" s="146" t="s">
        <v>9442</v>
      </c>
      <c r="Q5528" s="147" t="s">
        <v>10519</v>
      </c>
      <c r="R5528" s="187">
        <v>1.05</v>
      </c>
    </row>
    <row r="5529" spans="1:18" x14ac:dyDescent="0.25">
      <c r="A5529" s="135">
        <v>1059632</v>
      </c>
      <c r="B5529" s="148" t="s">
        <v>5412</v>
      </c>
      <c r="C5529" s="135">
        <v>1</v>
      </c>
      <c r="D5529" s="135" t="s">
        <v>9548</v>
      </c>
      <c r="E5529" s="188" t="s">
        <v>9548</v>
      </c>
      <c r="F5529" s="135" t="s">
        <v>9548</v>
      </c>
      <c r="G5529" s="135" t="s">
        <v>9548</v>
      </c>
      <c r="H5529" s="135" t="s">
        <v>9548</v>
      </c>
      <c r="I5529" s="135" t="s">
        <v>9548</v>
      </c>
      <c r="J5529" s="136">
        <v>0.25</v>
      </c>
      <c r="K5529" s="136">
        <v>0.25</v>
      </c>
      <c r="L5529" s="136">
        <v>1.08</v>
      </c>
      <c r="M5529" s="137" t="str">
        <f t="shared" si="86"/>
        <v>P</v>
      </c>
      <c r="N5529" s="174" t="s">
        <v>10681</v>
      </c>
      <c r="O5529" s="149" t="s">
        <v>1506</v>
      </c>
      <c r="P5529" s="149" t="s">
        <v>9442</v>
      </c>
      <c r="Q5529" s="150" t="s">
        <v>10519</v>
      </c>
      <c r="R5529" s="189">
        <v>0.6</v>
      </c>
    </row>
    <row r="5530" spans="1:18" x14ac:dyDescent="0.25">
      <c r="A5530" s="132">
        <v>1059633</v>
      </c>
      <c r="B5530" s="145" t="s">
        <v>1360</v>
      </c>
      <c r="C5530" s="132">
        <v>1</v>
      </c>
      <c r="D5530" s="132" t="s">
        <v>9548</v>
      </c>
      <c r="E5530" s="186" t="s">
        <v>9548</v>
      </c>
      <c r="F5530" s="132" t="s">
        <v>9548</v>
      </c>
      <c r="G5530" s="132" t="s">
        <v>9548</v>
      </c>
      <c r="H5530" s="132" t="s">
        <v>9548</v>
      </c>
      <c r="I5530" s="132" t="s">
        <v>9548</v>
      </c>
      <c r="J5530" s="133">
        <v>0.27</v>
      </c>
      <c r="K5530" s="133">
        <v>0.25</v>
      </c>
      <c r="L5530" s="133">
        <v>1.1000000000000001</v>
      </c>
      <c r="M5530" s="134" t="str">
        <f t="shared" si="86"/>
        <v>P</v>
      </c>
      <c r="N5530" s="173" t="s">
        <v>10681</v>
      </c>
      <c r="O5530" s="146" t="s">
        <v>1506</v>
      </c>
      <c r="P5530" s="146" t="s">
        <v>9442</v>
      </c>
      <c r="Q5530" s="147" t="s">
        <v>10519</v>
      </c>
      <c r="R5530" s="187">
        <v>0.51</v>
      </c>
    </row>
    <row r="5531" spans="1:18" x14ac:dyDescent="0.25">
      <c r="A5531" s="135">
        <v>1059634</v>
      </c>
      <c r="B5531" s="148" t="s">
        <v>1322</v>
      </c>
      <c r="C5531" s="135">
        <v>1</v>
      </c>
      <c r="D5531" s="135" t="s">
        <v>9548</v>
      </c>
      <c r="E5531" s="188" t="s">
        <v>9548</v>
      </c>
      <c r="F5531" s="135" t="s">
        <v>9548</v>
      </c>
      <c r="G5531" s="135" t="s">
        <v>9548</v>
      </c>
      <c r="H5531" s="135" t="s">
        <v>9548</v>
      </c>
      <c r="I5531" s="135" t="s">
        <v>9548</v>
      </c>
      <c r="J5531" s="136">
        <v>0.56000000000000005</v>
      </c>
      <c r="K5531" s="136">
        <v>0.49</v>
      </c>
      <c r="L5531" s="136">
        <v>1.76</v>
      </c>
      <c r="M5531" s="137" t="str">
        <f t="shared" si="86"/>
        <v>P</v>
      </c>
      <c r="N5531" s="174" t="s">
        <v>10681</v>
      </c>
      <c r="O5531" s="149" t="s">
        <v>1506</v>
      </c>
      <c r="P5531" s="149" t="s">
        <v>9442</v>
      </c>
      <c r="Q5531" s="150" t="s">
        <v>10519</v>
      </c>
      <c r="R5531" s="189">
        <v>1.38</v>
      </c>
    </row>
    <row r="5532" spans="1:18" x14ac:dyDescent="0.25">
      <c r="A5532" s="132">
        <v>1059635</v>
      </c>
      <c r="B5532" s="145" t="s">
        <v>5413</v>
      </c>
      <c r="C5532" s="132">
        <v>1</v>
      </c>
      <c r="D5532" s="132" t="s">
        <v>9548</v>
      </c>
      <c r="E5532" s="186" t="s">
        <v>9548</v>
      </c>
      <c r="F5532" s="132" t="s">
        <v>9548</v>
      </c>
      <c r="G5532" s="132" t="s">
        <v>9548</v>
      </c>
      <c r="H5532" s="132" t="s">
        <v>9548</v>
      </c>
      <c r="I5532" s="132" t="s">
        <v>9548</v>
      </c>
      <c r="J5532" s="133">
        <v>0.4</v>
      </c>
      <c r="K5532" s="133">
        <v>0.4</v>
      </c>
      <c r="L5532" s="133">
        <v>0.25</v>
      </c>
      <c r="M5532" s="134" t="str">
        <f t="shared" si="86"/>
        <v>P</v>
      </c>
      <c r="N5532" s="173" t="s">
        <v>10681</v>
      </c>
      <c r="O5532" s="146" t="s">
        <v>1506</v>
      </c>
      <c r="P5532" s="146" t="s">
        <v>9442</v>
      </c>
      <c r="Q5532" s="147" t="s">
        <v>10519</v>
      </c>
      <c r="R5532" s="187">
        <v>0.48</v>
      </c>
    </row>
    <row r="5533" spans="1:18" x14ac:dyDescent="0.25">
      <c r="A5533" s="135">
        <v>1059636</v>
      </c>
      <c r="B5533" s="148" t="s">
        <v>5414</v>
      </c>
      <c r="C5533" s="135">
        <v>1</v>
      </c>
      <c r="D5533" s="135" t="s">
        <v>9548</v>
      </c>
      <c r="E5533" s="188" t="s">
        <v>9548</v>
      </c>
      <c r="F5533" s="135" t="s">
        <v>9548</v>
      </c>
      <c r="G5533" s="135" t="s">
        <v>9548</v>
      </c>
      <c r="H5533" s="135" t="s">
        <v>9548</v>
      </c>
      <c r="I5533" s="135" t="s">
        <v>9548</v>
      </c>
      <c r="J5533" s="136">
        <v>0.4</v>
      </c>
      <c r="K5533" s="136">
        <v>0.4</v>
      </c>
      <c r="L5533" s="136">
        <v>0.25</v>
      </c>
      <c r="M5533" s="137" t="str">
        <f t="shared" si="86"/>
        <v>P</v>
      </c>
      <c r="N5533" s="172" t="s">
        <v>10681</v>
      </c>
      <c r="O5533" s="149" t="s">
        <v>1506</v>
      </c>
      <c r="P5533" s="149" t="s">
        <v>9442</v>
      </c>
      <c r="Q5533" s="150" t="s">
        <v>10519</v>
      </c>
      <c r="R5533" s="189">
        <v>0.5</v>
      </c>
    </row>
    <row r="5534" spans="1:18" x14ac:dyDescent="0.25">
      <c r="A5534" s="132">
        <v>1059638</v>
      </c>
      <c r="B5534" s="145" t="s">
        <v>1368</v>
      </c>
      <c r="C5534" s="132">
        <v>1</v>
      </c>
      <c r="D5534" s="132" t="s">
        <v>9548</v>
      </c>
      <c r="E5534" s="186" t="s">
        <v>9548</v>
      </c>
      <c r="F5534" s="132" t="s">
        <v>9548</v>
      </c>
      <c r="G5534" s="132" t="s">
        <v>9548</v>
      </c>
      <c r="H5534" s="132" t="s">
        <v>9548</v>
      </c>
      <c r="I5534" s="132" t="s">
        <v>9548</v>
      </c>
      <c r="J5534" s="133">
        <v>0.14000000000000001</v>
      </c>
      <c r="K5534" s="133">
        <v>0.14000000000000001</v>
      </c>
      <c r="L5534" s="133">
        <v>0.69</v>
      </c>
      <c r="M5534" s="134" t="str">
        <f t="shared" si="86"/>
        <v>P</v>
      </c>
      <c r="N5534" s="173" t="s">
        <v>10681</v>
      </c>
      <c r="O5534" s="146" t="s">
        <v>1506</v>
      </c>
      <c r="P5534" s="146" t="s">
        <v>9442</v>
      </c>
      <c r="Q5534" s="147" t="s">
        <v>10519</v>
      </c>
      <c r="R5534" s="187">
        <v>0.68</v>
      </c>
    </row>
    <row r="5535" spans="1:18" x14ac:dyDescent="0.25">
      <c r="A5535" s="135">
        <v>1059639</v>
      </c>
      <c r="B5535" s="148" t="s">
        <v>1396</v>
      </c>
      <c r="C5535" s="135">
        <v>10</v>
      </c>
      <c r="D5535" s="135">
        <v>864</v>
      </c>
      <c r="E5535" s="188">
        <v>18</v>
      </c>
      <c r="F5535" s="135">
        <v>1296</v>
      </c>
      <c r="G5535" s="135">
        <v>72</v>
      </c>
      <c r="H5535" s="135" t="s">
        <v>20</v>
      </c>
      <c r="I5535" s="135">
        <v>1</v>
      </c>
      <c r="J5535" s="136">
        <v>1.1000000000000001</v>
      </c>
      <c r="K5535" s="136">
        <v>0.98</v>
      </c>
      <c r="L5535" s="136">
        <v>0.6</v>
      </c>
      <c r="M5535" s="137" t="str">
        <f t="shared" si="86"/>
        <v>P</v>
      </c>
      <c r="N5535" s="174" t="s">
        <v>10682</v>
      </c>
      <c r="O5535" s="149" t="s">
        <v>1816</v>
      </c>
      <c r="P5535" s="149" t="s">
        <v>10693</v>
      </c>
      <c r="Q5535" s="150" t="s">
        <v>10519</v>
      </c>
      <c r="R5535" s="189">
        <v>18.2</v>
      </c>
    </row>
    <row r="5536" spans="1:18" x14ac:dyDescent="0.25">
      <c r="A5536" s="132">
        <v>1059640</v>
      </c>
      <c r="B5536" s="145" t="s">
        <v>1312</v>
      </c>
      <c r="C5536" s="132">
        <v>1</v>
      </c>
      <c r="D5536" s="132" t="s">
        <v>9548</v>
      </c>
      <c r="E5536" s="186" t="s">
        <v>9548</v>
      </c>
      <c r="F5536" s="132" t="s">
        <v>9548</v>
      </c>
      <c r="G5536" s="132" t="s">
        <v>9548</v>
      </c>
      <c r="H5536" s="132" t="s">
        <v>9548</v>
      </c>
      <c r="I5536" s="132" t="s">
        <v>9548</v>
      </c>
      <c r="J5536" s="133">
        <v>0.56999999999999995</v>
      </c>
      <c r="K5536" s="133">
        <v>0.56000000000000005</v>
      </c>
      <c r="L5536" s="133">
        <v>1.73</v>
      </c>
      <c r="M5536" s="134" t="str">
        <f t="shared" si="86"/>
        <v>P</v>
      </c>
      <c r="N5536" s="173" t="s">
        <v>10681</v>
      </c>
      <c r="O5536" s="146" t="s">
        <v>1506</v>
      </c>
      <c r="P5536" s="146" t="s">
        <v>9442</v>
      </c>
      <c r="Q5536" s="147" t="s">
        <v>10519</v>
      </c>
      <c r="R5536" s="187">
        <v>1.1499999999999999</v>
      </c>
    </row>
    <row r="5537" spans="1:18" x14ac:dyDescent="0.25">
      <c r="A5537" s="135">
        <v>1059641</v>
      </c>
      <c r="B5537" s="148" t="s">
        <v>1366</v>
      </c>
      <c r="C5537" s="135">
        <v>1</v>
      </c>
      <c r="D5537" s="135" t="s">
        <v>9548</v>
      </c>
      <c r="E5537" s="188" t="s">
        <v>9548</v>
      </c>
      <c r="F5537" s="135" t="s">
        <v>9548</v>
      </c>
      <c r="G5537" s="135" t="s">
        <v>9548</v>
      </c>
      <c r="H5537" s="135" t="s">
        <v>9548</v>
      </c>
      <c r="I5537" s="135" t="s">
        <v>9548</v>
      </c>
      <c r="J5537" s="136">
        <v>0.38</v>
      </c>
      <c r="K5537" s="136">
        <v>0.38</v>
      </c>
      <c r="L5537" s="136">
        <v>0.27</v>
      </c>
      <c r="M5537" s="137" t="str">
        <f t="shared" si="86"/>
        <v>P</v>
      </c>
      <c r="N5537" s="174" t="s">
        <v>10681</v>
      </c>
      <c r="O5537" s="149" t="s">
        <v>1506</v>
      </c>
      <c r="P5537" s="149" t="s">
        <v>9442</v>
      </c>
      <c r="Q5537" s="150" t="s">
        <v>10519</v>
      </c>
      <c r="R5537" s="189">
        <v>0.48</v>
      </c>
    </row>
    <row r="5538" spans="1:18" x14ac:dyDescent="0.25">
      <c r="A5538" s="132">
        <v>1059642</v>
      </c>
      <c r="B5538" s="145" t="s">
        <v>500</v>
      </c>
      <c r="C5538" s="132">
        <v>6</v>
      </c>
      <c r="D5538" s="132">
        <v>434</v>
      </c>
      <c r="E5538" s="186" t="s">
        <v>21</v>
      </c>
      <c r="F5538" s="132">
        <v>558</v>
      </c>
      <c r="G5538" s="132" t="s">
        <v>20</v>
      </c>
      <c r="H5538" s="132" t="s">
        <v>20</v>
      </c>
      <c r="I5538" s="132" t="s">
        <v>20</v>
      </c>
      <c r="J5538" s="133">
        <v>1.6</v>
      </c>
      <c r="K5538" s="133">
        <v>1.08</v>
      </c>
      <c r="L5538" s="133">
        <v>1.62</v>
      </c>
      <c r="M5538" s="134" t="str">
        <f t="shared" si="86"/>
        <v>P</v>
      </c>
      <c r="N5538" s="173" t="s">
        <v>10681</v>
      </c>
      <c r="O5538" s="146" t="s">
        <v>1506</v>
      </c>
      <c r="P5538" s="146" t="s">
        <v>9427</v>
      </c>
      <c r="Q5538" s="147" t="s">
        <v>10519</v>
      </c>
      <c r="R5538" s="187">
        <v>8.879999999999999</v>
      </c>
    </row>
    <row r="5539" spans="1:18" x14ac:dyDescent="0.25">
      <c r="A5539" s="135">
        <v>1059643</v>
      </c>
      <c r="B5539" s="148" t="s">
        <v>5415</v>
      </c>
      <c r="C5539" s="135">
        <v>6</v>
      </c>
      <c r="D5539" s="135">
        <v>120</v>
      </c>
      <c r="E5539" s="188" t="s">
        <v>21</v>
      </c>
      <c r="F5539" s="135">
        <v>160</v>
      </c>
      <c r="G5539" s="135" t="s">
        <v>20</v>
      </c>
      <c r="H5539" s="135" t="s">
        <v>20</v>
      </c>
      <c r="I5539" s="135" t="s">
        <v>20</v>
      </c>
      <c r="J5539" s="136">
        <v>2.86</v>
      </c>
      <c r="K5539" s="136">
        <v>2.37</v>
      </c>
      <c r="L5539" s="136">
        <v>1.46</v>
      </c>
      <c r="M5539" s="137" t="str">
        <f t="shared" si="86"/>
        <v>P</v>
      </c>
      <c r="N5539" s="174" t="s">
        <v>10681</v>
      </c>
      <c r="O5539" s="149" t="s">
        <v>1506</v>
      </c>
      <c r="P5539" s="149" t="s">
        <v>9435</v>
      </c>
      <c r="Q5539" s="150" t="s">
        <v>10519</v>
      </c>
      <c r="R5539" s="189">
        <v>16.68</v>
      </c>
    </row>
    <row r="5540" spans="1:18" x14ac:dyDescent="0.25">
      <c r="A5540" s="132">
        <v>1059645</v>
      </c>
      <c r="B5540" s="145" t="s">
        <v>5416</v>
      </c>
      <c r="C5540" s="132">
        <v>1</v>
      </c>
      <c r="D5540" s="132" t="s">
        <v>9548</v>
      </c>
      <c r="E5540" s="186" t="s">
        <v>9548</v>
      </c>
      <c r="F5540" s="132" t="s">
        <v>9548</v>
      </c>
      <c r="G5540" s="132" t="s">
        <v>9548</v>
      </c>
      <c r="H5540" s="132" t="s">
        <v>9548</v>
      </c>
      <c r="I5540" s="132" t="s">
        <v>9548</v>
      </c>
      <c r="J5540" s="133">
        <v>0.128</v>
      </c>
      <c r="K5540" s="133">
        <v>0.128</v>
      </c>
      <c r="L5540" s="133">
        <v>1.35</v>
      </c>
      <c r="M5540" s="134" t="str">
        <f t="shared" si="86"/>
        <v>P</v>
      </c>
      <c r="N5540" s="173" t="s">
        <v>10681</v>
      </c>
      <c r="O5540" s="146" t="s">
        <v>1506</v>
      </c>
      <c r="P5540" s="146" t="s">
        <v>9442</v>
      </c>
      <c r="Q5540" s="147" t="s">
        <v>10519</v>
      </c>
      <c r="R5540" s="187">
        <v>0.89</v>
      </c>
    </row>
    <row r="5541" spans="1:18" x14ac:dyDescent="0.25">
      <c r="A5541" s="135">
        <v>1059646</v>
      </c>
      <c r="B5541" s="148" t="s">
        <v>1357</v>
      </c>
      <c r="C5541" s="135">
        <v>1</v>
      </c>
      <c r="D5541" s="135" t="s">
        <v>9548</v>
      </c>
      <c r="E5541" s="188" t="s">
        <v>9548</v>
      </c>
      <c r="F5541" s="135" t="s">
        <v>9548</v>
      </c>
      <c r="G5541" s="135" t="s">
        <v>9548</v>
      </c>
      <c r="H5541" s="135" t="s">
        <v>9548</v>
      </c>
      <c r="I5541" s="135" t="s">
        <v>9548</v>
      </c>
      <c r="J5541" s="136">
        <v>0.25</v>
      </c>
      <c r="K5541" s="136">
        <v>0.26</v>
      </c>
      <c r="L5541" s="136">
        <v>1.0900000000000001</v>
      </c>
      <c r="M5541" s="137" t="str">
        <f t="shared" si="86"/>
        <v>P</v>
      </c>
      <c r="N5541" s="174" t="s">
        <v>10681</v>
      </c>
      <c r="O5541" s="149" t="s">
        <v>1506</v>
      </c>
      <c r="P5541" s="149" t="s">
        <v>9442</v>
      </c>
      <c r="Q5541" s="150" t="s">
        <v>10519</v>
      </c>
      <c r="R5541" s="189">
        <v>0.53</v>
      </c>
    </row>
    <row r="5542" spans="1:18" x14ac:dyDescent="0.25">
      <c r="A5542" s="132">
        <v>1059647</v>
      </c>
      <c r="B5542" s="145" t="s">
        <v>1359</v>
      </c>
      <c r="C5542" s="132">
        <v>1</v>
      </c>
      <c r="D5542" s="132" t="s">
        <v>9548</v>
      </c>
      <c r="E5542" s="186" t="s">
        <v>9548</v>
      </c>
      <c r="F5542" s="132" t="s">
        <v>9548</v>
      </c>
      <c r="G5542" s="132" t="s">
        <v>9548</v>
      </c>
      <c r="H5542" s="132" t="s">
        <v>9548</v>
      </c>
      <c r="I5542" s="132" t="s">
        <v>9548</v>
      </c>
      <c r="J5542" s="133">
        <v>0.24</v>
      </c>
      <c r="K5542" s="133">
        <v>0.25</v>
      </c>
      <c r="L5542" s="133">
        <v>1.08</v>
      </c>
      <c r="M5542" s="134" t="str">
        <f t="shared" si="86"/>
        <v>P</v>
      </c>
      <c r="N5542" s="173" t="s">
        <v>10681</v>
      </c>
      <c r="O5542" s="146" t="s">
        <v>1506</v>
      </c>
      <c r="P5542" s="146" t="s">
        <v>9442</v>
      </c>
      <c r="Q5542" s="147" t="s">
        <v>10519</v>
      </c>
      <c r="R5542" s="187">
        <v>0.6</v>
      </c>
    </row>
    <row r="5543" spans="1:18" x14ac:dyDescent="0.25">
      <c r="A5543" s="135">
        <v>1059648</v>
      </c>
      <c r="B5543" s="148" t="s">
        <v>1354</v>
      </c>
      <c r="C5543" s="135">
        <v>1</v>
      </c>
      <c r="D5543" s="135" t="s">
        <v>9548</v>
      </c>
      <c r="E5543" s="188" t="s">
        <v>9548</v>
      </c>
      <c r="F5543" s="135" t="s">
        <v>9548</v>
      </c>
      <c r="G5543" s="135" t="s">
        <v>9548</v>
      </c>
      <c r="H5543" s="135" t="s">
        <v>9548</v>
      </c>
      <c r="I5543" s="135" t="s">
        <v>9548</v>
      </c>
      <c r="J5543" s="136">
        <v>0.25</v>
      </c>
      <c r="K5543" s="136">
        <v>0.26</v>
      </c>
      <c r="L5543" s="136">
        <v>1.31</v>
      </c>
      <c r="M5543" s="137" t="str">
        <f t="shared" si="86"/>
        <v>P</v>
      </c>
      <c r="N5543" s="174" t="s">
        <v>10681</v>
      </c>
      <c r="O5543" s="149" t="s">
        <v>1506</v>
      </c>
      <c r="P5543" s="149" t="s">
        <v>9442</v>
      </c>
      <c r="Q5543" s="150" t="s">
        <v>10519</v>
      </c>
      <c r="R5543" s="189">
        <v>0.56000000000000005</v>
      </c>
    </row>
    <row r="5544" spans="1:18" x14ac:dyDescent="0.25">
      <c r="A5544" s="132">
        <v>1059659</v>
      </c>
      <c r="B5544" s="145" t="s">
        <v>1358</v>
      </c>
      <c r="C5544" s="132">
        <v>1</v>
      </c>
      <c r="D5544" s="132" t="s">
        <v>9548</v>
      </c>
      <c r="E5544" s="186" t="s">
        <v>9548</v>
      </c>
      <c r="F5544" s="132" t="s">
        <v>9548</v>
      </c>
      <c r="G5544" s="132" t="s">
        <v>9548</v>
      </c>
      <c r="H5544" s="132" t="s">
        <v>9548</v>
      </c>
      <c r="I5544" s="132" t="s">
        <v>9548</v>
      </c>
      <c r="J5544" s="133">
        <v>1.07</v>
      </c>
      <c r="K5544" s="133">
        <v>0.36</v>
      </c>
      <c r="L5544" s="133">
        <v>0.26</v>
      </c>
      <c r="M5544" s="134" t="str">
        <f t="shared" si="86"/>
        <v>P</v>
      </c>
      <c r="N5544" s="173" t="s">
        <v>10681</v>
      </c>
      <c r="O5544" s="146" t="s">
        <v>1506</v>
      </c>
      <c r="P5544" s="146" t="s">
        <v>9442</v>
      </c>
      <c r="Q5544" s="147" t="s">
        <v>10519</v>
      </c>
      <c r="R5544" s="187">
        <v>0.5</v>
      </c>
    </row>
    <row r="5545" spans="1:18" x14ac:dyDescent="0.25">
      <c r="A5545" s="135">
        <v>1059662</v>
      </c>
      <c r="B5545" s="148" t="s">
        <v>1315</v>
      </c>
      <c r="C5545" s="135">
        <v>1</v>
      </c>
      <c r="D5545" s="135" t="s">
        <v>9548</v>
      </c>
      <c r="E5545" s="188" t="s">
        <v>9548</v>
      </c>
      <c r="F5545" s="135" t="s">
        <v>9548</v>
      </c>
      <c r="G5545" s="135" t="s">
        <v>9548</v>
      </c>
      <c r="H5545" s="135" t="s">
        <v>9548</v>
      </c>
      <c r="I5545" s="135" t="s">
        <v>9548</v>
      </c>
      <c r="J5545" s="136">
        <v>0.38</v>
      </c>
      <c r="K5545" s="136">
        <v>0.38</v>
      </c>
      <c r="L5545" s="136">
        <v>1.67</v>
      </c>
      <c r="M5545" s="137" t="str">
        <f t="shared" si="86"/>
        <v>P</v>
      </c>
      <c r="N5545" s="174" t="s">
        <v>10681</v>
      </c>
      <c r="O5545" s="149" t="s">
        <v>1506</v>
      </c>
      <c r="P5545" s="149" t="s">
        <v>9442</v>
      </c>
      <c r="Q5545" s="150" t="s">
        <v>10519</v>
      </c>
      <c r="R5545" s="189">
        <v>2.0299999999999998</v>
      </c>
    </row>
    <row r="5546" spans="1:18" x14ac:dyDescent="0.25">
      <c r="A5546" s="132">
        <v>1059663</v>
      </c>
      <c r="B5546" s="145" t="s">
        <v>5417</v>
      </c>
      <c r="C5546" s="132">
        <v>1</v>
      </c>
      <c r="D5546" s="132" t="s">
        <v>9548</v>
      </c>
      <c r="E5546" s="186" t="s">
        <v>9548</v>
      </c>
      <c r="F5546" s="132" t="s">
        <v>9548</v>
      </c>
      <c r="G5546" s="132" t="s">
        <v>9548</v>
      </c>
      <c r="H5546" s="132" t="s">
        <v>9548</v>
      </c>
      <c r="I5546" s="132" t="s">
        <v>9548</v>
      </c>
      <c r="J5546" s="133">
        <v>1.65</v>
      </c>
      <c r="K5546" s="133">
        <v>0.57999999999999996</v>
      </c>
      <c r="L5546" s="133">
        <v>0.57999999999999996</v>
      </c>
      <c r="M5546" s="134" t="str">
        <f t="shared" si="86"/>
        <v>P</v>
      </c>
      <c r="N5546" s="173" t="s">
        <v>10681</v>
      </c>
      <c r="O5546" s="146" t="s">
        <v>1506</v>
      </c>
      <c r="P5546" s="146" t="s">
        <v>9442</v>
      </c>
      <c r="Q5546" s="147" t="s">
        <v>10519</v>
      </c>
      <c r="R5546" s="187">
        <v>0.98</v>
      </c>
    </row>
    <row r="5547" spans="1:18" x14ac:dyDescent="0.25">
      <c r="A5547" s="135">
        <v>1059664</v>
      </c>
      <c r="B5547" s="148" t="s">
        <v>1308</v>
      </c>
      <c r="C5547" s="135">
        <v>1</v>
      </c>
      <c r="D5547" s="135" t="s">
        <v>9548</v>
      </c>
      <c r="E5547" s="188" t="s">
        <v>9548</v>
      </c>
      <c r="F5547" s="135" t="s">
        <v>9548</v>
      </c>
      <c r="G5547" s="135" t="s">
        <v>9548</v>
      </c>
      <c r="H5547" s="135" t="s">
        <v>9548</v>
      </c>
      <c r="I5547" s="135" t="s">
        <v>9548</v>
      </c>
      <c r="J5547" s="136">
        <v>0.56999999999999995</v>
      </c>
      <c r="K5547" s="136">
        <v>0.56999999999999995</v>
      </c>
      <c r="L5547" s="136">
        <v>1.67</v>
      </c>
      <c r="M5547" s="137" t="str">
        <f t="shared" si="86"/>
        <v>P</v>
      </c>
      <c r="N5547" s="174" t="s">
        <v>10681</v>
      </c>
      <c r="O5547" s="149" t="s">
        <v>1506</v>
      </c>
      <c r="P5547" s="149" t="s">
        <v>9442</v>
      </c>
      <c r="Q5547" s="150" t="s">
        <v>10519</v>
      </c>
      <c r="R5547" s="189">
        <v>0.94</v>
      </c>
    </row>
    <row r="5548" spans="1:18" x14ac:dyDescent="0.25">
      <c r="A5548" s="132">
        <v>1059665</v>
      </c>
      <c r="B5548" s="145" t="s">
        <v>1293</v>
      </c>
      <c r="C5548" s="132">
        <v>1</v>
      </c>
      <c r="D5548" s="132" t="s">
        <v>9548</v>
      </c>
      <c r="E5548" s="186" t="s">
        <v>9548</v>
      </c>
      <c r="F5548" s="132" t="s">
        <v>9548</v>
      </c>
      <c r="G5548" s="132" t="s">
        <v>9548</v>
      </c>
      <c r="H5548" s="132" t="s">
        <v>9548</v>
      </c>
      <c r="I5548" s="132" t="s">
        <v>9548</v>
      </c>
      <c r="J5548" s="133">
        <v>1.03</v>
      </c>
      <c r="K5548" s="133">
        <v>1.04</v>
      </c>
      <c r="L5548" s="133">
        <v>0.45</v>
      </c>
      <c r="M5548" s="134" t="str">
        <f t="shared" si="86"/>
        <v>P</v>
      </c>
      <c r="N5548" s="173" t="s">
        <v>10681</v>
      </c>
      <c r="O5548" s="146" t="s">
        <v>1506</v>
      </c>
      <c r="P5548" s="146" t="s">
        <v>9442</v>
      </c>
      <c r="Q5548" s="147" t="s">
        <v>10519</v>
      </c>
      <c r="R5548" s="187">
        <v>1.03</v>
      </c>
    </row>
    <row r="5549" spans="1:18" x14ac:dyDescent="0.25">
      <c r="A5549" s="135">
        <v>1059667</v>
      </c>
      <c r="B5549" s="148" t="s">
        <v>5418</v>
      </c>
      <c r="C5549" s="135">
        <v>1</v>
      </c>
      <c r="D5549" s="135" t="s">
        <v>9548</v>
      </c>
      <c r="E5549" s="188" t="s">
        <v>9548</v>
      </c>
      <c r="F5549" s="135" t="s">
        <v>9548</v>
      </c>
      <c r="G5549" s="135" t="s">
        <v>9548</v>
      </c>
      <c r="H5549" s="135" t="s">
        <v>9548</v>
      </c>
      <c r="I5549" s="135" t="s">
        <v>9548</v>
      </c>
      <c r="J5549" s="136">
        <v>1.04</v>
      </c>
      <c r="K5549" s="136">
        <v>1.03</v>
      </c>
      <c r="L5549" s="136">
        <v>0.45</v>
      </c>
      <c r="M5549" s="137" t="str">
        <f t="shared" si="86"/>
        <v>P</v>
      </c>
      <c r="N5549" s="174" t="s">
        <v>10681</v>
      </c>
      <c r="O5549" s="149" t="s">
        <v>1506</v>
      </c>
      <c r="P5549" s="149" t="s">
        <v>9442</v>
      </c>
      <c r="Q5549" s="150" t="s">
        <v>10519</v>
      </c>
      <c r="R5549" s="189">
        <v>1.1499999999999999</v>
      </c>
    </row>
    <row r="5550" spans="1:18" x14ac:dyDescent="0.25">
      <c r="A5550" s="132">
        <v>1059668</v>
      </c>
      <c r="B5550" s="145" t="s">
        <v>1317</v>
      </c>
      <c r="C5550" s="132">
        <v>1</v>
      </c>
      <c r="D5550" s="132" t="s">
        <v>9548</v>
      </c>
      <c r="E5550" s="186" t="s">
        <v>9548</v>
      </c>
      <c r="F5550" s="132" t="s">
        <v>9548</v>
      </c>
      <c r="G5550" s="132" t="s">
        <v>9548</v>
      </c>
      <c r="H5550" s="132" t="s">
        <v>9548</v>
      </c>
      <c r="I5550" s="132" t="s">
        <v>9548</v>
      </c>
      <c r="J5550" s="133">
        <v>0.85</v>
      </c>
      <c r="K5550" s="133">
        <v>0.84</v>
      </c>
      <c r="L5550" s="133">
        <v>0.67</v>
      </c>
      <c r="M5550" s="134" t="str">
        <f t="shared" si="86"/>
        <v>P</v>
      </c>
      <c r="N5550" s="173" t="s">
        <v>10681</v>
      </c>
      <c r="O5550" s="146" t="s">
        <v>1506</v>
      </c>
      <c r="P5550" s="146" t="s">
        <v>9442</v>
      </c>
      <c r="Q5550" s="147" t="s">
        <v>10519</v>
      </c>
      <c r="R5550" s="187">
        <v>1.54</v>
      </c>
    </row>
    <row r="5551" spans="1:18" x14ac:dyDescent="0.25">
      <c r="A5551" s="135">
        <v>1059669</v>
      </c>
      <c r="B5551" s="148" t="s">
        <v>5419</v>
      </c>
      <c r="C5551" s="135">
        <v>1</v>
      </c>
      <c r="D5551" s="135" t="s">
        <v>9548</v>
      </c>
      <c r="E5551" s="188" t="s">
        <v>9548</v>
      </c>
      <c r="F5551" s="135" t="s">
        <v>9548</v>
      </c>
      <c r="G5551" s="135" t="s">
        <v>9548</v>
      </c>
      <c r="H5551" s="135" t="s">
        <v>9548</v>
      </c>
      <c r="I5551" s="135" t="s">
        <v>9548</v>
      </c>
      <c r="J5551" s="136">
        <v>0.84</v>
      </c>
      <c r="K5551" s="136">
        <v>0.84</v>
      </c>
      <c r="L5551" s="136">
        <v>0.67</v>
      </c>
      <c r="M5551" s="137" t="str">
        <f t="shared" si="86"/>
        <v>P</v>
      </c>
      <c r="N5551" s="174" t="s">
        <v>10681</v>
      </c>
      <c r="O5551" s="149" t="s">
        <v>1506</v>
      </c>
      <c r="P5551" s="149" t="s">
        <v>9442</v>
      </c>
      <c r="Q5551" s="150" t="s">
        <v>10519</v>
      </c>
      <c r="R5551" s="189">
        <v>1.83</v>
      </c>
    </row>
    <row r="5552" spans="1:18" x14ac:dyDescent="0.25">
      <c r="A5552" s="132">
        <v>1059670</v>
      </c>
      <c r="B5552" s="145" t="s">
        <v>1319</v>
      </c>
      <c r="C5552" s="132">
        <v>1</v>
      </c>
      <c r="D5552" s="132" t="s">
        <v>9548</v>
      </c>
      <c r="E5552" s="186" t="s">
        <v>9548</v>
      </c>
      <c r="F5552" s="132" t="s">
        <v>9548</v>
      </c>
      <c r="G5552" s="132" t="s">
        <v>9548</v>
      </c>
      <c r="H5552" s="132" t="s">
        <v>9548</v>
      </c>
      <c r="I5552" s="132" t="s">
        <v>9548</v>
      </c>
      <c r="J5552" s="133">
        <v>0.85</v>
      </c>
      <c r="K5552" s="133">
        <v>0.84</v>
      </c>
      <c r="L5552" s="133">
        <v>0.67</v>
      </c>
      <c r="M5552" s="134" t="str">
        <f t="shared" si="86"/>
        <v>P</v>
      </c>
      <c r="N5552" s="173" t="s">
        <v>10681</v>
      </c>
      <c r="O5552" s="146" t="s">
        <v>1506</v>
      </c>
      <c r="P5552" s="146" t="s">
        <v>9442</v>
      </c>
      <c r="Q5552" s="147" t="s">
        <v>10519</v>
      </c>
      <c r="R5552" s="187">
        <v>1.81</v>
      </c>
    </row>
    <row r="5553" spans="1:18" x14ac:dyDescent="0.25">
      <c r="A5553" s="135">
        <v>1059671</v>
      </c>
      <c r="B5553" s="148" t="s">
        <v>5420</v>
      </c>
      <c r="C5553" s="135">
        <v>1</v>
      </c>
      <c r="D5553" s="135" t="s">
        <v>9548</v>
      </c>
      <c r="E5553" s="188" t="s">
        <v>9548</v>
      </c>
      <c r="F5553" s="135" t="s">
        <v>9548</v>
      </c>
      <c r="G5553" s="135" t="s">
        <v>9548</v>
      </c>
      <c r="H5553" s="135" t="s">
        <v>9548</v>
      </c>
      <c r="I5553" s="135" t="s">
        <v>9548</v>
      </c>
      <c r="J5553" s="136">
        <v>0.85</v>
      </c>
      <c r="K5553" s="136">
        <v>0.84</v>
      </c>
      <c r="L5553" s="136">
        <v>0.68</v>
      </c>
      <c r="M5553" s="137" t="str">
        <f t="shared" si="86"/>
        <v>P</v>
      </c>
      <c r="N5553" s="174" t="s">
        <v>10681</v>
      </c>
      <c r="O5553" s="149" t="s">
        <v>1506</v>
      </c>
      <c r="P5553" s="149" t="s">
        <v>9442</v>
      </c>
      <c r="Q5553" s="150" t="s">
        <v>10519</v>
      </c>
      <c r="R5553" s="189">
        <v>1.57</v>
      </c>
    </row>
    <row r="5554" spans="1:18" x14ac:dyDescent="0.25">
      <c r="A5554" s="132">
        <v>1059672</v>
      </c>
      <c r="B5554" s="145" t="s">
        <v>5421</v>
      </c>
      <c r="C5554" s="132">
        <v>1</v>
      </c>
      <c r="D5554" s="132" t="s">
        <v>9548</v>
      </c>
      <c r="E5554" s="186" t="s">
        <v>9548</v>
      </c>
      <c r="F5554" s="132" t="s">
        <v>9548</v>
      </c>
      <c r="G5554" s="132" t="s">
        <v>9548</v>
      </c>
      <c r="H5554" s="132" t="s">
        <v>9548</v>
      </c>
      <c r="I5554" s="132" t="s">
        <v>9548</v>
      </c>
      <c r="J5554" s="133">
        <v>0.59</v>
      </c>
      <c r="K5554" s="133">
        <v>0.59</v>
      </c>
      <c r="L5554" s="133">
        <v>1.5</v>
      </c>
      <c r="M5554" s="134" t="str">
        <f t="shared" si="86"/>
        <v>P</v>
      </c>
      <c r="N5554" s="173" t="s">
        <v>10681</v>
      </c>
      <c r="O5554" s="146" t="s">
        <v>1506</v>
      </c>
      <c r="P5554" s="146" t="s">
        <v>9442</v>
      </c>
      <c r="Q5554" s="147" t="s">
        <v>10519</v>
      </c>
      <c r="R5554" s="187">
        <v>0.7</v>
      </c>
    </row>
    <row r="5555" spans="1:18" x14ac:dyDescent="0.25">
      <c r="A5555" s="135">
        <v>1059673</v>
      </c>
      <c r="B5555" s="148" t="s">
        <v>5422</v>
      </c>
      <c r="C5555" s="135">
        <v>1</v>
      </c>
      <c r="D5555" s="135" t="s">
        <v>9548</v>
      </c>
      <c r="E5555" s="188" t="s">
        <v>9548</v>
      </c>
      <c r="F5555" s="135" t="s">
        <v>9548</v>
      </c>
      <c r="G5555" s="135" t="s">
        <v>9548</v>
      </c>
      <c r="H5555" s="135" t="s">
        <v>9548</v>
      </c>
      <c r="I5555" s="135" t="s">
        <v>9548</v>
      </c>
      <c r="J5555" s="136">
        <v>1.72</v>
      </c>
      <c r="K5555" s="136">
        <v>0.75</v>
      </c>
      <c r="L5555" s="136">
        <v>0.51</v>
      </c>
      <c r="M5555" s="137" t="str">
        <f t="shared" si="86"/>
        <v>P</v>
      </c>
      <c r="N5555" s="174" t="s">
        <v>10681</v>
      </c>
      <c r="O5555" s="149" t="s">
        <v>1506</v>
      </c>
      <c r="P5555" s="149" t="s">
        <v>9442</v>
      </c>
      <c r="Q5555" s="150" t="s">
        <v>10519</v>
      </c>
      <c r="R5555" s="189">
        <v>1.17</v>
      </c>
    </row>
    <row r="5556" spans="1:18" x14ac:dyDescent="0.25">
      <c r="A5556" s="132">
        <v>1059674</v>
      </c>
      <c r="B5556" s="145" t="s">
        <v>1356</v>
      </c>
      <c r="C5556" s="132">
        <v>1</v>
      </c>
      <c r="D5556" s="132" t="s">
        <v>9548</v>
      </c>
      <c r="E5556" s="186" t="s">
        <v>9548</v>
      </c>
      <c r="F5556" s="132" t="s">
        <v>9548</v>
      </c>
      <c r="G5556" s="132" t="s">
        <v>9548</v>
      </c>
      <c r="H5556" s="132" t="s">
        <v>9548</v>
      </c>
      <c r="I5556" s="132" t="s">
        <v>9548</v>
      </c>
      <c r="J5556" s="133">
        <v>0.24</v>
      </c>
      <c r="K5556" s="133">
        <v>0.25</v>
      </c>
      <c r="L5556" s="133">
        <v>1.1000000000000001</v>
      </c>
      <c r="M5556" s="134" t="str">
        <f t="shared" si="86"/>
        <v>P</v>
      </c>
      <c r="N5556" s="173" t="s">
        <v>10681</v>
      </c>
      <c r="O5556" s="146" t="s">
        <v>1506</v>
      </c>
      <c r="P5556" s="146" t="s">
        <v>9442</v>
      </c>
      <c r="Q5556" s="147" t="s">
        <v>10519</v>
      </c>
      <c r="R5556" s="187">
        <v>0.5</v>
      </c>
    </row>
    <row r="5557" spans="1:18" x14ac:dyDescent="0.25">
      <c r="A5557" s="135">
        <v>1059675</v>
      </c>
      <c r="B5557" s="148" t="s">
        <v>5423</v>
      </c>
      <c r="C5557" s="135">
        <v>1</v>
      </c>
      <c r="D5557" s="135" t="s">
        <v>9548</v>
      </c>
      <c r="E5557" s="188" t="s">
        <v>9548</v>
      </c>
      <c r="F5557" s="135" t="s">
        <v>9548</v>
      </c>
      <c r="G5557" s="135" t="s">
        <v>9548</v>
      </c>
      <c r="H5557" s="135" t="s">
        <v>9548</v>
      </c>
      <c r="I5557" s="135" t="s">
        <v>9548</v>
      </c>
      <c r="J5557" s="136">
        <v>0.87</v>
      </c>
      <c r="K5557" s="136">
        <v>0.87</v>
      </c>
      <c r="L5557" s="136">
        <v>0.66</v>
      </c>
      <c r="M5557" s="137" t="str">
        <f t="shared" si="86"/>
        <v>P</v>
      </c>
      <c r="N5557" s="174" t="s">
        <v>10681</v>
      </c>
      <c r="O5557" s="149" t="s">
        <v>1506</v>
      </c>
      <c r="P5557" s="149" t="s">
        <v>9442</v>
      </c>
      <c r="Q5557" s="150" t="s">
        <v>10519</v>
      </c>
      <c r="R5557" s="189">
        <v>1.29</v>
      </c>
    </row>
    <row r="5558" spans="1:18" x14ac:dyDescent="0.25">
      <c r="A5558" s="132">
        <v>1059676</v>
      </c>
      <c r="B5558" s="145" t="s">
        <v>5424</v>
      </c>
      <c r="C5558" s="132">
        <v>1</v>
      </c>
      <c r="D5558" s="132" t="s">
        <v>9548</v>
      </c>
      <c r="E5558" s="186" t="s">
        <v>9548</v>
      </c>
      <c r="F5558" s="132" t="s">
        <v>9548</v>
      </c>
      <c r="G5558" s="132" t="s">
        <v>9548</v>
      </c>
      <c r="H5558" s="132" t="s">
        <v>9548</v>
      </c>
      <c r="I5558" s="132" t="s">
        <v>9548</v>
      </c>
      <c r="J5558" s="133">
        <v>0.87</v>
      </c>
      <c r="K5558" s="133">
        <v>0.87</v>
      </c>
      <c r="L5558" s="133">
        <v>0.66</v>
      </c>
      <c r="M5558" s="134" t="str">
        <f t="shared" si="86"/>
        <v>P</v>
      </c>
      <c r="N5558" s="173" t="s">
        <v>10681</v>
      </c>
      <c r="O5558" s="146" t="s">
        <v>1506</v>
      </c>
      <c r="P5558" s="146" t="s">
        <v>9442</v>
      </c>
      <c r="Q5558" s="147" t="s">
        <v>10519</v>
      </c>
      <c r="R5558" s="187">
        <v>1.62</v>
      </c>
    </row>
    <row r="5559" spans="1:18" x14ac:dyDescent="0.25">
      <c r="A5559" s="135">
        <v>1059677</v>
      </c>
      <c r="B5559" s="148" t="s">
        <v>1320</v>
      </c>
      <c r="C5559" s="135">
        <v>1</v>
      </c>
      <c r="D5559" s="135" t="s">
        <v>9548</v>
      </c>
      <c r="E5559" s="188" t="s">
        <v>9548</v>
      </c>
      <c r="F5559" s="135" t="s">
        <v>9548</v>
      </c>
      <c r="G5559" s="135" t="s">
        <v>9548</v>
      </c>
      <c r="H5559" s="135" t="s">
        <v>9548</v>
      </c>
      <c r="I5559" s="135" t="s">
        <v>9548</v>
      </c>
      <c r="J5559" s="136">
        <v>0.85</v>
      </c>
      <c r="K5559" s="136">
        <v>0.84</v>
      </c>
      <c r="L5559" s="136">
        <v>0.67</v>
      </c>
      <c r="M5559" s="137" t="str">
        <f t="shared" si="86"/>
        <v>P</v>
      </c>
      <c r="N5559" s="174" t="s">
        <v>10681</v>
      </c>
      <c r="O5559" s="149" t="s">
        <v>1506</v>
      </c>
      <c r="P5559" s="149" t="s">
        <v>9442</v>
      </c>
      <c r="Q5559" s="150" t="s">
        <v>10519</v>
      </c>
      <c r="R5559" s="189">
        <v>1.24</v>
      </c>
    </row>
    <row r="5560" spans="1:18" x14ac:dyDescent="0.25">
      <c r="A5560" s="132">
        <v>1059678</v>
      </c>
      <c r="B5560" s="145" t="s">
        <v>5425</v>
      </c>
      <c r="C5560" s="132">
        <v>1</v>
      </c>
      <c r="D5560" s="132" t="s">
        <v>9548</v>
      </c>
      <c r="E5560" s="186" t="s">
        <v>9548</v>
      </c>
      <c r="F5560" s="132" t="s">
        <v>9548</v>
      </c>
      <c r="G5560" s="132" t="s">
        <v>9548</v>
      </c>
      <c r="H5560" s="132" t="s">
        <v>9548</v>
      </c>
      <c r="I5560" s="132" t="s">
        <v>9548</v>
      </c>
      <c r="J5560" s="133">
        <v>0.84</v>
      </c>
      <c r="K5560" s="133">
        <v>0.84</v>
      </c>
      <c r="L5560" s="133">
        <v>0.66</v>
      </c>
      <c r="M5560" s="134" t="str">
        <f t="shared" si="86"/>
        <v>P</v>
      </c>
      <c r="N5560" s="173" t="s">
        <v>10681</v>
      </c>
      <c r="O5560" s="146" t="s">
        <v>1506</v>
      </c>
      <c r="P5560" s="146" t="s">
        <v>9442</v>
      </c>
      <c r="Q5560" s="147" t="s">
        <v>10519</v>
      </c>
      <c r="R5560" s="187">
        <v>1.1200000000000001</v>
      </c>
    </row>
    <row r="5561" spans="1:18" x14ac:dyDescent="0.25">
      <c r="A5561" s="135">
        <v>1059679</v>
      </c>
      <c r="B5561" s="148" t="s">
        <v>5426</v>
      </c>
      <c r="C5561" s="135">
        <v>30</v>
      </c>
      <c r="D5561" s="135">
        <v>1110</v>
      </c>
      <c r="E5561" s="188">
        <v>37</v>
      </c>
      <c r="F5561" s="135">
        <v>1850</v>
      </c>
      <c r="G5561" s="135">
        <v>148</v>
      </c>
      <c r="H5561" s="135" t="s">
        <v>20</v>
      </c>
      <c r="I5561" s="135">
        <v>1</v>
      </c>
      <c r="J5561" s="136">
        <v>1.89</v>
      </c>
      <c r="K5561" s="136">
        <v>1.01</v>
      </c>
      <c r="L5561" s="136">
        <v>0.37</v>
      </c>
      <c r="M5561" s="137" t="str">
        <f t="shared" si="86"/>
        <v>P</v>
      </c>
      <c r="N5561" s="174" t="s">
        <v>10681</v>
      </c>
      <c r="O5561" s="149" t="s">
        <v>1578</v>
      </c>
      <c r="P5561" s="149" t="s">
        <v>9412</v>
      </c>
      <c r="Q5561" s="150" t="s">
        <v>10519</v>
      </c>
      <c r="R5561" s="189">
        <v>6</v>
      </c>
    </row>
    <row r="5562" spans="1:18" x14ac:dyDescent="0.25">
      <c r="A5562" s="132">
        <v>1059680</v>
      </c>
      <c r="B5562" s="145" t="s">
        <v>5427</v>
      </c>
      <c r="C5562" s="132">
        <v>30</v>
      </c>
      <c r="D5562" s="132">
        <v>1480</v>
      </c>
      <c r="E5562" s="186">
        <v>37</v>
      </c>
      <c r="F5562" s="132" t="s">
        <v>20</v>
      </c>
      <c r="G5562" s="132">
        <v>148</v>
      </c>
      <c r="H5562" s="132" t="s">
        <v>20</v>
      </c>
      <c r="I5562" s="132">
        <v>1</v>
      </c>
      <c r="J5562" s="133">
        <v>2.27</v>
      </c>
      <c r="K5562" s="133">
        <v>1.1499999999999999</v>
      </c>
      <c r="L5562" s="133">
        <v>0.47</v>
      </c>
      <c r="M5562" s="134" t="str">
        <f t="shared" si="86"/>
        <v>P</v>
      </c>
      <c r="N5562" s="171" t="s">
        <v>10681</v>
      </c>
      <c r="O5562" s="146" t="s">
        <v>1578</v>
      </c>
      <c r="P5562" s="146" t="s">
        <v>9412</v>
      </c>
      <c r="Q5562" s="147" t="s">
        <v>10519</v>
      </c>
      <c r="R5562" s="187">
        <v>6</v>
      </c>
    </row>
    <row r="5563" spans="1:18" x14ac:dyDescent="0.25">
      <c r="A5563" s="135">
        <v>1059681</v>
      </c>
      <c r="B5563" s="148" t="s">
        <v>5428</v>
      </c>
      <c r="C5563" s="135">
        <v>30</v>
      </c>
      <c r="D5563" s="135">
        <v>1480</v>
      </c>
      <c r="E5563" s="188">
        <v>37</v>
      </c>
      <c r="F5563" s="135">
        <v>1850</v>
      </c>
      <c r="G5563" s="135">
        <v>148</v>
      </c>
      <c r="H5563" s="135" t="s">
        <v>20</v>
      </c>
      <c r="I5563" s="135">
        <v>1</v>
      </c>
      <c r="J5563" s="136">
        <v>1.64</v>
      </c>
      <c r="K5563" s="136">
        <v>1.1599999999999999</v>
      </c>
      <c r="L5563" s="136">
        <v>0.54</v>
      </c>
      <c r="M5563" s="137" t="str">
        <f t="shared" si="86"/>
        <v>P</v>
      </c>
      <c r="N5563" s="172" t="s">
        <v>10681</v>
      </c>
      <c r="O5563" s="149" t="s">
        <v>1578</v>
      </c>
      <c r="P5563" s="149" t="s">
        <v>9412</v>
      </c>
      <c r="Q5563" s="150" t="s">
        <v>10519</v>
      </c>
      <c r="R5563" s="189">
        <v>3.3</v>
      </c>
    </row>
    <row r="5564" spans="1:18" x14ac:dyDescent="0.25">
      <c r="A5564" s="132">
        <v>1059684</v>
      </c>
      <c r="B5564" s="145" t="s">
        <v>5429</v>
      </c>
      <c r="C5564" s="132">
        <v>1000</v>
      </c>
      <c r="D5564" s="132" t="s">
        <v>20</v>
      </c>
      <c r="E5564" s="186" t="s">
        <v>20</v>
      </c>
      <c r="F5564" s="132" t="s">
        <v>20</v>
      </c>
      <c r="G5564" s="132" t="s">
        <v>20</v>
      </c>
      <c r="H5564" s="132" t="s">
        <v>20</v>
      </c>
      <c r="I5564" s="132" t="s">
        <v>20</v>
      </c>
      <c r="J5564" s="133">
        <v>1.4</v>
      </c>
      <c r="K5564" s="133">
        <v>1.4</v>
      </c>
      <c r="L5564" s="133">
        <v>0.43</v>
      </c>
      <c r="M5564" s="134" t="str">
        <f t="shared" si="86"/>
        <v>P</v>
      </c>
      <c r="N5564" s="171" t="s">
        <v>10682</v>
      </c>
      <c r="O5564" s="146" t="s">
        <v>1506</v>
      </c>
      <c r="P5564" s="146" t="s">
        <v>9526</v>
      </c>
      <c r="Q5564" s="147" t="s">
        <v>10519</v>
      </c>
      <c r="R5564" s="187">
        <v>30</v>
      </c>
    </row>
    <row r="5565" spans="1:18" x14ac:dyDescent="0.25">
      <c r="A5565" s="135">
        <v>1059692</v>
      </c>
      <c r="B5565" s="148" t="s">
        <v>5430</v>
      </c>
      <c r="C5565" s="135">
        <v>1</v>
      </c>
      <c r="D5565" s="135" t="s">
        <v>20</v>
      </c>
      <c r="E5565" s="188" t="s">
        <v>20</v>
      </c>
      <c r="F5565" s="135" t="s">
        <v>20</v>
      </c>
      <c r="G5565" s="135" t="s">
        <v>20</v>
      </c>
      <c r="H5565" s="135" t="s">
        <v>20</v>
      </c>
      <c r="I5565" s="135" t="s">
        <v>20</v>
      </c>
      <c r="J5565" s="136">
        <v>1E-3</v>
      </c>
      <c r="K5565" s="136">
        <v>1E-3</v>
      </c>
      <c r="L5565" s="136">
        <v>1E-3</v>
      </c>
      <c r="M5565" s="137" t="str">
        <f t="shared" si="86"/>
        <v>P</v>
      </c>
      <c r="N5565" s="172" t="s">
        <v>10682</v>
      </c>
      <c r="O5565" s="149" t="s">
        <v>1506</v>
      </c>
      <c r="P5565" s="149" t="s">
        <v>9501</v>
      </c>
      <c r="Q5565" s="150" t="s">
        <v>10519</v>
      </c>
      <c r="R5565" s="189">
        <v>24.4</v>
      </c>
    </row>
    <row r="5566" spans="1:18" x14ac:dyDescent="0.25">
      <c r="A5566" s="132">
        <v>1060009</v>
      </c>
      <c r="B5566" s="145" t="s">
        <v>5431</v>
      </c>
      <c r="C5566" s="132">
        <v>6</v>
      </c>
      <c r="D5566" s="132" t="s">
        <v>20</v>
      </c>
      <c r="E5566" s="186" t="s">
        <v>20</v>
      </c>
      <c r="F5566" s="132" t="s">
        <v>20</v>
      </c>
      <c r="G5566" s="132" t="s">
        <v>20</v>
      </c>
      <c r="H5566" s="132" t="s">
        <v>20</v>
      </c>
      <c r="I5566" s="132" t="s">
        <v>20</v>
      </c>
      <c r="J5566" s="133">
        <v>1.7</v>
      </c>
      <c r="K5566" s="133">
        <v>1.1000000000000001</v>
      </c>
      <c r="L5566" s="133">
        <v>0.2</v>
      </c>
      <c r="M5566" s="134" t="str">
        <f t="shared" si="86"/>
        <v>P</v>
      </c>
      <c r="N5566" s="171" t="s">
        <v>10682</v>
      </c>
      <c r="O5566" s="146" t="s">
        <v>1497</v>
      </c>
      <c r="P5566" s="146" t="s">
        <v>9415</v>
      </c>
      <c r="Q5566" s="147" t="s">
        <v>10519</v>
      </c>
      <c r="R5566" s="187">
        <v>1.38</v>
      </c>
    </row>
    <row r="5567" spans="1:18" x14ac:dyDescent="0.25">
      <c r="A5567" s="135">
        <v>1060011</v>
      </c>
      <c r="B5567" s="148" t="s">
        <v>5432</v>
      </c>
      <c r="C5567" s="135">
        <v>6</v>
      </c>
      <c r="D5567" s="135" t="s">
        <v>20</v>
      </c>
      <c r="E5567" s="188" t="s">
        <v>20</v>
      </c>
      <c r="F5567" s="135" t="s">
        <v>20</v>
      </c>
      <c r="G5567" s="135" t="s">
        <v>20</v>
      </c>
      <c r="H5567" s="135" t="s">
        <v>20</v>
      </c>
      <c r="I5567" s="135" t="s">
        <v>20</v>
      </c>
      <c r="J5567" s="136">
        <v>2.4</v>
      </c>
      <c r="K5567" s="136">
        <v>1.8</v>
      </c>
      <c r="L5567" s="136">
        <v>0.3</v>
      </c>
      <c r="M5567" s="137" t="str">
        <f t="shared" si="86"/>
        <v>P</v>
      </c>
      <c r="N5567" s="172" t="s">
        <v>10682</v>
      </c>
      <c r="O5567" s="149" t="s">
        <v>1497</v>
      </c>
      <c r="P5567" s="149" t="s">
        <v>9415</v>
      </c>
      <c r="Q5567" s="150" t="s">
        <v>10519</v>
      </c>
      <c r="R5567" s="189">
        <v>1.6799999999999997</v>
      </c>
    </row>
    <row r="5568" spans="1:18" x14ac:dyDescent="0.25">
      <c r="A5568" s="132">
        <v>1060013</v>
      </c>
      <c r="B5568" s="145" t="s">
        <v>5433</v>
      </c>
      <c r="C5568" s="132">
        <v>6</v>
      </c>
      <c r="D5568" s="132">
        <v>352</v>
      </c>
      <c r="E5568" s="186">
        <v>16</v>
      </c>
      <c r="F5568" s="132">
        <v>352</v>
      </c>
      <c r="G5568" s="132" t="s">
        <v>20</v>
      </c>
      <c r="H5568" s="132" t="s">
        <v>20</v>
      </c>
      <c r="I5568" s="132" t="s">
        <v>20</v>
      </c>
      <c r="J5568" s="133">
        <v>2.6</v>
      </c>
      <c r="K5568" s="133">
        <v>2.6</v>
      </c>
      <c r="L5568" s="133">
        <v>0.46</v>
      </c>
      <c r="M5568" s="134" t="str">
        <f t="shared" si="86"/>
        <v>P</v>
      </c>
      <c r="N5568" s="171" t="s">
        <v>10682</v>
      </c>
      <c r="O5568" s="146" t="s">
        <v>1497</v>
      </c>
      <c r="P5568" s="146" t="s">
        <v>9415</v>
      </c>
      <c r="Q5568" s="147" t="s">
        <v>10519</v>
      </c>
      <c r="R5568" s="187">
        <v>4.1999999999999993</v>
      </c>
    </row>
    <row r="5569" spans="1:18" x14ac:dyDescent="0.25">
      <c r="A5569" s="135">
        <v>1060018</v>
      </c>
      <c r="B5569" s="148" t="s">
        <v>5434</v>
      </c>
      <c r="C5569" s="135">
        <v>6</v>
      </c>
      <c r="D5569" s="135">
        <v>240</v>
      </c>
      <c r="E5569" s="188">
        <v>8</v>
      </c>
      <c r="F5569" s="135">
        <v>288</v>
      </c>
      <c r="G5569" s="135" t="s">
        <v>21</v>
      </c>
      <c r="H5569" s="135" t="s">
        <v>21</v>
      </c>
      <c r="I5569" s="135" t="s">
        <v>21</v>
      </c>
      <c r="J5569" s="136">
        <v>4.7300000000000004</v>
      </c>
      <c r="K5569" s="136">
        <v>3.95</v>
      </c>
      <c r="L5569" s="136">
        <v>0.51</v>
      </c>
      <c r="M5569" s="137" t="str">
        <f t="shared" si="86"/>
        <v>P</v>
      </c>
      <c r="N5569" s="172" t="s">
        <v>10682</v>
      </c>
      <c r="O5569" s="149" t="s">
        <v>1497</v>
      </c>
      <c r="P5569" s="149" t="s">
        <v>9415</v>
      </c>
      <c r="Q5569" s="150" t="s">
        <v>10519</v>
      </c>
      <c r="R5569" s="189">
        <v>4.9799999999999995</v>
      </c>
    </row>
    <row r="5570" spans="1:18" x14ac:dyDescent="0.25">
      <c r="A5570" s="132">
        <v>1060019</v>
      </c>
      <c r="B5570" s="145" t="s">
        <v>5435</v>
      </c>
      <c r="C5570" s="132">
        <v>6</v>
      </c>
      <c r="D5570" s="132">
        <v>600</v>
      </c>
      <c r="E5570" s="186">
        <v>20</v>
      </c>
      <c r="F5570" s="132">
        <v>720</v>
      </c>
      <c r="G5570" s="132">
        <v>60</v>
      </c>
      <c r="H5570" s="132" t="s">
        <v>20</v>
      </c>
      <c r="I5570" s="132">
        <v>1</v>
      </c>
      <c r="J5570" s="133">
        <v>2.52</v>
      </c>
      <c r="K5570" s="133">
        <v>1.26</v>
      </c>
      <c r="L5570" s="133">
        <v>0.52</v>
      </c>
      <c r="M5570" s="134" t="str">
        <f t="shared" ref="M5570:M5633" si="87">HYPERLINK(CONCATENATE("T:\Distribution Centre\RDC Department Shared\Cubiscan photos","\",A5570,"-pac.jpg"),"P")</f>
        <v>P</v>
      </c>
      <c r="N5570" s="173" t="s">
        <v>10682</v>
      </c>
      <c r="O5570" s="146" t="s">
        <v>1497</v>
      </c>
      <c r="P5570" s="146" t="s">
        <v>9415</v>
      </c>
      <c r="Q5570" s="147" t="s">
        <v>10519</v>
      </c>
      <c r="R5570" s="187">
        <v>4.92</v>
      </c>
    </row>
    <row r="5571" spans="1:18" x14ac:dyDescent="0.25">
      <c r="A5571" s="135">
        <v>1060020</v>
      </c>
      <c r="B5571" s="148" t="s">
        <v>289</v>
      </c>
      <c r="C5571" s="135">
        <v>6</v>
      </c>
      <c r="D5571" s="135">
        <v>240</v>
      </c>
      <c r="E5571" s="188">
        <v>10</v>
      </c>
      <c r="F5571" s="135">
        <v>380</v>
      </c>
      <c r="G5571" s="135">
        <v>20</v>
      </c>
      <c r="H5571" s="135" t="s">
        <v>20</v>
      </c>
      <c r="I5571" s="135">
        <v>1</v>
      </c>
      <c r="J5571" s="136">
        <v>2.19</v>
      </c>
      <c r="K5571" s="136">
        <v>4.1399999999999997</v>
      </c>
      <c r="L5571" s="136">
        <v>0.62</v>
      </c>
      <c r="M5571" s="137" t="str">
        <f t="shared" si="87"/>
        <v>P</v>
      </c>
      <c r="N5571" s="174" t="s">
        <v>10682</v>
      </c>
      <c r="O5571" s="149" t="s">
        <v>1497</v>
      </c>
      <c r="P5571" s="149" t="s">
        <v>9415</v>
      </c>
      <c r="Q5571" s="150" t="s">
        <v>10519</v>
      </c>
      <c r="R5571" s="189">
        <v>6.3000000000000007</v>
      </c>
    </row>
    <row r="5572" spans="1:18" x14ac:dyDescent="0.25">
      <c r="A5572" s="132">
        <v>1060023</v>
      </c>
      <c r="B5572" s="145" t="s">
        <v>5436</v>
      </c>
      <c r="C5572" s="132">
        <v>6</v>
      </c>
      <c r="D5572" s="132" t="s">
        <v>20</v>
      </c>
      <c r="E5572" s="186" t="s">
        <v>20</v>
      </c>
      <c r="F5572" s="132" t="s">
        <v>20</v>
      </c>
      <c r="G5572" s="132" t="s">
        <v>20</v>
      </c>
      <c r="H5572" s="132" t="s">
        <v>20</v>
      </c>
      <c r="I5572" s="132" t="s">
        <v>20</v>
      </c>
      <c r="J5572" s="133">
        <v>3.1749999999999998</v>
      </c>
      <c r="K5572" s="133">
        <v>2.254</v>
      </c>
      <c r="L5572" s="133">
        <v>1.968</v>
      </c>
      <c r="M5572" s="134" t="str">
        <f t="shared" si="87"/>
        <v>P</v>
      </c>
      <c r="N5572" s="173" t="s">
        <v>10681</v>
      </c>
      <c r="O5572" s="146" t="s">
        <v>1562</v>
      </c>
      <c r="P5572" s="146" t="s">
        <v>9463</v>
      </c>
      <c r="Q5572" s="147" t="s">
        <v>10106</v>
      </c>
      <c r="R5572" s="187">
        <v>10.955223880597014</v>
      </c>
    </row>
    <row r="5573" spans="1:18" x14ac:dyDescent="0.25">
      <c r="A5573" s="135">
        <v>1060028</v>
      </c>
      <c r="B5573" s="148" t="s">
        <v>5437</v>
      </c>
      <c r="C5573" s="135">
        <v>6</v>
      </c>
      <c r="D5573" s="135" t="s">
        <v>20</v>
      </c>
      <c r="E5573" s="188" t="s">
        <v>20</v>
      </c>
      <c r="F5573" s="135" t="s">
        <v>20</v>
      </c>
      <c r="G5573" s="135" t="s">
        <v>20</v>
      </c>
      <c r="H5573" s="135" t="s">
        <v>20</v>
      </c>
      <c r="I5573" s="135" t="s">
        <v>20</v>
      </c>
      <c r="J5573" s="136">
        <v>3.302</v>
      </c>
      <c r="K5573" s="136">
        <v>3.238</v>
      </c>
      <c r="L5573" s="136">
        <v>1.9359999999999999</v>
      </c>
      <c r="M5573" s="137" t="str">
        <f t="shared" si="87"/>
        <v>P</v>
      </c>
      <c r="N5573" s="174" t="s">
        <v>10681</v>
      </c>
      <c r="O5573" s="149" t="s">
        <v>1562</v>
      </c>
      <c r="P5573" s="149" t="s">
        <v>9498</v>
      </c>
      <c r="Q5573" s="150" t="s">
        <v>10519</v>
      </c>
      <c r="R5573" s="189">
        <v>12.470149253731343</v>
      </c>
    </row>
    <row r="5574" spans="1:18" x14ac:dyDescent="0.25">
      <c r="A5574" s="132">
        <v>1060031</v>
      </c>
      <c r="B5574" s="145" t="s">
        <v>5438</v>
      </c>
      <c r="C5574" s="132">
        <v>6</v>
      </c>
      <c r="D5574" s="132" t="s">
        <v>20</v>
      </c>
      <c r="E5574" s="186" t="s">
        <v>20</v>
      </c>
      <c r="F5574" s="132" t="s">
        <v>20</v>
      </c>
      <c r="G5574" s="132" t="s">
        <v>20</v>
      </c>
      <c r="H5574" s="132" t="s">
        <v>20</v>
      </c>
      <c r="I5574" s="132" t="s">
        <v>20</v>
      </c>
      <c r="J5574" s="133">
        <v>3.302</v>
      </c>
      <c r="K5574" s="133">
        <v>3.238</v>
      </c>
      <c r="L5574" s="133">
        <v>1.9359999999999999</v>
      </c>
      <c r="M5574" s="134" t="str">
        <f t="shared" si="87"/>
        <v>P</v>
      </c>
      <c r="N5574" s="173" t="s">
        <v>10681</v>
      </c>
      <c r="O5574" s="146" t="s">
        <v>1562</v>
      </c>
      <c r="P5574" s="146" t="s">
        <v>9498</v>
      </c>
      <c r="Q5574" s="147" t="s">
        <v>10106</v>
      </c>
      <c r="R5574" s="187">
        <v>11.238805970149254</v>
      </c>
    </row>
    <row r="5575" spans="1:18" x14ac:dyDescent="0.25">
      <c r="A5575" s="135">
        <v>1060032</v>
      </c>
      <c r="B5575" s="148" t="s">
        <v>5439</v>
      </c>
      <c r="C5575" s="135">
        <v>6</v>
      </c>
      <c r="D5575" s="135" t="s">
        <v>20</v>
      </c>
      <c r="E5575" s="188" t="s">
        <v>20</v>
      </c>
      <c r="F5575" s="135" t="s">
        <v>20</v>
      </c>
      <c r="G5575" s="135" t="s">
        <v>20</v>
      </c>
      <c r="H5575" s="135" t="s">
        <v>20</v>
      </c>
      <c r="I5575" s="135" t="s">
        <v>20</v>
      </c>
      <c r="J5575" s="136">
        <v>2.79</v>
      </c>
      <c r="K5575" s="136">
        <v>3.56</v>
      </c>
      <c r="L5575" s="136">
        <v>2.54</v>
      </c>
      <c r="M5575" s="137" t="str">
        <f t="shared" si="87"/>
        <v>P</v>
      </c>
      <c r="N5575" s="174" t="s">
        <v>10681</v>
      </c>
      <c r="O5575" s="149" t="s">
        <v>1562</v>
      </c>
      <c r="P5575" s="149" t="s">
        <v>9463</v>
      </c>
      <c r="Q5575" s="150" t="s">
        <v>10519</v>
      </c>
      <c r="R5575" s="189">
        <v>13.835820895522385</v>
      </c>
    </row>
    <row r="5576" spans="1:18" x14ac:dyDescent="0.25">
      <c r="A5576" s="132">
        <v>1060034</v>
      </c>
      <c r="B5576" s="145" t="s">
        <v>5440</v>
      </c>
      <c r="C5576" s="132">
        <v>6</v>
      </c>
      <c r="D5576" s="132" t="s">
        <v>20</v>
      </c>
      <c r="E5576" s="186" t="s">
        <v>20</v>
      </c>
      <c r="F5576" s="132" t="s">
        <v>20</v>
      </c>
      <c r="G5576" s="132" t="s">
        <v>20</v>
      </c>
      <c r="H5576" s="132" t="s">
        <v>20</v>
      </c>
      <c r="I5576" s="132" t="s">
        <v>20</v>
      </c>
      <c r="J5576" s="133">
        <v>3.1749999999999998</v>
      </c>
      <c r="K5576" s="133">
        <v>2.254</v>
      </c>
      <c r="L5576" s="133">
        <v>1.968</v>
      </c>
      <c r="M5576" s="134" t="str">
        <f t="shared" si="87"/>
        <v>P</v>
      </c>
      <c r="N5576" s="173" t="s">
        <v>10681</v>
      </c>
      <c r="O5576" s="146" t="s">
        <v>1562</v>
      </c>
      <c r="P5576" s="146" t="s">
        <v>9498</v>
      </c>
      <c r="Q5576" s="147" t="s">
        <v>10519</v>
      </c>
      <c r="R5576" s="187">
        <v>11.507462686567163</v>
      </c>
    </row>
    <row r="5577" spans="1:18" x14ac:dyDescent="0.25">
      <c r="A5577" s="135">
        <v>1060035</v>
      </c>
      <c r="B5577" s="148" t="s">
        <v>5441</v>
      </c>
      <c r="C5577" s="135">
        <v>6</v>
      </c>
      <c r="D5577" s="135" t="s">
        <v>20</v>
      </c>
      <c r="E5577" s="188" t="s">
        <v>20</v>
      </c>
      <c r="F5577" s="135" t="s">
        <v>20</v>
      </c>
      <c r="G5577" s="135" t="s">
        <v>20</v>
      </c>
      <c r="H5577" s="135" t="s">
        <v>20</v>
      </c>
      <c r="I5577" s="135" t="s">
        <v>20</v>
      </c>
      <c r="J5577" s="136">
        <v>3.4449999999999998</v>
      </c>
      <c r="K5577" s="136">
        <v>3.4129999999999998</v>
      </c>
      <c r="L5577" s="136">
        <v>1.952</v>
      </c>
      <c r="M5577" s="137" t="str">
        <f t="shared" si="87"/>
        <v>P</v>
      </c>
      <c r="N5577" s="174" t="s">
        <v>10681</v>
      </c>
      <c r="O5577" s="149" t="s">
        <v>1562</v>
      </c>
      <c r="P5577" s="149" t="s">
        <v>9498</v>
      </c>
      <c r="Q5577" s="150" t="s">
        <v>10519</v>
      </c>
      <c r="R5577" s="189">
        <v>13.119402985074625</v>
      </c>
    </row>
    <row r="5578" spans="1:18" x14ac:dyDescent="0.25">
      <c r="A5578" s="132">
        <v>1060036</v>
      </c>
      <c r="B5578" s="145" t="s">
        <v>5442</v>
      </c>
      <c r="C5578" s="132">
        <v>6</v>
      </c>
      <c r="D5578" s="132" t="s">
        <v>20</v>
      </c>
      <c r="E5578" s="186" t="s">
        <v>20</v>
      </c>
      <c r="F5578" s="132" t="s">
        <v>20</v>
      </c>
      <c r="G5578" s="132" t="s">
        <v>20</v>
      </c>
      <c r="H5578" s="132" t="s">
        <v>20</v>
      </c>
      <c r="I5578" s="132" t="s">
        <v>20</v>
      </c>
      <c r="J5578" s="133">
        <v>3.4449999999999998</v>
      </c>
      <c r="K5578" s="133">
        <v>3.4129999999999998</v>
      </c>
      <c r="L5578" s="133">
        <v>1.952</v>
      </c>
      <c r="M5578" s="134" t="str">
        <f t="shared" si="87"/>
        <v>P</v>
      </c>
      <c r="N5578" s="171" t="s">
        <v>10681</v>
      </c>
      <c r="O5578" s="146" t="s">
        <v>1562</v>
      </c>
      <c r="P5578" s="146" t="s">
        <v>9498</v>
      </c>
      <c r="Q5578" s="147" t="s">
        <v>10519</v>
      </c>
      <c r="R5578" s="187">
        <v>12.686567164179102</v>
      </c>
    </row>
    <row r="5579" spans="1:18" x14ac:dyDescent="0.25">
      <c r="A5579" s="135">
        <v>1060038</v>
      </c>
      <c r="B5579" s="148" t="s">
        <v>5443</v>
      </c>
      <c r="C5579" s="135">
        <v>6</v>
      </c>
      <c r="D5579" s="135" t="s">
        <v>20</v>
      </c>
      <c r="E5579" s="188" t="s">
        <v>20</v>
      </c>
      <c r="F5579" s="135" t="s">
        <v>20</v>
      </c>
      <c r="G5579" s="135" t="s">
        <v>20</v>
      </c>
      <c r="H5579" s="135" t="s">
        <v>20</v>
      </c>
      <c r="I5579" s="135" t="s">
        <v>20</v>
      </c>
      <c r="J5579" s="136">
        <v>3.246</v>
      </c>
      <c r="K5579" s="136">
        <v>2.4689999999999999</v>
      </c>
      <c r="L5579" s="136">
        <v>1.9370000000000001</v>
      </c>
      <c r="M5579" s="137" t="str">
        <f t="shared" si="87"/>
        <v>P</v>
      </c>
      <c r="N5579" s="174" t="s">
        <v>10681</v>
      </c>
      <c r="O5579" s="149" t="s">
        <v>1562</v>
      </c>
      <c r="P5579" s="149" t="s">
        <v>9498</v>
      </c>
      <c r="Q5579" s="150" t="s">
        <v>10519</v>
      </c>
      <c r="R5579" s="189">
        <v>9.8283582089552226</v>
      </c>
    </row>
    <row r="5580" spans="1:18" x14ac:dyDescent="0.25">
      <c r="A5580" s="132">
        <v>1060039</v>
      </c>
      <c r="B5580" s="145" t="s">
        <v>5444</v>
      </c>
      <c r="C5580" s="132">
        <v>1</v>
      </c>
      <c r="D5580" s="132" t="s">
        <v>20</v>
      </c>
      <c r="E5580" s="186">
        <v>100</v>
      </c>
      <c r="F5580" s="132" t="s">
        <v>20</v>
      </c>
      <c r="G5580" s="132">
        <v>96</v>
      </c>
      <c r="H5580" s="132" t="s">
        <v>20</v>
      </c>
      <c r="I5580" s="132">
        <v>1</v>
      </c>
      <c r="J5580" s="133">
        <v>1.57</v>
      </c>
      <c r="K5580" s="133">
        <v>1.57</v>
      </c>
      <c r="L5580" s="133">
        <v>0.22</v>
      </c>
      <c r="M5580" s="134" t="str">
        <f t="shared" si="87"/>
        <v>P</v>
      </c>
      <c r="N5580" s="171" t="s">
        <v>10682</v>
      </c>
      <c r="O5580" s="146" t="s">
        <v>1506</v>
      </c>
      <c r="P5580" s="146" t="s">
        <v>9468</v>
      </c>
      <c r="Q5580" s="147" t="s">
        <v>10519</v>
      </c>
      <c r="R5580" s="187">
        <v>6.38</v>
      </c>
    </row>
    <row r="5581" spans="1:18" x14ac:dyDescent="0.25">
      <c r="A5581" s="135">
        <v>1060044</v>
      </c>
      <c r="B5581" s="148" t="s">
        <v>1342</v>
      </c>
      <c r="C5581" s="135">
        <v>1</v>
      </c>
      <c r="D5581" s="135" t="s">
        <v>9548</v>
      </c>
      <c r="E5581" s="188" t="s">
        <v>9548</v>
      </c>
      <c r="F5581" s="135" t="s">
        <v>9548</v>
      </c>
      <c r="G5581" s="135" t="s">
        <v>9548</v>
      </c>
      <c r="H5581" s="135" t="s">
        <v>9548</v>
      </c>
      <c r="I5581" s="135" t="s">
        <v>9548</v>
      </c>
      <c r="J5581" s="136">
        <v>0.53</v>
      </c>
      <c r="K5581" s="136">
        <v>0.53</v>
      </c>
      <c r="L5581" s="136">
        <v>0.49</v>
      </c>
      <c r="M5581" s="137" t="str">
        <f t="shared" si="87"/>
        <v>P</v>
      </c>
      <c r="N5581" s="172" t="s">
        <v>10681</v>
      </c>
      <c r="O5581" s="149" t="s">
        <v>1506</v>
      </c>
      <c r="P5581" s="149" t="s">
        <v>9442</v>
      </c>
      <c r="Q5581" s="150" t="s">
        <v>10519</v>
      </c>
      <c r="R5581" s="189">
        <v>1.69</v>
      </c>
    </row>
    <row r="5582" spans="1:18" x14ac:dyDescent="0.25">
      <c r="A5582" s="132">
        <v>1060045</v>
      </c>
      <c r="B5582" s="145" t="s">
        <v>5445</v>
      </c>
      <c r="C5582" s="132">
        <v>50</v>
      </c>
      <c r="D5582" s="132" t="s">
        <v>20</v>
      </c>
      <c r="E5582" s="186">
        <v>8</v>
      </c>
      <c r="F5582" s="132" t="s">
        <v>20</v>
      </c>
      <c r="G5582" s="132" t="s">
        <v>20</v>
      </c>
      <c r="H5582" s="132" t="s">
        <v>20</v>
      </c>
      <c r="I5582" s="132" t="s">
        <v>20</v>
      </c>
      <c r="J5582" s="133">
        <v>2.2000000000000002</v>
      </c>
      <c r="K5582" s="133">
        <v>1.1000000000000001</v>
      </c>
      <c r="L5582" s="133">
        <v>0.4</v>
      </c>
      <c r="M5582" s="134" t="str">
        <f t="shared" si="87"/>
        <v>P</v>
      </c>
      <c r="N5582" s="173" t="s">
        <v>10682</v>
      </c>
      <c r="O5582" s="146" t="s">
        <v>1506</v>
      </c>
      <c r="P5582" s="146" t="s">
        <v>9460</v>
      </c>
      <c r="Q5582" s="147" t="s">
        <v>10519</v>
      </c>
      <c r="R5582" s="187">
        <v>2.5</v>
      </c>
    </row>
    <row r="5583" spans="1:18" x14ac:dyDescent="0.25">
      <c r="A5583" s="135">
        <v>1060046</v>
      </c>
      <c r="B5583" s="148" t="s">
        <v>5446</v>
      </c>
      <c r="C5583" s="135">
        <v>1</v>
      </c>
      <c r="D5583" s="135" t="s">
        <v>20</v>
      </c>
      <c r="E5583" s="188" t="s">
        <v>20</v>
      </c>
      <c r="F5583" s="135" t="s">
        <v>20</v>
      </c>
      <c r="G5583" s="135" t="s">
        <v>20</v>
      </c>
      <c r="H5583" s="135" t="s">
        <v>20</v>
      </c>
      <c r="I5583" s="135" t="s">
        <v>20</v>
      </c>
      <c r="J5583" s="136">
        <v>3.79</v>
      </c>
      <c r="K5583" s="136">
        <v>1.4</v>
      </c>
      <c r="L5583" s="136">
        <v>0.25</v>
      </c>
      <c r="M5583" s="137" t="str">
        <f t="shared" si="87"/>
        <v>P</v>
      </c>
      <c r="N5583" s="174" t="s">
        <v>10682</v>
      </c>
      <c r="O5583" s="149" t="s">
        <v>1500</v>
      </c>
      <c r="P5583" s="149" t="s">
        <v>9418</v>
      </c>
      <c r="Q5583" s="150" t="s">
        <v>10519</v>
      </c>
      <c r="R5583" s="189">
        <v>0.31</v>
      </c>
    </row>
    <row r="5584" spans="1:18" x14ac:dyDescent="0.25">
      <c r="A5584" s="132">
        <v>1060047</v>
      </c>
      <c r="B5584" s="145" t="s">
        <v>5447</v>
      </c>
      <c r="C5584" s="132">
        <v>6</v>
      </c>
      <c r="D5584" s="132">
        <v>132</v>
      </c>
      <c r="E5584" s="186" t="s">
        <v>20</v>
      </c>
      <c r="F5584" s="132" t="s">
        <v>20</v>
      </c>
      <c r="G5584" s="132" t="s">
        <v>20</v>
      </c>
      <c r="H5584" s="132" t="s">
        <v>20</v>
      </c>
      <c r="I5584" s="132" t="s">
        <v>20</v>
      </c>
      <c r="J5584" s="133">
        <v>2.65</v>
      </c>
      <c r="K5584" s="133">
        <v>2</v>
      </c>
      <c r="L5584" s="133">
        <v>1.82</v>
      </c>
      <c r="M5584" s="134" t="str">
        <f t="shared" si="87"/>
        <v>P</v>
      </c>
      <c r="N5584" s="173" t="s">
        <v>10681</v>
      </c>
      <c r="O5584" s="146" t="s">
        <v>1506</v>
      </c>
      <c r="P5584" s="146" t="s">
        <v>9435</v>
      </c>
      <c r="Q5584" s="147" t="s">
        <v>10106</v>
      </c>
      <c r="R5584" s="187">
        <v>27.299999999999997</v>
      </c>
    </row>
    <row r="5585" spans="1:18" x14ac:dyDescent="0.25">
      <c r="A5585" s="135">
        <v>1060048</v>
      </c>
      <c r="B5585" s="148" t="s">
        <v>559</v>
      </c>
      <c r="C5585" s="135">
        <v>3</v>
      </c>
      <c r="D5585" s="135" t="s">
        <v>20</v>
      </c>
      <c r="E5585" s="188">
        <v>70</v>
      </c>
      <c r="F5585" s="135" t="s">
        <v>20</v>
      </c>
      <c r="G5585" s="135">
        <v>560</v>
      </c>
      <c r="H5585" s="135">
        <v>630</v>
      </c>
      <c r="I5585" s="135">
        <v>1</v>
      </c>
      <c r="J5585" s="136">
        <v>1.24</v>
      </c>
      <c r="K5585" s="136">
        <v>0.39</v>
      </c>
      <c r="L5585" s="136">
        <v>0.2</v>
      </c>
      <c r="M5585" s="137" t="str">
        <f t="shared" si="87"/>
        <v>P</v>
      </c>
      <c r="N5585" s="174" t="s">
        <v>10681</v>
      </c>
      <c r="O5585" s="149" t="s">
        <v>1607</v>
      </c>
      <c r="P5585" s="149" t="s">
        <v>9559</v>
      </c>
      <c r="Q5585" s="150" t="s">
        <v>10519</v>
      </c>
      <c r="R5585" s="189">
        <v>2.16</v>
      </c>
    </row>
    <row r="5586" spans="1:18" x14ac:dyDescent="0.25">
      <c r="A5586" s="132">
        <v>1060053</v>
      </c>
      <c r="B5586" s="145" t="s">
        <v>570</v>
      </c>
      <c r="C5586" s="132">
        <v>3</v>
      </c>
      <c r="D5586" s="132" t="s">
        <v>20</v>
      </c>
      <c r="E5586" s="186">
        <v>70</v>
      </c>
      <c r="F5586" s="132" t="s">
        <v>20</v>
      </c>
      <c r="G5586" s="132">
        <v>560</v>
      </c>
      <c r="H5586" s="132">
        <v>630</v>
      </c>
      <c r="I5586" s="132">
        <v>1</v>
      </c>
      <c r="J5586" s="133">
        <v>1.0900000000000001</v>
      </c>
      <c r="K5586" s="133">
        <v>0.34</v>
      </c>
      <c r="L5586" s="133">
        <v>0.11</v>
      </c>
      <c r="M5586" s="134" t="str">
        <f t="shared" si="87"/>
        <v>P</v>
      </c>
      <c r="N5586" s="173" t="s">
        <v>10681</v>
      </c>
      <c r="O5586" s="146" t="s">
        <v>1607</v>
      </c>
      <c r="P5586" s="146" t="s">
        <v>9559</v>
      </c>
      <c r="Q5586" s="147" t="s">
        <v>10519</v>
      </c>
      <c r="R5586" s="187">
        <v>2.19</v>
      </c>
    </row>
    <row r="5587" spans="1:18" x14ac:dyDescent="0.25">
      <c r="A5587" s="135">
        <v>1060054</v>
      </c>
      <c r="B5587" s="148" t="s">
        <v>555</v>
      </c>
      <c r="C5587" s="135">
        <v>3</v>
      </c>
      <c r="D5587" s="135" t="s">
        <v>20</v>
      </c>
      <c r="E5587" s="188">
        <v>70</v>
      </c>
      <c r="F5587" s="135" t="s">
        <v>20</v>
      </c>
      <c r="G5587" s="135">
        <v>560</v>
      </c>
      <c r="H5587" s="135">
        <v>630</v>
      </c>
      <c r="I5587" s="135">
        <v>1</v>
      </c>
      <c r="J5587" s="136">
        <v>1.1200000000000001</v>
      </c>
      <c r="K5587" s="136">
        <v>0.4</v>
      </c>
      <c r="L5587" s="136">
        <v>0.17</v>
      </c>
      <c r="M5587" s="137" t="str">
        <f t="shared" si="87"/>
        <v>P</v>
      </c>
      <c r="N5587" s="174" t="s">
        <v>10681</v>
      </c>
      <c r="O5587" s="149" t="s">
        <v>1607</v>
      </c>
      <c r="P5587" s="149" t="s">
        <v>9559</v>
      </c>
      <c r="Q5587" s="150" t="s">
        <v>10519</v>
      </c>
      <c r="R5587" s="189">
        <v>2.0100000000000002</v>
      </c>
    </row>
    <row r="5588" spans="1:18" x14ac:dyDescent="0.25">
      <c r="A5588" s="132">
        <v>1060056</v>
      </c>
      <c r="B5588" s="145" t="s">
        <v>550</v>
      </c>
      <c r="C5588" s="132">
        <v>3</v>
      </c>
      <c r="D5588" s="132" t="s">
        <v>20</v>
      </c>
      <c r="E5588" s="186">
        <v>70</v>
      </c>
      <c r="F5588" s="132" t="s">
        <v>20</v>
      </c>
      <c r="G5588" s="132">
        <v>560</v>
      </c>
      <c r="H5588" s="132">
        <v>630</v>
      </c>
      <c r="I5588" s="132">
        <v>1</v>
      </c>
      <c r="J5588" s="133">
        <v>1.17</v>
      </c>
      <c r="K5588" s="133">
        <v>0.36</v>
      </c>
      <c r="L5588" s="133">
        <v>0.19</v>
      </c>
      <c r="M5588" s="134" t="str">
        <f t="shared" si="87"/>
        <v>P</v>
      </c>
      <c r="N5588" s="173" t="s">
        <v>10681</v>
      </c>
      <c r="O5588" s="146" t="s">
        <v>1607</v>
      </c>
      <c r="P5588" s="146" t="s">
        <v>9559</v>
      </c>
      <c r="Q5588" s="147" t="s">
        <v>10519</v>
      </c>
      <c r="R5588" s="187">
        <v>2.4300000000000002</v>
      </c>
    </row>
    <row r="5589" spans="1:18" x14ac:dyDescent="0.25">
      <c r="A5589" s="135">
        <v>1060057</v>
      </c>
      <c r="B5589" s="148" t="s">
        <v>544</v>
      </c>
      <c r="C5589" s="135">
        <v>3</v>
      </c>
      <c r="D5589" s="135" t="s">
        <v>20</v>
      </c>
      <c r="E5589" s="188">
        <v>70</v>
      </c>
      <c r="F5589" s="135" t="s">
        <v>20</v>
      </c>
      <c r="G5589" s="135">
        <v>560</v>
      </c>
      <c r="H5589" s="135">
        <v>630</v>
      </c>
      <c r="I5589" s="135">
        <v>1</v>
      </c>
      <c r="J5589" s="136">
        <v>1.0900000000000001</v>
      </c>
      <c r="K5589" s="136">
        <v>0.43</v>
      </c>
      <c r="L5589" s="136">
        <v>0.19</v>
      </c>
      <c r="M5589" s="137" t="str">
        <f t="shared" si="87"/>
        <v>P</v>
      </c>
      <c r="N5589" s="174" t="s">
        <v>10681</v>
      </c>
      <c r="O5589" s="149" t="s">
        <v>1607</v>
      </c>
      <c r="P5589" s="149" t="s">
        <v>9559</v>
      </c>
      <c r="Q5589" s="150" t="s">
        <v>10519</v>
      </c>
      <c r="R5589" s="189">
        <v>2.13</v>
      </c>
    </row>
    <row r="5590" spans="1:18" x14ac:dyDescent="0.25">
      <c r="A5590" s="132">
        <v>1060058</v>
      </c>
      <c r="B5590" s="145" t="s">
        <v>566</v>
      </c>
      <c r="C5590" s="132">
        <v>3</v>
      </c>
      <c r="D5590" s="132" t="s">
        <v>20</v>
      </c>
      <c r="E5590" s="186">
        <v>70</v>
      </c>
      <c r="F5590" s="132">
        <v>11200</v>
      </c>
      <c r="G5590" s="132">
        <v>560</v>
      </c>
      <c r="H5590" s="132">
        <v>630</v>
      </c>
      <c r="I5590" s="132">
        <v>1</v>
      </c>
      <c r="J5590" s="133">
        <v>1.27</v>
      </c>
      <c r="K5590" s="133">
        <v>0.6</v>
      </c>
      <c r="L5590" s="133">
        <v>0.21</v>
      </c>
      <c r="M5590" s="134" t="str">
        <f t="shared" si="87"/>
        <v>P</v>
      </c>
      <c r="N5590" s="171" t="s">
        <v>10681</v>
      </c>
      <c r="O5590" s="146" t="s">
        <v>1607</v>
      </c>
      <c r="P5590" s="146" t="s">
        <v>9559</v>
      </c>
      <c r="Q5590" s="147" t="s">
        <v>10519</v>
      </c>
      <c r="R5590" s="187">
        <v>2.19</v>
      </c>
    </row>
    <row r="5591" spans="1:18" x14ac:dyDescent="0.25">
      <c r="A5591" s="135">
        <v>1060059</v>
      </c>
      <c r="B5591" s="148" t="s">
        <v>5448</v>
      </c>
      <c r="C5591" s="135">
        <v>10</v>
      </c>
      <c r="D5591" s="135" t="s">
        <v>20</v>
      </c>
      <c r="E5591" s="188" t="s">
        <v>20</v>
      </c>
      <c r="F5591" s="135" t="s">
        <v>20</v>
      </c>
      <c r="G5591" s="135" t="s">
        <v>20</v>
      </c>
      <c r="H5591" s="135" t="s">
        <v>20</v>
      </c>
      <c r="I5591" s="135" t="s">
        <v>20</v>
      </c>
      <c r="J5591" s="136">
        <v>0.9</v>
      </c>
      <c r="K5591" s="136">
        <v>0.35</v>
      </c>
      <c r="L5591" s="136">
        <v>0.2</v>
      </c>
      <c r="M5591" s="137" t="str">
        <f t="shared" si="87"/>
        <v>P</v>
      </c>
      <c r="N5591" s="172" t="s">
        <v>10681</v>
      </c>
      <c r="O5591" s="149" t="s">
        <v>1506</v>
      </c>
      <c r="P5591" s="149" t="s">
        <v>9442</v>
      </c>
      <c r="Q5591" s="150" t="s">
        <v>10519</v>
      </c>
      <c r="R5591" s="189">
        <v>1.7000000000000002</v>
      </c>
    </row>
    <row r="5592" spans="1:18" x14ac:dyDescent="0.25">
      <c r="A5592" s="132">
        <v>1060060</v>
      </c>
      <c r="B5592" s="145" t="s">
        <v>9911</v>
      </c>
      <c r="C5592" s="132">
        <v>6</v>
      </c>
      <c r="D5592" s="132">
        <v>480</v>
      </c>
      <c r="E5592" s="186" t="s">
        <v>21</v>
      </c>
      <c r="F5592" s="132">
        <v>720</v>
      </c>
      <c r="G5592" s="132">
        <v>68</v>
      </c>
      <c r="H5592" s="132" t="s">
        <v>20</v>
      </c>
      <c r="I5592" s="132">
        <v>1</v>
      </c>
      <c r="J5592" s="133">
        <v>1.36</v>
      </c>
      <c r="K5592" s="133">
        <v>1.24</v>
      </c>
      <c r="L5592" s="133">
        <v>0.7</v>
      </c>
      <c r="M5592" s="134" t="str">
        <f t="shared" si="87"/>
        <v>P</v>
      </c>
      <c r="N5592" s="171" t="s">
        <v>10682</v>
      </c>
      <c r="O5592" s="146" t="s">
        <v>1578</v>
      </c>
      <c r="P5592" s="146" t="s">
        <v>9509</v>
      </c>
      <c r="Q5592" s="147" t="s">
        <v>10519</v>
      </c>
      <c r="R5592" s="187">
        <v>9.24</v>
      </c>
    </row>
    <row r="5593" spans="1:18" x14ac:dyDescent="0.25">
      <c r="A5593" s="135">
        <v>1060061</v>
      </c>
      <c r="B5593" s="148" t="s">
        <v>968</v>
      </c>
      <c r="C5593" s="135">
        <v>50</v>
      </c>
      <c r="D5593" s="135">
        <v>2160</v>
      </c>
      <c r="E5593" s="188">
        <v>24</v>
      </c>
      <c r="F5593" s="135">
        <v>4200</v>
      </c>
      <c r="G5593" s="135">
        <v>108</v>
      </c>
      <c r="H5593" s="135">
        <v>162</v>
      </c>
      <c r="I5593" s="135">
        <v>1</v>
      </c>
      <c r="J5593" s="136">
        <v>0.89</v>
      </c>
      <c r="K5593" s="136">
        <v>0.57999999999999996</v>
      </c>
      <c r="L5593" s="136">
        <v>0.42</v>
      </c>
      <c r="M5593" s="137" t="str">
        <f t="shared" si="87"/>
        <v>P</v>
      </c>
      <c r="N5593" s="172" t="s">
        <v>10682</v>
      </c>
      <c r="O5593" s="149" t="s">
        <v>1506</v>
      </c>
      <c r="P5593" s="149" t="s">
        <v>9458</v>
      </c>
      <c r="Q5593" s="150" t="s">
        <v>10519</v>
      </c>
      <c r="R5593" s="189">
        <v>3</v>
      </c>
    </row>
    <row r="5594" spans="1:18" x14ac:dyDescent="0.25">
      <c r="A5594" s="132">
        <v>1060063</v>
      </c>
      <c r="B5594" s="145" t="s">
        <v>960</v>
      </c>
      <c r="C5594" s="132">
        <v>50</v>
      </c>
      <c r="D5594" s="132">
        <v>2160</v>
      </c>
      <c r="E5594" s="186">
        <v>9</v>
      </c>
      <c r="F5594" s="132">
        <v>4200</v>
      </c>
      <c r="G5594" s="132">
        <v>108</v>
      </c>
      <c r="H5594" s="132">
        <v>162</v>
      </c>
      <c r="I5594" s="132">
        <v>1</v>
      </c>
      <c r="J5594" s="133">
        <v>0.91</v>
      </c>
      <c r="K5594" s="133">
        <v>0.54</v>
      </c>
      <c r="L5594" s="133">
        <v>0.4</v>
      </c>
      <c r="M5594" s="134" t="str">
        <f t="shared" si="87"/>
        <v>P</v>
      </c>
      <c r="N5594" s="171" t="s">
        <v>10682</v>
      </c>
      <c r="O5594" s="146" t="s">
        <v>1506</v>
      </c>
      <c r="P5594" s="146" t="s">
        <v>9458</v>
      </c>
      <c r="Q5594" s="147" t="s">
        <v>10519</v>
      </c>
      <c r="R5594" s="187">
        <v>2.5</v>
      </c>
    </row>
    <row r="5595" spans="1:18" x14ac:dyDescent="0.25">
      <c r="A5595" s="135">
        <v>1060064</v>
      </c>
      <c r="B5595" s="148" t="s">
        <v>965</v>
      </c>
      <c r="C5595" s="135">
        <v>50</v>
      </c>
      <c r="D5595" s="135">
        <v>2160</v>
      </c>
      <c r="E5595" s="188">
        <v>9</v>
      </c>
      <c r="F5595" s="135">
        <v>4200</v>
      </c>
      <c r="G5595" s="135">
        <v>108</v>
      </c>
      <c r="H5595" s="135">
        <v>162</v>
      </c>
      <c r="I5595" s="135">
        <v>1</v>
      </c>
      <c r="J5595" s="136">
        <v>0.9</v>
      </c>
      <c r="K5595" s="136">
        <v>0.56000000000000005</v>
      </c>
      <c r="L5595" s="136">
        <v>0.4</v>
      </c>
      <c r="M5595" s="137" t="str">
        <f t="shared" si="87"/>
        <v>P</v>
      </c>
      <c r="N5595" s="172" t="s">
        <v>10682</v>
      </c>
      <c r="O5595" s="149" t="s">
        <v>1506</v>
      </c>
      <c r="P5595" s="149" t="s">
        <v>9458</v>
      </c>
      <c r="Q5595" s="150" t="s">
        <v>10519</v>
      </c>
      <c r="R5595" s="189">
        <v>2.5</v>
      </c>
    </row>
    <row r="5596" spans="1:18" x14ac:dyDescent="0.25">
      <c r="A5596" s="132">
        <v>1060067</v>
      </c>
      <c r="B5596" s="145" t="s">
        <v>5449</v>
      </c>
      <c r="C5596" s="132">
        <v>50</v>
      </c>
      <c r="D5596" s="132">
        <v>2160</v>
      </c>
      <c r="E5596" s="186">
        <v>9</v>
      </c>
      <c r="F5596" s="132">
        <v>4200</v>
      </c>
      <c r="G5596" s="132">
        <v>108</v>
      </c>
      <c r="H5596" s="132">
        <v>162</v>
      </c>
      <c r="I5596" s="132">
        <v>1</v>
      </c>
      <c r="J5596" s="133">
        <v>0.89</v>
      </c>
      <c r="K5596" s="133">
        <v>0.54</v>
      </c>
      <c r="L5596" s="133">
        <v>0.4</v>
      </c>
      <c r="M5596" s="134" t="str">
        <f t="shared" si="87"/>
        <v>P</v>
      </c>
      <c r="N5596" s="171" t="s">
        <v>10682</v>
      </c>
      <c r="O5596" s="146" t="s">
        <v>1506</v>
      </c>
      <c r="P5596" s="146" t="s">
        <v>9458</v>
      </c>
      <c r="Q5596" s="147" t="s">
        <v>10519</v>
      </c>
      <c r="R5596" s="187">
        <v>2</v>
      </c>
    </row>
    <row r="5597" spans="1:18" x14ac:dyDescent="0.25">
      <c r="A5597" s="135">
        <v>1060068</v>
      </c>
      <c r="B5597" s="148" t="s">
        <v>963</v>
      </c>
      <c r="C5597" s="135">
        <v>50</v>
      </c>
      <c r="D5597" s="135">
        <v>2160</v>
      </c>
      <c r="E5597" s="188">
        <v>9</v>
      </c>
      <c r="F5597" s="135">
        <v>4200</v>
      </c>
      <c r="G5597" s="135">
        <v>108</v>
      </c>
      <c r="H5597" s="135">
        <v>162</v>
      </c>
      <c r="I5597" s="135">
        <v>1</v>
      </c>
      <c r="J5597" s="136">
        <v>0.4</v>
      </c>
      <c r="K5597" s="136">
        <v>0.9</v>
      </c>
      <c r="L5597" s="136">
        <v>0.55000000000000004</v>
      </c>
      <c r="M5597" s="137" t="str">
        <f t="shared" si="87"/>
        <v>P</v>
      </c>
      <c r="N5597" s="172" t="s">
        <v>10682</v>
      </c>
      <c r="O5597" s="149" t="s">
        <v>1506</v>
      </c>
      <c r="P5597" s="149" t="s">
        <v>9458</v>
      </c>
      <c r="Q5597" s="150" t="s">
        <v>10519</v>
      </c>
      <c r="R5597" s="189">
        <v>6</v>
      </c>
    </row>
    <row r="5598" spans="1:18" x14ac:dyDescent="0.25">
      <c r="A5598" s="132">
        <v>1060070</v>
      </c>
      <c r="B5598" s="145" t="s">
        <v>966</v>
      </c>
      <c r="C5598" s="132">
        <v>50</v>
      </c>
      <c r="D5598" s="132">
        <v>2160</v>
      </c>
      <c r="E5598" s="186">
        <v>9</v>
      </c>
      <c r="F5598" s="132">
        <v>4200</v>
      </c>
      <c r="G5598" s="132">
        <v>108</v>
      </c>
      <c r="H5598" s="132">
        <v>162</v>
      </c>
      <c r="I5598" s="132">
        <v>1</v>
      </c>
      <c r="J5598" s="133">
        <v>0.87</v>
      </c>
      <c r="K5598" s="133">
        <v>0.55000000000000004</v>
      </c>
      <c r="L5598" s="133">
        <v>0.4</v>
      </c>
      <c r="M5598" s="134" t="str">
        <f t="shared" si="87"/>
        <v>P</v>
      </c>
      <c r="N5598" s="171" t="s">
        <v>10682</v>
      </c>
      <c r="O5598" s="146" t="s">
        <v>1506</v>
      </c>
      <c r="P5598" s="146" t="s">
        <v>9458</v>
      </c>
      <c r="Q5598" s="147" t="s">
        <v>10519</v>
      </c>
      <c r="R5598" s="187">
        <v>2.5</v>
      </c>
    </row>
    <row r="5599" spans="1:18" x14ac:dyDescent="0.25">
      <c r="A5599" s="135">
        <v>1060071</v>
      </c>
      <c r="B5599" s="148" t="s">
        <v>961</v>
      </c>
      <c r="C5599" s="135">
        <v>50</v>
      </c>
      <c r="D5599" s="135">
        <v>2160</v>
      </c>
      <c r="E5599" s="188">
        <v>9</v>
      </c>
      <c r="F5599" s="135">
        <v>4200</v>
      </c>
      <c r="G5599" s="135">
        <v>108</v>
      </c>
      <c r="H5599" s="135">
        <v>162</v>
      </c>
      <c r="I5599" s="135">
        <v>1</v>
      </c>
      <c r="J5599" s="136">
        <v>0.9</v>
      </c>
      <c r="K5599" s="136">
        <v>0.55000000000000004</v>
      </c>
      <c r="L5599" s="136">
        <v>0.39</v>
      </c>
      <c r="M5599" s="137" t="str">
        <f t="shared" si="87"/>
        <v>P</v>
      </c>
      <c r="N5599" s="172" t="s">
        <v>10682</v>
      </c>
      <c r="O5599" s="149" t="s">
        <v>1506</v>
      </c>
      <c r="P5599" s="149" t="s">
        <v>9458</v>
      </c>
      <c r="Q5599" s="150" t="s">
        <v>10519</v>
      </c>
      <c r="R5599" s="189">
        <v>2.5</v>
      </c>
    </row>
    <row r="5600" spans="1:18" x14ac:dyDescent="0.25">
      <c r="A5600" s="132">
        <v>1060076</v>
      </c>
      <c r="B5600" s="145" t="s">
        <v>962</v>
      </c>
      <c r="C5600" s="132">
        <v>50</v>
      </c>
      <c r="D5600" s="132">
        <v>2160</v>
      </c>
      <c r="E5600" s="186">
        <v>9</v>
      </c>
      <c r="F5600" s="132">
        <v>4200</v>
      </c>
      <c r="G5600" s="132">
        <v>108</v>
      </c>
      <c r="H5600" s="132">
        <v>162</v>
      </c>
      <c r="I5600" s="132">
        <v>1</v>
      </c>
      <c r="J5600" s="133">
        <v>0.89</v>
      </c>
      <c r="K5600" s="133">
        <v>0.54</v>
      </c>
      <c r="L5600" s="133">
        <v>0.4</v>
      </c>
      <c r="M5600" s="134" t="str">
        <f t="shared" si="87"/>
        <v>P</v>
      </c>
      <c r="N5600" s="171" t="s">
        <v>10682</v>
      </c>
      <c r="O5600" s="146" t="s">
        <v>1506</v>
      </c>
      <c r="P5600" s="146" t="s">
        <v>9458</v>
      </c>
      <c r="Q5600" s="147" t="s">
        <v>10519</v>
      </c>
      <c r="R5600" s="187">
        <v>2.5</v>
      </c>
    </row>
    <row r="5601" spans="1:18" x14ac:dyDescent="0.25">
      <c r="A5601" s="135">
        <v>1060077</v>
      </c>
      <c r="B5601" s="148" t="s">
        <v>5450</v>
      </c>
      <c r="C5601" s="135">
        <v>50</v>
      </c>
      <c r="D5601" s="135">
        <v>2160</v>
      </c>
      <c r="E5601" s="188">
        <v>9</v>
      </c>
      <c r="F5601" s="135">
        <v>4200</v>
      </c>
      <c r="G5601" s="135">
        <v>108</v>
      </c>
      <c r="H5601" s="135">
        <v>162</v>
      </c>
      <c r="I5601" s="135">
        <v>1</v>
      </c>
      <c r="J5601" s="136">
        <v>0.85</v>
      </c>
      <c r="K5601" s="136">
        <v>0.55000000000000004</v>
      </c>
      <c r="L5601" s="136">
        <v>0.4</v>
      </c>
      <c r="M5601" s="137" t="str">
        <f t="shared" si="87"/>
        <v>P</v>
      </c>
      <c r="N5601" s="172" t="s">
        <v>10682</v>
      </c>
      <c r="O5601" s="149" t="s">
        <v>1506</v>
      </c>
      <c r="P5601" s="149" t="s">
        <v>9458</v>
      </c>
      <c r="Q5601" s="150" t="s">
        <v>10519</v>
      </c>
      <c r="R5601" s="189">
        <v>5.92</v>
      </c>
    </row>
    <row r="5602" spans="1:18" x14ac:dyDescent="0.25">
      <c r="A5602" s="132">
        <v>1060078</v>
      </c>
      <c r="B5602" s="145" t="s">
        <v>967</v>
      </c>
      <c r="C5602" s="132">
        <v>50</v>
      </c>
      <c r="D5602" s="132">
        <v>2160</v>
      </c>
      <c r="E5602" s="186">
        <v>9</v>
      </c>
      <c r="F5602" s="132">
        <v>4200</v>
      </c>
      <c r="G5602" s="132">
        <v>108</v>
      </c>
      <c r="H5602" s="132">
        <v>162</v>
      </c>
      <c r="I5602" s="132">
        <v>1</v>
      </c>
      <c r="J5602" s="133">
        <v>0.87</v>
      </c>
      <c r="K5602" s="133">
        <v>0.55000000000000004</v>
      </c>
      <c r="L5602" s="133">
        <v>0.38</v>
      </c>
      <c r="M5602" s="134" t="str">
        <f t="shared" si="87"/>
        <v>P</v>
      </c>
      <c r="N5602" s="173" t="s">
        <v>10682</v>
      </c>
      <c r="O5602" s="146" t="s">
        <v>1506</v>
      </c>
      <c r="P5602" s="146" t="s">
        <v>9458</v>
      </c>
      <c r="Q5602" s="147" t="s">
        <v>10519</v>
      </c>
      <c r="R5602" s="187">
        <v>3.5000000000000004</v>
      </c>
    </row>
    <row r="5603" spans="1:18" x14ac:dyDescent="0.25">
      <c r="A5603" s="135">
        <v>1060080</v>
      </c>
      <c r="B5603" s="148" t="s">
        <v>5451</v>
      </c>
      <c r="C5603" s="135">
        <v>50</v>
      </c>
      <c r="D5603" s="135">
        <v>2160</v>
      </c>
      <c r="E5603" s="188">
        <v>9</v>
      </c>
      <c r="F5603" s="135">
        <v>4200</v>
      </c>
      <c r="G5603" s="135">
        <v>108</v>
      </c>
      <c r="H5603" s="135">
        <v>162</v>
      </c>
      <c r="I5603" s="135">
        <v>1</v>
      </c>
      <c r="J5603" s="136">
        <v>0.85</v>
      </c>
      <c r="K5603" s="136">
        <v>0.55000000000000004</v>
      </c>
      <c r="L5603" s="136">
        <v>0.4</v>
      </c>
      <c r="M5603" s="137" t="str">
        <f t="shared" si="87"/>
        <v>P</v>
      </c>
      <c r="N5603" s="174" t="s">
        <v>10682</v>
      </c>
      <c r="O5603" s="149" t="s">
        <v>1506</v>
      </c>
      <c r="P5603" s="149" t="s">
        <v>9458</v>
      </c>
      <c r="Q5603" s="150" t="s">
        <v>10519</v>
      </c>
      <c r="R5603" s="189">
        <v>5.92</v>
      </c>
    </row>
    <row r="5604" spans="1:18" x14ac:dyDescent="0.25">
      <c r="A5604" s="132">
        <v>1060085</v>
      </c>
      <c r="B5604" s="145" t="s">
        <v>1039</v>
      </c>
      <c r="C5604" s="132">
        <v>6</v>
      </c>
      <c r="D5604" s="132">
        <v>1667</v>
      </c>
      <c r="E5604" s="186">
        <v>120</v>
      </c>
      <c r="F5604" s="132">
        <v>4320</v>
      </c>
      <c r="G5604" s="132">
        <v>480</v>
      </c>
      <c r="H5604" s="132" t="s">
        <v>20</v>
      </c>
      <c r="I5604" s="132">
        <v>1</v>
      </c>
      <c r="J5604" s="133">
        <v>0.76</v>
      </c>
      <c r="K5604" s="133">
        <v>0.54</v>
      </c>
      <c r="L5604" s="133">
        <v>0.53</v>
      </c>
      <c r="M5604" s="134" t="str">
        <f t="shared" si="87"/>
        <v>P</v>
      </c>
      <c r="N5604" s="173" t="s">
        <v>10681</v>
      </c>
      <c r="O5604" s="146" t="s">
        <v>1578</v>
      </c>
      <c r="P5604" s="146" t="s">
        <v>9510</v>
      </c>
      <c r="Q5604" s="147" t="s">
        <v>10519</v>
      </c>
      <c r="R5604" s="187">
        <v>2.34</v>
      </c>
    </row>
    <row r="5605" spans="1:18" x14ac:dyDescent="0.25">
      <c r="A5605" s="135">
        <v>1060086</v>
      </c>
      <c r="B5605" s="148" t="s">
        <v>1112</v>
      </c>
      <c r="C5605" s="135">
        <v>6</v>
      </c>
      <c r="D5605" s="135">
        <v>1188</v>
      </c>
      <c r="E5605" s="188">
        <v>36</v>
      </c>
      <c r="F5605" s="135">
        <v>1440</v>
      </c>
      <c r="G5605" s="135">
        <v>144</v>
      </c>
      <c r="H5605" s="135" t="s">
        <v>20</v>
      </c>
      <c r="I5605" s="135">
        <v>1</v>
      </c>
      <c r="J5605" s="136">
        <v>0.84</v>
      </c>
      <c r="K5605" s="136">
        <v>0.83</v>
      </c>
      <c r="L5605" s="136">
        <v>0.93</v>
      </c>
      <c r="M5605" s="137" t="str">
        <f t="shared" si="87"/>
        <v>P</v>
      </c>
      <c r="N5605" s="172" t="s">
        <v>10681</v>
      </c>
      <c r="O5605" s="149" t="s">
        <v>1578</v>
      </c>
      <c r="P5605" s="149" t="s">
        <v>9510</v>
      </c>
      <c r="Q5605" s="150" t="s">
        <v>10519</v>
      </c>
      <c r="R5605" s="189">
        <v>6.48</v>
      </c>
    </row>
    <row r="5606" spans="1:18" x14ac:dyDescent="0.25">
      <c r="A5606" s="132">
        <v>1060087</v>
      </c>
      <c r="B5606" s="145" t="s">
        <v>1076</v>
      </c>
      <c r="C5606" s="132">
        <v>6</v>
      </c>
      <c r="D5606" s="132">
        <v>594</v>
      </c>
      <c r="E5606" s="186">
        <v>18</v>
      </c>
      <c r="F5606" s="132">
        <v>990</v>
      </c>
      <c r="G5606" s="132">
        <v>72</v>
      </c>
      <c r="H5606" s="132">
        <v>90</v>
      </c>
      <c r="I5606" s="132">
        <v>1</v>
      </c>
      <c r="J5606" s="133">
        <v>1.52</v>
      </c>
      <c r="K5606" s="133">
        <v>0.84</v>
      </c>
      <c r="L5606" s="133">
        <v>0.9</v>
      </c>
      <c r="M5606" s="134" t="str">
        <f t="shared" si="87"/>
        <v>P</v>
      </c>
      <c r="N5606" s="171" t="s">
        <v>10681</v>
      </c>
      <c r="O5606" s="146" t="s">
        <v>1578</v>
      </c>
      <c r="P5606" s="146" t="s">
        <v>9510</v>
      </c>
      <c r="Q5606" s="147" t="s">
        <v>10519</v>
      </c>
      <c r="R5606" s="187">
        <v>9.66</v>
      </c>
    </row>
    <row r="5607" spans="1:18" x14ac:dyDescent="0.25">
      <c r="A5607" s="135">
        <v>1060088</v>
      </c>
      <c r="B5607" s="148" t="s">
        <v>5452</v>
      </c>
      <c r="C5607" s="135">
        <v>50</v>
      </c>
      <c r="D5607" s="135" t="s">
        <v>20</v>
      </c>
      <c r="E5607" s="188">
        <v>9</v>
      </c>
      <c r="F5607" s="135" t="s">
        <v>20</v>
      </c>
      <c r="G5607" s="135">
        <v>108</v>
      </c>
      <c r="H5607" s="135">
        <v>162</v>
      </c>
      <c r="I5607" s="135">
        <v>2</v>
      </c>
      <c r="J5607" s="136">
        <v>0.4</v>
      </c>
      <c r="K5607" s="136">
        <v>0.9</v>
      </c>
      <c r="L5607" s="136">
        <v>0.55000000000000004</v>
      </c>
      <c r="M5607" s="137" t="str">
        <f t="shared" si="87"/>
        <v>P</v>
      </c>
      <c r="N5607" s="172" t="s">
        <v>10682</v>
      </c>
      <c r="O5607" s="149" t="s">
        <v>1506</v>
      </c>
      <c r="P5607" s="149" t="s">
        <v>9458</v>
      </c>
      <c r="Q5607" s="150" t="s">
        <v>10519</v>
      </c>
      <c r="R5607" s="189">
        <v>8</v>
      </c>
    </row>
    <row r="5608" spans="1:18" x14ac:dyDescent="0.25">
      <c r="A5608" s="132">
        <v>1060089</v>
      </c>
      <c r="B5608" s="145" t="s">
        <v>5453</v>
      </c>
      <c r="C5608" s="132">
        <v>50</v>
      </c>
      <c r="D5608" s="132" t="s">
        <v>20</v>
      </c>
      <c r="E5608" s="186" t="s">
        <v>20</v>
      </c>
      <c r="F5608" s="132" t="s">
        <v>20</v>
      </c>
      <c r="G5608" s="132" t="s">
        <v>20</v>
      </c>
      <c r="H5608" s="132" t="s">
        <v>20</v>
      </c>
      <c r="I5608" s="132" t="s">
        <v>20</v>
      </c>
      <c r="J5608" s="133">
        <v>0.85</v>
      </c>
      <c r="K5608" s="133">
        <v>0.55000000000000004</v>
      </c>
      <c r="L5608" s="133">
        <v>0.4</v>
      </c>
      <c r="M5608" s="134" t="str">
        <f t="shared" si="87"/>
        <v>P</v>
      </c>
      <c r="N5608" s="173" t="s">
        <v>10682</v>
      </c>
      <c r="O5608" s="146" t="s">
        <v>1506</v>
      </c>
      <c r="P5608" s="146" t="s">
        <v>9458</v>
      </c>
      <c r="Q5608" s="147" t="s">
        <v>10519</v>
      </c>
      <c r="R5608" s="187">
        <v>5.92</v>
      </c>
    </row>
    <row r="5609" spans="1:18" x14ac:dyDescent="0.25">
      <c r="A5609" s="135">
        <v>1060090</v>
      </c>
      <c r="B5609" s="148" t="s">
        <v>5454</v>
      </c>
      <c r="C5609" s="135">
        <v>50</v>
      </c>
      <c r="D5609" s="135" t="s">
        <v>20</v>
      </c>
      <c r="E5609" s="188" t="s">
        <v>20</v>
      </c>
      <c r="F5609" s="135" t="s">
        <v>20</v>
      </c>
      <c r="G5609" s="135" t="s">
        <v>20</v>
      </c>
      <c r="H5609" s="135" t="s">
        <v>20</v>
      </c>
      <c r="I5609" s="135" t="s">
        <v>20</v>
      </c>
      <c r="J5609" s="136">
        <v>0.85</v>
      </c>
      <c r="K5609" s="136">
        <v>0.55000000000000004</v>
      </c>
      <c r="L5609" s="136">
        <v>0.4</v>
      </c>
      <c r="M5609" s="137" t="str">
        <f t="shared" si="87"/>
        <v>P</v>
      </c>
      <c r="N5609" s="174" t="s">
        <v>10682</v>
      </c>
      <c r="O5609" s="149" t="s">
        <v>1506</v>
      </c>
      <c r="P5609" s="149" t="s">
        <v>9458</v>
      </c>
      <c r="Q5609" s="150" t="s">
        <v>10519</v>
      </c>
      <c r="R5609" s="189">
        <v>5.92</v>
      </c>
    </row>
    <row r="5610" spans="1:18" x14ac:dyDescent="0.25">
      <c r="A5610" s="132">
        <v>1060091</v>
      </c>
      <c r="B5610" s="145" t="s">
        <v>5455</v>
      </c>
      <c r="C5610" s="132">
        <v>1</v>
      </c>
      <c r="D5610" s="132" t="s">
        <v>20</v>
      </c>
      <c r="E5610" s="186" t="s">
        <v>20</v>
      </c>
      <c r="F5610" s="132" t="s">
        <v>20</v>
      </c>
      <c r="G5610" s="132" t="s">
        <v>21</v>
      </c>
      <c r="H5610" s="132" t="s">
        <v>21</v>
      </c>
      <c r="I5610" s="132" t="s">
        <v>21</v>
      </c>
      <c r="J5610" s="133">
        <v>3.25</v>
      </c>
      <c r="K5610" s="133">
        <v>3.15</v>
      </c>
      <c r="L5610" s="133">
        <v>1.1299999999999999</v>
      </c>
      <c r="M5610" s="134" t="str">
        <f t="shared" si="87"/>
        <v>P</v>
      </c>
      <c r="N5610" s="173" t="s">
        <v>10681</v>
      </c>
      <c r="O5610" s="146" t="s">
        <v>3270</v>
      </c>
      <c r="P5610" s="146" t="s">
        <v>9884</v>
      </c>
      <c r="Q5610" s="147" t="s">
        <v>10519</v>
      </c>
      <c r="R5610" s="187">
        <v>3.7453183520599252E-4</v>
      </c>
    </row>
    <row r="5611" spans="1:18" x14ac:dyDescent="0.25">
      <c r="A5611" s="135">
        <v>1060092</v>
      </c>
      <c r="B5611" s="148" t="s">
        <v>5456</v>
      </c>
      <c r="C5611" s="135">
        <v>1</v>
      </c>
      <c r="D5611" s="135" t="s">
        <v>20</v>
      </c>
      <c r="E5611" s="188" t="s">
        <v>20</v>
      </c>
      <c r="F5611" s="135" t="s">
        <v>20</v>
      </c>
      <c r="G5611" s="135" t="s">
        <v>21</v>
      </c>
      <c r="H5611" s="135" t="s">
        <v>21</v>
      </c>
      <c r="I5611" s="135" t="s">
        <v>21</v>
      </c>
      <c r="J5611" s="136">
        <v>3.25</v>
      </c>
      <c r="K5611" s="136">
        <v>3.15</v>
      </c>
      <c r="L5611" s="136">
        <v>1.1299999999999999</v>
      </c>
      <c r="M5611" s="137" t="str">
        <f t="shared" si="87"/>
        <v>P</v>
      </c>
      <c r="N5611" s="174" t="s">
        <v>10681</v>
      </c>
      <c r="O5611" s="149" t="s">
        <v>3270</v>
      </c>
      <c r="P5611" s="149" t="s">
        <v>9884</v>
      </c>
      <c r="Q5611" s="150" t="s">
        <v>10519</v>
      </c>
      <c r="R5611" s="189">
        <v>3.7453183520599252E-4</v>
      </c>
    </row>
    <row r="5612" spans="1:18" x14ac:dyDescent="0.25">
      <c r="A5612" s="132">
        <v>1060095</v>
      </c>
      <c r="B5612" s="145" t="s">
        <v>5457</v>
      </c>
      <c r="C5612" s="132">
        <v>40</v>
      </c>
      <c r="D5612" s="132">
        <v>455</v>
      </c>
      <c r="E5612" s="186" t="s">
        <v>21</v>
      </c>
      <c r="F5612" s="132">
        <v>630</v>
      </c>
      <c r="G5612" s="132">
        <v>8</v>
      </c>
      <c r="H5612" s="132">
        <v>9</v>
      </c>
      <c r="I5612" s="132">
        <v>3</v>
      </c>
      <c r="J5612" s="133">
        <v>1.89</v>
      </c>
      <c r="K5612" s="133">
        <v>1.53</v>
      </c>
      <c r="L5612" s="133">
        <v>0.73</v>
      </c>
      <c r="M5612" s="134" t="str">
        <f t="shared" si="87"/>
        <v>P</v>
      </c>
      <c r="N5612" s="173" t="s">
        <v>10681</v>
      </c>
      <c r="O5612" s="146" t="s">
        <v>1578</v>
      </c>
      <c r="P5612" s="146" t="s">
        <v>9470</v>
      </c>
      <c r="Q5612" s="147" t="s">
        <v>10519</v>
      </c>
      <c r="R5612" s="187">
        <v>10.8</v>
      </c>
    </row>
    <row r="5613" spans="1:18" x14ac:dyDescent="0.25">
      <c r="A5613" s="135">
        <v>1060100</v>
      </c>
      <c r="B5613" s="148" t="s">
        <v>5458</v>
      </c>
      <c r="C5613" s="135">
        <v>40</v>
      </c>
      <c r="D5613" s="135">
        <v>455</v>
      </c>
      <c r="E5613" s="188" t="s">
        <v>21</v>
      </c>
      <c r="F5613" s="135">
        <v>630</v>
      </c>
      <c r="G5613" s="135">
        <v>8</v>
      </c>
      <c r="H5613" s="135">
        <v>9</v>
      </c>
      <c r="I5613" s="135">
        <v>3</v>
      </c>
      <c r="J5613" s="136">
        <v>1.89</v>
      </c>
      <c r="K5613" s="136">
        <v>1.53</v>
      </c>
      <c r="L5613" s="136">
        <v>0.73</v>
      </c>
      <c r="M5613" s="137" t="str">
        <f t="shared" si="87"/>
        <v>P</v>
      </c>
      <c r="N5613" s="174" t="s">
        <v>10681</v>
      </c>
      <c r="O5613" s="149" t="s">
        <v>1578</v>
      </c>
      <c r="P5613" s="149" t="s">
        <v>9470</v>
      </c>
      <c r="Q5613" s="150" t="s">
        <v>10519</v>
      </c>
      <c r="R5613" s="189">
        <v>10.8</v>
      </c>
    </row>
    <row r="5614" spans="1:18" x14ac:dyDescent="0.25">
      <c r="A5614" s="132">
        <v>1060102</v>
      </c>
      <c r="B5614" s="145" t="s">
        <v>5459</v>
      </c>
      <c r="C5614" s="132">
        <v>40</v>
      </c>
      <c r="D5614" s="132">
        <v>455</v>
      </c>
      <c r="E5614" s="186" t="s">
        <v>21</v>
      </c>
      <c r="F5614" s="132">
        <v>630</v>
      </c>
      <c r="G5614" s="132">
        <v>8</v>
      </c>
      <c r="H5614" s="132">
        <v>9</v>
      </c>
      <c r="I5614" s="132">
        <v>3</v>
      </c>
      <c r="J5614" s="133">
        <v>1.89</v>
      </c>
      <c r="K5614" s="133">
        <v>1.53</v>
      </c>
      <c r="L5614" s="133">
        <v>0.73</v>
      </c>
      <c r="M5614" s="134" t="str">
        <f t="shared" si="87"/>
        <v>P</v>
      </c>
      <c r="N5614" s="173" t="s">
        <v>10681</v>
      </c>
      <c r="O5614" s="146" t="s">
        <v>1578</v>
      </c>
      <c r="P5614" s="146" t="s">
        <v>9470</v>
      </c>
      <c r="Q5614" s="147" t="s">
        <v>10519</v>
      </c>
      <c r="R5614" s="187">
        <v>10.8</v>
      </c>
    </row>
    <row r="5615" spans="1:18" x14ac:dyDescent="0.25">
      <c r="A5615" s="135">
        <v>1060103</v>
      </c>
      <c r="B5615" s="148" t="s">
        <v>5460</v>
      </c>
      <c r="C5615" s="135">
        <v>40</v>
      </c>
      <c r="D5615" s="135">
        <v>455</v>
      </c>
      <c r="E5615" s="188" t="s">
        <v>21</v>
      </c>
      <c r="F5615" s="135">
        <v>630</v>
      </c>
      <c r="G5615" s="135">
        <v>8</v>
      </c>
      <c r="H5615" s="135">
        <v>9</v>
      </c>
      <c r="I5615" s="135">
        <v>3</v>
      </c>
      <c r="J5615" s="136">
        <v>1.89</v>
      </c>
      <c r="K5615" s="136">
        <v>1.53</v>
      </c>
      <c r="L5615" s="136">
        <v>0.73</v>
      </c>
      <c r="M5615" s="137" t="str">
        <f t="shared" si="87"/>
        <v>P</v>
      </c>
      <c r="N5615" s="174" t="s">
        <v>10681</v>
      </c>
      <c r="O5615" s="149" t="s">
        <v>1578</v>
      </c>
      <c r="P5615" s="149" t="s">
        <v>9470</v>
      </c>
      <c r="Q5615" s="150" t="s">
        <v>10519</v>
      </c>
      <c r="R5615" s="189">
        <v>10.8</v>
      </c>
    </row>
    <row r="5616" spans="1:18" x14ac:dyDescent="0.25">
      <c r="A5616" s="132">
        <v>1060104</v>
      </c>
      <c r="B5616" s="145" t="s">
        <v>5461</v>
      </c>
      <c r="C5616" s="132">
        <v>40</v>
      </c>
      <c r="D5616" s="132">
        <v>455</v>
      </c>
      <c r="E5616" s="186" t="s">
        <v>21</v>
      </c>
      <c r="F5616" s="132">
        <v>630</v>
      </c>
      <c r="G5616" s="132">
        <v>8</v>
      </c>
      <c r="H5616" s="132">
        <v>9</v>
      </c>
      <c r="I5616" s="132">
        <v>3</v>
      </c>
      <c r="J5616" s="133">
        <v>1.89</v>
      </c>
      <c r="K5616" s="133">
        <v>1.53</v>
      </c>
      <c r="L5616" s="133">
        <v>0.73</v>
      </c>
      <c r="M5616" s="134" t="str">
        <f t="shared" si="87"/>
        <v>P</v>
      </c>
      <c r="N5616" s="173" t="s">
        <v>10681</v>
      </c>
      <c r="O5616" s="146" t="s">
        <v>1578</v>
      </c>
      <c r="P5616" s="146" t="s">
        <v>9470</v>
      </c>
      <c r="Q5616" s="147" t="s">
        <v>10519</v>
      </c>
      <c r="R5616" s="187">
        <v>10.4</v>
      </c>
    </row>
    <row r="5617" spans="1:18" x14ac:dyDescent="0.25">
      <c r="A5617" s="135">
        <v>1060105</v>
      </c>
      <c r="B5617" s="148" t="s">
        <v>5462</v>
      </c>
      <c r="C5617" s="135">
        <v>40</v>
      </c>
      <c r="D5617" s="135">
        <v>455</v>
      </c>
      <c r="E5617" s="188" t="s">
        <v>21</v>
      </c>
      <c r="F5617" s="135">
        <v>630</v>
      </c>
      <c r="G5617" s="135">
        <v>8</v>
      </c>
      <c r="H5617" s="135">
        <v>9</v>
      </c>
      <c r="I5617" s="135">
        <v>3</v>
      </c>
      <c r="J5617" s="136">
        <v>1.89</v>
      </c>
      <c r="K5617" s="136">
        <v>1.53</v>
      </c>
      <c r="L5617" s="136">
        <v>0.73</v>
      </c>
      <c r="M5617" s="137" t="str">
        <f t="shared" si="87"/>
        <v>P</v>
      </c>
      <c r="N5617" s="174" t="s">
        <v>10681</v>
      </c>
      <c r="O5617" s="149" t="s">
        <v>1578</v>
      </c>
      <c r="P5617" s="149" t="s">
        <v>9470</v>
      </c>
      <c r="Q5617" s="150" t="s">
        <v>10519</v>
      </c>
      <c r="R5617" s="189">
        <v>10.4</v>
      </c>
    </row>
    <row r="5618" spans="1:18" x14ac:dyDescent="0.25">
      <c r="A5618" s="132">
        <v>1060106</v>
      </c>
      <c r="B5618" s="145" t="s">
        <v>5463</v>
      </c>
      <c r="C5618" s="132">
        <v>40</v>
      </c>
      <c r="D5618" s="132">
        <v>455</v>
      </c>
      <c r="E5618" s="186" t="s">
        <v>21</v>
      </c>
      <c r="F5618" s="132">
        <v>630</v>
      </c>
      <c r="G5618" s="132">
        <v>8</v>
      </c>
      <c r="H5618" s="132">
        <v>9</v>
      </c>
      <c r="I5618" s="132">
        <v>3</v>
      </c>
      <c r="J5618" s="133">
        <v>1.89</v>
      </c>
      <c r="K5618" s="133">
        <v>1.53</v>
      </c>
      <c r="L5618" s="133">
        <v>0.73</v>
      </c>
      <c r="M5618" s="134" t="str">
        <f t="shared" si="87"/>
        <v>P</v>
      </c>
      <c r="N5618" s="173" t="s">
        <v>10681</v>
      </c>
      <c r="O5618" s="146" t="s">
        <v>1578</v>
      </c>
      <c r="P5618" s="146" t="s">
        <v>9470</v>
      </c>
      <c r="Q5618" s="147" t="s">
        <v>10519</v>
      </c>
      <c r="R5618" s="187">
        <v>11.200000000000001</v>
      </c>
    </row>
    <row r="5619" spans="1:18" x14ac:dyDescent="0.25">
      <c r="A5619" s="135">
        <v>1060107</v>
      </c>
      <c r="B5619" s="148" t="s">
        <v>5464</v>
      </c>
      <c r="C5619" s="135">
        <v>40</v>
      </c>
      <c r="D5619" s="135">
        <v>455</v>
      </c>
      <c r="E5619" s="188" t="s">
        <v>21</v>
      </c>
      <c r="F5619" s="135">
        <v>630</v>
      </c>
      <c r="G5619" s="135">
        <v>8</v>
      </c>
      <c r="H5619" s="135">
        <v>9</v>
      </c>
      <c r="I5619" s="135">
        <v>3</v>
      </c>
      <c r="J5619" s="136">
        <v>1.89</v>
      </c>
      <c r="K5619" s="136">
        <v>1.53</v>
      </c>
      <c r="L5619" s="136">
        <v>0.73</v>
      </c>
      <c r="M5619" s="137" t="str">
        <f t="shared" si="87"/>
        <v>P</v>
      </c>
      <c r="N5619" s="172" t="s">
        <v>10681</v>
      </c>
      <c r="O5619" s="149" t="s">
        <v>1578</v>
      </c>
      <c r="P5619" s="149" t="s">
        <v>9470</v>
      </c>
      <c r="Q5619" s="150" t="s">
        <v>10519</v>
      </c>
      <c r="R5619" s="189">
        <v>11.200000000000001</v>
      </c>
    </row>
    <row r="5620" spans="1:18" x14ac:dyDescent="0.25">
      <c r="A5620" s="132">
        <v>1060108</v>
      </c>
      <c r="B5620" s="145" t="s">
        <v>5465</v>
      </c>
      <c r="C5620" s="132">
        <v>6</v>
      </c>
      <c r="D5620" s="132">
        <v>80</v>
      </c>
      <c r="E5620" s="186" t="s">
        <v>21</v>
      </c>
      <c r="F5620" s="132">
        <v>120</v>
      </c>
      <c r="G5620" s="132" t="s">
        <v>20</v>
      </c>
      <c r="H5620" s="132" t="s">
        <v>20</v>
      </c>
      <c r="I5620" s="132" t="s">
        <v>20</v>
      </c>
      <c r="J5620" s="133">
        <v>2.88</v>
      </c>
      <c r="K5620" s="133">
        <v>1.94</v>
      </c>
      <c r="L5620" s="133">
        <v>2.4</v>
      </c>
      <c r="M5620" s="134" t="str">
        <f t="shared" si="87"/>
        <v>P</v>
      </c>
      <c r="N5620" s="171" t="s">
        <v>10681</v>
      </c>
      <c r="O5620" s="146" t="s">
        <v>1506</v>
      </c>
      <c r="P5620" s="146" t="s">
        <v>9435</v>
      </c>
      <c r="Q5620" s="147" t="s">
        <v>10519</v>
      </c>
      <c r="R5620" s="187">
        <v>25.86</v>
      </c>
    </row>
    <row r="5621" spans="1:18" x14ac:dyDescent="0.25">
      <c r="A5621" s="135">
        <v>1060112</v>
      </c>
      <c r="B5621" s="148" t="s">
        <v>104</v>
      </c>
      <c r="C5621" s="135">
        <v>3</v>
      </c>
      <c r="D5621" s="135" t="s">
        <v>20</v>
      </c>
      <c r="E5621" s="188">
        <v>72</v>
      </c>
      <c r="F5621" s="135" t="s">
        <v>20</v>
      </c>
      <c r="G5621" s="135">
        <v>288</v>
      </c>
      <c r="H5621" s="135" t="s">
        <v>20</v>
      </c>
      <c r="I5621" s="135">
        <v>1</v>
      </c>
      <c r="J5621" s="136">
        <v>1.21</v>
      </c>
      <c r="K5621" s="136">
        <v>1.18</v>
      </c>
      <c r="L5621" s="136">
        <v>0.31</v>
      </c>
      <c r="M5621" s="137" t="str">
        <f t="shared" si="87"/>
        <v>P</v>
      </c>
      <c r="N5621" s="172" t="s">
        <v>10682</v>
      </c>
      <c r="O5621" s="149" t="s">
        <v>1500</v>
      </c>
      <c r="P5621" s="149" t="s">
        <v>9418</v>
      </c>
      <c r="Q5621" s="150" t="s">
        <v>10519</v>
      </c>
      <c r="R5621" s="189">
        <v>7.26</v>
      </c>
    </row>
    <row r="5622" spans="1:18" x14ac:dyDescent="0.25">
      <c r="A5622" s="132">
        <v>1060113</v>
      </c>
      <c r="B5622" s="145" t="s">
        <v>5466</v>
      </c>
      <c r="C5622" s="132">
        <v>3</v>
      </c>
      <c r="D5622" s="132" t="s">
        <v>20</v>
      </c>
      <c r="E5622" s="186">
        <v>192</v>
      </c>
      <c r="F5622" s="132" t="s">
        <v>20</v>
      </c>
      <c r="G5622" s="132" t="s">
        <v>20</v>
      </c>
      <c r="H5622" s="132" t="s">
        <v>20</v>
      </c>
      <c r="I5622" s="132" t="s">
        <v>20</v>
      </c>
      <c r="J5622" s="133">
        <v>1.56</v>
      </c>
      <c r="K5622" s="133">
        <v>0.83</v>
      </c>
      <c r="L5622" s="133">
        <v>0.19</v>
      </c>
      <c r="M5622" s="134" t="str">
        <f t="shared" si="87"/>
        <v>P</v>
      </c>
      <c r="N5622" s="171" t="s">
        <v>10682</v>
      </c>
      <c r="O5622" s="146" t="s">
        <v>1500</v>
      </c>
      <c r="P5622" s="146" t="s">
        <v>9418</v>
      </c>
      <c r="Q5622" s="147" t="s">
        <v>10519</v>
      </c>
      <c r="R5622" s="187">
        <v>3.4499999999999997</v>
      </c>
    </row>
    <row r="5623" spans="1:18" x14ac:dyDescent="0.25">
      <c r="A5623" s="135">
        <v>1060115</v>
      </c>
      <c r="B5623" s="148" t="s">
        <v>5467</v>
      </c>
      <c r="C5623" s="135">
        <v>1</v>
      </c>
      <c r="D5623" s="135">
        <v>60</v>
      </c>
      <c r="E5623" s="188" t="s">
        <v>20</v>
      </c>
      <c r="F5623" s="135" t="s">
        <v>20</v>
      </c>
      <c r="G5623" s="135" t="s">
        <v>20</v>
      </c>
      <c r="H5623" s="135" t="s">
        <v>20</v>
      </c>
      <c r="I5623" s="135" t="s">
        <v>20</v>
      </c>
      <c r="J5623" s="136">
        <v>4.5999999999999996</v>
      </c>
      <c r="K5623" s="136">
        <v>2.2999999999999998</v>
      </c>
      <c r="L5623" s="136">
        <v>1.7</v>
      </c>
      <c r="M5623" s="137" t="str">
        <f t="shared" si="87"/>
        <v>P</v>
      </c>
      <c r="N5623" s="172" t="s">
        <v>10682</v>
      </c>
      <c r="O5623" s="149" t="s">
        <v>1506</v>
      </c>
      <c r="P5623" s="149" t="s">
        <v>9401</v>
      </c>
      <c r="Q5623" s="150" t="s">
        <v>10519</v>
      </c>
      <c r="R5623" s="189">
        <v>10.029999999999999</v>
      </c>
    </row>
    <row r="5624" spans="1:18" x14ac:dyDescent="0.25">
      <c r="A5624" s="132">
        <v>1060116</v>
      </c>
      <c r="B5624" s="145" t="s">
        <v>5468</v>
      </c>
      <c r="C5624" s="132">
        <v>1</v>
      </c>
      <c r="D5624" s="132">
        <v>60</v>
      </c>
      <c r="E5624" s="186" t="s">
        <v>21</v>
      </c>
      <c r="F5624" s="132">
        <v>80</v>
      </c>
      <c r="G5624" s="132" t="s">
        <v>20</v>
      </c>
      <c r="H5624" s="132" t="s">
        <v>20</v>
      </c>
      <c r="I5624" s="132" t="s">
        <v>20</v>
      </c>
      <c r="J5624" s="133">
        <v>4.5599999999999996</v>
      </c>
      <c r="K5624" s="133">
        <v>2.2799999999999998</v>
      </c>
      <c r="L5624" s="133">
        <v>1.86</v>
      </c>
      <c r="M5624" s="134" t="str">
        <f t="shared" si="87"/>
        <v>P</v>
      </c>
      <c r="N5624" s="171" t="s">
        <v>10682</v>
      </c>
      <c r="O5624" s="146" t="s">
        <v>1506</v>
      </c>
      <c r="P5624" s="146" t="s">
        <v>9401</v>
      </c>
      <c r="Q5624" s="147" t="s">
        <v>10519</v>
      </c>
      <c r="R5624" s="187">
        <v>15.47</v>
      </c>
    </row>
    <row r="5625" spans="1:18" x14ac:dyDescent="0.25">
      <c r="A5625" s="135">
        <v>1060117</v>
      </c>
      <c r="B5625" s="148" t="s">
        <v>5469</v>
      </c>
      <c r="C5625" s="135">
        <v>1</v>
      </c>
      <c r="D5625" s="135">
        <v>48</v>
      </c>
      <c r="E5625" s="188" t="s">
        <v>21</v>
      </c>
      <c r="F5625" s="135">
        <v>72</v>
      </c>
      <c r="G5625" s="135" t="s">
        <v>20</v>
      </c>
      <c r="H5625" s="135" t="s">
        <v>20</v>
      </c>
      <c r="I5625" s="135" t="s">
        <v>20</v>
      </c>
      <c r="J5625" s="136">
        <v>4.6399999999999997</v>
      </c>
      <c r="K5625" s="136">
        <v>2.04</v>
      </c>
      <c r="L5625" s="136">
        <v>2.6</v>
      </c>
      <c r="M5625" s="137" t="str">
        <f t="shared" si="87"/>
        <v>P</v>
      </c>
      <c r="N5625" s="172" t="s">
        <v>10682</v>
      </c>
      <c r="O5625" s="149" t="s">
        <v>1693</v>
      </c>
      <c r="P5625" s="149" t="s">
        <v>9508</v>
      </c>
      <c r="Q5625" s="150" t="s">
        <v>10519</v>
      </c>
      <c r="R5625" s="189">
        <v>10.130000000000001</v>
      </c>
    </row>
    <row r="5626" spans="1:18" x14ac:dyDescent="0.25">
      <c r="A5626" s="132">
        <v>1060120</v>
      </c>
      <c r="B5626" s="145" t="s">
        <v>5470</v>
      </c>
      <c r="C5626" s="132">
        <v>1</v>
      </c>
      <c r="D5626" s="132">
        <v>60</v>
      </c>
      <c r="E5626" s="186" t="s">
        <v>21</v>
      </c>
      <c r="F5626" s="132">
        <v>80</v>
      </c>
      <c r="G5626" s="132" t="s">
        <v>20</v>
      </c>
      <c r="H5626" s="132" t="s">
        <v>20</v>
      </c>
      <c r="I5626" s="132" t="s">
        <v>20</v>
      </c>
      <c r="J5626" s="133">
        <v>4.58</v>
      </c>
      <c r="K5626" s="133">
        <v>2.2999999999999998</v>
      </c>
      <c r="L5626" s="133">
        <v>1.72</v>
      </c>
      <c r="M5626" s="134" t="str">
        <f t="shared" si="87"/>
        <v>P</v>
      </c>
      <c r="N5626" s="171" t="s">
        <v>10682</v>
      </c>
      <c r="O5626" s="146" t="s">
        <v>1506</v>
      </c>
      <c r="P5626" s="146" t="s">
        <v>9401</v>
      </c>
      <c r="Q5626" s="147" t="s">
        <v>10519</v>
      </c>
      <c r="R5626" s="187">
        <v>6.47</v>
      </c>
    </row>
    <row r="5627" spans="1:18" x14ac:dyDescent="0.25">
      <c r="A5627" s="135">
        <v>1060136</v>
      </c>
      <c r="B5627" s="148" t="s">
        <v>5471</v>
      </c>
      <c r="C5627" s="135">
        <v>1</v>
      </c>
      <c r="D5627" s="135">
        <v>42</v>
      </c>
      <c r="E5627" s="188" t="s">
        <v>21</v>
      </c>
      <c r="F5627" s="135">
        <v>48</v>
      </c>
      <c r="G5627" s="135" t="s">
        <v>20</v>
      </c>
      <c r="H5627" s="135" t="s">
        <v>20</v>
      </c>
      <c r="I5627" s="135" t="s">
        <v>20</v>
      </c>
      <c r="J5627" s="136">
        <v>1.8</v>
      </c>
      <c r="K5627" s="136">
        <v>2.38</v>
      </c>
      <c r="L5627" s="136">
        <v>7.16</v>
      </c>
      <c r="M5627" s="137" t="str">
        <f t="shared" si="87"/>
        <v>P</v>
      </c>
      <c r="N5627" s="172" t="s">
        <v>10682</v>
      </c>
      <c r="O5627" s="149" t="s">
        <v>1693</v>
      </c>
      <c r="P5627" s="149" t="s">
        <v>9508</v>
      </c>
      <c r="Q5627" s="150" t="s">
        <v>10519</v>
      </c>
      <c r="R5627" s="189">
        <v>9.94</v>
      </c>
    </row>
    <row r="5628" spans="1:18" x14ac:dyDescent="0.25">
      <c r="A5628" s="132">
        <v>1060139</v>
      </c>
      <c r="B5628" s="145" t="s">
        <v>1106</v>
      </c>
      <c r="C5628" s="132">
        <v>9</v>
      </c>
      <c r="D5628" s="132" t="s">
        <v>20</v>
      </c>
      <c r="E5628" s="186">
        <v>84</v>
      </c>
      <c r="F5628" s="132" t="s">
        <v>20</v>
      </c>
      <c r="G5628" s="132">
        <v>252</v>
      </c>
      <c r="H5628" s="132" t="s">
        <v>20</v>
      </c>
      <c r="I5628" s="132">
        <v>1</v>
      </c>
      <c r="J5628" s="133">
        <v>1.41</v>
      </c>
      <c r="K5628" s="133">
        <v>1.05</v>
      </c>
      <c r="L5628" s="133">
        <v>0.32</v>
      </c>
      <c r="M5628" s="134" t="str">
        <f t="shared" si="87"/>
        <v>P</v>
      </c>
      <c r="N5628" s="171" t="s">
        <v>10682</v>
      </c>
      <c r="O5628" s="146" t="s">
        <v>1500</v>
      </c>
      <c r="P5628" s="146" t="s">
        <v>9418</v>
      </c>
      <c r="Q5628" s="147" t="s">
        <v>10519</v>
      </c>
      <c r="R5628" s="187">
        <v>4.5</v>
      </c>
    </row>
    <row r="5629" spans="1:18" x14ac:dyDescent="0.25">
      <c r="A5629" s="135">
        <v>1060146</v>
      </c>
      <c r="B5629" s="148" t="s">
        <v>878</v>
      </c>
      <c r="C5629" s="135">
        <v>1</v>
      </c>
      <c r="D5629" s="135">
        <v>420</v>
      </c>
      <c r="E5629" s="188">
        <v>12</v>
      </c>
      <c r="F5629" s="135">
        <v>560</v>
      </c>
      <c r="G5629" s="135">
        <v>48</v>
      </c>
      <c r="H5629" s="135" t="s">
        <v>20</v>
      </c>
      <c r="I5629" s="135">
        <v>1</v>
      </c>
      <c r="J5629" s="136">
        <v>1.77</v>
      </c>
      <c r="K5629" s="136">
        <v>1.71</v>
      </c>
      <c r="L5629" s="136">
        <v>1.02</v>
      </c>
      <c r="M5629" s="137" t="str">
        <f t="shared" si="87"/>
        <v>P</v>
      </c>
      <c r="N5629" s="172" t="s">
        <v>10682</v>
      </c>
      <c r="O5629" s="149" t="s">
        <v>1506</v>
      </c>
      <c r="P5629" s="149" t="s">
        <v>9426</v>
      </c>
      <c r="Q5629" s="150" t="s">
        <v>10519</v>
      </c>
      <c r="R5629" s="189">
        <v>6.29</v>
      </c>
    </row>
    <row r="5630" spans="1:18" x14ac:dyDescent="0.25">
      <c r="A5630" s="132">
        <v>1060147</v>
      </c>
      <c r="B5630" s="145" t="s">
        <v>5472</v>
      </c>
      <c r="C5630" s="132">
        <v>1</v>
      </c>
      <c r="D5630" s="132" t="s">
        <v>20</v>
      </c>
      <c r="E5630" s="186" t="s">
        <v>21</v>
      </c>
      <c r="F5630" s="132" t="s">
        <v>20</v>
      </c>
      <c r="G5630" s="132">
        <v>160</v>
      </c>
      <c r="H5630" s="132" t="s">
        <v>21</v>
      </c>
      <c r="I5630" s="132">
        <v>1</v>
      </c>
      <c r="J5630" s="133">
        <v>1.6</v>
      </c>
      <c r="K5630" s="133">
        <v>0.87</v>
      </c>
      <c r="L5630" s="133">
        <v>0.24</v>
      </c>
      <c r="M5630" s="134" t="str">
        <f t="shared" si="87"/>
        <v>P</v>
      </c>
      <c r="N5630" s="173" t="s">
        <v>10682</v>
      </c>
      <c r="O5630" s="146" t="s">
        <v>1506</v>
      </c>
      <c r="P5630" s="146" t="s">
        <v>9426</v>
      </c>
      <c r="Q5630" s="147" t="s">
        <v>10519</v>
      </c>
      <c r="R5630" s="187">
        <v>1.79</v>
      </c>
    </row>
    <row r="5631" spans="1:18" x14ac:dyDescent="0.25">
      <c r="A5631" s="135">
        <v>1060154</v>
      </c>
      <c r="B5631" s="148" t="s">
        <v>5473</v>
      </c>
      <c r="C5631" s="135">
        <v>6</v>
      </c>
      <c r="D5631" s="135" t="s">
        <v>20</v>
      </c>
      <c r="E5631" s="188" t="s">
        <v>20</v>
      </c>
      <c r="F5631" s="135" t="s">
        <v>20</v>
      </c>
      <c r="G5631" s="135" t="s">
        <v>20</v>
      </c>
      <c r="H5631" s="135" t="s">
        <v>20</v>
      </c>
      <c r="I5631" s="135" t="s">
        <v>20</v>
      </c>
      <c r="J5631" s="136">
        <v>3.4</v>
      </c>
      <c r="K5631" s="136">
        <v>1.3049999999999999</v>
      </c>
      <c r="L5631" s="136">
        <v>1.3049999999999999</v>
      </c>
      <c r="M5631" s="137" t="str">
        <f t="shared" si="87"/>
        <v>P</v>
      </c>
      <c r="N5631" s="172" t="s">
        <v>10682</v>
      </c>
      <c r="O5631" s="149" t="s">
        <v>1532</v>
      </c>
      <c r="P5631" s="149" t="s">
        <v>9912</v>
      </c>
      <c r="Q5631" s="150" t="s">
        <v>10519</v>
      </c>
      <c r="R5631" s="189">
        <v>14.366666666666667</v>
      </c>
    </row>
    <row r="5632" spans="1:18" x14ac:dyDescent="0.25">
      <c r="A5632" s="132">
        <v>1060215</v>
      </c>
      <c r="B5632" s="145" t="s">
        <v>1188</v>
      </c>
      <c r="C5632" s="132">
        <v>6</v>
      </c>
      <c r="D5632" s="132" t="s">
        <v>20</v>
      </c>
      <c r="E5632" s="186" t="s">
        <v>20</v>
      </c>
      <c r="F5632" s="132" t="s">
        <v>20</v>
      </c>
      <c r="G5632" s="132" t="s">
        <v>20</v>
      </c>
      <c r="H5632" s="132" t="s">
        <v>20</v>
      </c>
      <c r="I5632" s="132" t="s">
        <v>20</v>
      </c>
      <c r="J5632" s="133">
        <v>1.18</v>
      </c>
      <c r="K5632" s="133">
        <v>1.76</v>
      </c>
      <c r="L5632" s="133">
        <v>1.4</v>
      </c>
      <c r="M5632" s="134" t="str">
        <f t="shared" si="87"/>
        <v>P</v>
      </c>
      <c r="N5632" s="171" t="s">
        <v>10681</v>
      </c>
      <c r="O5632" s="146" t="s">
        <v>1818</v>
      </c>
      <c r="P5632" s="146" t="s">
        <v>9568</v>
      </c>
      <c r="Q5632" s="147" t="s">
        <v>10519</v>
      </c>
      <c r="R5632" s="187">
        <v>5.9399999999999995</v>
      </c>
    </row>
    <row r="5633" spans="1:18" x14ac:dyDescent="0.25">
      <c r="A5633" s="135">
        <v>1060233</v>
      </c>
      <c r="B5633" s="148" t="s">
        <v>5474</v>
      </c>
      <c r="C5633" s="135">
        <v>6</v>
      </c>
      <c r="D5633" s="135" t="s">
        <v>20</v>
      </c>
      <c r="E5633" s="188" t="s">
        <v>20</v>
      </c>
      <c r="F5633" s="135" t="s">
        <v>20</v>
      </c>
      <c r="G5633" s="135" t="s">
        <v>20</v>
      </c>
      <c r="H5633" s="135" t="s">
        <v>20</v>
      </c>
      <c r="I5633" s="135" t="s">
        <v>20</v>
      </c>
      <c r="J5633" s="136">
        <v>3.08</v>
      </c>
      <c r="K5633" s="136">
        <v>2.1</v>
      </c>
      <c r="L5633" s="136">
        <v>1.88</v>
      </c>
      <c r="M5633" s="137" t="str">
        <f t="shared" si="87"/>
        <v>P</v>
      </c>
      <c r="N5633" s="172" t="s">
        <v>10682</v>
      </c>
      <c r="O5633" s="149" t="s">
        <v>1500</v>
      </c>
      <c r="P5633" s="149" t="s">
        <v>9418</v>
      </c>
      <c r="Q5633" s="150" t="s">
        <v>10519</v>
      </c>
      <c r="R5633" s="189">
        <v>5.6791044776119399</v>
      </c>
    </row>
    <row r="5634" spans="1:18" x14ac:dyDescent="0.25">
      <c r="A5634" s="132">
        <v>1060242</v>
      </c>
      <c r="B5634" s="145" t="s">
        <v>5475</v>
      </c>
      <c r="C5634" s="132">
        <v>6</v>
      </c>
      <c r="D5634" s="132" t="s">
        <v>20</v>
      </c>
      <c r="E5634" s="186" t="s">
        <v>20</v>
      </c>
      <c r="F5634" s="132" t="s">
        <v>20</v>
      </c>
      <c r="G5634" s="132" t="s">
        <v>20</v>
      </c>
      <c r="H5634" s="132" t="s">
        <v>20</v>
      </c>
      <c r="I5634" s="132" t="s">
        <v>20</v>
      </c>
      <c r="J5634" s="133">
        <v>3.08</v>
      </c>
      <c r="K5634" s="133">
        <v>2.1</v>
      </c>
      <c r="L5634" s="133">
        <v>1.88</v>
      </c>
      <c r="M5634" s="134" t="str">
        <f t="shared" ref="M5634:M5697" si="88">HYPERLINK(CONCATENATE("T:\Distribution Centre\RDC Department Shared\Cubiscan photos","\",A5634,"-pac.jpg"),"P")</f>
        <v>P</v>
      </c>
      <c r="N5634" s="171" t="s">
        <v>10682</v>
      </c>
      <c r="O5634" s="146" t="s">
        <v>1500</v>
      </c>
      <c r="P5634" s="146" t="s">
        <v>9418</v>
      </c>
      <c r="Q5634" s="147" t="s">
        <v>10519</v>
      </c>
      <c r="R5634" s="187">
        <v>5.6791044776119399</v>
      </c>
    </row>
    <row r="5635" spans="1:18" x14ac:dyDescent="0.25">
      <c r="A5635" s="135">
        <v>1060246</v>
      </c>
      <c r="B5635" s="148" t="s">
        <v>5476</v>
      </c>
      <c r="C5635" s="135">
        <v>8</v>
      </c>
      <c r="D5635" s="135" t="s">
        <v>20</v>
      </c>
      <c r="E5635" s="188" t="s">
        <v>20</v>
      </c>
      <c r="F5635" s="135" t="s">
        <v>20</v>
      </c>
      <c r="G5635" s="135" t="s">
        <v>20</v>
      </c>
      <c r="H5635" s="135" t="s">
        <v>20</v>
      </c>
      <c r="I5635" s="135" t="s">
        <v>20</v>
      </c>
      <c r="J5635" s="136">
        <v>3.75</v>
      </c>
      <c r="K5635" s="136">
        <v>2.5099999999999998</v>
      </c>
      <c r="L5635" s="136">
        <v>1.21</v>
      </c>
      <c r="M5635" s="137" t="str">
        <f t="shared" si="88"/>
        <v>P</v>
      </c>
      <c r="N5635" s="172" t="s">
        <v>10682</v>
      </c>
      <c r="O5635" s="149" t="s">
        <v>1500</v>
      </c>
      <c r="P5635" s="149" t="s">
        <v>9418</v>
      </c>
      <c r="Q5635" s="150" t="s">
        <v>10519</v>
      </c>
      <c r="R5635" s="189">
        <v>6.0447761194029841</v>
      </c>
    </row>
    <row r="5636" spans="1:18" x14ac:dyDescent="0.25">
      <c r="A5636" s="132">
        <v>1060259</v>
      </c>
      <c r="B5636" s="145" t="s">
        <v>5477</v>
      </c>
      <c r="C5636" s="132">
        <v>8</v>
      </c>
      <c r="D5636" s="132" t="s">
        <v>20</v>
      </c>
      <c r="E5636" s="186" t="s">
        <v>20</v>
      </c>
      <c r="F5636" s="132" t="s">
        <v>20</v>
      </c>
      <c r="G5636" s="132" t="s">
        <v>20</v>
      </c>
      <c r="H5636" s="132" t="s">
        <v>20</v>
      </c>
      <c r="I5636" s="132" t="s">
        <v>20</v>
      </c>
      <c r="J5636" s="133">
        <v>3.75</v>
      </c>
      <c r="K5636" s="133">
        <v>2.5099999999999998</v>
      </c>
      <c r="L5636" s="133">
        <v>1.21</v>
      </c>
      <c r="M5636" s="134" t="str">
        <f t="shared" si="88"/>
        <v>P</v>
      </c>
      <c r="N5636" s="171" t="s">
        <v>10682</v>
      </c>
      <c r="O5636" s="146" t="s">
        <v>1500</v>
      </c>
      <c r="P5636" s="146" t="s">
        <v>9418</v>
      </c>
      <c r="Q5636" s="147" t="s">
        <v>10519</v>
      </c>
      <c r="R5636" s="187">
        <v>6.1641791044776113</v>
      </c>
    </row>
    <row r="5637" spans="1:18" x14ac:dyDescent="0.25">
      <c r="A5637" s="135">
        <v>1060263</v>
      </c>
      <c r="B5637" s="148" t="s">
        <v>5478</v>
      </c>
      <c r="C5637" s="135">
        <v>6</v>
      </c>
      <c r="D5637" s="135" t="s">
        <v>20</v>
      </c>
      <c r="E5637" s="188" t="s">
        <v>20</v>
      </c>
      <c r="F5637" s="135" t="s">
        <v>20</v>
      </c>
      <c r="G5637" s="135" t="s">
        <v>20</v>
      </c>
      <c r="H5637" s="135" t="s">
        <v>20</v>
      </c>
      <c r="I5637" s="135" t="s">
        <v>20</v>
      </c>
      <c r="J5637" s="136">
        <v>3.81</v>
      </c>
      <c r="K5637" s="136">
        <v>2.77</v>
      </c>
      <c r="L5637" s="136">
        <v>1.62</v>
      </c>
      <c r="M5637" s="137" t="str">
        <f t="shared" si="88"/>
        <v>P</v>
      </c>
      <c r="N5637" s="172" t="s">
        <v>10682</v>
      </c>
      <c r="O5637" s="149" t="s">
        <v>1500</v>
      </c>
      <c r="P5637" s="149" t="s">
        <v>9418</v>
      </c>
      <c r="Q5637" s="150" t="s">
        <v>10519</v>
      </c>
      <c r="R5637" s="189">
        <v>7.0373134328358198</v>
      </c>
    </row>
    <row r="5638" spans="1:18" x14ac:dyDescent="0.25">
      <c r="A5638" s="132">
        <v>1060267</v>
      </c>
      <c r="B5638" s="145" t="s">
        <v>5479</v>
      </c>
      <c r="C5638" s="132">
        <v>6</v>
      </c>
      <c r="D5638" s="132" t="s">
        <v>20</v>
      </c>
      <c r="E5638" s="186" t="s">
        <v>20</v>
      </c>
      <c r="F5638" s="132" t="s">
        <v>20</v>
      </c>
      <c r="G5638" s="132" t="s">
        <v>20</v>
      </c>
      <c r="H5638" s="132" t="s">
        <v>20</v>
      </c>
      <c r="I5638" s="132" t="s">
        <v>20</v>
      </c>
      <c r="J5638" s="133">
        <v>3.81</v>
      </c>
      <c r="K5638" s="133">
        <v>2.77</v>
      </c>
      <c r="L5638" s="133">
        <v>1.62</v>
      </c>
      <c r="M5638" s="134" t="str">
        <f t="shared" si="88"/>
        <v>P</v>
      </c>
      <c r="N5638" s="171" t="s">
        <v>10682</v>
      </c>
      <c r="O5638" s="146" t="s">
        <v>1500</v>
      </c>
      <c r="P5638" s="146" t="s">
        <v>9418</v>
      </c>
      <c r="Q5638" s="147" t="s">
        <v>10519</v>
      </c>
      <c r="R5638" s="187">
        <v>7.0373134328358198</v>
      </c>
    </row>
    <row r="5639" spans="1:18" x14ac:dyDescent="0.25">
      <c r="A5639" s="135">
        <v>1060269</v>
      </c>
      <c r="B5639" s="148" t="s">
        <v>5480</v>
      </c>
      <c r="C5639" s="135">
        <v>8</v>
      </c>
      <c r="D5639" s="135" t="s">
        <v>20</v>
      </c>
      <c r="E5639" s="188" t="s">
        <v>20</v>
      </c>
      <c r="F5639" s="135" t="s">
        <v>20</v>
      </c>
      <c r="G5639" s="135" t="s">
        <v>21</v>
      </c>
      <c r="H5639" s="135" t="s">
        <v>21</v>
      </c>
      <c r="I5639" s="135" t="s">
        <v>21</v>
      </c>
      <c r="J5639" s="136">
        <v>5.15</v>
      </c>
      <c r="K5639" s="136">
        <v>2.67</v>
      </c>
      <c r="L5639" s="136">
        <v>3.47</v>
      </c>
      <c r="M5639" s="137" t="str">
        <f t="shared" si="88"/>
        <v>P</v>
      </c>
      <c r="N5639" s="172" t="s">
        <v>10682</v>
      </c>
      <c r="O5639" s="149" t="s">
        <v>1500</v>
      </c>
      <c r="P5639" s="149" t="s">
        <v>9418</v>
      </c>
      <c r="Q5639" s="150" t="s">
        <v>10519</v>
      </c>
      <c r="R5639" s="189">
        <v>19.343283582089551</v>
      </c>
    </row>
    <row r="5640" spans="1:18" x14ac:dyDescent="0.25">
      <c r="A5640" s="132">
        <v>1060273</v>
      </c>
      <c r="B5640" s="145" t="s">
        <v>5481</v>
      </c>
      <c r="C5640" s="132">
        <v>8</v>
      </c>
      <c r="D5640" s="132" t="s">
        <v>20</v>
      </c>
      <c r="E5640" s="186" t="s">
        <v>20</v>
      </c>
      <c r="F5640" s="132" t="s">
        <v>20</v>
      </c>
      <c r="G5640" s="132" t="s">
        <v>21</v>
      </c>
      <c r="H5640" s="132" t="s">
        <v>21</v>
      </c>
      <c r="I5640" s="132" t="s">
        <v>21</v>
      </c>
      <c r="J5640" s="133">
        <v>5.15</v>
      </c>
      <c r="K5640" s="133">
        <v>2.67</v>
      </c>
      <c r="L5640" s="133">
        <v>3.47</v>
      </c>
      <c r="M5640" s="134" t="str">
        <f t="shared" si="88"/>
        <v>P</v>
      </c>
      <c r="N5640" s="171" t="s">
        <v>10682</v>
      </c>
      <c r="O5640" s="146" t="s">
        <v>1500</v>
      </c>
      <c r="P5640" s="146" t="s">
        <v>9418</v>
      </c>
      <c r="Q5640" s="147" t="s">
        <v>10519</v>
      </c>
      <c r="R5640" s="187">
        <v>20.164179104477611</v>
      </c>
    </row>
    <row r="5641" spans="1:18" x14ac:dyDescent="0.25">
      <c r="A5641" s="135">
        <v>1060275</v>
      </c>
      <c r="B5641" s="148" t="s">
        <v>5482</v>
      </c>
      <c r="C5641" s="135">
        <v>8</v>
      </c>
      <c r="D5641" s="135" t="s">
        <v>20</v>
      </c>
      <c r="E5641" s="188" t="s">
        <v>20</v>
      </c>
      <c r="F5641" s="135" t="s">
        <v>20</v>
      </c>
      <c r="G5641" s="135" t="s">
        <v>20</v>
      </c>
      <c r="H5641" s="135" t="s">
        <v>20</v>
      </c>
      <c r="I5641" s="135" t="s">
        <v>20</v>
      </c>
      <c r="J5641" s="136">
        <v>1.7</v>
      </c>
      <c r="K5641" s="136">
        <v>9</v>
      </c>
      <c r="L5641" s="136">
        <v>2</v>
      </c>
      <c r="M5641" s="137" t="str">
        <f t="shared" si="88"/>
        <v>P</v>
      </c>
      <c r="N5641" s="172" t="s">
        <v>10682</v>
      </c>
      <c r="O5641" s="149" t="s">
        <v>1500</v>
      </c>
      <c r="P5641" s="149" t="s">
        <v>9418</v>
      </c>
      <c r="Q5641" s="150" t="s">
        <v>10519</v>
      </c>
      <c r="R5641" s="189">
        <v>37.686567164179102</v>
      </c>
    </row>
    <row r="5642" spans="1:18" x14ac:dyDescent="0.25">
      <c r="A5642" s="132">
        <v>1060283</v>
      </c>
      <c r="B5642" s="145" t="s">
        <v>5483</v>
      </c>
      <c r="C5642" s="132">
        <v>6</v>
      </c>
      <c r="D5642" s="132" t="s">
        <v>20</v>
      </c>
      <c r="E5642" s="186" t="s">
        <v>20</v>
      </c>
      <c r="F5642" s="132" t="s">
        <v>20</v>
      </c>
      <c r="G5642" s="132" t="s">
        <v>20</v>
      </c>
      <c r="H5642" s="132" t="s">
        <v>20</v>
      </c>
      <c r="I5642" s="132" t="s">
        <v>20</v>
      </c>
      <c r="J5642" s="133">
        <v>3.88</v>
      </c>
      <c r="K5642" s="133">
        <v>2.13</v>
      </c>
      <c r="L5642" s="133">
        <v>2.2000000000000002</v>
      </c>
      <c r="M5642" s="134" t="str">
        <f t="shared" si="88"/>
        <v>P</v>
      </c>
      <c r="N5642" s="171" t="s">
        <v>10682</v>
      </c>
      <c r="O5642" s="146" t="s">
        <v>1500</v>
      </c>
      <c r="P5642" s="146" t="s">
        <v>9418</v>
      </c>
      <c r="Q5642" s="147" t="s">
        <v>10519</v>
      </c>
      <c r="R5642" s="187">
        <v>12.902985074626862</v>
      </c>
    </row>
    <row r="5643" spans="1:18" x14ac:dyDescent="0.25">
      <c r="A5643" s="135">
        <v>1060288</v>
      </c>
      <c r="B5643" s="148" t="s">
        <v>5484</v>
      </c>
      <c r="C5643" s="135">
        <v>36</v>
      </c>
      <c r="D5643" s="135" t="s">
        <v>20</v>
      </c>
      <c r="E5643" s="188" t="s">
        <v>20</v>
      </c>
      <c r="F5643" s="135" t="s">
        <v>20</v>
      </c>
      <c r="G5643" s="135" t="s">
        <v>20</v>
      </c>
      <c r="H5643" s="135" t="s">
        <v>20</v>
      </c>
      <c r="I5643" s="135" t="s">
        <v>20</v>
      </c>
      <c r="J5643" s="136">
        <v>3.2</v>
      </c>
      <c r="K5643" s="136">
        <v>2.2000000000000002</v>
      </c>
      <c r="L5643" s="136">
        <v>0.9</v>
      </c>
      <c r="M5643" s="137" t="str">
        <f t="shared" si="88"/>
        <v>P</v>
      </c>
      <c r="N5643" s="172" t="s">
        <v>10682</v>
      </c>
      <c r="O5643" s="149" t="s">
        <v>1500</v>
      </c>
      <c r="P5643" s="149" t="s">
        <v>9418</v>
      </c>
      <c r="Q5643" s="150" t="s">
        <v>10519</v>
      </c>
      <c r="R5643" s="189">
        <v>15.179104477611938</v>
      </c>
    </row>
    <row r="5644" spans="1:18" x14ac:dyDescent="0.25">
      <c r="A5644" s="132">
        <v>1060289</v>
      </c>
      <c r="B5644" s="145" t="s">
        <v>5485</v>
      </c>
      <c r="C5644" s="132">
        <v>60</v>
      </c>
      <c r="D5644" s="132" t="s">
        <v>20</v>
      </c>
      <c r="E5644" s="186" t="s">
        <v>20</v>
      </c>
      <c r="F5644" s="132" t="s">
        <v>20</v>
      </c>
      <c r="G5644" s="132" t="s">
        <v>20</v>
      </c>
      <c r="H5644" s="132" t="s">
        <v>20</v>
      </c>
      <c r="I5644" s="132" t="s">
        <v>20</v>
      </c>
      <c r="J5644" s="133">
        <v>1.8</v>
      </c>
      <c r="K5644" s="133">
        <v>1.4</v>
      </c>
      <c r="L5644" s="133">
        <v>0.45</v>
      </c>
      <c r="M5644" s="134" t="str">
        <f t="shared" si="88"/>
        <v>P</v>
      </c>
      <c r="N5644" s="171" t="s">
        <v>10682</v>
      </c>
      <c r="O5644" s="146" t="s">
        <v>1500</v>
      </c>
      <c r="P5644" s="146" t="s">
        <v>9418</v>
      </c>
      <c r="Q5644" s="147" t="s">
        <v>10519</v>
      </c>
      <c r="R5644" s="187">
        <v>10.746268656716417</v>
      </c>
    </row>
    <row r="5645" spans="1:18" x14ac:dyDescent="0.25">
      <c r="A5645" s="135">
        <v>1060292</v>
      </c>
      <c r="B5645" s="148" t="s">
        <v>5486</v>
      </c>
      <c r="C5645" s="135">
        <v>1</v>
      </c>
      <c r="D5645" s="135" t="s">
        <v>20</v>
      </c>
      <c r="E5645" s="188" t="s">
        <v>20</v>
      </c>
      <c r="F5645" s="135" t="s">
        <v>20</v>
      </c>
      <c r="G5645" s="135" t="s">
        <v>20</v>
      </c>
      <c r="H5645" s="135" t="s">
        <v>20</v>
      </c>
      <c r="I5645" s="135" t="s">
        <v>20</v>
      </c>
      <c r="J5645" s="136">
        <v>0.95</v>
      </c>
      <c r="K5645" s="136">
        <v>0.95</v>
      </c>
      <c r="L5645" s="136">
        <v>4.2</v>
      </c>
      <c r="M5645" s="137" t="str">
        <f t="shared" si="88"/>
        <v>P</v>
      </c>
      <c r="N5645" s="172" t="s">
        <v>10682</v>
      </c>
      <c r="O5645" s="149" t="s">
        <v>1532</v>
      </c>
      <c r="P5645" s="149" t="s">
        <v>9913</v>
      </c>
      <c r="Q5645" s="150" t="s">
        <v>10519</v>
      </c>
      <c r="R5645" s="189">
        <v>8.8888888888888893</v>
      </c>
    </row>
    <row r="5646" spans="1:18" x14ac:dyDescent="0.25">
      <c r="A5646" s="132">
        <v>1060293</v>
      </c>
      <c r="B5646" s="145" t="s">
        <v>5487</v>
      </c>
      <c r="C5646" s="132">
        <v>2</v>
      </c>
      <c r="D5646" s="132" t="s">
        <v>20</v>
      </c>
      <c r="E5646" s="186" t="s">
        <v>20</v>
      </c>
      <c r="F5646" s="132" t="s">
        <v>20</v>
      </c>
      <c r="G5646" s="132" t="s">
        <v>21</v>
      </c>
      <c r="H5646" s="132" t="s">
        <v>21</v>
      </c>
      <c r="I5646" s="132" t="s">
        <v>21</v>
      </c>
      <c r="J5646" s="133">
        <v>4.9400000000000004</v>
      </c>
      <c r="K5646" s="133">
        <v>3.36</v>
      </c>
      <c r="L5646" s="133">
        <v>2.2000000000000002</v>
      </c>
      <c r="M5646" s="134" t="str">
        <f t="shared" si="88"/>
        <v>P</v>
      </c>
      <c r="N5646" s="171" t="s">
        <v>10682</v>
      </c>
      <c r="O5646" s="146" t="s">
        <v>1532</v>
      </c>
      <c r="P5646" s="146" t="s">
        <v>9899</v>
      </c>
      <c r="Q5646" s="147" t="s">
        <v>10519</v>
      </c>
      <c r="R5646" s="187">
        <v>8.3333333333333339</v>
      </c>
    </row>
    <row r="5647" spans="1:18" x14ac:dyDescent="0.25">
      <c r="A5647" s="135">
        <v>1060297</v>
      </c>
      <c r="B5647" s="148" t="s">
        <v>5488</v>
      </c>
      <c r="C5647" s="135">
        <v>6</v>
      </c>
      <c r="D5647" s="135" t="s">
        <v>20</v>
      </c>
      <c r="E5647" s="188" t="s">
        <v>20</v>
      </c>
      <c r="F5647" s="135" t="s">
        <v>20</v>
      </c>
      <c r="G5647" s="135" t="s">
        <v>20</v>
      </c>
      <c r="H5647" s="135" t="s">
        <v>20</v>
      </c>
      <c r="I5647" s="135" t="s">
        <v>20</v>
      </c>
      <c r="J5647" s="136">
        <v>3.08</v>
      </c>
      <c r="K5647" s="136">
        <v>2.1</v>
      </c>
      <c r="L5647" s="136">
        <v>1.88</v>
      </c>
      <c r="M5647" s="137" t="str">
        <f t="shared" si="88"/>
        <v>P</v>
      </c>
      <c r="N5647" s="172" t="s">
        <v>10682</v>
      </c>
      <c r="O5647" s="149" t="s">
        <v>1532</v>
      </c>
      <c r="P5647" s="149" t="s">
        <v>9847</v>
      </c>
      <c r="Q5647" s="150" t="s">
        <v>10519</v>
      </c>
      <c r="R5647" s="189">
        <v>2.1333333333333333</v>
      </c>
    </row>
    <row r="5648" spans="1:18" x14ac:dyDescent="0.25">
      <c r="A5648" s="132">
        <v>1060300</v>
      </c>
      <c r="B5648" s="145" t="s">
        <v>5489</v>
      </c>
      <c r="C5648" s="132">
        <v>2</v>
      </c>
      <c r="D5648" s="132" t="s">
        <v>20</v>
      </c>
      <c r="E5648" s="186" t="s">
        <v>20</v>
      </c>
      <c r="F5648" s="132" t="s">
        <v>20</v>
      </c>
      <c r="G5648" s="132" t="s">
        <v>21</v>
      </c>
      <c r="H5648" s="132" t="s">
        <v>21</v>
      </c>
      <c r="I5648" s="132" t="s">
        <v>21</v>
      </c>
      <c r="J5648" s="133">
        <v>4.9400000000000004</v>
      </c>
      <c r="K5648" s="133">
        <v>3.36</v>
      </c>
      <c r="L5648" s="133">
        <v>2.2000000000000002</v>
      </c>
      <c r="M5648" s="134" t="str">
        <f t="shared" si="88"/>
        <v>P</v>
      </c>
      <c r="N5648" s="171" t="s">
        <v>10682</v>
      </c>
      <c r="O5648" s="146" t="s">
        <v>1532</v>
      </c>
      <c r="P5648" s="146" t="s">
        <v>9899</v>
      </c>
      <c r="Q5648" s="147" t="s">
        <v>10519</v>
      </c>
      <c r="R5648" s="187">
        <v>8.3333333333333339</v>
      </c>
    </row>
    <row r="5649" spans="1:18" x14ac:dyDescent="0.25">
      <c r="A5649" s="135">
        <v>1060308</v>
      </c>
      <c r="B5649" s="148" t="s">
        <v>5490</v>
      </c>
      <c r="C5649" s="135">
        <v>6</v>
      </c>
      <c r="D5649" s="135" t="s">
        <v>20</v>
      </c>
      <c r="E5649" s="188" t="s">
        <v>20</v>
      </c>
      <c r="F5649" s="135" t="s">
        <v>20</v>
      </c>
      <c r="G5649" s="135" t="s">
        <v>20</v>
      </c>
      <c r="H5649" s="135" t="s">
        <v>20</v>
      </c>
      <c r="I5649" s="135" t="s">
        <v>20</v>
      </c>
      <c r="J5649" s="136">
        <v>3.08</v>
      </c>
      <c r="K5649" s="136">
        <v>2.1</v>
      </c>
      <c r="L5649" s="136">
        <v>1.88</v>
      </c>
      <c r="M5649" s="137" t="str">
        <f t="shared" si="88"/>
        <v>P</v>
      </c>
      <c r="N5649" s="172" t="s">
        <v>10682</v>
      </c>
      <c r="O5649" s="149" t="s">
        <v>1532</v>
      </c>
      <c r="P5649" s="149" t="s">
        <v>9847</v>
      </c>
      <c r="Q5649" s="150" t="s">
        <v>10519</v>
      </c>
      <c r="R5649" s="189">
        <v>2.1333333333333333</v>
      </c>
    </row>
    <row r="5650" spans="1:18" x14ac:dyDescent="0.25">
      <c r="A5650" s="132">
        <v>1060316</v>
      </c>
      <c r="B5650" s="145" t="s">
        <v>5491</v>
      </c>
      <c r="C5650" s="132">
        <v>8</v>
      </c>
      <c r="D5650" s="132" t="s">
        <v>20</v>
      </c>
      <c r="E5650" s="186" t="s">
        <v>20</v>
      </c>
      <c r="F5650" s="132" t="s">
        <v>20</v>
      </c>
      <c r="G5650" s="132" t="s">
        <v>20</v>
      </c>
      <c r="H5650" s="132" t="s">
        <v>20</v>
      </c>
      <c r="I5650" s="132" t="s">
        <v>20</v>
      </c>
      <c r="J5650" s="133">
        <v>3.75</v>
      </c>
      <c r="K5650" s="133">
        <v>2.5099999999999998</v>
      </c>
      <c r="L5650" s="133">
        <v>1.21</v>
      </c>
      <c r="M5650" s="134" t="str">
        <f t="shared" si="88"/>
        <v>P</v>
      </c>
      <c r="N5650" s="171" t="s">
        <v>10682</v>
      </c>
      <c r="O5650" s="146" t="s">
        <v>1532</v>
      </c>
      <c r="P5650" s="146" t="s">
        <v>9847</v>
      </c>
      <c r="Q5650" s="147" t="s">
        <v>10519</v>
      </c>
      <c r="R5650" s="187">
        <v>3.2888888888888888</v>
      </c>
    </row>
    <row r="5651" spans="1:18" x14ac:dyDescent="0.25">
      <c r="A5651" s="135">
        <v>1060325</v>
      </c>
      <c r="B5651" s="148" t="s">
        <v>5492</v>
      </c>
      <c r="C5651" s="135">
        <v>8</v>
      </c>
      <c r="D5651" s="135" t="s">
        <v>20</v>
      </c>
      <c r="E5651" s="188" t="s">
        <v>20</v>
      </c>
      <c r="F5651" s="135" t="s">
        <v>20</v>
      </c>
      <c r="G5651" s="135" t="s">
        <v>20</v>
      </c>
      <c r="H5651" s="135" t="s">
        <v>20</v>
      </c>
      <c r="I5651" s="135" t="s">
        <v>20</v>
      </c>
      <c r="J5651" s="136">
        <v>3.75</v>
      </c>
      <c r="K5651" s="136">
        <v>2.5099999999999998</v>
      </c>
      <c r="L5651" s="136">
        <v>1.21</v>
      </c>
      <c r="M5651" s="137" t="str">
        <f t="shared" si="88"/>
        <v>P</v>
      </c>
      <c r="N5651" s="174" t="s">
        <v>10682</v>
      </c>
      <c r="O5651" s="149" t="s">
        <v>1532</v>
      </c>
      <c r="P5651" s="149" t="s">
        <v>9847</v>
      </c>
      <c r="Q5651" s="150" t="s">
        <v>10519</v>
      </c>
      <c r="R5651" s="189">
        <v>3.2888888888888888</v>
      </c>
    </row>
    <row r="5652" spans="1:18" x14ac:dyDescent="0.25">
      <c r="A5652" s="132">
        <v>1060327</v>
      </c>
      <c r="B5652" s="145" t="s">
        <v>5493</v>
      </c>
      <c r="C5652" s="132">
        <v>6</v>
      </c>
      <c r="D5652" s="132" t="s">
        <v>20</v>
      </c>
      <c r="E5652" s="186" t="s">
        <v>20</v>
      </c>
      <c r="F5652" s="132" t="s">
        <v>20</v>
      </c>
      <c r="G5652" s="132" t="s">
        <v>20</v>
      </c>
      <c r="H5652" s="132" t="s">
        <v>20</v>
      </c>
      <c r="I5652" s="132" t="s">
        <v>20</v>
      </c>
      <c r="J5652" s="133">
        <v>3.81</v>
      </c>
      <c r="K5652" s="133">
        <v>2.77</v>
      </c>
      <c r="L5652" s="133">
        <v>1.62</v>
      </c>
      <c r="M5652" s="134" t="str">
        <f t="shared" si="88"/>
        <v>P</v>
      </c>
      <c r="N5652" s="171" t="s">
        <v>10682</v>
      </c>
      <c r="O5652" s="146" t="s">
        <v>1532</v>
      </c>
      <c r="P5652" s="146" t="s">
        <v>9847</v>
      </c>
      <c r="Q5652" s="147" t="s">
        <v>10519</v>
      </c>
      <c r="R5652" s="187">
        <v>2.9</v>
      </c>
    </row>
    <row r="5653" spans="1:18" x14ac:dyDescent="0.25">
      <c r="A5653" s="135">
        <v>1060330</v>
      </c>
      <c r="B5653" s="148" t="s">
        <v>2062</v>
      </c>
      <c r="C5653" s="135">
        <v>6</v>
      </c>
      <c r="D5653" s="135">
        <v>531</v>
      </c>
      <c r="E5653" s="188" t="s">
        <v>21</v>
      </c>
      <c r="F5653" s="135">
        <v>649</v>
      </c>
      <c r="G5653" s="135" t="s">
        <v>20</v>
      </c>
      <c r="H5653" s="135">
        <v>30</v>
      </c>
      <c r="I5653" s="135">
        <v>1</v>
      </c>
      <c r="J5653" s="136">
        <v>1.65</v>
      </c>
      <c r="K5653" s="136">
        <v>1.1000000000000001</v>
      </c>
      <c r="L5653" s="136">
        <v>1.3</v>
      </c>
      <c r="M5653" s="137" t="str">
        <f t="shared" si="88"/>
        <v>P</v>
      </c>
      <c r="N5653" s="172" t="s">
        <v>10681</v>
      </c>
      <c r="O5653" s="149" t="s">
        <v>1506</v>
      </c>
      <c r="P5653" s="149" t="s">
        <v>9403</v>
      </c>
      <c r="Q5653" s="150" t="s">
        <v>10519</v>
      </c>
      <c r="R5653" s="189">
        <v>4.62</v>
      </c>
    </row>
    <row r="5654" spans="1:18" x14ac:dyDescent="0.25">
      <c r="A5654" s="132">
        <v>1060332</v>
      </c>
      <c r="B5654" s="145" t="s">
        <v>5494</v>
      </c>
      <c r="C5654" s="132">
        <v>8</v>
      </c>
      <c r="D5654" s="132" t="s">
        <v>20</v>
      </c>
      <c r="E5654" s="186" t="s">
        <v>20</v>
      </c>
      <c r="F5654" s="132" t="s">
        <v>20</v>
      </c>
      <c r="G5654" s="132" t="s">
        <v>21</v>
      </c>
      <c r="H5654" s="132" t="s">
        <v>21</v>
      </c>
      <c r="I5654" s="132" t="s">
        <v>21</v>
      </c>
      <c r="J5654" s="133">
        <v>5.15</v>
      </c>
      <c r="K5654" s="133">
        <v>2.67</v>
      </c>
      <c r="L5654" s="133">
        <v>3.47</v>
      </c>
      <c r="M5654" s="134" t="str">
        <f t="shared" si="88"/>
        <v>P</v>
      </c>
      <c r="N5654" s="171" t="s">
        <v>10682</v>
      </c>
      <c r="O5654" s="146" t="s">
        <v>1532</v>
      </c>
      <c r="P5654" s="146" t="s">
        <v>9847</v>
      </c>
      <c r="Q5654" s="147" t="s">
        <v>10519</v>
      </c>
      <c r="R5654" s="187">
        <v>4.3999999999999995</v>
      </c>
    </row>
    <row r="5655" spans="1:18" x14ac:dyDescent="0.25">
      <c r="A5655" s="135">
        <v>1060338</v>
      </c>
      <c r="B5655" s="148" t="s">
        <v>5495</v>
      </c>
      <c r="C5655" s="135">
        <v>8</v>
      </c>
      <c r="D5655" s="135" t="s">
        <v>20</v>
      </c>
      <c r="E5655" s="188" t="s">
        <v>20</v>
      </c>
      <c r="F5655" s="135" t="s">
        <v>20</v>
      </c>
      <c r="G5655" s="135" t="s">
        <v>21</v>
      </c>
      <c r="H5655" s="135" t="s">
        <v>21</v>
      </c>
      <c r="I5655" s="135" t="s">
        <v>21</v>
      </c>
      <c r="J5655" s="136">
        <v>5.15</v>
      </c>
      <c r="K5655" s="136">
        <v>2.67</v>
      </c>
      <c r="L5655" s="136">
        <v>3.47</v>
      </c>
      <c r="M5655" s="137" t="str">
        <f t="shared" si="88"/>
        <v>P</v>
      </c>
      <c r="N5655" s="172" t="s">
        <v>10682</v>
      </c>
      <c r="O5655" s="149" t="s">
        <v>1532</v>
      </c>
      <c r="P5655" s="149" t="s">
        <v>9847</v>
      </c>
      <c r="Q5655" s="150" t="s">
        <v>10519</v>
      </c>
      <c r="R5655" s="189">
        <v>4.3999999999999995</v>
      </c>
    </row>
    <row r="5656" spans="1:18" x14ac:dyDescent="0.25">
      <c r="A5656" s="132">
        <v>1060339</v>
      </c>
      <c r="B5656" s="145" t="s">
        <v>5496</v>
      </c>
      <c r="C5656" s="132">
        <v>2</v>
      </c>
      <c r="D5656" s="132" t="s">
        <v>20</v>
      </c>
      <c r="E5656" s="186" t="s">
        <v>20</v>
      </c>
      <c r="F5656" s="132" t="s">
        <v>20</v>
      </c>
      <c r="G5656" s="132" t="s">
        <v>21</v>
      </c>
      <c r="H5656" s="132" t="s">
        <v>21</v>
      </c>
      <c r="I5656" s="132" t="s">
        <v>21</v>
      </c>
      <c r="J5656" s="133">
        <v>4.9400000000000004</v>
      </c>
      <c r="K5656" s="133">
        <v>3.36</v>
      </c>
      <c r="L5656" s="133">
        <v>2.2000000000000002</v>
      </c>
      <c r="M5656" s="134" t="str">
        <f t="shared" si="88"/>
        <v>P</v>
      </c>
      <c r="N5656" s="171" t="s">
        <v>10682</v>
      </c>
      <c r="O5656" s="146" t="s">
        <v>1532</v>
      </c>
      <c r="P5656" s="146" t="s">
        <v>9899</v>
      </c>
      <c r="Q5656" s="147" t="s">
        <v>10519</v>
      </c>
      <c r="R5656" s="187">
        <v>8.6666666666666661</v>
      </c>
    </row>
    <row r="5657" spans="1:18" x14ac:dyDescent="0.25">
      <c r="A5657" s="135">
        <v>1060343</v>
      </c>
      <c r="B5657" s="148" t="s">
        <v>5497</v>
      </c>
      <c r="C5657" s="135">
        <v>2</v>
      </c>
      <c r="D5657" s="135" t="s">
        <v>20</v>
      </c>
      <c r="E5657" s="188" t="s">
        <v>20</v>
      </c>
      <c r="F5657" s="135" t="s">
        <v>20</v>
      </c>
      <c r="G5657" s="135" t="s">
        <v>21</v>
      </c>
      <c r="H5657" s="135" t="s">
        <v>21</v>
      </c>
      <c r="I5657" s="135" t="s">
        <v>21</v>
      </c>
      <c r="J5657" s="136">
        <v>4.9400000000000004</v>
      </c>
      <c r="K5657" s="136">
        <v>3.36</v>
      </c>
      <c r="L5657" s="136">
        <v>2.2000000000000002</v>
      </c>
      <c r="M5657" s="137" t="str">
        <f t="shared" si="88"/>
        <v>P</v>
      </c>
      <c r="N5657" s="172" t="s">
        <v>10682</v>
      </c>
      <c r="O5657" s="149" t="s">
        <v>1532</v>
      </c>
      <c r="P5657" s="149" t="s">
        <v>9899</v>
      </c>
      <c r="Q5657" s="150" t="s">
        <v>10519</v>
      </c>
      <c r="R5657" s="189">
        <v>8.6666666666666661</v>
      </c>
    </row>
    <row r="5658" spans="1:18" x14ac:dyDescent="0.25">
      <c r="A5658" s="132">
        <v>1060344</v>
      </c>
      <c r="B5658" s="145" t="s">
        <v>5498</v>
      </c>
      <c r="C5658" s="132">
        <v>6</v>
      </c>
      <c r="D5658" s="132" t="s">
        <v>20</v>
      </c>
      <c r="E5658" s="186" t="s">
        <v>20</v>
      </c>
      <c r="F5658" s="132" t="s">
        <v>20</v>
      </c>
      <c r="G5658" s="132" t="s">
        <v>20</v>
      </c>
      <c r="H5658" s="132" t="s">
        <v>20</v>
      </c>
      <c r="I5658" s="132" t="s">
        <v>20</v>
      </c>
      <c r="J5658" s="133">
        <v>3.88</v>
      </c>
      <c r="K5658" s="133">
        <v>2.13</v>
      </c>
      <c r="L5658" s="133">
        <v>2.2000000000000002</v>
      </c>
      <c r="M5658" s="134" t="str">
        <f t="shared" si="88"/>
        <v>P</v>
      </c>
      <c r="N5658" s="171" t="s">
        <v>10682</v>
      </c>
      <c r="O5658" s="146" t="s">
        <v>1532</v>
      </c>
      <c r="P5658" s="146" t="s">
        <v>9847</v>
      </c>
      <c r="Q5658" s="147" t="s">
        <v>10519</v>
      </c>
      <c r="R5658" s="187">
        <v>2.9666666666666668</v>
      </c>
    </row>
    <row r="5659" spans="1:18" x14ac:dyDescent="0.25">
      <c r="A5659" s="135">
        <v>1060382</v>
      </c>
      <c r="B5659" s="148" t="s">
        <v>5499</v>
      </c>
      <c r="C5659" s="135">
        <v>8</v>
      </c>
      <c r="D5659" s="135" t="s">
        <v>20</v>
      </c>
      <c r="E5659" s="188" t="s">
        <v>20</v>
      </c>
      <c r="F5659" s="135" t="s">
        <v>20</v>
      </c>
      <c r="G5659" s="135" t="s">
        <v>20</v>
      </c>
      <c r="H5659" s="135" t="s">
        <v>20</v>
      </c>
      <c r="I5659" s="135" t="s">
        <v>20</v>
      </c>
      <c r="J5659" s="136">
        <v>1.7</v>
      </c>
      <c r="K5659" s="136">
        <v>9</v>
      </c>
      <c r="L5659" s="136">
        <v>2</v>
      </c>
      <c r="M5659" s="137" t="str">
        <f t="shared" si="88"/>
        <v>P</v>
      </c>
      <c r="N5659" s="172" t="s">
        <v>10682</v>
      </c>
      <c r="O5659" s="149" t="s">
        <v>1532</v>
      </c>
      <c r="P5659" s="149" t="s">
        <v>9847</v>
      </c>
      <c r="Q5659" s="150" t="s">
        <v>10519</v>
      </c>
      <c r="R5659" s="189">
        <v>2.5777777777777775</v>
      </c>
    </row>
    <row r="5660" spans="1:18" x14ac:dyDescent="0.25">
      <c r="A5660" s="132">
        <v>1060383</v>
      </c>
      <c r="B5660" s="145" t="s">
        <v>8726</v>
      </c>
      <c r="C5660" s="132">
        <v>30</v>
      </c>
      <c r="D5660" s="132" t="s">
        <v>20</v>
      </c>
      <c r="E5660" s="186" t="s">
        <v>20</v>
      </c>
      <c r="F5660" s="132" t="s">
        <v>20</v>
      </c>
      <c r="G5660" s="132" t="s">
        <v>20</v>
      </c>
      <c r="H5660" s="132" t="s">
        <v>20</v>
      </c>
      <c r="I5660" s="132" t="s">
        <v>20</v>
      </c>
      <c r="J5660" s="133">
        <v>4.5</v>
      </c>
      <c r="K5660" s="133">
        <v>3.8</v>
      </c>
      <c r="L5660" s="133">
        <v>0.8</v>
      </c>
      <c r="M5660" s="134" t="str">
        <f t="shared" si="88"/>
        <v>P</v>
      </c>
      <c r="N5660" s="171" t="s">
        <v>10682</v>
      </c>
      <c r="O5660" s="146" t="s">
        <v>1500</v>
      </c>
      <c r="P5660" s="146" t="s">
        <v>9418</v>
      </c>
      <c r="Q5660" s="147" t="s">
        <v>10519</v>
      </c>
      <c r="R5660" s="187">
        <v>4.2761194029850742</v>
      </c>
    </row>
    <row r="5661" spans="1:18" x14ac:dyDescent="0.25">
      <c r="A5661" s="135">
        <v>1060392</v>
      </c>
      <c r="B5661" s="148" t="s">
        <v>5500</v>
      </c>
      <c r="C5661" s="135">
        <v>480</v>
      </c>
      <c r="D5661" s="135" t="s">
        <v>20</v>
      </c>
      <c r="E5661" s="188" t="s">
        <v>20</v>
      </c>
      <c r="F5661" s="135" t="s">
        <v>20</v>
      </c>
      <c r="G5661" s="135" t="s">
        <v>21</v>
      </c>
      <c r="H5661" s="135" t="s">
        <v>21</v>
      </c>
      <c r="I5661" s="135" t="s">
        <v>21</v>
      </c>
      <c r="J5661" s="136">
        <v>7.9</v>
      </c>
      <c r="K5661" s="136">
        <v>5.15</v>
      </c>
      <c r="L5661" s="136">
        <v>0.85</v>
      </c>
      <c r="M5661" s="137" t="str">
        <f t="shared" si="88"/>
        <v>P</v>
      </c>
      <c r="N5661" s="172" t="s">
        <v>10682</v>
      </c>
      <c r="O5661" s="149" t="s">
        <v>1532</v>
      </c>
      <c r="P5661" s="149" t="s">
        <v>9913</v>
      </c>
      <c r="Q5661" s="150" t="s">
        <v>10519</v>
      </c>
      <c r="R5661" s="189">
        <v>10.555555555555554</v>
      </c>
    </row>
    <row r="5662" spans="1:18" x14ac:dyDescent="0.25">
      <c r="A5662" s="132">
        <v>1060394</v>
      </c>
      <c r="B5662" s="145" t="s">
        <v>5501</v>
      </c>
      <c r="C5662" s="132">
        <v>1</v>
      </c>
      <c r="D5662" s="132" t="s">
        <v>20</v>
      </c>
      <c r="E5662" s="186" t="s">
        <v>20</v>
      </c>
      <c r="F5662" s="132" t="s">
        <v>20</v>
      </c>
      <c r="G5662" s="132" t="s">
        <v>20</v>
      </c>
      <c r="H5662" s="132" t="s">
        <v>20</v>
      </c>
      <c r="I5662" s="132" t="s">
        <v>20</v>
      </c>
      <c r="J5662" s="133">
        <v>0.53</v>
      </c>
      <c r="K5662" s="133">
        <v>0.30499999999999999</v>
      </c>
      <c r="L5662" s="133">
        <v>0.185</v>
      </c>
      <c r="M5662" s="134" t="str">
        <f t="shared" si="88"/>
        <v>P</v>
      </c>
      <c r="N5662" s="171" t="s">
        <v>10682</v>
      </c>
      <c r="O5662" s="146" t="s">
        <v>1532</v>
      </c>
      <c r="P5662" s="146" t="s">
        <v>9847</v>
      </c>
      <c r="Q5662" s="147" t="s">
        <v>10519</v>
      </c>
      <c r="R5662" s="187">
        <v>1.6944444444444442</v>
      </c>
    </row>
    <row r="5663" spans="1:18" x14ac:dyDescent="0.25">
      <c r="A5663" s="135">
        <v>1060395</v>
      </c>
      <c r="B5663" s="148" t="s">
        <v>5502</v>
      </c>
      <c r="C5663" s="135">
        <v>25</v>
      </c>
      <c r="D5663" s="135" t="s">
        <v>20</v>
      </c>
      <c r="E5663" s="188" t="s">
        <v>20</v>
      </c>
      <c r="F5663" s="135" t="s">
        <v>20</v>
      </c>
      <c r="G5663" s="135" t="s">
        <v>20</v>
      </c>
      <c r="H5663" s="135" t="s">
        <v>20</v>
      </c>
      <c r="I5663" s="135" t="s">
        <v>20</v>
      </c>
      <c r="J5663" s="136">
        <v>1.8</v>
      </c>
      <c r="K5663" s="136">
        <v>1.05</v>
      </c>
      <c r="L5663" s="136">
        <v>0.55000000000000004</v>
      </c>
      <c r="M5663" s="137" t="str">
        <f t="shared" si="88"/>
        <v>P</v>
      </c>
      <c r="N5663" s="172" t="s">
        <v>10682</v>
      </c>
      <c r="O5663" s="149" t="s">
        <v>1532</v>
      </c>
      <c r="P5663" s="149" t="s">
        <v>9914</v>
      </c>
      <c r="Q5663" s="150" t="s">
        <v>10519</v>
      </c>
      <c r="R5663" s="189">
        <v>2.0500000000000003</v>
      </c>
    </row>
    <row r="5664" spans="1:18" x14ac:dyDescent="0.25">
      <c r="A5664" s="132">
        <v>1060396</v>
      </c>
      <c r="B5664" s="145" t="s">
        <v>5503</v>
      </c>
      <c r="C5664" s="132">
        <v>1</v>
      </c>
      <c r="D5664" s="132" t="s">
        <v>20</v>
      </c>
      <c r="E5664" s="186" t="s">
        <v>20</v>
      </c>
      <c r="F5664" s="132" t="s">
        <v>20</v>
      </c>
      <c r="G5664" s="132" t="s">
        <v>20</v>
      </c>
      <c r="H5664" s="132" t="s">
        <v>20</v>
      </c>
      <c r="I5664" s="132" t="s">
        <v>20</v>
      </c>
      <c r="J5664" s="133">
        <v>0</v>
      </c>
      <c r="K5664" s="133">
        <v>0</v>
      </c>
      <c r="L5664" s="133">
        <v>0</v>
      </c>
      <c r="M5664" s="134" t="str">
        <f t="shared" si="88"/>
        <v>P</v>
      </c>
      <c r="N5664" s="171" t="s">
        <v>10682</v>
      </c>
      <c r="O5664" s="146" t="s">
        <v>1587</v>
      </c>
      <c r="P5664" s="146" t="s">
        <v>9421</v>
      </c>
      <c r="Q5664" s="147" t="s">
        <v>10519</v>
      </c>
      <c r="R5664" s="187">
        <v>5.522388059701492</v>
      </c>
    </row>
    <row r="5665" spans="1:18" x14ac:dyDescent="0.25">
      <c r="A5665" s="135">
        <v>1060397</v>
      </c>
      <c r="B5665" s="148" t="s">
        <v>5504</v>
      </c>
      <c r="C5665" s="135">
        <v>1</v>
      </c>
      <c r="D5665" s="135" t="s">
        <v>20</v>
      </c>
      <c r="E5665" s="188" t="s">
        <v>20</v>
      </c>
      <c r="F5665" s="135" t="s">
        <v>20</v>
      </c>
      <c r="G5665" s="135" t="s">
        <v>20</v>
      </c>
      <c r="H5665" s="135" t="s">
        <v>20</v>
      </c>
      <c r="I5665" s="135" t="s">
        <v>20</v>
      </c>
      <c r="J5665" s="136">
        <v>3.53</v>
      </c>
      <c r="K5665" s="136">
        <v>2.25</v>
      </c>
      <c r="L5665" s="136">
        <v>1.7000000000000001E-2</v>
      </c>
      <c r="M5665" s="137" t="str">
        <f t="shared" si="88"/>
        <v>P</v>
      </c>
      <c r="N5665" s="172" t="s">
        <v>10682</v>
      </c>
      <c r="O5665" s="149" t="s">
        <v>1506</v>
      </c>
      <c r="P5665" s="149" t="s">
        <v>9443</v>
      </c>
      <c r="Q5665" s="150" t="s">
        <v>10519</v>
      </c>
      <c r="R5665" s="189">
        <v>0.5</v>
      </c>
    </row>
    <row r="5666" spans="1:18" x14ac:dyDescent="0.25">
      <c r="A5666" s="132">
        <v>1060405</v>
      </c>
      <c r="B5666" s="145" t="s">
        <v>5505</v>
      </c>
      <c r="C5666" s="132">
        <v>1</v>
      </c>
      <c r="D5666" s="132" t="s">
        <v>20</v>
      </c>
      <c r="E5666" s="186" t="s">
        <v>20</v>
      </c>
      <c r="F5666" s="132" t="s">
        <v>20</v>
      </c>
      <c r="G5666" s="132" t="s">
        <v>20</v>
      </c>
      <c r="H5666" s="132" t="s">
        <v>20</v>
      </c>
      <c r="I5666" s="132" t="s">
        <v>20</v>
      </c>
      <c r="J5666" s="133">
        <v>4.09</v>
      </c>
      <c r="K5666" s="133">
        <v>2.78</v>
      </c>
      <c r="L5666" s="133">
        <v>0.02</v>
      </c>
      <c r="M5666" s="134" t="str">
        <f t="shared" si="88"/>
        <v>P</v>
      </c>
      <c r="N5666" s="173" t="s">
        <v>10682</v>
      </c>
      <c r="O5666" s="146" t="s">
        <v>1506</v>
      </c>
      <c r="P5666" s="146" t="s">
        <v>9443</v>
      </c>
      <c r="Q5666" s="147" t="s">
        <v>10519</v>
      </c>
      <c r="R5666" s="187">
        <v>0.43</v>
      </c>
    </row>
    <row r="5667" spans="1:18" x14ac:dyDescent="0.25">
      <c r="A5667" s="135">
        <v>1060406</v>
      </c>
      <c r="B5667" s="148" t="s">
        <v>5506</v>
      </c>
      <c r="C5667" s="135">
        <v>4</v>
      </c>
      <c r="D5667" s="135" t="s">
        <v>20</v>
      </c>
      <c r="E5667" s="188" t="s">
        <v>20</v>
      </c>
      <c r="F5667" s="135" t="s">
        <v>20</v>
      </c>
      <c r="G5667" s="135" t="s">
        <v>20</v>
      </c>
      <c r="H5667" s="135" t="s">
        <v>20</v>
      </c>
      <c r="I5667" s="135" t="s">
        <v>20</v>
      </c>
      <c r="J5667" s="136">
        <v>0.27500000000000002</v>
      </c>
      <c r="K5667" s="136">
        <v>0.27500000000000002</v>
      </c>
      <c r="L5667" s="136">
        <v>0.30499999999999999</v>
      </c>
      <c r="M5667" s="137" t="str">
        <f t="shared" si="88"/>
        <v>P</v>
      </c>
      <c r="N5667" s="172" t="s">
        <v>10682</v>
      </c>
      <c r="O5667" s="149" t="s">
        <v>1500</v>
      </c>
      <c r="P5667" s="149" t="s">
        <v>9418</v>
      </c>
      <c r="Q5667" s="150" t="s">
        <v>10519</v>
      </c>
      <c r="R5667" s="189">
        <v>25.12</v>
      </c>
    </row>
    <row r="5668" spans="1:18" x14ac:dyDescent="0.25">
      <c r="A5668" s="132">
        <v>1060407</v>
      </c>
      <c r="B5668" s="145" t="s">
        <v>5507</v>
      </c>
      <c r="C5668" s="132">
        <v>1</v>
      </c>
      <c r="D5668" s="132" t="s">
        <v>9548</v>
      </c>
      <c r="E5668" s="186" t="s">
        <v>9548</v>
      </c>
      <c r="F5668" s="132" t="s">
        <v>9548</v>
      </c>
      <c r="G5668" s="132" t="s">
        <v>9548</v>
      </c>
      <c r="H5668" s="132" t="s">
        <v>9548</v>
      </c>
      <c r="I5668" s="132" t="s">
        <v>9548</v>
      </c>
      <c r="J5668" s="133">
        <v>0.49</v>
      </c>
      <c r="K5668" s="133">
        <v>0.45</v>
      </c>
      <c r="L5668" s="133">
        <v>1.27</v>
      </c>
      <c r="M5668" s="134" t="str">
        <f t="shared" si="88"/>
        <v>P</v>
      </c>
      <c r="N5668" s="171" t="s">
        <v>10681</v>
      </c>
      <c r="O5668" s="146" t="s">
        <v>1506</v>
      </c>
      <c r="P5668" s="146" t="s">
        <v>9442</v>
      </c>
      <c r="Q5668" s="147" t="s">
        <v>10519</v>
      </c>
      <c r="R5668" s="187">
        <v>1.77</v>
      </c>
    </row>
    <row r="5669" spans="1:18" x14ac:dyDescent="0.25">
      <c r="A5669" s="135">
        <v>1060445</v>
      </c>
      <c r="B5669" s="148" t="s">
        <v>964</v>
      </c>
      <c r="C5669" s="135">
        <v>50</v>
      </c>
      <c r="D5669" s="135" t="s">
        <v>20</v>
      </c>
      <c r="E5669" s="188">
        <v>9</v>
      </c>
      <c r="F5669" s="135" t="s">
        <v>20</v>
      </c>
      <c r="G5669" s="135">
        <v>108</v>
      </c>
      <c r="H5669" s="135">
        <v>72</v>
      </c>
      <c r="I5669" s="135">
        <v>2</v>
      </c>
      <c r="J5669" s="136">
        <v>0.89</v>
      </c>
      <c r="K5669" s="136">
        <v>0.56000000000000005</v>
      </c>
      <c r="L5669" s="136">
        <v>0.4</v>
      </c>
      <c r="M5669" s="137" t="str">
        <f t="shared" si="88"/>
        <v>P</v>
      </c>
      <c r="N5669" s="172" t="s">
        <v>10682</v>
      </c>
      <c r="O5669" s="149" t="s">
        <v>1506</v>
      </c>
      <c r="P5669" s="149" t="s">
        <v>9458</v>
      </c>
      <c r="Q5669" s="150" t="s">
        <v>10519</v>
      </c>
      <c r="R5669" s="189">
        <v>3</v>
      </c>
    </row>
    <row r="5670" spans="1:18" x14ac:dyDescent="0.25">
      <c r="A5670" s="132">
        <v>1060447</v>
      </c>
      <c r="B5670" s="145" t="s">
        <v>5508</v>
      </c>
      <c r="C5670" s="132">
        <v>50</v>
      </c>
      <c r="D5670" s="132" t="s">
        <v>20</v>
      </c>
      <c r="E5670" s="186">
        <v>9</v>
      </c>
      <c r="F5670" s="132" t="s">
        <v>20</v>
      </c>
      <c r="G5670" s="132" t="s">
        <v>20</v>
      </c>
      <c r="H5670" s="132">
        <v>72</v>
      </c>
      <c r="I5670" s="132">
        <v>2</v>
      </c>
      <c r="J5670" s="133">
        <v>0.9</v>
      </c>
      <c r="K5670" s="133">
        <v>0.56000000000000005</v>
      </c>
      <c r="L5670" s="133">
        <v>0.41</v>
      </c>
      <c r="M5670" s="134" t="str">
        <f t="shared" si="88"/>
        <v>P</v>
      </c>
      <c r="N5670" s="173" t="s">
        <v>10682</v>
      </c>
      <c r="O5670" s="146" t="s">
        <v>1506</v>
      </c>
      <c r="P5670" s="146" t="s">
        <v>9458</v>
      </c>
      <c r="Q5670" s="147" t="s">
        <v>10519</v>
      </c>
      <c r="R5670" s="187">
        <v>3.5000000000000004</v>
      </c>
    </row>
    <row r="5671" spans="1:18" x14ac:dyDescent="0.25">
      <c r="A5671" s="135">
        <v>1060452</v>
      </c>
      <c r="B5671" s="148" t="s">
        <v>5509</v>
      </c>
      <c r="C5671" s="135">
        <v>6</v>
      </c>
      <c r="D5671" s="135" t="s">
        <v>20</v>
      </c>
      <c r="E5671" s="188" t="s">
        <v>20</v>
      </c>
      <c r="F5671" s="135" t="s">
        <v>20</v>
      </c>
      <c r="G5671" s="135" t="s">
        <v>20</v>
      </c>
      <c r="H5671" s="135" t="s">
        <v>20</v>
      </c>
      <c r="I5671" s="135" t="s">
        <v>20</v>
      </c>
      <c r="J5671" s="136">
        <v>4.3</v>
      </c>
      <c r="K5671" s="136">
        <v>3</v>
      </c>
      <c r="L5671" s="136">
        <v>0.32</v>
      </c>
      <c r="M5671" s="137" t="str">
        <f t="shared" si="88"/>
        <v>P</v>
      </c>
      <c r="N5671" s="174" t="s">
        <v>10682</v>
      </c>
      <c r="O5671" s="149" t="s">
        <v>1506</v>
      </c>
      <c r="P5671" s="149" t="s">
        <v>9443</v>
      </c>
      <c r="Q5671" s="150" t="s">
        <v>10519</v>
      </c>
      <c r="R5671" s="189">
        <v>6.36</v>
      </c>
    </row>
    <row r="5672" spans="1:18" x14ac:dyDescent="0.25">
      <c r="A5672" s="132">
        <v>1060455</v>
      </c>
      <c r="B5672" s="145" t="s">
        <v>10173</v>
      </c>
      <c r="C5672" s="132">
        <v>6</v>
      </c>
      <c r="D5672" s="132">
        <v>435</v>
      </c>
      <c r="E5672" s="186" t="s">
        <v>21</v>
      </c>
      <c r="F5672" s="132">
        <v>696</v>
      </c>
      <c r="G5672" s="132" t="s">
        <v>20</v>
      </c>
      <c r="H5672" s="132" t="s">
        <v>20</v>
      </c>
      <c r="I5672" s="132" t="s">
        <v>20</v>
      </c>
      <c r="J5672" s="133">
        <v>1.37</v>
      </c>
      <c r="K5672" s="133">
        <v>0.96</v>
      </c>
      <c r="L5672" s="133">
        <v>1.81</v>
      </c>
      <c r="M5672" s="134" t="str">
        <f t="shared" si="88"/>
        <v>P</v>
      </c>
      <c r="N5672" s="173" t="s">
        <v>10681</v>
      </c>
      <c r="O5672" s="146" t="s">
        <v>1506</v>
      </c>
      <c r="P5672" s="146" t="s">
        <v>10455</v>
      </c>
      <c r="Q5672" s="147" t="s">
        <v>10519</v>
      </c>
      <c r="R5672" s="187">
        <v>5.6999999999999993</v>
      </c>
    </row>
    <row r="5673" spans="1:18" x14ac:dyDescent="0.25">
      <c r="A5673" s="135">
        <v>1060456</v>
      </c>
      <c r="B5673" s="148" t="s">
        <v>595</v>
      </c>
      <c r="C5673" s="135">
        <v>6</v>
      </c>
      <c r="D5673" s="135">
        <v>1092</v>
      </c>
      <c r="E5673" s="188" t="s">
        <v>21</v>
      </c>
      <c r="F5673" s="135">
        <v>1540</v>
      </c>
      <c r="G5673" s="135" t="s">
        <v>20</v>
      </c>
      <c r="H5673" s="135">
        <v>36</v>
      </c>
      <c r="I5673" s="135">
        <v>2</v>
      </c>
      <c r="J5673" s="136">
        <v>1.22</v>
      </c>
      <c r="K5673" s="136">
        <v>0.84</v>
      </c>
      <c r="L5673" s="136">
        <v>1.02</v>
      </c>
      <c r="M5673" s="137" t="str">
        <f t="shared" si="88"/>
        <v>P</v>
      </c>
      <c r="N5673" s="172" t="s">
        <v>10681</v>
      </c>
      <c r="O5673" s="149" t="s">
        <v>1506</v>
      </c>
      <c r="P5673" s="149" t="s">
        <v>10455</v>
      </c>
      <c r="Q5673" s="150" t="s">
        <v>10519</v>
      </c>
      <c r="R5673" s="189">
        <v>6.8999999999999995</v>
      </c>
    </row>
    <row r="5674" spans="1:18" x14ac:dyDescent="0.25">
      <c r="A5674" s="132">
        <v>1060457</v>
      </c>
      <c r="B5674" s="145" t="s">
        <v>1403</v>
      </c>
      <c r="C5674" s="132">
        <v>6</v>
      </c>
      <c r="D5674" s="132">
        <v>336</v>
      </c>
      <c r="E5674" s="186" t="s">
        <v>21</v>
      </c>
      <c r="F5674" s="132">
        <v>504</v>
      </c>
      <c r="G5674" s="132" t="s">
        <v>20</v>
      </c>
      <c r="H5674" s="132" t="s">
        <v>20</v>
      </c>
      <c r="I5674" s="132" t="s">
        <v>20</v>
      </c>
      <c r="J5674" s="133">
        <v>1.62</v>
      </c>
      <c r="K5674" s="133">
        <v>1.08</v>
      </c>
      <c r="L5674" s="133">
        <v>1.6</v>
      </c>
      <c r="M5674" s="134" t="str">
        <f t="shared" si="88"/>
        <v>P</v>
      </c>
      <c r="N5674" s="171" t="s">
        <v>10681</v>
      </c>
      <c r="O5674" s="146" t="s">
        <v>1506</v>
      </c>
      <c r="P5674" s="146" t="s">
        <v>10455</v>
      </c>
      <c r="Q5674" s="147" t="s">
        <v>10519</v>
      </c>
      <c r="R5674" s="187">
        <v>5.28</v>
      </c>
    </row>
    <row r="5675" spans="1:18" x14ac:dyDescent="0.25">
      <c r="A5675" s="135">
        <v>1060459</v>
      </c>
      <c r="B5675" s="148" t="s">
        <v>5510</v>
      </c>
      <c r="C5675" s="135">
        <v>1</v>
      </c>
      <c r="D5675" s="135" t="s">
        <v>20</v>
      </c>
      <c r="E5675" s="188">
        <v>40</v>
      </c>
      <c r="F5675" s="135" t="s">
        <v>20</v>
      </c>
      <c r="G5675" s="135">
        <v>160</v>
      </c>
      <c r="H5675" s="135" t="s">
        <v>20</v>
      </c>
      <c r="I5675" s="135">
        <v>1</v>
      </c>
      <c r="J5675" s="136">
        <v>0.82</v>
      </c>
      <c r="K5675" s="136">
        <v>0.82</v>
      </c>
      <c r="L5675" s="136">
        <v>0.88</v>
      </c>
      <c r="M5675" s="137" t="str">
        <f t="shared" si="88"/>
        <v>P</v>
      </c>
      <c r="N5675" s="172" t="s">
        <v>10682</v>
      </c>
      <c r="O5675" s="149" t="s">
        <v>1506</v>
      </c>
      <c r="P5675" s="149" t="s">
        <v>9501</v>
      </c>
      <c r="Q5675" s="150" t="s">
        <v>10519</v>
      </c>
      <c r="R5675" s="189">
        <v>24.43</v>
      </c>
    </row>
    <row r="5676" spans="1:18" x14ac:dyDescent="0.25">
      <c r="A5676" s="132">
        <v>1060536</v>
      </c>
      <c r="B5676" s="145" t="s">
        <v>5511</v>
      </c>
      <c r="C5676" s="132">
        <v>4</v>
      </c>
      <c r="D5676" s="132">
        <v>36</v>
      </c>
      <c r="E5676" s="186" t="s">
        <v>20</v>
      </c>
      <c r="F5676" s="132" t="s">
        <v>20</v>
      </c>
      <c r="G5676" s="132" t="s">
        <v>20</v>
      </c>
      <c r="H5676" s="132" t="s">
        <v>20</v>
      </c>
      <c r="I5676" s="132" t="s">
        <v>20</v>
      </c>
      <c r="J5676" s="133">
        <v>5.05</v>
      </c>
      <c r="K5676" s="133">
        <v>2.75</v>
      </c>
      <c r="L5676" s="133">
        <v>1.75</v>
      </c>
      <c r="M5676" s="134" t="str">
        <f t="shared" si="88"/>
        <v>P</v>
      </c>
      <c r="N5676" s="171" t="s">
        <v>10682</v>
      </c>
      <c r="O5676" s="146" t="s">
        <v>1500</v>
      </c>
      <c r="P5676" s="146" t="s">
        <v>9456</v>
      </c>
      <c r="Q5676" s="147" t="s">
        <v>10519</v>
      </c>
      <c r="R5676" s="187">
        <v>12.64</v>
      </c>
    </row>
    <row r="5677" spans="1:18" x14ac:dyDescent="0.25">
      <c r="A5677" s="135">
        <v>1060541</v>
      </c>
      <c r="B5677" s="148" t="s">
        <v>5512</v>
      </c>
      <c r="C5677" s="135">
        <v>1000</v>
      </c>
      <c r="D5677" s="135" t="s">
        <v>20</v>
      </c>
      <c r="E5677" s="188" t="s">
        <v>20</v>
      </c>
      <c r="F5677" s="135" t="s">
        <v>20</v>
      </c>
      <c r="G5677" s="135" t="s">
        <v>20</v>
      </c>
      <c r="H5677" s="135" t="s">
        <v>20</v>
      </c>
      <c r="I5677" s="135" t="s">
        <v>20</v>
      </c>
      <c r="J5677" s="136">
        <v>1.4</v>
      </c>
      <c r="K5677" s="136">
        <v>1.4</v>
      </c>
      <c r="L5677" s="136">
        <v>0.43</v>
      </c>
      <c r="M5677" s="137" t="str">
        <f t="shared" si="88"/>
        <v>P</v>
      </c>
      <c r="N5677" s="172" t="s">
        <v>10682</v>
      </c>
      <c r="O5677" s="149" t="s">
        <v>1506</v>
      </c>
      <c r="P5677" s="149" t="s">
        <v>9526</v>
      </c>
      <c r="Q5677" s="150" t="s">
        <v>10519</v>
      </c>
      <c r="R5677" s="189">
        <v>30</v>
      </c>
    </row>
    <row r="5678" spans="1:18" x14ac:dyDescent="0.25">
      <c r="A5678" s="132">
        <v>1060545</v>
      </c>
      <c r="B5678" s="145" t="s">
        <v>5513</v>
      </c>
      <c r="C5678" s="132">
        <v>4</v>
      </c>
      <c r="D5678" s="132">
        <v>36</v>
      </c>
      <c r="E5678" s="186" t="s">
        <v>20</v>
      </c>
      <c r="F5678" s="132" t="s">
        <v>20</v>
      </c>
      <c r="G5678" s="132" t="s">
        <v>20</v>
      </c>
      <c r="H5678" s="132" t="s">
        <v>20</v>
      </c>
      <c r="I5678" s="132" t="s">
        <v>20</v>
      </c>
      <c r="J5678" s="133">
        <v>5.05</v>
      </c>
      <c r="K5678" s="133">
        <v>2.75</v>
      </c>
      <c r="L5678" s="133">
        <v>1.75</v>
      </c>
      <c r="M5678" s="134" t="str">
        <f t="shared" si="88"/>
        <v>P</v>
      </c>
      <c r="N5678" s="171" t="s">
        <v>10682</v>
      </c>
      <c r="O5678" s="146" t="s">
        <v>1500</v>
      </c>
      <c r="P5678" s="146" t="s">
        <v>9456</v>
      </c>
      <c r="Q5678" s="147" t="s">
        <v>10519</v>
      </c>
      <c r="R5678" s="187">
        <v>12.64</v>
      </c>
    </row>
    <row r="5679" spans="1:18" x14ac:dyDescent="0.25">
      <c r="A5679" s="135">
        <v>1060561</v>
      </c>
      <c r="B5679" s="148" t="s">
        <v>5514</v>
      </c>
      <c r="C5679" s="135">
        <v>1000</v>
      </c>
      <c r="D5679" s="135" t="s">
        <v>20</v>
      </c>
      <c r="E5679" s="188" t="s">
        <v>20</v>
      </c>
      <c r="F5679" s="135" t="s">
        <v>20</v>
      </c>
      <c r="G5679" s="135" t="s">
        <v>20</v>
      </c>
      <c r="H5679" s="135" t="s">
        <v>20</v>
      </c>
      <c r="I5679" s="135" t="s">
        <v>20</v>
      </c>
      <c r="J5679" s="136">
        <v>1.4</v>
      </c>
      <c r="K5679" s="136">
        <v>1.4</v>
      </c>
      <c r="L5679" s="136">
        <v>0.43</v>
      </c>
      <c r="M5679" s="137" t="str">
        <f t="shared" si="88"/>
        <v>P</v>
      </c>
      <c r="N5679" s="172" t="s">
        <v>10682</v>
      </c>
      <c r="O5679" s="149" t="s">
        <v>1506</v>
      </c>
      <c r="P5679" s="149" t="s">
        <v>9526</v>
      </c>
      <c r="Q5679" s="150" t="s">
        <v>10519</v>
      </c>
      <c r="R5679" s="189">
        <v>30</v>
      </c>
    </row>
    <row r="5680" spans="1:18" x14ac:dyDescent="0.25">
      <c r="A5680" s="132">
        <v>1060581</v>
      </c>
      <c r="B5680" s="145" t="s">
        <v>5515</v>
      </c>
      <c r="C5680" s="132">
        <v>6</v>
      </c>
      <c r="D5680" s="132">
        <v>324</v>
      </c>
      <c r="E5680" s="186">
        <v>18</v>
      </c>
      <c r="F5680" s="132" t="s">
        <v>20</v>
      </c>
      <c r="G5680" s="132" t="s">
        <v>20</v>
      </c>
      <c r="H5680" s="132" t="s">
        <v>20</v>
      </c>
      <c r="I5680" s="132" t="s">
        <v>20</v>
      </c>
      <c r="J5680" s="133">
        <v>3.65</v>
      </c>
      <c r="K5680" s="133">
        <v>2.4</v>
      </c>
      <c r="L5680" s="133">
        <v>0.22</v>
      </c>
      <c r="M5680" s="134" t="str">
        <f t="shared" si="88"/>
        <v>P</v>
      </c>
      <c r="N5680" s="171" t="s">
        <v>10682</v>
      </c>
      <c r="O5680" s="146" t="s">
        <v>1506</v>
      </c>
      <c r="P5680" s="146" t="s">
        <v>9443</v>
      </c>
      <c r="Q5680" s="147" t="s">
        <v>10519</v>
      </c>
      <c r="R5680" s="187">
        <v>3.5999999999999996</v>
      </c>
    </row>
    <row r="5681" spans="1:18" x14ac:dyDescent="0.25">
      <c r="A5681" s="135">
        <v>1060584</v>
      </c>
      <c r="B5681" s="148" t="s">
        <v>5516</v>
      </c>
      <c r="C5681" s="135">
        <v>6</v>
      </c>
      <c r="D5681" s="135">
        <v>324</v>
      </c>
      <c r="E5681" s="188">
        <v>18</v>
      </c>
      <c r="F5681" s="135" t="s">
        <v>20</v>
      </c>
      <c r="G5681" s="135" t="s">
        <v>20</v>
      </c>
      <c r="H5681" s="135" t="s">
        <v>20</v>
      </c>
      <c r="I5681" s="135" t="s">
        <v>20</v>
      </c>
      <c r="J5681" s="136">
        <v>3.65</v>
      </c>
      <c r="K5681" s="136">
        <v>2.4</v>
      </c>
      <c r="L5681" s="136">
        <v>0.22</v>
      </c>
      <c r="M5681" s="137" t="str">
        <f t="shared" si="88"/>
        <v>P</v>
      </c>
      <c r="N5681" s="172" t="s">
        <v>10682</v>
      </c>
      <c r="O5681" s="149" t="s">
        <v>1506</v>
      </c>
      <c r="P5681" s="149" t="s">
        <v>9443</v>
      </c>
      <c r="Q5681" s="150" t="s">
        <v>10519</v>
      </c>
      <c r="R5681" s="189">
        <v>3.5999999999999996</v>
      </c>
    </row>
    <row r="5682" spans="1:18" x14ac:dyDescent="0.25">
      <c r="A5682" s="132">
        <v>1060585</v>
      </c>
      <c r="B5682" s="145" t="s">
        <v>5517</v>
      </c>
      <c r="C5682" s="132">
        <v>6</v>
      </c>
      <c r="D5682" s="132" t="s">
        <v>20</v>
      </c>
      <c r="E5682" s="186" t="s">
        <v>20</v>
      </c>
      <c r="F5682" s="132" t="s">
        <v>20</v>
      </c>
      <c r="G5682" s="132" t="s">
        <v>20</v>
      </c>
      <c r="H5682" s="132" t="s">
        <v>20</v>
      </c>
      <c r="I5682" s="132" t="s">
        <v>20</v>
      </c>
      <c r="J5682" s="133">
        <v>3.65</v>
      </c>
      <c r="K5682" s="133">
        <v>2.4</v>
      </c>
      <c r="L5682" s="133">
        <v>0.22</v>
      </c>
      <c r="M5682" s="134" t="str">
        <f t="shared" si="88"/>
        <v>P</v>
      </c>
      <c r="N5682" s="171" t="s">
        <v>10682</v>
      </c>
      <c r="O5682" s="146" t="s">
        <v>1506</v>
      </c>
      <c r="P5682" s="146" t="s">
        <v>9443</v>
      </c>
      <c r="Q5682" s="147" t="s">
        <v>10519</v>
      </c>
      <c r="R5682" s="187">
        <v>3.35</v>
      </c>
    </row>
    <row r="5683" spans="1:18" x14ac:dyDescent="0.25">
      <c r="A5683" s="135">
        <v>1060638</v>
      </c>
      <c r="B5683" s="148" t="s">
        <v>5518</v>
      </c>
      <c r="C5683" s="135">
        <v>1</v>
      </c>
      <c r="D5683" s="135" t="s">
        <v>20</v>
      </c>
      <c r="E5683" s="188" t="s">
        <v>20</v>
      </c>
      <c r="F5683" s="135" t="s">
        <v>20</v>
      </c>
      <c r="G5683" s="135" t="s">
        <v>20</v>
      </c>
      <c r="H5683" s="135" t="s">
        <v>20</v>
      </c>
      <c r="I5683" s="135" t="s">
        <v>20</v>
      </c>
      <c r="J5683" s="136">
        <v>2.68</v>
      </c>
      <c r="K5683" s="136">
        <v>1.44</v>
      </c>
      <c r="L5683" s="136">
        <v>1.7000000000000001E-2</v>
      </c>
      <c r="M5683" s="137" t="str">
        <f t="shared" si="88"/>
        <v>P</v>
      </c>
      <c r="N5683" s="172" t="s">
        <v>10682</v>
      </c>
      <c r="O5683" s="149" t="s">
        <v>1506</v>
      </c>
      <c r="P5683" s="149" t="s">
        <v>9443</v>
      </c>
      <c r="Q5683" s="150" t="s">
        <v>10519</v>
      </c>
      <c r="R5683" s="189">
        <v>0.14000000000000001</v>
      </c>
    </row>
    <row r="5684" spans="1:18" x14ac:dyDescent="0.25">
      <c r="A5684" s="132">
        <v>1060647</v>
      </c>
      <c r="B5684" s="145" t="s">
        <v>8727</v>
      </c>
      <c r="C5684" s="132">
        <v>24</v>
      </c>
      <c r="D5684" s="132" t="s">
        <v>20</v>
      </c>
      <c r="E5684" s="186" t="s">
        <v>20</v>
      </c>
      <c r="F5684" s="132" t="s">
        <v>20</v>
      </c>
      <c r="G5684" s="132" t="s">
        <v>20</v>
      </c>
      <c r="H5684" s="132" t="s">
        <v>20</v>
      </c>
      <c r="I5684" s="132" t="s">
        <v>20</v>
      </c>
      <c r="J5684" s="133">
        <v>0.56699999999999995</v>
      </c>
      <c r="K5684" s="133">
        <v>1.64</v>
      </c>
      <c r="L5684" s="133">
        <v>0.76</v>
      </c>
      <c r="M5684" s="134" t="str">
        <f t="shared" si="88"/>
        <v>P</v>
      </c>
      <c r="N5684" s="171" t="s">
        <v>10682</v>
      </c>
      <c r="O5684" s="146" t="s">
        <v>1587</v>
      </c>
      <c r="P5684" s="146" t="s">
        <v>9421</v>
      </c>
      <c r="Q5684" s="147" t="s">
        <v>10519</v>
      </c>
      <c r="R5684" s="187">
        <v>4.08</v>
      </c>
    </row>
    <row r="5685" spans="1:18" x14ac:dyDescent="0.25">
      <c r="A5685" s="135">
        <v>1060649</v>
      </c>
      <c r="B5685" s="148" t="s">
        <v>5519</v>
      </c>
      <c r="C5685" s="135">
        <v>1</v>
      </c>
      <c r="D5685" s="135" t="s">
        <v>20</v>
      </c>
      <c r="E5685" s="188" t="s">
        <v>20</v>
      </c>
      <c r="F5685" s="135" t="s">
        <v>20</v>
      </c>
      <c r="G5685" s="135" t="s">
        <v>20</v>
      </c>
      <c r="H5685" s="135" t="s">
        <v>20</v>
      </c>
      <c r="I5685" s="135" t="s">
        <v>20</v>
      </c>
      <c r="J5685" s="136">
        <v>2.79</v>
      </c>
      <c r="K5685" s="136">
        <v>1.46</v>
      </c>
      <c r="L5685" s="136">
        <v>1.7000000000000001E-2</v>
      </c>
      <c r="M5685" s="137" t="str">
        <f t="shared" si="88"/>
        <v>P</v>
      </c>
      <c r="N5685" s="172" t="s">
        <v>10682</v>
      </c>
      <c r="O5685" s="149" t="s">
        <v>1506</v>
      </c>
      <c r="P5685" s="149" t="s">
        <v>9443</v>
      </c>
      <c r="Q5685" s="150" t="s">
        <v>10519</v>
      </c>
      <c r="R5685" s="189">
        <v>0.14000000000000001</v>
      </c>
    </row>
    <row r="5686" spans="1:18" x14ac:dyDescent="0.25">
      <c r="A5686" s="132">
        <v>1060651</v>
      </c>
      <c r="B5686" s="145" t="s">
        <v>5520</v>
      </c>
      <c r="C5686" s="132">
        <v>1</v>
      </c>
      <c r="D5686" s="132" t="s">
        <v>20</v>
      </c>
      <c r="E5686" s="186" t="s">
        <v>20</v>
      </c>
      <c r="F5686" s="132" t="s">
        <v>20</v>
      </c>
      <c r="G5686" s="132" t="s">
        <v>20</v>
      </c>
      <c r="H5686" s="132" t="s">
        <v>20</v>
      </c>
      <c r="I5686" s="132" t="s">
        <v>20</v>
      </c>
      <c r="J5686" s="133">
        <v>2.79</v>
      </c>
      <c r="K5686" s="133">
        <v>1.46</v>
      </c>
      <c r="L5686" s="133">
        <v>1.7000000000000001E-2</v>
      </c>
      <c r="M5686" s="134" t="str">
        <f t="shared" si="88"/>
        <v>P</v>
      </c>
      <c r="N5686" s="171" t="s">
        <v>10682</v>
      </c>
      <c r="O5686" s="146" t="s">
        <v>1506</v>
      </c>
      <c r="P5686" s="146" t="s">
        <v>9443</v>
      </c>
      <c r="Q5686" s="147" t="s">
        <v>10519</v>
      </c>
      <c r="R5686" s="187">
        <v>0.14000000000000001</v>
      </c>
    </row>
    <row r="5687" spans="1:18" x14ac:dyDescent="0.25">
      <c r="A5687" s="135">
        <v>1060657</v>
      </c>
      <c r="B5687" s="148" t="s">
        <v>5521</v>
      </c>
      <c r="C5687" s="135">
        <v>1</v>
      </c>
      <c r="D5687" s="135" t="s">
        <v>20</v>
      </c>
      <c r="E5687" s="188">
        <v>32</v>
      </c>
      <c r="F5687" s="135">
        <v>768</v>
      </c>
      <c r="G5687" s="135" t="s">
        <v>20</v>
      </c>
      <c r="H5687" s="135" t="s">
        <v>20</v>
      </c>
      <c r="I5687" s="135" t="s">
        <v>20</v>
      </c>
      <c r="J5687" s="136">
        <v>1.73</v>
      </c>
      <c r="K5687" s="136">
        <v>1.74</v>
      </c>
      <c r="L5687" s="136">
        <v>0.33</v>
      </c>
      <c r="M5687" s="137" t="str">
        <f t="shared" si="88"/>
        <v>P</v>
      </c>
      <c r="N5687" s="174" t="s">
        <v>10682</v>
      </c>
      <c r="O5687" s="149" t="s">
        <v>1500</v>
      </c>
      <c r="P5687" s="149" t="s">
        <v>9418</v>
      </c>
      <c r="Q5687" s="150" t="s">
        <v>10519</v>
      </c>
      <c r="R5687" s="189">
        <v>4.9000000000000004</v>
      </c>
    </row>
    <row r="5688" spans="1:18" x14ac:dyDescent="0.25">
      <c r="A5688" s="132">
        <v>1060676</v>
      </c>
      <c r="B5688" s="145" t="s">
        <v>5522</v>
      </c>
      <c r="C5688" s="132">
        <v>6</v>
      </c>
      <c r="D5688" s="132" t="s">
        <v>20</v>
      </c>
      <c r="E5688" s="186" t="s">
        <v>21</v>
      </c>
      <c r="F5688" s="132" t="s">
        <v>20</v>
      </c>
      <c r="G5688" s="132" t="s">
        <v>21</v>
      </c>
      <c r="H5688" s="132" t="s">
        <v>21</v>
      </c>
      <c r="I5688" s="132" t="s">
        <v>21</v>
      </c>
      <c r="J5688" s="133">
        <v>4.8</v>
      </c>
      <c r="K5688" s="133">
        <v>3.58</v>
      </c>
      <c r="L5688" s="133">
        <v>1.2</v>
      </c>
      <c r="M5688" s="134" t="str">
        <f t="shared" si="88"/>
        <v>P</v>
      </c>
      <c r="N5688" s="173" t="s">
        <v>10682</v>
      </c>
      <c r="O5688" s="146" t="s">
        <v>1693</v>
      </c>
      <c r="P5688" s="146" t="s">
        <v>10126</v>
      </c>
      <c r="Q5688" s="147" t="s">
        <v>10519</v>
      </c>
      <c r="R5688" s="187">
        <v>22.44</v>
      </c>
    </row>
    <row r="5689" spans="1:18" x14ac:dyDescent="0.25">
      <c r="A5689" s="135">
        <v>1060681</v>
      </c>
      <c r="B5689" s="148" t="s">
        <v>1402</v>
      </c>
      <c r="C5689" s="135">
        <v>6</v>
      </c>
      <c r="D5689" s="135">
        <v>336</v>
      </c>
      <c r="E5689" s="188" t="s">
        <v>21</v>
      </c>
      <c r="F5689" s="135">
        <v>504</v>
      </c>
      <c r="G5689" s="135" t="s">
        <v>20</v>
      </c>
      <c r="H5689" s="135">
        <v>20</v>
      </c>
      <c r="I5689" s="135">
        <v>1</v>
      </c>
      <c r="J5689" s="136">
        <v>1.64</v>
      </c>
      <c r="K5689" s="136">
        <v>1.04</v>
      </c>
      <c r="L5689" s="136">
        <v>1.62</v>
      </c>
      <c r="M5689" s="137" t="str">
        <f t="shared" si="88"/>
        <v>P</v>
      </c>
      <c r="N5689" s="174" t="s">
        <v>10681</v>
      </c>
      <c r="O5689" s="149" t="s">
        <v>1506</v>
      </c>
      <c r="P5689" s="149" t="s">
        <v>10455</v>
      </c>
      <c r="Q5689" s="150" t="s">
        <v>10519</v>
      </c>
      <c r="R5689" s="189">
        <v>8.16</v>
      </c>
    </row>
    <row r="5690" spans="1:18" x14ac:dyDescent="0.25">
      <c r="A5690" s="132">
        <v>1060709</v>
      </c>
      <c r="B5690" s="145" t="s">
        <v>1027</v>
      </c>
      <c r="C5690" s="132">
        <v>6</v>
      </c>
      <c r="D5690" s="132">
        <v>756</v>
      </c>
      <c r="E5690" s="186">
        <v>3</v>
      </c>
      <c r="F5690" s="132">
        <v>1080</v>
      </c>
      <c r="G5690" s="132">
        <v>45</v>
      </c>
      <c r="H5690" s="132" t="s">
        <v>20</v>
      </c>
      <c r="I5690" s="132">
        <v>1</v>
      </c>
      <c r="J5690" s="133">
        <v>1.76</v>
      </c>
      <c r="K5690" s="133">
        <v>1.1499999999999999</v>
      </c>
      <c r="L5690" s="133">
        <v>0.46</v>
      </c>
      <c r="M5690" s="134" t="str">
        <f t="shared" si="88"/>
        <v>P</v>
      </c>
      <c r="N5690" s="173" t="s">
        <v>10681</v>
      </c>
      <c r="O5690" s="146" t="s">
        <v>1581</v>
      </c>
      <c r="P5690" s="146" t="s">
        <v>10581</v>
      </c>
      <c r="Q5690" s="147" t="s">
        <v>10519</v>
      </c>
      <c r="R5690" s="187">
        <v>2.7</v>
      </c>
    </row>
    <row r="5691" spans="1:18" x14ac:dyDescent="0.25">
      <c r="A5691" s="135">
        <v>1060710</v>
      </c>
      <c r="B5691" s="148" t="s">
        <v>1046</v>
      </c>
      <c r="C5691" s="135">
        <v>6</v>
      </c>
      <c r="D5691" s="135">
        <v>756</v>
      </c>
      <c r="E5691" s="188">
        <v>3</v>
      </c>
      <c r="F5691" s="135">
        <v>1080</v>
      </c>
      <c r="G5691" s="135" t="s">
        <v>20</v>
      </c>
      <c r="H5691" s="135" t="s">
        <v>20</v>
      </c>
      <c r="I5691" s="135" t="s">
        <v>20</v>
      </c>
      <c r="J5691" s="136">
        <v>1.76</v>
      </c>
      <c r="K5691" s="136">
        <v>1.1599999999999999</v>
      </c>
      <c r="L5691" s="136">
        <v>0.46</v>
      </c>
      <c r="M5691" s="137" t="str">
        <f t="shared" si="88"/>
        <v>P</v>
      </c>
      <c r="N5691" s="174" t="s">
        <v>10681</v>
      </c>
      <c r="O5691" s="149" t="s">
        <v>1581</v>
      </c>
      <c r="P5691" s="149" t="s">
        <v>10581</v>
      </c>
      <c r="Q5691" s="150" t="s">
        <v>10519</v>
      </c>
      <c r="R5691" s="189">
        <v>3.54</v>
      </c>
    </row>
    <row r="5692" spans="1:18" x14ac:dyDescent="0.25">
      <c r="A5692" s="132">
        <v>1060712</v>
      </c>
      <c r="B5692" s="145" t="s">
        <v>1038</v>
      </c>
      <c r="C5692" s="132">
        <v>6</v>
      </c>
      <c r="D5692" s="132">
        <v>756</v>
      </c>
      <c r="E5692" s="186" t="s">
        <v>21</v>
      </c>
      <c r="F5692" s="132">
        <v>1080</v>
      </c>
      <c r="G5692" s="132" t="s">
        <v>20</v>
      </c>
      <c r="H5692" s="132">
        <v>20</v>
      </c>
      <c r="I5692" s="132">
        <v>3</v>
      </c>
      <c r="J5692" s="133">
        <v>1.8</v>
      </c>
      <c r="K5692" s="133">
        <v>1.1499999999999999</v>
      </c>
      <c r="L5692" s="133">
        <v>0.45</v>
      </c>
      <c r="M5692" s="134" t="str">
        <f t="shared" si="88"/>
        <v>P</v>
      </c>
      <c r="N5692" s="173" t="s">
        <v>10681</v>
      </c>
      <c r="O5692" s="146" t="s">
        <v>1581</v>
      </c>
      <c r="P5692" s="146" t="s">
        <v>10581</v>
      </c>
      <c r="Q5692" s="147" t="s">
        <v>10519</v>
      </c>
      <c r="R5692" s="187">
        <v>4.1999999999999993</v>
      </c>
    </row>
    <row r="5693" spans="1:18" x14ac:dyDescent="0.25">
      <c r="A5693" s="135">
        <v>1060718</v>
      </c>
      <c r="B5693" s="148" t="s">
        <v>422</v>
      </c>
      <c r="C5693" s="135">
        <v>6</v>
      </c>
      <c r="D5693" s="135">
        <v>756</v>
      </c>
      <c r="E5693" s="188">
        <v>3</v>
      </c>
      <c r="F5693" s="135">
        <v>1080</v>
      </c>
      <c r="G5693" s="135">
        <v>66</v>
      </c>
      <c r="H5693" s="135" t="s">
        <v>20</v>
      </c>
      <c r="I5693" s="135">
        <v>1</v>
      </c>
      <c r="J5693" s="136">
        <v>1.77</v>
      </c>
      <c r="K5693" s="136">
        <v>1.1599999999999999</v>
      </c>
      <c r="L5693" s="136">
        <v>0.46</v>
      </c>
      <c r="M5693" s="137" t="str">
        <f t="shared" si="88"/>
        <v>P</v>
      </c>
      <c r="N5693" s="174" t="s">
        <v>10681</v>
      </c>
      <c r="O5693" s="149" t="s">
        <v>1581</v>
      </c>
      <c r="P5693" s="149" t="s">
        <v>10581</v>
      </c>
      <c r="Q5693" s="150" t="s">
        <v>10519</v>
      </c>
      <c r="R5693" s="189">
        <v>3.96</v>
      </c>
    </row>
    <row r="5694" spans="1:18" x14ac:dyDescent="0.25">
      <c r="A5694" s="132">
        <v>1060731</v>
      </c>
      <c r="B5694" s="145" t="s">
        <v>1049</v>
      </c>
      <c r="C5694" s="132">
        <v>6</v>
      </c>
      <c r="D5694" s="132">
        <v>756</v>
      </c>
      <c r="E5694" s="186">
        <v>3</v>
      </c>
      <c r="F5694" s="132">
        <v>1080</v>
      </c>
      <c r="G5694" s="132" t="s">
        <v>20</v>
      </c>
      <c r="H5694" s="132" t="s">
        <v>20</v>
      </c>
      <c r="I5694" s="132" t="s">
        <v>20</v>
      </c>
      <c r="J5694" s="133">
        <v>1.72</v>
      </c>
      <c r="K5694" s="133">
        <v>1.06</v>
      </c>
      <c r="L5694" s="133">
        <v>0.44</v>
      </c>
      <c r="M5694" s="134" t="str">
        <f t="shared" si="88"/>
        <v>P</v>
      </c>
      <c r="N5694" s="171" t="s">
        <v>10681</v>
      </c>
      <c r="O5694" s="146" t="s">
        <v>1581</v>
      </c>
      <c r="P5694" s="146" t="s">
        <v>10581</v>
      </c>
      <c r="Q5694" s="147" t="s">
        <v>10519</v>
      </c>
      <c r="R5694" s="187">
        <v>4.32</v>
      </c>
    </row>
    <row r="5695" spans="1:18" x14ac:dyDescent="0.25">
      <c r="A5695" s="135">
        <v>1060732</v>
      </c>
      <c r="B5695" s="148" t="s">
        <v>421</v>
      </c>
      <c r="C5695" s="135">
        <v>6</v>
      </c>
      <c r="D5695" s="135">
        <v>756</v>
      </c>
      <c r="E5695" s="188">
        <v>3</v>
      </c>
      <c r="F5695" s="135">
        <v>1080</v>
      </c>
      <c r="G5695" s="135" t="s">
        <v>20</v>
      </c>
      <c r="H5695" s="135" t="s">
        <v>20</v>
      </c>
      <c r="I5695" s="135" t="s">
        <v>20</v>
      </c>
      <c r="J5695" s="136">
        <v>1.74</v>
      </c>
      <c r="K5695" s="136">
        <v>1.06</v>
      </c>
      <c r="L5695" s="136">
        <v>0.42</v>
      </c>
      <c r="M5695" s="137" t="str">
        <f t="shared" si="88"/>
        <v>P</v>
      </c>
      <c r="N5695" s="172" t="s">
        <v>10681</v>
      </c>
      <c r="O5695" s="149" t="s">
        <v>1581</v>
      </c>
      <c r="P5695" s="149" t="s">
        <v>10581</v>
      </c>
      <c r="Q5695" s="150" t="s">
        <v>10519</v>
      </c>
      <c r="R5695" s="189">
        <v>3.9000000000000004</v>
      </c>
    </row>
    <row r="5696" spans="1:18" x14ac:dyDescent="0.25">
      <c r="A5696" s="132">
        <v>1060733</v>
      </c>
      <c r="B5696" s="145" t="s">
        <v>5523</v>
      </c>
      <c r="C5696" s="132">
        <v>1</v>
      </c>
      <c r="D5696" s="132">
        <v>6</v>
      </c>
      <c r="E5696" s="186" t="s">
        <v>20</v>
      </c>
      <c r="F5696" s="132" t="s">
        <v>20</v>
      </c>
      <c r="G5696" s="132" t="s">
        <v>21</v>
      </c>
      <c r="H5696" s="132" t="s">
        <v>21</v>
      </c>
      <c r="I5696" s="132" t="s">
        <v>21</v>
      </c>
      <c r="J5696" s="133">
        <v>3.8</v>
      </c>
      <c r="K5696" s="133">
        <v>3.5</v>
      </c>
      <c r="L5696" s="133">
        <v>12.1</v>
      </c>
      <c r="M5696" s="134" t="str">
        <f t="shared" si="88"/>
        <v>P</v>
      </c>
      <c r="N5696" s="171" t="s">
        <v>10682</v>
      </c>
      <c r="O5696" s="146" t="s">
        <v>1506</v>
      </c>
      <c r="P5696" s="146" t="s">
        <v>9476</v>
      </c>
      <c r="Q5696" s="147" t="s">
        <v>10519</v>
      </c>
      <c r="R5696" s="187">
        <v>148.77000000000001</v>
      </c>
    </row>
    <row r="5697" spans="1:18" x14ac:dyDescent="0.25">
      <c r="A5697" s="135">
        <v>1060778</v>
      </c>
      <c r="B5697" s="148" t="s">
        <v>4510</v>
      </c>
      <c r="C5697" s="135">
        <v>1000</v>
      </c>
      <c r="D5697" s="135" t="s">
        <v>20</v>
      </c>
      <c r="E5697" s="188" t="s">
        <v>20</v>
      </c>
      <c r="F5697" s="135" t="s">
        <v>20</v>
      </c>
      <c r="G5697" s="135" t="s">
        <v>20</v>
      </c>
      <c r="H5697" s="135" t="s">
        <v>20</v>
      </c>
      <c r="I5697" s="135" t="s">
        <v>20</v>
      </c>
      <c r="J5697" s="136">
        <v>2</v>
      </c>
      <c r="K5697" s="136">
        <v>2</v>
      </c>
      <c r="L5697" s="136">
        <v>0.63</v>
      </c>
      <c r="M5697" s="137" t="str">
        <f t="shared" si="88"/>
        <v>P</v>
      </c>
      <c r="N5697" s="172" t="s">
        <v>10682</v>
      </c>
      <c r="O5697" s="149" t="s">
        <v>1506</v>
      </c>
      <c r="P5697" s="149" t="s">
        <v>9526</v>
      </c>
      <c r="Q5697" s="150" t="s">
        <v>10519</v>
      </c>
      <c r="R5697" s="189">
        <v>120</v>
      </c>
    </row>
    <row r="5698" spans="1:18" x14ac:dyDescent="0.25">
      <c r="A5698" s="132">
        <v>1060834</v>
      </c>
      <c r="B5698" s="145" t="s">
        <v>5524</v>
      </c>
      <c r="C5698" s="132">
        <v>1000</v>
      </c>
      <c r="D5698" s="132" t="s">
        <v>20</v>
      </c>
      <c r="E5698" s="186" t="s">
        <v>20</v>
      </c>
      <c r="F5698" s="132" t="s">
        <v>20</v>
      </c>
      <c r="G5698" s="132" t="s">
        <v>20</v>
      </c>
      <c r="H5698" s="132" t="s">
        <v>20</v>
      </c>
      <c r="I5698" s="132" t="s">
        <v>20</v>
      </c>
      <c r="J5698" s="133">
        <v>1.4</v>
      </c>
      <c r="K5698" s="133">
        <v>1.4</v>
      </c>
      <c r="L5698" s="133">
        <v>0.43</v>
      </c>
      <c r="M5698" s="134" t="str">
        <f t="shared" ref="M5698:M5761" si="89">HYPERLINK(CONCATENATE("T:\Distribution Centre\RDC Department Shared\Cubiscan photos","\",A5698,"-pac.jpg"),"P")</f>
        <v>P</v>
      </c>
      <c r="N5698" s="171" t="s">
        <v>10682</v>
      </c>
      <c r="O5698" s="146" t="s">
        <v>1506</v>
      </c>
      <c r="P5698" s="146" t="s">
        <v>9526</v>
      </c>
      <c r="Q5698" s="147" t="s">
        <v>10519</v>
      </c>
      <c r="R5698" s="187">
        <v>30</v>
      </c>
    </row>
    <row r="5699" spans="1:18" x14ac:dyDescent="0.25">
      <c r="A5699" s="135">
        <v>1060835</v>
      </c>
      <c r="B5699" s="148" t="s">
        <v>5525</v>
      </c>
      <c r="C5699" s="135">
        <v>1</v>
      </c>
      <c r="D5699" s="135" t="s">
        <v>20</v>
      </c>
      <c r="E5699" s="188" t="s">
        <v>20</v>
      </c>
      <c r="F5699" s="135" t="s">
        <v>20</v>
      </c>
      <c r="G5699" s="135" t="s">
        <v>20</v>
      </c>
      <c r="H5699" s="135" t="s">
        <v>20</v>
      </c>
      <c r="I5699" s="135" t="s">
        <v>20</v>
      </c>
      <c r="J5699" s="136">
        <v>1.06</v>
      </c>
      <c r="K5699" s="136">
        <v>0.81</v>
      </c>
      <c r="L5699" s="136">
        <v>0.35</v>
      </c>
      <c r="M5699" s="137" t="str">
        <f t="shared" si="89"/>
        <v>P</v>
      </c>
      <c r="N5699" s="172" t="s">
        <v>10682</v>
      </c>
      <c r="O5699" s="149" t="s">
        <v>1500</v>
      </c>
      <c r="P5699" s="149" t="s">
        <v>9456</v>
      </c>
      <c r="Q5699" s="150" t="s">
        <v>10519</v>
      </c>
      <c r="R5699" s="189">
        <v>0.22</v>
      </c>
    </row>
    <row r="5700" spans="1:18" x14ac:dyDescent="0.25">
      <c r="A5700" s="132">
        <v>1060836</v>
      </c>
      <c r="B5700" s="145" t="s">
        <v>5526</v>
      </c>
      <c r="C5700" s="132">
        <v>6</v>
      </c>
      <c r="D5700" s="132" t="s">
        <v>20</v>
      </c>
      <c r="E5700" s="186" t="s">
        <v>20</v>
      </c>
      <c r="F5700" s="132" t="s">
        <v>20</v>
      </c>
      <c r="G5700" s="132" t="s">
        <v>20</v>
      </c>
      <c r="H5700" s="132" t="s">
        <v>20</v>
      </c>
      <c r="I5700" s="132" t="s">
        <v>20</v>
      </c>
      <c r="J5700" s="133">
        <v>3.4</v>
      </c>
      <c r="K5700" s="133">
        <v>1.4</v>
      </c>
      <c r="L5700" s="133">
        <v>0.1</v>
      </c>
      <c r="M5700" s="134" t="str">
        <f t="shared" si="89"/>
        <v>P</v>
      </c>
      <c r="N5700" s="171" t="s">
        <v>10682</v>
      </c>
      <c r="O5700" s="146" t="s">
        <v>1500</v>
      </c>
      <c r="P5700" s="146" t="s">
        <v>9456</v>
      </c>
      <c r="Q5700" s="147" t="s">
        <v>10519</v>
      </c>
      <c r="R5700" s="187">
        <v>1.0746268656716418</v>
      </c>
    </row>
    <row r="5701" spans="1:18" x14ac:dyDescent="0.25">
      <c r="A5701" s="135">
        <v>1060844</v>
      </c>
      <c r="B5701" s="148" t="s">
        <v>5527</v>
      </c>
      <c r="C5701" s="135">
        <v>6</v>
      </c>
      <c r="D5701" s="135" t="s">
        <v>20</v>
      </c>
      <c r="E5701" s="188" t="s">
        <v>20</v>
      </c>
      <c r="F5701" s="135" t="s">
        <v>20</v>
      </c>
      <c r="G5701" s="135" t="s">
        <v>20</v>
      </c>
      <c r="H5701" s="135" t="s">
        <v>20</v>
      </c>
      <c r="I5701" s="135" t="s">
        <v>20</v>
      </c>
      <c r="J5701" s="136">
        <v>0.435</v>
      </c>
      <c r="K5701" s="136">
        <v>0.30499999999999999</v>
      </c>
      <c r="L5701" s="136">
        <v>0.253</v>
      </c>
      <c r="M5701" s="137" t="str">
        <f t="shared" si="89"/>
        <v>P</v>
      </c>
      <c r="N5701" s="172" t="s">
        <v>10682</v>
      </c>
      <c r="O5701" s="149" t="s">
        <v>1500</v>
      </c>
      <c r="P5701" s="149" t="s">
        <v>9418</v>
      </c>
      <c r="Q5701" s="150" t="s">
        <v>10519</v>
      </c>
      <c r="R5701" s="189">
        <v>14.04</v>
      </c>
    </row>
    <row r="5702" spans="1:18" x14ac:dyDescent="0.25">
      <c r="A5702" s="132">
        <v>1060856</v>
      </c>
      <c r="B5702" s="145" t="s">
        <v>10174</v>
      </c>
      <c r="C5702" s="132">
        <v>1</v>
      </c>
      <c r="D5702" s="132">
        <v>1</v>
      </c>
      <c r="E5702" s="186" t="s">
        <v>20</v>
      </c>
      <c r="F5702" s="132" t="s">
        <v>20</v>
      </c>
      <c r="G5702" s="132" t="s">
        <v>20</v>
      </c>
      <c r="H5702" s="132" t="s">
        <v>20</v>
      </c>
      <c r="I5702" s="132" t="s">
        <v>20</v>
      </c>
      <c r="J5702" s="133">
        <v>8.6999999999999993</v>
      </c>
      <c r="K5702" s="133">
        <v>8.6999999999999993</v>
      </c>
      <c r="L5702" s="133">
        <v>19.5</v>
      </c>
      <c r="M5702" s="134" t="str">
        <f t="shared" si="89"/>
        <v>P</v>
      </c>
      <c r="N5702" s="171" t="s">
        <v>10682</v>
      </c>
      <c r="O5702" s="146" t="s">
        <v>1506</v>
      </c>
      <c r="P5702" s="146" t="s">
        <v>9401</v>
      </c>
      <c r="Q5702" s="147" t="s">
        <v>10519</v>
      </c>
      <c r="R5702" s="187">
        <v>404.43</v>
      </c>
    </row>
    <row r="5703" spans="1:18" x14ac:dyDescent="0.25">
      <c r="A5703" s="135">
        <v>1060865</v>
      </c>
      <c r="B5703" s="148" t="s">
        <v>5528</v>
      </c>
      <c r="C5703" s="135">
        <v>1</v>
      </c>
      <c r="D5703" s="135" t="s">
        <v>20</v>
      </c>
      <c r="E5703" s="188" t="s">
        <v>20</v>
      </c>
      <c r="F5703" s="135" t="s">
        <v>20</v>
      </c>
      <c r="G5703" s="135" t="s">
        <v>20</v>
      </c>
      <c r="H5703" s="135" t="s">
        <v>20</v>
      </c>
      <c r="I5703" s="135" t="s">
        <v>20</v>
      </c>
      <c r="J5703" s="136">
        <v>2.5</v>
      </c>
      <c r="K5703" s="136">
        <v>2.38</v>
      </c>
      <c r="L5703" s="136">
        <v>0.02</v>
      </c>
      <c r="M5703" s="137" t="str">
        <f t="shared" si="89"/>
        <v>P</v>
      </c>
      <c r="N5703" s="172" t="s">
        <v>10682</v>
      </c>
      <c r="O5703" s="149" t="s">
        <v>1614</v>
      </c>
      <c r="P5703" s="149" t="s">
        <v>9419</v>
      </c>
      <c r="Q5703" s="150" t="s">
        <v>10519</v>
      </c>
      <c r="R5703" s="189">
        <v>0.78</v>
      </c>
    </row>
    <row r="5704" spans="1:18" x14ac:dyDescent="0.25">
      <c r="A5704" s="132">
        <v>1060867</v>
      </c>
      <c r="B5704" s="145" t="s">
        <v>5529</v>
      </c>
      <c r="C5704" s="132">
        <v>1</v>
      </c>
      <c r="D5704" s="132" t="s">
        <v>20</v>
      </c>
      <c r="E5704" s="186" t="s">
        <v>20</v>
      </c>
      <c r="F5704" s="132" t="s">
        <v>20</v>
      </c>
      <c r="G5704" s="132" t="s">
        <v>20</v>
      </c>
      <c r="H5704" s="132" t="s">
        <v>20</v>
      </c>
      <c r="I5704" s="132" t="s">
        <v>20</v>
      </c>
      <c r="J5704" s="133">
        <v>2.63</v>
      </c>
      <c r="K5704" s="133">
        <v>2.63</v>
      </c>
      <c r="L5704" s="133">
        <v>0.01</v>
      </c>
      <c r="M5704" s="134" t="str">
        <f t="shared" si="89"/>
        <v>P</v>
      </c>
      <c r="N5704" s="171" t="s">
        <v>10682</v>
      </c>
      <c r="O5704" s="146" t="s">
        <v>1614</v>
      </c>
      <c r="P5704" s="146" t="s">
        <v>9419</v>
      </c>
      <c r="Q5704" s="147" t="s">
        <v>10519</v>
      </c>
      <c r="R5704" s="187">
        <v>0.4</v>
      </c>
    </row>
    <row r="5705" spans="1:18" x14ac:dyDescent="0.25">
      <c r="A5705" s="135">
        <v>1060868</v>
      </c>
      <c r="B5705" s="148" t="s">
        <v>5530</v>
      </c>
      <c r="C5705" s="135">
        <v>1</v>
      </c>
      <c r="D5705" s="135" t="s">
        <v>20</v>
      </c>
      <c r="E5705" s="188" t="s">
        <v>20</v>
      </c>
      <c r="F5705" s="135" t="s">
        <v>20</v>
      </c>
      <c r="G5705" s="135" t="s">
        <v>20</v>
      </c>
      <c r="H5705" s="135" t="s">
        <v>20</v>
      </c>
      <c r="I5705" s="135" t="s">
        <v>20</v>
      </c>
      <c r="J5705" s="136">
        <v>1.72</v>
      </c>
      <c r="K5705" s="136">
        <v>1.72</v>
      </c>
      <c r="L5705" s="136">
        <v>0.04</v>
      </c>
      <c r="M5705" s="137" t="str">
        <f t="shared" si="89"/>
        <v>P</v>
      </c>
      <c r="N5705" s="172" t="s">
        <v>10682</v>
      </c>
      <c r="O5705" s="149" t="s">
        <v>1614</v>
      </c>
      <c r="P5705" s="149" t="s">
        <v>9419</v>
      </c>
      <c r="Q5705" s="150" t="s">
        <v>10519</v>
      </c>
      <c r="R5705" s="189">
        <v>0.09</v>
      </c>
    </row>
    <row r="5706" spans="1:18" x14ac:dyDescent="0.25">
      <c r="A5706" s="132">
        <v>1060872</v>
      </c>
      <c r="B5706" s="145" t="s">
        <v>5531</v>
      </c>
      <c r="C5706" s="132">
        <v>1</v>
      </c>
      <c r="D5706" s="132" t="s">
        <v>20</v>
      </c>
      <c r="E5706" s="186" t="s">
        <v>20</v>
      </c>
      <c r="F5706" s="132" t="s">
        <v>20</v>
      </c>
      <c r="G5706" s="132" t="s">
        <v>20</v>
      </c>
      <c r="H5706" s="132" t="s">
        <v>20</v>
      </c>
      <c r="I5706" s="132" t="s">
        <v>20</v>
      </c>
      <c r="J5706" s="133">
        <v>2.5</v>
      </c>
      <c r="K5706" s="133">
        <v>2.38</v>
      </c>
      <c r="L5706" s="133">
        <v>0.02</v>
      </c>
      <c r="M5706" s="134" t="str">
        <f t="shared" si="89"/>
        <v>P</v>
      </c>
      <c r="N5706" s="171" t="s">
        <v>10682</v>
      </c>
      <c r="O5706" s="146" t="s">
        <v>1614</v>
      </c>
      <c r="P5706" s="146" t="s">
        <v>9419</v>
      </c>
      <c r="Q5706" s="147" t="s">
        <v>10519</v>
      </c>
      <c r="R5706" s="187">
        <v>0.78</v>
      </c>
    </row>
    <row r="5707" spans="1:18" x14ac:dyDescent="0.25">
      <c r="A5707" s="135">
        <v>1060875</v>
      </c>
      <c r="B5707" s="148" t="s">
        <v>5532</v>
      </c>
      <c r="C5707" s="135">
        <v>1</v>
      </c>
      <c r="D5707" s="135" t="s">
        <v>20</v>
      </c>
      <c r="E5707" s="188" t="s">
        <v>20</v>
      </c>
      <c r="F5707" s="135" t="s">
        <v>20</v>
      </c>
      <c r="G5707" s="135" t="s">
        <v>20</v>
      </c>
      <c r="H5707" s="135" t="s">
        <v>20</v>
      </c>
      <c r="I5707" s="135" t="s">
        <v>20</v>
      </c>
      <c r="J5707" s="136">
        <v>2.63</v>
      </c>
      <c r="K5707" s="136">
        <v>2.63</v>
      </c>
      <c r="L5707" s="136">
        <v>0.01</v>
      </c>
      <c r="M5707" s="137" t="str">
        <f t="shared" si="89"/>
        <v>P</v>
      </c>
      <c r="N5707" s="172" t="s">
        <v>10682</v>
      </c>
      <c r="O5707" s="149" t="s">
        <v>1614</v>
      </c>
      <c r="P5707" s="149" t="s">
        <v>9419</v>
      </c>
      <c r="Q5707" s="150" t="s">
        <v>10519</v>
      </c>
      <c r="R5707" s="189">
        <v>0.4</v>
      </c>
    </row>
    <row r="5708" spans="1:18" x14ac:dyDescent="0.25">
      <c r="A5708" s="132">
        <v>1060882</v>
      </c>
      <c r="B5708" s="145" t="s">
        <v>5533</v>
      </c>
      <c r="C5708" s="132">
        <v>1</v>
      </c>
      <c r="D5708" s="132" t="s">
        <v>20</v>
      </c>
      <c r="E5708" s="186" t="s">
        <v>20</v>
      </c>
      <c r="F5708" s="132" t="s">
        <v>20</v>
      </c>
      <c r="G5708" s="132" t="s">
        <v>20</v>
      </c>
      <c r="H5708" s="132" t="s">
        <v>20</v>
      </c>
      <c r="I5708" s="132" t="s">
        <v>20</v>
      </c>
      <c r="J5708" s="133">
        <v>1.72</v>
      </c>
      <c r="K5708" s="133">
        <v>1.72</v>
      </c>
      <c r="L5708" s="133">
        <v>0.04</v>
      </c>
      <c r="M5708" s="134" t="str">
        <f t="shared" si="89"/>
        <v>P</v>
      </c>
      <c r="N5708" s="171" t="s">
        <v>10682</v>
      </c>
      <c r="O5708" s="146" t="s">
        <v>1614</v>
      </c>
      <c r="P5708" s="146" t="s">
        <v>9419</v>
      </c>
      <c r="Q5708" s="147" t="s">
        <v>10519</v>
      </c>
      <c r="R5708" s="187">
        <v>0.09</v>
      </c>
    </row>
    <row r="5709" spans="1:18" x14ac:dyDescent="0.25">
      <c r="A5709" s="135">
        <v>1060896</v>
      </c>
      <c r="B5709" s="148" t="s">
        <v>5534</v>
      </c>
      <c r="C5709" s="135">
        <v>1</v>
      </c>
      <c r="D5709" s="135" t="s">
        <v>20</v>
      </c>
      <c r="E5709" s="188" t="s">
        <v>20</v>
      </c>
      <c r="F5709" s="135" t="s">
        <v>20</v>
      </c>
      <c r="G5709" s="135" t="s">
        <v>20</v>
      </c>
      <c r="H5709" s="135" t="s">
        <v>20</v>
      </c>
      <c r="I5709" s="135" t="s">
        <v>20</v>
      </c>
      <c r="J5709" s="136">
        <v>2.5</v>
      </c>
      <c r="K5709" s="136">
        <v>2.38</v>
      </c>
      <c r="L5709" s="136">
        <v>0.02</v>
      </c>
      <c r="M5709" s="137" t="str">
        <f t="shared" si="89"/>
        <v>P</v>
      </c>
      <c r="N5709" s="172" t="s">
        <v>10682</v>
      </c>
      <c r="O5709" s="149" t="s">
        <v>1614</v>
      </c>
      <c r="P5709" s="149" t="s">
        <v>9419</v>
      </c>
      <c r="Q5709" s="150" t="s">
        <v>10519</v>
      </c>
      <c r="R5709" s="189">
        <v>0.78</v>
      </c>
    </row>
    <row r="5710" spans="1:18" x14ac:dyDescent="0.25">
      <c r="A5710" s="132">
        <v>1060903</v>
      </c>
      <c r="B5710" s="145" t="s">
        <v>5535</v>
      </c>
      <c r="C5710" s="132">
        <v>1</v>
      </c>
      <c r="D5710" s="132" t="s">
        <v>20</v>
      </c>
      <c r="E5710" s="186" t="s">
        <v>20</v>
      </c>
      <c r="F5710" s="132" t="s">
        <v>20</v>
      </c>
      <c r="G5710" s="132" t="s">
        <v>20</v>
      </c>
      <c r="H5710" s="132" t="s">
        <v>20</v>
      </c>
      <c r="I5710" s="132" t="s">
        <v>20</v>
      </c>
      <c r="J5710" s="133">
        <v>2.63</v>
      </c>
      <c r="K5710" s="133">
        <v>2.63</v>
      </c>
      <c r="L5710" s="133">
        <v>0.01</v>
      </c>
      <c r="M5710" s="134" t="str">
        <f t="shared" si="89"/>
        <v>P</v>
      </c>
      <c r="N5710" s="171" t="s">
        <v>10682</v>
      </c>
      <c r="O5710" s="146" t="s">
        <v>1614</v>
      </c>
      <c r="P5710" s="146" t="s">
        <v>9419</v>
      </c>
      <c r="Q5710" s="147" t="s">
        <v>10519</v>
      </c>
      <c r="R5710" s="187">
        <v>0.4</v>
      </c>
    </row>
    <row r="5711" spans="1:18" x14ac:dyDescent="0.25">
      <c r="A5711" s="135">
        <v>1060907</v>
      </c>
      <c r="B5711" s="148" t="s">
        <v>5536</v>
      </c>
      <c r="C5711" s="135">
        <v>1</v>
      </c>
      <c r="D5711" s="135" t="s">
        <v>20</v>
      </c>
      <c r="E5711" s="188" t="s">
        <v>20</v>
      </c>
      <c r="F5711" s="135" t="s">
        <v>20</v>
      </c>
      <c r="G5711" s="135" t="s">
        <v>20</v>
      </c>
      <c r="H5711" s="135" t="s">
        <v>20</v>
      </c>
      <c r="I5711" s="135" t="s">
        <v>20</v>
      </c>
      <c r="J5711" s="136">
        <v>1.72</v>
      </c>
      <c r="K5711" s="136">
        <v>1.72</v>
      </c>
      <c r="L5711" s="136">
        <v>0.04</v>
      </c>
      <c r="M5711" s="137" t="str">
        <f t="shared" si="89"/>
        <v>P</v>
      </c>
      <c r="N5711" s="172" t="s">
        <v>10682</v>
      </c>
      <c r="O5711" s="149" t="s">
        <v>1614</v>
      </c>
      <c r="P5711" s="149" t="s">
        <v>9419</v>
      </c>
      <c r="Q5711" s="150" t="s">
        <v>10519</v>
      </c>
      <c r="R5711" s="189">
        <v>0.09</v>
      </c>
    </row>
    <row r="5712" spans="1:18" x14ac:dyDescent="0.25">
      <c r="A5712" s="132">
        <v>1060908</v>
      </c>
      <c r="B5712" s="145" t="s">
        <v>5537</v>
      </c>
      <c r="C5712" s="132">
        <v>6</v>
      </c>
      <c r="D5712" s="132">
        <v>15</v>
      </c>
      <c r="E5712" s="186" t="s">
        <v>20</v>
      </c>
      <c r="F5712" s="132" t="s">
        <v>20</v>
      </c>
      <c r="G5712" s="132" t="s">
        <v>21</v>
      </c>
      <c r="H5712" s="132" t="s">
        <v>21</v>
      </c>
      <c r="I5712" s="132" t="s">
        <v>21</v>
      </c>
      <c r="J5712" s="133">
        <v>6.44</v>
      </c>
      <c r="K5712" s="133">
        <v>4.4000000000000004</v>
      </c>
      <c r="L5712" s="133">
        <v>2.14</v>
      </c>
      <c r="M5712" s="134" t="str">
        <f t="shared" si="89"/>
        <v>P</v>
      </c>
      <c r="N5712" s="171" t="s">
        <v>10682</v>
      </c>
      <c r="O5712" s="146" t="s">
        <v>1614</v>
      </c>
      <c r="P5712" s="146" t="s">
        <v>9419</v>
      </c>
      <c r="Q5712" s="147" t="s">
        <v>10519</v>
      </c>
      <c r="R5712" s="187">
        <v>20.88</v>
      </c>
    </row>
    <row r="5713" spans="1:18" x14ac:dyDescent="0.25">
      <c r="A5713" s="135">
        <v>1060917</v>
      </c>
      <c r="B5713" s="148" t="s">
        <v>5538</v>
      </c>
      <c r="C5713" s="135">
        <v>6</v>
      </c>
      <c r="D5713" s="135" t="s">
        <v>20</v>
      </c>
      <c r="E5713" s="188" t="s">
        <v>20</v>
      </c>
      <c r="F5713" s="135" t="s">
        <v>20</v>
      </c>
      <c r="G5713" s="135" t="s">
        <v>21</v>
      </c>
      <c r="H5713" s="135" t="s">
        <v>21</v>
      </c>
      <c r="I5713" s="135" t="s">
        <v>21</v>
      </c>
      <c r="J5713" s="136">
        <v>4.8</v>
      </c>
      <c r="K5713" s="136">
        <v>7</v>
      </c>
      <c r="L5713" s="136">
        <v>2.4</v>
      </c>
      <c r="M5713" s="137" t="str">
        <f t="shared" si="89"/>
        <v>P</v>
      </c>
      <c r="N5713" s="172" t="s">
        <v>10682</v>
      </c>
      <c r="O5713" s="149" t="s">
        <v>1614</v>
      </c>
      <c r="P5713" s="149" t="s">
        <v>9419</v>
      </c>
      <c r="Q5713" s="150" t="s">
        <v>10519</v>
      </c>
      <c r="R5713" s="189">
        <v>23.4</v>
      </c>
    </row>
    <row r="5714" spans="1:18" x14ac:dyDescent="0.25">
      <c r="A5714" s="132">
        <v>1060922</v>
      </c>
      <c r="B5714" s="145" t="s">
        <v>5539</v>
      </c>
      <c r="C5714" s="132">
        <v>6</v>
      </c>
      <c r="D5714" s="132" t="s">
        <v>20</v>
      </c>
      <c r="E5714" s="186" t="s">
        <v>20</v>
      </c>
      <c r="F5714" s="132" t="s">
        <v>20</v>
      </c>
      <c r="G5714" s="132" t="s">
        <v>21</v>
      </c>
      <c r="H5714" s="132" t="s">
        <v>21</v>
      </c>
      <c r="I5714" s="132" t="s">
        <v>21</v>
      </c>
      <c r="J5714" s="133">
        <v>4.8</v>
      </c>
      <c r="K5714" s="133">
        <v>7</v>
      </c>
      <c r="L5714" s="133">
        <v>2.4</v>
      </c>
      <c r="M5714" s="134" t="str">
        <f t="shared" si="89"/>
        <v>P</v>
      </c>
      <c r="N5714" s="171" t="s">
        <v>10682</v>
      </c>
      <c r="O5714" s="146" t="s">
        <v>1614</v>
      </c>
      <c r="P5714" s="146" t="s">
        <v>9419</v>
      </c>
      <c r="Q5714" s="147" t="s">
        <v>10519</v>
      </c>
      <c r="R5714" s="187">
        <v>23.4</v>
      </c>
    </row>
    <row r="5715" spans="1:18" x14ac:dyDescent="0.25">
      <c r="A5715" s="135">
        <v>1060938</v>
      </c>
      <c r="B5715" s="148" t="s">
        <v>5540</v>
      </c>
      <c r="C5715" s="135">
        <v>6</v>
      </c>
      <c r="D5715" s="135" t="s">
        <v>20</v>
      </c>
      <c r="E5715" s="188" t="s">
        <v>20</v>
      </c>
      <c r="F5715" s="135" t="s">
        <v>20</v>
      </c>
      <c r="G5715" s="135" t="s">
        <v>20</v>
      </c>
      <c r="H5715" s="135" t="s">
        <v>20</v>
      </c>
      <c r="I5715" s="135" t="s">
        <v>20</v>
      </c>
      <c r="J5715" s="136">
        <v>4.4000000000000004</v>
      </c>
      <c r="K5715" s="136">
        <v>2.4</v>
      </c>
      <c r="L5715" s="136">
        <v>2.2999999999999998</v>
      </c>
      <c r="M5715" s="137" t="str">
        <f t="shared" si="89"/>
        <v>P</v>
      </c>
      <c r="N5715" s="172" t="s">
        <v>10682</v>
      </c>
      <c r="O5715" s="149" t="s">
        <v>1614</v>
      </c>
      <c r="P5715" s="149" t="s">
        <v>9419</v>
      </c>
      <c r="Q5715" s="150" t="s">
        <v>10519</v>
      </c>
      <c r="R5715" s="189">
        <v>17.64</v>
      </c>
    </row>
    <row r="5716" spans="1:18" x14ac:dyDescent="0.25">
      <c r="A5716" s="132">
        <v>1060940</v>
      </c>
      <c r="B5716" s="145" t="s">
        <v>5541</v>
      </c>
      <c r="C5716" s="132">
        <v>6</v>
      </c>
      <c r="D5716" s="132" t="s">
        <v>20</v>
      </c>
      <c r="E5716" s="186" t="s">
        <v>20</v>
      </c>
      <c r="F5716" s="132" t="s">
        <v>20</v>
      </c>
      <c r="G5716" s="132" t="s">
        <v>20</v>
      </c>
      <c r="H5716" s="132" t="s">
        <v>20</v>
      </c>
      <c r="I5716" s="132" t="s">
        <v>20</v>
      </c>
      <c r="J5716" s="133">
        <v>3.68</v>
      </c>
      <c r="K5716" s="133">
        <v>2.06</v>
      </c>
      <c r="L5716" s="133">
        <v>2</v>
      </c>
      <c r="M5716" s="134" t="str">
        <f t="shared" si="89"/>
        <v>P</v>
      </c>
      <c r="N5716" s="171" t="s">
        <v>10682</v>
      </c>
      <c r="O5716" s="146" t="s">
        <v>1614</v>
      </c>
      <c r="P5716" s="146" t="s">
        <v>9419</v>
      </c>
      <c r="Q5716" s="147" t="s">
        <v>10519</v>
      </c>
      <c r="R5716" s="187">
        <v>14.700000000000001</v>
      </c>
    </row>
    <row r="5717" spans="1:18" x14ac:dyDescent="0.25">
      <c r="A5717" s="135">
        <v>1060941</v>
      </c>
      <c r="B5717" s="148" t="s">
        <v>5542</v>
      </c>
      <c r="C5717" s="135">
        <v>6</v>
      </c>
      <c r="D5717" s="135">
        <v>24</v>
      </c>
      <c r="E5717" s="188" t="s">
        <v>20</v>
      </c>
      <c r="F5717" s="135" t="s">
        <v>20</v>
      </c>
      <c r="G5717" s="135" t="s">
        <v>21</v>
      </c>
      <c r="H5717" s="135" t="s">
        <v>21</v>
      </c>
      <c r="I5717" s="135" t="s">
        <v>21</v>
      </c>
      <c r="J5717" s="136">
        <v>4.42</v>
      </c>
      <c r="K5717" s="136">
        <v>3.6</v>
      </c>
      <c r="L5717" s="136">
        <v>1.98</v>
      </c>
      <c r="M5717" s="137" t="str">
        <f t="shared" si="89"/>
        <v>P</v>
      </c>
      <c r="N5717" s="172" t="s">
        <v>10682</v>
      </c>
      <c r="O5717" s="149" t="s">
        <v>1614</v>
      </c>
      <c r="P5717" s="149" t="s">
        <v>9419</v>
      </c>
      <c r="Q5717" s="150" t="s">
        <v>10519</v>
      </c>
      <c r="R5717" s="189">
        <v>17.16</v>
      </c>
    </row>
    <row r="5718" spans="1:18" x14ac:dyDescent="0.25">
      <c r="A5718" s="132">
        <v>1060946</v>
      </c>
      <c r="B5718" s="145" t="s">
        <v>5543</v>
      </c>
      <c r="C5718" s="132">
        <v>6</v>
      </c>
      <c r="D5718" s="132" t="s">
        <v>20</v>
      </c>
      <c r="E5718" s="186" t="s">
        <v>20</v>
      </c>
      <c r="F5718" s="132" t="s">
        <v>20</v>
      </c>
      <c r="G5718" s="132" t="s">
        <v>21</v>
      </c>
      <c r="H5718" s="132" t="s">
        <v>21</v>
      </c>
      <c r="I5718" s="132" t="s">
        <v>21</v>
      </c>
      <c r="J5718" s="133">
        <v>4.9000000000000004</v>
      </c>
      <c r="K5718" s="133">
        <v>3.6</v>
      </c>
      <c r="L5718" s="133">
        <v>2.6</v>
      </c>
      <c r="M5718" s="134" t="str">
        <f t="shared" si="89"/>
        <v>P</v>
      </c>
      <c r="N5718" s="171" t="s">
        <v>10682</v>
      </c>
      <c r="O5718" s="146" t="s">
        <v>1614</v>
      </c>
      <c r="P5718" s="146" t="s">
        <v>9419</v>
      </c>
      <c r="Q5718" s="147" t="s">
        <v>10519</v>
      </c>
      <c r="R5718" s="187">
        <v>23.373134328358205</v>
      </c>
    </row>
    <row r="5719" spans="1:18" x14ac:dyDescent="0.25">
      <c r="A5719" s="135">
        <v>1060961</v>
      </c>
      <c r="B5719" s="148" t="s">
        <v>5544</v>
      </c>
      <c r="C5719" s="135">
        <v>6</v>
      </c>
      <c r="D5719" s="135" t="s">
        <v>20</v>
      </c>
      <c r="E5719" s="188" t="s">
        <v>20</v>
      </c>
      <c r="F5719" s="135" t="s">
        <v>20</v>
      </c>
      <c r="G5719" s="135" t="s">
        <v>21</v>
      </c>
      <c r="H5719" s="135" t="s">
        <v>21</v>
      </c>
      <c r="I5719" s="135" t="s">
        <v>21</v>
      </c>
      <c r="J5719" s="136">
        <v>4.4000000000000004</v>
      </c>
      <c r="K5719" s="136">
        <v>3.4</v>
      </c>
      <c r="L5719" s="136">
        <v>1.95</v>
      </c>
      <c r="M5719" s="137" t="str">
        <f t="shared" si="89"/>
        <v>P</v>
      </c>
      <c r="N5719" s="172" t="s">
        <v>10682</v>
      </c>
      <c r="O5719" s="149" t="s">
        <v>1500</v>
      </c>
      <c r="P5719" s="149" t="s">
        <v>9418</v>
      </c>
      <c r="Q5719" s="150" t="s">
        <v>10519</v>
      </c>
      <c r="R5719" s="189">
        <v>13.86</v>
      </c>
    </row>
    <row r="5720" spans="1:18" x14ac:dyDescent="0.25">
      <c r="A5720" s="132">
        <v>1060962</v>
      </c>
      <c r="B5720" s="145" t="s">
        <v>5545</v>
      </c>
      <c r="C5720" s="132">
        <v>6</v>
      </c>
      <c r="D5720" s="132" t="s">
        <v>20</v>
      </c>
      <c r="E5720" s="186" t="s">
        <v>20</v>
      </c>
      <c r="F5720" s="132" t="s">
        <v>20</v>
      </c>
      <c r="G5720" s="132" t="s">
        <v>21</v>
      </c>
      <c r="H5720" s="132" t="s">
        <v>21</v>
      </c>
      <c r="I5720" s="132" t="s">
        <v>21</v>
      </c>
      <c r="J5720" s="133">
        <v>4.4000000000000004</v>
      </c>
      <c r="K5720" s="133">
        <v>3.4</v>
      </c>
      <c r="L5720" s="133">
        <v>1.95</v>
      </c>
      <c r="M5720" s="134" t="str">
        <f t="shared" si="89"/>
        <v>P</v>
      </c>
      <c r="N5720" s="171" t="s">
        <v>10682</v>
      </c>
      <c r="O5720" s="146" t="s">
        <v>1500</v>
      </c>
      <c r="P5720" s="146" t="s">
        <v>9418</v>
      </c>
      <c r="Q5720" s="147" t="s">
        <v>10519</v>
      </c>
      <c r="R5720" s="187">
        <v>13.86</v>
      </c>
    </row>
    <row r="5721" spans="1:18" x14ac:dyDescent="0.25">
      <c r="A5721" s="135">
        <v>1060968</v>
      </c>
      <c r="B5721" s="148" t="s">
        <v>5546</v>
      </c>
      <c r="C5721" s="135">
        <v>6</v>
      </c>
      <c r="D5721" s="135" t="s">
        <v>20</v>
      </c>
      <c r="E5721" s="188" t="s">
        <v>20</v>
      </c>
      <c r="F5721" s="135" t="s">
        <v>20</v>
      </c>
      <c r="G5721" s="135" t="s">
        <v>21</v>
      </c>
      <c r="H5721" s="135" t="s">
        <v>21</v>
      </c>
      <c r="I5721" s="135" t="s">
        <v>21</v>
      </c>
      <c r="J5721" s="136">
        <v>4.4000000000000004</v>
      </c>
      <c r="K5721" s="136">
        <v>3.4</v>
      </c>
      <c r="L5721" s="136">
        <v>1.95</v>
      </c>
      <c r="M5721" s="137" t="str">
        <f t="shared" si="89"/>
        <v>P</v>
      </c>
      <c r="N5721" s="172" t="s">
        <v>10682</v>
      </c>
      <c r="O5721" s="149" t="s">
        <v>1500</v>
      </c>
      <c r="P5721" s="149" t="s">
        <v>9418</v>
      </c>
      <c r="Q5721" s="150" t="s">
        <v>10519</v>
      </c>
      <c r="R5721" s="189">
        <v>13.86</v>
      </c>
    </row>
    <row r="5722" spans="1:18" x14ac:dyDescent="0.25">
      <c r="A5722" s="132">
        <v>1060970</v>
      </c>
      <c r="B5722" s="145" t="s">
        <v>5547</v>
      </c>
      <c r="C5722" s="132">
        <v>6</v>
      </c>
      <c r="D5722" s="132" t="s">
        <v>20</v>
      </c>
      <c r="E5722" s="186" t="s">
        <v>20</v>
      </c>
      <c r="F5722" s="132" t="s">
        <v>20</v>
      </c>
      <c r="G5722" s="132" t="s">
        <v>21</v>
      </c>
      <c r="H5722" s="132" t="s">
        <v>21</v>
      </c>
      <c r="I5722" s="132" t="s">
        <v>21</v>
      </c>
      <c r="J5722" s="133">
        <v>5.4</v>
      </c>
      <c r="K5722" s="133">
        <v>4.2</v>
      </c>
      <c r="L5722" s="133">
        <v>2.25</v>
      </c>
      <c r="M5722" s="134" t="str">
        <f t="shared" si="89"/>
        <v>P</v>
      </c>
      <c r="N5722" s="171" t="s">
        <v>10682</v>
      </c>
      <c r="O5722" s="146" t="s">
        <v>1500</v>
      </c>
      <c r="P5722" s="146" t="s">
        <v>9418</v>
      </c>
      <c r="Q5722" s="147" t="s">
        <v>10519</v>
      </c>
      <c r="R5722" s="187">
        <v>18.84</v>
      </c>
    </row>
    <row r="5723" spans="1:18" x14ac:dyDescent="0.25">
      <c r="A5723" s="135">
        <v>1060976</v>
      </c>
      <c r="B5723" s="148" t="s">
        <v>5548</v>
      </c>
      <c r="C5723" s="135">
        <v>6</v>
      </c>
      <c r="D5723" s="135" t="s">
        <v>20</v>
      </c>
      <c r="E5723" s="188" t="s">
        <v>20</v>
      </c>
      <c r="F5723" s="135" t="s">
        <v>20</v>
      </c>
      <c r="G5723" s="135" t="s">
        <v>21</v>
      </c>
      <c r="H5723" s="135" t="s">
        <v>21</v>
      </c>
      <c r="I5723" s="135" t="s">
        <v>21</v>
      </c>
      <c r="J5723" s="136">
        <v>5.4</v>
      </c>
      <c r="K5723" s="136">
        <v>4.2</v>
      </c>
      <c r="L5723" s="136">
        <v>2.25</v>
      </c>
      <c r="M5723" s="137" t="str">
        <f t="shared" si="89"/>
        <v>P</v>
      </c>
      <c r="N5723" s="172" t="s">
        <v>10682</v>
      </c>
      <c r="O5723" s="149" t="s">
        <v>1500</v>
      </c>
      <c r="P5723" s="149" t="s">
        <v>9418</v>
      </c>
      <c r="Q5723" s="150" t="s">
        <v>10519</v>
      </c>
      <c r="R5723" s="189">
        <v>18.78</v>
      </c>
    </row>
    <row r="5724" spans="1:18" x14ac:dyDescent="0.25">
      <c r="A5724" s="132">
        <v>1060987</v>
      </c>
      <c r="B5724" s="145" t="s">
        <v>5549</v>
      </c>
      <c r="C5724" s="132">
        <v>6</v>
      </c>
      <c r="D5724" s="132">
        <v>25</v>
      </c>
      <c r="E5724" s="186" t="s">
        <v>20</v>
      </c>
      <c r="F5724" s="132" t="s">
        <v>20</v>
      </c>
      <c r="G5724" s="132" t="s">
        <v>21</v>
      </c>
      <c r="H5724" s="132" t="s">
        <v>21</v>
      </c>
      <c r="I5724" s="132" t="s">
        <v>21</v>
      </c>
      <c r="J5724" s="133">
        <v>5.34</v>
      </c>
      <c r="K5724" s="133">
        <v>4.1399999999999997</v>
      </c>
      <c r="L5724" s="133">
        <v>2.2400000000000002</v>
      </c>
      <c r="M5724" s="134" t="str">
        <f t="shared" si="89"/>
        <v>P</v>
      </c>
      <c r="N5724" s="171" t="s">
        <v>10682</v>
      </c>
      <c r="O5724" s="146" t="s">
        <v>1500</v>
      </c>
      <c r="P5724" s="146" t="s">
        <v>9418</v>
      </c>
      <c r="Q5724" s="147" t="s">
        <v>10519</v>
      </c>
      <c r="R5724" s="187">
        <v>18.84</v>
      </c>
    </row>
    <row r="5725" spans="1:18" x14ac:dyDescent="0.25">
      <c r="A5725" s="135">
        <v>1060990</v>
      </c>
      <c r="B5725" s="148" t="s">
        <v>5550</v>
      </c>
      <c r="C5725" s="135">
        <v>4</v>
      </c>
      <c r="D5725" s="135" t="s">
        <v>20</v>
      </c>
      <c r="E5725" s="188" t="s">
        <v>20</v>
      </c>
      <c r="F5725" s="135" t="s">
        <v>20</v>
      </c>
      <c r="G5725" s="135" t="s">
        <v>21</v>
      </c>
      <c r="H5725" s="135" t="s">
        <v>21</v>
      </c>
      <c r="I5725" s="135" t="s">
        <v>21</v>
      </c>
      <c r="J5725" s="136">
        <v>4.5999999999999996</v>
      </c>
      <c r="K5725" s="136">
        <v>4.0999999999999996</v>
      </c>
      <c r="L5725" s="136">
        <v>2.5</v>
      </c>
      <c r="M5725" s="137" t="str">
        <f t="shared" si="89"/>
        <v>P</v>
      </c>
      <c r="N5725" s="172" t="s">
        <v>10682</v>
      </c>
      <c r="O5725" s="149" t="s">
        <v>1500</v>
      </c>
      <c r="P5725" s="149" t="s">
        <v>9418</v>
      </c>
      <c r="Q5725" s="150" t="s">
        <v>10519</v>
      </c>
      <c r="R5725" s="189">
        <v>14.6</v>
      </c>
    </row>
    <row r="5726" spans="1:18" x14ac:dyDescent="0.25">
      <c r="A5726" s="132">
        <v>1061029</v>
      </c>
      <c r="B5726" s="145" t="s">
        <v>5551</v>
      </c>
      <c r="C5726" s="132">
        <v>4</v>
      </c>
      <c r="D5726" s="132" t="s">
        <v>20</v>
      </c>
      <c r="E5726" s="186" t="s">
        <v>20</v>
      </c>
      <c r="F5726" s="132" t="s">
        <v>20</v>
      </c>
      <c r="G5726" s="132" t="s">
        <v>21</v>
      </c>
      <c r="H5726" s="132" t="s">
        <v>21</v>
      </c>
      <c r="I5726" s="132" t="s">
        <v>21</v>
      </c>
      <c r="J5726" s="133">
        <v>4.5999999999999996</v>
      </c>
      <c r="K5726" s="133">
        <v>4.0999999999999996</v>
      </c>
      <c r="L5726" s="133">
        <v>2.5</v>
      </c>
      <c r="M5726" s="134" t="str">
        <f t="shared" si="89"/>
        <v>P</v>
      </c>
      <c r="N5726" s="171" t="s">
        <v>10682</v>
      </c>
      <c r="O5726" s="146" t="s">
        <v>1500</v>
      </c>
      <c r="P5726" s="146" t="s">
        <v>9418</v>
      </c>
      <c r="Q5726" s="147" t="s">
        <v>10519</v>
      </c>
      <c r="R5726" s="187">
        <v>14.6</v>
      </c>
    </row>
    <row r="5727" spans="1:18" x14ac:dyDescent="0.25">
      <c r="A5727" s="135">
        <v>1061030</v>
      </c>
      <c r="B5727" s="148" t="s">
        <v>5552</v>
      </c>
      <c r="C5727" s="135">
        <v>6</v>
      </c>
      <c r="D5727" s="135" t="s">
        <v>20</v>
      </c>
      <c r="E5727" s="188" t="s">
        <v>20</v>
      </c>
      <c r="F5727" s="135" t="s">
        <v>20</v>
      </c>
      <c r="G5727" s="135" t="s">
        <v>20</v>
      </c>
      <c r="H5727" s="135" t="s">
        <v>20</v>
      </c>
      <c r="I5727" s="135" t="s">
        <v>20</v>
      </c>
      <c r="J5727" s="136">
        <v>4.5</v>
      </c>
      <c r="K5727" s="136">
        <v>1.9</v>
      </c>
      <c r="L5727" s="136">
        <v>1.25</v>
      </c>
      <c r="M5727" s="137" t="str">
        <f t="shared" si="89"/>
        <v>P</v>
      </c>
      <c r="N5727" s="172" t="s">
        <v>10682</v>
      </c>
      <c r="O5727" s="149" t="s">
        <v>1500</v>
      </c>
      <c r="P5727" s="149" t="s">
        <v>9456</v>
      </c>
      <c r="Q5727" s="150" t="s">
        <v>10519</v>
      </c>
      <c r="R5727" s="189">
        <v>14.16</v>
      </c>
    </row>
    <row r="5728" spans="1:18" x14ac:dyDescent="0.25">
      <c r="A5728" s="132">
        <v>1061033</v>
      </c>
      <c r="B5728" s="145" t="s">
        <v>5553</v>
      </c>
      <c r="C5728" s="132">
        <v>6</v>
      </c>
      <c r="D5728" s="132" t="s">
        <v>20</v>
      </c>
      <c r="E5728" s="186" t="s">
        <v>20</v>
      </c>
      <c r="F5728" s="132" t="s">
        <v>20</v>
      </c>
      <c r="G5728" s="132" t="s">
        <v>21</v>
      </c>
      <c r="H5728" s="132" t="s">
        <v>21</v>
      </c>
      <c r="I5728" s="132" t="s">
        <v>21</v>
      </c>
      <c r="J5728" s="133">
        <v>4.38</v>
      </c>
      <c r="K5728" s="133">
        <v>3.16</v>
      </c>
      <c r="L5728" s="133">
        <v>2.2799999999999998</v>
      </c>
      <c r="M5728" s="134" t="str">
        <f t="shared" si="89"/>
        <v>P</v>
      </c>
      <c r="N5728" s="171" t="s">
        <v>10682</v>
      </c>
      <c r="O5728" s="146" t="s">
        <v>1500</v>
      </c>
      <c r="P5728" s="146" t="s">
        <v>9456</v>
      </c>
      <c r="Q5728" s="147" t="s">
        <v>10519</v>
      </c>
      <c r="R5728" s="187">
        <v>15.72</v>
      </c>
    </row>
    <row r="5729" spans="1:18" x14ac:dyDescent="0.25">
      <c r="A5729" s="135">
        <v>1061035</v>
      </c>
      <c r="B5729" s="148" t="s">
        <v>5554</v>
      </c>
      <c r="C5729" s="135">
        <v>4</v>
      </c>
      <c r="D5729" s="135" t="s">
        <v>20</v>
      </c>
      <c r="E5729" s="188" t="s">
        <v>20</v>
      </c>
      <c r="F5729" s="135" t="s">
        <v>20</v>
      </c>
      <c r="G5729" s="135" t="s">
        <v>21</v>
      </c>
      <c r="H5729" s="135" t="s">
        <v>21</v>
      </c>
      <c r="I5729" s="135" t="s">
        <v>21</v>
      </c>
      <c r="J5729" s="136">
        <v>4.05</v>
      </c>
      <c r="K5729" s="136">
        <v>3.1</v>
      </c>
      <c r="L5729" s="136">
        <v>2.1</v>
      </c>
      <c r="M5729" s="137" t="str">
        <f t="shared" si="89"/>
        <v>P</v>
      </c>
      <c r="N5729" s="172" t="s">
        <v>10682</v>
      </c>
      <c r="O5729" s="149" t="s">
        <v>1500</v>
      </c>
      <c r="P5729" s="149" t="s">
        <v>9456</v>
      </c>
      <c r="Q5729" s="150" t="s">
        <v>10519</v>
      </c>
      <c r="R5729" s="189">
        <v>15.04</v>
      </c>
    </row>
    <row r="5730" spans="1:18" x14ac:dyDescent="0.25">
      <c r="A5730" s="132">
        <v>1061036</v>
      </c>
      <c r="B5730" s="145" t="s">
        <v>5555</v>
      </c>
      <c r="C5730" s="132">
        <v>6</v>
      </c>
      <c r="D5730" s="132" t="s">
        <v>20</v>
      </c>
      <c r="E5730" s="186" t="s">
        <v>20</v>
      </c>
      <c r="F5730" s="132" t="s">
        <v>20</v>
      </c>
      <c r="G5730" s="132" t="s">
        <v>20</v>
      </c>
      <c r="H5730" s="132" t="s">
        <v>20</v>
      </c>
      <c r="I5730" s="132" t="s">
        <v>20</v>
      </c>
      <c r="J5730" s="133">
        <v>4.75</v>
      </c>
      <c r="K5730" s="133">
        <v>1.9</v>
      </c>
      <c r="L5730" s="133">
        <v>1.8</v>
      </c>
      <c r="M5730" s="134" t="str">
        <f t="shared" si="89"/>
        <v>P</v>
      </c>
      <c r="N5730" s="171" t="s">
        <v>10682</v>
      </c>
      <c r="O5730" s="146" t="s">
        <v>1500</v>
      </c>
      <c r="P5730" s="146" t="s">
        <v>9456</v>
      </c>
      <c r="Q5730" s="147" t="s">
        <v>10519</v>
      </c>
      <c r="R5730" s="187">
        <v>10.68</v>
      </c>
    </row>
    <row r="5731" spans="1:18" x14ac:dyDescent="0.25">
      <c r="A5731" s="135">
        <v>1061038</v>
      </c>
      <c r="B5731" s="148" t="s">
        <v>10175</v>
      </c>
      <c r="C5731" s="135">
        <v>1</v>
      </c>
      <c r="D5731" s="135">
        <v>6</v>
      </c>
      <c r="E5731" s="188" t="s">
        <v>21</v>
      </c>
      <c r="F5731" s="135">
        <v>6</v>
      </c>
      <c r="G5731" s="135" t="s">
        <v>20</v>
      </c>
      <c r="H5731" s="135" t="s">
        <v>20</v>
      </c>
      <c r="I5731" s="135" t="s">
        <v>20</v>
      </c>
      <c r="J5731" s="136">
        <v>6.5</v>
      </c>
      <c r="K5731" s="136">
        <v>2.2000000000000002</v>
      </c>
      <c r="L5731" s="136">
        <v>15.3</v>
      </c>
      <c r="M5731" s="137" t="str">
        <f t="shared" si="89"/>
        <v>P</v>
      </c>
      <c r="N5731" s="172" t="s">
        <v>10682</v>
      </c>
      <c r="O5731" s="149" t="s">
        <v>1506</v>
      </c>
      <c r="P5731" s="149" t="s">
        <v>9401</v>
      </c>
      <c r="Q5731" s="150" t="s">
        <v>10519</v>
      </c>
      <c r="R5731" s="189">
        <v>384.56</v>
      </c>
    </row>
    <row r="5732" spans="1:18" x14ac:dyDescent="0.25">
      <c r="A5732" s="132">
        <v>1061039</v>
      </c>
      <c r="B5732" s="145" t="s">
        <v>5556</v>
      </c>
      <c r="C5732" s="132">
        <v>6</v>
      </c>
      <c r="D5732" s="132" t="s">
        <v>20</v>
      </c>
      <c r="E5732" s="186" t="s">
        <v>20</v>
      </c>
      <c r="F5732" s="132" t="s">
        <v>20</v>
      </c>
      <c r="G5732" s="132" t="s">
        <v>20</v>
      </c>
      <c r="H5732" s="132" t="s">
        <v>20</v>
      </c>
      <c r="I5732" s="132" t="s">
        <v>20</v>
      </c>
      <c r="J5732" s="133">
        <v>3.5</v>
      </c>
      <c r="K5732" s="133">
        <v>1.7</v>
      </c>
      <c r="L5732" s="133">
        <v>2</v>
      </c>
      <c r="M5732" s="134" t="str">
        <f t="shared" si="89"/>
        <v>P</v>
      </c>
      <c r="N5732" s="173" t="s">
        <v>10682</v>
      </c>
      <c r="O5732" s="146" t="s">
        <v>1500</v>
      </c>
      <c r="P5732" s="146" t="s">
        <v>9418</v>
      </c>
      <c r="Q5732" s="147" t="s">
        <v>10519</v>
      </c>
      <c r="R5732" s="187">
        <v>17.88</v>
      </c>
    </row>
    <row r="5733" spans="1:18" x14ac:dyDescent="0.25">
      <c r="A5733" s="135">
        <v>1061053</v>
      </c>
      <c r="B5733" s="148" t="s">
        <v>5557</v>
      </c>
      <c r="C5733" s="135">
        <v>2</v>
      </c>
      <c r="D5733" s="135">
        <v>24</v>
      </c>
      <c r="E5733" s="188" t="s">
        <v>20</v>
      </c>
      <c r="F5733" s="135" t="s">
        <v>20</v>
      </c>
      <c r="G5733" s="135" t="s">
        <v>21</v>
      </c>
      <c r="H5733" s="135" t="s">
        <v>21</v>
      </c>
      <c r="I5733" s="135" t="s">
        <v>21</v>
      </c>
      <c r="J5733" s="136">
        <v>4.4000000000000004</v>
      </c>
      <c r="K5733" s="136">
        <v>4.4000000000000004</v>
      </c>
      <c r="L5733" s="136">
        <v>1.5</v>
      </c>
      <c r="M5733" s="137" t="str">
        <f t="shared" si="89"/>
        <v>P</v>
      </c>
      <c r="N5733" s="174" t="s">
        <v>10682</v>
      </c>
      <c r="O5733" s="149" t="s">
        <v>1500</v>
      </c>
      <c r="P5733" s="149" t="s">
        <v>9456</v>
      </c>
      <c r="Q5733" s="150" t="s">
        <v>10519</v>
      </c>
      <c r="R5733" s="189">
        <v>19.079999999999998</v>
      </c>
    </row>
    <row r="5734" spans="1:18" x14ac:dyDescent="0.25">
      <c r="A5734" s="132">
        <v>1061056</v>
      </c>
      <c r="B5734" s="145" t="s">
        <v>5558</v>
      </c>
      <c r="C5734" s="132">
        <v>6</v>
      </c>
      <c r="D5734" s="132">
        <v>48</v>
      </c>
      <c r="E5734" s="186" t="s">
        <v>20</v>
      </c>
      <c r="F5734" s="132">
        <v>64</v>
      </c>
      <c r="G5734" s="132" t="s">
        <v>20</v>
      </c>
      <c r="H5734" s="132" t="s">
        <v>20</v>
      </c>
      <c r="I5734" s="132" t="s">
        <v>20</v>
      </c>
      <c r="J5734" s="133">
        <v>4.16</v>
      </c>
      <c r="K5734" s="133">
        <v>2.92</v>
      </c>
      <c r="L5734" s="133">
        <v>1.78</v>
      </c>
      <c r="M5734" s="134" t="str">
        <f t="shared" si="89"/>
        <v>P</v>
      </c>
      <c r="N5734" s="173" t="s">
        <v>10681</v>
      </c>
      <c r="O5734" s="146" t="s">
        <v>1506</v>
      </c>
      <c r="P5734" s="146" t="s">
        <v>9435</v>
      </c>
      <c r="Q5734" s="147" t="s">
        <v>10106</v>
      </c>
      <c r="R5734" s="187">
        <v>28.44</v>
      </c>
    </row>
    <row r="5735" spans="1:18" x14ac:dyDescent="0.25">
      <c r="A5735" s="135">
        <v>1061057</v>
      </c>
      <c r="B5735" s="148" t="s">
        <v>5559</v>
      </c>
      <c r="C5735" s="135">
        <v>6</v>
      </c>
      <c r="D5735" s="135">
        <v>48</v>
      </c>
      <c r="E5735" s="188" t="s">
        <v>20</v>
      </c>
      <c r="F5735" s="135">
        <v>64</v>
      </c>
      <c r="G5735" s="135" t="s">
        <v>20</v>
      </c>
      <c r="H5735" s="135" t="s">
        <v>20</v>
      </c>
      <c r="I5735" s="135" t="s">
        <v>20</v>
      </c>
      <c r="J5735" s="136">
        <v>4.1399999999999997</v>
      </c>
      <c r="K5735" s="136">
        <v>2.9</v>
      </c>
      <c r="L5735" s="136">
        <v>1.76</v>
      </c>
      <c r="M5735" s="137" t="str">
        <f t="shared" si="89"/>
        <v>P</v>
      </c>
      <c r="N5735" s="174" t="s">
        <v>10681</v>
      </c>
      <c r="O5735" s="149" t="s">
        <v>1506</v>
      </c>
      <c r="P5735" s="149" t="s">
        <v>9435</v>
      </c>
      <c r="Q5735" s="150" t="s">
        <v>10519</v>
      </c>
      <c r="R5735" s="189">
        <v>27.299999999999997</v>
      </c>
    </row>
    <row r="5736" spans="1:18" x14ac:dyDescent="0.25">
      <c r="A5736" s="132">
        <v>1061058</v>
      </c>
      <c r="B5736" s="145" t="s">
        <v>5560</v>
      </c>
      <c r="C5736" s="132">
        <v>6</v>
      </c>
      <c r="D5736" s="132">
        <v>48</v>
      </c>
      <c r="E5736" s="186" t="s">
        <v>21</v>
      </c>
      <c r="F5736" s="132">
        <v>64</v>
      </c>
      <c r="G5736" s="132" t="s">
        <v>20</v>
      </c>
      <c r="H5736" s="132" t="s">
        <v>20</v>
      </c>
      <c r="I5736" s="132" t="s">
        <v>20</v>
      </c>
      <c r="J5736" s="133">
        <v>4.1399999999999997</v>
      </c>
      <c r="K5736" s="133">
        <v>2.82</v>
      </c>
      <c r="L5736" s="133">
        <v>1.72</v>
      </c>
      <c r="M5736" s="134" t="str">
        <f t="shared" si="89"/>
        <v>P</v>
      </c>
      <c r="N5736" s="173" t="s">
        <v>10681</v>
      </c>
      <c r="O5736" s="146" t="s">
        <v>1506</v>
      </c>
      <c r="P5736" s="146" t="s">
        <v>9435</v>
      </c>
      <c r="Q5736" s="147" t="s">
        <v>10106</v>
      </c>
      <c r="R5736" s="187">
        <v>29.160000000000004</v>
      </c>
    </row>
    <row r="5737" spans="1:18" x14ac:dyDescent="0.25">
      <c r="A5737" s="135">
        <v>1061059</v>
      </c>
      <c r="B5737" s="148" t="s">
        <v>5561</v>
      </c>
      <c r="C5737" s="135">
        <v>6</v>
      </c>
      <c r="D5737" s="135">
        <v>15</v>
      </c>
      <c r="E5737" s="188" t="s">
        <v>21</v>
      </c>
      <c r="F5737" s="135">
        <v>21</v>
      </c>
      <c r="G5737" s="135" t="s">
        <v>21</v>
      </c>
      <c r="H5737" s="135" t="s">
        <v>21</v>
      </c>
      <c r="I5737" s="135" t="s">
        <v>21</v>
      </c>
      <c r="J5737" s="136">
        <v>6.46</v>
      </c>
      <c r="K5737" s="136">
        <v>4.4400000000000004</v>
      </c>
      <c r="L5737" s="136">
        <v>2.14</v>
      </c>
      <c r="M5737" s="137" t="str">
        <f t="shared" si="89"/>
        <v>P</v>
      </c>
      <c r="N5737" s="172" t="s">
        <v>10681</v>
      </c>
      <c r="O5737" s="149" t="s">
        <v>1506</v>
      </c>
      <c r="P5737" s="149" t="s">
        <v>9435</v>
      </c>
      <c r="Q5737" s="150" t="s">
        <v>10106</v>
      </c>
      <c r="R5737" s="189">
        <v>49.739999999999995</v>
      </c>
    </row>
    <row r="5738" spans="1:18" x14ac:dyDescent="0.25">
      <c r="A5738" s="132">
        <v>1061060</v>
      </c>
      <c r="B5738" s="145" t="s">
        <v>5562</v>
      </c>
      <c r="C5738" s="132">
        <v>6</v>
      </c>
      <c r="D5738" s="132">
        <v>15</v>
      </c>
      <c r="E5738" s="186" t="s">
        <v>21</v>
      </c>
      <c r="F5738" s="132">
        <v>21</v>
      </c>
      <c r="G5738" s="132" t="s">
        <v>21</v>
      </c>
      <c r="H5738" s="132" t="s">
        <v>21</v>
      </c>
      <c r="I5738" s="132" t="s">
        <v>21</v>
      </c>
      <c r="J5738" s="133">
        <v>6.46</v>
      </c>
      <c r="K5738" s="133">
        <v>4.42</v>
      </c>
      <c r="L5738" s="133">
        <v>2.14</v>
      </c>
      <c r="M5738" s="134" t="str">
        <f t="shared" si="89"/>
        <v>P</v>
      </c>
      <c r="N5738" s="173" t="s">
        <v>10681</v>
      </c>
      <c r="O5738" s="146" t="s">
        <v>1506</v>
      </c>
      <c r="P5738" s="146" t="s">
        <v>9435</v>
      </c>
      <c r="Q5738" s="147" t="s">
        <v>10106</v>
      </c>
      <c r="R5738" s="187">
        <v>48.42</v>
      </c>
    </row>
    <row r="5739" spans="1:18" x14ac:dyDescent="0.25">
      <c r="A5739" s="135">
        <v>1061064</v>
      </c>
      <c r="B5739" s="148" t="s">
        <v>5563</v>
      </c>
      <c r="C5739" s="135">
        <v>1</v>
      </c>
      <c r="D5739" s="135">
        <v>60</v>
      </c>
      <c r="E5739" s="188" t="s">
        <v>21</v>
      </c>
      <c r="F5739" s="135">
        <v>80</v>
      </c>
      <c r="G5739" s="135" t="s">
        <v>21</v>
      </c>
      <c r="H5739" s="135" t="s">
        <v>21</v>
      </c>
      <c r="I5739" s="135" t="s">
        <v>21</v>
      </c>
      <c r="J5739" s="136">
        <v>2.35</v>
      </c>
      <c r="K5739" s="136">
        <v>2.35</v>
      </c>
      <c r="L5739" s="136">
        <v>3.3</v>
      </c>
      <c r="M5739" s="137" t="str">
        <f t="shared" si="89"/>
        <v>P</v>
      </c>
      <c r="N5739" s="174" t="s">
        <v>10682</v>
      </c>
      <c r="O5739" s="149" t="s">
        <v>1506</v>
      </c>
      <c r="P5739" s="149" t="s">
        <v>9401</v>
      </c>
      <c r="Q5739" s="150" t="s">
        <v>10519</v>
      </c>
      <c r="R5739" s="189">
        <v>67.150000000000006</v>
      </c>
    </row>
    <row r="5740" spans="1:18" x14ac:dyDescent="0.25">
      <c r="A5740" s="132">
        <v>1061080</v>
      </c>
      <c r="B5740" s="145" t="s">
        <v>5564</v>
      </c>
      <c r="C5740" s="132">
        <v>6</v>
      </c>
      <c r="D5740" s="132">
        <v>15</v>
      </c>
      <c r="E5740" s="186" t="s">
        <v>21</v>
      </c>
      <c r="F5740" s="132">
        <v>21</v>
      </c>
      <c r="G5740" s="132" t="s">
        <v>21</v>
      </c>
      <c r="H5740" s="132" t="s">
        <v>21</v>
      </c>
      <c r="I5740" s="132" t="s">
        <v>21</v>
      </c>
      <c r="J5740" s="133">
        <v>4.4000000000000004</v>
      </c>
      <c r="K5740" s="133">
        <v>2.16</v>
      </c>
      <c r="L5740" s="133">
        <v>6.4</v>
      </c>
      <c r="M5740" s="134" t="str">
        <f t="shared" si="89"/>
        <v>P</v>
      </c>
      <c r="N5740" s="173" t="s">
        <v>10681</v>
      </c>
      <c r="O5740" s="146" t="s">
        <v>1506</v>
      </c>
      <c r="P5740" s="146" t="s">
        <v>9435</v>
      </c>
      <c r="Q5740" s="147" t="s">
        <v>10106</v>
      </c>
      <c r="R5740" s="187">
        <v>50.28</v>
      </c>
    </row>
    <row r="5741" spans="1:18" x14ac:dyDescent="0.25">
      <c r="A5741" s="135">
        <v>1061081</v>
      </c>
      <c r="B5741" s="148" t="s">
        <v>5565</v>
      </c>
      <c r="C5741" s="135">
        <v>6</v>
      </c>
      <c r="D5741" s="135">
        <v>50</v>
      </c>
      <c r="E5741" s="188" t="s">
        <v>21</v>
      </c>
      <c r="F5741" s="135">
        <v>70</v>
      </c>
      <c r="G5741" s="135" t="s">
        <v>20</v>
      </c>
      <c r="H5741" s="135" t="s">
        <v>20</v>
      </c>
      <c r="I5741" s="135" t="s">
        <v>20</v>
      </c>
      <c r="J5741" s="136">
        <v>3.75</v>
      </c>
      <c r="K5741" s="136">
        <v>2.08</v>
      </c>
      <c r="L5741" s="136">
        <v>2.0499999999999998</v>
      </c>
      <c r="M5741" s="137" t="str">
        <f t="shared" si="89"/>
        <v>P</v>
      </c>
      <c r="N5741" s="174" t="s">
        <v>10681</v>
      </c>
      <c r="O5741" s="149" t="s">
        <v>1506</v>
      </c>
      <c r="P5741" s="149" t="s">
        <v>9435</v>
      </c>
      <c r="Q5741" s="150" t="s">
        <v>10106</v>
      </c>
      <c r="R5741" s="189">
        <v>37.980000000000004</v>
      </c>
    </row>
    <row r="5742" spans="1:18" x14ac:dyDescent="0.25">
      <c r="A5742" s="132">
        <v>1061082</v>
      </c>
      <c r="B5742" s="145" t="s">
        <v>5566</v>
      </c>
      <c r="C5742" s="132">
        <v>6</v>
      </c>
      <c r="D5742" s="132">
        <v>50</v>
      </c>
      <c r="E5742" s="186" t="s">
        <v>21</v>
      </c>
      <c r="F5742" s="132">
        <v>70</v>
      </c>
      <c r="G5742" s="132" t="s">
        <v>20</v>
      </c>
      <c r="H5742" s="132" t="s">
        <v>20</v>
      </c>
      <c r="I5742" s="132" t="s">
        <v>20</v>
      </c>
      <c r="J5742" s="133">
        <v>3.64</v>
      </c>
      <c r="K5742" s="133">
        <v>2.06</v>
      </c>
      <c r="L5742" s="133">
        <v>2.02</v>
      </c>
      <c r="M5742" s="134" t="str">
        <f t="shared" si="89"/>
        <v>P</v>
      </c>
      <c r="N5742" s="173" t="s">
        <v>10681</v>
      </c>
      <c r="O5742" s="146" t="s">
        <v>1506</v>
      </c>
      <c r="P5742" s="146" t="s">
        <v>9435</v>
      </c>
      <c r="Q5742" s="147" t="s">
        <v>10106</v>
      </c>
      <c r="R5742" s="187">
        <v>32.64</v>
      </c>
    </row>
    <row r="5743" spans="1:18" x14ac:dyDescent="0.25">
      <c r="A5743" s="135">
        <v>1061083</v>
      </c>
      <c r="B5743" s="148" t="s">
        <v>5567</v>
      </c>
      <c r="C5743" s="135">
        <v>6</v>
      </c>
      <c r="D5743" s="135">
        <v>30</v>
      </c>
      <c r="E5743" s="188" t="s">
        <v>21</v>
      </c>
      <c r="F5743" s="135">
        <v>42</v>
      </c>
      <c r="G5743" s="135" t="s">
        <v>21</v>
      </c>
      <c r="H5743" s="135" t="s">
        <v>21</v>
      </c>
      <c r="I5743" s="135" t="s">
        <v>21</v>
      </c>
      <c r="J5743" s="136">
        <v>4.42</v>
      </c>
      <c r="K5743" s="136">
        <v>3.62</v>
      </c>
      <c r="L5743" s="136">
        <v>1.98</v>
      </c>
      <c r="M5743" s="137" t="str">
        <f t="shared" si="89"/>
        <v>P</v>
      </c>
      <c r="N5743" s="174" t="s">
        <v>10681</v>
      </c>
      <c r="O5743" s="149" t="s">
        <v>1506</v>
      </c>
      <c r="P5743" s="149" t="s">
        <v>9435</v>
      </c>
      <c r="Q5743" s="150" t="s">
        <v>10106</v>
      </c>
      <c r="R5743" s="189">
        <v>47.519999999999996</v>
      </c>
    </row>
    <row r="5744" spans="1:18" x14ac:dyDescent="0.25">
      <c r="A5744" s="132">
        <v>1061085</v>
      </c>
      <c r="B5744" s="145" t="s">
        <v>5568</v>
      </c>
      <c r="C5744" s="132">
        <v>6</v>
      </c>
      <c r="D5744" s="132">
        <v>36</v>
      </c>
      <c r="E5744" s="186" t="s">
        <v>21</v>
      </c>
      <c r="F5744" s="132">
        <v>48</v>
      </c>
      <c r="G5744" s="132" t="s">
        <v>21</v>
      </c>
      <c r="H5744" s="132" t="s">
        <v>21</v>
      </c>
      <c r="I5744" s="132" t="s">
        <v>21</v>
      </c>
      <c r="J5744" s="133">
        <v>4.3600000000000003</v>
      </c>
      <c r="K5744" s="133">
        <v>3.42</v>
      </c>
      <c r="L5744" s="133">
        <v>1.92</v>
      </c>
      <c r="M5744" s="134" t="str">
        <f t="shared" si="89"/>
        <v>P</v>
      </c>
      <c r="N5744" s="173" t="s">
        <v>10681</v>
      </c>
      <c r="O5744" s="146" t="s">
        <v>1506</v>
      </c>
      <c r="P5744" s="146" t="s">
        <v>9435</v>
      </c>
      <c r="Q5744" s="147" t="s">
        <v>10106</v>
      </c>
      <c r="R5744" s="187">
        <v>33.900000000000006</v>
      </c>
    </row>
    <row r="5745" spans="1:18" x14ac:dyDescent="0.25">
      <c r="A5745" s="135">
        <v>1061086</v>
      </c>
      <c r="B5745" s="148" t="s">
        <v>5569</v>
      </c>
      <c r="C5745" s="135">
        <v>6</v>
      </c>
      <c r="D5745" s="135">
        <v>36</v>
      </c>
      <c r="E5745" s="188" t="s">
        <v>21</v>
      </c>
      <c r="F5745" s="135">
        <v>48</v>
      </c>
      <c r="G5745" s="135" t="s">
        <v>21</v>
      </c>
      <c r="H5745" s="135" t="s">
        <v>21</v>
      </c>
      <c r="I5745" s="135" t="s">
        <v>21</v>
      </c>
      <c r="J5745" s="136">
        <v>4.3600000000000003</v>
      </c>
      <c r="K5745" s="136">
        <v>3.44</v>
      </c>
      <c r="L5745" s="136">
        <v>1.88</v>
      </c>
      <c r="M5745" s="137" t="str">
        <f t="shared" si="89"/>
        <v>P</v>
      </c>
      <c r="N5745" s="174" t="s">
        <v>10681</v>
      </c>
      <c r="O5745" s="149" t="s">
        <v>1506</v>
      </c>
      <c r="P5745" s="149" t="s">
        <v>9435</v>
      </c>
      <c r="Q5745" s="150" t="s">
        <v>10106</v>
      </c>
      <c r="R5745" s="189">
        <v>33.54</v>
      </c>
    </row>
    <row r="5746" spans="1:18" x14ac:dyDescent="0.25">
      <c r="A5746" s="132">
        <v>1061087</v>
      </c>
      <c r="B5746" s="145" t="s">
        <v>5570</v>
      </c>
      <c r="C5746" s="132">
        <v>6</v>
      </c>
      <c r="D5746" s="132">
        <v>36</v>
      </c>
      <c r="E5746" s="186" t="s">
        <v>21</v>
      </c>
      <c r="F5746" s="132">
        <v>48</v>
      </c>
      <c r="G5746" s="132" t="s">
        <v>21</v>
      </c>
      <c r="H5746" s="132" t="s">
        <v>21</v>
      </c>
      <c r="I5746" s="132" t="s">
        <v>21</v>
      </c>
      <c r="J5746" s="133">
        <v>4.3600000000000003</v>
      </c>
      <c r="K5746" s="133">
        <v>3.42</v>
      </c>
      <c r="L5746" s="133">
        <v>1.88</v>
      </c>
      <c r="M5746" s="134" t="str">
        <f t="shared" si="89"/>
        <v>P</v>
      </c>
      <c r="N5746" s="173" t="s">
        <v>10681</v>
      </c>
      <c r="O5746" s="146" t="s">
        <v>1506</v>
      </c>
      <c r="P5746" s="146" t="s">
        <v>9435</v>
      </c>
      <c r="Q5746" s="147" t="s">
        <v>10106</v>
      </c>
      <c r="R5746" s="187">
        <v>33.660000000000004</v>
      </c>
    </row>
    <row r="5747" spans="1:18" x14ac:dyDescent="0.25">
      <c r="A5747" s="135">
        <v>1061088</v>
      </c>
      <c r="B5747" s="148" t="s">
        <v>5571</v>
      </c>
      <c r="C5747" s="135">
        <v>6</v>
      </c>
      <c r="D5747" s="135">
        <v>20</v>
      </c>
      <c r="E5747" s="188" t="s">
        <v>21</v>
      </c>
      <c r="F5747" s="135">
        <v>24</v>
      </c>
      <c r="G5747" s="135" t="s">
        <v>21</v>
      </c>
      <c r="H5747" s="135" t="s">
        <v>21</v>
      </c>
      <c r="I5747" s="135" t="s">
        <v>21</v>
      </c>
      <c r="J5747" s="136">
        <v>5.36</v>
      </c>
      <c r="K5747" s="136">
        <v>4.16</v>
      </c>
      <c r="L5747" s="136">
        <v>2.1800000000000002</v>
      </c>
      <c r="M5747" s="137" t="str">
        <f t="shared" si="89"/>
        <v>P</v>
      </c>
      <c r="N5747" s="174" t="s">
        <v>10681</v>
      </c>
      <c r="O5747" s="149" t="s">
        <v>1506</v>
      </c>
      <c r="P5747" s="149" t="s">
        <v>9435</v>
      </c>
      <c r="Q5747" s="150" t="s">
        <v>10106</v>
      </c>
      <c r="R5747" s="189">
        <v>46.92</v>
      </c>
    </row>
    <row r="5748" spans="1:18" x14ac:dyDescent="0.25">
      <c r="A5748" s="132">
        <v>1061089</v>
      </c>
      <c r="B5748" s="145" t="s">
        <v>5572</v>
      </c>
      <c r="C5748" s="132">
        <v>6</v>
      </c>
      <c r="D5748" s="132">
        <v>20</v>
      </c>
      <c r="E5748" s="186" t="s">
        <v>20</v>
      </c>
      <c r="F5748" s="132" t="s">
        <v>20</v>
      </c>
      <c r="G5748" s="132" t="s">
        <v>21</v>
      </c>
      <c r="H5748" s="132" t="s">
        <v>21</v>
      </c>
      <c r="I5748" s="132" t="s">
        <v>21</v>
      </c>
      <c r="J5748" s="133">
        <v>5.34</v>
      </c>
      <c r="K5748" s="133">
        <v>4.16</v>
      </c>
      <c r="L5748" s="133">
        <v>2.2000000000000002</v>
      </c>
      <c r="M5748" s="134" t="str">
        <f t="shared" si="89"/>
        <v>P</v>
      </c>
      <c r="N5748" s="173" t="s">
        <v>10681</v>
      </c>
      <c r="O5748" s="146" t="s">
        <v>1506</v>
      </c>
      <c r="P5748" s="146" t="s">
        <v>9435</v>
      </c>
      <c r="Q5748" s="147" t="s">
        <v>10106</v>
      </c>
      <c r="R5748" s="187">
        <v>46.8</v>
      </c>
    </row>
    <row r="5749" spans="1:18" x14ac:dyDescent="0.25">
      <c r="A5749" s="135">
        <v>1061090</v>
      </c>
      <c r="B5749" s="148" t="s">
        <v>5573</v>
      </c>
      <c r="C5749" s="135">
        <v>6</v>
      </c>
      <c r="D5749" s="135">
        <v>20</v>
      </c>
      <c r="E5749" s="188" t="s">
        <v>20</v>
      </c>
      <c r="F5749" s="135" t="s">
        <v>20</v>
      </c>
      <c r="G5749" s="135" t="s">
        <v>21</v>
      </c>
      <c r="H5749" s="135" t="s">
        <v>21</v>
      </c>
      <c r="I5749" s="135" t="s">
        <v>21</v>
      </c>
      <c r="J5749" s="136">
        <v>5.36</v>
      </c>
      <c r="K5749" s="136">
        <v>4.18</v>
      </c>
      <c r="L5749" s="136">
        <v>2.2000000000000002</v>
      </c>
      <c r="M5749" s="137" t="str">
        <f t="shared" si="89"/>
        <v>P</v>
      </c>
      <c r="N5749" s="174" t="s">
        <v>10681</v>
      </c>
      <c r="O5749" s="149" t="s">
        <v>1506</v>
      </c>
      <c r="P5749" s="149" t="s">
        <v>9435</v>
      </c>
      <c r="Q5749" s="150" t="s">
        <v>10106</v>
      </c>
      <c r="R5749" s="189">
        <v>0.06</v>
      </c>
    </row>
    <row r="5750" spans="1:18" x14ac:dyDescent="0.25">
      <c r="A5750" s="132">
        <v>1061091</v>
      </c>
      <c r="B5750" s="145" t="s">
        <v>5574</v>
      </c>
      <c r="C5750" s="132">
        <v>4</v>
      </c>
      <c r="D5750" s="132">
        <v>16</v>
      </c>
      <c r="E5750" s="186" t="s">
        <v>20</v>
      </c>
      <c r="F5750" s="132" t="s">
        <v>20</v>
      </c>
      <c r="G5750" s="132" t="s">
        <v>21</v>
      </c>
      <c r="H5750" s="132" t="s">
        <v>21</v>
      </c>
      <c r="I5750" s="132" t="s">
        <v>21</v>
      </c>
      <c r="J5750" s="133">
        <v>4.54</v>
      </c>
      <c r="K5750" s="133">
        <v>4.08</v>
      </c>
      <c r="L5750" s="133">
        <v>2.36</v>
      </c>
      <c r="M5750" s="134" t="str">
        <f t="shared" si="89"/>
        <v>P</v>
      </c>
      <c r="N5750" s="173" t="s">
        <v>10681</v>
      </c>
      <c r="O5750" s="146" t="s">
        <v>1506</v>
      </c>
      <c r="P5750" s="146" t="s">
        <v>9435</v>
      </c>
      <c r="Q5750" s="147" t="s">
        <v>10106</v>
      </c>
      <c r="R5750" s="187">
        <v>37</v>
      </c>
    </row>
    <row r="5751" spans="1:18" x14ac:dyDescent="0.25">
      <c r="A5751" s="135">
        <v>1061095</v>
      </c>
      <c r="B5751" s="148" t="s">
        <v>5575</v>
      </c>
      <c r="C5751" s="135">
        <v>4</v>
      </c>
      <c r="D5751" s="135">
        <v>16</v>
      </c>
      <c r="E5751" s="188" t="s">
        <v>20</v>
      </c>
      <c r="F5751" s="135" t="s">
        <v>20</v>
      </c>
      <c r="G5751" s="135" t="s">
        <v>21</v>
      </c>
      <c r="H5751" s="135" t="s">
        <v>21</v>
      </c>
      <c r="I5751" s="135" t="s">
        <v>21</v>
      </c>
      <c r="J5751" s="136">
        <v>4.5599999999999996</v>
      </c>
      <c r="K5751" s="136">
        <v>4.04</v>
      </c>
      <c r="L5751" s="136">
        <v>2.42</v>
      </c>
      <c r="M5751" s="137" t="str">
        <f t="shared" si="89"/>
        <v>P</v>
      </c>
      <c r="N5751" s="174" t="s">
        <v>10681</v>
      </c>
      <c r="O5751" s="149" t="s">
        <v>1506</v>
      </c>
      <c r="P5751" s="149" t="s">
        <v>9435</v>
      </c>
      <c r="Q5751" s="150" t="s">
        <v>10106</v>
      </c>
      <c r="R5751" s="189">
        <v>36.520000000000003</v>
      </c>
    </row>
    <row r="5752" spans="1:18" x14ac:dyDescent="0.25">
      <c r="A5752" s="132">
        <v>1061096</v>
      </c>
      <c r="B5752" s="145" t="s">
        <v>5576</v>
      </c>
      <c r="C5752" s="132">
        <v>6</v>
      </c>
      <c r="D5752" s="132">
        <v>96</v>
      </c>
      <c r="E5752" s="186" t="s">
        <v>20</v>
      </c>
      <c r="F5752" s="132">
        <v>132</v>
      </c>
      <c r="G5752" s="132" t="s">
        <v>20</v>
      </c>
      <c r="H5752" s="132" t="s">
        <v>20</v>
      </c>
      <c r="I5752" s="132" t="s">
        <v>20</v>
      </c>
      <c r="J5752" s="133">
        <v>4.5</v>
      </c>
      <c r="K5752" s="133">
        <v>1.96</v>
      </c>
      <c r="L5752" s="133">
        <v>1.4</v>
      </c>
      <c r="M5752" s="134" t="str">
        <f t="shared" si="89"/>
        <v>P</v>
      </c>
      <c r="N5752" s="173" t="s">
        <v>10681</v>
      </c>
      <c r="O5752" s="146" t="s">
        <v>1506</v>
      </c>
      <c r="P5752" s="146" t="s">
        <v>9435</v>
      </c>
      <c r="Q5752" s="147" t="s">
        <v>10106</v>
      </c>
      <c r="R5752" s="187">
        <v>30.78</v>
      </c>
    </row>
    <row r="5753" spans="1:18" x14ac:dyDescent="0.25">
      <c r="A5753" s="135">
        <v>1061097</v>
      </c>
      <c r="B5753" s="148" t="s">
        <v>5577</v>
      </c>
      <c r="C5753" s="135">
        <v>6</v>
      </c>
      <c r="D5753" s="135">
        <v>96</v>
      </c>
      <c r="E5753" s="188" t="s">
        <v>20</v>
      </c>
      <c r="F5753" s="135">
        <v>132</v>
      </c>
      <c r="G5753" s="135" t="s">
        <v>20</v>
      </c>
      <c r="H5753" s="135" t="s">
        <v>20</v>
      </c>
      <c r="I5753" s="135" t="s">
        <v>20</v>
      </c>
      <c r="J5753" s="136">
        <v>4.5199999999999996</v>
      </c>
      <c r="K5753" s="136">
        <v>2</v>
      </c>
      <c r="L5753" s="136">
        <v>1.36</v>
      </c>
      <c r="M5753" s="137" t="str">
        <f t="shared" si="89"/>
        <v>P</v>
      </c>
      <c r="N5753" s="174" t="s">
        <v>10681</v>
      </c>
      <c r="O5753" s="149" t="s">
        <v>1506</v>
      </c>
      <c r="P5753" s="149" t="s">
        <v>9435</v>
      </c>
      <c r="Q5753" s="150" t="s">
        <v>10106</v>
      </c>
      <c r="R5753" s="189">
        <v>30.42</v>
      </c>
    </row>
    <row r="5754" spans="1:18" x14ac:dyDescent="0.25">
      <c r="A5754" s="132">
        <v>1061100</v>
      </c>
      <c r="B5754" s="145" t="s">
        <v>5578</v>
      </c>
      <c r="C5754" s="132">
        <v>6</v>
      </c>
      <c r="D5754" s="132">
        <v>40</v>
      </c>
      <c r="E5754" s="186" t="s">
        <v>20</v>
      </c>
      <c r="F5754" s="132">
        <v>48</v>
      </c>
      <c r="G5754" s="132" t="s">
        <v>21</v>
      </c>
      <c r="H5754" s="132" t="s">
        <v>21</v>
      </c>
      <c r="I5754" s="132" t="s">
        <v>21</v>
      </c>
      <c r="J5754" s="133">
        <v>4.38</v>
      </c>
      <c r="K5754" s="133">
        <v>3.16</v>
      </c>
      <c r="L5754" s="133">
        <v>2.2799999999999998</v>
      </c>
      <c r="M5754" s="134" t="str">
        <f t="shared" si="89"/>
        <v>P</v>
      </c>
      <c r="N5754" s="173" t="s">
        <v>10681</v>
      </c>
      <c r="O5754" s="146" t="s">
        <v>1506</v>
      </c>
      <c r="P5754" s="146" t="s">
        <v>9435</v>
      </c>
      <c r="Q5754" s="147" t="s">
        <v>10106</v>
      </c>
      <c r="R5754" s="187">
        <v>44.46</v>
      </c>
    </row>
    <row r="5755" spans="1:18" x14ac:dyDescent="0.25">
      <c r="A5755" s="135">
        <v>1061101</v>
      </c>
      <c r="B5755" s="148" t="s">
        <v>5579</v>
      </c>
      <c r="C5755" s="135">
        <v>6</v>
      </c>
      <c r="D5755" s="135">
        <v>40</v>
      </c>
      <c r="E5755" s="188" t="s">
        <v>21</v>
      </c>
      <c r="F5755" s="135">
        <v>48</v>
      </c>
      <c r="G5755" s="135" t="s">
        <v>21</v>
      </c>
      <c r="H5755" s="135" t="s">
        <v>21</v>
      </c>
      <c r="I5755" s="135" t="s">
        <v>21</v>
      </c>
      <c r="J5755" s="136">
        <v>4.4000000000000004</v>
      </c>
      <c r="K5755" s="136">
        <v>3.2</v>
      </c>
      <c r="L5755" s="136">
        <v>2.2799999999999998</v>
      </c>
      <c r="M5755" s="137" t="str">
        <f t="shared" si="89"/>
        <v>P</v>
      </c>
      <c r="N5755" s="174" t="s">
        <v>10681</v>
      </c>
      <c r="O5755" s="149" t="s">
        <v>1506</v>
      </c>
      <c r="P5755" s="149" t="s">
        <v>9435</v>
      </c>
      <c r="Q5755" s="150" t="s">
        <v>10106</v>
      </c>
      <c r="R5755" s="189">
        <v>44.519999999999996</v>
      </c>
    </row>
    <row r="5756" spans="1:18" x14ac:dyDescent="0.25">
      <c r="A5756" s="132">
        <v>1061102</v>
      </c>
      <c r="B5756" s="145" t="s">
        <v>5580</v>
      </c>
      <c r="C5756" s="132">
        <v>4</v>
      </c>
      <c r="D5756" s="132">
        <v>40</v>
      </c>
      <c r="E5756" s="186" t="s">
        <v>20</v>
      </c>
      <c r="F5756" s="132">
        <v>48</v>
      </c>
      <c r="G5756" s="132" t="s">
        <v>21</v>
      </c>
      <c r="H5756" s="132" t="s">
        <v>21</v>
      </c>
      <c r="I5756" s="132" t="s">
        <v>21</v>
      </c>
      <c r="J5756" s="133">
        <v>4.08</v>
      </c>
      <c r="K5756" s="133">
        <v>3.16</v>
      </c>
      <c r="L5756" s="133">
        <v>2.2200000000000002</v>
      </c>
      <c r="M5756" s="134" t="str">
        <f t="shared" si="89"/>
        <v>P</v>
      </c>
      <c r="N5756" s="173" t="s">
        <v>10681</v>
      </c>
      <c r="O5756" s="146" t="s">
        <v>1506</v>
      </c>
      <c r="P5756" s="146" t="s">
        <v>9435</v>
      </c>
      <c r="Q5756" s="147" t="s">
        <v>10106</v>
      </c>
      <c r="R5756" s="187">
        <v>36.799999999999997</v>
      </c>
    </row>
    <row r="5757" spans="1:18" x14ac:dyDescent="0.25">
      <c r="A5757" s="135">
        <v>1061104</v>
      </c>
      <c r="B5757" s="148" t="s">
        <v>5581</v>
      </c>
      <c r="C5757" s="135">
        <v>6</v>
      </c>
      <c r="D5757" s="135">
        <v>72</v>
      </c>
      <c r="E5757" s="188" t="s">
        <v>21</v>
      </c>
      <c r="F5757" s="135">
        <v>96</v>
      </c>
      <c r="G5757" s="135" t="s">
        <v>20</v>
      </c>
      <c r="H5757" s="135" t="s">
        <v>20</v>
      </c>
      <c r="I5757" s="135" t="s">
        <v>20</v>
      </c>
      <c r="J5757" s="136">
        <v>4.78</v>
      </c>
      <c r="K5757" s="136">
        <v>1.96</v>
      </c>
      <c r="L5757" s="136">
        <v>1.92</v>
      </c>
      <c r="M5757" s="137" t="str">
        <f t="shared" si="89"/>
        <v>P</v>
      </c>
      <c r="N5757" s="172" t="s">
        <v>10681</v>
      </c>
      <c r="O5757" s="149" t="s">
        <v>1506</v>
      </c>
      <c r="P5757" s="149" t="s">
        <v>9435</v>
      </c>
      <c r="Q5757" s="150" t="s">
        <v>10519</v>
      </c>
      <c r="R5757" s="189">
        <v>34.619999999999997</v>
      </c>
    </row>
    <row r="5758" spans="1:18" x14ac:dyDescent="0.25">
      <c r="A5758" s="132">
        <v>1061112</v>
      </c>
      <c r="B5758" s="145" t="s">
        <v>5582</v>
      </c>
      <c r="C5758" s="132">
        <v>6</v>
      </c>
      <c r="D5758" s="132" t="s">
        <v>20</v>
      </c>
      <c r="E5758" s="186" t="s">
        <v>20</v>
      </c>
      <c r="F5758" s="132" t="s">
        <v>20</v>
      </c>
      <c r="G5758" s="132" t="s">
        <v>20</v>
      </c>
      <c r="H5758" s="132" t="s">
        <v>20</v>
      </c>
      <c r="I5758" s="132" t="s">
        <v>20</v>
      </c>
      <c r="J5758" s="133">
        <v>3.48</v>
      </c>
      <c r="K5758" s="133">
        <v>1.74</v>
      </c>
      <c r="L5758" s="133">
        <v>2</v>
      </c>
      <c r="M5758" s="134" t="str">
        <f t="shared" si="89"/>
        <v>P</v>
      </c>
      <c r="N5758" s="171" t="s">
        <v>10681</v>
      </c>
      <c r="O5758" s="146" t="s">
        <v>1506</v>
      </c>
      <c r="P5758" s="146" t="s">
        <v>9435</v>
      </c>
      <c r="Q5758" s="147" t="s">
        <v>10106</v>
      </c>
      <c r="R5758" s="187">
        <v>40.56</v>
      </c>
    </row>
    <row r="5759" spans="1:18" x14ac:dyDescent="0.25">
      <c r="A5759" s="135">
        <v>1061169</v>
      </c>
      <c r="B5759" s="148" t="s">
        <v>5583</v>
      </c>
      <c r="C5759" s="135">
        <v>6</v>
      </c>
      <c r="D5759" s="135" t="s">
        <v>20</v>
      </c>
      <c r="E5759" s="188" t="s">
        <v>20</v>
      </c>
      <c r="F5759" s="135" t="s">
        <v>20</v>
      </c>
      <c r="G5759" s="135" t="s">
        <v>20</v>
      </c>
      <c r="H5759" s="135" t="s">
        <v>20</v>
      </c>
      <c r="I5759" s="135" t="s">
        <v>20</v>
      </c>
      <c r="J5759" s="136">
        <v>4.5</v>
      </c>
      <c r="K5759" s="136">
        <v>1.9</v>
      </c>
      <c r="L5759" s="136">
        <v>1.25</v>
      </c>
      <c r="M5759" s="137" t="str">
        <f t="shared" si="89"/>
        <v>P</v>
      </c>
      <c r="N5759" s="172" t="s">
        <v>10682</v>
      </c>
      <c r="O5759" s="149" t="s">
        <v>1500</v>
      </c>
      <c r="P5759" s="149" t="s">
        <v>9456</v>
      </c>
      <c r="Q5759" s="150" t="s">
        <v>10519</v>
      </c>
      <c r="R5759" s="189">
        <v>13.98</v>
      </c>
    </row>
    <row r="5760" spans="1:18" x14ac:dyDescent="0.25">
      <c r="A5760" s="132">
        <v>1061175</v>
      </c>
      <c r="B5760" s="145" t="s">
        <v>5584</v>
      </c>
      <c r="C5760" s="132">
        <v>6</v>
      </c>
      <c r="D5760" s="132" t="s">
        <v>20</v>
      </c>
      <c r="E5760" s="186" t="s">
        <v>20</v>
      </c>
      <c r="F5760" s="132" t="s">
        <v>20</v>
      </c>
      <c r="G5760" s="132" t="s">
        <v>21</v>
      </c>
      <c r="H5760" s="132" t="s">
        <v>21</v>
      </c>
      <c r="I5760" s="132" t="s">
        <v>21</v>
      </c>
      <c r="J5760" s="133">
        <v>4.3499999999999996</v>
      </c>
      <c r="K5760" s="133">
        <v>3.15</v>
      </c>
      <c r="L5760" s="133">
        <v>2.15</v>
      </c>
      <c r="M5760" s="134" t="str">
        <f t="shared" si="89"/>
        <v>P</v>
      </c>
      <c r="N5760" s="171" t="s">
        <v>10682</v>
      </c>
      <c r="O5760" s="146" t="s">
        <v>1500</v>
      </c>
      <c r="P5760" s="146" t="s">
        <v>9456</v>
      </c>
      <c r="Q5760" s="147" t="s">
        <v>10519</v>
      </c>
      <c r="R5760" s="187">
        <v>15.66</v>
      </c>
    </row>
    <row r="5761" spans="1:18" x14ac:dyDescent="0.25">
      <c r="A5761" s="135">
        <v>1061185</v>
      </c>
      <c r="B5761" s="148" t="s">
        <v>5585</v>
      </c>
      <c r="C5761" s="135">
        <v>6</v>
      </c>
      <c r="D5761" s="135">
        <v>24</v>
      </c>
      <c r="E5761" s="188" t="s">
        <v>20</v>
      </c>
      <c r="F5761" s="135" t="s">
        <v>20</v>
      </c>
      <c r="G5761" s="135" t="s">
        <v>20</v>
      </c>
      <c r="H5761" s="135" t="s">
        <v>20</v>
      </c>
      <c r="I5761" s="135" t="s">
        <v>20</v>
      </c>
      <c r="J5761" s="136">
        <v>5.2</v>
      </c>
      <c r="K5761" s="136">
        <v>2.5499999999999998</v>
      </c>
      <c r="L5761" s="136">
        <v>2.6</v>
      </c>
      <c r="M5761" s="137" t="str">
        <f t="shared" si="89"/>
        <v>P</v>
      </c>
      <c r="N5761" s="172" t="s">
        <v>10682</v>
      </c>
      <c r="O5761" s="149" t="s">
        <v>1500</v>
      </c>
      <c r="P5761" s="149" t="s">
        <v>9456</v>
      </c>
      <c r="Q5761" s="150" t="s">
        <v>10519</v>
      </c>
      <c r="R5761" s="189">
        <v>30.119999999999997</v>
      </c>
    </row>
    <row r="5762" spans="1:18" x14ac:dyDescent="0.25">
      <c r="A5762" s="132">
        <v>1061216</v>
      </c>
      <c r="B5762" s="145" t="s">
        <v>5586</v>
      </c>
      <c r="C5762" s="132">
        <v>1</v>
      </c>
      <c r="D5762" s="132" t="s">
        <v>20</v>
      </c>
      <c r="E5762" s="186" t="s">
        <v>20</v>
      </c>
      <c r="F5762" s="132" t="s">
        <v>20</v>
      </c>
      <c r="G5762" s="132" t="s">
        <v>20</v>
      </c>
      <c r="H5762" s="132" t="s">
        <v>20</v>
      </c>
      <c r="I5762" s="132" t="s">
        <v>20</v>
      </c>
      <c r="J5762" s="133">
        <v>0.435</v>
      </c>
      <c r="K5762" s="133">
        <v>0.375</v>
      </c>
      <c r="L5762" s="133">
        <v>0.18</v>
      </c>
      <c r="M5762" s="134" t="str">
        <f t="shared" ref="M5762:M5825" si="90">HYPERLINK(CONCATENATE("T:\Distribution Centre\RDC Department Shared\Cubiscan photos","\",A5762,"-pac.jpg"),"P")</f>
        <v>P</v>
      </c>
      <c r="N5762" s="171" t="s">
        <v>10682</v>
      </c>
      <c r="O5762" s="146" t="s">
        <v>1614</v>
      </c>
      <c r="P5762" s="146" t="s">
        <v>9419</v>
      </c>
      <c r="Q5762" s="147" t="s">
        <v>10519</v>
      </c>
      <c r="R5762" s="187">
        <v>2.8582089552238803</v>
      </c>
    </row>
    <row r="5763" spans="1:18" x14ac:dyDescent="0.25">
      <c r="A5763" s="135">
        <v>1061217</v>
      </c>
      <c r="B5763" s="148" t="s">
        <v>5587</v>
      </c>
      <c r="C5763" s="135">
        <v>250</v>
      </c>
      <c r="D5763" s="135" t="s">
        <v>20</v>
      </c>
      <c r="E5763" s="188" t="s">
        <v>20</v>
      </c>
      <c r="F5763" s="135" t="s">
        <v>20</v>
      </c>
      <c r="G5763" s="135" t="s">
        <v>20</v>
      </c>
      <c r="H5763" s="135" t="s">
        <v>20</v>
      </c>
      <c r="I5763" s="135" t="s">
        <v>20</v>
      </c>
      <c r="J5763" s="136">
        <v>0</v>
      </c>
      <c r="K5763" s="136">
        <v>0</v>
      </c>
      <c r="L5763" s="136">
        <v>0</v>
      </c>
      <c r="M5763" s="137" t="str">
        <f t="shared" si="90"/>
        <v>P</v>
      </c>
      <c r="N5763" s="172" t="s">
        <v>10682</v>
      </c>
      <c r="O5763" s="149" t="s">
        <v>1614</v>
      </c>
      <c r="P5763" s="149" t="s">
        <v>9419</v>
      </c>
      <c r="Q5763" s="150" t="s">
        <v>10519</v>
      </c>
      <c r="R5763" s="189">
        <v>1.4701492537313432</v>
      </c>
    </row>
    <row r="5764" spans="1:18" x14ac:dyDescent="0.25">
      <c r="A5764" s="132">
        <v>1061218</v>
      </c>
      <c r="B5764" s="145" t="s">
        <v>5588</v>
      </c>
      <c r="C5764" s="132">
        <v>1</v>
      </c>
      <c r="D5764" s="132" t="s">
        <v>20</v>
      </c>
      <c r="E5764" s="186" t="s">
        <v>20</v>
      </c>
      <c r="F5764" s="132" t="s">
        <v>20</v>
      </c>
      <c r="G5764" s="132" t="s">
        <v>20</v>
      </c>
      <c r="H5764" s="132" t="s">
        <v>20</v>
      </c>
      <c r="I5764" s="132" t="s">
        <v>20</v>
      </c>
      <c r="J5764" s="133">
        <v>0</v>
      </c>
      <c r="K5764" s="133">
        <v>0</v>
      </c>
      <c r="L5764" s="133">
        <v>0</v>
      </c>
      <c r="M5764" s="134" t="str">
        <f t="shared" si="90"/>
        <v>P</v>
      </c>
      <c r="N5764" s="171" t="s">
        <v>10682</v>
      </c>
      <c r="O5764" s="146" t="s">
        <v>1500</v>
      </c>
      <c r="P5764" s="146" t="s">
        <v>9456</v>
      </c>
      <c r="Q5764" s="147" t="s">
        <v>10519</v>
      </c>
      <c r="R5764" s="187">
        <v>1.4626865671641789</v>
      </c>
    </row>
    <row r="5765" spans="1:18" x14ac:dyDescent="0.25">
      <c r="A5765" s="135">
        <v>1061219</v>
      </c>
      <c r="B5765" s="148" t="s">
        <v>5589</v>
      </c>
      <c r="C5765" s="135">
        <v>250</v>
      </c>
      <c r="D5765" s="135" t="s">
        <v>20</v>
      </c>
      <c r="E5765" s="188" t="s">
        <v>20</v>
      </c>
      <c r="F5765" s="135" t="s">
        <v>20</v>
      </c>
      <c r="G5765" s="135" t="s">
        <v>20</v>
      </c>
      <c r="H5765" s="135" t="s">
        <v>20</v>
      </c>
      <c r="I5765" s="135" t="s">
        <v>20</v>
      </c>
      <c r="J5765" s="136">
        <v>2.6</v>
      </c>
      <c r="K5765" s="136">
        <v>1</v>
      </c>
      <c r="L5765" s="136">
        <v>0.06</v>
      </c>
      <c r="M5765" s="137" t="str">
        <f t="shared" si="90"/>
        <v>P</v>
      </c>
      <c r="N5765" s="172" t="s">
        <v>10682</v>
      </c>
      <c r="O5765" s="149" t="s">
        <v>1500</v>
      </c>
      <c r="P5765" s="149" t="s">
        <v>9456</v>
      </c>
      <c r="Q5765" s="150" t="s">
        <v>10519</v>
      </c>
      <c r="R5765" s="189">
        <v>1.9179104477611937</v>
      </c>
    </row>
    <row r="5766" spans="1:18" x14ac:dyDescent="0.25">
      <c r="A5766" s="132">
        <v>1061220</v>
      </c>
      <c r="B5766" s="145" t="s">
        <v>5590</v>
      </c>
      <c r="C5766" s="132">
        <v>1</v>
      </c>
      <c r="D5766" s="132" t="s">
        <v>20</v>
      </c>
      <c r="E5766" s="186" t="s">
        <v>20</v>
      </c>
      <c r="F5766" s="132" t="s">
        <v>20</v>
      </c>
      <c r="G5766" s="132" t="s">
        <v>20</v>
      </c>
      <c r="H5766" s="132" t="s">
        <v>20</v>
      </c>
      <c r="I5766" s="132" t="s">
        <v>20</v>
      </c>
      <c r="J5766" s="133">
        <v>0</v>
      </c>
      <c r="K5766" s="133">
        <v>0</v>
      </c>
      <c r="L5766" s="133">
        <v>0</v>
      </c>
      <c r="M5766" s="134" t="str">
        <f t="shared" si="90"/>
        <v>P</v>
      </c>
      <c r="N5766" s="171" t="s">
        <v>10682</v>
      </c>
      <c r="O5766" s="146" t="s">
        <v>1532</v>
      </c>
      <c r="P5766" s="146" t="s">
        <v>9914</v>
      </c>
      <c r="Q5766" s="147" t="s">
        <v>10519</v>
      </c>
      <c r="R5766" s="187">
        <v>0.29444444444444445</v>
      </c>
    </row>
    <row r="5767" spans="1:18" x14ac:dyDescent="0.25">
      <c r="A5767" s="135">
        <v>1061221</v>
      </c>
      <c r="B5767" s="148" t="s">
        <v>5591</v>
      </c>
      <c r="C5767" s="135">
        <v>1</v>
      </c>
      <c r="D5767" s="135" t="s">
        <v>20</v>
      </c>
      <c r="E5767" s="188" t="s">
        <v>20</v>
      </c>
      <c r="F5767" s="135" t="s">
        <v>20</v>
      </c>
      <c r="G5767" s="135" t="s">
        <v>20</v>
      </c>
      <c r="H5767" s="135" t="s">
        <v>20</v>
      </c>
      <c r="I5767" s="135" t="s">
        <v>20</v>
      </c>
      <c r="J5767" s="136">
        <v>0</v>
      </c>
      <c r="K5767" s="136">
        <v>0</v>
      </c>
      <c r="L5767" s="136">
        <v>0</v>
      </c>
      <c r="M5767" s="137" t="str">
        <f t="shared" si="90"/>
        <v>P</v>
      </c>
      <c r="N5767" s="172" t="s">
        <v>10682</v>
      </c>
      <c r="O5767" s="149" t="s">
        <v>1532</v>
      </c>
      <c r="P5767" s="149" t="s">
        <v>9914</v>
      </c>
      <c r="Q5767" s="150" t="s">
        <v>10519</v>
      </c>
      <c r="R5767" s="189">
        <v>0.29444444444444445</v>
      </c>
    </row>
    <row r="5768" spans="1:18" x14ac:dyDescent="0.25">
      <c r="A5768" s="132">
        <v>1061222</v>
      </c>
      <c r="B5768" s="145" t="s">
        <v>5592</v>
      </c>
      <c r="C5768" s="132">
        <v>1</v>
      </c>
      <c r="D5768" s="132" t="s">
        <v>20</v>
      </c>
      <c r="E5768" s="186" t="s">
        <v>20</v>
      </c>
      <c r="F5768" s="132" t="s">
        <v>20</v>
      </c>
      <c r="G5768" s="132" t="s">
        <v>20</v>
      </c>
      <c r="H5768" s="132" t="s">
        <v>20</v>
      </c>
      <c r="I5768" s="132" t="s">
        <v>20</v>
      </c>
      <c r="J5768" s="133">
        <v>0</v>
      </c>
      <c r="K5768" s="133">
        <v>0</v>
      </c>
      <c r="L5768" s="133">
        <v>0</v>
      </c>
      <c r="M5768" s="134" t="str">
        <f t="shared" si="90"/>
        <v>P</v>
      </c>
      <c r="N5768" s="171" t="s">
        <v>10682</v>
      </c>
      <c r="O5768" s="146" t="s">
        <v>1532</v>
      </c>
      <c r="P5768" s="146" t="s">
        <v>9914</v>
      </c>
      <c r="Q5768" s="147" t="s">
        <v>10519</v>
      </c>
      <c r="R5768" s="187">
        <v>0.29444444444444445</v>
      </c>
    </row>
    <row r="5769" spans="1:18" x14ac:dyDescent="0.25">
      <c r="A5769" s="135">
        <v>1061223</v>
      </c>
      <c r="B5769" s="148" t="s">
        <v>5593</v>
      </c>
      <c r="C5769" s="135">
        <v>1</v>
      </c>
      <c r="D5769" s="135" t="s">
        <v>20</v>
      </c>
      <c r="E5769" s="188" t="s">
        <v>20</v>
      </c>
      <c r="F5769" s="135" t="s">
        <v>20</v>
      </c>
      <c r="G5769" s="135" t="s">
        <v>20</v>
      </c>
      <c r="H5769" s="135" t="s">
        <v>20</v>
      </c>
      <c r="I5769" s="135" t="s">
        <v>20</v>
      </c>
      <c r="J5769" s="136">
        <v>0</v>
      </c>
      <c r="K5769" s="136">
        <v>0</v>
      </c>
      <c r="L5769" s="136">
        <v>0</v>
      </c>
      <c r="M5769" s="137" t="str">
        <f t="shared" si="90"/>
        <v>P</v>
      </c>
      <c r="N5769" s="172" t="s">
        <v>10682</v>
      </c>
      <c r="O5769" s="149" t="s">
        <v>1532</v>
      </c>
      <c r="P5769" s="149" t="s">
        <v>9914</v>
      </c>
      <c r="Q5769" s="150" t="s">
        <v>10519</v>
      </c>
      <c r="R5769" s="189">
        <v>0.29444444444444445</v>
      </c>
    </row>
    <row r="5770" spans="1:18" x14ac:dyDescent="0.25">
      <c r="A5770" s="132">
        <v>1061224</v>
      </c>
      <c r="B5770" s="145" t="s">
        <v>5594</v>
      </c>
      <c r="C5770" s="132">
        <v>1</v>
      </c>
      <c r="D5770" s="132" t="s">
        <v>20</v>
      </c>
      <c r="E5770" s="186" t="s">
        <v>20</v>
      </c>
      <c r="F5770" s="132" t="s">
        <v>20</v>
      </c>
      <c r="G5770" s="132" t="s">
        <v>20</v>
      </c>
      <c r="H5770" s="132" t="s">
        <v>20</v>
      </c>
      <c r="I5770" s="132" t="s">
        <v>20</v>
      </c>
      <c r="J5770" s="133">
        <v>0</v>
      </c>
      <c r="K5770" s="133">
        <v>0</v>
      </c>
      <c r="L5770" s="133">
        <v>0</v>
      </c>
      <c r="M5770" s="134" t="str">
        <f t="shared" si="90"/>
        <v>P</v>
      </c>
      <c r="N5770" s="171" t="s">
        <v>10682</v>
      </c>
      <c r="O5770" s="146" t="s">
        <v>1532</v>
      </c>
      <c r="P5770" s="146" t="s">
        <v>9914</v>
      </c>
      <c r="Q5770" s="147" t="s">
        <v>10519</v>
      </c>
      <c r="R5770" s="187">
        <v>0.29444444444444445</v>
      </c>
    </row>
    <row r="5771" spans="1:18" x14ac:dyDescent="0.25">
      <c r="A5771" s="135">
        <v>1061225</v>
      </c>
      <c r="B5771" s="148" t="s">
        <v>5595</v>
      </c>
      <c r="C5771" s="135">
        <v>1</v>
      </c>
      <c r="D5771" s="135" t="s">
        <v>20</v>
      </c>
      <c r="E5771" s="188" t="s">
        <v>20</v>
      </c>
      <c r="F5771" s="135" t="s">
        <v>20</v>
      </c>
      <c r="G5771" s="135" t="s">
        <v>20</v>
      </c>
      <c r="H5771" s="135" t="s">
        <v>20</v>
      </c>
      <c r="I5771" s="135" t="s">
        <v>20</v>
      </c>
      <c r="J5771" s="136">
        <v>0</v>
      </c>
      <c r="K5771" s="136">
        <v>0</v>
      </c>
      <c r="L5771" s="136">
        <v>0</v>
      </c>
      <c r="M5771" s="137" t="str">
        <f t="shared" si="90"/>
        <v>P</v>
      </c>
      <c r="N5771" s="172" t="s">
        <v>10682</v>
      </c>
      <c r="O5771" s="149" t="s">
        <v>1532</v>
      </c>
      <c r="P5771" s="149" t="s">
        <v>9914</v>
      </c>
      <c r="Q5771" s="150" t="s">
        <v>10519</v>
      </c>
      <c r="R5771" s="189">
        <v>0.29444444444444445</v>
      </c>
    </row>
    <row r="5772" spans="1:18" x14ac:dyDescent="0.25">
      <c r="A5772" s="132">
        <v>1061226</v>
      </c>
      <c r="B5772" s="145" t="s">
        <v>5596</v>
      </c>
      <c r="C5772" s="132">
        <v>1</v>
      </c>
      <c r="D5772" s="132" t="s">
        <v>20</v>
      </c>
      <c r="E5772" s="186" t="s">
        <v>20</v>
      </c>
      <c r="F5772" s="132" t="s">
        <v>20</v>
      </c>
      <c r="G5772" s="132" t="s">
        <v>20</v>
      </c>
      <c r="H5772" s="132" t="s">
        <v>20</v>
      </c>
      <c r="I5772" s="132" t="s">
        <v>20</v>
      </c>
      <c r="J5772" s="133">
        <v>0</v>
      </c>
      <c r="K5772" s="133">
        <v>0</v>
      </c>
      <c r="L5772" s="133">
        <v>0</v>
      </c>
      <c r="M5772" s="134" t="str">
        <f t="shared" si="90"/>
        <v>P</v>
      </c>
      <c r="N5772" s="171" t="s">
        <v>10682</v>
      </c>
      <c r="O5772" s="146" t="s">
        <v>1532</v>
      </c>
      <c r="P5772" s="146" t="s">
        <v>9914</v>
      </c>
      <c r="Q5772" s="147" t="s">
        <v>10519</v>
      </c>
      <c r="R5772" s="187">
        <v>0.29444444444444445</v>
      </c>
    </row>
    <row r="5773" spans="1:18" x14ac:dyDescent="0.25">
      <c r="A5773" s="135">
        <v>1061227</v>
      </c>
      <c r="B5773" s="148" t="s">
        <v>5597</v>
      </c>
      <c r="C5773" s="135">
        <v>1</v>
      </c>
      <c r="D5773" s="135" t="s">
        <v>20</v>
      </c>
      <c r="E5773" s="188" t="s">
        <v>20</v>
      </c>
      <c r="F5773" s="135" t="s">
        <v>20</v>
      </c>
      <c r="G5773" s="135" t="s">
        <v>20</v>
      </c>
      <c r="H5773" s="135" t="s">
        <v>20</v>
      </c>
      <c r="I5773" s="135" t="s">
        <v>20</v>
      </c>
      <c r="J5773" s="136">
        <v>0</v>
      </c>
      <c r="K5773" s="136">
        <v>0</v>
      </c>
      <c r="L5773" s="136">
        <v>0</v>
      </c>
      <c r="M5773" s="137" t="str">
        <f t="shared" si="90"/>
        <v>P</v>
      </c>
      <c r="N5773" s="172" t="s">
        <v>10682</v>
      </c>
      <c r="O5773" s="149" t="s">
        <v>1532</v>
      </c>
      <c r="P5773" s="149" t="s">
        <v>9914</v>
      </c>
      <c r="Q5773" s="150" t="s">
        <v>10519</v>
      </c>
      <c r="R5773" s="189">
        <v>0.29444444444444445</v>
      </c>
    </row>
    <row r="5774" spans="1:18" x14ac:dyDescent="0.25">
      <c r="A5774" s="132">
        <v>1061228</v>
      </c>
      <c r="B5774" s="145" t="s">
        <v>5598</v>
      </c>
      <c r="C5774" s="132">
        <v>1</v>
      </c>
      <c r="D5774" s="132" t="s">
        <v>20</v>
      </c>
      <c r="E5774" s="186" t="s">
        <v>20</v>
      </c>
      <c r="F5774" s="132" t="s">
        <v>20</v>
      </c>
      <c r="G5774" s="132" t="s">
        <v>20</v>
      </c>
      <c r="H5774" s="132" t="s">
        <v>20</v>
      </c>
      <c r="I5774" s="132" t="s">
        <v>20</v>
      </c>
      <c r="J5774" s="133">
        <v>0</v>
      </c>
      <c r="K5774" s="133">
        <v>0</v>
      </c>
      <c r="L5774" s="133">
        <v>0</v>
      </c>
      <c r="M5774" s="134" t="str">
        <f t="shared" si="90"/>
        <v>P</v>
      </c>
      <c r="N5774" s="171" t="s">
        <v>10682</v>
      </c>
      <c r="O5774" s="146" t="s">
        <v>1532</v>
      </c>
      <c r="P5774" s="146" t="s">
        <v>9914</v>
      </c>
      <c r="Q5774" s="147" t="s">
        <v>10519</v>
      </c>
      <c r="R5774" s="187">
        <v>0.29444444444444445</v>
      </c>
    </row>
    <row r="5775" spans="1:18" x14ac:dyDescent="0.25">
      <c r="A5775" s="135">
        <v>1061229</v>
      </c>
      <c r="B5775" s="148" t="s">
        <v>5599</v>
      </c>
      <c r="C5775" s="135">
        <v>1</v>
      </c>
      <c r="D5775" s="135" t="s">
        <v>20</v>
      </c>
      <c r="E5775" s="188" t="s">
        <v>20</v>
      </c>
      <c r="F5775" s="135" t="s">
        <v>20</v>
      </c>
      <c r="G5775" s="135" t="s">
        <v>20</v>
      </c>
      <c r="H5775" s="135" t="s">
        <v>20</v>
      </c>
      <c r="I5775" s="135" t="s">
        <v>20</v>
      </c>
      <c r="J5775" s="136">
        <v>0</v>
      </c>
      <c r="K5775" s="136">
        <v>0</v>
      </c>
      <c r="L5775" s="136">
        <v>0</v>
      </c>
      <c r="M5775" s="137" t="str">
        <f t="shared" si="90"/>
        <v>P</v>
      </c>
      <c r="N5775" s="172" t="s">
        <v>10682</v>
      </c>
      <c r="O5775" s="149" t="s">
        <v>1532</v>
      </c>
      <c r="P5775" s="149" t="s">
        <v>9914</v>
      </c>
      <c r="Q5775" s="150" t="s">
        <v>10519</v>
      </c>
      <c r="R5775" s="189">
        <v>0.29444444444444445</v>
      </c>
    </row>
    <row r="5776" spans="1:18" x14ac:dyDescent="0.25">
      <c r="A5776" s="132">
        <v>1061233</v>
      </c>
      <c r="B5776" s="145" t="s">
        <v>5600</v>
      </c>
      <c r="C5776" s="132">
        <v>1</v>
      </c>
      <c r="D5776" s="132" t="s">
        <v>20</v>
      </c>
      <c r="E5776" s="186" t="s">
        <v>20</v>
      </c>
      <c r="F5776" s="132" t="s">
        <v>20</v>
      </c>
      <c r="G5776" s="132" t="s">
        <v>20</v>
      </c>
      <c r="H5776" s="132" t="s">
        <v>20</v>
      </c>
      <c r="I5776" s="132" t="s">
        <v>20</v>
      </c>
      <c r="J5776" s="133">
        <v>0</v>
      </c>
      <c r="K5776" s="133">
        <v>0</v>
      </c>
      <c r="L5776" s="133">
        <v>0</v>
      </c>
      <c r="M5776" s="134" t="str">
        <f t="shared" si="90"/>
        <v>P</v>
      </c>
      <c r="N5776" s="171" t="s">
        <v>10682</v>
      </c>
      <c r="O5776" s="146" t="s">
        <v>1532</v>
      </c>
      <c r="P5776" s="146" t="s">
        <v>9914</v>
      </c>
      <c r="Q5776" s="147" t="s">
        <v>10519</v>
      </c>
      <c r="R5776" s="187">
        <v>0.29444444444444445</v>
      </c>
    </row>
    <row r="5777" spans="1:18" x14ac:dyDescent="0.25">
      <c r="A5777" s="135">
        <v>1061242</v>
      </c>
      <c r="B5777" s="148" t="s">
        <v>5601</v>
      </c>
      <c r="C5777" s="135">
        <v>1</v>
      </c>
      <c r="D5777" s="135" t="s">
        <v>20</v>
      </c>
      <c r="E5777" s="188" t="s">
        <v>20</v>
      </c>
      <c r="F5777" s="135" t="s">
        <v>20</v>
      </c>
      <c r="G5777" s="135" t="s">
        <v>20</v>
      </c>
      <c r="H5777" s="135" t="s">
        <v>20</v>
      </c>
      <c r="I5777" s="135" t="s">
        <v>20</v>
      </c>
      <c r="J5777" s="136">
        <v>0</v>
      </c>
      <c r="K5777" s="136">
        <v>0</v>
      </c>
      <c r="L5777" s="136">
        <v>0</v>
      </c>
      <c r="M5777" s="137" t="str">
        <f t="shared" si="90"/>
        <v>P</v>
      </c>
      <c r="N5777" s="172" t="s">
        <v>10682</v>
      </c>
      <c r="O5777" s="149" t="s">
        <v>1532</v>
      </c>
      <c r="P5777" s="149" t="s">
        <v>9914</v>
      </c>
      <c r="Q5777" s="150" t="s">
        <v>10519</v>
      </c>
      <c r="R5777" s="189">
        <v>0.29444444444444445</v>
      </c>
    </row>
    <row r="5778" spans="1:18" x14ac:dyDescent="0.25">
      <c r="A5778" s="132">
        <v>1061251</v>
      </c>
      <c r="B5778" s="145" t="s">
        <v>5602</v>
      </c>
      <c r="C5778" s="132">
        <v>1</v>
      </c>
      <c r="D5778" s="132" t="s">
        <v>20</v>
      </c>
      <c r="E5778" s="186" t="s">
        <v>20</v>
      </c>
      <c r="F5778" s="132" t="s">
        <v>20</v>
      </c>
      <c r="G5778" s="132" t="s">
        <v>20</v>
      </c>
      <c r="H5778" s="132" t="s">
        <v>20</v>
      </c>
      <c r="I5778" s="132" t="s">
        <v>20</v>
      </c>
      <c r="J5778" s="133">
        <v>0</v>
      </c>
      <c r="K5778" s="133">
        <v>0</v>
      </c>
      <c r="L5778" s="133">
        <v>0</v>
      </c>
      <c r="M5778" s="134" t="str">
        <f t="shared" si="90"/>
        <v>P</v>
      </c>
      <c r="N5778" s="173" t="s">
        <v>10682</v>
      </c>
      <c r="O5778" s="146" t="s">
        <v>1532</v>
      </c>
      <c r="P5778" s="146" t="s">
        <v>9914</v>
      </c>
      <c r="Q5778" s="147" t="s">
        <v>10519</v>
      </c>
      <c r="R5778" s="187">
        <v>1.3611111111111112</v>
      </c>
    </row>
    <row r="5779" spans="1:18" x14ac:dyDescent="0.25">
      <c r="A5779" s="135">
        <v>1061252</v>
      </c>
      <c r="B5779" s="148" t="s">
        <v>5603</v>
      </c>
      <c r="C5779" s="135">
        <v>1</v>
      </c>
      <c r="D5779" s="135" t="s">
        <v>20</v>
      </c>
      <c r="E5779" s="188" t="s">
        <v>20</v>
      </c>
      <c r="F5779" s="135" t="s">
        <v>20</v>
      </c>
      <c r="G5779" s="135" t="s">
        <v>20</v>
      </c>
      <c r="H5779" s="135" t="s">
        <v>20</v>
      </c>
      <c r="I5779" s="135" t="s">
        <v>20</v>
      </c>
      <c r="J5779" s="136">
        <v>0</v>
      </c>
      <c r="K5779" s="136">
        <v>0</v>
      </c>
      <c r="L5779" s="136">
        <v>0</v>
      </c>
      <c r="M5779" s="137" t="str">
        <f t="shared" si="90"/>
        <v>P</v>
      </c>
      <c r="N5779" s="174" t="s">
        <v>10682</v>
      </c>
      <c r="O5779" s="149" t="s">
        <v>1532</v>
      </c>
      <c r="P5779" s="149" t="s">
        <v>9914</v>
      </c>
      <c r="Q5779" s="150" t="s">
        <v>10519</v>
      </c>
      <c r="R5779" s="189">
        <v>1.1111111111111112</v>
      </c>
    </row>
    <row r="5780" spans="1:18" x14ac:dyDescent="0.25">
      <c r="A5780" s="132">
        <v>1061255</v>
      </c>
      <c r="B5780" s="145" t="s">
        <v>5604</v>
      </c>
      <c r="C5780" s="132">
        <v>6</v>
      </c>
      <c r="D5780" s="132">
        <v>24</v>
      </c>
      <c r="E5780" s="186" t="s">
        <v>20</v>
      </c>
      <c r="F5780" s="132">
        <v>30</v>
      </c>
      <c r="G5780" s="132" t="s">
        <v>20</v>
      </c>
      <c r="H5780" s="132" t="s">
        <v>20</v>
      </c>
      <c r="I5780" s="132" t="s">
        <v>20</v>
      </c>
      <c r="J5780" s="133">
        <v>5.22</v>
      </c>
      <c r="K5780" s="133">
        <v>2.64</v>
      </c>
      <c r="L5780" s="133">
        <v>2.6</v>
      </c>
      <c r="M5780" s="134" t="str">
        <f t="shared" si="90"/>
        <v>P</v>
      </c>
      <c r="N5780" s="173" t="s">
        <v>10681</v>
      </c>
      <c r="O5780" s="146" t="s">
        <v>1506</v>
      </c>
      <c r="P5780" s="146" t="s">
        <v>9435</v>
      </c>
      <c r="Q5780" s="147" t="s">
        <v>10106</v>
      </c>
      <c r="R5780" s="187">
        <v>69</v>
      </c>
    </row>
    <row r="5781" spans="1:18" x14ac:dyDescent="0.25">
      <c r="A5781" s="135">
        <v>1061256</v>
      </c>
      <c r="B5781" s="148" t="s">
        <v>5605</v>
      </c>
      <c r="C5781" s="135">
        <v>2</v>
      </c>
      <c r="D5781" s="135">
        <v>28</v>
      </c>
      <c r="E5781" s="188" t="s">
        <v>20</v>
      </c>
      <c r="F5781" s="135">
        <v>36</v>
      </c>
      <c r="G5781" s="135" t="s">
        <v>21</v>
      </c>
      <c r="H5781" s="135" t="s">
        <v>21</v>
      </c>
      <c r="I5781" s="135" t="s">
        <v>21</v>
      </c>
      <c r="J5781" s="136">
        <v>4.4400000000000004</v>
      </c>
      <c r="K5781" s="136">
        <v>4.42</v>
      </c>
      <c r="L5781" s="136">
        <v>1.6</v>
      </c>
      <c r="M5781" s="137" t="str">
        <f t="shared" si="90"/>
        <v>P</v>
      </c>
      <c r="N5781" s="174" t="s">
        <v>10681</v>
      </c>
      <c r="O5781" s="149" t="s">
        <v>1506</v>
      </c>
      <c r="P5781" s="149" t="s">
        <v>9435</v>
      </c>
      <c r="Q5781" s="150" t="s">
        <v>10106</v>
      </c>
      <c r="R5781" s="189">
        <v>46.56</v>
      </c>
    </row>
    <row r="5782" spans="1:18" x14ac:dyDescent="0.25">
      <c r="A5782" s="132">
        <v>1061257</v>
      </c>
      <c r="B5782" s="145" t="s">
        <v>485</v>
      </c>
      <c r="C5782" s="132">
        <v>6</v>
      </c>
      <c r="D5782" s="132">
        <v>228</v>
      </c>
      <c r="E5782" s="186" t="s">
        <v>21</v>
      </c>
      <c r="F5782" s="132">
        <v>513</v>
      </c>
      <c r="G5782" s="132">
        <v>28</v>
      </c>
      <c r="H5782" s="132" t="s">
        <v>20</v>
      </c>
      <c r="I5782" s="132">
        <v>1</v>
      </c>
      <c r="J5782" s="133">
        <v>1.48</v>
      </c>
      <c r="K5782" s="133">
        <v>1.21</v>
      </c>
      <c r="L5782" s="133">
        <v>1.76</v>
      </c>
      <c r="M5782" s="134" t="str">
        <f t="shared" si="90"/>
        <v>P</v>
      </c>
      <c r="N5782" s="173" t="s">
        <v>10681</v>
      </c>
      <c r="O5782" s="146" t="s">
        <v>1578</v>
      </c>
      <c r="P5782" s="146" t="s">
        <v>10579</v>
      </c>
      <c r="Q5782" s="147" t="s">
        <v>10106</v>
      </c>
      <c r="R5782" s="187">
        <v>11.399999999999999</v>
      </c>
    </row>
    <row r="5783" spans="1:18" x14ac:dyDescent="0.25">
      <c r="A5783" s="135">
        <v>1061258</v>
      </c>
      <c r="B5783" s="148" t="s">
        <v>287</v>
      </c>
      <c r="C5783" s="135">
        <v>8</v>
      </c>
      <c r="D5783" s="135">
        <v>250</v>
      </c>
      <c r="E5783" s="188" t="s">
        <v>21</v>
      </c>
      <c r="F5783" s="135">
        <v>400</v>
      </c>
      <c r="G5783" s="135">
        <v>8</v>
      </c>
      <c r="H5783" s="135" t="s">
        <v>20</v>
      </c>
      <c r="I5783" s="135">
        <v>2</v>
      </c>
      <c r="J5783" s="136">
        <v>2.14</v>
      </c>
      <c r="K5783" s="136">
        <v>1.9</v>
      </c>
      <c r="L5783" s="136">
        <v>0.88</v>
      </c>
      <c r="M5783" s="137" t="str">
        <f t="shared" si="90"/>
        <v>P</v>
      </c>
      <c r="N5783" s="174" t="s">
        <v>10681</v>
      </c>
      <c r="O5783" s="149" t="s">
        <v>1578</v>
      </c>
      <c r="P5783" s="149" t="s">
        <v>10582</v>
      </c>
      <c r="Q5783" s="150" t="s">
        <v>10519</v>
      </c>
      <c r="R5783" s="189">
        <v>6.96</v>
      </c>
    </row>
    <row r="5784" spans="1:18" x14ac:dyDescent="0.25">
      <c r="A5784" s="132">
        <v>1061259</v>
      </c>
      <c r="B5784" s="145" t="s">
        <v>812</v>
      </c>
      <c r="C5784" s="132">
        <v>8</v>
      </c>
      <c r="D5784" s="132">
        <v>250</v>
      </c>
      <c r="E5784" s="186" t="s">
        <v>21</v>
      </c>
      <c r="F5784" s="132">
        <v>425</v>
      </c>
      <c r="G5784" s="132">
        <v>9</v>
      </c>
      <c r="H5784" s="132" t="s">
        <v>20</v>
      </c>
      <c r="I5784" s="132">
        <v>3</v>
      </c>
      <c r="J5784" s="133">
        <v>2.1800000000000002</v>
      </c>
      <c r="K5784" s="133">
        <v>1.9</v>
      </c>
      <c r="L5784" s="133">
        <v>0.9</v>
      </c>
      <c r="M5784" s="134" t="str">
        <f t="shared" si="90"/>
        <v>P</v>
      </c>
      <c r="N5784" s="171" t="s">
        <v>10681</v>
      </c>
      <c r="O5784" s="146" t="s">
        <v>1578</v>
      </c>
      <c r="P5784" s="146" t="s">
        <v>10582</v>
      </c>
      <c r="Q5784" s="147" t="s">
        <v>10519</v>
      </c>
      <c r="R5784" s="187">
        <v>7.2</v>
      </c>
    </row>
    <row r="5785" spans="1:18" x14ac:dyDescent="0.25">
      <c r="A5785" s="135">
        <v>1061260</v>
      </c>
      <c r="B5785" s="148" t="s">
        <v>492</v>
      </c>
      <c r="C5785" s="135">
        <v>6</v>
      </c>
      <c r="D5785" s="135">
        <v>228</v>
      </c>
      <c r="E5785" s="188" t="s">
        <v>21</v>
      </c>
      <c r="F5785" s="135">
        <v>456</v>
      </c>
      <c r="G5785" s="135">
        <v>24</v>
      </c>
      <c r="H5785" s="135" t="s">
        <v>20</v>
      </c>
      <c r="I5785" s="135">
        <v>1</v>
      </c>
      <c r="J5785" s="136">
        <v>1.44</v>
      </c>
      <c r="K5785" s="136">
        <v>1.22</v>
      </c>
      <c r="L5785" s="136">
        <v>1.74</v>
      </c>
      <c r="M5785" s="137" t="str">
        <f t="shared" si="90"/>
        <v>P</v>
      </c>
      <c r="N5785" s="172" t="s">
        <v>10681</v>
      </c>
      <c r="O5785" s="149" t="s">
        <v>1578</v>
      </c>
      <c r="P5785" s="149" t="s">
        <v>10579</v>
      </c>
      <c r="Q5785" s="150" t="s">
        <v>10106</v>
      </c>
      <c r="R5785" s="189">
        <v>10.14</v>
      </c>
    </row>
    <row r="5786" spans="1:18" x14ac:dyDescent="0.25">
      <c r="A5786" s="132">
        <v>1061264</v>
      </c>
      <c r="B5786" s="145" t="s">
        <v>5606</v>
      </c>
      <c r="C5786" s="132">
        <v>6</v>
      </c>
      <c r="D5786" s="132" t="s">
        <v>20</v>
      </c>
      <c r="E5786" s="186" t="s">
        <v>20</v>
      </c>
      <c r="F5786" s="132" t="s">
        <v>20</v>
      </c>
      <c r="G5786" s="132" t="s">
        <v>21</v>
      </c>
      <c r="H5786" s="132" t="s">
        <v>21</v>
      </c>
      <c r="I5786" s="132" t="s">
        <v>21</v>
      </c>
      <c r="J5786" s="133">
        <v>3.1</v>
      </c>
      <c r="K5786" s="133">
        <v>3.3</v>
      </c>
      <c r="L5786" s="133">
        <v>0.21299999999999999</v>
      </c>
      <c r="M5786" s="134" t="str">
        <f t="shared" si="90"/>
        <v>P</v>
      </c>
      <c r="N5786" s="171" t="s">
        <v>10682</v>
      </c>
      <c r="O5786" s="146" t="s">
        <v>1614</v>
      </c>
      <c r="P5786" s="146" t="s">
        <v>9419</v>
      </c>
      <c r="Q5786" s="147" t="s">
        <v>10519</v>
      </c>
      <c r="R5786" s="187">
        <v>4.08955223880597</v>
      </c>
    </row>
    <row r="5787" spans="1:18" x14ac:dyDescent="0.25">
      <c r="A5787" s="135">
        <v>1061267</v>
      </c>
      <c r="B5787" s="148" t="s">
        <v>5607</v>
      </c>
      <c r="C5787" s="135">
        <v>6</v>
      </c>
      <c r="D5787" s="135" t="s">
        <v>20</v>
      </c>
      <c r="E5787" s="188" t="s">
        <v>20</v>
      </c>
      <c r="F5787" s="135" t="s">
        <v>20</v>
      </c>
      <c r="G5787" s="135" t="s">
        <v>21</v>
      </c>
      <c r="H5787" s="135" t="s">
        <v>21</v>
      </c>
      <c r="I5787" s="135" t="s">
        <v>21</v>
      </c>
      <c r="J5787" s="136">
        <v>3.2</v>
      </c>
      <c r="K5787" s="136">
        <v>3.2</v>
      </c>
      <c r="L5787" s="136">
        <v>0.21299999999999999</v>
      </c>
      <c r="M5787" s="137" t="str">
        <f t="shared" si="90"/>
        <v>P</v>
      </c>
      <c r="N5787" s="172" t="s">
        <v>10682</v>
      </c>
      <c r="O5787" s="149" t="s">
        <v>1614</v>
      </c>
      <c r="P5787" s="149" t="s">
        <v>9419</v>
      </c>
      <c r="Q5787" s="150" t="s">
        <v>10519</v>
      </c>
      <c r="R5787" s="189">
        <v>2.044776119402985</v>
      </c>
    </row>
    <row r="5788" spans="1:18" x14ac:dyDescent="0.25">
      <c r="A5788" s="132">
        <v>1061269</v>
      </c>
      <c r="B5788" s="145" t="s">
        <v>5608</v>
      </c>
      <c r="C5788" s="132">
        <v>6</v>
      </c>
      <c r="D5788" s="132" t="s">
        <v>20</v>
      </c>
      <c r="E5788" s="186" t="s">
        <v>20</v>
      </c>
      <c r="F5788" s="132" t="s">
        <v>20</v>
      </c>
      <c r="G5788" s="132" t="s">
        <v>20</v>
      </c>
      <c r="H5788" s="132" t="s">
        <v>20</v>
      </c>
      <c r="I5788" s="132" t="s">
        <v>20</v>
      </c>
      <c r="J5788" s="133">
        <v>2.2000000000000002</v>
      </c>
      <c r="K5788" s="133">
        <v>2.2000000000000002</v>
      </c>
      <c r="L5788" s="133">
        <v>0.33100000000000002</v>
      </c>
      <c r="M5788" s="134" t="str">
        <f t="shared" si="90"/>
        <v>P</v>
      </c>
      <c r="N5788" s="171" t="s">
        <v>10682</v>
      </c>
      <c r="O5788" s="146" t="s">
        <v>1614</v>
      </c>
      <c r="P5788" s="146" t="s">
        <v>9419</v>
      </c>
      <c r="Q5788" s="147" t="s">
        <v>10519</v>
      </c>
      <c r="R5788" s="187">
        <v>0.44776119402985071</v>
      </c>
    </row>
    <row r="5789" spans="1:18" x14ac:dyDescent="0.25">
      <c r="A5789" s="135">
        <v>1061276</v>
      </c>
      <c r="B5789" s="148" t="s">
        <v>5609</v>
      </c>
      <c r="C5789" s="135">
        <v>6</v>
      </c>
      <c r="D5789" s="135" t="s">
        <v>20</v>
      </c>
      <c r="E5789" s="188" t="s">
        <v>20</v>
      </c>
      <c r="F5789" s="135" t="s">
        <v>20</v>
      </c>
      <c r="G5789" s="135" t="s">
        <v>21</v>
      </c>
      <c r="H5789" s="135" t="s">
        <v>21</v>
      </c>
      <c r="I5789" s="135" t="s">
        <v>21</v>
      </c>
      <c r="J5789" s="136">
        <v>3.1</v>
      </c>
      <c r="K5789" s="136">
        <v>3.3</v>
      </c>
      <c r="L5789" s="136">
        <v>0.21299999999999999</v>
      </c>
      <c r="M5789" s="137" t="str">
        <f t="shared" si="90"/>
        <v>P</v>
      </c>
      <c r="N5789" s="172" t="s">
        <v>10682</v>
      </c>
      <c r="O5789" s="149" t="s">
        <v>1614</v>
      </c>
      <c r="P5789" s="149" t="s">
        <v>9419</v>
      </c>
      <c r="Q5789" s="150" t="s">
        <v>10519</v>
      </c>
      <c r="R5789" s="189">
        <v>4.08955223880597</v>
      </c>
    </row>
    <row r="5790" spans="1:18" x14ac:dyDescent="0.25">
      <c r="A5790" s="132">
        <v>1061277</v>
      </c>
      <c r="B5790" s="145" t="s">
        <v>5610</v>
      </c>
      <c r="C5790" s="132">
        <v>6</v>
      </c>
      <c r="D5790" s="132" t="s">
        <v>20</v>
      </c>
      <c r="E5790" s="186" t="s">
        <v>20</v>
      </c>
      <c r="F5790" s="132" t="s">
        <v>20</v>
      </c>
      <c r="G5790" s="132" t="s">
        <v>21</v>
      </c>
      <c r="H5790" s="132" t="s">
        <v>21</v>
      </c>
      <c r="I5790" s="132" t="s">
        <v>21</v>
      </c>
      <c r="J5790" s="133">
        <v>3.2</v>
      </c>
      <c r="K5790" s="133">
        <v>3.2</v>
      </c>
      <c r="L5790" s="133">
        <v>0.21299999999999999</v>
      </c>
      <c r="M5790" s="134" t="str">
        <f t="shared" si="90"/>
        <v>P</v>
      </c>
      <c r="N5790" s="171" t="s">
        <v>10682</v>
      </c>
      <c r="O5790" s="146" t="s">
        <v>1614</v>
      </c>
      <c r="P5790" s="146" t="s">
        <v>9419</v>
      </c>
      <c r="Q5790" s="147" t="s">
        <v>10519</v>
      </c>
      <c r="R5790" s="187">
        <v>2.044776119402985</v>
      </c>
    </row>
    <row r="5791" spans="1:18" x14ac:dyDescent="0.25">
      <c r="A5791" s="135">
        <v>1061278</v>
      </c>
      <c r="B5791" s="148" t="s">
        <v>5611</v>
      </c>
      <c r="C5791" s="135">
        <v>6</v>
      </c>
      <c r="D5791" s="135" t="s">
        <v>20</v>
      </c>
      <c r="E5791" s="188" t="s">
        <v>20</v>
      </c>
      <c r="F5791" s="135" t="s">
        <v>20</v>
      </c>
      <c r="G5791" s="135" t="s">
        <v>20</v>
      </c>
      <c r="H5791" s="135" t="s">
        <v>20</v>
      </c>
      <c r="I5791" s="135" t="s">
        <v>20</v>
      </c>
      <c r="J5791" s="136">
        <v>2.2000000000000002</v>
      </c>
      <c r="K5791" s="136">
        <v>2.2000000000000002</v>
      </c>
      <c r="L5791" s="136">
        <v>0.33100000000000002</v>
      </c>
      <c r="M5791" s="137" t="str">
        <f t="shared" si="90"/>
        <v>P</v>
      </c>
      <c r="N5791" s="172" t="s">
        <v>10682</v>
      </c>
      <c r="O5791" s="149" t="s">
        <v>1614</v>
      </c>
      <c r="P5791" s="149" t="s">
        <v>9419</v>
      </c>
      <c r="Q5791" s="150" t="s">
        <v>10519</v>
      </c>
      <c r="R5791" s="189">
        <v>0.44776119402985071</v>
      </c>
    </row>
    <row r="5792" spans="1:18" x14ac:dyDescent="0.25">
      <c r="A5792" s="132">
        <v>1061279</v>
      </c>
      <c r="B5792" s="145" t="s">
        <v>5612</v>
      </c>
      <c r="C5792" s="132">
        <v>6</v>
      </c>
      <c r="D5792" s="132" t="s">
        <v>20</v>
      </c>
      <c r="E5792" s="186" t="s">
        <v>20</v>
      </c>
      <c r="F5792" s="132" t="s">
        <v>20</v>
      </c>
      <c r="G5792" s="132" t="s">
        <v>21</v>
      </c>
      <c r="H5792" s="132" t="s">
        <v>21</v>
      </c>
      <c r="I5792" s="132" t="s">
        <v>21</v>
      </c>
      <c r="J5792" s="133">
        <v>3.1</v>
      </c>
      <c r="K5792" s="133">
        <v>3.3</v>
      </c>
      <c r="L5792" s="133">
        <v>0.21299999999999999</v>
      </c>
      <c r="M5792" s="134" t="str">
        <f t="shared" si="90"/>
        <v>P</v>
      </c>
      <c r="N5792" s="171" t="s">
        <v>10682</v>
      </c>
      <c r="O5792" s="146" t="s">
        <v>1614</v>
      </c>
      <c r="P5792" s="146" t="s">
        <v>9419</v>
      </c>
      <c r="Q5792" s="147" t="s">
        <v>10519</v>
      </c>
      <c r="R5792" s="187">
        <v>4.08955223880597</v>
      </c>
    </row>
    <row r="5793" spans="1:18" x14ac:dyDescent="0.25">
      <c r="A5793" s="135">
        <v>1061280</v>
      </c>
      <c r="B5793" s="148" t="s">
        <v>5613</v>
      </c>
      <c r="C5793" s="135">
        <v>6</v>
      </c>
      <c r="D5793" s="135" t="s">
        <v>20</v>
      </c>
      <c r="E5793" s="188" t="s">
        <v>20</v>
      </c>
      <c r="F5793" s="135" t="s">
        <v>20</v>
      </c>
      <c r="G5793" s="135" t="s">
        <v>21</v>
      </c>
      <c r="H5793" s="135" t="s">
        <v>21</v>
      </c>
      <c r="I5793" s="135" t="s">
        <v>21</v>
      </c>
      <c r="J5793" s="136">
        <v>3.2</v>
      </c>
      <c r="K5793" s="136">
        <v>3.2</v>
      </c>
      <c r="L5793" s="136">
        <v>0.21299999999999999</v>
      </c>
      <c r="M5793" s="137" t="str">
        <f t="shared" si="90"/>
        <v>P</v>
      </c>
      <c r="N5793" s="172" t="s">
        <v>10682</v>
      </c>
      <c r="O5793" s="149" t="s">
        <v>1614</v>
      </c>
      <c r="P5793" s="149" t="s">
        <v>9419</v>
      </c>
      <c r="Q5793" s="150" t="s">
        <v>10519</v>
      </c>
      <c r="R5793" s="189">
        <v>2.044776119402985</v>
      </c>
    </row>
    <row r="5794" spans="1:18" x14ac:dyDescent="0.25">
      <c r="A5794" s="132">
        <v>1061283</v>
      </c>
      <c r="B5794" s="145" t="s">
        <v>5614</v>
      </c>
      <c r="C5794" s="132">
        <v>6</v>
      </c>
      <c r="D5794" s="132" t="s">
        <v>20</v>
      </c>
      <c r="E5794" s="186" t="s">
        <v>20</v>
      </c>
      <c r="F5794" s="132" t="s">
        <v>20</v>
      </c>
      <c r="G5794" s="132" t="s">
        <v>20</v>
      </c>
      <c r="H5794" s="132" t="s">
        <v>20</v>
      </c>
      <c r="I5794" s="132" t="s">
        <v>20</v>
      </c>
      <c r="J5794" s="133">
        <v>2.2000000000000002</v>
      </c>
      <c r="K5794" s="133">
        <v>2.2000000000000002</v>
      </c>
      <c r="L5794" s="133">
        <v>0.33100000000000002</v>
      </c>
      <c r="M5794" s="134" t="str">
        <f t="shared" si="90"/>
        <v>P</v>
      </c>
      <c r="N5794" s="171" t="s">
        <v>10682</v>
      </c>
      <c r="O5794" s="146" t="s">
        <v>1614</v>
      </c>
      <c r="P5794" s="146" t="s">
        <v>9419</v>
      </c>
      <c r="Q5794" s="147" t="s">
        <v>10519</v>
      </c>
      <c r="R5794" s="187">
        <v>0.44776119402985071</v>
      </c>
    </row>
    <row r="5795" spans="1:18" x14ac:dyDescent="0.25">
      <c r="A5795" s="135">
        <v>1061284</v>
      </c>
      <c r="B5795" s="148" t="s">
        <v>5615</v>
      </c>
      <c r="C5795" s="135">
        <v>100</v>
      </c>
      <c r="D5795" s="135" t="s">
        <v>20</v>
      </c>
      <c r="E5795" s="188" t="s">
        <v>20</v>
      </c>
      <c r="F5795" s="135" t="s">
        <v>20</v>
      </c>
      <c r="G5795" s="135" t="s">
        <v>20</v>
      </c>
      <c r="H5795" s="135" t="s">
        <v>20</v>
      </c>
      <c r="I5795" s="135" t="s">
        <v>20</v>
      </c>
      <c r="J5795" s="136">
        <v>0.5</v>
      </c>
      <c r="K5795" s="136">
        <v>0.55000000000000004</v>
      </c>
      <c r="L5795" s="136">
        <v>2.5</v>
      </c>
      <c r="M5795" s="137" t="str">
        <f t="shared" si="90"/>
        <v>P</v>
      </c>
      <c r="N5795" s="172" t="s">
        <v>10682</v>
      </c>
      <c r="O5795" s="149" t="s">
        <v>1500</v>
      </c>
      <c r="P5795" s="149" t="s">
        <v>9456</v>
      </c>
      <c r="Q5795" s="150" t="s">
        <v>10519</v>
      </c>
      <c r="R5795" s="189">
        <v>14.000000000000002</v>
      </c>
    </row>
    <row r="5796" spans="1:18" x14ac:dyDescent="0.25">
      <c r="A5796" s="132">
        <v>1061285</v>
      </c>
      <c r="B5796" s="145" t="s">
        <v>5616</v>
      </c>
      <c r="C5796" s="132">
        <v>100</v>
      </c>
      <c r="D5796" s="132" t="s">
        <v>20</v>
      </c>
      <c r="E5796" s="186" t="s">
        <v>20</v>
      </c>
      <c r="F5796" s="132" t="s">
        <v>20</v>
      </c>
      <c r="G5796" s="132" t="s">
        <v>20</v>
      </c>
      <c r="H5796" s="132" t="s">
        <v>20</v>
      </c>
      <c r="I5796" s="132" t="s">
        <v>20</v>
      </c>
      <c r="J5796" s="133">
        <v>0.5</v>
      </c>
      <c r="K5796" s="133">
        <v>0.55000000000000004</v>
      </c>
      <c r="L5796" s="133">
        <v>2.5</v>
      </c>
      <c r="M5796" s="134" t="str">
        <f t="shared" si="90"/>
        <v>P</v>
      </c>
      <c r="N5796" s="171" t="s">
        <v>10682</v>
      </c>
      <c r="O5796" s="146" t="s">
        <v>1500</v>
      </c>
      <c r="P5796" s="146" t="s">
        <v>9456</v>
      </c>
      <c r="Q5796" s="147" t="s">
        <v>10519</v>
      </c>
      <c r="R5796" s="187">
        <v>14.000000000000002</v>
      </c>
    </row>
    <row r="5797" spans="1:18" x14ac:dyDescent="0.25">
      <c r="A5797" s="135">
        <v>1061286</v>
      </c>
      <c r="B5797" s="148" t="s">
        <v>5617</v>
      </c>
      <c r="C5797" s="135">
        <v>100</v>
      </c>
      <c r="D5797" s="135" t="s">
        <v>20</v>
      </c>
      <c r="E5797" s="188" t="s">
        <v>20</v>
      </c>
      <c r="F5797" s="135" t="s">
        <v>20</v>
      </c>
      <c r="G5797" s="135" t="s">
        <v>20</v>
      </c>
      <c r="H5797" s="135" t="s">
        <v>20</v>
      </c>
      <c r="I5797" s="135" t="s">
        <v>20</v>
      </c>
      <c r="J5797" s="136">
        <v>0.5</v>
      </c>
      <c r="K5797" s="136">
        <v>0.55000000000000004</v>
      </c>
      <c r="L5797" s="136">
        <v>2.5</v>
      </c>
      <c r="M5797" s="137" t="str">
        <f t="shared" si="90"/>
        <v>P</v>
      </c>
      <c r="N5797" s="172" t="s">
        <v>10682</v>
      </c>
      <c r="O5797" s="149" t="s">
        <v>1500</v>
      </c>
      <c r="P5797" s="149" t="s">
        <v>9456</v>
      </c>
      <c r="Q5797" s="150" t="s">
        <v>10519</v>
      </c>
      <c r="R5797" s="189">
        <v>14.000000000000002</v>
      </c>
    </row>
    <row r="5798" spans="1:18" x14ac:dyDescent="0.25">
      <c r="A5798" s="132">
        <v>1061287</v>
      </c>
      <c r="B5798" s="145" t="s">
        <v>5618</v>
      </c>
      <c r="C5798" s="132">
        <v>100</v>
      </c>
      <c r="D5798" s="132" t="s">
        <v>20</v>
      </c>
      <c r="E5798" s="186" t="s">
        <v>20</v>
      </c>
      <c r="F5798" s="132" t="s">
        <v>20</v>
      </c>
      <c r="G5798" s="132" t="s">
        <v>20</v>
      </c>
      <c r="H5798" s="132" t="s">
        <v>20</v>
      </c>
      <c r="I5798" s="132" t="s">
        <v>20</v>
      </c>
      <c r="J5798" s="133">
        <v>0.5</v>
      </c>
      <c r="K5798" s="133">
        <v>0.55000000000000004</v>
      </c>
      <c r="L5798" s="133">
        <v>2.5</v>
      </c>
      <c r="M5798" s="134" t="str">
        <f t="shared" si="90"/>
        <v>P</v>
      </c>
      <c r="N5798" s="171" t="s">
        <v>10682</v>
      </c>
      <c r="O5798" s="146" t="s">
        <v>1500</v>
      </c>
      <c r="P5798" s="146" t="s">
        <v>9456</v>
      </c>
      <c r="Q5798" s="147" t="s">
        <v>10519</v>
      </c>
      <c r="R5798" s="187">
        <v>14.000000000000002</v>
      </c>
    </row>
    <row r="5799" spans="1:18" x14ac:dyDescent="0.25">
      <c r="A5799" s="135">
        <v>1061291</v>
      </c>
      <c r="B5799" s="148" t="s">
        <v>5619</v>
      </c>
      <c r="C5799" s="135">
        <v>100</v>
      </c>
      <c r="D5799" s="135" t="s">
        <v>20</v>
      </c>
      <c r="E5799" s="188" t="s">
        <v>20</v>
      </c>
      <c r="F5799" s="135" t="s">
        <v>20</v>
      </c>
      <c r="G5799" s="135" t="s">
        <v>20</v>
      </c>
      <c r="H5799" s="135" t="s">
        <v>20</v>
      </c>
      <c r="I5799" s="135" t="s">
        <v>20</v>
      </c>
      <c r="J5799" s="136">
        <v>0.5</v>
      </c>
      <c r="K5799" s="136">
        <v>0.55000000000000004</v>
      </c>
      <c r="L5799" s="136">
        <v>2.5</v>
      </c>
      <c r="M5799" s="137" t="str">
        <f t="shared" si="90"/>
        <v>P</v>
      </c>
      <c r="N5799" s="172" t="s">
        <v>10682</v>
      </c>
      <c r="O5799" s="149" t="s">
        <v>1500</v>
      </c>
      <c r="P5799" s="149" t="s">
        <v>9456</v>
      </c>
      <c r="Q5799" s="150" t="s">
        <v>10519</v>
      </c>
      <c r="R5799" s="189">
        <v>14.000000000000002</v>
      </c>
    </row>
    <row r="5800" spans="1:18" x14ac:dyDescent="0.25">
      <c r="A5800" s="132">
        <v>1061292</v>
      </c>
      <c r="B5800" s="145" t="s">
        <v>5620</v>
      </c>
      <c r="C5800" s="132">
        <v>100</v>
      </c>
      <c r="D5800" s="132" t="s">
        <v>20</v>
      </c>
      <c r="E5800" s="186" t="s">
        <v>20</v>
      </c>
      <c r="F5800" s="132" t="s">
        <v>20</v>
      </c>
      <c r="G5800" s="132" t="s">
        <v>20</v>
      </c>
      <c r="H5800" s="132" t="s">
        <v>20</v>
      </c>
      <c r="I5800" s="132" t="s">
        <v>20</v>
      </c>
      <c r="J5800" s="133">
        <v>0.5</v>
      </c>
      <c r="K5800" s="133">
        <v>0.55000000000000004</v>
      </c>
      <c r="L5800" s="133">
        <v>2.5</v>
      </c>
      <c r="M5800" s="134" t="str">
        <f t="shared" si="90"/>
        <v>P</v>
      </c>
      <c r="N5800" s="171" t="s">
        <v>10682</v>
      </c>
      <c r="O5800" s="146" t="s">
        <v>1500</v>
      </c>
      <c r="P5800" s="146" t="s">
        <v>9456</v>
      </c>
      <c r="Q5800" s="147" t="s">
        <v>10519</v>
      </c>
      <c r="R5800" s="187">
        <v>14.000000000000002</v>
      </c>
    </row>
    <row r="5801" spans="1:18" x14ac:dyDescent="0.25">
      <c r="A5801" s="135">
        <v>1061293</v>
      </c>
      <c r="B5801" s="148" t="s">
        <v>5621</v>
      </c>
      <c r="C5801" s="135">
        <v>100</v>
      </c>
      <c r="D5801" s="135" t="s">
        <v>20</v>
      </c>
      <c r="E5801" s="188" t="s">
        <v>20</v>
      </c>
      <c r="F5801" s="135" t="s">
        <v>20</v>
      </c>
      <c r="G5801" s="135" t="s">
        <v>20</v>
      </c>
      <c r="H5801" s="135" t="s">
        <v>20</v>
      </c>
      <c r="I5801" s="135" t="s">
        <v>20</v>
      </c>
      <c r="J5801" s="136">
        <v>0.5</v>
      </c>
      <c r="K5801" s="136">
        <v>0.55000000000000004</v>
      </c>
      <c r="L5801" s="136">
        <v>1</v>
      </c>
      <c r="M5801" s="137" t="str">
        <f t="shared" si="90"/>
        <v>P</v>
      </c>
      <c r="N5801" s="172" t="s">
        <v>10682</v>
      </c>
      <c r="O5801" s="149" t="s">
        <v>1500</v>
      </c>
      <c r="P5801" s="149" t="s">
        <v>9456</v>
      </c>
      <c r="Q5801" s="150" t="s">
        <v>10519</v>
      </c>
      <c r="R5801" s="189">
        <v>14.000000000000002</v>
      </c>
    </row>
    <row r="5802" spans="1:18" x14ac:dyDescent="0.25">
      <c r="A5802" s="132">
        <v>1061294</v>
      </c>
      <c r="B5802" s="145" t="s">
        <v>5622</v>
      </c>
      <c r="C5802" s="132">
        <v>100</v>
      </c>
      <c r="D5802" s="132" t="s">
        <v>20</v>
      </c>
      <c r="E5802" s="186" t="s">
        <v>20</v>
      </c>
      <c r="F5802" s="132" t="s">
        <v>20</v>
      </c>
      <c r="G5802" s="132" t="s">
        <v>20</v>
      </c>
      <c r="H5802" s="132" t="s">
        <v>20</v>
      </c>
      <c r="I5802" s="132" t="s">
        <v>20</v>
      </c>
      <c r="J5802" s="133">
        <v>0.5</v>
      </c>
      <c r="K5802" s="133">
        <v>0.55000000000000004</v>
      </c>
      <c r="L5802" s="133">
        <v>2</v>
      </c>
      <c r="M5802" s="134" t="str">
        <f t="shared" si="90"/>
        <v>P</v>
      </c>
      <c r="N5802" s="171" t="s">
        <v>10682</v>
      </c>
      <c r="O5802" s="146" t="s">
        <v>1500</v>
      </c>
      <c r="P5802" s="146" t="s">
        <v>9456</v>
      </c>
      <c r="Q5802" s="147" t="s">
        <v>10519</v>
      </c>
      <c r="R5802" s="187">
        <v>14.000000000000002</v>
      </c>
    </row>
    <row r="5803" spans="1:18" x14ac:dyDescent="0.25">
      <c r="A5803" s="135">
        <v>1061295</v>
      </c>
      <c r="B5803" s="148" t="s">
        <v>5623</v>
      </c>
      <c r="C5803" s="135">
        <v>100</v>
      </c>
      <c r="D5803" s="135" t="s">
        <v>20</v>
      </c>
      <c r="E5803" s="188" t="s">
        <v>20</v>
      </c>
      <c r="F5803" s="135" t="s">
        <v>20</v>
      </c>
      <c r="G5803" s="135" t="s">
        <v>20</v>
      </c>
      <c r="H5803" s="135" t="s">
        <v>20</v>
      </c>
      <c r="I5803" s="135" t="s">
        <v>20</v>
      </c>
      <c r="J5803" s="136">
        <v>0.5</v>
      </c>
      <c r="K5803" s="136">
        <v>0.55000000000000004</v>
      </c>
      <c r="L5803" s="136">
        <v>2.5</v>
      </c>
      <c r="M5803" s="137" t="str">
        <f t="shared" si="90"/>
        <v>P</v>
      </c>
      <c r="N5803" s="172" t="s">
        <v>10682</v>
      </c>
      <c r="O5803" s="149" t="s">
        <v>1500</v>
      </c>
      <c r="P5803" s="149" t="s">
        <v>9456</v>
      </c>
      <c r="Q5803" s="150" t="s">
        <v>10519</v>
      </c>
      <c r="R5803" s="189">
        <v>11.194029850746269</v>
      </c>
    </row>
    <row r="5804" spans="1:18" x14ac:dyDescent="0.25">
      <c r="A5804" s="132">
        <v>1061300</v>
      </c>
      <c r="B5804" s="145" t="s">
        <v>5624</v>
      </c>
      <c r="C5804" s="132">
        <v>100</v>
      </c>
      <c r="D5804" s="132" t="s">
        <v>20</v>
      </c>
      <c r="E5804" s="186" t="s">
        <v>20</v>
      </c>
      <c r="F5804" s="132" t="s">
        <v>20</v>
      </c>
      <c r="G5804" s="132" t="s">
        <v>20</v>
      </c>
      <c r="H5804" s="132" t="s">
        <v>20</v>
      </c>
      <c r="I5804" s="132" t="s">
        <v>20</v>
      </c>
      <c r="J5804" s="133">
        <v>0.5</v>
      </c>
      <c r="K5804" s="133">
        <v>0.55000000000000004</v>
      </c>
      <c r="L5804" s="133">
        <v>1.5</v>
      </c>
      <c r="M5804" s="134" t="str">
        <f t="shared" si="90"/>
        <v>P</v>
      </c>
      <c r="N5804" s="171" t="s">
        <v>10682</v>
      </c>
      <c r="O5804" s="146" t="s">
        <v>1500</v>
      </c>
      <c r="P5804" s="146" t="s">
        <v>9456</v>
      </c>
      <c r="Q5804" s="147" t="s">
        <v>10519</v>
      </c>
      <c r="R5804" s="187">
        <v>14.000000000000002</v>
      </c>
    </row>
    <row r="5805" spans="1:18" x14ac:dyDescent="0.25">
      <c r="A5805" s="135">
        <v>1061302</v>
      </c>
      <c r="B5805" s="148" t="s">
        <v>5625</v>
      </c>
      <c r="C5805" s="135">
        <v>100</v>
      </c>
      <c r="D5805" s="135" t="s">
        <v>20</v>
      </c>
      <c r="E5805" s="188" t="s">
        <v>20</v>
      </c>
      <c r="F5805" s="135" t="s">
        <v>20</v>
      </c>
      <c r="G5805" s="135" t="s">
        <v>20</v>
      </c>
      <c r="H5805" s="135" t="s">
        <v>20</v>
      </c>
      <c r="I5805" s="135" t="s">
        <v>20</v>
      </c>
      <c r="J5805" s="136">
        <v>0.5</v>
      </c>
      <c r="K5805" s="136">
        <v>0.55000000000000004</v>
      </c>
      <c r="L5805" s="136">
        <v>1.5</v>
      </c>
      <c r="M5805" s="137" t="str">
        <f t="shared" si="90"/>
        <v>P</v>
      </c>
      <c r="N5805" s="172" t="s">
        <v>10682</v>
      </c>
      <c r="O5805" s="149" t="s">
        <v>1500</v>
      </c>
      <c r="P5805" s="149" t="s">
        <v>9456</v>
      </c>
      <c r="Q5805" s="150" t="s">
        <v>10519</v>
      </c>
      <c r="R5805" s="189">
        <v>14.000000000000002</v>
      </c>
    </row>
    <row r="5806" spans="1:18" x14ac:dyDescent="0.25">
      <c r="A5806" s="132">
        <v>1061304</v>
      </c>
      <c r="B5806" s="145" t="s">
        <v>5626</v>
      </c>
      <c r="C5806" s="132">
        <v>100</v>
      </c>
      <c r="D5806" s="132" t="s">
        <v>20</v>
      </c>
      <c r="E5806" s="186" t="s">
        <v>20</v>
      </c>
      <c r="F5806" s="132" t="s">
        <v>20</v>
      </c>
      <c r="G5806" s="132" t="s">
        <v>20</v>
      </c>
      <c r="H5806" s="132" t="s">
        <v>20</v>
      </c>
      <c r="I5806" s="132" t="s">
        <v>20</v>
      </c>
      <c r="J5806" s="133">
        <v>0.5</v>
      </c>
      <c r="K5806" s="133">
        <v>0.55000000000000004</v>
      </c>
      <c r="L5806" s="133">
        <v>1.5</v>
      </c>
      <c r="M5806" s="134" t="str">
        <f t="shared" si="90"/>
        <v>P</v>
      </c>
      <c r="N5806" s="171" t="s">
        <v>10682</v>
      </c>
      <c r="O5806" s="146" t="s">
        <v>1500</v>
      </c>
      <c r="P5806" s="146" t="s">
        <v>9456</v>
      </c>
      <c r="Q5806" s="147" t="s">
        <v>10519</v>
      </c>
      <c r="R5806" s="187">
        <v>14.000000000000002</v>
      </c>
    </row>
    <row r="5807" spans="1:18" x14ac:dyDescent="0.25">
      <c r="A5807" s="135">
        <v>1061305</v>
      </c>
      <c r="B5807" s="148" t="s">
        <v>5627</v>
      </c>
      <c r="C5807" s="135">
        <v>100</v>
      </c>
      <c r="D5807" s="135" t="s">
        <v>20</v>
      </c>
      <c r="E5807" s="188" t="s">
        <v>20</v>
      </c>
      <c r="F5807" s="135" t="s">
        <v>20</v>
      </c>
      <c r="G5807" s="135" t="s">
        <v>20</v>
      </c>
      <c r="H5807" s="135" t="s">
        <v>20</v>
      </c>
      <c r="I5807" s="135" t="s">
        <v>20</v>
      </c>
      <c r="J5807" s="136">
        <v>0.5</v>
      </c>
      <c r="K5807" s="136">
        <v>0.55000000000000004</v>
      </c>
      <c r="L5807" s="136">
        <v>2</v>
      </c>
      <c r="M5807" s="137" t="str">
        <f t="shared" si="90"/>
        <v>P</v>
      </c>
      <c r="N5807" s="172" t="s">
        <v>10682</v>
      </c>
      <c r="O5807" s="149" t="s">
        <v>1500</v>
      </c>
      <c r="P5807" s="149" t="s">
        <v>9456</v>
      </c>
      <c r="Q5807" s="150" t="s">
        <v>10519</v>
      </c>
      <c r="R5807" s="189">
        <v>14.000000000000002</v>
      </c>
    </row>
    <row r="5808" spans="1:18" x14ac:dyDescent="0.25">
      <c r="A5808" s="132">
        <v>1061306</v>
      </c>
      <c r="B5808" s="145" t="s">
        <v>5628</v>
      </c>
      <c r="C5808" s="132">
        <v>100</v>
      </c>
      <c r="D5808" s="132" t="s">
        <v>20</v>
      </c>
      <c r="E5808" s="186" t="s">
        <v>20</v>
      </c>
      <c r="F5808" s="132" t="s">
        <v>20</v>
      </c>
      <c r="G5808" s="132" t="s">
        <v>20</v>
      </c>
      <c r="H5808" s="132" t="s">
        <v>20</v>
      </c>
      <c r="I5808" s="132" t="s">
        <v>20</v>
      </c>
      <c r="J5808" s="133">
        <v>0.5</v>
      </c>
      <c r="K5808" s="133">
        <v>0.55000000000000004</v>
      </c>
      <c r="L5808" s="133">
        <v>2</v>
      </c>
      <c r="M5808" s="134" t="str">
        <f t="shared" si="90"/>
        <v>P</v>
      </c>
      <c r="N5808" s="171" t="s">
        <v>10682</v>
      </c>
      <c r="O5808" s="146" t="s">
        <v>1500</v>
      </c>
      <c r="P5808" s="146" t="s">
        <v>9456</v>
      </c>
      <c r="Q5808" s="147" t="s">
        <v>10519</v>
      </c>
      <c r="R5808" s="187">
        <v>14.000000000000002</v>
      </c>
    </row>
    <row r="5809" spans="1:18" x14ac:dyDescent="0.25">
      <c r="A5809" s="135">
        <v>1061307</v>
      </c>
      <c r="B5809" s="148" t="s">
        <v>5629</v>
      </c>
      <c r="C5809" s="135">
        <v>100</v>
      </c>
      <c r="D5809" s="135" t="s">
        <v>20</v>
      </c>
      <c r="E5809" s="188" t="s">
        <v>20</v>
      </c>
      <c r="F5809" s="135" t="s">
        <v>20</v>
      </c>
      <c r="G5809" s="135" t="s">
        <v>20</v>
      </c>
      <c r="H5809" s="135" t="s">
        <v>20</v>
      </c>
      <c r="I5809" s="135" t="s">
        <v>20</v>
      </c>
      <c r="J5809" s="136">
        <v>0.5</v>
      </c>
      <c r="K5809" s="136">
        <v>0.55000000000000004</v>
      </c>
      <c r="L5809" s="136">
        <v>2</v>
      </c>
      <c r="M5809" s="137" t="str">
        <f t="shared" si="90"/>
        <v>P</v>
      </c>
      <c r="N5809" s="172" t="s">
        <v>10682</v>
      </c>
      <c r="O5809" s="149" t="s">
        <v>1500</v>
      </c>
      <c r="P5809" s="149" t="s">
        <v>9456</v>
      </c>
      <c r="Q5809" s="150" t="s">
        <v>10519</v>
      </c>
      <c r="R5809" s="189">
        <v>14.000000000000002</v>
      </c>
    </row>
    <row r="5810" spans="1:18" x14ac:dyDescent="0.25">
      <c r="A5810" s="132">
        <v>1061308</v>
      </c>
      <c r="B5810" s="145" t="s">
        <v>5630</v>
      </c>
      <c r="C5810" s="132">
        <v>100</v>
      </c>
      <c r="D5810" s="132" t="s">
        <v>20</v>
      </c>
      <c r="E5810" s="186" t="s">
        <v>20</v>
      </c>
      <c r="F5810" s="132" t="s">
        <v>20</v>
      </c>
      <c r="G5810" s="132" t="s">
        <v>20</v>
      </c>
      <c r="H5810" s="132" t="s">
        <v>20</v>
      </c>
      <c r="I5810" s="132" t="s">
        <v>20</v>
      </c>
      <c r="J5810" s="133">
        <v>0.5</v>
      </c>
      <c r="K5810" s="133">
        <v>0.55000000000000004</v>
      </c>
      <c r="L5810" s="133">
        <v>2</v>
      </c>
      <c r="M5810" s="134" t="str">
        <f t="shared" si="90"/>
        <v>P</v>
      </c>
      <c r="N5810" s="171" t="s">
        <v>10682</v>
      </c>
      <c r="O5810" s="146" t="s">
        <v>1500</v>
      </c>
      <c r="P5810" s="146" t="s">
        <v>9456</v>
      </c>
      <c r="Q5810" s="147" t="s">
        <v>10519</v>
      </c>
      <c r="R5810" s="187">
        <v>14.000000000000002</v>
      </c>
    </row>
    <row r="5811" spans="1:18" x14ac:dyDescent="0.25">
      <c r="A5811" s="135">
        <v>1061318</v>
      </c>
      <c r="B5811" s="148" t="s">
        <v>5631</v>
      </c>
      <c r="C5811" s="135">
        <v>100</v>
      </c>
      <c r="D5811" s="135" t="s">
        <v>20</v>
      </c>
      <c r="E5811" s="188" t="s">
        <v>20</v>
      </c>
      <c r="F5811" s="135" t="s">
        <v>20</v>
      </c>
      <c r="G5811" s="135" t="s">
        <v>20</v>
      </c>
      <c r="H5811" s="135" t="s">
        <v>20</v>
      </c>
      <c r="I5811" s="135" t="s">
        <v>20</v>
      </c>
      <c r="J5811" s="136">
        <v>0.5</v>
      </c>
      <c r="K5811" s="136">
        <v>0.55000000000000004</v>
      </c>
      <c r="L5811" s="136">
        <v>2</v>
      </c>
      <c r="M5811" s="137" t="str">
        <f t="shared" si="90"/>
        <v>P</v>
      </c>
      <c r="N5811" s="172" t="s">
        <v>10682</v>
      </c>
      <c r="O5811" s="149" t="s">
        <v>1500</v>
      </c>
      <c r="P5811" s="149" t="s">
        <v>9456</v>
      </c>
      <c r="Q5811" s="150" t="s">
        <v>10519</v>
      </c>
      <c r="R5811" s="189">
        <v>14.000000000000002</v>
      </c>
    </row>
    <row r="5812" spans="1:18" x14ac:dyDescent="0.25">
      <c r="A5812" s="132">
        <v>1061322</v>
      </c>
      <c r="B5812" s="145" t="s">
        <v>5632</v>
      </c>
      <c r="C5812" s="132">
        <v>1000</v>
      </c>
      <c r="D5812" s="132" t="s">
        <v>20</v>
      </c>
      <c r="E5812" s="186" t="s">
        <v>20</v>
      </c>
      <c r="F5812" s="132" t="s">
        <v>20</v>
      </c>
      <c r="G5812" s="132" t="s">
        <v>20</v>
      </c>
      <c r="H5812" s="132" t="s">
        <v>20</v>
      </c>
      <c r="I5812" s="132" t="s">
        <v>20</v>
      </c>
      <c r="J5812" s="133">
        <v>1.84</v>
      </c>
      <c r="K5812" s="133">
        <v>1.84</v>
      </c>
      <c r="L5812" s="133">
        <v>1</v>
      </c>
      <c r="M5812" s="134" t="str">
        <f t="shared" si="90"/>
        <v>P</v>
      </c>
      <c r="N5812" s="171" t="s">
        <v>10682</v>
      </c>
      <c r="O5812" s="146" t="s">
        <v>1506</v>
      </c>
      <c r="P5812" s="146" t="s">
        <v>9915</v>
      </c>
      <c r="Q5812" s="147" t="s">
        <v>10519</v>
      </c>
      <c r="R5812" s="187">
        <v>80</v>
      </c>
    </row>
    <row r="5813" spans="1:18" x14ac:dyDescent="0.25">
      <c r="A5813" s="135">
        <v>1061323</v>
      </c>
      <c r="B5813" s="148" t="s">
        <v>5633</v>
      </c>
      <c r="C5813" s="135">
        <v>1000</v>
      </c>
      <c r="D5813" s="135" t="s">
        <v>20</v>
      </c>
      <c r="E5813" s="188" t="s">
        <v>20</v>
      </c>
      <c r="F5813" s="135" t="s">
        <v>20</v>
      </c>
      <c r="G5813" s="135" t="s">
        <v>20</v>
      </c>
      <c r="H5813" s="135" t="s">
        <v>20</v>
      </c>
      <c r="I5813" s="135" t="s">
        <v>20</v>
      </c>
      <c r="J5813" s="136">
        <v>1.84</v>
      </c>
      <c r="K5813" s="136">
        <v>1.84</v>
      </c>
      <c r="L5813" s="136">
        <v>1</v>
      </c>
      <c r="M5813" s="137" t="str">
        <f t="shared" si="90"/>
        <v>P</v>
      </c>
      <c r="N5813" s="172" t="s">
        <v>10682</v>
      </c>
      <c r="O5813" s="149" t="s">
        <v>1506</v>
      </c>
      <c r="P5813" s="149" t="s">
        <v>9915</v>
      </c>
      <c r="Q5813" s="150" t="s">
        <v>10519</v>
      </c>
      <c r="R5813" s="189">
        <v>80</v>
      </c>
    </row>
    <row r="5814" spans="1:18" x14ac:dyDescent="0.25">
      <c r="A5814" s="132">
        <v>1061324</v>
      </c>
      <c r="B5814" s="145" t="s">
        <v>5634</v>
      </c>
      <c r="C5814" s="132">
        <v>100</v>
      </c>
      <c r="D5814" s="132" t="s">
        <v>20</v>
      </c>
      <c r="E5814" s="186" t="s">
        <v>20</v>
      </c>
      <c r="F5814" s="132" t="s">
        <v>20</v>
      </c>
      <c r="G5814" s="132" t="s">
        <v>20</v>
      </c>
      <c r="H5814" s="132" t="s">
        <v>20</v>
      </c>
      <c r="I5814" s="132" t="s">
        <v>20</v>
      </c>
      <c r="J5814" s="133">
        <v>0.5</v>
      </c>
      <c r="K5814" s="133">
        <v>0.55000000000000004</v>
      </c>
      <c r="L5814" s="133">
        <v>2</v>
      </c>
      <c r="M5814" s="134" t="str">
        <f t="shared" si="90"/>
        <v>P</v>
      </c>
      <c r="N5814" s="171" t="s">
        <v>10682</v>
      </c>
      <c r="O5814" s="146" t="s">
        <v>1500</v>
      </c>
      <c r="P5814" s="146" t="s">
        <v>9456</v>
      </c>
      <c r="Q5814" s="147" t="s">
        <v>10519</v>
      </c>
      <c r="R5814" s="187">
        <v>14.000000000000002</v>
      </c>
    </row>
    <row r="5815" spans="1:18" x14ac:dyDescent="0.25">
      <c r="A5815" s="135">
        <v>1061329</v>
      </c>
      <c r="B5815" s="148" t="s">
        <v>5635</v>
      </c>
      <c r="C5815" s="135">
        <v>100</v>
      </c>
      <c r="D5815" s="135" t="s">
        <v>20</v>
      </c>
      <c r="E5815" s="188" t="s">
        <v>20</v>
      </c>
      <c r="F5815" s="135" t="s">
        <v>20</v>
      </c>
      <c r="G5815" s="135" t="s">
        <v>20</v>
      </c>
      <c r="H5815" s="135" t="s">
        <v>20</v>
      </c>
      <c r="I5815" s="135" t="s">
        <v>20</v>
      </c>
      <c r="J5815" s="136">
        <v>0.5</v>
      </c>
      <c r="K5815" s="136">
        <v>0.55000000000000004</v>
      </c>
      <c r="L5815" s="136">
        <v>2</v>
      </c>
      <c r="M5815" s="137" t="str">
        <f t="shared" si="90"/>
        <v>P</v>
      </c>
      <c r="N5815" s="172" t="s">
        <v>10682</v>
      </c>
      <c r="O5815" s="149" t="s">
        <v>1500</v>
      </c>
      <c r="P5815" s="149" t="s">
        <v>9456</v>
      </c>
      <c r="Q5815" s="150" t="s">
        <v>10519</v>
      </c>
      <c r="R5815" s="189">
        <v>14.000000000000002</v>
      </c>
    </row>
    <row r="5816" spans="1:18" x14ac:dyDescent="0.25">
      <c r="A5816" s="132">
        <v>1061332</v>
      </c>
      <c r="B5816" s="145" t="s">
        <v>5636</v>
      </c>
      <c r="C5816" s="132">
        <v>100</v>
      </c>
      <c r="D5816" s="132" t="s">
        <v>20</v>
      </c>
      <c r="E5816" s="186" t="s">
        <v>20</v>
      </c>
      <c r="F5816" s="132" t="s">
        <v>20</v>
      </c>
      <c r="G5816" s="132" t="s">
        <v>20</v>
      </c>
      <c r="H5816" s="132" t="s">
        <v>20</v>
      </c>
      <c r="I5816" s="132" t="s">
        <v>20</v>
      </c>
      <c r="J5816" s="133">
        <v>0.5</v>
      </c>
      <c r="K5816" s="133">
        <v>0.55000000000000004</v>
      </c>
      <c r="L5816" s="133">
        <v>2</v>
      </c>
      <c r="M5816" s="134" t="str">
        <f t="shared" si="90"/>
        <v>P</v>
      </c>
      <c r="N5816" s="171" t="s">
        <v>10682</v>
      </c>
      <c r="O5816" s="146" t="s">
        <v>1500</v>
      </c>
      <c r="P5816" s="146" t="s">
        <v>9456</v>
      </c>
      <c r="Q5816" s="147" t="s">
        <v>10519</v>
      </c>
      <c r="R5816" s="187">
        <v>14.000000000000002</v>
      </c>
    </row>
    <row r="5817" spans="1:18" x14ac:dyDescent="0.25">
      <c r="A5817" s="135">
        <v>1061337</v>
      </c>
      <c r="B5817" s="148" t="s">
        <v>5637</v>
      </c>
      <c r="C5817" s="135">
        <v>1000</v>
      </c>
      <c r="D5817" s="135" t="s">
        <v>20</v>
      </c>
      <c r="E5817" s="188" t="s">
        <v>20</v>
      </c>
      <c r="F5817" s="135" t="s">
        <v>20</v>
      </c>
      <c r="G5817" s="135" t="s">
        <v>20</v>
      </c>
      <c r="H5817" s="135" t="s">
        <v>20</v>
      </c>
      <c r="I5817" s="135" t="s">
        <v>20</v>
      </c>
      <c r="J5817" s="136">
        <v>2</v>
      </c>
      <c r="K5817" s="136">
        <v>2</v>
      </c>
      <c r="L5817" s="136">
        <v>1</v>
      </c>
      <c r="M5817" s="137" t="str">
        <f t="shared" si="90"/>
        <v>P</v>
      </c>
      <c r="N5817" s="174" t="s">
        <v>10682</v>
      </c>
      <c r="O5817" s="149" t="s">
        <v>1506</v>
      </c>
      <c r="P5817" s="149" t="s">
        <v>9915</v>
      </c>
      <c r="Q5817" s="150" t="s">
        <v>10519</v>
      </c>
      <c r="R5817" s="189">
        <v>60</v>
      </c>
    </row>
    <row r="5818" spans="1:18" x14ac:dyDescent="0.25">
      <c r="A5818" s="132">
        <v>1061341</v>
      </c>
      <c r="B5818" s="145" t="s">
        <v>5638</v>
      </c>
      <c r="C5818" s="132">
        <v>100</v>
      </c>
      <c r="D5818" s="132" t="s">
        <v>20</v>
      </c>
      <c r="E5818" s="186" t="s">
        <v>20</v>
      </c>
      <c r="F5818" s="132" t="s">
        <v>20</v>
      </c>
      <c r="G5818" s="132" t="s">
        <v>20</v>
      </c>
      <c r="H5818" s="132" t="s">
        <v>20</v>
      </c>
      <c r="I5818" s="132" t="s">
        <v>20</v>
      </c>
      <c r="J5818" s="133">
        <v>0.5</v>
      </c>
      <c r="K5818" s="133">
        <v>0.55000000000000004</v>
      </c>
      <c r="L5818" s="133">
        <v>1</v>
      </c>
      <c r="M5818" s="134" t="str">
        <f t="shared" si="90"/>
        <v>P</v>
      </c>
      <c r="N5818" s="171" t="s">
        <v>10682</v>
      </c>
      <c r="O5818" s="146" t="s">
        <v>1500</v>
      </c>
      <c r="P5818" s="146" t="s">
        <v>9456</v>
      </c>
      <c r="Q5818" s="147" t="s">
        <v>10519</v>
      </c>
      <c r="R5818" s="187">
        <v>14.000000000000002</v>
      </c>
    </row>
    <row r="5819" spans="1:18" x14ac:dyDescent="0.25">
      <c r="A5819" s="135">
        <v>1061346</v>
      </c>
      <c r="B5819" s="148" t="s">
        <v>5639</v>
      </c>
      <c r="C5819" s="135">
        <v>6</v>
      </c>
      <c r="D5819" s="135" t="s">
        <v>20</v>
      </c>
      <c r="E5819" s="188" t="s">
        <v>20</v>
      </c>
      <c r="F5819" s="135" t="s">
        <v>20</v>
      </c>
      <c r="G5819" s="135" t="s">
        <v>20</v>
      </c>
      <c r="H5819" s="135" t="s">
        <v>20</v>
      </c>
      <c r="I5819" s="135" t="s">
        <v>20</v>
      </c>
      <c r="J5819" s="136">
        <v>1.9</v>
      </c>
      <c r="K5819" s="136">
        <v>1.1499999999999999</v>
      </c>
      <c r="L5819" s="136">
        <v>0.2</v>
      </c>
      <c r="M5819" s="137" t="str">
        <f t="shared" si="90"/>
        <v>P</v>
      </c>
      <c r="N5819" s="172" t="s">
        <v>10681</v>
      </c>
      <c r="O5819" s="149" t="s">
        <v>1500</v>
      </c>
      <c r="P5819" s="149" t="s">
        <v>9428</v>
      </c>
      <c r="Q5819" s="150" t="s">
        <v>10519</v>
      </c>
      <c r="R5819" s="189">
        <v>1.26</v>
      </c>
    </row>
    <row r="5820" spans="1:18" x14ac:dyDescent="0.25">
      <c r="A5820" s="132">
        <v>1061347</v>
      </c>
      <c r="B5820" s="145" t="s">
        <v>5640</v>
      </c>
      <c r="C5820" s="132">
        <v>6</v>
      </c>
      <c r="D5820" s="132">
        <v>192</v>
      </c>
      <c r="E5820" s="186">
        <v>12</v>
      </c>
      <c r="F5820" s="132">
        <v>288</v>
      </c>
      <c r="G5820" s="132" t="s">
        <v>21</v>
      </c>
      <c r="H5820" s="132" t="s">
        <v>21</v>
      </c>
      <c r="I5820" s="132" t="s">
        <v>21</v>
      </c>
      <c r="J5820" s="133">
        <v>4.54</v>
      </c>
      <c r="K5820" s="133">
        <v>2.7</v>
      </c>
      <c r="L5820" s="133">
        <v>0.41</v>
      </c>
      <c r="M5820" s="134" t="str">
        <f t="shared" si="90"/>
        <v>P</v>
      </c>
      <c r="N5820" s="171" t="s">
        <v>10682</v>
      </c>
      <c r="O5820" s="146" t="s">
        <v>1497</v>
      </c>
      <c r="P5820" s="146" t="s">
        <v>9415</v>
      </c>
      <c r="Q5820" s="147" t="s">
        <v>10519</v>
      </c>
      <c r="R5820" s="187">
        <v>4.38</v>
      </c>
    </row>
    <row r="5821" spans="1:18" x14ac:dyDescent="0.25">
      <c r="A5821" s="135">
        <v>1061365</v>
      </c>
      <c r="B5821" s="148" t="s">
        <v>5641</v>
      </c>
      <c r="C5821" s="135">
        <v>1000</v>
      </c>
      <c r="D5821" s="135" t="s">
        <v>20</v>
      </c>
      <c r="E5821" s="188" t="s">
        <v>20</v>
      </c>
      <c r="F5821" s="135" t="s">
        <v>20</v>
      </c>
      <c r="G5821" s="135" t="s">
        <v>20</v>
      </c>
      <c r="H5821" s="135" t="s">
        <v>20</v>
      </c>
      <c r="I5821" s="135" t="s">
        <v>20</v>
      </c>
      <c r="J5821" s="136">
        <v>2</v>
      </c>
      <c r="K5821" s="136">
        <v>2</v>
      </c>
      <c r="L5821" s="136">
        <v>1</v>
      </c>
      <c r="M5821" s="137" t="str">
        <f t="shared" si="90"/>
        <v>P</v>
      </c>
      <c r="N5821" s="174" t="s">
        <v>10682</v>
      </c>
      <c r="O5821" s="149" t="s">
        <v>1506</v>
      </c>
      <c r="P5821" s="149" t="s">
        <v>9915</v>
      </c>
      <c r="Q5821" s="150" t="s">
        <v>10519</v>
      </c>
      <c r="R5821" s="189">
        <v>60</v>
      </c>
    </row>
    <row r="5822" spans="1:18" x14ac:dyDescent="0.25">
      <c r="A5822" s="132">
        <v>1061374</v>
      </c>
      <c r="B5822" s="145" t="s">
        <v>5642</v>
      </c>
      <c r="C5822" s="132">
        <v>6</v>
      </c>
      <c r="D5822" s="132">
        <v>70</v>
      </c>
      <c r="E5822" s="186" t="s">
        <v>20</v>
      </c>
      <c r="F5822" s="132" t="s">
        <v>20</v>
      </c>
      <c r="G5822" s="132" t="s">
        <v>21</v>
      </c>
      <c r="H5822" s="132" t="s">
        <v>21</v>
      </c>
      <c r="I5822" s="132" t="s">
        <v>21</v>
      </c>
      <c r="J5822" s="133">
        <v>5.0599999999999996</v>
      </c>
      <c r="K5822" s="133">
        <v>3.42</v>
      </c>
      <c r="L5822" s="133">
        <v>1.06</v>
      </c>
      <c r="M5822" s="134" t="str">
        <f t="shared" si="90"/>
        <v>P</v>
      </c>
      <c r="N5822" s="173" t="s">
        <v>10682</v>
      </c>
      <c r="O5822" s="146" t="s">
        <v>1500</v>
      </c>
      <c r="P5822" s="146" t="s">
        <v>9456</v>
      </c>
      <c r="Q5822" s="147" t="s">
        <v>10519</v>
      </c>
      <c r="R5822" s="187">
        <v>24.299999999999997</v>
      </c>
    </row>
    <row r="5823" spans="1:18" x14ac:dyDescent="0.25">
      <c r="A5823" s="135">
        <v>1061376</v>
      </c>
      <c r="B5823" s="148" t="s">
        <v>1000</v>
      </c>
      <c r="C5823" s="135">
        <v>3</v>
      </c>
      <c r="D5823" s="135">
        <v>7560</v>
      </c>
      <c r="E5823" s="188">
        <v>24</v>
      </c>
      <c r="F5823" s="135">
        <v>8640</v>
      </c>
      <c r="G5823" s="135">
        <v>288</v>
      </c>
      <c r="H5823" s="135">
        <v>360</v>
      </c>
      <c r="I5823" s="135">
        <v>1</v>
      </c>
      <c r="J5823" s="136">
        <v>1.1100000000000001</v>
      </c>
      <c r="K5823" s="136">
        <v>0.49</v>
      </c>
      <c r="L5823" s="136">
        <v>0.23</v>
      </c>
      <c r="M5823" s="137" t="str">
        <f t="shared" si="90"/>
        <v>P</v>
      </c>
      <c r="N5823" s="174" t="s">
        <v>10681</v>
      </c>
      <c r="O5823" s="149" t="s">
        <v>1614</v>
      </c>
      <c r="P5823" s="149" t="s">
        <v>9511</v>
      </c>
      <c r="Q5823" s="150" t="s">
        <v>10519</v>
      </c>
      <c r="R5823" s="189">
        <v>1.62</v>
      </c>
    </row>
    <row r="5824" spans="1:18" x14ac:dyDescent="0.25">
      <c r="A5824" s="132">
        <v>1061377</v>
      </c>
      <c r="B5824" s="145" t="s">
        <v>1016</v>
      </c>
      <c r="C5824" s="132">
        <v>3</v>
      </c>
      <c r="D5824" s="132">
        <v>7560</v>
      </c>
      <c r="E5824" s="186">
        <v>24</v>
      </c>
      <c r="F5824" s="132">
        <v>8640</v>
      </c>
      <c r="G5824" s="132">
        <v>288</v>
      </c>
      <c r="H5824" s="132">
        <v>360</v>
      </c>
      <c r="I5824" s="132">
        <v>1</v>
      </c>
      <c r="J5824" s="133">
        <v>1.1000000000000001</v>
      </c>
      <c r="K5824" s="133">
        <v>0.49</v>
      </c>
      <c r="L5824" s="133">
        <v>0.2</v>
      </c>
      <c r="M5824" s="134" t="str">
        <f t="shared" si="90"/>
        <v>P</v>
      </c>
      <c r="N5824" s="173" t="s">
        <v>10681</v>
      </c>
      <c r="O5824" s="146" t="s">
        <v>1614</v>
      </c>
      <c r="P5824" s="146" t="s">
        <v>9511</v>
      </c>
      <c r="Q5824" s="147" t="s">
        <v>10519</v>
      </c>
      <c r="R5824" s="187">
        <v>1.59</v>
      </c>
    </row>
    <row r="5825" spans="1:18" x14ac:dyDescent="0.25">
      <c r="A5825" s="135">
        <v>1061378</v>
      </c>
      <c r="B5825" s="148" t="s">
        <v>5643</v>
      </c>
      <c r="C5825" s="135">
        <v>3</v>
      </c>
      <c r="D5825" s="135">
        <v>7560</v>
      </c>
      <c r="E5825" s="188">
        <v>24</v>
      </c>
      <c r="F5825" s="135">
        <v>8640</v>
      </c>
      <c r="G5825" s="135">
        <v>288</v>
      </c>
      <c r="H5825" s="135">
        <v>360</v>
      </c>
      <c r="I5825" s="135">
        <v>1</v>
      </c>
      <c r="J5825" s="136">
        <v>1.1000000000000001</v>
      </c>
      <c r="K5825" s="136">
        <v>0.48</v>
      </c>
      <c r="L5825" s="136">
        <v>0.21</v>
      </c>
      <c r="M5825" s="137" t="str">
        <f t="shared" si="90"/>
        <v>P</v>
      </c>
      <c r="N5825" s="174" t="s">
        <v>10681</v>
      </c>
      <c r="O5825" s="149" t="s">
        <v>1614</v>
      </c>
      <c r="P5825" s="149" t="s">
        <v>9511</v>
      </c>
      <c r="Q5825" s="150" t="s">
        <v>10519</v>
      </c>
      <c r="R5825" s="189">
        <v>1.56</v>
      </c>
    </row>
    <row r="5826" spans="1:18" x14ac:dyDescent="0.25">
      <c r="A5826" s="132">
        <v>1061379</v>
      </c>
      <c r="B5826" s="145" t="s">
        <v>5644</v>
      </c>
      <c r="C5826" s="132">
        <v>3</v>
      </c>
      <c r="D5826" s="132">
        <v>7560</v>
      </c>
      <c r="E5826" s="186">
        <v>24</v>
      </c>
      <c r="F5826" s="132">
        <v>8640</v>
      </c>
      <c r="G5826" s="132">
        <v>288</v>
      </c>
      <c r="H5826" s="132">
        <v>360</v>
      </c>
      <c r="I5826" s="132">
        <v>1</v>
      </c>
      <c r="J5826" s="133">
        <v>1.1200000000000001</v>
      </c>
      <c r="K5826" s="133">
        <v>0.49</v>
      </c>
      <c r="L5826" s="133">
        <v>0.2</v>
      </c>
      <c r="M5826" s="134" t="str">
        <f t="shared" ref="M5826:M5889" si="91">HYPERLINK(CONCATENATE("T:\Distribution Centre\RDC Department Shared\Cubiscan photos","\",A5826,"-pac.jpg"),"P")</f>
        <v>P</v>
      </c>
      <c r="N5826" s="173" t="s">
        <v>10681</v>
      </c>
      <c r="O5826" s="146" t="s">
        <v>1614</v>
      </c>
      <c r="P5826" s="146" t="s">
        <v>9511</v>
      </c>
      <c r="Q5826" s="147" t="s">
        <v>10519</v>
      </c>
      <c r="R5826" s="187">
        <v>1.59</v>
      </c>
    </row>
    <row r="5827" spans="1:18" x14ac:dyDescent="0.25">
      <c r="A5827" s="135">
        <v>1061380</v>
      </c>
      <c r="B5827" s="148" t="s">
        <v>1007</v>
      </c>
      <c r="C5827" s="135">
        <v>3</v>
      </c>
      <c r="D5827" s="135">
        <v>7560</v>
      </c>
      <c r="E5827" s="188">
        <v>24</v>
      </c>
      <c r="F5827" s="135">
        <v>8640</v>
      </c>
      <c r="G5827" s="135">
        <v>288</v>
      </c>
      <c r="H5827" s="135">
        <v>360</v>
      </c>
      <c r="I5827" s="135">
        <v>1</v>
      </c>
      <c r="J5827" s="136">
        <v>1.1000000000000001</v>
      </c>
      <c r="K5827" s="136">
        <v>0.51</v>
      </c>
      <c r="L5827" s="136">
        <v>0.19</v>
      </c>
      <c r="M5827" s="137" t="str">
        <f t="shared" si="91"/>
        <v>P</v>
      </c>
      <c r="N5827" s="174" t="s">
        <v>10681</v>
      </c>
      <c r="O5827" s="149" t="s">
        <v>1614</v>
      </c>
      <c r="P5827" s="149" t="s">
        <v>9511</v>
      </c>
      <c r="Q5827" s="150" t="s">
        <v>10519</v>
      </c>
      <c r="R5827" s="189">
        <v>1.62</v>
      </c>
    </row>
    <row r="5828" spans="1:18" x14ac:dyDescent="0.25">
      <c r="A5828" s="132">
        <v>1061383</v>
      </c>
      <c r="B5828" s="145" t="s">
        <v>1012</v>
      </c>
      <c r="C5828" s="132">
        <v>3</v>
      </c>
      <c r="D5828" s="132">
        <v>7560</v>
      </c>
      <c r="E5828" s="186">
        <v>24</v>
      </c>
      <c r="F5828" s="132">
        <v>8640</v>
      </c>
      <c r="G5828" s="132">
        <v>288</v>
      </c>
      <c r="H5828" s="132">
        <v>360</v>
      </c>
      <c r="I5828" s="132">
        <v>1</v>
      </c>
      <c r="J5828" s="133">
        <v>1.1000000000000001</v>
      </c>
      <c r="K5828" s="133">
        <v>0.48</v>
      </c>
      <c r="L5828" s="133">
        <v>0.22</v>
      </c>
      <c r="M5828" s="134" t="str">
        <f t="shared" si="91"/>
        <v>P</v>
      </c>
      <c r="N5828" s="173" t="s">
        <v>10681</v>
      </c>
      <c r="O5828" s="146" t="s">
        <v>1614</v>
      </c>
      <c r="P5828" s="146" t="s">
        <v>9511</v>
      </c>
      <c r="Q5828" s="147" t="s">
        <v>10519</v>
      </c>
      <c r="R5828" s="187">
        <v>1.6800000000000002</v>
      </c>
    </row>
    <row r="5829" spans="1:18" x14ac:dyDescent="0.25">
      <c r="A5829" s="135">
        <v>1061384</v>
      </c>
      <c r="B5829" s="148" t="s">
        <v>5645</v>
      </c>
      <c r="C5829" s="135">
        <v>3</v>
      </c>
      <c r="D5829" s="135">
        <v>7560</v>
      </c>
      <c r="E5829" s="188">
        <v>24</v>
      </c>
      <c r="F5829" s="135">
        <v>8640</v>
      </c>
      <c r="G5829" s="135">
        <v>288</v>
      </c>
      <c r="H5829" s="135">
        <v>360</v>
      </c>
      <c r="I5829" s="135">
        <v>1</v>
      </c>
      <c r="J5829" s="136">
        <v>1.0900000000000001</v>
      </c>
      <c r="K5829" s="136">
        <v>0.52</v>
      </c>
      <c r="L5829" s="136">
        <v>0.19</v>
      </c>
      <c r="M5829" s="137" t="str">
        <f t="shared" si="91"/>
        <v>P</v>
      </c>
      <c r="N5829" s="174" t="s">
        <v>10681</v>
      </c>
      <c r="O5829" s="149" t="s">
        <v>1614</v>
      </c>
      <c r="P5829" s="149" t="s">
        <v>9511</v>
      </c>
      <c r="Q5829" s="150" t="s">
        <v>10519</v>
      </c>
      <c r="R5829" s="189">
        <v>1.56</v>
      </c>
    </row>
    <row r="5830" spans="1:18" x14ac:dyDescent="0.25">
      <c r="A5830" s="132">
        <v>1061385</v>
      </c>
      <c r="B5830" s="145" t="s">
        <v>998</v>
      </c>
      <c r="C5830" s="132">
        <v>3</v>
      </c>
      <c r="D5830" s="132">
        <v>7560</v>
      </c>
      <c r="E5830" s="186">
        <v>24</v>
      </c>
      <c r="F5830" s="132">
        <v>8640</v>
      </c>
      <c r="G5830" s="132">
        <v>288</v>
      </c>
      <c r="H5830" s="132">
        <v>360</v>
      </c>
      <c r="I5830" s="132">
        <v>1</v>
      </c>
      <c r="J5830" s="133">
        <v>1.1000000000000001</v>
      </c>
      <c r="K5830" s="133">
        <v>0.5</v>
      </c>
      <c r="L5830" s="133">
        <v>0.2</v>
      </c>
      <c r="M5830" s="134" t="str">
        <f t="shared" si="91"/>
        <v>P</v>
      </c>
      <c r="N5830" s="173" t="s">
        <v>10681</v>
      </c>
      <c r="O5830" s="146" t="s">
        <v>1614</v>
      </c>
      <c r="P5830" s="146" t="s">
        <v>9511</v>
      </c>
      <c r="Q5830" s="147" t="s">
        <v>10519</v>
      </c>
      <c r="R5830" s="187">
        <v>1.62</v>
      </c>
    </row>
    <row r="5831" spans="1:18" x14ac:dyDescent="0.25">
      <c r="A5831" s="135">
        <v>1061386</v>
      </c>
      <c r="B5831" s="148" t="s">
        <v>5646</v>
      </c>
      <c r="C5831" s="135">
        <v>3</v>
      </c>
      <c r="D5831" s="135">
        <v>7560</v>
      </c>
      <c r="E5831" s="188">
        <v>24</v>
      </c>
      <c r="F5831" s="135">
        <v>8640</v>
      </c>
      <c r="G5831" s="135">
        <v>288</v>
      </c>
      <c r="H5831" s="135">
        <v>360</v>
      </c>
      <c r="I5831" s="135">
        <v>1</v>
      </c>
      <c r="J5831" s="136">
        <v>1.1000000000000001</v>
      </c>
      <c r="K5831" s="136">
        <v>0.5</v>
      </c>
      <c r="L5831" s="136">
        <v>0.18</v>
      </c>
      <c r="M5831" s="137" t="str">
        <f t="shared" si="91"/>
        <v>P</v>
      </c>
      <c r="N5831" s="174" t="s">
        <v>10681</v>
      </c>
      <c r="O5831" s="149" t="s">
        <v>1614</v>
      </c>
      <c r="P5831" s="149" t="s">
        <v>9511</v>
      </c>
      <c r="Q5831" s="150" t="s">
        <v>10519</v>
      </c>
      <c r="R5831" s="189">
        <v>1.62</v>
      </c>
    </row>
    <row r="5832" spans="1:18" x14ac:dyDescent="0.25">
      <c r="A5832" s="132">
        <v>1061387</v>
      </c>
      <c r="B5832" s="145" t="s">
        <v>1010</v>
      </c>
      <c r="C5832" s="132">
        <v>3</v>
      </c>
      <c r="D5832" s="132">
        <v>7560</v>
      </c>
      <c r="E5832" s="186">
        <v>24</v>
      </c>
      <c r="F5832" s="132">
        <v>8640</v>
      </c>
      <c r="G5832" s="132">
        <v>288</v>
      </c>
      <c r="H5832" s="132">
        <v>360</v>
      </c>
      <c r="I5832" s="132">
        <v>1</v>
      </c>
      <c r="J5832" s="133">
        <v>1.0900000000000001</v>
      </c>
      <c r="K5832" s="133">
        <v>0.49</v>
      </c>
      <c r="L5832" s="133">
        <v>0.21</v>
      </c>
      <c r="M5832" s="134" t="str">
        <f t="shared" si="91"/>
        <v>P</v>
      </c>
      <c r="N5832" s="173" t="s">
        <v>10681</v>
      </c>
      <c r="O5832" s="146" t="s">
        <v>1614</v>
      </c>
      <c r="P5832" s="146" t="s">
        <v>9511</v>
      </c>
      <c r="Q5832" s="147" t="s">
        <v>10519</v>
      </c>
      <c r="R5832" s="187">
        <v>1.56</v>
      </c>
    </row>
    <row r="5833" spans="1:18" x14ac:dyDescent="0.25">
      <c r="A5833" s="135">
        <v>1061388</v>
      </c>
      <c r="B5833" s="148" t="s">
        <v>5647</v>
      </c>
      <c r="C5833" s="135">
        <v>3</v>
      </c>
      <c r="D5833" s="135">
        <v>7560</v>
      </c>
      <c r="E5833" s="188">
        <v>24</v>
      </c>
      <c r="F5833" s="135">
        <v>8640</v>
      </c>
      <c r="G5833" s="135">
        <v>288</v>
      </c>
      <c r="H5833" s="135">
        <v>360</v>
      </c>
      <c r="I5833" s="135">
        <v>1</v>
      </c>
      <c r="J5833" s="136">
        <v>1.1000000000000001</v>
      </c>
      <c r="K5833" s="136">
        <v>0.49</v>
      </c>
      <c r="L5833" s="136">
        <v>0.21</v>
      </c>
      <c r="M5833" s="137" t="str">
        <f t="shared" si="91"/>
        <v>P</v>
      </c>
      <c r="N5833" s="172" t="s">
        <v>10681</v>
      </c>
      <c r="O5833" s="149" t="s">
        <v>1614</v>
      </c>
      <c r="P5833" s="149" t="s">
        <v>9511</v>
      </c>
      <c r="Q5833" s="150" t="s">
        <v>10519</v>
      </c>
      <c r="R5833" s="189">
        <v>1.59</v>
      </c>
    </row>
    <row r="5834" spans="1:18" x14ac:dyDescent="0.25">
      <c r="A5834" s="132">
        <v>1061389</v>
      </c>
      <c r="B5834" s="145" t="s">
        <v>1009</v>
      </c>
      <c r="C5834" s="132">
        <v>3</v>
      </c>
      <c r="D5834" s="132">
        <v>7560</v>
      </c>
      <c r="E5834" s="186">
        <v>24</v>
      </c>
      <c r="F5834" s="132">
        <v>8640</v>
      </c>
      <c r="G5834" s="132">
        <v>384</v>
      </c>
      <c r="H5834" s="132">
        <v>360</v>
      </c>
      <c r="I5834" s="132">
        <v>1</v>
      </c>
      <c r="J5834" s="133">
        <v>1.1000000000000001</v>
      </c>
      <c r="K5834" s="133">
        <v>0.49</v>
      </c>
      <c r="L5834" s="133">
        <v>0.2</v>
      </c>
      <c r="M5834" s="134" t="str">
        <f t="shared" si="91"/>
        <v>P</v>
      </c>
      <c r="N5834" s="171" t="s">
        <v>10681</v>
      </c>
      <c r="O5834" s="146" t="s">
        <v>1614</v>
      </c>
      <c r="P5834" s="146" t="s">
        <v>9511</v>
      </c>
      <c r="Q5834" s="147" t="s">
        <v>10519</v>
      </c>
      <c r="R5834" s="187">
        <v>1.6500000000000001</v>
      </c>
    </row>
    <row r="5835" spans="1:18" x14ac:dyDescent="0.25">
      <c r="A5835" s="135">
        <v>1061390</v>
      </c>
      <c r="B5835" s="148" t="s">
        <v>5648</v>
      </c>
      <c r="C5835" s="135">
        <v>1</v>
      </c>
      <c r="D5835" s="135">
        <v>36</v>
      </c>
      <c r="E5835" s="188" t="s">
        <v>20</v>
      </c>
      <c r="F5835" s="135" t="s">
        <v>20</v>
      </c>
      <c r="G5835" s="135" t="s">
        <v>21</v>
      </c>
      <c r="H5835" s="135" t="s">
        <v>21</v>
      </c>
      <c r="I5835" s="135" t="s">
        <v>21</v>
      </c>
      <c r="J5835" s="136">
        <v>3.42</v>
      </c>
      <c r="K5835" s="136">
        <v>2.46</v>
      </c>
      <c r="L5835" s="136">
        <v>3.22</v>
      </c>
      <c r="M5835" s="137" t="str">
        <f t="shared" si="91"/>
        <v>P</v>
      </c>
      <c r="N5835" s="172" t="s">
        <v>10682</v>
      </c>
      <c r="O5835" s="149" t="s">
        <v>1506</v>
      </c>
      <c r="P5835" s="149" t="s">
        <v>9442</v>
      </c>
      <c r="Q5835" s="150" t="s">
        <v>10519</v>
      </c>
      <c r="R5835" s="189">
        <v>24.98</v>
      </c>
    </row>
    <row r="5836" spans="1:18" x14ac:dyDescent="0.25">
      <c r="A5836" s="132">
        <v>1061391</v>
      </c>
      <c r="B5836" s="145" t="s">
        <v>5649</v>
      </c>
      <c r="C5836" s="132">
        <v>1</v>
      </c>
      <c r="D5836" s="132" t="s">
        <v>20</v>
      </c>
      <c r="E5836" s="186" t="s">
        <v>20</v>
      </c>
      <c r="F5836" s="132" t="s">
        <v>20</v>
      </c>
      <c r="G5836" s="132" t="s">
        <v>20</v>
      </c>
      <c r="H5836" s="132" t="s">
        <v>20</v>
      </c>
      <c r="I5836" s="132" t="s">
        <v>20</v>
      </c>
      <c r="J5836" s="133">
        <v>0</v>
      </c>
      <c r="K5836" s="133">
        <v>0</v>
      </c>
      <c r="L5836" s="133">
        <v>0</v>
      </c>
      <c r="M5836" s="134" t="str">
        <f t="shared" si="91"/>
        <v>P</v>
      </c>
      <c r="N5836" s="171" t="s">
        <v>10682</v>
      </c>
      <c r="O5836" s="146" t="s">
        <v>1532</v>
      </c>
      <c r="P5836" s="146" t="s">
        <v>9914</v>
      </c>
      <c r="Q5836" s="147" t="s">
        <v>10519</v>
      </c>
      <c r="R5836" s="187">
        <v>0.42777777777777776</v>
      </c>
    </row>
    <row r="5837" spans="1:18" x14ac:dyDescent="0.25">
      <c r="A5837" s="135">
        <v>1061392</v>
      </c>
      <c r="B5837" s="148" t="s">
        <v>5650</v>
      </c>
      <c r="C5837" s="135">
        <v>1</v>
      </c>
      <c r="D5837" s="135" t="s">
        <v>20</v>
      </c>
      <c r="E5837" s="188" t="s">
        <v>20</v>
      </c>
      <c r="F5837" s="135" t="s">
        <v>20</v>
      </c>
      <c r="G5837" s="135" t="s">
        <v>20</v>
      </c>
      <c r="H5837" s="135" t="s">
        <v>20</v>
      </c>
      <c r="I5837" s="135" t="s">
        <v>20</v>
      </c>
      <c r="J5837" s="136">
        <v>0</v>
      </c>
      <c r="K5837" s="136">
        <v>0</v>
      </c>
      <c r="L5837" s="136">
        <v>0</v>
      </c>
      <c r="M5837" s="137" t="str">
        <f t="shared" si="91"/>
        <v>P</v>
      </c>
      <c r="N5837" s="174" t="s">
        <v>10682</v>
      </c>
      <c r="O5837" s="149" t="s">
        <v>1532</v>
      </c>
      <c r="P5837" s="149" t="s">
        <v>9914</v>
      </c>
      <c r="Q5837" s="150" t="s">
        <v>10519</v>
      </c>
      <c r="R5837" s="189">
        <v>3.4</v>
      </c>
    </row>
    <row r="5838" spans="1:18" x14ac:dyDescent="0.25">
      <c r="A5838" s="132">
        <v>1061393</v>
      </c>
      <c r="B5838" s="145" t="s">
        <v>5651</v>
      </c>
      <c r="C5838" s="132">
        <v>1</v>
      </c>
      <c r="D5838" s="132" t="s">
        <v>20</v>
      </c>
      <c r="E5838" s="186" t="s">
        <v>20</v>
      </c>
      <c r="F5838" s="132" t="s">
        <v>20</v>
      </c>
      <c r="G5838" s="132" t="s">
        <v>20</v>
      </c>
      <c r="H5838" s="132" t="s">
        <v>20</v>
      </c>
      <c r="I5838" s="132" t="s">
        <v>20</v>
      </c>
      <c r="J5838" s="133">
        <v>0</v>
      </c>
      <c r="K5838" s="133">
        <v>0</v>
      </c>
      <c r="L5838" s="133">
        <v>0</v>
      </c>
      <c r="M5838" s="134" t="str">
        <f t="shared" si="91"/>
        <v>P</v>
      </c>
      <c r="N5838" s="171" t="s">
        <v>10682</v>
      </c>
      <c r="O5838" s="146" t="s">
        <v>1532</v>
      </c>
      <c r="P5838" s="146" t="s">
        <v>9914</v>
      </c>
      <c r="Q5838" s="147" t="s">
        <v>10519</v>
      </c>
      <c r="R5838" s="187">
        <v>2.6833333333333331</v>
      </c>
    </row>
    <row r="5839" spans="1:18" x14ac:dyDescent="0.25">
      <c r="A5839" s="135">
        <v>1061410</v>
      </c>
      <c r="B5839" s="148" t="s">
        <v>63</v>
      </c>
      <c r="C5839" s="135">
        <v>6</v>
      </c>
      <c r="D5839" s="135">
        <v>1190</v>
      </c>
      <c r="E5839" s="188" t="s">
        <v>21</v>
      </c>
      <c r="F5839" s="135">
        <v>1836</v>
      </c>
      <c r="G5839" s="135">
        <v>24</v>
      </c>
      <c r="H5839" s="135">
        <v>36</v>
      </c>
      <c r="I5839" s="135">
        <v>2</v>
      </c>
      <c r="J5839" s="136">
        <v>2.2000000000000002</v>
      </c>
      <c r="K5839" s="136">
        <v>1.45</v>
      </c>
      <c r="L5839" s="136">
        <v>0.32</v>
      </c>
      <c r="M5839" s="137" t="str">
        <f t="shared" si="91"/>
        <v>P</v>
      </c>
      <c r="N5839" s="172" t="s">
        <v>10681</v>
      </c>
      <c r="O5839" s="149" t="s">
        <v>1506</v>
      </c>
      <c r="P5839" s="149" t="s">
        <v>9398</v>
      </c>
      <c r="Q5839" s="150" t="s">
        <v>10519</v>
      </c>
      <c r="R5839" s="189">
        <v>6</v>
      </c>
    </row>
    <row r="5840" spans="1:18" x14ac:dyDescent="0.25">
      <c r="A5840" s="132">
        <v>1061413</v>
      </c>
      <c r="B5840" s="145" t="s">
        <v>334</v>
      </c>
      <c r="C5840" s="132">
        <v>3</v>
      </c>
      <c r="D5840" s="132">
        <v>2400</v>
      </c>
      <c r="E5840" s="186">
        <v>48</v>
      </c>
      <c r="F5840" s="132">
        <v>2880</v>
      </c>
      <c r="G5840" s="132">
        <v>192</v>
      </c>
      <c r="H5840" s="132" t="s">
        <v>20</v>
      </c>
      <c r="I5840" s="132">
        <v>1</v>
      </c>
      <c r="J5840" s="133">
        <v>1.56</v>
      </c>
      <c r="K5840" s="133">
        <v>0.72</v>
      </c>
      <c r="L5840" s="133">
        <v>0.24</v>
      </c>
      <c r="M5840" s="134" t="str">
        <f t="shared" si="91"/>
        <v>P</v>
      </c>
      <c r="N5840" s="171" t="s">
        <v>10682</v>
      </c>
      <c r="O5840" s="146" t="s">
        <v>1500</v>
      </c>
      <c r="P5840" s="146" t="s">
        <v>9456</v>
      </c>
      <c r="Q5840" s="147" t="s">
        <v>10519</v>
      </c>
      <c r="R5840" s="187">
        <v>4.26</v>
      </c>
    </row>
    <row r="5841" spans="1:18" x14ac:dyDescent="0.25">
      <c r="A5841" s="135">
        <v>1061414</v>
      </c>
      <c r="B5841" s="148" t="s">
        <v>320</v>
      </c>
      <c r="C5841" s="135">
        <v>3</v>
      </c>
      <c r="D5841" s="135">
        <v>1920</v>
      </c>
      <c r="E5841" s="188">
        <v>48</v>
      </c>
      <c r="F5841" s="135">
        <v>2880</v>
      </c>
      <c r="G5841" s="135">
        <v>192</v>
      </c>
      <c r="H5841" s="135" t="s">
        <v>20</v>
      </c>
      <c r="I5841" s="135">
        <v>1</v>
      </c>
      <c r="J5841" s="136">
        <v>1.7</v>
      </c>
      <c r="K5841" s="136">
        <v>0.65</v>
      </c>
      <c r="L5841" s="136">
        <v>0.24</v>
      </c>
      <c r="M5841" s="137" t="str">
        <f t="shared" si="91"/>
        <v>P</v>
      </c>
      <c r="N5841" s="172" t="s">
        <v>10682</v>
      </c>
      <c r="O5841" s="149" t="s">
        <v>1500</v>
      </c>
      <c r="P5841" s="149" t="s">
        <v>9456</v>
      </c>
      <c r="Q5841" s="150" t="s">
        <v>10519</v>
      </c>
      <c r="R5841" s="189">
        <v>3.51</v>
      </c>
    </row>
    <row r="5842" spans="1:18" x14ac:dyDescent="0.25">
      <c r="A5842" s="132">
        <v>1061415</v>
      </c>
      <c r="B5842" s="145" t="s">
        <v>327</v>
      </c>
      <c r="C5842" s="132">
        <v>3</v>
      </c>
      <c r="D5842" s="132">
        <v>2880</v>
      </c>
      <c r="E5842" s="186">
        <v>80</v>
      </c>
      <c r="F5842" s="132" t="s">
        <v>20</v>
      </c>
      <c r="G5842" s="132">
        <v>320</v>
      </c>
      <c r="H5842" s="132">
        <v>400</v>
      </c>
      <c r="I5842" s="132">
        <v>1</v>
      </c>
      <c r="J5842" s="133">
        <v>1.91</v>
      </c>
      <c r="K5842" s="133">
        <v>0.56999999999999995</v>
      </c>
      <c r="L5842" s="133">
        <v>0.19</v>
      </c>
      <c r="M5842" s="134" t="str">
        <f t="shared" si="91"/>
        <v>P</v>
      </c>
      <c r="N5842" s="171" t="s">
        <v>10682</v>
      </c>
      <c r="O5842" s="146" t="s">
        <v>1500</v>
      </c>
      <c r="P5842" s="146" t="s">
        <v>9456</v>
      </c>
      <c r="Q5842" s="147" t="s">
        <v>10519</v>
      </c>
      <c r="R5842" s="187">
        <v>3.7800000000000002</v>
      </c>
    </row>
    <row r="5843" spans="1:18" x14ac:dyDescent="0.25">
      <c r="A5843" s="135">
        <v>1061430</v>
      </c>
      <c r="B5843" s="148" t="s">
        <v>317</v>
      </c>
      <c r="C5843" s="135">
        <v>3</v>
      </c>
      <c r="D5843" s="135" t="s">
        <v>20</v>
      </c>
      <c r="E5843" s="188">
        <v>90</v>
      </c>
      <c r="F5843" s="135">
        <v>4860</v>
      </c>
      <c r="G5843" s="135">
        <v>360</v>
      </c>
      <c r="H5843" s="135" t="s">
        <v>21</v>
      </c>
      <c r="I5843" s="135">
        <v>1</v>
      </c>
      <c r="J5843" s="136">
        <v>2.08</v>
      </c>
      <c r="K5843" s="136">
        <v>0.47</v>
      </c>
      <c r="L5843" s="136">
        <v>0.23</v>
      </c>
      <c r="M5843" s="137" t="str">
        <f t="shared" si="91"/>
        <v>P</v>
      </c>
      <c r="N5843" s="172" t="s">
        <v>10682</v>
      </c>
      <c r="O5843" s="149" t="s">
        <v>1500</v>
      </c>
      <c r="P5843" s="149" t="s">
        <v>9456</v>
      </c>
      <c r="Q5843" s="150" t="s">
        <v>10519</v>
      </c>
      <c r="R5843" s="189">
        <v>2.16</v>
      </c>
    </row>
    <row r="5844" spans="1:18" x14ac:dyDescent="0.25">
      <c r="A5844" s="132">
        <v>1061431</v>
      </c>
      <c r="B5844" s="145" t="s">
        <v>306</v>
      </c>
      <c r="C5844" s="132">
        <v>3</v>
      </c>
      <c r="D5844" s="132">
        <v>2880</v>
      </c>
      <c r="E5844" s="186">
        <v>80</v>
      </c>
      <c r="F5844" s="132">
        <v>4320</v>
      </c>
      <c r="G5844" s="132">
        <v>320</v>
      </c>
      <c r="H5844" s="132" t="s">
        <v>20</v>
      </c>
      <c r="I5844" s="132">
        <v>1</v>
      </c>
      <c r="J5844" s="133">
        <v>1.71</v>
      </c>
      <c r="K5844" s="133">
        <v>0.59</v>
      </c>
      <c r="L5844" s="133">
        <v>0.18</v>
      </c>
      <c r="M5844" s="134" t="str">
        <f t="shared" si="91"/>
        <v>P</v>
      </c>
      <c r="N5844" s="171" t="s">
        <v>10682</v>
      </c>
      <c r="O5844" s="146" t="s">
        <v>1500</v>
      </c>
      <c r="P5844" s="146" t="s">
        <v>9456</v>
      </c>
      <c r="Q5844" s="147" t="s">
        <v>10519</v>
      </c>
      <c r="R5844" s="187">
        <v>3.3600000000000003</v>
      </c>
    </row>
    <row r="5845" spans="1:18" x14ac:dyDescent="0.25">
      <c r="A5845" s="135">
        <v>1061432</v>
      </c>
      <c r="B5845" s="148" t="s">
        <v>331</v>
      </c>
      <c r="C5845" s="135">
        <v>3</v>
      </c>
      <c r="D5845" s="135" t="s">
        <v>20</v>
      </c>
      <c r="E5845" s="188">
        <v>240</v>
      </c>
      <c r="F5845" s="135" t="s">
        <v>20</v>
      </c>
      <c r="G5845" s="135">
        <v>960</v>
      </c>
      <c r="H5845" s="135" t="s">
        <v>20</v>
      </c>
      <c r="I5845" s="135">
        <v>1</v>
      </c>
      <c r="J5845" s="136">
        <v>1.75</v>
      </c>
      <c r="K5845" s="136">
        <v>0.28999999999999998</v>
      </c>
      <c r="L5845" s="136">
        <v>0.12</v>
      </c>
      <c r="M5845" s="137" t="str">
        <f t="shared" si="91"/>
        <v>P</v>
      </c>
      <c r="N5845" s="172" t="s">
        <v>10682</v>
      </c>
      <c r="O5845" s="149" t="s">
        <v>1500</v>
      </c>
      <c r="P5845" s="149" t="s">
        <v>9456</v>
      </c>
      <c r="Q5845" s="150" t="s">
        <v>10519</v>
      </c>
      <c r="R5845" s="189">
        <v>1.6800000000000002</v>
      </c>
    </row>
    <row r="5846" spans="1:18" x14ac:dyDescent="0.25">
      <c r="A5846" s="132">
        <v>1061433</v>
      </c>
      <c r="B5846" s="145" t="s">
        <v>315</v>
      </c>
      <c r="C5846" s="132">
        <v>3</v>
      </c>
      <c r="D5846" s="132" t="s">
        <v>20</v>
      </c>
      <c r="E5846" s="186">
        <v>240</v>
      </c>
      <c r="F5846" s="132" t="s">
        <v>20</v>
      </c>
      <c r="G5846" s="132">
        <v>960</v>
      </c>
      <c r="H5846" s="132">
        <v>960</v>
      </c>
      <c r="I5846" s="132">
        <v>1</v>
      </c>
      <c r="J5846" s="133">
        <v>1.7</v>
      </c>
      <c r="K5846" s="133">
        <v>0.31</v>
      </c>
      <c r="L5846" s="133">
        <v>0.12</v>
      </c>
      <c r="M5846" s="134" t="str">
        <f t="shared" si="91"/>
        <v>P</v>
      </c>
      <c r="N5846" s="171" t="s">
        <v>10682</v>
      </c>
      <c r="O5846" s="146" t="s">
        <v>1500</v>
      </c>
      <c r="P5846" s="146" t="s">
        <v>9456</v>
      </c>
      <c r="Q5846" s="147" t="s">
        <v>10519</v>
      </c>
      <c r="R5846" s="187">
        <v>1.7399999999999998</v>
      </c>
    </row>
    <row r="5847" spans="1:18" x14ac:dyDescent="0.25">
      <c r="A5847" s="135">
        <v>1061434</v>
      </c>
      <c r="B5847" s="148" t="s">
        <v>318</v>
      </c>
      <c r="C5847" s="135">
        <v>3</v>
      </c>
      <c r="D5847" s="135" t="s">
        <v>20</v>
      </c>
      <c r="E5847" s="188">
        <v>240</v>
      </c>
      <c r="F5847" s="135" t="s">
        <v>20</v>
      </c>
      <c r="G5847" s="135">
        <v>960</v>
      </c>
      <c r="H5847" s="135">
        <v>960</v>
      </c>
      <c r="I5847" s="135">
        <v>1</v>
      </c>
      <c r="J5847" s="136">
        <v>1.64</v>
      </c>
      <c r="K5847" s="136">
        <v>0.28999999999999998</v>
      </c>
      <c r="L5847" s="136">
        <v>0.11</v>
      </c>
      <c r="M5847" s="137" t="str">
        <f t="shared" si="91"/>
        <v>P</v>
      </c>
      <c r="N5847" s="172" t="s">
        <v>10682</v>
      </c>
      <c r="O5847" s="149" t="s">
        <v>1500</v>
      </c>
      <c r="P5847" s="149" t="s">
        <v>9456</v>
      </c>
      <c r="Q5847" s="150" t="s">
        <v>10519</v>
      </c>
      <c r="R5847" s="189">
        <v>1.71</v>
      </c>
    </row>
    <row r="5848" spans="1:18" x14ac:dyDescent="0.25">
      <c r="A5848" s="132">
        <v>1061435</v>
      </c>
      <c r="B5848" s="145" t="s">
        <v>328</v>
      </c>
      <c r="C5848" s="132">
        <v>3</v>
      </c>
      <c r="D5848" s="132" t="s">
        <v>20</v>
      </c>
      <c r="E5848" s="186">
        <v>300</v>
      </c>
      <c r="F5848" s="132" t="s">
        <v>20</v>
      </c>
      <c r="G5848" s="132">
        <v>1200</v>
      </c>
      <c r="H5848" s="132" t="s">
        <v>20</v>
      </c>
      <c r="I5848" s="132">
        <v>1</v>
      </c>
      <c r="J5848" s="133">
        <v>1.56</v>
      </c>
      <c r="K5848" s="133">
        <v>0.28999999999999998</v>
      </c>
      <c r="L5848" s="133">
        <v>0.1</v>
      </c>
      <c r="M5848" s="134" t="str">
        <f t="shared" si="91"/>
        <v>P</v>
      </c>
      <c r="N5848" s="171" t="s">
        <v>10682</v>
      </c>
      <c r="O5848" s="146" t="s">
        <v>1500</v>
      </c>
      <c r="P5848" s="146" t="s">
        <v>9456</v>
      </c>
      <c r="Q5848" s="147" t="s">
        <v>10519</v>
      </c>
      <c r="R5848" s="187">
        <v>1.71</v>
      </c>
    </row>
    <row r="5849" spans="1:18" x14ac:dyDescent="0.25">
      <c r="A5849" s="135">
        <v>1061437</v>
      </c>
      <c r="B5849" s="148" t="s">
        <v>312</v>
      </c>
      <c r="C5849" s="135">
        <v>3</v>
      </c>
      <c r="D5849" s="135">
        <v>2376</v>
      </c>
      <c r="E5849" s="188">
        <v>88</v>
      </c>
      <c r="F5849" s="135">
        <v>3168</v>
      </c>
      <c r="G5849" s="135">
        <v>352</v>
      </c>
      <c r="H5849" s="135" t="s">
        <v>21</v>
      </c>
      <c r="I5849" s="135">
        <v>1</v>
      </c>
      <c r="J5849" s="136">
        <v>1.71</v>
      </c>
      <c r="K5849" s="136">
        <v>0.8</v>
      </c>
      <c r="L5849" s="136">
        <v>0.36</v>
      </c>
      <c r="M5849" s="137" t="str">
        <f t="shared" si="91"/>
        <v>P</v>
      </c>
      <c r="N5849" s="172" t="s">
        <v>10682</v>
      </c>
      <c r="O5849" s="149" t="s">
        <v>1500</v>
      </c>
      <c r="P5849" s="149" t="s">
        <v>9456</v>
      </c>
      <c r="Q5849" s="150" t="s">
        <v>10519</v>
      </c>
      <c r="R5849" s="189">
        <v>1.35</v>
      </c>
    </row>
    <row r="5850" spans="1:18" x14ac:dyDescent="0.25">
      <c r="A5850" s="132">
        <v>1061438</v>
      </c>
      <c r="B5850" s="145" t="s">
        <v>5652</v>
      </c>
      <c r="C5850" s="132">
        <v>1</v>
      </c>
      <c r="D5850" s="132">
        <v>160</v>
      </c>
      <c r="E5850" s="186" t="s">
        <v>20</v>
      </c>
      <c r="F5850" s="132" t="s">
        <v>20</v>
      </c>
      <c r="G5850" s="132" t="s">
        <v>20</v>
      </c>
      <c r="H5850" s="132" t="s">
        <v>20</v>
      </c>
      <c r="I5850" s="132" t="s">
        <v>20</v>
      </c>
      <c r="J5850" s="133">
        <v>2.7</v>
      </c>
      <c r="K5850" s="133">
        <v>2.08</v>
      </c>
      <c r="L5850" s="133">
        <v>0.72</v>
      </c>
      <c r="M5850" s="134" t="str">
        <f t="shared" si="91"/>
        <v>P</v>
      </c>
      <c r="N5850" s="171" t="s">
        <v>10682</v>
      </c>
      <c r="O5850" s="146" t="s">
        <v>1506</v>
      </c>
      <c r="P5850" s="146" t="s">
        <v>9408</v>
      </c>
      <c r="Q5850" s="147" t="s">
        <v>10519</v>
      </c>
      <c r="R5850" s="187">
        <v>6.83</v>
      </c>
    </row>
    <row r="5851" spans="1:18" x14ac:dyDescent="0.25">
      <c r="A5851" s="135">
        <v>1061501</v>
      </c>
      <c r="B5851" s="148" t="s">
        <v>5653</v>
      </c>
      <c r="C5851" s="135">
        <v>1</v>
      </c>
      <c r="D5851" s="135" t="s">
        <v>20</v>
      </c>
      <c r="E5851" s="188" t="s">
        <v>20</v>
      </c>
      <c r="F5851" s="135" t="s">
        <v>20</v>
      </c>
      <c r="G5851" s="135" t="s">
        <v>20</v>
      </c>
      <c r="H5851" s="135" t="s">
        <v>20</v>
      </c>
      <c r="I5851" s="135" t="s">
        <v>20</v>
      </c>
      <c r="J5851" s="136">
        <v>2.08</v>
      </c>
      <c r="K5851" s="136">
        <v>1.32</v>
      </c>
      <c r="L5851" s="136">
        <v>0.11</v>
      </c>
      <c r="M5851" s="137" t="str">
        <f t="shared" si="91"/>
        <v>P</v>
      </c>
      <c r="N5851" s="172" t="s">
        <v>10682</v>
      </c>
      <c r="O5851" s="149" t="s">
        <v>1500</v>
      </c>
      <c r="P5851" s="149" t="s">
        <v>9456</v>
      </c>
      <c r="Q5851" s="150" t="s">
        <v>10519</v>
      </c>
      <c r="R5851" s="189">
        <v>0.66417910447761186</v>
      </c>
    </row>
    <row r="5852" spans="1:18" x14ac:dyDescent="0.25">
      <c r="A5852" s="132">
        <v>1061502</v>
      </c>
      <c r="B5852" s="145" t="s">
        <v>5654</v>
      </c>
      <c r="C5852" s="132">
        <v>1</v>
      </c>
      <c r="D5852" s="132" t="s">
        <v>20</v>
      </c>
      <c r="E5852" s="186" t="s">
        <v>20</v>
      </c>
      <c r="F5852" s="132" t="s">
        <v>20</v>
      </c>
      <c r="G5852" s="132" t="s">
        <v>20</v>
      </c>
      <c r="H5852" s="132" t="s">
        <v>20</v>
      </c>
      <c r="I5852" s="132" t="s">
        <v>20</v>
      </c>
      <c r="J5852" s="133">
        <v>2.08</v>
      </c>
      <c r="K5852" s="133">
        <v>1.32</v>
      </c>
      <c r="L5852" s="133">
        <v>0.11</v>
      </c>
      <c r="M5852" s="134" t="str">
        <f t="shared" si="91"/>
        <v>P</v>
      </c>
      <c r="N5852" s="171" t="s">
        <v>10682</v>
      </c>
      <c r="O5852" s="146" t="s">
        <v>1500</v>
      </c>
      <c r="P5852" s="146" t="s">
        <v>9456</v>
      </c>
      <c r="Q5852" s="147" t="s">
        <v>10519</v>
      </c>
      <c r="R5852" s="187">
        <v>0.66417910447761186</v>
      </c>
    </row>
    <row r="5853" spans="1:18" x14ac:dyDescent="0.25">
      <c r="A5853" s="135">
        <v>1061510</v>
      </c>
      <c r="B5853" s="148" t="s">
        <v>5655</v>
      </c>
      <c r="C5853" s="135">
        <v>1</v>
      </c>
      <c r="D5853" s="135" t="s">
        <v>20</v>
      </c>
      <c r="E5853" s="188" t="s">
        <v>20</v>
      </c>
      <c r="F5853" s="135" t="s">
        <v>20</v>
      </c>
      <c r="G5853" s="135" t="s">
        <v>20</v>
      </c>
      <c r="H5853" s="135" t="s">
        <v>20</v>
      </c>
      <c r="I5853" s="135" t="s">
        <v>20</v>
      </c>
      <c r="J5853" s="136">
        <v>2.08</v>
      </c>
      <c r="K5853" s="136">
        <v>1.32</v>
      </c>
      <c r="L5853" s="136">
        <v>0.11</v>
      </c>
      <c r="M5853" s="137" t="str">
        <f t="shared" si="91"/>
        <v>P</v>
      </c>
      <c r="N5853" s="172" t="s">
        <v>10682</v>
      </c>
      <c r="O5853" s="149" t="s">
        <v>1500</v>
      </c>
      <c r="P5853" s="149" t="s">
        <v>9456</v>
      </c>
      <c r="Q5853" s="150" t="s">
        <v>10519</v>
      </c>
      <c r="R5853" s="189">
        <v>0.66417910447761186</v>
      </c>
    </row>
    <row r="5854" spans="1:18" x14ac:dyDescent="0.25">
      <c r="A5854" s="132">
        <v>1061511</v>
      </c>
      <c r="B5854" s="145" t="s">
        <v>5656</v>
      </c>
      <c r="C5854" s="132">
        <v>1</v>
      </c>
      <c r="D5854" s="132" t="s">
        <v>20</v>
      </c>
      <c r="E5854" s="186" t="s">
        <v>20</v>
      </c>
      <c r="F5854" s="132" t="s">
        <v>20</v>
      </c>
      <c r="G5854" s="132" t="s">
        <v>20</v>
      </c>
      <c r="H5854" s="132" t="s">
        <v>20</v>
      </c>
      <c r="I5854" s="132" t="s">
        <v>20</v>
      </c>
      <c r="J5854" s="133">
        <v>2.08</v>
      </c>
      <c r="K5854" s="133">
        <v>1.32</v>
      </c>
      <c r="L5854" s="133">
        <v>0.11</v>
      </c>
      <c r="M5854" s="134" t="str">
        <f t="shared" si="91"/>
        <v>P</v>
      </c>
      <c r="N5854" s="171" t="s">
        <v>10682</v>
      </c>
      <c r="O5854" s="146" t="s">
        <v>1500</v>
      </c>
      <c r="P5854" s="146" t="s">
        <v>9456</v>
      </c>
      <c r="Q5854" s="147" t="s">
        <v>10519</v>
      </c>
      <c r="R5854" s="187">
        <v>0.66417910447761186</v>
      </c>
    </row>
    <row r="5855" spans="1:18" x14ac:dyDescent="0.25">
      <c r="A5855" s="135">
        <v>1061517</v>
      </c>
      <c r="B5855" s="148" t="s">
        <v>5657</v>
      </c>
      <c r="C5855" s="135">
        <v>1</v>
      </c>
      <c r="D5855" s="135" t="s">
        <v>20</v>
      </c>
      <c r="E5855" s="188" t="s">
        <v>20</v>
      </c>
      <c r="F5855" s="135" t="s">
        <v>20</v>
      </c>
      <c r="G5855" s="135" t="s">
        <v>20</v>
      </c>
      <c r="H5855" s="135" t="s">
        <v>20</v>
      </c>
      <c r="I5855" s="135" t="s">
        <v>20</v>
      </c>
      <c r="J5855" s="136">
        <v>2.08</v>
      </c>
      <c r="K5855" s="136">
        <v>1.32</v>
      </c>
      <c r="L5855" s="136">
        <v>0.11</v>
      </c>
      <c r="M5855" s="137" t="str">
        <f t="shared" si="91"/>
        <v>P</v>
      </c>
      <c r="N5855" s="172" t="s">
        <v>10682</v>
      </c>
      <c r="O5855" s="149" t="s">
        <v>1500</v>
      </c>
      <c r="P5855" s="149" t="s">
        <v>9456</v>
      </c>
      <c r="Q5855" s="150" t="s">
        <v>10519</v>
      </c>
      <c r="R5855" s="189">
        <v>0.83</v>
      </c>
    </row>
    <row r="5856" spans="1:18" x14ac:dyDescent="0.25">
      <c r="A5856" s="132">
        <v>1061522</v>
      </c>
      <c r="B5856" s="145" t="s">
        <v>5658</v>
      </c>
      <c r="C5856" s="132">
        <v>1</v>
      </c>
      <c r="D5856" s="132" t="s">
        <v>20</v>
      </c>
      <c r="E5856" s="186" t="s">
        <v>20</v>
      </c>
      <c r="F5856" s="132" t="s">
        <v>20</v>
      </c>
      <c r="G5856" s="132" t="s">
        <v>20</v>
      </c>
      <c r="H5856" s="132" t="s">
        <v>20</v>
      </c>
      <c r="I5856" s="132" t="s">
        <v>20</v>
      </c>
      <c r="J5856" s="133">
        <v>2.08</v>
      </c>
      <c r="K5856" s="133">
        <v>1.32</v>
      </c>
      <c r="L5856" s="133">
        <v>0.11</v>
      </c>
      <c r="M5856" s="134" t="str">
        <f t="shared" si="91"/>
        <v>P</v>
      </c>
      <c r="N5856" s="171" t="s">
        <v>10682</v>
      </c>
      <c r="O5856" s="146" t="s">
        <v>1500</v>
      </c>
      <c r="P5856" s="146" t="s">
        <v>9456</v>
      </c>
      <c r="Q5856" s="147" t="s">
        <v>10519</v>
      </c>
      <c r="R5856" s="187">
        <v>0.66417910447761186</v>
      </c>
    </row>
    <row r="5857" spans="1:18" x14ac:dyDescent="0.25">
      <c r="A5857" s="135">
        <v>1061523</v>
      </c>
      <c r="B5857" s="148" t="s">
        <v>5659</v>
      </c>
      <c r="C5857" s="135">
        <v>1</v>
      </c>
      <c r="D5857" s="135" t="s">
        <v>20</v>
      </c>
      <c r="E5857" s="188" t="s">
        <v>20</v>
      </c>
      <c r="F5857" s="135" t="s">
        <v>20</v>
      </c>
      <c r="G5857" s="135" t="s">
        <v>20</v>
      </c>
      <c r="H5857" s="135" t="s">
        <v>20</v>
      </c>
      <c r="I5857" s="135" t="s">
        <v>20</v>
      </c>
      <c r="J5857" s="136">
        <v>2.08</v>
      </c>
      <c r="K5857" s="136">
        <v>1.32</v>
      </c>
      <c r="L5857" s="136">
        <v>0.11</v>
      </c>
      <c r="M5857" s="137" t="str">
        <f t="shared" si="91"/>
        <v>P</v>
      </c>
      <c r="N5857" s="172" t="s">
        <v>10682</v>
      </c>
      <c r="O5857" s="149" t="s">
        <v>1500</v>
      </c>
      <c r="P5857" s="149" t="s">
        <v>9456</v>
      </c>
      <c r="Q5857" s="150" t="s">
        <v>10519</v>
      </c>
      <c r="R5857" s="189">
        <v>0.83</v>
      </c>
    </row>
    <row r="5858" spans="1:18" x14ac:dyDescent="0.25">
      <c r="A5858" s="132">
        <v>1061524</v>
      </c>
      <c r="B5858" s="145" t="s">
        <v>5660</v>
      </c>
      <c r="C5858" s="132">
        <v>1</v>
      </c>
      <c r="D5858" s="132" t="s">
        <v>20</v>
      </c>
      <c r="E5858" s="186" t="s">
        <v>20</v>
      </c>
      <c r="F5858" s="132" t="s">
        <v>20</v>
      </c>
      <c r="G5858" s="132" t="s">
        <v>20</v>
      </c>
      <c r="H5858" s="132" t="s">
        <v>20</v>
      </c>
      <c r="I5858" s="132" t="s">
        <v>20</v>
      </c>
      <c r="J5858" s="133">
        <v>2.08</v>
      </c>
      <c r="K5858" s="133">
        <v>1.32</v>
      </c>
      <c r="L5858" s="133">
        <v>0.11</v>
      </c>
      <c r="M5858" s="134" t="str">
        <f t="shared" si="91"/>
        <v>P</v>
      </c>
      <c r="N5858" s="171" t="s">
        <v>10682</v>
      </c>
      <c r="O5858" s="146" t="s">
        <v>1500</v>
      </c>
      <c r="P5858" s="146" t="s">
        <v>9456</v>
      </c>
      <c r="Q5858" s="147" t="s">
        <v>10519</v>
      </c>
      <c r="R5858" s="187">
        <v>0.83</v>
      </c>
    </row>
    <row r="5859" spans="1:18" x14ac:dyDescent="0.25">
      <c r="A5859" s="135">
        <v>1061525</v>
      </c>
      <c r="B5859" s="148" t="s">
        <v>5661</v>
      </c>
      <c r="C5859" s="135">
        <v>6</v>
      </c>
      <c r="D5859" s="135" t="s">
        <v>20</v>
      </c>
      <c r="E5859" s="188" t="s">
        <v>20</v>
      </c>
      <c r="F5859" s="135" t="s">
        <v>20</v>
      </c>
      <c r="G5859" s="135" t="s">
        <v>20</v>
      </c>
      <c r="H5859" s="135" t="s">
        <v>20</v>
      </c>
      <c r="I5859" s="135" t="s">
        <v>20</v>
      </c>
      <c r="J5859" s="136">
        <v>2.15</v>
      </c>
      <c r="K5859" s="136">
        <v>1.35</v>
      </c>
      <c r="L5859" s="136">
        <v>0.63</v>
      </c>
      <c r="M5859" s="137" t="str">
        <f t="shared" si="91"/>
        <v>P</v>
      </c>
      <c r="N5859" s="172" t="s">
        <v>10682</v>
      </c>
      <c r="O5859" s="149" t="s">
        <v>1500</v>
      </c>
      <c r="P5859" s="149" t="s">
        <v>9456</v>
      </c>
      <c r="Q5859" s="150" t="s">
        <v>10519</v>
      </c>
      <c r="R5859" s="189">
        <v>4.0970149253731343</v>
      </c>
    </row>
    <row r="5860" spans="1:18" x14ac:dyDescent="0.25">
      <c r="A5860" s="132">
        <v>1061526</v>
      </c>
      <c r="B5860" s="145" t="s">
        <v>5662</v>
      </c>
      <c r="C5860" s="132">
        <v>6</v>
      </c>
      <c r="D5860" s="132" t="s">
        <v>20</v>
      </c>
      <c r="E5860" s="186" t="s">
        <v>20</v>
      </c>
      <c r="F5860" s="132" t="s">
        <v>20</v>
      </c>
      <c r="G5860" s="132" t="s">
        <v>20</v>
      </c>
      <c r="H5860" s="132" t="s">
        <v>20</v>
      </c>
      <c r="I5860" s="132" t="s">
        <v>20</v>
      </c>
      <c r="J5860" s="133">
        <v>2.15</v>
      </c>
      <c r="K5860" s="133">
        <v>1.35</v>
      </c>
      <c r="L5860" s="133">
        <v>0.63</v>
      </c>
      <c r="M5860" s="134" t="str">
        <f t="shared" si="91"/>
        <v>P</v>
      </c>
      <c r="N5860" s="171" t="s">
        <v>10682</v>
      </c>
      <c r="O5860" s="146" t="s">
        <v>1500</v>
      </c>
      <c r="P5860" s="146" t="s">
        <v>9456</v>
      </c>
      <c r="Q5860" s="147" t="s">
        <v>10519</v>
      </c>
      <c r="R5860" s="187">
        <v>4.0970149253731343</v>
      </c>
    </row>
    <row r="5861" spans="1:18" x14ac:dyDescent="0.25">
      <c r="A5861" s="135">
        <v>1061531</v>
      </c>
      <c r="B5861" s="148" t="s">
        <v>5663</v>
      </c>
      <c r="C5861" s="135">
        <v>6</v>
      </c>
      <c r="D5861" s="135" t="s">
        <v>20</v>
      </c>
      <c r="E5861" s="188" t="s">
        <v>20</v>
      </c>
      <c r="F5861" s="135" t="s">
        <v>20</v>
      </c>
      <c r="G5861" s="135" t="s">
        <v>20</v>
      </c>
      <c r="H5861" s="135" t="s">
        <v>20</v>
      </c>
      <c r="I5861" s="135" t="s">
        <v>20</v>
      </c>
      <c r="J5861" s="136">
        <v>2.15</v>
      </c>
      <c r="K5861" s="136">
        <v>1.35</v>
      </c>
      <c r="L5861" s="136">
        <v>0.63</v>
      </c>
      <c r="M5861" s="137" t="str">
        <f t="shared" si="91"/>
        <v>P</v>
      </c>
      <c r="N5861" s="172" t="s">
        <v>10682</v>
      </c>
      <c r="O5861" s="149" t="s">
        <v>1500</v>
      </c>
      <c r="P5861" s="149" t="s">
        <v>9456</v>
      </c>
      <c r="Q5861" s="150" t="s">
        <v>10519</v>
      </c>
      <c r="R5861" s="189">
        <v>4.0970149253731343</v>
      </c>
    </row>
    <row r="5862" spans="1:18" x14ac:dyDescent="0.25">
      <c r="A5862" s="132">
        <v>1061535</v>
      </c>
      <c r="B5862" s="145" t="s">
        <v>5664</v>
      </c>
      <c r="C5862" s="132">
        <v>6</v>
      </c>
      <c r="D5862" s="132" t="s">
        <v>20</v>
      </c>
      <c r="E5862" s="186" t="s">
        <v>20</v>
      </c>
      <c r="F5862" s="132" t="s">
        <v>20</v>
      </c>
      <c r="G5862" s="132" t="s">
        <v>20</v>
      </c>
      <c r="H5862" s="132" t="s">
        <v>20</v>
      </c>
      <c r="I5862" s="132" t="s">
        <v>20</v>
      </c>
      <c r="J5862" s="133">
        <v>2.15</v>
      </c>
      <c r="K5862" s="133">
        <v>1.35</v>
      </c>
      <c r="L5862" s="133">
        <v>0.63</v>
      </c>
      <c r="M5862" s="134" t="str">
        <f t="shared" si="91"/>
        <v>P</v>
      </c>
      <c r="N5862" s="171" t="s">
        <v>10682</v>
      </c>
      <c r="O5862" s="146" t="s">
        <v>1500</v>
      </c>
      <c r="P5862" s="146" t="s">
        <v>9456</v>
      </c>
      <c r="Q5862" s="147" t="s">
        <v>10519</v>
      </c>
      <c r="R5862" s="187">
        <v>4.0970149253731343</v>
      </c>
    </row>
    <row r="5863" spans="1:18" x14ac:dyDescent="0.25">
      <c r="A5863" s="135">
        <v>1061536</v>
      </c>
      <c r="B5863" s="148" t="s">
        <v>5665</v>
      </c>
      <c r="C5863" s="135">
        <v>6</v>
      </c>
      <c r="D5863" s="135" t="s">
        <v>20</v>
      </c>
      <c r="E5863" s="188" t="s">
        <v>20</v>
      </c>
      <c r="F5863" s="135" t="s">
        <v>20</v>
      </c>
      <c r="G5863" s="135" t="s">
        <v>20</v>
      </c>
      <c r="H5863" s="135" t="s">
        <v>20</v>
      </c>
      <c r="I5863" s="135" t="s">
        <v>20</v>
      </c>
      <c r="J5863" s="136">
        <v>2.15</v>
      </c>
      <c r="K5863" s="136">
        <v>1.35</v>
      </c>
      <c r="L5863" s="136">
        <v>0.63</v>
      </c>
      <c r="M5863" s="137" t="str">
        <f t="shared" si="91"/>
        <v>P</v>
      </c>
      <c r="N5863" s="172" t="s">
        <v>10682</v>
      </c>
      <c r="O5863" s="149" t="s">
        <v>1500</v>
      </c>
      <c r="P5863" s="149" t="s">
        <v>9456</v>
      </c>
      <c r="Q5863" s="150" t="s">
        <v>10519</v>
      </c>
      <c r="R5863" s="189">
        <v>4.0970149253731343</v>
      </c>
    </row>
    <row r="5864" spans="1:18" x14ac:dyDescent="0.25">
      <c r="A5864" s="132">
        <v>1061538</v>
      </c>
      <c r="B5864" s="145" t="s">
        <v>5666</v>
      </c>
      <c r="C5864" s="132">
        <v>6</v>
      </c>
      <c r="D5864" s="132" t="s">
        <v>20</v>
      </c>
      <c r="E5864" s="186" t="s">
        <v>20</v>
      </c>
      <c r="F5864" s="132" t="s">
        <v>20</v>
      </c>
      <c r="G5864" s="132" t="s">
        <v>20</v>
      </c>
      <c r="H5864" s="132" t="s">
        <v>20</v>
      </c>
      <c r="I5864" s="132" t="s">
        <v>20</v>
      </c>
      <c r="J5864" s="133">
        <v>2.15</v>
      </c>
      <c r="K5864" s="133">
        <v>1.35</v>
      </c>
      <c r="L5864" s="133">
        <v>0.63</v>
      </c>
      <c r="M5864" s="134" t="str">
        <f t="shared" si="91"/>
        <v>P</v>
      </c>
      <c r="N5864" s="173" t="s">
        <v>10682</v>
      </c>
      <c r="O5864" s="146" t="s">
        <v>1500</v>
      </c>
      <c r="P5864" s="146" t="s">
        <v>9456</v>
      </c>
      <c r="Q5864" s="147" t="s">
        <v>10519</v>
      </c>
      <c r="R5864" s="187">
        <v>4.0970149253731343</v>
      </c>
    </row>
    <row r="5865" spans="1:18" x14ac:dyDescent="0.25">
      <c r="A5865" s="135">
        <v>1061539</v>
      </c>
      <c r="B5865" s="148" t="s">
        <v>5667</v>
      </c>
      <c r="C5865" s="135">
        <v>6</v>
      </c>
      <c r="D5865" s="135" t="s">
        <v>20</v>
      </c>
      <c r="E5865" s="188" t="s">
        <v>20</v>
      </c>
      <c r="F5865" s="135" t="s">
        <v>20</v>
      </c>
      <c r="G5865" s="135" t="s">
        <v>20</v>
      </c>
      <c r="H5865" s="135" t="s">
        <v>20</v>
      </c>
      <c r="I5865" s="135" t="s">
        <v>20</v>
      </c>
      <c r="J5865" s="136">
        <v>2.15</v>
      </c>
      <c r="K5865" s="136">
        <v>1.35</v>
      </c>
      <c r="L5865" s="136">
        <v>0.63</v>
      </c>
      <c r="M5865" s="137" t="str">
        <f t="shared" si="91"/>
        <v>P</v>
      </c>
      <c r="N5865" s="172" t="s">
        <v>10682</v>
      </c>
      <c r="O5865" s="149" t="s">
        <v>1500</v>
      </c>
      <c r="P5865" s="149" t="s">
        <v>9456</v>
      </c>
      <c r="Q5865" s="150" t="s">
        <v>10519</v>
      </c>
      <c r="R5865" s="189">
        <v>2.91044776119403</v>
      </c>
    </row>
    <row r="5866" spans="1:18" x14ac:dyDescent="0.25">
      <c r="A5866" s="132">
        <v>1061540</v>
      </c>
      <c r="B5866" s="145" t="s">
        <v>5668</v>
      </c>
      <c r="C5866" s="132">
        <v>6</v>
      </c>
      <c r="D5866" s="132">
        <v>120</v>
      </c>
      <c r="E5866" s="186" t="s">
        <v>21</v>
      </c>
      <c r="F5866" s="132">
        <v>150</v>
      </c>
      <c r="G5866" s="132" t="s">
        <v>20</v>
      </c>
      <c r="H5866" s="132" t="s">
        <v>20</v>
      </c>
      <c r="I5866" s="132" t="s">
        <v>20</v>
      </c>
      <c r="J5866" s="133">
        <v>2.86</v>
      </c>
      <c r="K5866" s="133">
        <v>2.38</v>
      </c>
      <c r="L5866" s="133">
        <v>1.4</v>
      </c>
      <c r="M5866" s="134" t="str">
        <f t="shared" si="91"/>
        <v>P</v>
      </c>
      <c r="N5866" s="173" t="s">
        <v>10681</v>
      </c>
      <c r="O5866" s="146" t="s">
        <v>1506</v>
      </c>
      <c r="P5866" s="146" t="s">
        <v>9435</v>
      </c>
      <c r="Q5866" s="147" t="s">
        <v>10519</v>
      </c>
      <c r="R5866" s="187">
        <v>16.62</v>
      </c>
    </row>
    <row r="5867" spans="1:18" x14ac:dyDescent="0.25">
      <c r="A5867" s="135">
        <v>1061543</v>
      </c>
      <c r="B5867" s="148" t="s">
        <v>5669</v>
      </c>
      <c r="C5867" s="135">
        <v>1000</v>
      </c>
      <c r="D5867" s="135" t="s">
        <v>20</v>
      </c>
      <c r="E5867" s="188" t="s">
        <v>20</v>
      </c>
      <c r="F5867" s="135" t="s">
        <v>20</v>
      </c>
      <c r="G5867" s="135" t="s">
        <v>20</v>
      </c>
      <c r="H5867" s="135" t="s">
        <v>20</v>
      </c>
      <c r="I5867" s="135" t="s">
        <v>20</v>
      </c>
      <c r="J5867" s="136">
        <v>1.4</v>
      </c>
      <c r="K5867" s="136">
        <v>1.4</v>
      </c>
      <c r="L5867" s="136">
        <v>0.43</v>
      </c>
      <c r="M5867" s="137" t="str">
        <f t="shared" si="91"/>
        <v>P</v>
      </c>
      <c r="N5867" s="172" t="s">
        <v>10682</v>
      </c>
      <c r="O5867" s="149" t="s">
        <v>1506</v>
      </c>
      <c r="P5867" s="149" t="s">
        <v>9526</v>
      </c>
      <c r="Q5867" s="150" t="s">
        <v>10519</v>
      </c>
      <c r="R5867" s="189">
        <v>30</v>
      </c>
    </row>
    <row r="5868" spans="1:18" x14ac:dyDescent="0.25">
      <c r="A5868" s="132">
        <v>1061545</v>
      </c>
      <c r="B5868" s="145" t="s">
        <v>807</v>
      </c>
      <c r="C5868" s="132">
        <v>6</v>
      </c>
      <c r="D5868" s="132">
        <v>400</v>
      </c>
      <c r="E5868" s="186" t="s">
        <v>21</v>
      </c>
      <c r="F5868" s="132">
        <v>720</v>
      </c>
      <c r="G5868" s="132">
        <v>32</v>
      </c>
      <c r="H5868" s="132" t="s">
        <v>20</v>
      </c>
      <c r="I5868" s="132">
        <v>1</v>
      </c>
      <c r="J5868" s="133">
        <v>1.48</v>
      </c>
      <c r="K5868" s="133">
        <v>0.92</v>
      </c>
      <c r="L5868" s="133">
        <v>1.64</v>
      </c>
      <c r="M5868" s="134" t="str">
        <f t="shared" si="91"/>
        <v>P</v>
      </c>
      <c r="N5868" s="171" t="s">
        <v>10681</v>
      </c>
      <c r="O5868" s="146" t="s">
        <v>1506</v>
      </c>
      <c r="P5868" s="146" t="s">
        <v>10455</v>
      </c>
      <c r="Q5868" s="147" t="s">
        <v>10519</v>
      </c>
      <c r="R5868" s="187">
        <v>7.38</v>
      </c>
    </row>
    <row r="5869" spans="1:18" x14ac:dyDescent="0.25">
      <c r="A5869" s="135">
        <v>1061558</v>
      </c>
      <c r="B5869" s="148" t="s">
        <v>5670</v>
      </c>
      <c r="C5869" s="135">
        <v>1</v>
      </c>
      <c r="D5869" s="135">
        <v>78</v>
      </c>
      <c r="E5869" s="188" t="s">
        <v>20</v>
      </c>
      <c r="F5869" s="135">
        <v>102</v>
      </c>
      <c r="G5869" s="135" t="s">
        <v>20</v>
      </c>
      <c r="H5869" s="135" t="s">
        <v>20</v>
      </c>
      <c r="I5869" s="135" t="s">
        <v>20</v>
      </c>
      <c r="J5869" s="136">
        <v>6.04</v>
      </c>
      <c r="K5869" s="136">
        <v>2.58</v>
      </c>
      <c r="L5869" s="136">
        <v>0.86</v>
      </c>
      <c r="M5869" s="137" t="str">
        <f t="shared" si="91"/>
        <v>P</v>
      </c>
      <c r="N5869" s="172" t="s">
        <v>10682</v>
      </c>
      <c r="O5869" s="149" t="s">
        <v>1506</v>
      </c>
      <c r="P5869" s="149" t="s">
        <v>9401</v>
      </c>
      <c r="Q5869" s="150" t="s">
        <v>10519</v>
      </c>
      <c r="R5869" s="189">
        <v>6</v>
      </c>
    </row>
    <row r="5870" spans="1:18" x14ac:dyDescent="0.25">
      <c r="A5870" s="132">
        <v>1061559</v>
      </c>
      <c r="B5870" s="145" t="s">
        <v>5671</v>
      </c>
      <c r="C5870" s="132">
        <v>1</v>
      </c>
      <c r="D5870" s="132" t="s">
        <v>20</v>
      </c>
      <c r="E5870" s="186" t="s">
        <v>20</v>
      </c>
      <c r="F5870" s="132" t="s">
        <v>20</v>
      </c>
      <c r="G5870" s="132" t="s">
        <v>20</v>
      </c>
      <c r="H5870" s="132" t="s">
        <v>20</v>
      </c>
      <c r="I5870" s="132" t="s">
        <v>20</v>
      </c>
      <c r="J5870" s="133">
        <v>1.18</v>
      </c>
      <c r="K5870" s="133">
        <v>1.18</v>
      </c>
      <c r="L5870" s="133">
        <v>1E-3</v>
      </c>
      <c r="M5870" s="134" t="str">
        <f t="shared" si="91"/>
        <v>P</v>
      </c>
      <c r="N5870" s="171" t="s">
        <v>10682</v>
      </c>
      <c r="O5870" s="146" t="s">
        <v>1506</v>
      </c>
      <c r="P5870" s="146" t="s">
        <v>9498</v>
      </c>
      <c r="Q5870" s="147" t="s">
        <v>10519</v>
      </c>
      <c r="R5870" s="187">
        <v>0.02</v>
      </c>
    </row>
    <row r="5871" spans="1:18" x14ac:dyDescent="0.25">
      <c r="A5871" s="135">
        <v>1061560</v>
      </c>
      <c r="B5871" s="148" t="s">
        <v>5672</v>
      </c>
      <c r="C5871" s="135">
        <v>1</v>
      </c>
      <c r="D5871" s="135" t="s">
        <v>20</v>
      </c>
      <c r="E5871" s="188" t="s">
        <v>20</v>
      </c>
      <c r="F5871" s="135" t="s">
        <v>20</v>
      </c>
      <c r="G5871" s="135" t="s">
        <v>20</v>
      </c>
      <c r="H5871" s="135" t="s">
        <v>20</v>
      </c>
      <c r="I5871" s="135" t="s">
        <v>20</v>
      </c>
      <c r="J5871" s="136">
        <v>1.18</v>
      </c>
      <c r="K5871" s="136">
        <v>1.18</v>
      </c>
      <c r="L5871" s="136">
        <v>1E-3</v>
      </c>
      <c r="M5871" s="137" t="str">
        <f t="shared" si="91"/>
        <v>P</v>
      </c>
      <c r="N5871" s="172" t="s">
        <v>10682</v>
      </c>
      <c r="O5871" s="149" t="s">
        <v>1506</v>
      </c>
      <c r="P5871" s="149" t="s">
        <v>9498</v>
      </c>
      <c r="Q5871" s="150" t="s">
        <v>10519</v>
      </c>
      <c r="R5871" s="189">
        <v>0.02</v>
      </c>
    </row>
    <row r="5872" spans="1:18" x14ac:dyDescent="0.25">
      <c r="A5872" s="132">
        <v>1061561</v>
      </c>
      <c r="B5872" s="145" t="s">
        <v>5673</v>
      </c>
      <c r="C5872" s="132">
        <v>1</v>
      </c>
      <c r="D5872" s="132" t="s">
        <v>20</v>
      </c>
      <c r="E5872" s="186" t="s">
        <v>20</v>
      </c>
      <c r="F5872" s="132" t="s">
        <v>20</v>
      </c>
      <c r="G5872" s="132" t="s">
        <v>20</v>
      </c>
      <c r="H5872" s="132" t="s">
        <v>20</v>
      </c>
      <c r="I5872" s="132" t="s">
        <v>20</v>
      </c>
      <c r="J5872" s="133">
        <v>1.18</v>
      </c>
      <c r="K5872" s="133">
        <v>1.18</v>
      </c>
      <c r="L5872" s="133">
        <v>1E-3</v>
      </c>
      <c r="M5872" s="134" t="str">
        <f t="shared" si="91"/>
        <v>P</v>
      </c>
      <c r="N5872" s="171" t="s">
        <v>10682</v>
      </c>
      <c r="O5872" s="146" t="s">
        <v>1506</v>
      </c>
      <c r="P5872" s="146" t="s">
        <v>9498</v>
      </c>
      <c r="Q5872" s="147" t="s">
        <v>10519</v>
      </c>
      <c r="R5872" s="187">
        <v>0.02</v>
      </c>
    </row>
    <row r="5873" spans="1:18" x14ac:dyDescent="0.25">
      <c r="A5873" s="135">
        <v>1061562</v>
      </c>
      <c r="B5873" s="148" t="s">
        <v>5674</v>
      </c>
      <c r="C5873" s="135">
        <v>1</v>
      </c>
      <c r="D5873" s="135" t="s">
        <v>20</v>
      </c>
      <c r="E5873" s="188" t="s">
        <v>20</v>
      </c>
      <c r="F5873" s="135" t="s">
        <v>20</v>
      </c>
      <c r="G5873" s="135" t="s">
        <v>20</v>
      </c>
      <c r="H5873" s="135" t="s">
        <v>20</v>
      </c>
      <c r="I5873" s="135" t="s">
        <v>20</v>
      </c>
      <c r="J5873" s="136">
        <v>1.18</v>
      </c>
      <c r="K5873" s="136">
        <v>1.18</v>
      </c>
      <c r="L5873" s="136">
        <v>1E-3</v>
      </c>
      <c r="M5873" s="137" t="str">
        <f t="shared" si="91"/>
        <v>P</v>
      </c>
      <c r="N5873" s="174" t="s">
        <v>10682</v>
      </c>
      <c r="O5873" s="149" t="s">
        <v>1506</v>
      </c>
      <c r="P5873" s="149" t="s">
        <v>9498</v>
      </c>
      <c r="Q5873" s="150" t="s">
        <v>10519</v>
      </c>
      <c r="R5873" s="189">
        <v>0.02</v>
      </c>
    </row>
    <row r="5874" spans="1:18" x14ac:dyDescent="0.25">
      <c r="A5874" s="132">
        <v>1061564</v>
      </c>
      <c r="B5874" s="145" t="s">
        <v>5675</v>
      </c>
      <c r="C5874" s="132">
        <v>1</v>
      </c>
      <c r="D5874" s="132" t="s">
        <v>20</v>
      </c>
      <c r="E5874" s="186" t="s">
        <v>20</v>
      </c>
      <c r="F5874" s="132" t="s">
        <v>20</v>
      </c>
      <c r="G5874" s="132" t="s">
        <v>20</v>
      </c>
      <c r="H5874" s="132" t="s">
        <v>20</v>
      </c>
      <c r="I5874" s="132" t="s">
        <v>20</v>
      </c>
      <c r="J5874" s="133">
        <v>1.18</v>
      </c>
      <c r="K5874" s="133">
        <v>1.18</v>
      </c>
      <c r="L5874" s="133">
        <v>1E-3</v>
      </c>
      <c r="M5874" s="134" t="str">
        <f t="shared" si="91"/>
        <v>P</v>
      </c>
      <c r="N5874" s="173" t="s">
        <v>10682</v>
      </c>
      <c r="O5874" s="146" t="s">
        <v>1506</v>
      </c>
      <c r="P5874" s="146" t="s">
        <v>9498</v>
      </c>
      <c r="Q5874" s="147" t="s">
        <v>10519</v>
      </c>
      <c r="R5874" s="187">
        <v>0.02</v>
      </c>
    </row>
    <row r="5875" spans="1:18" x14ac:dyDescent="0.25">
      <c r="A5875" s="135">
        <v>1061607</v>
      </c>
      <c r="B5875" s="148" t="s">
        <v>5676</v>
      </c>
      <c r="C5875" s="135">
        <v>6</v>
      </c>
      <c r="D5875" s="135">
        <v>264</v>
      </c>
      <c r="E5875" s="188" t="s">
        <v>21</v>
      </c>
      <c r="F5875" s="135">
        <v>372</v>
      </c>
      <c r="G5875" s="135">
        <v>5</v>
      </c>
      <c r="H5875" s="135">
        <v>6</v>
      </c>
      <c r="I5875" s="135">
        <v>5</v>
      </c>
      <c r="J5875" s="136">
        <v>3.22</v>
      </c>
      <c r="K5875" s="136">
        <v>2.08</v>
      </c>
      <c r="L5875" s="136">
        <v>0.5</v>
      </c>
      <c r="M5875" s="137" t="str">
        <f t="shared" si="91"/>
        <v>P</v>
      </c>
      <c r="N5875" s="174" t="s">
        <v>10681</v>
      </c>
      <c r="O5875" s="149" t="s">
        <v>1581</v>
      </c>
      <c r="P5875" s="149" t="s">
        <v>10581</v>
      </c>
      <c r="Q5875" s="150" t="s">
        <v>10519</v>
      </c>
      <c r="R5875" s="189">
        <v>4.9799999999999995</v>
      </c>
    </row>
    <row r="5876" spans="1:18" x14ac:dyDescent="0.25">
      <c r="A5876" s="132">
        <v>1061610</v>
      </c>
      <c r="B5876" s="145" t="s">
        <v>5677</v>
      </c>
      <c r="C5876" s="132">
        <v>6</v>
      </c>
      <c r="D5876" s="132">
        <v>310</v>
      </c>
      <c r="E5876" s="186" t="s">
        <v>21</v>
      </c>
      <c r="F5876" s="132">
        <v>496</v>
      </c>
      <c r="G5876" s="132" t="s">
        <v>20</v>
      </c>
      <c r="H5876" s="132" t="s">
        <v>20</v>
      </c>
      <c r="I5876" s="132" t="s">
        <v>20</v>
      </c>
      <c r="J5876" s="133">
        <v>1.62</v>
      </c>
      <c r="K5876" s="133">
        <v>1.04</v>
      </c>
      <c r="L5876" s="133">
        <v>1.82</v>
      </c>
      <c r="M5876" s="134" t="str">
        <f t="shared" si="91"/>
        <v>P</v>
      </c>
      <c r="N5876" s="173" t="s">
        <v>10681</v>
      </c>
      <c r="O5876" s="146" t="s">
        <v>1506</v>
      </c>
      <c r="P5876" s="146" t="s">
        <v>9427</v>
      </c>
      <c r="Q5876" s="147" t="s">
        <v>10519</v>
      </c>
      <c r="R5876" s="187">
        <v>5.64</v>
      </c>
    </row>
    <row r="5877" spans="1:18" x14ac:dyDescent="0.25">
      <c r="A5877" s="135">
        <v>1061620</v>
      </c>
      <c r="B5877" s="148" t="s">
        <v>5678</v>
      </c>
      <c r="C5877" s="135">
        <v>6</v>
      </c>
      <c r="D5877" s="135">
        <v>300</v>
      </c>
      <c r="E5877" s="188" t="s">
        <v>21</v>
      </c>
      <c r="F5877" s="135">
        <v>500</v>
      </c>
      <c r="G5877" s="135">
        <v>20</v>
      </c>
      <c r="H5877" s="135">
        <v>25</v>
      </c>
      <c r="I5877" s="135">
        <v>1</v>
      </c>
      <c r="J5877" s="136">
        <v>1.8</v>
      </c>
      <c r="K5877" s="136">
        <v>1.18</v>
      </c>
      <c r="L5877" s="136">
        <v>1.51</v>
      </c>
      <c r="M5877" s="137" t="str">
        <f t="shared" si="91"/>
        <v>P</v>
      </c>
      <c r="N5877" s="174" t="s">
        <v>10681</v>
      </c>
      <c r="O5877" s="149" t="s">
        <v>1506</v>
      </c>
      <c r="P5877" s="149" t="s">
        <v>9430</v>
      </c>
      <c r="Q5877" s="150" t="s">
        <v>10519</v>
      </c>
      <c r="R5877" s="189">
        <v>3.84</v>
      </c>
    </row>
    <row r="5878" spans="1:18" x14ac:dyDescent="0.25">
      <c r="A5878" s="132">
        <v>1061622</v>
      </c>
      <c r="B5878" s="145" t="s">
        <v>5679</v>
      </c>
      <c r="C5878" s="132">
        <v>12</v>
      </c>
      <c r="D5878" s="132">
        <v>385</v>
      </c>
      <c r="E5878" s="186" t="s">
        <v>21</v>
      </c>
      <c r="F5878" s="132">
        <v>605</v>
      </c>
      <c r="G5878" s="132" t="s">
        <v>20</v>
      </c>
      <c r="H5878" s="132" t="s">
        <v>20</v>
      </c>
      <c r="I5878" s="132" t="s">
        <v>20</v>
      </c>
      <c r="J5878" s="133">
        <v>1.6</v>
      </c>
      <c r="K5878" s="133">
        <v>1.28</v>
      </c>
      <c r="L5878" s="133">
        <v>1.3</v>
      </c>
      <c r="M5878" s="134" t="str">
        <f t="shared" si="91"/>
        <v>P</v>
      </c>
      <c r="N5878" s="173" t="s">
        <v>10681</v>
      </c>
      <c r="O5878" s="146" t="s">
        <v>1506</v>
      </c>
      <c r="P5878" s="146" t="s">
        <v>9409</v>
      </c>
      <c r="Q5878" s="147" t="s">
        <v>10519</v>
      </c>
      <c r="R5878" s="187">
        <v>4.4399999999999995</v>
      </c>
    </row>
    <row r="5879" spans="1:18" x14ac:dyDescent="0.25">
      <c r="A5879" s="135">
        <v>1061626</v>
      </c>
      <c r="B5879" s="148" t="s">
        <v>837</v>
      </c>
      <c r="C5879" s="135">
        <v>8</v>
      </c>
      <c r="D5879" s="135">
        <v>462</v>
      </c>
      <c r="E5879" s="188" t="s">
        <v>21</v>
      </c>
      <c r="F5879" s="135">
        <v>756</v>
      </c>
      <c r="G5879" s="135">
        <v>24</v>
      </c>
      <c r="H5879" s="135" t="s">
        <v>20</v>
      </c>
      <c r="I5879" s="135">
        <v>2</v>
      </c>
      <c r="J5879" s="136">
        <v>1.71</v>
      </c>
      <c r="K5879" s="136">
        <v>1.62</v>
      </c>
      <c r="L5879" s="136">
        <v>0.83</v>
      </c>
      <c r="M5879" s="137" t="str">
        <f t="shared" si="91"/>
        <v>P</v>
      </c>
      <c r="N5879" s="174" t="s">
        <v>10681</v>
      </c>
      <c r="O5879" s="149" t="s">
        <v>1578</v>
      </c>
      <c r="P5879" s="149" t="s">
        <v>10582</v>
      </c>
      <c r="Q5879" s="150" t="s">
        <v>10519</v>
      </c>
      <c r="R5879" s="189">
        <v>4</v>
      </c>
    </row>
    <row r="5880" spans="1:18" x14ac:dyDescent="0.25">
      <c r="A5880" s="132">
        <v>1061633</v>
      </c>
      <c r="B5880" s="145" t="s">
        <v>839</v>
      </c>
      <c r="C5880" s="132">
        <v>8</v>
      </c>
      <c r="D5880" s="132">
        <v>546</v>
      </c>
      <c r="E5880" s="186" t="s">
        <v>21</v>
      </c>
      <c r="F5880" s="132">
        <v>756</v>
      </c>
      <c r="G5880" s="132" t="s">
        <v>20</v>
      </c>
      <c r="H5880" s="132" t="s">
        <v>20</v>
      </c>
      <c r="I5880" s="132" t="s">
        <v>20</v>
      </c>
      <c r="J5880" s="133">
        <v>1.69</v>
      </c>
      <c r="K5880" s="133">
        <v>1.62</v>
      </c>
      <c r="L5880" s="133">
        <v>0.83</v>
      </c>
      <c r="M5880" s="134" t="str">
        <f t="shared" si="91"/>
        <v>P</v>
      </c>
      <c r="N5880" s="173" t="s">
        <v>10681</v>
      </c>
      <c r="O5880" s="146" t="s">
        <v>1578</v>
      </c>
      <c r="P5880" s="146" t="s">
        <v>10582</v>
      </c>
      <c r="Q5880" s="147" t="s">
        <v>10519</v>
      </c>
      <c r="R5880" s="187">
        <v>4.24</v>
      </c>
    </row>
    <row r="5881" spans="1:18" x14ac:dyDescent="0.25">
      <c r="A5881" s="135">
        <v>1061634</v>
      </c>
      <c r="B5881" s="148" t="s">
        <v>833</v>
      </c>
      <c r="C5881" s="135">
        <v>8</v>
      </c>
      <c r="D5881" s="135">
        <v>546</v>
      </c>
      <c r="E5881" s="188" t="s">
        <v>21</v>
      </c>
      <c r="F5881" s="135">
        <v>756</v>
      </c>
      <c r="G5881" s="135" t="s">
        <v>20</v>
      </c>
      <c r="H5881" s="135" t="s">
        <v>20</v>
      </c>
      <c r="I5881" s="135" t="s">
        <v>20</v>
      </c>
      <c r="J5881" s="136">
        <v>1.7</v>
      </c>
      <c r="K5881" s="136">
        <v>1.62</v>
      </c>
      <c r="L5881" s="136">
        <v>0.82</v>
      </c>
      <c r="M5881" s="137" t="str">
        <f t="shared" si="91"/>
        <v>P</v>
      </c>
      <c r="N5881" s="172" t="s">
        <v>10681</v>
      </c>
      <c r="O5881" s="149" t="s">
        <v>1578</v>
      </c>
      <c r="P5881" s="149" t="s">
        <v>10582</v>
      </c>
      <c r="Q5881" s="150" t="s">
        <v>10519</v>
      </c>
      <c r="R5881" s="189">
        <v>4</v>
      </c>
    </row>
    <row r="5882" spans="1:18" x14ac:dyDescent="0.25">
      <c r="A5882" s="132">
        <v>1061635</v>
      </c>
      <c r="B5882" s="145" t="s">
        <v>830</v>
      </c>
      <c r="C5882" s="132">
        <v>15</v>
      </c>
      <c r="D5882" s="132">
        <v>832</v>
      </c>
      <c r="E5882" s="186" t="s">
        <v>21</v>
      </c>
      <c r="F5882" s="132">
        <v>1152</v>
      </c>
      <c r="G5882" s="132" t="s">
        <v>20</v>
      </c>
      <c r="H5882" s="132" t="s">
        <v>20</v>
      </c>
      <c r="I5882" s="132" t="s">
        <v>20</v>
      </c>
      <c r="J5882" s="133">
        <v>1.44</v>
      </c>
      <c r="K5882" s="133">
        <v>1.22</v>
      </c>
      <c r="L5882" s="133">
        <v>0.82</v>
      </c>
      <c r="M5882" s="134" t="str">
        <f t="shared" si="91"/>
        <v>P</v>
      </c>
      <c r="N5882" s="171" t="s">
        <v>10681</v>
      </c>
      <c r="O5882" s="146" t="s">
        <v>1578</v>
      </c>
      <c r="P5882" s="146" t="s">
        <v>10582</v>
      </c>
      <c r="Q5882" s="147" t="s">
        <v>10519</v>
      </c>
      <c r="R5882" s="187">
        <v>4.5</v>
      </c>
    </row>
    <row r="5883" spans="1:18" x14ac:dyDescent="0.25">
      <c r="A5883" s="135">
        <v>1061636</v>
      </c>
      <c r="B5883" s="148" t="s">
        <v>5680</v>
      </c>
      <c r="C5883" s="135">
        <v>1</v>
      </c>
      <c r="D5883" s="135" t="s">
        <v>20</v>
      </c>
      <c r="E5883" s="188" t="s">
        <v>20</v>
      </c>
      <c r="F5883" s="135" t="s">
        <v>20</v>
      </c>
      <c r="G5883" s="135" t="s">
        <v>20</v>
      </c>
      <c r="H5883" s="135" t="s">
        <v>20</v>
      </c>
      <c r="I5883" s="135" t="s">
        <v>20</v>
      </c>
      <c r="J5883" s="136">
        <v>1.8</v>
      </c>
      <c r="K5883" s="136">
        <v>0.45</v>
      </c>
      <c r="L5883" s="136">
        <v>0.2</v>
      </c>
      <c r="M5883" s="137" t="str">
        <f t="shared" si="91"/>
        <v>P</v>
      </c>
      <c r="N5883" s="172" t="s">
        <v>10682</v>
      </c>
      <c r="O5883" s="149" t="s">
        <v>1500</v>
      </c>
      <c r="P5883" s="149" t="s">
        <v>9456</v>
      </c>
      <c r="Q5883" s="150" t="s">
        <v>10519</v>
      </c>
      <c r="R5883" s="189">
        <v>6.7164179104477612E-2</v>
      </c>
    </row>
    <row r="5884" spans="1:18" x14ac:dyDescent="0.25">
      <c r="A5884" s="132">
        <v>1061638</v>
      </c>
      <c r="B5884" s="145" t="s">
        <v>5681</v>
      </c>
      <c r="C5884" s="132">
        <v>1</v>
      </c>
      <c r="D5884" s="132" t="s">
        <v>20</v>
      </c>
      <c r="E5884" s="186" t="s">
        <v>20</v>
      </c>
      <c r="F5884" s="132" t="s">
        <v>20</v>
      </c>
      <c r="G5884" s="132" t="s">
        <v>20</v>
      </c>
      <c r="H5884" s="132" t="s">
        <v>20</v>
      </c>
      <c r="I5884" s="132" t="s">
        <v>20</v>
      </c>
      <c r="J5884" s="133">
        <v>1.8</v>
      </c>
      <c r="K5884" s="133">
        <v>0.45</v>
      </c>
      <c r="L5884" s="133">
        <v>0.2</v>
      </c>
      <c r="M5884" s="134" t="str">
        <f t="shared" si="91"/>
        <v>P</v>
      </c>
      <c r="N5884" s="171" t="s">
        <v>10682</v>
      </c>
      <c r="O5884" s="146" t="s">
        <v>1500</v>
      </c>
      <c r="P5884" s="146" t="s">
        <v>9456</v>
      </c>
      <c r="Q5884" s="147" t="s">
        <v>10519</v>
      </c>
      <c r="R5884" s="187">
        <v>6.7164179104477612E-2</v>
      </c>
    </row>
    <row r="5885" spans="1:18" x14ac:dyDescent="0.25">
      <c r="A5885" s="135">
        <v>1061639</v>
      </c>
      <c r="B5885" s="148" t="s">
        <v>5682</v>
      </c>
      <c r="C5885" s="135">
        <v>1</v>
      </c>
      <c r="D5885" s="135" t="s">
        <v>20</v>
      </c>
      <c r="E5885" s="188" t="s">
        <v>20</v>
      </c>
      <c r="F5885" s="135" t="s">
        <v>20</v>
      </c>
      <c r="G5885" s="135" t="s">
        <v>20</v>
      </c>
      <c r="H5885" s="135" t="s">
        <v>20</v>
      </c>
      <c r="I5885" s="135" t="s">
        <v>20</v>
      </c>
      <c r="J5885" s="136">
        <v>1.8</v>
      </c>
      <c r="K5885" s="136">
        <v>0.45</v>
      </c>
      <c r="L5885" s="136">
        <v>0.2</v>
      </c>
      <c r="M5885" s="137" t="str">
        <f t="shared" si="91"/>
        <v>P</v>
      </c>
      <c r="N5885" s="172" t="s">
        <v>10682</v>
      </c>
      <c r="O5885" s="149" t="s">
        <v>1500</v>
      </c>
      <c r="P5885" s="149" t="s">
        <v>9456</v>
      </c>
      <c r="Q5885" s="150" t="s">
        <v>10519</v>
      </c>
      <c r="R5885" s="189">
        <v>6.7164179104477612E-2</v>
      </c>
    </row>
    <row r="5886" spans="1:18" x14ac:dyDescent="0.25">
      <c r="A5886" s="132">
        <v>1061640</v>
      </c>
      <c r="B5886" s="145" t="s">
        <v>5683</v>
      </c>
      <c r="C5886" s="132">
        <v>1</v>
      </c>
      <c r="D5886" s="132" t="s">
        <v>20</v>
      </c>
      <c r="E5886" s="186" t="s">
        <v>20</v>
      </c>
      <c r="F5886" s="132" t="s">
        <v>20</v>
      </c>
      <c r="G5886" s="132" t="s">
        <v>20</v>
      </c>
      <c r="H5886" s="132" t="s">
        <v>20</v>
      </c>
      <c r="I5886" s="132" t="s">
        <v>20</v>
      </c>
      <c r="J5886" s="133">
        <v>1.8</v>
      </c>
      <c r="K5886" s="133">
        <v>0.45</v>
      </c>
      <c r="L5886" s="133">
        <v>0.2</v>
      </c>
      <c r="M5886" s="134" t="str">
        <f t="shared" si="91"/>
        <v>P</v>
      </c>
      <c r="N5886" s="171" t="s">
        <v>10682</v>
      </c>
      <c r="O5886" s="146" t="s">
        <v>1500</v>
      </c>
      <c r="P5886" s="146" t="s">
        <v>9456</v>
      </c>
      <c r="Q5886" s="147" t="s">
        <v>10519</v>
      </c>
      <c r="R5886" s="187">
        <v>6.7164179104477612E-2</v>
      </c>
    </row>
    <row r="5887" spans="1:18" x14ac:dyDescent="0.25">
      <c r="A5887" s="135">
        <v>1061647</v>
      </c>
      <c r="B5887" s="148" t="s">
        <v>5684</v>
      </c>
      <c r="C5887" s="135">
        <v>1</v>
      </c>
      <c r="D5887" s="135" t="s">
        <v>20</v>
      </c>
      <c r="E5887" s="188" t="s">
        <v>20</v>
      </c>
      <c r="F5887" s="135" t="s">
        <v>20</v>
      </c>
      <c r="G5887" s="135" t="s">
        <v>20</v>
      </c>
      <c r="H5887" s="135" t="s">
        <v>20</v>
      </c>
      <c r="I5887" s="135" t="s">
        <v>20</v>
      </c>
      <c r="J5887" s="136">
        <v>1.8</v>
      </c>
      <c r="K5887" s="136">
        <v>0.45</v>
      </c>
      <c r="L5887" s="136">
        <v>0.2</v>
      </c>
      <c r="M5887" s="137" t="str">
        <f t="shared" si="91"/>
        <v>P</v>
      </c>
      <c r="N5887" s="172" t="s">
        <v>10682</v>
      </c>
      <c r="O5887" s="149" t="s">
        <v>1500</v>
      </c>
      <c r="P5887" s="149" t="s">
        <v>9456</v>
      </c>
      <c r="Q5887" s="150" t="s">
        <v>10519</v>
      </c>
      <c r="R5887" s="189">
        <v>0.08</v>
      </c>
    </row>
    <row r="5888" spans="1:18" x14ac:dyDescent="0.25">
      <c r="A5888" s="132">
        <v>1061655</v>
      </c>
      <c r="B5888" s="145" t="s">
        <v>5685</v>
      </c>
      <c r="C5888" s="132">
        <v>1</v>
      </c>
      <c r="D5888" s="132" t="s">
        <v>20</v>
      </c>
      <c r="E5888" s="186" t="s">
        <v>20</v>
      </c>
      <c r="F5888" s="132" t="s">
        <v>20</v>
      </c>
      <c r="G5888" s="132" t="s">
        <v>20</v>
      </c>
      <c r="H5888" s="132" t="s">
        <v>20</v>
      </c>
      <c r="I5888" s="132" t="s">
        <v>20</v>
      </c>
      <c r="J5888" s="133">
        <v>1.8</v>
      </c>
      <c r="K5888" s="133">
        <v>0.45</v>
      </c>
      <c r="L5888" s="133">
        <v>0.2</v>
      </c>
      <c r="M5888" s="134" t="str">
        <f t="shared" si="91"/>
        <v>P</v>
      </c>
      <c r="N5888" s="171" t="s">
        <v>10682</v>
      </c>
      <c r="O5888" s="146" t="s">
        <v>1500</v>
      </c>
      <c r="P5888" s="146" t="s">
        <v>9456</v>
      </c>
      <c r="Q5888" s="147" t="s">
        <v>10519</v>
      </c>
      <c r="R5888" s="187">
        <v>6.7164179104477612E-2</v>
      </c>
    </row>
    <row r="5889" spans="1:18" x14ac:dyDescent="0.25">
      <c r="A5889" s="135">
        <v>1061656</v>
      </c>
      <c r="B5889" s="148" t="s">
        <v>5686</v>
      </c>
      <c r="C5889" s="135">
        <v>1</v>
      </c>
      <c r="D5889" s="135" t="s">
        <v>20</v>
      </c>
      <c r="E5889" s="188" t="s">
        <v>20</v>
      </c>
      <c r="F5889" s="135" t="s">
        <v>20</v>
      </c>
      <c r="G5889" s="135" t="s">
        <v>20</v>
      </c>
      <c r="H5889" s="135" t="s">
        <v>20</v>
      </c>
      <c r="I5889" s="135" t="s">
        <v>20</v>
      </c>
      <c r="J5889" s="136">
        <v>1.8</v>
      </c>
      <c r="K5889" s="136">
        <v>0.45</v>
      </c>
      <c r="L5889" s="136">
        <v>0.2</v>
      </c>
      <c r="M5889" s="137" t="str">
        <f t="shared" si="91"/>
        <v>P</v>
      </c>
      <c r="N5889" s="172" t="s">
        <v>10682</v>
      </c>
      <c r="O5889" s="149" t="s">
        <v>1500</v>
      </c>
      <c r="P5889" s="149" t="s">
        <v>9456</v>
      </c>
      <c r="Q5889" s="150" t="s">
        <v>10519</v>
      </c>
      <c r="R5889" s="189">
        <v>0.08</v>
      </c>
    </row>
    <row r="5890" spans="1:18" x14ac:dyDescent="0.25">
      <c r="A5890" s="132">
        <v>1061657</v>
      </c>
      <c r="B5890" s="145" t="s">
        <v>5687</v>
      </c>
      <c r="C5890" s="132">
        <v>1</v>
      </c>
      <c r="D5890" s="132" t="s">
        <v>20</v>
      </c>
      <c r="E5890" s="186" t="s">
        <v>20</v>
      </c>
      <c r="F5890" s="132" t="s">
        <v>20</v>
      </c>
      <c r="G5890" s="132" t="s">
        <v>20</v>
      </c>
      <c r="H5890" s="132" t="s">
        <v>20</v>
      </c>
      <c r="I5890" s="132" t="s">
        <v>20</v>
      </c>
      <c r="J5890" s="133">
        <v>1.8</v>
      </c>
      <c r="K5890" s="133">
        <v>0.45</v>
      </c>
      <c r="L5890" s="133">
        <v>0.2</v>
      </c>
      <c r="M5890" s="134" t="str">
        <f t="shared" ref="M5890:M5953" si="92">HYPERLINK(CONCATENATE("T:\Distribution Centre\RDC Department Shared\Cubiscan photos","\",A5890,"-pac.jpg"),"P")</f>
        <v>P</v>
      </c>
      <c r="N5890" s="171" t="s">
        <v>10682</v>
      </c>
      <c r="O5890" s="146" t="s">
        <v>1500</v>
      </c>
      <c r="P5890" s="146" t="s">
        <v>9456</v>
      </c>
      <c r="Q5890" s="147" t="s">
        <v>10519</v>
      </c>
      <c r="R5890" s="187">
        <v>0.08</v>
      </c>
    </row>
    <row r="5891" spans="1:18" x14ac:dyDescent="0.25">
      <c r="A5891" s="135">
        <v>1061658</v>
      </c>
      <c r="B5891" s="148" t="s">
        <v>5688</v>
      </c>
      <c r="C5891" s="135">
        <v>6</v>
      </c>
      <c r="D5891" s="135" t="s">
        <v>20</v>
      </c>
      <c r="E5891" s="188" t="s">
        <v>20</v>
      </c>
      <c r="F5891" s="135" t="s">
        <v>20</v>
      </c>
      <c r="G5891" s="135" t="s">
        <v>20</v>
      </c>
      <c r="H5891" s="135" t="s">
        <v>20</v>
      </c>
      <c r="I5891" s="135" t="s">
        <v>20</v>
      </c>
      <c r="J5891" s="136">
        <v>1.8</v>
      </c>
      <c r="K5891" s="136">
        <v>2.7</v>
      </c>
      <c r="L5891" s="136">
        <v>0.2</v>
      </c>
      <c r="M5891" s="137" t="str">
        <f t="shared" si="92"/>
        <v>P</v>
      </c>
      <c r="N5891" s="172" t="s">
        <v>10682</v>
      </c>
      <c r="O5891" s="149" t="s">
        <v>1500</v>
      </c>
      <c r="P5891" s="149" t="s">
        <v>9456</v>
      </c>
      <c r="Q5891" s="150" t="s">
        <v>10519</v>
      </c>
      <c r="R5891" s="189">
        <v>0.51492537313432829</v>
      </c>
    </row>
    <row r="5892" spans="1:18" x14ac:dyDescent="0.25">
      <c r="A5892" s="132">
        <v>1061765</v>
      </c>
      <c r="B5892" s="145" t="s">
        <v>5689</v>
      </c>
      <c r="C5892" s="132">
        <v>6</v>
      </c>
      <c r="D5892" s="132" t="s">
        <v>20</v>
      </c>
      <c r="E5892" s="186" t="s">
        <v>20</v>
      </c>
      <c r="F5892" s="132" t="s">
        <v>20</v>
      </c>
      <c r="G5892" s="132" t="s">
        <v>20</v>
      </c>
      <c r="H5892" s="132" t="s">
        <v>20</v>
      </c>
      <c r="I5892" s="132" t="s">
        <v>20</v>
      </c>
      <c r="J5892" s="133">
        <v>1.8</v>
      </c>
      <c r="K5892" s="133">
        <v>2.7</v>
      </c>
      <c r="L5892" s="133">
        <v>0.2</v>
      </c>
      <c r="M5892" s="134" t="str">
        <f t="shared" si="92"/>
        <v>P</v>
      </c>
      <c r="N5892" s="171" t="s">
        <v>10682</v>
      </c>
      <c r="O5892" s="146" t="s">
        <v>1500</v>
      </c>
      <c r="P5892" s="146" t="s">
        <v>9456</v>
      </c>
      <c r="Q5892" s="147" t="s">
        <v>10519</v>
      </c>
      <c r="R5892" s="187">
        <v>0.51492537313432829</v>
      </c>
    </row>
    <row r="5893" spans="1:18" x14ac:dyDescent="0.25">
      <c r="A5893" s="135">
        <v>1061768</v>
      </c>
      <c r="B5893" s="148" t="s">
        <v>5690</v>
      </c>
      <c r="C5893" s="135">
        <v>6</v>
      </c>
      <c r="D5893" s="135" t="s">
        <v>20</v>
      </c>
      <c r="E5893" s="188" t="s">
        <v>20</v>
      </c>
      <c r="F5893" s="135" t="s">
        <v>20</v>
      </c>
      <c r="G5893" s="135" t="s">
        <v>20</v>
      </c>
      <c r="H5893" s="135" t="s">
        <v>20</v>
      </c>
      <c r="I5893" s="135" t="s">
        <v>20</v>
      </c>
      <c r="J5893" s="136">
        <v>1.8</v>
      </c>
      <c r="K5893" s="136">
        <v>2.7</v>
      </c>
      <c r="L5893" s="136">
        <v>0.2</v>
      </c>
      <c r="M5893" s="137" t="str">
        <f t="shared" si="92"/>
        <v>P</v>
      </c>
      <c r="N5893" s="172" t="s">
        <v>10682</v>
      </c>
      <c r="O5893" s="149" t="s">
        <v>1500</v>
      </c>
      <c r="P5893" s="149" t="s">
        <v>9456</v>
      </c>
      <c r="Q5893" s="150" t="s">
        <v>10519</v>
      </c>
      <c r="R5893" s="189">
        <v>0.51492537313432829</v>
      </c>
    </row>
    <row r="5894" spans="1:18" x14ac:dyDescent="0.25">
      <c r="A5894" s="132">
        <v>1061769</v>
      </c>
      <c r="B5894" s="145" t="s">
        <v>5691</v>
      </c>
      <c r="C5894" s="132">
        <v>6</v>
      </c>
      <c r="D5894" s="132" t="s">
        <v>20</v>
      </c>
      <c r="E5894" s="186" t="s">
        <v>20</v>
      </c>
      <c r="F5894" s="132" t="s">
        <v>20</v>
      </c>
      <c r="G5894" s="132" t="s">
        <v>20</v>
      </c>
      <c r="H5894" s="132" t="s">
        <v>20</v>
      </c>
      <c r="I5894" s="132" t="s">
        <v>20</v>
      </c>
      <c r="J5894" s="133">
        <v>1.8</v>
      </c>
      <c r="K5894" s="133">
        <v>2.7</v>
      </c>
      <c r="L5894" s="133">
        <v>0.2</v>
      </c>
      <c r="M5894" s="134" t="str">
        <f t="shared" si="92"/>
        <v>P</v>
      </c>
      <c r="N5894" s="171" t="s">
        <v>10682</v>
      </c>
      <c r="O5894" s="146" t="s">
        <v>1500</v>
      </c>
      <c r="P5894" s="146" t="s">
        <v>9456</v>
      </c>
      <c r="Q5894" s="147" t="s">
        <v>10519</v>
      </c>
      <c r="R5894" s="187">
        <v>0.51492537313432829</v>
      </c>
    </row>
    <row r="5895" spans="1:18" x14ac:dyDescent="0.25">
      <c r="A5895" s="135">
        <v>1061787</v>
      </c>
      <c r="B5895" s="148" t="s">
        <v>5692</v>
      </c>
      <c r="C5895" s="135">
        <v>6</v>
      </c>
      <c r="D5895" s="135" t="s">
        <v>20</v>
      </c>
      <c r="E5895" s="188" t="s">
        <v>20</v>
      </c>
      <c r="F5895" s="135" t="s">
        <v>20</v>
      </c>
      <c r="G5895" s="135" t="s">
        <v>20</v>
      </c>
      <c r="H5895" s="135" t="s">
        <v>20</v>
      </c>
      <c r="I5895" s="135" t="s">
        <v>20</v>
      </c>
      <c r="J5895" s="136">
        <v>1.8</v>
      </c>
      <c r="K5895" s="136">
        <v>2.7</v>
      </c>
      <c r="L5895" s="136">
        <v>0.2</v>
      </c>
      <c r="M5895" s="137" t="str">
        <f t="shared" si="92"/>
        <v>P</v>
      </c>
      <c r="N5895" s="172" t="s">
        <v>10682</v>
      </c>
      <c r="O5895" s="149" t="s">
        <v>1500</v>
      </c>
      <c r="P5895" s="149" t="s">
        <v>9456</v>
      </c>
      <c r="Q5895" s="150" t="s">
        <v>10519</v>
      </c>
      <c r="R5895" s="189">
        <v>0.51492537313432829</v>
      </c>
    </row>
    <row r="5896" spans="1:18" x14ac:dyDescent="0.25">
      <c r="A5896" s="132">
        <v>1061865</v>
      </c>
      <c r="B5896" s="145" t="s">
        <v>5693</v>
      </c>
      <c r="C5896" s="132">
        <v>6</v>
      </c>
      <c r="D5896" s="132" t="s">
        <v>20</v>
      </c>
      <c r="E5896" s="186" t="s">
        <v>20</v>
      </c>
      <c r="F5896" s="132" t="s">
        <v>20</v>
      </c>
      <c r="G5896" s="132" t="s">
        <v>20</v>
      </c>
      <c r="H5896" s="132" t="s">
        <v>20</v>
      </c>
      <c r="I5896" s="132" t="s">
        <v>20</v>
      </c>
      <c r="J5896" s="133">
        <v>1.8</v>
      </c>
      <c r="K5896" s="133">
        <v>2.7</v>
      </c>
      <c r="L5896" s="133">
        <v>0.2</v>
      </c>
      <c r="M5896" s="134" t="str">
        <f t="shared" si="92"/>
        <v>P</v>
      </c>
      <c r="N5896" s="171" t="s">
        <v>10682</v>
      </c>
      <c r="O5896" s="146" t="s">
        <v>1500</v>
      </c>
      <c r="P5896" s="146" t="s">
        <v>9456</v>
      </c>
      <c r="Q5896" s="147" t="s">
        <v>10519</v>
      </c>
      <c r="R5896" s="187">
        <v>0.51492537313432829</v>
      </c>
    </row>
    <row r="5897" spans="1:18" x14ac:dyDescent="0.25">
      <c r="A5897" s="135">
        <v>1061872</v>
      </c>
      <c r="B5897" s="148" t="s">
        <v>5694</v>
      </c>
      <c r="C5897" s="135">
        <v>6</v>
      </c>
      <c r="D5897" s="135" t="s">
        <v>20</v>
      </c>
      <c r="E5897" s="188" t="s">
        <v>20</v>
      </c>
      <c r="F5897" s="135" t="s">
        <v>20</v>
      </c>
      <c r="G5897" s="135" t="s">
        <v>20</v>
      </c>
      <c r="H5897" s="135" t="s">
        <v>20</v>
      </c>
      <c r="I5897" s="135" t="s">
        <v>20</v>
      </c>
      <c r="J5897" s="136">
        <v>1.8</v>
      </c>
      <c r="K5897" s="136">
        <v>2.7</v>
      </c>
      <c r="L5897" s="136">
        <v>0.2</v>
      </c>
      <c r="M5897" s="137" t="str">
        <f t="shared" si="92"/>
        <v>P</v>
      </c>
      <c r="N5897" s="174" t="s">
        <v>10682</v>
      </c>
      <c r="O5897" s="149" t="s">
        <v>1500</v>
      </c>
      <c r="P5897" s="149" t="s">
        <v>9456</v>
      </c>
      <c r="Q5897" s="150" t="s">
        <v>10519</v>
      </c>
      <c r="R5897" s="189">
        <v>0.51492537313432829</v>
      </c>
    </row>
    <row r="5898" spans="1:18" x14ac:dyDescent="0.25">
      <c r="A5898" s="132">
        <v>1061890</v>
      </c>
      <c r="B5898" s="145" t="s">
        <v>5695</v>
      </c>
      <c r="C5898" s="132">
        <v>1</v>
      </c>
      <c r="D5898" s="132" t="s">
        <v>20</v>
      </c>
      <c r="E5898" s="186" t="s">
        <v>20</v>
      </c>
      <c r="F5898" s="132" t="s">
        <v>20</v>
      </c>
      <c r="G5898" s="132" t="s">
        <v>20</v>
      </c>
      <c r="H5898" s="132" t="s">
        <v>20</v>
      </c>
      <c r="I5898" s="132" t="s">
        <v>20</v>
      </c>
      <c r="J5898" s="133">
        <v>1.8</v>
      </c>
      <c r="K5898" s="133">
        <v>1.5</v>
      </c>
      <c r="L5898" s="133">
        <v>4.0000000000000001E-3</v>
      </c>
      <c r="M5898" s="134" t="str">
        <f t="shared" si="92"/>
        <v>P</v>
      </c>
      <c r="N5898" s="171" t="s">
        <v>10682</v>
      </c>
      <c r="O5898" s="146" t="s">
        <v>1500</v>
      </c>
      <c r="P5898" s="146" t="s">
        <v>9456</v>
      </c>
      <c r="Q5898" s="147" t="s">
        <v>10519</v>
      </c>
      <c r="R5898" s="187">
        <v>5.9701492537313432E-2</v>
      </c>
    </row>
    <row r="5899" spans="1:18" x14ac:dyDescent="0.25">
      <c r="A5899" s="135">
        <v>1061892</v>
      </c>
      <c r="B5899" s="148" t="s">
        <v>934</v>
      </c>
      <c r="C5899" s="135">
        <v>3</v>
      </c>
      <c r="D5899" s="135">
        <v>10004</v>
      </c>
      <c r="E5899" s="188">
        <v>180</v>
      </c>
      <c r="F5899" s="135">
        <v>12600</v>
      </c>
      <c r="G5899" s="135">
        <v>720</v>
      </c>
      <c r="H5899" s="135">
        <v>900</v>
      </c>
      <c r="I5899" s="135">
        <v>1</v>
      </c>
      <c r="J5899" s="136">
        <v>0.71</v>
      </c>
      <c r="K5899" s="136">
        <v>0.61</v>
      </c>
      <c r="L5899" s="136">
        <v>0.26</v>
      </c>
      <c r="M5899" s="137" t="str">
        <f t="shared" si="92"/>
        <v>P</v>
      </c>
      <c r="N5899" s="172" t="s">
        <v>10681</v>
      </c>
      <c r="O5899" s="149" t="s">
        <v>1607</v>
      </c>
      <c r="P5899" s="149" t="s">
        <v>9559</v>
      </c>
      <c r="Q5899" s="150" t="s">
        <v>10519</v>
      </c>
      <c r="R5899" s="189">
        <v>3.3000000000000003</v>
      </c>
    </row>
    <row r="5900" spans="1:18" x14ac:dyDescent="0.25">
      <c r="A5900" s="132">
        <v>1061917</v>
      </c>
      <c r="B5900" s="145" t="s">
        <v>5696</v>
      </c>
      <c r="C5900" s="132">
        <v>1</v>
      </c>
      <c r="D5900" s="132" t="s">
        <v>20</v>
      </c>
      <c r="E5900" s="186" t="s">
        <v>20</v>
      </c>
      <c r="F5900" s="132" t="s">
        <v>20</v>
      </c>
      <c r="G5900" s="132" t="s">
        <v>20</v>
      </c>
      <c r="H5900" s="132" t="s">
        <v>20</v>
      </c>
      <c r="I5900" s="132" t="s">
        <v>20</v>
      </c>
      <c r="J5900" s="133">
        <v>1.8</v>
      </c>
      <c r="K5900" s="133">
        <v>0.45</v>
      </c>
      <c r="L5900" s="133">
        <v>0.2</v>
      </c>
      <c r="M5900" s="134" t="str">
        <f t="shared" si="92"/>
        <v>P</v>
      </c>
      <c r="N5900" s="171" t="s">
        <v>10682</v>
      </c>
      <c r="O5900" s="146" t="s">
        <v>1500</v>
      </c>
      <c r="P5900" s="146" t="s">
        <v>9456</v>
      </c>
      <c r="Q5900" s="147" t="s">
        <v>10519</v>
      </c>
      <c r="R5900" s="187">
        <v>6.7164179104477612E-2</v>
      </c>
    </row>
    <row r="5901" spans="1:18" x14ac:dyDescent="0.25">
      <c r="A5901" s="135">
        <v>1061936</v>
      </c>
      <c r="B5901" s="148" t="s">
        <v>5697</v>
      </c>
      <c r="C5901" s="135">
        <v>100</v>
      </c>
      <c r="D5901" s="135" t="s">
        <v>20</v>
      </c>
      <c r="E5901" s="188" t="s">
        <v>20</v>
      </c>
      <c r="F5901" s="135" t="s">
        <v>20</v>
      </c>
      <c r="G5901" s="135" t="s">
        <v>20</v>
      </c>
      <c r="H5901" s="135" t="s">
        <v>20</v>
      </c>
      <c r="I5901" s="135" t="s">
        <v>20</v>
      </c>
      <c r="J5901" s="136">
        <v>2.65</v>
      </c>
      <c r="K5901" s="136">
        <v>0.42</v>
      </c>
      <c r="L5901" s="136">
        <v>0.42</v>
      </c>
      <c r="M5901" s="137" t="str">
        <f t="shared" si="92"/>
        <v>P</v>
      </c>
      <c r="N5901" s="174" t="s">
        <v>10682</v>
      </c>
      <c r="O5901" s="149" t="s">
        <v>1500</v>
      </c>
      <c r="P5901" s="149" t="s">
        <v>9456</v>
      </c>
      <c r="Q5901" s="150" t="s">
        <v>10519</v>
      </c>
      <c r="R5901" s="189">
        <v>4.4776119402985071</v>
      </c>
    </row>
    <row r="5902" spans="1:18" x14ac:dyDescent="0.25">
      <c r="A5902" s="132">
        <v>1061941</v>
      </c>
      <c r="B5902" s="145" t="s">
        <v>5698</v>
      </c>
      <c r="C5902" s="132">
        <v>1</v>
      </c>
      <c r="D5902" s="132">
        <v>60</v>
      </c>
      <c r="E5902" s="186" t="s">
        <v>20</v>
      </c>
      <c r="F5902" s="132">
        <v>80</v>
      </c>
      <c r="G5902" s="132" t="s">
        <v>20</v>
      </c>
      <c r="H5902" s="132" t="s">
        <v>20</v>
      </c>
      <c r="I5902" s="132" t="s">
        <v>20</v>
      </c>
      <c r="J5902" s="133">
        <v>4.54</v>
      </c>
      <c r="K5902" s="133">
        <v>2.2999999999999998</v>
      </c>
      <c r="L5902" s="133">
        <v>1.86</v>
      </c>
      <c r="M5902" s="134" t="str">
        <f t="shared" si="92"/>
        <v>P</v>
      </c>
      <c r="N5902" s="173" t="s">
        <v>10682</v>
      </c>
      <c r="O5902" s="146" t="s">
        <v>1506</v>
      </c>
      <c r="P5902" s="146" t="s">
        <v>9401</v>
      </c>
      <c r="Q5902" s="147" t="s">
        <v>10519</v>
      </c>
      <c r="R5902" s="187">
        <v>5.98</v>
      </c>
    </row>
    <row r="5903" spans="1:18" x14ac:dyDescent="0.25">
      <c r="A5903" s="135">
        <v>1061942</v>
      </c>
      <c r="B5903" s="148" t="s">
        <v>1161</v>
      </c>
      <c r="C5903" s="135">
        <v>6</v>
      </c>
      <c r="D5903" s="135">
        <v>145</v>
      </c>
      <c r="E5903" s="188" t="s">
        <v>21</v>
      </c>
      <c r="F5903" s="135">
        <v>232</v>
      </c>
      <c r="G5903" s="135">
        <v>8</v>
      </c>
      <c r="H5903" s="135" t="s">
        <v>20</v>
      </c>
      <c r="I5903" s="135">
        <v>1</v>
      </c>
      <c r="J5903" s="136">
        <v>2.1</v>
      </c>
      <c r="K5903" s="136">
        <v>1.36</v>
      </c>
      <c r="L5903" s="136">
        <v>1.8</v>
      </c>
      <c r="M5903" s="137" t="str">
        <f t="shared" si="92"/>
        <v>P</v>
      </c>
      <c r="N5903" s="174" t="s">
        <v>10681</v>
      </c>
      <c r="O5903" s="149" t="s">
        <v>1607</v>
      </c>
      <c r="P5903" s="149" t="s">
        <v>9506</v>
      </c>
      <c r="Q5903" s="150" t="s">
        <v>10519</v>
      </c>
      <c r="R5903" s="189">
        <v>6.12</v>
      </c>
    </row>
    <row r="5904" spans="1:18" x14ac:dyDescent="0.25">
      <c r="A5904" s="132">
        <v>1061943</v>
      </c>
      <c r="B5904" s="145" t="s">
        <v>5699</v>
      </c>
      <c r="C5904" s="132">
        <v>6</v>
      </c>
      <c r="D5904" s="132">
        <v>145</v>
      </c>
      <c r="E5904" s="186" t="s">
        <v>21</v>
      </c>
      <c r="F5904" s="132">
        <v>232</v>
      </c>
      <c r="G5904" s="132">
        <v>16</v>
      </c>
      <c r="H5904" s="132" t="s">
        <v>20</v>
      </c>
      <c r="I5904" s="132">
        <v>1</v>
      </c>
      <c r="J5904" s="133">
        <v>2.1</v>
      </c>
      <c r="K5904" s="133">
        <v>1.4</v>
      </c>
      <c r="L5904" s="133">
        <v>1.8</v>
      </c>
      <c r="M5904" s="134" t="str">
        <f t="shared" si="92"/>
        <v>P</v>
      </c>
      <c r="N5904" s="173" t="s">
        <v>10681</v>
      </c>
      <c r="O5904" s="146" t="s">
        <v>1607</v>
      </c>
      <c r="P5904" s="146" t="s">
        <v>9506</v>
      </c>
      <c r="Q5904" s="147" t="s">
        <v>10519</v>
      </c>
      <c r="R5904" s="187">
        <v>6.18</v>
      </c>
    </row>
    <row r="5905" spans="1:18" x14ac:dyDescent="0.25">
      <c r="A5905" s="135">
        <v>1061962</v>
      </c>
      <c r="B5905" s="148" t="s">
        <v>5700</v>
      </c>
      <c r="C5905" s="135">
        <v>6</v>
      </c>
      <c r="D5905" s="135">
        <v>70</v>
      </c>
      <c r="E5905" s="188" t="s">
        <v>21</v>
      </c>
      <c r="F5905" s="135">
        <v>90</v>
      </c>
      <c r="G5905" s="135" t="s">
        <v>20</v>
      </c>
      <c r="H5905" s="135">
        <v>4</v>
      </c>
      <c r="I5905" s="135">
        <v>2</v>
      </c>
      <c r="J5905" s="136">
        <v>4.9400000000000004</v>
      </c>
      <c r="K5905" s="136">
        <v>2.29</v>
      </c>
      <c r="L5905" s="136">
        <v>1.52</v>
      </c>
      <c r="M5905" s="137" t="str">
        <f t="shared" si="92"/>
        <v>P</v>
      </c>
      <c r="N5905" s="174" t="s">
        <v>10681</v>
      </c>
      <c r="O5905" s="149" t="s">
        <v>1506</v>
      </c>
      <c r="P5905" s="149" t="s">
        <v>9451</v>
      </c>
      <c r="Q5905" s="150" t="s">
        <v>10519</v>
      </c>
      <c r="R5905" s="189">
        <v>30.48</v>
      </c>
    </row>
    <row r="5906" spans="1:18" x14ac:dyDescent="0.25">
      <c r="A5906" s="132">
        <v>1061963</v>
      </c>
      <c r="B5906" s="145" t="s">
        <v>5701</v>
      </c>
      <c r="C5906" s="132">
        <v>6</v>
      </c>
      <c r="D5906" s="132">
        <v>176</v>
      </c>
      <c r="E5906" s="186" t="s">
        <v>21</v>
      </c>
      <c r="F5906" s="132">
        <v>242</v>
      </c>
      <c r="G5906" s="132" t="s">
        <v>20</v>
      </c>
      <c r="H5906" s="132">
        <v>11</v>
      </c>
      <c r="I5906" s="132">
        <v>2</v>
      </c>
      <c r="J5906" s="133">
        <v>2.0499999999999998</v>
      </c>
      <c r="K5906" s="133">
        <v>1.7</v>
      </c>
      <c r="L5906" s="133">
        <v>1.4</v>
      </c>
      <c r="M5906" s="134" t="str">
        <f t="shared" si="92"/>
        <v>P</v>
      </c>
      <c r="N5906" s="173" t="s">
        <v>10681</v>
      </c>
      <c r="O5906" s="146" t="s">
        <v>1506</v>
      </c>
      <c r="P5906" s="146" t="s">
        <v>9451</v>
      </c>
      <c r="Q5906" s="147" t="s">
        <v>10519</v>
      </c>
      <c r="R5906" s="187">
        <v>18.419999999999998</v>
      </c>
    </row>
    <row r="5907" spans="1:18" x14ac:dyDescent="0.25">
      <c r="A5907" s="135">
        <v>1062018</v>
      </c>
      <c r="B5907" s="148" t="s">
        <v>1155</v>
      </c>
      <c r="C5907" s="135">
        <v>6</v>
      </c>
      <c r="D5907" s="135">
        <v>145</v>
      </c>
      <c r="E5907" s="188" t="s">
        <v>21</v>
      </c>
      <c r="F5907" s="135">
        <v>232</v>
      </c>
      <c r="G5907" s="135" t="s">
        <v>20</v>
      </c>
      <c r="H5907" s="135" t="s">
        <v>20</v>
      </c>
      <c r="I5907" s="135" t="s">
        <v>20</v>
      </c>
      <c r="J5907" s="136">
        <v>2.1</v>
      </c>
      <c r="K5907" s="136">
        <v>1.44</v>
      </c>
      <c r="L5907" s="136">
        <v>1.8</v>
      </c>
      <c r="M5907" s="137" t="str">
        <f t="shared" si="92"/>
        <v>P</v>
      </c>
      <c r="N5907" s="174" t="s">
        <v>10681</v>
      </c>
      <c r="O5907" s="149" t="s">
        <v>1607</v>
      </c>
      <c r="P5907" s="149" t="s">
        <v>9506</v>
      </c>
      <c r="Q5907" s="150" t="s">
        <v>10519</v>
      </c>
      <c r="R5907" s="189">
        <v>5.0999999999999996</v>
      </c>
    </row>
    <row r="5908" spans="1:18" x14ac:dyDescent="0.25">
      <c r="A5908" s="132">
        <v>1062019</v>
      </c>
      <c r="B5908" s="145" t="s">
        <v>1158</v>
      </c>
      <c r="C5908" s="132">
        <v>6</v>
      </c>
      <c r="D5908" s="132">
        <v>145</v>
      </c>
      <c r="E5908" s="186" t="s">
        <v>21</v>
      </c>
      <c r="F5908" s="132">
        <v>256</v>
      </c>
      <c r="G5908" s="132" t="s">
        <v>20</v>
      </c>
      <c r="H5908" s="132" t="s">
        <v>20</v>
      </c>
      <c r="I5908" s="132" t="s">
        <v>20</v>
      </c>
      <c r="J5908" s="133">
        <v>2.08</v>
      </c>
      <c r="K5908" s="133">
        <v>1.44</v>
      </c>
      <c r="L5908" s="133">
        <v>1.82</v>
      </c>
      <c r="M5908" s="134" t="str">
        <f t="shared" si="92"/>
        <v>P</v>
      </c>
      <c r="N5908" s="173" t="s">
        <v>10681</v>
      </c>
      <c r="O5908" s="146" t="s">
        <v>1607</v>
      </c>
      <c r="P5908" s="146" t="s">
        <v>9506</v>
      </c>
      <c r="Q5908" s="147" t="s">
        <v>10519</v>
      </c>
      <c r="R5908" s="187">
        <v>4.5600000000000005</v>
      </c>
    </row>
    <row r="5909" spans="1:18" x14ac:dyDescent="0.25">
      <c r="A5909" s="135">
        <v>1062021</v>
      </c>
      <c r="B5909" s="148" t="s">
        <v>8728</v>
      </c>
      <c r="C5909" s="135">
        <v>6</v>
      </c>
      <c r="D5909" s="135">
        <v>216</v>
      </c>
      <c r="E5909" s="188" t="s">
        <v>21</v>
      </c>
      <c r="F5909" s="135">
        <v>288</v>
      </c>
      <c r="G5909" s="135" t="s">
        <v>20</v>
      </c>
      <c r="H5909" s="135" t="s">
        <v>20</v>
      </c>
      <c r="I5909" s="135" t="s">
        <v>20</v>
      </c>
      <c r="J5909" s="136">
        <v>2.04</v>
      </c>
      <c r="K5909" s="136">
        <v>1.37</v>
      </c>
      <c r="L5909" s="136">
        <v>1.71</v>
      </c>
      <c r="M5909" s="137" t="str">
        <f t="shared" si="92"/>
        <v>P</v>
      </c>
      <c r="N5909" s="174" t="s">
        <v>10681</v>
      </c>
      <c r="O5909" s="149" t="s">
        <v>1506</v>
      </c>
      <c r="P5909" s="149" t="s">
        <v>9430</v>
      </c>
      <c r="Q5909" s="150" t="s">
        <v>10519</v>
      </c>
      <c r="R5909" s="189">
        <v>8.1000000000000014</v>
      </c>
    </row>
    <row r="5910" spans="1:18" x14ac:dyDescent="0.25">
      <c r="A5910" s="132">
        <v>1062029</v>
      </c>
      <c r="B5910" s="145" t="s">
        <v>5702</v>
      </c>
      <c r="C5910" s="132">
        <v>1</v>
      </c>
      <c r="D5910" s="132">
        <v>60</v>
      </c>
      <c r="E5910" s="186" t="s">
        <v>21</v>
      </c>
      <c r="F5910" s="132">
        <v>80</v>
      </c>
      <c r="G5910" s="132" t="s">
        <v>20</v>
      </c>
      <c r="H5910" s="132" t="s">
        <v>20</v>
      </c>
      <c r="I5910" s="132" t="s">
        <v>20</v>
      </c>
      <c r="J5910" s="133">
        <v>4.58</v>
      </c>
      <c r="K5910" s="133">
        <v>2.3199999999999998</v>
      </c>
      <c r="L5910" s="133">
        <v>1.72</v>
      </c>
      <c r="M5910" s="134" t="str">
        <f t="shared" si="92"/>
        <v>P</v>
      </c>
      <c r="N5910" s="173" t="s">
        <v>10681</v>
      </c>
      <c r="O5910" s="146" t="s">
        <v>1506</v>
      </c>
      <c r="P5910" s="146" t="s">
        <v>9401</v>
      </c>
      <c r="Q5910" s="147" t="s">
        <v>10519</v>
      </c>
      <c r="R5910" s="187">
        <v>5.54</v>
      </c>
    </row>
    <row r="5911" spans="1:18" x14ac:dyDescent="0.25">
      <c r="A5911" s="135">
        <v>1062043</v>
      </c>
      <c r="B5911" s="148" t="s">
        <v>5703</v>
      </c>
      <c r="C5911" s="135">
        <v>6</v>
      </c>
      <c r="D5911" s="135" t="s">
        <v>20</v>
      </c>
      <c r="E5911" s="188" t="s">
        <v>20</v>
      </c>
      <c r="F5911" s="135" t="s">
        <v>20</v>
      </c>
      <c r="G5911" s="135" t="s">
        <v>20</v>
      </c>
      <c r="H5911" s="135" t="s">
        <v>20</v>
      </c>
      <c r="I5911" s="135" t="s">
        <v>20</v>
      </c>
      <c r="J5911" s="136">
        <v>2.78</v>
      </c>
      <c r="K5911" s="136">
        <v>2.2999999999999998</v>
      </c>
      <c r="L5911" s="136">
        <v>1.5</v>
      </c>
      <c r="M5911" s="137" t="str">
        <f t="shared" si="92"/>
        <v>P</v>
      </c>
      <c r="N5911" s="174" t="s">
        <v>10681</v>
      </c>
      <c r="O5911" s="149" t="s">
        <v>1555</v>
      </c>
      <c r="P5911" s="149" t="s">
        <v>9448</v>
      </c>
      <c r="Q5911" s="150" t="s">
        <v>10519</v>
      </c>
      <c r="R5911" s="189">
        <v>8.1687587168758711</v>
      </c>
    </row>
    <row r="5912" spans="1:18" x14ac:dyDescent="0.25">
      <c r="A5912" s="132">
        <v>1062068</v>
      </c>
      <c r="B5912" s="145" t="s">
        <v>376</v>
      </c>
      <c r="C5912" s="132">
        <v>3</v>
      </c>
      <c r="D5912" s="132" t="s">
        <v>20</v>
      </c>
      <c r="E5912" s="186">
        <v>60</v>
      </c>
      <c r="F5912" s="132">
        <v>4200</v>
      </c>
      <c r="G5912" s="132">
        <v>240</v>
      </c>
      <c r="H5912" s="132">
        <v>300</v>
      </c>
      <c r="I5912" s="132">
        <v>1</v>
      </c>
      <c r="J5912" s="133">
        <v>0.67</v>
      </c>
      <c r="K5912" s="133">
        <v>0.66</v>
      </c>
      <c r="L5912" s="133">
        <v>0.61</v>
      </c>
      <c r="M5912" s="134" t="str">
        <f t="shared" si="92"/>
        <v>P</v>
      </c>
      <c r="N5912" s="173" t="s">
        <v>10681</v>
      </c>
      <c r="O5912" s="146" t="s">
        <v>1693</v>
      </c>
      <c r="P5912" s="146" t="s">
        <v>9504</v>
      </c>
      <c r="Q5912" s="147" t="s">
        <v>10519</v>
      </c>
      <c r="R5912" s="187">
        <v>5.04</v>
      </c>
    </row>
    <row r="5913" spans="1:18" x14ac:dyDescent="0.25">
      <c r="A5913" s="135">
        <v>1062140</v>
      </c>
      <c r="B5913" s="148" t="s">
        <v>324</v>
      </c>
      <c r="C5913" s="135">
        <v>3</v>
      </c>
      <c r="D5913" s="135">
        <v>1800</v>
      </c>
      <c r="E5913" s="188">
        <v>30</v>
      </c>
      <c r="F5913" s="135">
        <v>2520</v>
      </c>
      <c r="G5913" s="135" t="s">
        <v>20</v>
      </c>
      <c r="H5913" s="135">
        <v>150</v>
      </c>
      <c r="I5913" s="135">
        <v>1</v>
      </c>
      <c r="J5913" s="136">
        <v>0.98</v>
      </c>
      <c r="K5913" s="136">
        <v>0.68</v>
      </c>
      <c r="L5913" s="136">
        <v>0.68</v>
      </c>
      <c r="M5913" s="137" t="str">
        <f t="shared" si="92"/>
        <v>P</v>
      </c>
      <c r="N5913" s="172" t="s">
        <v>10681</v>
      </c>
      <c r="O5913" s="149" t="s">
        <v>1607</v>
      </c>
      <c r="P5913" s="149" t="s">
        <v>9559</v>
      </c>
      <c r="Q5913" s="150" t="s">
        <v>10519</v>
      </c>
      <c r="R5913" s="189">
        <v>6.48</v>
      </c>
    </row>
    <row r="5914" spans="1:18" x14ac:dyDescent="0.25">
      <c r="A5914" s="132">
        <v>1062144</v>
      </c>
      <c r="B5914" s="145" t="s">
        <v>918</v>
      </c>
      <c r="C5914" s="132">
        <v>3</v>
      </c>
      <c r="D5914" s="132">
        <v>10400</v>
      </c>
      <c r="E5914" s="186">
        <v>208</v>
      </c>
      <c r="F5914" s="132">
        <v>12480</v>
      </c>
      <c r="G5914" s="132">
        <v>832</v>
      </c>
      <c r="H5914" s="132">
        <v>1040</v>
      </c>
      <c r="I5914" s="132">
        <v>1</v>
      </c>
      <c r="J5914" s="133">
        <v>0.59</v>
      </c>
      <c r="K5914" s="133">
        <v>1.3</v>
      </c>
      <c r="L5914" s="133">
        <v>0.23</v>
      </c>
      <c r="M5914" s="134" t="str">
        <f t="shared" si="92"/>
        <v>P</v>
      </c>
      <c r="N5914" s="171" t="s">
        <v>10681</v>
      </c>
      <c r="O5914" s="146" t="s">
        <v>1506</v>
      </c>
      <c r="P5914" s="146" t="s">
        <v>9410</v>
      </c>
      <c r="Q5914" s="147" t="s">
        <v>10519</v>
      </c>
      <c r="R5914" s="187">
        <v>4.32</v>
      </c>
    </row>
    <row r="5915" spans="1:18" x14ac:dyDescent="0.25">
      <c r="A5915" s="135">
        <v>1062200</v>
      </c>
      <c r="B5915" s="148" t="s">
        <v>5704</v>
      </c>
      <c r="C5915" s="135">
        <v>6</v>
      </c>
      <c r="D5915" s="135" t="s">
        <v>20</v>
      </c>
      <c r="E5915" s="188" t="s">
        <v>20</v>
      </c>
      <c r="F5915" s="135" t="s">
        <v>20</v>
      </c>
      <c r="G5915" s="135" t="s">
        <v>20</v>
      </c>
      <c r="H5915" s="135" t="s">
        <v>20</v>
      </c>
      <c r="I5915" s="135" t="s">
        <v>20</v>
      </c>
      <c r="J5915" s="136">
        <v>3.85</v>
      </c>
      <c r="K5915" s="136">
        <v>2.65</v>
      </c>
      <c r="L5915" s="136">
        <v>1.45</v>
      </c>
      <c r="M5915" s="137" t="str">
        <f t="shared" si="92"/>
        <v>P</v>
      </c>
      <c r="N5915" s="172" t="s">
        <v>10682</v>
      </c>
      <c r="O5915" s="149" t="s">
        <v>1506</v>
      </c>
      <c r="P5915" s="149" t="s">
        <v>9909</v>
      </c>
      <c r="Q5915" s="150" t="s">
        <v>10519</v>
      </c>
      <c r="R5915" s="189">
        <v>18.72</v>
      </c>
    </row>
    <row r="5916" spans="1:18" x14ac:dyDescent="0.25">
      <c r="A5916" s="132">
        <v>1062216</v>
      </c>
      <c r="B5916" s="145" t="s">
        <v>5705</v>
      </c>
      <c r="C5916" s="132">
        <v>1</v>
      </c>
      <c r="D5916" s="132" t="s">
        <v>20</v>
      </c>
      <c r="E5916" s="186" t="s">
        <v>20</v>
      </c>
      <c r="F5916" s="132" t="s">
        <v>20</v>
      </c>
      <c r="G5916" s="132" t="s">
        <v>20</v>
      </c>
      <c r="H5916" s="132" t="s">
        <v>20</v>
      </c>
      <c r="I5916" s="132" t="s">
        <v>20</v>
      </c>
      <c r="J5916" s="133">
        <v>0.27</v>
      </c>
      <c r="K5916" s="133">
        <v>0.245</v>
      </c>
      <c r="L5916" s="133">
        <v>1.7000000000000001E-2</v>
      </c>
      <c r="M5916" s="134" t="str">
        <f t="shared" si="92"/>
        <v>P</v>
      </c>
      <c r="N5916" s="171" t="s">
        <v>10682</v>
      </c>
      <c r="O5916" s="146" t="s">
        <v>1500</v>
      </c>
      <c r="P5916" s="146" t="s">
        <v>9706</v>
      </c>
      <c r="Q5916" s="147" t="s">
        <v>10519</v>
      </c>
      <c r="R5916" s="187">
        <v>0.73673870333988212</v>
      </c>
    </row>
    <row r="5917" spans="1:18" x14ac:dyDescent="0.25">
      <c r="A5917" s="135">
        <v>1062218</v>
      </c>
      <c r="B5917" s="148" t="s">
        <v>5706</v>
      </c>
      <c r="C5917" s="135">
        <v>100</v>
      </c>
      <c r="D5917" s="135" t="s">
        <v>20</v>
      </c>
      <c r="E5917" s="188" t="s">
        <v>20</v>
      </c>
      <c r="F5917" s="135" t="s">
        <v>20</v>
      </c>
      <c r="G5917" s="135" t="s">
        <v>20</v>
      </c>
      <c r="H5917" s="135" t="s">
        <v>20</v>
      </c>
      <c r="I5917" s="135" t="s">
        <v>20</v>
      </c>
      <c r="J5917" s="136">
        <v>0.04</v>
      </c>
      <c r="K5917" s="136">
        <v>1.1499999999999999</v>
      </c>
      <c r="L5917" s="136">
        <v>0.437</v>
      </c>
      <c r="M5917" s="137" t="str">
        <f t="shared" si="92"/>
        <v>P</v>
      </c>
      <c r="N5917" s="172" t="s">
        <v>10682</v>
      </c>
      <c r="O5917" s="149" t="s">
        <v>1500</v>
      </c>
      <c r="P5917" s="149" t="s">
        <v>9706</v>
      </c>
      <c r="Q5917" s="150" t="s">
        <v>10519</v>
      </c>
      <c r="R5917" s="189">
        <v>1.1493123772102161</v>
      </c>
    </row>
    <row r="5918" spans="1:18" x14ac:dyDescent="0.25">
      <c r="A5918" s="132">
        <v>1062246</v>
      </c>
      <c r="B5918" s="145" t="s">
        <v>5707</v>
      </c>
      <c r="C5918" s="132">
        <v>2</v>
      </c>
      <c r="D5918" s="132">
        <v>43</v>
      </c>
      <c r="E5918" s="186" t="s">
        <v>20</v>
      </c>
      <c r="F5918" s="132">
        <v>48</v>
      </c>
      <c r="G5918" s="132" t="s">
        <v>21</v>
      </c>
      <c r="H5918" s="132" t="s">
        <v>21</v>
      </c>
      <c r="I5918" s="132" t="s">
        <v>21</v>
      </c>
      <c r="J5918" s="133">
        <v>11.4</v>
      </c>
      <c r="K5918" s="133">
        <v>7.1</v>
      </c>
      <c r="L5918" s="133">
        <v>0.4</v>
      </c>
      <c r="M5918" s="134" t="str">
        <f t="shared" si="92"/>
        <v>P</v>
      </c>
      <c r="N5918" s="171" t="s">
        <v>10682</v>
      </c>
      <c r="O5918" s="146" t="s">
        <v>1506</v>
      </c>
      <c r="P5918" s="146" t="s">
        <v>9490</v>
      </c>
      <c r="Q5918" s="147" t="s">
        <v>10519</v>
      </c>
      <c r="R5918" s="187">
        <v>13.06</v>
      </c>
    </row>
    <row r="5919" spans="1:18" x14ac:dyDescent="0.25">
      <c r="A5919" s="135">
        <v>1062255</v>
      </c>
      <c r="B5919" s="148" t="s">
        <v>5708</v>
      </c>
      <c r="C5919" s="135">
        <v>1</v>
      </c>
      <c r="D5919" s="135" t="s">
        <v>20</v>
      </c>
      <c r="E5919" s="188" t="s">
        <v>20</v>
      </c>
      <c r="F5919" s="135">
        <v>120</v>
      </c>
      <c r="G5919" s="135" t="s">
        <v>21</v>
      </c>
      <c r="H5919" s="135" t="s">
        <v>21</v>
      </c>
      <c r="I5919" s="135" t="s">
        <v>21</v>
      </c>
      <c r="J5919" s="136">
        <v>10.199999999999999</v>
      </c>
      <c r="K5919" s="136">
        <v>4.3</v>
      </c>
      <c r="L5919" s="136">
        <v>0.2</v>
      </c>
      <c r="M5919" s="137" t="str">
        <f t="shared" si="92"/>
        <v>P</v>
      </c>
      <c r="N5919" s="172" t="s">
        <v>10682</v>
      </c>
      <c r="O5919" s="149" t="s">
        <v>1506</v>
      </c>
      <c r="P5919" s="149" t="s">
        <v>9490</v>
      </c>
      <c r="Q5919" s="150" t="s">
        <v>10519</v>
      </c>
      <c r="R5919" s="189">
        <v>7.22</v>
      </c>
    </row>
    <row r="5920" spans="1:18" x14ac:dyDescent="0.25">
      <c r="A5920" s="132">
        <v>1062256</v>
      </c>
      <c r="B5920" s="145" t="s">
        <v>784</v>
      </c>
      <c r="C5920" s="132">
        <v>1</v>
      </c>
      <c r="D5920" s="132" t="s">
        <v>20</v>
      </c>
      <c r="E5920" s="186" t="s">
        <v>21</v>
      </c>
      <c r="F5920" s="132">
        <v>338</v>
      </c>
      <c r="G5920" s="132">
        <v>10</v>
      </c>
      <c r="H5920" s="132">
        <v>20</v>
      </c>
      <c r="I5920" s="132">
        <v>2</v>
      </c>
      <c r="J5920" s="133">
        <v>3.5</v>
      </c>
      <c r="K5920" s="133">
        <v>1.1000000000000001</v>
      </c>
      <c r="L5920" s="133">
        <v>1.1399999999999999</v>
      </c>
      <c r="M5920" s="134" t="str">
        <f t="shared" si="92"/>
        <v>P</v>
      </c>
      <c r="N5920" s="171" t="s">
        <v>10682</v>
      </c>
      <c r="O5920" s="146" t="s">
        <v>1506</v>
      </c>
      <c r="P5920" s="146" t="s">
        <v>9401</v>
      </c>
      <c r="Q5920" s="147" t="s">
        <v>10519</v>
      </c>
      <c r="R5920" s="187">
        <v>9.98</v>
      </c>
    </row>
    <row r="5921" spans="1:18" x14ac:dyDescent="0.25">
      <c r="A5921" s="135">
        <v>1062258</v>
      </c>
      <c r="B5921" s="148" t="s">
        <v>5709</v>
      </c>
      <c r="C5921" s="135">
        <v>1</v>
      </c>
      <c r="D5921" s="135" t="s">
        <v>20</v>
      </c>
      <c r="E5921" s="188" t="s">
        <v>20</v>
      </c>
      <c r="F5921" s="135" t="s">
        <v>20</v>
      </c>
      <c r="G5921" s="135" t="s">
        <v>20</v>
      </c>
      <c r="H5921" s="135" t="s">
        <v>20</v>
      </c>
      <c r="I5921" s="135" t="s">
        <v>20</v>
      </c>
      <c r="J5921" s="136">
        <v>1E-3</v>
      </c>
      <c r="K5921" s="136">
        <v>1E-3</v>
      </c>
      <c r="L5921" s="136">
        <v>1E-3</v>
      </c>
      <c r="M5921" s="137" t="str">
        <f t="shared" si="92"/>
        <v>P</v>
      </c>
      <c r="N5921" s="172" t="s">
        <v>10682</v>
      </c>
      <c r="O5921" s="149" t="s">
        <v>1506</v>
      </c>
      <c r="P5921" s="149" t="s">
        <v>9476</v>
      </c>
      <c r="Q5921" s="150" t="s">
        <v>10519</v>
      </c>
      <c r="R5921" s="189">
        <v>536.32000000000005</v>
      </c>
    </row>
    <row r="5922" spans="1:18" x14ac:dyDescent="0.25">
      <c r="A5922" s="132">
        <v>1062261</v>
      </c>
      <c r="B5922" s="145" t="s">
        <v>8729</v>
      </c>
      <c r="C5922" s="132">
        <v>1</v>
      </c>
      <c r="D5922" s="132" t="s">
        <v>20</v>
      </c>
      <c r="E5922" s="186" t="s">
        <v>20</v>
      </c>
      <c r="F5922" s="132" t="s">
        <v>20</v>
      </c>
      <c r="G5922" s="132" t="s">
        <v>21</v>
      </c>
      <c r="H5922" s="132" t="s">
        <v>21</v>
      </c>
      <c r="I5922" s="132" t="s">
        <v>21</v>
      </c>
      <c r="J5922" s="133">
        <v>5.83</v>
      </c>
      <c r="K5922" s="133">
        <v>4.92</v>
      </c>
      <c r="L5922" s="133">
        <v>16.05</v>
      </c>
      <c r="M5922" s="134" t="str">
        <f t="shared" si="92"/>
        <v>P</v>
      </c>
      <c r="N5922" s="173" t="s">
        <v>10682</v>
      </c>
      <c r="O5922" s="146" t="s">
        <v>1506</v>
      </c>
      <c r="P5922" s="146" t="s">
        <v>9476</v>
      </c>
      <c r="Q5922" s="147" t="s">
        <v>10519</v>
      </c>
      <c r="R5922" s="187">
        <v>631.46</v>
      </c>
    </row>
    <row r="5923" spans="1:18" x14ac:dyDescent="0.25">
      <c r="A5923" s="135">
        <v>1062263</v>
      </c>
      <c r="B5923" s="148" t="s">
        <v>5710</v>
      </c>
      <c r="C5923" s="135">
        <v>2</v>
      </c>
      <c r="D5923" s="135" t="s">
        <v>20</v>
      </c>
      <c r="E5923" s="188" t="s">
        <v>20</v>
      </c>
      <c r="F5923" s="135" t="s">
        <v>20</v>
      </c>
      <c r="G5923" s="135" t="s">
        <v>20</v>
      </c>
      <c r="H5923" s="135" t="s">
        <v>20</v>
      </c>
      <c r="I5923" s="135" t="s">
        <v>20</v>
      </c>
      <c r="J5923" s="136">
        <v>1E-3</v>
      </c>
      <c r="K5923" s="136">
        <v>1E-3</v>
      </c>
      <c r="L5923" s="136">
        <v>1E-3</v>
      </c>
      <c r="M5923" s="137" t="str">
        <f t="shared" si="92"/>
        <v>P</v>
      </c>
      <c r="N5923" s="172" t="s">
        <v>10682</v>
      </c>
      <c r="O5923" s="149" t="s">
        <v>1506</v>
      </c>
      <c r="P5923" s="149" t="s">
        <v>9476</v>
      </c>
      <c r="Q5923" s="150" t="s">
        <v>10519</v>
      </c>
      <c r="R5923" s="189">
        <v>22.1</v>
      </c>
    </row>
    <row r="5924" spans="1:18" x14ac:dyDescent="0.25">
      <c r="A5924" s="132">
        <v>1062267</v>
      </c>
      <c r="B5924" s="145" t="s">
        <v>540</v>
      </c>
      <c r="C5924" s="132">
        <v>3</v>
      </c>
      <c r="D5924" s="132" t="s">
        <v>20</v>
      </c>
      <c r="E5924" s="186">
        <v>70</v>
      </c>
      <c r="F5924" s="132" t="s">
        <v>20</v>
      </c>
      <c r="G5924" s="132">
        <v>560</v>
      </c>
      <c r="H5924" s="132">
        <v>630</v>
      </c>
      <c r="I5924" s="132">
        <v>1</v>
      </c>
      <c r="J5924" s="133">
        <v>1.0900000000000001</v>
      </c>
      <c r="K5924" s="133">
        <v>0.41</v>
      </c>
      <c r="L5924" s="133">
        <v>0.17</v>
      </c>
      <c r="M5924" s="134" t="str">
        <f t="shared" si="92"/>
        <v>P</v>
      </c>
      <c r="N5924" s="171" t="s">
        <v>10681</v>
      </c>
      <c r="O5924" s="146" t="s">
        <v>1607</v>
      </c>
      <c r="P5924" s="146" t="s">
        <v>9559</v>
      </c>
      <c r="Q5924" s="147" t="s">
        <v>10519</v>
      </c>
      <c r="R5924" s="187">
        <v>2.0699999999999998</v>
      </c>
    </row>
    <row r="5925" spans="1:18" x14ac:dyDescent="0.25">
      <c r="A5925" s="135">
        <v>1062268</v>
      </c>
      <c r="B5925" s="148" t="s">
        <v>5711</v>
      </c>
      <c r="C5925" s="135">
        <v>1</v>
      </c>
      <c r="D5925" s="135" t="s">
        <v>20</v>
      </c>
      <c r="E5925" s="188" t="s">
        <v>20</v>
      </c>
      <c r="F5925" s="135" t="s">
        <v>20</v>
      </c>
      <c r="G5925" s="135" t="s">
        <v>20</v>
      </c>
      <c r="H5925" s="135" t="s">
        <v>20</v>
      </c>
      <c r="I5925" s="135" t="s">
        <v>20</v>
      </c>
      <c r="J5925" s="136">
        <v>3.8</v>
      </c>
      <c r="K5925" s="136">
        <v>2.9</v>
      </c>
      <c r="L5925" s="136">
        <v>0.9</v>
      </c>
      <c r="M5925" s="137" t="str">
        <f t="shared" si="92"/>
        <v>P</v>
      </c>
      <c r="N5925" s="174" t="s">
        <v>10682</v>
      </c>
      <c r="O5925" s="149" t="s">
        <v>1500</v>
      </c>
      <c r="P5925" s="149" t="s">
        <v>9418</v>
      </c>
      <c r="Q5925" s="150" t="s">
        <v>10519</v>
      </c>
      <c r="R5925" s="189">
        <v>16.985074626865671</v>
      </c>
    </row>
    <row r="5926" spans="1:18" x14ac:dyDescent="0.25">
      <c r="A5926" s="132">
        <v>1062283</v>
      </c>
      <c r="B5926" s="145" t="s">
        <v>5712</v>
      </c>
      <c r="C5926" s="132">
        <v>1</v>
      </c>
      <c r="D5926" s="132" t="s">
        <v>20</v>
      </c>
      <c r="E5926" s="186" t="s">
        <v>20</v>
      </c>
      <c r="F5926" s="132" t="s">
        <v>20</v>
      </c>
      <c r="G5926" s="132" t="s">
        <v>20</v>
      </c>
      <c r="H5926" s="132" t="s">
        <v>20</v>
      </c>
      <c r="I5926" s="132" t="s">
        <v>20</v>
      </c>
      <c r="J5926" s="133">
        <v>4.05</v>
      </c>
      <c r="K5926" s="133">
        <v>2.15</v>
      </c>
      <c r="L5926" s="133">
        <v>1</v>
      </c>
      <c r="M5926" s="134" t="str">
        <f t="shared" si="92"/>
        <v>P</v>
      </c>
      <c r="N5926" s="171" t="s">
        <v>10682</v>
      </c>
      <c r="O5926" s="146" t="s">
        <v>1532</v>
      </c>
      <c r="P5926" s="146" t="s">
        <v>9916</v>
      </c>
      <c r="Q5926" s="147" t="s">
        <v>10519</v>
      </c>
      <c r="R5926" s="187">
        <v>4.5111111111111102</v>
      </c>
    </row>
    <row r="5927" spans="1:18" x14ac:dyDescent="0.25">
      <c r="A5927" s="135">
        <v>1062284</v>
      </c>
      <c r="B5927" s="148" t="s">
        <v>1051</v>
      </c>
      <c r="C5927" s="135">
        <v>6</v>
      </c>
      <c r="D5927" s="135">
        <v>810</v>
      </c>
      <c r="E5927" s="188">
        <v>9</v>
      </c>
      <c r="F5927" s="135">
        <v>1485</v>
      </c>
      <c r="G5927" s="135">
        <v>72</v>
      </c>
      <c r="H5927" s="135">
        <v>144</v>
      </c>
      <c r="I5927" s="135">
        <v>1</v>
      </c>
      <c r="J5927" s="136">
        <v>0.92</v>
      </c>
      <c r="K5927" s="136">
        <v>0.62</v>
      </c>
      <c r="L5927" s="136">
        <v>1.1200000000000001</v>
      </c>
      <c r="M5927" s="137" t="str">
        <f t="shared" si="92"/>
        <v>P</v>
      </c>
      <c r="N5927" s="174" t="s">
        <v>10681</v>
      </c>
      <c r="O5927" s="149" t="s">
        <v>1555</v>
      </c>
      <c r="P5927" s="149" t="s">
        <v>9429</v>
      </c>
      <c r="Q5927" s="150" t="s">
        <v>10519</v>
      </c>
      <c r="R5927" s="189">
        <v>4.92</v>
      </c>
    </row>
    <row r="5928" spans="1:18" x14ac:dyDescent="0.25">
      <c r="A5928" s="132">
        <v>1062605</v>
      </c>
      <c r="B5928" s="145" t="s">
        <v>5713</v>
      </c>
      <c r="C5928" s="132">
        <v>3</v>
      </c>
      <c r="D5928" s="132">
        <v>360</v>
      </c>
      <c r="E5928" s="186">
        <v>24</v>
      </c>
      <c r="F5928" s="132">
        <v>360</v>
      </c>
      <c r="G5928" s="132" t="s">
        <v>20</v>
      </c>
      <c r="H5928" s="132" t="s">
        <v>20</v>
      </c>
      <c r="I5928" s="132" t="s">
        <v>20</v>
      </c>
      <c r="J5928" s="133">
        <v>2.58</v>
      </c>
      <c r="K5928" s="133">
        <v>1.28</v>
      </c>
      <c r="L5928" s="133">
        <v>0.82</v>
      </c>
      <c r="M5928" s="134" t="str">
        <f t="shared" si="92"/>
        <v>P</v>
      </c>
      <c r="N5928" s="171" t="s">
        <v>10682</v>
      </c>
      <c r="O5928" s="146" t="s">
        <v>1587</v>
      </c>
      <c r="P5928" s="146" t="s">
        <v>9421</v>
      </c>
      <c r="Q5928" s="147" t="s">
        <v>10519</v>
      </c>
      <c r="R5928" s="187">
        <v>9.4499999999999993</v>
      </c>
    </row>
    <row r="5929" spans="1:18" x14ac:dyDescent="0.25">
      <c r="A5929" s="135">
        <v>1062665</v>
      </c>
      <c r="B5929" s="148" t="s">
        <v>5714</v>
      </c>
      <c r="C5929" s="135">
        <v>3</v>
      </c>
      <c r="D5929" s="135" t="s">
        <v>20</v>
      </c>
      <c r="E5929" s="188">
        <v>64</v>
      </c>
      <c r="F5929" s="135" t="s">
        <v>20</v>
      </c>
      <c r="G5929" s="135">
        <v>448</v>
      </c>
      <c r="H5929" s="135" t="s">
        <v>20</v>
      </c>
      <c r="I5929" s="135">
        <v>1</v>
      </c>
      <c r="J5929" s="136">
        <v>1.07</v>
      </c>
      <c r="K5929" s="136">
        <v>0.61</v>
      </c>
      <c r="L5929" s="136">
        <v>0.18</v>
      </c>
      <c r="M5929" s="137" t="str">
        <f t="shared" si="92"/>
        <v>P</v>
      </c>
      <c r="N5929" s="172" t="s">
        <v>10681</v>
      </c>
      <c r="O5929" s="149" t="s">
        <v>1555</v>
      </c>
      <c r="P5929" s="149" t="s">
        <v>9429</v>
      </c>
      <c r="Q5929" s="150" t="s">
        <v>10519</v>
      </c>
      <c r="R5929" s="189">
        <v>4.9799999999999995</v>
      </c>
    </row>
    <row r="5930" spans="1:18" x14ac:dyDescent="0.25">
      <c r="A5930" s="132">
        <v>1062690</v>
      </c>
      <c r="B5930" s="145" t="s">
        <v>5715</v>
      </c>
      <c r="C5930" s="132">
        <v>1000</v>
      </c>
      <c r="D5930" s="132" t="s">
        <v>20</v>
      </c>
      <c r="E5930" s="186" t="s">
        <v>20</v>
      </c>
      <c r="F5930" s="132" t="s">
        <v>20</v>
      </c>
      <c r="G5930" s="132" t="s">
        <v>20</v>
      </c>
      <c r="H5930" s="132" t="s">
        <v>20</v>
      </c>
      <c r="I5930" s="132" t="s">
        <v>20</v>
      </c>
      <c r="J5930" s="133">
        <v>1.4</v>
      </c>
      <c r="K5930" s="133">
        <v>1.4</v>
      </c>
      <c r="L5930" s="133">
        <v>0.43</v>
      </c>
      <c r="M5930" s="134" t="str">
        <f t="shared" si="92"/>
        <v>P</v>
      </c>
      <c r="N5930" s="171" t="s">
        <v>10682</v>
      </c>
      <c r="O5930" s="146" t="s">
        <v>1506</v>
      </c>
      <c r="P5930" s="146" t="s">
        <v>9526</v>
      </c>
      <c r="Q5930" s="147" t="s">
        <v>10519</v>
      </c>
      <c r="R5930" s="187">
        <v>80</v>
      </c>
    </row>
    <row r="5931" spans="1:18" x14ac:dyDescent="0.25">
      <c r="A5931" s="135">
        <v>1062692</v>
      </c>
      <c r="B5931" s="148" t="s">
        <v>5716</v>
      </c>
      <c r="C5931" s="135">
        <v>3</v>
      </c>
      <c r="D5931" s="135" t="s">
        <v>20</v>
      </c>
      <c r="E5931" s="188" t="s">
        <v>20</v>
      </c>
      <c r="F5931" s="135" t="s">
        <v>20</v>
      </c>
      <c r="G5931" s="135" t="s">
        <v>20</v>
      </c>
      <c r="H5931" s="135" t="s">
        <v>20</v>
      </c>
      <c r="I5931" s="135" t="s">
        <v>20</v>
      </c>
      <c r="J5931" s="136">
        <v>0.57999999999999996</v>
      </c>
      <c r="K5931" s="136">
        <v>1.44</v>
      </c>
      <c r="L5931" s="136">
        <v>0.24</v>
      </c>
      <c r="M5931" s="137" t="str">
        <f t="shared" si="92"/>
        <v>P</v>
      </c>
      <c r="N5931" s="172" t="s">
        <v>10682</v>
      </c>
      <c r="O5931" s="149" t="s">
        <v>1581</v>
      </c>
      <c r="P5931" s="149" t="s">
        <v>9917</v>
      </c>
      <c r="Q5931" s="150" t="s">
        <v>10519</v>
      </c>
      <c r="R5931" s="189">
        <v>3.51</v>
      </c>
    </row>
    <row r="5932" spans="1:18" x14ac:dyDescent="0.25">
      <c r="A5932" s="132">
        <v>1062703</v>
      </c>
      <c r="B5932" s="145" t="s">
        <v>5717</v>
      </c>
      <c r="C5932" s="132">
        <v>156</v>
      </c>
      <c r="D5932" s="132" t="s">
        <v>20</v>
      </c>
      <c r="E5932" s="186" t="s">
        <v>20</v>
      </c>
      <c r="F5932" s="132" t="s">
        <v>20</v>
      </c>
      <c r="G5932" s="132" t="s">
        <v>20</v>
      </c>
      <c r="H5932" s="132" t="s">
        <v>20</v>
      </c>
      <c r="I5932" s="132" t="s">
        <v>20</v>
      </c>
      <c r="J5932" s="133">
        <v>2.14</v>
      </c>
      <c r="K5932" s="133">
        <v>1.48</v>
      </c>
      <c r="L5932" s="133">
        <v>1E-3</v>
      </c>
      <c r="M5932" s="134" t="str">
        <f t="shared" si="92"/>
        <v>P</v>
      </c>
      <c r="N5932" s="171" t="s">
        <v>10682</v>
      </c>
      <c r="O5932" s="146" t="s">
        <v>1500</v>
      </c>
      <c r="P5932" s="146" t="s">
        <v>9706</v>
      </c>
      <c r="Q5932" s="147" t="s">
        <v>10519</v>
      </c>
      <c r="R5932" s="187">
        <v>1.5029469548133596</v>
      </c>
    </row>
    <row r="5933" spans="1:18" x14ac:dyDescent="0.25">
      <c r="A5933" s="135">
        <v>1062750</v>
      </c>
      <c r="B5933" s="148" t="s">
        <v>5718</v>
      </c>
      <c r="C5933" s="135">
        <v>1</v>
      </c>
      <c r="D5933" s="135" t="s">
        <v>20</v>
      </c>
      <c r="E5933" s="188" t="s">
        <v>20</v>
      </c>
      <c r="F5933" s="135" t="s">
        <v>20</v>
      </c>
      <c r="G5933" s="135" t="s">
        <v>20</v>
      </c>
      <c r="H5933" s="135" t="s">
        <v>20</v>
      </c>
      <c r="I5933" s="135" t="s">
        <v>20</v>
      </c>
      <c r="J5933" s="136">
        <v>2.0950000000000002</v>
      </c>
      <c r="K5933" s="136">
        <v>1.079</v>
      </c>
      <c r="L5933" s="136">
        <v>1.4999999999999999E-2</v>
      </c>
      <c r="M5933" s="137" t="str">
        <f t="shared" si="92"/>
        <v>P</v>
      </c>
      <c r="N5933" s="174" t="s">
        <v>10682</v>
      </c>
      <c r="O5933" s="149" t="s">
        <v>1562</v>
      </c>
      <c r="P5933" s="149" t="s">
        <v>9463</v>
      </c>
      <c r="Q5933" s="150" t="s">
        <v>10519</v>
      </c>
      <c r="R5933" s="189">
        <v>2.3507462686567164</v>
      </c>
    </row>
    <row r="5934" spans="1:18" x14ac:dyDescent="0.25">
      <c r="A5934" s="132">
        <v>1062751</v>
      </c>
      <c r="B5934" s="145" t="s">
        <v>5719</v>
      </c>
      <c r="C5934" s="132">
        <v>1</v>
      </c>
      <c r="D5934" s="132" t="s">
        <v>20</v>
      </c>
      <c r="E5934" s="186" t="s">
        <v>20</v>
      </c>
      <c r="F5934" s="132" t="s">
        <v>20</v>
      </c>
      <c r="G5934" s="132" t="s">
        <v>20</v>
      </c>
      <c r="H5934" s="132" t="s">
        <v>20</v>
      </c>
      <c r="I5934" s="132" t="s">
        <v>20</v>
      </c>
      <c r="J5934" s="133">
        <v>2.0950000000000002</v>
      </c>
      <c r="K5934" s="133">
        <v>1.079</v>
      </c>
      <c r="L5934" s="133">
        <v>1.4999999999999999E-2</v>
      </c>
      <c r="M5934" s="134" t="str">
        <f t="shared" si="92"/>
        <v>P</v>
      </c>
      <c r="N5934" s="173" t="s">
        <v>10682</v>
      </c>
      <c r="O5934" s="146" t="s">
        <v>1562</v>
      </c>
      <c r="P5934" s="146" t="s">
        <v>9463</v>
      </c>
      <c r="Q5934" s="147" t="s">
        <v>10519</v>
      </c>
      <c r="R5934" s="187">
        <v>2.3507462686567164</v>
      </c>
    </row>
    <row r="5935" spans="1:18" x14ac:dyDescent="0.25">
      <c r="A5935" s="135">
        <v>1062924</v>
      </c>
      <c r="B5935" s="148" t="s">
        <v>114</v>
      </c>
      <c r="C5935" s="135">
        <v>3</v>
      </c>
      <c r="D5935" s="135">
        <v>550</v>
      </c>
      <c r="E5935" s="188">
        <v>11</v>
      </c>
      <c r="F5935" s="135">
        <v>770</v>
      </c>
      <c r="G5935" s="135">
        <v>44</v>
      </c>
      <c r="H5935" s="135" t="s">
        <v>20</v>
      </c>
      <c r="I5935" s="135">
        <v>1</v>
      </c>
      <c r="J5935" s="136">
        <v>1.51</v>
      </c>
      <c r="K5935" s="136">
        <v>1.9</v>
      </c>
      <c r="L5935" s="136">
        <v>0.59</v>
      </c>
      <c r="M5935" s="137" t="str">
        <f t="shared" si="92"/>
        <v>P</v>
      </c>
      <c r="N5935" s="174" t="s">
        <v>10681</v>
      </c>
      <c r="O5935" s="149" t="s">
        <v>1607</v>
      </c>
      <c r="P5935" s="149" t="s">
        <v>9559</v>
      </c>
      <c r="Q5935" s="150" t="s">
        <v>10519</v>
      </c>
      <c r="R5935" s="189">
        <v>5.28</v>
      </c>
    </row>
    <row r="5936" spans="1:18" x14ac:dyDescent="0.25">
      <c r="A5936" s="132">
        <v>1063145</v>
      </c>
      <c r="B5936" s="145" t="s">
        <v>5720</v>
      </c>
      <c r="C5936" s="132">
        <v>6</v>
      </c>
      <c r="D5936" s="132">
        <v>340</v>
      </c>
      <c r="E5936" s="186" t="s">
        <v>20</v>
      </c>
      <c r="F5936" s="132" t="s">
        <v>20</v>
      </c>
      <c r="G5936" s="132" t="s">
        <v>20</v>
      </c>
      <c r="H5936" s="132" t="s">
        <v>20</v>
      </c>
      <c r="I5936" s="132" t="s">
        <v>20</v>
      </c>
      <c r="J5936" s="133">
        <v>2.15</v>
      </c>
      <c r="K5936" s="133">
        <v>1.42</v>
      </c>
      <c r="L5936" s="133">
        <v>1.1200000000000001</v>
      </c>
      <c r="M5936" s="134" t="str">
        <f t="shared" si="92"/>
        <v>P</v>
      </c>
      <c r="N5936" s="173" t="s">
        <v>10681</v>
      </c>
      <c r="O5936" s="146" t="s">
        <v>1506</v>
      </c>
      <c r="P5936" s="146" t="s">
        <v>9427</v>
      </c>
      <c r="Q5936" s="147" t="s">
        <v>10519</v>
      </c>
      <c r="R5936" s="187">
        <v>13.26</v>
      </c>
    </row>
    <row r="5937" spans="1:18" x14ac:dyDescent="0.25">
      <c r="A5937" s="135">
        <v>1063154</v>
      </c>
      <c r="B5937" s="148" t="s">
        <v>5721</v>
      </c>
      <c r="C5937" s="135">
        <v>6</v>
      </c>
      <c r="D5937" s="135">
        <v>130</v>
      </c>
      <c r="E5937" s="188" t="s">
        <v>21</v>
      </c>
      <c r="F5937" s="135">
        <v>195</v>
      </c>
      <c r="G5937" s="135">
        <v>5</v>
      </c>
      <c r="H5937" s="135">
        <v>5</v>
      </c>
      <c r="I5937" s="135">
        <v>3</v>
      </c>
      <c r="J5937" s="136">
        <v>3.36</v>
      </c>
      <c r="K5937" s="136">
        <v>2.2999999999999998</v>
      </c>
      <c r="L5937" s="136">
        <v>1</v>
      </c>
      <c r="M5937" s="137" t="str">
        <f t="shared" si="92"/>
        <v>P</v>
      </c>
      <c r="N5937" s="172" t="s">
        <v>10681</v>
      </c>
      <c r="O5937" s="149" t="s">
        <v>1506</v>
      </c>
      <c r="P5937" s="149" t="s">
        <v>9398</v>
      </c>
      <c r="Q5937" s="150" t="s">
        <v>10519</v>
      </c>
      <c r="R5937" s="189">
        <v>18.84</v>
      </c>
    </row>
    <row r="5938" spans="1:18" x14ac:dyDescent="0.25">
      <c r="A5938" s="132">
        <v>1063170</v>
      </c>
      <c r="B5938" s="145" t="s">
        <v>5722</v>
      </c>
      <c r="C5938" s="132">
        <v>6</v>
      </c>
      <c r="D5938" s="132">
        <v>130</v>
      </c>
      <c r="E5938" s="186" t="s">
        <v>20</v>
      </c>
      <c r="F5938" s="132" t="s">
        <v>20</v>
      </c>
      <c r="G5938" s="132" t="s">
        <v>20</v>
      </c>
      <c r="H5938" s="132" t="s">
        <v>20</v>
      </c>
      <c r="I5938" s="132" t="s">
        <v>20</v>
      </c>
      <c r="J5938" s="133">
        <v>3.36</v>
      </c>
      <c r="K5938" s="133">
        <v>2.2999999999999998</v>
      </c>
      <c r="L5938" s="133">
        <v>1</v>
      </c>
      <c r="M5938" s="134" t="str">
        <f t="shared" si="92"/>
        <v>P</v>
      </c>
      <c r="N5938" s="173" t="s">
        <v>10681</v>
      </c>
      <c r="O5938" s="146" t="s">
        <v>1506</v>
      </c>
      <c r="P5938" s="146" t="s">
        <v>10455</v>
      </c>
      <c r="Q5938" s="147" t="s">
        <v>10519</v>
      </c>
      <c r="R5938" s="187">
        <v>19.14</v>
      </c>
    </row>
    <row r="5939" spans="1:18" x14ac:dyDescent="0.25">
      <c r="A5939" s="135">
        <v>1063171</v>
      </c>
      <c r="B5939" s="148" t="s">
        <v>5723</v>
      </c>
      <c r="C5939" s="135">
        <v>3</v>
      </c>
      <c r="D5939" s="135" t="s">
        <v>20</v>
      </c>
      <c r="E5939" s="188">
        <v>24</v>
      </c>
      <c r="F5939" s="135">
        <v>360</v>
      </c>
      <c r="G5939" s="135" t="s">
        <v>20</v>
      </c>
      <c r="H5939" s="135" t="s">
        <v>20</v>
      </c>
      <c r="I5939" s="135" t="s">
        <v>20</v>
      </c>
      <c r="J5939" s="136">
        <v>2.54</v>
      </c>
      <c r="K5939" s="136">
        <v>1.29</v>
      </c>
      <c r="L5939" s="136">
        <v>0.91</v>
      </c>
      <c r="M5939" s="137" t="str">
        <f t="shared" si="92"/>
        <v>P</v>
      </c>
      <c r="N5939" s="174" t="s">
        <v>10682</v>
      </c>
      <c r="O5939" s="149" t="s">
        <v>1587</v>
      </c>
      <c r="P5939" s="149" t="s">
        <v>9421</v>
      </c>
      <c r="Q5939" s="150" t="s">
        <v>10519</v>
      </c>
      <c r="R5939" s="189">
        <v>10.11</v>
      </c>
    </row>
    <row r="5940" spans="1:18" x14ac:dyDescent="0.25">
      <c r="A5940" s="132">
        <v>1063188</v>
      </c>
      <c r="B5940" s="145" t="s">
        <v>1159</v>
      </c>
      <c r="C5940" s="132">
        <v>12</v>
      </c>
      <c r="D5940" s="132">
        <v>420</v>
      </c>
      <c r="E5940" s="186" t="s">
        <v>21</v>
      </c>
      <c r="F5940" s="132">
        <v>504</v>
      </c>
      <c r="G5940" s="132" t="s">
        <v>20</v>
      </c>
      <c r="H5940" s="132" t="s">
        <v>20</v>
      </c>
      <c r="I5940" s="132" t="s">
        <v>20</v>
      </c>
      <c r="J5940" s="133">
        <v>2.39</v>
      </c>
      <c r="K5940" s="133">
        <v>0.82</v>
      </c>
      <c r="L5940" s="133">
        <v>1.03</v>
      </c>
      <c r="M5940" s="134" t="str">
        <f t="shared" si="92"/>
        <v>P</v>
      </c>
      <c r="N5940" s="173" t="s">
        <v>10681</v>
      </c>
      <c r="O5940" s="146" t="s">
        <v>1607</v>
      </c>
      <c r="P5940" s="146" t="s">
        <v>9506</v>
      </c>
      <c r="Q5940" s="147" t="s">
        <v>10519</v>
      </c>
      <c r="R5940" s="187">
        <v>5.28</v>
      </c>
    </row>
    <row r="5941" spans="1:18" x14ac:dyDescent="0.25">
      <c r="A5941" s="135">
        <v>1063189</v>
      </c>
      <c r="B5941" s="148" t="s">
        <v>1483</v>
      </c>
      <c r="C5941" s="135">
        <v>12</v>
      </c>
      <c r="D5941" s="135">
        <v>440</v>
      </c>
      <c r="E5941" s="188" t="s">
        <v>21</v>
      </c>
      <c r="F5941" s="135">
        <v>700</v>
      </c>
      <c r="G5941" s="135">
        <v>20</v>
      </c>
      <c r="H5941" s="135">
        <v>40</v>
      </c>
      <c r="I5941" s="135">
        <v>2</v>
      </c>
      <c r="J5941" s="136">
        <v>1.6</v>
      </c>
      <c r="K5941" s="136">
        <v>1.2</v>
      </c>
      <c r="L5941" s="136">
        <v>1</v>
      </c>
      <c r="M5941" s="137" t="str">
        <f t="shared" si="92"/>
        <v>P</v>
      </c>
      <c r="N5941" s="172" t="s">
        <v>10681</v>
      </c>
      <c r="O5941" s="149" t="s">
        <v>1607</v>
      </c>
      <c r="P5941" s="149" t="s">
        <v>9506</v>
      </c>
      <c r="Q5941" s="150" t="s">
        <v>10519</v>
      </c>
      <c r="R5941" s="189">
        <v>5.16</v>
      </c>
    </row>
    <row r="5942" spans="1:18" x14ac:dyDescent="0.25">
      <c r="A5942" s="132">
        <v>1063205</v>
      </c>
      <c r="B5942" s="145" t="s">
        <v>5724</v>
      </c>
      <c r="C5942" s="132">
        <v>6</v>
      </c>
      <c r="D5942" s="132">
        <v>120</v>
      </c>
      <c r="E5942" s="186" t="s">
        <v>20</v>
      </c>
      <c r="F5942" s="132">
        <v>165</v>
      </c>
      <c r="G5942" s="132" t="s">
        <v>20</v>
      </c>
      <c r="H5942" s="132" t="s">
        <v>20</v>
      </c>
      <c r="I5942" s="132" t="s">
        <v>20</v>
      </c>
      <c r="J5942" s="133">
        <v>2.84</v>
      </c>
      <c r="K5942" s="133">
        <v>2.34</v>
      </c>
      <c r="L5942" s="133">
        <v>1.4</v>
      </c>
      <c r="M5942" s="134" t="str">
        <f t="shared" si="92"/>
        <v>P</v>
      </c>
      <c r="N5942" s="173" t="s">
        <v>10681</v>
      </c>
      <c r="O5942" s="146" t="s">
        <v>1506</v>
      </c>
      <c r="P5942" s="146" t="s">
        <v>9435</v>
      </c>
      <c r="Q5942" s="147" t="s">
        <v>10519</v>
      </c>
      <c r="R5942" s="187">
        <v>15.419999999999998</v>
      </c>
    </row>
    <row r="5943" spans="1:18" x14ac:dyDescent="0.25">
      <c r="A5943" s="135">
        <v>1063212</v>
      </c>
      <c r="B5943" s="148" t="s">
        <v>5725</v>
      </c>
      <c r="C5943" s="135">
        <v>1000</v>
      </c>
      <c r="D5943" s="135" t="s">
        <v>20</v>
      </c>
      <c r="E5943" s="188" t="s">
        <v>20</v>
      </c>
      <c r="F5943" s="135" t="s">
        <v>20</v>
      </c>
      <c r="G5943" s="135" t="s">
        <v>20</v>
      </c>
      <c r="H5943" s="135" t="s">
        <v>20</v>
      </c>
      <c r="I5943" s="135" t="s">
        <v>20</v>
      </c>
      <c r="J5943" s="136">
        <v>1.4</v>
      </c>
      <c r="K5943" s="136">
        <v>1.4</v>
      </c>
      <c r="L5943" s="136">
        <v>0.43</v>
      </c>
      <c r="M5943" s="137" t="str">
        <f t="shared" si="92"/>
        <v>P</v>
      </c>
      <c r="N5943" s="174" t="s">
        <v>10682</v>
      </c>
      <c r="O5943" s="149" t="s">
        <v>1506</v>
      </c>
      <c r="P5943" s="149" t="s">
        <v>9526</v>
      </c>
      <c r="Q5943" s="150" t="s">
        <v>10519</v>
      </c>
      <c r="R5943" s="189">
        <v>60</v>
      </c>
    </row>
    <row r="5944" spans="1:18" x14ac:dyDescent="0.25">
      <c r="A5944" s="132">
        <v>1063216</v>
      </c>
      <c r="B5944" s="145" t="s">
        <v>880</v>
      </c>
      <c r="C5944" s="132">
        <v>6</v>
      </c>
      <c r="D5944" s="132">
        <v>1152</v>
      </c>
      <c r="E5944" s="186">
        <v>24</v>
      </c>
      <c r="F5944" s="132" t="s">
        <v>20</v>
      </c>
      <c r="G5944" s="132">
        <v>96</v>
      </c>
      <c r="H5944" s="132" t="s">
        <v>20</v>
      </c>
      <c r="I5944" s="132">
        <v>1</v>
      </c>
      <c r="J5944" s="133">
        <v>0.9</v>
      </c>
      <c r="K5944" s="133">
        <v>0.59</v>
      </c>
      <c r="L5944" s="133">
        <v>0.92</v>
      </c>
      <c r="M5944" s="134" t="str">
        <f t="shared" si="92"/>
        <v>P</v>
      </c>
      <c r="N5944" s="173" t="s">
        <v>10681</v>
      </c>
      <c r="O5944" s="146" t="s">
        <v>1506</v>
      </c>
      <c r="P5944" s="146" t="s">
        <v>10455</v>
      </c>
      <c r="Q5944" s="147" t="s">
        <v>10519</v>
      </c>
      <c r="R5944" s="187">
        <v>8.6999999999999993</v>
      </c>
    </row>
    <row r="5945" spans="1:18" x14ac:dyDescent="0.25">
      <c r="A5945" s="135">
        <v>1063221</v>
      </c>
      <c r="B5945" s="148" t="s">
        <v>5726</v>
      </c>
      <c r="C5945" s="135">
        <v>6</v>
      </c>
      <c r="D5945" s="135">
        <v>95</v>
      </c>
      <c r="E5945" s="188" t="s">
        <v>20</v>
      </c>
      <c r="F5945" s="135">
        <v>140</v>
      </c>
      <c r="G5945" s="135" t="s">
        <v>20</v>
      </c>
      <c r="H5945" s="135" t="s">
        <v>20</v>
      </c>
      <c r="I5945" s="135" t="s">
        <v>20</v>
      </c>
      <c r="J5945" s="136">
        <v>2.44</v>
      </c>
      <c r="K5945" s="136">
        <v>2.2799999999999998</v>
      </c>
      <c r="L5945" s="136">
        <v>2.04</v>
      </c>
      <c r="M5945" s="137" t="str">
        <f t="shared" si="92"/>
        <v>P</v>
      </c>
      <c r="N5945" s="172" t="s">
        <v>10681</v>
      </c>
      <c r="O5945" s="149" t="s">
        <v>1506</v>
      </c>
      <c r="P5945" s="149" t="s">
        <v>9435</v>
      </c>
      <c r="Q5945" s="150" t="s">
        <v>10519</v>
      </c>
      <c r="R5945" s="189">
        <v>25.98</v>
      </c>
    </row>
    <row r="5946" spans="1:18" x14ac:dyDescent="0.25">
      <c r="A5946" s="132">
        <v>1063224</v>
      </c>
      <c r="B5946" s="145" t="s">
        <v>5727</v>
      </c>
      <c r="C5946" s="132">
        <v>6</v>
      </c>
      <c r="D5946" s="132">
        <v>240</v>
      </c>
      <c r="E5946" s="186" t="s">
        <v>20</v>
      </c>
      <c r="F5946" s="132">
        <v>270</v>
      </c>
      <c r="G5946" s="132" t="s">
        <v>20</v>
      </c>
      <c r="H5946" s="132" t="s">
        <v>20</v>
      </c>
      <c r="I5946" s="132" t="s">
        <v>20</v>
      </c>
      <c r="J5946" s="133">
        <v>1.8</v>
      </c>
      <c r="K5946" s="133">
        <v>1.87</v>
      </c>
      <c r="L5946" s="133">
        <v>1.55</v>
      </c>
      <c r="M5946" s="134" t="str">
        <f t="shared" si="92"/>
        <v>P</v>
      </c>
      <c r="N5946" s="171" t="s">
        <v>10681</v>
      </c>
      <c r="O5946" s="146" t="s">
        <v>1506</v>
      </c>
      <c r="P5946" s="146" t="s">
        <v>9435</v>
      </c>
      <c r="Q5946" s="147" t="s">
        <v>10519</v>
      </c>
      <c r="R5946" s="187">
        <v>14.22</v>
      </c>
    </row>
    <row r="5947" spans="1:18" x14ac:dyDescent="0.25">
      <c r="A5947" s="135">
        <v>1063309</v>
      </c>
      <c r="B5947" s="148" t="s">
        <v>5728</v>
      </c>
      <c r="C5947" s="135">
        <v>100</v>
      </c>
      <c r="D5947" s="135" t="s">
        <v>20</v>
      </c>
      <c r="E5947" s="188" t="s">
        <v>20</v>
      </c>
      <c r="F5947" s="135" t="s">
        <v>20</v>
      </c>
      <c r="G5947" s="135" t="s">
        <v>20</v>
      </c>
      <c r="H5947" s="135" t="s">
        <v>20</v>
      </c>
      <c r="I5947" s="135" t="s">
        <v>20</v>
      </c>
      <c r="J5947" s="136">
        <v>0.5</v>
      </c>
      <c r="K5947" s="136">
        <v>0.55000000000000004</v>
      </c>
      <c r="L5947" s="136">
        <v>1</v>
      </c>
      <c r="M5947" s="137" t="str">
        <f t="shared" si="92"/>
        <v>P</v>
      </c>
      <c r="N5947" s="172" t="s">
        <v>10682</v>
      </c>
      <c r="O5947" s="149" t="s">
        <v>1500</v>
      </c>
      <c r="P5947" s="149" t="s">
        <v>9456</v>
      </c>
      <c r="Q5947" s="150" t="s">
        <v>10519</v>
      </c>
      <c r="R5947" s="189">
        <v>14.000000000000002</v>
      </c>
    </row>
    <row r="5948" spans="1:18" x14ac:dyDescent="0.25">
      <c r="A5948" s="132">
        <v>1063449</v>
      </c>
      <c r="B5948" s="145" t="s">
        <v>5729</v>
      </c>
      <c r="C5948" s="132">
        <v>1000</v>
      </c>
      <c r="D5948" s="132" t="s">
        <v>20</v>
      </c>
      <c r="E5948" s="186" t="s">
        <v>20</v>
      </c>
      <c r="F5948" s="132" t="s">
        <v>20</v>
      </c>
      <c r="G5948" s="132" t="s">
        <v>20</v>
      </c>
      <c r="H5948" s="132" t="s">
        <v>20</v>
      </c>
      <c r="I5948" s="132" t="s">
        <v>20</v>
      </c>
      <c r="J5948" s="133">
        <v>1.84</v>
      </c>
      <c r="K5948" s="133">
        <v>1.84</v>
      </c>
      <c r="L5948" s="133">
        <v>1</v>
      </c>
      <c r="M5948" s="134" t="str">
        <f t="shared" si="92"/>
        <v>P</v>
      </c>
      <c r="N5948" s="171" t="s">
        <v>10682</v>
      </c>
      <c r="O5948" s="146" t="s">
        <v>1506</v>
      </c>
      <c r="P5948" s="146" t="s">
        <v>9915</v>
      </c>
      <c r="Q5948" s="147" t="s">
        <v>10519</v>
      </c>
      <c r="R5948" s="187">
        <v>60</v>
      </c>
    </row>
    <row r="5949" spans="1:18" x14ac:dyDescent="0.25">
      <c r="A5949" s="135">
        <v>1063450</v>
      </c>
      <c r="B5949" s="148" t="s">
        <v>5730</v>
      </c>
      <c r="C5949" s="135">
        <v>1</v>
      </c>
      <c r="D5949" s="135" t="s">
        <v>20</v>
      </c>
      <c r="E5949" s="188" t="s">
        <v>20</v>
      </c>
      <c r="F5949" s="135" t="s">
        <v>20</v>
      </c>
      <c r="G5949" s="135" t="s">
        <v>20</v>
      </c>
      <c r="H5949" s="135" t="s">
        <v>20</v>
      </c>
      <c r="I5949" s="135" t="s">
        <v>20</v>
      </c>
      <c r="J5949" s="136">
        <v>4.05</v>
      </c>
      <c r="K5949" s="136">
        <v>1.8</v>
      </c>
      <c r="L5949" s="136">
        <v>1E-3</v>
      </c>
      <c r="M5949" s="137" t="str">
        <f t="shared" si="92"/>
        <v>P</v>
      </c>
      <c r="N5949" s="172" t="s">
        <v>10682</v>
      </c>
      <c r="O5949" s="149" t="s">
        <v>1506</v>
      </c>
      <c r="P5949" s="149" t="s">
        <v>9443</v>
      </c>
      <c r="Q5949" s="150" t="s">
        <v>10519</v>
      </c>
      <c r="R5949" s="189">
        <v>0.85</v>
      </c>
    </row>
    <row r="5950" spans="1:18" x14ac:dyDescent="0.25">
      <c r="A5950" s="132">
        <v>1063451</v>
      </c>
      <c r="B5950" s="145" t="s">
        <v>5731</v>
      </c>
      <c r="C5950" s="132">
        <v>1</v>
      </c>
      <c r="D5950" s="132" t="s">
        <v>20</v>
      </c>
      <c r="E5950" s="186" t="s">
        <v>20</v>
      </c>
      <c r="F5950" s="132" t="s">
        <v>20</v>
      </c>
      <c r="G5950" s="132" t="s">
        <v>20</v>
      </c>
      <c r="H5950" s="132" t="s">
        <v>20</v>
      </c>
      <c r="I5950" s="132" t="s">
        <v>20</v>
      </c>
      <c r="J5950" s="133">
        <v>1.92</v>
      </c>
      <c r="K5950" s="133">
        <v>1.21</v>
      </c>
      <c r="L5950" s="133">
        <v>0.04</v>
      </c>
      <c r="M5950" s="134" t="str">
        <f t="shared" si="92"/>
        <v>P</v>
      </c>
      <c r="N5950" s="171" t="s">
        <v>10682</v>
      </c>
      <c r="O5950" s="146" t="s">
        <v>1506</v>
      </c>
      <c r="P5950" s="146" t="s">
        <v>9443</v>
      </c>
      <c r="Q5950" s="147" t="s">
        <v>10519</v>
      </c>
      <c r="R5950" s="187">
        <v>0.21</v>
      </c>
    </row>
    <row r="5951" spans="1:18" x14ac:dyDescent="0.25">
      <c r="A5951" s="135">
        <v>1063456</v>
      </c>
      <c r="B5951" s="148" t="s">
        <v>5732</v>
      </c>
      <c r="C5951" s="135">
        <v>6</v>
      </c>
      <c r="D5951" s="135" t="s">
        <v>20</v>
      </c>
      <c r="E5951" s="188" t="s">
        <v>20</v>
      </c>
      <c r="F5951" s="135" t="s">
        <v>20</v>
      </c>
      <c r="G5951" s="135" t="s">
        <v>20</v>
      </c>
      <c r="H5951" s="135" t="s">
        <v>20</v>
      </c>
      <c r="I5951" s="135" t="s">
        <v>20</v>
      </c>
      <c r="J5951" s="136">
        <v>1.81</v>
      </c>
      <c r="K5951" s="136">
        <v>1.87</v>
      </c>
      <c r="L5951" s="136">
        <v>1.58</v>
      </c>
      <c r="M5951" s="137" t="str">
        <f t="shared" si="92"/>
        <v>P</v>
      </c>
      <c r="N5951" s="172" t="s">
        <v>10682</v>
      </c>
      <c r="O5951" s="149" t="s">
        <v>1500</v>
      </c>
      <c r="P5951" s="149" t="s">
        <v>9456</v>
      </c>
      <c r="Q5951" s="150" t="s">
        <v>10519</v>
      </c>
      <c r="R5951" s="189">
        <v>3.66</v>
      </c>
    </row>
    <row r="5952" spans="1:18" x14ac:dyDescent="0.25">
      <c r="A5952" s="132">
        <v>1063457</v>
      </c>
      <c r="B5952" s="145" t="s">
        <v>5733</v>
      </c>
      <c r="C5952" s="132">
        <v>1000</v>
      </c>
      <c r="D5952" s="132" t="s">
        <v>20</v>
      </c>
      <c r="E5952" s="186" t="s">
        <v>20</v>
      </c>
      <c r="F5952" s="132" t="s">
        <v>20</v>
      </c>
      <c r="G5952" s="132" t="s">
        <v>20</v>
      </c>
      <c r="H5952" s="132" t="s">
        <v>20</v>
      </c>
      <c r="I5952" s="132" t="s">
        <v>20</v>
      </c>
      <c r="J5952" s="133">
        <v>2</v>
      </c>
      <c r="K5952" s="133">
        <v>2</v>
      </c>
      <c r="L5952" s="133">
        <v>1</v>
      </c>
      <c r="M5952" s="134" t="str">
        <f t="shared" si="92"/>
        <v>P</v>
      </c>
      <c r="N5952" s="171" t="s">
        <v>10682</v>
      </c>
      <c r="O5952" s="146" t="s">
        <v>1506</v>
      </c>
      <c r="P5952" s="146" t="s">
        <v>9915</v>
      </c>
      <c r="Q5952" s="147" t="s">
        <v>10519</v>
      </c>
      <c r="R5952" s="187">
        <v>60</v>
      </c>
    </row>
    <row r="5953" spans="1:18" x14ac:dyDescent="0.25">
      <c r="A5953" s="135">
        <v>1063458</v>
      </c>
      <c r="B5953" s="148" t="s">
        <v>5734</v>
      </c>
      <c r="C5953" s="135">
        <v>2</v>
      </c>
      <c r="D5953" s="135">
        <v>60</v>
      </c>
      <c r="E5953" s="188" t="s">
        <v>20</v>
      </c>
      <c r="F5953" s="135">
        <v>80</v>
      </c>
      <c r="G5953" s="135">
        <v>6</v>
      </c>
      <c r="H5953" s="135" t="s">
        <v>20</v>
      </c>
      <c r="I5953" s="135">
        <v>1</v>
      </c>
      <c r="J5953" s="136">
        <v>4.5599999999999996</v>
      </c>
      <c r="K5953" s="136">
        <v>2.2400000000000002</v>
      </c>
      <c r="L5953" s="136">
        <v>1.76</v>
      </c>
      <c r="M5953" s="137" t="str">
        <f t="shared" si="92"/>
        <v>P</v>
      </c>
      <c r="N5953" s="172" t="s">
        <v>10682</v>
      </c>
      <c r="O5953" s="149" t="s">
        <v>1506</v>
      </c>
      <c r="P5953" s="149" t="s">
        <v>9401</v>
      </c>
      <c r="Q5953" s="150" t="s">
        <v>10519</v>
      </c>
      <c r="R5953" s="189">
        <v>11.3</v>
      </c>
    </row>
    <row r="5954" spans="1:18" x14ac:dyDescent="0.25">
      <c r="A5954" s="132">
        <v>1063469</v>
      </c>
      <c r="B5954" s="145" t="s">
        <v>5735</v>
      </c>
      <c r="C5954" s="132">
        <v>50</v>
      </c>
      <c r="D5954" s="132" t="s">
        <v>20</v>
      </c>
      <c r="E5954" s="186" t="s">
        <v>20</v>
      </c>
      <c r="F5954" s="132" t="s">
        <v>20</v>
      </c>
      <c r="G5954" s="132" t="s">
        <v>20</v>
      </c>
      <c r="H5954" s="132" t="s">
        <v>20</v>
      </c>
      <c r="I5954" s="132" t="s">
        <v>20</v>
      </c>
      <c r="J5954" s="133">
        <v>0.85</v>
      </c>
      <c r="K5954" s="133">
        <v>0.54</v>
      </c>
      <c r="L5954" s="133">
        <v>0.4</v>
      </c>
      <c r="M5954" s="134" t="str">
        <f t="shared" ref="M5954:M6017" si="93">HYPERLINK(CONCATENATE("T:\Distribution Centre\RDC Department Shared\Cubiscan photos","\",A5954,"-pac.jpg"),"P")</f>
        <v>P</v>
      </c>
      <c r="N5954" s="171" t="s">
        <v>10682</v>
      </c>
      <c r="O5954" s="146" t="s">
        <v>1562</v>
      </c>
      <c r="P5954" s="146" t="s">
        <v>9463</v>
      </c>
      <c r="Q5954" s="147" t="s">
        <v>10519</v>
      </c>
      <c r="R5954" s="187">
        <v>8.3208955223880601</v>
      </c>
    </row>
    <row r="5955" spans="1:18" x14ac:dyDescent="0.25">
      <c r="A5955" s="135">
        <v>1063470</v>
      </c>
      <c r="B5955" s="148" t="s">
        <v>5736</v>
      </c>
      <c r="C5955" s="135">
        <v>50</v>
      </c>
      <c r="D5955" s="135" t="s">
        <v>20</v>
      </c>
      <c r="E5955" s="188" t="s">
        <v>20</v>
      </c>
      <c r="F5955" s="135" t="s">
        <v>20</v>
      </c>
      <c r="G5955" s="135" t="s">
        <v>20</v>
      </c>
      <c r="H5955" s="135" t="s">
        <v>20</v>
      </c>
      <c r="I5955" s="135" t="s">
        <v>20</v>
      </c>
      <c r="J5955" s="136">
        <v>0.85</v>
      </c>
      <c r="K5955" s="136">
        <v>0.54</v>
      </c>
      <c r="L5955" s="136">
        <v>0.4</v>
      </c>
      <c r="M5955" s="137" t="str">
        <f t="shared" si="93"/>
        <v>P</v>
      </c>
      <c r="N5955" s="172" t="s">
        <v>10682</v>
      </c>
      <c r="O5955" s="149" t="s">
        <v>1562</v>
      </c>
      <c r="P5955" s="149" t="s">
        <v>9463</v>
      </c>
      <c r="Q5955" s="150" t="s">
        <v>10519</v>
      </c>
      <c r="R5955" s="189">
        <v>8.3208955223880601</v>
      </c>
    </row>
    <row r="5956" spans="1:18" x14ac:dyDescent="0.25">
      <c r="A5956" s="132">
        <v>1063471</v>
      </c>
      <c r="B5956" s="145" t="s">
        <v>5737</v>
      </c>
      <c r="C5956" s="132">
        <v>50</v>
      </c>
      <c r="D5956" s="132" t="s">
        <v>20</v>
      </c>
      <c r="E5956" s="186" t="s">
        <v>20</v>
      </c>
      <c r="F5956" s="132" t="s">
        <v>20</v>
      </c>
      <c r="G5956" s="132" t="s">
        <v>20</v>
      </c>
      <c r="H5956" s="132" t="s">
        <v>20</v>
      </c>
      <c r="I5956" s="132" t="s">
        <v>20</v>
      </c>
      <c r="J5956" s="133">
        <v>0.85</v>
      </c>
      <c r="K5956" s="133">
        <v>0.54</v>
      </c>
      <c r="L5956" s="133">
        <v>0.4</v>
      </c>
      <c r="M5956" s="134" t="str">
        <f t="shared" si="93"/>
        <v>P</v>
      </c>
      <c r="N5956" s="171" t="s">
        <v>10682</v>
      </c>
      <c r="O5956" s="146" t="s">
        <v>1562</v>
      </c>
      <c r="P5956" s="146" t="s">
        <v>9463</v>
      </c>
      <c r="Q5956" s="147" t="s">
        <v>10519</v>
      </c>
      <c r="R5956" s="187">
        <v>8.3208955223880601</v>
      </c>
    </row>
    <row r="5957" spans="1:18" x14ac:dyDescent="0.25">
      <c r="A5957" s="135">
        <v>1063473</v>
      </c>
      <c r="B5957" s="148" t="s">
        <v>5738</v>
      </c>
      <c r="C5957" s="135">
        <v>6</v>
      </c>
      <c r="D5957" s="135" t="s">
        <v>20</v>
      </c>
      <c r="E5957" s="188" t="s">
        <v>20</v>
      </c>
      <c r="F5957" s="135" t="s">
        <v>20</v>
      </c>
      <c r="G5957" s="135" t="s">
        <v>20</v>
      </c>
      <c r="H5957" s="135" t="s">
        <v>20</v>
      </c>
      <c r="I5957" s="135" t="s">
        <v>20</v>
      </c>
      <c r="J5957" s="136">
        <v>3.79</v>
      </c>
      <c r="K5957" s="136">
        <v>1.4</v>
      </c>
      <c r="L5957" s="136">
        <v>0.03</v>
      </c>
      <c r="M5957" s="137" t="str">
        <f t="shared" si="93"/>
        <v>P</v>
      </c>
      <c r="N5957" s="174" t="s">
        <v>10682</v>
      </c>
      <c r="O5957" s="149" t="s">
        <v>1500</v>
      </c>
      <c r="P5957" s="149" t="s">
        <v>9418</v>
      </c>
      <c r="Q5957" s="150" t="s">
        <v>10519</v>
      </c>
      <c r="R5957" s="189">
        <v>1.3432835820895521</v>
      </c>
    </row>
    <row r="5958" spans="1:18" x14ac:dyDescent="0.25">
      <c r="A5958" s="132">
        <v>1063474</v>
      </c>
      <c r="B5958" s="145" t="s">
        <v>5739</v>
      </c>
      <c r="C5958" s="132">
        <v>6</v>
      </c>
      <c r="D5958" s="132" t="s">
        <v>20</v>
      </c>
      <c r="E5958" s="186" t="s">
        <v>20</v>
      </c>
      <c r="F5958" s="132" t="s">
        <v>20</v>
      </c>
      <c r="G5958" s="132" t="s">
        <v>20</v>
      </c>
      <c r="H5958" s="132" t="s">
        <v>20</v>
      </c>
      <c r="I5958" s="132" t="s">
        <v>20</v>
      </c>
      <c r="J5958" s="133">
        <v>3.79</v>
      </c>
      <c r="K5958" s="133">
        <v>1.4</v>
      </c>
      <c r="L5958" s="133">
        <v>0.03</v>
      </c>
      <c r="M5958" s="134" t="str">
        <f t="shared" si="93"/>
        <v>P</v>
      </c>
      <c r="N5958" s="173" t="s">
        <v>10682</v>
      </c>
      <c r="O5958" s="146" t="s">
        <v>1500</v>
      </c>
      <c r="P5958" s="146" t="s">
        <v>9418</v>
      </c>
      <c r="Q5958" s="147" t="s">
        <v>10519</v>
      </c>
      <c r="R5958" s="187">
        <v>1.3432835820895521</v>
      </c>
    </row>
    <row r="5959" spans="1:18" x14ac:dyDescent="0.25">
      <c r="A5959" s="135">
        <v>1063475</v>
      </c>
      <c r="B5959" s="148" t="s">
        <v>5740</v>
      </c>
      <c r="C5959" s="135">
        <v>1</v>
      </c>
      <c r="D5959" s="135" t="s">
        <v>20</v>
      </c>
      <c r="E5959" s="188" t="s">
        <v>20</v>
      </c>
      <c r="F5959" s="135" t="s">
        <v>20</v>
      </c>
      <c r="G5959" s="135" t="s">
        <v>20</v>
      </c>
      <c r="H5959" s="135" t="s">
        <v>20</v>
      </c>
      <c r="I5959" s="135" t="s">
        <v>20</v>
      </c>
      <c r="J5959" s="136">
        <v>0</v>
      </c>
      <c r="K5959" s="136">
        <v>0</v>
      </c>
      <c r="L5959" s="136">
        <v>0</v>
      </c>
      <c r="M5959" s="137" t="str">
        <f t="shared" si="93"/>
        <v>P</v>
      </c>
      <c r="N5959" s="172" t="s">
        <v>10681</v>
      </c>
      <c r="O5959" s="149" t="s">
        <v>1532</v>
      </c>
      <c r="P5959" s="149" t="s">
        <v>9847</v>
      </c>
      <c r="Q5959" s="150" t="s">
        <v>10519</v>
      </c>
      <c r="R5959" s="189">
        <v>0.54999999999999993</v>
      </c>
    </row>
    <row r="5960" spans="1:18" x14ac:dyDescent="0.25">
      <c r="A5960" s="132">
        <v>1063476</v>
      </c>
      <c r="B5960" s="145" t="s">
        <v>5741</v>
      </c>
      <c r="C5960" s="132">
        <v>1</v>
      </c>
      <c r="D5960" s="132" t="s">
        <v>20</v>
      </c>
      <c r="E5960" s="186" t="s">
        <v>20</v>
      </c>
      <c r="F5960" s="132" t="s">
        <v>20</v>
      </c>
      <c r="G5960" s="132" t="s">
        <v>20</v>
      </c>
      <c r="H5960" s="132" t="s">
        <v>20</v>
      </c>
      <c r="I5960" s="132" t="s">
        <v>20</v>
      </c>
      <c r="J5960" s="133">
        <v>0</v>
      </c>
      <c r="K5960" s="133">
        <v>0</v>
      </c>
      <c r="L5960" s="133">
        <v>0</v>
      </c>
      <c r="M5960" s="134" t="str">
        <f t="shared" si="93"/>
        <v>P</v>
      </c>
      <c r="N5960" s="171" t="s">
        <v>10681</v>
      </c>
      <c r="O5960" s="146" t="s">
        <v>1532</v>
      </c>
      <c r="P5960" s="146" t="s">
        <v>9899</v>
      </c>
      <c r="Q5960" s="147" t="s">
        <v>10519</v>
      </c>
      <c r="R5960" s="187">
        <v>1.25</v>
      </c>
    </row>
    <row r="5961" spans="1:18" x14ac:dyDescent="0.25">
      <c r="A5961" s="135">
        <v>1063477</v>
      </c>
      <c r="B5961" s="148" t="s">
        <v>5742</v>
      </c>
      <c r="C5961" s="135">
        <v>1</v>
      </c>
      <c r="D5961" s="135" t="s">
        <v>20</v>
      </c>
      <c r="E5961" s="188" t="s">
        <v>20</v>
      </c>
      <c r="F5961" s="135" t="s">
        <v>20</v>
      </c>
      <c r="G5961" s="135" t="s">
        <v>20</v>
      </c>
      <c r="H5961" s="135" t="s">
        <v>20</v>
      </c>
      <c r="I5961" s="135" t="s">
        <v>20</v>
      </c>
      <c r="J5961" s="136">
        <v>0</v>
      </c>
      <c r="K5961" s="136">
        <v>0</v>
      </c>
      <c r="L5961" s="136">
        <v>0</v>
      </c>
      <c r="M5961" s="137" t="str">
        <f t="shared" si="93"/>
        <v>P</v>
      </c>
      <c r="N5961" s="174" t="s">
        <v>10682</v>
      </c>
      <c r="O5961" s="149" t="s">
        <v>1532</v>
      </c>
      <c r="P5961" s="149" t="s">
        <v>9918</v>
      </c>
      <c r="Q5961" s="150" t="s">
        <v>10519</v>
      </c>
      <c r="R5961" s="189">
        <v>13.861111111111111</v>
      </c>
    </row>
    <row r="5962" spans="1:18" x14ac:dyDescent="0.25">
      <c r="A5962" s="132">
        <v>1063478</v>
      </c>
      <c r="B5962" s="145" t="s">
        <v>5743</v>
      </c>
      <c r="C5962" s="132">
        <v>1</v>
      </c>
      <c r="D5962" s="132" t="s">
        <v>20</v>
      </c>
      <c r="E5962" s="186" t="s">
        <v>20</v>
      </c>
      <c r="F5962" s="132" t="s">
        <v>20</v>
      </c>
      <c r="G5962" s="132" t="s">
        <v>20</v>
      </c>
      <c r="H5962" s="132" t="s">
        <v>20</v>
      </c>
      <c r="I5962" s="132" t="s">
        <v>20</v>
      </c>
      <c r="J5962" s="133">
        <v>0</v>
      </c>
      <c r="K5962" s="133">
        <v>0</v>
      </c>
      <c r="L5962" s="133">
        <v>0</v>
      </c>
      <c r="M5962" s="134" t="str">
        <f t="shared" si="93"/>
        <v>P</v>
      </c>
      <c r="N5962" s="171" t="s">
        <v>10682</v>
      </c>
      <c r="O5962" s="146" t="s">
        <v>1532</v>
      </c>
      <c r="P5962" s="146" t="s">
        <v>9918</v>
      </c>
      <c r="Q5962" s="147" t="s">
        <v>10519</v>
      </c>
      <c r="R5962" s="187">
        <v>6.8055555555555554</v>
      </c>
    </row>
    <row r="5963" spans="1:18" x14ac:dyDescent="0.25">
      <c r="A5963" s="135">
        <v>1063479</v>
      </c>
      <c r="B5963" s="148" t="s">
        <v>5744</v>
      </c>
      <c r="C5963" s="135">
        <v>1</v>
      </c>
      <c r="D5963" s="135" t="s">
        <v>20</v>
      </c>
      <c r="E5963" s="188" t="s">
        <v>20</v>
      </c>
      <c r="F5963" s="135" t="s">
        <v>20</v>
      </c>
      <c r="G5963" s="135" t="s">
        <v>20</v>
      </c>
      <c r="H5963" s="135" t="s">
        <v>20</v>
      </c>
      <c r="I5963" s="135" t="s">
        <v>20</v>
      </c>
      <c r="J5963" s="136">
        <v>0</v>
      </c>
      <c r="K5963" s="136">
        <v>0</v>
      </c>
      <c r="L5963" s="136">
        <v>0</v>
      </c>
      <c r="M5963" s="137" t="str">
        <f t="shared" si="93"/>
        <v>P</v>
      </c>
      <c r="N5963" s="172" t="s">
        <v>10681</v>
      </c>
      <c r="O5963" s="149" t="s">
        <v>1532</v>
      </c>
      <c r="P5963" s="149" t="s">
        <v>9847</v>
      </c>
      <c r="Q5963" s="150" t="s">
        <v>10519</v>
      </c>
      <c r="R5963" s="189">
        <v>0.52777777777777779</v>
      </c>
    </row>
    <row r="5964" spans="1:18" x14ac:dyDescent="0.25">
      <c r="A5964" s="132">
        <v>1063481</v>
      </c>
      <c r="B5964" s="145" t="s">
        <v>5745</v>
      </c>
      <c r="C5964" s="132">
        <v>1</v>
      </c>
      <c r="D5964" s="132" t="s">
        <v>20</v>
      </c>
      <c r="E5964" s="186" t="s">
        <v>20</v>
      </c>
      <c r="F5964" s="132" t="s">
        <v>20</v>
      </c>
      <c r="G5964" s="132" t="s">
        <v>20</v>
      </c>
      <c r="H5964" s="132" t="s">
        <v>20</v>
      </c>
      <c r="I5964" s="132" t="s">
        <v>20</v>
      </c>
      <c r="J5964" s="133">
        <v>0</v>
      </c>
      <c r="K5964" s="133">
        <v>0</v>
      </c>
      <c r="L5964" s="133">
        <v>0</v>
      </c>
      <c r="M5964" s="134" t="str">
        <f t="shared" si="93"/>
        <v>P</v>
      </c>
      <c r="N5964" s="173" t="s">
        <v>10682</v>
      </c>
      <c r="O5964" s="146" t="s">
        <v>1532</v>
      </c>
      <c r="P5964" s="146" t="s">
        <v>9847</v>
      </c>
      <c r="Q5964" s="147" t="s">
        <v>10519</v>
      </c>
      <c r="R5964" s="187">
        <v>0.54999999999999993</v>
      </c>
    </row>
    <row r="5965" spans="1:18" x14ac:dyDescent="0.25">
      <c r="A5965" s="135">
        <v>1063482</v>
      </c>
      <c r="B5965" s="148" t="s">
        <v>5746</v>
      </c>
      <c r="C5965" s="135">
        <v>1</v>
      </c>
      <c r="D5965" s="135" t="s">
        <v>20</v>
      </c>
      <c r="E5965" s="188" t="s">
        <v>20</v>
      </c>
      <c r="F5965" s="135" t="s">
        <v>20</v>
      </c>
      <c r="G5965" s="135" t="s">
        <v>20</v>
      </c>
      <c r="H5965" s="135" t="s">
        <v>20</v>
      </c>
      <c r="I5965" s="135" t="s">
        <v>20</v>
      </c>
      <c r="J5965" s="136">
        <v>0.3</v>
      </c>
      <c r="K5965" s="136">
        <v>2.1</v>
      </c>
      <c r="L5965" s="136">
        <v>1.7</v>
      </c>
      <c r="M5965" s="137" t="str">
        <f t="shared" si="93"/>
        <v>P</v>
      </c>
      <c r="N5965" s="174" t="s">
        <v>10682</v>
      </c>
      <c r="O5965" s="149" t="s">
        <v>1532</v>
      </c>
      <c r="P5965" s="149" t="s">
        <v>9847</v>
      </c>
      <c r="Q5965" s="150" t="s">
        <v>10519</v>
      </c>
      <c r="R5965" s="189">
        <v>1.1111111111111112</v>
      </c>
    </row>
    <row r="5966" spans="1:18" x14ac:dyDescent="0.25">
      <c r="A5966" s="132">
        <v>1063483</v>
      </c>
      <c r="B5966" s="145" t="s">
        <v>5747</v>
      </c>
      <c r="C5966" s="132">
        <v>1</v>
      </c>
      <c r="D5966" s="132" t="s">
        <v>20</v>
      </c>
      <c r="E5966" s="186" t="s">
        <v>20</v>
      </c>
      <c r="F5966" s="132" t="s">
        <v>20</v>
      </c>
      <c r="G5966" s="132" t="s">
        <v>20</v>
      </c>
      <c r="H5966" s="132" t="s">
        <v>20</v>
      </c>
      <c r="I5966" s="132" t="s">
        <v>20</v>
      </c>
      <c r="J5966" s="133">
        <v>0</v>
      </c>
      <c r="K5966" s="133">
        <v>0</v>
      </c>
      <c r="L5966" s="133">
        <v>0</v>
      </c>
      <c r="M5966" s="134" t="str">
        <f t="shared" si="93"/>
        <v>P</v>
      </c>
      <c r="N5966" s="171" t="s">
        <v>10681</v>
      </c>
      <c r="O5966" s="146" t="s">
        <v>1614</v>
      </c>
      <c r="P5966" s="146" t="s">
        <v>9419</v>
      </c>
      <c r="Q5966" s="147" t="s">
        <v>10519</v>
      </c>
      <c r="R5966" s="187">
        <v>1.9701492537313432</v>
      </c>
    </row>
    <row r="5967" spans="1:18" x14ac:dyDescent="0.25">
      <c r="A5967" s="135">
        <v>1063484</v>
      </c>
      <c r="B5967" s="148" t="s">
        <v>5748</v>
      </c>
      <c r="C5967" s="135">
        <v>1</v>
      </c>
      <c r="D5967" s="135" t="s">
        <v>20</v>
      </c>
      <c r="E5967" s="188" t="s">
        <v>20</v>
      </c>
      <c r="F5967" s="135" t="s">
        <v>20</v>
      </c>
      <c r="G5967" s="135" t="s">
        <v>20</v>
      </c>
      <c r="H5967" s="135" t="s">
        <v>20</v>
      </c>
      <c r="I5967" s="135" t="s">
        <v>20</v>
      </c>
      <c r="J5967" s="136">
        <v>1.65</v>
      </c>
      <c r="K5967" s="136">
        <v>2.2000000000000002</v>
      </c>
      <c r="L5967" s="136">
        <v>0.85</v>
      </c>
      <c r="M5967" s="137" t="str">
        <f t="shared" si="93"/>
        <v>P</v>
      </c>
      <c r="N5967" s="172" t="s">
        <v>10681</v>
      </c>
      <c r="O5967" s="149" t="s">
        <v>1532</v>
      </c>
      <c r="P5967" s="149" t="s">
        <v>9919</v>
      </c>
      <c r="Q5967" s="150" t="s">
        <v>10519</v>
      </c>
      <c r="R5967" s="189">
        <v>4.7333333333333334</v>
      </c>
    </row>
    <row r="5968" spans="1:18" x14ac:dyDescent="0.25">
      <c r="A5968" s="132">
        <v>1063485</v>
      </c>
      <c r="B5968" s="145" t="s">
        <v>5749</v>
      </c>
      <c r="C5968" s="132">
        <v>1</v>
      </c>
      <c r="D5968" s="132" t="s">
        <v>20</v>
      </c>
      <c r="E5968" s="186" t="s">
        <v>20</v>
      </c>
      <c r="F5968" s="132" t="s">
        <v>20</v>
      </c>
      <c r="G5968" s="132" t="s">
        <v>20</v>
      </c>
      <c r="H5968" s="132" t="s">
        <v>20</v>
      </c>
      <c r="I5968" s="132" t="s">
        <v>20</v>
      </c>
      <c r="J5968" s="133">
        <v>0</v>
      </c>
      <c r="K5968" s="133">
        <v>0</v>
      </c>
      <c r="L5968" s="133">
        <v>0</v>
      </c>
      <c r="M5968" s="134" t="str">
        <f t="shared" si="93"/>
        <v>P</v>
      </c>
      <c r="N5968" s="171" t="s">
        <v>10682</v>
      </c>
      <c r="O5968" s="146" t="s">
        <v>1500</v>
      </c>
      <c r="P5968" s="146" t="s">
        <v>9418</v>
      </c>
      <c r="Q5968" s="147" t="s">
        <v>10519</v>
      </c>
      <c r="R5968" s="187">
        <v>28.492537313432834</v>
      </c>
    </row>
    <row r="5969" spans="1:18" x14ac:dyDescent="0.25">
      <c r="A5969" s="135">
        <v>1063486</v>
      </c>
      <c r="B5969" s="148" t="s">
        <v>5750</v>
      </c>
      <c r="C5969" s="135">
        <v>1</v>
      </c>
      <c r="D5969" s="135" t="s">
        <v>20</v>
      </c>
      <c r="E5969" s="188" t="s">
        <v>20</v>
      </c>
      <c r="F5969" s="135" t="s">
        <v>20</v>
      </c>
      <c r="G5969" s="135" t="s">
        <v>20</v>
      </c>
      <c r="H5969" s="135" t="s">
        <v>20</v>
      </c>
      <c r="I5969" s="135" t="s">
        <v>20</v>
      </c>
      <c r="J5969" s="136">
        <v>0</v>
      </c>
      <c r="K5969" s="136">
        <v>0</v>
      </c>
      <c r="L5969" s="136">
        <v>0</v>
      </c>
      <c r="M5969" s="137" t="str">
        <f t="shared" si="93"/>
        <v>P</v>
      </c>
      <c r="N5969" s="174" t="s">
        <v>10682</v>
      </c>
      <c r="O5969" s="149" t="s">
        <v>1587</v>
      </c>
      <c r="P5969" s="149" t="s">
        <v>9421</v>
      </c>
      <c r="Q5969" s="150" t="s">
        <v>10519</v>
      </c>
      <c r="R5969" s="189">
        <v>5.5447761194029841</v>
      </c>
    </row>
    <row r="5970" spans="1:18" x14ac:dyDescent="0.25">
      <c r="A5970" s="132">
        <v>1063549</v>
      </c>
      <c r="B5970" s="145" t="s">
        <v>5751</v>
      </c>
      <c r="C5970" s="132">
        <v>10</v>
      </c>
      <c r="D5970" s="132" t="s">
        <v>20</v>
      </c>
      <c r="E5970" s="186" t="s">
        <v>20</v>
      </c>
      <c r="F5970" s="132" t="s">
        <v>20</v>
      </c>
      <c r="G5970" s="132" t="s">
        <v>21</v>
      </c>
      <c r="H5970" s="132" t="s">
        <v>21</v>
      </c>
      <c r="I5970" s="132" t="s">
        <v>21</v>
      </c>
      <c r="J5970" s="133">
        <v>3.9</v>
      </c>
      <c r="K5970" s="133">
        <v>3.73</v>
      </c>
      <c r="L5970" s="133">
        <v>0.4</v>
      </c>
      <c r="M5970" s="134" t="str">
        <f t="shared" si="93"/>
        <v>P</v>
      </c>
      <c r="N5970" s="173" t="s">
        <v>10682</v>
      </c>
      <c r="O5970" s="146" t="s">
        <v>1532</v>
      </c>
      <c r="P5970" s="146" t="s">
        <v>9847</v>
      </c>
      <c r="Q5970" s="147" t="s">
        <v>10519</v>
      </c>
      <c r="R5970" s="187">
        <v>0.24444444444444441</v>
      </c>
    </row>
    <row r="5971" spans="1:18" x14ac:dyDescent="0.25">
      <c r="A5971" s="135">
        <v>1063561</v>
      </c>
      <c r="B5971" s="148" t="s">
        <v>5752</v>
      </c>
      <c r="C5971" s="135">
        <v>1</v>
      </c>
      <c r="D5971" s="135" t="s">
        <v>20</v>
      </c>
      <c r="E5971" s="188" t="s">
        <v>20</v>
      </c>
      <c r="F5971" s="135" t="s">
        <v>20</v>
      </c>
      <c r="G5971" s="135" t="s">
        <v>20</v>
      </c>
      <c r="H5971" s="135" t="s">
        <v>20</v>
      </c>
      <c r="I5971" s="135" t="s">
        <v>20</v>
      </c>
      <c r="J5971" s="136">
        <v>0</v>
      </c>
      <c r="K5971" s="136">
        <v>0</v>
      </c>
      <c r="L5971" s="136">
        <v>0</v>
      </c>
      <c r="M5971" s="137" t="str">
        <f t="shared" si="93"/>
        <v>P</v>
      </c>
      <c r="N5971" s="172" t="s">
        <v>10681</v>
      </c>
      <c r="O5971" s="149" t="s">
        <v>1532</v>
      </c>
      <c r="P5971" s="149" t="s">
        <v>9847</v>
      </c>
      <c r="Q5971" s="150" t="s">
        <v>10519</v>
      </c>
      <c r="R5971" s="189">
        <v>0.3833333333333333</v>
      </c>
    </row>
    <row r="5972" spans="1:18" x14ac:dyDescent="0.25">
      <c r="A5972" s="132">
        <v>1063562</v>
      </c>
      <c r="B5972" s="145" t="s">
        <v>5753</v>
      </c>
      <c r="C5972" s="132">
        <v>1</v>
      </c>
      <c r="D5972" s="132" t="s">
        <v>20</v>
      </c>
      <c r="E5972" s="186" t="s">
        <v>20</v>
      </c>
      <c r="F5972" s="132" t="s">
        <v>20</v>
      </c>
      <c r="G5972" s="132" t="s">
        <v>20</v>
      </c>
      <c r="H5972" s="132" t="s">
        <v>20</v>
      </c>
      <c r="I5972" s="132" t="s">
        <v>20</v>
      </c>
      <c r="J5972" s="133">
        <v>0</v>
      </c>
      <c r="K5972" s="133">
        <v>0</v>
      </c>
      <c r="L5972" s="133">
        <v>0</v>
      </c>
      <c r="M5972" s="134" t="str">
        <f t="shared" si="93"/>
        <v>P</v>
      </c>
      <c r="N5972" s="171" t="s">
        <v>10681</v>
      </c>
      <c r="O5972" s="146" t="s">
        <v>1532</v>
      </c>
      <c r="P5972" s="146" t="s">
        <v>9847</v>
      </c>
      <c r="Q5972" s="147" t="s">
        <v>10519</v>
      </c>
      <c r="R5972" s="187">
        <v>0.38888888888888884</v>
      </c>
    </row>
    <row r="5973" spans="1:18" x14ac:dyDescent="0.25">
      <c r="A5973" s="135">
        <v>1063565</v>
      </c>
      <c r="B5973" s="148" t="s">
        <v>5754</v>
      </c>
      <c r="C5973" s="135">
        <v>10</v>
      </c>
      <c r="D5973" s="135" t="s">
        <v>20</v>
      </c>
      <c r="E5973" s="188" t="s">
        <v>20</v>
      </c>
      <c r="F5973" s="135" t="s">
        <v>20</v>
      </c>
      <c r="G5973" s="135" t="s">
        <v>20</v>
      </c>
      <c r="H5973" s="135" t="s">
        <v>20</v>
      </c>
      <c r="I5973" s="135" t="s">
        <v>20</v>
      </c>
      <c r="J5973" s="136">
        <v>0.25</v>
      </c>
      <c r="K5973" s="136">
        <v>1.88</v>
      </c>
      <c r="L5973" s="136">
        <v>3.4</v>
      </c>
      <c r="M5973" s="137" t="str">
        <f t="shared" si="93"/>
        <v>P</v>
      </c>
      <c r="N5973" s="172" t="s">
        <v>10682</v>
      </c>
      <c r="O5973" s="149" t="s">
        <v>1532</v>
      </c>
      <c r="P5973" s="149" t="s">
        <v>9847</v>
      </c>
      <c r="Q5973" s="150" t="s">
        <v>10519</v>
      </c>
      <c r="R5973" s="189">
        <v>0.22222222222222224</v>
      </c>
    </row>
    <row r="5974" spans="1:18" x14ac:dyDescent="0.25">
      <c r="A5974" s="132">
        <v>1063566</v>
      </c>
      <c r="B5974" s="145" t="s">
        <v>5755</v>
      </c>
      <c r="C5974" s="132">
        <v>1</v>
      </c>
      <c r="D5974" s="132" t="s">
        <v>20</v>
      </c>
      <c r="E5974" s="186" t="s">
        <v>20</v>
      </c>
      <c r="F5974" s="132" t="s">
        <v>20</v>
      </c>
      <c r="G5974" s="132" t="s">
        <v>20</v>
      </c>
      <c r="H5974" s="132" t="s">
        <v>20</v>
      </c>
      <c r="I5974" s="132" t="s">
        <v>20</v>
      </c>
      <c r="J5974" s="133">
        <v>0</v>
      </c>
      <c r="K5974" s="133">
        <v>0</v>
      </c>
      <c r="L5974" s="133">
        <v>0</v>
      </c>
      <c r="M5974" s="134" t="str">
        <f t="shared" si="93"/>
        <v>P</v>
      </c>
      <c r="N5974" s="171" t="s">
        <v>10682</v>
      </c>
      <c r="O5974" s="146" t="s">
        <v>1532</v>
      </c>
      <c r="P5974" s="146" t="s">
        <v>9920</v>
      </c>
      <c r="Q5974" s="147" t="s">
        <v>10519</v>
      </c>
      <c r="R5974" s="187">
        <v>2.0222222222222221</v>
      </c>
    </row>
    <row r="5975" spans="1:18" x14ac:dyDescent="0.25">
      <c r="A5975" s="135">
        <v>1063567</v>
      </c>
      <c r="B5975" s="148" t="s">
        <v>5756</v>
      </c>
      <c r="C5975" s="135">
        <v>1</v>
      </c>
      <c r="D5975" s="135" t="s">
        <v>20</v>
      </c>
      <c r="E5975" s="188" t="s">
        <v>20</v>
      </c>
      <c r="F5975" s="135" t="s">
        <v>20</v>
      </c>
      <c r="G5975" s="135" t="s">
        <v>20</v>
      </c>
      <c r="H5975" s="135" t="s">
        <v>20</v>
      </c>
      <c r="I5975" s="135" t="s">
        <v>20</v>
      </c>
      <c r="J5975" s="136">
        <v>0</v>
      </c>
      <c r="K5975" s="136">
        <v>0</v>
      </c>
      <c r="L5975" s="136">
        <v>0</v>
      </c>
      <c r="M5975" s="137" t="str">
        <f t="shared" si="93"/>
        <v>P</v>
      </c>
      <c r="N5975" s="172" t="s">
        <v>10682</v>
      </c>
      <c r="O5975" s="149" t="s">
        <v>1532</v>
      </c>
      <c r="P5975" s="149" t="s">
        <v>9920</v>
      </c>
      <c r="Q5975" s="150" t="s">
        <v>10519</v>
      </c>
      <c r="R5975" s="189">
        <v>2.2555555555555551</v>
      </c>
    </row>
    <row r="5976" spans="1:18" x14ac:dyDescent="0.25">
      <c r="A5976" s="132">
        <v>1063568</v>
      </c>
      <c r="B5976" s="145" t="s">
        <v>5757</v>
      </c>
      <c r="C5976" s="132">
        <v>1</v>
      </c>
      <c r="D5976" s="132" t="s">
        <v>20</v>
      </c>
      <c r="E5976" s="186" t="s">
        <v>20</v>
      </c>
      <c r="F5976" s="132" t="s">
        <v>20</v>
      </c>
      <c r="G5976" s="132" t="s">
        <v>20</v>
      </c>
      <c r="H5976" s="132" t="s">
        <v>20</v>
      </c>
      <c r="I5976" s="132" t="s">
        <v>20</v>
      </c>
      <c r="J5976" s="133">
        <v>0</v>
      </c>
      <c r="K5976" s="133">
        <v>0</v>
      </c>
      <c r="L5976" s="133">
        <v>0</v>
      </c>
      <c r="M5976" s="134" t="str">
        <f t="shared" si="93"/>
        <v>P</v>
      </c>
      <c r="N5976" s="171" t="s">
        <v>10682</v>
      </c>
      <c r="O5976" s="146" t="s">
        <v>1532</v>
      </c>
      <c r="P5976" s="146" t="s">
        <v>9920</v>
      </c>
      <c r="Q5976" s="147" t="s">
        <v>10519</v>
      </c>
      <c r="R5976" s="187">
        <v>1.9722222222222221</v>
      </c>
    </row>
    <row r="5977" spans="1:18" x14ac:dyDescent="0.25">
      <c r="A5977" s="135">
        <v>1063569</v>
      </c>
      <c r="B5977" s="148" t="s">
        <v>5758</v>
      </c>
      <c r="C5977" s="135">
        <v>1</v>
      </c>
      <c r="D5977" s="135" t="s">
        <v>20</v>
      </c>
      <c r="E5977" s="188" t="s">
        <v>20</v>
      </c>
      <c r="F5977" s="135" t="s">
        <v>20</v>
      </c>
      <c r="G5977" s="135" t="s">
        <v>20</v>
      </c>
      <c r="H5977" s="135" t="s">
        <v>20</v>
      </c>
      <c r="I5977" s="135" t="s">
        <v>20</v>
      </c>
      <c r="J5977" s="136">
        <v>0</v>
      </c>
      <c r="K5977" s="136">
        <v>0</v>
      </c>
      <c r="L5977" s="136">
        <v>0</v>
      </c>
      <c r="M5977" s="137" t="str">
        <f t="shared" si="93"/>
        <v>P</v>
      </c>
      <c r="N5977" s="172" t="s">
        <v>10682</v>
      </c>
      <c r="O5977" s="149" t="s">
        <v>1532</v>
      </c>
      <c r="P5977" s="149" t="s">
        <v>9920</v>
      </c>
      <c r="Q5977" s="150" t="s">
        <v>10519</v>
      </c>
      <c r="R5977" s="189">
        <v>0.69444444444444442</v>
      </c>
    </row>
    <row r="5978" spans="1:18" x14ac:dyDescent="0.25">
      <c r="A5978" s="132">
        <v>1063570</v>
      </c>
      <c r="B5978" s="145" t="s">
        <v>5759</v>
      </c>
      <c r="C5978" s="132">
        <v>1</v>
      </c>
      <c r="D5978" s="132" t="s">
        <v>20</v>
      </c>
      <c r="E5978" s="186" t="s">
        <v>20</v>
      </c>
      <c r="F5978" s="132" t="s">
        <v>20</v>
      </c>
      <c r="G5978" s="132" t="s">
        <v>20</v>
      </c>
      <c r="H5978" s="132" t="s">
        <v>20</v>
      </c>
      <c r="I5978" s="132" t="s">
        <v>20</v>
      </c>
      <c r="J5978" s="133">
        <v>0</v>
      </c>
      <c r="K5978" s="133">
        <v>0</v>
      </c>
      <c r="L5978" s="133">
        <v>0</v>
      </c>
      <c r="M5978" s="134" t="str">
        <f t="shared" si="93"/>
        <v>P</v>
      </c>
      <c r="N5978" s="171" t="s">
        <v>10682</v>
      </c>
      <c r="O5978" s="146" t="s">
        <v>1532</v>
      </c>
      <c r="P5978" s="146" t="s">
        <v>9921</v>
      </c>
      <c r="Q5978" s="147" t="s">
        <v>10519</v>
      </c>
      <c r="R5978" s="187">
        <v>1.911111111111111</v>
      </c>
    </row>
    <row r="5979" spans="1:18" x14ac:dyDescent="0.25">
      <c r="A5979" s="135">
        <v>1063571</v>
      </c>
      <c r="B5979" s="148" t="s">
        <v>5760</v>
      </c>
      <c r="C5979" s="135">
        <v>1</v>
      </c>
      <c r="D5979" s="135" t="s">
        <v>20</v>
      </c>
      <c r="E5979" s="188" t="s">
        <v>20</v>
      </c>
      <c r="F5979" s="135" t="s">
        <v>20</v>
      </c>
      <c r="G5979" s="135" t="s">
        <v>20</v>
      </c>
      <c r="H5979" s="135" t="s">
        <v>20</v>
      </c>
      <c r="I5979" s="135" t="s">
        <v>20</v>
      </c>
      <c r="J5979" s="136">
        <v>0</v>
      </c>
      <c r="K5979" s="136">
        <v>0</v>
      </c>
      <c r="L5979" s="136">
        <v>0</v>
      </c>
      <c r="M5979" s="137" t="str">
        <f t="shared" si="93"/>
        <v>P</v>
      </c>
      <c r="N5979" s="172" t="s">
        <v>10682</v>
      </c>
      <c r="O5979" s="149" t="s">
        <v>1532</v>
      </c>
      <c r="P5979" s="149" t="s">
        <v>9921</v>
      </c>
      <c r="Q5979" s="150" t="s">
        <v>10519</v>
      </c>
      <c r="R5979" s="189">
        <v>5.1111111111111107</v>
      </c>
    </row>
    <row r="5980" spans="1:18" x14ac:dyDescent="0.25">
      <c r="A5980" s="132">
        <v>1063572</v>
      </c>
      <c r="B5980" s="145" t="s">
        <v>5761</v>
      </c>
      <c r="C5980" s="132">
        <v>1</v>
      </c>
      <c r="D5980" s="132" t="s">
        <v>20</v>
      </c>
      <c r="E5980" s="186" t="s">
        <v>20</v>
      </c>
      <c r="F5980" s="132" t="s">
        <v>20</v>
      </c>
      <c r="G5980" s="132" t="s">
        <v>20</v>
      </c>
      <c r="H5980" s="132" t="s">
        <v>20</v>
      </c>
      <c r="I5980" s="132" t="s">
        <v>20</v>
      </c>
      <c r="J5980" s="133">
        <v>0</v>
      </c>
      <c r="K5980" s="133">
        <v>0</v>
      </c>
      <c r="L5980" s="133">
        <v>0</v>
      </c>
      <c r="M5980" s="134" t="str">
        <f t="shared" si="93"/>
        <v>P</v>
      </c>
      <c r="N5980" s="171" t="s">
        <v>10682</v>
      </c>
      <c r="O5980" s="146" t="s">
        <v>1532</v>
      </c>
      <c r="P5980" s="146" t="s">
        <v>9921</v>
      </c>
      <c r="Q5980" s="147" t="s">
        <v>10519</v>
      </c>
      <c r="R5980" s="187">
        <v>6.25</v>
      </c>
    </row>
    <row r="5981" spans="1:18" x14ac:dyDescent="0.25">
      <c r="A5981" s="135">
        <v>1063573</v>
      </c>
      <c r="B5981" s="148" t="s">
        <v>5762</v>
      </c>
      <c r="C5981" s="135">
        <v>1</v>
      </c>
      <c r="D5981" s="135" t="s">
        <v>20</v>
      </c>
      <c r="E5981" s="188" t="s">
        <v>20</v>
      </c>
      <c r="F5981" s="135" t="s">
        <v>20</v>
      </c>
      <c r="G5981" s="135" t="s">
        <v>20</v>
      </c>
      <c r="H5981" s="135" t="s">
        <v>20</v>
      </c>
      <c r="I5981" s="135" t="s">
        <v>20</v>
      </c>
      <c r="J5981" s="136">
        <v>0</v>
      </c>
      <c r="K5981" s="136">
        <v>0</v>
      </c>
      <c r="L5981" s="136">
        <v>0</v>
      </c>
      <c r="M5981" s="137" t="str">
        <f t="shared" si="93"/>
        <v>P</v>
      </c>
      <c r="N5981" s="172" t="s">
        <v>10682</v>
      </c>
      <c r="O5981" s="149" t="s">
        <v>1532</v>
      </c>
      <c r="P5981" s="149" t="s">
        <v>9922</v>
      </c>
      <c r="Q5981" s="150" t="s">
        <v>10519</v>
      </c>
      <c r="R5981" s="189">
        <v>6.6777777777777771</v>
      </c>
    </row>
    <row r="5982" spans="1:18" x14ac:dyDescent="0.25">
      <c r="A5982" s="132">
        <v>1063574</v>
      </c>
      <c r="B5982" s="145" t="s">
        <v>5763</v>
      </c>
      <c r="C5982" s="132">
        <v>1</v>
      </c>
      <c r="D5982" s="132" t="s">
        <v>20</v>
      </c>
      <c r="E5982" s="186" t="s">
        <v>20</v>
      </c>
      <c r="F5982" s="132" t="s">
        <v>20</v>
      </c>
      <c r="G5982" s="132" t="s">
        <v>20</v>
      </c>
      <c r="H5982" s="132" t="s">
        <v>20</v>
      </c>
      <c r="I5982" s="132" t="s">
        <v>20</v>
      </c>
      <c r="J5982" s="133">
        <v>0</v>
      </c>
      <c r="K5982" s="133">
        <v>0</v>
      </c>
      <c r="L5982" s="133">
        <v>0</v>
      </c>
      <c r="M5982" s="134" t="str">
        <f t="shared" si="93"/>
        <v>P</v>
      </c>
      <c r="N5982" s="171" t="s">
        <v>10682</v>
      </c>
      <c r="O5982" s="146" t="s">
        <v>1532</v>
      </c>
      <c r="P5982" s="146" t="s">
        <v>9921</v>
      </c>
      <c r="Q5982" s="147" t="s">
        <v>10519</v>
      </c>
      <c r="R5982" s="187">
        <v>7.1777777777777771</v>
      </c>
    </row>
    <row r="5983" spans="1:18" x14ac:dyDescent="0.25">
      <c r="A5983" s="135">
        <v>1063575</v>
      </c>
      <c r="B5983" s="148" t="s">
        <v>5764</v>
      </c>
      <c r="C5983" s="135">
        <v>1</v>
      </c>
      <c r="D5983" s="135" t="s">
        <v>20</v>
      </c>
      <c r="E5983" s="188" t="s">
        <v>20</v>
      </c>
      <c r="F5983" s="135" t="s">
        <v>20</v>
      </c>
      <c r="G5983" s="135" t="s">
        <v>20</v>
      </c>
      <c r="H5983" s="135" t="s">
        <v>20</v>
      </c>
      <c r="I5983" s="135" t="s">
        <v>20</v>
      </c>
      <c r="J5983" s="136">
        <v>0</v>
      </c>
      <c r="K5983" s="136">
        <v>0</v>
      </c>
      <c r="L5983" s="136">
        <v>0</v>
      </c>
      <c r="M5983" s="137" t="str">
        <f t="shared" si="93"/>
        <v>P</v>
      </c>
      <c r="N5983" s="172" t="s">
        <v>10682</v>
      </c>
      <c r="O5983" s="149" t="s">
        <v>1532</v>
      </c>
      <c r="P5983" s="149" t="s">
        <v>9921</v>
      </c>
      <c r="Q5983" s="150" t="s">
        <v>10519</v>
      </c>
      <c r="R5983" s="189">
        <v>8.1444444444444439</v>
      </c>
    </row>
    <row r="5984" spans="1:18" x14ac:dyDescent="0.25">
      <c r="A5984" s="132">
        <v>1063576</v>
      </c>
      <c r="B5984" s="145" t="s">
        <v>5765</v>
      </c>
      <c r="C5984" s="132">
        <v>1</v>
      </c>
      <c r="D5984" s="132" t="s">
        <v>20</v>
      </c>
      <c r="E5984" s="186" t="s">
        <v>20</v>
      </c>
      <c r="F5984" s="132" t="s">
        <v>20</v>
      </c>
      <c r="G5984" s="132" t="s">
        <v>20</v>
      </c>
      <c r="H5984" s="132" t="s">
        <v>20</v>
      </c>
      <c r="I5984" s="132" t="s">
        <v>20</v>
      </c>
      <c r="J5984" s="133">
        <v>0</v>
      </c>
      <c r="K5984" s="133">
        <v>0</v>
      </c>
      <c r="L5984" s="133">
        <v>0</v>
      </c>
      <c r="M5984" s="134" t="str">
        <f t="shared" si="93"/>
        <v>P</v>
      </c>
      <c r="N5984" s="171" t="s">
        <v>10682</v>
      </c>
      <c r="O5984" s="146" t="s">
        <v>1532</v>
      </c>
      <c r="P5984" s="146" t="s">
        <v>9921</v>
      </c>
      <c r="Q5984" s="147" t="s">
        <v>10519</v>
      </c>
      <c r="R5984" s="187">
        <v>9.2777777777777768</v>
      </c>
    </row>
    <row r="5985" spans="1:18" x14ac:dyDescent="0.25">
      <c r="A5985" s="135">
        <v>1063584</v>
      </c>
      <c r="B5985" s="148" t="s">
        <v>5766</v>
      </c>
      <c r="C5985" s="135">
        <v>1</v>
      </c>
      <c r="D5985" s="135" t="s">
        <v>20</v>
      </c>
      <c r="E5985" s="188" t="s">
        <v>20</v>
      </c>
      <c r="F5985" s="135" t="s">
        <v>20</v>
      </c>
      <c r="G5985" s="135" t="s">
        <v>20</v>
      </c>
      <c r="H5985" s="135" t="s">
        <v>20</v>
      </c>
      <c r="I5985" s="135" t="s">
        <v>20</v>
      </c>
      <c r="J5985" s="136">
        <v>0</v>
      </c>
      <c r="K5985" s="136">
        <v>0</v>
      </c>
      <c r="L5985" s="136">
        <v>0</v>
      </c>
      <c r="M5985" s="137" t="str">
        <f t="shared" si="93"/>
        <v>P</v>
      </c>
      <c r="N5985" s="172" t="s">
        <v>10682</v>
      </c>
      <c r="O5985" s="149" t="s">
        <v>1532</v>
      </c>
      <c r="P5985" s="149" t="s">
        <v>9913</v>
      </c>
      <c r="Q5985" s="150" t="s">
        <v>10519</v>
      </c>
      <c r="R5985" s="189">
        <v>23.788888888888888</v>
      </c>
    </row>
    <row r="5986" spans="1:18" x14ac:dyDescent="0.25">
      <c r="A5986" s="132">
        <v>1063585</v>
      </c>
      <c r="B5986" s="145" t="s">
        <v>5767</v>
      </c>
      <c r="C5986" s="132">
        <v>1</v>
      </c>
      <c r="D5986" s="132" t="s">
        <v>20</v>
      </c>
      <c r="E5986" s="186" t="s">
        <v>20</v>
      </c>
      <c r="F5986" s="132" t="s">
        <v>20</v>
      </c>
      <c r="G5986" s="132" t="s">
        <v>20</v>
      </c>
      <c r="H5986" s="132" t="s">
        <v>20</v>
      </c>
      <c r="I5986" s="132" t="s">
        <v>20</v>
      </c>
      <c r="J5986" s="133">
        <v>0</v>
      </c>
      <c r="K5986" s="133">
        <v>0</v>
      </c>
      <c r="L5986" s="133">
        <v>0</v>
      </c>
      <c r="M5986" s="134" t="str">
        <f t="shared" si="93"/>
        <v>P</v>
      </c>
      <c r="N5986" s="171" t="s">
        <v>10682</v>
      </c>
      <c r="O5986" s="146" t="s">
        <v>1532</v>
      </c>
      <c r="P5986" s="146" t="s">
        <v>9923</v>
      </c>
      <c r="Q5986" s="147" t="s">
        <v>10519</v>
      </c>
      <c r="R5986" s="187">
        <v>1.6666666666666665</v>
      </c>
    </row>
    <row r="5987" spans="1:18" x14ac:dyDescent="0.25">
      <c r="A5987" s="135">
        <v>1063586</v>
      </c>
      <c r="B5987" s="148" t="s">
        <v>5768</v>
      </c>
      <c r="C5987" s="135">
        <v>1</v>
      </c>
      <c r="D5987" s="135" t="s">
        <v>20</v>
      </c>
      <c r="E5987" s="188" t="s">
        <v>20</v>
      </c>
      <c r="F5987" s="135" t="s">
        <v>20</v>
      </c>
      <c r="G5987" s="135" t="s">
        <v>20</v>
      </c>
      <c r="H5987" s="135" t="s">
        <v>20</v>
      </c>
      <c r="I5987" s="135" t="s">
        <v>20</v>
      </c>
      <c r="J5987" s="136">
        <v>0</v>
      </c>
      <c r="K5987" s="136">
        <v>0</v>
      </c>
      <c r="L5987" s="136">
        <v>0</v>
      </c>
      <c r="M5987" s="137" t="str">
        <f t="shared" si="93"/>
        <v>P</v>
      </c>
      <c r="N5987" s="172" t="s">
        <v>10682</v>
      </c>
      <c r="O5987" s="149" t="s">
        <v>1532</v>
      </c>
      <c r="P5987" s="149" t="s">
        <v>9924</v>
      </c>
      <c r="Q5987" s="150" t="s">
        <v>10519</v>
      </c>
      <c r="R5987" s="189">
        <v>0.7</v>
      </c>
    </row>
    <row r="5988" spans="1:18" x14ac:dyDescent="0.25">
      <c r="A5988" s="132">
        <v>1063587</v>
      </c>
      <c r="B5988" s="145" t="s">
        <v>5769</v>
      </c>
      <c r="C5988" s="132">
        <v>1</v>
      </c>
      <c r="D5988" s="132" t="s">
        <v>20</v>
      </c>
      <c r="E5988" s="186" t="s">
        <v>20</v>
      </c>
      <c r="F5988" s="132" t="s">
        <v>20</v>
      </c>
      <c r="G5988" s="132" t="s">
        <v>20</v>
      </c>
      <c r="H5988" s="132" t="s">
        <v>20</v>
      </c>
      <c r="I5988" s="132" t="s">
        <v>20</v>
      </c>
      <c r="J5988" s="133">
        <v>0</v>
      </c>
      <c r="K5988" s="133">
        <v>0</v>
      </c>
      <c r="L5988" s="133">
        <v>0</v>
      </c>
      <c r="M5988" s="134" t="str">
        <f t="shared" si="93"/>
        <v>P</v>
      </c>
      <c r="N5988" s="171" t="s">
        <v>10682</v>
      </c>
      <c r="O5988" s="146" t="s">
        <v>1587</v>
      </c>
      <c r="P5988" s="146" t="s">
        <v>9421</v>
      </c>
      <c r="Q5988" s="147" t="s">
        <v>10519</v>
      </c>
      <c r="R5988" s="187">
        <v>3.5373134328358207</v>
      </c>
    </row>
    <row r="5989" spans="1:18" x14ac:dyDescent="0.25">
      <c r="A5989" s="135">
        <v>1063588</v>
      </c>
      <c r="B5989" s="148" t="s">
        <v>5770</v>
      </c>
      <c r="C5989" s="135">
        <v>12</v>
      </c>
      <c r="D5989" s="135" t="s">
        <v>20</v>
      </c>
      <c r="E5989" s="188" t="s">
        <v>20</v>
      </c>
      <c r="F5989" s="135" t="s">
        <v>20</v>
      </c>
      <c r="G5989" s="135" t="s">
        <v>20</v>
      </c>
      <c r="H5989" s="135" t="s">
        <v>20</v>
      </c>
      <c r="I5989" s="135" t="s">
        <v>20</v>
      </c>
      <c r="J5989" s="136">
        <v>0.1</v>
      </c>
      <c r="K5989" s="136">
        <v>2.9</v>
      </c>
      <c r="L5989" s="136">
        <v>2.9</v>
      </c>
      <c r="M5989" s="137" t="str">
        <f t="shared" si="93"/>
        <v>P</v>
      </c>
      <c r="N5989" s="172" t="s">
        <v>10682</v>
      </c>
      <c r="O5989" s="149" t="s">
        <v>1500</v>
      </c>
      <c r="P5989" s="149" t="s">
        <v>9418</v>
      </c>
      <c r="Q5989" s="150" t="s">
        <v>10519</v>
      </c>
      <c r="R5989" s="189">
        <v>4.6567164179104479</v>
      </c>
    </row>
    <row r="5990" spans="1:18" x14ac:dyDescent="0.25">
      <c r="A5990" s="132">
        <v>1063591</v>
      </c>
      <c r="B5990" s="145" t="s">
        <v>5771</v>
      </c>
      <c r="C5990" s="132">
        <v>1</v>
      </c>
      <c r="D5990" s="132" t="s">
        <v>20</v>
      </c>
      <c r="E5990" s="186" t="s">
        <v>20</v>
      </c>
      <c r="F5990" s="132" t="s">
        <v>20</v>
      </c>
      <c r="G5990" s="132" t="s">
        <v>20</v>
      </c>
      <c r="H5990" s="132" t="s">
        <v>20</v>
      </c>
      <c r="I5990" s="132" t="s">
        <v>20</v>
      </c>
      <c r="J5990" s="133">
        <v>0</v>
      </c>
      <c r="K5990" s="133">
        <v>0</v>
      </c>
      <c r="L5990" s="133">
        <v>0</v>
      </c>
      <c r="M5990" s="134" t="str">
        <f t="shared" si="93"/>
        <v>P</v>
      </c>
      <c r="N5990" s="171" t="s">
        <v>10682</v>
      </c>
      <c r="O5990" s="146" t="s">
        <v>1532</v>
      </c>
      <c r="P5990" s="146" t="s">
        <v>9925</v>
      </c>
      <c r="Q5990" s="147" t="s">
        <v>10519</v>
      </c>
      <c r="R5990" s="187">
        <v>6.8055555555555554</v>
      </c>
    </row>
    <row r="5991" spans="1:18" x14ac:dyDescent="0.25">
      <c r="A5991" s="135">
        <v>1063592</v>
      </c>
      <c r="B5991" s="148" t="s">
        <v>5772</v>
      </c>
      <c r="C5991" s="135">
        <v>1</v>
      </c>
      <c r="D5991" s="135" t="s">
        <v>20</v>
      </c>
      <c r="E5991" s="188" t="s">
        <v>20</v>
      </c>
      <c r="F5991" s="135" t="s">
        <v>20</v>
      </c>
      <c r="G5991" s="135" t="s">
        <v>20</v>
      </c>
      <c r="H5991" s="135" t="s">
        <v>20</v>
      </c>
      <c r="I5991" s="135" t="s">
        <v>20</v>
      </c>
      <c r="J5991" s="136">
        <v>0</v>
      </c>
      <c r="K5991" s="136">
        <v>0</v>
      </c>
      <c r="L5991" s="136">
        <v>0</v>
      </c>
      <c r="M5991" s="137" t="str">
        <f t="shared" si="93"/>
        <v>P</v>
      </c>
      <c r="N5991" s="172" t="s">
        <v>10682</v>
      </c>
      <c r="O5991" s="149" t="s">
        <v>1532</v>
      </c>
      <c r="P5991" s="149" t="s">
        <v>9926</v>
      </c>
      <c r="Q5991" s="150" t="s">
        <v>10519</v>
      </c>
      <c r="R5991" s="189">
        <v>85.694444444444443</v>
      </c>
    </row>
    <row r="5992" spans="1:18" x14ac:dyDescent="0.25">
      <c r="A5992" s="132">
        <v>1063593</v>
      </c>
      <c r="B5992" s="145" t="s">
        <v>5773</v>
      </c>
      <c r="C5992" s="132">
        <v>1</v>
      </c>
      <c r="D5992" s="132" t="s">
        <v>20</v>
      </c>
      <c r="E5992" s="186" t="s">
        <v>20</v>
      </c>
      <c r="F5992" s="132" t="s">
        <v>20</v>
      </c>
      <c r="G5992" s="132" t="s">
        <v>20</v>
      </c>
      <c r="H5992" s="132" t="s">
        <v>20</v>
      </c>
      <c r="I5992" s="132" t="s">
        <v>20</v>
      </c>
      <c r="J5992" s="133">
        <v>0</v>
      </c>
      <c r="K5992" s="133">
        <v>0</v>
      </c>
      <c r="L5992" s="133">
        <v>0</v>
      </c>
      <c r="M5992" s="134" t="str">
        <f t="shared" si="93"/>
        <v>P</v>
      </c>
      <c r="N5992" s="171" t="s">
        <v>10682</v>
      </c>
      <c r="O5992" s="146" t="s">
        <v>1532</v>
      </c>
      <c r="P5992" s="146" t="s">
        <v>9913</v>
      </c>
      <c r="Q5992" s="147" t="s">
        <v>10519</v>
      </c>
      <c r="R5992" s="187">
        <v>32.5</v>
      </c>
    </row>
    <row r="5993" spans="1:18" x14ac:dyDescent="0.25">
      <c r="A5993" s="135">
        <v>1063594</v>
      </c>
      <c r="B5993" s="148" t="s">
        <v>5774</v>
      </c>
      <c r="C5993" s="135">
        <v>1</v>
      </c>
      <c r="D5993" s="135" t="s">
        <v>20</v>
      </c>
      <c r="E5993" s="188" t="s">
        <v>20</v>
      </c>
      <c r="F5993" s="135" t="s">
        <v>20</v>
      </c>
      <c r="G5993" s="135" t="s">
        <v>20</v>
      </c>
      <c r="H5993" s="135" t="s">
        <v>20</v>
      </c>
      <c r="I5993" s="135" t="s">
        <v>20</v>
      </c>
      <c r="J5993" s="136">
        <v>0</v>
      </c>
      <c r="K5993" s="136">
        <v>0</v>
      </c>
      <c r="L5993" s="136">
        <v>0</v>
      </c>
      <c r="M5993" s="137" t="str">
        <f t="shared" si="93"/>
        <v>P</v>
      </c>
      <c r="N5993" s="172" t="s">
        <v>10682</v>
      </c>
      <c r="O5993" s="149" t="s">
        <v>1532</v>
      </c>
      <c r="P5993" s="149" t="s">
        <v>9927</v>
      </c>
      <c r="Q5993" s="150" t="s">
        <v>10519</v>
      </c>
      <c r="R5993" s="189">
        <v>2.3055555555555558</v>
      </c>
    </row>
    <row r="5994" spans="1:18" x14ac:dyDescent="0.25">
      <c r="A5994" s="132">
        <v>1063597</v>
      </c>
      <c r="B5994" s="145" t="s">
        <v>5775</v>
      </c>
      <c r="C5994" s="132">
        <v>1</v>
      </c>
      <c r="D5994" s="132" t="s">
        <v>20</v>
      </c>
      <c r="E5994" s="186" t="s">
        <v>20</v>
      </c>
      <c r="F5994" s="132" t="s">
        <v>20</v>
      </c>
      <c r="G5994" s="132" t="s">
        <v>20</v>
      </c>
      <c r="H5994" s="132" t="s">
        <v>20</v>
      </c>
      <c r="I5994" s="132" t="s">
        <v>20</v>
      </c>
      <c r="J5994" s="133">
        <v>1.25</v>
      </c>
      <c r="K5994" s="133">
        <v>2.2000000000000002</v>
      </c>
      <c r="L5994" s="133">
        <v>0.6</v>
      </c>
      <c r="M5994" s="134" t="str">
        <f t="shared" si="93"/>
        <v>P</v>
      </c>
      <c r="N5994" s="171" t="s">
        <v>10682</v>
      </c>
      <c r="O5994" s="146" t="s">
        <v>1532</v>
      </c>
      <c r="P5994" s="146" t="s">
        <v>9927</v>
      </c>
      <c r="Q5994" s="147" t="s">
        <v>10519</v>
      </c>
      <c r="R5994" s="187">
        <v>1.25</v>
      </c>
    </row>
    <row r="5995" spans="1:18" x14ac:dyDescent="0.25">
      <c r="A5995" s="135">
        <v>1063602</v>
      </c>
      <c r="B5995" s="148" t="s">
        <v>5776</v>
      </c>
      <c r="C5995" s="135">
        <v>1</v>
      </c>
      <c r="D5995" s="135" t="s">
        <v>20</v>
      </c>
      <c r="E5995" s="188" t="s">
        <v>20</v>
      </c>
      <c r="F5995" s="135" t="s">
        <v>20</v>
      </c>
      <c r="G5995" s="135" t="s">
        <v>20</v>
      </c>
      <c r="H5995" s="135" t="s">
        <v>20</v>
      </c>
      <c r="I5995" s="135" t="s">
        <v>20</v>
      </c>
      <c r="J5995" s="136">
        <v>0</v>
      </c>
      <c r="K5995" s="136">
        <v>0</v>
      </c>
      <c r="L5995" s="136">
        <v>0</v>
      </c>
      <c r="M5995" s="137" t="str">
        <f t="shared" si="93"/>
        <v>P</v>
      </c>
      <c r="N5995" s="172" t="s">
        <v>10682</v>
      </c>
      <c r="O5995" s="149" t="s">
        <v>1532</v>
      </c>
      <c r="P5995" s="149" t="s">
        <v>9928</v>
      </c>
      <c r="Q5995" s="150" t="s">
        <v>10519</v>
      </c>
      <c r="R5995" s="189">
        <v>17.416666666666668</v>
      </c>
    </row>
    <row r="5996" spans="1:18" x14ac:dyDescent="0.25">
      <c r="A5996" s="132">
        <v>1063607</v>
      </c>
      <c r="B5996" s="145" t="s">
        <v>5777</v>
      </c>
      <c r="C5996" s="132">
        <v>1</v>
      </c>
      <c r="D5996" s="132" t="s">
        <v>20</v>
      </c>
      <c r="E5996" s="186" t="s">
        <v>20</v>
      </c>
      <c r="F5996" s="132" t="s">
        <v>20</v>
      </c>
      <c r="G5996" s="132" t="s">
        <v>20</v>
      </c>
      <c r="H5996" s="132" t="s">
        <v>20</v>
      </c>
      <c r="I5996" s="132" t="s">
        <v>20</v>
      </c>
      <c r="J5996" s="133">
        <v>1.2</v>
      </c>
      <c r="K5996" s="133">
        <v>2.2000000000000002</v>
      </c>
      <c r="L5996" s="133">
        <v>0.55000000000000004</v>
      </c>
      <c r="M5996" s="134" t="str">
        <f t="shared" si="93"/>
        <v>P</v>
      </c>
      <c r="N5996" s="171" t="s">
        <v>10682</v>
      </c>
      <c r="O5996" s="146" t="s">
        <v>1532</v>
      </c>
      <c r="P5996" s="146" t="s">
        <v>9927</v>
      </c>
      <c r="Q5996" s="147" t="s">
        <v>10519</v>
      </c>
      <c r="R5996" s="187">
        <v>0.72222222222222221</v>
      </c>
    </row>
    <row r="5997" spans="1:18" x14ac:dyDescent="0.25">
      <c r="A5997" s="135">
        <v>1063608</v>
      </c>
      <c r="B5997" s="148" t="s">
        <v>5778</v>
      </c>
      <c r="C5997" s="135">
        <v>12</v>
      </c>
      <c r="D5997" s="135" t="s">
        <v>20</v>
      </c>
      <c r="E5997" s="188" t="s">
        <v>20</v>
      </c>
      <c r="F5997" s="135" t="s">
        <v>20</v>
      </c>
      <c r="G5997" s="135" t="s">
        <v>20</v>
      </c>
      <c r="H5997" s="135" t="s">
        <v>20</v>
      </c>
      <c r="I5997" s="135" t="s">
        <v>20</v>
      </c>
      <c r="J5997" s="136">
        <v>1.6</v>
      </c>
      <c r="K5997" s="136">
        <v>4.3499999999999996</v>
      </c>
      <c r="L5997" s="136">
        <v>1.5</v>
      </c>
      <c r="M5997" s="137" t="str">
        <f t="shared" si="93"/>
        <v>P</v>
      </c>
      <c r="N5997" s="172" t="s">
        <v>10682</v>
      </c>
      <c r="O5997" s="149" t="s">
        <v>1497</v>
      </c>
      <c r="P5997" s="149" t="s">
        <v>10520</v>
      </c>
      <c r="Q5997" s="150" t="s">
        <v>10519</v>
      </c>
      <c r="R5997" s="189">
        <v>6.5373134328358198</v>
      </c>
    </row>
    <row r="5998" spans="1:18" x14ac:dyDescent="0.25">
      <c r="A5998" s="132">
        <v>1063609</v>
      </c>
      <c r="B5998" s="145" t="s">
        <v>5779</v>
      </c>
      <c r="C5998" s="132">
        <v>8</v>
      </c>
      <c r="D5998" s="132" t="s">
        <v>20</v>
      </c>
      <c r="E5998" s="186" t="s">
        <v>20</v>
      </c>
      <c r="F5998" s="132" t="s">
        <v>20</v>
      </c>
      <c r="G5998" s="132" t="s">
        <v>20</v>
      </c>
      <c r="H5998" s="132" t="s">
        <v>20</v>
      </c>
      <c r="I5998" s="132" t="s">
        <v>20</v>
      </c>
      <c r="J5998" s="133">
        <v>2.9</v>
      </c>
      <c r="K5998" s="133">
        <v>3.15</v>
      </c>
      <c r="L5998" s="133">
        <v>1.45</v>
      </c>
      <c r="M5998" s="134" t="str">
        <f t="shared" si="93"/>
        <v>P</v>
      </c>
      <c r="N5998" s="171" t="s">
        <v>10682</v>
      </c>
      <c r="O5998" s="146" t="s">
        <v>1497</v>
      </c>
      <c r="P5998" s="146" t="s">
        <v>10520</v>
      </c>
      <c r="Q5998" s="147" t="s">
        <v>10519</v>
      </c>
      <c r="R5998" s="187">
        <v>6.9850746268656705</v>
      </c>
    </row>
    <row r="5999" spans="1:18" x14ac:dyDescent="0.25">
      <c r="A5999" s="135">
        <v>1063610</v>
      </c>
      <c r="B5999" s="148" t="s">
        <v>5780</v>
      </c>
      <c r="C5999" s="135">
        <v>6</v>
      </c>
      <c r="D5999" s="135" t="s">
        <v>20</v>
      </c>
      <c r="E5999" s="188" t="s">
        <v>20</v>
      </c>
      <c r="F5999" s="135" t="s">
        <v>20</v>
      </c>
      <c r="G5999" s="135" t="s">
        <v>20</v>
      </c>
      <c r="H5999" s="135" t="s">
        <v>20</v>
      </c>
      <c r="I5999" s="135" t="s">
        <v>20</v>
      </c>
      <c r="J5999" s="136">
        <v>2.2999999999999998</v>
      </c>
      <c r="K5999" s="136">
        <v>5.05</v>
      </c>
      <c r="L5999" s="136">
        <v>1.5</v>
      </c>
      <c r="M5999" s="137" t="str">
        <f t="shared" si="93"/>
        <v>P</v>
      </c>
      <c r="N5999" s="172" t="s">
        <v>10682</v>
      </c>
      <c r="O5999" s="149" t="s">
        <v>1497</v>
      </c>
      <c r="P5999" s="149" t="s">
        <v>10520</v>
      </c>
      <c r="Q5999" s="150" t="s">
        <v>10519</v>
      </c>
      <c r="R5999" s="189">
        <v>6.08955223880597</v>
      </c>
    </row>
    <row r="6000" spans="1:18" x14ac:dyDescent="0.25">
      <c r="A6000" s="132">
        <v>1063611</v>
      </c>
      <c r="B6000" s="145" t="s">
        <v>5781</v>
      </c>
      <c r="C6000" s="132">
        <v>4</v>
      </c>
      <c r="D6000" s="132" t="s">
        <v>20</v>
      </c>
      <c r="E6000" s="186" t="s">
        <v>20</v>
      </c>
      <c r="F6000" s="132" t="s">
        <v>20</v>
      </c>
      <c r="G6000" s="132" t="s">
        <v>20</v>
      </c>
      <c r="H6000" s="132" t="s">
        <v>20</v>
      </c>
      <c r="I6000" s="132" t="s">
        <v>20</v>
      </c>
      <c r="J6000" s="133">
        <v>2.4500000000000002</v>
      </c>
      <c r="K6000" s="133">
        <v>4.5999999999999996</v>
      </c>
      <c r="L6000" s="133">
        <v>1.8</v>
      </c>
      <c r="M6000" s="134" t="str">
        <f t="shared" si="93"/>
        <v>P</v>
      </c>
      <c r="N6000" s="171" t="s">
        <v>10682</v>
      </c>
      <c r="O6000" s="146" t="s">
        <v>1497</v>
      </c>
      <c r="P6000" s="146" t="s">
        <v>10520</v>
      </c>
      <c r="Q6000" s="147" t="s">
        <v>10519</v>
      </c>
      <c r="R6000" s="187">
        <v>4.5970149253731343</v>
      </c>
    </row>
    <row r="6001" spans="1:18" x14ac:dyDescent="0.25">
      <c r="A6001" s="135">
        <v>1063612</v>
      </c>
      <c r="B6001" s="148" t="s">
        <v>5782</v>
      </c>
      <c r="C6001" s="135">
        <v>1</v>
      </c>
      <c r="D6001" s="135" t="s">
        <v>20</v>
      </c>
      <c r="E6001" s="188" t="s">
        <v>20</v>
      </c>
      <c r="F6001" s="135" t="s">
        <v>20</v>
      </c>
      <c r="G6001" s="135" t="s">
        <v>20</v>
      </c>
      <c r="H6001" s="135" t="s">
        <v>20</v>
      </c>
      <c r="I6001" s="135" t="s">
        <v>20</v>
      </c>
      <c r="J6001" s="136">
        <v>0</v>
      </c>
      <c r="K6001" s="136">
        <v>0</v>
      </c>
      <c r="L6001" s="136">
        <v>0</v>
      </c>
      <c r="M6001" s="137" t="str">
        <f t="shared" si="93"/>
        <v>P</v>
      </c>
      <c r="N6001" s="172" t="s">
        <v>10682</v>
      </c>
      <c r="O6001" s="149" t="s">
        <v>1532</v>
      </c>
      <c r="P6001" s="149" t="s">
        <v>9929</v>
      </c>
      <c r="Q6001" s="150" t="s">
        <v>10519</v>
      </c>
      <c r="R6001" s="189">
        <v>4.3444444444444441</v>
      </c>
    </row>
    <row r="6002" spans="1:18" x14ac:dyDescent="0.25">
      <c r="A6002" s="132">
        <v>1063616</v>
      </c>
      <c r="B6002" s="145" t="s">
        <v>5783</v>
      </c>
      <c r="C6002" s="132">
        <v>1</v>
      </c>
      <c r="D6002" s="132" t="s">
        <v>20</v>
      </c>
      <c r="E6002" s="186" t="s">
        <v>20</v>
      </c>
      <c r="F6002" s="132" t="s">
        <v>20</v>
      </c>
      <c r="G6002" s="132" t="s">
        <v>20</v>
      </c>
      <c r="H6002" s="132" t="s">
        <v>20</v>
      </c>
      <c r="I6002" s="132" t="s">
        <v>20</v>
      </c>
      <c r="J6002" s="133">
        <v>0</v>
      </c>
      <c r="K6002" s="133">
        <v>0</v>
      </c>
      <c r="L6002" s="133">
        <v>0</v>
      </c>
      <c r="M6002" s="134" t="str">
        <f t="shared" si="93"/>
        <v>P</v>
      </c>
      <c r="N6002" s="171" t="s">
        <v>10682</v>
      </c>
      <c r="O6002" s="146" t="s">
        <v>1532</v>
      </c>
      <c r="P6002" s="146" t="s">
        <v>9929</v>
      </c>
      <c r="Q6002" s="147" t="s">
        <v>10519</v>
      </c>
      <c r="R6002" s="187">
        <v>4.3444444444444441</v>
      </c>
    </row>
    <row r="6003" spans="1:18" x14ac:dyDescent="0.25">
      <c r="A6003" s="135">
        <v>1063617</v>
      </c>
      <c r="B6003" s="148" t="s">
        <v>5784</v>
      </c>
      <c r="C6003" s="135">
        <v>1</v>
      </c>
      <c r="D6003" s="135" t="s">
        <v>20</v>
      </c>
      <c r="E6003" s="188" t="s">
        <v>20</v>
      </c>
      <c r="F6003" s="135" t="s">
        <v>20</v>
      </c>
      <c r="G6003" s="135" t="s">
        <v>20</v>
      </c>
      <c r="H6003" s="135" t="s">
        <v>20</v>
      </c>
      <c r="I6003" s="135" t="s">
        <v>20</v>
      </c>
      <c r="J6003" s="136">
        <v>0</v>
      </c>
      <c r="K6003" s="136">
        <v>0</v>
      </c>
      <c r="L6003" s="136">
        <v>0</v>
      </c>
      <c r="M6003" s="137" t="str">
        <f t="shared" si="93"/>
        <v>P</v>
      </c>
      <c r="N6003" s="172" t="s">
        <v>10682</v>
      </c>
      <c r="O6003" s="149" t="s">
        <v>1532</v>
      </c>
      <c r="P6003" s="149" t="s">
        <v>9929</v>
      </c>
      <c r="Q6003" s="150" t="s">
        <v>10519</v>
      </c>
      <c r="R6003" s="189">
        <v>4.3444444444444441</v>
      </c>
    </row>
    <row r="6004" spans="1:18" x14ac:dyDescent="0.25">
      <c r="A6004" s="132">
        <v>1063618</v>
      </c>
      <c r="B6004" s="145" t="s">
        <v>5782</v>
      </c>
      <c r="C6004" s="132">
        <v>1</v>
      </c>
      <c r="D6004" s="132" t="s">
        <v>20</v>
      </c>
      <c r="E6004" s="186" t="s">
        <v>20</v>
      </c>
      <c r="F6004" s="132" t="s">
        <v>20</v>
      </c>
      <c r="G6004" s="132" t="s">
        <v>20</v>
      </c>
      <c r="H6004" s="132" t="s">
        <v>20</v>
      </c>
      <c r="I6004" s="132" t="s">
        <v>20</v>
      </c>
      <c r="J6004" s="133">
        <v>0</v>
      </c>
      <c r="K6004" s="133">
        <v>0</v>
      </c>
      <c r="L6004" s="133">
        <v>0</v>
      </c>
      <c r="M6004" s="134" t="str">
        <f t="shared" si="93"/>
        <v>P</v>
      </c>
      <c r="N6004" s="171" t="s">
        <v>10682</v>
      </c>
      <c r="O6004" s="146" t="s">
        <v>1532</v>
      </c>
      <c r="P6004" s="146" t="s">
        <v>9929</v>
      </c>
      <c r="Q6004" s="147" t="s">
        <v>10519</v>
      </c>
      <c r="R6004" s="187">
        <v>8.5555555555555554</v>
      </c>
    </row>
    <row r="6005" spans="1:18" x14ac:dyDescent="0.25">
      <c r="A6005" s="135">
        <v>1063648</v>
      </c>
      <c r="B6005" s="148" t="s">
        <v>8730</v>
      </c>
      <c r="C6005" s="135">
        <v>6</v>
      </c>
      <c r="D6005" s="135">
        <v>264</v>
      </c>
      <c r="E6005" s="188" t="s">
        <v>21</v>
      </c>
      <c r="F6005" s="135">
        <v>372</v>
      </c>
      <c r="G6005" s="135">
        <v>5</v>
      </c>
      <c r="H6005" s="135">
        <v>6</v>
      </c>
      <c r="I6005" s="135">
        <v>5</v>
      </c>
      <c r="J6005" s="136">
        <v>3.18</v>
      </c>
      <c r="K6005" s="136">
        <v>2.1</v>
      </c>
      <c r="L6005" s="136">
        <v>0.44</v>
      </c>
      <c r="M6005" s="137" t="str">
        <f t="shared" si="93"/>
        <v>P</v>
      </c>
      <c r="N6005" s="174" t="s">
        <v>10682</v>
      </c>
      <c r="O6005" s="149" t="s">
        <v>1506</v>
      </c>
      <c r="P6005" s="149" t="s">
        <v>9403</v>
      </c>
      <c r="Q6005" s="150" t="s">
        <v>10519</v>
      </c>
      <c r="R6005" s="189">
        <v>5.58</v>
      </c>
    </row>
    <row r="6006" spans="1:18" x14ac:dyDescent="0.25">
      <c r="A6006" s="132">
        <v>1063654</v>
      </c>
      <c r="B6006" s="145" t="s">
        <v>5784</v>
      </c>
      <c r="C6006" s="132">
        <v>1</v>
      </c>
      <c r="D6006" s="132" t="s">
        <v>20</v>
      </c>
      <c r="E6006" s="186" t="s">
        <v>20</v>
      </c>
      <c r="F6006" s="132" t="s">
        <v>20</v>
      </c>
      <c r="G6006" s="132" t="s">
        <v>20</v>
      </c>
      <c r="H6006" s="132" t="s">
        <v>20</v>
      </c>
      <c r="I6006" s="132" t="s">
        <v>20</v>
      </c>
      <c r="J6006" s="133">
        <v>0</v>
      </c>
      <c r="K6006" s="133">
        <v>0</v>
      </c>
      <c r="L6006" s="133">
        <v>0</v>
      </c>
      <c r="M6006" s="134" t="str">
        <f t="shared" si="93"/>
        <v>P</v>
      </c>
      <c r="N6006" s="171" t="s">
        <v>10682</v>
      </c>
      <c r="O6006" s="146" t="s">
        <v>1532</v>
      </c>
      <c r="P6006" s="146" t="s">
        <v>9929</v>
      </c>
      <c r="Q6006" s="147" t="s">
        <v>10519</v>
      </c>
      <c r="R6006" s="187">
        <v>8.5555555555555554</v>
      </c>
    </row>
    <row r="6007" spans="1:18" x14ac:dyDescent="0.25">
      <c r="A6007" s="135">
        <v>1063691</v>
      </c>
      <c r="B6007" s="148" t="s">
        <v>3813</v>
      </c>
      <c r="C6007" s="135">
        <v>3</v>
      </c>
      <c r="D6007" s="135">
        <v>1800</v>
      </c>
      <c r="E6007" s="188">
        <v>60</v>
      </c>
      <c r="F6007" s="135">
        <v>2520</v>
      </c>
      <c r="G6007" s="135" t="s">
        <v>21</v>
      </c>
      <c r="H6007" s="135" t="s">
        <v>21</v>
      </c>
      <c r="I6007" s="135">
        <v>1</v>
      </c>
      <c r="J6007" s="136">
        <v>0.67</v>
      </c>
      <c r="K6007" s="136">
        <v>0.67</v>
      </c>
      <c r="L6007" s="136">
        <v>0.95</v>
      </c>
      <c r="M6007" s="137" t="str">
        <f t="shared" si="93"/>
        <v>P</v>
      </c>
      <c r="N6007" s="172" t="s">
        <v>10681</v>
      </c>
      <c r="O6007" s="149" t="s">
        <v>1607</v>
      </c>
      <c r="P6007" s="149" t="s">
        <v>9559</v>
      </c>
      <c r="Q6007" s="150" t="s">
        <v>10519</v>
      </c>
      <c r="R6007" s="189">
        <v>5.3100000000000005</v>
      </c>
    </row>
    <row r="6008" spans="1:18" x14ac:dyDescent="0.25">
      <c r="A6008" s="132">
        <v>1063858</v>
      </c>
      <c r="B6008" s="145" t="s">
        <v>5783</v>
      </c>
      <c r="C6008" s="132">
        <v>1</v>
      </c>
      <c r="D6008" s="132" t="s">
        <v>20</v>
      </c>
      <c r="E6008" s="186" t="s">
        <v>20</v>
      </c>
      <c r="F6008" s="132" t="s">
        <v>20</v>
      </c>
      <c r="G6008" s="132" t="s">
        <v>20</v>
      </c>
      <c r="H6008" s="132" t="s">
        <v>20</v>
      </c>
      <c r="I6008" s="132" t="s">
        <v>20</v>
      </c>
      <c r="J6008" s="133">
        <v>0</v>
      </c>
      <c r="K6008" s="133">
        <v>0</v>
      </c>
      <c r="L6008" s="133">
        <v>0</v>
      </c>
      <c r="M6008" s="134" t="str">
        <f t="shared" si="93"/>
        <v>P</v>
      </c>
      <c r="N6008" s="171" t="s">
        <v>10682</v>
      </c>
      <c r="O6008" s="146" t="s">
        <v>1532</v>
      </c>
      <c r="P6008" s="146" t="s">
        <v>9929</v>
      </c>
      <c r="Q6008" s="147" t="s">
        <v>10519</v>
      </c>
      <c r="R6008" s="187">
        <v>8.5555555555555554</v>
      </c>
    </row>
    <row r="6009" spans="1:18" x14ac:dyDescent="0.25">
      <c r="A6009" s="135">
        <v>1063871</v>
      </c>
      <c r="B6009" s="148" t="s">
        <v>5785</v>
      </c>
      <c r="C6009" s="135">
        <v>1</v>
      </c>
      <c r="D6009" s="135" t="s">
        <v>20</v>
      </c>
      <c r="E6009" s="188" t="s">
        <v>20</v>
      </c>
      <c r="F6009" s="135" t="s">
        <v>20</v>
      </c>
      <c r="G6009" s="135" t="s">
        <v>20</v>
      </c>
      <c r="H6009" s="135" t="s">
        <v>20</v>
      </c>
      <c r="I6009" s="135" t="s">
        <v>20</v>
      </c>
      <c r="J6009" s="136">
        <v>0</v>
      </c>
      <c r="K6009" s="136">
        <v>0</v>
      </c>
      <c r="L6009" s="136">
        <v>0</v>
      </c>
      <c r="M6009" s="137" t="str">
        <f t="shared" si="93"/>
        <v>P</v>
      </c>
      <c r="N6009" s="172" t="s">
        <v>10682</v>
      </c>
      <c r="O6009" s="149" t="s">
        <v>1532</v>
      </c>
      <c r="P6009" s="149" t="s">
        <v>9929</v>
      </c>
      <c r="Q6009" s="150" t="s">
        <v>10519</v>
      </c>
      <c r="R6009" s="189">
        <v>8.5555555555555554</v>
      </c>
    </row>
    <row r="6010" spans="1:18" x14ac:dyDescent="0.25">
      <c r="A6010" s="132">
        <v>1063872</v>
      </c>
      <c r="B6010" s="145" t="s">
        <v>5786</v>
      </c>
      <c r="C6010" s="132">
        <v>1</v>
      </c>
      <c r="D6010" s="132" t="s">
        <v>20</v>
      </c>
      <c r="E6010" s="186" t="s">
        <v>20</v>
      </c>
      <c r="F6010" s="132" t="s">
        <v>20</v>
      </c>
      <c r="G6010" s="132" t="s">
        <v>20</v>
      </c>
      <c r="H6010" s="132" t="s">
        <v>20</v>
      </c>
      <c r="I6010" s="132" t="s">
        <v>20</v>
      </c>
      <c r="J6010" s="133">
        <v>0</v>
      </c>
      <c r="K6010" s="133">
        <v>0</v>
      </c>
      <c r="L6010" s="133">
        <v>0</v>
      </c>
      <c r="M6010" s="134" t="str">
        <f t="shared" si="93"/>
        <v>P</v>
      </c>
      <c r="N6010" s="171" t="s">
        <v>10682</v>
      </c>
      <c r="O6010" s="146" t="s">
        <v>1532</v>
      </c>
      <c r="P6010" s="146" t="s">
        <v>9929</v>
      </c>
      <c r="Q6010" s="147" t="s">
        <v>10519</v>
      </c>
      <c r="R6010" s="187">
        <v>8.5555555555555554</v>
      </c>
    </row>
    <row r="6011" spans="1:18" x14ac:dyDescent="0.25">
      <c r="A6011" s="135">
        <v>1063890</v>
      </c>
      <c r="B6011" s="148" t="s">
        <v>5787</v>
      </c>
      <c r="C6011" s="135">
        <v>1</v>
      </c>
      <c r="D6011" s="135" t="s">
        <v>20</v>
      </c>
      <c r="E6011" s="188" t="s">
        <v>20</v>
      </c>
      <c r="F6011" s="135" t="s">
        <v>20</v>
      </c>
      <c r="G6011" s="135" t="s">
        <v>20</v>
      </c>
      <c r="H6011" s="135" t="s">
        <v>20</v>
      </c>
      <c r="I6011" s="135" t="s">
        <v>20</v>
      </c>
      <c r="J6011" s="136">
        <v>0</v>
      </c>
      <c r="K6011" s="136">
        <v>0</v>
      </c>
      <c r="L6011" s="136">
        <v>0</v>
      </c>
      <c r="M6011" s="137" t="str">
        <f t="shared" si="93"/>
        <v>P</v>
      </c>
      <c r="N6011" s="172" t="s">
        <v>10682</v>
      </c>
      <c r="O6011" s="149" t="s">
        <v>1532</v>
      </c>
      <c r="P6011" s="149" t="s">
        <v>9929</v>
      </c>
      <c r="Q6011" s="150" t="s">
        <v>10519</v>
      </c>
      <c r="R6011" s="189">
        <v>8.5555555555555554</v>
      </c>
    </row>
    <row r="6012" spans="1:18" x14ac:dyDescent="0.25">
      <c r="A6012" s="132">
        <v>1063891</v>
      </c>
      <c r="B6012" s="145" t="s">
        <v>5788</v>
      </c>
      <c r="C6012" s="132">
        <v>1</v>
      </c>
      <c r="D6012" s="132" t="s">
        <v>20</v>
      </c>
      <c r="E6012" s="186" t="s">
        <v>20</v>
      </c>
      <c r="F6012" s="132" t="s">
        <v>20</v>
      </c>
      <c r="G6012" s="132" t="s">
        <v>20</v>
      </c>
      <c r="H6012" s="132" t="s">
        <v>20</v>
      </c>
      <c r="I6012" s="132" t="s">
        <v>20</v>
      </c>
      <c r="J6012" s="133">
        <v>0</v>
      </c>
      <c r="K6012" s="133">
        <v>0</v>
      </c>
      <c r="L6012" s="133">
        <v>0</v>
      </c>
      <c r="M6012" s="134" t="str">
        <f t="shared" si="93"/>
        <v>P</v>
      </c>
      <c r="N6012" s="171" t="s">
        <v>10682</v>
      </c>
      <c r="O6012" s="146" t="s">
        <v>1532</v>
      </c>
      <c r="P6012" s="146" t="s">
        <v>9929</v>
      </c>
      <c r="Q6012" s="147" t="s">
        <v>10519</v>
      </c>
      <c r="R6012" s="187">
        <v>0.29444444444444445</v>
      </c>
    </row>
    <row r="6013" spans="1:18" x14ac:dyDescent="0.25">
      <c r="A6013" s="135">
        <v>1063892</v>
      </c>
      <c r="B6013" s="148" t="s">
        <v>5789</v>
      </c>
      <c r="C6013" s="135">
        <v>1</v>
      </c>
      <c r="D6013" s="135" t="s">
        <v>20</v>
      </c>
      <c r="E6013" s="188" t="s">
        <v>20</v>
      </c>
      <c r="F6013" s="135" t="s">
        <v>20</v>
      </c>
      <c r="G6013" s="135" t="s">
        <v>20</v>
      </c>
      <c r="H6013" s="135" t="s">
        <v>20</v>
      </c>
      <c r="I6013" s="135" t="s">
        <v>20</v>
      </c>
      <c r="J6013" s="136">
        <v>0</v>
      </c>
      <c r="K6013" s="136">
        <v>0</v>
      </c>
      <c r="L6013" s="136">
        <v>0</v>
      </c>
      <c r="M6013" s="137" t="str">
        <f t="shared" si="93"/>
        <v>P</v>
      </c>
      <c r="N6013" s="172" t="s">
        <v>10682</v>
      </c>
      <c r="O6013" s="149" t="s">
        <v>1532</v>
      </c>
      <c r="P6013" s="149" t="s">
        <v>9929</v>
      </c>
      <c r="Q6013" s="150" t="s">
        <v>10519</v>
      </c>
      <c r="R6013" s="189">
        <v>0.29444444444444445</v>
      </c>
    </row>
    <row r="6014" spans="1:18" x14ac:dyDescent="0.25">
      <c r="A6014" s="132">
        <v>1063893</v>
      </c>
      <c r="B6014" s="145" t="s">
        <v>5790</v>
      </c>
      <c r="C6014" s="132">
        <v>1</v>
      </c>
      <c r="D6014" s="132" t="s">
        <v>20</v>
      </c>
      <c r="E6014" s="186" t="s">
        <v>20</v>
      </c>
      <c r="F6014" s="132" t="s">
        <v>20</v>
      </c>
      <c r="G6014" s="132" t="s">
        <v>20</v>
      </c>
      <c r="H6014" s="132" t="s">
        <v>20</v>
      </c>
      <c r="I6014" s="132" t="s">
        <v>20</v>
      </c>
      <c r="J6014" s="133">
        <v>0</v>
      </c>
      <c r="K6014" s="133">
        <v>0</v>
      </c>
      <c r="L6014" s="133">
        <v>0</v>
      </c>
      <c r="M6014" s="134" t="str">
        <f t="shared" si="93"/>
        <v>P</v>
      </c>
      <c r="N6014" s="171" t="s">
        <v>10682</v>
      </c>
      <c r="O6014" s="146" t="s">
        <v>1532</v>
      </c>
      <c r="P6014" s="146" t="s">
        <v>9929</v>
      </c>
      <c r="Q6014" s="147" t="s">
        <v>10519</v>
      </c>
      <c r="R6014" s="187">
        <v>0.29444444444444445</v>
      </c>
    </row>
    <row r="6015" spans="1:18" x14ac:dyDescent="0.25">
      <c r="A6015" s="135">
        <v>1063894</v>
      </c>
      <c r="B6015" s="148" t="s">
        <v>5791</v>
      </c>
      <c r="C6015" s="135">
        <v>1</v>
      </c>
      <c r="D6015" s="135" t="s">
        <v>20</v>
      </c>
      <c r="E6015" s="188" t="s">
        <v>20</v>
      </c>
      <c r="F6015" s="135" t="s">
        <v>20</v>
      </c>
      <c r="G6015" s="135" t="s">
        <v>20</v>
      </c>
      <c r="H6015" s="135" t="s">
        <v>20</v>
      </c>
      <c r="I6015" s="135" t="s">
        <v>20</v>
      </c>
      <c r="J6015" s="136">
        <v>0</v>
      </c>
      <c r="K6015" s="136">
        <v>0</v>
      </c>
      <c r="L6015" s="136">
        <v>0</v>
      </c>
      <c r="M6015" s="137" t="str">
        <f t="shared" si="93"/>
        <v>P</v>
      </c>
      <c r="N6015" s="172" t="s">
        <v>10682</v>
      </c>
      <c r="O6015" s="149" t="s">
        <v>1532</v>
      </c>
      <c r="P6015" s="149" t="s">
        <v>9929</v>
      </c>
      <c r="Q6015" s="150" t="s">
        <v>10519</v>
      </c>
      <c r="R6015" s="189">
        <v>0.57222222222222219</v>
      </c>
    </row>
    <row r="6016" spans="1:18" x14ac:dyDescent="0.25">
      <c r="A6016" s="132">
        <v>1063895</v>
      </c>
      <c r="B6016" s="145" t="s">
        <v>5792</v>
      </c>
      <c r="C6016" s="132">
        <v>1</v>
      </c>
      <c r="D6016" s="132" t="s">
        <v>20</v>
      </c>
      <c r="E6016" s="186" t="s">
        <v>20</v>
      </c>
      <c r="F6016" s="132" t="s">
        <v>20</v>
      </c>
      <c r="G6016" s="132" t="s">
        <v>20</v>
      </c>
      <c r="H6016" s="132" t="s">
        <v>20</v>
      </c>
      <c r="I6016" s="132" t="s">
        <v>20</v>
      </c>
      <c r="J6016" s="133">
        <v>0</v>
      </c>
      <c r="K6016" s="133">
        <v>0</v>
      </c>
      <c r="L6016" s="133">
        <v>0</v>
      </c>
      <c r="M6016" s="134" t="str">
        <f t="shared" si="93"/>
        <v>P</v>
      </c>
      <c r="N6016" s="171" t="s">
        <v>10682</v>
      </c>
      <c r="O6016" s="146" t="s">
        <v>1532</v>
      </c>
      <c r="P6016" s="146" t="s">
        <v>9929</v>
      </c>
      <c r="Q6016" s="147" t="s">
        <v>10519</v>
      </c>
      <c r="R6016" s="187">
        <v>0.57222222222222219</v>
      </c>
    </row>
    <row r="6017" spans="1:18" x14ac:dyDescent="0.25">
      <c r="A6017" s="135">
        <v>1063896</v>
      </c>
      <c r="B6017" s="148" t="s">
        <v>5793</v>
      </c>
      <c r="C6017" s="135">
        <v>1</v>
      </c>
      <c r="D6017" s="135" t="s">
        <v>20</v>
      </c>
      <c r="E6017" s="188" t="s">
        <v>20</v>
      </c>
      <c r="F6017" s="135" t="s">
        <v>20</v>
      </c>
      <c r="G6017" s="135" t="s">
        <v>20</v>
      </c>
      <c r="H6017" s="135" t="s">
        <v>20</v>
      </c>
      <c r="I6017" s="135" t="s">
        <v>20</v>
      </c>
      <c r="J6017" s="136">
        <v>0</v>
      </c>
      <c r="K6017" s="136">
        <v>0</v>
      </c>
      <c r="L6017" s="136">
        <v>0</v>
      </c>
      <c r="M6017" s="137" t="str">
        <f t="shared" si="93"/>
        <v>P</v>
      </c>
      <c r="N6017" s="172" t="s">
        <v>10682</v>
      </c>
      <c r="O6017" s="149" t="s">
        <v>1532</v>
      </c>
      <c r="P6017" s="149" t="s">
        <v>9914</v>
      </c>
      <c r="Q6017" s="150" t="s">
        <v>10519</v>
      </c>
      <c r="R6017" s="189">
        <v>11.294444444444443</v>
      </c>
    </row>
    <row r="6018" spans="1:18" x14ac:dyDescent="0.25">
      <c r="A6018" s="132">
        <v>1063897</v>
      </c>
      <c r="B6018" s="145" t="s">
        <v>5794</v>
      </c>
      <c r="C6018" s="132">
        <v>1</v>
      </c>
      <c r="D6018" s="132" t="s">
        <v>20</v>
      </c>
      <c r="E6018" s="186" t="s">
        <v>20</v>
      </c>
      <c r="F6018" s="132" t="s">
        <v>20</v>
      </c>
      <c r="G6018" s="132" t="s">
        <v>20</v>
      </c>
      <c r="H6018" s="132" t="s">
        <v>20</v>
      </c>
      <c r="I6018" s="132" t="s">
        <v>20</v>
      </c>
      <c r="J6018" s="133">
        <v>0</v>
      </c>
      <c r="K6018" s="133">
        <v>0</v>
      </c>
      <c r="L6018" s="133">
        <v>0</v>
      </c>
      <c r="M6018" s="134" t="str">
        <f t="shared" ref="M6018:M6081" si="94">HYPERLINK(CONCATENATE("T:\Distribution Centre\RDC Department Shared\Cubiscan photos","\",A6018,"-pac.jpg"),"P")</f>
        <v>P</v>
      </c>
      <c r="N6018" s="171" t="s">
        <v>10682</v>
      </c>
      <c r="O6018" s="146" t="s">
        <v>1532</v>
      </c>
      <c r="P6018" s="146" t="s">
        <v>9914</v>
      </c>
      <c r="Q6018" s="147" t="s">
        <v>10519</v>
      </c>
      <c r="R6018" s="187">
        <v>11.294444444444443</v>
      </c>
    </row>
    <row r="6019" spans="1:18" x14ac:dyDescent="0.25">
      <c r="A6019" s="135">
        <v>1063900</v>
      </c>
      <c r="B6019" s="148" t="s">
        <v>5795</v>
      </c>
      <c r="C6019" s="135">
        <v>1</v>
      </c>
      <c r="D6019" s="135" t="s">
        <v>20</v>
      </c>
      <c r="E6019" s="188" t="s">
        <v>20</v>
      </c>
      <c r="F6019" s="135" t="s">
        <v>20</v>
      </c>
      <c r="G6019" s="135" t="s">
        <v>20</v>
      </c>
      <c r="H6019" s="135" t="s">
        <v>20</v>
      </c>
      <c r="I6019" s="135" t="s">
        <v>20</v>
      </c>
      <c r="J6019" s="136">
        <v>0</v>
      </c>
      <c r="K6019" s="136">
        <v>0</v>
      </c>
      <c r="L6019" s="136">
        <v>0</v>
      </c>
      <c r="M6019" s="137" t="str">
        <f t="shared" si="94"/>
        <v>P</v>
      </c>
      <c r="N6019" s="172" t="s">
        <v>10682</v>
      </c>
      <c r="O6019" s="149" t="s">
        <v>1532</v>
      </c>
      <c r="P6019" s="149" t="s">
        <v>9914</v>
      </c>
      <c r="Q6019" s="150" t="s">
        <v>10519</v>
      </c>
      <c r="R6019" s="189">
        <v>11.294444444444443</v>
      </c>
    </row>
    <row r="6020" spans="1:18" x14ac:dyDescent="0.25">
      <c r="A6020" s="132">
        <v>1063904</v>
      </c>
      <c r="B6020" s="145" t="s">
        <v>5796</v>
      </c>
      <c r="C6020" s="132">
        <v>1</v>
      </c>
      <c r="D6020" s="132" t="s">
        <v>20</v>
      </c>
      <c r="E6020" s="186" t="s">
        <v>20</v>
      </c>
      <c r="F6020" s="132" t="s">
        <v>20</v>
      </c>
      <c r="G6020" s="132" t="s">
        <v>20</v>
      </c>
      <c r="H6020" s="132" t="s">
        <v>20</v>
      </c>
      <c r="I6020" s="132" t="s">
        <v>20</v>
      </c>
      <c r="J6020" s="133">
        <v>0</v>
      </c>
      <c r="K6020" s="133">
        <v>0</v>
      </c>
      <c r="L6020" s="133">
        <v>0</v>
      </c>
      <c r="M6020" s="134" t="str">
        <f t="shared" si="94"/>
        <v>P</v>
      </c>
      <c r="N6020" s="171" t="s">
        <v>10682</v>
      </c>
      <c r="O6020" s="146" t="s">
        <v>1532</v>
      </c>
      <c r="P6020" s="146" t="s">
        <v>9914</v>
      </c>
      <c r="Q6020" s="147" t="s">
        <v>10519</v>
      </c>
      <c r="R6020" s="187">
        <v>11.294444444444443</v>
      </c>
    </row>
    <row r="6021" spans="1:18" x14ac:dyDescent="0.25">
      <c r="A6021" s="135">
        <v>1063905</v>
      </c>
      <c r="B6021" s="148" t="s">
        <v>5797</v>
      </c>
      <c r="C6021" s="135">
        <v>1</v>
      </c>
      <c r="D6021" s="135" t="s">
        <v>20</v>
      </c>
      <c r="E6021" s="188" t="s">
        <v>20</v>
      </c>
      <c r="F6021" s="135" t="s">
        <v>20</v>
      </c>
      <c r="G6021" s="135" t="s">
        <v>20</v>
      </c>
      <c r="H6021" s="135" t="s">
        <v>20</v>
      </c>
      <c r="I6021" s="135" t="s">
        <v>20</v>
      </c>
      <c r="J6021" s="136">
        <v>0.03</v>
      </c>
      <c r="K6021" s="136">
        <v>1</v>
      </c>
      <c r="L6021" s="136">
        <v>0.35</v>
      </c>
      <c r="M6021" s="137" t="str">
        <f t="shared" si="94"/>
        <v>P</v>
      </c>
      <c r="N6021" s="172" t="s">
        <v>10682</v>
      </c>
      <c r="O6021" s="149" t="s">
        <v>1532</v>
      </c>
      <c r="P6021" s="149" t="s">
        <v>9914</v>
      </c>
      <c r="Q6021" s="150" t="s">
        <v>10519</v>
      </c>
      <c r="R6021" s="189">
        <v>1.3555555555555554</v>
      </c>
    </row>
    <row r="6022" spans="1:18" x14ac:dyDescent="0.25">
      <c r="A6022" s="132">
        <v>1063912</v>
      </c>
      <c r="B6022" s="145" t="s">
        <v>5798</v>
      </c>
      <c r="C6022" s="132">
        <v>1</v>
      </c>
      <c r="D6022" s="132" t="s">
        <v>20</v>
      </c>
      <c r="E6022" s="186" t="s">
        <v>20</v>
      </c>
      <c r="F6022" s="132" t="s">
        <v>20</v>
      </c>
      <c r="G6022" s="132" t="s">
        <v>20</v>
      </c>
      <c r="H6022" s="132" t="s">
        <v>20</v>
      </c>
      <c r="I6022" s="132" t="s">
        <v>20</v>
      </c>
      <c r="J6022" s="133">
        <v>0.03</v>
      </c>
      <c r="K6022" s="133">
        <v>1</v>
      </c>
      <c r="L6022" s="133">
        <v>0.35</v>
      </c>
      <c r="M6022" s="134" t="str">
        <f t="shared" si="94"/>
        <v>P</v>
      </c>
      <c r="N6022" s="171" t="s">
        <v>10682</v>
      </c>
      <c r="O6022" s="146" t="s">
        <v>1532</v>
      </c>
      <c r="P6022" s="146" t="s">
        <v>9914</v>
      </c>
      <c r="Q6022" s="147" t="s">
        <v>10519</v>
      </c>
      <c r="R6022" s="187">
        <v>1.3555555555555554</v>
      </c>
    </row>
    <row r="6023" spans="1:18" x14ac:dyDescent="0.25">
      <c r="A6023" s="135">
        <v>1063921</v>
      </c>
      <c r="B6023" s="148" t="s">
        <v>5799</v>
      </c>
      <c r="C6023" s="135">
        <v>1</v>
      </c>
      <c r="D6023" s="135" t="s">
        <v>20</v>
      </c>
      <c r="E6023" s="188" t="s">
        <v>20</v>
      </c>
      <c r="F6023" s="135" t="s">
        <v>20</v>
      </c>
      <c r="G6023" s="135" t="s">
        <v>20</v>
      </c>
      <c r="H6023" s="135" t="s">
        <v>20</v>
      </c>
      <c r="I6023" s="135" t="s">
        <v>20</v>
      </c>
      <c r="J6023" s="136">
        <v>0.03</v>
      </c>
      <c r="K6023" s="136">
        <v>1</v>
      </c>
      <c r="L6023" s="136">
        <v>0.35</v>
      </c>
      <c r="M6023" s="137" t="str">
        <f t="shared" si="94"/>
        <v>P</v>
      </c>
      <c r="N6023" s="172" t="s">
        <v>10682</v>
      </c>
      <c r="O6023" s="149" t="s">
        <v>1532</v>
      </c>
      <c r="P6023" s="149" t="s">
        <v>9914</v>
      </c>
      <c r="Q6023" s="150" t="s">
        <v>10519</v>
      </c>
      <c r="R6023" s="189">
        <v>1.3555555555555554</v>
      </c>
    </row>
    <row r="6024" spans="1:18" x14ac:dyDescent="0.25">
      <c r="A6024" s="132">
        <v>1063922</v>
      </c>
      <c r="B6024" s="145" t="s">
        <v>5800</v>
      </c>
      <c r="C6024" s="132">
        <v>1</v>
      </c>
      <c r="D6024" s="132" t="s">
        <v>20</v>
      </c>
      <c r="E6024" s="186" t="s">
        <v>20</v>
      </c>
      <c r="F6024" s="132" t="s">
        <v>20</v>
      </c>
      <c r="G6024" s="132" t="s">
        <v>20</v>
      </c>
      <c r="H6024" s="132" t="s">
        <v>20</v>
      </c>
      <c r="I6024" s="132" t="s">
        <v>20</v>
      </c>
      <c r="J6024" s="133">
        <v>0</v>
      </c>
      <c r="K6024" s="133">
        <v>0</v>
      </c>
      <c r="L6024" s="133">
        <v>0</v>
      </c>
      <c r="M6024" s="134" t="str">
        <f t="shared" si="94"/>
        <v>P</v>
      </c>
      <c r="N6024" s="171" t="s">
        <v>10682</v>
      </c>
      <c r="O6024" s="146" t="s">
        <v>1532</v>
      </c>
      <c r="P6024" s="146" t="s">
        <v>9914</v>
      </c>
      <c r="Q6024" s="147" t="s">
        <v>10519</v>
      </c>
      <c r="R6024" s="187">
        <v>6</v>
      </c>
    </row>
    <row r="6025" spans="1:18" x14ac:dyDescent="0.25">
      <c r="A6025" s="135">
        <v>1063960</v>
      </c>
      <c r="B6025" s="148" t="s">
        <v>5801</v>
      </c>
      <c r="C6025" s="135">
        <v>1</v>
      </c>
      <c r="D6025" s="135" t="s">
        <v>20</v>
      </c>
      <c r="E6025" s="188" t="s">
        <v>20</v>
      </c>
      <c r="F6025" s="135" t="s">
        <v>20</v>
      </c>
      <c r="G6025" s="135" t="s">
        <v>20</v>
      </c>
      <c r="H6025" s="135" t="s">
        <v>20</v>
      </c>
      <c r="I6025" s="135" t="s">
        <v>20</v>
      </c>
      <c r="J6025" s="136">
        <v>0</v>
      </c>
      <c r="K6025" s="136">
        <v>0</v>
      </c>
      <c r="L6025" s="136">
        <v>0</v>
      </c>
      <c r="M6025" s="137" t="str">
        <f t="shared" si="94"/>
        <v>P</v>
      </c>
      <c r="N6025" s="172" t="s">
        <v>10682</v>
      </c>
      <c r="O6025" s="149" t="s">
        <v>1532</v>
      </c>
      <c r="P6025" s="149" t="s">
        <v>9914</v>
      </c>
      <c r="Q6025" s="150" t="s">
        <v>10519</v>
      </c>
      <c r="R6025" s="189">
        <v>5.9833333333333334</v>
      </c>
    </row>
    <row r="6026" spans="1:18" x14ac:dyDescent="0.25">
      <c r="A6026" s="132">
        <v>1063962</v>
      </c>
      <c r="B6026" s="145" t="s">
        <v>5802</v>
      </c>
      <c r="C6026" s="132">
        <v>1</v>
      </c>
      <c r="D6026" s="132" t="s">
        <v>20</v>
      </c>
      <c r="E6026" s="186" t="s">
        <v>20</v>
      </c>
      <c r="F6026" s="132" t="s">
        <v>20</v>
      </c>
      <c r="G6026" s="132" t="s">
        <v>20</v>
      </c>
      <c r="H6026" s="132" t="s">
        <v>20</v>
      </c>
      <c r="I6026" s="132" t="s">
        <v>20</v>
      </c>
      <c r="J6026" s="133">
        <v>0</v>
      </c>
      <c r="K6026" s="133">
        <v>0</v>
      </c>
      <c r="L6026" s="133">
        <v>0</v>
      </c>
      <c r="M6026" s="134" t="str">
        <f t="shared" si="94"/>
        <v>P</v>
      </c>
      <c r="N6026" s="171" t="s">
        <v>10682</v>
      </c>
      <c r="O6026" s="146" t="s">
        <v>1532</v>
      </c>
      <c r="P6026" s="146" t="s">
        <v>9914</v>
      </c>
      <c r="Q6026" s="147" t="s">
        <v>10519</v>
      </c>
      <c r="R6026" s="187">
        <v>5.9833333333333334</v>
      </c>
    </row>
    <row r="6027" spans="1:18" x14ac:dyDescent="0.25">
      <c r="A6027" s="135">
        <v>1063983</v>
      </c>
      <c r="B6027" s="148" t="s">
        <v>5803</v>
      </c>
      <c r="C6027" s="135">
        <v>1</v>
      </c>
      <c r="D6027" s="135" t="s">
        <v>20</v>
      </c>
      <c r="E6027" s="188" t="s">
        <v>20</v>
      </c>
      <c r="F6027" s="135" t="s">
        <v>20</v>
      </c>
      <c r="G6027" s="135" t="s">
        <v>20</v>
      </c>
      <c r="H6027" s="135" t="s">
        <v>20</v>
      </c>
      <c r="I6027" s="135" t="s">
        <v>20</v>
      </c>
      <c r="J6027" s="136">
        <v>0</v>
      </c>
      <c r="K6027" s="136">
        <v>0</v>
      </c>
      <c r="L6027" s="136">
        <v>0</v>
      </c>
      <c r="M6027" s="137" t="str">
        <f t="shared" si="94"/>
        <v>P</v>
      </c>
      <c r="N6027" s="172" t="s">
        <v>10682</v>
      </c>
      <c r="O6027" s="149" t="s">
        <v>1532</v>
      </c>
      <c r="P6027" s="149" t="s">
        <v>9914</v>
      </c>
      <c r="Q6027" s="150" t="s">
        <v>10519</v>
      </c>
      <c r="R6027" s="189">
        <v>5.9833333333333334</v>
      </c>
    </row>
    <row r="6028" spans="1:18" x14ac:dyDescent="0.25">
      <c r="A6028" s="132">
        <v>1063985</v>
      </c>
      <c r="B6028" s="145" t="s">
        <v>5804</v>
      </c>
      <c r="C6028" s="132">
        <v>1</v>
      </c>
      <c r="D6028" s="132" t="s">
        <v>20</v>
      </c>
      <c r="E6028" s="186" t="s">
        <v>20</v>
      </c>
      <c r="F6028" s="132" t="s">
        <v>20</v>
      </c>
      <c r="G6028" s="132" t="s">
        <v>20</v>
      </c>
      <c r="H6028" s="132" t="s">
        <v>20</v>
      </c>
      <c r="I6028" s="132" t="s">
        <v>20</v>
      </c>
      <c r="J6028" s="133">
        <v>0</v>
      </c>
      <c r="K6028" s="133">
        <v>0</v>
      </c>
      <c r="L6028" s="133">
        <v>0</v>
      </c>
      <c r="M6028" s="134" t="str">
        <f t="shared" si="94"/>
        <v>P</v>
      </c>
      <c r="N6028" s="171" t="s">
        <v>10682</v>
      </c>
      <c r="O6028" s="146" t="s">
        <v>1532</v>
      </c>
      <c r="P6028" s="146" t="s">
        <v>9914</v>
      </c>
      <c r="Q6028" s="147" t="s">
        <v>10519</v>
      </c>
      <c r="R6028" s="187">
        <v>5.9833333333333334</v>
      </c>
    </row>
    <row r="6029" spans="1:18" x14ac:dyDescent="0.25">
      <c r="A6029" s="135">
        <v>1064015</v>
      </c>
      <c r="B6029" s="148" t="s">
        <v>5805</v>
      </c>
      <c r="C6029" s="135">
        <v>1</v>
      </c>
      <c r="D6029" s="135" t="s">
        <v>20</v>
      </c>
      <c r="E6029" s="188" t="s">
        <v>20</v>
      </c>
      <c r="F6029" s="135" t="s">
        <v>20</v>
      </c>
      <c r="G6029" s="135" t="s">
        <v>20</v>
      </c>
      <c r="H6029" s="135" t="s">
        <v>20</v>
      </c>
      <c r="I6029" s="135" t="s">
        <v>20</v>
      </c>
      <c r="J6029" s="136">
        <v>0</v>
      </c>
      <c r="K6029" s="136">
        <v>0</v>
      </c>
      <c r="L6029" s="136">
        <v>0</v>
      </c>
      <c r="M6029" s="137" t="str">
        <f t="shared" si="94"/>
        <v>P</v>
      </c>
      <c r="N6029" s="172" t="s">
        <v>10682</v>
      </c>
      <c r="O6029" s="149" t="s">
        <v>1532</v>
      </c>
      <c r="P6029" s="149" t="s">
        <v>9914</v>
      </c>
      <c r="Q6029" s="150" t="s">
        <v>10519</v>
      </c>
      <c r="R6029" s="189">
        <v>5.9833333333333334</v>
      </c>
    </row>
    <row r="6030" spans="1:18" x14ac:dyDescent="0.25">
      <c r="A6030" s="132">
        <v>1064016</v>
      </c>
      <c r="B6030" s="145" t="s">
        <v>5806</v>
      </c>
      <c r="C6030" s="132">
        <v>1</v>
      </c>
      <c r="D6030" s="132" t="s">
        <v>20</v>
      </c>
      <c r="E6030" s="186" t="s">
        <v>20</v>
      </c>
      <c r="F6030" s="132" t="s">
        <v>20</v>
      </c>
      <c r="G6030" s="132" t="s">
        <v>20</v>
      </c>
      <c r="H6030" s="132" t="s">
        <v>20</v>
      </c>
      <c r="I6030" s="132" t="s">
        <v>20</v>
      </c>
      <c r="J6030" s="133">
        <v>0</v>
      </c>
      <c r="K6030" s="133">
        <v>0</v>
      </c>
      <c r="L6030" s="133">
        <v>0</v>
      </c>
      <c r="M6030" s="134" t="str">
        <f t="shared" si="94"/>
        <v>P</v>
      </c>
      <c r="N6030" s="171" t="s">
        <v>10682</v>
      </c>
      <c r="O6030" s="146" t="s">
        <v>1532</v>
      </c>
      <c r="P6030" s="146" t="s">
        <v>9914</v>
      </c>
      <c r="Q6030" s="147" t="s">
        <v>10519</v>
      </c>
      <c r="R6030" s="187">
        <v>5.9833333333333334</v>
      </c>
    </row>
    <row r="6031" spans="1:18" x14ac:dyDescent="0.25">
      <c r="A6031" s="135">
        <v>1064017</v>
      </c>
      <c r="B6031" s="148" t="s">
        <v>5807</v>
      </c>
      <c r="C6031" s="135">
        <v>1</v>
      </c>
      <c r="D6031" s="135" t="s">
        <v>20</v>
      </c>
      <c r="E6031" s="188" t="s">
        <v>20</v>
      </c>
      <c r="F6031" s="135" t="s">
        <v>20</v>
      </c>
      <c r="G6031" s="135" t="s">
        <v>20</v>
      </c>
      <c r="H6031" s="135" t="s">
        <v>20</v>
      </c>
      <c r="I6031" s="135" t="s">
        <v>20</v>
      </c>
      <c r="J6031" s="136">
        <v>0</v>
      </c>
      <c r="K6031" s="136">
        <v>0</v>
      </c>
      <c r="L6031" s="136">
        <v>0</v>
      </c>
      <c r="M6031" s="137" t="str">
        <f t="shared" si="94"/>
        <v>P</v>
      </c>
      <c r="N6031" s="172" t="s">
        <v>10682</v>
      </c>
      <c r="O6031" s="149" t="s">
        <v>1532</v>
      </c>
      <c r="P6031" s="149" t="s">
        <v>9914</v>
      </c>
      <c r="Q6031" s="150" t="s">
        <v>10519</v>
      </c>
      <c r="R6031" s="189">
        <v>5.9833333333333334</v>
      </c>
    </row>
    <row r="6032" spans="1:18" x14ac:dyDescent="0.25">
      <c r="A6032" s="132">
        <v>1064020</v>
      </c>
      <c r="B6032" s="145" t="s">
        <v>5808</v>
      </c>
      <c r="C6032" s="132">
        <v>1</v>
      </c>
      <c r="D6032" s="132" t="s">
        <v>20</v>
      </c>
      <c r="E6032" s="186" t="s">
        <v>20</v>
      </c>
      <c r="F6032" s="132" t="s">
        <v>20</v>
      </c>
      <c r="G6032" s="132" t="s">
        <v>20</v>
      </c>
      <c r="H6032" s="132" t="s">
        <v>20</v>
      </c>
      <c r="I6032" s="132" t="s">
        <v>20</v>
      </c>
      <c r="J6032" s="133">
        <v>0</v>
      </c>
      <c r="K6032" s="133">
        <v>0</v>
      </c>
      <c r="L6032" s="133">
        <v>0</v>
      </c>
      <c r="M6032" s="134" t="str">
        <f t="shared" si="94"/>
        <v>P</v>
      </c>
      <c r="N6032" s="171" t="s">
        <v>10682</v>
      </c>
      <c r="O6032" s="146" t="s">
        <v>1532</v>
      </c>
      <c r="P6032" s="146" t="s">
        <v>9914</v>
      </c>
      <c r="Q6032" s="147" t="s">
        <v>10519</v>
      </c>
      <c r="R6032" s="187">
        <v>5.9833333333333334</v>
      </c>
    </row>
    <row r="6033" spans="1:18" x14ac:dyDescent="0.25">
      <c r="A6033" s="135">
        <v>1064021</v>
      </c>
      <c r="B6033" s="148" t="s">
        <v>5809</v>
      </c>
      <c r="C6033" s="135">
        <v>1</v>
      </c>
      <c r="D6033" s="135" t="s">
        <v>20</v>
      </c>
      <c r="E6033" s="188" t="s">
        <v>20</v>
      </c>
      <c r="F6033" s="135" t="s">
        <v>20</v>
      </c>
      <c r="G6033" s="135" t="s">
        <v>20</v>
      </c>
      <c r="H6033" s="135" t="s">
        <v>20</v>
      </c>
      <c r="I6033" s="135" t="s">
        <v>20</v>
      </c>
      <c r="J6033" s="136">
        <v>0</v>
      </c>
      <c r="K6033" s="136">
        <v>0</v>
      </c>
      <c r="L6033" s="136">
        <v>0</v>
      </c>
      <c r="M6033" s="137" t="str">
        <f t="shared" si="94"/>
        <v>P</v>
      </c>
      <c r="N6033" s="172" t="s">
        <v>10682</v>
      </c>
      <c r="O6033" s="149" t="s">
        <v>1532</v>
      </c>
      <c r="P6033" s="149" t="s">
        <v>9914</v>
      </c>
      <c r="Q6033" s="150" t="s">
        <v>10519</v>
      </c>
      <c r="R6033" s="189">
        <v>5.9833333333333334</v>
      </c>
    </row>
    <row r="6034" spans="1:18" x14ac:dyDescent="0.25">
      <c r="A6034" s="132">
        <v>1064022</v>
      </c>
      <c r="B6034" s="145" t="s">
        <v>5810</v>
      </c>
      <c r="C6034" s="132">
        <v>1</v>
      </c>
      <c r="D6034" s="132" t="s">
        <v>20</v>
      </c>
      <c r="E6034" s="186" t="s">
        <v>20</v>
      </c>
      <c r="F6034" s="132" t="s">
        <v>20</v>
      </c>
      <c r="G6034" s="132" t="s">
        <v>20</v>
      </c>
      <c r="H6034" s="132" t="s">
        <v>20</v>
      </c>
      <c r="I6034" s="132" t="s">
        <v>20</v>
      </c>
      <c r="J6034" s="133">
        <v>0</v>
      </c>
      <c r="K6034" s="133">
        <v>0</v>
      </c>
      <c r="L6034" s="133">
        <v>0</v>
      </c>
      <c r="M6034" s="134" t="str">
        <f t="shared" si="94"/>
        <v>P</v>
      </c>
      <c r="N6034" s="171" t="s">
        <v>10682</v>
      </c>
      <c r="O6034" s="146" t="s">
        <v>1532</v>
      </c>
      <c r="P6034" s="146" t="s">
        <v>9914</v>
      </c>
      <c r="Q6034" s="147" t="s">
        <v>10519</v>
      </c>
      <c r="R6034" s="187">
        <v>4.4722222222222223</v>
      </c>
    </row>
    <row r="6035" spans="1:18" x14ac:dyDescent="0.25">
      <c r="A6035" s="135">
        <v>1064023</v>
      </c>
      <c r="B6035" s="148" t="s">
        <v>5811</v>
      </c>
      <c r="C6035" s="135">
        <v>1</v>
      </c>
      <c r="D6035" s="135" t="s">
        <v>20</v>
      </c>
      <c r="E6035" s="188" t="s">
        <v>20</v>
      </c>
      <c r="F6035" s="135" t="s">
        <v>20</v>
      </c>
      <c r="G6035" s="135" t="s">
        <v>20</v>
      </c>
      <c r="H6035" s="135" t="s">
        <v>20</v>
      </c>
      <c r="I6035" s="135" t="s">
        <v>20</v>
      </c>
      <c r="J6035" s="136">
        <v>0</v>
      </c>
      <c r="K6035" s="136">
        <v>0</v>
      </c>
      <c r="L6035" s="136">
        <v>0</v>
      </c>
      <c r="M6035" s="137" t="str">
        <f t="shared" si="94"/>
        <v>P</v>
      </c>
      <c r="N6035" s="172" t="s">
        <v>10682</v>
      </c>
      <c r="O6035" s="149" t="s">
        <v>1532</v>
      </c>
      <c r="P6035" s="149" t="s">
        <v>9914</v>
      </c>
      <c r="Q6035" s="150" t="s">
        <v>10519</v>
      </c>
      <c r="R6035" s="189">
        <v>4.4722222222222223</v>
      </c>
    </row>
    <row r="6036" spans="1:18" x14ac:dyDescent="0.25">
      <c r="A6036" s="132">
        <v>1064025</v>
      </c>
      <c r="B6036" s="145" t="s">
        <v>5812</v>
      </c>
      <c r="C6036" s="132">
        <v>1</v>
      </c>
      <c r="D6036" s="132" t="s">
        <v>20</v>
      </c>
      <c r="E6036" s="186" t="s">
        <v>20</v>
      </c>
      <c r="F6036" s="132" t="s">
        <v>20</v>
      </c>
      <c r="G6036" s="132" t="s">
        <v>20</v>
      </c>
      <c r="H6036" s="132" t="s">
        <v>20</v>
      </c>
      <c r="I6036" s="132" t="s">
        <v>20</v>
      </c>
      <c r="J6036" s="133">
        <v>0</v>
      </c>
      <c r="K6036" s="133">
        <v>0</v>
      </c>
      <c r="L6036" s="133">
        <v>0</v>
      </c>
      <c r="M6036" s="134" t="str">
        <f t="shared" si="94"/>
        <v>P</v>
      </c>
      <c r="N6036" s="171" t="s">
        <v>10682</v>
      </c>
      <c r="O6036" s="146" t="s">
        <v>1532</v>
      </c>
      <c r="P6036" s="146" t="s">
        <v>9914</v>
      </c>
      <c r="Q6036" s="147" t="s">
        <v>10519</v>
      </c>
      <c r="R6036" s="187">
        <v>4.4722222222222223</v>
      </c>
    </row>
    <row r="6037" spans="1:18" x14ac:dyDescent="0.25">
      <c r="A6037" s="135">
        <v>1064026</v>
      </c>
      <c r="B6037" s="148" t="s">
        <v>5813</v>
      </c>
      <c r="C6037" s="135">
        <v>1</v>
      </c>
      <c r="D6037" s="135" t="s">
        <v>20</v>
      </c>
      <c r="E6037" s="188" t="s">
        <v>20</v>
      </c>
      <c r="F6037" s="135" t="s">
        <v>20</v>
      </c>
      <c r="G6037" s="135" t="s">
        <v>20</v>
      </c>
      <c r="H6037" s="135" t="s">
        <v>20</v>
      </c>
      <c r="I6037" s="135" t="s">
        <v>20</v>
      </c>
      <c r="J6037" s="136">
        <v>0</v>
      </c>
      <c r="K6037" s="136">
        <v>0</v>
      </c>
      <c r="L6037" s="136">
        <v>0</v>
      </c>
      <c r="M6037" s="137" t="str">
        <f t="shared" si="94"/>
        <v>P</v>
      </c>
      <c r="N6037" s="172" t="s">
        <v>10682</v>
      </c>
      <c r="O6037" s="149" t="s">
        <v>1532</v>
      </c>
      <c r="P6037" s="149" t="s">
        <v>9914</v>
      </c>
      <c r="Q6037" s="150" t="s">
        <v>10519</v>
      </c>
      <c r="R6037" s="189">
        <v>4.4722222222222223</v>
      </c>
    </row>
    <row r="6038" spans="1:18" x14ac:dyDescent="0.25">
      <c r="A6038" s="132">
        <v>1064027</v>
      </c>
      <c r="B6038" s="145" t="s">
        <v>5814</v>
      </c>
      <c r="C6038" s="132">
        <v>1</v>
      </c>
      <c r="D6038" s="132" t="s">
        <v>20</v>
      </c>
      <c r="E6038" s="186" t="s">
        <v>20</v>
      </c>
      <c r="F6038" s="132" t="s">
        <v>20</v>
      </c>
      <c r="G6038" s="132" t="s">
        <v>20</v>
      </c>
      <c r="H6038" s="132" t="s">
        <v>20</v>
      </c>
      <c r="I6038" s="132" t="s">
        <v>20</v>
      </c>
      <c r="J6038" s="133">
        <v>0</v>
      </c>
      <c r="K6038" s="133">
        <v>0</v>
      </c>
      <c r="L6038" s="133">
        <v>0</v>
      </c>
      <c r="M6038" s="134" t="str">
        <f t="shared" si="94"/>
        <v>P</v>
      </c>
      <c r="N6038" s="171" t="s">
        <v>10682</v>
      </c>
      <c r="O6038" s="146" t="s">
        <v>1532</v>
      </c>
      <c r="P6038" s="146" t="s">
        <v>9914</v>
      </c>
      <c r="Q6038" s="147" t="s">
        <v>10519</v>
      </c>
      <c r="R6038" s="187">
        <v>4.4722222222222223</v>
      </c>
    </row>
    <row r="6039" spans="1:18" x14ac:dyDescent="0.25">
      <c r="A6039" s="135">
        <v>1064029</v>
      </c>
      <c r="B6039" s="148" t="s">
        <v>5815</v>
      </c>
      <c r="C6039" s="135">
        <v>1</v>
      </c>
      <c r="D6039" s="135" t="s">
        <v>20</v>
      </c>
      <c r="E6039" s="188" t="s">
        <v>20</v>
      </c>
      <c r="F6039" s="135" t="s">
        <v>20</v>
      </c>
      <c r="G6039" s="135" t="s">
        <v>20</v>
      </c>
      <c r="H6039" s="135" t="s">
        <v>20</v>
      </c>
      <c r="I6039" s="135" t="s">
        <v>20</v>
      </c>
      <c r="J6039" s="136">
        <v>0</v>
      </c>
      <c r="K6039" s="136">
        <v>0</v>
      </c>
      <c r="L6039" s="136">
        <v>0</v>
      </c>
      <c r="M6039" s="137" t="str">
        <f t="shared" si="94"/>
        <v>P</v>
      </c>
      <c r="N6039" s="172" t="s">
        <v>10682</v>
      </c>
      <c r="O6039" s="149" t="s">
        <v>1532</v>
      </c>
      <c r="P6039" s="149" t="s">
        <v>9914</v>
      </c>
      <c r="Q6039" s="150" t="s">
        <v>10519</v>
      </c>
      <c r="R6039" s="189">
        <v>4.4722222222222223</v>
      </c>
    </row>
    <row r="6040" spans="1:18" x14ac:dyDescent="0.25">
      <c r="A6040" s="132">
        <v>1064030</v>
      </c>
      <c r="B6040" s="145" t="s">
        <v>5816</v>
      </c>
      <c r="C6040" s="132">
        <v>1</v>
      </c>
      <c r="D6040" s="132" t="s">
        <v>20</v>
      </c>
      <c r="E6040" s="186" t="s">
        <v>20</v>
      </c>
      <c r="F6040" s="132" t="s">
        <v>20</v>
      </c>
      <c r="G6040" s="132" t="s">
        <v>20</v>
      </c>
      <c r="H6040" s="132" t="s">
        <v>20</v>
      </c>
      <c r="I6040" s="132" t="s">
        <v>20</v>
      </c>
      <c r="J6040" s="133">
        <v>0</v>
      </c>
      <c r="K6040" s="133">
        <v>0</v>
      </c>
      <c r="L6040" s="133">
        <v>0</v>
      </c>
      <c r="M6040" s="134" t="str">
        <f t="shared" si="94"/>
        <v>P</v>
      </c>
      <c r="N6040" s="171" t="s">
        <v>10682</v>
      </c>
      <c r="O6040" s="146" t="s">
        <v>1532</v>
      </c>
      <c r="P6040" s="146" t="s">
        <v>9914</v>
      </c>
      <c r="Q6040" s="147" t="s">
        <v>10519</v>
      </c>
      <c r="R6040" s="187">
        <v>4.4722222222222223</v>
      </c>
    </row>
    <row r="6041" spans="1:18" x14ac:dyDescent="0.25">
      <c r="A6041" s="135">
        <v>1064031</v>
      </c>
      <c r="B6041" s="148" t="s">
        <v>5817</v>
      </c>
      <c r="C6041" s="135">
        <v>1</v>
      </c>
      <c r="D6041" s="135" t="s">
        <v>20</v>
      </c>
      <c r="E6041" s="188" t="s">
        <v>20</v>
      </c>
      <c r="F6041" s="135" t="s">
        <v>20</v>
      </c>
      <c r="G6041" s="135" t="s">
        <v>20</v>
      </c>
      <c r="H6041" s="135" t="s">
        <v>20</v>
      </c>
      <c r="I6041" s="135" t="s">
        <v>20</v>
      </c>
      <c r="J6041" s="136">
        <v>0</v>
      </c>
      <c r="K6041" s="136">
        <v>0</v>
      </c>
      <c r="L6041" s="136">
        <v>0</v>
      </c>
      <c r="M6041" s="137" t="str">
        <f t="shared" si="94"/>
        <v>P</v>
      </c>
      <c r="N6041" s="172" t="s">
        <v>10682</v>
      </c>
      <c r="O6041" s="149" t="s">
        <v>1532</v>
      </c>
      <c r="P6041" s="149" t="s">
        <v>9914</v>
      </c>
      <c r="Q6041" s="150" t="s">
        <v>10519</v>
      </c>
      <c r="R6041" s="189">
        <v>4.4722222222222223</v>
      </c>
    </row>
    <row r="6042" spans="1:18" x14ac:dyDescent="0.25">
      <c r="A6042" s="132">
        <v>1064032</v>
      </c>
      <c r="B6042" s="145" t="s">
        <v>5818</v>
      </c>
      <c r="C6042" s="132">
        <v>1</v>
      </c>
      <c r="D6042" s="132" t="s">
        <v>20</v>
      </c>
      <c r="E6042" s="186" t="s">
        <v>20</v>
      </c>
      <c r="F6042" s="132" t="s">
        <v>20</v>
      </c>
      <c r="G6042" s="132" t="s">
        <v>20</v>
      </c>
      <c r="H6042" s="132" t="s">
        <v>20</v>
      </c>
      <c r="I6042" s="132" t="s">
        <v>20</v>
      </c>
      <c r="J6042" s="133">
        <v>0</v>
      </c>
      <c r="K6042" s="133">
        <v>0</v>
      </c>
      <c r="L6042" s="133">
        <v>0</v>
      </c>
      <c r="M6042" s="134" t="str">
        <f t="shared" si="94"/>
        <v>P</v>
      </c>
      <c r="N6042" s="171" t="s">
        <v>10682</v>
      </c>
      <c r="O6042" s="146" t="s">
        <v>1532</v>
      </c>
      <c r="P6042" s="146" t="s">
        <v>9914</v>
      </c>
      <c r="Q6042" s="147" t="s">
        <v>10519</v>
      </c>
      <c r="R6042" s="187">
        <v>2.2111111111111112</v>
      </c>
    </row>
    <row r="6043" spans="1:18" x14ac:dyDescent="0.25">
      <c r="A6043" s="135">
        <v>1064033</v>
      </c>
      <c r="B6043" s="148" t="s">
        <v>5819</v>
      </c>
      <c r="C6043" s="135">
        <v>1</v>
      </c>
      <c r="D6043" s="135" t="s">
        <v>20</v>
      </c>
      <c r="E6043" s="188" t="s">
        <v>20</v>
      </c>
      <c r="F6043" s="135" t="s">
        <v>20</v>
      </c>
      <c r="G6043" s="135" t="s">
        <v>20</v>
      </c>
      <c r="H6043" s="135" t="s">
        <v>20</v>
      </c>
      <c r="I6043" s="135" t="s">
        <v>20</v>
      </c>
      <c r="J6043" s="136">
        <v>0</v>
      </c>
      <c r="K6043" s="136">
        <v>0</v>
      </c>
      <c r="L6043" s="136">
        <v>0</v>
      </c>
      <c r="M6043" s="137" t="str">
        <f t="shared" si="94"/>
        <v>P</v>
      </c>
      <c r="N6043" s="172" t="s">
        <v>10682</v>
      </c>
      <c r="O6043" s="149" t="s">
        <v>1532</v>
      </c>
      <c r="P6043" s="149" t="s">
        <v>9914</v>
      </c>
      <c r="Q6043" s="150" t="s">
        <v>10519</v>
      </c>
      <c r="R6043" s="189">
        <v>2.2111111111111112</v>
      </c>
    </row>
    <row r="6044" spans="1:18" x14ac:dyDescent="0.25">
      <c r="A6044" s="132">
        <v>1064034</v>
      </c>
      <c r="B6044" s="145" t="s">
        <v>5820</v>
      </c>
      <c r="C6044" s="132">
        <v>1</v>
      </c>
      <c r="D6044" s="132" t="s">
        <v>20</v>
      </c>
      <c r="E6044" s="186" t="s">
        <v>20</v>
      </c>
      <c r="F6044" s="132" t="s">
        <v>20</v>
      </c>
      <c r="G6044" s="132" t="s">
        <v>20</v>
      </c>
      <c r="H6044" s="132" t="s">
        <v>20</v>
      </c>
      <c r="I6044" s="132" t="s">
        <v>20</v>
      </c>
      <c r="J6044" s="133">
        <v>0</v>
      </c>
      <c r="K6044" s="133">
        <v>0</v>
      </c>
      <c r="L6044" s="133">
        <v>0</v>
      </c>
      <c r="M6044" s="134" t="str">
        <f t="shared" si="94"/>
        <v>P</v>
      </c>
      <c r="N6044" s="171" t="s">
        <v>10682</v>
      </c>
      <c r="O6044" s="146" t="s">
        <v>1532</v>
      </c>
      <c r="P6044" s="146" t="s">
        <v>9914</v>
      </c>
      <c r="Q6044" s="147" t="s">
        <v>10519</v>
      </c>
      <c r="R6044" s="187">
        <v>2.2111111111111112</v>
      </c>
    </row>
    <row r="6045" spans="1:18" x14ac:dyDescent="0.25">
      <c r="A6045" s="135">
        <v>1064035</v>
      </c>
      <c r="B6045" s="148" t="s">
        <v>5821</v>
      </c>
      <c r="C6045" s="135">
        <v>1</v>
      </c>
      <c r="D6045" s="135" t="s">
        <v>20</v>
      </c>
      <c r="E6045" s="188" t="s">
        <v>20</v>
      </c>
      <c r="F6045" s="135" t="s">
        <v>20</v>
      </c>
      <c r="G6045" s="135" t="s">
        <v>20</v>
      </c>
      <c r="H6045" s="135" t="s">
        <v>20</v>
      </c>
      <c r="I6045" s="135" t="s">
        <v>20</v>
      </c>
      <c r="J6045" s="136">
        <v>0</v>
      </c>
      <c r="K6045" s="136">
        <v>0</v>
      </c>
      <c r="L6045" s="136">
        <v>0</v>
      </c>
      <c r="M6045" s="137" t="str">
        <f t="shared" si="94"/>
        <v>P</v>
      </c>
      <c r="N6045" s="172" t="s">
        <v>10682</v>
      </c>
      <c r="O6045" s="149" t="s">
        <v>1532</v>
      </c>
      <c r="P6045" s="149" t="s">
        <v>9914</v>
      </c>
      <c r="Q6045" s="150" t="s">
        <v>10519</v>
      </c>
      <c r="R6045" s="189">
        <v>2.2111111111111112</v>
      </c>
    </row>
    <row r="6046" spans="1:18" x14ac:dyDescent="0.25">
      <c r="A6046" s="132">
        <v>1064044</v>
      </c>
      <c r="B6046" s="145" t="s">
        <v>5822</v>
      </c>
      <c r="C6046" s="132">
        <v>1</v>
      </c>
      <c r="D6046" s="132" t="s">
        <v>20</v>
      </c>
      <c r="E6046" s="186" t="s">
        <v>20</v>
      </c>
      <c r="F6046" s="132" t="s">
        <v>20</v>
      </c>
      <c r="G6046" s="132" t="s">
        <v>20</v>
      </c>
      <c r="H6046" s="132" t="s">
        <v>20</v>
      </c>
      <c r="I6046" s="132" t="s">
        <v>20</v>
      </c>
      <c r="J6046" s="133">
        <v>0</v>
      </c>
      <c r="K6046" s="133">
        <v>0</v>
      </c>
      <c r="L6046" s="133">
        <v>0</v>
      </c>
      <c r="M6046" s="134" t="str">
        <f t="shared" si="94"/>
        <v>P</v>
      </c>
      <c r="N6046" s="171" t="s">
        <v>10682</v>
      </c>
      <c r="O6046" s="146" t="s">
        <v>1532</v>
      </c>
      <c r="P6046" s="146" t="s">
        <v>9914</v>
      </c>
      <c r="Q6046" s="147" t="s">
        <v>10519</v>
      </c>
      <c r="R6046" s="187">
        <v>1.8888888888888888</v>
      </c>
    </row>
    <row r="6047" spans="1:18" x14ac:dyDescent="0.25">
      <c r="A6047" s="135">
        <v>1064046</v>
      </c>
      <c r="B6047" s="148" t="s">
        <v>5823</v>
      </c>
      <c r="C6047" s="135">
        <v>1</v>
      </c>
      <c r="D6047" s="135" t="s">
        <v>20</v>
      </c>
      <c r="E6047" s="188" t="s">
        <v>20</v>
      </c>
      <c r="F6047" s="135" t="s">
        <v>20</v>
      </c>
      <c r="G6047" s="135" t="s">
        <v>20</v>
      </c>
      <c r="H6047" s="135" t="s">
        <v>20</v>
      </c>
      <c r="I6047" s="135" t="s">
        <v>20</v>
      </c>
      <c r="J6047" s="136">
        <v>0</v>
      </c>
      <c r="K6047" s="136">
        <v>0</v>
      </c>
      <c r="L6047" s="136">
        <v>0</v>
      </c>
      <c r="M6047" s="137" t="str">
        <f t="shared" si="94"/>
        <v>P</v>
      </c>
      <c r="N6047" s="172" t="s">
        <v>10682</v>
      </c>
      <c r="O6047" s="149" t="s">
        <v>1532</v>
      </c>
      <c r="P6047" s="149" t="s">
        <v>9914</v>
      </c>
      <c r="Q6047" s="150" t="s">
        <v>10519</v>
      </c>
      <c r="R6047" s="189">
        <v>1.8888888888888888</v>
      </c>
    </row>
    <row r="6048" spans="1:18" x14ac:dyDescent="0.25">
      <c r="A6048" s="132">
        <v>1064047</v>
      </c>
      <c r="B6048" s="145" t="s">
        <v>5824</v>
      </c>
      <c r="C6048" s="132">
        <v>1</v>
      </c>
      <c r="D6048" s="132" t="s">
        <v>20</v>
      </c>
      <c r="E6048" s="186" t="s">
        <v>20</v>
      </c>
      <c r="F6048" s="132" t="s">
        <v>20</v>
      </c>
      <c r="G6048" s="132" t="s">
        <v>20</v>
      </c>
      <c r="H6048" s="132" t="s">
        <v>20</v>
      </c>
      <c r="I6048" s="132" t="s">
        <v>20</v>
      </c>
      <c r="J6048" s="133">
        <v>0</v>
      </c>
      <c r="K6048" s="133">
        <v>0</v>
      </c>
      <c r="L6048" s="133">
        <v>0</v>
      </c>
      <c r="M6048" s="134" t="str">
        <f t="shared" si="94"/>
        <v>P</v>
      </c>
      <c r="N6048" s="171" t="s">
        <v>10682</v>
      </c>
      <c r="O6048" s="146" t="s">
        <v>1532</v>
      </c>
      <c r="P6048" s="146" t="s">
        <v>9914</v>
      </c>
      <c r="Q6048" s="147" t="s">
        <v>10519</v>
      </c>
      <c r="R6048" s="187">
        <v>1.8888888888888888</v>
      </c>
    </row>
    <row r="6049" spans="1:18" x14ac:dyDescent="0.25">
      <c r="A6049" s="135">
        <v>1064051</v>
      </c>
      <c r="B6049" s="148" t="s">
        <v>5825</v>
      </c>
      <c r="C6049" s="135">
        <v>1</v>
      </c>
      <c r="D6049" s="135" t="s">
        <v>20</v>
      </c>
      <c r="E6049" s="188" t="s">
        <v>20</v>
      </c>
      <c r="F6049" s="135" t="s">
        <v>20</v>
      </c>
      <c r="G6049" s="135" t="s">
        <v>20</v>
      </c>
      <c r="H6049" s="135" t="s">
        <v>20</v>
      </c>
      <c r="I6049" s="135" t="s">
        <v>20</v>
      </c>
      <c r="J6049" s="136">
        <v>0</v>
      </c>
      <c r="K6049" s="136">
        <v>0</v>
      </c>
      <c r="L6049" s="136">
        <v>0</v>
      </c>
      <c r="M6049" s="137" t="str">
        <f t="shared" si="94"/>
        <v>P</v>
      </c>
      <c r="N6049" s="172" t="s">
        <v>10682</v>
      </c>
      <c r="O6049" s="149" t="s">
        <v>1532</v>
      </c>
      <c r="P6049" s="149" t="s">
        <v>9914</v>
      </c>
      <c r="Q6049" s="150" t="s">
        <v>10519</v>
      </c>
      <c r="R6049" s="189">
        <v>4.9888888888888889</v>
      </c>
    </row>
    <row r="6050" spans="1:18" x14ac:dyDescent="0.25">
      <c r="A6050" s="132">
        <v>1064059</v>
      </c>
      <c r="B6050" s="145" t="s">
        <v>5826</v>
      </c>
      <c r="C6050" s="132">
        <v>1</v>
      </c>
      <c r="D6050" s="132" t="s">
        <v>20</v>
      </c>
      <c r="E6050" s="186" t="s">
        <v>20</v>
      </c>
      <c r="F6050" s="132" t="s">
        <v>20</v>
      </c>
      <c r="G6050" s="132" t="s">
        <v>20</v>
      </c>
      <c r="H6050" s="132" t="s">
        <v>20</v>
      </c>
      <c r="I6050" s="132" t="s">
        <v>20</v>
      </c>
      <c r="J6050" s="133">
        <v>0</v>
      </c>
      <c r="K6050" s="133">
        <v>0</v>
      </c>
      <c r="L6050" s="133">
        <v>0</v>
      </c>
      <c r="M6050" s="134" t="str">
        <f t="shared" si="94"/>
        <v>P</v>
      </c>
      <c r="N6050" s="171" t="s">
        <v>10682</v>
      </c>
      <c r="O6050" s="146" t="s">
        <v>1532</v>
      </c>
      <c r="P6050" s="146" t="s">
        <v>9914</v>
      </c>
      <c r="Q6050" s="147" t="s">
        <v>10519</v>
      </c>
      <c r="R6050" s="187">
        <v>4.9888888888888889</v>
      </c>
    </row>
    <row r="6051" spans="1:18" x14ac:dyDescent="0.25">
      <c r="A6051" s="135">
        <v>1064063</v>
      </c>
      <c r="B6051" s="148" t="s">
        <v>5827</v>
      </c>
      <c r="C6051" s="135">
        <v>1</v>
      </c>
      <c r="D6051" s="135" t="s">
        <v>20</v>
      </c>
      <c r="E6051" s="188" t="s">
        <v>20</v>
      </c>
      <c r="F6051" s="135" t="s">
        <v>20</v>
      </c>
      <c r="G6051" s="135" t="s">
        <v>20</v>
      </c>
      <c r="H6051" s="135" t="s">
        <v>20</v>
      </c>
      <c r="I6051" s="135" t="s">
        <v>20</v>
      </c>
      <c r="J6051" s="136">
        <v>0</v>
      </c>
      <c r="K6051" s="136">
        <v>0</v>
      </c>
      <c r="L6051" s="136">
        <v>0</v>
      </c>
      <c r="M6051" s="137" t="str">
        <f t="shared" si="94"/>
        <v>P</v>
      </c>
      <c r="N6051" s="172" t="s">
        <v>10682</v>
      </c>
      <c r="O6051" s="149" t="s">
        <v>1532</v>
      </c>
      <c r="P6051" s="149" t="s">
        <v>9914</v>
      </c>
      <c r="Q6051" s="150" t="s">
        <v>10519</v>
      </c>
      <c r="R6051" s="189">
        <v>4.9888888888888889</v>
      </c>
    </row>
    <row r="6052" spans="1:18" x14ac:dyDescent="0.25">
      <c r="A6052" s="132">
        <v>1064075</v>
      </c>
      <c r="B6052" s="145" t="s">
        <v>5828</v>
      </c>
      <c r="C6052" s="132">
        <v>1</v>
      </c>
      <c r="D6052" s="132" t="s">
        <v>20</v>
      </c>
      <c r="E6052" s="186" t="s">
        <v>20</v>
      </c>
      <c r="F6052" s="132" t="s">
        <v>20</v>
      </c>
      <c r="G6052" s="132" t="s">
        <v>20</v>
      </c>
      <c r="H6052" s="132" t="s">
        <v>20</v>
      </c>
      <c r="I6052" s="132" t="s">
        <v>20</v>
      </c>
      <c r="J6052" s="133">
        <v>0</v>
      </c>
      <c r="K6052" s="133">
        <v>0</v>
      </c>
      <c r="L6052" s="133">
        <v>0</v>
      </c>
      <c r="M6052" s="134" t="str">
        <f t="shared" si="94"/>
        <v>P</v>
      </c>
      <c r="N6052" s="171" t="s">
        <v>10682</v>
      </c>
      <c r="O6052" s="146" t="s">
        <v>1532</v>
      </c>
      <c r="P6052" s="146" t="s">
        <v>9914</v>
      </c>
      <c r="Q6052" s="147" t="s">
        <v>10519</v>
      </c>
      <c r="R6052" s="187">
        <v>4.9888888888888889</v>
      </c>
    </row>
    <row r="6053" spans="1:18" x14ac:dyDescent="0.25">
      <c r="A6053" s="135">
        <v>1064076</v>
      </c>
      <c r="B6053" s="148" t="s">
        <v>5829</v>
      </c>
      <c r="C6053" s="135">
        <v>1</v>
      </c>
      <c r="D6053" s="135" t="s">
        <v>20</v>
      </c>
      <c r="E6053" s="188" t="s">
        <v>20</v>
      </c>
      <c r="F6053" s="135" t="s">
        <v>20</v>
      </c>
      <c r="G6053" s="135" t="s">
        <v>20</v>
      </c>
      <c r="H6053" s="135" t="s">
        <v>20</v>
      </c>
      <c r="I6053" s="135" t="s">
        <v>20</v>
      </c>
      <c r="J6053" s="136">
        <v>0</v>
      </c>
      <c r="K6053" s="136">
        <v>0</v>
      </c>
      <c r="L6053" s="136">
        <v>0</v>
      </c>
      <c r="M6053" s="137" t="str">
        <f t="shared" si="94"/>
        <v>P</v>
      </c>
      <c r="N6053" s="172" t="s">
        <v>10682</v>
      </c>
      <c r="O6053" s="149" t="s">
        <v>1532</v>
      </c>
      <c r="P6053" s="149" t="s">
        <v>9914</v>
      </c>
      <c r="Q6053" s="150" t="s">
        <v>10519</v>
      </c>
      <c r="R6053" s="189">
        <v>4.9888888888888889</v>
      </c>
    </row>
    <row r="6054" spans="1:18" x14ac:dyDescent="0.25">
      <c r="A6054" s="132">
        <v>1064077</v>
      </c>
      <c r="B6054" s="145" t="s">
        <v>5830</v>
      </c>
      <c r="C6054" s="132">
        <v>1</v>
      </c>
      <c r="D6054" s="132" t="s">
        <v>20</v>
      </c>
      <c r="E6054" s="186" t="s">
        <v>20</v>
      </c>
      <c r="F6054" s="132" t="s">
        <v>20</v>
      </c>
      <c r="G6054" s="132" t="s">
        <v>20</v>
      </c>
      <c r="H6054" s="132" t="s">
        <v>20</v>
      </c>
      <c r="I6054" s="132" t="s">
        <v>20</v>
      </c>
      <c r="J6054" s="133">
        <v>0</v>
      </c>
      <c r="K6054" s="133">
        <v>0</v>
      </c>
      <c r="L6054" s="133">
        <v>0</v>
      </c>
      <c r="M6054" s="134" t="str">
        <f t="shared" si="94"/>
        <v>P</v>
      </c>
      <c r="N6054" s="171" t="s">
        <v>10682</v>
      </c>
      <c r="O6054" s="146" t="s">
        <v>1532</v>
      </c>
      <c r="P6054" s="146" t="s">
        <v>9914</v>
      </c>
      <c r="Q6054" s="147" t="s">
        <v>10519</v>
      </c>
      <c r="R6054" s="187">
        <v>4.9888888888888889</v>
      </c>
    </row>
    <row r="6055" spans="1:18" x14ac:dyDescent="0.25">
      <c r="A6055" s="135">
        <v>1064078</v>
      </c>
      <c r="B6055" s="148" t="s">
        <v>5831</v>
      </c>
      <c r="C6055" s="135">
        <v>1</v>
      </c>
      <c r="D6055" s="135" t="s">
        <v>20</v>
      </c>
      <c r="E6055" s="188" t="s">
        <v>20</v>
      </c>
      <c r="F6055" s="135" t="s">
        <v>20</v>
      </c>
      <c r="G6055" s="135" t="s">
        <v>20</v>
      </c>
      <c r="H6055" s="135" t="s">
        <v>20</v>
      </c>
      <c r="I6055" s="135" t="s">
        <v>20</v>
      </c>
      <c r="J6055" s="136">
        <v>0</v>
      </c>
      <c r="K6055" s="136">
        <v>0</v>
      </c>
      <c r="L6055" s="136">
        <v>0</v>
      </c>
      <c r="M6055" s="137" t="str">
        <f t="shared" si="94"/>
        <v>P</v>
      </c>
      <c r="N6055" s="172" t="s">
        <v>10682</v>
      </c>
      <c r="O6055" s="149" t="s">
        <v>1532</v>
      </c>
      <c r="P6055" s="149" t="s">
        <v>9914</v>
      </c>
      <c r="Q6055" s="150" t="s">
        <v>10519</v>
      </c>
      <c r="R6055" s="189">
        <v>4.9888888888888889</v>
      </c>
    </row>
    <row r="6056" spans="1:18" x14ac:dyDescent="0.25">
      <c r="A6056" s="132">
        <v>1064079</v>
      </c>
      <c r="B6056" s="145" t="s">
        <v>5832</v>
      </c>
      <c r="C6056" s="132">
        <v>1</v>
      </c>
      <c r="D6056" s="132" t="s">
        <v>20</v>
      </c>
      <c r="E6056" s="186" t="s">
        <v>20</v>
      </c>
      <c r="F6056" s="132" t="s">
        <v>20</v>
      </c>
      <c r="G6056" s="132" t="s">
        <v>20</v>
      </c>
      <c r="H6056" s="132" t="s">
        <v>20</v>
      </c>
      <c r="I6056" s="132" t="s">
        <v>20</v>
      </c>
      <c r="J6056" s="133">
        <v>0</v>
      </c>
      <c r="K6056" s="133">
        <v>0</v>
      </c>
      <c r="L6056" s="133">
        <v>0</v>
      </c>
      <c r="M6056" s="134" t="str">
        <f t="shared" si="94"/>
        <v>P</v>
      </c>
      <c r="N6056" s="171" t="s">
        <v>10682</v>
      </c>
      <c r="O6056" s="146" t="s">
        <v>1532</v>
      </c>
      <c r="P6056" s="146" t="s">
        <v>9914</v>
      </c>
      <c r="Q6056" s="147" t="s">
        <v>10519</v>
      </c>
      <c r="R6056" s="187">
        <v>4.9888888888888889</v>
      </c>
    </row>
    <row r="6057" spans="1:18" x14ac:dyDescent="0.25">
      <c r="A6057" s="135">
        <v>1064080</v>
      </c>
      <c r="B6057" s="148" t="s">
        <v>5833</v>
      </c>
      <c r="C6057" s="135">
        <v>1</v>
      </c>
      <c r="D6057" s="135" t="s">
        <v>20</v>
      </c>
      <c r="E6057" s="188" t="s">
        <v>20</v>
      </c>
      <c r="F6057" s="135" t="s">
        <v>20</v>
      </c>
      <c r="G6057" s="135" t="s">
        <v>20</v>
      </c>
      <c r="H6057" s="135" t="s">
        <v>20</v>
      </c>
      <c r="I6057" s="135" t="s">
        <v>20</v>
      </c>
      <c r="J6057" s="136">
        <v>0</v>
      </c>
      <c r="K6057" s="136">
        <v>0</v>
      </c>
      <c r="L6057" s="136">
        <v>0</v>
      </c>
      <c r="M6057" s="137" t="str">
        <f t="shared" si="94"/>
        <v>P</v>
      </c>
      <c r="N6057" s="172" t="s">
        <v>10682</v>
      </c>
      <c r="O6057" s="149" t="s">
        <v>1532</v>
      </c>
      <c r="P6057" s="149" t="s">
        <v>9914</v>
      </c>
      <c r="Q6057" s="150" t="s">
        <v>10519</v>
      </c>
      <c r="R6057" s="189">
        <v>4.9888888888888889</v>
      </c>
    </row>
    <row r="6058" spans="1:18" x14ac:dyDescent="0.25">
      <c r="A6058" s="132">
        <v>1064081</v>
      </c>
      <c r="B6058" s="145" t="s">
        <v>5834</v>
      </c>
      <c r="C6058" s="132">
        <v>1</v>
      </c>
      <c r="D6058" s="132" t="s">
        <v>20</v>
      </c>
      <c r="E6058" s="186" t="s">
        <v>20</v>
      </c>
      <c r="F6058" s="132" t="s">
        <v>20</v>
      </c>
      <c r="G6058" s="132" t="s">
        <v>20</v>
      </c>
      <c r="H6058" s="132" t="s">
        <v>20</v>
      </c>
      <c r="I6058" s="132" t="s">
        <v>20</v>
      </c>
      <c r="J6058" s="133">
        <v>0</v>
      </c>
      <c r="K6058" s="133">
        <v>0</v>
      </c>
      <c r="L6058" s="133">
        <v>0</v>
      </c>
      <c r="M6058" s="134" t="str">
        <f t="shared" si="94"/>
        <v>P</v>
      </c>
      <c r="N6058" s="171" t="s">
        <v>10682</v>
      </c>
      <c r="O6058" s="146" t="s">
        <v>1532</v>
      </c>
      <c r="P6058" s="146" t="s">
        <v>9914</v>
      </c>
      <c r="Q6058" s="147" t="s">
        <v>10519</v>
      </c>
      <c r="R6058" s="187">
        <v>4.9888888888888889</v>
      </c>
    </row>
    <row r="6059" spans="1:18" x14ac:dyDescent="0.25">
      <c r="A6059" s="135">
        <v>1064082</v>
      </c>
      <c r="B6059" s="148" t="s">
        <v>5835</v>
      </c>
      <c r="C6059" s="135">
        <v>1</v>
      </c>
      <c r="D6059" s="135" t="s">
        <v>20</v>
      </c>
      <c r="E6059" s="188" t="s">
        <v>20</v>
      </c>
      <c r="F6059" s="135" t="s">
        <v>20</v>
      </c>
      <c r="G6059" s="135" t="s">
        <v>20</v>
      </c>
      <c r="H6059" s="135" t="s">
        <v>20</v>
      </c>
      <c r="I6059" s="135" t="s">
        <v>20</v>
      </c>
      <c r="J6059" s="136">
        <v>0</v>
      </c>
      <c r="K6059" s="136">
        <v>0</v>
      </c>
      <c r="L6059" s="136">
        <v>0</v>
      </c>
      <c r="M6059" s="137" t="str">
        <f t="shared" si="94"/>
        <v>P</v>
      </c>
      <c r="N6059" s="172" t="s">
        <v>10682</v>
      </c>
      <c r="O6059" s="149" t="s">
        <v>1532</v>
      </c>
      <c r="P6059" s="149" t="s">
        <v>9914</v>
      </c>
      <c r="Q6059" s="150" t="s">
        <v>10519</v>
      </c>
      <c r="R6059" s="189">
        <v>3.333333333333333</v>
      </c>
    </row>
    <row r="6060" spans="1:18" x14ac:dyDescent="0.25">
      <c r="A6060" s="132">
        <v>1064083</v>
      </c>
      <c r="B6060" s="145" t="s">
        <v>5836</v>
      </c>
      <c r="C6060" s="132">
        <v>1</v>
      </c>
      <c r="D6060" s="132" t="s">
        <v>20</v>
      </c>
      <c r="E6060" s="186" t="s">
        <v>20</v>
      </c>
      <c r="F6060" s="132" t="s">
        <v>20</v>
      </c>
      <c r="G6060" s="132" t="s">
        <v>20</v>
      </c>
      <c r="H6060" s="132" t="s">
        <v>20</v>
      </c>
      <c r="I6060" s="132" t="s">
        <v>20</v>
      </c>
      <c r="J6060" s="133">
        <v>0</v>
      </c>
      <c r="K6060" s="133">
        <v>0</v>
      </c>
      <c r="L6060" s="133">
        <v>0</v>
      </c>
      <c r="M6060" s="134" t="str">
        <f t="shared" si="94"/>
        <v>P</v>
      </c>
      <c r="N6060" s="171" t="s">
        <v>10682</v>
      </c>
      <c r="O6060" s="146" t="s">
        <v>1532</v>
      </c>
      <c r="P6060" s="146" t="s">
        <v>9914</v>
      </c>
      <c r="Q6060" s="147" t="s">
        <v>10519</v>
      </c>
      <c r="R6060" s="187">
        <v>3.333333333333333</v>
      </c>
    </row>
    <row r="6061" spans="1:18" x14ac:dyDescent="0.25">
      <c r="A6061" s="135">
        <v>1064085</v>
      </c>
      <c r="B6061" s="148" t="s">
        <v>5837</v>
      </c>
      <c r="C6061" s="135">
        <v>1</v>
      </c>
      <c r="D6061" s="135" t="s">
        <v>20</v>
      </c>
      <c r="E6061" s="188" t="s">
        <v>20</v>
      </c>
      <c r="F6061" s="135" t="s">
        <v>20</v>
      </c>
      <c r="G6061" s="135" t="s">
        <v>20</v>
      </c>
      <c r="H6061" s="135" t="s">
        <v>20</v>
      </c>
      <c r="I6061" s="135" t="s">
        <v>20</v>
      </c>
      <c r="J6061" s="136">
        <v>0</v>
      </c>
      <c r="K6061" s="136">
        <v>0</v>
      </c>
      <c r="L6061" s="136">
        <v>0</v>
      </c>
      <c r="M6061" s="137" t="str">
        <f t="shared" si="94"/>
        <v>P</v>
      </c>
      <c r="N6061" s="172" t="s">
        <v>10682</v>
      </c>
      <c r="O6061" s="149" t="s">
        <v>1532</v>
      </c>
      <c r="P6061" s="149" t="s">
        <v>9914</v>
      </c>
      <c r="Q6061" s="150" t="s">
        <v>10519</v>
      </c>
      <c r="R6061" s="189">
        <v>3.333333333333333</v>
      </c>
    </row>
    <row r="6062" spans="1:18" x14ac:dyDescent="0.25">
      <c r="A6062" s="132">
        <v>1064088</v>
      </c>
      <c r="B6062" s="145" t="s">
        <v>5838</v>
      </c>
      <c r="C6062" s="132">
        <v>1</v>
      </c>
      <c r="D6062" s="132" t="s">
        <v>20</v>
      </c>
      <c r="E6062" s="186" t="s">
        <v>20</v>
      </c>
      <c r="F6062" s="132" t="s">
        <v>20</v>
      </c>
      <c r="G6062" s="132" t="s">
        <v>20</v>
      </c>
      <c r="H6062" s="132" t="s">
        <v>20</v>
      </c>
      <c r="I6062" s="132" t="s">
        <v>20</v>
      </c>
      <c r="J6062" s="133">
        <v>0</v>
      </c>
      <c r="K6062" s="133">
        <v>0</v>
      </c>
      <c r="L6062" s="133">
        <v>0</v>
      </c>
      <c r="M6062" s="134" t="str">
        <f t="shared" si="94"/>
        <v>P</v>
      </c>
      <c r="N6062" s="171" t="s">
        <v>10682</v>
      </c>
      <c r="O6062" s="146" t="s">
        <v>1532</v>
      </c>
      <c r="P6062" s="146" t="s">
        <v>9914</v>
      </c>
      <c r="Q6062" s="147" t="s">
        <v>10519</v>
      </c>
      <c r="R6062" s="187">
        <v>3.333333333333333</v>
      </c>
    </row>
    <row r="6063" spans="1:18" x14ac:dyDescent="0.25">
      <c r="A6063" s="135">
        <v>1064089</v>
      </c>
      <c r="B6063" s="148" t="s">
        <v>5839</v>
      </c>
      <c r="C6063" s="135">
        <v>1</v>
      </c>
      <c r="D6063" s="135" t="s">
        <v>20</v>
      </c>
      <c r="E6063" s="188" t="s">
        <v>20</v>
      </c>
      <c r="F6063" s="135" t="s">
        <v>20</v>
      </c>
      <c r="G6063" s="135" t="s">
        <v>20</v>
      </c>
      <c r="H6063" s="135" t="s">
        <v>20</v>
      </c>
      <c r="I6063" s="135" t="s">
        <v>20</v>
      </c>
      <c r="J6063" s="136">
        <v>0</v>
      </c>
      <c r="K6063" s="136">
        <v>0</v>
      </c>
      <c r="L6063" s="136">
        <v>0</v>
      </c>
      <c r="M6063" s="137" t="str">
        <f t="shared" si="94"/>
        <v>P</v>
      </c>
      <c r="N6063" s="172" t="s">
        <v>10682</v>
      </c>
      <c r="O6063" s="149" t="s">
        <v>1532</v>
      </c>
      <c r="P6063" s="149" t="s">
        <v>9914</v>
      </c>
      <c r="Q6063" s="150" t="s">
        <v>10519</v>
      </c>
      <c r="R6063" s="189">
        <v>3.333333333333333</v>
      </c>
    </row>
    <row r="6064" spans="1:18" x14ac:dyDescent="0.25">
      <c r="A6064" s="132">
        <v>1064091</v>
      </c>
      <c r="B6064" s="145" t="s">
        <v>5840</v>
      </c>
      <c r="C6064" s="132">
        <v>1</v>
      </c>
      <c r="D6064" s="132" t="s">
        <v>20</v>
      </c>
      <c r="E6064" s="186" t="s">
        <v>20</v>
      </c>
      <c r="F6064" s="132" t="s">
        <v>20</v>
      </c>
      <c r="G6064" s="132" t="s">
        <v>20</v>
      </c>
      <c r="H6064" s="132" t="s">
        <v>20</v>
      </c>
      <c r="I6064" s="132" t="s">
        <v>20</v>
      </c>
      <c r="J6064" s="133">
        <v>0</v>
      </c>
      <c r="K6064" s="133">
        <v>0</v>
      </c>
      <c r="L6064" s="133">
        <v>0</v>
      </c>
      <c r="M6064" s="134" t="str">
        <f t="shared" si="94"/>
        <v>P</v>
      </c>
      <c r="N6064" s="171" t="s">
        <v>10682</v>
      </c>
      <c r="O6064" s="146" t="s">
        <v>1532</v>
      </c>
      <c r="P6064" s="146" t="s">
        <v>9914</v>
      </c>
      <c r="Q6064" s="147" t="s">
        <v>10519</v>
      </c>
      <c r="R6064" s="187">
        <v>3.333333333333333</v>
      </c>
    </row>
    <row r="6065" spans="1:18" x14ac:dyDescent="0.25">
      <c r="A6065" s="135">
        <v>1064092</v>
      </c>
      <c r="B6065" s="148" t="s">
        <v>5841</v>
      </c>
      <c r="C6065" s="135">
        <v>1</v>
      </c>
      <c r="D6065" s="135" t="s">
        <v>20</v>
      </c>
      <c r="E6065" s="188" t="s">
        <v>20</v>
      </c>
      <c r="F6065" s="135" t="s">
        <v>20</v>
      </c>
      <c r="G6065" s="135" t="s">
        <v>20</v>
      </c>
      <c r="H6065" s="135" t="s">
        <v>20</v>
      </c>
      <c r="I6065" s="135" t="s">
        <v>20</v>
      </c>
      <c r="J6065" s="136">
        <v>0</v>
      </c>
      <c r="K6065" s="136">
        <v>0</v>
      </c>
      <c r="L6065" s="136">
        <v>0</v>
      </c>
      <c r="M6065" s="137" t="str">
        <f t="shared" si="94"/>
        <v>P</v>
      </c>
      <c r="N6065" s="172" t="s">
        <v>10682</v>
      </c>
      <c r="O6065" s="149" t="s">
        <v>1532</v>
      </c>
      <c r="P6065" s="149" t="s">
        <v>9914</v>
      </c>
      <c r="Q6065" s="150" t="s">
        <v>10519</v>
      </c>
      <c r="R6065" s="189">
        <v>3.333333333333333</v>
      </c>
    </row>
    <row r="6066" spans="1:18" x14ac:dyDescent="0.25">
      <c r="A6066" s="132">
        <v>1064093</v>
      </c>
      <c r="B6066" s="145" t="s">
        <v>5842</v>
      </c>
      <c r="C6066" s="132">
        <v>1</v>
      </c>
      <c r="D6066" s="132" t="s">
        <v>20</v>
      </c>
      <c r="E6066" s="186" t="s">
        <v>20</v>
      </c>
      <c r="F6066" s="132" t="s">
        <v>20</v>
      </c>
      <c r="G6066" s="132" t="s">
        <v>20</v>
      </c>
      <c r="H6066" s="132" t="s">
        <v>20</v>
      </c>
      <c r="I6066" s="132" t="s">
        <v>20</v>
      </c>
      <c r="J6066" s="133">
        <v>0</v>
      </c>
      <c r="K6066" s="133">
        <v>0</v>
      </c>
      <c r="L6066" s="133">
        <v>0</v>
      </c>
      <c r="M6066" s="134" t="str">
        <f t="shared" si="94"/>
        <v>P</v>
      </c>
      <c r="N6066" s="171" t="s">
        <v>10682</v>
      </c>
      <c r="O6066" s="146" t="s">
        <v>1532</v>
      </c>
      <c r="P6066" s="146" t="s">
        <v>9914</v>
      </c>
      <c r="Q6066" s="147" t="s">
        <v>10519</v>
      </c>
      <c r="R6066" s="187">
        <v>3.333333333333333</v>
      </c>
    </row>
    <row r="6067" spans="1:18" x14ac:dyDescent="0.25">
      <c r="A6067" s="135">
        <v>1064094</v>
      </c>
      <c r="B6067" s="148" t="s">
        <v>5843</v>
      </c>
      <c r="C6067" s="135">
        <v>1</v>
      </c>
      <c r="D6067" s="135" t="s">
        <v>20</v>
      </c>
      <c r="E6067" s="188" t="s">
        <v>20</v>
      </c>
      <c r="F6067" s="135" t="s">
        <v>20</v>
      </c>
      <c r="G6067" s="135" t="s">
        <v>20</v>
      </c>
      <c r="H6067" s="135" t="s">
        <v>20</v>
      </c>
      <c r="I6067" s="135" t="s">
        <v>20</v>
      </c>
      <c r="J6067" s="136">
        <v>0</v>
      </c>
      <c r="K6067" s="136">
        <v>0</v>
      </c>
      <c r="L6067" s="136">
        <v>0</v>
      </c>
      <c r="M6067" s="137" t="str">
        <f t="shared" si="94"/>
        <v>P</v>
      </c>
      <c r="N6067" s="172" t="s">
        <v>10682</v>
      </c>
      <c r="O6067" s="149" t="s">
        <v>1532</v>
      </c>
      <c r="P6067" s="149" t="s">
        <v>9914</v>
      </c>
      <c r="Q6067" s="150" t="s">
        <v>10519</v>
      </c>
      <c r="R6067" s="189">
        <v>2.0277777777777777</v>
      </c>
    </row>
    <row r="6068" spans="1:18" x14ac:dyDescent="0.25">
      <c r="A6068" s="132">
        <v>1064100</v>
      </c>
      <c r="B6068" s="145" t="s">
        <v>5844</v>
      </c>
      <c r="C6068" s="132">
        <v>1</v>
      </c>
      <c r="D6068" s="132" t="s">
        <v>20</v>
      </c>
      <c r="E6068" s="186" t="s">
        <v>20</v>
      </c>
      <c r="F6068" s="132" t="s">
        <v>20</v>
      </c>
      <c r="G6068" s="132" t="s">
        <v>20</v>
      </c>
      <c r="H6068" s="132" t="s">
        <v>20</v>
      </c>
      <c r="I6068" s="132" t="s">
        <v>20</v>
      </c>
      <c r="J6068" s="133">
        <v>0</v>
      </c>
      <c r="K6068" s="133">
        <v>0</v>
      </c>
      <c r="L6068" s="133">
        <v>0</v>
      </c>
      <c r="M6068" s="134" t="str">
        <f t="shared" si="94"/>
        <v>P</v>
      </c>
      <c r="N6068" s="171" t="s">
        <v>10682</v>
      </c>
      <c r="O6068" s="146" t="s">
        <v>1532</v>
      </c>
      <c r="P6068" s="146" t="s">
        <v>9914</v>
      </c>
      <c r="Q6068" s="147" t="s">
        <v>10519</v>
      </c>
      <c r="R6068" s="187">
        <v>2.0277777777777777</v>
      </c>
    </row>
    <row r="6069" spans="1:18" x14ac:dyDescent="0.25">
      <c r="A6069" s="135">
        <v>1064101</v>
      </c>
      <c r="B6069" s="148" t="s">
        <v>5845</v>
      </c>
      <c r="C6069" s="135">
        <v>1</v>
      </c>
      <c r="D6069" s="135" t="s">
        <v>20</v>
      </c>
      <c r="E6069" s="188" t="s">
        <v>20</v>
      </c>
      <c r="F6069" s="135" t="s">
        <v>20</v>
      </c>
      <c r="G6069" s="135" t="s">
        <v>20</v>
      </c>
      <c r="H6069" s="135" t="s">
        <v>20</v>
      </c>
      <c r="I6069" s="135" t="s">
        <v>20</v>
      </c>
      <c r="J6069" s="136">
        <v>0</v>
      </c>
      <c r="K6069" s="136">
        <v>0</v>
      </c>
      <c r="L6069" s="136">
        <v>0</v>
      </c>
      <c r="M6069" s="137" t="str">
        <f t="shared" si="94"/>
        <v>P</v>
      </c>
      <c r="N6069" s="172" t="s">
        <v>10682</v>
      </c>
      <c r="O6069" s="149" t="s">
        <v>1532</v>
      </c>
      <c r="P6069" s="149" t="s">
        <v>9914</v>
      </c>
      <c r="Q6069" s="150" t="s">
        <v>10519</v>
      </c>
      <c r="R6069" s="189">
        <v>2.0277777777777777</v>
      </c>
    </row>
    <row r="6070" spans="1:18" x14ac:dyDescent="0.25">
      <c r="A6070" s="132">
        <v>1064102</v>
      </c>
      <c r="B6070" s="145" t="s">
        <v>5846</v>
      </c>
      <c r="C6070" s="132">
        <v>1</v>
      </c>
      <c r="D6070" s="132" t="s">
        <v>20</v>
      </c>
      <c r="E6070" s="186" t="s">
        <v>20</v>
      </c>
      <c r="F6070" s="132" t="s">
        <v>20</v>
      </c>
      <c r="G6070" s="132" t="s">
        <v>20</v>
      </c>
      <c r="H6070" s="132" t="s">
        <v>20</v>
      </c>
      <c r="I6070" s="132" t="s">
        <v>20</v>
      </c>
      <c r="J6070" s="133">
        <v>0</v>
      </c>
      <c r="K6070" s="133">
        <v>0</v>
      </c>
      <c r="L6070" s="133">
        <v>0</v>
      </c>
      <c r="M6070" s="134" t="str">
        <f t="shared" si="94"/>
        <v>P</v>
      </c>
      <c r="N6070" s="171" t="s">
        <v>10682</v>
      </c>
      <c r="O6070" s="146" t="s">
        <v>1532</v>
      </c>
      <c r="P6070" s="146" t="s">
        <v>9914</v>
      </c>
      <c r="Q6070" s="147" t="s">
        <v>10519</v>
      </c>
      <c r="R6070" s="187">
        <v>2.0277777777777777</v>
      </c>
    </row>
    <row r="6071" spans="1:18" x14ac:dyDescent="0.25">
      <c r="A6071" s="135">
        <v>1064103</v>
      </c>
      <c r="B6071" s="148" t="s">
        <v>5847</v>
      </c>
      <c r="C6071" s="135">
        <v>1</v>
      </c>
      <c r="D6071" s="135" t="s">
        <v>20</v>
      </c>
      <c r="E6071" s="188" t="s">
        <v>20</v>
      </c>
      <c r="F6071" s="135" t="s">
        <v>20</v>
      </c>
      <c r="G6071" s="135" t="s">
        <v>20</v>
      </c>
      <c r="H6071" s="135" t="s">
        <v>20</v>
      </c>
      <c r="I6071" s="135" t="s">
        <v>20</v>
      </c>
      <c r="J6071" s="136">
        <v>0</v>
      </c>
      <c r="K6071" s="136">
        <v>0</v>
      </c>
      <c r="L6071" s="136">
        <v>0</v>
      </c>
      <c r="M6071" s="137" t="str">
        <f t="shared" si="94"/>
        <v>P</v>
      </c>
      <c r="N6071" s="172" t="s">
        <v>10682</v>
      </c>
      <c r="O6071" s="149" t="s">
        <v>1532</v>
      </c>
      <c r="P6071" s="149" t="s">
        <v>9914</v>
      </c>
      <c r="Q6071" s="150" t="s">
        <v>10519</v>
      </c>
      <c r="R6071" s="189">
        <v>2.0277777777777777</v>
      </c>
    </row>
    <row r="6072" spans="1:18" x14ac:dyDescent="0.25">
      <c r="A6072" s="132">
        <v>1064104</v>
      </c>
      <c r="B6072" s="145" t="s">
        <v>5848</v>
      </c>
      <c r="C6072" s="132">
        <v>1</v>
      </c>
      <c r="D6072" s="132" t="s">
        <v>20</v>
      </c>
      <c r="E6072" s="186" t="s">
        <v>20</v>
      </c>
      <c r="F6072" s="132" t="s">
        <v>20</v>
      </c>
      <c r="G6072" s="132" t="s">
        <v>20</v>
      </c>
      <c r="H6072" s="132" t="s">
        <v>20</v>
      </c>
      <c r="I6072" s="132" t="s">
        <v>20</v>
      </c>
      <c r="J6072" s="133">
        <v>0</v>
      </c>
      <c r="K6072" s="133">
        <v>0</v>
      </c>
      <c r="L6072" s="133">
        <v>0</v>
      </c>
      <c r="M6072" s="134" t="str">
        <f t="shared" si="94"/>
        <v>P</v>
      </c>
      <c r="N6072" s="171" t="s">
        <v>10682</v>
      </c>
      <c r="O6072" s="146" t="s">
        <v>1532</v>
      </c>
      <c r="P6072" s="146" t="s">
        <v>9914</v>
      </c>
      <c r="Q6072" s="147" t="s">
        <v>10519</v>
      </c>
      <c r="R6072" s="187">
        <v>2.0277777777777777</v>
      </c>
    </row>
    <row r="6073" spans="1:18" x14ac:dyDescent="0.25">
      <c r="A6073" s="135">
        <v>1064105</v>
      </c>
      <c r="B6073" s="148" t="s">
        <v>5849</v>
      </c>
      <c r="C6073" s="135">
        <v>1</v>
      </c>
      <c r="D6073" s="135" t="s">
        <v>20</v>
      </c>
      <c r="E6073" s="188" t="s">
        <v>20</v>
      </c>
      <c r="F6073" s="135" t="s">
        <v>20</v>
      </c>
      <c r="G6073" s="135" t="s">
        <v>20</v>
      </c>
      <c r="H6073" s="135" t="s">
        <v>20</v>
      </c>
      <c r="I6073" s="135" t="s">
        <v>20</v>
      </c>
      <c r="J6073" s="136">
        <v>0</v>
      </c>
      <c r="K6073" s="136">
        <v>0</v>
      </c>
      <c r="L6073" s="136">
        <v>0</v>
      </c>
      <c r="M6073" s="137" t="str">
        <f t="shared" si="94"/>
        <v>P</v>
      </c>
      <c r="N6073" s="172" t="s">
        <v>10682</v>
      </c>
      <c r="O6073" s="149" t="s">
        <v>1532</v>
      </c>
      <c r="P6073" s="149" t="s">
        <v>9914</v>
      </c>
      <c r="Q6073" s="150" t="s">
        <v>10519</v>
      </c>
      <c r="R6073" s="189">
        <v>2.0277777777777777</v>
      </c>
    </row>
    <row r="6074" spans="1:18" x14ac:dyDescent="0.25">
      <c r="A6074" s="132">
        <v>1064107</v>
      </c>
      <c r="B6074" s="145" t="s">
        <v>5850</v>
      </c>
      <c r="C6074" s="132">
        <v>1</v>
      </c>
      <c r="D6074" s="132" t="s">
        <v>20</v>
      </c>
      <c r="E6074" s="186" t="s">
        <v>20</v>
      </c>
      <c r="F6074" s="132" t="s">
        <v>20</v>
      </c>
      <c r="G6074" s="132" t="s">
        <v>20</v>
      </c>
      <c r="H6074" s="132" t="s">
        <v>20</v>
      </c>
      <c r="I6074" s="132" t="s">
        <v>20</v>
      </c>
      <c r="J6074" s="133">
        <v>0</v>
      </c>
      <c r="K6074" s="133">
        <v>0</v>
      </c>
      <c r="L6074" s="133">
        <v>0</v>
      </c>
      <c r="M6074" s="134" t="str">
        <f t="shared" si="94"/>
        <v>P</v>
      </c>
      <c r="N6074" s="171" t="s">
        <v>10682</v>
      </c>
      <c r="O6074" s="146" t="s">
        <v>1532</v>
      </c>
      <c r="P6074" s="146" t="s">
        <v>9914</v>
      </c>
      <c r="Q6074" s="147" t="s">
        <v>10519</v>
      </c>
      <c r="R6074" s="187">
        <v>2.0277777777777777</v>
      </c>
    </row>
    <row r="6075" spans="1:18" x14ac:dyDescent="0.25">
      <c r="A6075" s="135">
        <v>1064114</v>
      </c>
      <c r="B6075" s="148" t="s">
        <v>5851</v>
      </c>
      <c r="C6075" s="135">
        <v>1</v>
      </c>
      <c r="D6075" s="135" t="s">
        <v>20</v>
      </c>
      <c r="E6075" s="188" t="s">
        <v>20</v>
      </c>
      <c r="F6075" s="135" t="s">
        <v>20</v>
      </c>
      <c r="G6075" s="135" t="s">
        <v>20</v>
      </c>
      <c r="H6075" s="135" t="s">
        <v>20</v>
      </c>
      <c r="I6075" s="135" t="s">
        <v>20</v>
      </c>
      <c r="J6075" s="136">
        <v>0</v>
      </c>
      <c r="K6075" s="136">
        <v>0</v>
      </c>
      <c r="L6075" s="136">
        <v>0</v>
      </c>
      <c r="M6075" s="137" t="str">
        <f t="shared" si="94"/>
        <v>P</v>
      </c>
      <c r="N6075" s="172" t="s">
        <v>10682</v>
      </c>
      <c r="O6075" s="149" t="s">
        <v>1532</v>
      </c>
      <c r="P6075" s="149" t="s">
        <v>9914</v>
      </c>
      <c r="Q6075" s="150" t="s">
        <v>10519</v>
      </c>
      <c r="R6075" s="189">
        <v>2.0277777777777777</v>
      </c>
    </row>
    <row r="6076" spans="1:18" x14ac:dyDescent="0.25">
      <c r="A6076" s="132">
        <v>1064115</v>
      </c>
      <c r="B6076" s="145" t="s">
        <v>5852</v>
      </c>
      <c r="C6076" s="132">
        <v>1</v>
      </c>
      <c r="D6076" s="132" t="s">
        <v>20</v>
      </c>
      <c r="E6076" s="186" t="s">
        <v>20</v>
      </c>
      <c r="F6076" s="132" t="s">
        <v>20</v>
      </c>
      <c r="G6076" s="132" t="s">
        <v>20</v>
      </c>
      <c r="H6076" s="132" t="s">
        <v>20</v>
      </c>
      <c r="I6076" s="132" t="s">
        <v>20</v>
      </c>
      <c r="J6076" s="133">
        <v>0</v>
      </c>
      <c r="K6076" s="133">
        <v>0</v>
      </c>
      <c r="L6076" s="133">
        <v>0</v>
      </c>
      <c r="M6076" s="134" t="str">
        <f t="shared" si="94"/>
        <v>P</v>
      </c>
      <c r="N6076" s="171" t="s">
        <v>10682</v>
      </c>
      <c r="O6076" s="146" t="s">
        <v>1532</v>
      </c>
      <c r="P6076" s="146" t="s">
        <v>9914</v>
      </c>
      <c r="Q6076" s="147" t="s">
        <v>10519</v>
      </c>
      <c r="R6076" s="187">
        <v>2.0277777777777777</v>
      </c>
    </row>
    <row r="6077" spans="1:18" x14ac:dyDescent="0.25">
      <c r="A6077" s="135">
        <v>1064116</v>
      </c>
      <c r="B6077" s="148" t="s">
        <v>5853</v>
      </c>
      <c r="C6077" s="135">
        <v>1</v>
      </c>
      <c r="D6077" s="135" t="s">
        <v>20</v>
      </c>
      <c r="E6077" s="188" t="s">
        <v>20</v>
      </c>
      <c r="F6077" s="135" t="s">
        <v>20</v>
      </c>
      <c r="G6077" s="135" t="s">
        <v>20</v>
      </c>
      <c r="H6077" s="135" t="s">
        <v>20</v>
      </c>
      <c r="I6077" s="135" t="s">
        <v>20</v>
      </c>
      <c r="J6077" s="136">
        <v>0</v>
      </c>
      <c r="K6077" s="136">
        <v>0</v>
      </c>
      <c r="L6077" s="136">
        <v>0</v>
      </c>
      <c r="M6077" s="137" t="str">
        <f t="shared" si="94"/>
        <v>P</v>
      </c>
      <c r="N6077" s="172" t="s">
        <v>10682</v>
      </c>
      <c r="O6077" s="149" t="s">
        <v>1532</v>
      </c>
      <c r="P6077" s="149" t="s">
        <v>9914</v>
      </c>
      <c r="Q6077" s="150" t="s">
        <v>10519</v>
      </c>
      <c r="R6077" s="189">
        <v>2.0277777777777777</v>
      </c>
    </row>
    <row r="6078" spans="1:18" x14ac:dyDescent="0.25">
      <c r="A6078" s="132">
        <v>1064117</v>
      </c>
      <c r="B6078" s="145" t="s">
        <v>5854</v>
      </c>
      <c r="C6078" s="132">
        <v>1</v>
      </c>
      <c r="D6078" s="132" t="s">
        <v>20</v>
      </c>
      <c r="E6078" s="186" t="s">
        <v>20</v>
      </c>
      <c r="F6078" s="132" t="s">
        <v>20</v>
      </c>
      <c r="G6078" s="132" t="s">
        <v>20</v>
      </c>
      <c r="H6078" s="132" t="s">
        <v>20</v>
      </c>
      <c r="I6078" s="132" t="s">
        <v>20</v>
      </c>
      <c r="J6078" s="133">
        <v>0</v>
      </c>
      <c r="K6078" s="133">
        <v>0</v>
      </c>
      <c r="L6078" s="133">
        <v>0</v>
      </c>
      <c r="M6078" s="134" t="str">
        <f t="shared" si="94"/>
        <v>P</v>
      </c>
      <c r="N6078" s="171" t="s">
        <v>10682</v>
      </c>
      <c r="O6078" s="146" t="s">
        <v>1532</v>
      </c>
      <c r="P6078" s="146" t="s">
        <v>9914</v>
      </c>
      <c r="Q6078" s="147" t="s">
        <v>10519</v>
      </c>
      <c r="R6078" s="187">
        <v>2.0277777777777777</v>
      </c>
    </row>
    <row r="6079" spans="1:18" x14ac:dyDescent="0.25">
      <c r="A6079" s="135">
        <v>1064118</v>
      </c>
      <c r="B6079" s="148" t="s">
        <v>5855</v>
      </c>
      <c r="C6079" s="135">
        <v>1</v>
      </c>
      <c r="D6079" s="135" t="s">
        <v>20</v>
      </c>
      <c r="E6079" s="188" t="s">
        <v>20</v>
      </c>
      <c r="F6079" s="135" t="s">
        <v>20</v>
      </c>
      <c r="G6079" s="135" t="s">
        <v>20</v>
      </c>
      <c r="H6079" s="135" t="s">
        <v>20</v>
      </c>
      <c r="I6079" s="135" t="s">
        <v>20</v>
      </c>
      <c r="J6079" s="136">
        <v>0</v>
      </c>
      <c r="K6079" s="136">
        <v>0</v>
      </c>
      <c r="L6079" s="136">
        <v>0</v>
      </c>
      <c r="M6079" s="137" t="str">
        <f t="shared" si="94"/>
        <v>P</v>
      </c>
      <c r="N6079" s="172" t="s">
        <v>10682</v>
      </c>
      <c r="O6079" s="149" t="s">
        <v>1532</v>
      </c>
      <c r="P6079" s="149" t="s">
        <v>9914</v>
      </c>
      <c r="Q6079" s="150" t="s">
        <v>10519</v>
      </c>
      <c r="R6079" s="189">
        <v>4.3777777777777773</v>
      </c>
    </row>
    <row r="6080" spans="1:18" x14ac:dyDescent="0.25">
      <c r="A6080" s="132">
        <v>1064119</v>
      </c>
      <c r="B6080" s="145" t="s">
        <v>5856</v>
      </c>
      <c r="C6080" s="132">
        <v>1</v>
      </c>
      <c r="D6080" s="132" t="s">
        <v>20</v>
      </c>
      <c r="E6080" s="186" t="s">
        <v>20</v>
      </c>
      <c r="F6080" s="132" t="s">
        <v>20</v>
      </c>
      <c r="G6080" s="132" t="s">
        <v>20</v>
      </c>
      <c r="H6080" s="132" t="s">
        <v>20</v>
      </c>
      <c r="I6080" s="132" t="s">
        <v>20</v>
      </c>
      <c r="J6080" s="133">
        <v>0</v>
      </c>
      <c r="K6080" s="133">
        <v>0</v>
      </c>
      <c r="L6080" s="133">
        <v>0</v>
      </c>
      <c r="M6080" s="134" t="str">
        <f t="shared" si="94"/>
        <v>P</v>
      </c>
      <c r="N6080" s="171" t="s">
        <v>10682</v>
      </c>
      <c r="O6080" s="146" t="s">
        <v>1532</v>
      </c>
      <c r="P6080" s="146" t="s">
        <v>9914</v>
      </c>
      <c r="Q6080" s="147" t="s">
        <v>10519</v>
      </c>
      <c r="R6080" s="187">
        <v>3.6111111111111112</v>
      </c>
    </row>
    <row r="6081" spans="1:18" x14ac:dyDescent="0.25">
      <c r="A6081" s="135">
        <v>1064123</v>
      </c>
      <c r="B6081" s="148" t="s">
        <v>5857</v>
      </c>
      <c r="C6081" s="135">
        <v>1</v>
      </c>
      <c r="D6081" s="135" t="s">
        <v>20</v>
      </c>
      <c r="E6081" s="188" t="s">
        <v>20</v>
      </c>
      <c r="F6081" s="135" t="s">
        <v>20</v>
      </c>
      <c r="G6081" s="135" t="s">
        <v>20</v>
      </c>
      <c r="H6081" s="135" t="s">
        <v>20</v>
      </c>
      <c r="I6081" s="135" t="s">
        <v>20</v>
      </c>
      <c r="J6081" s="136">
        <v>0</v>
      </c>
      <c r="K6081" s="136">
        <v>0</v>
      </c>
      <c r="L6081" s="136">
        <v>0</v>
      </c>
      <c r="M6081" s="137" t="str">
        <f t="shared" si="94"/>
        <v>P</v>
      </c>
      <c r="N6081" s="172" t="s">
        <v>10682</v>
      </c>
      <c r="O6081" s="149" t="s">
        <v>1532</v>
      </c>
      <c r="P6081" s="149" t="s">
        <v>9914</v>
      </c>
      <c r="Q6081" s="150" t="s">
        <v>10519</v>
      </c>
      <c r="R6081" s="189">
        <v>3.6111111111111112</v>
      </c>
    </row>
    <row r="6082" spans="1:18" x14ac:dyDescent="0.25">
      <c r="A6082" s="132">
        <v>1064127</v>
      </c>
      <c r="B6082" s="145" t="s">
        <v>5858</v>
      </c>
      <c r="C6082" s="132">
        <v>1</v>
      </c>
      <c r="D6082" s="132" t="s">
        <v>20</v>
      </c>
      <c r="E6082" s="186" t="s">
        <v>20</v>
      </c>
      <c r="F6082" s="132" t="s">
        <v>20</v>
      </c>
      <c r="G6082" s="132" t="s">
        <v>20</v>
      </c>
      <c r="H6082" s="132" t="s">
        <v>20</v>
      </c>
      <c r="I6082" s="132" t="s">
        <v>20</v>
      </c>
      <c r="J6082" s="133">
        <v>0</v>
      </c>
      <c r="K6082" s="133">
        <v>0</v>
      </c>
      <c r="L6082" s="133">
        <v>0</v>
      </c>
      <c r="M6082" s="134" t="str">
        <f t="shared" ref="M6082:M6145" si="95">HYPERLINK(CONCATENATE("T:\Distribution Centre\RDC Department Shared\Cubiscan photos","\",A6082,"-pac.jpg"),"P")</f>
        <v>P</v>
      </c>
      <c r="N6082" s="171" t="s">
        <v>10682</v>
      </c>
      <c r="O6082" s="146" t="s">
        <v>1532</v>
      </c>
      <c r="P6082" s="146" t="s">
        <v>9914</v>
      </c>
      <c r="Q6082" s="147" t="s">
        <v>10519</v>
      </c>
      <c r="R6082" s="187">
        <v>4.3777777777777773</v>
      </c>
    </row>
    <row r="6083" spans="1:18" x14ac:dyDescent="0.25">
      <c r="A6083" s="135">
        <v>1064134</v>
      </c>
      <c r="B6083" s="148" t="s">
        <v>5859</v>
      </c>
      <c r="C6083" s="135">
        <v>1</v>
      </c>
      <c r="D6083" s="135" t="s">
        <v>20</v>
      </c>
      <c r="E6083" s="188" t="s">
        <v>20</v>
      </c>
      <c r="F6083" s="135" t="s">
        <v>20</v>
      </c>
      <c r="G6083" s="135" t="s">
        <v>20</v>
      </c>
      <c r="H6083" s="135" t="s">
        <v>20</v>
      </c>
      <c r="I6083" s="135" t="s">
        <v>20</v>
      </c>
      <c r="J6083" s="136">
        <v>0</v>
      </c>
      <c r="K6083" s="136">
        <v>0</v>
      </c>
      <c r="L6083" s="136">
        <v>0</v>
      </c>
      <c r="M6083" s="137" t="str">
        <f t="shared" si="95"/>
        <v>P</v>
      </c>
      <c r="N6083" s="172" t="s">
        <v>10682</v>
      </c>
      <c r="O6083" s="149" t="s">
        <v>1532</v>
      </c>
      <c r="P6083" s="149" t="s">
        <v>9914</v>
      </c>
      <c r="Q6083" s="150" t="s">
        <v>10519</v>
      </c>
      <c r="R6083" s="189">
        <v>4.3777777777777773</v>
      </c>
    </row>
    <row r="6084" spans="1:18" x14ac:dyDescent="0.25">
      <c r="A6084" s="132">
        <v>1064140</v>
      </c>
      <c r="B6084" s="145" t="s">
        <v>5860</v>
      </c>
      <c r="C6084" s="132">
        <v>1</v>
      </c>
      <c r="D6084" s="132" t="s">
        <v>20</v>
      </c>
      <c r="E6084" s="186" t="s">
        <v>20</v>
      </c>
      <c r="F6084" s="132" t="s">
        <v>20</v>
      </c>
      <c r="G6084" s="132" t="s">
        <v>20</v>
      </c>
      <c r="H6084" s="132" t="s">
        <v>20</v>
      </c>
      <c r="I6084" s="132" t="s">
        <v>20</v>
      </c>
      <c r="J6084" s="133">
        <v>0</v>
      </c>
      <c r="K6084" s="133">
        <v>0</v>
      </c>
      <c r="L6084" s="133">
        <v>0</v>
      </c>
      <c r="M6084" s="134" t="str">
        <f t="shared" si="95"/>
        <v>P</v>
      </c>
      <c r="N6084" s="171" t="s">
        <v>10682</v>
      </c>
      <c r="O6084" s="146" t="s">
        <v>1532</v>
      </c>
      <c r="P6084" s="146" t="s">
        <v>9914</v>
      </c>
      <c r="Q6084" s="147" t="s">
        <v>10519</v>
      </c>
      <c r="R6084" s="187">
        <v>4.3777777777777773</v>
      </c>
    </row>
    <row r="6085" spans="1:18" x14ac:dyDescent="0.25">
      <c r="A6085" s="135">
        <v>1064146</v>
      </c>
      <c r="B6085" s="148" t="s">
        <v>5861</v>
      </c>
      <c r="C6085" s="135">
        <v>1</v>
      </c>
      <c r="D6085" s="135" t="s">
        <v>20</v>
      </c>
      <c r="E6085" s="188" t="s">
        <v>20</v>
      </c>
      <c r="F6085" s="135" t="s">
        <v>20</v>
      </c>
      <c r="G6085" s="135" t="s">
        <v>20</v>
      </c>
      <c r="H6085" s="135" t="s">
        <v>20</v>
      </c>
      <c r="I6085" s="135" t="s">
        <v>20</v>
      </c>
      <c r="J6085" s="136">
        <v>0</v>
      </c>
      <c r="K6085" s="136">
        <v>0</v>
      </c>
      <c r="L6085" s="136">
        <v>0</v>
      </c>
      <c r="M6085" s="137" t="str">
        <f t="shared" si="95"/>
        <v>P</v>
      </c>
      <c r="N6085" s="172" t="s">
        <v>10682</v>
      </c>
      <c r="O6085" s="149" t="s">
        <v>1532</v>
      </c>
      <c r="P6085" s="149" t="s">
        <v>9914</v>
      </c>
      <c r="Q6085" s="150" t="s">
        <v>10519</v>
      </c>
      <c r="R6085" s="189">
        <v>4.3777777777777773</v>
      </c>
    </row>
    <row r="6086" spans="1:18" x14ac:dyDescent="0.25">
      <c r="A6086" s="132">
        <v>1064148</v>
      </c>
      <c r="B6086" s="145" t="s">
        <v>5862</v>
      </c>
      <c r="C6086" s="132">
        <v>1</v>
      </c>
      <c r="D6086" s="132" t="s">
        <v>20</v>
      </c>
      <c r="E6086" s="186" t="s">
        <v>20</v>
      </c>
      <c r="F6086" s="132" t="s">
        <v>20</v>
      </c>
      <c r="G6086" s="132" t="s">
        <v>20</v>
      </c>
      <c r="H6086" s="132" t="s">
        <v>20</v>
      </c>
      <c r="I6086" s="132" t="s">
        <v>20</v>
      </c>
      <c r="J6086" s="133">
        <v>0</v>
      </c>
      <c r="K6086" s="133">
        <v>0</v>
      </c>
      <c r="L6086" s="133">
        <v>0</v>
      </c>
      <c r="M6086" s="134" t="str">
        <f t="shared" si="95"/>
        <v>P</v>
      </c>
      <c r="N6086" s="171" t="s">
        <v>10682</v>
      </c>
      <c r="O6086" s="146" t="s">
        <v>1532</v>
      </c>
      <c r="P6086" s="146" t="s">
        <v>9914</v>
      </c>
      <c r="Q6086" s="147" t="s">
        <v>10519</v>
      </c>
      <c r="R6086" s="187">
        <v>4.3777777777777773</v>
      </c>
    </row>
    <row r="6087" spans="1:18" x14ac:dyDescent="0.25">
      <c r="A6087" s="135">
        <v>1064205</v>
      </c>
      <c r="B6087" s="148" t="s">
        <v>5863</v>
      </c>
      <c r="C6087" s="135">
        <v>1</v>
      </c>
      <c r="D6087" s="135" t="s">
        <v>20</v>
      </c>
      <c r="E6087" s="188" t="s">
        <v>20</v>
      </c>
      <c r="F6087" s="135" t="s">
        <v>20</v>
      </c>
      <c r="G6087" s="135" t="s">
        <v>20</v>
      </c>
      <c r="H6087" s="135" t="s">
        <v>20</v>
      </c>
      <c r="I6087" s="135" t="s">
        <v>20</v>
      </c>
      <c r="J6087" s="136">
        <v>0</v>
      </c>
      <c r="K6087" s="136">
        <v>0</v>
      </c>
      <c r="L6087" s="136">
        <v>0</v>
      </c>
      <c r="M6087" s="137" t="str">
        <f t="shared" si="95"/>
        <v>P</v>
      </c>
      <c r="N6087" s="172" t="s">
        <v>10682</v>
      </c>
      <c r="O6087" s="149" t="s">
        <v>1532</v>
      </c>
      <c r="P6087" s="149" t="s">
        <v>9914</v>
      </c>
      <c r="Q6087" s="150" t="s">
        <v>10519</v>
      </c>
      <c r="R6087" s="189">
        <v>4.3777777777777773</v>
      </c>
    </row>
    <row r="6088" spans="1:18" x14ac:dyDescent="0.25">
      <c r="A6088" s="132">
        <v>1064212</v>
      </c>
      <c r="B6088" s="145" t="s">
        <v>5864</v>
      </c>
      <c r="C6088" s="132">
        <v>1</v>
      </c>
      <c r="D6088" s="132" t="s">
        <v>20</v>
      </c>
      <c r="E6088" s="186" t="s">
        <v>20</v>
      </c>
      <c r="F6088" s="132" t="s">
        <v>20</v>
      </c>
      <c r="G6088" s="132" t="s">
        <v>20</v>
      </c>
      <c r="H6088" s="132" t="s">
        <v>20</v>
      </c>
      <c r="I6088" s="132" t="s">
        <v>20</v>
      </c>
      <c r="J6088" s="133">
        <v>0</v>
      </c>
      <c r="K6088" s="133">
        <v>0</v>
      </c>
      <c r="L6088" s="133">
        <v>0</v>
      </c>
      <c r="M6088" s="134" t="str">
        <f t="shared" si="95"/>
        <v>P</v>
      </c>
      <c r="N6088" s="171" t="s">
        <v>10682</v>
      </c>
      <c r="O6088" s="146" t="s">
        <v>1532</v>
      </c>
      <c r="P6088" s="146" t="s">
        <v>9914</v>
      </c>
      <c r="Q6088" s="147" t="s">
        <v>10519</v>
      </c>
      <c r="R6088" s="187">
        <v>4.3777777777777773</v>
      </c>
    </row>
    <row r="6089" spans="1:18" x14ac:dyDescent="0.25">
      <c r="A6089" s="135">
        <v>1064240</v>
      </c>
      <c r="B6089" s="148" t="s">
        <v>5865</v>
      </c>
      <c r="C6089" s="135">
        <v>1</v>
      </c>
      <c r="D6089" s="135" t="s">
        <v>20</v>
      </c>
      <c r="E6089" s="188" t="s">
        <v>20</v>
      </c>
      <c r="F6089" s="135" t="s">
        <v>20</v>
      </c>
      <c r="G6089" s="135" t="s">
        <v>20</v>
      </c>
      <c r="H6089" s="135" t="s">
        <v>20</v>
      </c>
      <c r="I6089" s="135" t="s">
        <v>20</v>
      </c>
      <c r="J6089" s="136">
        <v>0</v>
      </c>
      <c r="K6089" s="136">
        <v>0</v>
      </c>
      <c r="L6089" s="136">
        <v>0</v>
      </c>
      <c r="M6089" s="137" t="str">
        <f t="shared" si="95"/>
        <v>P</v>
      </c>
      <c r="N6089" s="172" t="s">
        <v>10682</v>
      </c>
      <c r="O6089" s="149" t="s">
        <v>1532</v>
      </c>
      <c r="P6089" s="149" t="s">
        <v>9914</v>
      </c>
      <c r="Q6089" s="150" t="s">
        <v>10519</v>
      </c>
      <c r="R6089" s="189">
        <v>4.3777777777777773</v>
      </c>
    </row>
    <row r="6090" spans="1:18" x14ac:dyDescent="0.25">
      <c r="A6090" s="132">
        <v>1064241</v>
      </c>
      <c r="B6090" s="145" t="s">
        <v>5866</v>
      </c>
      <c r="C6090" s="132">
        <v>1</v>
      </c>
      <c r="D6090" s="132" t="s">
        <v>20</v>
      </c>
      <c r="E6090" s="186" t="s">
        <v>20</v>
      </c>
      <c r="F6090" s="132" t="s">
        <v>20</v>
      </c>
      <c r="G6090" s="132" t="s">
        <v>20</v>
      </c>
      <c r="H6090" s="132" t="s">
        <v>20</v>
      </c>
      <c r="I6090" s="132" t="s">
        <v>20</v>
      </c>
      <c r="J6090" s="133">
        <v>0</v>
      </c>
      <c r="K6090" s="133">
        <v>0</v>
      </c>
      <c r="L6090" s="133">
        <v>0</v>
      </c>
      <c r="M6090" s="134" t="str">
        <f t="shared" si="95"/>
        <v>P</v>
      </c>
      <c r="N6090" s="171" t="s">
        <v>10682</v>
      </c>
      <c r="O6090" s="146" t="s">
        <v>1532</v>
      </c>
      <c r="P6090" s="146" t="s">
        <v>9914</v>
      </c>
      <c r="Q6090" s="147" t="s">
        <v>10519</v>
      </c>
      <c r="R6090" s="187">
        <v>4.3777777777777773</v>
      </c>
    </row>
    <row r="6091" spans="1:18" x14ac:dyDescent="0.25">
      <c r="A6091" s="135">
        <v>1064248</v>
      </c>
      <c r="B6091" s="148" t="s">
        <v>5867</v>
      </c>
      <c r="C6091" s="135">
        <v>1</v>
      </c>
      <c r="D6091" s="135" t="s">
        <v>20</v>
      </c>
      <c r="E6091" s="188" t="s">
        <v>20</v>
      </c>
      <c r="F6091" s="135" t="s">
        <v>20</v>
      </c>
      <c r="G6091" s="135" t="s">
        <v>20</v>
      </c>
      <c r="H6091" s="135" t="s">
        <v>20</v>
      </c>
      <c r="I6091" s="135" t="s">
        <v>20</v>
      </c>
      <c r="J6091" s="136">
        <v>0</v>
      </c>
      <c r="K6091" s="136">
        <v>0</v>
      </c>
      <c r="L6091" s="136">
        <v>0</v>
      </c>
      <c r="M6091" s="137" t="str">
        <f t="shared" si="95"/>
        <v>P</v>
      </c>
      <c r="N6091" s="172" t="s">
        <v>10682</v>
      </c>
      <c r="O6091" s="149" t="s">
        <v>1532</v>
      </c>
      <c r="P6091" s="149" t="s">
        <v>9914</v>
      </c>
      <c r="Q6091" s="150" t="s">
        <v>10519</v>
      </c>
      <c r="R6091" s="189">
        <v>4.3777777777777773</v>
      </c>
    </row>
    <row r="6092" spans="1:18" x14ac:dyDescent="0.25">
      <c r="A6092" s="132">
        <v>1064261</v>
      </c>
      <c r="B6092" s="145" t="s">
        <v>5868</v>
      </c>
      <c r="C6092" s="132">
        <v>1</v>
      </c>
      <c r="D6092" s="132" t="s">
        <v>20</v>
      </c>
      <c r="E6092" s="186" t="s">
        <v>20</v>
      </c>
      <c r="F6092" s="132" t="s">
        <v>20</v>
      </c>
      <c r="G6092" s="132" t="s">
        <v>20</v>
      </c>
      <c r="H6092" s="132" t="s">
        <v>20</v>
      </c>
      <c r="I6092" s="132" t="s">
        <v>20</v>
      </c>
      <c r="J6092" s="133">
        <v>0</v>
      </c>
      <c r="K6092" s="133">
        <v>0</v>
      </c>
      <c r="L6092" s="133">
        <v>0</v>
      </c>
      <c r="M6092" s="134" t="str">
        <f t="shared" si="95"/>
        <v>P</v>
      </c>
      <c r="N6092" s="171" t="s">
        <v>10682</v>
      </c>
      <c r="O6092" s="146" t="s">
        <v>1532</v>
      </c>
      <c r="P6092" s="146" t="s">
        <v>9914</v>
      </c>
      <c r="Q6092" s="147" t="s">
        <v>10519</v>
      </c>
      <c r="R6092" s="187">
        <v>4.3777777777777773</v>
      </c>
    </row>
    <row r="6093" spans="1:18" x14ac:dyDescent="0.25">
      <c r="A6093" s="135">
        <v>1064273</v>
      </c>
      <c r="B6093" s="148" t="s">
        <v>5869</v>
      </c>
      <c r="C6093" s="135">
        <v>1</v>
      </c>
      <c r="D6093" s="135" t="s">
        <v>20</v>
      </c>
      <c r="E6093" s="188" t="s">
        <v>20</v>
      </c>
      <c r="F6093" s="135" t="s">
        <v>20</v>
      </c>
      <c r="G6093" s="135" t="s">
        <v>20</v>
      </c>
      <c r="H6093" s="135" t="s">
        <v>20</v>
      </c>
      <c r="I6093" s="135" t="s">
        <v>20</v>
      </c>
      <c r="J6093" s="136">
        <v>0</v>
      </c>
      <c r="K6093" s="136">
        <v>0</v>
      </c>
      <c r="L6093" s="136">
        <v>0</v>
      </c>
      <c r="M6093" s="137" t="str">
        <f t="shared" si="95"/>
        <v>P</v>
      </c>
      <c r="N6093" s="172" t="s">
        <v>10682</v>
      </c>
      <c r="O6093" s="149" t="s">
        <v>1532</v>
      </c>
      <c r="P6093" s="149" t="s">
        <v>9914</v>
      </c>
      <c r="Q6093" s="150" t="s">
        <v>10519</v>
      </c>
      <c r="R6093" s="189">
        <v>3.6111111111111112</v>
      </c>
    </row>
    <row r="6094" spans="1:18" x14ac:dyDescent="0.25">
      <c r="A6094" s="132">
        <v>1064276</v>
      </c>
      <c r="B6094" s="145" t="s">
        <v>5870</v>
      </c>
      <c r="C6094" s="132">
        <v>1</v>
      </c>
      <c r="D6094" s="132" t="s">
        <v>20</v>
      </c>
      <c r="E6094" s="186" t="s">
        <v>20</v>
      </c>
      <c r="F6094" s="132" t="s">
        <v>20</v>
      </c>
      <c r="G6094" s="132" t="s">
        <v>20</v>
      </c>
      <c r="H6094" s="132" t="s">
        <v>20</v>
      </c>
      <c r="I6094" s="132" t="s">
        <v>20</v>
      </c>
      <c r="J6094" s="133">
        <v>0</v>
      </c>
      <c r="K6094" s="133">
        <v>0</v>
      </c>
      <c r="L6094" s="133">
        <v>0</v>
      </c>
      <c r="M6094" s="134" t="str">
        <f t="shared" si="95"/>
        <v>P</v>
      </c>
      <c r="N6094" s="171" t="s">
        <v>10682</v>
      </c>
      <c r="O6094" s="146" t="s">
        <v>1532</v>
      </c>
      <c r="P6094" s="146" t="s">
        <v>9914</v>
      </c>
      <c r="Q6094" s="147" t="s">
        <v>10519</v>
      </c>
      <c r="R6094" s="187">
        <v>3.6111111111111112</v>
      </c>
    </row>
    <row r="6095" spans="1:18" x14ac:dyDescent="0.25">
      <c r="A6095" s="135">
        <v>1064277</v>
      </c>
      <c r="B6095" s="148" t="s">
        <v>5871</v>
      </c>
      <c r="C6095" s="135">
        <v>1</v>
      </c>
      <c r="D6095" s="135" t="s">
        <v>20</v>
      </c>
      <c r="E6095" s="188" t="s">
        <v>20</v>
      </c>
      <c r="F6095" s="135" t="s">
        <v>20</v>
      </c>
      <c r="G6095" s="135" t="s">
        <v>20</v>
      </c>
      <c r="H6095" s="135" t="s">
        <v>20</v>
      </c>
      <c r="I6095" s="135" t="s">
        <v>20</v>
      </c>
      <c r="J6095" s="136">
        <v>0</v>
      </c>
      <c r="K6095" s="136">
        <v>0</v>
      </c>
      <c r="L6095" s="136">
        <v>0</v>
      </c>
      <c r="M6095" s="137" t="str">
        <f t="shared" si="95"/>
        <v>P</v>
      </c>
      <c r="N6095" s="172" t="s">
        <v>10682</v>
      </c>
      <c r="O6095" s="149" t="s">
        <v>1532</v>
      </c>
      <c r="P6095" s="149" t="s">
        <v>9914</v>
      </c>
      <c r="Q6095" s="150" t="s">
        <v>10519</v>
      </c>
      <c r="R6095" s="189">
        <v>3.6111111111111112</v>
      </c>
    </row>
    <row r="6096" spans="1:18" x14ac:dyDescent="0.25">
      <c r="A6096" s="132">
        <v>1064280</v>
      </c>
      <c r="B6096" s="145" t="s">
        <v>5872</v>
      </c>
      <c r="C6096" s="132">
        <v>1</v>
      </c>
      <c r="D6096" s="132" t="s">
        <v>20</v>
      </c>
      <c r="E6096" s="186" t="s">
        <v>20</v>
      </c>
      <c r="F6096" s="132" t="s">
        <v>20</v>
      </c>
      <c r="G6096" s="132" t="s">
        <v>20</v>
      </c>
      <c r="H6096" s="132" t="s">
        <v>20</v>
      </c>
      <c r="I6096" s="132" t="s">
        <v>20</v>
      </c>
      <c r="J6096" s="133">
        <v>0</v>
      </c>
      <c r="K6096" s="133">
        <v>0</v>
      </c>
      <c r="L6096" s="133">
        <v>0</v>
      </c>
      <c r="M6096" s="134" t="str">
        <f t="shared" si="95"/>
        <v>P</v>
      </c>
      <c r="N6096" s="171" t="s">
        <v>10682</v>
      </c>
      <c r="O6096" s="146" t="s">
        <v>1532</v>
      </c>
      <c r="P6096" s="146" t="s">
        <v>9914</v>
      </c>
      <c r="Q6096" s="147" t="s">
        <v>10519</v>
      </c>
      <c r="R6096" s="187">
        <v>3.6111111111111112</v>
      </c>
    </row>
    <row r="6097" spans="1:18" x14ac:dyDescent="0.25">
      <c r="A6097" s="135">
        <v>1064288</v>
      </c>
      <c r="B6097" s="148" t="s">
        <v>5873</v>
      </c>
      <c r="C6097" s="135">
        <v>1</v>
      </c>
      <c r="D6097" s="135" t="s">
        <v>20</v>
      </c>
      <c r="E6097" s="188" t="s">
        <v>20</v>
      </c>
      <c r="F6097" s="135" t="s">
        <v>20</v>
      </c>
      <c r="G6097" s="135" t="s">
        <v>20</v>
      </c>
      <c r="H6097" s="135" t="s">
        <v>20</v>
      </c>
      <c r="I6097" s="135" t="s">
        <v>20</v>
      </c>
      <c r="J6097" s="136">
        <v>0</v>
      </c>
      <c r="K6097" s="136">
        <v>0</v>
      </c>
      <c r="L6097" s="136">
        <v>0</v>
      </c>
      <c r="M6097" s="137" t="str">
        <f t="shared" si="95"/>
        <v>P</v>
      </c>
      <c r="N6097" s="172" t="s">
        <v>10682</v>
      </c>
      <c r="O6097" s="149" t="s">
        <v>1532</v>
      </c>
      <c r="P6097" s="149" t="s">
        <v>9914</v>
      </c>
      <c r="Q6097" s="150" t="s">
        <v>10519</v>
      </c>
      <c r="R6097" s="189">
        <v>3.6111111111111112</v>
      </c>
    </row>
    <row r="6098" spans="1:18" x14ac:dyDescent="0.25">
      <c r="A6098" s="132">
        <v>1064294</v>
      </c>
      <c r="B6098" s="145" t="s">
        <v>5874</v>
      </c>
      <c r="C6098" s="132">
        <v>1</v>
      </c>
      <c r="D6098" s="132" t="s">
        <v>20</v>
      </c>
      <c r="E6098" s="186" t="s">
        <v>20</v>
      </c>
      <c r="F6098" s="132" t="s">
        <v>20</v>
      </c>
      <c r="G6098" s="132" t="s">
        <v>20</v>
      </c>
      <c r="H6098" s="132" t="s">
        <v>20</v>
      </c>
      <c r="I6098" s="132" t="s">
        <v>20</v>
      </c>
      <c r="J6098" s="133">
        <v>0</v>
      </c>
      <c r="K6098" s="133">
        <v>0</v>
      </c>
      <c r="L6098" s="133">
        <v>0</v>
      </c>
      <c r="M6098" s="134" t="str">
        <f t="shared" si="95"/>
        <v>P</v>
      </c>
      <c r="N6098" s="171" t="s">
        <v>10682</v>
      </c>
      <c r="O6098" s="146" t="s">
        <v>1532</v>
      </c>
      <c r="P6098" s="146" t="s">
        <v>9914</v>
      </c>
      <c r="Q6098" s="147" t="s">
        <v>10519</v>
      </c>
      <c r="R6098" s="187">
        <v>3.6111111111111112</v>
      </c>
    </row>
    <row r="6099" spans="1:18" x14ac:dyDescent="0.25">
      <c r="A6099" s="135">
        <v>1064296</v>
      </c>
      <c r="B6099" s="148" t="s">
        <v>5875</v>
      </c>
      <c r="C6099" s="135">
        <v>1</v>
      </c>
      <c r="D6099" s="135" t="s">
        <v>20</v>
      </c>
      <c r="E6099" s="188" t="s">
        <v>20</v>
      </c>
      <c r="F6099" s="135" t="s">
        <v>20</v>
      </c>
      <c r="G6099" s="135" t="s">
        <v>20</v>
      </c>
      <c r="H6099" s="135" t="s">
        <v>20</v>
      </c>
      <c r="I6099" s="135" t="s">
        <v>20</v>
      </c>
      <c r="J6099" s="136">
        <v>0</v>
      </c>
      <c r="K6099" s="136">
        <v>0</v>
      </c>
      <c r="L6099" s="136">
        <v>0</v>
      </c>
      <c r="M6099" s="137" t="str">
        <f t="shared" si="95"/>
        <v>P</v>
      </c>
      <c r="N6099" s="172" t="s">
        <v>10682</v>
      </c>
      <c r="O6099" s="149" t="s">
        <v>1532</v>
      </c>
      <c r="P6099" s="149" t="s">
        <v>9914</v>
      </c>
      <c r="Q6099" s="150" t="s">
        <v>10519</v>
      </c>
      <c r="R6099" s="189">
        <v>3.6111111111111112</v>
      </c>
    </row>
    <row r="6100" spans="1:18" x14ac:dyDescent="0.25">
      <c r="A6100" s="132">
        <v>1064300</v>
      </c>
      <c r="B6100" s="145" t="s">
        <v>5876</v>
      </c>
      <c r="C6100" s="132">
        <v>1</v>
      </c>
      <c r="D6100" s="132" t="s">
        <v>20</v>
      </c>
      <c r="E6100" s="186" t="s">
        <v>20</v>
      </c>
      <c r="F6100" s="132" t="s">
        <v>20</v>
      </c>
      <c r="G6100" s="132" t="s">
        <v>20</v>
      </c>
      <c r="H6100" s="132" t="s">
        <v>20</v>
      </c>
      <c r="I6100" s="132" t="s">
        <v>20</v>
      </c>
      <c r="J6100" s="133">
        <v>0</v>
      </c>
      <c r="K6100" s="133">
        <v>0</v>
      </c>
      <c r="L6100" s="133">
        <v>0</v>
      </c>
      <c r="M6100" s="134" t="str">
        <f t="shared" si="95"/>
        <v>P</v>
      </c>
      <c r="N6100" s="171" t="s">
        <v>10682</v>
      </c>
      <c r="O6100" s="146" t="s">
        <v>1532</v>
      </c>
      <c r="P6100" s="146" t="s">
        <v>9914</v>
      </c>
      <c r="Q6100" s="147" t="s">
        <v>10519</v>
      </c>
      <c r="R6100" s="187">
        <v>3.6111111111111112</v>
      </c>
    </row>
    <row r="6101" spans="1:18" x14ac:dyDescent="0.25">
      <c r="A6101" s="135">
        <v>1064305</v>
      </c>
      <c r="B6101" s="148" t="s">
        <v>5877</v>
      </c>
      <c r="C6101" s="135">
        <v>1</v>
      </c>
      <c r="D6101" s="135" t="s">
        <v>20</v>
      </c>
      <c r="E6101" s="188" t="s">
        <v>20</v>
      </c>
      <c r="F6101" s="135" t="s">
        <v>20</v>
      </c>
      <c r="G6101" s="135" t="s">
        <v>20</v>
      </c>
      <c r="H6101" s="135" t="s">
        <v>20</v>
      </c>
      <c r="I6101" s="135" t="s">
        <v>20</v>
      </c>
      <c r="J6101" s="136">
        <v>0</v>
      </c>
      <c r="K6101" s="136">
        <v>0</v>
      </c>
      <c r="L6101" s="136">
        <v>0</v>
      </c>
      <c r="M6101" s="137" t="str">
        <f t="shared" si="95"/>
        <v>P</v>
      </c>
      <c r="N6101" s="172" t="s">
        <v>10682</v>
      </c>
      <c r="O6101" s="149" t="s">
        <v>1532</v>
      </c>
      <c r="P6101" s="149" t="s">
        <v>9914</v>
      </c>
      <c r="Q6101" s="150" t="s">
        <v>10519</v>
      </c>
      <c r="R6101" s="189">
        <v>3.6111111111111112</v>
      </c>
    </row>
    <row r="6102" spans="1:18" x14ac:dyDescent="0.25">
      <c r="A6102" s="132">
        <v>1064319</v>
      </c>
      <c r="B6102" s="145" t="s">
        <v>5878</v>
      </c>
      <c r="C6102" s="132">
        <v>1</v>
      </c>
      <c r="D6102" s="132" t="s">
        <v>20</v>
      </c>
      <c r="E6102" s="186" t="s">
        <v>20</v>
      </c>
      <c r="F6102" s="132" t="s">
        <v>20</v>
      </c>
      <c r="G6102" s="132" t="s">
        <v>20</v>
      </c>
      <c r="H6102" s="132" t="s">
        <v>20</v>
      </c>
      <c r="I6102" s="132" t="s">
        <v>20</v>
      </c>
      <c r="J6102" s="133">
        <v>0</v>
      </c>
      <c r="K6102" s="133">
        <v>0</v>
      </c>
      <c r="L6102" s="133">
        <v>0</v>
      </c>
      <c r="M6102" s="134" t="str">
        <f t="shared" si="95"/>
        <v>P</v>
      </c>
      <c r="N6102" s="171" t="s">
        <v>10682</v>
      </c>
      <c r="O6102" s="146" t="s">
        <v>1532</v>
      </c>
      <c r="P6102" s="146" t="s">
        <v>9914</v>
      </c>
      <c r="Q6102" s="147" t="s">
        <v>10519</v>
      </c>
      <c r="R6102" s="187">
        <v>3.6111111111111112</v>
      </c>
    </row>
    <row r="6103" spans="1:18" x14ac:dyDescent="0.25">
      <c r="A6103" s="135">
        <v>1064327</v>
      </c>
      <c r="B6103" s="148" t="s">
        <v>5879</v>
      </c>
      <c r="C6103" s="135">
        <v>1</v>
      </c>
      <c r="D6103" s="135" t="s">
        <v>20</v>
      </c>
      <c r="E6103" s="188" t="s">
        <v>20</v>
      </c>
      <c r="F6103" s="135" t="s">
        <v>20</v>
      </c>
      <c r="G6103" s="135" t="s">
        <v>20</v>
      </c>
      <c r="H6103" s="135" t="s">
        <v>20</v>
      </c>
      <c r="I6103" s="135" t="s">
        <v>20</v>
      </c>
      <c r="J6103" s="136">
        <v>0</v>
      </c>
      <c r="K6103" s="136">
        <v>0</v>
      </c>
      <c r="L6103" s="136">
        <v>0</v>
      </c>
      <c r="M6103" s="137" t="str">
        <f t="shared" si="95"/>
        <v>P</v>
      </c>
      <c r="N6103" s="172" t="s">
        <v>10682</v>
      </c>
      <c r="O6103" s="149" t="s">
        <v>1532</v>
      </c>
      <c r="P6103" s="149" t="s">
        <v>9914</v>
      </c>
      <c r="Q6103" s="150" t="s">
        <v>10519</v>
      </c>
      <c r="R6103" s="189">
        <v>0.24444444444444444</v>
      </c>
    </row>
    <row r="6104" spans="1:18" x14ac:dyDescent="0.25">
      <c r="A6104" s="132">
        <v>1064329</v>
      </c>
      <c r="B6104" s="145" t="s">
        <v>5880</v>
      </c>
      <c r="C6104" s="132">
        <v>1</v>
      </c>
      <c r="D6104" s="132" t="s">
        <v>20</v>
      </c>
      <c r="E6104" s="186" t="s">
        <v>20</v>
      </c>
      <c r="F6104" s="132" t="s">
        <v>20</v>
      </c>
      <c r="G6104" s="132" t="s">
        <v>20</v>
      </c>
      <c r="H6104" s="132" t="s">
        <v>20</v>
      </c>
      <c r="I6104" s="132" t="s">
        <v>20</v>
      </c>
      <c r="J6104" s="133">
        <v>0</v>
      </c>
      <c r="K6104" s="133">
        <v>0</v>
      </c>
      <c r="L6104" s="133">
        <v>0</v>
      </c>
      <c r="M6104" s="134" t="str">
        <f t="shared" si="95"/>
        <v>P</v>
      </c>
      <c r="N6104" s="171" t="s">
        <v>10682</v>
      </c>
      <c r="O6104" s="146" t="s">
        <v>1532</v>
      </c>
      <c r="P6104" s="146" t="s">
        <v>9914</v>
      </c>
      <c r="Q6104" s="147" t="s">
        <v>10519</v>
      </c>
      <c r="R6104" s="187">
        <v>0.24444444444444444</v>
      </c>
    </row>
    <row r="6105" spans="1:18" x14ac:dyDescent="0.25">
      <c r="A6105" s="135">
        <v>1064337</v>
      </c>
      <c r="B6105" s="148" t="s">
        <v>5881</v>
      </c>
      <c r="C6105" s="135">
        <v>1</v>
      </c>
      <c r="D6105" s="135" t="s">
        <v>20</v>
      </c>
      <c r="E6105" s="188" t="s">
        <v>20</v>
      </c>
      <c r="F6105" s="135" t="s">
        <v>20</v>
      </c>
      <c r="G6105" s="135" t="s">
        <v>20</v>
      </c>
      <c r="H6105" s="135" t="s">
        <v>20</v>
      </c>
      <c r="I6105" s="135" t="s">
        <v>20</v>
      </c>
      <c r="J6105" s="136">
        <v>0</v>
      </c>
      <c r="K6105" s="136">
        <v>0</v>
      </c>
      <c r="L6105" s="136">
        <v>0</v>
      </c>
      <c r="M6105" s="137" t="str">
        <f t="shared" si="95"/>
        <v>P</v>
      </c>
      <c r="N6105" s="172" t="s">
        <v>10682</v>
      </c>
      <c r="O6105" s="149" t="s">
        <v>1532</v>
      </c>
      <c r="P6105" s="149" t="s">
        <v>9914</v>
      </c>
      <c r="Q6105" s="150" t="s">
        <v>10519</v>
      </c>
      <c r="R6105" s="189">
        <v>0.24444444444444444</v>
      </c>
    </row>
    <row r="6106" spans="1:18" x14ac:dyDescent="0.25">
      <c r="A6106" s="132">
        <v>1064338</v>
      </c>
      <c r="B6106" s="145" t="s">
        <v>5882</v>
      </c>
      <c r="C6106" s="132">
        <v>1</v>
      </c>
      <c r="D6106" s="132" t="s">
        <v>20</v>
      </c>
      <c r="E6106" s="186" t="s">
        <v>20</v>
      </c>
      <c r="F6106" s="132" t="s">
        <v>20</v>
      </c>
      <c r="G6106" s="132" t="s">
        <v>20</v>
      </c>
      <c r="H6106" s="132" t="s">
        <v>20</v>
      </c>
      <c r="I6106" s="132" t="s">
        <v>20</v>
      </c>
      <c r="J6106" s="133">
        <v>0</v>
      </c>
      <c r="K6106" s="133">
        <v>0</v>
      </c>
      <c r="L6106" s="133">
        <v>0</v>
      </c>
      <c r="M6106" s="134" t="str">
        <f t="shared" si="95"/>
        <v>P</v>
      </c>
      <c r="N6106" s="171" t="s">
        <v>10682</v>
      </c>
      <c r="O6106" s="146" t="s">
        <v>1532</v>
      </c>
      <c r="P6106" s="146" t="s">
        <v>9914</v>
      </c>
      <c r="Q6106" s="147" t="s">
        <v>10519</v>
      </c>
      <c r="R6106" s="187">
        <v>0.24444444444444444</v>
      </c>
    </row>
    <row r="6107" spans="1:18" x14ac:dyDescent="0.25">
      <c r="A6107" s="135">
        <v>1064339</v>
      </c>
      <c r="B6107" s="148" t="s">
        <v>5883</v>
      </c>
      <c r="C6107" s="135">
        <v>1</v>
      </c>
      <c r="D6107" s="135" t="s">
        <v>20</v>
      </c>
      <c r="E6107" s="188" t="s">
        <v>20</v>
      </c>
      <c r="F6107" s="135" t="s">
        <v>20</v>
      </c>
      <c r="G6107" s="135" t="s">
        <v>20</v>
      </c>
      <c r="H6107" s="135" t="s">
        <v>20</v>
      </c>
      <c r="I6107" s="135" t="s">
        <v>20</v>
      </c>
      <c r="J6107" s="136">
        <v>0</v>
      </c>
      <c r="K6107" s="136">
        <v>0</v>
      </c>
      <c r="L6107" s="136">
        <v>0</v>
      </c>
      <c r="M6107" s="137" t="str">
        <f t="shared" si="95"/>
        <v>P</v>
      </c>
      <c r="N6107" s="172" t="s">
        <v>10682</v>
      </c>
      <c r="O6107" s="149" t="s">
        <v>1532</v>
      </c>
      <c r="P6107" s="149" t="s">
        <v>9914</v>
      </c>
      <c r="Q6107" s="150" t="s">
        <v>10519</v>
      </c>
      <c r="R6107" s="189">
        <v>0.24444444444444444</v>
      </c>
    </row>
    <row r="6108" spans="1:18" x14ac:dyDescent="0.25">
      <c r="A6108" s="132">
        <v>1064349</v>
      </c>
      <c r="B6108" s="145" t="s">
        <v>5884</v>
      </c>
      <c r="C6108" s="132">
        <v>1</v>
      </c>
      <c r="D6108" s="132" t="s">
        <v>20</v>
      </c>
      <c r="E6108" s="186" t="s">
        <v>20</v>
      </c>
      <c r="F6108" s="132" t="s">
        <v>20</v>
      </c>
      <c r="G6108" s="132" t="s">
        <v>20</v>
      </c>
      <c r="H6108" s="132" t="s">
        <v>20</v>
      </c>
      <c r="I6108" s="132" t="s">
        <v>20</v>
      </c>
      <c r="J6108" s="133">
        <v>0</v>
      </c>
      <c r="K6108" s="133">
        <v>0</v>
      </c>
      <c r="L6108" s="133">
        <v>0</v>
      </c>
      <c r="M6108" s="134" t="str">
        <f t="shared" si="95"/>
        <v>P</v>
      </c>
      <c r="N6108" s="171" t="s">
        <v>10682</v>
      </c>
      <c r="O6108" s="146" t="s">
        <v>1532</v>
      </c>
      <c r="P6108" s="146" t="s">
        <v>9914</v>
      </c>
      <c r="Q6108" s="147" t="s">
        <v>10519</v>
      </c>
      <c r="R6108" s="187">
        <v>0.24444444444444444</v>
      </c>
    </row>
    <row r="6109" spans="1:18" x14ac:dyDescent="0.25">
      <c r="A6109" s="135">
        <v>1064355</v>
      </c>
      <c r="B6109" s="148" t="s">
        <v>5885</v>
      </c>
      <c r="C6109" s="135">
        <v>1</v>
      </c>
      <c r="D6109" s="135" t="s">
        <v>20</v>
      </c>
      <c r="E6109" s="188" t="s">
        <v>20</v>
      </c>
      <c r="F6109" s="135" t="s">
        <v>20</v>
      </c>
      <c r="G6109" s="135" t="s">
        <v>20</v>
      </c>
      <c r="H6109" s="135" t="s">
        <v>20</v>
      </c>
      <c r="I6109" s="135" t="s">
        <v>20</v>
      </c>
      <c r="J6109" s="136">
        <v>0</v>
      </c>
      <c r="K6109" s="136">
        <v>0</v>
      </c>
      <c r="L6109" s="136">
        <v>0</v>
      </c>
      <c r="M6109" s="137" t="str">
        <f t="shared" si="95"/>
        <v>P</v>
      </c>
      <c r="N6109" s="172" t="s">
        <v>10682</v>
      </c>
      <c r="O6109" s="149" t="s">
        <v>1532</v>
      </c>
      <c r="P6109" s="149" t="s">
        <v>9914</v>
      </c>
      <c r="Q6109" s="150" t="s">
        <v>10519</v>
      </c>
      <c r="R6109" s="189">
        <v>0.24444444444444444</v>
      </c>
    </row>
    <row r="6110" spans="1:18" x14ac:dyDescent="0.25">
      <c r="A6110" s="132">
        <v>1064357</v>
      </c>
      <c r="B6110" s="145" t="s">
        <v>5886</v>
      </c>
      <c r="C6110" s="132">
        <v>1</v>
      </c>
      <c r="D6110" s="132" t="s">
        <v>20</v>
      </c>
      <c r="E6110" s="186" t="s">
        <v>20</v>
      </c>
      <c r="F6110" s="132" t="s">
        <v>20</v>
      </c>
      <c r="G6110" s="132" t="s">
        <v>20</v>
      </c>
      <c r="H6110" s="132" t="s">
        <v>20</v>
      </c>
      <c r="I6110" s="132" t="s">
        <v>20</v>
      </c>
      <c r="J6110" s="133">
        <v>0</v>
      </c>
      <c r="K6110" s="133">
        <v>0</v>
      </c>
      <c r="L6110" s="133">
        <v>0</v>
      </c>
      <c r="M6110" s="134" t="str">
        <f t="shared" si="95"/>
        <v>P</v>
      </c>
      <c r="N6110" s="171" t="s">
        <v>10682</v>
      </c>
      <c r="O6110" s="146" t="s">
        <v>1532</v>
      </c>
      <c r="P6110" s="146" t="s">
        <v>9914</v>
      </c>
      <c r="Q6110" s="147" t="s">
        <v>10519</v>
      </c>
      <c r="R6110" s="187">
        <v>0.24444444444444444</v>
      </c>
    </row>
    <row r="6111" spans="1:18" x14ac:dyDescent="0.25">
      <c r="A6111" s="135">
        <v>1064358</v>
      </c>
      <c r="B6111" s="148" t="s">
        <v>5887</v>
      </c>
      <c r="C6111" s="135">
        <v>1</v>
      </c>
      <c r="D6111" s="135" t="s">
        <v>20</v>
      </c>
      <c r="E6111" s="188" t="s">
        <v>20</v>
      </c>
      <c r="F6111" s="135" t="s">
        <v>20</v>
      </c>
      <c r="G6111" s="135" t="s">
        <v>20</v>
      </c>
      <c r="H6111" s="135" t="s">
        <v>20</v>
      </c>
      <c r="I6111" s="135" t="s">
        <v>20</v>
      </c>
      <c r="J6111" s="136">
        <v>0</v>
      </c>
      <c r="K6111" s="136">
        <v>0</v>
      </c>
      <c r="L6111" s="136">
        <v>0</v>
      </c>
      <c r="M6111" s="137" t="str">
        <f t="shared" si="95"/>
        <v>P</v>
      </c>
      <c r="N6111" s="172" t="s">
        <v>10682</v>
      </c>
      <c r="O6111" s="149" t="s">
        <v>1532</v>
      </c>
      <c r="P6111" s="149" t="s">
        <v>9914</v>
      </c>
      <c r="Q6111" s="150" t="s">
        <v>10519</v>
      </c>
      <c r="R6111" s="189">
        <v>0.5444444444444444</v>
      </c>
    </row>
    <row r="6112" spans="1:18" x14ac:dyDescent="0.25">
      <c r="A6112" s="132">
        <v>1064362</v>
      </c>
      <c r="B6112" s="145" t="s">
        <v>5888</v>
      </c>
      <c r="C6112" s="132">
        <v>1</v>
      </c>
      <c r="D6112" s="132" t="s">
        <v>20</v>
      </c>
      <c r="E6112" s="186" t="s">
        <v>20</v>
      </c>
      <c r="F6112" s="132" t="s">
        <v>20</v>
      </c>
      <c r="G6112" s="132" t="s">
        <v>20</v>
      </c>
      <c r="H6112" s="132" t="s">
        <v>20</v>
      </c>
      <c r="I6112" s="132" t="s">
        <v>20</v>
      </c>
      <c r="J6112" s="133">
        <v>0</v>
      </c>
      <c r="K6112" s="133">
        <v>0</v>
      </c>
      <c r="L6112" s="133">
        <v>0</v>
      </c>
      <c r="M6112" s="134" t="str">
        <f t="shared" si="95"/>
        <v>P</v>
      </c>
      <c r="N6112" s="171" t="s">
        <v>10682</v>
      </c>
      <c r="O6112" s="146" t="s">
        <v>1532</v>
      </c>
      <c r="P6112" s="146" t="s">
        <v>9914</v>
      </c>
      <c r="Q6112" s="147" t="s">
        <v>10519</v>
      </c>
      <c r="R6112" s="187">
        <v>0.5444444444444444</v>
      </c>
    </row>
    <row r="6113" spans="1:18" x14ac:dyDescent="0.25">
      <c r="A6113" s="135">
        <v>1064363</v>
      </c>
      <c r="B6113" s="148" t="s">
        <v>5889</v>
      </c>
      <c r="C6113" s="135">
        <v>1</v>
      </c>
      <c r="D6113" s="135" t="s">
        <v>20</v>
      </c>
      <c r="E6113" s="188" t="s">
        <v>20</v>
      </c>
      <c r="F6113" s="135" t="s">
        <v>20</v>
      </c>
      <c r="G6113" s="135" t="s">
        <v>20</v>
      </c>
      <c r="H6113" s="135" t="s">
        <v>20</v>
      </c>
      <c r="I6113" s="135" t="s">
        <v>20</v>
      </c>
      <c r="J6113" s="136">
        <v>0</v>
      </c>
      <c r="K6113" s="136">
        <v>0</v>
      </c>
      <c r="L6113" s="136">
        <v>0</v>
      </c>
      <c r="M6113" s="137" t="str">
        <f t="shared" si="95"/>
        <v>P</v>
      </c>
      <c r="N6113" s="172" t="s">
        <v>10682</v>
      </c>
      <c r="O6113" s="149" t="s">
        <v>1532</v>
      </c>
      <c r="P6113" s="149" t="s">
        <v>9914</v>
      </c>
      <c r="Q6113" s="150" t="s">
        <v>10519</v>
      </c>
      <c r="R6113" s="189">
        <v>0.5444444444444444</v>
      </c>
    </row>
    <row r="6114" spans="1:18" x14ac:dyDescent="0.25">
      <c r="A6114" s="132">
        <v>1064367</v>
      </c>
      <c r="B6114" s="145" t="s">
        <v>5890</v>
      </c>
      <c r="C6114" s="132">
        <v>1</v>
      </c>
      <c r="D6114" s="132" t="s">
        <v>20</v>
      </c>
      <c r="E6114" s="186" t="s">
        <v>20</v>
      </c>
      <c r="F6114" s="132" t="s">
        <v>20</v>
      </c>
      <c r="G6114" s="132" t="s">
        <v>20</v>
      </c>
      <c r="H6114" s="132" t="s">
        <v>20</v>
      </c>
      <c r="I6114" s="132" t="s">
        <v>20</v>
      </c>
      <c r="J6114" s="133">
        <v>0</v>
      </c>
      <c r="K6114" s="133">
        <v>0</v>
      </c>
      <c r="L6114" s="133">
        <v>0</v>
      </c>
      <c r="M6114" s="134" t="str">
        <f t="shared" si="95"/>
        <v>P</v>
      </c>
      <c r="N6114" s="171" t="s">
        <v>10682</v>
      </c>
      <c r="O6114" s="146" t="s">
        <v>1532</v>
      </c>
      <c r="P6114" s="146" t="s">
        <v>9914</v>
      </c>
      <c r="Q6114" s="147" t="s">
        <v>10519</v>
      </c>
      <c r="R6114" s="187">
        <v>0.5444444444444444</v>
      </c>
    </row>
    <row r="6115" spans="1:18" x14ac:dyDescent="0.25">
      <c r="A6115" s="135">
        <v>1064372</v>
      </c>
      <c r="B6115" s="148" t="s">
        <v>5891</v>
      </c>
      <c r="C6115" s="135">
        <v>1</v>
      </c>
      <c r="D6115" s="135" t="s">
        <v>20</v>
      </c>
      <c r="E6115" s="188" t="s">
        <v>20</v>
      </c>
      <c r="F6115" s="135" t="s">
        <v>20</v>
      </c>
      <c r="G6115" s="135" t="s">
        <v>20</v>
      </c>
      <c r="H6115" s="135" t="s">
        <v>20</v>
      </c>
      <c r="I6115" s="135" t="s">
        <v>20</v>
      </c>
      <c r="J6115" s="136">
        <v>0</v>
      </c>
      <c r="K6115" s="136">
        <v>0</v>
      </c>
      <c r="L6115" s="136">
        <v>0</v>
      </c>
      <c r="M6115" s="137" t="str">
        <f t="shared" si="95"/>
        <v>P</v>
      </c>
      <c r="N6115" s="172" t="s">
        <v>10682</v>
      </c>
      <c r="O6115" s="149" t="s">
        <v>1532</v>
      </c>
      <c r="P6115" s="149" t="s">
        <v>9914</v>
      </c>
      <c r="Q6115" s="150" t="s">
        <v>10519</v>
      </c>
      <c r="R6115" s="189">
        <v>0.5444444444444444</v>
      </c>
    </row>
    <row r="6116" spans="1:18" x14ac:dyDescent="0.25">
      <c r="A6116" s="132">
        <v>1064389</v>
      </c>
      <c r="B6116" s="145" t="s">
        <v>5892</v>
      </c>
      <c r="C6116" s="132">
        <v>1</v>
      </c>
      <c r="D6116" s="132" t="s">
        <v>20</v>
      </c>
      <c r="E6116" s="186" t="s">
        <v>20</v>
      </c>
      <c r="F6116" s="132" t="s">
        <v>20</v>
      </c>
      <c r="G6116" s="132" t="s">
        <v>20</v>
      </c>
      <c r="H6116" s="132" t="s">
        <v>20</v>
      </c>
      <c r="I6116" s="132" t="s">
        <v>20</v>
      </c>
      <c r="J6116" s="133">
        <v>0</v>
      </c>
      <c r="K6116" s="133">
        <v>0</v>
      </c>
      <c r="L6116" s="133">
        <v>0</v>
      </c>
      <c r="M6116" s="134" t="str">
        <f t="shared" si="95"/>
        <v>P</v>
      </c>
      <c r="N6116" s="171" t="s">
        <v>10682</v>
      </c>
      <c r="O6116" s="146" t="s">
        <v>1532</v>
      </c>
      <c r="P6116" s="146" t="s">
        <v>9914</v>
      </c>
      <c r="Q6116" s="147" t="s">
        <v>10519</v>
      </c>
      <c r="R6116" s="187">
        <v>0.5444444444444444</v>
      </c>
    </row>
    <row r="6117" spans="1:18" x14ac:dyDescent="0.25">
      <c r="A6117" s="135">
        <v>1064395</v>
      </c>
      <c r="B6117" s="148" t="s">
        <v>5893</v>
      </c>
      <c r="C6117" s="135">
        <v>1</v>
      </c>
      <c r="D6117" s="135" t="s">
        <v>20</v>
      </c>
      <c r="E6117" s="188" t="s">
        <v>20</v>
      </c>
      <c r="F6117" s="135" t="s">
        <v>20</v>
      </c>
      <c r="G6117" s="135" t="s">
        <v>20</v>
      </c>
      <c r="H6117" s="135" t="s">
        <v>20</v>
      </c>
      <c r="I6117" s="135" t="s">
        <v>20</v>
      </c>
      <c r="J6117" s="136">
        <v>0</v>
      </c>
      <c r="K6117" s="136">
        <v>0</v>
      </c>
      <c r="L6117" s="136">
        <v>0</v>
      </c>
      <c r="M6117" s="137" t="str">
        <f t="shared" si="95"/>
        <v>P</v>
      </c>
      <c r="N6117" s="172" t="s">
        <v>10682</v>
      </c>
      <c r="O6117" s="149" t="s">
        <v>1532</v>
      </c>
      <c r="P6117" s="149" t="s">
        <v>9914</v>
      </c>
      <c r="Q6117" s="150" t="s">
        <v>10519</v>
      </c>
      <c r="R6117" s="189">
        <v>0.5444444444444444</v>
      </c>
    </row>
    <row r="6118" spans="1:18" x14ac:dyDescent="0.25">
      <c r="A6118" s="132">
        <v>1064396</v>
      </c>
      <c r="B6118" s="145" t="s">
        <v>5894</v>
      </c>
      <c r="C6118" s="132">
        <v>1</v>
      </c>
      <c r="D6118" s="132" t="s">
        <v>20</v>
      </c>
      <c r="E6118" s="186" t="s">
        <v>20</v>
      </c>
      <c r="F6118" s="132" t="s">
        <v>20</v>
      </c>
      <c r="G6118" s="132" t="s">
        <v>20</v>
      </c>
      <c r="H6118" s="132" t="s">
        <v>20</v>
      </c>
      <c r="I6118" s="132" t="s">
        <v>20</v>
      </c>
      <c r="J6118" s="133">
        <v>0</v>
      </c>
      <c r="K6118" s="133">
        <v>0</v>
      </c>
      <c r="L6118" s="133">
        <v>0</v>
      </c>
      <c r="M6118" s="134" t="str">
        <f t="shared" si="95"/>
        <v>P</v>
      </c>
      <c r="N6118" s="171" t="s">
        <v>10682</v>
      </c>
      <c r="O6118" s="146" t="s">
        <v>1532</v>
      </c>
      <c r="P6118" s="146" t="s">
        <v>9914</v>
      </c>
      <c r="Q6118" s="147" t="s">
        <v>10519</v>
      </c>
      <c r="R6118" s="187">
        <v>0.5444444444444444</v>
      </c>
    </row>
    <row r="6119" spans="1:18" x14ac:dyDescent="0.25">
      <c r="A6119" s="135">
        <v>1064409</v>
      </c>
      <c r="B6119" s="148" t="s">
        <v>5895</v>
      </c>
      <c r="C6119" s="135">
        <v>1</v>
      </c>
      <c r="D6119" s="135" t="s">
        <v>20</v>
      </c>
      <c r="E6119" s="188" t="s">
        <v>20</v>
      </c>
      <c r="F6119" s="135" t="s">
        <v>20</v>
      </c>
      <c r="G6119" s="135" t="s">
        <v>20</v>
      </c>
      <c r="H6119" s="135" t="s">
        <v>20</v>
      </c>
      <c r="I6119" s="135" t="s">
        <v>20</v>
      </c>
      <c r="J6119" s="136">
        <v>0</v>
      </c>
      <c r="K6119" s="136">
        <v>0</v>
      </c>
      <c r="L6119" s="136">
        <v>0</v>
      </c>
      <c r="M6119" s="137" t="str">
        <f t="shared" si="95"/>
        <v>P</v>
      </c>
      <c r="N6119" s="172" t="s">
        <v>10682</v>
      </c>
      <c r="O6119" s="149" t="s">
        <v>1532</v>
      </c>
      <c r="P6119" s="149" t="s">
        <v>9914</v>
      </c>
      <c r="Q6119" s="150" t="s">
        <v>10519</v>
      </c>
      <c r="R6119" s="189">
        <v>0.5444444444444444</v>
      </c>
    </row>
    <row r="6120" spans="1:18" x14ac:dyDescent="0.25">
      <c r="A6120" s="132">
        <v>1064413</v>
      </c>
      <c r="B6120" s="145" t="s">
        <v>5896</v>
      </c>
      <c r="C6120" s="132">
        <v>1</v>
      </c>
      <c r="D6120" s="132" t="s">
        <v>20</v>
      </c>
      <c r="E6120" s="186" t="s">
        <v>20</v>
      </c>
      <c r="F6120" s="132" t="s">
        <v>20</v>
      </c>
      <c r="G6120" s="132" t="s">
        <v>20</v>
      </c>
      <c r="H6120" s="132" t="s">
        <v>20</v>
      </c>
      <c r="I6120" s="132" t="s">
        <v>20</v>
      </c>
      <c r="J6120" s="133">
        <v>0</v>
      </c>
      <c r="K6120" s="133">
        <v>0</v>
      </c>
      <c r="L6120" s="133">
        <v>0</v>
      </c>
      <c r="M6120" s="134" t="str">
        <f t="shared" si="95"/>
        <v>P</v>
      </c>
      <c r="N6120" s="171" t="s">
        <v>10682</v>
      </c>
      <c r="O6120" s="146" t="s">
        <v>1532</v>
      </c>
      <c r="P6120" s="146" t="s">
        <v>9914</v>
      </c>
      <c r="Q6120" s="147" t="s">
        <v>10519</v>
      </c>
      <c r="R6120" s="187">
        <v>0.5444444444444444</v>
      </c>
    </row>
    <row r="6121" spans="1:18" x14ac:dyDescent="0.25">
      <c r="A6121" s="135">
        <v>1064414</v>
      </c>
      <c r="B6121" s="148" t="s">
        <v>5897</v>
      </c>
      <c r="C6121" s="135">
        <v>1</v>
      </c>
      <c r="D6121" s="135" t="s">
        <v>20</v>
      </c>
      <c r="E6121" s="188" t="s">
        <v>20</v>
      </c>
      <c r="F6121" s="135" t="s">
        <v>20</v>
      </c>
      <c r="G6121" s="135" t="s">
        <v>20</v>
      </c>
      <c r="H6121" s="135" t="s">
        <v>20</v>
      </c>
      <c r="I6121" s="135" t="s">
        <v>20</v>
      </c>
      <c r="J6121" s="136">
        <v>0</v>
      </c>
      <c r="K6121" s="136">
        <v>0</v>
      </c>
      <c r="L6121" s="136">
        <v>0</v>
      </c>
      <c r="M6121" s="137" t="str">
        <f t="shared" si="95"/>
        <v>P</v>
      </c>
      <c r="N6121" s="172" t="s">
        <v>10682</v>
      </c>
      <c r="O6121" s="149" t="s">
        <v>1532</v>
      </c>
      <c r="P6121" s="149" t="s">
        <v>9914</v>
      </c>
      <c r="Q6121" s="150" t="s">
        <v>10519</v>
      </c>
      <c r="R6121" s="189">
        <v>0.5444444444444444</v>
      </c>
    </row>
    <row r="6122" spans="1:18" x14ac:dyDescent="0.25">
      <c r="A6122" s="132">
        <v>1064416</v>
      </c>
      <c r="B6122" s="145" t="s">
        <v>5898</v>
      </c>
      <c r="C6122" s="132">
        <v>1</v>
      </c>
      <c r="D6122" s="132" t="s">
        <v>20</v>
      </c>
      <c r="E6122" s="186" t="s">
        <v>20</v>
      </c>
      <c r="F6122" s="132" t="s">
        <v>20</v>
      </c>
      <c r="G6122" s="132" t="s">
        <v>20</v>
      </c>
      <c r="H6122" s="132" t="s">
        <v>20</v>
      </c>
      <c r="I6122" s="132" t="s">
        <v>20</v>
      </c>
      <c r="J6122" s="133">
        <v>0</v>
      </c>
      <c r="K6122" s="133">
        <v>0</v>
      </c>
      <c r="L6122" s="133">
        <v>0</v>
      </c>
      <c r="M6122" s="134" t="str">
        <f t="shared" si="95"/>
        <v>P</v>
      </c>
      <c r="N6122" s="171" t="s">
        <v>10682</v>
      </c>
      <c r="O6122" s="146" t="s">
        <v>1532</v>
      </c>
      <c r="P6122" s="146" t="s">
        <v>9914</v>
      </c>
      <c r="Q6122" s="147" t="s">
        <v>10519</v>
      </c>
      <c r="R6122" s="187">
        <v>0.5444444444444444</v>
      </c>
    </row>
    <row r="6123" spans="1:18" x14ac:dyDescent="0.25">
      <c r="A6123" s="135">
        <v>1064418</v>
      </c>
      <c r="B6123" s="148" t="s">
        <v>5899</v>
      </c>
      <c r="C6123" s="135">
        <v>1</v>
      </c>
      <c r="D6123" s="135" t="s">
        <v>20</v>
      </c>
      <c r="E6123" s="188" t="s">
        <v>20</v>
      </c>
      <c r="F6123" s="135" t="s">
        <v>20</v>
      </c>
      <c r="G6123" s="135" t="s">
        <v>20</v>
      </c>
      <c r="H6123" s="135" t="s">
        <v>20</v>
      </c>
      <c r="I6123" s="135" t="s">
        <v>20</v>
      </c>
      <c r="J6123" s="136">
        <v>0</v>
      </c>
      <c r="K6123" s="136">
        <v>0</v>
      </c>
      <c r="L6123" s="136">
        <v>0</v>
      </c>
      <c r="M6123" s="137" t="str">
        <f t="shared" si="95"/>
        <v>P</v>
      </c>
      <c r="N6123" s="172" t="s">
        <v>10682</v>
      </c>
      <c r="O6123" s="149" t="s">
        <v>1532</v>
      </c>
      <c r="P6123" s="149" t="s">
        <v>9914</v>
      </c>
      <c r="Q6123" s="150" t="s">
        <v>10519</v>
      </c>
      <c r="R6123" s="189">
        <v>0.5444444444444444</v>
      </c>
    </row>
    <row r="6124" spans="1:18" x14ac:dyDescent="0.25">
      <c r="A6124" s="132">
        <v>1064432</v>
      </c>
      <c r="B6124" s="145" t="s">
        <v>5900</v>
      </c>
      <c r="C6124" s="132">
        <v>1</v>
      </c>
      <c r="D6124" s="132" t="s">
        <v>20</v>
      </c>
      <c r="E6124" s="186" t="s">
        <v>20</v>
      </c>
      <c r="F6124" s="132" t="s">
        <v>20</v>
      </c>
      <c r="G6124" s="132" t="s">
        <v>20</v>
      </c>
      <c r="H6124" s="132" t="s">
        <v>20</v>
      </c>
      <c r="I6124" s="132" t="s">
        <v>20</v>
      </c>
      <c r="J6124" s="133">
        <v>0</v>
      </c>
      <c r="K6124" s="133">
        <v>0</v>
      </c>
      <c r="L6124" s="133">
        <v>0</v>
      </c>
      <c r="M6124" s="134" t="str">
        <f t="shared" si="95"/>
        <v>P</v>
      </c>
      <c r="N6124" s="171" t="s">
        <v>10682</v>
      </c>
      <c r="O6124" s="146" t="s">
        <v>1532</v>
      </c>
      <c r="P6124" s="146" t="s">
        <v>9914</v>
      </c>
      <c r="Q6124" s="147" t="s">
        <v>10519</v>
      </c>
      <c r="R6124" s="187">
        <v>0.5444444444444444</v>
      </c>
    </row>
    <row r="6125" spans="1:18" x14ac:dyDescent="0.25">
      <c r="A6125" s="135">
        <v>1064450</v>
      </c>
      <c r="B6125" s="148" t="s">
        <v>5901</v>
      </c>
      <c r="C6125" s="135">
        <v>1</v>
      </c>
      <c r="D6125" s="135" t="s">
        <v>20</v>
      </c>
      <c r="E6125" s="188" t="s">
        <v>20</v>
      </c>
      <c r="F6125" s="135" t="s">
        <v>20</v>
      </c>
      <c r="G6125" s="135" t="s">
        <v>20</v>
      </c>
      <c r="H6125" s="135" t="s">
        <v>20</v>
      </c>
      <c r="I6125" s="135" t="s">
        <v>20</v>
      </c>
      <c r="J6125" s="136">
        <v>0</v>
      </c>
      <c r="K6125" s="136">
        <v>0</v>
      </c>
      <c r="L6125" s="136">
        <v>0</v>
      </c>
      <c r="M6125" s="137" t="str">
        <f t="shared" si="95"/>
        <v>P</v>
      </c>
      <c r="N6125" s="172" t="s">
        <v>10682</v>
      </c>
      <c r="O6125" s="149" t="s">
        <v>1532</v>
      </c>
      <c r="P6125" s="149" t="s">
        <v>9914</v>
      </c>
      <c r="Q6125" s="150" t="s">
        <v>10519</v>
      </c>
      <c r="R6125" s="189">
        <v>0.6777777777777777</v>
      </c>
    </row>
    <row r="6126" spans="1:18" x14ac:dyDescent="0.25">
      <c r="A6126" s="132">
        <v>1064451</v>
      </c>
      <c r="B6126" s="145" t="s">
        <v>5902</v>
      </c>
      <c r="C6126" s="132">
        <v>1</v>
      </c>
      <c r="D6126" s="132" t="s">
        <v>20</v>
      </c>
      <c r="E6126" s="186" t="s">
        <v>20</v>
      </c>
      <c r="F6126" s="132" t="s">
        <v>20</v>
      </c>
      <c r="G6126" s="132" t="s">
        <v>20</v>
      </c>
      <c r="H6126" s="132" t="s">
        <v>20</v>
      </c>
      <c r="I6126" s="132" t="s">
        <v>20</v>
      </c>
      <c r="J6126" s="133">
        <v>0</v>
      </c>
      <c r="K6126" s="133">
        <v>0</v>
      </c>
      <c r="L6126" s="133">
        <v>0</v>
      </c>
      <c r="M6126" s="134" t="str">
        <f t="shared" si="95"/>
        <v>P</v>
      </c>
      <c r="N6126" s="171" t="s">
        <v>10682</v>
      </c>
      <c r="O6126" s="146" t="s">
        <v>1532</v>
      </c>
      <c r="P6126" s="146" t="s">
        <v>9914</v>
      </c>
      <c r="Q6126" s="147" t="s">
        <v>10519</v>
      </c>
      <c r="R6126" s="187">
        <v>0.6777777777777777</v>
      </c>
    </row>
    <row r="6127" spans="1:18" x14ac:dyDescent="0.25">
      <c r="A6127" s="135">
        <v>1064455</v>
      </c>
      <c r="B6127" s="148" t="s">
        <v>5903</v>
      </c>
      <c r="C6127" s="135">
        <v>1</v>
      </c>
      <c r="D6127" s="135" t="s">
        <v>20</v>
      </c>
      <c r="E6127" s="188" t="s">
        <v>20</v>
      </c>
      <c r="F6127" s="135" t="s">
        <v>20</v>
      </c>
      <c r="G6127" s="135" t="s">
        <v>20</v>
      </c>
      <c r="H6127" s="135" t="s">
        <v>20</v>
      </c>
      <c r="I6127" s="135" t="s">
        <v>20</v>
      </c>
      <c r="J6127" s="136">
        <v>0</v>
      </c>
      <c r="K6127" s="136">
        <v>0</v>
      </c>
      <c r="L6127" s="136">
        <v>0</v>
      </c>
      <c r="M6127" s="137" t="str">
        <f t="shared" si="95"/>
        <v>P</v>
      </c>
      <c r="N6127" s="172" t="s">
        <v>10682</v>
      </c>
      <c r="O6127" s="149" t="s">
        <v>1532</v>
      </c>
      <c r="P6127" s="149" t="s">
        <v>9914</v>
      </c>
      <c r="Q6127" s="150" t="s">
        <v>10519</v>
      </c>
      <c r="R6127" s="189">
        <v>0.6777777777777777</v>
      </c>
    </row>
    <row r="6128" spans="1:18" x14ac:dyDescent="0.25">
      <c r="A6128" s="132">
        <v>1064464</v>
      </c>
      <c r="B6128" s="145" t="s">
        <v>5904</v>
      </c>
      <c r="C6128" s="132">
        <v>1</v>
      </c>
      <c r="D6128" s="132" t="s">
        <v>20</v>
      </c>
      <c r="E6128" s="186" t="s">
        <v>20</v>
      </c>
      <c r="F6128" s="132" t="s">
        <v>20</v>
      </c>
      <c r="G6128" s="132" t="s">
        <v>20</v>
      </c>
      <c r="H6128" s="132" t="s">
        <v>20</v>
      </c>
      <c r="I6128" s="132" t="s">
        <v>20</v>
      </c>
      <c r="J6128" s="133">
        <v>0</v>
      </c>
      <c r="K6128" s="133">
        <v>0</v>
      </c>
      <c r="L6128" s="133">
        <v>0</v>
      </c>
      <c r="M6128" s="134" t="str">
        <f t="shared" si="95"/>
        <v>P</v>
      </c>
      <c r="N6128" s="171" t="s">
        <v>10682</v>
      </c>
      <c r="O6128" s="146" t="s">
        <v>1532</v>
      </c>
      <c r="P6128" s="146" t="s">
        <v>9914</v>
      </c>
      <c r="Q6128" s="147" t="s">
        <v>10519</v>
      </c>
      <c r="R6128" s="187">
        <v>0.6777777777777777</v>
      </c>
    </row>
    <row r="6129" spans="1:18" x14ac:dyDescent="0.25">
      <c r="A6129" s="135">
        <v>1064470</v>
      </c>
      <c r="B6129" s="148" t="s">
        <v>5905</v>
      </c>
      <c r="C6129" s="135">
        <v>1</v>
      </c>
      <c r="D6129" s="135" t="s">
        <v>20</v>
      </c>
      <c r="E6129" s="188" t="s">
        <v>20</v>
      </c>
      <c r="F6129" s="135" t="s">
        <v>20</v>
      </c>
      <c r="G6129" s="135" t="s">
        <v>20</v>
      </c>
      <c r="H6129" s="135" t="s">
        <v>20</v>
      </c>
      <c r="I6129" s="135" t="s">
        <v>20</v>
      </c>
      <c r="J6129" s="136">
        <v>0</v>
      </c>
      <c r="K6129" s="136">
        <v>0</v>
      </c>
      <c r="L6129" s="136">
        <v>0</v>
      </c>
      <c r="M6129" s="137" t="str">
        <f t="shared" si="95"/>
        <v>P</v>
      </c>
      <c r="N6129" s="172" t="s">
        <v>10682</v>
      </c>
      <c r="O6129" s="149" t="s">
        <v>1532</v>
      </c>
      <c r="P6129" s="149" t="s">
        <v>9914</v>
      </c>
      <c r="Q6129" s="150" t="s">
        <v>10519</v>
      </c>
      <c r="R6129" s="189">
        <v>0.6777777777777777</v>
      </c>
    </row>
    <row r="6130" spans="1:18" x14ac:dyDescent="0.25">
      <c r="A6130" s="132">
        <v>1064479</v>
      </c>
      <c r="B6130" s="145" t="s">
        <v>5906</v>
      </c>
      <c r="C6130" s="132">
        <v>1</v>
      </c>
      <c r="D6130" s="132" t="s">
        <v>20</v>
      </c>
      <c r="E6130" s="186" t="s">
        <v>20</v>
      </c>
      <c r="F6130" s="132" t="s">
        <v>20</v>
      </c>
      <c r="G6130" s="132" t="s">
        <v>20</v>
      </c>
      <c r="H6130" s="132" t="s">
        <v>20</v>
      </c>
      <c r="I6130" s="132" t="s">
        <v>20</v>
      </c>
      <c r="J6130" s="133">
        <v>0</v>
      </c>
      <c r="K6130" s="133">
        <v>0</v>
      </c>
      <c r="L6130" s="133">
        <v>0</v>
      </c>
      <c r="M6130" s="134" t="str">
        <f t="shared" si="95"/>
        <v>P</v>
      </c>
      <c r="N6130" s="171" t="s">
        <v>10682</v>
      </c>
      <c r="O6130" s="146" t="s">
        <v>1532</v>
      </c>
      <c r="P6130" s="146" t="s">
        <v>9914</v>
      </c>
      <c r="Q6130" s="147" t="s">
        <v>10519</v>
      </c>
      <c r="R6130" s="187">
        <v>0.6777777777777777</v>
      </c>
    </row>
    <row r="6131" spans="1:18" x14ac:dyDescent="0.25">
      <c r="A6131" s="135">
        <v>1064480</v>
      </c>
      <c r="B6131" s="148" t="s">
        <v>5907</v>
      </c>
      <c r="C6131" s="135">
        <v>1</v>
      </c>
      <c r="D6131" s="135" t="s">
        <v>20</v>
      </c>
      <c r="E6131" s="188" t="s">
        <v>20</v>
      </c>
      <c r="F6131" s="135" t="s">
        <v>20</v>
      </c>
      <c r="G6131" s="135" t="s">
        <v>20</v>
      </c>
      <c r="H6131" s="135" t="s">
        <v>20</v>
      </c>
      <c r="I6131" s="135" t="s">
        <v>20</v>
      </c>
      <c r="J6131" s="136">
        <v>0</v>
      </c>
      <c r="K6131" s="136">
        <v>0</v>
      </c>
      <c r="L6131" s="136">
        <v>0</v>
      </c>
      <c r="M6131" s="137" t="str">
        <f t="shared" si="95"/>
        <v>P</v>
      </c>
      <c r="N6131" s="172" t="s">
        <v>10682</v>
      </c>
      <c r="O6131" s="149" t="s">
        <v>1532</v>
      </c>
      <c r="P6131" s="149" t="s">
        <v>9914</v>
      </c>
      <c r="Q6131" s="150" t="s">
        <v>10519</v>
      </c>
      <c r="R6131" s="189">
        <v>0.6777777777777777</v>
      </c>
    </row>
    <row r="6132" spans="1:18" x14ac:dyDescent="0.25">
      <c r="A6132" s="132">
        <v>1064481</v>
      </c>
      <c r="B6132" s="145" t="s">
        <v>5908</v>
      </c>
      <c r="C6132" s="132">
        <v>1</v>
      </c>
      <c r="D6132" s="132" t="s">
        <v>20</v>
      </c>
      <c r="E6132" s="186" t="s">
        <v>20</v>
      </c>
      <c r="F6132" s="132" t="s">
        <v>20</v>
      </c>
      <c r="G6132" s="132" t="s">
        <v>20</v>
      </c>
      <c r="H6132" s="132" t="s">
        <v>20</v>
      </c>
      <c r="I6132" s="132" t="s">
        <v>20</v>
      </c>
      <c r="J6132" s="133">
        <v>0</v>
      </c>
      <c r="K6132" s="133">
        <v>0</v>
      </c>
      <c r="L6132" s="133">
        <v>0</v>
      </c>
      <c r="M6132" s="134" t="str">
        <f t="shared" si="95"/>
        <v>P</v>
      </c>
      <c r="N6132" s="171" t="s">
        <v>10682</v>
      </c>
      <c r="O6132" s="146" t="s">
        <v>1532</v>
      </c>
      <c r="P6132" s="146" t="s">
        <v>9914</v>
      </c>
      <c r="Q6132" s="147" t="s">
        <v>10519</v>
      </c>
      <c r="R6132" s="187">
        <v>0.6777777777777777</v>
      </c>
    </row>
    <row r="6133" spans="1:18" x14ac:dyDescent="0.25">
      <c r="A6133" s="135">
        <v>1064482</v>
      </c>
      <c r="B6133" s="148" t="s">
        <v>5909</v>
      </c>
      <c r="C6133" s="135">
        <v>1</v>
      </c>
      <c r="D6133" s="135" t="s">
        <v>20</v>
      </c>
      <c r="E6133" s="188" t="s">
        <v>20</v>
      </c>
      <c r="F6133" s="135" t="s">
        <v>20</v>
      </c>
      <c r="G6133" s="135" t="s">
        <v>20</v>
      </c>
      <c r="H6133" s="135" t="s">
        <v>20</v>
      </c>
      <c r="I6133" s="135" t="s">
        <v>20</v>
      </c>
      <c r="J6133" s="136">
        <v>0</v>
      </c>
      <c r="K6133" s="136">
        <v>0</v>
      </c>
      <c r="L6133" s="136">
        <v>0</v>
      </c>
      <c r="M6133" s="137" t="str">
        <f t="shared" si="95"/>
        <v>P</v>
      </c>
      <c r="N6133" s="172" t="s">
        <v>10682</v>
      </c>
      <c r="O6133" s="149" t="s">
        <v>1532</v>
      </c>
      <c r="P6133" s="149" t="s">
        <v>9914</v>
      </c>
      <c r="Q6133" s="150" t="s">
        <v>10519</v>
      </c>
      <c r="R6133" s="189">
        <v>0.6777777777777777</v>
      </c>
    </row>
    <row r="6134" spans="1:18" x14ac:dyDescent="0.25">
      <c r="A6134" s="132">
        <v>1064483</v>
      </c>
      <c r="B6134" s="145" t="s">
        <v>5910</v>
      </c>
      <c r="C6134" s="132">
        <v>1</v>
      </c>
      <c r="D6134" s="132" t="s">
        <v>20</v>
      </c>
      <c r="E6134" s="186" t="s">
        <v>20</v>
      </c>
      <c r="F6134" s="132" t="s">
        <v>20</v>
      </c>
      <c r="G6134" s="132" t="s">
        <v>20</v>
      </c>
      <c r="H6134" s="132" t="s">
        <v>20</v>
      </c>
      <c r="I6134" s="132" t="s">
        <v>20</v>
      </c>
      <c r="J6134" s="133">
        <v>0</v>
      </c>
      <c r="K6134" s="133">
        <v>0</v>
      </c>
      <c r="L6134" s="133">
        <v>0</v>
      </c>
      <c r="M6134" s="134" t="str">
        <f t="shared" si="95"/>
        <v>P</v>
      </c>
      <c r="N6134" s="171" t="s">
        <v>10682</v>
      </c>
      <c r="O6134" s="146" t="s">
        <v>1532</v>
      </c>
      <c r="P6134" s="146" t="s">
        <v>9914</v>
      </c>
      <c r="Q6134" s="147" t="s">
        <v>10519</v>
      </c>
      <c r="R6134" s="187">
        <v>0.6777777777777777</v>
      </c>
    </row>
    <row r="6135" spans="1:18" x14ac:dyDescent="0.25">
      <c r="A6135" s="135">
        <v>1064484</v>
      </c>
      <c r="B6135" s="148" t="s">
        <v>5911</v>
      </c>
      <c r="C6135" s="135">
        <v>1</v>
      </c>
      <c r="D6135" s="135" t="s">
        <v>20</v>
      </c>
      <c r="E6135" s="188" t="s">
        <v>20</v>
      </c>
      <c r="F6135" s="135" t="s">
        <v>20</v>
      </c>
      <c r="G6135" s="135" t="s">
        <v>20</v>
      </c>
      <c r="H6135" s="135" t="s">
        <v>20</v>
      </c>
      <c r="I6135" s="135" t="s">
        <v>20</v>
      </c>
      <c r="J6135" s="136">
        <v>0</v>
      </c>
      <c r="K6135" s="136">
        <v>0</v>
      </c>
      <c r="L6135" s="136">
        <v>0</v>
      </c>
      <c r="M6135" s="137" t="str">
        <f t="shared" si="95"/>
        <v>P</v>
      </c>
      <c r="N6135" s="172" t="s">
        <v>10682</v>
      </c>
      <c r="O6135" s="149" t="s">
        <v>1532</v>
      </c>
      <c r="P6135" s="149" t="s">
        <v>9914</v>
      </c>
      <c r="Q6135" s="150" t="s">
        <v>10519</v>
      </c>
      <c r="R6135" s="189">
        <v>0.6777777777777777</v>
      </c>
    </row>
    <row r="6136" spans="1:18" x14ac:dyDescent="0.25">
      <c r="A6136" s="132">
        <v>1064493</v>
      </c>
      <c r="B6136" s="145" t="s">
        <v>5912</v>
      </c>
      <c r="C6136" s="132">
        <v>1</v>
      </c>
      <c r="D6136" s="132" t="s">
        <v>20</v>
      </c>
      <c r="E6136" s="186" t="s">
        <v>20</v>
      </c>
      <c r="F6136" s="132" t="s">
        <v>20</v>
      </c>
      <c r="G6136" s="132" t="s">
        <v>20</v>
      </c>
      <c r="H6136" s="132" t="s">
        <v>20</v>
      </c>
      <c r="I6136" s="132" t="s">
        <v>20</v>
      </c>
      <c r="J6136" s="133">
        <v>0</v>
      </c>
      <c r="K6136" s="133">
        <v>0</v>
      </c>
      <c r="L6136" s="133">
        <v>0</v>
      </c>
      <c r="M6136" s="134" t="str">
        <f t="shared" si="95"/>
        <v>P</v>
      </c>
      <c r="N6136" s="171" t="s">
        <v>10682</v>
      </c>
      <c r="O6136" s="146" t="s">
        <v>1532</v>
      </c>
      <c r="P6136" s="146" t="s">
        <v>9914</v>
      </c>
      <c r="Q6136" s="147" t="s">
        <v>10519</v>
      </c>
      <c r="R6136" s="187">
        <v>0.6777777777777777</v>
      </c>
    </row>
    <row r="6137" spans="1:18" x14ac:dyDescent="0.25">
      <c r="A6137" s="135">
        <v>1064494</v>
      </c>
      <c r="B6137" s="148" t="s">
        <v>5913</v>
      </c>
      <c r="C6137" s="135">
        <v>1</v>
      </c>
      <c r="D6137" s="135" t="s">
        <v>20</v>
      </c>
      <c r="E6137" s="188" t="s">
        <v>20</v>
      </c>
      <c r="F6137" s="135" t="s">
        <v>20</v>
      </c>
      <c r="G6137" s="135" t="s">
        <v>20</v>
      </c>
      <c r="H6137" s="135" t="s">
        <v>20</v>
      </c>
      <c r="I6137" s="135" t="s">
        <v>20</v>
      </c>
      <c r="J6137" s="136">
        <v>0</v>
      </c>
      <c r="K6137" s="136">
        <v>0</v>
      </c>
      <c r="L6137" s="136">
        <v>0</v>
      </c>
      <c r="M6137" s="137" t="str">
        <f t="shared" si="95"/>
        <v>P</v>
      </c>
      <c r="N6137" s="172" t="s">
        <v>10682</v>
      </c>
      <c r="O6137" s="149" t="s">
        <v>1532</v>
      </c>
      <c r="P6137" s="149" t="s">
        <v>9914</v>
      </c>
      <c r="Q6137" s="150" t="s">
        <v>10519</v>
      </c>
      <c r="R6137" s="189">
        <v>0.5444444444444444</v>
      </c>
    </row>
    <row r="6138" spans="1:18" x14ac:dyDescent="0.25">
      <c r="A6138" s="132">
        <v>1064495</v>
      </c>
      <c r="B6138" s="145" t="s">
        <v>5914</v>
      </c>
      <c r="C6138" s="132">
        <v>1</v>
      </c>
      <c r="D6138" s="132" t="s">
        <v>20</v>
      </c>
      <c r="E6138" s="186" t="s">
        <v>20</v>
      </c>
      <c r="F6138" s="132" t="s">
        <v>20</v>
      </c>
      <c r="G6138" s="132" t="s">
        <v>20</v>
      </c>
      <c r="H6138" s="132" t="s">
        <v>20</v>
      </c>
      <c r="I6138" s="132" t="s">
        <v>20</v>
      </c>
      <c r="J6138" s="133">
        <v>0</v>
      </c>
      <c r="K6138" s="133">
        <v>0</v>
      </c>
      <c r="L6138" s="133">
        <v>0</v>
      </c>
      <c r="M6138" s="134" t="str">
        <f t="shared" si="95"/>
        <v>P</v>
      </c>
      <c r="N6138" s="171" t="s">
        <v>10682</v>
      </c>
      <c r="O6138" s="146" t="s">
        <v>1532</v>
      </c>
      <c r="P6138" s="146" t="s">
        <v>9914</v>
      </c>
      <c r="Q6138" s="147" t="s">
        <v>10519</v>
      </c>
      <c r="R6138" s="187">
        <v>0.5444444444444444</v>
      </c>
    </row>
    <row r="6139" spans="1:18" x14ac:dyDescent="0.25">
      <c r="A6139" s="135">
        <v>1064496</v>
      </c>
      <c r="B6139" s="148" t="s">
        <v>5915</v>
      </c>
      <c r="C6139" s="135">
        <v>1</v>
      </c>
      <c r="D6139" s="135" t="s">
        <v>20</v>
      </c>
      <c r="E6139" s="188" t="s">
        <v>20</v>
      </c>
      <c r="F6139" s="135" t="s">
        <v>20</v>
      </c>
      <c r="G6139" s="135" t="s">
        <v>20</v>
      </c>
      <c r="H6139" s="135" t="s">
        <v>20</v>
      </c>
      <c r="I6139" s="135" t="s">
        <v>20</v>
      </c>
      <c r="J6139" s="136">
        <v>0</v>
      </c>
      <c r="K6139" s="136">
        <v>0</v>
      </c>
      <c r="L6139" s="136">
        <v>0</v>
      </c>
      <c r="M6139" s="137" t="str">
        <f t="shared" si="95"/>
        <v>P</v>
      </c>
      <c r="N6139" s="172" t="s">
        <v>10682</v>
      </c>
      <c r="O6139" s="149" t="s">
        <v>1532</v>
      </c>
      <c r="P6139" s="149" t="s">
        <v>9914</v>
      </c>
      <c r="Q6139" s="150" t="s">
        <v>10519</v>
      </c>
      <c r="R6139" s="189">
        <v>0.73888888888888893</v>
      </c>
    </row>
    <row r="6140" spans="1:18" x14ac:dyDescent="0.25">
      <c r="A6140" s="132">
        <v>1064497</v>
      </c>
      <c r="B6140" s="145" t="s">
        <v>5916</v>
      </c>
      <c r="C6140" s="132">
        <v>1</v>
      </c>
      <c r="D6140" s="132" t="s">
        <v>20</v>
      </c>
      <c r="E6140" s="186" t="s">
        <v>20</v>
      </c>
      <c r="F6140" s="132" t="s">
        <v>20</v>
      </c>
      <c r="G6140" s="132" t="s">
        <v>20</v>
      </c>
      <c r="H6140" s="132" t="s">
        <v>20</v>
      </c>
      <c r="I6140" s="132" t="s">
        <v>20</v>
      </c>
      <c r="J6140" s="133">
        <v>0</v>
      </c>
      <c r="K6140" s="133">
        <v>0</v>
      </c>
      <c r="L6140" s="133">
        <v>0</v>
      </c>
      <c r="M6140" s="134" t="str">
        <f t="shared" si="95"/>
        <v>P</v>
      </c>
      <c r="N6140" s="171" t="s">
        <v>10682</v>
      </c>
      <c r="O6140" s="146" t="s">
        <v>1532</v>
      </c>
      <c r="P6140" s="146" t="s">
        <v>9914</v>
      </c>
      <c r="Q6140" s="147" t="s">
        <v>10519</v>
      </c>
      <c r="R6140" s="187">
        <v>0.73888888888888893</v>
      </c>
    </row>
    <row r="6141" spans="1:18" x14ac:dyDescent="0.25">
      <c r="A6141" s="135">
        <v>1064500</v>
      </c>
      <c r="B6141" s="148" t="s">
        <v>5917</v>
      </c>
      <c r="C6141" s="135">
        <v>1</v>
      </c>
      <c r="D6141" s="135" t="s">
        <v>20</v>
      </c>
      <c r="E6141" s="188" t="s">
        <v>20</v>
      </c>
      <c r="F6141" s="135" t="s">
        <v>20</v>
      </c>
      <c r="G6141" s="135" t="s">
        <v>20</v>
      </c>
      <c r="H6141" s="135" t="s">
        <v>20</v>
      </c>
      <c r="I6141" s="135" t="s">
        <v>20</v>
      </c>
      <c r="J6141" s="136">
        <v>0</v>
      </c>
      <c r="K6141" s="136">
        <v>0</v>
      </c>
      <c r="L6141" s="136">
        <v>0</v>
      </c>
      <c r="M6141" s="137" t="str">
        <f t="shared" si="95"/>
        <v>P</v>
      </c>
      <c r="N6141" s="172" t="s">
        <v>10682</v>
      </c>
      <c r="O6141" s="149" t="s">
        <v>1532</v>
      </c>
      <c r="P6141" s="149" t="s">
        <v>9914</v>
      </c>
      <c r="Q6141" s="150" t="s">
        <v>10519</v>
      </c>
      <c r="R6141" s="189">
        <v>0.73888888888888893</v>
      </c>
    </row>
    <row r="6142" spans="1:18" x14ac:dyDescent="0.25">
      <c r="A6142" s="132">
        <v>1064501</v>
      </c>
      <c r="B6142" s="145" t="s">
        <v>5918</v>
      </c>
      <c r="C6142" s="132">
        <v>1</v>
      </c>
      <c r="D6142" s="132" t="s">
        <v>20</v>
      </c>
      <c r="E6142" s="186" t="s">
        <v>20</v>
      </c>
      <c r="F6142" s="132" t="s">
        <v>20</v>
      </c>
      <c r="G6142" s="132" t="s">
        <v>20</v>
      </c>
      <c r="H6142" s="132" t="s">
        <v>20</v>
      </c>
      <c r="I6142" s="132" t="s">
        <v>20</v>
      </c>
      <c r="J6142" s="133">
        <v>0</v>
      </c>
      <c r="K6142" s="133">
        <v>0</v>
      </c>
      <c r="L6142" s="133">
        <v>0</v>
      </c>
      <c r="M6142" s="134" t="str">
        <f t="shared" si="95"/>
        <v>P</v>
      </c>
      <c r="N6142" s="171" t="s">
        <v>10682</v>
      </c>
      <c r="O6142" s="146" t="s">
        <v>1532</v>
      </c>
      <c r="P6142" s="146" t="s">
        <v>9914</v>
      </c>
      <c r="Q6142" s="147" t="s">
        <v>10519</v>
      </c>
      <c r="R6142" s="187">
        <v>0.73888888888888893</v>
      </c>
    </row>
    <row r="6143" spans="1:18" x14ac:dyDescent="0.25">
      <c r="A6143" s="135">
        <v>1064502</v>
      </c>
      <c r="B6143" s="148" t="s">
        <v>5919</v>
      </c>
      <c r="C6143" s="135">
        <v>1</v>
      </c>
      <c r="D6143" s="135" t="s">
        <v>20</v>
      </c>
      <c r="E6143" s="188" t="s">
        <v>20</v>
      </c>
      <c r="F6143" s="135" t="s">
        <v>20</v>
      </c>
      <c r="G6143" s="135" t="s">
        <v>20</v>
      </c>
      <c r="H6143" s="135" t="s">
        <v>20</v>
      </c>
      <c r="I6143" s="135" t="s">
        <v>20</v>
      </c>
      <c r="J6143" s="136">
        <v>0</v>
      </c>
      <c r="K6143" s="136">
        <v>0</v>
      </c>
      <c r="L6143" s="136">
        <v>0</v>
      </c>
      <c r="M6143" s="137" t="str">
        <f t="shared" si="95"/>
        <v>P</v>
      </c>
      <c r="N6143" s="172" t="s">
        <v>10682</v>
      </c>
      <c r="O6143" s="149" t="s">
        <v>1532</v>
      </c>
      <c r="P6143" s="149" t="s">
        <v>9914</v>
      </c>
      <c r="Q6143" s="150" t="s">
        <v>10519</v>
      </c>
      <c r="R6143" s="189">
        <v>0.73888888888888893</v>
      </c>
    </row>
    <row r="6144" spans="1:18" x14ac:dyDescent="0.25">
      <c r="A6144" s="132">
        <v>1064503</v>
      </c>
      <c r="B6144" s="145" t="s">
        <v>5920</v>
      </c>
      <c r="C6144" s="132">
        <v>1</v>
      </c>
      <c r="D6144" s="132" t="s">
        <v>20</v>
      </c>
      <c r="E6144" s="186" t="s">
        <v>20</v>
      </c>
      <c r="F6144" s="132" t="s">
        <v>20</v>
      </c>
      <c r="G6144" s="132" t="s">
        <v>20</v>
      </c>
      <c r="H6144" s="132" t="s">
        <v>20</v>
      </c>
      <c r="I6144" s="132" t="s">
        <v>20</v>
      </c>
      <c r="J6144" s="133">
        <v>0</v>
      </c>
      <c r="K6144" s="133">
        <v>0</v>
      </c>
      <c r="L6144" s="133">
        <v>0</v>
      </c>
      <c r="M6144" s="134" t="str">
        <f t="shared" si="95"/>
        <v>P</v>
      </c>
      <c r="N6144" s="171" t="s">
        <v>10682</v>
      </c>
      <c r="O6144" s="146" t="s">
        <v>1532</v>
      </c>
      <c r="P6144" s="146" t="s">
        <v>9914</v>
      </c>
      <c r="Q6144" s="147" t="s">
        <v>10519</v>
      </c>
      <c r="R6144" s="187">
        <v>0.73888888888888893</v>
      </c>
    </row>
    <row r="6145" spans="1:18" x14ac:dyDescent="0.25">
      <c r="A6145" s="135">
        <v>1064504</v>
      </c>
      <c r="B6145" s="148" t="s">
        <v>5921</v>
      </c>
      <c r="C6145" s="135">
        <v>1</v>
      </c>
      <c r="D6145" s="135" t="s">
        <v>20</v>
      </c>
      <c r="E6145" s="188" t="s">
        <v>20</v>
      </c>
      <c r="F6145" s="135" t="s">
        <v>20</v>
      </c>
      <c r="G6145" s="135" t="s">
        <v>20</v>
      </c>
      <c r="H6145" s="135" t="s">
        <v>20</v>
      </c>
      <c r="I6145" s="135" t="s">
        <v>20</v>
      </c>
      <c r="J6145" s="136">
        <v>0</v>
      </c>
      <c r="K6145" s="136">
        <v>0</v>
      </c>
      <c r="L6145" s="136">
        <v>0</v>
      </c>
      <c r="M6145" s="137" t="str">
        <f t="shared" si="95"/>
        <v>P</v>
      </c>
      <c r="N6145" s="172" t="s">
        <v>10682</v>
      </c>
      <c r="O6145" s="149" t="s">
        <v>1532</v>
      </c>
      <c r="P6145" s="149" t="s">
        <v>9914</v>
      </c>
      <c r="Q6145" s="150" t="s">
        <v>10519</v>
      </c>
      <c r="R6145" s="189">
        <v>0.73888888888888893</v>
      </c>
    </row>
    <row r="6146" spans="1:18" x14ac:dyDescent="0.25">
      <c r="A6146" s="132">
        <v>1064505</v>
      </c>
      <c r="B6146" s="145" t="s">
        <v>5922</v>
      </c>
      <c r="C6146" s="132">
        <v>1</v>
      </c>
      <c r="D6146" s="132" t="s">
        <v>20</v>
      </c>
      <c r="E6146" s="186" t="s">
        <v>20</v>
      </c>
      <c r="F6146" s="132" t="s">
        <v>20</v>
      </c>
      <c r="G6146" s="132" t="s">
        <v>20</v>
      </c>
      <c r="H6146" s="132" t="s">
        <v>20</v>
      </c>
      <c r="I6146" s="132" t="s">
        <v>20</v>
      </c>
      <c r="J6146" s="133">
        <v>0</v>
      </c>
      <c r="K6146" s="133">
        <v>0</v>
      </c>
      <c r="L6146" s="133">
        <v>0</v>
      </c>
      <c r="M6146" s="134" t="str">
        <f t="shared" ref="M6146:M6209" si="96">HYPERLINK(CONCATENATE("T:\Distribution Centre\RDC Department Shared\Cubiscan photos","\",A6146,"-pac.jpg"),"P")</f>
        <v>P</v>
      </c>
      <c r="N6146" s="171" t="s">
        <v>10682</v>
      </c>
      <c r="O6146" s="146" t="s">
        <v>1532</v>
      </c>
      <c r="P6146" s="146" t="s">
        <v>9914</v>
      </c>
      <c r="Q6146" s="147" t="s">
        <v>10519</v>
      </c>
      <c r="R6146" s="187">
        <v>0.73888888888888893</v>
      </c>
    </row>
    <row r="6147" spans="1:18" x14ac:dyDescent="0.25">
      <c r="A6147" s="135">
        <v>1064506</v>
      </c>
      <c r="B6147" s="148" t="s">
        <v>5923</v>
      </c>
      <c r="C6147" s="135">
        <v>1</v>
      </c>
      <c r="D6147" s="135" t="s">
        <v>20</v>
      </c>
      <c r="E6147" s="188" t="s">
        <v>20</v>
      </c>
      <c r="F6147" s="135" t="s">
        <v>20</v>
      </c>
      <c r="G6147" s="135" t="s">
        <v>20</v>
      </c>
      <c r="H6147" s="135" t="s">
        <v>20</v>
      </c>
      <c r="I6147" s="135" t="s">
        <v>20</v>
      </c>
      <c r="J6147" s="136">
        <v>0</v>
      </c>
      <c r="K6147" s="136">
        <v>0</v>
      </c>
      <c r="L6147" s="136">
        <v>0</v>
      </c>
      <c r="M6147" s="137" t="str">
        <f t="shared" si="96"/>
        <v>P</v>
      </c>
      <c r="N6147" s="172" t="s">
        <v>10682</v>
      </c>
      <c r="O6147" s="149" t="s">
        <v>1532</v>
      </c>
      <c r="P6147" s="149" t="s">
        <v>9914</v>
      </c>
      <c r="Q6147" s="150" t="s">
        <v>10519</v>
      </c>
      <c r="R6147" s="189">
        <v>0.85</v>
      </c>
    </row>
    <row r="6148" spans="1:18" x14ac:dyDescent="0.25">
      <c r="A6148" s="132">
        <v>1064507</v>
      </c>
      <c r="B6148" s="145" t="s">
        <v>5924</v>
      </c>
      <c r="C6148" s="132">
        <v>1</v>
      </c>
      <c r="D6148" s="132" t="s">
        <v>20</v>
      </c>
      <c r="E6148" s="186" t="s">
        <v>20</v>
      </c>
      <c r="F6148" s="132" t="s">
        <v>20</v>
      </c>
      <c r="G6148" s="132" t="s">
        <v>20</v>
      </c>
      <c r="H6148" s="132" t="s">
        <v>20</v>
      </c>
      <c r="I6148" s="132" t="s">
        <v>20</v>
      </c>
      <c r="J6148" s="133">
        <v>0</v>
      </c>
      <c r="K6148" s="133">
        <v>0</v>
      </c>
      <c r="L6148" s="133">
        <v>0</v>
      </c>
      <c r="M6148" s="134" t="str">
        <f t="shared" si="96"/>
        <v>P</v>
      </c>
      <c r="N6148" s="171" t="s">
        <v>10682</v>
      </c>
      <c r="O6148" s="146" t="s">
        <v>1532</v>
      </c>
      <c r="P6148" s="146" t="s">
        <v>9914</v>
      </c>
      <c r="Q6148" s="147" t="s">
        <v>10519</v>
      </c>
      <c r="R6148" s="187">
        <v>0.85</v>
      </c>
    </row>
    <row r="6149" spans="1:18" x14ac:dyDescent="0.25">
      <c r="A6149" s="135">
        <v>1064508</v>
      </c>
      <c r="B6149" s="148" t="s">
        <v>5925</v>
      </c>
      <c r="C6149" s="135">
        <v>1</v>
      </c>
      <c r="D6149" s="135" t="s">
        <v>20</v>
      </c>
      <c r="E6149" s="188" t="s">
        <v>20</v>
      </c>
      <c r="F6149" s="135" t="s">
        <v>20</v>
      </c>
      <c r="G6149" s="135" t="s">
        <v>20</v>
      </c>
      <c r="H6149" s="135" t="s">
        <v>20</v>
      </c>
      <c r="I6149" s="135" t="s">
        <v>20</v>
      </c>
      <c r="J6149" s="136">
        <v>0</v>
      </c>
      <c r="K6149" s="136">
        <v>0</v>
      </c>
      <c r="L6149" s="136">
        <v>0</v>
      </c>
      <c r="M6149" s="137" t="str">
        <f t="shared" si="96"/>
        <v>P</v>
      </c>
      <c r="N6149" s="172" t="s">
        <v>10682</v>
      </c>
      <c r="O6149" s="149" t="s">
        <v>1532</v>
      </c>
      <c r="P6149" s="149" t="s">
        <v>9914</v>
      </c>
      <c r="Q6149" s="150" t="s">
        <v>10519</v>
      </c>
      <c r="R6149" s="189">
        <v>0.85</v>
      </c>
    </row>
    <row r="6150" spans="1:18" x14ac:dyDescent="0.25">
      <c r="A6150" s="132">
        <v>1064509</v>
      </c>
      <c r="B6150" s="145" t="s">
        <v>5926</v>
      </c>
      <c r="C6150" s="132">
        <v>1</v>
      </c>
      <c r="D6150" s="132" t="s">
        <v>20</v>
      </c>
      <c r="E6150" s="186" t="s">
        <v>20</v>
      </c>
      <c r="F6150" s="132" t="s">
        <v>20</v>
      </c>
      <c r="G6150" s="132" t="s">
        <v>20</v>
      </c>
      <c r="H6150" s="132" t="s">
        <v>20</v>
      </c>
      <c r="I6150" s="132" t="s">
        <v>20</v>
      </c>
      <c r="J6150" s="133">
        <v>0</v>
      </c>
      <c r="K6150" s="133">
        <v>0</v>
      </c>
      <c r="L6150" s="133">
        <v>0</v>
      </c>
      <c r="M6150" s="134" t="str">
        <f t="shared" si="96"/>
        <v>P</v>
      </c>
      <c r="N6150" s="171" t="s">
        <v>10682</v>
      </c>
      <c r="O6150" s="146" t="s">
        <v>1532</v>
      </c>
      <c r="P6150" s="146" t="s">
        <v>9914</v>
      </c>
      <c r="Q6150" s="147" t="s">
        <v>10519</v>
      </c>
      <c r="R6150" s="187">
        <v>0.85</v>
      </c>
    </row>
    <row r="6151" spans="1:18" x14ac:dyDescent="0.25">
      <c r="A6151" s="135">
        <v>1064510</v>
      </c>
      <c r="B6151" s="148" t="s">
        <v>5927</v>
      </c>
      <c r="C6151" s="135">
        <v>1</v>
      </c>
      <c r="D6151" s="135" t="s">
        <v>20</v>
      </c>
      <c r="E6151" s="188" t="s">
        <v>20</v>
      </c>
      <c r="F6151" s="135" t="s">
        <v>20</v>
      </c>
      <c r="G6151" s="135" t="s">
        <v>20</v>
      </c>
      <c r="H6151" s="135" t="s">
        <v>20</v>
      </c>
      <c r="I6151" s="135" t="s">
        <v>20</v>
      </c>
      <c r="J6151" s="136">
        <v>0</v>
      </c>
      <c r="K6151" s="136">
        <v>0</v>
      </c>
      <c r="L6151" s="136">
        <v>0</v>
      </c>
      <c r="M6151" s="137" t="str">
        <f t="shared" si="96"/>
        <v>P</v>
      </c>
      <c r="N6151" s="172" t="s">
        <v>10682</v>
      </c>
      <c r="O6151" s="149" t="s">
        <v>1532</v>
      </c>
      <c r="P6151" s="149" t="s">
        <v>9914</v>
      </c>
      <c r="Q6151" s="150" t="s">
        <v>10519</v>
      </c>
      <c r="R6151" s="189">
        <v>0.85</v>
      </c>
    </row>
    <row r="6152" spans="1:18" x14ac:dyDescent="0.25">
      <c r="A6152" s="132">
        <v>1064511</v>
      </c>
      <c r="B6152" s="145" t="s">
        <v>5928</v>
      </c>
      <c r="C6152" s="132">
        <v>1</v>
      </c>
      <c r="D6152" s="132" t="s">
        <v>20</v>
      </c>
      <c r="E6152" s="186" t="s">
        <v>20</v>
      </c>
      <c r="F6152" s="132" t="s">
        <v>20</v>
      </c>
      <c r="G6152" s="132" t="s">
        <v>20</v>
      </c>
      <c r="H6152" s="132" t="s">
        <v>20</v>
      </c>
      <c r="I6152" s="132" t="s">
        <v>20</v>
      </c>
      <c r="J6152" s="133">
        <v>0</v>
      </c>
      <c r="K6152" s="133">
        <v>0</v>
      </c>
      <c r="L6152" s="133">
        <v>0</v>
      </c>
      <c r="M6152" s="134" t="str">
        <f t="shared" si="96"/>
        <v>P</v>
      </c>
      <c r="N6152" s="171" t="s">
        <v>10682</v>
      </c>
      <c r="O6152" s="146" t="s">
        <v>1532</v>
      </c>
      <c r="P6152" s="146" t="s">
        <v>9914</v>
      </c>
      <c r="Q6152" s="147" t="s">
        <v>10519</v>
      </c>
      <c r="R6152" s="187">
        <v>0.85</v>
      </c>
    </row>
    <row r="6153" spans="1:18" x14ac:dyDescent="0.25">
      <c r="A6153" s="135">
        <v>1064512</v>
      </c>
      <c r="B6153" s="148" t="s">
        <v>5929</v>
      </c>
      <c r="C6153" s="135">
        <v>1</v>
      </c>
      <c r="D6153" s="135" t="s">
        <v>20</v>
      </c>
      <c r="E6153" s="188" t="s">
        <v>20</v>
      </c>
      <c r="F6153" s="135" t="s">
        <v>20</v>
      </c>
      <c r="G6153" s="135" t="s">
        <v>20</v>
      </c>
      <c r="H6153" s="135" t="s">
        <v>20</v>
      </c>
      <c r="I6153" s="135" t="s">
        <v>20</v>
      </c>
      <c r="J6153" s="136">
        <v>0</v>
      </c>
      <c r="K6153" s="136">
        <v>0</v>
      </c>
      <c r="L6153" s="136">
        <v>0</v>
      </c>
      <c r="M6153" s="137" t="str">
        <f t="shared" si="96"/>
        <v>P</v>
      </c>
      <c r="N6153" s="172" t="s">
        <v>10682</v>
      </c>
      <c r="O6153" s="149" t="s">
        <v>1532</v>
      </c>
      <c r="P6153" s="149" t="s">
        <v>9914</v>
      </c>
      <c r="Q6153" s="150" t="s">
        <v>10519</v>
      </c>
      <c r="R6153" s="189">
        <v>0.85</v>
      </c>
    </row>
    <row r="6154" spans="1:18" x14ac:dyDescent="0.25">
      <c r="A6154" s="132">
        <v>1064513</v>
      </c>
      <c r="B6154" s="145" t="s">
        <v>5930</v>
      </c>
      <c r="C6154" s="132">
        <v>1</v>
      </c>
      <c r="D6154" s="132" t="s">
        <v>20</v>
      </c>
      <c r="E6154" s="186" t="s">
        <v>20</v>
      </c>
      <c r="F6154" s="132" t="s">
        <v>20</v>
      </c>
      <c r="G6154" s="132" t="s">
        <v>20</v>
      </c>
      <c r="H6154" s="132" t="s">
        <v>20</v>
      </c>
      <c r="I6154" s="132" t="s">
        <v>20</v>
      </c>
      <c r="J6154" s="133">
        <v>0</v>
      </c>
      <c r="K6154" s="133">
        <v>0</v>
      </c>
      <c r="L6154" s="133">
        <v>0</v>
      </c>
      <c r="M6154" s="134" t="str">
        <f t="shared" si="96"/>
        <v>P</v>
      </c>
      <c r="N6154" s="171" t="s">
        <v>10682</v>
      </c>
      <c r="O6154" s="146" t="s">
        <v>1532</v>
      </c>
      <c r="P6154" s="146" t="s">
        <v>9914</v>
      </c>
      <c r="Q6154" s="147" t="s">
        <v>10519</v>
      </c>
      <c r="R6154" s="187">
        <v>0.85</v>
      </c>
    </row>
    <row r="6155" spans="1:18" x14ac:dyDescent="0.25">
      <c r="A6155" s="135">
        <v>1064514</v>
      </c>
      <c r="B6155" s="148" t="s">
        <v>5931</v>
      </c>
      <c r="C6155" s="135">
        <v>1</v>
      </c>
      <c r="D6155" s="135" t="s">
        <v>20</v>
      </c>
      <c r="E6155" s="188" t="s">
        <v>20</v>
      </c>
      <c r="F6155" s="135" t="s">
        <v>20</v>
      </c>
      <c r="G6155" s="135" t="s">
        <v>20</v>
      </c>
      <c r="H6155" s="135" t="s">
        <v>20</v>
      </c>
      <c r="I6155" s="135" t="s">
        <v>20</v>
      </c>
      <c r="J6155" s="136">
        <v>0.15</v>
      </c>
      <c r="K6155" s="136">
        <v>1.1000000000000001</v>
      </c>
      <c r="L6155" s="136">
        <v>0.3</v>
      </c>
      <c r="M6155" s="137" t="str">
        <f t="shared" si="96"/>
        <v>P</v>
      </c>
      <c r="N6155" s="172" t="s">
        <v>10682</v>
      </c>
      <c r="O6155" s="149" t="s">
        <v>1532</v>
      </c>
      <c r="P6155" s="149" t="s">
        <v>9914</v>
      </c>
      <c r="Q6155" s="150" t="s">
        <v>10519</v>
      </c>
      <c r="R6155" s="189">
        <v>0.6</v>
      </c>
    </row>
    <row r="6156" spans="1:18" x14ac:dyDescent="0.25">
      <c r="A6156" s="132">
        <v>1064515</v>
      </c>
      <c r="B6156" s="145" t="s">
        <v>5932</v>
      </c>
      <c r="C6156" s="132">
        <v>1</v>
      </c>
      <c r="D6156" s="132" t="s">
        <v>20</v>
      </c>
      <c r="E6156" s="186" t="s">
        <v>20</v>
      </c>
      <c r="F6156" s="132" t="s">
        <v>20</v>
      </c>
      <c r="G6156" s="132" t="s">
        <v>20</v>
      </c>
      <c r="H6156" s="132" t="s">
        <v>20</v>
      </c>
      <c r="I6156" s="132" t="s">
        <v>20</v>
      </c>
      <c r="J6156" s="133">
        <v>0</v>
      </c>
      <c r="K6156" s="133">
        <v>0</v>
      </c>
      <c r="L6156" s="133">
        <v>0</v>
      </c>
      <c r="M6156" s="134" t="str">
        <f t="shared" si="96"/>
        <v>P</v>
      </c>
      <c r="N6156" s="171" t="s">
        <v>10682</v>
      </c>
      <c r="O6156" s="146" t="s">
        <v>1532</v>
      </c>
      <c r="P6156" s="146" t="s">
        <v>9929</v>
      </c>
      <c r="Q6156" s="147" t="s">
        <v>10519</v>
      </c>
      <c r="R6156" s="187">
        <v>1.8388888888888888</v>
      </c>
    </row>
    <row r="6157" spans="1:18" x14ac:dyDescent="0.25">
      <c r="A6157" s="135">
        <v>1064516</v>
      </c>
      <c r="B6157" s="148" t="s">
        <v>5933</v>
      </c>
      <c r="C6157" s="135">
        <v>1</v>
      </c>
      <c r="D6157" s="135" t="s">
        <v>20</v>
      </c>
      <c r="E6157" s="188" t="s">
        <v>20</v>
      </c>
      <c r="F6157" s="135" t="s">
        <v>20</v>
      </c>
      <c r="G6157" s="135" t="s">
        <v>20</v>
      </c>
      <c r="H6157" s="135" t="s">
        <v>20</v>
      </c>
      <c r="I6157" s="135" t="s">
        <v>20</v>
      </c>
      <c r="J6157" s="136">
        <v>0</v>
      </c>
      <c r="K6157" s="136">
        <v>0</v>
      </c>
      <c r="L6157" s="136">
        <v>0</v>
      </c>
      <c r="M6157" s="137" t="str">
        <f t="shared" si="96"/>
        <v>P</v>
      </c>
      <c r="N6157" s="172" t="s">
        <v>10682</v>
      </c>
      <c r="O6157" s="149" t="s">
        <v>1532</v>
      </c>
      <c r="P6157" s="149" t="s">
        <v>9929</v>
      </c>
      <c r="Q6157" s="150" t="s">
        <v>10519</v>
      </c>
      <c r="R6157" s="189">
        <v>1.8388888888888888</v>
      </c>
    </row>
    <row r="6158" spans="1:18" x14ac:dyDescent="0.25">
      <c r="A6158" s="132">
        <v>1064517</v>
      </c>
      <c r="B6158" s="145" t="s">
        <v>5934</v>
      </c>
      <c r="C6158" s="132">
        <v>1</v>
      </c>
      <c r="D6158" s="132" t="s">
        <v>20</v>
      </c>
      <c r="E6158" s="186" t="s">
        <v>20</v>
      </c>
      <c r="F6158" s="132" t="s">
        <v>20</v>
      </c>
      <c r="G6158" s="132" t="s">
        <v>20</v>
      </c>
      <c r="H6158" s="132" t="s">
        <v>20</v>
      </c>
      <c r="I6158" s="132" t="s">
        <v>20</v>
      </c>
      <c r="J6158" s="133">
        <v>0</v>
      </c>
      <c r="K6158" s="133">
        <v>0</v>
      </c>
      <c r="L6158" s="133">
        <v>0</v>
      </c>
      <c r="M6158" s="134" t="str">
        <f t="shared" si="96"/>
        <v>P</v>
      </c>
      <c r="N6158" s="171" t="s">
        <v>10682</v>
      </c>
      <c r="O6158" s="146" t="s">
        <v>1532</v>
      </c>
      <c r="P6158" s="146" t="s">
        <v>9929</v>
      </c>
      <c r="Q6158" s="147" t="s">
        <v>10519</v>
      </c>
      <c r="R6158" s="187">
        <v>3.3555555555555556</v>
      </c>
    </row>
    <row r="6159" spans="1:18" x14ac:dyDescent="0.25">
      <c r="A6159" s="135">
        <v>1064518</v>
      </c>
      <c r="B6159" s="148" t="s">
        <v>5935</v>
      </c>
      <c r="C6159" s="135">
        <v>1</v>
      </c>
      <c r="D6159" s="135" t="s">
        <v>20</v>
      </c>
      <c r="E6159" s="188" t="s">
        <v>20</v>
      </c>
      <c r="F6159" s="135" t="s">
        <v>20</v>
      </c>
      <c r="G6159" s="135" t="s">
        <v>20</v>
      </c>
      <c r="H6159" s="135" t="s">
        <v>20</v>
      </c>
      <c r="I6159" s="135" t="s">
        <v>20</v>
      </c>
      <c r="J6159" s="136">
        <v>0</v>
      </c>
      <c r="K6159" s="136">
        <v>0</v>
      </c>
      <c r="L6159" s="136">
        <v>0</v>
      </c>
      <c r="M6159" s="137" t="str">
        <f t="shared" si="96"/>
        <v>P</v>
      </c>
      <c r="N6159" s="172" t="s">
        <v>10682</v>
      </c>
      <c r="O6159" s="149" t="s">
        <v>1532</v>
      </c>
      <c r="P6159" s="149" t="s">
        <v>9929</v>
      </c>
      <c r="Q6159" s="150" t="s">
        <v>10519</v>
      </c>
      <c r="R6159" s="189">
        <v>0.58888888888888891</v>
      </c>
    </row>
    <row r="6160" spans="1:18" x14ac:dyDescent="0.25">
      <c r="A6160" s="132">
        <v>1064519</v>
      </c>
      <c r="B6160" s="145" t="s">
        <v>5936</v>
      </c>
      <c r="C6160" s="132">
        <v>1</v>
      </c>
      <c r="D6160" s="132" t="s">
        <v>20</v>
      </c>
      <c r="E6160" s="186" t="s">
        <v>20</v>
      </c>
      <c r="F6160" s="132" t="s">
        <v>20</v>
      </c>
      <c r="G6160" s="132" t="s">
        <v>20</v>
      </c>
      <c r="H6160" s="132" t="s">
        <v>20</v>
      </c>
      <c r="I6160" s="132" t="s">
        <v>20</v>
      </c>
      <c r="J6160" s="133">
        <v>0</v>
      </c>
      <c r="K6160" s="133">
        <v>0</v>
      </c>
      <c r="L6160" s="133">
        <v>0</v>
      </c>
      <c r="M6160" s="134" t="str">
        <f t="shared" si="96"/>
        <v>P</v>
      </c>
      <c r="N6160" s="171" t="s">
        <v>10682</v>
      </c>
      <c r="O6160" s="146" t="s">
        <v>1532</v>
      </c>
      <c r="P6160" s="146" t="s">
        <v>9929</v>
      </c>
      <c r="Q6160" s="147" t="s">
        <v>10519</v>
      </c>
      <c r="R6160" s="187">
        <v>1.0777777777777777</v>
      </c>
    </row>
    <row r="6161" spans="1:18" x14ac:dyDescent="0.25">
      <c r="A6161" s="135">
        <v>1064520</v>
      </c>
      <c r="B6161" s="148" t="s">
        <v>5937</v>
      </c>
      <c r="C6161" s="135">
        <v>1</v>
      </c>
      <c r="D6161" s="135" t="s">
        <v>20</v>
      </c>
      <c r="E6161" s="188" t="s">
        <v>20</v>
      </c>
      <c r="F6161" s="135" t="s">
        <v>20</v>
      </c>
      <c r="G6161" s="135" t="s">
        <v>20</v>
      </c>
      <c r="H6161" s="135" t="s">
        <v>20</v>
      </c>
      <c r="I6161" s="135" t="s">
        <v>20</v>
      </c>
      <c r="J6161" s="136">
        <v>0</v>
      </c>
      <c r="K6161" s="136">
        <v>0</v>
      </c>
      <c r="L6161" s="136">
        <v>0</v>
      </c>
      <c r="M6161" s="137" t="str">
        <f t="shared" si="96"/>
        <v>P</v>
      </c>
      <c r="N6161" s="172" t="s">
        <v>10682</v>
      </c>
      <c r="O6161" s="149" t="s">
        <v>1532</v>
      </c>
      <c r="P6161" s="149" t="s">
        <v>9929</v>
      </c>
      <c r="Q6161" s="150" t="s">
        <v>10519</v>
      </c>
      <c r="R6161" s="189">
        <v>6.6666666666666661</v>
      </c>
    </row>
    <row r="6162" spans="1:18" x14ac:dyDescent="0.25">
      <c r="A6162" s="132">
        <v>1064521</v>
      </c>
      <c r="B6162" s="145" t="s">
        <v>5938</v>
      </c>
      <c r="C6162" s="132">
        <v>1</v>
      </c>
      <c r="D6162" s="132" t="s">
        <v>20</v>
      </c>
      <c r="E6162" s="186" t="s">
        <v>20</v>
      </c>
      <c r="F6162" s="132" t="s">
        <v>20</v>
      </c>
      <c r="G6162" s="132" t="s">
        <v>20</v>
      </c>
      <c r="H6162" s="132" t="s">
        <v>20</v>
      </c>
      <c r="I6162" s="132" t="s">
        <v>20</v>
      </c>
      <c r="J6162" s="133">
        <v>0</v>
      </c>
      <c r="K6162" s="133">
        <v>0</v>
      </c>
      <c r="L6162" s="133">
        <v>0</v>
      </c>
      <c r="M6162" s="134" t="str">
        <f t="shared" si="96"/>
        <v>P</v>
      </c>
      <c r="N6162" s="171" t="s">
        <v>10682</v>
      </c>
      <c r="O6162" s="146" t="s">
        <v>1532</v>
      </c>
      <c r="P6162" s="146" t="s">
        <v>9929</v>
      </c>
      <c r="Q6162" s="147" t="s">
        <v>10519</v>
      </c>
      <c r="R6162" s="187">
        <v>8.3055555555555554</v>
      </c>
    </row>
    <row r="6163" spans="1:18" x14ac:dyDescent="0.25">
      <c r="A6163" s="135">
        <v>1064522</v>
      </c>
      <c r="B6163" s="148" t="s">
        <v>5939</v>
      </c>
      <c r="C6163" s="135">
        <v>1</v>
      </c>
      <c r="D6163" s="135" t="s">
        <v>20</v>
      </c>
      <c r="E6163" s="188" t="s">
        <v>20</v>
      </c>
      <c r="F6163" s="135" t="s">
        <v>20</v>
      </c>
      <c r="G6163" s="135" t="s">
        <v>20</v>
      </c>
      <c r="H6163" s="135" t="s">
        <v>20</v>
      </c>
      <c r="I6163" s="135" t="s">
        <v>20</v>
      </c>
      <c r="J6163" s="136">
        <v>0</v>
      </c>
      <c r="K6163" s="136">
        <v>0</v>
      </c>
      <c r="L6163" s="136">
        <v>0</v>
      </c>
      <c r="M6163" s="137" t="str">
        <f t="shared" si="96"/>
        <v>P</v>
      </c>
      <c r="N6163" s="172" t="s">
        <v>10682</v>
      </c>
      <c r="O6163" s="149" t="s">
        <v>1532</v>
      </c>
      <c r="P6163" s="149" t="s">
        <v>9929</v>
      </c>
      <c r="Q6163" s="150" t="s">
        <v>10519</v>
      </c>
      <c r="R6163" s="189">
        <v>7.0611111111111118</v>
      </c>
    </row>
    <row r="6164" spans="1:18" x14ac:dyDescent="0.25">
      <c r="A6164" s="132">
        <v>1064526</v>
      </c>
      <c r="B6164" s="145" t="s">
        <v>5940</v>
      </c>
      <c r="C6164" s="132">
        <v>1</v>
      </c>
      <c r="D6164" s="132" t="s">
        <v>20</v>
      </c>
      <c r="E6164" s="186" t="s">
        <v>20</v>
      </c>
      <c r="F6164" s="132" t="s">
        <v>20</v>
      </c>
      <c r="G6164" s="132" t="s">
        <v>20</v>
      </c>
      <c r="H6164" s="132" t="s">
        <v>20</v>
      </c>
      <c r="I6164" s="132" t="s">
        <v>20</v>
      </c>
      <c r="J6164" s="133">
        <v>0</v>
      </c>
      <c r="K6164" s="133">
        <v>0</v>
      </c>
      <c r="L6164" s="133">
        <v>0</v>
      </c>
      <c r="M6164" s="134" t="str">
        <f t="shared" si="96"/>
        <v>P</v>
      </c>
      <c r="N6164" s="171" t="s">
        <v>10682</v>
      </c>
      <c r="O6164" s="146" t="s">
        <v>1532</v>
      </c>
      <c r="P6164" s="146" t="s">
        <v>9929</v>
      </c>
      <c r="Q6164" s="147" t="s">
        <v>10519</v>
      </c>
      <c r="R6164" s="187">
        <v>7.0611111111111118</v>
      </c>
    </row>
    <row r="6165" spans="1:18" x14ac:dyDescent="0.25">
      <c r="A6165" s="135">
        <v>1064531</v>
      </c>
      <c r="B6165" s="148" t="s">
        <v>5941</v>
      </c>
      <c r="C6165" s="135">
        <v>1</v>
      </c>
      <c r="D6165" s="135" t="s">
        <v>20</v>
      </c>
      <c r="E6165" s="188" t="s">
        <v>20</v>
      </c>
      <c r="F6165" s="135" t="s">
        <v>20</v>
      </c>
      <c r="G6165" s="135" t="s">
        <v>20</v>
      </c>
      <c r="H6165" s="135" t="s">
        <v>20</v>
      </c>
      <c r="I6165" s="135" t="s">
        <v>20</v>
      </c>
      <c r="J6165" s="136">
        <v>0</v>
      </c>
      <c r="K6165" s="136">
        <v>0</v>
      </c>
      <c r="L6165" s="136">
        <v>0</v>
      </c>
      <c r="M6165" s="137" t="str">
        <f t="shared" si="96"/>
        <v>P</v>
      </c>
      <c r="N6165" s="172" t="s">
        <v>10682</v>
      </c>
      <c r="O6165" s="149" t="s">
        <v>1532</v>
      </c>
      <c r="P6165" s="149" t="s">
        <v>9929</v>
      </c>
      <c r="Q6165" s="150" t="s">
        <v>10519</v>
      </c>
      <c r="R6165" s="189">
        <v>28.172222222222221</v>
      </c>
    </row>
    <row r="6166" spans="1:18" x14ac:dyDescent="0.25">
      <c r="A6166" s="132">
        <v>1064533</v>
      </c>
      <c r="B6166" s="145" t="s">
        <v>5942</v>
      </c>
      <c r="C6166" s="132">
        <v>1</v>
      </c>
      <c r="D6166" s="132" t="s">
        <v>20</v>
      </c>
      <c r="E6166" s="186" t="s">
        <v>20</v>
      </c>
      <c r="F6166" s="132" t="s">
        <v>20</v>
      </c>
      <c r="G6166" s="132" t="s">
        <v>20</v>
      </c>
      <c r="H6166" s="132" t="s">
        <v>20</v>
      </c>
      <c r="I6166" s="132" t="s">
        <v>20</v>
      </c>
      <c r="J6166" s="133">
        <v>0</v>
      </c>
      <c r="K6166" s="133">
        <v>0</v>
      </c>
      <c r="L6166" s="133">
        <v>0</v>
      </c>
      <c r="M6166" s="134" t="str">
        <f t="shared" si="96"/>
        <v>P</v>
      </c>
      <c r="N6166" s="171" t="s">
        <v>10682</v>
      </c>
      <c r="O6166" s="146" t="s">
        <v>1532</v>
      </c>
      <c r="P6166" s="146" t="s">
        <v>9929</v>
      </c>
      <c r="Q6166" s="147" t="s">
        <v>10519</v>
      </c>
      <c r="R6166" s="187">
        <v>8.8277777777777775</v>
      </c>
    </row>
    <row r="6167" spans="1:18" x14ac:dyDescent="0.25">
      <c r="A6167" s="135">
        <v>1064656</v>
      </c>
      <c r="B6167" s="148" t="s">
        <v>5943</v>
      </c>
      <c r="C6167" s="135">
        <v>1</v>
      </c>
      <c r="D6167" s="135" t="s">
        <v>20</v>
      </c>
      <c r="E6167" s="188" t="s">
        <v>20</v>
      </c>
      <c r="F6167" s="135" t="s">
        <v>20</v>
      </c>
      <c r="G6167" s="135" t="s">
        <v>20</v>
      </c>
      <c r="H6167" s="135" t="s">
        <v>20</v>
      </c>
      <c r="I6167" s="135" t="s">
        <v>20</v>
      </c>
      <c r="J6167" s="136">
        <v>0</v>
      </c>
      <c r="K6167" s="136">
        <v>0</v>
      </c>
      <c r="L6167" s="136">
        <v>0</v>
      </c>
      <c r="M6167" s="137" t="str">
        <f t="shared" si="96"/>
        <v>P</v>
      </c>
      <c r="N6167" s="172" t="s">
        <v>10682</v>
      </c>
      <c r="O6167" s="149" t="s">
        <v>1532</v>
      </c>
      <c r="P6167" s="149" t="s">
        <v>9929</v>
      </c>
      <c r="Q6167" s="150" t="s">
        <v>10519</v>
      </c>
      <c r="R6167" s="189">
        <v>4.833333333333333</v>
      </c>
    </row>
    <row r="6168" spans="1:18" x14ac:dyDescent="0.25">
      <c r="A6168" s="132">
        <v>1064657</v>
      </c>
      <c r="B6168" s="145" t="s">
        <v>5944</v>
      </c>
      <c r="C6168" s="132">
        <v>1</v>
      </c>
      <c r="D6168" s="132" t="s">
        <v>20</v>
      </c>
      <c r="E6168" s="186" t="s">
        <v>20</v>
      </c>
      <c r="F6168" s="132" t="s">
        <v>20</v>
      </c>
      <c r="G6168" s="132" t="s">
        <v>20</v>
      </c>
      <c r="H6168" s="132" t="s">
        <v>20</v>
      </c>
      <c r="I6168" s="132" t="s">
        <v>20</v>
      </c>
      <c r="J6168" s="133">
        <v>0</v>
      </c>
      <c r="K6168" s="133">
        <v>0</v>
      </c>
      <c r="L6168" s="133">
        <v>0</v>
      </c>
      <c r="M6168" s="134" t="str">
        <f t="shared" si="96"/>
        <v>P</v>
      </c>
      <c r="N6168" s="171" t="s">
        <v>10682</v>
      </c>
      <c r="O6168" s="146" t="s">
        <v>1532</v>
      </c>
      <c r="P6168" s="146" t="s">
        <v>9929</v>
      </c>
      <c r="Q6168" s="147" t="s">
        <v>10519</v>
      </c>
      <c r="R6168" s="187">
        <v>1.6444444444444444</v>
      </c>
    </row>
    <row r="6169" spans="1:18" x14ac:dyDescent="0.25">
      <c r="A6169" s="135">
        <v>1064658</v>
      </c>
      <c r="B6169" s="148" t="s">
        <v>5945</v>
      </c>
      <c r="C6169" s="135">
        <v>1</v>
      </c>
      <c r="D6169" s="135" t="s">
        <v>20</v>
      </c>
      <c r="E6169" s="188" t="s">
        <v>20</v>
      </c>
      <c r="F6169" s="135" t="s">
        <v>20</v>
      </c>
      <c r="G6169" s="135" t="s">
        <v>20</v>
      </c>
      <c r="H6169" s="135" t="s">
        <v>20</v>
      </c>
      <c r="I6169" s="135" t="s">
        <v>20</v>
      </c>
      <c r="J6169" s="136">
        <v>0</v>
      </c>
      <c r="K6169" s="136">
        <v>0</v>
      </c>
      <c r="L6169" s="136">
        <v>0</v>
      </c>
      <c r="M6169" s="137" t="str">
        <f t="shared" si="96"/>
        <v>P</v>
      </c>
      <c r="N6169" s="172" t="s">
        <v>10682</v>
      </c>
      <c r="O6169" s="149" t="s">
        <v>1532</v>
      </c>
      <c r="P6169" s="149" t="s">
        <v>9929</v>
      </c>
      <c r="Q6169" s="150" t="s">
        <v>10519</v>
      </c>
      <c r="R6169" s="189">
        <v>6.6833333333333327</v>
      </c>
    </row>
    <row r="6170" spans="1:18" x14ac:dyDescent="0.25">
      <c r="A6170" s="132">
        <v>1064659</v>
      </c>
      <c r="B6170" s="145" t="s">
        <v>5946</v>
      </c>
      <c r="C6170" s="132">
        <v>1</v>
      </c>
      <c r="D6170" s="132" t="s">
        <v>20</v>
      </c>
      <c r="E6170" s="186" t="s">
        <v>20</v>
      </c>
      <c r="F6170" s="132" t="s">
        <v>20</v>
      </c>
      <c r="G6170" s="132" t="s">
        <v>20</v>
      </c>
      <c r="H6170" s="132" t="s">
        <v>20</v>
      </c>
      <c r="I6170" s="132" t="s">
        <v>20</v>
      </c>
      <c r="J6170" s="133">
        <v>0</v>
      </c>
      <c r="K6170" s="133">
        <v>0</v>
      </c>
      <c r="L6170" s="133">
        <v>0</v>
      </c>
      <c r="M6170" s="134" t="str">
        <f t="shared" si="96"/>
        <v>P</v>
      </c>
      <c r="N6170" s="173" t="s">
        <v>10682</v>
      </c>
      <c r="O6170" s="146" t="s">
        <v>1532</v>
      </c>
      <c r="P6170" s="146" t="s">
        <v>9929</v>
      </c>
      <c r="Q6170" s="147" t="s">
        <v>10519</v>
      </c>
      <c r="R6170" s="187">
        <v>6.6833333333333327</v>
      </c>
    </row>
    <row r="6171" spans="1:18" x14ac:dyDescent="0.25">
      <c r="A6171" s="135">
        <v>1064661</v>
      </c>
      <c r="B6171" s="148" t="s">
        <v>5947</v>
      </c>
      <c r="C6171" s="135">
        <v>1</v>
      </c>
      <c r="D6171" s="135" t="s">
        <v>20</v>
      </c>
      <c r="E6171" s="188" t="s">
        <v>20</v>
      </c>
      <c r="F6171" s="135" t="s">
        <v>20</v>
      </c>
      <c r="G6171" s="135" t="s">
        <v>20</v>
      </c>
      <c r="H6171" s="135" t="s">
        <v>20</v>
      </c>
      <c r="I6171" s="135" t="s">
        <v>20</v>
      </c>
      <c r="J6171" s="136">
        <v>0</v>
      </c>
      <c r="K6171" s="136">
        <v>0</v>
      </c>
      <c r="L6171" s="136">
        <v>0</v>
      </c>
      <c r="M6171" s="137" t="str">
        <f t="shared" si="96"/>
        <v>P</v>
      </c>
      <c r="N6171" s="174" t="s">
        <v>10682</v>
      </c>
      <c r="O6171" s="149" t="s">
        <v>1532</v>
      </c>
      <c r="P6171" s="149" t="s">
        <v>9929</v>
      </c>
      <c r="Q6171" s="150" t="s">
        <v>10519</v>
      </c>
      <c r="R6171" s="189">
        <v>8.3055555555555554</v>
      </c>
    </row>
    <row r="6172" spans="1:18" x14ac:dyDescent="0.25">
      <c r="A6172" s="132">
        <v>1064791</v>
      </c>
      <c r="B6172" s="145" t="s">
        <v>5948</v>
      </c>
      <c r="C6172" s="132">
        <v>24</v>
      </c>
      <c r="D6172" s="132">
        <v>384</v>
      </c>
      <c r="E6172" s="186" t="s">
        <v>21</v>
      </c>
      <c r="F6172" s="132">
        <v>480</v>
      </c>
      <c r="G6172" s="132" t="s">
        <v>20</v>
      </c>
      <c r="H6172" s="132">
        <v>12</v>
      </c>
      <c r="I6172" s="132">
        <v>3</v>
      </c>
      <c r="J6172" s="133">
        <v>2.25</v>
      </c>
      <c r="K6172" s="133">
        <v>1.5</v>
      </c>
      <c r="L6172" s="133">
        <v>0.88</v>
      </c>
      <c r="M6172" s="134" t="str">
        <f t="shared" si="96"/>
        <v>P</v>
      </c>
      <c r="N6172" s="173" t="s">
        <v>10681</v>
      </c>
      <c r="O6172" s="146" t="s">
        <v>3711</v>
      </c>
      <c r="P6172" s="146" t="s">
        <v>9414</v>
      </c>
      <c r="Q6172" s="147" t="s">
        <v>10519</v>
      </c>
      <c r="R6172" s="187">
        <v>9.6000000000000014</v>
      </c>
    </row>
    <row r="6173" spans="1:18" x14ac:dyDescent="0.25">
      <c r="A6173" s="135">
        <v>1064792</v>
      </c>
      <c r="B6173" s="148" t="s">
        <v>5949</v>
      </c>
      <c r="C6173" s="135">
        <v>24</v>
      </c>
      <c r="D6173" s="135">
        <v>384</v>
      </c>
      <c r="E6173" s="188" t="s">
        <v>21</v>
      </c>
      <c r="F6173" s="135">
        <v>512</v>
      </c>
      <c r="G6173" s="135">
        <v>11</v>
      </c>
      <c r="H6173" s="135">
        <v>12</v>
      </c>
      <c r="I6173" s="135">
        <v>3</v>
      </c>
      <c r="J6173" s="136">
        <v>2.25</v>
      </c>
      <c r="K6173" s="136">
        <v>1.5</v>
      </c>
      <c r="L6173" s="136">
        <v>0.88</v>
      </c>
      <c r="M6173" s="137" t="str">
        <f t="shared" si="96"/>
        <v>P</v>
      </c>
      <c r="N6173" s="174" t="s">
        <v>10681</v>
      </c>
      <c r="O6173" s="149" t="s">
        <v>3711</v>
      </c>
      <c r="P6173" s="149" t="s">
        <v>9414</v>
      </c>
      <c r="Q6173" s="150" t="s">
        <v>10519</v>
      </c>
      <c r="R6173" s="189">
        <v>8.16</v>
      </c>
    </row>
    <row r="6174" spans="1:18" x14ac:dyDescent="0.25">
      <c r="A6174" s="132">
        <v>1064795</v>
      </c>
      <c r="B6174" s="145" t="s">
        <v>5950</v>
      </c>
      <c r="C6174" s="132">
        <v>24</v>
      </c>
      <c r="D6174" s="132">
        <v>390</v>
      </c>
      <c r="E6174" s="186" t="s">
        <v>21</v>
      </c>
      <c r="F6174" s="132">
        <v>450</v>
      </c>
      <c r="G6174" s="132" t="s">
        <v>20</v>
      </c>
      <c r="H6174" s="132">
        <v>12</v>
      </c>
      <c r="I6174" s="132">
        <v>3</v>
      </c>
      <c r="J6174" s="133">
        <v>2.25</v>
      </c>
      <c r="K6174" s="133">
        <v>1.5</v>
      </c>
      <c r="L6174" s="133">
        <v>0.88</v>
      </c>
      <c r="M6174" s="134" t="str">
        <f t="shared" si="96"/>
        <v>P</v>
      </c>
      <c r="N6174" s="173" t="s">
        <v>10681</v>
      </c>
      <c r="O6174" s="146" t="s">
        <v>1506</v>
      </c>
      <c r="P6174" s="146" t="s">
        <v>9398</v>
      </c>
      <c r="Q6174" s="147" t="s">
        <v>10519</v>
      </c>
      <c r="R6174" s="187">
        <v>7.4399999999999995</v>
      </c>
    </row>
    <row r="6175" spans="1:18" x14ac:dyDescent="0.25">
      <c r="A6175" s="135">
        <v>1064796</v>
      </c>
      <c r="B6175" s="148" t="s">
        <v>5951</v>
      </c>
      <c r="C6175" s="135">
        <v>24</v>
      </c>
      <c r="D6175" s="135">
        <v>390</v>
      </c>
      <c r="E6175" s="188" t="s">
        <v>21</v>
      </c>
      <c r="F6175" s="135">
        <v>450</v>
      </c>
      <c r="G6175" s="135" t="s">
        <v>20</v>
      </c>
      <c r="H6175" s="135">
        <v>13</v>
      </c>
      <c r="I6175" s="135">
        <v>3</v>
      </c>
      <c r="J6175" s="136">
        <v>2.2999999999999998</v>
      </c>
      <c r="K6175" s="136">
        <v>1.52</v>
      </c>
      <c r="L6175" s="136">
        <v>0.9</v>
      </c>
      <c r="M6175" s="137" t="str">
        <f t="shared" si="96"/>
        <v>P</v>
      </c>
      <c r="N6175" s="174" t="s">
        <v>10681</v>
      </c>
      <c r="O6175" s="149" t="s">
        <v>1506</v>
      </c>
      <c r="P6175" s="149" t="s">
        <v>9398</v>
      </c>
      <c r="Q6175" s="150" t="s">
        <v>10519</v>
      </c>
      <c r="R6175" s="189">
        <v>7.92</v>
      </c>
    </row>
    <row r="6176" spans="1:18" x14ac:dyDescent="0.25">
      <c r="A6176" s="132">
        <v>1064807</v>
      </c>
      <c r="B6176" s="145" t="s">
        <v>305</v>
      </c>
      <c r="C6176" s="132">
        <v>3</v>
      </c>
      <c r="D6176" s="132">
        <v>7680</v>
      </c>
      <c r="E6176" s="186">
        <v>24</v>
      </c>
      <c r="F6176" s="132" t="s">
        <v>20</v>
      </c>
      <c r="G6176" s="132">
        <v>336</v>
      </c>
      <c r="H6176" s="132">
        <v>672</v>
      </c>
      <c r="I6176" s="132">
        <v>1</v>
      </c>
      <c r="J6176" s="133">
        <v>1.26</v>
      </c>
      <c r="K6176" s="133">
        <v>0.56000000000000005</v>
      </c>
      <c r="L6176" s="133">
        <v>0.21</v>
      </c>
      <c r="M6176" s="134" t="str">
        <f t="shared" si="96"/>
        <v>P</v>
      </c>
      <c r="N6176" s="173" t="s">
        <v>10681</v>
      </c>
      <c r="O6176" s="146" t="s">
        <v>1506</v>
      </c>
      <c r="P6176" s="146" t="s">
        <v>10455</v>
      </c>
      <c r="Q6176" s="147" t="s">
        <v>10519</v>
      </c>
      <c r="R6176" s="187">
        <v>2.4000000000000004</v>
      </c>
    </row>
    <row r="6177" spans="1:18" x14ac:dyDescent="0.25">
      <c r="A6177" s="135">
        <v>1064809</v>
      </c>
      <c r="B6177" s="148" t="s">
        <v>2116</v>
      </c>
      <c r="C6177" s="135">
        <v>3</v>
      </c>
      <c r="D6177" s="135">
        <v>7680</v>
      </c>
      <c r="E6177" s="188">
        <v>24</v>
      </c>
      <c r="F6177" s="135">
        <v>9600</v>
      </c>
      <c r="G6177" s="135">
        <v>312</v>
      </c>
      <c r="H6177" s="135">
        <v>360</v>
      </c>
      <c r="I6177" s="135">
        <v>2</v>
      </c>
      <c r="J6177" s="136">
        <v>1.32</v>
      </c>
      <c r="K6177" s="136">
        <v>0.2</v>
      </c>
      <c r="L6177" s="136">
        <v>0.2</v>
      </c>
      <c r="M6177" s="137" t="str">
        <f t="shared" si="96"/>
        <v>P</v>
      </c>
      <c r="N6177" s="174" t="s">
        <v>10681</v>
      </c>
      <c r="O6177" s="149" t="s">
        <v>1506</v>
      </c>
      <c r="P6177" s="149" t="s">
        <v>10455</v>
      </c>
      <c r="Q6177" s="150" t="s">
        <v>10519</v>
      </c>
      <c r="R6177" s="189">
        <v>3.06</v>
      </c>
    </row>
    <row r="6178" spans="1:18" x14ac:dyDescent="0.25">
      <c r="A6178" s="132">
        <v>1064813</v>
      </c>
      <c r="B6178" s="145" t="s">
        <v>982</v>
      </c>
      <c r="C6178" s="132">
        <v>3</v>
      </c>
      <c r="D6178" s="132">
        <v>7680</v>
      </c>
      <c r="E6178" s="186">
        <v>24</v>
      </c>
      <c r="F6178" s="132">
        <v>9600</v>
      </c>
      <c r="G6178" s="132">
        <v>312</v>
      </c>
      <c r="H6178" s="132">
        <v>360</v>
      </c>
      <c r="I6178" s="132">
        <v>2</v>
      </c>
      <c r="J6178" s="133">
        <v>0.52</v>
      </c>
      <c r="K6178" s="133">
        <v>0.17</v>
      </c>
      <c r="L6178" s="133">
        <v>1.27</v>
      </c>
      <c r="M6178" s="134" t="str">
        <f t="shared" si="96"/>
        <v>P</v>
      </c>
      <c r="N6178" s="171" t="s">
        <v>10681</v>
      </c>
      <c r="O6178" s="146" t="s">
        <v>1506</v>
      </c>
      <c r="P6178" s="146" t="s">
        <v>10455</v>
      </c>
      <c r="Q6178" s="147" t="s">
        <v>10519</v>
      </c>
      <c r="R6178" s="187">
        <v>2.58</v>
      </c>
    </row>
    <row r="6179" spans="1:18" x14ac:dyDescent="0.25">
      <c r="A6179" s="135">
        <v>1064814</v>
      </c>
      <c r="B6179" s="148" t="s">
        <v>2078</v>
      </c>
      <c r="C6179" s="135">
        <v>3</v>
      </c>
      <c r="D6179" s="135">
        <v>7680</v>
      </c>
      <c r="E6179" s="188">
        <v>24</v>
      </c>
      <c r="F6179" s="135">
        <v>9600</v>
      </c>
      <c r="G6179" s="135">
        <v>312</v>
      </c>
      <c r="H6179" s="135">
        <v>360</v>
      </c>
      <c r="I6179" s="135">
        <v>2</v>
      </c>
      <c r="J6179" s="136">
        <v>1.32</v>
      </c>
      <c r="K6179" s="136">
        <v>0.2</v>
      </c>
      <c r="L6179" s="136">
        <v>0.2</v>
      </c>
      <c r="M6179" s="137" t="str">
        <f t="shared" si="96"/>
        <v>P</v>
      </c>
      <c r="N6179" s="172" t="s">
        <v>10681</v>
      </c>
      <c r="O6179" s="149" t="s">
        <v>1506</v>
      </c>
      <c r="P6179" s="149" t="s">
        <v>10455</v>
      </c>
      <c r="Q6179" s="150" t="s">
        <v>10519</v>
      </c>
      <c r="R6179" s="189">
        <v>2.7</v>
      </c>
    </row>
    <row r="6180" spans="1:18" x14ac:dyDescent="0.25">
      <c r="A6180" s="132">
        <v>1064830</v>
      </c>
      <c r="B6180" s="145" t="s">
        <v>5952</v>
      </c>
      <c r="C6180" s="132">
        <v>200</v>
      </c>
      <c r="D6180" s="132" t="s">
        <v>20</v>
      </c>
      <c r="E6180" s="186" t="s">
        <v>20</v>
      </c>
      <c r="F6180" s="132" t="s">
        <v>20</v>
      </c>
      <c r="G6180" s="132" t="s">
        <v>20</v>
      </c>
      <c r="H6180" s="132" t="s">
        <v>20</v>
      </c>
      <c r="I6180" s="132" t="s">
        <v>20</v>
      </c>
      <c r="J6180" s="133">
        <v>0.98</v>
      </c>
      <c r="K6180" s="133">
        <v>0.62</v>
      </c>
      <c r="L6180" s="133">
        <v>0.5</v>
      </c>
      <c r="M6180" s="134" t="str">
        <f t="shared" si="96"/>
        <v>P</v>
      </c>
      <c r="N6180" s="171" t="s">
        <v>10682</v>
      </c>
      <c r="O6180" s="146" t="s">
        <v>1500</v>
      </c>
      <c r="P6180" s="146" t="s">
        <v>9566</v>
      </c>
      <c r="Q6180" s="147" t="s">
        <v>10519</v>
      </c>
      <c r="R6180" s="187">
        <v>11.787819253438114</v>
      </c>
    </row>
    <row r="6181" spans="1:18" x14ac:dyDescent="0.25">
      <c r="A6181" s="135">
        <v>1064831</v>
      </c>
      <c r="B6181" s="148" t="s">
        <v>5953</v>
      </c>
      <c r="C6181" s="135">
        <v>30</v>
      </c>
      <c r="D6181" s="135">
        <v>96</v>
      </c>
      <c r="E6181" s="188">
        <v>8</v>
      </c>
      <c r="F6181" s="135">
        <v>120</v>
      </c>
      <c r="G6181" s="135" t="s">
        <v>21</v>
      </c>
      <c r="H6181" s="135" t="s">
        <v>21</v>
      </c>
      <c r="I6181" s="135" t="s">
        <v>21</v>
      </c>
      <c r="J6181" s="136">
        <v>4.78</v>
      </c>
      <c r="K6181" s="136">
        <v>3.8</v>
      </c>
      <c r="L6181" s="136">
        <v>0.70599999999999996</v>
      </c>
      <c r="M6181" s="137" t="str">
        <f t="shared" si="96"/>
        <v>P</v>
      </c>
      <c r="N6181" s="172" t="s">
        <v>10682</v>
      </c>
      <c r="O6181" s="149" t="s">
        <v>1614</v>
      </c>
      <c r="P6181" s="149" t="s">
        <v>9438</v>
      </c>
      <c r="Q6181" s="150" t="s">
        <v>10519</v>
      </c>
      <c r="R6181" s="189">
        <v>3</v>
      </c>
    </row>
    <row r="6182" spans="1:18" x14ac:dyDescent="0.25">
      <c r="A6182" s="132">
        <v>1064834</v>
      </c>
      <c r="B6182" s="145" t="s">
        <v>5954</v>
      </c>
      <c r="C6182" s="132">
        <v>1</v>
      </c>
      <c r="D6182" s="132" t="s">
        <v>20</v>
      </c>
      <c r="E6182" s="186" t="s">
        <v>20</v>
      </c>
      <c r="F6182" s="132" t="s">
        <v>20</v>
      </c>
      <c r="G6182" s="132" t="s">
        <v>20</v>
      </c>
      <c r="H6182" s="132" t="s">
        <v>20</v>
      </c>
      <c r="I6182" s="132" t="s">
        <v>20</v>
      </c>
      <c r="J6182" s="133">
        <v>2.67</v>
      </c>
      <c r="K6182" s="133">
        <v>1.5</v>
      </c>
      <c r="L6182" s="133">
        <v>0.16</v>
      </c>
      <c r="M6182" s="134" t="str">
        <f t="shared" si="96"/>
        <v>P</v>
      </c>
      <c r="N6182" s="171" t="s">
        <v>10682</v>
      </c>
      <c r="O6182" s="146" t="s">
        <v>1506</v>
      </c>
      <c r="P6182" s="146" t="s">
        <v>9930</v>
      </c>
      <c r="Q6182" s="147" t="s">
        <v>10519</v>
      </c>
      <c r="R6182" s="187">
        <v>2.54</v>
      </c>
    </row>
    <row r="6183" spans="1:18" x14ac:dyDescent="0.25">
      <c r="A6183" s="135">
        <v>1064835</v>
      </c>
      <c r="B6183" s="148" t="s">
        <v>5955</v>
      </c>
      <c r="C6183" s="135">
        <v>1</v>
      </c>
      <c r="D6183" s="135" t="s">
        <v>20</v>
      </c>
      <c r="E6183" s="188" t="s">
        <v>20</v>
      </c>
      <c r="F6183" s="135" t="s">
        <v>20</v>
      </c>
      <c r="G6183" s="135" t="s">
        <v>20</v>
      </c>
      <c r="H6183" s="135" t="s">
        <v>20</v>
      </c>
      <c r="I6183" s="135" t="s">
        <v>20</v>
      </c>
      <c r="J6183" s="136">
        <v>2.67</v>
      </c>
      <c r="K6183" s="136">
        <v>1.5</v>
      </c>
      <c r="L6183" s="136">
        <v>0.16</v>
      </c>
      <c r="M6183" s="137" t="str">
        <f t="shared" si="96"/>
        <v>P</v>
      </c>
      <c r="N6183" s="172" t="s">
        <v>10682</v>
      </c>
      <c r="O6183" s="149" t="s">
        <v>1506</v>
      </c>
      <c r="P6183" s="149" t="s">
        <v>9401</v>
      </c>
      <c r="Q6183" s="150" t="s">
        <v>10519</v>
      </c>
      <c r="R6183" s="189">
        <v>2.54</v>
      </c>
    </row>
    <row r="6184" spans="1:18" x14ac:dyDescent="0.25">
      <c r="A6184" s="132">
        <v>1064836</v>
      </c>
      <c r="B6184" s="145" t="s">
        <v>5956</v>
      </c>
      <c r="C6184" s="132">
        <v>1</v>
      </c>
      <c r="D6184" s="132" t="s">
        <v>20</v>
      </c>
      <c r="E6184" s="186" t="s">
        <v>20</v>
      </c>
      <c r="F6184" s="132" t="s">
        <v>20</v>
      </c>
      <c r="G6184" s="132" t="s">
        <v>20</v>
      </c>
      <c r="H6184" s="132" t="s">
        <v>20</v>
      </c>
      <c r="I6184" s="132" t="s">
        <v>20</v>
      </c>
      <c r="J6184" s="133">
        <v>2.67</v>
      </c>
      <c r="K6184" s="133">
        <v>1.5</v>
      </c>
      <c r="L6184" s="133">
        <v>0.16</v>
      </c>
      <c r="M6184" s="134" t="str">
        <f t="shared" si="96"/>
        <v>P</v>
      </c>
      <c r="N6184" s="173" t="s">
        <v>10682</v>
      </c>
      <c r="O6184" s="146" t="s">
        <v>1506</v>
      </c>
      <c r="P6184" s="146" t="s">
        <v>9401</v>
      </c>
      <c r="Q6184" s="147" t="s">
        <v>10519</v>
      </c>
      <c r="R6184" s="187">
        <v>2.54</v>
      </c>
    </row>
    <row r="6185" spans="1:18" x14ac:dyDescent="0.25">
      <c r="A6185" s="135">
        <v>1065334</v>
      </c>
      <c r="B6185" s="148" t="s">
        <v>5957</v>
      </c>
      <c r="C6185" s="135">
        <v>6</v>
      </c>
      <c r="D6185" s="135" t="s">
        <v>20</v>
      </c>
      <c r="E6185" s="188" t="s">
        <v>20</v>
      </c>
      <c r="F6185" s="135" t="s">
        <v>20</v>
      </c>
      <c r="G6185" s="135" t="s">
        <v>20</v>
      </c>
      <c r="H6185" s="135" t="s">
        <v>20</v>
      </c>
      <c r="I6185" s="135" t="s">
        <v>20</v>
      </c>
      <c r="J6185" s="136">
        <v>3.25</v>
      </c>
      <c r="K6185" s="136">
        <v>2.2000000000000002</v>
      </c>
      <c r="L6185" s="136">
        <v>1.55</v>
      </c>
      <c r="M6185" s="137" t="str">
        <f t="shared" si="96"/>
        <v>P</v>
      </c>
      <c r="N6185" s="172" t="s">
        <v>10682</v>
      </c>
      <c r="O6185" s="149" t="s">
        <v>1500</v>
      </c>
      <c r="P6185" s="149" t="s">
        <v>9455</v>
      </c>
      <c r="Q6185" s="150" t="s">
        <v>10519</v>
      </c>
      <c r="R6185" s="189">
        <v>8.4626865671641767</v>
      </c>
    </row>
    <row r="6186" spans="1:18" x14ac:dyDescent="0.25">
      <c r="A6186" s="132">
        <v>1065635</v>
      </c>
      <c r="B6186" s="145" t="s">
        <v>5958</v>
      </c>
      <c r="C6186" s="132">
        <v>96</v>
      </c>
      <c r="D6186" s="132">
        <v>196</v>
      </c>
      <c r="E6186" s="186" t="s">
        <v>21</v>
      </c>
      <c r="F6186" s="132">
        <v>224</v>
      </c>
      <c r="G6186" s="132" t="s">
        <v>20</v>
      </c>
      <c r="H6186" s="132">
        <v>12</v>
      </c>
      <c r="I6186" s="132">
        <v>1</v>
      </c>
      <c r="J6186" s="133">
        <v>1.74</v>
      </c>
      <c r="K6186" s="133">
        <v>2.5</v>
      </c>
      <c r="L6186" s="133">
        <v>1.48</v>
      </c>
      <c r="M6186" s="134" t="str">
        <f t="shared" si="96"/>
        <v>P</v>
      </c>
      <c r="N6186" s="171" t="s">
        <v>10681</v>
      </c>
      <c r="O6186" s="146" t="s">
        <v>1506</v>
      </c>
      <c r="P6186" s="146" t="s">
        <v>9410</v>
      </c>
      <c r="Q6186" s="147" t="s">
        <v>10519</v>
      </c>
      <c r="R6186" s="187">
        <v>43.2</v>
      </c>
    </row>
    <row r="6187" spans="1:18" x14ac:dyDescent="0.25">
      <c r="A6187" s="135">
        <v>1065798</v>
      </c>
      <c r="B6187" s="148" t="s">
        <v>5959</v>
      </c>
      <c r="C6187" s="135">
        <v>9</v>
      </c>
      <c r="D6187" s="135" t="s">
        <v>20</v>
      </c>
      <c r="E6187" s="188" t="s">
        <v>20</v>
      </c>
      <c r="F6187" s="135" t="s">
        <v>20</v>
      </c>
      <c r="G6187" s="135" t="s">
        <v>20</v>
      </c>
      <c r="H6187" s="135" t="s">
        <v>20</v>
      </c>
      <c r="I6187" s="135" t="s">
        <v>20</v>
      </c>
      <c r="J6187" s="136">
        <v>0.68</v>
      </c>
      <c r="K6187" s="136">
        <v>0.68</v>
      </c>
      <c r="L6187" s="136">
        <v>1E-3</v>
      </c>
      <c r="M6187" s="137" t="str">
        <f t="shared" si="96"/>
        <v>P</v>
      </c>
      <c r="N6187" s="172" t="s">
        <v>10682</v>
      </c>
      <c r="O6187" s="149" t="s">
        <v>1500</v>
      </c>
      <c r="P6187" s="149" t="s">
        <v>9706</v>
      </c>
      <c r="Q6187" s="150" t="s">
        <v>10519</v>
      </c>
      <c r="R6187" s="189">
        <v>5.4027504911591362E-2</v>
      </c>
    </row>
    <row r="6188" spans="1:18" x14ac:dyDescent="0.25">
      <c r="A6188" s="132">
        <v>1065804</v>
      </c>
      <c r="B6188" s="145" t="s">
        <v>5960</v>
      </c>
      <c r="C6188" s="132">
        <v>6</v>
      </c>
      <c r="D6188" s="132" t="s">
        <v>20</v>
      </c>
      <c r="E6188" s="186" t="s">
        <v>20</v>
      </c>
      <c r="F6188" s="132" t="s">
        <v>20</v>
      </c>
      <c r="G6188" s="132" t="s">
        <v>20</v>
      </c>
      <c r="H6188" s="132" t="s">
        <v>20</v>
      </c>
      <c r="I6188" s="132" t="s">
        <v>20</v>
      </c>
      <c r="J6188" s="133">
        <v>0.83</v>
      </c>
      <c r="K6188" s="133">
        <v>0.48</v>
      </c>
      <c r="L6188" s="133">
        <v>1E-3</v>
      </c>
      <c r="M6188" s="134" t="str">
        <f t="shared" si="96"/>
        <v>P</v>
      </c>
      <c r="N6188" s="171" t="s">
        <v>10682</v>
      </c>
      <c r="O6188" s="146" t="s">
        <v>1500</v>
      </c>
      <c r="P6188" s="146" t="s">
        <v>9706</v>
      </c>
      <c r="Q6188" s="147" t="s">
        <v>10519</v>
      </c>
      <c r="R6188" s="187">
        <v>5.3045186640471517E-2</v>
      </c>
    </row>
    <row r="6189" spans="1:18" x14ac:dyDescent="0.25">
      <c r="A6189" s="135">
        <v>1065806</v>
      </c>
      <c r="B6189" s="148" t="s">
        <v>5961</v>
      </c>
      <c r="C6189" s="135">
        <v>3</v>
      </c>
      <c r="D6189" s="135" t="s">
        <v>20</v>
      </c>
      <c r="E6189" s="188" t="s">
        <v>20</v>
      </c>
      <c r="F6189" s="135" t="s">
        <v>20</v>
      </c>
      <c r="G6189" s="135" t="s">
        <v>20</v>
      </c>
      <c r="H6189" s="135" t="s">
        <v>20</v>
      </c>
      <c r="I6189" s="135" t="s">
        <v>20</v>
      </c>
      <c r="J6189" s="136">
        <v>0.66</v>
      </c>
      <c r="K6189" s="136">
        <v>0.27</v>
      </c>
      <c r="L6189" s="136">
        <v>1E-3</v>
      </c>
      <c r="M6189" s="137" t="str">
        <f t="shared" si="96"/>
        <v>P</v>
      </c>
      <c r="N6189" s="172" t="s">
        <v>10682</v>
      </c>
      <c r="O6189" s="149" t="s">
        <v>1500</v>
      </c>
      <c r="P6189" s="149" t="s">
        <v>9706</v>
      </c>
      <c r="Q6189" s="150" t="s">
        <v>10519</v>
      </c>
      <c r="R6189" s="189">
        <v>1.768172888015717E-2</v>
      </c>
    </row>
    <row r="6190" spans="1:18" x14ac:dyDescent="0.25">
      <c r="A6190" s="132">
        <v>1065965</v>
      </c>
      <c r="B6190" s="145" t="s">
        <v>5962</v>
      </c>
      <c r="C6190" s="132">
        <v>6</v>
      </c>
      <c r="D6190" s="132" t="s">
        <v>20</v>
      </c>
      <c r="E6190" s="186" t="s">
        <v>20</v>
      </c>
      <c r="F6190" s="132" t="s">
        <v>20</v>
      </c>
      <c r="G6190" s="132" t="s">
        <v>20</v>
      </c>
      <c r="H6190" s="132" t="s">
        <v>20</v>
      </c>
      <c r="I6190" s="132" t="s">
        <v>20</v>
      </c>
      <c r="J6190" s="133">
        <v>3.95</v>
      </c>
      <c r="K6190" s="133">
        <v>0.84</v>
      </c>
      <c r="L6190" s="133">
        <v>0.06</v>
      </c>
      <c r="M6190" s="134" t="str">
        <f t="shared" si="96"/>
        <v>P</v>
      </c>
      <c r="N6190" s="171" t="s">
        <v>10682</v>
      </c>
      <c r="O6190" s="146" t="s">
        <v>1506</v>
      </c>
      <c r="P6190" s="146" t="s">
        <v>9910</v>
      </c>
      <c r="Q6190" s="147" t="s">
        <v>10519</v>
      </c>
      <c r="R6190" s="187">
        <v>0.59</v>
      </c>
    </row>
    <row r="6191" spans="1:18" x14ac:dyDescent="0.25">
      <c r="A6191" s="135">
        <v>1065966</v>
      </c>
      <c r="B6191" s="148" t="s">
        <v>5963</v>
      </c>
      <c r="C6191" s="135">
        <v>6</v>
      </c>
      <c r="D6191" s="135" t="s">
        <v>20</v>
      </c>
      <c r="E6191" s="188" t="s">
        <v>20</v>
      </c>
      <c r="F6191" s="135" t="s">
        <v>20</v>
      </c>
      <c r="G6191" s="135" t="s">
        <v>20</v>
      </c>
      <c r="H6191" s="135" t="s">
        <v>20</v>
      </c>
      <c r="I6191" s="135" t="s">
        <v>20</v>
      </c>
      <c r="J6191" s="136">
        <v>3.95</v>
      </c>
      <c r="K6191" s="136">
        <v>0.84</v>
      </c>
      <c r="L6191" s="136">
        <v>0.06</v>
      </c>
      <c r="M6191" s="137" t="str">
        <f t="shared" si="96"/>
        <v>P</v>
      </c>
      <c r="N6191" s="172" t="s">
        <v>10682</v>
      </c>
      <c r="O6191" s="149" t="s">
        <v>1506</v>
      </c>
      <c r="P6191" s="149" t="s">
        <v>9910</v>
      </c>
      <c r="Q6191" s="150" t="s">
        <v>10519</v>
      </c>
      <c r="R6191" s="189">
        <v>0.59</v>
      </c>
    </row>
    <row r="6192" spans="1:18" x14ac:dyDescent="0.25">
      <c r="A6192" s="132">
        <v>1065967</v>
      </c>
      <c r="B6192" s="145" t="s">
        <v>5964</v>
      </c>
      <c r="C6192" s="132">
        <v>6</v>
      </c>
      <c r="D6192" s="132" t="s">
        <v>20</v>
      </c>
      <c r="E6192" s="186" t="s">
        <v>20</v>
      </c>
      <c r="F6192" s="132" t="s">
        <v>20</v>
      </c>
      <c r="G6192" s="132" t="s">
        <v>20</v>
      </c>
      <c r="H6192" s="132" t="s">
        <v>20</v>
      </c>
      <c r="I6192" s="132" t="s">
        <v>20</v>
      </c>
      <c r="J6192" s="133">
        <v>3.95</v>
      </c>
      <c r="K6192" s="133">
        <v>0.84</v>
      </c>
      <c r="L6192" s="133">
        <v>0.06</v>
      </c>
      <c r="M6192" s="134" t="str">
        <f t="shared" si="96"/>
        <v>P</v>
      </c>
      <c r="N6192" s="171" t="s">
        <v>10682</v>
      </c>
      <c r="O6192" s="146" t="s">
        <v>1506</v>
      </c>
      <c r="P6192" s="146" t="s">
        <v>9910</v>
      </c>
      <c r="Q6192" s="147" t="s">
        <v>10519</v>
      </c>
      <c r="R6192" s="187">
        <v>0.59</v>
      </c>
    </row>
    <row r="6193" spans="1:18" x14ac:dyDescent="0.25">
      <c r="A6193" s="135">
        <v>1065968</v>
      </c>
      <c r="B6193" s="148" t="s">
        <v>5965</v>
      </c>
      <c r="C6193" s="135">
        <v>6</v>
      </c>
      <c r="D6193" s="135" t="s">
        <v>20</v>
      </c>
      <c r="E6193" s="188" t="s">
        <v>20</v>
      </c>
      <c r="F6193" s="135" t="s">
        <v>20</v>
      </c>
      <c r="G6193" s="135" t="s">
        <v>20</v>
      </c>
      <c r="H6193" s="135" t="s">
        <v>20</v>
      </c>
      <c r="I6193" s="135" t="s">
        <v>20</v>
      </c>
      <c r="J6193" s="136">
        <v>3.95</v>
      </c>
      <c r="K6193" s="136">
        <v>0.84</v>
      </c>
      <c r="L6193" s="136">
        <v>0.06</v>
      </c>
      <c r="M6193" s="137" t="str">
        <f t="shared" si="96"/>
        <v>P</v>
      </c>
      <c r="N6193" s="172" t="s">
        <v>10682</v>
      </c>
      <c r="O6193" s="149" t="s">
        <v>1506</v>
      </c>
      <c r="P6193" s="149" t="s">
        <v>9910</v>
      </c>
      <c r="Q6193" s="150" t="s">
        <v>10519</v>
      </c>
      <c r="R6193" s="189">
        <v>0.59</v>
      </c>
    </row>
    <row r="6194" spans="1:18" x14ac:dyDescent="0.25">
      <c r="A6194" s="132">
        <v>1066003</v>
      </c>
      <c r="B6194" s="145" t="s">
        <v>5966</v>
      </c>
      <c r="C6194" s="132">
        <v>1</v>
      </c>
      <c r="D6194" s="132">
        <v>120</v>
      </c>
      <c r="E6194" s="186" t="s">
        <v>20</v>
      </c>
      <c r="F6194" s="132" t="s">
        <v>20</v>
      </c>
      <c r="G6194" s="132" t="s">
        <v>21</v>
      </c>
      <c r="H6194" s="132" t="s">
        <v>21</v>
      </c>
      <c r="I6194" s="132" t="s">
        <v>21</v>
      </c>
      <c r="J6194" s="133">
        <v>4</v>
      </c>
      <c r="K6194" s="133">
        <v>3.7</v>
      </c>
      <c r="L6194" s="133">
        <v>0.6</v>
      </c>
      <c r="M6194" s="134" t="str">
        <f t="shared" si="96"/>
        <v>P</v>
      </c>
      <c r="N6194" s="171" t="s">
        <v>10682</v>
      </c>
      <c r="O6194" s="146" t="s">
        <v>1562</v>
      </c>
      <c r="P6194" s="146" t="s">
        <v>9931</v>
      </c>
      <c r="Q6194" s="147" t="s">
        <v>10519</v>
      </c>
      <c r="R6194" s="187">
        <v>4.08</v>
      </c>
    </row>
    <row r="6195" spans="1:18" x14ac:dyDescent="0.25">
      <c r="A6195" s="135">
        <v>1066039</v>
      </c>
      <c r="B6195" s="148" t="s">
        <v>5718</v>
      </c>
      <c r="C6195" s="135">
        <v>1</v>
      </c>
      <c r="D6195" s="135" t="s">
        <v>20</v>
      </c>
      <c r="E6195" s="188" t="s">
        <v>20</v>
      </c>
      <c r="F6195" s="135" t="s">
        <v>20</v>
      </c>
      <c r="G6195" s="135" t="s">
        <v>20</v>
      </c>
      <c r="H6195" s="135" t="s">
        <v>20</v>
      </c>
      <c r="I6195" s="135" t="s">
        <v>20</v>
      </c>
      <c r="J6195" s="136">
        <v>2.0950000000000002</v>
      </c>
      <c r="K6195" s="136">
        <v>1.079</v>
      </c>
      <c r="L6195" s="136">
        <v>1.4999999999999999E-2</v>
      </c>
      <c r="M6195" s="137" t="str">
        <f t="shared" si="96"/>
        <v>P</v>
      </c>
      <c r="N6195" s="172" t="s">
        <v>10682</v>
      </c>
      <c r="O6195" s="149" t="s">
        <v>1562</v>
      </c>
      <c r="P6195" s="149" t="s">
        <v>9463</v>
      </c>
      <c r="Q6195" s="150" t="s">
        <v>10519</v>
      </c>
      <c r="R6195" s="189">
        <v>2.3507462686567164</v>
      </c>
    </row>
    <row r="6196" spans="1:18" x14ac:dyDescent="0.25">
      <c r="A6196" s="132">
        <v>1066040</v>
      </c>
      <c r="B6196" s="145" t="s">
        <v>5719</v>
      </c>
      <c r="C6196" s="132">
        <v>1</v>
      </c>
      <c r="D6196" s="132" t="s">
        <v>20</v>
      </c>
      <c r="E6196" s="186" t="s">
        <v>20</v>
      </c>
      <c r="F6196" s="132" t="s">
        <v>20</v>
      </c>
      <c r="G6196" s="132" t="s">
        <v>20</v>
      </c>
      <c r="H6196" s="132" t="s">
        <v>20</v>
      </c>
      <c r="I6196" s="132" t="s">
        <v>20</v>
      </c>
      <c r="J6196" s="133">
        <v>2.0950000000000002</v>
      </c>
      <c r="K6196" s="133">
        <v>1.079</v>
      </c>
      <c r="L6196" s="133">
        <v>1.4999999999999999E-2</v>
      </c>
      <c r="M6196" s="134" t="str">
        <f t="shared" si="96"/>
        <v>P</v>
      </c>
      <c r="N6196" s="173" t="s">
        <v>10682</v>
      </c>
      <c r="O6196" s="146" t="s">
        <v>1562</v>
      </c>
      <c r="P6196" s="146" t="s">
        <v>9463</v>
      </c>
      <c r="Q6196" s="147" t="s">
        <v>10519</v>
      </c>
      <c r="R6196" s="187">
        <v>2.3507462686567164</v>
      </c>
    </row>
    <row r="6197" spans="1:18" x14ac:dyDescent="0.25">
      <c r="A6197" s="135">
        <v>1066042</v>
      </c>
      <c r="B6197" s="148" t="s">
        <v>5967</v>
      </c>
      <c r="C6197" s="135">
        <v>24</v>
      </c>
      <c r="D6197" s="135">
        <v>192</v>
      </c>
      <c r="E6197" s="188">
        <v>12</v>
      </c>
      <c r="F6197" s="135" t="s">
        <v>20</v>
      </c>
      <c r="G6197" s="135" t="s">
        <v>20</v>
      </c>
      <c r="H6197" s="135" t="s">
        <v>20</v>
      </c>
      <c r="I6197" s="135" t="s">
        <v>20</v>
      </c>
      <c r="J6197" s="136">
        <v>4</v>
      </c>
      <c r="K6197" s="136">
        <v>2.5</v>
      </c>
      <c r="L6197" s="136">
        <v>0.7</v>
      </c>
      <c r="M6197" s="137" t="str">
        <f t="shared" si="96"/>
        <v>P</v>
      </c>
      <c r="N6197" s="174" t="s">
        <v>10682</v>
      </c>
      <c r="O6197" s="149" t="s">
        <v>1611</v>
      </c>
      <c r="P6197" s="149" t="s">
        <v>9438</v>
      </c>
      <c r="Q6197" s="150" t="s">
        <v>10519</v>
      </c>
      <c r="R6197" s="189">
        <v>11.28</v>
      </c>
    </row>
    <row r="6198" spans="1:18" x14ac:dyDescent="0.25">
      <c r="A6198" s="132">
        <v>1066493</v>
      </c>
      <c r="B6198" s="145" t="s">
        <v>5968</v>
      </c>
      <c r="C6198" s="132">
        <v>3</v>
      </c>
      <c r="D6198" s="132">
        <v>1935</v>
      </c>
      <c r="E6198" s="186">
        <v>400</v>
      </c>
      <c r="F6198" s="132" t="s">
        <v>20</v>
      </c>
      <c r="G6198" s="132">
        <v>2000</v>
      </c>
      <c r="H6198" s="132">
        <v>2400</v>
      </c>
      <c r="I6198" s="132">
        <v>1</v>
      </c>
      <c r="J6198" s="133">
        <v>1.45</v>
      </c>
      <c r="K6198" s="133">
        <v>0.6</v>
      </c>
      <c r="L6198" s="133">
        <v>0.1</v>
      </c>
      <c r="M6198" s="134" t="str">
        <f t="shared" si="96"/>
        <v>P</v>
      </c>
      <c r="N6198" s="173" t="s">
        <v>10681</v>
      </c>
      <c r="O6198" s="146" t="s">
        <v>1506</v>
      </c>
      <c r="P6198" s="146" t="s">
        <v>9410</v>
      </c>
      <c r="Q6198" s="147" t="s">
        <v>10519</v>
      </c>
      <c r="R6198" s="187">
        <v>0.78</v>
      </c>
    </row>
    <row r="6199" spans="1:18" x14ac:dyDescent="0.25">
      <c r="A6199" s="135">
        <v>1066496</v>
      </c>
      <c r="B6199" s="148" t="s">
        <v>5969</v>
      </c>
      <c r="C6199" s="135">
        <v>3</v>
      </c>
      <c r="D6199" s="135">
        <v>3172</v>
      </c>
      <c r="E6199" s="188">
        <v>400</v>
      </c>
      <c r="F6199" s="135" t="s">
        <v>20</v>
      </c>
      <c r="G6199" s="135">
        <v>2000</v>
      </c>
      <c r="H6199" s="135">
        <v>2400</v>
      </c>
      <c r="I6199" s="135">
        <v>1</v>
      </c>
      <c r="J6199" s="136">
        <v>1.32</v>
      </c>
      <c r="K6199" s="136">
        <v>0.25</v>
      </c>
      <c r="L6199" s="136">
        <v>0.08</v>
      </c>
      <c r="M6199" s="137" t="str">
        <f t="shared" si="96"/>
        <v>P</v>
      </c>
      <c r="N6199" s="172" t="s">
        <v>10681</v>
      </c>
      <c r="O6199" s="149" t="s">
        <v>1506</v>
      </c>
      <c r="P6199" s="149" t="s">
        <v>9410</v>
      </c>
      <c r="Q6199" s="150" t="s">
        <v>10519</v>
      </c>
      <c r="R6199" s="189">
        <v>0.84000000000000008</v>
      </c>
    </row>
    <row r="6200" spans="1:18" x14ac:dyDescent="0.25">
      <c r="A6200" s="132">
        <v>1066497</v>
      </c>
      <c r="B6200" s="145" t="s">
        <v>5970</v>
      </c>
      <c r="C6200" s="132">
        <v>3</v>
      </c>
      <c r="D6200" s="132">
        <v>5067</v>
      </c>
      <c r="E6200" s="186">
        <v>400</v>
      </c>
      <c r="F6200" s="132" t="s">
        <v>20</v>
      </c>
      <c r="G6200" s="132" t="s">
        <v>20</v>
      </c>
      <c r="H6200" s="132">
        <v>2400</v>
      </c>
      <c r="I6200" s="132">
        <v>1</v>
      </c>
      <c r="J6200" s="133">
        <v>1.65</v>
      </c>
      <c r="K6200" s="133">
        <v>0.59</v>
      </c>
      <c r="L6200" s="133">
        <v>0.1</v>
      </c>
      <c r="M6200" s="134" t="str">
        <f t="shared" si="96"/>
        <v>P</v>
      </c>
      <c r="N6200" s="171" t="s">
        <v>10681</v>
      </c>
      <c r="O6200" s="146" t="s">
        <v>1506</v>
      </c>
      <c r="P6200" s="146" t="s">
        <v>9410</v>
      </c>
      <c r="Q6200" s="147" t="s">
        <v>10519</v>
      </c>
      <c r="R6200" s="187">
        <v>1.08</v>
      </c>
    </row>
    <row r="6201" spans="1:18" x14ac:dyDescent="0.25">
      <c r="A6201" s="135">
        <v>1066659</v>
      </c>
      <c r="B6201" s="148" t="s">
        <v>5971</v>
      </c>
      <c r="C6201" s="135">
        <v>6</v>
      </c>
      <c r="D6201" s="135">
        <v>240</v>
      </c>
      <c r="E6201" s="188">
        <v>20</v>
      </c>
      <c r="F6201" s="135" t="s">
        <v>20</v>
      </c>
      <c r="G6201" s="135" t="s">
        <v>20</v>
      </c>
      <c r="H6201" s="135" t="s">
        <v>20</v>
      </c>
      <c r="I6201" s="135" t="s">
        <v>20</v>
      </c>
      <c r="J6201" s="136">
        <v>2.65</v>
      </c>
      <c r="K6201" s="136">
        <v>1.95</v>
      </c>
      <c r="L6201" s="136">
        <v>1.25</v>
      </c>
      <c r="M6201" s="137" t="str">
        <f t="shared" si="96"/>
        <v>P</v>
      </c>
      <c r="N6201" s="172" t="s">
        <v>10682</v>
      </c>
      <c r="O6201" s="149" t="s">
        <v>1500</v>
      </c>
      <c r="P6201" s="149" t="s">
        <v>9512</v>
      </c>
      <c r="Q6201" s="150" t="s">
        <v>10519</v>
      </c>
      <c r="R6201" s="189">
        <v>6.66</v>
      </c>
    </row>
    <row r="6202" spans="1:18" x14ac:dyDescent="0.25">
      <c r="A6202" s="132">
        <v>1066677</v>
      </c>
      <c r="B6202" s="145" t="s">
        <v>5972</v>
      </c>
      <c r="C6202" s="132">
        <v>6</v>
      </c>
      <c r="D6202" s="132">
        <v>648</v>
      </c>
      <c r="E6202" s="186">
        <v>24</v>
      </c>
      <c r="F6202" s="132" t="s">
        <v>20</v>
      </c>
      <c r="G6202" s="132" t="s">
        <v>20</v>
      </c>
      <c r="H6202" s="132" t="s">
        <v>20</v>
      </c>
      <c r="I6202" s="132" t="s">
        <v>20</v>
      </c>
      <c r="J6202" s="133">
        <v>1.85</v>
      </c>
      <c r="K6202" s="133">
        <v>1.55</v>
      </c>
      <c r="L6202" s="133">
        <v>0.7</v>
      </c>
      <c r="M6202" s="134" t="str">
        <f t="shared" si="96"/>
        <v>P</v>
      </c>
      <c r="N6202" s="173" t="s">
        <v>10682</v>
      </c>
      <c r="O6202" s="146" t="s">
        <v>1500</v>
      </c>
      <c r="P6202" s="146" t="s">
        <v>9512</v>
      </c>
      <c r="Q6202" s="147" t="s">
        <v>10519</v>
      </c>
      <c r="R6202" s="187">
        <v>4.5</v>
      </c>
    </row>
    <row r="6203" spans="1:18" x14ac:dyDescent="0.25">
      <c r="A6203" s="135">
        <v>1066679</v>
      </c>
      <c r="B6203" s="148" t="s">
        <v>5973</v>
      </c>
      <c r="C6203" s="135">
        <v>6</v>
      </c>
      <c r="D6203" s="135">
        <v>648</v>
      </c>
      <c r="E6203" s="188">
        <v>24</v>
      </c>
      <c r="F6203" s="135" t="s">
        <v>20</v>
      </c>
      <c r="G6203" s="135" t="s">
        <v>20</v>
      </c>
      <c r="H6203" s="135" t="s">
        <v>20</v>
      </c>
      <c r="I6203" s="135" t="s">
        <v>20</v>
      </c>
      <c r="J6203" s="136">
        <v>1.85</v>
      </c>
      <c r="K6203" s="136">
        <v>1.55</v>
      </c>
      <c r="L6203" s="136">
        <v>0.7</v>
      </c>
      <c r="M6203" s="137" t="str">
        <f t="shared" si="96"/>
        <v>P</v>
      </c>
      <c r="N6203" s="174" t="s">
        <v>10682</v>
      </c>
      <c r="O6203" s="149" t="s">
        <v>1500</v>
      </c>
      <c r="P6203" s="149" t="s">
        <v>9512</v>
      </c>
      <c r="Q6203" s="150" t="s">
        <v>10519</v>
      </c>
      <c r="R6203" s="189">
        <v>4.5</v>
      </c>
    </row>
    <row r="6204" spans="1:18" x14ac:dyDescent="0.25">
      <c r="A6204" s="132">
        <v>1066758</v>
      </c>
      <c r="B6204" s="145" t="s">
        <v>5974</v>
      </c>
      <c r="C6204" s="132">
        <v>3</v>
      </c>
      <c r="D6204" s="132" t="s">
        <v>20</v>
      </c>
      <c r="E6204" s="186" t="s">
        <v>20</v>
      </c>
      <c r="F6204" s="132" t="s">
        <v>20</v>
      </c>
      <c r="G6204" s="132" t="s">
        <v>20</v>
      </c>
      <c r="H6204" s="132" t="s">
        <v>20</v>
      </c>
      <c r="I6204" s="132" t="s">
        <v>20</v>
      </c>
      <c r="J6204" s="133">
        <v>0.65</v>
      </c>
      <c r="K6204" s="133">
        <v>0.6</v>
      </c>
      <c r="L6204" s="133">
        <v>0.2</v>
      </c>
      <c r="M6204" s="134" t="str">
        <f t="shared" si="96"/>
        <v>P</v>
      </c>
      <c r="N6204" s="171" t="s">
        <v>10681</v>
      </c>
      <c r="O6204" s="146" t="s">
        <v>1555</v>
      </c>
      <c r="P6204" s="146" t="s">
        <v>9400</v>
      </c>
      <c r="Q6204" s="147" t="s">
        <v>10519</v>
      </c>
      <c r="R6204" s="187">
        <v>2.46</v>
      </c>
    </row>
    <row r="6205" spans="1:18" x14ac:dyDescent="0.25">
      <c r="A6205" s="135">
        <v>1066765</v>
      </c>
      <c r="B6205" s="148" t="s">
        <v>5975</v>
      </c>
      <c r="C6205" s="135">
        <v>3</v>
      </c>
      <c r="D6205" s="135">
        <v>10747</v>
      </c>
      <c r="E6205" s="188">
        <v>400</v>
      </c>
      <c r="F6205" s="135" t="s">
        <v>20</v>
      </c>
      <c r="G6205" s="135">
        <v>2000</v>
      </c>
      <c r="H6205" s="135">
        <v>2400</v>
      </c>
      <c r="I6205" s="135">
        <v>1</v>
      </c>
      <c r="J6205" s="136">
        <v>1.35</v>
      </c>
      <c r="K6205" s="136">
        <v>0.32</v>
      </c>
      <c r="L6205" s="136">
        <v>0.1</v>
      </c>
      <c r="M6205" s="137" t="str">
        <f t="shared" si="96"/>
        <v>P</v>
      </c>
      <c r="N6205" s="172" t="s">
        <v>10681</v>
      </c>
      <c r="O6205" s="149" t="s">
        <v>1506</v>
      </c>
      <c r="P6205" s="149" t="s">
        <v>9410</v>
      </c>
      <c r="Q6205" s="150" t="s">
        <v>10519</v>
      </c>
      <c r="R6205" s="189">
        <v>0.92999999999999994</v>
      </c>
    </row>
    <row r="6206" spans="1:18" x14ac:dyDescent="0.25">
      <c r="A6206" s="132">
        <v>1066790</v>
      </c>
      <c r="B6206" s="145" t="s">
        <v>5976</v>
      </c>
      <c r="C6206" s="132">
        <v>3</v>
      </c>
      <c r="D6206" s="132" t="s">
        <v>20</v>
      </c>
      <c r="E6206" s="186" t="s">
        <v>20</v>
      </c>
      <c r="F6206" s="132" t="s">
        <v>20</v>
      </c>
      <c r="G6206" s="132" t="s">
        <v>20</v>
      </c>
      <c r="H6206" s="132" t="s">
        <v>20</v>
      </c>
      <c r="I6206" s="132" t="s">
        <v>20</v>
      </c>
      <c r="J6206" s="133">
        <v>3.05</v>
      </c>
      <c r="K6206" s="133">
        <v>2.2999999999999998</v>
      </c>
      <c r="L6206" s="133">
        <v>0.63</v>
      </c>
      <c r="M6206" s="134" t="str">
        <f t="shared" si="96"/>
        <v>P</v>
      </c>
      <c r="N6206" s="173" t="s">
        <v>10682</v>
      </c>
      <c r="O6206" s="146" t="s">
        <v>1500</v>
      </c>
      <c r="P6206" s="146" t="s">
        <v>9455</v>
      </c>
      <c r="Q6206" s="147" t="s">
        <v>10519</v>
      </c>
      <c r="R6206" s="187">
        <v>10.350000000000001</v>
      </c>
    </row>
    <row r="6207" spans="1:18" x14ac:dyDescent="0.25">
      <c r="A6207" s="135">
        <v>1066809</v>
      </c>
      <c r="B6207" s="148" t="s">
        <v>5977</v>
      </c>
      <c r="C6207" s="135">
        <v>6</v>
      </c>
      <c r="D6207" s="135">
        <v>576</v>
      </c>
      <c r="E6207" s="188">
        <v>24</v>
      </c>
      <c r="F6207" s="135" t="s">
        <v>20</v>
      </c>
      <c r="G6207" s="135" t="s">
        <v>20</v>
      </c>
      <c r="H6207" s="135" t="s">
        <v>20</v>
      </c>
      <c r="I6207" s="135" t="s">
        <v>20</v>
      </c>
      <c r="J6207" s="136">
        <v>1.9</v>
      </c>
      <c r="K6207" s="136">
        <v>1.4</v>
      </c>
      <c r="L6207" s="136">
        <v>1.2</v>
      </c>
      <c r="M6207" s="137" t="str">
        <f t="shared" si="96"/>
        <v>P</v>
      </c>
      <c r="N6207" s="172" t="s">
        <v>10682</v>
      </c>
      <c r="O6207" s="149" t="s">
        <v>1500</v>
      </c>
      <c r="P6207" s="149" t="s">
        <v>9512</v>
      </c>
      <c r="Q6207" s="150" t="s">
        <v>10519</v>
      </c>
      <c r="R6207" s="189">
        <v>7.1999999999999993</v>
      </c>
    </row>
    <row r="6208" spans="1:18" x14ac:dyDescent="0.25">
      <c r="A6208" s="132">
        <v>1066823</v>
      </c>
      <c r="B6208" s="145" t="s">
        <v>5978</v>
      </c>
      <c r="C6208" s="132">
        <v>3</v>
      </c>
      <c r="D6208" s="132">
        <v>4752</v>
      </c>
      <c r="E6208" s="186">
        <v>24</v>
      </c>
      <c r="F6208" s="132" t="s">
        <v>20</v>
      </c>
      <c r="G6208" s="132">
        <v>480</v>
      </c>
      <c r="H6208" s="132">
        <v>264</v>
      </c>
      <c r="I6208" s="132">
        <v>2</v>
      </c>
      <c r="J6208" s="133">
        <v>1.2</v>
      </c>
      <c r="K6208" s="133">
        <v>0.86</v>
      </c>
      <c r="L6208" s="133">
        <v>0.21</v>
      </c>
      <c r="M6208" s="134" t="str">
        <f t="shared" si="96"/>
        <v>P</v>
      </c>
      <c r="N6208" s="171" t="s">
        <v>10681</v>
      </c>
      <c r="O6208" s="146" t="s">
        <v>1506</v>
      </c>
      <c r="P6208" s="146" t="s">
        <v>10455</v>
      </c>
      <c r="Q6208" s="147" t="s">
        <v>10519</v>
      </c>
      <c r="R6208" s="187">
        <v>2.7600000000000002</v>
      </c>
    </row>
    <row r="6209" spans="1:18" x14ac:dyDescent="0.25">
      <c r="A6209" s="135">
        <v>1066829</v>
      </c>
      <c r="B6209" s="148" t="s">
        <v>5979</v>
      </c>
      <c r="C6209" s="135">
        <v>6</v>
      </c>
      <c r="D6209" s="135">
        <v>60</v>
      </c>
      <c r="E6209" s="188">
        <v>4</v>
      </c>
      <c r="F6209" s="135" t="s">
        <v>20</v>
      </c>
      <c r="G6209" s="135" t="s">
        <v>20</v>
      </c>
      <c r="H6209" s="135" t="s">
        <v>20</v>
      </c>
      <c r="I6209" s="135" t="s">
        <v>20</v>
      </c>
      <c r="J6209" s="136">
        <v>3.85</v>
      </c>
      <c r="K6209" s="136">
        <v>2.65</v>
      </c>
      <c r="L6209" s="136">
        <v>1.45</v>
      </c>
      <c r="M6209" s="137" t="str">
        <f t="shared" si="96"/>
        <v>P</v>
      </c>
      <c r="N6209" s="174" t="s">
        <v>10682</v>
      </c>
      <c r="O6209" s="149" t="s">
        <v>1500</v>
      </c>
      <c r="P6209" s="149" t="s">
        <v>9455</v>
      </c>
      <c r="Q6209" s="150" t="s">
        <v>10519</v>
      </c>
      <c r="R6209" s="189">
        <v>5.1940298507462677</v>
      </c>
    </row>
    <row r="6210" spans="1:18" x14ac:dyDescent="0.25">
      <c r="A6210" s="132">
        <v>1066870</v>
      </c>
      <c r="B6210" s="145" t="s">
        <v>5980</v>
      </c>
      <c r="C6210" s="132">
        <v>200</v>
      </c>
      <c r="D6210" s="132" t="s">
        <v>20</v>
      </c>
      <c r="E6210" s="186" t="s">
        <v>20</v>
      </c>
      <c r="F6210" s="132" t="s">
        <v>20</v>
      </c>
      <c r="G6210" s="132" t="s">
        <v>20</v>
      </c>
      <c r="H6210" s="132" t="s">
        <v>20</v>
      </c>
      <c r="I6210" s="132" t="s">
        <v>20</v>
      </c>
      <c r="J6210" s="133">
        <v>1.55</v>
      </c>
      <c r="K6210" s="133">
        <v>1.05</v>
      </c>
      <c r="L6210" s="133">
        <v>0.5</v>
      </c>
      <c r="M6210" s="134" t="str">
        <f t="shared" ref="M6210:M6273" si="97">HYPERLINK(CONCATENATE("T:\Distribution Centre\RDC Department Shared\Cubiscan photos","\",A6210,"-pac.jpg"),"P")</f>
        <v>P</v>
      </c>
      <c r="N6210" s="173" t="s">
        <v>10682</v>
      </c>
      <c r="O6210" s="146" t="s">
        <v>1506</v>
      </c>
      <c r="P6210" s="146" t="s">
        <v>9910</v>
      </c>
      <c r="Q6210" s="147" t="s">
        <v>10519</v>
      </c>
      <c r="R6210" s="187">
        <v>8.35</v>
      </c>
    </row>
    <row r="6211" spans="1:18" x14ac:dyDescent="0.25">
      <c r="A6211" s="135">
        <v>1066964</v>
      </c>
      <c r="B6211" s="148" t="s">
        <v>93</v>
      </c>
      <c r="C6211" s="135">
        <v>6</v>
      </c>
      <c r="D6211" s="135">
        <v>414</v>
      </c>
      <c r="E6211" s="188" t="s">
        <v>21</v>
      </c>
      <c r="F6211" s="135">
        <v>483</v>
      </c>
      <c r="G6211" s="135">
        <v>20</v>
      </c>
      <c r="H6211" s="135">
        <v>25</v>
      </c>
      <c r="I6211" s="135">
        <v>1</v>
      </c>
      <c r="J6211" s="136">
        <v>1.66</v>
      </c>
      <c r="K6211" s="136">
        <v>1.06</v>
      </c>
      <c r="L6211" s="136">
        <v>1.86</v>
      </c>
      <c r="M6211" s="137" t="str">
        <f t="shared" si="97"/>
        <v>P</v>
      </c>
      <c r="N6211" s="174" t="s">
        <v>10681</v>
      </c>
      <c r="O6211" s="149" t="s">
        <v>1506</v>
      </c>
      <c r="P6211" s="149" t="s">
        <v>9423</v>
      </c>
      <c r="Q6211" s="150" t="s">
        <v>10519</v>
      </c>
      <c r="R6211" s="189">
        <v>4.62</v>
      </c>
    </row>
    <row r="6212" spans="1:18" x14ac:dyDescent="0.25">
      <c r="A6212" s="132">
        <v>1067047</v>
      </c>
      <c r="B6212" s="145" t="s">
        <v>5981</v>
      </c>
      <c r="C6212" s="132">
        <v>3</v>
      </c>
      <c r="D6212" s="132">
        <v>3600</v>
      </c>
      <c r="E6212" s="186">
        <v>90</v>
      </c>
      <c r="F6212" s="132" t="s">
        <v>20</v>
      </c>
      <c r="G6212" s="132">
        <v>360</v>
      </c>
      <c r="H6212" s="132" t="s">
        <v>20</v>
      </c>
      <c r="I6212" s="132">
        <v>1</v>
      </c>
      <c r="J6212" s="133">
        <v>1.17</v>
      </c>
      <c r="K6212" s="133">
        <v>0.69</v>
      </c>
      <c r="L6212" s="133">
        <v>0.25</v>
      </c>
      <c r="M6212" s="134" t="str">
        <f t="shared" si="97"/>
        <v>P</v>
      </c>
      <c r="N6212" s="173" t="s">
        <v>10681</v>
      </c>
      <c r="O6212" s="146" t="s">
        <v>1562</v>
      </c>
      <c r="P6212" s="146" t="s">
        <v>9454</v>
      </c>
      <c r="Q6212" s="147" t="s">
        <v>10519</v>
      </c>
      <c r="R6212" s="187">
        <v>4.5600000000000005</v>
      </c>
    </row>
    <row r="6213" spans="1:18" x14ac:dyDescent="0.25">
      <c r="A6213" s="135">
        <v>1067048</v>
      </c>
      <c r="B6213" s="148" t="s">
        <v>5982</v>
      </c>
      <c r="C6213" s="135">
        <v>3</v>
      </c>
      <c r="D6213" s="135">
        <v>4752</v>
      </c>
      <c r="E6213" s="188">
        <v>24</v>
      </c>
      <c r="F6213" s="135" t="s">
        <v>20</v>
      </c>
      <c r="G6213" s="135">
        <v>216</v>
      </c>
      <c r="H6213" s="135">
        <v>240</v>
      </c>
      <c r="I6213" s="135">
        <v>2</v>
      </c>
      <c r="J6213" s="136">
        <v>1.2</v>
      </c>
      <c r="K6213" s="136">
        <v>0.86</v>
      </c>
      <c r="L6213" s="136">
        <v>0.25</v>
      </c>
      <c r="M6213" s="137" t="str">
        <f t="shared" si="97"/>
        <v>P</v>
      </c>
      <c r="N6213" s="174" t="s">
        <v>10681</v>
      </c>
      <c r="O6213" s="149" t="s">
        <v>1506</v>
      </c>
      <c r="P6213" s="149" t="s">
        <v>10455</v>
      </c>
      <c r="Q6213" s="150" t="s">
        <v>10519</v>
      </c>
      <c r="R6213" s="189">
        <v>4.68</v>
      </c>
    </row>
    <row r="6214" spans="1:18" x14ac:dyDescent="0.25">
      <c r="A6214" s="132">
        <v>1067131</v>
      </c>
      <c r="B6214" s="145" t="s">
        <v>5983</v>
      </c>
      <c r="C6214" s="132">
        <v>6</v>
      </c>
      <c r="D6214" s="132">
        <v>846</v>
      </c>
      <c r="E6214" s="186" t="s">
        <v>21</v>
      </c>
      <c r="F6214" s="132">
        <v>1128</v>
      </c>
      <c r="G6214" s="132" t="s">
        <v>20</v>
      </c>
      <c r="H6214" s="132">
        <v>45</v>
      </c>
      <c r="I6214" s="132">
        <v>2</v>
      </c>
      <c r="J6214" s="133">
        <v>1.28</v>
      </c>
      <c r="K6214" s="133">
        <v>0.84</v>
      </c>
      <c r="L6214" s="133">
        <v>1.1100000000000001</v>
      </c>
      <c r="M6214" s="134" t="str">
        <f t="shared" si="97"/>
        <v>P</v>
      </c>
      <c r="N6214" s="173" t="s">
        <v>10681</v>
      </c>
      <c r="O6214" s="146" t="s">
        <v>1506</v>
      </c>
      <c r="P6214" s="146" t="s">
        <v>9427</v>
      </c>
      <c r="Q6214" s="147" t="s">
        <v>10519</v>
      </c>
      <c r="R6214" s="187">
        <v>5.16</v>
      </c>
    </row>
    <row r="6215" spans="1:18" x14ac:dyDescent="0.25">
      <c r="A6215" s="135">
        <v>1067142</v>
      </c>
      <c r="B6215" s="148" t="s">
        <v>5984</v>
      </c>
      <c r="C6215" s="135">
        <v>24</v>
      </c>
      <c r="D6215" s="135">
        <v>330</v>
      </c>
      <c r="E6215" s="188" t="s">
        <v>21</v>
      </c>
      <c r="F6215" s="135">
        <v>480</v>
      </c>
      <c r="G6215" s="135">
        <v>11</v>
      </c>
      <c r="H6215" s="135">
        <v>11</v>
      </c>
      <c r="I6215" s="135">
        <v>2</v>
      </c>
      <c r="J6215" s="136">
        <v>2.37</v>
      </c>
      <c r="K6215" s="136">
        <v>1.55</v>
      </c>
      <c r="L6215" s="136">
        <v>1</v>
      </c>
      <c r="M6215" s="137" t="str">
        <f t="shared" si="97"/>
        <v>P</v>
      </c>
      <c r="N6215" s="174" t="s">
        <v>10681</v>
      </c>
      <c r="O6215" s="149" t="s">
        <v>1506</v>
      </c>
      <c r="P6215" s="149" t="s">
        <v>9404</v>
      </c>
      <c r="Q6215" s="150" t="s">
        <v>10519</v>
      </c>
      <c r="R6215" s="189">
        <v>10.32</v>
      </c>
    </row>
    <row r="6216" spans="1:18" x14ac:dyDescent="0.25">
      <c r="A6216" s="132">
        <v>1067144</v>
      </c>
      <c r="B6216" s="145" t="s">
        <v>5985</v>
      </c>
      <c r="C6216" s="132">
        <v>3</v>
      </c>
      <c r="D6216" s="132" t="s">
        <v>20</v>
      </c>
      <c r="E6216" s="186">
        <v>400</v>
      </c>
      <c r="F6216" s="132">
        <v>30000</v>
      </c>
      <c r="G6216" s="132">
        <v>1600</v>
      </c>
      <c r="H6216" s="132">
        <v>2400</v>
      </c>
      <c r="I6216" s="132">
        <v>1</v>
      </c>
      <c r="J6216" s="133">
        <v>1.32</v>
      </c>
      <c r="K6216" s="133">
        <v>0.1</v>
      </c>
      <c r="L6216" s="133">
        <v>0.25</v>
      </c>
      <c r="M6216" s="134" t="str">
        <f t="shared" si="97"/>
        <v>P</v>
      </c>
      <c r="N6216" s="173" t="s">
        <v>10681</v>
      </c>
      <c r="O6216" s="146" t="s">
        <v>1506</v>
      </c>
      <c r="P6216" s="146" t="s">
        <v>9410</v>
      </c>
      <c r="Q6216" s="147" t="s">
        <v>10519</v>
      </c>
      <c r="R6216" s="187">
        <v>0.86999999999999988</v>
      </c>
    </row>
    <row r="6217" spans="1:18" x14ac:dyDescent="0.25">
      <c r="A6217" s="135">
        <v>1067145</v>
      </c>
      <c r="B6217" s="148" t="s">
        <v>2314</v>
      </c>
      <c r="C6217" s="135">
        <v>3</v>
      </c>
      <c r="D6217" s="135" t="s">
        <v>20</v>
      </c>
      <c r="E6217" s="188">
        <v>400</v>
      </c>
      <c r="F6217" s="135">
        <v>30000</v>
      </c>
      <c r="G6217" s="135">
        <v>1600</v>
      </c>
      <c r="H6217" s="135">
        <v>2400</v>
      </c>
      <c r="I6217" s="135">
        <v>1</v>
      </c>
      <c r="J6217" s="136">
        <v>1.32</v>
      </c>
      <c r="K6217" s="136">
        <v>0.1</v>
      </c>
      <c r="L6217" s="136">
        <v>0.25</v>
      </c>
      <c r="M6217" s="137" t="str">
        <f t="shared" si="97"/>
        <v>P</v>
      </c>
      <c r="N6217" s="174" t="s">
        <v>10681</v>
      </c>
      <c r="O6217" s="149" t="s">
        <v>1506</v>
      </c>
      <c r="P6217" s="149" t="s">
        <v>9410</v>
      </c>
      <c r="Q6217" s="150" t="s">
        <v>10519</v>
      </c>
      <c r="R6217" s="189">
        <v>0.89999999999999991</v>
      </c>
    </row>
    <row r="6218" spans="1:18" x14ac:dyDescent="0.25">
      <c r="A6218" s="132">
        <v>1067147</v>
      </c>
      <c r="B6218" s="145" t="s">
        <v>5986</v>
      </c>
      <c r="C6218" s="132">
        <v>3</v>
      </c>
      <c r="D6218" s="132" t="s">
        <v>20</v>
      </c>
      <c r="E6218" s="186">
        <v>400</v>
      </c>
      <c r="F6218" s="132">
        <v>30000</v>
      </c>
      <c r="G6218" s="132">
        <v>1600</v>
      </c>
      <c r="H6218" s="132">
        <v>2400</v>
      </c>
      <c r="I6218" s="132">
        <v>1</v>
      </c>
      <c r="J6218" s="133">
        <v>0.1</v>
      </c>
      <c r="K6218" s="133">
        <v>0.55000000000000004</v>
      </c>
      <c r="L6218" s="133">
        <v>1.38</v>
      </c>
      <c r="M6218" s="134" t="str">
        <f t="shared" si="97"/>
        <v>P</v>
      </c>
      <c r="N6218" s="171" t="s">
        <v>10681</v>
      </c>
      <c r="O6218" s="146" t="s">
        <v>1506</v>
      </c>
      <c r="P6218" s="146" t="s">
        <v>9410</v>
      </c>
      <c r="Q6218" s="147" t="s">
        <v>10519</v>
      </c>
      <c r="R6218" s="187">
        <v>0.84000000000000008</v>
      </c>
    </row>
    <row r="6219" spans="1:18" x14ac:dyDescent="0.25">
      <c r="A6219" s="135">
        <v>1067148</v>
      </c>
      <c r="B6219" s="148" t="s">
        <v>5987</v>
      </c>
      <c r="C6219" s="135">
        <v>3</v>
      </c>
      <c r="D6219" s="135" t="s">
        <v>20</v>
      </c>
      <c r="E6219" s="188">
        <v>400</v>
      </c>
      <c r="F6219" s="135">
        <v>30000</v>
      </c>
      <c r="G6219" s="135">
        <v>1600</v>
      </c>
      <c r="H6219" s="135">
        <v>2400</v>
      </c>
      <c r="I6219" s="135">
        <v>1</v>
      </c>
      <c r="J6219" s="136">
        <v>0.1</v>
      </c>
      <c r="K6219" s="136">
        <v>0.55000000000000004</v>
      </c>
      <c r="L6219" s="136">
        <v>1.38</v>
      </c>
      <c r="M6219" s="137" t="str">
        <f t="shared" si="97"/>
        <v>P</v>
      </c>
      <c r="N6219" s="172" t="s">
        <v>10681</v>
      </c>
      <c r="O6219" s="149" t="s">
        <v>1506</v>
      </c>
      <c r="P6219" s="149" t="s">
        <v>9410</v>
      </c>
      <c r="Q6219" s="150" t="s">
        <v>10519</v>
      </c>
      <c r="R6219" s="189">
        <v>0.81</v>
      </c>
    </row>
    <row r="6220" spans="1:18" x14ac:dyDescent="0.25">
      <c r="A6220" s="132">
        <v>1067198</v>
      </c>
      <c r="B6220" s="145" t="s">
        <v>5988</v>
      </c>
      <c r="C6220" s="132">
        <v>100</v>
      </c>
      <c r="D6220" s="132" t="s">
        <v>20</v>
      </c>
      <c r="E6220" s="186" t="s">
        <v>20</v>
      </c>
      <c r="F6220" s="132" t="s">
        <v>20</v>
      </c>
      <c r="G6220" s="132" t="s">
        <v>20</v>
      </c>
      <c r="H6220" s="132" t="s">
        <v>20</v>
      </c>
      <c r="I6220" s="132" t="s">
        <v>20</v>
      </c>
      <c r="J6220" s="133">
        <v>3.1</v>
      </c>
      <c r="K6220" s="133">
        <v>2.4</v>
      </c>
      <c r="L6220" s="133">
        <v>1.4</v>
      </c>
      <c r="M6220" s="134" t="str">
        <f t="shared" si="97"/>
        <v>P</v>
      </c>
      <c r="N6220" s="171" t="s">
        <v>10682</v>
      </c>
      <c r="O6220" s="146" t="s">
        <v>1506</v>
      </c>
      <c r="P6220" s="146" t="s">
        <v>9930</v>
      </c>
      <c r="Q6220" s="147" t="s">
        <v>10519</v>
      </c>
      <c r="R6220" s="187">
        <v>5</v>
      </c>
    </row>
    <row r="6221" spans="1:18" x14ac:dyDescent="0.25">
      <c r="A6221" s="135">
        <v>1067199</v>
      </c>
      <c r="B6221" s="148" t="s">
        <v>5989</v>
      </c>
      <c r="C6221" s="135">
        <v>100</v>
      </c>
      <c r="D6221" s="135" t="s">
        <v>20</v>
      </c>
      <c r="E6221" s="188" t="s">
        <v>20</v>
      </c>
      <c r="F6221" s="135" t="s">
        <v>20</v>
      </c>
      <c r="G6221" s="135" t="s">
        <v>20</v>
      </c>
      <c r="H6221" s="135" t="s">
        <v>20</v>
      </c>
      <c r="I6221" s="135" t="s">
        <v>20</v>
      </c>
      <c r="J6221" s="136">
        <v>3.1</v>
      </c>
      <c r="K6221" s="136">
        <v>2.4</v>
      </c>
      <c r="L6221" s="136">
        <v>1.4</v>
      </c>
      <c r="M6221" s="137" t="str">
        <f t="shared" si="97"/>
        <v>P</v>
      </c>
      <c r="N6221" s="174" t="s">
        <v>10682</v>
      </c>
      <c r="O6221" s="149" t="s">
        <v>1506</v>
      </c>
      <c r="P6221" s="149" t="s">
        <v>9930</v>
      </c>
      <c r="Q6221" s="150" t="s">
        <v>10519</v>
      </c>
      <c r="R6221" s="189">
        <v>2</v>
      </c>
    </row>
    <row r="6222" spans="1:18" x14ac:dyDescent="0.25">
      <c r="A6222" s="132">
        <v>1067204</v>
      </c>
      <c r="B6222" s="145" t="s">
        <v>5990</v>
      </c>
      <c r="C6222" s="132">
        <v>100</v>
      </c>
      <c r="D6222" s="132" t="s">
        <v>20</v>
      </c>
      <c r="E6222" s="186" t="s">
        <v>20</v>
      </c>
      <c r="F6222" s="132" t="s">
        <v>20</v>
      </c>
      <c r="G6222" s="132" t="s">
        <v>20</v>
      </c>
      <c r="H6222" s="132" t="s">
        <v>20</v>
      </c>
      <c r="I6222" s="132" t="s">
        <v>20</v>
      </c>
      <c r="J6222" s="133">
        <v>3.1</v>
      </c>
      <c r="K6222" s="133">
        <v>2.4</v>
      </c>
      <c r="L6222" s="133">
        <v>1.4</v>
      </c>
      <c r="M6222" s="134" t="str">
        <f t="shared" si="97"/>
        <v>P</v>
      </c>
      <c r="N6222" s="173" t="s">
        <v>10682</v>
      </c>
      <c r="O6222" s="146" t="s">
        <v>1506</v>
      </c>
      <c r="P6222" s="146" t="s">
        <v>9930</v>
      </c>
      <c r="Q6222" s="147" t="s">
        <v>10519</v>
      </c>
      <c r="R6222" s="187">
        <v>2</v>
      </c>
    </row>
    <row r="6223" spans="1:18" x14ac:dyDescent="0.25">
      <c r="A6223" s="135">
        <v>1067214</v>
      </c>
      <c r="B6223" s="148" t="s">
        <v>5991</v>
      </c>
      <c r="C6223" s="135">
        <v>6</v>
      </c>
      <c r="D6223" s="135">
        <v>432</v>
      </c>
      <c r="E6223" s="188" t="s">
        <v>21</v>
      </c>
      <c r="F6223" s="135">
        <v>560</v>
      </c>
      <c r="G6223" s="135">
        <v>5</v>
      </c>
      <c r="H6223" s="135">
        <v>6</v>
      </c>
      <c r="I6223" s="135">
        <v>5</v>
      </c>
      <c r="J6223" s="136">
        <v>3.12</v>
      </c>
      <c r="K6223" s="136">
        <v>2.08</v>
      </c>
      <c r="L6223" s="136">
        <v>0.44</v>
      </c>
      <c r="M6223" s="137" t="str">
        <f t="shared" si="97"/>
        <v>P</v>
      </c>
      <c r="N6223" s="172" t="s">
        <v>10681</v>
      </c>
      <c r="O6223" s="149" t="s">
        <v>1506</v>
      </c>
      <c r="P6223" s="149" t="s">
        <v>9398</v>
      </c>
      <c r="Q6223" s="150" t="s">
        <v>10519</v>
      </c>
      <c r="R6223" s="189">
        <v>5.4</v>
      </c>
    </row>
    <row r="6224" spans="1:18" x14ac:dyDescent="0.25">
      <c r="A6224" s="132">
        <v>1067217</v>
      </c>
      <c r="B6224" s="145" t="s">
        <v>5992</v>
      </c>
      <c r="C6224" s="132">
        <v>6</v>
      </c>
      <c r="D6224" s="132">
        <v>1428</v>
      </c>
      <c r="E6224" s="186" t="s">
        <v>21</v>
      </c>
      <c r="F6224" s="132">
        <v>1768</v>
      </c>
      <c r="G6224" s="132">
        <v>12</v>
      </c>
      <c r="H6224" s="132">
        <v>15</v>
      </c>
      <c r="I6224" s="132">
        <v>6</v>
      </c>
      <c r="J6224" s="133">
        <v>2.19</v>
      </c>
      <c r="K6224" s="133">
        <v>1.46</v>
      </c>
      <c r="L6224" s="133">
        <v>0.28799999999999998</v>
      </c>
      <c r="M6224" s="134" t="str">
        <f t="shared" si="97"/>
        <v>P</v>
      </c>
      <c r="N6224" s="171" t="s">
        <v>10681</v>
      </c>
      <c r="O6224" s="146" t="s">
        <v>1506</v>
      </c>
      <c r="P6224" s="146" t="s">
        <v>9398</v>
      </c>
      <c r="Q6224" s="147" t="s">
        <v>10519</v>
      </c>
      <c r="R6224" s="187">
        <v>3.66</v>
      </c>
    </row>
    <row r="6225" spans="1:18" x14ac:dyDescent="0.25">
      <c r="A6225" s="135">
        <v>1067291</v>
      </c>
      <c r="B6225" s="148" t="s">
        <v>5993</v>
      </c>
      <c r="C6225" s="135">
        <v>1</v>
      </c>
      <c r="D6225" s="135">
        <v>130</v>
      </c>
      <c r="E6225" s="188">
        <v>5</v>
      </c>
      <c r="F6225" s="135">
        <v>140</v>
      </c>
      <c r="G6225" s="135" t="s">
        <v>21</v>
      </c>
      <c r="H6225" s="135" t="s">
        <v>21</v>
      </c>
      <c r="I6225" s="135" t="s">
        <v>21</v>
      </c>
      <c r="J6225" s="136">
        <v>6.28</v>
      </c>
      <c r="K6225" s="136">
        <v>5.12</v>
      </c>
      <c r="L6225" s="136">
        <v>0.36</v>
      </c>
      <c r="M6225" s="137" t="str">
        <f t="shared" si="97"/>
        <v>P</v>
      </c>
      <c r="N6225" s="172" t="s">
        <v>10682</v>
      </c>
      <c r="O6225" s="149" t="s">
        <v>1562</v>
      </c>
      <c r="P6225" s="149" t="s">
        <v>9441</v>
      </c>
      <c r="Q6225" s="150" t="s">
        <v>10519</v>
      </c>
      <c r="R6225" s="189">
        <v>8.5</v>
      </c>
    </row>
    <row r="6226" spans="1:18" x14ac:dyDescent="0.25">
      <c r="A6226" s="132">
        <v>1067293</v>
      </c>
      <c r="B6226" s="145" t="s">
        <v>5994</v>
      </c>
      <c r="C6226" s="132">
        <v>1</v>
      </c>
      <c r="D6226" s="132">
        <v>280</v>
      </c>
      <c r="E6226" s="186" t="s">
        <v>20</v>
      </c>
      <c r="F6226" s="132" t="s">
        <v>20</v>
      </c>
      <c r="G6226" s="132" t="s">
        <v>20</v>
      </c>
      <c r="H6226" s="132" t="s">
        <v>20</v>
      </c>
      <c r="I6226" s="132" t="s">
        <v>20</v>
      </c>
      <c r="J6226" s="133">
        <v>1.8</v>
      </c>
      <c r="K6226" s="133">
        <v>1.8</v>
      </c>
      <c r="L6226" s="133">
        <v>0.25</v>
      </c>
      <c r="M6226" s="134" t="str">
        <f t="shared" si="97"/>
        <v>P</v>
      </c>
      <c r="N6226" s="171" t="s">
        <v>10682</v>
      </c>
      <c r="O6226" s="146" t="s">
        <v>1506</v>
      </c>
      <c r="P6226" s="146" t="s">
        <v>9472</v>
      </c>
      <c r="Q6226" s="147" t="s">
        <v>10519</v>
      </c>
      <c r="R6226" s="187">
        <v>12.73</v>
      </c>
    </row>
    <row r="6227" spans="1:18" x14ac:dyDescent="0.25">
      <c r="A6227" s="135">
        <v>1067294</v>
      </c>
      <c r="B6227" s="148" t="s">
        <v>5995</v>
      </c>
      <c r="C6227" s="135">
        <v>1</v>
      </c>
      <c r="D6227" s="135">
        <v>600</v>
      </c>
      <c r="E6227" s="188">
        <v>12</v>
      </c>
      <c r="F6227" s="135" t="s">
        <v>20</v>
      </c>
      <c r="G6227" s="135" t="s">
        <v>20</v>
      </c>
      <c r="H6227" s="135" t="s">
        <v>20</v>
      </c>
      <c r="I6227" s="135" t="s">
        <v>20</v>
      </c>
      <c r="J6227" s="136">
        <v>5</v>
      </c>
      <c r="K6227" s="136">
        <v>0.55000000000000004</v>
      </c>
      <c r="L6227" s="136">
        <v>0.55000000000000004</v>
      </c>
      <c r="M6227" s="137" t="str">
        <f t="shared" si="97"/>
        <v>P</v>
      </c>
      <c r="N6227" s="172" t="s">
        <v>10682</v>
      </c>
      <c r="O6227" s="149" t="s">
        <v>1506</v>
      </c>
      <c r="P6227" s="149" t="s">
        <v>9932</v>
      </c>
      <c r="Q6227" s="150" t="s">
        <v>10519</v>
      </c>
      <c r="R6227" s="189">
        <v>14.38</v>
      </c>
    </row>
    <row r="6228" spans="1:18" x14ac:dyDescent="0.25">
      <c r="A6228" s="132">
        <v>1067295</v>
      </c>
      <c r="B6228" s="145" t="s">
        <v>5996</v>
      </c>
      <c r="C6228" s="132">
        <v>1</v>
      </c>
      <c r="D6228" s="132">
        <v>2880</v>
      </c>
      <c r="E6228" s="186">
        <v>80</v>
      </c>
      <c r="F6228" s="132" t="s">
        <v>20</v>
      </c>
      <c r="G6228" s="132" t="s">
        <v>20</v>
      </c>
      <c r="H6228" s="132" t="s">
        <v>20</v>
      </c>
      <c r="I6228" s="132" t="s">
        <v>20</v>
      </c>
      <c r="J6228" s="133">
        <v>1.1499999999999999</v>
      </c>
      <c r="K6228" s="133">
        <v>1.1499999999999999</v>
      </c>
      <c r="L6228" s="133">
        <v>0.3</v>
      </c>
      <c r="M6228" s="134" t="str">
        <f t="shared" si="97"/>
        <v>P</v>
      </c>
      <c r="N6228" s="171" t="s">
        <v>10682</v>
      </c>
      <c r="O6228" s="146" t="s">
        <v>1506</v>
      </c>
      <c r="P6228" s="146" t="s">
        <v>9526</v>
      </c>
      <c r="Q6228" s="147" t="s">
        <v>10519</v>
      </c>
      <c r="R6228" s="187">
        <v>1.59</v>
      </c>
    </row>
    <row r="6229" spans="1:18" x14ac:dyDescent="0.25">
      <c r="A6229" s="135">
        <v>1067310</v>
      </c>
      <c r="B6229" s="148" t="s">
        <v>5997</v>
      </c>
      <c r="C6229" s="135">
        <v>3</v>
      </c>
      <c r="D6229" s="135" t="s">
        <v>20</v>
      </c>
      <c r="E6229" s="188" t="s">
        <v>20</v>
      </c>
      <c r="F6229" s="135" t="s">
        <v>20</v>
      </c>
      <c r="G6229" s="135" t="s">
        <v>20</v>
      </c>
      <c r="H6229" s="135" t="s">
        <v>20</v>
      </c>
      <c r="I6229" s="135" t="s">
        <v>20</v>
      </c>
      <c r="J6229" s="136">
        <v>3.05</v>
      </c>
      <c r="K6229" s="136">
        <v>2.7</v>
      </c>
      <c r="L6229" s="136">
        <v>0.62</v>
      </c>
      <c r="M6229" s="137" t="str">
        <f t="shared" si="97"/>
        <v>P</v>
      </c>
      <c r="N6229" s="174" t="s">
        <v>10682</v>
      </c>
      <c r="O6229" s="149" t="s">
        <v>1500</v>
      </c>
      <c r="P6229" s="149" t="s">
        <v>9455</v>
      </c>
      <c r="Q6229" s="150" t="s">
        <v>10519</v>
      </c>
      <c r="R6229" s="189">
        <v>2.7</v>
      </c>
    </row>
    <row r="6230" spans="1:18" x14ac:dyDescent="0.25">
      <c r="A6230" s="132">
        <v>1067333</v>
      </c>
      <c r="B6230" s="145" t="s">
        <v>5998</v>
      </c>
      <c r="C6230" s="132">
        <v>1</v>
      </c>
      <c r="D6230" s="132">
        <v>60</v>
      </c>
      <c r="E6230" s="186" t="s">
        <v>20</v>
      </c>
      <c r="F6230" s="132" t="s">
        <v>20</v>
      </c>
      <c r="G6230" s="132" t="s">
        <v>20</v>
      </c>
      <c r="H6230" s="132" t="s">
        <v>20</v>
      </c>
      <c r="I6230" s="132" t="s">
        <v>20</v>
      </c>
      <c r="J6230" s="133">
        <v>2.62</v>
      </c>
      <c r="K6230" s="133">
        <v>4.7</v>
      </c>
      <c r="L6230" s="133">
        <v>1.2</v>
      </c>
      <c r="M6230" s="134" t="str">
        <f t="shared" si="97"/>
        <v>P</v>
      </c>
      <c r="N6230" s="173" t="s">
        <v>10682</v>
      </c>
      <c r="O6230" s="146" t="s">
        <v>1506</v>
      </c>
      <c r="P6230" s="146" t="s">
        <v>9426</v>
      </c>
      <c r="Q6230" s="147" t="s">
        <v>10519</v>
      </c>
      <c r="R6230" s="187">
        <v>13.86</v>
      </c>
    </row>
    <row r="6231" spans="1:18" x14ac:dyDescent="0.25">
      <c r="A6231" s="135">
        <v>1067393</v>
      </c>
      <c r="B6231" s="148" t="s">
        <v>5999</v>
      </c>
      <c r="C6231" s="135">
        <v>6</v>
      </c>
      <c r="D6231" s="135">
        <v>882</v>
      </c>
      <c r="E6231" s="188" t="s">
        <v>21</v>
      </c>
      <c r="F6231" s="135">
        <v>1078</v>
      </c>
      <c r="G6231" s="135">
        <v>32</v>
      </c>
      <c r="H6231" s="135">
        <v>40</v>
      </c>
      <c r="I6231" s="135">
        <v>2</v>
      </c>
      <c r="J6231" s="136">
        <v>1.27</v>
      </c>
      <c r="K6231" s="136">
        <v>0.89</v>
      </c>
      <c r="L6231" s="136">
        <v>1.32</v>
      </c>
      <c r="M6231" s="137" t="str">
        <f t="shared" si="97"/>
        <v>P</v>
      </c>
      <c r="N6231" s="174" t="s">
        <v>10681</v>
      </c>
      <c r="O6231" s="149" t="s">
        <v>1506</v>
      </c>
      <c r="P6231" s="149" t="s">
        <v>9410</v>
      </c>
      <c r="Q6231" s="150" t="s">
        <v>10106</v>
      </c>
      <c r="R6231" s="189">
        <v>3.96</v>
      </c>
    </row>
    <row r="6232" spans="1:18" x14ac:dyDescent="0.25">
      <c r="A6232" s="132">
        <v>1067396</v>
      </c>
      <c r="B6232" s="145" t="s">
        <v>627</v>
      </c>
      <c r="C6232" s="132">
        <v>6</v>
      </c>
      <c r="D6232" s="132">
        <v>1170</v>
      </c>
      <c r="E6232" s="186" t="s">
        <v>21</v>
      </c>
      <c r="F6232" s="132">
        <v>1443</v>
      </c>
      <c r="G6232" s="132" t="s">
        <v>20</v>
      </c>
      <c r="H6232" s="132">
        <v>13</v>
      </c>
      <c r="I6232" s="132">
        <v>3</v>
      </c>
      <c r="J6232" s="133">
        <v>2.19</v>
      </c>
      <c r="K6232" s="133">
        <v>1.4</v>
      </c>
      <c r="L6232" s="133">
        <v>0.42</v>
      </c>
      <c r="M6232" s="134" t="str">
        <f t="shared" si="97"/>
        <v>P</v>
      </c>
      <c r="N6232" s="173" t="s">
        <v>10681</v>
      </c>
      <c r="O6232" s="146" t="s">
        <v>1506</v>
      </c>
      <c r="P6232" s="146" t="s">
        <v>9410</v>
      </c>
      <c r="Q6232" s="147" t="s">
        <v>10519</v>
      </c>
      <c r="R6232" s="187">
        <v>4.32</v>
      </c>
    </row>
    <row r="6233" spans="1:18" x14ac:dyDescent="0.25">
      <c r="A6233" s="135">
        <v>1067397</v>
      </c>
      <c r="B6233" s="148" t="s">
        <v>6000</v>
      </c>
      <c r="C6233" s="135">
        <v>6</v>
      </c>
      <c r="D6233" s="135">
        <v>400</v>
      </c>
      <c r="E6233" s="188" t="s">
        <v>21</v>
      </c>
      <c r="F6233" s="135">
        <v>550</v>
      </c>
      <c r="G6233" s="135" t="s">
        <v>20</v>
      </c>
      <c r="H6233" s="135">
        <v>20</v>
      </c>
      <c r="I6233" s="135">
        <v>2</v>
      </c>
      <c r="J6233" s="136">
        <v>1.85</v>
      </c>
      <c r="K6233" s="136">
        <v>1.19</v>
      </c>
      <c r="L6233" s="136">
        <v>1.36</v>
      </c>
      <c r="M6233" s="137" t="str">
        <f t="shared" si="97"/>
        <v>P</v>
      </c>
      <c r="N6233" s="172" t="s">
        <v>10681</v>
      </c>
      <c r="O6233" s="149" t="s">
        <v>1506</v>
      </c>
      <c r="P6233" s="149" t="s">
        <v>9403</v>
      </c>
      <c r="Q6233" s="150" t="s">
        <v>10106</v>
      </c>
      <c r="R6233" s="189">
        <v>4.1399999999999997</v>
      </c>
    </row>
    <row r="6234" spans="1:18" x14ac:dyDescent="0.25">
      <c r="A6234" s="132">
        <v>1067398</v>
      </c>
      <c r="B6234" s="145" t="s">
        <v>6001</v>
      </c>
      <c r="C6234" s="132">
        <v>6</v>
      </c>
      <c r="D6234" s="132">
        <v>424</v>
      </c>
      <c r="E6234" s="186" t="s">
        <v>21</v>
      </c>
      <c r="F6234" s="132">
        <v>530</v>
      </c>
      <c r="G6234" s="132" t="s">
        <v>20</v>
      </c>
      <c r="H6234" s="132">
        <v>25</v>
      </c>
      <c r="I6234" s="132">
        <v>2</v>
      </c>
      <c r="J6234" s="133">
        <v>1.73</v>
      </c>
      <c r="K6234" s="133">
        <v>1.1499999999999999</v>
      </c>
      <c r="L6234" s="133">
        <v>1.35</v>
      </c>
      <c r="M6234" s="134" t="str">
        <f t="shared" si="97"/>
        <v>P</v>
      </c>
      <c r="N6234" s="171" t="s">
        <v>10681</v>
      </c>
      <c r="O6234" s="146" t="s">
        <v>1506</v>
      </c>
      <c r="P6234" s="146" t="s">
        <v>9403</v>
      </c>
      <c r="Q6234" s="147" t="s">
        <v>10519</v>
      </c>
      <c r="R6234" s="187">
        <v>4.9799999999999995</v>
      </c>
    </row>
    <row r="6235" spans="1:18" x14ac:dyDescent="0.25">
      <c r="A6235" s="135">
        <v>1067424</v>
      </c>
      <c r="B6235" s="148" t="s">
        <v>888</v>
      </c>
      <c r="C6235" s="135">
        <v>1</v>
      </c>
      <c r="D6235" s="135">
        <v>2640</v>
      </c>
      <c r="E6235" s="188" t="s">
        <v>20</v>
      </c>
      <c r="F6235" s="135" t="s">
        <v>20</v>
      </c>
      <c r="G6235" s="135" t="s">
        <v>20</v>
      </c>
      <c r="H6235" s="135" t="s">
        <v>20</v>
      </c>
      <c r="I6235" s="135" t="s">
        <v>20</v>
      </c>
      <c r="J6235" s="136">
        <v>1.41</v>
      </c>
      <c r="K6235" s="136">
        <v>0.89</v>
      </c>
      <c r="L6235" s="136">
        <v>0.28999999999999998</v>
      </c>
      <c r="M6235" s="137" t="str">
        <f t="shared" si="97"/>
        <v>P</v>
      </c>
      <c r="N6235" s="172" t="s">
        <v>10682</v>
      </c>
      <c r="O6235" s="149" t="s">
        <v>1506</v>
      </c>
      <c r="P6235" s="149" t="s">
        <v>9426</v>
      </c>
      <c r="Q6235" s="150" t="s">
        <v>10519</v>
      </c>
      <c r="R6235" s="189">
        <v>1.7</v>
      </c>
    </row>
    <row r="6236" spans="1:18" x14ac:dyDescent="0.25">
      <c r="A6236" s="132">
        <v>1067425</v>
      </c>
      <c r="B6236" s="145" t="s">
        <v>6002</v>
      </c>
      <c r="C6236" s="132">
        <v>1</v>
      </c>
      <c r="D6236" s="132" t="s">
        <v>20</v>
      </c>
      <c r="E6236" s="186">
        <v>250</v>
      </c>
      <c r="F6236" s="132" t="s">
        <v>20</v>
      </c>
      <c r="G6236" s="132" t="s">
        <v>21</v>
      </c>
      <c r="H6236" s="132">
        <v>1250</v>
      </c>
      <c r="I6236" s="132">
        <v>1</v>
      </c>
      <c r="J6236" s="133">
        <v>0.89</v>
      </c>
      <c r="K6236" s="133">
        <v>0.79</v>
      </c>
      <c r="L6236" s="133">
        <v>0.23</v>
      </c>
      <c r="M6236" s="134" t="str">
        <f t="shared" si="97"/>
        <v>P</v>
      </c>
      <c r="N6236" s="171" t="s">
        <v>10682</v>
      </c>
      <c r="O6236" s="146" t="s">
        <v>1506</v>
      </c>
      <c r="P6236" s="146" t="s">
        <v>9426</v>
      </c>
      <c r="Q6236" s="147" t="s">
        <v>10519</v>
      </c>
      <c r="R6236" s="187">
        <v>1.39</v>
      </c>
    </row>
    <row r="6237" spans="1:18" x14ac:dyDescent="0.25">
      <c r="A6237" s="135">
        <v>1067426</v>
      </c>
      <c r="B6237" s="148" t="s">
        <v>6003</v>
      </c>
      <c r="C6237" s="135">
        <v>1</v>
      </c>
      <c r="D6237" s="135" t="s">
        <v>20</v>
      </c>
      <c r="E6237" s="188">
        <v>50</v>
      </c>
      <c r="F6237" s="135" t="s">
        <v>20</v>
      </c>
      <c r="G6237" s="135" t="s">
        <v>20</v>
      </c>
      <c r="H6237" s="135">
        <v>250</v>
      </c>
      <c r="I6237" s="135">
        <v>1</v>
      </c>
      <c r="J6237" s="136">
        <v>1.4</v>
      </c>
      <c r="K6237" s="136">
        <v>0.89</v>
      </c>
      <c r="L6237" s="136">
        <v>0.3</v>
      </c>
      <c r="M6237" s="137" t="str">
        <f t="shared" si="97"/>
        <v>P</v>
      </c>
      <c r="N6237" s="172" t="s">
        <v>10682</v>
      </c>
      <c r="O6237" s="149" t="s">
        <v>1506</v>
      </c>
      <c r="P6237" s="149" t="s">
        <v>9426</v>
      </c>
      <c r="Q6237" s="150" t="s">
        <v>10519</v>
      </c>
      <c r="R6237" s="189">
        <v>3.2</v>
      </c>
    </row>
    <row r="6238" spans="1:18" x14ac:dyDescent="0.25">
      <c r="A6238" s="132">
        <v>1067427</v>
      </c>
      <c r="B6238" s="145" t="s">
        <v>6004</v>
      </c>
      <c r="C6238" s="132">
        <v>1</v>
      </c>
      <c r="D6238" s="132">
        <v>1450</v>
      </c>
      <c r="E6238" s="186">
        <v>125</v>
      </c>
      <c r="F6238" s="132" t="s">
        <v>20</v>
      </c>
      <c r="G6238" s="132" t="s">
        <v>20</v>
      </c>
      <c r="H6238" s="132">
        <v>625</v>
      </c>
      <c r="I6238" s="132">
        <v>1</v>
      </c>
      <c r="J6238" s="133">
        <v>1.59</v>
      </c>
      <c r="K6238" s="133">
        <v>0.89</v>
      </c>
      <c r="L6238" s="133">
        <v>0.23</v>
      </c>
      <c r="M6238" s="134" t="str">
        <f t="shared" si="97"/>
        <v>P</v>
      </c>
      <c r="N6238" s="171" t="s">
        <v>10682</v>
      </c>
      <c r="O6238" s="146" t="s">
        <v>1506</v>
      </c>
      <c r="P6238" s="146" t="s">
        <v>9426</v>
      </c>
      <c r="Q6238" s="147" t="s">
        <v>10519</v>
      </c>
      <c r="R6238" s="187">
        <v>2.59</v>
      </c>
    </row>
    <row r="6239" spans="1:18" x14ac:dyDescent="0.25">
      <c r="A6239" s="135">
        <v>1067430</v>
      </c>
      <c r="B6239" s="148" t="s">
        <v>889</v>
      </c>
      <c r="C6239" s="135">
        <v>1</v>
      </c>
      <c r="D6239" s="135">
        <v>1080</v>
      </c>
      <c r="E6239" s="188" t="s">
        <v>20</v>
      </c>
      <c r="F6239" s="135" t="s">
        <v>20</v>
      </c>
      <c r="G6239" s="135" t="s">
        <v>20</v>
      </c>
      <c r="H6239" s="135" t="s">
        <v>20</v>
      </c>
      <c r="I6239" s="135" t="s">
        <v>20</v>
      </c>
      <c r="J6239" s="136">
        <v>1.4</v>
      </c>
      <c r="K6239" s="136">
        <v>0.89</v>
      </c>
      <c r="L6239" s="136">
        <v>0.68</v>
      </c>
      <c r="M6239" s="137" t="str">
        <f t="shared" si="97"/>
        <v>P</v>
      </c>
      <c r="N6239" s="172" t="s">
        <v>10682</v>
      </c>
      <c r="O6239" s="149" t="s">
        <v>1506</v>
      </c>
      <c r="P6239" s="149" t="s">
        <v>9426</v>
      </c>
      <c r="Q6239" s="150" t="s">
        <v>10519</v>
      </c>
      <c r="R6239" s="189">
        <v>3.17</v>
      </c>
    </row>
    <row r="6240" spans="1:18" x14ac:dyDescent="0.25">
      <c r="A6240" s="132">
        <v>1067431</v>
      </c>
      <c r="B6240" s="145" t="s">
        <v>1392</v>
      </c>
      <c r="C6240" s="132">
        <v>1</v>
      </c>
      <c r="D6240" s="132">
        <v>1435</v>
      </c>
      <c r="E6240" s="186">
        <v>150</v>
      </c>
      <c r="F6240" s="132" t="s">
        <v>20</v>
      </c>
      <c r="G6240" s="132" t="s">
        <v>20</v>
      </c>
      <c r="H6240" s="132">
        <v>750</v>
      </c>
      <c r="I6240" s="132">
        <v>1</v>
      </c>
      <c r="J6240" s="133">
        <v>1.59</v>
      </c>
      <c r="K6240" s="133">
        <v>0.92</v>
      </c>
      <c r="L6240" s="133">
        <v>0.26</v>
      </c>
      <c r="M6240" s="134" t="str">
        <f t="shared" si="97"/>
        <v>P</v>
      </c>
      <c r="N6240" s="171" t="s">
        <v>10682</v>
      </c>
      <c r="O6240" s="146" t="s">
        <v>1506</v>
      </c>
      <c r="P6240" s="146" t="s">
        <v>9426</v>
      </c>
      <c r="Q6240" s="147" t="s">
        <v>10519</v>
      </c>
      <c r="R6240" s="187">
        <v>2.4500000000000002</v>
      </c>
    </row>
    <row r="6241" spans="1:18" x14ac:dyDescent="0.25">
      <c r="A6241" s="135">
        <v>1067432</v>
      </c>
      <c r="B6241" s="148" t="s">
        <v>6005</v>
      </c>
      <c r="C6241" s="135">
        <v>3</v>
      </c>
      <c r="D6241" s="135" t="s">
        <v>20</v>
      </c>
      <c r="E6241" s="188" t="s">
        <v>20</v>
      </c>
      <c r="F6241" s="135" t="s">
        <v>20</v>
      </c>
      <c r="G6241" s="135" t="s">
        <v>20</v>
      </c>
      <c r="H6241" s="135" t="s">
        <v>20</v>
      </c>
      <c r="I6241" s="135" t="s">
        <v>20</v>
      </c>
      <c r="J6241" s="136">
        <v>3.15</v>
      </c>
      <c r="K6241" s="136">
        <v>1.6</v>
      </c>
      <c r="L6241" s="136">
        <v>1.7</v>
      </c>
      <c r="M6241" s="137" t="str">
        <f t="shared" si="97"/>
        <v>P</v>
      </c>
      <c r="N6241" s="172" t="s">
        <v>10682</v>
      </c>
      <c r="O6241" s="149" t="s">
        <v>1500</v>
      </c>
      <c r="P6241" s="149" t="s">
        <v>9455</v>
      </c>
      <c r="Q6241" s="150" t="s">
        <v>10519</v>
      </c>
      <c r="R6241" s="189">
        <v>9.66</v>
      </c>
    </row>
    <row r="6242" spans="1:18" x14ac:dyDescent="0.25">
      <c r="A6242" s="132">
        <v>1067434</v>
      </c>
      <c r="B6242" s="145" t="s">
        <v>6006</v>
      </c>
      <c r="C6242" s="132">
        <v>3</v>
      </c>
      <c r="D6242" s="132" t="s">
        <v>20</v>
      </c>
      <c r="E6242" s="186" t="s">
        <v>20</v>
      </c>
      <c r="F6242" s="132" t="s">
        <v>20</v>
      </c>
      <c r="G6242" s="132" t="s">
        <v>20</v>
      </c>
      <c r="H6242" s="132" t="s">
        <v>20</v>
      </c>
      <c r="I6242" s="132" t="s">
        <v>20</v>
      </c>
      <c r="J6242" s="133">
        <v>3.1</v>
      </c>
      <c r="K6242" s="133">
        <v>2.2000000000000002</v>
      </c>
      <c r="L6242" s="133">
        <v>1.5</v>
      </c>
      <c r="M6242" s="134" t="str">
        <f t="shared" si="97"/>
        <v>P</v>
      </c>
      <c r="N6242" s="171" t="s">
        <v>10682</v>
      </c>
      <c r="O6242" s="146" t="s">
        <v>1500</v>
      </c>
      <c r="P6242" s="146" t="s">
        <v>9455</v>
      </c>
      <c r="Q6242" s="147" t="s">
        <v>10519</v>
      </c>
      <c r="R6242" s="187">
        <v>7.5600000000000005</v>
      </c>
    </row>
    <row r="6243" spans="1:18" x14ac:dyDescent="0.25">
      <c r="A6243" s="135">
        <v>1067437</v>
      </c>
      <c r="B6243" s="148" t="s">
        <v>6007</v>
      </c>
      <c r="C6243" s="135">
        <v>1</v>
      </c>
      <c r="D6243" s="135">
        <v>72</v>
      </c>
      <c r="E6243" s="188" t="s">
        <v>21</v>
      </c>
      <c r="F6243" s="135" t="s">
        <v>20</v>
      </c>
      <c r="G6243" s="135" t="s">
        <v>21</v>
      </c>
      <c r="H6243" s="135" t="s">
        <v>21</v>
      </c>
      <c r="I6243" s="135" t="s">
        <v>21</v>
      </c>
      <c r="J6243" s="136">
        <v>4.5</v>
      </c>
      <c r="K6243" s="136">
        <v>2.17</v>
      </c>
      <c r="L6243" s="136">
        <v>0.66</v>
      </c>
      <c r="M6243" s="137" t="str">
        <f t="shared" si="97"/>
        <v>P</v>
      </c>
      <c r="N6243" s="172" t="s">
        <v>10682</v>
      </c>
      <c r="O6243" s="149" t="s">
        <v>1506</v>
      </c>
      <c r="P6243" s="149" t="s">
        <v>9426</v>
      </c>
      <c r="Q6243" s="150" t="s">
        <v>10519</v>
      </c>
      <c r="R6243" s="189">
        <v>9.0299999999999994</v>
      </c>
    </row>
    <row r="6244" spans="1:18" x14ac:dyDescent="0.25">
      <c r="A6244" s="132">
        <v>1067438</v>
      </c>
      <c r="B6244" s="145" t="s">
        <v>67</v>
      </c>
      <c r="C6244" s="132">
        <v>1</v>
      </c>
      <c r="D6244" s="132">
        <v>2400</v>
      </c>
      <c r="E6244" s="186">
        <v>80</v>
      </c>
      <c r="F6244" s="132">
        <v>4000</v>
      </c>
      <c r="G6244" s="132" t="s">
        <v>21</v>
      </c>
      <c r="H6244" s="132">
        <v>400</v>
      </c>
      <c r="I6244" s="132">
        <v>1</v>
      </c>
      <c r="J6244" s="133">
        <v>2.17</v>
      </c>
      <c r="K6244" s="133">
        <v>0.91</v>
      </c>
      <c r="L6244" s="133">
        <v>0.27</v>
      </c>
      <c r="M6244" s="134" t="str">
        <f t="shared" si="97"/>
        <v>P</v>
      </c>
      <c r="N6244" s="171" t="s">
        <v>10682</v>
      </c>
      <c r="O6244" s="146" t="s">
        <v>1506</v>
      </c>
      <c r="P6244" s="146" t="s">
        <v>9426</v>
      </c>
      <c r="Q6244" s="147" t="s">
        <v>10519</v>
      </c>
      <c r="R6244" s="187">
        <v>0.23</v>
      </c>
    </row>
    <row r="6245" spans="1:18" x14ac:dyDescent="0.25">
      <c r="A6245" s="135">
        <v>1067439</v>
      </c>
      <c r="B6245" s="148" t="s">
        <v>6008</v>
      </c>
      <c r="C6245" s="135">
        <v>1</v>
      </c>
      <c r="D6245" s="135">
        <v>1410</v>
      </c>
      <c r="E6245" s="188" t="s">
        <v>20</v>
      </c>
      <c r="F6245" s="135" t="s">
        <v>20</v>
      </c>
      <c r="G6245" s="135" t="s">
        <v>21</v>
      </c>
      <c r="H6245" s="135" t="s">
        <v>20</v>
      </c>
      <c r="I6245" s="135" t="s">
        <v>20</v>
      </c>
      <c r="J6245" s="136">
        <v>1.56</v>
      </c>
      <c r="K6245" s="136">
        <v>0.89</v>
      </c>
      <c r="L6245" s="136">
        <v>0.23</v>
      </c>
      <c r="M6245" s="137" t="str">
        <f t="shared" si="97"/>
        <v>P</v>
      </c>
      <c r="N6245" s="174" t="s">
        <v>10682</v>
      </c>
      <c r="O6245" s="149" t="s">
        <v>1506</v>
      </c>
      <c r="P6245" s="149" t="s">
        <v>9426</v>
      </c>
      <c r="Q6245" s="150" t="s">
        <v>10519</v>
      </c>
      <c r="R6245" s="189">
        <v>2.65</v>
      </c>
    </row>
    <row r="6246" spans="1:18" x14ac:dyDescent="0.25">
      <c r="A6246" s="132">
        <v>1067440</v>
      </c>
      <c r="B6246" s="145" t="s">
        <v>6009</v>
      </c>
      <c r="C6246" s="132">
        <v>1</v>
      </c>
      <c r="D6246" s="132">
        <v>1160</v>
      </c>
      <c r="E6246" s="186" t="s">
        <v>20</v>
      </c>
      <c r="F6246" s="132" t="s">
        <v>20</v>
      </c>
      <c r="G6246" s="132" t="s">
        <v>20</v>
      </c>
      <c r="H6246" s="132" t="s">
        <v>20</v>
      </c>
      <c r="I6246" s="132" t="s">
        <v>20</v>
      </c>
      <c r="J6246" s="133">
        <v>1.4</v>
      </c>
      <c r="K6246" s="133">
        <v>0.88</v>
      </c>
      <c r="L6246" s="133">
        <v>0.26</v>
      </c>
      <c r="M6246" s="134" t="str">
        <f t="shared" si="97"/>
        <v>P</v>
      </c>
      <c r="N6246" s="173" t="s">
        <v>10682</v>
      </c>
      <c r="O6246" s="146" t="s">
        <v>1506</v>
      </c>
      <c r="P6246" s="146" t="s">
        <v>9426</v>
      </c>
      <c r="Q6246" s="147" t="s">
        <v>10519</v>
      </c>
      <c r="R6246" s="187">
        <v>1.97</v>
      </c>
    </row>
    <row r="6247" spans="1:18" x14ac:dyDescent="0.25">
      <c r="A6247" s="135">
        <v>1067456</v>
      </c>
      <c r="B6247" s="148" t="s">
        <v>6010</v>
      </c>
      <c r="C6247" s="135">
        <v>20</v>
      </c>
      <c r="D6247" s="135">
        <v>2550</v>
      </c>
      <c r="E6247" s="188">
        <v>50</v>
      </c>
      <c r="F6247" s="135">
        <v>1890</v>
      </c>
      <c r="G6247" s="135" t="s">
        <v>20</v>
      </c>
      <c r="H6247" s="135">
        <v>250</v>
      </c>
      <c r="I6247" s="135">
        <v>1</v>
      </c>
      <c r="J6247" s="136">
        <v>1.1000000000000001</v>
      </c>
      <c r="K6247" s="136">
        <v>0.75</v>
      </c>
      <c r="L6247" s="136">
        <v>0.15</v>
      </c>
      <c r="M6247" s="137" t="str">
        <f t="shared" si="97"/>
        <v>P</v>
      </c>
      <c r="N6247" s="172" t="s">
        <v>10681</v>
      </c>
      <c r="O6247" s="149" t="s">
        <v>1506</v>
      </c>
      <c r="P6247" s="149" t="s">
        <v>9567</v>
      </c>
      <c r="Q6247" s="150" t="s">
        <v>10519</v>
      </c>
      <c r="R6247" s="189">
        <v>1.7999999999999998</v>
      </c>
    </row>
    <row r="6248" spans="1:18" x14ac:dyDescent="0.25">
      <c r="A6248" s="132">
        <v>1067458</v>
      </c>
      <c r="B6248" s="145" t="s">
        <v>6011</v>
      </c>
      <c r="C6248" s="132">
        <v>6</v>
      </c>
      <c r="D6248" s="132">
        <v>560</v>
      </c>
      <c r="E6248" s="186" t="s">
        <v>21</v>
      </c>
      <c r="F6248" s="132">
        <v>640</v>
      </c>
      <c r="G6248" s="132" t="s">
        <v>20</v>
      </c>
      <c r="H6248" s="132">
        <v>40</v>
      </c>
      <c r="I6248" s="132">
        <v>1</v>
      </c>
      <c r="J6248" s="133">
        <v>1.41</v>
      </c>
      <c r="K6248" s="133">
        <v>0.94</v>
      </c>
      <c r="L6248" s="133">
        <v>1.57</v>
      </c>
      <c r="M6248" s="134" t="str">
        <f t="shared" si="97"/>
        <v>P</v>
      </c>
      <c r="N6248" s="173" t="s">
        <v>10681</v>
      </c>
      <c r="O6248" s="146" t="s">
        <v>1506</v>
      </c>
      <c r="P6248" s="146" t="s">
        <v>10455</v>
      </c>
      <c r="Q6248" s="147" t="s">
        <v>10519</v>
      </c>
      <c r="R6248" s="187">
        <v>5.76</v>
      </c>
    </row>
    <row r="6249" spans="1:18" x14ac:dyDescent="0.25">
      <c r="A6249" s="135">
        <v>1067565</v>
      </c>
      <c r="B6249" s="148" t="s">
        <v>6012</v>
      </c>
      <c r="C6249" s="135">
        <v>100</v>
      </c>
      <c r="D6249" s="135">
        <v>36</v>
      </c>
      <c r="E6249" s="188" t="s">
        <v>21</v>
      </c>
      <c r="F6249" s="135">
        <v>51</v>
      </c>
      <c r="G6249" s="135" t="s">
        <v>21</v>
      </c>
      <c r="H6249" s="135" t="s">
        <v>21</v>
      </c>
      <c r="I6249" s="135" t="s">
        <v>21</v>
      </c>
      <c r="J6249" s="136">
        <v>4.1500000000000004</v>
      </c>
      <c r="K6249" s="136">
        <v>3.9</v>
      </c>
      <c r="L6249" s="136">
        <v>1.9</v>
      </c>
      <c r="M6249" s="137" t="str">
        <f t="shared" si="97"/>
        <v>P</v>
      </c>
      <c r="N6249" s="174" t="s">
        <v>10682</v>
      </c>
      <c r="O6249" s="149" t="s">
        <v>1506</v>
      </c>
      <c r="P6249" s="149" t="s">
        <v>9460</v>
      </c>
      <c r="Q6249" s="150" t="s">
        <v>10519</v>
      </c>
      <c r="R6249" s="189">
        <v>7.0000000000000009</v>
      </c>
    </row>
    <row r="6250" spans="1:18" x14ac:dyDescent="0.25">
      <c r="A6250" s="132">
        <v>1067593</v>
      </c>
      <c r="B6250" s="145" t="s">
        <v>3299</v>
      </c>
      <c r="C6250" s="132">
        <v>6</v>
      </c>
      <c r="D6250" s="132">
        <v>948</v>
      </c>
      <c r="E6250" s="186" t="s">
        <v>21</v>
      </c>
      <c r="F6250" s="132">
        <v>1092</v>
      </c>
      <c r="G6250" s="132" t="s">
        <v>20</v>
      </c>
      <c r="H6250" s="132">
        <v>30</v>
      </c>
      <c r="I6250" s="132">
        <v>2</v>
      </c>
      <c r="J6250" s="133">
        <v>0.86</v>
      </c>
      <c r="K6250" s="133">
        <v>1.29</v>
      </c>
      <c r="L6250" s="133">
        <v>1.1000000000000001</v>
      </c>
      <c r="M6250" s="134" t="str">
        <f t="shared" si="97"/>
        <v>P</v>
      </c>
      <c r="N6250" s="173" t="s">
        <v>10681</v>
      </c>
      <c r="O6250" s="146" t="s">
        <v>1506</v>
      </c>
      <c r="P6250" s="146" t="s">
        <v>9403</v>
      </c>
      <c r="Q6250" s="147" t="s">
        <v>10106</v>
      </c>
      <c r="R6250" s="187">
        <v>5.82</v>
      </c>
    </row>
    <row r="6251" spans="1:18" x14ac:dyDescent="0.25">
      <c r="A6251" s="135">
        <v>1067599</v>
      </c>
      <c r="B6251" s="148" t="s">
        <v>6013</v>
      </c>
      <c r="C6251" s="135">
        <v>6</v>
      </c>
      <c r="D6251" s="135">
        <v>531</v>
      </c>
      <c r="E6251" s="188" t="s">
        <v>21</v>
      </c>
      <c r="F6251" s="135">
        <v>708</v>
      </c>
      <c r="G6251" s="135">
        <v>20</v>
      </c>
      <c r="H6251" s="135">
        <v>25</v>
      </c>
      <c r="I6251" s="135">
        <v>1</v>
      </c>
      <c r="J6251" s="136">
        <v>1.65</v>
      </c>
      <c r="K6251" s="136">
        <v>1.1000000000000001</v>
      </c>
      <c r="L6251" s="136">
        <v>1.3</v>
      </c>
      <c r="M6251" s="137" t="str">
        <f t="shared" si="97"/>
        <v>P</v>
      </c>
      <c r="N6251" s="174" t="s">
        <v>10681</v>
      </c>
      <c r="O6251" s="149" t="s">
        <v>1506</v>
      </c>
      <c r="P6251" s="149" t="s">
        <v>9403</v>
      </c>
      <c r="Q6251" s="150" t="s">
        <v>10519</v>
      </c>
      <c r="R6251" s="189">
        <v>3.66</v>
      </c>
    </row>
    <row r="6252" spans="1:18" x14ac:dyDescent="0.25">
      <c r="A6252" s="132">
        <v>1067621</v>
      </c>
      <c r="B6252" s="145" t="s">
        <v>6014</v>
      </c>
      <c r="C6252" s="132">
        <v>3</v>
      </c>
      <c r="D6252" s="132" t="s">
        <v>20</v>
      </c>
      <c r="E6252" s="186">
        <v>140</v>
      </c>
      <c r="F6252" s="132" t="s">
        <v>20</v>
      </c>
      <c r="G6252" s="132" t="s">
        <v>20</v>
      </c>
      <c r="H6252" s="132">
        <v>700</v>
      </c>
      <c r="I6252" s="132">
        <v>1</v>
      </c>
      <c r="J6252" s="133">
        <v>1.468</v>
      </c>
      <c r="K6252" s="133">
        <v>0.5</v>
      </c>
      <c r="L6252" s="133">
        <v>0.27</v>
      </c>
      <c r="M6252" s="134" t="str">
        <f t="shared" si="97"/>
        <v>P</v>
      </c>
      <c r="N6252" s="171" t="s">
        <v>10681</v>
      </c>
      <c r="O6252" s="146" t="s">
        <v>1562</v>
      </c>
      <c r="P6252" s="146" t="s">
        <v>9454</v>
      </c>
      <c r="Q6252" s="147" t="s">
        <v>10519</v>
      </c>
      <c r="R6252" s="187">
        <v>3.81</v>
      </c>
    </row>
    <row r="6253" spans="1:18" x14ac:dyDescent="0.25">
      <c r="A6253" s="135">
        <v>1067622</v>
      </c>
      <c r="B6253" s="148" t="s">
        <v>6015</v>
      </c>
      <c r="C6253" s="135">
        <v>3</v>
      </c>
      <c r="D6253" s="135" t="s">
        <v>20</v>
      </c>
      <c r="E6253" s="188">
        <v>140</v>
      </c>
      <c r="F6253" s="135" t="s">
        <v>20</v>
      </c>
      <c r="G6253" s="135" t="s">
        <v>20</v>
      </c>
      <c r="H6253" s="135">
        <v>700</v>
      </c>
      <c r="I6253" s="135">
        <v>1</v>
      </c>
      <c r="J6253" s="136">
        <v>1.468</v>
      </c>
      <c r="K6253" s="136">
        <v>0.5</v>
      </c>
      <c r="L6253" s="136">
        <v>0.27</v>
      </c>
      <c r="M6253" s="137" t="str">
        <f t="shared" si="97"/>
        <v>P</v>
      </c>
      <c r="N6253" s="174" t="s">
        <v>10681</v>
      </c>
      <c r="O6253" s="149" t="s">
        <v>1562</v>
      </c>
      <c r="P6253" s="149" t="s">
        <v>9454</v>
      </c>
      <c r="Q6253" s="150" t="s">
        <v>10519</v>
      </c>
      <c r="R6253" s="189">
        <v>3.75</v>
      </c>
    </row>
    <row r="6254" spans="1:18" x14ac:dyDescent="0.25">
      <c r="A6254" s="132">
        <v>1067633</v>
      </c>
      <c r="B6254" s="145" t="s">
        <v>6016</v>
      </c>
      <c r="C6254" s="132">
        <v>3</v>
      </c>
      <c r="D6254" s="132" t="s">
        <v>20</v>
      </c>
      <c r="E6254" s="186" t="s">
        <v>20</v>
      </c>
      <c r="F6254" s="132" t="s">
        <v>20</v>
      </c>
      <c r="G6254" s="132" t="s">
        <v>20</v>
      </c>
      <c r="H6254" s="132" t="s">
        <v>20</v>
      </c>
      <c r="I6254" s="132" t="s">
        <v>20</v>
      </c>
      <c r="J6254" s="133">
        <v>2.12</v>
      </c>
      <c r="K6254" s="133">
        <v>1.45</v>
      </c>
      <c r="L6254" s="133">
        <v>0.43</v>
      </c>
      <c r="M6254" s="134" t="str">
        <f t="shared" si="97"/>
        <v>P</v>
      </c>
      <c r="N6254" s="173" t="s">
        <v>10682</v>
      </c>
      <c r="O6254" s="146" t="s">
        <v>1562</v>
      </c>
      <c r="P6254" s="146" t="s">
        <v>9454</v>
      </c>
      <c r="Q6254" s="147" t="s">
        <v>10519</v>
      </c>
      <c r="R6254" s="187">
        <v>6.0600000000000005</v>
      </c>
    </row>
    <row r="6255" spans="1:18" x14ac:dyDescent="0.25">
      <c r="A6255" s="135">
        <v>1067657</v>
      </c>
      <c r="B6255" s="148" t="s">
        <v>6017</v>
      </c>
      <c r="C6255" s="135">
        <v>24</v>
      </c>
      <c r="D6255" s="135">
        <v>442</v>
      </c>
      <c r="E6255" s="188" t="s">
        <v>21</v>
      </c>
      <c r="F6255" s="135" t="s">
        <v>20</v>
      </c>
      <c r="G6255" s="135" t="s">
        <v>20</v>
      </c>
      <c r="H6255" s="135">
        <v>13</v>
      </c>
      <c r="I6255" s="135">
        <v>3</v>
      </c>
      <c r="J6255" s="136">
        <v>2.25</v>
      </c>
      <c r="K6255" s="136">
        <v>1.49</v>
      </c>
      <c r="L6255" s="136">
        <v>0.9</v>
      </c>
      <c r="M6255" s="137" t="str">
        <f t="shared" si="97"/>
        <v>P</v>
      </c>
      <c r="N6255" s="172" t="s">
        <v>10681</v>
      </c>
      <c r="O6255" s="149" t="s">
        <v>1506</v>
      </c>
      <c r="P6255" s="149" t="s">
        <v>10455</v>
      </c>
      <c r="Q6255" s="150" t="s">
        <v>10519</v>
      </c>
      <c r="R6255" s="189">
        <v>11.28</v>
      </c>
    </row>
    <row r="6256" spans="1:18" x14ac:dyDescent="0.25">
      <c r="A6256" s="132">
        <v>1067663</v>
      </c>
      <c r="B6256" s="145" t="s">
        <v>4037</v>
      </c>
      <c r="C6256" s="132">
        <v>6</v>
      </c>
      <c r="D6256" s="132">
        <v>1170</v>
      </c>
      <c r="E6256" s="186" t="s">
        <v>21</v>
      </c>
      <c r="F6256" s="132">
        <v>1404</v>
      </c>
      <c r="G6256" s="132" t="s">
        <v>20</v>
      </c>
      <c r="H6256" s="132">
        <v>30</v>
      </c>
      <c r="I6256" s="132">
        <v>3</v>
      </c>
      <c r="J6256" s="133">
        <v>2.12</v>
      </c>
      <c r="K6256" s="133">
        <v>1.42</v>
      </c>
      <c r="L6256" s="133">
        <v>0.41</v>
      </c>
      <c r="M6256" s="134" t="str">
        <f t="shared" si="97"/>
        <v>P</v>
      </c>
      <c r="N6256" s="173" t="s">
        <v>10681</v>
      </c>
      <c r="O6256" s="146" t="s">
        <v>1506</v>
      </c>
      <c r="P6256" s="146" t="s">
        <v>9410</v>
      </c>
      <c r="Q6256" s="147" t="s">
        <v>10519</v>
      </c>
      <c r="R6256" s="187">
        <v>3.5999999999999996</v>
      </c>
    </row>
    <row r="6257" spans="1:18" x14ac:dyDescent="0.25">
      <c r="A6257" s="135">
        <v>1067686</v>
      </c>
      <c r="B6257" s="148" t="s">
        <v>6018</v>
      </c>
      <c r="C6257" s="135">
        <v>1</v>
      </c>
      <c r="D6257" s="135">
        <v>3600</v>
      </c>
      <c r="E6257" s="188">
        <v>450</v>
      </c>
      <c r="F6257" s="135" t="s">
        <v>20</v>
      </c>
      <c r="G6257" s="135" t="s">
        <v>20</v>
      </c>
      <c r="H6257" s="135" t="s">
        <v>20</v>
      </c>
      <c r="I6257" s="135" t="s">
        <v>20</v>
      </c>
      <c r="J6257" s="136">
        <v>1.3</v>
      </c>
      <c r="K6257" s="136">
        <v>2</v>
      </c>
      <c r="L6257" s="136">
        <v>6.4000000000000001E-2</v>
      </c>
      <c r="M6257" s="137" t="str">
        <f t="shared" si="97"/>
        <v>P</v>
      </c>
      <c r="N6257" s="174" t="s">
        <v>10682</v>
      </c>
      <c r="O6257" s="149" t="s">
        <v>1506</v>
      </c>
      <c r="P6257" s="149" t="s">
        <v>9445</v>
      </c>
      <c r="Q6257" s="150" t="s">
        <v>10519</v>
      </c>
      <c r="R6257" s="189">
        <v>0.17</v>
      </c>
    </row>
    <row r="6258" spans="1:18" x14ac:dyDescent="0.25">
      <c r="A6258" s="132">
        <v>1067733</v>
      </c>
      <c r="B6258" s="145" t="s">
        <v>6019</v>
      </c>
      <c r="C6258" s="132">
        <v>3</v>
      </c>
      <c r="D6258" s="132" t="s">
        <v>20</v>
      </c>
      <c r="E6258" s="186">
        <v>240</v>
      </c>
      <c r="F6258" s="132">
        <v>12960</v>
      </c>
      <c r="G6258" s="132" t="s">
        <v>21</v>
      </c>
      <c r="H6258" s="132" t="s">
        <v>21</v>
      </c>
      <c r="I6258" s="132">
        <v>1</v>
      </c>
      <c r="J6258" s="133">
        <v>1.7</v>
      </c>
      <c r="K6258" s="133">
        <v>0.52</v>
      </c>
      <c r="L6258" s="133">
        <v>0.13600000000000001</v>
      </c>
      <c r="M6258" s="134" t="str">
        <f t="shared" si="97"/>
        <v>P</v>
      </c>
      <c r="N6258" s="171" t="s">
        <v>10681</v>
      </c>
      <c r="O6258" s="146" t="s">
        <v>1555</v>
      </c>
      <c r="P6258" s="146" t="s">
        <v>9429</v>
      </c>
      <c r="Q6258" s="147" t="s">
        <v>10519</v>
      </c>
      <c r="R6258" s="187">
        <v>2.0100000000000002</v>
      </c>
    </row>
    <row r="6259" spans="1:18" x14ac:dyDescent="0.25">
      <c r="A6259" s="135">
        <v>1067743</v>
      </c>
      <c r="B6259" s="148" t="s">
        <v>6020</v>
      </c>
      <c r="C6259" s="135">
        <v>3</v>
      </c>
      <c r="D6259" s="135" t="s">
        <v>20</v>
      </c>
      <c r="E6259" s="188">
        <v>240</v>
      </c>
      <c r="F6259" s="135">
        <v>12960</v>
      </c>
      <c r="G6259" s="135" t="s">
        <v>21</v>
      </c>
      <c r="H6259" s="135" t="s">
        <v>21</v>
      </c>
      <c r="I6259" s="135">
        <v>1</v>
      </c>
      <c r="J6259" s="136">
        <v>1.7</v>
      </c>
      <c r="K6259" s="136">
        <v>0.52</v>
      </c>
      <c r="L6259" s="136">
        <v>0.13600000000000001</v>
      </c>
      <c r="M6259" s="137" t="str">
        <f t="shared" si="97"/>
        <v>P</v>
      </c>
      <c r="N6259" s="172" t="s">
        <v>10681</v>
      </c>
      <c r="O6259" s="149" t="s">
        <v>1555</v>
      </c>
      <c r="P6259" s="149" t="s">
        <v>9429</v>
      </c>
      <c r="Q6259" s="150" t="s">
        <v>10519</v>
      </c>
      <c r="R6259" s="189">
        <v>2.2800000000000002</v>
      </c>
    </row>
    <row r="6260" spans="1:18" x14ac:dyDescent="0.25">
      <c r="A6260" s="132">
        <v>1067776</v>
      </c>
      <c r="B6260" s="145" t="s">
        <v>618</v>
      </c>
      <c r="C6260" s="132">
        <v>3</v>
      </c>
      <c r="D6260" s="132">
        <v>7488</v>
      </c>
      <c r="E6260" s="186">
        <v>432</v>
      </c>
      <c r="F6260" s="132" t="s">
        <v>20</v>
      </c>
      <c r="G6260" s="132">
        <v>384</v>
      </c>
      <c r="H6260" s="132" t="s">
        <v>21</v>
      </c>
      <c r="I6260" s="132">
        <v>2</v>
      </c>
      <c r="J6260" s="133">
        <v>1.81</v>
      </c>
      <c r="K6260" s="133">
        <v>0.55000000000000004</v>
      </c>
      <c r="L6260" s="133">
        <v>0.11</v>
      </c>
      <c r="M6260" s="134" t="str">
        <f t="shared" si="97"/>
        <v>P</v>
      </c>
      <c r="N6260" s="171" t="s">
        <v>10682</v>
      </c>
      <c r="O6260" s="146" t="s">
        <v>1500</v>
      </c>
      <c r="P6260" s="146" t="s">
        <v>9418</v>
      </c>
      <c r="Q6260" s="147" t="s">
        <v>10519</v>
      </c>
      <c r="R6260" s="187">
        <v>0.99</v>
      </c>
    </row>
    <row r="6261" spans="1:18" x14ac:dyDescent="0.25">
      <c r="A6261" s="135">
        <v>1067785</v>
      </c>
      <c r="B6261" s="148" t="s">
        <v>6021</v>
      </c>
      <c r="C6261" s="135">
        <v>1</v>
      </c>
      <c r="D6261" s="135">
        <v>9</v>
      </c>
      <c r="E6261" s="188" t="s">
        <v>21</v>
      </c>
      <c r="F6261" s="135">
        <v>15</v>
      </c>
      <c r="G6261" s="135" t="s">
        <v>21</v>
      </c>
      <c r="H6261" s="135" t="s">
        <v>21</v>
      </c>
      <c r="I6261" s="135" t="s">
        <v>21</v>
      </c>
      <c r="J6261" s="136">
        <v>3.12</v>
      </c>
      <c r="K6261" s="136">
        <v>3.12</v>
      </c>
      <c r="L6261" s="136">
        <v>8.6300000000000008</v>
      </c>
      <c r="M6261" s="137" t="str">
        <f t="shared" si="97"/>
        <v>P</v>
      </c>
      <c r="N6261" s="172" t="s">
        <v>10682</v>
      </c>
      <c r="O6261" s="149" t="s">
        <v>1506</v>
      </c>
      <c r="P6261" s="149" t="s">
        <v>9401</v>
      </c>
      <c r="Q6261" s="150" t="s">
        <v>10519</v>
      </c>
      <c r="R6261" s="189">
        <v>91.92</v>
      </c>
    </row>
    <row r="6262" spans="1:18" x14ac:dyDescent="0.25">
      <c r="A6262" s="132">
        <v>1067786</v>
      </c>
      <c r="B6262" s="145" t="s">
        <v>6022</v>
      </c>
      <c r="C6262" s="132">
        <v>1</v>
      </c>
      <c r="D6262" s="132">
        <v>9</v>
      </c>
      <c r="E6262" s="186" t="s">
        <v>21</v>
      </c>
      <c r="F6262" s="132">
        <v>12</v>
      </c>
      <c r="G6262" s="132" t="s">
        <v>21</v>
      </c>
      <c r="H6262" s="132" t="s">
        <v>21</v>
      </c>
      <c r="I6262" s="132" t="s">
        <v>21</v>
      </c>
      <c r="J6262" s="133">
        <v>3.32</v>
      </c>
      <c r="K6262" s="133">
        <v>3.32</v>
      </c>
      <c r="L6262" s="133">
        <v>10.63</v>
      </c>
      <c r="M6262" s="134" t="str">
        <f t="shared" si="97"/>
        <v>P</v>
      </c>
      <c r="N6262" s="171" t="s">
        <v>10682</v>
      </c>
      <c r="O6262" s="146" t="s">
        <v>1506</v>
      </c>
      <c r="P6262" s="146" t="s">
        <v>9401</v>
      </c>
      <c r="Q6262" s="147" t="s">
        <v>10519</v>
      </c>
      <c r="R6262" s="187">
        <v>100.95</v>
      </c>
    </row>
    <row r="6263" spans="1:18" x14ac:dyDescent="0.25">
      <c r="A6263" s="135">
        <v>1067838</v>
      </c>
      <c r="B6263" s="148" t="s">
        <v>6023</v>
      </c>
      <c r="C6263" s="135">
        <v>3</v>
      </c>
      <c r="D6263" s="135">
        <v>1248</v>
      </c>
      <c r="E6263" s="188">
        <v>96</v>
      </c>
      <c r="F6263" s="135">
        <v>1440</v>
      </c>
      <c r="G6263" s="135" t="s">
        <v>21</v>
      </c>
      <c r="H6263" s="135" t="s">
        <v>21</v>
      </c>
      <c r="I6263" s="135" t="s">
        <v>21</v>
      </c>
      <c r="J6263" s="136">
        <v>1.6</v>
      </c>
      <c r="K6263" s="136">
        <v>1.4</v>
      </c>
      <c r="L6263" s="136">
        <v>0.5</v>
      </c>
      <c r="M6263" s="137" t="str">
        <f t="shared" si="97"/>
        <v>P</v>
      </c>
      <c r="N6263" s="172" t="s">
        <v>10682</v>
      </c>
      <c r="O6263" s="149" t="s">
        <v>1500</v>
      </c>
      <c r="P6263" s="149" t="s">
        <v>9418</v>
      </c>
      <c r="Q6263" s="150" t="s">
        <v>10519</v>
      </c>
      <c r="R6263" s="189">
        <v>1.8599999999999999</v>
      </c>
    </row>
    <row r="6264" spans="1:18" x14ac:dyDescent="0.25">
      <c r="A6264" s="132">
        <v>1067840</v>
      </c>
      <c r="B6264" s="145" t="s">
        <v>6024</v>
      </c>
      <c r="C6264" s="132">
        <v>3</v>
      </c>
      <c r="D6264" s="132">
        <v>1248</v>
      </c>
      <c r="E6264" s="186">
        <v>96</v>
      </c>
      <c r="F6264" s="132">
        <v>1440</v>
      </c>
      <c r="G6264" s="132" t="s">
        <v>21</v>
      </c>
      <c r="H6264" s="132" t="s">
        <v>21</v>
      </c>
      <c r="I6264" s="132" t="s">
        <v>21</v>
      </c>
      <c r="J6264" s="133">
        <v>1.6</v>
      </c>
      <c r="K6264" s="133">
        <v>1.4</v>
      </c>
      <c r="L6264" s="133">
        <v>0.5</v>
      </c>
      <c r="M6264" s="134" t="str">
        <f t="shared" si="97"/>
        <v>P</v>
      </c>
      <c r="N6264" s="173" t="s">
        <v>10682</v>
      </c>
      <c r="O6264" s="146" t="s">
        <v>1500</v>
      </c>
      <c r="P6264" s="146" t="s">
        <v>9418</v>
      </c>
      <c r="Q6264" s="147" t="s">
        <v>10519</v>
      </c>
      <c r="R6264" s="187">
        <v>1.71</v>
      </c>
    </row>
    <row r="6265" spans="1:18" x14ac:dyDescent="0.25">
      <c r="A6265" s="135">
        <v>1067846</v>
      </c>
      <c r="B6265" s="148" t="s">
        <v>6025</v>
      </c>
      <c r="C6265" s="135">
        <v>3</v>
      </c>
      <c r="D6265" s="135">
        <v>1248</v>
      </c>
      <c r="E6265" s="188">
        <v>96</v>
      </c>
      <c r="F6265" s="135">
        <v>1440</v>
      </c>
      <c r="G6265" s="135" t="s">
        <v>21</v>
      </c>
      <c r="H6265" s="135" t="s">
        <v>21</v>
      </c>
      <c r="I6265" s="135" t="s">
        <v>21</v>
      </c>
      <c r="J6265" s="136">
        <v>1.6</v>
      </c>
      <c r="K6265" s="136">
        <v>1.4</v>
      </c>
      <c r="L6265" s="136">
        <v>0.5</v>
      </c>
      <c r="M6265" s="137" t="str">
        <f t="shared" si="97"/>
        <v>P</v>
      </c>
      <c r="N6265" s="174" t="s">
        <v>10682</v>
      </c>
      <c r="O6265" s="149" t="s">
        <v>1500</v>
      </c>
      <c r="P6265" s="149" t="s">
        <v>9418</v>
      </c>
      <c r="Q6265" s="150" t="s">
        <v>10519</v>
      </c>
      <c r="R6265" s="189">
        <v>1.83</v>
      </c>
    </row>
    <row r="6266" spans="1:18" x14ac:dyDescent="0.25">
      <c r="A6266" s="132">
        <v>1067866</v>
      </c>
      <c r="B6266" s="145" t="s">
        <v>6026</v>
      </c>
      <c r="C6266" s="132">
        <v>6</v>
      </c>
      <c r="D6266" s="132">
        <v>560</v>
      </c>
      <c r="E6266" s="186" t="s">
        <v>21</v>
      </c>
      <c r="F6266" s="132">
        <v>800</v>
      </c>
      <c r="G6266" s="132" t="s">
        <v>20</v>
      </c>
      <c r="H6266" s="132">
        <v>30</v>
      </c>
      <c r="I6266" s="132">
        <v>2</v>
      </c>
      <c r="J6266" s="133">
        <v>1.52</v>
      </c>
      <c r="K6266" s="133">
        <v>0.93</v>
      </c>
      <c r="L6266" s="133">
        <v>1.5</v>
      </c>
      <c r="M6266" s="134" t="str">
        <f t="shared" si="97"/>
        <v>P</v>
      </c>
      <c r="N6266" s="171" t="s">
        <v>10681</v>
      </c>
      <c r="O6266" s="146" t="s">
        <v>1506</v>
      </c>
      <c r="P6266" s="146" t="s">
        <v>9513</v>
      </c>
      <c r="Q6266" s="147" t="s">
        <v>10519</v>
      </c>
      <c r="R6266" s="187">
        <v>5.88</v>
      </c>
    </row>
    <row r="6267" spans="1:18" x14ac:dyDescent="0.25">
      <c r="A6267" s="135">
        <v>1067867</v>
      </c>
      <c r="B6267" s="148" t="s">
        <v>6027</v>
      </c>
      <c r="C6267" s="135">
        <v>6</v>
      </c>
      <c r="D6267" s="135">
        <v>560</v>
      </c>
      <c r="E6267" s="188" t="s">
        <v>21</v>
      </c>
      <c r="F6267" s="135">
        <v>800</v>
      </c>
      <c r="G6267" s="135" t="s">
        <v>20</v>
      </c>
      <c r="H6267" s="135">
        <v>30</v>
      </c>
      <c r="I6267" s="135">
        <v>2</v>
      </c>
      <c r="J6267" s="136">
        <v>1.54</v>
      </c>
      <c r="K6267" s="136">
        <v>0.93</v>
      </c>
      <c r="L6267" s="136">
        <v>1.5</v>
      </c>
      <c r="M6267" s="137" t="str">
        <f t="shared" si="97"/>
        <v>P</v>
      </c>
      <c r="N6267" s="174" t="s">
        <v>10681</v>
      </c>
      <c r="O6267" s="149" t="s">
        <v>1506</v>
      </c>
      <c r="P6267" s="149" t="s">
        <v>9513</v>
      </c>
      <c r="Q6267" s="150" t="s">
        <v>10519</v>
      </c>
      <c r="R6267" s="189">
        <v>5.88</v>
      </c>
    </row>
    <row r="6268" spans="1:18" x14ac:dyDescent="0.25">
      <c r="A6268" s="132">
        <v>1067876</v>
      </c>
      <c r="B6268" s="145" t="s">
        <v>385</v>
      </c>
      <c r="C6268" s="132">
        <v>3</v>
      </c>
      <c r="D6268" s="132">
        <v>3840</v>
      </c>
      <c r="E6268" s="186">
        <v>20</v>
      </c>
      <c r="F6268" s="132" t="s">
        <v>20</v>
      </c>
      <c r="G6268" s="132">
        <v>180</v>
      </c>
      <c r="H6268" s="132">
        <v>240</v>
      </c>
      <c r="I6268" s="132">
        <v>1</v>
      </c>
      <c r="J6268" s="133">
        <v>1.1200000000000001</v>
      </c>
      <c r="K6268" s="133">
        <v>0.91</v>
      </c>
      <c r="L6268" s="133">
        <v>0.22</v>
      </c>
      <c r="M6268" s="134" t="str">
        <f t="shared" si="97"/>
        <v>P</v>
      </c>
      <c r="N6268" s="171" t="s">
        <v>10682</v>
      </c>
      <c r="O6268" s="146" t="s">
        <v>1500</v>
      </c>
      <c r="P6268" s="146" t="s">
        <v>9418</v>
      </c>
      <c r="Q6268" s="147" t="s">
        <v>10519</v>
      </c>
      <c r="R6268" s="187">
        <v>1.5</v>
      </c>
    </row>
    <row r="6269" spans="1:18" x14ac:dyDescent="0.25">
      <c r="A6269" s="135">
        <v>1067888</v>
      </c>
      <c r="B6269" s="148" t="s">
        <v>6028</v>
      </c>
      <c r="C6269" s="135">
        <v>6</v>
      </c>
      <c r="D6269" s="135">
        <v>8272</v>
      </c>
      <c r="E6269" s="188">
        <v>16</v>
      </c>
      <c r="F6269" s="135" t="s">
        <v>20</v>
      </c>
      <c r="G6269" s="135">
        <v>416</v>
      </c>
      <c r="H6269" s="135" t="s">
        <v>20</v>
      </c>
      <c r="I6269" s="135" t="s">
        <v>20</v>
      </c>
      <c r="J6269" s="136">
        <v>0.86</v>
      </c>
      <c r="K6269" s="136">
        <v>0.15</v>
      </c>
      <c r="L6269" s="136">
        <v>0.87</v>
      </c>
      <c r="M6269" s="137" t="str">
        <f t="shared" si="97"/>
        <v>P</v>
      </c>
      <c r="N6269" s="172" t="s">
        <v>10681</v>
      </c>
      <c r="O6269" s="149" t="s">
        <v>1506</v>
      </c>
      <c r="P6269" s="149" t="s">
        <v>10455</v>
      </c>
      <c r="Q6269" s="150" t="s">
        <v>10519</v>
      </c>
      <c r="R6269" s="189">
        <v>3.54</v>
      </c>
    </row>
    <row r="6270" spans="1:18" x14ac:dyDescent="0.25">
      <c r="A6270" s="132">
        <v>1067894</v>
      </c>
      <c r="B6270" s="145" t="s">
        <v>6029</v>
      </c>
      <c r="C6270" s="132">
        <v>20</v>
      </c>
      <c r="D6270" s="132" t="s">
        <v>20</v>
      </c>
      <c r="E6270" s="186" t="s">
        <v>20</v>
      </c>
      <c r="F6270" s="132" t="s">
        <v>20</v>
      </c>
      <c r="G6270" s="132" t="s">
        <v>20</v>
      </c>
      <c r="H6270" s="132" t="s">
        <v>20</v>
      </c>
      <c r="I6270" s="132" t="s">
        <v>20</v>
      </c>
      <c r="J6270" s="133">
        <v>6.5</v>
      </c>
      <c r="K6270" s="133">
        <v>2.95</v>
      </c>
      <c r="L6270" s="133">
        <v>1.8</v>
      </c>
      <c r="M6270" s="134" t="str">
        <f t="shared" si="97"/>
        <v>P</v>
      </c>
      <c r="N6270" s="171" t="s">
        <v>10682</v>
      </c>
      <c r="O6270" s="146" t="s">
        <v>1500</v>
      </c>
      <c r="P6270" s="146" t="s">
        <v>9933</v>
      </c>
      <c r="Q6270" s="147" t="s">
        <v>10519</v>
      </c>
      <c r="R6270" s="187">
        <v>21.414538310412574</v>
      </c>
    </row>
    <row r="6271" spans="1:18" x14ac:dyDescent="0.25">
      <c r="A6271" s="135">
        <v>1067895</v>
      </c>
      <c r="B6271" s="148" t="s">
        <v>6030</v>
      </c>
      <c r="C6271" s="135">
        <v>3</v>
      </c>
      <c r="D6271" s="135">
        <v>1248</v>
      </c>
      <c r="E6271" s="188">
        <v>96</v>
      </c>
      <c r="F6271" s="135">
        <v>1440</v>
      </c>
      <c r="G6271" s="135" t="s">
        <v>21</v>
      </c>
      <c r="H6271" s="135" t="s">
        <v>21</v>
      </c>
      <c r="I6271" s="135" t="s">
        <v>21</v>
      </c>
      <c r="J6271" s="136">
        <v>1.6</v>
      </c>
      <c r="K6271" s="136">
        <v>1.4</v>
      </c>
      <c r="L6271" s="136">
        <v>0.5</v>
      </c>
      <c r="M6271" s="137" t="str">
        <f t="shared" si="97"/>
        <v>P</v>
      </c>
      <c r="N6271" s="172" t="s">
        <v>10682</v>
      </c>
      <c r="O6271" s="149" t="s">
        <v>1500</v>
      </c>
      <c r="P6271" s="149" t="s">
        <v>9418</v>
      </c>
      <c r="Q6271" s="150" t="s">
        <v>10519</v>
      </c>
      <c r="R6271" s="189">
        <v>1.77</v>
      </c>
    </row>
    <row r="6272" spans="1:18" x14ac:dyDescent="0.25">
      <c r="A6272" s="132">
        <v>1067896</v>
      </c>
      <c r="B6272" s="145" t="s">
        <v>1022</v>
      </c>
      <c r="C6272" s="132">
        <v>3</v>
      </c>
      <c r="D6272" s="132">
        <v>1560</v>
      </c>
      <c r="E6272" s="186">
        <v>65</v>
      </c>
      <c r="F6272" s="132">
        <v>1755</v>
      </c>
      <c r="G6272" s="132">
        <v>260</v>
      </c>
      <c r="H6272" s="132" t="s">
        <v>20</v>
      </c>
      <c r="I6272" s="132">
        <v>1</v>
      </c>
      <c r="J6272" s="133">
        <v>2.02</v>
      </c>
      <c r="K6272" s="133">
        <v>1.36</v>
      </c>
      <c r="L6272" s="133">
        <v>0.37</v>
      </c>
      <c r="M6272" s="134" t="str">
        <f t="shared" si="97"/>
        <v>P</v>
      </c>
      <c r="N6272" s="171" t="s">
        <v>10682</v>
      </c>
      <c r="O6272" s="146" t="s">
        <v>3101</v>
      </c>
      <c r="P6272" s="146" t="s">
        <v>9467</v>
      </c>
      <c r="Q6272" s="147" t="s">
        <v>10519</v>
      </c>
      <c r="R6272" s="187">
        <v>4.8600000000000003</v>
      </c>
    </row>
    <row r="6273" spans="1:18" x14ac:dyDescent="0.25">
      <c r="A6273" s="135">
        <v>1067929</v>
      </c>
      <c r="B6273" s="148" t="s">
        <v>6031</v>
      </c>
      <c r="C6273" s="135">
        <v>1</v>
      </c>
      <c r="D6273" s="135" t="s">
        <v>20</v>
      </c>
      <c r="E6273" s="188" t="s">
        <v>20</v>
      </c>
      <c r="F6273" s="135" t="s">
        <v>20</v>
      </c>
      <c r="G6273" s="135" t="s">
        <v>20</v>
      </c>
      <c r="H6273" s="135" t="s">
        <v>20</v>
      </c>
      <c r="I6273" s="135" t="s">
        <v>20</v>
      </c>
      <c r="J6273" s="136">
        <v>2.1589999999999998</v>
      </c>
      <c r="K6273" s="136">
        <v>3.048</v>
      </c>
      <c r="L6273" s="136">
        <v>0.254</v>
      </c>
      <c r="M6273" s="137" t="str">
        <f t="shared" si="97"/>
        <v>P</v>
      </c>
      <c r="N6273" s="172" t="s">
        <v>10682</v>
      </c>
      <c r="O6273" s="149" t="s">
        <v>1562</v>
      </c>
      <c r="P6273" s="149" t="s">
        <v>9564</v>
      </c>
      <c r="Q6273" s="150" t="s">
        <v>10519</v>
      </c>
      <c r="R6273" s="189">
        <v>3.9776119402985071</v>
      </c>
    </row>
    <row r="6274" spans="1:18" x14ac:dyDescent="0.25">
      <c r="A6274" s="132">
        <v>1067930</v>
      </c>
      <c r="B6274" s="145" t="s">
        <v>6031</v>
      </c>
      <c r="C6274" s="132">
        <v>25</v>
      </c>
      <c r="D6274" s="132" t="s">
        <v>20</v>
      </c>
      <c r="E6274" s="186" t="s">
        <v>20</v>
      </c>
      <c r="F6274" s="132" t="s">
        <v>20</v>
      </c>
      <c r="G6274" s="132" t="s">
        <v>20</v>
      </c>
      <c r="H6274" s="132" t="s">
        <v>20</v>
      </c>
      <c r="I6274" s="132" t="s">
        <v>20</v>
      </c>
      <c r="J6274" s="133">
        <v>2.23</v>
      </c>
      <c r="K6274" s="133">
        <v>0.9</v>
      </c>
      <c r="L6274" s="133">
        <v>0.15</v>
      </c>
      <c r="M6274" s="134" t="str">
        <f t="shared" ref="M6274:M6337" si="98">HYPERLINK(CONCATENATE("T:\Distribution Centre\RDC Department Shared\Cubiscan photos","\",A6274,"-pac.jpg"),"P")</f>
        <v>P</v>
      </c>
      <c r="N6274" s="173" t="s">
        <v>10682</v>
      </c>
      <c r="O6274" s="146" t="s">
        <v>1562</v>
      </c>
      <c r="P6274" s="146" t="s">
        <v>9558</v>
      </c>
      <c r="Q6274" s="147" t="s">
        <v>10519</v>
      </c>
      <c r="R6274" s="187">
        <v>19.507462686567166</v>
      </c>
    </row>
    <row r="6275" spans="1:18" x14ac:dyDescent="0.25">
      <c r="A6275" s="135">
        <v>1067932</v>
      </c>
      <c r="B6275" s="148" t="s">
        <v>6032</v>
      </c>
      <c r="C6275" s="135">
        <v>25</v>
      </c>
      <c r="D6275" s="135" t="s">
        <v>20</v>
      </c>
      <c r="E6275" s="188" t="s">
        <v>20</v>
      </c>
      <c r="F6275" s="135" t="s">
        <v>20</v>
      </c>
      <c r="G6275" s="135" t="s">
        <v>20</v>
      </c>
      <c r="H6275" s="135" t="s">
        <v>20</v>
      </c>
      <c r="I6275" s="135" t="s">
        <v>20</v>
      </c>
      <c r="J6275" s="136">
        <v>2.5</v>
      </c>
      <c r="K6275" s="136">
        <v>1.2</v>
      </c>
      <c r="L6275" s="136">
        <v>0.1</v>
      </c>
      <c r="M6275" s="137" t="str">
        <f t="shared" si="98"/>
        <v>P</v>
      </c>
      <c r="N6275" s="174" t="s">
        <v>10682</v>
      </c>
      <c r="O6275" s="149" t="s">
        <v>1562</v>
      </c>
      <c r="P6275" s="149" t="s">
        <v>9558</v>
      </c>
      <c r="Q6275" s="150" t="s">
        <v>10519</v>
      </c>
      <c r="R6275" s="189">
        <v>3.1791044776119404</v>
      </c>
    </row>
    <row r="6276" spans="1:18" x14ac:dyDescent="0.25">
      <c r="A6276" s="132">
        <v>1067957</v>
      </c>
      <c r="B6276" s="145" t="s">
        <v>6033</v>
      </c>
      <c r="C6276" s="132">
        <v>6</v>
      </c>
      <c r="D6276" s="132">
        <v>160</v>
      </c>
      <c r="E6276" s="186" t="s">
        <v>21</v>
      </c>
      <c r="F6276" s="132">
        <v>224</v>
      </c>
      <c r="G6276" s="132" t="s">
        <v>20</v>
      </c>
      <c r="H6276" s="132">
        <v>6</v>
      </c>
      <c r="I6276" s="132">
        <v>2</v>
      </c>
      <c r="J6276" s="133">
        <v>3.19</v>
      </c>
      <c r="K6276" s="133">
        <v>2.13</v>
      </c>
      <c r="L6276" s="133">
        <v>1.17</v>
      </c>
      <c r="M6276" s="134" t="str">
        <f t="shared" si="98"/>
        <v>P</v>
      </c>
      <c r="N6276" s="173" t="s">
        <v>10681</v>
      </c>
      <c r="O6276" s="146" t="s">
        <v>1555</v>
      </c>
      <c r="P6276" s="146" t="s">
        <v>9400</v>
      </c>
      <c r="Q6276" s="147" t="s">
        <v>10519</v>
      </c>
      <c r="R6276" s="187">
        <v>16.799999999999997</v>
      </c>
    </row>
    <row r="6277" spans="1:18" x14ac:dyDescent="0.25">
      <c r="A6277" s="135">
        <v>1067972</v>
      </c>
      <c r="B6277" s="148" t="s">
        <v>6034</v>
      </c>
      <c r="C6277" s="135">
        <v>24</v>
      </c>
      <c r="D6277" s="135">
        <v>300</v>
      </c>
      <c r="E6277" s="188" t="s">
        <v>21</v>
      </c>
      <c r="F6277" s="135">
        <v>480</v>
      </c>
      <c r="G6277" s="135">
        <v>11</v>
      </c>
      <c r="H6277" s="135">
        <v>11</v>
      </c>
      <c r="I6277" s="135">
        <v>2</v>
      </c>
      <c r="J6277" s="136">
        <v>2.2799999999999998</v>
      </c>
      <c r="K6277" s="136">
        <v>1.57</v>
      </c>
      <c r="L6277" s="136">
        <v>1</v>
      </c>
      <c r="M6277" s="137" t="str">
        <f t="shared" si="98"/>
        <v>P</v>
      </c>
      <c r="N6277" s="174" t="s">
        <v>10681</v>
      </c>
      <c r="O6277" s="149" t="s">
        <v>1506</v>
      </c>
      <c r="P6277" s="149" t="s">
        <v>9410</v>
      </c>
      <c r="Q6277" s="150" t="s">
        <v>10519</v>
      </c>
      <c r="R6277" s="189">
        <v>9.6000000000000014</v>
      </c>
    </row>
    <row r="6278" spans="1:18" x14ac:dyDescent="0.25">
      <c r="A6278" s="132">
        <v>1067980</v>
      </c>
      <c r="B6278" s="145" t="s">
        <v>6035</v>
      </c>
      <c r="C6278" s="132">
        <v>6</v>
      </c>
      <c r="D6278" s="132">
        <v>567</v>
      </c>
      <c r="E6278" s="186" t="s">
        <v>21</v>
      </c>
      <c r="F6278" s="132">
        <v>693</v>
      </c>
      <c r="G6278" s="132">
        <v>20</v>
      </c>
      <c r="H6278" s="132">
        <v>25</v>
      </c>
      <c r="I6278" s="132">
        <v>1</v>
      </c>
      <c r="J6278" s="133">
        <v>1.65</v>
      </c>
      <c r="K6278" s="133">
        <v>1.1000000000000001</v>
      </c>
      <c r="L6278" s="133">
        <v>1.25</v>
      </c>
      <c r="M6278" s="134" t="str">
        <f t="shared" si="98"/>
        <v>P</v>
      </c>
      <c r="N6278" s="173" t="s">
        <v>10681</v>
      </c>
      <c r="O6278" s="146" t="s">
        <v>1506</v>
      </c>
      <c r="P6278" s="146" t="s">
        <v>9427</v>
      </c>
      <c r="Q6278" s="147" t="s">
        <v>10519</v>
      </c>
      <c r="R6278" s="187">
        <v>3.3000000000000003</v>
      </c>
    </row>
    <row r="6279" spans="1:18" x14ac:dyDescent="0.25">
      <c r="A6279" s="135">
        <v>1067983</v>
      </c>
      <c r="B6279" s="148" t="s">
        <v>6036</v>
      </c>
      <c r="C6279" s="135">
        <v>6</v>
      </c>
      <c r="D6279" s="135">
        <v>640</v>
      </c>
      <c r="E6279" s="188" t="s">
        <v>21</v>
      </c>
      <c r="F6279" s="135">
        <v>890</v>
      </c>
      <c r="G6279" s="135" t="s">
        <v>20</v>
      </c>
      <c r="H6279" s="135">
        <v>40</v>
      </c>
      <c r="I6279" s="135">
        <v>2</v>
      </c>
      <c r="J6279" s="136">
        <v>1.29</v>
      </c>
      <c r="K6279" s="136">
        <v>0.86</v>
      </c>
      <c r="L6279" s="136">
        <v>1.23</v>
      </c>
      <c r="M6279" s="137" t="str">
        <f t="shared" si="98"/>
        <v>P</v>
      </c>
      <c r="N6279" s="174" t="s">
        <v>10681</v>
      </c>
      <c r="O6279" s="149" t="s">
        <v>1506</v>
      </c>
      <c r="P6279" s="149" t="s">
        <v>9403</v>
      </c>
      <c r="Q6279" s="150" t="s">
        <v>10106</v>
      </c>
      <c r="R6279" s="189">
        <v>3.7800000000000002</v>
      </c>
    </row>
    <row r="6280" spans="1:18" x14ac:dyDescent="0.25">
      <c r="A6280" s="132">
        <v>1067987</v>
      </c>
      <c r="B6280" s="145" t="s">
        <v>6037</v>
      </c>
      <c r="C6280" s="132">
        <v>6</v>
      </c>
      <c r="D6280" s="132">
        <v>798</v>
      </c>
      <c r="E6280" s="186" t="s">
        <v>21</v>
      </c>
      <c r="F6280" s="132">
        <v>890</v>
      </c>
      <c r="G6280" s="132" t="s">
        <v>20</v>
      </c>
      <c r="H6280" s="132">
        <v>40</v>
      </c>
      <c r="I6280" s="132">
        <v>2</v>
      </c>
      <c r="J6280" s="133">
        <v>1.29</v>
      </c>
      <c r="K6280" s="133">
        <v>0.86</v>
      </c>
      <c r="L6280" s="133">
        <v>1.23</v>
      </c>
      <c r="M6280" s="134" t="str">
        <f t="shared" si="98"/>
        <v>P</v>
      </c>
      <c r="N6280" s="173" t="s">
        <v>10681</v>
      </c>
      <c r="O6280" s="146" t="s">
        <v>1506</v>
      </c>
      <c r="P6280" s="146" t="s">
        <v>9403</v>
      </c>
      <c r="Q6280" s="147" t="s">
        <v>10106</v>
      </c>
      <c r="R6280" s="187">
        <v>4.74</v>
      </c>
    </row>
    <row r="6281" spans="1:18" x14ac:dyDescent="0.25">
      <c r="A6281" s="135">
        <v>1067989</v>
      </c>
      <c r="B6281" s="148" t="s">
        <v>6038</v>
      </c>
      <c r="C6281" s="135">
        <v>6</v>
      </c>
      <c r="D6281" s="135">
        <v>441</v>
      </c>
      <c r="E6281" s="188" t="s">
        <v>21</v>
      </c>
      <c r="F6281" s="135">
        <v>567</v>
      </c>
      <c r="G6281" s="135" t="s">
        <v>20</v>
      </c>
      <c r="H6281" s="135">
        <v>25</v>
      </c>
      <c r="I6281" s="135">
        <v>1</v>
      </c>
      <c r="J6281" s="136">
        <v>1.65</v>
      </c>
      <c r="K6281" s="136">
        <v>1.1000000000000001</v>
      </c>
      <c r="L6281" s="136">
        <v>1.48</v>
      </c>
      <c r="M6281" s="137" t="str">
        <f t="shared" si="98"/>
        <v>P</v>
      </c>
      <c r="N6281" s="174" t="s">
        <v>10681</v>
      </c>
      <c r="O6281" s="149" t="s">
        <v>1506</v>
      </c>
      <c r="P6281" s="149" t="s">
        <v>9427</v>
      </c>
      <c r="Q6281" s="150" t="s">
        <v>10519</v>
      </c>
      <c r="R6281" s="189">
        <v>4.68</v>
      </c>
    </row>
    <row r="6282" spans="1:18" x14ac:dyDescent="0.25">
      <c r="A6282" s="132">
        <v>1067991</v>
      </c>
      <c r="B6282" s="145" t="s">
        <v>6039</v>
      </c>
      <c r="C6282" s="132">
        <v>6</v>
      </c>
      <c r="D6282" s="132">
        <v>1221</v>
      </c>
      <c r="E6282" s="186" t="s">
        <v>21</v>
      </c>
      <c r="F6282" s="132">
        <v>1520</v>
      </c>
      <c r="G6282" s="132">
        <v>80</v>
      </c>
      <c r="H6282" s="132">
        <v>45</v>
      </c>
      <c r="I6282" s="132">
        <v>2</v>
      </c>
      <c r="J6282" s="133">
        <v>1.19</v>
      </c>
      <c r="K6282" s="133">
        <v>0.79</v>
      </c>
      <c r="L6282" s="133">
        <v>0.92</v>
      </c>
      <c r="M6282" s="134" t="str">
        <f t="shared" si="98"/>
        <v>P</v>
      </c>
      <c r="N6282" s="173" t="s">
        <v>10681</v>
      </c>
      <c r="O6282" s="146" t="s">
        <v>1506</v>
      </c>
      <c r="P6282" s="146" t="s">
        <v>9403</v>
      </c>
      <c r="Q6282" s="147" t="s">
        <v>10106</v>
      </c>
      <c r="R6282" s="187">
        <v>5.22</v>
      </c>
    </row>
    <row r="6283" spans="1:18" x14ac:dyDescent="0.25">
      <c r="A6283" s="135">
        <v>1068273</v>
      </c>
      <c r="B6283" s="148" t="s">
        <v>6040</v>
      </c>
      <c r="C6283" s="135">
        <v>6</v>
      </c>
      <c r="D6283" s="135">
        <v>180</v>
      </c>
      <c r="E6283" s="188" t="s">
        <v>21</v>
      </c>
      <c r="F6283" s="135">
        <v>260</v>
      </c>
      <c r="G6283" s="135" t="s">
        <v>20</v>
      </c>
      <c r="H6283" s="135">
        <v>10</v>
      </c>
      <c r="I6283" s="135">
        <v>3</v>
      </c>
      <c r="J6283" s="136">
        <v>2.77</v>
      </c>
      <c r="K6283" s="136">
        <v>1.9</v>
      </c>
      <c r="L6283" s="136">
        <v>1.08</v>
      </c>
      <c r="M6283" s="137" t="str">
        <f t="shared" si="98"/>
        <v>P</v>
      </c>
      <c r="N6283" s="174" t="s">
        <v>10681</v>
      </c>
      <c r="O6283" s="149" t="s">
        <v>1555</v>
      </c>
      <c r="P6283" s="149" t="s">
        <v>9400</v>
      </c>
      <c r="Q6283" s="150" t="s">
        <v>10519</v>
      </c>
      <c r="R6283" s="189">
        <v>13.080000000000002</v>
      </c>
    </row>
    <row r="6284" spans="1:18" x14ac:dyDescent="0.25">
      <c r="A6284" s="132">
        <v>1068282</v>
      </c>
      <c r="B6284" s="145" t="s">
        <v>6041</v>
      </c>
      <c r="C6284" s="132">
        <v>6</v>
      </c>
      <c r="D6284" s="132">
        <v>480</v>
      </c>
      <c r="E6284" s="186" t="s">
        <v>21</v>
      </c>
      <c r="F6284" s="132">
        <v>640</v>
      </c>
      <c r="G6284" s="132" t="s">
        <v>20</v>
      </c>
      <c r="H6284" s="132">
        <v>30</v>
      </c>
      <c r="I6284" s="132">
        <v>1</v>
      </c>
      <c r="J6284" s="133">
        <v>1.51</v>
      </c>
      <c r="K6284" s="133">
        <v>1.01</v>
      </c>
      <c r="L6284" s="133">
        <v>1.83</v>
      </c>
      <c r="M6284" s="134" t="str">
        <f t="shared" si="98"/>
        <v>P</v>
      </c>
      <c r="N6284" s="173" t="s">
        <v>10681</v>
      </c>
      <c r="O6284" s="146" t="s">
        <v>1506</v>
      </c>
      <c r="P6284" s="146" t="s">
        <v>10455</v>
      </c>
      <c r="Q6284" s="147" t="s">
        <v>10519</v>
      </c>
      <c r="R6284" s="187">
        <v>6.9599999999999991</v>
      </c>
    </row>
    <row r="6285" spans="1:18" x14ac:dyDescent="0.25">
      <c r="A6285" s="135">
        <v>1068284</v>
      </c>
      <c r="B6285" s="148" t="s">
        <v>6042</v>
      </c>
      <c r="C6285" s="135">
        <v>6</v>
      </c>
      <c r="D6285" s="135">
        <v>752</v>
      </c>
      <c r="E6285" s="188" t="s">
        <v>21</v>
      </c>
      <c r="F6285" s="135">
        <v>940</v>
      </c>
      <c r="G6285" s="135" t="s">
        <v>20</v>
      </c>
      <c r="H6285" s="135">
        <v>40</v>
      </c>
      <c r="I6285" s="135">
        <v>2</v>
      </c>
      <c r="J6285" s="136">
        <v>1.33</v>
      </c>
      <c r="K6285" s="136">
        <v>0.88</v>
      </c>
      <c r="L6285" s="136">
        <v>1.33</v>
      </c>
      <c r="M6285" s="137" t="str">
        <f t="shared" si="98"/>
        <v>P</v>
      </c>
      <c r="N6285" s="174" t="s">
        <v>10681</v>
      </c>
      <c r="O6285" s="149" t="s">
        <v>1506</v>
      </c>
      <c r="P6285" s="149" t="s">
        <v>9398</v>
      </c>
      <c r="Q6285" s="150" t="s">
        <v>10519</v>
      </c>
      <c r="R6285" s="189">
        <v>5.5200000000000005</v>
      </c>
    </row>
    <row r="6286" spans="1:18" x14ac:dyDescent="0.25">
      <c r="A6286" s="132">
        <v>1068290</v>
      </c>
      <c r="B6286" s="145" t="s">
        <v>6043</v>
      </c>
      <c r="C6286" s="132">
        <v>6</v>
      </c>
      <c r="D6286" s="132">
        <v>330</v>
      </c>
      <c r="E6286" s="186" t="s">
        <v>21</v>
      </c>
      <c r="F6286" s="132">
        <v>462</v>
      </c>
      <c r="G6286" s="132" t="s">
        <v>20</v>
      </c>
      <c r="H6286" s="132">
        <v>25</v>
      </c>
      <c r="I6286" s="132">
        <v>1</v>
      </c>
      <c r="J6286" s="133">
        <v>1.6</v>
      </c>
      <c r="K6286" s="133">
        <v>1.06</v>
      </c>
      <c r="L6286" s="133">
        <v>2.08</v>
      </c>
      <c r="M6286" s="134" t="str">
        <f t="shared" si="98"/>
        <v>P</v>
      </c>
      <c r="N6286" s="173" t="s">
        <v>10681</v>
      </c>
      <c r="O6286" s="146" t="s">
        <v>1506</v>
      </c>
      <c r="P6286" s="146" t="s">
        <v>10455</v>
      </c>
      <c r="Q6286" s="147" t="s">
        <v>10519</v>
      </c>
      <c r="R6286" s="187">
        <v>6.12</v>
      </c>
    </row>
    <row r="6287" spans="1:18" x14ac:dyDescent="0.25">
      <c r="A6287" s="135">
        <v>1068292</v>
      </c>
      <c r="B6287" s="148" t="s">
        <v>6044</v>
      </c>
      <c r="C6287" s="135">
        <v>24</v>
      </c>
      <c r="D6287" s="135">
        <v>325</v>
      </c>
      <c r="E6287" s="188" t="s">
        <v>20</v>
      </c>
      <c r="F6287" s="135" t="s">
        <v>20</v>
      </c>
      <c r="G6287" s="135" t="s">
        <v>20</v>
      </c>
      <c r="H6287" s="135" t="s">
        <v>20</v>
      </c>
      <c r="I6287" s="135" t="s">
        <v>20</v>
      </c>
      <c r="J6287" s="136">
        <v>1.81</v>
      </c>
      <c r="K6287" s="136">
        <v>1.81</v>
      </c>
      <c r="L6287" s="136">
        <v>0.37</v>
      </c>
      <c r="M6287" s="137" t="str">
        <f t="shared" si="98"/>
        <v>P</v>
      </c>
      <c r="N6287" s="174" t="s">
        <v>10681</v>
      </c>
      <c r="O6287" s="149" t="s">
        <v>1506</v>
      </c>
      <c r="P6287" s="149" t="s">
        <v>10455</v>
      </c>
      <c r="Q6287" s="150" t="s">
        <v>10519</v>
      </c>
      <c r="R6287" s="189">
        <v>16.799999999999997</v>
      </c>
    </row>
    <row r="6288" spans="1:18" x14ac:dyDescent="0.25">
      <c r="A6288" s="132">
        <v>1068303</v>
      </c>
      <c r="B6288" s="145" t="s">
        <v>6045</v>
      </c>
      <c r="C6288" s="132">
        <v>6</v>
      </c>
      <c r="D6288" s="132">
        <v>1124</v>
      </c>
      <c r="E6288" s="186" t="s">
        <v>21</v>
      </c>
      <c r="F6288" s="132">
        <v>1488</v>
      </c>
      <c r="G6288" s="132">
        <v>44</v>
      </c>
      <c r="H6288" s="132">
        <v>55</v>
      </c>
      <c r="I6288" s="132">
        <v>2</v>
      </c>
      <c r="J6288" s="133">
        <v>1.1140000000000001</v>
      </c>
      <c r="K6288" s="133">
        <v>0.79</v>
      </c>
      <c r="L6288" s="133">
        <v>1.27</v>
      </c>
      <c r="M6288" s="134" t="str">
        <f t="shared" si="98"/>
        <v>P</v>
      </c>
      <c r="N6288" s="171" t="s">
        <v>10681</v>
      </c>
      <c r="O6288" s="146" t="s">
        <v>1506</v>
      </c>
      <c r="P6288" s="146" t="s">
        <v>10455</v>
      </c>
      <c r="Q6288" s="147" t="s">
        <v>10519</v>
      </c>
      <c r="R6288" s="187">
        <v>2.7</v>
      </c>
    </row>
    <row r="6289" spans="1:18" x14ac:dyDescent="0.25">
      <c r="A6289" s="135">
        <v>1068304</v>
      </c>
      <c r="B6289" s="148" t="s">
        <v>6046</v>
      </c>
      <c r="C6289" s="135">
        <v>6</v>
      </c>
      <c r="D6289" s="135">
        <v>1124</v>
      </c>
      <c r="E6289" s="188" t="s">
        <v>21</v>
      </c>
      <c r="F6289" s="135">
        <v>1488</v>
      </c>
      <c r="G6289" s="135">
        <v>44</v>
      </c>
      <c r="H6289" s="135">
        <v>55</v>
      </c>
      <c r="I6289" s="135">
        <v>2</v>
      </c>
      <c r="J6289" s="136">
        <v>1.1140000000000001</v>
      </c>
      <c r="K6289" s="136">
        <v>0.79</v>
      </c>
      <c r="L6289" s="136">
        <v>1.27</v>
      </c>
      <c r="M6289" s="137" t="str">
        <f t="shared" si="98"/>
        <v>P</v>
      </c>
      <c r="N6289" s="172" t="s">
        <v>10681</v>
      </c>
      <c r="O6289" s="149" t="s">
        <v>1506</v>
      </c>
      <c r="P6289" s="149" t="s">
        <v>10455</v>
      </c>
      <c r="Q6289" s="150" t="s">
        <v>10519</v>
      </c>
      <c r="R6289" s="189">
        <v>2.7</v>
      </c>
    </row>
    <row r="6290" spans="1:18" x14ac:dyDescent="0.25">
      <c r="A6290" s="132">
        <v>1068520</v>
      </c>
      <c r="B6290" s="145" t="s">
        <v>6047</v>
      </c>
      <c r="C6290" s="132">
        <v>1</v>
      </c>
      <c r="D6290" s="132">
        <v>50</v>
      </c>
      <c r="E6290" s="186" t="s">
        <v>21</v>
      </c>
      <c r="F6290" s="132" t="s">
        <v>20</v>
      </c>
      <c r="G6290" s="132" t="s">
        <v>20</v>
      </c>
      <c r="H6290" s="132">
        <v>6</v>
      </c>
      <c r="I6290" s="132">
        <v>6</v>
      </c>
      <c r="J6290" s="133">
        <v>2.9</v>
      </c>
      <c r="K6290" s="133">
        <v>0.22</v>
      </c>
      <c r="L6290" s="133">
        <v>2.9</v>
      </c>
      <c r="M6290" s="134" t="str">
        <f t="shared" si="98"/>
        <v>P</v>
      </c>
      <c r="N6290" s="171" t="s">
        <v>10682</v>
      </c>
      <c r="O6290" s="146" t="s">
        <v>1506</v>
      </c>
      <c r="P6290" s="146" t="s">
        <v>9401</v>
      </c>
      <c r="Q6290" s="147" t="s">
        <v>10519</v>
      </c>
      <c r="R6290" s="187">
        <v>5.41</v>
      </c>
    </row>
    <row r="6291" spans="1:18" x14ac:dyDescent="0.25">
      <c r="A6291" s="135">
        <v>1068524</v>
      </c>
      <c r="B6291" s="148" t="s">
        <v>6048</v>
      </c>
      <c r="C6291" s="135">
        <v>1</v>
      </c>
      <c r="D6291" s="135" t="s">
        <v>20</v>
      </c>
      <c r="E6291" s="188" t="s">
        <v>20</v>
      </c>
      <c r="F6291" s="135" t="s">
        <v>20</v>
      </c>
      <c r="G6291" s="135" t="s">
        <v>21</v>
      </c>
      <c r="H6291" s="135" t="s">
        <v>21</v>
      </c>
      <c r="I6291" s="135" t="s">
        <v>21</v>
      </c>
      <c r="J6291" s="136">
        <v>3.1</v>
      </c>
      <c r="K6291" s="136">
        <v>0.22</v>
      </c>
      <c r="L6291" s="136">
        <v>3.1</v>
      </c>
      <c r="M6291" s="137" t="str">
        <f t="shared" si="98"/>
        <v>P</v>
      </c>
      <c r="N6291" s="172" t="s">
        <v>10682</v>
      </c>
      <c r="O6291" s="149" t="s">
        <v>1506</v>
      </c>
      <c r="P6291" s="149" t="s">
        <v>9401</v>
      </c>
      <c r="Q6291" s="150" t="s">
        <v>10519</v>
      </c>
      <c r="R6291" s="189">
        <v>5.86</v>
      </c>
    </row>
    <row r="6292" spans="1:18" x14ac:dyDescent="0.25">
      <c r="A6292" s="132">
        <v>1068537</v>
      </c>
      <c r="B6292" s="145" t="s">
        <v>6049</v>
      </c>
      <c r="C6292" s="132">
        <v>1</v>
      </c>
      <c r="D6292" s="132">
        <v>60</v>
      </c>
      <c r="E6292" s="186" t="s">
        <v>21</v>
      </c>
      <c r="F6292" s="132" t="s">
        <v>20</v>
      </c>
      <c r="G6292" s="132" t="s">
        <v>21</v>
      </c>
      <c r="H6292" s="132" t="s">
        <v>21</v>
      </c>
      <c r="I6292" s="132" t="s">
        <v>21</v>
      </c>
      <c r="J6292" s="133">
        <v>3.3</v>
      </c>
      <c r="K6292" s="133">
        <v>3.4</v>
      </c>
      <c r="L6292" s="133">
        <v>0.27</v>
      </c>
      <c r="M6292" s="134" t="str">
        <f t="shared" si="98"/>
        <v>P</v>
      </c>
      <c r="N6292" s="173" t="s">
        <v>10682</v>
      </c>
      <c r="O6292" s="146" t="s">
        <v>1506</v>
      </c>
      <c r="P6292" s="146" t="s">
        <v>9401</v>
      </c>
      <c r="Q6292" s="147" t="s">
        <v>10519</v>
      </c>
      <c r="R6292" s="187">
        <v>6.39</v>
      </c>
    </row>
    <row r="6293" spans="1:18" x14ac:dyDescent="0.25">
      <c r="A6293" s="135">
        <v>1068579</v>
      </c>
      <c r="B6293" s="148" t="s">
        <v>6050</v>
      </c>
      <c r="C6293" s="135">
        <v>100</v>
      </c>
      <c r="D6293" s="135">
        <v>6000</v>
      </c>
      <c r="E6293" s="188">
        <v>420</v>
      </c>
      <c r="F6293" s="135" t="s">
        <v>20</v>
      </c>
      <c r="G6293" s="135" t="s">
        <v>21</v>
      </c>
      <c r="H6293" s="135" t="s">
        <v>21</v>
      </c>
      <c r="I6293" s="135" t="s">
        <v>21</v>
      </c>
      <c r="J6293" s="136">
        <v>1.32</v>
      </c>
      <c r="K6293" s="136">
        <v>0.45</v>
      </c>
      <c r="L6293" s="136">
        <v>0.16</v>
      </c>
      <c r="M6293" s="137" t="str">
        <f t="shared" si="98"/>
        <v>P</v>
      </c>
      <c r="N6293" s="174" t="s">
        <v>10682</v>
      </c>
      <c r="O6293" s="149" t="s">
        <v>1506</v>
      </c>
      <c r="P6293" s="149" t="s">
        <v>9934</v>
      </c>
      <c r="Q6293" s="150" t="s">
        <v>10519</v>
      </c>
      <c r="R6293" s="189">
        <v>1</v>
      </c>
    </row>
    <row r="6294" spans="1:18" x14ac:dyDescent="0.25">
      <c r="A6294" s="132">
        <v>1068827</v>
      </c>
      <c r="B6294" s="145" t="s">
        <v>6051</v>
      </c>
      <c r="C6294" s="132">
        <v>6</v>
      </c>
      <c r="D6294" s="132">
        <v>875</v>
      </c>
      <c r="E6294" s="186" t="s">
        <v>21</v>
      </c>
      <c r="F6294" s="132">
        <v>1125</v>
      </c>
      <c r="G6294" s="132" t="s">
        <v>20</v>
      </c>
      <c r="H6294" s="132">
        <v>55</v>
      </c>
      <c r="I6294" s="132">
        <v>1</v>
      </c>
      <c r="J6294" s="133">
        <v>1.27</v>
      </c>
      <c r="K6294" s="133">
        <v>0.71</v>
      </c>
      <c r="L6294" s="133">
        <v>1.5</v>
      </c>
      <c r="M6294" s="134" t="str">
        <f t="shared" si="98"/>
        <v>P</v>
      </c>
      <c r="N6294" s="171" t="s">
        <v>10681</v>
      </c>
      <c r="O6294" s="146" t="s">
        <v>1506</v>
      </c>
      <c r="P6294" s="146" t="s">
        <v>9513</v>
      </c>
      <c r="Q6294" s="147" t="s">
        <v>10519</v>
      </c>
      <c r="R6294" s="187">
        <v>9.8999999999999986</v>
      </c>
    </row>
    <row r="6295" spans="1:18" x14ac:dyDescent="0.25">
      <c r="A6295" s="135">
        <v>1068829</v>
      </c>
      <c r="B6295" s="148" t="s">
        <v>6052</v>
      </c>
      <c r="C6295" s="135">
        <v>6</v>
      </c>
      <c r="D6295" s="135">
        <v>873</v>
      </c>
      <c r="E6295" s="188" t="s">
        <v>21</v>
      </c>
      <c r="F6295" s="135">
        <v>1125</v>
      </c>
      <c r="G6295" s="135" t="s">
        <v>20</v>
      </c>
      <c r="H6295" s="135">
        <v>55</v>
      </c>
      <c r="I6295" s="135">
        <v>1</v>
      </c>
      <c r="J6295" s="136">
        <v>1.27</v>
      </c>
      <c r="K6295" s="136">
        <v>0.7</v>
      </c>
      <c r="L6295" s="136">
        <v>1.45</v>
      </c>
      <c r="M6295" s="137" t="str">
        <f t="shared" si="98"/>
        <v>P</v>
      </c>
      <c r="N6295" s="172" t="s">
        <v>10681</v>
      </c>
      <c r="O6295" s="149" t="s">
        <v>1506</v>
      </c>
      <c r="P6295" s="149" t="s">
        <v>9513</v>
      </c>
      <c r="Q6295" s="150" t="s">
        <v>10519</v>
      </c>
      <c r="R6295" s="189">
        <v>9.8999999999999986</v>
      </c>
    </row>
    <row r="6296" spans="1:18" x14ac:dyDescent="0.25">
      <c r="A6296" s="132">
        <v>1068880</v>
      </c>
      <c r="B6296" s="145" t="s">
        <v>6053</v>
      </c>
      <c r="C6296" s="132">
        <v>30</v>
      </c>
      <c r="D6296" s="132">
        <v>96</v>
      </c>
      <c r="E6296" s="186">
        <v>8</v>
      </c>
      <c r="F6296" s="132">
        <v>120</v>
      </c>
      <c r="G6296" s="132" t="s">
        <v>21</v>
      </c>
      <c r="H6296" s="132" t="s">
        <v>21</v>
      </c>
      <c r="I6296" s="132" t="s">
        <v>21</v>
      </c>
      <c r="J6296" s="133">
        <v>4.78</v>
      </c>
      <c r="K6296" s="133">
        <v>3.8</v>
      </c>
      <c r="L6296" s="133">
        <v>0.70599999999999996</v>
      </c>
      <c r="M6296" s="134" t="str">
        <f t="shared" si="98"/>
        <v>P</v>
      </c>
      <c r="N6296" s="171" t="s">
        <v>10682</v>
      </c>
      <c r="O6296" s="146" t="s">
        <v>1614</v>
      </c>
      <c r="P6296" s="146" t="s">
        <v>9438</v>
      </c>
      <c r="Q6296" s="147" t="s">
        <v>10519</v>
      </c>
      <c r="R6296" s="187">
        <v>2.4</v>
      </c>
    </row>
    <row r="6297" spans="1:18" x14ac:dyDescent="0.25">
      <c r="A6297" s="135">
        <v>1068883</v>
      </c>
      <c r="B6297" s="148" t="s">
        <v>6054</v>
      </c>
      <c r="C6297" s="135">
        <v>24</v>
      </c>
      <c r="D6297" s="135">
        <v>1219</v>
      </c>
      <c r="E6297" s="188">
        <v>20</v>
      </c>
      <c r="F6297" s="135" t="s">
        <v>20</v>
      </c>
      <c r="G6297" s="135" t="s">
        <v>20</v>
      </c>
      <c r="H6297" s="135">
        <v>100</v>
      </c>
      <c r="I6297" s="135">
        <v>1</v>
      </c>
      <c r="J6297" s="136">
        <v>0.35</v>
      </c>
      <c r="K6297" s="136">
        <v>0.6</v>
      </c>
      <c r="L6297" s="136">
        <v>0.3</v>
      </c>
      <c r="M6297" s="137" t="str">
        <f t="shared" si="98"/>
        <v>P</v>
      </c>
      <c r="N6297" s="174" t="s">
        <v>10682</v>
      </c>
      <c r="O6297" s="149" t="s">
        <v>1500</v>
      </c>
      <c r="P6297" s="149" t="s">
        <v>9935</v>
      </c>
      <c r="Q6297" s="150" t="s">
        <v>10519</v>
      </c>
      <c r="R6297" s="189">
        <v>3.5999999999999996</v>
      </c>
    </row>
    <row r="6298" spans="1:18" x14ac:dyDescent="0.25">
      <c r="A6298" s="132">
        <v>1068885</v>
      </c>
      <c r="B6298" s="145" t="s">
        <v>6055</v>
      </c>
      <c r="C6298" s="132">
        <v>24</v>
      </c>
      <c r="D6298" s="132">
        <v>648</v>
      </c>
      <c r="E6298" s="186">
        <v>24</v>
      </c>
      <c r="F6298" s="132">
        <v>1080</v>
      </c>
      <c r="G6298" s="132" t="s">
        <v>21</v>
      </c>
      <c r="H6298" s="132" t="s">
        <v>21</v>
      </c>
      <c r="I6298" s="132" t="s">
        <v>21</v>
      </c>
      <c r="J6298" s="133">
        <v>1.75</v>
      </c>
      <c r="K6298" s="133">
        <v>1.4</v>
      </c>
      <c r="L6298" s="133">
        <v>0.5</v>
      </c>
      <c r="M6298" s="134" t="str">
        <f t="shared" si="98"/>
        <v>P</v>
      </c>
      <c r="N6298" s="171" t="s">
        <v>10682</v>
      </c>
      <c r="O6298" s="146" t="s">
        <v>1587</v>
      </c>
      <c r="P6298" s="146" t="s">
        <v>9421</v>
      </c>
      <c r="Q6298" s="147" t="s">
        <v>10519</v>
      </c>
      <c r="R6298" s="187">
        <v>7.68</v>
      </c>
    </row>
    <row r="6299" spans="1:18" x14ac:dyDescent="0.25">
      <c r="A6299" s="135">
        <v>1068923</v>
      </c>
      <c r="B6299" s="148" t="s">
        <v>1888</v>
      </c>
      <c r="C6299" s="135">
        <v>6</v>
      </c>
      <c r="D6299" s="135" t="s">
        <v>20</v>
      </c>
      <c r="E6299" s="188" t="s">
        <v>20</v>
      </c>
      <c r="F6299" s="135" t="s">
        <v>20</v>
      </c>
      <c r="G6299" s="135" t="s">
        <v>20</v>
      </c>
      <c r="H6299" s="135" t="s">
        <v>20</v>
      </c>
      <c r="I6299" s="135" t="s">
        <v>20</v>
      </c>
      <c r="J6299" s="136">
        <v>2.1</v>
      </c>
      <c r="K6299" s="136">
        <v>1.4</v>
      </c>
      <c r="L6299" s="136">
        <v>0.41</v>
      </c>
      <c r="M6299" s="137" t="str">
        <f t="shared" si="98"/>
        <v>P</v>
      </c>
      <c r="N6299" s="172" t="s">
        <v>10681</v>
      </c>
      <c r="O6299" s="149" t="s">
        <v>3711</v>
      </c>
      <c r="P6299" s="149" t="s">
        <v>9414</v>
      </c>
      <c r="Q6299" s="150" t="s">
        <v>10519</v>
      </c>
      <c r="R6299" s="189">
        <v>4.74</v>
      </c>
    </row>
    <row r="6300" spans="1:18" x14ac:dyDescent="0.25">
      <c r="A6300" s="132">
        <v>1068988</v>
      </c>
      <c r="B6300" s="145" t="s">
        <v>6056</v>
      </c>
      <c r="C6300" s="132">
        <v>4</v>
      </c>
      <c r="D6300" s="132">
        <v>28</v>
      </c>
      <c r="E6300" s="186" t="s">
        <v>21</v>
      </c>
      <c r="F6300" s="132">
        <v>32</v>
      </c>
      <c r="G6300" s="132" t="s">
        <v>21</v>
      </c>
      <c r="H6300" s="132" t="s">
        <v>21</v>
      </c>
      <c r="I6300" s="132" t="s">
        <v>21</v>
      </c>
      <c r="J6300" s="133">
        <v>5.12</v>
      </c>
      <c r="K6300" s="133">
        <v>2.6</v>
      </c>
      <c r="L6300" s="133">
        <v>3.4</v>
      </c>
      <c r="M6300" s="134" t="str">
        <f t="shared" si="98"/>
        <v>P</v>
      </c>
      <c r="N6300" s="171" t="s">
        <v>10682</v>
      </c>
      <c r="O6300" s="146" t="s">
        <v>3101</v>
      </c>
      <c r="P6300" s="146" t="s">
        <v>9489</v>
      </c>
      <c r="Q6300" s="147" t="s">
        <v>10519</v>
      </c>
      <c r="R6300" s="187">
        <v>17.04</v>
      </c>
    </row>
    <row r="6301" spans="1:18" x14ac:dyDescent="0.25">
      <c r="A6301" s="135">
        <v>1069019</v>
      </c>
      <c r="B6301" s="148" t="s">
        <v>435</v>
      </c>
      <c r="C6301" s="135">
        <v>3</v>
      </c>
      <c r="D6301" s="135">
        <v>7344</v>
      </c>
      <c r="E6301" s="188">
        <v>204</v>
      </c>
      <c r="F6301" s="135" t="s">
        <v>20</v>
      </c>
      <c r="G6301" s="135">
        <v>816</v>
      </c>
      <c r="H6301" s="135">
        <v>1020</v>
      </c>
      <c r="I6301" s="135">
        <v>1</v>
      </c>
      <c r="J6301" s="136">
        <v>1.0900000000000001</v>
      </c>
      <c r="K6301" s="136">
        <v>0.43</v>
      </c>
      <c r="L6301" s="136">
        <v>0.15</v>
      </c>
      <c r="M6301" s="137" t="str">
        <f t="shared" si="98"/>
        <v>P</v>
      </c>
      <c r="N6301" s="172" t="s">
        <v>10682</v>
      </c>
      <c r="O6301" s="149" t="s">
        <v>1500</v>
      </c>
      <c r="P6301" s="149" t="s">
        <v>9507</v>
      </c>
      <c r="Q6301" s="150" t="s">
        <v>10519</v>
      </c>
      <c r="R6301" s="189">
        <v>0.51</v>
      </c>
    </row>
    <row r="6302" spans="1:18" x14ac:dyDescent="0.25">
      <c r="A6302" s="132">
        <v>1069154</v>
      </c>
      <c r="B6302" s="145" t="s">
        <v>6057</v>
      </c>
      <c r="C6302" s="132">
        <v>6</v>
      </c>
      <c r="D6302" s="132">
        <v>432</v>
      </c>
      <c r="E6302" s="186">
        <v>24</v>
      </c>
      <c r="F6302" s="132" t="s">
        <v>20</v>
      </c>
      <c r="G6302" s="132" t="s">
        <v>20</v>
      </c>
      <c r="H6302" s="132" t="s">
        <v>20</v>
      </c>
      <c r="I6302" s="132" t="s">
        <v>20</v>
      </c>
      <c r="J6302" s="133">
        <v>2.14</v>
      </c>
      <c r="K6302" s="133">
        <v>1.67</v>
      </c>
      <c r="L6302" s="133">
        <v>0.95</v>
      </c>
      <c r="M6302" s="134" t="str">
        <f t="shared" si="98"/>
        <v>P</v>
      </c>
      <c r="N6302" s="171" t="s">
        <v>10682</v>
      </c>
      <c r="O6302" s="146" t="s">
        <v>1500</v>
      </c>
      <c r="P6302" s="146" t="s">
        <v>9418</v>
      </c>
      <c r="Q6302" s="147" t="s">
        <v>10519</v>
      </c>
      <c r="R6302" s="187">
        <v>6.9599999999999991</v>
      </c>
    </row>
    <row r="6303" spans="1:18" x14ac:dyDescent="0.25">
      <c r="A6303" s="135">
        <v>1069222</v>
      </c>
      <c r="B6303" s="148" t="s">
        <v>6058</v>
      </c>
      <c r="C6303" s="135">
        <v>6</v>
      </c>
      <c r="D6303" s="135">
        <v>432</v>
      </c>
      <c r="E6303" s="188">
        <v>24</v>
      </c>
      <c r="F6303" s="135" t="s">
        <v>20</v>
      </c>
      <c r="G6303" s="135" t="s">
        <v>20</v>
      </c>
      <c r="H6303" s="135" t="s">
        <v>20</v>
      </c>
      <c r="I6303" s="135" t="s">
        <v>20</v>
      </c>
      <c r="J6303" s="136">
        <v>2.4</v>
      </c>
      <c r="K6303" s="136">
        <v>1.2</v>
      </c>
      <c r="L6303" s="136">
        <v>1.2</v>
      </c>
      <c r="M6303" s="137" t="str">
        <f t="shared" si="98"/>
        <v>P</v>
      </c>
      <c r="N6303" s="172" t="s">
        <v>10682</v>
      </c>
      <c r="O6303" s="149" t="s">
        <v>1500</v>
      </c>
      <c r="P6303" s="149" t="s">
        <v>9512</v>
      </c>
      <c r="Q6303" s="150" t="s">
        <v>10519</v>
      </c>
      <c r="R6303" s="189">
        <v>6.48</v>
      </c>
    </row>
    <row r="6304" spans="1:18" x14ac:dyDescent="0.25">
      <c r="A6304" s="132">
        <v>1070236</v>
      </c>
      <c r="B6304" s="145" t="s">
        <v>6059</v>
      </c>
      <c r="C6304" s="132">
        <v>250</v>
      </c>
      <c r="D6304" s="132" t="s">
        <v>20</v>
      </c>
      <c r="E6304" s="186" t="s">
        <v>20</v>
      </c>
      <c r="F6304" s="132" t="s">
        <v>20</v>
      </c>
      <c r="G6304" s="132" t="s">
        <v>20</v>
      </c>
      <c r="H6304" s="132" t="s">
        <v>20</v>
      </c>
      <c r="I6304" s="132" t="s">
        <v>20</v>
      </c>
      <c r="J6304" s="133">
        <v>1.7</v>
      </c>
      <c r="K6304" s="133">
        <v>0.54</v>
      </c>
      <c r="L6304" s="133">
        <v>0.9</v>
      </c>
      <c r="M6304" s="134" t="str">
        <f t="shared" si="98"/>
        <v>P</v>
      </c>
      <c r="N6304" s="171" t="s">
        <v>10682</v>
      </c>
      <c r="O6304" s="146" t="s">
        <v>1500</v>
      </c>
      <c r="P6304" s="146" t="s">
        <v>9706</v>
      </c>
      <c r="Q6304" s="147" t="s">
        <v>10519</v>
      </c>
      <c r="R6304" s="187">
        <v>3.6385068762278978</v>
      </c>
    </row>
    <row r="6305" spans="1:18" x14ac:dyDescent="0.25">
      <c r="A6305" s="135">
        <v>1071910</v>
      </c>
      <c r="B6305" s="148" t="s">
        <v>10647</v>
      </c>
      <c r="C6305" s="135">
        <v>5</v>
      </c>
      <c r="D6305" s="135">
        <v>20</v>
      </c>
      <c r="E6305" s="188" t="s">
        <v>21</v>
      </c>
      <c r="F6305" s="135">
        <v>28</v>
      </c>
      <c r="G6305" s="135" t="s">
        <v>21</v>
      </c>
      <c r="H6305" s="135" t="s">
        <v>21</v>
      </c>
      <c r="I6305" s="135" t="s">
        <v>21</v>
      </c>
      <c r="J6305" s="136">
        <v>4.68</v>
      </c>
      <c r="K6305" s="136">
        <v>2.74</v>
      </c>
      <c r="L6305" s="136">
        <v>4.22</v>
      </c>
      <c r="M6305" s="137" t="str">
        <f t="shared" si="98"/>
        <v>P</v>
      </c>
      <c r="N6305" s="172" t="s">
        <v>10682</v>
      </c>
      <c r="O6305" s="149" t="s">
        <v>1500</v>
      </c>
      <c r="P6305" s="149" t="s">
        <v>9418</v>
      </c>
      <c r="Q6305" s="150" t="s">
        <v>10519</v>
      </c>
      <c r="R6305" s="189">
        <v>25.35</v>
      </c>
    </row>
    <row r="6306" spans="1:18" x14ac:dyDescent="0.25">
      <c r="A6306" s="132">
        <v>1073556</v>
      </c>
      <c r="B6306" s="145" t="s">
        <v>6060</v>
      </c>
      <c r="C6306" s="132">
        <v>1</v>
      </c>
      <c r="D6306" s="132">
        <v>200</v>
      </c>
      <c r="E6306" s="186">
        <v>20</v>
      </c>
      <c r="F6306" s="132" t="s">
        <v>20</v>
      </c>
      <c r="G6306" s="132" t="s">
        <v>21</v>
      </c>
      <c r="H6306" s="132" t="s">
        <v>21</v>
      </c>
      <c r="I6306" s="132" t="s">
        <v>21</v>
      </c>
      <c r="J6306" s="133">
        <v>2.34</v>
      </c>
      <c r="K6306" s="133">
        <v>2.3199999999999998</v>
      </c>
      <c r="L6306" s="133">
        <v>0.56000000000000005</v>
      </c>
      <c r="M6306" s="134" t="str">
        <f t="shared" si="98"/>
        <v>P</v>
      </c>
      <c r="N6306" s="171" t="s">
        <v>10682</v>
      </c>
      <c r="O6306" s="146" t="s">
        <v>4349</v>
      </c>
      <c r="P6306" s="146" t="s">
        <v>9936</v>
      </c>
      <c r="Q6306" s="147" t="s">
        <v>10519</v>
      </c>
      <c r="R6306" s="187">
        <v>8.73</v>
      </c>
    </row>
    <row r="6307" spans="1:18" x14ac:dyDescent="0.25">
      <c r="A6307" s="135">
        <v>1073557</v>
      </c>
      <c r="B6307" s="148" t="s">
        <v>6061</v>
      </c>
      <c r="C6307" s="135">
        <v>1</v>
      </c>
      <c r="D6307" s="135">
        <v>396</v>
      </c>
      <c r="E6307" s="188" t="s">
        <v>20</v>
      </c>
      <c r="F6307" s="135" t="s">
        <v>20</v>
      </c>
      <c r="G6307" s="135" t="s">
        <v>20</v>
      </c>
      <c r="H6307" s="135" t="s">
        <v>20</v>
      </c>
      <c r="I6307" s="135" t="s">
        <v>20</v>
      </c>
      <c r="J6307" s="136">
        <v>1.44</v>
      </c>
      <c r="K6307" s="136">
        <v>1.48</v>
      </c>
      <c r="L6307" s="136">
        <v>0.56000000000000005</v>
      </c>
      <c r="M6307" s="137" t="str">
        <f t="shared" si="98"/>
        <v>P</v>
      </c>
      <c r="N6307" s="172" t="s">
        <v>10682</v>
      </c>
      <c r="O6307" s="149" t="s">
        <v>4349</v>
      </c>
      <c r="P6307" s="149" t="s">
        <v>9936</v>
      </c>
      <c r="Q6307" s="150" t="s">
        <v>10519</v>
      </c>
      <c r="R6307" s="189">
        <v>7.98</v>
      </c>
    </row>
    <row r="6308" spans="1:18" x14ac:dyDescent="0.25">
      <c r="A6308" s="132">
        <v>1074583</v>
      </c>
      <c r="B6308" s="145" t="s">
        <v>6062</v>
      </c>
      <c r="C6308" s="132">
        <v>1</v>
      </c>
      <c r="D6308" s="132" t="s">
        <v>20</v>
      </c>
      <c r="E6308" s="186" t="s">
        <v>20</v>
      </c>
      <c r="F6308" s="132" t="s">
        <v>20</v>
      </c>
      <c r="G6308" s="132" t="s">
        <v>20</v>
      </c>
      <c r="H6308" s="132" t="s">
        <v>20</v>
      </c>
      <c r="I6308" s="132" t="s">
        <v>20</v>
      </c>
      <c r="J6308" s="133">
        <v>0</v>
      </c>
      <c r="K6308" s="133">
        <v>0</v>
      </c>
      <c r="L6308" s="133">
        <v>0</v>
      </c>
      <c r="M6308" s="134" t="str">
        <f t="shared" si="98"/>
        <v>P</v>
      </c>
      <c r="N6308" s="171" t="s">
        <v>10682</v>
      </c>
      <c r="O6308" s="146" t="s">
        <v>1532</v>
      </c>
      <c r="P6308" s="146" t="s">
        <v>9929</v>
      </c>
      <c r="Q6308" s="147" t="s">
        <v>10519</v>
      </c>
      <c r="R6308" s="187">
        <v>2.5555555555555554</v>
      </c>
    </row>
    <row r="6309" spans="1:18" x14ac:dyDescent="0.25">
      <c r="A6309" s="135">
        <v>1074586</v>
      </c>
      <c r="B6309" s="148" t="s">
        <v>6063</v>
      </c>
      <c r="C6309" s="135">
        <v>1</v>
      </c>
      <c r="D6309" s="135" t="s">
        <v>20</v>
      </c>
      <c r="E6309" s="188" t="s">
        <v>20</v>
      </c>
      <c r="F6309" s="135" t="s">
        <v>20</v>
      </c>
      <c r="G6309" s="135" t="s">
        <v>20</v>
      </c>
      <c r="H6309" s="135" t="s">
        <v>20</v>
      </c>
      <c r="I6309" s="135" t="s">
        <v>20</v>
      </c>
      <c r="J6309" s="136">
        <v>0</v>
      </c>
      <c r="K6309" s="136">
        <v>0</v>
      </c>
      <c r="L6309" s="136">
        <v>0</v>
      </c>
      <c r="M6309" s="137" t="str">
        <f t="shared" si="98"/>
        <v>P</v>
      </c>
      <c r="N6309" s="172" t="s">
        <v>10682</v>
      </c>
      <c r="O6309" s="149" t="s">
        <v>1532</v>
      </c>
      <c r="P6309" s="149" t="s">
        <v>9929</v>
      </c>
      <c r="Q6309" s="150" t="s">
        <v>10519</v>
      </c>
      <c r="R6309" s="189">
        <v>3.7777777777777777</v>
      </c>
    </row>
    <row r="6310" spans="1:18" x14ac:dyDescent="0.25">
      <c r="A6310" s="132">
        <v>1074591</v>
      </c>
      <c r="B6310" s="145" t="s">
        <v>6064</v>
      </c>
      <c r="C6310" s="132">
        <v>1</v>
      </c>
      <c r="D6310" s="132" t="s">
        <v>20</v>
      </c>
      <c r="E6310" s="186" t="s">
        <v>20</v>
      </c>
      <c r="F6310" s="132" t="s">
        <v>20</v>
      </c>
      <c r="G6310" s="132" t="s">
        <v>20</v>
      </c>
      <c r="H6310" s="132" t="s">
        <v>20</v>
      </c>
      <c r="I6310" s="132" t="s">
        <v>20</v>
      </c>
      <c r="J6310" s="133">
        <v>0</v>
      </c>
      <c r="K6310" s="133">
        <v>0</v>
      </c>
      <c r="L6310" s="133">
        <v>0</v>
      </c>
      <c r="M6310" s="134" t="str">
        <f t="shared" si="98"/>
        <v>P</v>
      </c>
      <c r="N6310" s="171" t="s">
        <v>10682</v>
      </c>
      <c r="O6310" s="146" t="s">
        <v>1532</v>
      </c>
      <c r="P6310" s="146" t="s">
        <v>9937</v>
      </c>
      <c r="Q6310" s="147" t="s">
        <v>10519</v>
      </c>
      <c r="R6310" s="187">
        <v>0.26666666666666666</v>
      </c>
    </row>
    <row r="6311" spans="1:18" x14ac:dyDescent="0.25">
      <c r="A6311" s="135">
        <v>1074592</v>
      </c>
      <c r="B6311" s="148" t="s">
        <v>6065</v>
      </c>
      <c r="C6311" s="135">
        <v>1</v>
      </c>
      <c r="D6311" s="135" t="s">
        <v>20</v>
      </c>
      <c r="E6311" s="188" t="s">
        <v>20</v>
      </c>
      <c r="F6311" s="135" t="s">
        <v>20</v>
      </c>
      <c r="G6311" s="135" t="s">
        <v>20</v>
      </c>
      <c r="H6311" s="135" t="s">
        <v>20</v>
      </c>
      <c r="I6311" s="135" t="s">
        <v>20</v>
      </c>
      <c r="J6311" s="136">
        <v>0</v>
      </c>
      <c r="K6311" s="136">
        <v>0</v>
      </c>
      <c r="L6311" s="136">
        <v>0</v>
      </c>
      <c r="M6311" s="137" t="str">
        <f t="shared" si="98"/>
        <v>P</v>
      </c>
      <c r="N6311" s="172" t="s">
        <v>10682</v>
      </c>
      <c r="O6311" s="149" t="s">
        <v>1532</v>
      </c>
      <c r="P6311" s="149" t="s">
        <v>9927</v>
      </c>
      <c r="Q6311" s="150" t="s">
        <v>10519</v>
      </c>
      <c r="R6311" s="189">
        <v>67.666666666666657</v>
      </c>
    </row>
    <row r="6312" spans="1:18" x14ac:dyDescent="0.25">
      <c r="A6312" s="132">
        <v>1074593</v>
      </c>
      <c r="B6312" s="145" t="s">
        <v>6066</v>
      </c>
      <c r="C6312" s="132">
        <v>1</v>
      </c>
      <c r="D6312" s="132" t="s">
        <v>20</v>
      </c>
      <c r="E6312" s="186" t="s">
        <v>20</v>
      </c>
      <c r="F6312" s="132" t="s">
        <v>20</v>
      </c>
      <c r="G6312" s="132" t="s">
        <v>20</v>
      </c>
      <c r="H6312" s="132" t="s">
        <v>20</v>
      </c>
      <c r="I6312" s="132" t="s">
        <v>20</v>
      </c>
      <c r="J6312" s="133">
        <v>0</v>
      </c>
      <c r="K6312" s="133">
        <v>0</v>
      </c>
      <c r="L6312" s="133">
        <v>0</v>
      </c>
      <c r="M6312" s="134" t="str">
        <f t="shared" si="98"/>
        <v>P</v>
      </c>
      <c r="N6312" s="171" t="s">
        <v>10682</v>
      </c>
      <c r="O6312" s="146" t="s">
        <v>1532</v>
      </c>
      <c r="P6312" s="146" t="s">
        <v>9937</v>
      </c>
      <c r="Q6312" s="147" t="s">
        <v>10519</v>
      </c>
      <c r="R6312" s="187">
        <v>528.53888888888889</v>
      </c>
    </row>
    <row r="6313" spans="1:18" x14ac:dyDescent="0.25">
      <c r="A6313" s="135">
        <v>1074597</v>
      </c>
      <c r="B6313" s="148" t="s">
        <v>6067</v>
      </c>
      <c r="C6313" s="135">
        <v>1</v>
      </c>
      <c r="D6313" s="135" t="s">
        <v>20</v>
      </c>
      <c r="E6313" s="188" t="s">
        <v>20</v>
      </c>
      <c r="F6313" s="135" t="s">
        <v>20</v>
      </c>
      <c r="G6313" s="135" t="s">
        <v>20</v>
      </c>
      <c r="H6313" s="135" t="s">
        <v>20</v>
      </c>
      <c r="I6313" s="135" t="s">
        <v>20</v>
      </c>
      <c r="J6313" s="136">
        <v>0</v>
      </c>
      <c r="K6313" s="136">
        <v>0</v>
      </c>
      <c r="L6313" s="136">
        <v>0</v>
      </c>
      <c r="M6313" s="137" t="str">
        <f t="shared" si="98"/>
        <v>P</v>
      </c>
      <c r="N6313" s="172" t="s">
        <v>10682</v>
      </c>
      <c r="O6313" s="149" t="s">
        <v>1532</v>
      </c>
      <c r="P6313" s="149" t="s">
        <v>9937</v>
      </c>
      <c r="Q6313" s="150" t="s">
        <v>10519</v>
      </c>
      <c r="R6313" s="189">
        <v>2.3277777777777779</v>
      </c>
    </row>
    <row r="6314" spans="1:18" x14ac:dyDescent="0.25">
      <c r="A6314" s="132">
        <v>1074600</v>
      </c>
      <c r="B6314" s="145" t="s">
        <v>6068</v>
      </c>
      <c r="C6314" s="132">
        <v>1</v>
      </c>
      <c r="D6314" s="132" t="s">
        <v>20</v>
      </c>
      <c r="E6314" s="186" t="s">
        <v>20</v>
      </c>
      <c r="F6314" s="132" t="s">
        <v>20</v>
      </c>
      <c r="G6314" s="132" t="s">
        <v>20</v>
      </c>
      <c r="H6314" s="132" t="s">
        <v>20</v>
      </c>
      <c r="I6314" s="132" t="s">
        <v>20</v>
      </c>
      <c r="J6314" s="133">
        <v>0</v>
      </c>
      <c r="K6314" s="133">
        <v>0</v>
      </c>
      <c r="L6314" s="133">
        <v>0</v>
      </c>
      <c r="M6314" s="134" t="str">
        <f t="shared" si="98"/>
        <v>P</v>
      </c>
      <c r="N6314" s="171" t="s">
        <v>10682</v>
      </c>
      <c r="O6314" s="146" t="s">
        <v>1532</v>
      </c>
      <c r="P6314" s="146" t="s">
        <v>9937</v>
      </c>
      <c r="Q6314" s="147" t="s">
        <v>10519</v>
      </c>
      <c r="R6314" s="187">
        <v>9.1666666666666661</v>
      </c>
    </row>
    <row r="6315" spans="1:18" x14ac:dyDescent="0.25">
      <c r="A6315" s="135">
        <v>1074601</v>
      </c>
      <c r="B6315" s="148" t="s">
        <v>6069</v>
      </c>
      <c r="C6315" s="135">
        <v>1</v>
      </c>
      <c r="D6315" s="135" t="s">
        <v>20</v>
      </c>
      <c r="E6315" s="188" t="s">
        <v>20</v>
      </c>
      <c r="F6315" s="135" t="s">
        <v>20</v>
      </c>
      <c r="G6315" s="135" t="s">
        <v>20</v>
      </c>
      <c r="H6315" s="135" t="s">
        <v>20</v>
      </c>
      <c r="I6315" s="135" t="s">
        <v>20</v>
      </c>
      <c r="J6315" s="136">
        <v>0</v>
      </c>
      <c r="K6315" s="136">
        <v>0</v>
      </c>
      <c r="L6315" s="136">
        <v>0</v>
      </c>
      <c r="M6315" s="137" t="str">
        <f t="shared" si="98"/>
        <v>P</v>
      </c>
      <c r="N6315" s="172" t="s">
        <v>10682</v>
      </c>
      <c r="O6315" s="149" t="s">
        <v>1532</v>
      </c>
      <c r="P6315" s="149" t="s">
        <v>9937</v>
      </c>
      <c r="Q6315" s="150" t="s">
        <v>10519</v>
      </c>
      <c r="R6315" s="189">
        <v>2.1388888888888888</v>
      </c>
    </row>
    <row r="6316" spans="1:18" x14ac:dyDescent="0.25">
      <c r="A6316" s="132">
        <v>1074602</v>
      </c>
      <c r="B6316" s="145" t="s">
        <v>6070</v>
      </c>
      <c r="C6316" s="132">
        <v>1</v>
      </c>
      <c r="D6316" s="132" t="s">
        <v>20</v>
      </c>
      <c r="E6316" s="186" t="s">
        <v>20</v>
      </c>
      <c r="F6316" s="132" t="s">
        <v>20</v>
      </c>
      <c r="G6316" s="132" t="s">
        <v>20</v>
      </c>
      <c r="H6316" s="132" t="s">
        <v>20</v>
      </c>
      <c r="I6316" s="132" t="s">
        <v>20</v>
      </c>
      <c r="J6316" s="133">
        <v>0</v>
      </c>
      <c r="K6316" s="133">
        <v>0</v>
      </c>
      <c r="L6316" s="133">
        <v>0</v>
      </c>
      <c r="M6316" s="134" t="str">
        <f t="shared" si="98"/>
        <v>P</v>
      </c>
      <c r="N6316" s="171" t="s">
        <v>10682</v>
      </c>
      <c r="O6316" s="146" t="s">
        <v>1532</v>
      </c>
      <c r="P6316" s="146" t="s">
        <v>9937</v>
      </c>
      <c r="Q6316" s="147" t="s">
        <v>10519</v>
      </c>
      <c r="R6316" s="187">
        <v>1.2</v>
      </c>
    </row>
    <row r="6317" spans="1:18" x14ac:dyDescent="0.25">
      <c r="A6317" s="135">
        <v>1074603</v>
      </c>
      <c r="B6317" s="148" t="s">
        <v>6071</v>
      </c>
      <c r="C6317" s="135">
        <v>1</v>
      </c>
      <c r="D6317" s="135" t="s">
        <v>20</v>
      </c>
      <c r="E6317" s="188" t="s">
        <v>20</v>
      </c>
      <c r="F6317" s="135" t="s">
        <v>20</v>
      </c>
      <c r="G6317" s="135" t="s">
        <v>20</v>
      </c>
      <c r="H6317" s="135" t="s">
        <v>20</v>
      </c>
      <c r="I6317" s="135" t="s">
        <v>20</v>
      </c>
      <c r="J6317" s="136">
        <v>0.2</v>
      </c>
      <c r="K6317" s="136">
        <v>0.7</v>
      </c>
      <c r="L6317" s="136">
        <v>2.1</v>
      </c>
      <c r="M6317" s="137" t="str">
        <f t="shared" si="98"/>
        <v>P</v>
      </c>
      <c r="N6317" s="172" t="s">
        <v>10682</v>
      </c>
      <c r="O6317" s="149" t="s">
        <v>1532</v>
      </c>
      <c r="P6317" s="149" t="s">
        <v>9938</v>
      </c>
      <c r="Q6317" s="150" t="s">
        <v>10519</v>
      </c>
      <c r="R6317" s="189">
        <v>3.2944444444444443</v>
      </c>
    </row>
    <row r="6318" spans="1:18" x14ac:dyDescent="0.25">
      <c r="A6318" s="132">
        <v>1074604</v>
      </c>
      <c r="B6318" s="145" t="s">
        <v>6072</v>
      </c>
      <c r="C6318" s="132">
        <v>1</v>
      </c>
      <c r="D6318" s="132" t="s">
        <v>20</v>
      </c>
      <c r="E6318" s="186" t="s">
        <v>20</v>
      </c>
      <c r="F6318" s="132" t="s">
        <v>20</v>
      </c>
      <c r="G6318" s="132" t="s">
        <v>20</v>
      </c>
      <c r="H6318" s="132" t="s">
        <v>20</v>
      </c>
      <c r="I6318" s="132" t="s">
        <v>20</v>
      </c>
      <c r="J6318" s="133">
        <v>0</v>
      </c>
      <c r="K6318" s="133">
        <v>0</v>
      </c>
      <c r="L6318" s="133">
        <v>0</v>
      </c>
      <c r="M6318" s="134" t="str">
        <f t="shared" si="98"/>
        <v>P</v>
      </c>
      <c r="N6318" s="171" t="s">
        <v>10682</v>
      </c>
      <c r="O6318" s="146" t="s">
        <v>1532</v>
      </c>
      <c r="P6318" s="146" t="s">
        <v>9916</v>
      </c>
      <c r="Q6318" s="147" t="s">
        <v>10519</v>
      </c>
      <c r="R6318" s="187">
        <v>2.7611111111111111</v>
      </c>
    </row>
    <row r="6319" spans="1:18" x14ac:dyDescent="0.25">
      <c r="A6319" s="135">
        <v>1074605</v>
      </c>
      <c r="B6319" s="148" t="s">
        <v>6073</v>
      </c>
      <c r="C6319" s="135">
        <v>1</v>
      </c>
      <c r="D6319" s="135" t="s">
        <v>20</v>
      </c>
      <c r="E6319" s="188" t="s">
        <v>20</v>
      </c>
      <c r="F6319" s="135" t="s">
        <v>20</v>
      </c>
      <c r="G6319" s="135" t="s">
        <v>20</v>
      </c>
      <c r="H6319" s="135" t="s">
        <v>20</v>
      </c>
      <c r="I6319" s="135" t="s">
        <v>20</v>
      </c>
      <c r="J6319" s="136">
        <v>0</v>
      </c>
      <c r="K6319" s="136">
        <v>0</v>
      </c>
      <c r="L6319" s="136">
        <v>0</v>
      </c>
      <c r="M6319" s="137" t="str">
        <f t="shared" si="98"/>
        <v>P</v>
      </c>
      <c r="N6319" s="172" t="s">
        <v>10682</v>
      </c>
      <c r="O6319" s="149" t="s">
        <v>1532</v>
      </c>
      <c r="P6319" s="149" t="s">
        <v>9916</v>
      </c>
      <c r="Q6319" s="150" t="s">
        <v>10519</v>
      </c>
      <c r="R6319" s="189">
        <v>1.2055555555555555</v>
      </c>
    </row>
    <row r="6320" spans="1:18" x14ac:dyDescent="0.25">
      <c r="A6320" s="132">
        <v>1074611</v>
      </c>
      <c r="B6320" s="145" t="s">
        <v>6074</v>
      </c>
      <c r="C6320" s="132">
        <v>1</v>
      </c>
      <c r="D6320" s="132" t="s">
        <v>20</v>
      </c>
      <c r="E6320" s="186" t="s">
        <v>20</v>
      </c>
      <c r="F6320" s="132" t="s">
        <v>20</v>
      </c>
      <c r="G6320" s="132" t="s">
        <v>20</v>
      </c>
      <c r="H6320" s="132" t="s">
        <v>20</v>
      </c>
      <c r="I6320" s="132" t="s">
        <v>20</v>
      </c>
      <c r="J6320" s="133">
        <v>0</v>
      </c>
      <c r="K6320" s="133">
        <v>0</v>
      </c>
      <c r="L6320" s="133">
        <v>0</v>
      </c>
      <c r="M6320" s="134" t="str">
        <f t="shared" si="98"/>
        <v>P</v>
      </c>
      <c r="N6320" s="171" t="s">
        <v>10682</v>
      </c>
      <c r="O6320" s="146" t="s">
        <v>1532</v>
      </c>
      <c r="P6320" s="146" t="s">
        <v>9937</v>
      </c>
      <c r="Q6320" s="147" t="s">
        <v>10519</v>
      </c>
      <c r="R6320" s="187">
        <v>1.2111111111111112</v>
      </c>
    </row>
    <row r="6321" spans="1:18" x14ac:dyDescent="0.25">
      <c r="A6321" s="135">
        <v>1074612</v>
      </c>
      <c r="B6321" s="148" t="s">
        <v>6075</v>
      </c>
      <c r="C6321" s="135">
        <v>1</v>
      </c>
      <c r="D6321" s="135" t="s">
        <v>20</v>
      </c>
      <c r="E6321" s="188" t="s">
        <v>20</v>
      </c>
      <c r="F6321" s="135" t="s">
        <v>20</v>
      </c>
      <c r="G6321" s="135" t="s">
        <v>20</v>
      </c>
      <c r="H6321" s="135" t="s">
        <v>20</v>
      </c>
      <c r="I6321" s="135" t="s">
        <v>20</v>
      </c>
      <c r="J6321" s="136">
        <v>0</v>
      </c>
      <c r="K6321" s="136">
        <v>0</v>
      </c>
      <c r="L6321" s="136">
        <v>0</v>
      </c>
      <c r="M6321" s="137" t="str">
        <f t="shared" si="98"/>
        <v>P</v>
      </c>
      <c r="N6321" s="172" t="s">
        <v>10682</v>
      </c>
      <c r="O6321" s="149" t="s">
        <v>1532</v>
      </c>
      <c r="P6321" s="149" t="s">
        <v>9914</v>
      </c>
      <c r="Q6321" s="150" t="s">
        <v>10519</v>
      </c>
      <c r="R6321" s="189">
        <v>10.405555555555555</v>
      </c>
    </row>
    <row r="6322" spans="1:18" x14ac:dyDescent="0.25">
      <c r="A6322" s="132">
        <v>1074613</v>
      </c>
      <c r="B6322" s="145" t="s">
        <v>6076</v>
      </c>
      <c r="C6322" s="132">
        <v>1</v>
      </c>
      <c r="D6322" s="132" t="s">
        <v>20</v>
      </c>
      <c r="E6322" s="186" t="s">
        <v>20</v>
      </c>
      <c r="F6322" s="132" t="s">
        <v>20</v>
      </c>
      <c r="G6322" s="132" t="s">
        <v>20</v>
      </c>
      <c r="H6322" s="132" t="s">
        <v>20</v>
      </c>
      <c r="I6322" s="132" t="s">
        <v>20</v>
      </c>
      <c r="J6322" s="133">
        <v>0</v>
      </c>
      <c r="K6322" s="133">
        <v>0</v>
      </c>
      <c r="L6322" s="133">
        <v>0</v>
      </c>
      <c r="M6322" s="134" t="str">
        <f t="shared" si="98"/>
        <v>P</v>
      </c>
      <c r="N6322" s="171" t="s">
        <v>10682</v>
      </c>
      <c r="O6322" s="146" t="s">
        <v>1532</v>
      </c>
      <c r="P6322" s="146" t="s">
        <v>9914</v>
      </c>
      <c r="Q6322" s="147" t="s">
        <v>10519</v>
      </c>
      <c r="R6322" s="187">
        <v>6.85</v>
      </c>
    </row>
    <row r="6323" spans="1:18" x14ac:dyDescent="0.25">
      <c r="A6323" s="135">
        <v>1074614</v>
      </c>
      <c r="B6323" s="148" t="s">
        <v>6077</v>
      </c>
      <c r="C6323" s="135">
        <v>1</v>
      </c>
      <c r="D6323" s="135" t="s">
        <v>20</v>
      </c>
      <c r="E6323" s="188" t="s">
        <v>20</v>
      </c>
      <c r="F6323" s="135" t="s">
        <v>20</v>
      </c>
      <c r="G6323" s="135" t="s">
        <v>20</v>
      </c>
      <c r="H6323" s="135" t="s">
        <v>20</v>
      </c>
      <c r="I6323" s="135" t="s">
        <v>20</v>
      </c>
      <c r="J6323" s="136">
        <v>0</v>
      </c>
      <c r="K6323" s="136">
        <v>0</v>
      </c>
      <c r="L6323" s="136">
        <v>0</v>
      </c>
      <c r="M6323" s="137" t="str">
        <f t="shared" si="98"/>
        <v>P</v>
      </c>
      <c r="N6323" s="172" t="s">
        <v>10682</v>
      </c>
      <c r="O6323" s="149" t="s">
        <v>1532</v>
      </c>
      <c r="P6323" s="149" t="s">
        <v>9914</v>
      </c>
      <c r="Q6323" s="150" t="s">
        <v>10519</v>
      </c>
      <c r="R6323" s="189">
        <v>6.85</v>
      </c>
    </row>
    <row r="6324" spans="1:18" x14ac:dyDescent="0.25">
      <c r="A6324" s="132">
        <v>1074615</v>
      </c>
      <c r="B6324" s="145" t="s">
        <v>6078</v>
      </c>
      <c r="C6324" s="132">
        <v>1</v>
      </c>
      <c r="D6324" s="132" t="s">
        <v>20</v>
      </c>
      <c r="E6324" s="186" t="s">
        <v>20</v>
      </c>
      <c r="F6324" s="132" t="s">
        <v>20</v>
      </c>
      <c r="G6324" s="132" t="s">
        <v>20</v>
      </c>
      <c r="H6324" s="132" t="s">
        <v>20</v>
      </c>
      <c r="I6324" s="132" t="s">
        <v>20</v>
      </c>
      <c r="J6324" s="133">
        <v>0</v>
      </c>
      <c r="K6324" s="133">
        <v>0</v>
      </c>
      <c r="L6324" s="133">
        <v>0</v>
      </c>
      <c r="M6324" s="134" t="str">
        <f t="shared" si="98"/>
        <v>P</v>
      </c>
      <c r="N6324" s="171" t="s">
        <v>10682</v>
      </c>
      <c r="O6324" s="146" t="s">
        <v>1532</v>
      </c>
      <c r="P6324" s="146" t="s">
        <v>9914</v>
      </c>
      <c r="Q6324" s="147" t="s">
        <v>10519</v>
      </c>
      <c r="R6324" s="187">
        <v>5.5555555555555554</v>
      </c>
    </row>
    <row r="6325" spans="1:18" x14ac:dyDescent="0.25">
      <c r="A6325" s="135">
        <v>1074616</v>
      </c>
      <c r="B6325" s="148" t="s">
        <v>6079</v>
      </c>
      <c r="C6325" s="135">
        <v>1</v>
      </c>
      <c r="D6325" s="135" t="s">
        <v>20</v>
      </c>
      <c r="E6325" s="188" t="s">
        <v>20</v>
      </c>
      <c r="F6325" s="135" t="s">
        <v>20</v>
      </c>
      <c r="G6325" s="135" t="s">
        <v>20</v>
      </c>
      <c r="H6325" s="135" t="s">
        <v>20</v>
      </c>
      <c r="I6325" s="135" t="s">
        <v>20</v>
      </c>
      <c r="J6325" s="136">
        <v>0</v>
      </c>
      <c r="K6325" s="136">
        <v>0</v>
      </c>
      <c r="L6325" s="136">
        <v>0</v>
      </c>
      <c r="M6325" s="137" t="str">
        <f t="shared" si="98"/>
        <v>P</v>
      </c>
      <c r="N6325" s="172" t="s">
        <v>10682</v>
      </c>
      <c r="O6325" s="149" t="s">
        <v>1532</v>
      </c>
      <c r="P6325" s="149" t="s">
        <v>9914</v>
      </c>
      <c r="Q6325" s="150" t="s">
        <v>10519</v>
      </c>
      <c r="R6325" s="189">
        <v>5.927777777777778</v>
      </c>
    </row>
    <row r="6326" spans="1:18" x14ac:dyDescent="0.25">
      <c r="A6326" s="132">
        <v>1074617</v>
      </c>
      <c r="B6326" s="145" t="s">
        <v>6080</v>
      </c>
      <c r="C6326" s="132">
        <v>1</v>
      </c>
      <c r="D6326" s="132" t="s">
        <v>20</v>
      </c>
      <c r="E6326" s="186" t="s">
        <v>20</v>
      </c>
      <c r="F6326" s="132" t="s">
        <v>20</v>
      </c>
      <c r="G6326" s="132" t="s">
        <v>20</v>
      </c>
      <c r="H6326" s="132" t="s">
        <v>20</v>
      </c>
      <c r="I6326" s="132" t="s">
        <v>20</v>
      </c>
      <c r="J6326" s="133">
        <v>0</v>
      </c>
      <c r="K6326" s="133">
        <v>0</v>
      </c>
      <c r="L6326" s="133">
        <v>0</v>
      </c>
      <c r="M6326" s="134" t="str">
        <f t="shared" si="98"/>
        <v>P</v>
      </c>
      <c r="N6326" s="171" t="s">
        <v>10682</v>
      </c>
      <c r="O6326" s="146" t="s">
        <v>1532</v>
      </c>
      <c r="P6326" s="146" t="s">
        <v>9914</v>
      </c>
      <c r="Q6326" s="147" t="s">
        <v>10519</v>
      </c>
      <c r="R6326" s="187">
        <v>3.7055555555555553</v>
      </c>
    </row>
    <row r="6327" spans="1:18" x14ac:dyDescent="0.25">
      <c r="A6327" s="135">
        <v>1074618</v>
      </c>
      <c r="B6327" s="148" t="s">
        <v>6081</v>
      </c>
      <c r="C6327" s="135">
        <v>1</v>
      </c>
      <c r="D6327" s="135" t="s">
        <v>20</v>
      </c>
      <c r="E6327" s="188" t="s">
        <v>20</v>
      </c>
      <c r="F6327" s="135" t="s">
        <v>20</v>
      </c>
      <c r="G6327" s="135" t="s">
        <v>20</v>
      </c>
      <c r="H6327" s="135" t="s">
        <v>20</v>
      </c>
      <c r="I6327" s="135" t="s">
        <v>20</v>
      </c>
      <c r="J6327" s="136">
        <v>0</v>
      </c>
      <c r="K6327" s="136">
        <v>0</v>
      </c>
      <c r="L6327" s="136">
        <v>0</v>
      </c>
      <c r="M6327" s="137" t="str">
        <f t="shared" si="98"/>
        <v>P</v>
      </c>
      <c r="N6327" s="172" t="s">
        <v>10682</v>
      </c>
      <c r="O6327" s="149" t="s">
        <v>1532</v>
      </c>
      <c r="P6327" s="149" t="s">
        <v>9914</v>
      </c>
      <c r="Q6327" s="150" t="s">
        <v>10519</v>
      </c>
      <c r="R6327" s="189">
        <v>5</v>
      </c>
    </row>
    <row r="6328" spans="1:18" x14ac:dyDescent="0.25">
      <c r="A6328" s="132">
        <v>1074619</v>
      </c>
      <c r="B6328" s="145" t="s">
        <v>6082</v>
      </c>
      <c r="C6328" s="132">
        <v>1</v>
      </c>
      <c r="D6328" s="132" t="s">
        <v>20</v>
      </c>
      <c r="E6328" s="186" t="s">
        <v>20</v>
      </c>
      <c r="F6328" s="132" t="s">
        <v>20</v>
      </c>
      <c r="G6328" s="132" t="s">
        <v>20</v>
      </c>
      <c r="H6328" s="132" t="s">
        <v>20</v>
      </c>
      <c r="I6328" s="132" t="s">
        <v>20</v>
      </c>
      <c r="J6328" s="133">
        <v>0</v>
      </c>
      <c r="K6328" s="133">
        <v>0</v>
      </c>
      <c r="L6328" s="133">
        <v>0</v>
      </c>
      <c r="M6328" s="134" t="str">
        <f t="shared" si="98"/>
        <v>P</v>
      </c>
      <c r="N6328" s="171" t="s">
        <v>10682</v>
      </c>
      <c r="O6328" s="146" t="s">
        <v>1532</v>
      </c>
      <c r="P6328" s="146" t="s">
        <v>9914</v>
      </c>
      <c r="Q6328" s="147" t="s">
        <v>10519</v>
      </c>
      <c r="R6328" s="187">
        <v>5</v>
      </c>
    </row>
    <row r="6329" spans="1:18" x14ac:dyDescent="0.25">
      <c r="A6329" s="135">
        <v>1074620</v>
      </c>
      <c r="B6329" s="148" t="s">
        <v>6083</v>
      </c>
      <c r="C6329" s="135">
        <v>1</v>
      </c>
      <c r="D6329" s="135" t="s">
        <v>20</v>
      </c>
      <c r="E6329" s="188" t="s">
        <v>20</v>
      </c>
      <c r="F6329" s="135" t="s">
        <v>20</v>
      </c>
      <c r="G6329" s="135" t="s">
        <v>20</v>
      </c>
      <c r="H6329" s="135" t="s">
        <v>20</v>
      </c>
      <c r="I6329" s="135" t="s">
        <v>20</v>
      </c>
      <c r="J6329" s="136">
        <v>0</v>
      </c>
      <c r="K6329" s="136">
        <v>0</v>
      </c>
      <c r="L6329" s="136">
        <v>0</v>
      </c>
      <c r="M6329" s="137" t="str">
        <f t="shared" si="98"/>
        <v>P</v>
      </c>
      <c r="N6329" s="172" t="s">
        <v>10682</v>
      </c>
      <c r="O6329" s="149" t="s">
        <v>1532</v>
      </c>
      <c r="P6329" s="149" t="s">
        <v>9914</v>
      </c>
      <c r="Q6329" s="150" t="s">
        <v>10519</v>
      </c>
      <c r="R6329" s="189">
        <v>7.405555555555555</v>
      </c>
    </row>
    <row r="6330" spans="1:18" x14ac:dyDescent="0.25">
      <c r="A6330" s="132">
        <v>1074621</v>
      </c>
      <c r="B6330" s="145" t="s">
        <v>6084</v>
      </c>
      <c r="C6330" s="132">
        <v>1</v>
      </c>
      <c r="D6330" s="132" t="s">
        <v>20</v>
      </c>
      <c r="E6330" s="186" t="s">
        <v>20</v>
      </c>
      <c r="F6330" s="132" t="s">
        <v>20</v>
      </c>
      <c r="G6330" s="132" t="s">
        <v>20</v>
      </c>
      <c r="H6330" s="132" t="s">
        <v>20</v>
      </c>
      <c r="I6330" s="132" t="s">
        <v>20</v>
      </c>
      <c r="J6330" s="133">
        <v>0</v>
      </c>
      <c r="K6330" s="133">
        <v>0</v>
      </c>
      <c r="L6330" s="133">
        <v>0</v>
      </c>
      <c r="M6330" s="134" t="str">
        <f t="shared" si="98"/>
        <v>P</v>
      </c>
      <c r="N6330" s="171" t="s">
        <v>10682</v>
      </c>
      <c r="O6330" s="146" t="s">
        <v>1532</v>
      </c>
      <c r="P6330" s="146" t="s">
        <v>9914</v>
      </c>
      <c r="Q6330" s="147" t="s">
        <v>10519</v>
      </c>
      <c r="R6330" s="187">
        <v>3.8888888888888888</v>
      </c>
    </row>
    <row r="6331" spans="1:18" x14ac:dyDescent="0.25">
      <c r="A6331" s="135">
        <v>1074622</v>
      </c>
      <c r="B6331" s="148" t="s">
        <v>6085</v>
      </c>
      <c r="C6331" s="135">
        <v>1</v>
      </c>
      <c r="D6331" s="135" t="s">
        <v>20</v>
      </c>
      <c r="E6331" s="188" t="s">
        <v>20</v>
      </c>
      <c r="F6331" s="135" t="s">
        <v>20</v>
      </c>
      <c r="G6331" s="135" t="s">
        <v>20</v>
      </c>
      <c r="H6331" s="135" t="s">
        <v>20</v>
      </c>
      <c r="I6331" s="135" t="s">
        <v>20</v>
      </c>
      <c r="J6331" s="136">
        <v>0</v>
      </c>
      <c r="K6331" s="136">
        <v>0</v>
      </c>
      <c r="L6331" s="136">
        <v>0</v>
      </c>
      <c r="M6331" s="137" t="str">
        <f t="shared" si="98"/>
        <v>P</v>
      </c>
      <c r="N6331" s="172" t="s">
        <v>10682</v>
      </c>
      <c r="O6331" s="149" t="s">
        <v>1532</v>
      </c>
      <c r="P6331" s="149" t="s">
        <v>9914</v>
      </c>
      <c r="Q6331" s="150" t="s">
        <v>10519</v>
      </c>
      <c r="R6331" s="189">
        <v>2.5</v>
      </c>
    </row>
    <row r="6332" spans="1:18" x14ac:dyDescent="0.25">
      <c r="A6332" s="132">
        <v>1074623</v>
      </c>
      <c r="B6332" s="145" t="s">
        <v>6086</v>
      </c>
      <c r="C6332" s="132">
        <v>1</v>
      </c>
      <c r="D6332" s="132" t="s">
        <v>20</v>
      </c>
      <c r="E6332" s="186" t="s">
        <v>20</v>
      </c>
      <c r="F6332" s="132" t="s">
        <v>20</v>
      </c>
      <c r="G6332" s="132" t="s">
        <v>20</v>
      </c>
      <c r="H6332" s="132" t="s">
        <v>20</v>
      </c>
      <c r="I6332" s="132" t="s">
        <v>20</v>
      </c>
      <c r="J6332" s="133">
        <v>0</v>
      </c>
      <c r="K6332" s="133">
        <v>0</v>
      </c>
      <c r="L6332" s="133">
        <v>0</v>
      </c>
      <c r="M6332" s="134" t="str">
        <f t="shared" si="98"/>
        <v>P</v>
      </c>
      <c r="N6332" s="171" t="s">
        <v>10682</v>
      </c>
      <c r="O6332" s="146" t="s">
        <v>1532</v>
      </c>
      <c r="P6332" s="146" t="s">
        <v>9914</v>
      </c>
      <c r="Q6332" s="147" t="s">
        <v>10519</v>
      </c>
      <c r="R6332" s="187">
        <v>13.055555555555555</v>
      </c>
    </row>
    <row r="6333" spans="1:18" x14ac:dyDescent="0.25">
      <c r="A6333" s="135">
        <v>1074626</v>
      </c>
      <c r="B6333" s="148" t="s">
        <v>6087</v>
      </c>
      <c r="C6333" s="135">
        <v>1</v>
      </c>
      <c r="D6333" s="135" t="s">
        <v>20</v>
      </c>
      <c r="E6333" s="188" t="s">
        <v>20</v>
      </c>
      <c r="F6333" s="135" t="s">
        <v>20</v>
      </c>
      <c r="G6333" s="135" t="s">
        <v>20</v>
      </c>
      <c r="H6333" s="135" t="s">
        <v>20</v>
      </c>
      <c r="I6333" s="135" t="s">
        <v>20</v>
      </c>
      <c r="J6333" s="136">
        <v>0</v>
      </c>
      <c r="K6333" s="136">
        <v>0</v>
      </c>
      <c r="L6333" s="136">
        <v>0</v>
      </c>
      <c r="M6333" s="137" t="str">
        <f t="shared" si="98"/>
        <v>P</v>
      </c>
      <c r="N6333" s="172" t="s">
        <v>10682</v>
      </c>
      <c r="O6333" s="149" t="s">
        <v>1532</v>
      </c>
      <c r="P6333" s="149" t="s">
        <v>9914</v>
      </c>
      <c r="Q6333" s="150" t="s">
        <v>10519</v>
      </c>
      <c r="R6333" s="189">
        <v>6.9444444444444446</v>
      </c>
    </row>
    <row r="6334" spans="1:18" x14ac:dyDescent="0.25">
      <c r="A6334" s="132">
        <v>1074627</v>
      </c>
      <c r="B6334" s="145" t="s">
        <v>6088</v>
      </c>
      <c r="C6334" s="132">
        <v>1</v>
      </c>
      <c r="D6334" s="132" t="s">
        <v>20</v>
      </c>
      <c r="E6334" s="186" t="s">
        <v>20</v>
      </c>
      <c r="F6334" s="132" t="s">
        <v>20</v>
      </c>
      <c r="G6334" s="132" t="s">
        <v>20</v>
      </c>
      <c r="H6334" s="132" t="s">
        <v>20</v>
      </c>
      <c r="I6334" s="132" t="s">
        <v>20</v>
      </c>
      <c r="J6334" s="133">
        <v>0</v>
      </c>
      <c r="K6334" s="133">
        <v>0</v>
      </c>
      <c r="L6334" s="133">
        <v>0</v>
      </c>
      <c r="M6334" s="134" t="str">
        <f t="shared" si="98"/>
        <v>P</v>
      </c>
      <c r="N6334" s="171" t="s">
        <v>10682</v>
      </c>
      <c r="O6334" s="146" t="s">
        <v>1532</v>
      </c>
      <c r="P6334" s="146" t="s">
        <v>9914</v>
      </c>
      <c r="Q6334" s="147" t="s">
        <v>10519</v>
      </c>
      <c r="R6334" s="187">
        <v>6.9444444444444446</v>
      </c>
    </row>
    <row r="6335" spans="1:18" x14ac:dyDescent="0.25">
      <c r="A6335" s="135">
        <v>1074628</v>
      </c>
      <c r="B6335" s="148" t="s">
        <v>6089</v>
      </c>
      <c r="C6335" s="135">
        <v>1</v>
      </c>
      <c r="D6335" s="135" t="s">
        <v>20</v>
      </c>
      <c r="E6335" s="188" t="s">
        <v>20</v>
      </c>
      <c r="F6335" s="135" t="s">
        <v>20</v>
      </c>
      <c r="G6335" s="135" t="s">
        <v>20</v>
      </c>
      <c r="H6335" s="135" t="s">
        <v>20</v>
      </c>
      <c r="I6335" s="135" t="s">
        <v>20</v>
      </c>
      <c r="J6335" s="136">
        <v>0</v>
      </c>
      <c r="K6335" s="136">
        <v>0</v>
      </c>
      <c r="L6335" s="136">
        <v>0</v>
      </c>
      <c r="M6335" s="137" t="str">
        <f t="shared" si="98"/>
        <v>P</v>
      </c>
      <c r="N6335" s="172" t="s">
        <v>10682</v>
      </c>
      <c r="O6335" s="149" t="s">
        <v>1532</v>
      </c>
      <c r="P6335" s="149" t="s">
        <v>9914</v>
      </c>
      <c r="Q6335" s="150" t="s">
        <v>10519</v>
      </c>
      <c r="R6335" s="189">
        <v>9.6666666666666661</v>
      </c>
    </row>
    <row r="6336" spans="1:18" x14ac:dyDescent="0.25">
      <c r="A6336" s="132">
        <v>1074629</v>
      </c>
      <c r="B6336" s="145" t="s">
        <v>6090</v>
      </c>
      <c r="C6336" s="132">
        <v>1</v>
      </c>
      <c r="D6336" s="132" t="s">
        <v>20</v>
      </c>
      <c r="E6336" s="186" t="s">
        <v>20</v>
      </c>
      <c r="F6336" s="132" t="s">
        <v>20</v>
      </c>
      <c r="G6336" s="132" t="s">
        <v>20</v>
      </c>
      <c r="H6336" s="132" t="s">
        <v>20</v>
      </c>
      <c r="I6336" s="132" t="s">
        <v>20</v>
      </c>
      <c r="J6336" s="133">
        <v>0</v>
      </c>
      <c r="K6336" s="133">
        <v>0</v>
      </c>
      <c r="L6336" s="133">
        <v>0</v>
      </c>
      <c r="M6336" s="134" t="str">
        <f t="shared" si="98"/>
        <v>P</v>
      </c>
      <c r="N6336" s="171" t="s">
        <v>10682</v>
      </c>
      <c r="O6336" s="146" t="s">
        <v>1532</v>
      </c>
      <c r="P6336" s="146" t="s">
        <v>9914</v>
      </c>
      <c r="Q6336" s="147" t="s">
        <v>10519</v>
      </c>
      <c r="R6336" s="187">
        <v>5.4888888888888889</v>
      </c>
    </row>
    <row r="6337" spans="1:18" x14ac:dyDescent="0.25">
      <c r="A6337" s="135">
        <v>1074633</v>
      </c>
      <c r="B6337" s="148" t="s">
        <v>6091</v>
      </c>
      <c r="C6337" s="135">
        <v>1</v>
      </c>
      <c r="D6337" s="135" t="s">
        <v>20</v>
      </c>
      <c r="E6337" s="188" t="s">
        <v>20</v>
      </c>
      <c r="F6337" s="135" t="s">
        <v>20</v>
      </c>
      <c r="G6337" s="135" t="s">
        <v>20</v>
      </c>
      <c r="H6337" s="135" t="s">
        <v>20</v>
      </c>
      <c r="I6337" s="135" t="s">
        <v>20</v>
      </c>
      <c r="J6337" s="136">
        <v>0</v>
      </c>
      <c r="K6337" s="136">
        <v>0</v>
      </c>
      <c r="L6337" s="136">
        <v>0</v>
      </c>
      <c r="M6337" s="137" t="str">
        <f t="shared" si="98"/>
        <v>P</v>
      </c>
      <c r="N6337" s="172" t="s">
        <v>10682</v>
      </c>
      <c r="O6337" s="149" t="s">
        <v>1532</v>
      </c>
      <c r="P6337" s="149" t="s">
        <v>9914</v>
      </c>
      <c r="Q6337" s="150" t="s">
        <v>10519</v>
      </c>
      <c r="R6337" s="189">
        <v>0.71111111111111114</v>
      </c>
    </row>
    <row r="6338" spans="1:18" x14ac:dyDescent="0.25">
      <c r="A6338" s="132">
        <v>1074634</v>
      </c>
      <c r="B6338" s="145" t="s">
        <v>6092</v>
      </c>
      <c r="C6338" s="132">
        <v>1</v>
      </c>
      <c r="D6338" s="132" t="s">
        <v>20</v>
      </c>
      <c r="E6338" s="186" t="s">
        <v>20</v>
      </c>
      <c r="F6338" s="132" t="s">
        <v>20</v>
      </c>
      <c r="G6338" s="132" t="s">
        <v>20</v>
      </c>
      <c r="H6338" s="132" t="s">
        <v>20</v>
      </c>
      <c r="I6338" s="132" t="s">
        <v>20</v>
      </c>
      <c r="J6338" s="133">
        <v>0</v>
      </c>
      <c r="K6338" s="133">
        <v>0</v>
      </c>
      <c r="L6338" s="133">
        <v>0</v>
      </c>
      <c r="M6338" s="134" t="str">
        <f t="shared" ref="M6338:M6401" si="99">HYPERLINK(CONCATENATE("T:\Distribution Centre\RDC Department Shared\Cubiscan photos","\",A6338,"-pac.jpg"),"P")</f>
        <v>P</v>
      </c>
      <c r="N6338" s="171" t="s">
        <v>10682</v>
      </c>
      <c r="O6338" s="146" t="s">
        <v>1532</v>
      </c>
      <c r="P6338" s="146" t="s">
        <v>9914</v>
      </c>
      <c r="Q6338" s="147" t="s">
        <v>10519</v>
      </c>
      <c r="R6338" s="187">
        <v>15.111111111111111</v>
      </c>
    </row>
    <row r="6339" spans="1:18" x14ac:dyDescent="0.25">
      <c r="A6339" s="135">
        <v>1074635</v>
      </c>
      <c r="B6339" s="148" t="s">
        <v>6093</v>
      </c>
      <c r="C6339" s="135">
        <v>1</v>
      </c>
      <c r="D6339" s="135" t="s">
        <v>20</v>
      </c>
      <c r="E6339" s="188" t="s">
        <v>20</v>
      </c>
      <c r="F6339" s="135" t="s">
        <v>20</v>
      </c>
      <c r="G6339" s="135" t="s">
        <v>20</v>
      </c>
      <c r="H6339" s="135" t="s">
        <v>20</v>
      </c>
      <c r="I6339" s="135" t="s">
        <v>20</v>
      </c>
      <c r="J6339" s="136">
        <v>0</v>
      </c>
      <c r="K6339" s="136">
        <v>0</v>
      </c>
      <c r="L6339" s="136">
        <v>0</v>
      </c>
      <c r="M6339" s="137" t="str">
        <f t="shared" si="99"/>
        <v>P</v>
      </c>
      <c r="N6339" s="172" t="s">
        <v>10682</v>
      </c>
      <c r="O6339" s="149" t="s">
        <v>1532</v>
      </c>
      <c r="P6339" s="149" t="s">
        <v>9914</v>
      </c>
      <c r="Q6339" s="150" t="s">
        <v>10519</v>
      </c>
      <c r="R6339" s="189">
        <v>22.777777777777779</v>
      </c>
    </row>
    <row r="6340" spans="1:18" x14ac:dyDescent="0.25">
      <c r="A6340" s="132">
        <v>1074636</v>
      </c>
      <c r="B6340" s="145" t="s">
        <v>6094</v>
      </c>
      <c r="C6340" s="132">
        <v>1</v>
      </c>
      <c r="D6340" s="132" t="s">
        <v>20</v>
      </c>
      <c r="E6340" s="186" t="s">
        <v>20</v>
      </c>
      <c r="F6340" s="132" t="s">
        <v>20</v>
      </c>
      <c r="G6340" s="132" t="s">
        <v>20</v>
      </c>
      <c r="H6340" s="132" t="s">
        <v>20</v>
      </c>
      <c r="I6340" s="132" t="s">
        <v>20</v>
      </c>
      <c r="J6340" s="133">
        <v>0</v>
      </c>
      <c r="K6340" s="133">
        <v>0</v>
      </c>
      <c r="L6340" s="133">
        <v>0</v>
      </c>
      <c r="M6340" s="134" t="str">
        <f t="shared" si="99"/>
        <v>P</v>
      </c>
      <c r="N6340" s="171" t="s">
        <v>10682</v>
      </c>
      <c r="O6340" s="146" t="s">
        <v>1532</v>
      </c>
      <c r="P6340" s="146" t="s">
        <v>9914</v>
      </c>
      <c r="Q6340" s="147" t="s">
        <v>10519</v>
      </c>
      <c r="R6340" s="187">
        <v>17.572222222222223</v>
      </c>
    </row>
    <row r="6341" spans="1:18" x14ac:dyDescent="0.25">
      <c r="A6341" s="135">
        <v>1074638</v>
      </c>
      <c r="B6341" s="148" t="s">
        <v>6095</v>
      </c>
      <c r="C6341" s="135">
        <v>1</v>
      </c>
      <c r="D6341" s="135" t="s">
        <v>20</v>
      </c>
      <c r="E6341" s="188" t="s">
        <v>20</v>
      </c>
      <c r="F6341" s="135" t="s">
        <v>20</v>
      </c>
      <c r="G6341" s="135" t="s">
        <v>20</v>
      </c>
      <c r="H6341" s="135" t="s">
        <v>20</v>
      </c>
      <c r="I6341" s="135" t="s">
        <v>20</v>
      </c>
      <c r="J6341" s="136">
        <v>0</v>
      </c>
      <c r="K6341" s="136">
        <v>0</v>
      </c>
      <c r="L6341" s="136">
        <v>0</v>
      </c>
      <c r="M6341" s="137" t="str">
        <f t="shared" si="99"/>
        <v>P</v>
      </c>
      <c r="N6341" s="172" t="s">
        <v>10682</v>
      </c>
      <c r="O6341" s="149" t="s">
        <v>1532</v>
      </c>
      <c r="P6341" s="149" t="s">
        <v>9914</v>
      </c>
      <c r="Q6341" s="150" t="s">
        <v>10519</v>
      </c>
      <c r="R6341" s="189">
        <v>28.888888888888889</v>
      </c>
    </row>
    <row r="6342" spans="1:18" x14ac:dyDescent="0.25">
      <c r="A6342" s="132">
        <v>1074640</v>
      </c>
      <c r="B6342" s="145" t="s">
        <v>6096</v>
      </c>
      <c r="C6342" s="132">
        <v>1</v>
      </c>
      <c r="D6342" s="132" t="s">
        <v>20</v>
      </c>
      <c r="E6342" s="186" t="s">
        <v>20</v>
      </c>
      <c r="F6342" s="132" t="s">
        <v>20</v>
      </c>
      <c r="G6342" s="132" t="s">
        <v>20</v>
      </c>
      <c r="H6342" s="132" t="s">
        <v>20</v>
      </c>
      <c r="I6342" s="132" t="s">
        <v>20</v>
      </c>
      <c r="J6342" s="133">
        <v>0</v>
      </c>
      <c r="K6342" s="133">
        <v>0</v>
      </c>
      <c r="L6342" s="133">
        <v>0</v>
      </c>
      <c r="M6342" s="134" t="str">
        <f t="shared" si="99"/>
        <v>P</v>
      </c>
      <c r="N6342" s="171" t="s">
        <v>10682</v>
      </c>
      <c r="O6342" s="146" t="s">
        <v>1532</v>
      </c>
      <c r="P6342" s="146" t="s">
        <v>9914</v>
      </c>
      <c r="Q6342" s="147" t="s">
        <v>10519</v>
      </c>
      <c r="R6342" s="187">
        <v>0.88888888888888895</v>
      </c>
    </row>
    <row r="6343" spans="1:18" x14ac:dyDescent="0.25">
      <c r="A6343" s="135">
        <v>1074646</v>
      </c>
      <c r="B6343" s="148" t="s">
        <v>6097</v>
      </c>
      <c r="C6343" s="135">
        <v>1</v>
      </c>
      <c r="D6343" s="135" t="s">
        <v>20</v>
      </c>
      <c r="E6343" s="188" t="s">
        <v>20</v>
      </c>
      <c r="F6343" s="135" t="s">
        <v>20</v>
      </c>
      <c r="G6343" s="135" t="s">
        <v>20</v>
      </c>
      <c r="H6343" s="135" t="s">
        <v>20</v>
      </c>
      <c r="I6343" s="135" t="s">
        <v>20</v>
      </c>
      <c r="J6343" s="136">
        <v>0</v>
      </c>
      <c r="K6343" s="136">
        <v>0</v>
      </c>
      <c r="L6343" s="136">
        <v>0</v>
      </c>
      <c r="M6343" s="137" t="str">
        <f t="shared" si="99"/>
        <v>P</v>
      </c>
      <c r="N6343" s="172" t="s">
        <v>10682</v>
      </c>
      <c r="O6343" s="149" t="s">
        <v>1532</v>
      </c>
      <c r="P6343" s="149" t="s">
        <v>9937</v>
      </c>
      <c r="Q6343" s="150" t="s">
        <v>10519</v>
      </c>
      <c r="R6343" s="189">
        <v>20</v>
      </c>
    </row>
    <row r="6344" spans="1:18" x14ac:dyDescent="0.25">
      <c r="A6344" s="132">
        <v>1074647</v>
      </c>
      <c r="B6344" s="145" t="s">
        <v>6098</v>
      </c>
      <c r="C6344" s="132">
        <v>1</v>
      </c>
      <c r="D6344" s="132" t="s">
        <v>20</v>
      </c>
      <c r="E6344" s="186" t="s">
        <v>20</v>
      </c>
      <c r="F6344" s="132" t="s">
        <v>20</v>
      </c>
      <c r="G6344" s="132" t="s">
        <v>20</v>
      </c>
      <c r="H6344" s="132" t="s">
        <v>20</v>
      </c>
      <c r="I6344" s="132" t="s">
        <v>20</v>
      </c>
      <c r="J6344" s="133">
        <v>0</v>
      </c>
      <c r="K6344" s="133">
        <v>0</v>
      </c>
      <c r="L6344" s="133">
        <v>0</v>
      </c>
      <c r="M6344" s="134" t="str">
        <f t="shared" si="99"/>
        <v>P</v>
      </c>
      <c r="N6344" s="171" t="s">
        <v>10682</v>
      </c>
      <c r="O6344" s="146" t="s">
        <v>1532</v>
      </c>
      <c r="P6344" s="146" t="s">
        <v>9913</v>
      </c>
      <c r="Q6344" s="147" t="s">
        <v>10519</v>
      </c>
      <c r="R6344" s="187">
        <v>15.416666666666666</v>
      </c>
    </row>
    <row r="6345" spans="1:18" x14ac:dyDescent="0.25">
      <c r="A6345" s="135">
        <v>1074651</v>
      </c>
      <c r="B6345" s="148" t="s">
        <v>6099</v>
      </c>
      <c r="C6345" s="135">
        <v>1</v>
      </c>
      <c r="D6345" s="135" t="s">
        <v>20</v>
      </c>
      <c r="E6345" s="188" t="s">
        <v>20</v>
      </c>
      <c r="F6345" s="135" t="s">
        <v>20</v>
      </c>
      <c r="G6345" s="135" t="s">
        <v>20</v>
      </c>
      <c r="H6345" s="135" t="s">
        <v>20</v>
      </c>
      <c r="I6345" s="135" t="s">
        <v>20</v>
      </c>
      <c r="J6345" s="136">
        <v>0</v>
      </c>
      <c r="K6345" s="136">
        <v>0</v>
      </c>
      <c r="L6345" s="136">
        <v>0</v>
      </c>
      <c r="M6345" s="137" t="str">
        <f t="shared" si="99"/>
        <v>P</v>
      </c>
      <c r="N6345" s="172" t="s">
        <v>10682</v>
      </c>
      <c r="O6345" s="149" t="s">
        <v>1532</v>
      </c>
      <c r="P6345" s="149" t="s">
        <v>9929</v>
      </c>
      <c r="Q6345" s="150" t="s">
        <v>10519</v>
      </c>
      <c r="R6345" s="189">
        <v>42.516666666666666</v>
      </c>
    </row>
    <row r="6346" spans="1:18" x14ac:dyDescent="0.25">
      <c r="A6346" s="132">
        <v>1074678</v>
      </c>
      <c r="B6346" s="145" t="s">
        <v>6100</v>
      </c>
      <c r="C6346" s="132">
        <v>1</v>
      </c>
      <c r="D6346" s="132" t="s">
        <v>20</v>
      </c>
      <c r="E6346" s="186" t="s">
        <v>20</v>
      </c>
      <c r="F6346" s="132" t="s">
        <v>20</v>
      </c>
      <c r="G6346" s="132" t="s">
        <v>20</v>
      </c>
      <c r="H6346" s="132" t="s">
        <v>20</v>
      </c>
      <c r="I6346" s="132" t="s">
        <v>20</v>
      </c>
      <c r="J6346" s="133">
        <v>0</v>
      </c>
      <c r="K6346" s="133">
        <v>0</v>
      </c>
      <c r="L6346" s="133">
        <v>0</v>
      </c>
      <c r="M6346" s="134" t="str">
        <f t="shared" si="99"/>
        <v>P</v>
      </c>
      <c r="N6346" s="171" t="s">
        <v>10682</v>
      </c>
      <c r="O6346" s="146" t="s">
        <v>1532</v>
      </c>
      <c r="P6346" s="146" t="s">
        <v>9937</v>
      </c>
      <c r="Q6346" s="147" t="s">
        <v>10519</v>
      </c>
      <c r="R6346" s="187">
        <v>5.4</v>
      </c>
    </row>
    <row r="6347" spans="1:18" x14ac:dyDescent="0.25">
      <c r="A6347" s="135">
        <v>1074679</v>
      </c>
      <c r="B6347" s="148" t="s">
        <v>6101</v>
      </c>
      <c r="C6347" s="135">
        <v>1</v>
      </c>
      <c r="D6347" s="135" t="s">
        <v>20</v>
      </c>
      <c r="E6347" s="188" t="s">
        <v>20</v>
      </c>
      <c r="F6347" s="135" t="s">
        <v>20</v>
      </c>
      <c r="G6347" s="135" t="s">
        <v>20</v>
      </c>
      <c r="H6347" s="135" t="s">
        <v>20</v>
      </c>
      <c r="I6347" s="135" t="s">
        <v>20</v>
      </c>
      <c r="J6347" s="136">
        <v>0</v>
      </c>
      <c r="K6347" s="136">
        <v>0</v>
      </c>
      <c r="L6347" s="136">
        <v>0</v>
      </c>
      <c r="M6347" s="137" t="str">
        <f t="shared" si="99"/>
        <v>P</v>
      </c>
      <c r="N6347" s="172" t="s">
        <v>10682</v>
      </c>
      <c r="O6347" s="149" t="s">
        <v>1532</v>
      </c>
      <c r="P6347" s="149" t="s">
        <v>9914</v>
      </c>
      <c r="Q6347" s="150" t="s">
        <v>10519</v>
      </c>
      <c r="R6347" s="189">
        <v>22.388888888888886</v>
      </c>
    </row>
    <row r="6348" spans="1:18" x14ac:dyDescent="0.25">
      <c r="A6348" s="132">
        <v>1074680</v>
      </c>
      <c r="B6348" s="145" t="s">
        <v>6102</v>
      </c>
      <c r="C6348" s="132">
        <v>1</v>
      </c>
      <c r="D6348" s="132" t="s">
        <v>20</v>
      </c>
      <c r="E6348" s="186" t="s">
        <v>20</v>
      </c>
      <c r="F6348" s="132" t="s">
        <v>20</v>
      </c>
      <c r="G6348" s="132" t="s">
        <v>20</v>
      </c>
      <c r="H6348" s="132" t="s">
        <v>20</v>
      </c>
      <c r="I6348" s="132" t="s">
        <v>20</v>
      </c>
      <c r="J6348" s="133">
        <v>3.1</v>
      </c>
      <c r="K6348" s="133">
        <v>2.4</v>
      </c>
      <c r="L6348" s="133">
        <v>2.4</v>
      </c>
      <c r="M6348" s="134" t="str">
        <f t="shared" si="99"/>
        <v>P</v>
      </c>
      <c r="N6348" s="171" t="s">
        <v>10682</v>
      </c>
      <c r="O6348" s="146" t="s">
        <v>1532</v>
      </c>
      <c r="P6348" s="146" t="s">
        <v>9929</v>
      </c>
      <c r="Q6348" s="147" t="s">
        <v>10519</v>
      </c>
      <c r="R6348" s="187">
        <v>4.405555555555555</v>
      </c>
    </row>
    <row r="6349" spans="1:18" x14ac:dyDescent="0.25">
      <c r="A6349" s="135">
        <v>1074682</v>
      </c>
      <c r="B6349" s="148" t="s">
        <v>6103</v>
      </c>
      <c r="C6349" s="135">
        <v>1</v>
      </c>
      <c r="D6349" s="135" t="s">
        <v>20</v>
      </c>
      <c r="E6349" s="188" t="s">
        <v>20</v>
      </c>
      <c r="F6349" s="135" t="s">
        <v>20</v>
      </c>
      <c r="G6349" s="135" t="s">
        <v>20</v>
      </c>
      <c r="H6349" s="135" t="s">
        <v>20</v>
      </c>
      <c r="I6349" s="135" t="s">
        <v>20</v>
      </c>
      <c r="J6349" s="136">
        <v>0</v>
      </c>
      <c r="K6349" s="136">
        <v>0</v>
      </c>
      <c r="L6349" s="136">
        <v>0</v>
      </c>
      <c r="M6349" s="137" t="str">
        <f t="shared" si="99"/>
        <v>P</v>
      </c>
      <c r="N6349" s="172" t="s">
        <v>10682</v>
      </c>
      <c r="O6349" s="149" t="s">
        <v>1532</v>
      </c>
      <c r="P6349" s="149" t="s">
        <v>9929</v>
      </c>
      <c r="Q6349" s="150" t="s">
        <v>10519</v>
      </c>
      <c r="R6349" s="189">
        <v>0.11666666666666665</v>
      </c>
    </row>
    <row r="6350" spans="1:18" x14ac:dyDescent="0.25">
      <c r="A6350" s="132">
        <v>1074683</v>
      </c>
      <c r="B6350" s="145" t="s">
        <v>6104</v>
      </c>
      <c r="C6350" s="132">
        <v>1</v>
      </c>
      <c r="D6350" s="132" t="s">
        <v>20</v>
      </c>
      <c r="E6350" s="186" t="s">
        <v>20</v>
      </c>
      <c r="F6350" s="132" t="s">
        <v>20</v>
      </c>
      <c r="G6350" s="132" t="s">
        <v>20</v>
      </c>
      <c r="H6350" s="132" t="s">
        <v>20</v>
      </c>
      <c r="I6350" s="132" t="s">
        <v>20</v>
      </c>
      <c r="J6350" s="133">
        <v>0</v>
      </c>
      <c r="K6350" s="133">
        <v>0</v>
      </c>
      <c r="L6350" s="133">
        <v>0</v>
      </c>
      <c r="M6350" s="134" t="str">
        <f t="shared" si="99"/>
        <v>P</v>
      </c>
      <c r="N6350" s="171" t="s">
        <v>10682</v>
      </c>
      <c r="O6350" s="146" t="s">
        <v>1532</v>
      </c>
      <c r="P6350" s="146" t="s">
        <v>9929</v>
      </c>
      <c r="Q6350" s="147" t="s">
        <v>10519</v>
      </c>
      <c r="R6350" s="187">
        <v>17.572222222222223</v>
      </c>
    </row>
    <row r="6351" spans="1:18" x14ac:dyDescent="0.25">
      <c r="A6351" s="135">
        <v>1074686</v>
      </c>
      <c r="B6351" s="148" t="s">
        <v>6105</v>
      </c>
      <c r="C6351" s="135">
        <v>1</v>
      </c>
      <c r="D6351" s="135" t="s">
        <v>20</v>
      </c>
      <c r="E6351" s="188" t="s">
        <v>20</v>
      </c>
      <c r="F6351" s="135" t="s">
        <v>20</v>
      </c>
      <c r="G6351" s="135" t="s">
        <v>20</v>
      </c>
      <c r="H6351" s="135" t="s">
        <v>20</v>
      </c>
      <c r="I6351" s="135" t="s">
        <v>20</v>
      </c>
      <c r="J6351" s="136">
        <v>0</v>
      </c>
      <c r="K6351" s="136">
        <v>0</v>
      </c>
      <c r="L6351" s="136">
        <v>0</v>
      </c>
      <c r="M6351" s="137" t="str">
        <f t="shared" si="99"/>
        <v>P</v>
      </c>
      <c r="N6351" s="172" t="s">
        <v>10682</v>
      </c>
      <c r="O6351" s="149" t="s">
        <v>1532</v>
      </c>
      <c r="P6351" s="149" t="s">
        <v>9929</v>
      </c>
      <c r="Q6351" s="150" t="s">
        <v>10519</v>
      </c>
      <c r="R6351" s="189">
        <v>3.0555555555555554</v>
      </c>
    </row>
    <row r="6352" spans="1:18" x14ac:dyDescent="0.25">
      <c r="A6352" s="132">
        <v>1074687</v>
      </c>
      <c r="B6352" s="145" t="s">
        <v>6106</v>
      </c>
      <c r="C6352" s="132">
        <v>1</v>
      </c>
      <c r="D6352" s="132" t="s">
        <v>20</v>
      </c>
      <c r="E6352" s="186" t="s">
        <v>20</v>
      </c>
      <c r="F6352" s="132" t="s">
        <v>20</v>
      </c>
      <c r="G6352" s="132" t="s">
        <v>20</v>
      </c>
      <c r="H6352" s="132" t="s">
        <v>20</v>
      </c>
      <c r="I6352" s="132" t="s">
        <v>20</v>
      </c>
      <c r="J6352" s="133">
        <v>0</v>
      </c>
      <c r="K6352" s="133">
        <v>0</v>
      </c>
      <c r="L6352" s="133">
        <v>0</v>
      </c>
      <c r="M6352" s="134" t="str">
        <f t="shared" si="99"/>
        <v>P</v>
      </c>
      <c r="N6352" s="171" t="s">
        <v>10682</v>
      </c>
      <c r="O6352" s="146" t="s">
        <v>1532</v>
      </c>
      <c r="P6352" s="146" t="s">
        <v>9929</v>
      </c>
      <c r="Q6352" s="147" t="s">
        <v>10519</v>
      </c>
      <c r="R6352" s="187">
        <v>3.2222222222222219</v>
      </c>
    </row>
    <row r="6353" spans="1:18" x14ac:dyDescent="0.25">
      <c r="A6353" s="135">
        <v>1074688</v>
      </c>
      <c r="B6353" s="148" t="s">
        <v>6107</v>
      </c>
      <c r="C6353" s="135">
        <v>1</v>
      </c>
      <c r="D6353" s="135" t="s">
        <v>20</v>
      </c>
      <c r="E6353" s="188" t="s">
        <v>20</v>
      </c>
      <c r="F6353" s="135" t="s">
        <v>20</v>
      </c>
      <c r="G6353" s="135" t="s">
        <v>20</v>
      </c>
      <c r="H6353" s="135" t="s">
        <v>20</v>
      </c>
      <c r="I6353" s="135" t="s">
        <v>20</v>
      </c>
      <c r="J6353" s="136">
        <v>0</v>
      </c>
      <c r="K6353" s="136">
        <v>0</v>
      </c>
      <c r="L6353" s="136">
        <v>0</v>
      </c>
      <c r="M6353" s="137" t="str">
        <f t="shared" si="99"/>
        <v>P</v>
      </c>
      <c r="N6353" s="172" t="s">
        <v>10682</v>
      </c>
      <c r="O6353" s="149" t="s">
        <v>1532</v>
      </c>
      <c r="P6353" s="149" t="s">
        <v>9929</v>
      </c>
      <c r="Q6353" s="150" t="s">
        <v>10519</v>
      </c>
      <c r="R6353" s="189">
        <v>3.2222222222222219</v>
      </c>
    </row>
    <row r="6354" spans="1:18" x14ac:dyDescent="0.25">
      <c r="A6354" s="132">
        <v>1074690</v>
      </c>
      <c r="B6354" s="145" t="s">
        <v>6108</v>
      </c>
      <c r="C6354" s="132">
        <v>1</v>
      </c>
      <c r="D6354" s="132" t="s">
        <v>20</v>
      </c>
      <c r="E6354" s="186" t="s">
        <v>20</v>
      </c>
      <c r="F6354" s="132" t="s">
        <v>20</v>
      </c>
      <c r="G6354" s="132" t="s">
        <v>20</v>
      </c>
      <c r="H6354" s="132" t="s">
        <v>20</v>
      </c>
      <c r="I6354" s="132" t="s">
        <v>20</v>
      </c>
      <c r="J6354" s="133">
        <v>0</v>
      </c>
      <c r="K6354" s="133">
        <v>0</v>
      </c>
      <c r="L6354" s="133">
        <v>0</v>
      </c>
      <c r="M6354" s="134" t="str">
        <f t="shared" si="99"/>
        <v>P</v>
      </c>
      <c r="N6354" s="171" t="s">
        <v>10682</v>
      </c>
      <c r="O6354" s="146" t="s">
        <v>1532</v>
      </c>
      <c r="P6354" s="146" t="s">
        <v>9929</v>
      </c>
      <c r="Q6354" s="147" t="s">
        <v>10519</v>
      </c>
      <c r="R6354" s="187">
        <v>3.1611111111111114</v>
      </c>
    </row>
    <row r="6355" spans="1:18" x14ac:dyDescent="0.25">
      <c r="A6355" s="135">
        <v>1074691</v>
      </c>
      <c r="B6355" s="148" t="s">
        <v>6109</v>
      </c>
      <c r="C6355" s="135">
        <v>1</v>
      </c>
      <c r="D6355" s="135" t="s">
        <v>20</v>
      </c>
      <c r="E6355" s="188" t="s">
        <v>20</v>
      </c>
      <c r="F6355" s="135" t="s">
        <v>20</v>
      </c>
      <c r="G6355" s="135" t="s">
        <v>20</v>
      </c>
      <c r="H6355" s="135" t="s">
        <v>20</v>
      </c>
      <c r="I6355" s="135" t="s">
        <v>20</v>
      </c>
      <c r="J6355" s="136">
        <v>0</v>
      </c>
      <c r="K6355" s="136">
        <v>0</v>
      </c>
      <c r="L6355" s="136">
        <v>0</v>
      </c>
      <c r="M6355" s="137" t="str">
        <f t="shared" si="99"/>
        <v>P</v>
      </c>
      <c r="N6355" s="172" t="s">
        <v>10682</v>
      </c>
      <c r="O6355" s="149" t="s">
        <v>1532</v>
      </c>
      <c r="P6355" s="149" t="s">
        <v>9929</v>
      </c>
      <c r="Q6355" s="150" t="s">
        <v>10519</v>
      </c>
      <c r="R6355" s="189">
        <v>6.5888888888888886</v>
      </c>
    </row>
    <row r="6356" spans="1:18" x14ac:dyDescent="0.25">
      <c r="A6356" s="132">
        <v>1074692</v>
      </c>
      <c r="B6356" s="145" t="s">
        <v>6110</v>
      </c>
      <c r="C6356" s="132">
        <v>1</v>
      </c>
      <c r="D6356" s="132" t="s">
        <v>20</v>
      </c>
      <c r="E6356" s="186" t="s">
        <v>20</v>
      </c>
      <c r="F6356" s="132" t="s">
        <v>20</v>
      </c>
      <c r="G6356" s="132" t="s">
        <v>20</v>
      </c>
      <c r="H6356" s="132" t="s">
        <v>20</v>
      </c>
      <c r="I6356" s="132" t="s">
        <v>20</v>
      </c>
      <c r="J6356" s="133">
        <v>0</v>
      </c>
      <c r="K6356" s="133">
        <v>0</v>
      </c>
      <c r="L6356" s="133">
        <v>0</v>
      </c>
      <c r="M6356" s="134" t="str">
        <f t="shared" si="99"/>
        <v>P</v>
      </c>
      <c r="N6356" s="171" t="s">
        <v>10682</v>
      </c>
      <c r="O6356" s="146" t="s">
        <v>1532</v>
      </c>
      <c r="P6356" s="146" t="s">
        <v>9929</v>
      </c>
      <c r="Q6356" s="147" t="s">
        <v>10519</v>
      </c>
      <c r="R6356" s="187">
        <v>3.2222222222222219</v>
      </c>
    </row>
    <row r="6357" spans="1:18" x14ac:dyDescent="0.25">
      <c r="A6357" s="135">
        <v>1074693</v>
      </c>
      <c r="B6357" s="148" t="s">
        <v>6111</v>
      </c>
      <c r="C6357" s="135">
        <v>1</v>
      </c>
      <c r="D6357" s="135" t="s">
        <v>20</v>
      </c>
      <c r="E6357" s="188" t="s">
        <v>20</v>
      </c>
      <c r="F6357" s="135" t="s">
        <v>20</v>
      </c>
      <c r="G6357" s="135" t="s">
        <v>20</v>
      </c>
      <c r="H6357" s="135" t="s">
        <v>20</v>
      </c>
      <c r="I6357" s="135" t="s">
        <v>20</v>
      </c>
      <c r="J6357" s="136">
        <v>0</v>
      </c>
      <c r="K6357" s="136">
        <v>0</v>
      </c>
      <c r="L6357" s="136">
        <v>0</v>
      </c>
      <c r="M6357" s="137" t="str">
        <f t="shared" si="99"/>
        <v>P</v>
      </c>
      <c r="N6357" s="172" t="s">
        <v>10682</v>
      </c>
      <c r="O6357" s="149" t="s">
        <v>1532</v>
      </c>
      <c r="P6357" s="149" t="s">
        <v>9929</v>
      </c>
      <c r="Q6357" s="150" t="s">
        <v>10519</v>
      </c>
      <c r="R6357" s="189">
        <v>3.9777777777777779</v>
      </c>
    </row>
    <row r="6358" spans="1:18" x14ac:dyDescent="0.25">
      <c r="A6358" s="132">
        <v>1074694</v>
      </c>
      <c r="B6358" s="145" t="s">
        <v>6112</v>
      </c>
      <c r="C6358" s="132">
        <v>1</v>
      </c>
      <c r="D6358" s="132" t="s">
        <v>20</v>
      </c>
      <c r="E6358" s="186" t="s">
        <v>20</v>
      </c>
      <c r="F6358" s="132" t="s">
        <v>20</v>
      </c>
      <c r="G6358" s="132" t="s">
        <v>20</v>
      </c>
      <c r="H6358" s="132" t="s">
        <v>20</v>
      </c>
      <c r="I6358" s="132" t="s">
        <v>20</v>
      </c>
      <c r="J6358" s="133">
        <v>0</v>
      </c>
      <c r="K6358" s="133">
        <v>0</v>
      </c>
      <c r="L6358" s="133">
        <v>0</v>
      </c>
      <c r="M6358" s="134" t="str">
        <f t="shared" si="99"/>
        <v>P</v>
      </c>
      <c r="N6358" s="171" t="s">
        <v>10682</v>
      </c>
      <c r="O6358" s="146" t="s">
        <v>1532</v>
      </c>
      <c r="P6358" s="146" t="s">
        <v>9929</v>
      </c>
      <c r="Q6358" s="147" t="s">
        <v>10519</v>
      </c>
      <c r="R6358" s="187">
        <v>3.9777777777777779</v>
      </c>
    </row>
    <row r="6359" spans="1:18" x14ac:dyDescent="0.25">
      <c r="A6359" s="135">
        <v>1074695</v>
      </c>
      <c r="B6359" s="148" t="s">
        <v>6113</v>
      </c>
      <c r="C6359" s="135">
        <v>1</v>
      </c>
      <c r="D6359" s="135" t="s">
        <v>20</v>
      </c>
      <c r="E6359" s="188" t="s">
        <v>20</v>
      </c>
      <c r="F6359" s="135" t="s">
        <v>20</v>
      </c>
      <c r="G6359" s="135" t="s">
        <v>20</v>
      </c>
      <c r="H6359" s="135" t="s">
        <v>20</v>
      </c>
      <c r="I6359" s="135" t="s">
        <v>20</v>
      </c>
      <c r="J6359" s="136">
        <v>0</v>
      </c>
      <c r="K6359" s="136">
        <v>0</v>
      </c>
      <c r="L6359" s="136">
        <v>0</v>
      </c>
      <c r="M6359" s="137" t="str">
        <f t="shared" si="99"/>
        <v>P</v>
      </c>
      <c r="N6359" s="172" t="s">
        <v>10682</v>
      </c>
      <c r="O6359" s="149" t="s">
        <v>1532</v>
      </c>
      <c r="P6359" s="149" t="s">
        <v>9929</v>
      </c>
      <c r="Q6359" s="150" t="s">
        <v>10519</v>
      </c>
      <c r="R6359" s="189">
        <v>3.9777777777777779</v>
      </c>
    </row>
    <row r="6360" spans="1:18" x14ac:dyDescent="0.25">
      <c r="A6360" s="132">
        <v>1074696</v>
      </c>
      <c r="B6360" s="145" t="s">
        <v>6114</v>
      </c>
      <c r="C6360" s="132">
        <v>1</v>
      </c>
      <c r="D6360" s="132" t="s">
        <v>20</v>
      </c>
      <c r="E6360" s="186" t="s">
        <v>20</v>
      </c>
      <c r="F6360" s="132" t="s">
        <v>20</v>
      </c>
      <c r="G6360" s="132" t="s">
        <v>20</v>
      </c>
      <c r="H6360" s="132" t="s">
        <v>20</v>
      </c>
      <c r="I6360" s="132" t="s">
        <v>20</v>
      </c>
      <c r="J6360" s="133">
        <v>0</v>
      </c>
      <c r="K6360" s="133">
        <v>0</v>
      </c>
      <c r="L6360" s="133">
        <v>0</v>
      </c>
      <c r="M6360" s="134" t="str">
        <f t="shared" si="99"/>
        <v>P</v>
      </c>
      <c r="N6360" s="171" t="s">
        <v>10682</v>
      </c>
      <c r="O6360" s="146" t="s">
        <v>1532</v>
      </c>
      <c r="P6360" s="146" t="s">
        <v>9929</v>
      </c>
      <c r="Q6360" s="147" t="s">
        <v>10519</v>
      </c>
      <c r="R6360" s="187">
        <v>3.1611111111111114</v>
      </c>
    </row>
    <row r="6361" spans="1:18" x14ac:dyDescent="0.25">
      <c r="A6361" s="135">
        <v>1074697</v>
      </c>
      <c r="B6361" s="148" t="s">
        <v>6115</v>
      </c>
      <c r="C6361" s="135">
        <v>1</v>
      </c>
      <c r="D6361" s="135" t="s">
        <v>20</v>
      </c>
      <c r="E6361" s="188" t="s">
        <v>20</v>
      </c>
      <c r="F6361" s="135" t="s">
        <v>20</v>
      </c>
      <c r="G6361" s="135" t="s">
        <v>20</v>
      </c>
      <c r="H6361" s="135" t="s">
        <v>20</v>
      </c>
      <c r="I6361" s="135" t="s">
        <v>20</v>
      </c>
      <c r="J6361" s="136">
        <v>0</v>
      </c>
      <c r="K6361" s="136">
        <v>0</v>
      </c>
      <c r="L6361" s="136">
        <v>0</v>
      </c>
      <c r="M6361" s="137" t="str">
        <f t="shared" si="99"/>
        <v>P</v>
      </c>
      <c r="N6361" s="172" t="s">
        <v>10682</v>
      </c>
      <c r="O6361" s="149" t="s">
        <v>1532</v>
      </c>
      <c r="P6361" s="149" t="s">
        <v>9929</v>
      </c>
      <c r="Q6361" s="150" t="s">
        <v>10519</v>
      </c>
      <c r="R6361" s="189">
        <v>3.1611111111111114</v>
      </c>
    </row>
    <row r="6362" spans="1:18" x14ac:dyDescent="0.25">
      <c r="A6362" s="132">
        <v>1074700</v>
      </c>
      <c r="B6362" s="145" t="s">
        <v>6116</v>
      </c>
      <c r="C6362" s="132">
        <v>1</v>
      </c>
      <c r="D6362" s="132" t="s">
        <v>20</v>
      </c>
      <c r="E6362" s="186" t="s">
        <v>20</v>
      </c>
      <c r="F6362" s="132" t="s">
        <v>20</v>
      </c>
      <c r="G6362" s="132" t="s">
        <v>20</v>
      </c>
      <c r="H6362" s="132" t="s">
        <v>20</v>
      </c>
      <c r="I6362" s="132" t="s">
        <v>20</v>
      </c>
      <c r="J6362" s="133">
        <v>0</v>
      </c>
      <c r="K6362" s="133">
        <v>0</v>
      </c>
      <c r="L6362" s="133">
        <v>0</v>
      </c>
      <c r="M6362" s="134" t="str">
        <f t="shared" si="99"/>
        <v>P</v>
      </c>
      <c r="N6362" s="171" t="s">
        <v>10682</v>
      </c>
      <c r="O6362" s="146" t="s">
        <v>1532</v>
      </c>
      <c r="P6362" s="146" t="s">
        <v>9929</v>
      </c>
      <c r="Q6362" s="147" t="s">
        <v>10519</v>
      </c>
      <c r="R6362" s="187">
        <v>3.2222222222222219</v>
      </c>
    </row>
    <row r="6363" spans="1:18" x14ac:dyDescent="0.25">
      <c r="A6363" s="135">
        <v>1074701</v>
      </c>
      <c r="B6363" s="148" t="s">
        <v>6117</v>
      </c>
      <c r="C6363" s="135">
        <v>1</v>
      </c>
      <c r="D6363" s="135" t="s">
        <v>20</v>
      </c>
      <c r="E6363" s="188" t="s">
        <v>20</v>
      </c>
      <c r="F6363" s="135" t="s">
        <v>20</v>
      </c>
      <c r="G6363" s="135" t="s">
        <v>20</v>
      </c>
      <c r="H6363" s="135" t="s">
        <v>20</v>
      </c>
      <c r="I6363" s="135" t="s">
        <v>20</v>
      </c>
      <c r="J6363" s="136">
        <v>0</v>
      </c>
      <c r="K6363" s="136">
        <v>0</v>
      </c>
      <c r="L6363" s="136">
        <v>0</v>
      </c>
      <c r="M6363" s="137" t="str">
        <f t="shared" si="99"/>
        <v>P</v>
      </c>
      <c r="N6363" s="172" t="s">
        <v>10682</v>
      </c>
      <c r="O6363" s="149" t="s">
        <v>1532</v>
      </c>
      <c r="P6363" s="149" t="s">
        <v>9929</v>
      </c>
      <c r="Q6363" s="150" t="s">
        <v>10519</v>
      </c>
      <c r="R6363" s="189">
        <v>3.2222222222222219</v>
      </c>
    </row>
    <row r="6364" spans="1:18" x14ac:dyDescent="0.25">
      <c r="A6364" s="132">
        <v>1074737</v>
      </c>
      <c r="B6364" s="145" t="s">
        <v>6118</v>
      </c>
      <c r="C6364" s="132">
        <v>1</v>
      </c>
      <c r="D6364" s="132" t="s">
        <v>20</v>
      </c>
      <c r="E6364" s="186" t="s">
        <v>20</v>
      </c>
      <c r="F6364" s="132" t="s">
        <v>20</v>
      </c>
      <c r="G6364" s="132" t="s">
        <v>20</v>
      </c>
      <c r="H6364" s="132" t="s">
        <v>20</v>
      </c>
      <c r="I6364" s="132" t="s">
        <v>20</v>
      </c>
      <c r="J6364" s="133">
        <v>0</v>
      </c>
      <c r="K6364" s="133">
        <v>0</v>
      </c>
      <c r="L6364" s="133">
        <v>0</v>
      </c>
      <c r="M6364" s="134" t="str">
        <f t="shared" si="99"/>
        <v>P</v>
      </c>
      <c r="N6364" s="171" t="s">
        <v>10682</v>
      </c>
      <c r="O6364" s="146" t="s">
        <v>1532</v>
      </c>
      <c r="P6364" s="146" t="s">
        <v>9929</v>
      </c>
      <c r="Q6364" s="147" t="s">
        <v>10519</v>
      </c>
      <c r="R6364" s="187">
        <v>3.2222222222222219</v>
      </c>
    </row>
    <row r="6365" spans="1:18" x14ac:dyDescent="0.25">
      <c r="A6365" s="135">
        <v>1074738</v>
      </c>
      <c r="B6365" s="148" t="s">
        <v>6119</v>
      </c>
      <c r="C6365" s="135">
        <v>1</v>
      </c>
      <c r="D6365" s="135" t="s">
        <v>20</v>
      </c>
      <c r="E6365" s="188" t="s">
        <v>20</v>
      </c>
      <c r="F6365" s="135" t="s">
        <v>20</v>
      </c>
      <c r="G6365" s="135" t="s">
        <v>20</v>
      </c>
      <c r="H6365" s="135" t="s">
        <v>20</v>
      </c>
      <c r="I6365" s="135" t="s">
        <v>20</v>
      </c>
      <c r="J6365" s="136">
        <v>0</v>
      </c>
      <c r="K6365" s="136">
        <v>0</v>
      </c>
      <c r="L6365" s="136">
        <v>0</v>
      </c>
      <c r="M6365" s="137" t="str">
        <f t="shared" si="99"/>
        <v>P</v>
      </c>
      <c r="N6365" s="172" t="s">
        <v>10682</v>
      </c>
      <c r="O6365" s="149" t="s">
        <v>1532</v>
      </c>
      <c r="P6365" s="149" t="s">
        <v>9929</v>
      </c>
      <c r="Q6365" s="150" t="s">
        <v>10519</v>
      </c>
      <c r="R6365" s="189">
        <v>17.572222222222223</v>
      </c>
    </row>
    <row r="6366" spans="1:18" x14ac:dyDescent="0.25">
      <c r="A6366" s="132">
        <v>1074739</v>
      </c>
      <c r="B6366" s="145" t="s">
        <v>6120</v>
      </c>
      <c r="C6366" s="132">
        <v>1</v>
      </c>
      <c r="D6366" s="132" t="s">
        <v>20</v>
      </c>
      <c r="E6366" s="186" t="s">
        <v>20</v>
      </c>
      <c r="F6366" s="132" t="s">
        <v>20</v>
      </c>
      <c r="G6366" s="132" t="s">
        <v>20</v>
      </c>
      <c r="H6366" s="132" t="s">
        <v>20</v>
      </c>
      <c r="I6366" s="132" t="s">
        <v>20</v>
      </c>
      <c r="J6366" s="133">
        <v>0</v>
      </c>
      <c r="K6366" s="133">
        <v>0</v>
      </c>
      <c r="L6366" s="133">
        <v>0</v>
      </c>
      <c r="M6366" s="134" t="str">
        <f t="shared" si="99"/>
        <v>P</v>
      </c>
      <c r="N6366" s="171" t="s">
        <v>10682</v>
      </c>
      <c r="O6366" s="146" t="s">
        <v>1532</v>
      </c>
      <c r="P6366" s="146" t="s">
        <v>9914</v>
      </c>
      <c r="Q6366" s="147" t="s">
        <v>10519</v>
      </c>
      <c r="R6366" s="187">
        <v>1.5555555555555554</v>
      </c>
    </row>
    <row r="6367" spans="1:18" x14ac:dyDescent="0.25">
      <c r="A6367" s="135">
        <v>1074740</v>
      </c>
      <c r="B6367" s="148" t="s">
        <v>6121</v>
      </c>
      <c r="C6367" s="135">
        <v>1</v>
      </c>
      <c r="D6367" s="135" t="s">
        <v>20</v>
      </c>
      <c r="E6367" s="188" t="s">
        <v>20</v>
      </c>
      <c r="F6367" s="135" t="s">
        <v>20</v>
      </c>
      <c r="G6367" s="135" t="s">
        <v>20</v>
      </c>
      <c r="H6367" s="135" t="s">
        <v>20</v>
      </c>
      <c r="I6367" s="135" t="s">
        <v>20</v>
      </c>
      <c r="J6367" s="136">
        <v>0</v>
      </c>
      <c r="K6367" s="136">
        <v>0</v>
      </c>
      <c r="L6367" s="136">
        <v>0</v>
      </c>
      <c r="M6367" s="137" t="str">
        <f t="shared" si="99"/>
        <v>P</v>
      </c>
      <c r="N6367" s="172" t="s">
        <v>10682</v>
      </c>
      <c r="O6367" s="149" t="s">
        <v>1532</v>
      </c>
      <c r="P6367" s="149" t="s">
        <v>9914</v>
      </c>
      <c r="Q6367" s="150" t="s">
        <v>10519</v>
      </c>
      <c r="R6367" s="189">
        <v>1.5555555555555554</v>
      </c>
    </row>
    <row r="6368" spans="1:18" x14ac:dyDescent="0.25">
      <c r="A6368" s="132">
        <v>1074741</v>
      </c>
      <c r="B6368" s="145" t="s">
        <v>6122</v>
      </c>
      <c r="C6368" s="132">
        <v>1</v>
      </c>
      <c r="D6368" s="132" t="s">
        <v>20</v>
      </c>
      <c r="E6368" s="186" t="s">
        <v>20</v>
      </c>
      <c r="F6368" s="132" t="s">
        <v>20</v>
      </c>
      <c r="G6368" s="132" t="s">
        <v>20</v>
      </c>
      <c r="H6368" s="132" t="s">
        <v>20</v>
      </c>
      <c r="I6368" s="132" t="s">
        <v>20</v>
      </c>
      <c r="J6368" s="133">
        <v>0</v>
      </c>
      <c r="K6368" s="133">
        <v>0</v>
      </c>
      <c r="L6368" s="133">
        <v>0</v>
      </c>
      <c r="M6368" s="134" t="str">
        <f t="shared" si="99"/>
        <v>P</v>
      </c>
      <c r="N6368" s="171" t="s">
        <v>10682</v>
      </c>
      <c r="O6368" s="146" t="s">
        <v>1532</v>
      </c>
      <c r="P6368" s="146" t="s">
        <v>9914</v>
      </c>
      <c r="Q6368" s="147" t="s">
        <v>10519</v>
      </c>
      <c r="R6368" s="187">
        <v>1.5555555555555554</v>
      </c>
    </row>
    <row r="6369" spans="1:18" x14ac:dyDescent="0.25">
      <c r="A6369" s="135">
        <v>1074742</v>
      </c>
      <c r="B6369" s="148" t="s">
        <v>6123</v>
      </c>
      <c r="C6369" s="135">
        <v>1</v>
      </c>
      <c r="D6369" s="135" t="s">
        <v>20</v>
      </c>
      <c r="E6369" s="188" t="s">
        <v>20</v>
      </c>
      <c r="F6369" s="135" t="s">
        <v>20</v>
      </c>
      <c r="G6369" s="135" t="s">
        <v>20</v>
      </c>
      <c r="H6369" s="135" t="s">
        <v>20</v>
      </c>
      <c r="I6369" s="135" t="s">
        <v>20</v>
      </c>
      <c r="J6369" s="136">
        <v>2.1</v>
      </c>
      <c r="K6369" s="136">
        <v>3</v>
      </c>
      <c r="L6369" s="136">
        <v>1.3</v>
      </c>
      <c r="M6369" s="137" t="str">
        <f t="shared" si="99"/>
        <v>P</v>
      </c>
      <c r="N6369" s="172" t="s">
        <v>10682</v>
      </c>
      <c r="O6369" s="149" t="s">
        <v>1532</v>
      </c>
      <c r="P6369" s="149" t="s">
        <v>9847</v>
      </c>
      <c r="Q6369" s="150" t="s">
        <v>10519</v>
      </c>
      <c r="R6369" s="189">
        <v>0.31111111111111112</v>
      </c>
    </row>
    <row r="6370" spans="1:18" x14ac:dyDescent="0.25">
      <c r="A6370" s="132">
        <v>1074743</v>
      </c>
      <c r="B6370" s="145" t="s">
        <v>6124</v>
      </c>
      <c r="C6370" s="132">
        <v>1</v>
      </c>
      <c r="D6370" s="132" t="s">
        <v>20</v>
      </c>
      <c r="E6370" s="186" t="s">
        <v>20</v>
      </c>
      <c r="F6370" s="132" t="s">
        <v>20</v>
      </c>
      <c r="G6370" s="132" t="s">
        <v>20</v>
      </c>
      <c r="H6370" s="132" t="s">
        <v>20</v>
      </c>
      <c r="I6370" s="132" t="s">
        <v>20</v>
      </c>
      <c r="J6370" s="133">
        <v>2.1</v>
      </c>
      <c r="K6370" s="133">
        <v>3</v>
      </c>
      <c r="L6370" s="133">
        <v>1.3</v>
      </c>
      <c r="M6370" s="134" t="str">
        <f t="shared" si="99"/>
        <v>P</v>
      </c>
      <c r="N6370" s="171" t="s">
        <v>10682</v>
      </c>
      <c r="O6370" s="146" t="s">
        <v>1532</v>
      </c>
      <c r="P6370" s="146" t="s">
        <v>9847</v>
      </c>
      <c r="Q6370" s="147" t="s">
        <v>10519</v>
      </c>
      <c r="R6370" s="187">
        <v>0.31111111111111112</v>
      </c>
    </row>
    <row r="6371" spans="1:18" x14ac:dyDescent="0.25">
      <c r="A6371" s="135">
        <v>1074744</v>
      </c>
      <c r="B6371" s="148" t="s">
        <v>6125</v>
      </c>
      <c r="C6371" s="135">
        <v>5</v>
      </c>
      <c r="D6371" s="135" t="s">
        <v>20</v>
      </c>
      <c r="E6371" s="188" t="s">
        <v>20</v>
      </c>
      <c r="F6371" s="135" t="s">
        <v>20</v>
      </c>
      <c r="G6371" s="135" t="s">
        <v>20</v>
      </c>
      <c r="H6371" s="135" t="s">
        <v>20</v>
      </c>
      <c r="I6371" s="135" t="s">
        <v>20</v>
      </c>
      <c r="J6371" s="136">
        <v>2.7</v>
      </c>
      <c r="K6371" s="136">
        <v>3.65</v>
      </c>
      <c r="L6371" s="136">
        <v>2.8</v>
      </c>
      <c r="M6371" s="137" t="str">
        <f t="shared" si="99"/>
        <v>P</v>
      </c>
      <c r="N6371" s="174" t="s">
        <v>10682</v>
      </c>
      <c r="O6371" s="149" t="s">
        <v>1532</v>
      </c>
      <c r="P6371" s="149" t="s">
        <v>9899</v>
      </c>
      <c r="Q6371" s="150" t="s">
        <v>10519</v>
      </c>
      <c r="R6371" s="189">
        <v>29.000000000000004</v>
      </c>
    </row>
    <row r="6372" spans="1:18" x14ac:dyDescent="0.25">
      <c r="A6372" s="132">
        <v>1074746</v>
      </c>
      <c r="B6372" s="145" t="s">
        <v>6126</v>
      </c>
      <c r="C6372" s="132">
        <v>50</v>
      </c>
      <c r="D6372" s="132" t="s">
        <v>20</v>
      </c>
      <c r="E6372" s="186" t="s">
        <v>20</v>
      </c>
      <c r="F6372" s="132" t="s">
        <v>20</v>
      </c>
      <c r="G6372" s="132" t="s">
        <v>20</v>
      </c>
      <c r="H6372" s="132" t="s">
        <v>20</v>
      </c>
      <c r="I6372" s="132" t="s">
        <v>20</v>
      </c>
      <c r="J6372" s="133">
        <v>0.9</v>
      </c>
      <c r="K6372" s="133">
        <v>0.55000000000000004</v>
      </c>
      <c r="L6372" s="133">
        <v>0.3</v>
      </c>
      <c r="M6372" s="134" t="str">
        <f t="shared" si="99"/>
        <v>P</v>
      </c>
      <c r="N6372" s="173" t="s">
        <v>10682</v>
      </c>
      <c r="O6372" s="146" t="s">
        <v>1562</v>
      </c>
      <c r="P6372" s="146" t="s">
        <v>9463</v>
      </c>
      <c r="Q6372" s="147" t="s">
        <v>10519</v>
      </c>
      <c r="R6372" s="187">
        <v>8.3208955223880601</v>
      </c>
    </row>
    <row r="6373" spans="1:18" x14ac:dyDescent="0.25">
      <c r="A6373" s="135">
        <v>1074759</v>
      </c>
      <c r="B6373" s="148" t="s">
        <v>1061</v>
      </c>
      <c r="C6373" s="135">
        <v>3</v>
      </c>
      <c r="D6373" s="135">
        <v>720</v>
      </c>
      <c r="E6373" s="188">
        <v>18</v>
      </c>
      <c r="F6373" s="135">
        <v>1440</v>
      </c>
      <c r="G6373" s="135" t="s">
        <v>20</v>
      </c>
      <c r="H6373" s="135" t="s">
        <v>20</v>
      </c>
      <c r="I6373" s="135" t="s">
        <v>20</v>
      </c>
      <c r="J6373" s="136">
        <v>2.08</v>
      </c>
      <c r="K6373" s="136">
        <v>0.66</v>
      </c>
      <c r="L6373" s="136">
        <v>0.57999999999999996</v>
      </c>
      <c r="M6373" s="137" t="str">
        <f t="shared" si="99"/>
        <v>P</v>
      </c>
      <c r="N6373" s="174" t="s">
        <v>10681</v>
      </c>
      <c r="O6373" s="149" t="s">
        <v>1578</v>
      </c>
      <c r="P6373" s="149" t="s">
        <v>10582</v>
      </c>
      <c r="Q6373" s="150" t="s">
        <v>10519</v>
      </c>
      <c r="R6373" s="189">
        <v>3.42</v>
      </c>
    </row>
    <row r="6374" spans="1:18" x14ac:dyDescent="0.25">
      <c r="A6374" s="132">
        <v>1074796</v>
      </c>
      <c r="B6374" s="145" t="s">
        <v>1068</v>
      </c>
      <c r="C6374" s="132">
        <v>3</v>
      </c>
      <c r="D6374" s="132">
        <v>720</v>
      </c>
      <c r="E6374" s="186">
        <v>18</v>
      </c>
      <c r="F6374" s="132">
        <v>1440</v>
      </c>
      <c r="G6374" s="132" t="s">
        <v>20</v>
      </c>
      <c r="H6374" s="132" t="s">
        <v>20</v>
      </c>
      <c r="I6374" s="132" t="s">
        <v>20</v>
      </c>
      <c r="J6374" s="133">
        <v>2.06</v>
      </c>
      <c r="K6374" s="133">
        <v>0.68</v>
      </c>
      <c r="L6374" s="133">
        <v>0.6</v>
      </c>
      <c r="M6374" s="134" t="str">
        <f t="shared" si="99"/>
        <v>P</v>
      </c>
      <c r="N6374" s="173" t="s">
        <v>10681</v>
      </c>
      <c r="O6374" s="146" t="s">
        <v>1578</v>
      </c>
      <c r="P6374" s="146" t="s">
        <v>10582</v>
      </c>
      <c r="Q6374" s="147" t="s">
        <v>10519</v>
      </c>
      <c r="R6374" s="187">
        <v>3.24</v>
      </c>
    </row>
    <row r="6375" spans="1:18" x14ac:dyDescent="0.25">
      <c r="A6375" s="135">
        <v>1074797</v>
      </c>
      <c r="B6375" s="148" t="s">
        <v>1070</v>
      </c>
      <c r="C6375" s="135">
        <v>3</v>
      </c>
      <c r="D6375" s="135">
        <v>540</v>
      </c>
      <c r="E6375" s="188">
        <v>18</v>
      </c>
      <c r="F6375" s="135">
        <v>1080</v>
      </c>
      <c r="G6375" s="135">
        <v>72</v>
      </c>
      <c r="H6375" s="135">
        <v>72</v>
      </c>
      <c r="I6375" s="135">
        <v>1</v>
      </c>
      <c r="J6375" s="136">
        <v>2.1</v>
      </c>
      <c r="K6375" s="136">
        <v>0.7</v>
      </c>
      <c r="L6375" s="136">
        <v>0.72</v>
      </c>
      <c r="M6375" s="137" t="str">
        <f t="shared" si="99"/>
        <v>P</v>
      </c>
      <c r="N6375" s="174" t="s">
        <v>10681</v>
      </c>
      <c r="O6375" s="149" t="s">
        <v>1578</v>
      </c>
      <c r="P6375" s="149" t="s">
        <v>10582</v>
      </c>
      <c r="Q6375" s="150" t="s">
        <v>10519</v>
      </c>
      <c r="R6375" s="189">
        <v>0.12</v>
      </c>
    </row>
    <row r="6376" spans="1:18" x14ac:dyDescent="0.25">
      <c r="A6376" s="132">
        <v>1074806</v>
      </c>
      <c r="B6376" s="145" t="s">
        <v>1028</v>
      </c>
      <c r="C6376" s="132">
        <v>6</v>
      </c>
      <c r="D6376" s="132">
        <v>1081</v>
      </c>
      <c r="E6376" s="186" t="s">
        <v>21</v>
      </c>
      <c r="F6376" s="132">
        <v>1880</v>
      </c>
      <c r="G6376" s="132">
        <v>64</v>
      </c>
      <c r="H6376" s="132" t="s">
        <v>20</v>
      </c>
      <c r="I6376" s="132">
        <v>1</v>
      </c>
      <c r="J6376" s="133">
        <v>1.9</v>
      </c>
      <c r="K6376" s="133">
        <v>1.21</v>
      </c>
      <c r="L6376" s="133">
        <v>0.43</v>
      </c>
      <c r="M6376" s="134" t="str">
        <f t="shared" si="99"/>
        <v>P</v>
      </c>
      <c r="N6376" s="171" t="s">
        <v>10681</v>
      </c>
      <c r="O6376" s="146" t="s">
        <v>1506</v>
      </c>
      <c r="P6376" s="146" t="s">
        <v>10455</v>
      </c>
      <c r="Q6376" s="147" t="s">
        <v>10519</v>
      </c>
      <c r="R6376" s="187">
        <v>3.06</v>
      </c>
    </row>
    <row r="6377" spans="1:18" x14ac:dyDescent="0.25">
      <c r="A6377" s="135">
        <v>1074807</v>
      </c>
      <c r="B6377" s="148" t="s">
        <v>6127</v>
      </c>
      <c r="C6377" s="135">
        <v>6</v>
      </c>
      <c r="D6377" s="135">
        <v>561</v>
      </c>
      <c r="E6377" s="188" t="s">
        <v>20</v>
      </c>
      <c r="F6377" s="135">
        <v>1122</v>
      </c>
      <c r="G6377" s="135" t="s">
        <v>20</v>
      </c>
      <c r="H6377" s="135" t="s">
        <v>20</v>
      </c>
      <c r="I6377" s="135" t="s">
        <v>20</v>
      </c>
      <c r="J6377" s="136">
        <v>2.19</v>
      </c>
      <c r="K6377" s="136">
        <v>1.42</v>
      </c>
      <c r="L6377" s="136">
        <v>0.44</v>
      </c>
      <c r="M6377" s="137" t="str">
        <f t="shared" si="99"/>
        <v>P</v>
      </c>
      <c r="N6377" s="172" t="s">
        <v>10681</v>
      </c>
      <c r="O6377" s="149" t="s">
        <v>1506</v>
      </c>
      <c r="P6377" s="149" t="s">
        <v>10455</v>
      </c>
      <c r="Q6377" s="150" t="s">
        <v>10519</v>
      </c>
      <c r="R6377" s="189">
        <v>4.5600000000000005</v>
      </c>
    </row>
    <row r="6378" spans="1:18" x14ac:dyDescent="0.25">
      <c r="A6378" s="132">
        <v>1074809</v>
      </c>
      <c r="B6378" s="145" t="s">
        <v>1248</v>
      </c>
      <c r="C6378" s="132">
        <v>1</v>
      </c>
      <c r="D6378" s="132" t="s">
        <v>20</v>
      </c>
      <c r="E6378" s="186">
        <v>40</v>
      </c>
      <c r="F6378" s="132" t="s">
        <v>20</v>
      </c>
      <c r="G6378" s="132">
        <v>120</v>
      </c>
      <c r="H6378" s="132">
        <v>120</v>
      </c>
      <c r="I6378" s="132">
        <v>1</v>
      </c>
      <c r="J6378" s="133">
        <v>1.92</v>
      </c>
      <c r="K6378" s="133">
        <v>0.92</v>
      </c>
      <c r="L6378" s="133">
        <v>0.32</v>
      </c>
      <c r="M6378" s="134" t="str">
        <f t="shared" si="99"/>
        <v>P</v>
      </c>
      <c r="N6378" s="173" t="s">
        <v>10682</v>
      </c>
      <c r="O6378" s="146" t="s">
        <v>1500</v>
      </c>
      <c r="P6378" s="146" t="s">
        <v>9418</v>
      </c>
      <c r="Q6378" s="147" t="s">
        <v>10519</v>
      </c>
      <c r="R6378" s="187">
        <v>12.16</v>
      </c>
    </row>
    <row r="6379" spans="1:18" x14ac:dyDescent="0.25">
      <c r="A6379" s="135">
        <v>1074814</v>
      </c>
      <c r="B6379" s="148" t="s">
        <v>6128</v>
      </c>
      <c r="C6379" s="135">
        <v>6</v>
      </c>
      <c r="D6379" s="135">
        <v>675</v>
      </c>
      <c r="E6379" s="188">
        <v>25</v>
      </c>
      <c r="F6379" s="135">
        <v>675</v>
      </c>
      <c r="G6379" s="135" t="s">
        <v>20</v>
      </c>
      <c r="H6379" s="135" t="s">
        <v>20</v>
      </c>
      <c r="I6379" s="135" t="s">
        <v>20</v>
      </c>
      <c r="J6379" s="136">
        <v>2.2599999999999998</v>
      </c>
      <c r="K6379" s="136">
        <v>1.96</v>
      </c>
      <c r="L6379" s="136">
        <v>0.5</v>
      </c>
      <c r="M6379" s="137" t="str">
        <f t="shared" si="99"/>
        <v>P</v>
      </c>
      <c r="N6379" s="174" t="s">
        <v>10682</v>
      </c>
      <c r="O6379" s="149" t="s">
        <v>1587</v>
      </c>
      <c r="P6379" s="149" t="s">
        <v>9421</v>
      </c>
      <c r="Q6379" s="150" t="s">
        <v>10519</v>
      </c>
      <c r="R6379" s="189">
        <v>13.14</v>
      </c>
    </row>
    <row r="6380" spans="1:18" x14ac:dyDescent="0.25">
      <c r="A6380" s="132">
        <v>1074815</v>
      </c>
      <c r="B6380" s="145" t="s">
        <v>123</v>
      </c>
      <c r="C6380" s="132">
        <v>6</v>
      </c>
      <c r="D6380" s="132">
        <v>264</v>
      </c>
      <c r="E6380" s="186" t="s">
        <v>21</v>
      </c>
      <c r="F6380" s="132">
        <v>372</v>
      </c>
      <c r="G6380" s="132">
        <v>5</v>
      </c>
      <c r="H6380" s="132">
        <v>6</v>
      </c>
      <c r="I6380" s="132">
        <v>5</v>
      </c>
      <c r="J6380" s="133">
        <v>3.22</v>
      </c>
      <c r="K6380" s="133">
        <v>2.14</v>
      </c>
      <c r="L6380" s="133">
        <v>0.47</v>
      </c>
      <c r="M6380" s="134" t="str">
        <f t="shared" si="99"/>
        <v>P</v>
      </c>
      <c r="N6380" s="173" t="s">
        <v>10681</v>
      </c>
      <c r="O6380" s="146" t="s">
        <v>1581</v>
      </c>
      <c r="P6380" s="146" t="s">
        <v>10581</v>
      </c>
      <c r="Q6380" s="147" t="s">
        <v>10519</v>
      </c>
      <c r="R6380" s="187">
        <v>4.74</v>
      </c>
    </row>
    <row r="6381" spans="1:18" x14ac:dyDescent="0.25">
      <c r="A6381" s="135">
        <v>1074816</v>
      </c>
      <c r="B6381" s="148" t="s">
        <v>1205</v>
      </c>
      <c r="C6381" s="135">
        <v>6</v>
      </c>
      <c r="D6381" s="135">
        <v>300</v>
      </c>
      <c r="E6381" s="188" t="s">
        <v>21</v>
      </c>
      <c r="F6381" s="135">
        <v>500</v>
      </c>
      <c r="G6381" s="135">
        <v>20</v>
      </c>
      <c r="H6381" s="135">
        <v>25</v>
      </c>
      <c r="I6381" s="135">
        <v>1</v>
      </c>
      <c r="J6381" s="136">
        <v>1.78</v>
      </c>
      <c r="K6381" s="136">
        <v>1.18</v>
      </c>
      <c r="L6381" s="136">
        <v>1.5</v>
      </c>
      <c r="M6381" s="137" t="str">
        <f t="shared" si="99"/>
        <v>P</v>
      </c>
      <c r="N6381" s="174" t="s">
        <v>10681</v>
      </c>
      <c r="O6381" s="149" t="s">
        <v>1506</v>
      </c>
      <c r="P6381" s="149" t="s">
        <v>9430</v>
      </c>
      <c r="Q6381" s="150" t="s">
        <v>10519</v>
      </c>
      <c r="R6381" s="189">
        <v>3.4799999999999995</v>
      </c>
    </row>
    <row r="6382" spans="1:18" x14ac:dyDescent="0.25">
      <c r="A6382" s="132">
        <v>1074817</v>
      </c>
      <c r="B6382" s="145" t="s">
        <v>841</v>
      </c>
      <c r="C6382" s="132">
        <v>15</v>
      </c>
      <c r="D6382" s="132">
        <v>832</v>
      </c>
      <c r="E6382" s="186" t="s">
        <v>21</v>
      </c>
      <c r="F6382" s="132" t="s">
        <v>20</v>
      </c>
      <c r="G6382" s="132">
        <v>24</v>
      </c>
      <c r="H6382" s="132">
        <v>30</v>
      </c>
      <c r="I6382" s="132">
        <v>2</v>
      </c>
      <c r="J6382" s="133">
        <v>1.48</v>
      </c>
      <c r="K6382" s="133">
        <v>1.2</v>
      </c>
      <c r="L6382" s="133">
        <v>0.81</v>
      </c>
      <c r="M6382" s="134" t="str">
        <f t="shared" si="99"/>
        <v>P</v>
      </c>
      <c r="N6382" s="173" t="s">
        <v>10681</v>
      </c>
      <c r="O6382" s="146" t="s">
        <v>1578</v>
      </c>
      <c r="P6382" s="146" t="s">
        <v>10582</v>
      </c>
      <c r="Q6382" s="147" t="s">
        <v>10519</v>
      </c>
      <c r="R6382" s="187">
        <v>5.1000000000000005</v>
      </c>
    </row>
    <row r="6383" spans="1:18" x14ac:dyDescent="0.25">
      <c r="A6383" s="135">
        <v>1074818</v>
      </c>
      <c r="B6383" s="148" t="s">
        <v>180</v>
      </c>
      <c r="C6383" s="135">
        <v>6</v>
      </c>
      <c r="D6383" s="135">
        <v>225</v>
      </c>
      <c r="E6383" s="188" t="s">
        <v>21</v>
      </c>
      <c r="F6383" s="135">
        <v>360</v>
      </c>
      <c r="G6383" s="135" t="s">
        <v>20</v>
      </c>
      <c r="H6383" s="135" t="s">
        <v>20</v>
      </c>
      <c r="I6383" s="135" t="s">
        <v>20</v>
      </c>
      <c r="J6383" s="136">
        <v>1.84</v>
      </c>
      <c r="K6383" s="136">
        <v>1.22</v>
      </c>
      <c r="L6383" s="136">
        <v>1.78</v>
      </c>
      <c r="M6383" s="137" t="str">
        <f t="shared" si="99"/>
        <v>P</v>
      </c>
      <c r="N6383" s="174" t="s">
        <v>10681</v>
      </c>
      <c r="O6383" s="149" t="s">
        <v>1506</v>
      </c>
      <c r="P6383" s="149" t="s">
        <v>9427</v>
      </c>
      <c r="Q6383" s="150" t="s">
        <v>10519</v>
      </c>
      <c r="R6383" s="189">
        <v>4.9799999999999995</v>
      </c>
    </row>
    <row r="6384" spans="1:18" x14ac:dyDescent="0.25">
      <c r="A6384" s="132">
        <v>1074819</v>
      </c>
      <c r="B6384" s="145" t="s">
        <v>829</v>
      </c>
      <c r="C6384" s="132">
        <v>15</v>
      </c>
      <c r="D6384" s="132">
        <v>832</v>
      </c>
      <c r="E6384" s="186" t="s">
        <v>21</v>
      </c>
      <c r="F6384" s="132">
        <v>1152</v>
      </c>
      <c r="G6384" s="132">
        <v>20</v>
      </c>
      <c r="H6384" s="132" t="s">
        <v>20</v>
      </c>
      <c r="I6384" s="132">
        <v>1</v>
      </c>
      <c r="J6384" s="133">
        <v>1.46</v>
      </c>
      <c r="K6384" s="133">
        <v>1.23</v>
      </c>
      <c r="L6384" s="133">
        <v>0.81</v>
      </c>
      <c r="M6384" s="134" t="str">
        <f t="shared" si="99"/>
        <v>P</v>
      </c>
      <c r="N6384" s="173" t="s">
        <v>10681</v>
      </c>
      <c r="O6384" s="146" t="s">
        <v>1578</v>
      </c>
      <c r="P6384" s="146" t="s">
        <v>10582</v>
      </c>
      <c r="Q6384" s="147" t="s">
        <v>10519</v>
      </c>
      <c r="R6384" s="187">
        <v>5.7</v>
      </c>
    </row>
    <row r="6385" spans="1:18" x14ac:dyDescent="0.25">
      <c r="A6385" s="135">
        <v>1074820</v>
      </c>
      <c r="B6385" s="148" t="s">
        <v>1170</v>
      </c>
      <c r="C6385" s="135">
        <v>6</v>
      </c>
      <c r="D6385" s="135">
        <v>176</v>
      </c>
      <c r="E6385" s="188" t="s">
        <v>20</v>
      </c>
      <c r="F6385" s="135">
        <v>286</v>
      </c>
      <c r="G6385" s="135" t="s">
        <v>20</v>
      </c>
      <c r="H6385" s="135" t="s">
        <v>20</v>
      </c>
      <c r="I6385" s="135" t="s">
        <v>20</v>
      </c>
      <c r="J6385" s="136">
        <v>2.44</v>
      </c>
      <c r="K6385" s="136">
        <v>1.78</v>
      </c>
      <c r="L6385" s="136">
        <v>1.1200000000000001</v>
      </c>
      <c r="M6385" s="137" t="str">
        <f t="shared" si="99"/>
        <v>P</v>
      </c>
      <c r="N6385" s="172" t="s">
        <v>10681</v>
      </c>
      <c r="O6385" s="149" t="s">
        <v>1578</v>
      </c>
      <c r="P6385" s="149" t="s">
        <v>10583</v>
      </c>
      <c r="Q6385" s="150" t="s">
        <v>10106</v>
      </c>
      <c r="R6385" s="189">
        <v>10.199999999999999</v>
      </c>
    </row>
    <row r="6386" spans="1:18" x14ac:dyDescent="0.25">
      <c r="A6386" s="132">
        <v>1074832</v>
      </c>
      <c r="B6386" s="145" t="s">
        <v>294</v>
      </c>
      <c r="C6386" s="132">
        <v>3</v>
      </c>
      <c r="D6386" s="132">
        <v>1500</v>
      </c>
      <c r="E6386" s="186">
        <v>30</v>
      </c>
      <c r="F6386" s="132" t="s">
        <v>20</v>
      </c>
      <c r="G6386" s="132">
        <v>120</v>
      </c>
      <c r="H6386" s="132" t="s">
        <v>20</v>
      </c>
      <c r="I6386" s="132">
        <v>1</v>
      </c>
      <c r="J6386" s="133">
        <v>0.76</v>
      </c>
      <c r="K6386" s="133">
        <v>0.72</v>
      </c>
      <c r="L6386" s="133">
        <v>0.68</v>
      </c>
      <c r="M6386" s="134" t="str">
        <f t="shared" si="99"/>
        <v>P</v>
      </c>
      <c r="N6386" s="171" t="s">
        <v>10681</v>
      </c>
      <c r="O6386" s="146" t="s">
        <v>1693</v>
      </c>
      <c r="P6386" s="146" t="s">
        <v>9504</v>
      </c>
      <c r="Q6386" s="147" t="s">
        <v>10519</v>
      </c>
      <c r="R6386" s="187">
        <v>6.48</v>
      </c>
    </row>
    <row r="6387" spans="1:18" x14ac:dyDescent="0.25">
      <c r="A6387" s="135">
        <v>1074833</v>
      </c>
      <c r="B6387" s="148" t="s">
        <v>10176</v>
      </c>
      <c r="C6387" s="135">
        <v>5</v>
      </c>
      <c r="D6387" s="135">
        <v>32</v>
      </c>
      <c r="E6387" s="188" t="s">
        <v>21</v>
      </c>
      <c r="F6387" s="135">
        <v>32</v>
      </c>
      <c r="G6387" s="135" t="s">
        <v>20</v>
      </c>
      <c r="H6387" s="135" t="s">
        <v>20</v>
      </c>
      <c r="I6387" s="135" t="s">
        <v>20</v>
      </c>
      <c r="J6387" s="136">
        <v>0.59199999999999997</v>
      </c>
      <c r="K6387" s="136">
        <v>0.25</v>
      </c>
      <c r="L6387" s="136">
        <v>0.4</v>
      </c>
      <c r="M6387" s="137" t="str">
        <f t="shared" si="99"/>
        <v>P</v>
      </c>
      <c r="N6387" s="172" t="s">
        <v>10682</v>
      </c>
      <c r="O6387" s="149" t="s">
        <v>1506</v>
      </c>
      <c r="P6387" s="149" t="s">
        <v>9476</v>
      </c>
      <c r="Q6387" s="150" t="s">
        <v>10519</v>
      </c>
      <c r="R6387" s="189">
        <v>28.1</v>
      </c>
    </row>
    <row r="6388" spans="1:18" x14ac:dyDescent="0.25">
      <c r="A6388" s="132">
        <v>1074835</v>
      </c>
      <c r="B6388" s="145" t="s">
        <v>6129</v>
      </c>
      <c r="C6388" s="132">
        <v>1</v>
      </c>
      <c r="D6388" s="132" t="s">
        <v>20</v>
      </c>
      <c r="E6388" s="186" t="s">
        <v>20</v>
      </c>
      <c r="F6388" s="132" t="s">
        <v>20</v>
      </c>
      <c r="G6388" s="132" t="s">
        <v>20</v>
      </c>
      <c r="H6388" s="132" t="s">
        <v>20</v>
      </c>
      <c r="I6388" s="132" t="s">
        <v>20</v>
      </c>
      <c r="J6388" s="133">
        <v>1E-3</v>
      </c>
      <c r="K6388" s="133">
        <v>1E-3</v>
      </c>
      <c r="L6388" s="133">
        <v>1E-3</v>
      </c>
      <c r="M6388" s="134" t="str">
        <f t="shared" si="99"/>
        <v>P</v>
      </c>
      <c r="N6388" s="173" t="s">
        <v>10682</v>
      </c>
      <c r="O6388" s="146" t="s">
        <v>1506</v>
      </c>
      <c r="P6388" s="146" t="s">
        <v>9476</v>
      </c>
      <c r="Q6388" s="147" t="s">
        <v>10519</v>
      </c>
      <c r="R6388" s="187">
        <v>61.94</v>
      </c>
    </row>
    <row r="6389" spans="1:18" x14ac:dyDescent="0.25">
      <c r="A6389" s="135">
        <v>1074836</v>
      </c>
      <c r="B6389" s="148" t="s">
        <v>1045</v>
      </c>
      <c r="C6389" s="135">
        <v>6</v>
      </c>
      <c r="D6389" s="135">
        <v>480</v>
      </c>
      <c r="E6389" s="188">
        <v>20</v>
      </c>
      <c r="F6389" s="135">
        <v>640</v>
      </c>
      <c r="G6389" s="135">
        <v>80</v>
      </c>
      <c r="H6389" s="135" t="s">
        <v>20</v>
      </c>
      <c r="I6389" s="135">
        <v>1</v>
      </c>
      <c r="J6389" s="136">
        <v>2.4500000000000002</v>
      </c>
      <c r="K6389" s="136">
        <v>1.61</v>
      </c>
      <c r="L6389" s="136">
        <v>0.75</v>
      </c>
      <c r="M6389" s="137" t="str">
        <f t="shared" si="99"/>
        <v>P</v>
      </c>
      <c r="N6389" s="174" t="s">
        <v>10682</v>
      </c>
      <c r="O6389" s="149" t="s">
        <v>1500</v>
      </c>
      <c r="P6389" s="149" t="s">
        <v>9456</v>
      </c>
      <c r="Q6389" s="150" t="s">
        <v>10519</v>
      </c>
      <c r="R6389" s="189">
        <v>1.92</v>
      </c>
    </row>
    <row r="6390" spans="1:18" x14ac:dyDescent="0.25">
      <c r="A6390" s="132">
        <v>1074837</v>
      </c>
      <c r="B6390" s="145" t="s">
        <v>100</v>
      </c>
      <c r="C6390" s="132">
        <v>6</v>
      </c>
      <c r="D6390" s="132">
        <v>264</v>
      </c>
      <c r="E6390" s="186" t="s">
        <v>21</v>
      </c>
      <c r="F6390" s="132">
        <v>372</v>
      </c>
      <c r="G6390" s="132">
        <v>8</v>
      </c>
      <c r="H6390" s="132">
        <v>9</v>
      </c>
      <c r="I6390" s="132">
        <v>5</v>
      </c>
      <c r="J6390" s="133">
        <v>3.22</v>
      </c>
      <c r="K6390" s="133">
        <v>2.13</v>
      </c>
      <c r="L6390" s="133">
        <v>0.47</v>
      </c>
      <c r="M6390" s="134" t="str">
        <f t="shared" si="99"/>
        <v>P</v>
      </c>
      <c r="N6390" s="173" t="s">
        <v>10681</v>
      </c>
      <c r="O6390" s="146" t="s">
        <v>1581</v>
      </c>
      <c r="P6390" s="146" t="s">
        <v>10581</v>
      </c>
      <c r="Q6390" s="147" t="s">
        <v>10519</v>
      </c>
      <c r="R6390" s="187">
        <v>4.92</v>
      </c>
    </row>
    <row r="6391" spans="1:18" x14ac:dyDescent="0.25">
      <c r="A6391" s="135">
        <v>1074838</v>
      </c>
      <c r="B6391" s="148" t="s">
        <v>1203</v>
      </c>
      <c r="C6391" s="135">
        <v>6</v>
      </c>
      <c r="D6391" s="135">
        <v>300</v>
      </c>
      <c r="E6391" s="188" t="s">
        <v>21</v>
      </c>
      <c r="F6391" s="135">
        <v>500</v>
      </c>
      <c r="G6391" s="135">
        <v>20</v>
      </c>
      <c r="H6391" s="135">
        <v>25</v>
      </c>
      <c r="I6391" s="135">
        <v>1</v>
      </c>
      <c r="J6391" s="136">
        <v>1.78</v>
      </c>
      <c r="K6391" s="136">
        <v>1.19</v>
      </c>
      <c r="L6391" s="136">
        <v>1.5</v>
      </c>
      <c r="M6391" s="137" t="str">
        <f t="shared" si="99"/>
        <v>P</v>
      </c>
      <c r="N6391" s="174" t="s">
        <v>10681</v>
      </c>
      <c r="O6391" s="149" t="s">
        <v>1506</v>
      </c>
      <c r="P6391" s="149" t="s">
        <v>9430</v>
      </c>
      <c r="Q6391" s="150" t="s">
        <v>10519</v>
      </c>
      <c r="R6391" s="189">
        <v>2.94</v>
      </c>
    </row>
    <row r="6392" spans="1:18" x14ac:dyDescent="0.25">
      <c r="A6392" s="132">
        <v>1074840</v>
      </c>
      <c r="B6392" s="145" t="s">
        <v>102</v>
      </c>
      <c r="C6392" s="132">
        <v>6</v>
      </c>
      <c r="D6392" s="132">
        <v>235</v>
      </c>
      <c r="E6392" s="186" t="s">
        <v>21</v>
      </c>
      <c r="F6392" s="132">
        <v>376</v>
      </c>
      <c r="G6392" s="132" t="s">
        <v>20</v>
      </c>
      <c r="H6392" s="132" t="s">
        <v>20</v>
      </c>
      <c r="I6392" s="132" t="s">
        <v>20</v>
      </c>
      <c r="J6392" s="133">
        <v>1.86</v>
      </c>
      <c r="K6392" s="133">
        <v>1.23</v>
      </c>
      <c r="L6392" s="133">
        <v>1.78</v>
      </c>
      <c r="M6392" s="134" t="str">
        <f t="shared" si="99"/>
        <v>P</v>
      </c>
      <c r="N6392" s="173" t="s">
        <v>10681</v>
      </c>
      <c r="O6392" s="146" t="s">
        <v>1506</v>
      </c>
      <c r="P6392" s="146" t="s">
        <v>10455</v>
      </c>
      <c r="Q6392" s="147" t="s">
        <v>10519</v>
      </c>
      <c r="R6392" s="187">
        <v>5.04</v>
      </c>
    </row>
    <row r="6393" spans="1:18" x14ac:dyDescent="0.25">
      <c r="A6393" s="135">
        <v>1074841</v>
      </c>
      <c r="B6393" s="148" t="s">
        <v>828</v>
      </c>
      <c r="C6393" s="135">
        <v>15</v>
      </c>
      <c r="D6393" s="135">
        <v>832</v>
      </c>
      <c r="E6393" s="188" t="s">
        <v>21</v>
      </c>
      <c r="F6393" s="135">
        <v>1152</v>
      </c>
      <c r="G6393" s="135">
        <v>20</v>
      </c>
      <c r="H6393" s="135">
        <v>25</v>
      </c>
      <c r="I6393" s="135">
        <v>3</v>
      </c>
      <c r="J6393" s="136">
        <v>1.47</v>
      </c>
      <c r="K6393" s="136">
        <v>1.2</v>
      </c>
      <c r="L6393" s="136">
        <v>0.81</v>
      </c>
      <c r="M6393" s="137" t="str">
        <f t="shared" si="99"/>
        <v>P</v>
      </c>
      <c r="N6393" s="174" t="s">
        <v>10681</v>
      </c>
      <c r="O6393" s="149" t="s">
        <v>1578</v>
      </c>
      <c r="P6393" s="149" t="s">
        <v>10582</v>
      </c>
      <c r="Q6393" s="150" t="s">
        <v>10519</v>
      </c>
      <c r="R6393" s="189">
        <v>5.7</v>
      </c>
    </row>
    <row r="6394" spans="1:18" x14ac:dyDescent="0.25">
      <c r="A6394" s="132">
        <v>1074842</v>
      </c>
      <c r="B6394" s="145" t="s">
        <v>1182</v>
      </c>
      <c r="C6394" s="132">
        <v>6</v>
      </c>
      <c r="D6394" s="132">
        <v>176</v>
      </c>
      <c r="E6394" s="186" t="s">
        <v>21</v>
      </c>
      <c r="F6394" s="132">
        <v>288</v>
      </c>
      <c r="G6394" s="132">
        <v>10</v>
      </c>
      <c r="H6394" s="132">
        <v>11</v>
      </c>
      <c r="I6394" s="132">
        <v>2</v>
      </c>
      <c r="J6394" s="133">
        <v>2.46</v>
      </c>
      <c r="K6394" s="133">
        <v>1.74</v>
      </c>
      <c r="L6394" s="133">
        <v>1.1100000000000001</v>
      </c>
      <c r="M6394" s="134" t="str">
        <f t="shared" si="99"/>
        <v>P</v>
      </c>
      <c r="N6394" s="173" t="s">
        <v>10681</v>
      </c>
      <c r="O6394" s="146" t="s">
        <v>1578</v>
      </c>
      <c r="P6394" s="146" t="s">
        <v>10583</v>
      </c>
      <c r="Q6394" s="147" t="s">
        <v>10106</v>
      </c>
      <c r="R6394" s="187">
        <v>9.42</v>
      </c>
    </row>
    <row r="6395" spans="1:18" x14ac:dyDescent="0.25">
      <c r="A6395" s="135">
        <v>1074843</v>
      </c>
      <c r="B6395" s="148" t="s">
        <v>6130</v>
      </c>
      <c r="C6395" s="135">
        <v>6</v>
      </c>
      <c r="D6395" s="135">
        <v>264</v>
      </c>
      <c r="E6395" s="188" t="s">
        <v>21</v>
      </c>
      <c r="F6395" s="135">
        <v>372</v>
      </c>
      <c r="G6395" s="135">
        <v>5</v>
      </c>
      <c r="H6395" s="135">
        <v>6</v>
      </c>
      <c r="I6395" s="135">
        <v>5</v>
      </c>
      <c r="J6395" s="136">
        <v>3.22</v>
      </c>
      <c r="K6395" s="136">
        <v>2.13</v>
      </c>
      <c r="L6395" s="136">
        <v>0.47</v>
      </c>
      <c r="M6395" s="137" t="str">
        <f t="shared" si="99"/>
        <v>P</v>
      </c>
      <c r="N6395" s="174" t="s">
        <v>10681</v>
      </c>
      <c r="O6395" s="149" t="s">
        <v>1581</v>
      </c>
      <c r="P6395" s="149" t="s">
        <v>10581</v>
      </c>
      <c r="Q6395" s="150" t="s">
        <v>10519</v>
      </c>
      <c r="R6395" s="189">
        <v>4.62</v>
      </c>
    </row>
    <row r="6396" spans="1:18" x14ac:dyDescent="0.25">
      <c r="A6396" s="132">
        <v>1074844</v>
      </c>
      <c r="B6396" s="145" t="s">
        <v>1241</v>
      </c>
      <c r="C6396" s="132">
        <v>6</v>
      </c>
      <c r="D6396" s="132">
        <v>300</v>
      </c>
      <c r="E6396" s="186" t="s">
        <v>21</v>
      </c>
      <c r="F6396" s="132">
        <v>500</v>
      </c>
      <c r="G6396" s="132">
        <v>20</v>
      </c>
      <c r="H6396" s="132">
        <v>25</v>
      </c>
      <c r="I6396" s="132">
        <v>1</v>
      </c>
      <c r="J6396" s="133">
        <v>1.81</v>
      </c>
      <c r="K6396" s="133">
        <v>1.2</v>
      </c>
      <c r="L6396" s="133">
        <v>1.51</v>
      </c>
      <c r="M6396" s="134" t="str">
        <f t="shared" si="99"/>
        <v>P</v>
      </c>
      <c r="N6396" s="173" t="s">
        <v>10681</v>
      </c>
      <c r="O6396" s="146" t="s">
        <v>1506</v>
      </c>
      <c r="P6396" s="146" t="s">
        <v>9430</v>
      </c>
      <c r="Q6396" s="147" t="s">
        <v>10519</v>
      </c>
      <c r="R6396" s="187">
        <v>3.4799999999999995</v>
      </c>
    </row>
    <row r="6397" spans="1:18" x14ac:dyDescent="0.25">
      <c r="A6397" s="135">
        <v>1074847</v>
      </c>
      <c r="B6397" s="148" t="s">
        <v>249</v>
      </c>
      <c r="C6397" s="135">
        <v>6</v>
      </c>
      <c r="D6397" s="135">
        <v>260</v>
      </c>
      <c r="E6397" s="188" t="s">
        <v>21</v>
      </c>
      <c r="F6397" s="135">
        <v>440</v>
      </c>
      <c r="G6397" s="135">
        <v>10</v>
      </c>
      <c r="H6397" s="135">
        <v>11</v>
      </c>
      <c r="I6397" s="135">
        <v>3</v>
      </c>
      <c r="J6397" s="136">
        <v>2.6</v>
      </c>
      <c r="K6397" s="136">
        <v>1.72</v>
      </c>
      <c r="L6397" s="136">
        <v>0.69</v>
      </c>
      <c r="M6397" s="137" t="str">
        <f t="shared" si="99"/>
        <v>P</v>
      </c>
      <c r="N6397" s="174" t="s">
        <v>10681</v>
      </c>
      <c r="O6397" s="149" t="s">
        <v>1506</v>
      </c>
      <c r="P6397" s="149" t="s">
        <v>9398</v>
      </c>
      <c r="Q6397" s="150" t="s">
        <v>10519</v>
      </c>
      <c r="R6397" s="189">
        <v>9.42</v>
      </c>
    </row>
    <row r="6398" spans="1:18" x14ac:dyDescent="0.25">
      <c r="A6398" s="132">
        <v>1074848</v>
      </c>
      <c r="B6398" s="145" t="s">
        <v>842</v>
      </c>
      <c r="C6398" s="132">
        <v>15</v>
      </c>
      <c r="D6398" s="132">
        <v>832</v>
      </c>
      <c r="E6398" s="186" t="s">
        <v>21</v>
      </c>
      <c r="F6398" s="132">
        <v>1152</v>
      </c>
      <c r="G6398" s="132" t="s">
        <v>20</v>
      </c>
      <c r="H6398" s="132" t="s">
        <v>20</v>
      </c>
      <c r="I6398" s="132" t="s">
        <v>20</v>
      </c>
      <c r="J6398" s="133">
        <v>1.46</v>
      </c>
      <c r="K6398" s="133">
        <v>1.2</v>
      </c>
      <c r="L6398" s="133">
        <v>0.8</v>
      </c>
      <c r="M6398" s="134" t="str">
        <f t="shared" si="99"/>
        <v>P</v>
      </c>
      <c r="N6398" s="173" t="s">
        <v>10681</v>
      </c>
      <c r="O6398" s="146" t="s">
        <v>1578</v>
      </c>
      <c r="P6398" s="146" t="s">
        <v>10582</v>
      </c>
      <c r="Q6398" s="147" t="s">
        <v>10519</v>
      </c>
      <c r="R6398" s="187">
        <v>5.8500000000000005</v>
      </c>
    </row>
    <row r="6399" spans="1:18" x14ac:dyDescent="0.25">
      <c r="A6399" s="135">
        <v>1074850</v>
      </c>
      <c r="B6399" s="148" t="s">
        <v>6131</v>
      </c>
      <c r="C6399" s="135">
        <v>6</v>
      </c>
      <c r="D6399" s="135">
        <v>176</v>
      </c>
      <c r="E6399" s="188" t="s">
        <v>21</v>
      </c>
      <c r="F6399" s="135">
        <v>286</v>
      </c>
      <c r="G6399" s="135" t="s">
        <v>20</v>
      </c>
      <c r="H6399" s="135" t="s">
        <v>20</v>
      </c>
      <c r="I6399" s="135" t="s">
        <v>20</v>
      </c>
      <c r="J6399" s="136">
        <v>2.46</v>
      </c>
      <c r="K6399" s="136">
        <v>1.74</v>
      </c>
      <c r="L6399" s="136">
        <v>1.1100000000000001</v>
      </c>
      <c r="M6399" s="137" t="str">
        <f t="shared" si="99"/>
        <v>P</v>
      </c>
      <c r="N6399" s="174" t="s">
        <v>10681</v>
      </c>
      <c r="O6399" s="149" t="s">
        <v>1578</v>
      </c>
      <c r="P6399" s="149" t="s">
        <v>10583</v>
      </c>
      <c r="Q6399" s="150" t="s">
        <v>10106</v>
      </c>
      <c r="R6399" s="189">
        <v>9.48</v>
      </c>
    </row>
    <row r="6400" spans="1:18" x14ac:dyDescent="0.25">
      <c r="A6400" s="132">
        <v>1074851</v>
      </c>
      <c r="B6400" s="145" t="s">
        <v>415</v>
      </c>
      <c r="C6400" s="132">
        <v>3</v>
      </c>
      <c r="D6400" s="132">
        <v>720</v>
      </c>
      <c r="E6400" s="186">
        <v>18</v>
      </c>
      <c r="F6400" s="132">
        <v>1440</v>
      </c>
      <c r="G6400" s="132" t="s">
        <v>20</v>
      </c>
      <c r="H6400" s="132" t="s">
        <v>20</v>
      </c>
      <c r="I6400" s="132" t="s">
        <v>20</v>
      </c>
      <c r="J6400" s="133">
        <v>2.1</v>
      </c>
      <c r="K6400" s="133">
        <v>0.7</v>
      </c>
      <c r="L6400" s="133">
        <v>0.6</v>
      </c>
      <c r="M6400" s="134" t="str">
        <f t="shared" si="99"/>
        <v>P</v>
      </c>
      <c r="N6400" s="173" t="s">
        <v>10681</v>
      </c>
      <c r="O6400" s="146" t="s">
        <v>1578</v>
      </c>
      <c r="P6400" s="146" t="s">
        <v>10582</v>
      </c>
      <c r="Q6400" s="147" t="s">
        <v>10519</v>
      </c>
      <c r="R6400" s="187">
        <v>3.69</v>
      </c>
    </row>
    <row r="6401" spans="1:18" x14ac:dyDescent="0.25">
      <c r="A6401" s="135">
        <v>1074879</v>
      </c>
      <c r="B6401" s="148" t="s">
        <v>416</v>
      </c>
      <c r="C6401" s="135">
        <v>3</v>
      </c>
      <c r="D6401" s="135">
        <v>720</v>
      </c>
      <c r="E6401" s="188">
        <v>18</v>
      </c>
      <c r="F6401" s="135">
        <v>1440</v>
      </c>
      <c r="G6401" s="135">
        <v>72</v>
      </c>
      <c r="H6401" s="135" t="s">
        <v>20</v>
      </c>
      <c r="I6401" s="135">
        <v>1</v>
      </c>
      <c r="J6401" s="136">
        <v>2.1</v>
      </c>
      <c r="K6401" s="136">
        <v>0.7</v>
      </c>
      <c r="L6401" s="136">
        <v>0.6</v>
      </c>
      <c r="M6401" s="137" t="str">
        <f t="shared" si="99"/>
        <v>P</v>
      </c>
      <c r="N6401" s="174" t="s">
        <v>10681</v>
      </c>
      <c r="O6401" s="149" t="s">
        <v>1578</v>
      </c>
      <c r="P6401" s="149" t="s">
        <v>10582</v>
      </c>
      <c r="Q6401" s="150" t="s">
        <v>10519</v>
      </c>
      <c r="R6401" s="189">
        <v>3.69</v>
      </c>
    </row>
    <row r="6402" spans="1:18" x14ac:dyDescent="0.25">
      <c r="A6402" s="132">
        <v>1074917</v>
      </c>
      <c r="B6402" s="145" t="s">
        <v>124</v>
      </c>
      <c r="C6402" s="132">
        <v>6</v>
      </c>
      <c r="D6402" s="132">
        <v>800</v>
      </c>
      <c r="E6402" s="186" t="s">
        <v>21</v>
      </c>
      <c r="F6402" s="132">
        <v>1200</v>
      </c>
      <c r="G6402" s="132">
        <v>24</v>
      </c>
      <c r="H6402" s="132">
        <v>30</v>
      </c>
      <c r="I6402" s="132">
        <v>2</v>
      </c>
      <c r="J6402" s="133">
        <v>2.23</v>
      </c>
      <c r="K6402" s="133">
        <v>0.75</v>
      </c>
      <c r="L6402" s="133">
        <v>0.62</v>
      </c>
      <c r="M6402" s="134" t="str">
        <f t="shared" ref="M6402:M6465" si="100">HYPERLINK(CONCATENATE("T:\Distribution Centre\RDC Department Shared\Cubiscan photos","\",A6402,"-pac.jpg"),"P")</f>
        <v>P</v>
      </c>
      <c r="N6402" s="173" t="s">
        <v>10681</v>
      </c>
      <c r="O6402" s="146" t="s">
        <v>1581</v>
      </c>
      <c r="P6402" s="146" t="s">
        <v>10581</v>
      </c>
      <c r="Q6402" s="147" t="s">
        <v>10519</v>
      </c>
      <c r="R6402" s="187">
        <v>2.2800000000000002</v>
      </c>
    </row>
    <row r="6403" spans="1:18" x14ac:dyDescent="0.25">
      <c r="A6403" s="135">
        <v>1074929</v>
      </c>
      <c r="B6403" s="148" t="s">
        <v>1206</v>
      </c>
      <c r="C6403" s="135">
        <v>12</v>
      </c>
      <c r="D6403" s="135">
        <v>704</v>
      </c>
      <c r="E6403" s="188" t="s">
        <v>21</v>
      </c>
      <c r="F6403" s="135">
        <v>1024</v>
      </c>
      <c r="G6403" s="135">
        <v>20</v>
      </c>
      <c r="H6403" s="135">
        <v>25</v>
      </c>
      <c r="I6403" s="135">
        <v>2</v>
      </c>
      <c r="J6403" s="136">
        <v>1.53</v>
      </c>
      <c r="K6403" s="136">
        <v>1.1399999999999999</v>
      </c>
      <c r="L6403" s="136">
        <v>0.9</v>
      </c>
      <c r="M6403" s="137" t="str">
        <f t="shared" si="100"/>
        <v>P</v>
      </c>
      <c r="N6403" s="174" t="s">
        <v>10681</v>
      </c>
      <c r="O6403" s="149" t="s">
        <v>1506</v>
      </c>
      <c r="P6403" s="149" t="s">
        <v>9430</v>
      </c>
      <c r="Q6403" s="150" t="s">
        <v>10519</v>
      </c>
      <c r="R6403" s="189">
        <v>3.84</v>
      </c>
    </row>
    <row r="6404" spans="1:18" x14ac:dyDescent="0.25">
      <c r="A6404" s="132">
        <v>1074950</v>
      </c>
      <c r="B6404" s="145" t="s">
        <v>153</v>
      </c>
      <c r="C6404" s="132">
        <v>6</v>
      </c>
      <c r="D6404" s="132">
        <v>264</v>
      </c>
      <c r="E6404" s="186" t="s">
        <v>21</v>
      </c>
      <c r="F6404" s="132">
        <v>372</v>
      </c>
      <c r="G6404" s="132">
        <v>5</v>
      </c>
      <c r="H6404" s="132">
        <v>6</v>
      </c>
      <c r="I6404" s="132">
        <v>5</v>
      </c>
      <c r="J6404" s="133">
        <v>3.22</v>
      </c>
      <c r="K6404" s="133">
        <v>2.13</v>
      </c>
      <c r="L6404" s="133">
        <v>0.47</v>
      </c>
      <c r="M6404" s="134" t="str">
        <f t="shared" si="100"/>
        <v>P</v>
      </c>
      <c r="N6404" s="173" t="s">
        <v>10681</v>
      </c>
      <c r="O6404" s="146" t="s">
        <v>1581</v>
      </c>
      <c r="P6404" s="146" t="s">
        <v>10581</v>
      </c>
      <c r="Q6404" s="147" t="s">
        <v>10519</v>
      </c>
      <c r="R6404" s="187">
        <v>5.22</v>
      </c>
    </row>
    <row r="6405" spans="1:18" x14ac:dyDescent="0.25">
      <c r="A6405" s="135">
        <v>1074986</v>
      </c>
      <c r="B6405" s="148" t="s">
        <v>101</v>
      </c>
      <c r="C6405" s="135">
        <v>6</v>
      </c>
      <c r="D6405" s="135">
        <v>800</v>
      </c>
      <c r="E6405" s="188" t="s">
        <v>21</v>
      </c>
      <c r="F6405" s="135">
        <v>1200</v>
      </c>
      <c r="G6405" s="135">
        <v>20</v>
      </c>
      <c r="H6405" s="135" t="s">
        <v>20</v>
      </c>
      <c r="I6405" s="135">
        <v>2</v>
      </c>
      <c r="J6405" s="136">
        <v>2.2400000000000002</v>
      </c>
      <c r="K6405" s="136">
        <v>0.77</v>
      </c>
      <c r="L6405" s="136">
        <v>0.63</v>
      </c>
      <c r="M6405" s="137" t="str">
        <f t="shared" si="100"/>
        <v>P</v>
      </c>
      <c r="N6405" s="174" t="s">
        <v>10681</v>
      </c>
      <c r="O6405" s="149" t="s">
        <v>1581</v>
      </c>
      <c r="P6405" s="149" t="s">
        <v>10581</v>
      </c>
      <c r="Q6405" s="150" t="s">
        <v>10519</v>
      </c>
      <c r="R6405" s="189">
        <v>2.4000000000000004</v>
      </c>
    </row>
    <row r="6406" spans="1:18" x14ac:dyDescent="0.25">
      <c r="A6406" s="132">
        <v>1074994</v>
      </c>
      <c r="B6406" s="145" t="s">
        <v>1204</v>
      </c>
      <c r="C6406" s="132">
        <v>12</v>
      </c>
      <c r="D6406" s="132">
        <v>704</v>
      </c>
      <c r="E6406" s="186" t="s">
        <v>21</v>
      </c>
      <c r="F6406" s="132">
        <v>1024</v>
      </c>
      <c r="G6406" s="132">
        <v>20</v>
      </c>
      <c r="H6406" s="132">
        <v>25</v>
      </c>
      <c r="I6406" s="132">
        <v>2</v>
      </c>
      <c r="J6406" s="133">
        <v>1.62</v>
      </c>
      <c r="K6406" s="133">
        <v>1.1299999999999999</v>
      </c>
      <c r="L6406" s="133">
        <v>0.91</v>
      </c>
      <c r="M6406" s="134" t="str">
        <f t="shared" si="100"/>
        <v>P</v>
      </c>
      <c r="N6406" s="173" t="s">
        <v>10681</v>
      </c>
      <c r="O6406" s="146" t="s">
        <v>1506</v>
      </c>
      <c r="P6406" s="146" t="s">
        <v>9430</v>
      </c>
      <c r="Q6406" s="147" t="s">
        <v>10519</v>
      </c>
      <c r="R6406" s="187">
        <v>3.3600000000000003</v>
      </c>
    </row>
    <row r="6407" spans="1:18" x14ac:dyDescent="0.25">
      <c r="A6407" s="135">
        <v>1075047</v>
      </c>
      <c r="B6407" s="148" t="s">
        <v>250</v>
      </c>
      <c r="C6407" s="135">
        <v>6</v>
      </c>
      <c r="D6407" s="135">
        <v>1176</v>
      </c>
      <c r="E6407" s="188" t="s">
        <v>20</v>
      </c>
      <c r="F6407" s="135" t="s">
        <v>20</v>
      </c>
      <c r="G6407" s="135" t="s">
        <v>20</v>
      </c>
      <c r="H6407" s="135" t="s">
        <v>20</v>
      </c>
      <c r="I6407" s="135" t="s">
        <v>20</v>
      </c>
      <c r="J6407" s="136">
        <v>1.85</v>
      </c>
      <c r="K6407" s="136">
        <v>1.21</v>
      </c>
      <c r="L6407" s="136">
        <v>0.38</v>
      </c>
      <c r="M6407" s="137" t="str">
        <f t="shared" si="100"/>
        <v>P</v>
      </c>
      <c r="N6407" s="172" t="s">
        <v>10681</v>
      </c>
      <c r="O6407" s="149" t="s">
        <v>1506</v>
      </c>
      <c r="P6407" s="149" t="s">
        <v>9398</v>
      </c>
      <c r="Q6407" s="150" t="s">
        <v>10519</v>
      </c>
      <c r="R6407" s="189">
        <v>3.54</v>
      </c>
    </row>
    <row r="6408" spans="1:18" x14ac:dyDescent="0.25">
      <c r="A6408" s="132">
        <v>1075071</v>
      </c>
      <c r="B6408" s="145" t="s">
        <v>154</v>
      </c>
      <c r="C6408" s="132">
        <v>6</v>
      </c>
      <c r="D6408" s="132">
        <v>800</v>
      </c>
      <c r="E6408" s="186" t="s">
        <v>21</v>
      </c>
      <c r="F6408" s="132">
        <v>1200</v>
      </c>
      <c r="G6408" s="132">
        <v>24</v>
      </c>
      <c r="H6408" s="132">
        <v>30</v>
      </c>
      <c r="I6408" s="132">
        <v>2</v>
      </c>
      <c r="J6408" s="133">
        <v>2.23</v>
      </c>
      <c r="K6408" s="133">
        <v>0.76</v>
      </c>
      <c r="L6408" s="133">
        <v>0.63</v>
      </c>
      <c r="M6408" s="134" t="str">
        <f t="shared" si="100"/>
        <v>P</v>
      </c>
      <c r="N6408" s="173" t="s">
        <v>10681</v>
      </c>
      <c r="O6408" s="146" t="s">
        <v>1581</v>
      </c>
      <c r="P6408" s="146" t="s">
        <v>10581</v>
      </c>
      <c r="Q6408" s="147" t="s">
        <v>10519</v>
      </c>
      <c r="R6408" s="187">
        <v>2.2800000000000002</v>
      </c>
    </row>
    <row r="6409" spans="1:18" x14ac:dyDescent="0.25">
      <c r="A6409" s="135">
        <v>1075079</v>
      </c>
      <c r="B6409" s="148" t="s">
        <v>6132</v>
      </c>
      <c r="C6409" s="135">
        <v>1</v>
      </c>
      <c r="D6409" s="135">
        <v>159</v>
      </c>
      <c r="E6409" s="188" t="s">
        <v>21</v>
      </c>
      <c r="F6409" s="135" t="s">
        <v>20</v>
      </c>
      <c r="G6409" s="135" t="s">
        <v>20</v>
      </c>
      <c r="H6409" s="135" t="s">
        <v>20</v>
      </c>
      <c r="I6409" s="135" t="s">
        <v>20</v>
      </c>
      <c r="J6409" s="136">
        <v>4.54</v>
      </c>
      <c r="K6409" s="136">
        <v>2.34</v>
      </c>
      <c r="L6409" s="136">
        <v>0.42</v>
      </c>
      <c r="M6409" s="137" t="str">
        <f t="shared" si="100"/>
        <v>P</v>
      </c>
      <c r="N6409" s="174" t="s">
        <v>10682</v>
      </c>
      <c r="O6409" s="149" t="s">
        <v>1506</v>
      </c>
      <c r="P6409" s="149" t="s">
        <v>9476</v>
      </c>
      <c r="Q6409" s="150" t="s">
        <v>10519</v>
      </c>
      <c r="R6409" s="189">
        <v>18.850000000000001</v>
      </c>
    </row>
    <row r="6410" spans="1:18" x14ac:dyDescent="0.25">
      <c r="A6410" s="132">
        <v>1075087</v>
      </c>
      <c r="B6410" s="145" t="s">
        <v>1247</v>
      </c>
      <c r="C6410" s="132">
        <v>6</v>
      </c>
      <c r="D6410" s="132">
        <v>540</v>
      </c>
      <c r="E6410" s="186">
        <v>9</v>
      </c>
      <c r="F6410" s="132">
        <v>864</v>
      </c>
      <c r="G6410" s="132">
        <v>36</v>
      </c>
      <c r="H6410" s="132" t="s">
        <v>20</v>
      </c>
      <c r="I6410" s="132">
        <v>1</v>
      </c>
      <c r="J6410" s="133">
        <v>1.18</v>
      </c>
      <c r="K6410" s="133">
        <v>0.72</v>
      </c>
      <c r="L6410" s="133">
        <v>1.54</v>
      </c>
      <c r="M6410" s="134" t="str">
        <f t="shared" si="100"/>
        <v>P</v>
      </c>
      <c r="N6410" s="173" t="s">
        <v>10681</v>
      </c>
      <c r="O6410" s="146" t="s">
        <v>1555</v>
      </c>
      <c r="P6410" s="146" t="s">
        <v>9429</v>
      </c>
      <c r="Q6410" s="147" t="s">
        <v>10106</v>
      </c>
      <c r="R6410" s="187">
        <v>15.059999999999999</v>
      </c>
    </row>
    <row r="6411" spans="1:18" x14ac:dyDescent="0.25">
      <c r="A6411" s="135">
        <v>1075129</v>
      </c>
      <c r="B6411" s="148" t="s">
        <v>628</v>
      </c>
      <c r="C6411" s="135">
        <v>1</v>
      </c>
      <c r="D6411" s="135">
        <v>8000</v>
      </c>
      <c r="E6411" s="188">
        <v>200</v>
      </c>
      <c r="F6411" s="135">
        <v>12000</v>
      </c>
      <c r="G6411" s="135">
        <v>800</v>
      </c>
      <c r="H6411" s="135">
        <v>1000</v>
      </c>
      <c r="I6411" s="135">
        <v>1</v>
      </c>
      <c r="J6411" s="136">
        <v>0.27</v>
      </c>
      <c r="K6411" s="136">
        <v>0.25</v>
      </c>
      <c r="L6411" s="136">
        <v>1.18</v>
      </c>
      <c r="M6411" s="137" t="str">
        <f t="shared" si="100"/>
        <v>P</v>
      </c>
      <c r="N6411" s="174" t="s">
        <v>10681</v>
      </c>
      <c r="O6411" s="149" t="s">
        <v>1578</v>
      </c>
      <c r="P6411" s="149" t="s">
        <v>10582</v>
      </c>
      <c r="Q6411" s="150" t="s">
        <v>10519</v>
      </c>
      <c r="R6411" s="189">
        <v>1.1299999999999999</v>
      </c>
    </row>
    <row r="6412" spans="1:18" x14ac:dyDescent="0.25">
      <c r="A6412" s="132">
        <v>1075130</v>
      </c>
      <c r="B6412" s="145" t="s">
        <v>629</v>
      </c>
      <c r="C6412" s="132">
        <v>1</v>
      </c>
      <c r="D6412" s="132">
        <v>8000</v>
      </c>
      <c r="E6412" s="186">
        <v>200</v>
      </c>
      <c r="F6412" s="132">
        <v>12000</v>
      </c>
      <c r="G6412" s="132">
        <v>800</v>
      </c>
      <c r="H6412" s="132">
        <v>1000</v>
      </c>
      <c r="I6412" s="132">
        <v>1</v>
      </c>
      <c r="J6412" s="133">
        <v>0.23</v>
      </c>
      <c r="K6412" s="133">
        <v>0.28000000000000003</v>
      </c>
      <c r="L6412" s="133">
        <v>1.21</v>
      </c>
      <c r="M6412" s="134" t="str">
        <f t="shared" si="100"/>
        <v>P</v>
      </c>
      <c r="N6412" s="173" t="s">
        <v>10681</v>
      </c>
      <c r="O6412" s="146" t="s">
        <v>1578</v>
      </c>
      <c r="P6412" s="146" t="s">
        <v>10582</v>
      </c>
      <c r="Q6412" s="147" t="s">
        <v>10519</v>
      </c>
      <c r="R6412" s="187">
        <v>1.1299999999999999</v>
      </c>
    </row>
    <row r="6413" spans="1:18" x14ac:dyDescent="0.25">
      <c r="A6413" s="135">
        <v>1075131</v>
      </c>
      <c r="B6413" s="148" t="s">
        <v>630</v>
      </c>
      <c r="C6413" s="135">
        <v>1</v>
      </c>
      <c r="D6413" s="135">
        <v>8000</v>
      </c>
      <c r="E6413" s="188">
        <v>200</v>
      </c>
      <c r="F6413" s="135">
        <v>12000</v>
      </c>
      <c r="G6413" s="135">
        <v>800</v>
      </c>
      <c r="H6413" s="135">
        <v>1000</v>
      </c>
      <c r="I6413" s="135">
        <v>1</v>
      </c>
      <c r="J6413" s="136">
        <v>0.28000000000000003</v>
      </c>
      <c r="K6413" s="136">
        <v>0.23</v>
      </c>
      <c r="L6413" s="136">
        <v>1.2</v>
      </c>
      <c r="M6413" s="137" t="str">
        <f t="shared" si="100"/>
        <v>P</v>
      </c>
      <c r="N6413" s="174" t="s">
        <v>10681</v>
      </c>
      <c r="O6413" s="149" t="s">
        <v>1578</v>
      </c>
      <c r="P6413" s="149" t="s">
        <v>10582</v>
      </c>
      <c r="Q6413" s="150" t="s">
        <v>10519</v>
      </c>
      <c r="R6413" s="189">
        <v>1.1399999999999999</v>
      </c>
    </row>
    <row r="6414" spans="1:18" x14ac:dyDescent="0.25">
      <c r="A6414" s="132">
        <v>1075133</v>
      </c>
      <c r="B6414" s="145" t="s">
        <v>631</v>
      </c>
      <c r="C6414" s="132">
        <v>1</v>
      </c>
      <c r="D6414" s="132">
        <v>8000</v>
      </c>
      <c r="E6414" s="186">
        <v>200</v>
      </c>
      <c r="F6414" s="132">
        <v>12000</v>
      </c>
      <c r="G6414" s="132">
        <v>800</v>
      </c>
      <c r="H6414" s="132">
        <v>1000</v>
      </c>
      <c r="I6414" s="132">
        <v>1</v>
      </c>
      <c r="J6414" s="133">
        <v>0.23</v>
      </c>
      <c r="K6414" s="133">
        <v>0.26</v>
      </c>
      <c r="L6414" s="133">
        <v>1.2</v>
      </c>
      <c r="M6414" s="134" t="str">
        <f t="shared" si="100"/>
        <v>P</v>
      </c>
      <c r="N6414" s="173" t="s">
        <v>10681</v>
      </c>
      <c r="O6414" s="146" t="s">
        <v>1578</v>
      </c>
      <c r="P6414" s="146" t="s">
        <v>10582</v>
      </c>
      <c r="Q6414" s="147" t="s">
        <v>10519</v>
      </c>
      <c r="R6414" s="187">
        <v>1.1599999999999999</v>
      </c>
    </row>
    <row r="6415" spans="1:18" x14ac:dyDescent="0.25">
      <c r="A6415" s="135">
        <v>1075137</v>
      </c>
      <c r="B6415" s="148" t="s">
        <v>632</v>
      </c>
      <c r="C6415" s="135">
        <v>1</v>
      </c>
      <c r="D6415" s="135">
        <v>8000</v>
      </c>
      <c r="E6415" s="188">
        <v>200</v>
      </c>
      <c r="F6415" s="135">
        <v>12000</v>
      </c>
      <c r="G6415" s="135">
        <v>800</v>
      </c>
      <c r="H6415" s="135">
        <v>1000</v>
      </c>
      <c r="I6415" s="135">
        <v>1</v>
      </c>
      <c r="J6415" s="136">
        <v>0.25</v>
      </c>
      <c r="K6415" s="136">
        <v>0.26</v>
      </c>
      <c r="L6415" s="136">
        <v>1.18</v>
      </c>
      <c r="M6415" s="137" t="str">
        <f t="shared" si="100"/>
        <v>P</v>
      </c>
      <c r="N6415" s="174" t="s">
        <v>10681</v>
      </c>
      <c r="O6415" s="149" t="s">
        <v>1578</v>
      </c>
      <c r="P6415" s="149" t="s">
        <v>10582</v>
      </c>
      <c r="Q6415" s="150" t="s">
        <v>10519</v>
      </c>
      <c r="R6415" s="189">
        <v>1.1299999999999999</v>
      </c>
    </row>
    <row r="6416" spans="1:18" x14ac:dyDescent="0.25">
      <c r="A6416" s="132">
        <v>1075138</v>
      </c>
      <c r="B6416" s="145" t="s">
        <v>633</v>
      </c>
      <c r="C6416" s="132">
        <v>1</v>
      </c>
      <c r="D6416" s="132">
        <v>8000</v>
      </c>
      <c r="E6416" s="186">
        <v>200</v>
      </c>
      <c r="F6416" s="132">
        <v>12000</v>
      </c>
      <c r="G6416" s="132">
        <v>800</v>
      </c>
      <c r="H6416" s="132">
        <v>1000</v>
      </c>
      <c r="I6416" s="132">
        <v>1</v>
      </c>
      <c r="J6416" s="133">
        <v>0.24</v>
      </c>
      <c r="K6416" s="133">
        <v>0.27</v>
      </c>
      <c r="L6416" s="133">
        <v>1.18</v>
      </c>
      <c r="M6416" s="134" t="str">
        <f t="shared" si="100"/>
        <v>P</v>
      </c>
      <c r="N6416" s="173" t="s">
        <v>10681</v>
      </c>
      <c r="O6416" s="146" t="s">
        <v>1578</v>
      </c>
      <c r="P6416" s="146" t="s">
        <v>10582</v>
      </c>
      <c r="Q6416" s="147" t="s">
        <v>10519</v>
      </c>
      <c r="R6416" s="187">
        <v>1.1200000000000001</v>
      </c>
    </row>
    <row r="6417" spans="1:18" x14ac:dyDescent="0.25">
      <c r="A6417" s="135">
        <v>1075140</v>
      </c>
      <c r="B6417" s="148" t="s">
        <v>634</v>
      </c>
      <c r="C6417" s="135">
        <v>1</v>
      </c>
      <c r="D6417" s="135">
        <v>8000</v>
      </c>
      <c r="E6417" s="188">
        <v>200</v>
      </c>
      <c r="F6417" s="135">
        <v>12000</v>
      </c>
      <c r="G6417" s="135">
        <v>800</v>
      </c>
      <c r="H6417" s="135">
        <v>800</v>
      </c>
      <c r="I6417" s="135">
        <v>1</v>
      </c>
      <c r="J6417" s="136">
        <v>0.25</v>
      </c>
      <c r="K6417" s="136">
        <v>0.26</v>
      </c>
      <c r="L6417" s="136">
        <v>1.19</v>
      </c>
      <c r="M6417" s="137" t="str">
        <f t="shared" si="100"/>
        <v>P</v>
      </c>
      <c r="N6417" s="174" t="s">
        <v>10681</v>
      </c>
      <c r="O6417" s="149" t="s">
        <v>1578</v>
      </c>
      <c r="P6417" s="149" t="s">
        <v>10582</v>
      </c>
      <c r="Q6417" s="150" t="s">
        <v>10519</v>
      </c>
      <c r="R6417" s="189">
        <v>1.1499999999999999</v>
      </c>
    </row>
    <row r="6418" spans="1:18" x14ac:dyDescent="0.25">
      <c r="A6418" s="132">
        <v>1075141</v>
      </c>
      <c r="B6418" s="145" t="s">
        <v>6133</v>
      </c>
      <c r="C6418" s="132">
        <v>1</v>
      </c>
      <c r="D6418" s="132">
        <v>8000</v>
      </c>
      <c r="E6418" s="186">
        <v>200</v>
      </c>
      <c r="F6418" s="132">
        <v>12000</v>
      </c>
      <c r="G6418" s="132">
        <v>800</v>
      </c>
      <c r="H6418" s="132">
        <v>1000</v>
      </c>
      <c r="I6418" s="132">
        <v>1</v>
      </c>
      <c r="J6418" s="133">
        <v>0.24</v>
      </c>
      <c r="K6418" s="133">
        <v>0.26</v>
      </c>
      <c r="L6418" s="133">
        <v>1.2</v>
      </c>
      <c r="M6418" s="134" t="str">
        <f t="shared" si="100"/>
        <v>P</v>
      </c>
      <c r="N6418" s="173" t="s">
        <v>10681</v>
      </c>
      <c r="O6418" s="146" t="s">
        <v>1578</v>
      </c>
      <c r="P6418" s="146" t="s">
        <v>10582</v>
      </c>
      <c r="Q6418" s="147" t="s">
        <v>10519</v>
      </c>
      <c r="R6418" s="187">
        <v>1.1499999999999999</v>
      </c>
    </row>
    <row r="6419" spans="1:18" x14ac:dyDescent="0.25">
      <c r="A6419" s="135">
        <v>1075142</v>
      </c>
      <c r="B6419" s="148" t="s">
        <v>635</v>
      </c>
      <c r="C6419" s="135">
        <v>1</v>
      </c>
      <c r="D6419" s="135">
        <v>8000</v>
      </c>
      <c r="E6419" s="188">
        <v>200</v>
      </c>
      <c r="F6419" s="135">
        <v>12000</v>
      </c>
      <c r="G6419" s="135">
        <v>800</v>
      </c>
      <c r="H6419" s="135">
        <v>1000</v>
      </c>
      <c r="I6419" s="135">
        <v>1</v>
      </c>
      <c r="J6419" s="136">
        <v>0.23</v>
      </c>
      <c r="K6419" s="136">
        <v>0.27</v>
      </c>
      <c r="L6419" s="136">
        <v>1.2</v>
      </c>
      <c r="M6419" s="137" t="str">
        <f t="shared" si="100"/>
        <v>P</v>
      </c>
      <c r="N6419" s="174" t="s">
        <v>10681</v>
      </c>
      <c r="O6419" s="149" t="s">
        <v>1578</v>
      </c>
      <c r="P6419" s="149" t="s">
        <v>10582</v>
      </c>
      <c r="Q6419" s="150" t="s">
        <v>10519</v>
      </c>
      <c r="R6419" s="189">
        <v>1.19</v>
      </c>
    </row>
    <row r="6420" spans="1:18" x14ac:dyDescent="0.25">
      <c r="A6420" s="132">
        <v>1075151</v>
      </c>
      <c r="B6420" s="145" t="s">
        <v>636</v>
      </c>
      <c r="C6420" s="132">
        <v>1</v>
      </c>
      <c r="D6420" s="132">
        <v>8000</v>
      </c>
      <c r="E6420" s="186">
        <v>200</v>
      </c>
      <c r="F6420" s="132">
        <v>12000</v>
      </c>
      <c r="G6420" s="132">
        <v>800</v>
      </c>
      <c r="H6420" s="132">
        <v>1000</v>
      </c>
      <c r="I6420" s="132">
        <v>1</v>
      </c>
      <c r="J6420" s="133">
        <v>1.2</v>
      </c>
      <c r="K6420" s="133">
        <v>0.37</v>
      </c>
      <c r="L6420" s="133">
        <v>0.27</v>
      </c>
      <c r="M6420" s="134" t="str">
        <f t="shared" si="100"/>
        <v>P</v>
      </c>
      <c r="N6420" s="171" t="s">
        <v>10681</v>
      </c>
      <c r="O6420" s="146" t="s">
        <v>1578</v>
      </c>
      <c r="P6420" s="146" t="s">
        <v>10582</v>
      </c>
      <c r="Q6420" s="147" t="s">
        <v>10519</v>
      </c>
      <c r="R6420" s="187">
        <v>1.17</v>
      </c>
    </row>
    <row r="6421" spans="1:18" x14ac:dyDescent="0.25">
      <c r="A6421" s="135">
        <v>1075156</v>
      </c>
      <c r="B6421" s="148" t="s">
        <v>1150</v>
      </c>
      <c r="C6421" s="135">
        <v>6</v>
      </c>
      <c r="D6421" s="135">
        <v>880</v>
      </c>
      <c r="E6421" s="188" t="s">
        <v>21</v>
      </c>
      <c r="F6421" s="135">
        <v>1320</v>
      </c>
      <c r="G6421" s="135">
        <v>50</v>
      </c>
      <c r="H6421" s="135" t="s">
        <v>20</v>
      </c>
      <c r="I6421" s="135">
        <v>2</v>
      </c>
      <c r="J6421" s="136">
        <v>1.2</v>
      </c>
      <c r="K6421" s="136">
        <v>0.82</v>
      </c>
      <c r="L6421" s="136">
        <v>0.124</v>
      </c>
      <c r="M6421" s="137" t="str">
        <f t="shared" si="100"/>
        <v>P</v>
      </c>
      <c r="N6421" s="174" t="s">
        <v>10681</v>
      </c>
      <c r="O6421" s="149" t="s">
        <v>1506</v>
      </c>
      <c r="P6421" s="149" t="s">
        <v>10455</v>
      </c>
      <c r="Q6421" s="150" t="s">
        <v>10519</v>
      </c>
      <c r="R6421" s="189">
        <v>3.24</v>
      </c>
    </row>
    <row r="6422" spans="1:18" x14ac:dyDescent="0.25">
      <c r="A6422" s="132">
        <v>1075157</v>
      </c>
      <c r="B6422" s="145" t="s">
        <v>6134</v>
      </c>
      <c r="C6422" s="132">
        <v>1000</v>
      </c>
      <c r="D6422" s="132" t="s">
        <v>20</v>
      </c>
      <c r="E6422" s="186" t="s">
        <v>20</v>
      </c>
      <c r="F6422" s="132" t="s">
        <v>20</v>
      </c>
      <c r="G6422" s="132" t="s">
        <v>20</v>
      </c>
      <c r="H6422" s="132" t="s">
        <v>20</v>
      </c>
      <c r="I6422" s="132" t="s">
        <v>20</v>
      </c>
      <c r="J6422" s="133">
        <v>1.4</v>
      </c>
      <c r="K6422" s="133">
        <v>1.4</v>
      </c>
      <c r="L6422" s="133">
        <v>0.43</v>
      </c>
      <c r="M6422" s="134" t="str">
        <f t="shared" si="100"/>
        <v>P</v>
      </c>
      <c r="N6422" s="171" t="s">
        <v>10682</v>
      </c>
      <c r="O6422" s="146" t="s">
        <v>1506</v>
      </c>
      <c r="P6422" s="146" t="s">
        <v>9526</v>
      </c>
      <c r="Q6422" s="147" t="s">
        <v>10519</v>
      </c>
      <c r="R6422" s="187">
        <v>50</v>
      </c>
    </row>
    <row r="6423" spans="1:18" x14ac:dyDescent="0.25">
      <c r="A6423" s="135">
        <v>1075159</v>
      </c>
      <c r="B6423" s="148" t="s">
        <v>6135</v>
      </c>
      <c r="C6423" s="135">
        <v>500</v>
      </c>
      <c r="D6423" s="135" t="s">
        <v>20</v>
      </c>
      <c r="E6423" s="188" t="s">
        <v>21</v>
      </c>
      <c r="F6423" s="135" t="s">
        <v>20</v>
      </c>
      <c r="G6423" s="135" t="s">
        <v>20</v>
      </c>
      <c r="H6423" s="135" t="s">
        <v>20</v>
      </c>
      <c r="I6423" s="135" t="s">
        <v>20</v>
      </c>
      <c r="J6423" s="136">
        <v>3.3</v>
      </c>
      <c r="K6423" s="136">
        <v>2.4500000000000002</v>
      </c>
      <c r="L6423" s="136">
        <v>0.9</v>
      </c>
      <c r="M6423" s="137" t="str">
        <f t="shared" si="100"/>
        <v>P</v>
      </c>
      <c r="N6423" s="174" t="s">
        <v>10681</v>
      </c>
      <c r="O6423" s="149" t="s">
        <v>1506</v>
      </c>
      <c r="P6423" s="149" t="s">
        <v>9497</v>
      </c>
      <c r="Q6423" s="150" t="s">
        <v>10519</v>
      </c>
      <c r="R6423" s="189">
        <v>445</v>
      </c>
    </row>
    <row r="6424" spans="1:18" x14ac:dyDescent="0.25">
      <c r="A6424" s="132">
        <v>1075160</v>
      </c>
      <c r="B6424" s="145" t="s">
        <v>6136</v>
      </c>
      <c r="C6424" s="132">
        <v>50</v>
      </c>
      <c r="D6424" s="132" t="s">
        <v>20</v>
      </c>
      <c r="E6424" s="186" t="s">
        <v>20</v>
      </c>
      <c r="F6424" s="132" t="s">
        <v>20</v>
      </c>
      <c r="G6424" s="132" t="s">
        <v>20</v>
      </c>
      <c r="H6424" s="132" t="s">
        <v>20</v>
      </c>
      <c r="I6424" s="132" t="s">
        <v>20</v>
      </c>
      <c r="J6424" s="133">
        <v>0.85</v>
      </c>
      <c r="K6424" s="133">
        <v>0.55000000000000004</v>
      </c>
      <c r="L6424" s="133">
        <v>0.4</v>
      </c>
      <c r="M6424" s="134" t="str">
        <f t="shared" si="100"/>
        <v>P</v>
      </c>
      <c r="N6424" s="171" t="s">
        <v>10682</v>
      </c>
      <c r="O6424" s="146" t="s">
        <v>1506</v>
      </c>
      <c r="P6424" s="146" t="s">
        <v>9458</v>
      </c>
      <c r="Q6424" s="147" t="s">
        <v>10519</v>
      </c>
      <c r="R6424" s="187">
        <v>4</v>
      </c>
    </row>
    <row r="6425" spans="1:18" x14ac:dyDescent="0.25">
      <c r="A6425" s="135">
        <v>1075164</v>
      </c>
      <c r="B6425" s="148" t="s">
        <v>293</v>
      </c>
      <c r="C6425" s="135">
        <v>3</v>
      </c>
      <c r="D6425" s="135">
        <v>1800</v>
      </c>
      <c r="E6425" s="188">
        <v>30</v>
      </c>
      <c r="F6425" s="135" t="s">
        <v>20</v>
      </c>
      <c r="G6425" s="135">
        <v>120</v>
      </c>
      <c r="H6425" s="135" t="s">
        <v>20</v>
      </c>
      <c r="I6425" s="135">
        <v>1</v>
      </c>
      <c r="J6425" s="136">
        <v>0.76</v>
      </c>
      <c r="K6425" s="136">
        <v>0.66</v>
      </c>
      <c r="L6425" s="136">
        <v>0.74</v>
      </c>
      <c r="M6425" s="137" t="str">
        <f t="shared" si="100"/>
        <v>P</v>
      </c>
      <c r="N6425" s="172" t="s">
        <v>10681</v>
      </c>
      <c r="O6425" s="149" t="s">
        <v>1693</v>
      </c>
      <c r="P6425" s="149" t="s">
        <v>9504</v>
      </c>
      <c r="Q6425" s="150" t="s">
        <v>10519</v>
      </c>
      <c r="R6425" s="189">
        <v>6.42</v>
      </c>
    </row>
    <row r="6426" spans="1:18" x14ac:dyDescent="0.25">
      <c r="A6426" s="132">
        <v>1075167</v>
      </c>
      <c r="B6426" s="145" t="s">
        <v>6137</v>
      </c>
      <c r="C6426" s="132">
        <v>1000</v>
      </c>
      <c r="D6426" s="132" t="s">
        <v>20</v>
      </c>
      <c r="E6426" s="186" t="s">
        <v>20</v>
      </c>
      <c r="F6426" s="132" t="s">
        <v>20</v>
      </c>
      <c r="G6426" s="132" t="s">
        <v>20</v>
      </c>
      <c r="H6426" s="132" t="s">
        <v>20</v>
      </c>
      <c r="I6426" s="132" t="s">
        <v>20</v>
      </c>
      <c r="J6426" s="133">
        <v>1.4</v>
      </c>
      <c r="K6426" s="133">
        <v>1.4</v>
      </c>
      <c r="L6426" s="133">
        <v>0.43</v>
      </c>
      <c r="M6426" s="134" t="str">
        <f t="shared" si="100"/>
        <v>P</v>
      </c>
      <c r="N6426" s="171" t="s">
        <v>10682</v>
      </c>
      <c r="O6426" s="146" t="s">
        <v>1506</v>
      </c>
      <c r="P6426" s="146" t="s">
        <v>9526</v>
      </c>
      <c r="Q6426" s="147" t="s">
        <v>10519</v>
      </c>
      <c r="R6426" s="187">
        <v>140</v>
      </c>
    </row>
    <row r="6427" spans="1:18" x14ac:dyDescent="0.25">
      <c r="A6427" s="135">
        <v>1075181</v>
      </c>
      <c r="B6427" s="148" t="s">
        <v>6138</v>
      </c>
      <c r="C6427" s="135">
        <v>6</v>
      </c>
      <c r="D6427" s="135">
        <v>160</v>
      </c>
      <c r="E6427" s="188">
        <v>10</v>
      </c>
      <c r="F6427" s="135">
        <v>240</v>
      </c>
      <c r="G6427" s="135" t="s">
        <v>20</v>
      </c>
      <c r="H6427" s="135" t="s">
        <v>20</v>
      </c>
      <c r="I6427" s="135" t="s">
        <v>20</v>
      </c>
      <c r="J6427" s="136">
        <v>4.21</v>
      </c>
      <c r="K6427" s="136">
        <v>2.29</v>
      </c>
      <c r="L6427" s="136">
        <v>0.6</v>
      </c>
      <c r="M6427" s="137" t="str">
        <f t="shared" si="100"/>
        <v>P</v>
      </c>
      <c r="N6427" s="172" t="s">
        <v>10682</v>
      </c>
      <c r="O6427" s="149" t="s">
        <v>1497</v>
      </c>
      <c r="P6427" s="149" t="s">
        <v>9415</v>
      </c>
      <c r="Q6427" s="150" t="s">
        <v>10519</v>
      </c>
      <c r="R6427" s="189">
        <v>7.68</v>
      </c>
    </row>
    <row r="6428" spans="1:18" x14ac:dyDescent="0.25">
      <c r="A6428" s="132">
        <v>1075189</v>
      </c>
      <c r="B6428" s="145" t="s">
        <v>6139</v>
      </c>
      <c r="C6428" s="132">
        <v>6</v>
      </c>
      <c r="D6428" s="132" t="s">
        <v>20</v>
      </c>
      <c r="E6428" s="186">
        <v>40</v>
      </c>
      <c r="F6428" s="132" t="s">
        <v>20</v>
      </c>
      <c r="G6428" s="132" t="s">
        <v>20</v>
      </c>
      <c r="H6428" s="132" t="s">
        <v>20</v>
      </c>
      <c r="I6428" s="132" t="s">
        <v>20</v>
      </c>
      <c r="J6428" s="133">
        <v>2.2999999999999998</v>
      </c>
      <c r="K6428" s="133">
        <v>1.57</v>
      </c>
      <c r="L6428" s="133">
        <v>0.37</v>
      </c>
      <c r="M6428" s="134" t="str">
        <f t="shared" si="100"/>
        <v>P</v>
      </c>
      <c r="N6428" s="171" t="s">
        <v>10682</v>
      </c>
      <c r="O6428" s="146" t="s">
        <v>1500</v>
      </c>
      <c r="P6428" s="146" t="s">
        <v>9456</v>
      </c>
      <c r="Q6428" s="147" t="s">
        <v>10519</v>
      </c>
      <c r="R6428" s="187">
        <v>3.54</v>
      </c>
    </row>
    <row r="6429" spans="1:18" x14ac:dyDescent="0.25">
      <c r="A6429" s="135">
        <v>1075190</v>
      </c>
      <c r="B6429" s="148" t="s">
        <v>6140</v>
      </c>
      <c r="C6429" s="135">
        <v>100</v>
      </c>
      <c r="D6429" s="135" t="s">
        <v>20</v>
      </c>
      <c r="E6429" s="188" t="s">
        <v>20</v>
      </c>
      <c r="F6429" s="135" t="s">
        <v>20</v>
      </c>
      <c r="G6429" s="135" t="s">
        <v>20</v>
      </c>
      <c r="H6429" s="135" t="s">
        <v>20</v>
      </c>
      <c r="I6429" s="135" t="s">
        <v>20</v>
      </c>
      <c r="J6429" s="136">
        <v>0.56000000000000005</v>
      </c>
      <c r="K6429" s="136">
        <v>0.51</v>
      </c>
      <c r="L6429" s="136">
        <v>0.6</v>
      </c>
      <c r="M6429" s="137" t="str">
        <f t="shared" si="100"/>
        <v>P</v>
      </c>
      <c r="N6429" s="172" t="s">
        <v>10682</v>
      </c>
      <c r="O6429" s="149" t="s">
        <v>1497</v>
      </c>
      <c r="P6429" s="149" t="s">
        <v>9415</v>
      </c>
      <c r="Q6429" s="150" t="s">
        <v>10519</v>
      </c>
      <c r="R6429" s="189">
        <v>6</v>
      </c>
    </row>
    <row r="6430" spans="1:18" x14ac:dyDescent="0.25">
      <c r="A6430" s="132">
        <v>1075193</v>
      </c>
      <c r="B6430" s="145" t="s">
        <v>6141</v>
      </c>
      <c r="C6430" s="132">
        <v>1</v>
      </c>
      <c r="D6430" s="132">
        <v>80</v>
      </c>
      <c r="E6430" s="186" t="s">
        <v>20</v>
      </c>
      <c r="F6430" s="132">
        <v>100</v>
      </c>
      <c r="G6430" s="132" t="s">
        <v>20</v>
      </c>
      <c r="H6430" s="132" t="s">
        <v>20</v>
      </c>
      <c r="I6430" s="132" t="s">
        <v>20</v>
      </c>
      <c r="J6430" s="133">
        <v>4.5999999999999996</v>
      </c>
      <c r="K6430" s="133">
        <v>2.44</v>
      </c>
      <c r="L6430" s="133">
        <v>1.38</v>
      </c>
      <c r="M6430" s="134" t="str">
        <f t="shared" si="100"/>
        <v>P</v>
      </c>
      <c r="N6430" s="171" t="s">
        <v>10682</v>
      </c>
      <c r="O6430" s="146" t="s">
        <v>1506</v>
      </c>
      <c r="P6430" s="146" t="s">
        <v>9401</v>
      </c>
      <c r="Q6430" s="147" t="s">
        <v>10519</v>
      </c>
      <c r="R6430" s="187">
        <v>5.92</v>
      </c>
    </row>
    <row r="6431" spans="1:18" x14ac:dyDescent="0.25">
      <c r="A6431" s="135">
        <v>1075266</v>
      </c>
      <c r="B6431" s="148" t="s">
        <v>796</v>
      </c>
      <c r="C6431" s="135">
        <v>3</v>
      </c>
      <c r="D6431" s="135">
        <v>432</v>
      </c>
      <c r="E6431" s="188">
        <v>24</v>
      </c>
      <c r="F6431" s="135">
        <v>864</v>
      </c>
      <c r="G6431" s="135">
        <v>72</v>
      </c>
      <c r="H6431" s="135" t="s">
        <v>20</v>
      </c>
      <c r="I6431" s="135">
        <v>1</v>
      </c>
      <c r="J6431" s="136">
        <v>1.57</v>
      </c>
      <c r="K6431" s="136">
        <v>0.56999999999999995</v>
      </c>
      <c r="L6431" s="136">
        <v>1.2</v>
      </c>
      <c r="M6431" s="137" t="str">
        <f t="shared" si="100"/>
        <v>P</v>
      </c>
      <c r="N6431" s="174" t="s">
        <v>10682</v>
      </c>
      <c r="O6431" s="149" t="s">
        <v>1506</v>
      </c>
      <c r="P6431" s="149" t="s">
        <v>9491</v>
      </c>
      <c r="Q6431" s="150" t="s">
        <v>10519</v>
      </c>
      <c r="R6431" s="189">
        <v>7.23</v>
      </c>
    </row>
    <row r="6432" spans="1:18" x14ac:dyDescent="0.25">
      <c r="A6432" s="132">
        <v>1075267</v>
      </c>
      <c r="B6432" s="145" t="s">
        <v>6142</v>
      </c>
      <c r="C6432" s="132">
        <v>1000</v>
      </c>
      <c r="D6432" s="132" t="s">
        <v>20</v>
      </c>
      <c r="E6432" s="186" t="s">
        <v>20</v>
      </c>
      <c r="F6432" s="132" t="s">
        <v>20</v>
      </c>
      <c r="G6432" s="132" t="s">
        <v>20</v>
      </c>
      <c r="H6432" s="132" t="s">
        <v>20</v>
      </c>
      <c r="I6432" s="132" t="s">
        <v>20</v>
      </c>
      <c r="J6432" s="133">
        <v>1.75</v>
      </c>
      <c r="K6432" s="133">
        <v>1.75</v>
      </c>
      <c r="L6432" s="133">
        <v>1</v>
      </c>
      <c r="M6432" s="134" t="str">
        <f t="shared" si="100"/>
        <v>P</v>
      </c>
      <c r="N6432" s="171" t="s">
        <v>10682</v>
      </c>
      <c r="O6432" s="146" t="s">
        <v>1506</v>
      </c>
      <c r="P6432" s="146" t="s">
        <v>9915</v>
      </c>
      <c r="Q6432" s="147" t="s">
        <v>10519</v>
      </c>
      <c r="R6432" s="187">
        <v>390</v>
      </c>
    </row>
    <row r="6433" spans="1:18" x14ac:dyDescent="0.25">
      <c r="A6433" s="135">
        <v>1075270</v>
      </c>
      <c r="B6433" s="148" t="s">
        <v>8731</v>
      </c>
      <c r="C6433" s="135">
        <v>6</v>
      </c>
      <c r="D6433" s="135">
        <v>1728</v>
      </c>
      <c r="E6433" s="188">
        <v>8</v>
      </c>
      <c r="F6433" s="135" t="s">
        <v>20</v>
      </c>
      <c r="G6433" s="135">
        <v>128</v>
      </c>
      <c r="H6433" s="135" t="s">
        <v>20</v>
      </c>
      <c r="I6433" s="135">
        <v>1</v>
      </c>
      <c r="J6433" s="136">
        <v>1.1599999999999999</v>
      </c>
      <c r="K6433" s="136">
        <v>0.72</v>
      </c>
      <c r="L6433" s="136">
        <v>0.36</v>
      </c>
      <c r="M6433" s="137" t="str">
        <f t="shared" si="100"/>
        <v>P</v>
      </c>
      <c r="N6433" s="172" t="s">
        <v>10681</v>
      </c>
      <c r="O6433" s="149" t="s">
        <v>1581</v>
      </c>
      <c r="P6433" s="149" t="s">
        <v>10581</v>
      </c>
      <c r="Q6433" s="150" t="s">
        <v>10519</v>
      </c>
      <c r="R6433" s="189">
        <v>2.2199999999999998</v>
      </c>
    </row>
    <row r="6434" spans="1:18" x14ac:dyDescent="0.25">
      <c r="A6434" s="132">
        <v>1075308</v>
      </c>
      <c r="B6434" s="145" t="s">
        <v>6143</v>
      </c>
      <c r="C6434" s="132">
        <v>1</v>
      </c>
      <c r="D6434" s="132" t="s">
        <v>20</v>
      </c>
      <c r="E6434" s="186" t="s">
        <v>20</v>
      </c>
      <c r="F6434" s="132" t="s">
        <v>20</v>
      </c>
      <c r="G6434" s="132" t="s">
        <v>20</v>
      </c>
      <c r="H6434" s="132" t="s">
        <v>20</v>
      </c>
      <c r="I6434" s="132" t="s">
        <v>20</v>
      </c>
      <c r="J6434" s="133">
        <v>0</v>
      </c>
      <c r="K6434" s="133">
        <v>0</v>
      </c>
      <c r="L6434" s="133">
        <v>0</v>
      </c>
      <c r="M6434" s="134" t="str">
        <f t="shared" si="100"/>
        <v>P</v>
      </c>
      <c r="N6434" s="171" t="s">
        <v>10682</v>
      </c>
      <c r="O6434" s="146" t="s">
        <v>1532</v>
      </c>
      <c r="P6434" s="146" t="s">
        <v>9914</v>
      </c>
      <c r="Q6434" s="147" t="s">
        <v>10519</v>
      </c>
      <c r="R6434" s="187">
        <v>0.87222222222222223</v>
      </c>
    </row>
    <row r="6435" spans="1:18" x14ac:dyDescent="0.25">
      <c r="A6435" s="135">
        <v>1075309</v>
      </c>
      <c r="B6435" s="148" t="s">
        <v>6144</v>
      </c>
      <c r="C6435" s="135">
        <v>1</v>
      </c>
      <c r="D6435" s="135" t="s">
        <v>20</v>
      </c>
      <c r="E6435" s="188" t="s">
        <v>20</v>
      </c>
      <c r="F6435" s="135" t="s">
        <v>20</v>
      </c>
      <c r="G6435" s="135" t="s">
        <v>20</v>
      </c>
      <c r="H6435" s="135" t="s">
        <v>20</v>
      </c>
      <c r="I6435" s="135" t="s">
        <v>20</v>
      </c>
      <c r="J6435" s="136">
        <v>0</v>
      </c>
      <c r="K6435" s="136">
        <v>0</v>
      </c>
      <c r="L6435" s="136">
        <v>0</v>
      </c>
      <c r="M6435" s="137" t="str">
        <f t="shared" si="100"/>
        <v>P</v>
      </c>
      <c r="N6435" s="172" t="s">
        <v>10682</v>
      </c>
      <c r="O6435" s="149" t="s">
        <v>1532</v>
      </c>
      <c r="P6435" s="149" t="s">
        <v>9914</v>
      </c>
      <c r="Q6435" s="150" t="s">
        <v>10519</v>
      </c>
      <c r="R6435" s="189">
        <v>0.87222222222222223</v>
      </c>
    </row>
    <row r="6436" spans="1:18" x14ac:dyDescent="0.25">
      <c r="A6436" s="132">
        <v>1075310</v>
      </c>
      <c r="B6436" s="145" t="s">
        <v>6145</v>
      </c>
      <c r="C6436" s="132">
        <v>1</v>
      </c>
      <c r="D6436" s="132" t="s">
        <v>20</v>
      </c>
      <c r="E6436" s="186" t="s">
        <v>20</v>
      </c>
      <c r="F6436" s="132" t="s">
        <v>20</v>
      </c>
      <c r="G6436" s="132" t="s">
        <v>20</v>
      </c>
      <c r="H6436" s="132" t="s">
        <v>20</v>
      </c>
      <c r="I6436" s="132" t="s">
        <v>20</v>
      </c>
      <c r="J6436" s="133">
        <v>0</v>
      </c>
      <c r="K6436" s="133">
        <v>0</v>
      </c>
      <c r="L6436" s="133">
        <v>0</v>
      </c>
      <c r="M6436" s="134" t="str">
        <f t="shared" si="100"/>
        <v>P</v>
      </c>
      <c r="N6436" s="171" t="s">
        <v>10682</v>
      </c>
      <c r="O6436" s="146" t="s">
        <v>1532</v>
      </c>
      <c r="P6436" s="146" t="s">
        <v>9914</v>
      </c>
      <c r="Q6436" s="147" t="s">
        <v>10519</v>
      </c>
      <c r="R6436" s="187">
        <v>0.87222222222222223</v>
      </c>
    </row>
    <row r="6437" spans="1:18" x14ac:dyDescent="0.25">
      <c r="A6437" s="135">
        <v>1075311</v>
      </c>
      <c r="B6437" s="148" t="s">
        <v>6146</v>
      </c>
      <c r="C6437" s="135">
        <v>1</v>
      </c>
      <c r="D6437" s="135" t="s">
        <v>20</v>
      </c>
      <c r="E6437" s="188" t="s">
        <v>20</v>
      </c>
      <c r="F6437" s="135" t="s">
        <v>20</v>
      </c>
      <c r="G6437" s="135" t="s">
        <v>20</v>
      </c>
      <c r="H6437" s="135" t="s">
        <v>20</v>
      </c>
      <c r="I6437" s="135" t="s">
        <v>20</v>
      </c>
      <c r="J6437" s="136">
        <v>0</v>
      </c>
      <c r="K6437" s="136">
        <v>0</v>
      </c>
      <c r="L6437" s="136">
        <v>0</v>
      </c>
      <c r="M6437" s="137" t="str">
        <f t="shared" si="100"/>
        <v>P</v>
      </c>
      <c r="N6437" s="172" t="s">
        <v>10682</v>
      </c>
      <c r="O6437" s="149" t="s">
        <v>1532</v>
      </c>
      <c r="P6437" s="149" t="s">
        <v>9914</v>
      </c>
      <c r="Q6437" s="150" t="s">
        <v>10519</v>
      </c>
      <c r="R6437" s="189">
        <v>0.87222222222222223</v>
      </c>
    </row>
    <row r="6438" spans="1:18" x14ac:dyDescent="0.25">
      <c r="A6438" s="132">
        <v>1075312</v>
      </c>
      <c r="B6438" s="145" t="s">
        <v>6147</v>
      </c>
      <c r="C6438" s="132">
        <v>1</v>
      </c>
      <c r="D6438" s="132" t="s">
        <v>20</v>
      </c>
      <c r="E6438" s="186" t="s">
        <v>20</v>
      </c>
      <c r="F6438" s="132" t="s">
        <v>20</v>
      </c>
      <c r="G6438" s="132" t="s">
        <v>20</v>
      </c>
      <c r="H6438" s="132" t="s">
        <v>20</v>
      </c>
      <c r="I6438" s="132" t="s">
        <v>20</v>
      </c>
      <c r="J6438" s="133">
        <v>0</v>
      </c>
      <c r="K6438" s="133">
        <v>0</v>
      </c>
      <c r="L6438" s="133">
        <v>0</v>
      </c>
      <c r="M6438" s="134" t="str">
        <f t="shared" si="100"/>
        <v>P</v>
      </c>
      <c r="N6438" s="171" t="s">
        <v>10682</v>
      </c>
      <c r="O6438" s="146" t="s">
        <v>1532</v>
      </c>
      <c r="P6438" s="146" t="s">
        <v>9914</v>
      </c>
      <c r="Q6438" s="147" t="s">
        <v>10519</v>
      </c>
      <c r="R6438" s="187">
        <v>0.87222222222222223</v>
      </c>
    </row>
    <row r="6439" spans="1:18" x14ac:dyDescent="0.25">
      <c r="A6439" s="135">
        <v>1075313</v>
      </c>
      <c r="B6439" s="148" t="s">
        <v>6148</v>
      </c>
      <c r="C6439" s="135">
        <v>1</v>
      </c>
      <c r="D6439" s="135" t="s">
        <v>20</v>
      </c>
      <c r="E6439" s="188" t="s">
        <v>20</v>
      </c>
      <c r="F6439" s="135" t="s">
        <v>20</v>
      </c>
      <c r="G6439" s="135" t="s">
        <v>20</v>
      </c>
      <c r="H6439" s="135" t="s">
        <v>20</v>
      </c>
      <c r="I6439" s="135" t="s">
        <v>20</v>
      </c>
      <c r="J6439" s="136">
        <v>0</v>
      </c>
      <c r="K6439" s="136">
        <v>0</v>
      </c>
      <c r="L6439" s="136">
        <v>0</v>
      </c>
      <c r="M6439" s="137" t="str">
        <f t="shared" si="100"/>
        <v>P</v>
      </c>
      <c r="N6439" s="172" t="s">
        <v>10682</v>
      </c>
      <c r="O6439" s="149" t="s">
        <v>1532</v>
      </c>
      <c r="P6439" s="149" t="s">
        <v>9914</v>
      </c>
      <c r="Q6439" s="150" t="s">
        <v>10519</v>
      </c>
      <c r="R6439" s="189">
        <v>0.87222222222222223</v>
      </c>
    </row>
    <row r="6440" spans="1:18" x14ac:dyDescent="0.25">
      <c r="A6440" s="132">
        <v>1075314</v>
      </c>
      <c r="B6440" s="145" t="s">
        <v>6149</v>
      </c>
      <c r="C6440" s="132">
        <v>1</v>
      </c>
      <c r="D6440" s="132" t="s">
        <v>20</v>
      </c>
      <c r="E6440" s="186" t="s">
        <v>20</v>
      </c>
      <c r="F6440" s="132" t="s">
        <v>20</v>
      </c>
      <c r="G6440" s="132" t="s">
        <v>20</v>
      </c>
      <c r="H6440" s="132" t="s">
        <v>20</v>
      </c>
      <c r="I6440" s="132" t="s">
        <v>20</v>
      </c>
      <c r="J6440" s="133">
        <v>0</v>
      </c>
      <c r="K6440" s="133">
        <v>0</v>
      </c>
      <c r="L6440" s="133">
        <v>0</v>
      </c>
      <c r="M6440" s="134" t="str">
        <f t="shared" si="100"/>
        <v>P</v>
      </c>
      <c r="N6440" s="171" t="s">
        <v>10682</v>
      </c>
      <c r="O6440" s="146" t="s">
        <v>1532</v>
      </c>
      <c r="P6440" s="146" t="s">
        <v>9914</v>
      </c>
      <c r="Q6440" s="147" t="s">
        <v>10519</v>
      </c>
      <c r="R6440" s="187">
        <v>0.87222222222222223</v>
      </c>
    </row>
    <row r="6441" spans="1:18" x14ac:dyDescent="0.25">
      <c r="A6441" s="135">
        <v>1075315</v>
      </c>
      <c r="B6441" s="148" t="s">
        <v>6150</v>
      </c>
      <c r="C6441" s="135">
        <v>1</v>
      </c>
      <c r="D6441" s="135" t="s">
        <v>20</v>
      </c>
      <c r="E6441" s="188" t="s">
        <v>20</v>
      </c>
      <c r="F6441" s="135" t="s">
        <v>20</v>
      </c>
      <c r="G6441" s="135" t="s">
        <v>20</v>
      </c>
      <c r="H6441" s="135" t="s">
        <v>20</v>
      </c>
      <c r="I6441" s="135" t="s">
        <v>20</v>
      </c>
      <c r="J6441" s="136">
        <v>0</v>
      </c>
      <c r="K6441" s="136">
        <v>0</v>
      </c>
      <c r="L6441" s="136">
        <v>0</v>
      </c>
      <c r="M6441" s="137" t="str">
        <f t="shared" si="100"/>
        <v>P</v>
      </c>
      <c r="N6441" s="172" t="s">
        <v>10682</v>
      </c>
      <c r="O6441" s="149" t="s">
        <v>1532</v>
      </c>
      <c r="P6441" s="149" t="s">
        <v>9914</v>
      </c>
      <c r="Q6441" s="150" t="s">
        <v>10519</v>
      </c>
      <c r="R6441" s="189">
        <v>0.87222222222222223</v>
      </c>
    </row>
    <row r="6442" spans="1:18" x14ac:dyDescent="0.25">
      <c r="A6442" s="132">
        <v>1075316</v>
      </c>
      <c r="B6442" s="145" t="s">
        <v>6151</v>
      </c>
      <c r="C6442" s="132">
        <v>1</v>
      </c>
      <c r="D6442" s="132" t="s">
        <v>20</v>
      </c>
      <c r="E6442" s="186" t="s">
        <v>20</v>
      </c>
      <c r="F6442" s="132" t="s">
        <v>20</v>
      </c>
      <c r="G6442" s="132" t="s">
        <v>20</v>
      </c>
      <c r="H6442" s="132" t="s">
        <v>20</v>
      </c>
      <c r="I6442" s="132" t="s">
        <v>20</v>
      </c>
      <c r="J6442" s="133">
        <v>0</v>
      </c>
      <c r="K6442" s="133">
        <v>0</v>
      </c>
      <c r="L6442" s="133">
        <v>0</v>
      </c>
      <c r="M6442" s="134" t="str">
        <f t="shared" si="100"/>
        <v>P</v>
      </c>
      <c r="N6442" s="171" t="s">
        <v>10682</v>
      </c>
      <c r="O6442" s="146" t="s">
        <v>1532</v>
      </c>
      <c r="P6442" s="146" t="s">
        <v>9914</v>
      </c>
      <c r="Q6442" s="147" t="s">
        <v>10519</v>
      </c>
      <c r="R6442" s="187">
        <v>0.87222222222222223</v>
      </c>
    </row>
    <row r="6443" spans="1:18" x14ac:dyDescent="0.25">
      <c r="A6443" s="135">
        <v>1075317</v>
      </c>
      <c r="B6443" s="148" t="s">
        <v>6152</v>
      </c>
      <c r="C6443" s="135">
        <v>1</v>
      </c>
      <c r="D6443" s="135" t="s">
        <v>20</v>
      </c>
      <c r="E6443" s="188" t="s">
        <v>20</v>
      </c>
      <c r="F6443" s="135" t="s">
        <v>20</v>
      </c>
      <c r="G6443" s="135" t="s">
        <v>20</v>
      </c>
      <c r="H6443" s="135" t="s">
        <v>20</v>
      </c>
      <c r="I6443" s="135" t="s">
        <v>20</v>
      </c>
      <c r="J6443" s="136">
        <v>0</v>
      </c>
      <c r="K6443" s="136">
        <v>0</v>
      </c>
      <c r="L6443" s="136">
        <v>0</v>
      </c>
      <c r="M6443" s="137" t="str">
        <f t="shared" si="100"/>
        <v>P</v>
      </c>
      <c r="N6443" s="172" t="s">
        <v>10682</v>
      </c>
      <c r="O6443" s="149" t="s">
        <v>1532</v>
      </c>
      <c r="P6443" s="149" t="s">
        <v>9914</v>
      </c>
      <c r="Q6443" s="150" t="s">
        <v>10519</v>
      </c>
      <c r="R6443" s="189">
        <v>0.87222222222222223</v>
      </c>
    </row>
    <row r="6444" spans="1:18" x14ac:dyDescent="0.25">
      <c r="A6444" s="132">
        <v>1075322</v>
      </c>
      <c r="B6444" s="145" t="s">
        <v>6153</v>
      </c>
      <c r="C6444" s="132">
        <v>1</v>
      </c>
      <c r="D6444" s="132" t="s">
        <v>20</v>
      </c>
      <c r="E6444" s="186" t="s">
        <v>20</v>
      </c>
      <c r="F6444" s="132" t="s">
        <v>20</v>
      </c>
      <c r="G6444" s="132" t="s">
        <v>20</v>
      </c>
      <c r="H6444" s="132" t="s">
        <v>20</v>
      </c>
      <c r="I6444" s="132" t="s">
        <v>20</v>
      </c>
      <c r="J6444" s="133">
        <v>0</v>
      </c>
      <c r="K6444" s="133">
        <v>0</v>
      </c>
      <c r="L6444" s="133">
        <v>0</v>
      </c>
      <c r="M6444" s="134" t="str">
        <f t="shared" si="100"/>
        <v>P</v>
      </c>
      <c r="N6444" s="171" t="s">
        <v>10682</v>
      </c>
      <c r="O6444" s="146" t="s">
        <v>1532</v>
      </c>
      <c r="P6444" s="146" t="s">
        <v>9914</v>
      </c>
      <c r="Q6444" s="147" t="s">
        <v>10519</v>
      </c>
      <c r="R6444" s="187">
        <v>5.7444444444444445</v>
      </c>
    </row>
    <row r="6445" spans="1:18" x14ac:dyDescent="0.25">
      <c r="A6445" s="135">
        <v>1075340</v>
      </c>
      <c r="B6445" s="148" t="s">
        <v>6154</v>
      </c>
      <c r="C6445" s="135">
        <v>1</v>
      </c>
      <c r="D6445" s="135" t="s">
        <v>20</v>
      </c>
      <c r="E6445" s="188" t="s">
        <v>20</v>
      </c>
      <c r="F6445" s="135" t="s">
        <v>20</v>
      </c>
      <c r="G6445" s="135" t="s">
        <v>20</v>
      </c>
      <c r="H6445" s="135" t="s">
        <v>20</v>
      </c>
      <c r="I6445" s="135" t="s">
        <v>20</v>
      </c>
      <c r="J6445" s="136">
        <v>0</v>
      </c>
      <c r="K6445" s="136">
        <v>0</v>
      </c>
      <c r="L6445" s="136">
        <v>0</v>
      </c>
      <c r="M6445" s="137" t="str">
        <f t="shared" si="100"/>
        <v>P</v>
      </c>
      <c r="N6445" s="172" t="s">
        <v>10682</v>
      </c>
      <c r="O6445" s="149" t="s">
        <v>1532</v>
      </c>
      <c r="P6445" s="149" t="s">
        <v>9914</v>
      </c>
      <c r="Q6445" s="150" t="s">
        <v>10519</v>
      </c>
      <c r="R6445" s="189">
        <v>5.7444444444444445</v>
      </c>
    </row>
    <row r="6446" spans="1:18" x14ac:dyDescent="0.25">
      <c r="A6446" s="132">
        <v>1075341</v>
      </c>
      <c r="B6446" s="145" t="s">
        <v>6155</v>
      </c>
      <c r="C6446" s="132">
        <v>1</v>
      </c>
      <c r="D6446" s="132" t="s">
        <v>20</v>
      </c>
      <c r="E6446" s="186" t="s">
        <v>20</v>
      </c>
      <c r="F6446" s="132" t="s">
        <v>20</v>
      </c>
      <c r="G6446" s="132" t="s">
        <v>20</v>
      </c>
      <c r="H6446" s="132" t="s">
        <v>20</v>
      </c>
      <c r="I6446" s="132" t="s">
        <v>20</v>
      </c>
      <c r="J6446" s="133">
        <v>0</v>
      </c>
      <c r="K6446" s="133">
        <v>0</v>
      </c>
      <c r="L6446" s="133">
        <v>0</v>
      </c>
      <c r="M6446" s="134" t="str">
        <f t="shared" si="100"/>
        <v>P</v>
      </c>
      <c r="N6446" s="171" t="s">
        <v>10682</v>
      </c>
      <c r="O6446" s="146" t="s">
        <v>1532</v>
      </c>
      <c r="P6446" s="146" t="s">
        <v>9914</v>
      </c>
      <c r="Q6446" s="147" t="s">
        <v>10519</v>
      </c>
      <c r="R6446" s="187">
        <v>10.833333333333334</v>
      </c>
    </row>
    <row r="6447" spans="1:18" x14ac:dyDescent="0.25">
      <c r="A6447" s="135">
        <v>1075342</v>
      </c>
      <c r="B6447" s="148" t="s">
        <v>6156</v>
      </c>
      <c r="C6447" s="135">
        <v>1</v>
      </c>
      <c r="D6447" s="135" t="s">
        <v>20</v>
      </c>
      <c r="E6447" s="188" t="s">
        <v>20</v>
      </c>
      <c r="F6447" s="135" t="s">
        <v>20</v>
      </c>
      <c r="G6447" s="135" t="s">
        <v>20</v>
      </c>
      <c r="H6447" s="135" t="s">
        <v>20</v>
      </c>
      <c r="I6447" s="135" t="s">
        <v>20</v>
      </c>
      <c r="J6447" s="136">
        <v>0</v>
      </c>
      <c r="K6447" s="136">
        <v>0</v>
      </c>
      <c r="L6447" s="136">
        <v>0</v>
      </c>
      <c r="M6447" s="137" t="str">
        <f t="shared" si="100"/>
        <v>P</v>
      </c>
      <c r="N6447" s="172" t="s">
        <v>10682</v>
      </c>
      <c r="O6447" s="149" t="s">
        <v>1532</v>
      </c>
      <c r="P6447" s="149" t="s">
        <v>9914</v>
      </c>
      <c r="Q6447" s="150" t="s">
        <v>10519</v>
      </c>
      <c r="R6447" s="189">
        <v>31.383333333333333</v>
      </c>
    </row>
    <row r="6448" spans="1:18" x14ac:dyDescent="0.25">
      <c r="A6448" s="132">
        <v>1075371</v>
      </c>
      <c r="B6448" s="145" t="s">
        <v>6157</v>
      </c>
      <c r="C6448" s="132">
        <v>1</v>
      </c>
      <c r="D6448" s="132" t="s">
        <v>20</v>
      </c>
      <c r="E6448" s="186" t="s">
        <v>20</v>
      </c>
      <c r="F6448" s="132" t="s">
        <v>20</v>
      </c>
      <c r="G6448" s="132" t="s">
        <v>20</v>
      </c>
      <c r="H6448" s="132" t="s">
        <v>20</v>
      </c>
      <c r="I6448" s="132" t="s">
        <v>20</v>
      </c>
      <c r="J6448" s="133">
        <v>0</v>
      </c>
      <c r="K6448" s="133">
        <v>0</v>
      </c>
      <c r="L6448" s="133">
        <v>0</v>
      </c>
      <c r="M6448" s="134" t="str">
        <f t="shared" si="100"/>
        <v>P</v>
      </c>
      <c r="N6448" s="171" t="s">
        <v>10682</v>
      </c>
      <c r="O6448" s="146" t="s">
        <v>1532</v>
      </c>
      <c r="P6448" s="146" t="s">
        <v>9914</v>
      </c>
      <c r="Q6448" s="147" t="s">
        <v>10519</v>
      </c>
      <c r="R6448" s="187">
        <v>31.383333333333333</v>
      </c>
    </row>
    <row r="6449" spans="1:18" x14ac:dyDescent="0.25">
      <c r="A6449" s="135">
        <v>1075372</v>
      </c>
      <c r="B6449" s="148" t="s">
        <v>6158</v>
      </c>
      <c r="C6449" s="135">
        <v>1</v>
      </c>
      <c r="D6449" s="135" t="s">
        <v>20</v>
      </c>
      <c r="E6449" s="188" t="s">
        <v>20</v>
      </c>
      <c r="F6449" s="135" t="s">
        <v>20</v>
      </c>
      <c r="G6449" s="135" t="s">
        <v>20</v>
      </c>
      <c r="H6449" s="135" t="s">
        <v>20</v>
      </c>
      <c r="I6449" s="135" t="s">
        <v>20</v>
      </c>
      <c r="J6449" s="136">
        <v>0</v>
      </c>
      <c r="K6449" s="136">
        <v>0</v>
      </c>
      <c r="L6449" s="136">
        <v>0</v>
      </c>
      <c r="M6449" s="137" t="str">
        <f t="shared" si="100"/>
        <v>P</v>
      </c>
      <c r="N6449" s="172" t="s">
        <v>10682</v>
      </c>
      <c r="O6449" s="149" t="s">
        <v>1532</v>
      </c>
      <c r="P6449" s="149" t="s">
        <v>9914</v>
      </c>
      <c r="Q6449" s="150" t="s">
        <v>10519</v>
      </c>
      <c r="R6449" s="189">
        <v>31.383333333333333</v>
      </c>
    </row>
    <row r="6450" spans="1:18" x14ac:dyDescent="0.25">
      <c r="A6450" s="132">
        <v>1075373</v>
      </c>
      <c r="B6450" s="145" t="s">
        <v>6159</v>
      </c>
      <c r="C6450" s="132">
        <v>1</v>
      </c>
      <c r="D6450" s="132" t="s">
        <v>20</v>
      </c>
      <c r="E6450" s="186" t="s">
        <v>20</v>
      </c>
      <c r="F6450" s="132" t="s">
        <v>20</v>
      </c>
      <c r="G6450" s="132" t="s">
        <v>20</v>
      </c>
      <c r="H6450" s="132" t="s">
        <v>20</v>
      </c>
      <c r="I6450" s="132" t="s">
        <v>20</v>
      </c>
      <c r="J6450" s="133">
        <v>0</v>
      </c>
      <c r="K6450" s="133">
        <v>0</v>
      </c>
      <c r="L6450" s="133">
        <v>0</v>
      </c>
      <c r="M6450" s="134" t="str">
        <f t="shared" si="100"/>
        <v>P</v>
      </c>
      <c r="N6450" s="171" t="s">
        <v>10682</v>
      </c>
      <c r="O6450" s="146" t="s">
        <v>1532</v>
      </c>
      <c r="P6450" s="146" t="s">
        <v>9914</v>
      </c>
      <c r="Q6450" s="147" t="s">
        <v>10519</v>
      </c>
      <c r="R6450" s="187">
        <v>31.383333333333333</v>
      </c>
    </row>
    <row r="6451" spans="1:18" x14ac:dyDescent="0.25">
      <c r="A6451" s="135">
        <v>1075374</v>
      </c>
      <c r="B6451" s="148" t="s">
        <v>6160</v>
      </c>
      <c r="C6451" s="135">
        <v>1</v>
      </c>
      <c r="D6451" s="135" t="s">
        <v>20</v>
      </c>
      <c r="E6451" s="188" t="s">
        <v>20</v>
      </c>
      <c r="F6451" s="135" t="s">
        <v>20</v>
      </c>
      <c r="G6451" s="135" t="s">
        <v>20</v>
      </c>
      <c r="H6451" s="135" t="s">
        <v>20</v>
      </c>
      <c r="I6451" s="135" t="s">
        <v>20</v>
      </c>
      <c r="J6451" s="136">
        <v>0</v>
      </c>
      <c r="K6451" s="136">
        <v>0</v>
      </c>
      <c r="L6451" s="136">
        <v>0</v>
      </c>
      <c r="M6451" s="137" t="str">
        <f t="shared" si="100"/>
        <v>P</v>
      </c>
      <c r="N6451" s="172" t="s">
        <v>10682</v>
      </c>
      <c r="O6451" s="149" t="s">
        <v>1532</v>
      </c>
      <c r="P6451" s="149" t="s">
        <v>9914</v>
      </c>
      <c r="Q6451" s="150" t="s">
        <v>10519</v>
      </c>
      <c r="R6451" s="189">
        <v>8.8888888888888893</v>
      </c>
    </row>
    <row r="6452" spans="1:18" x14ac:dyDescent="0.25">
      <c r="A6452" s="132">
        <v>1075385</v>
      </c>
      <c r="B6452" s="145" t="s">
        <v>6161</v>
      </c>
      <c r="C6452" s="132">
        <v>1</v>
      </c>
      <c r="D6452" s="132" t="s">
        <v>20</v>
      </c>
      <c r="E6452" s="186" t="s">
        <v>20</v>
      </c>
      <c r="F6452" s="132" t="s">
        <v>20</v>
      </c>
      <c r="G6452" s="132" t="s">
        <v>20</v>
      </c>
      <c r="H6452" s="132" t="s">
        <v>20</v>
      </c>
      <c r="I6452" s="132" t="s">
        <v>20</v>
      </c>
      <c r="J6452" s="133">
        <v>1.52</v>
      </c>
      <c r="K6452" s="133">
        <v>1.1299999999999999</v>
      </c>
      <c r="L6452" s="133">
        <v>7.0000000000000007E-2</v>
      </c>
      <c r="M6452" s="134" t="str">
        <f t="shared" si="100"/>
        <v>P</v>
      </c>
      <c r="N6452" s="171" t="s">
        <v>10682</v>
      </c>
      <c r="O6452" s="146" t="s">
        <v>1532</v>
      </c>
      <c r="P6452" s="146" t="s">
        <v>9939</v>
      </c>
      <c r="Q6452" s="147" t="s">
        <v>10519</v>
      </c>
      <c r="R6452" s="187">
        <v>0.77222222222222214</v>
      </c>
    </row>
    <row r="6453" spans="1:18" x14ac:dyDescent="0.25">
      <c r="A6453" s="135">
        <v>1075386</v>
      </c>
      <c r="B6453" s="148" t="s">
        <v>6162</v>
      </c>
      <c r="C6453" s="135">
        <v>2</v>
      </c>
      <c r="D6453" s="135" t="s">
        <v>20</v>
      </c>
      <c r="E6453" s="188" t="s">
        <v>21</v>
      </c>
      <c r="F6453" s="135" t="s">
        <v>20</v>
      </c>
      <c r="G6453" s="135" t="s">
        <v>20</v>
      </c>
      <c r="H6453" s="135">
        <v>40</v>
      </c>
      <c r="I6453" s="135">
        <v>1</v>
      </c>
      <c r="J6453" s="136">
        <v>3.24</v>
      </c>
      <c r="K6453" s="136">
        <v>2.2999999999999998</v>
      </c>
      <c r="L6453" s="136">
        <v>0.19</v>
      </c>
      <c r="M6453" s="137" t="str">
        <f t="shared" si="100"/>
        <v>P</v>
      </c>
      <c r="N6453" s="172" t="s">
        <v>10682</v>
      </c>
      <c r="O6453" s="149" t="s">
        <v>1506</v>
      </c>
      <c r="P6453" s="149" t="s">
        <v>9490</v>
      </c>
      <c r="Q6453" s="150" t="s">
        <v>10519</v>
      </c>
      <c r="R6453" s="189">
        <v>1.52</v>
      </c>
    </row>
    <row r="6454" spans="1:18" x14ac:dyDescent="0.25">
      <c r="A6454" s="132">
        <v>1075387</v>
      </c>
      <c r="B6454" s="145" t="s">
        <v>6163</v>
      </c>
      <c r="C6454" s="132">
        <v>2</v>
      </c>
      <c r="D6454" s="132" t="s">
        <v>20</v>
      </c>
      <c r="E6454" s="186" t="s">
        <v>20</v>
      </c>
      <c r="F6454" s="132" t="s">
        <v>20</v>
      </c>
      <c r="G6454" s="132" t="s">
        <v>20</v>
      </c>
      <c r="H6454" s="132">
        <v>36</v>
      </c>
      <c r="I6454" s="132">
        <v>2</v>
      </c>
      <c r="J6454" s="133">
        <v>3.24</v>
      </c>
      <c r="K6454" s="133">
        <v>2.2999999999999998</v>
      </c>
      <c r="L6454" s="133">
        <v>0.19</v>
      </c>
      <c r="M6454" s="134" t="str">
        <f t="shared" si="100"/>
        <v>P</v>
      </c>
      <c r="N6454" s="171" t="s">
        <v>10682</v>
      </c>
      <c r="O6454" s="146" t="s">
        <v>1506</v>
      </c>
      <c r="P6454" s="146" t="s">
        <v>9490</v>
      </c>
      <c r="Q6454" s="147" t="s">
        <v>10519</v>
      </c>
      <c r="R6454" s="187">
        <v>1.52</v>
      </c>
    </row>
    <row r="6455" spans="1:18" x14ac:dyDescent="0.25">
      <c r="A6455" s="135">
        <v>1075388</v>
      </c>
      <c r="B6455" s="148" t="s">
        <v>6164</v>
      </c>
      <c r="C6455" s="135">
        <v>2</v>
      </c>
      <c r="D6455" s="135" t="s">
        <v>20</v>
      </c>
      <c r="E6455" s="188" t="s">
        <v>20</v>
      </c>
      <c r="F6455" s="135" t="s">
        <v>20</v>
      </c>
      <c r="G6455" s="135">
        <v>44</v>
      </c>
      <c r="H6455" s="135" t="s">
        <v>20</v>
      </c>
      <c r="I6455" s="135">
        <v>2</v>
      </c>
      <c r="J6455" s="136">
        <v>3.24</v>
      </c>
      <c r="K6455" s="136">
        <v>2.2999999999999998</v>
      </c>
      <c r="L6455" s="136">
        <v>0.19</v>
      </c>
      <c r="M6455" s="137" t="str">
        <f t="shared" si="100"/>
        <v>P</v>
      </c>
      <c r="N6455" s="172" t="s">
        <v>10682</v>
      </c>
      <c r="O6455" s="149" t="s">
        <v>1506</v>
      </c>
      <c r="P6455" s="149" t="s">
        <v>9490</v>
      </c>
      <c r="Q6455" s="150" t="s">
        <v>10519</v>
      </c>
      <c r="R6455" s="189">
        <v>1.52</v>
      </c>
    </row>
    <row r="6456" spans="1:18" x14ac:dyDescent="0.25">
      <c r="A6456" s="132">
        <v>1075391</v>
      </c>
      <c r="B6456" s="145" t="s">
        <v>6165</v>
      </c>
      <c r="C6456" s="132">
        <v>2</v>
      </c>
      <c r="D6456" s="132" t="s">
        <v>20</v>
      </c>
      <c r="E6456" s="186" t="s">
        <v>20</v>
      </c>
      <c r="F6456" s="132" t="s">
        <v>20</v>
      </c>
      <c r="G6456" s="132" t="s">
        <v>20</v>
      </c>
      <c r="H6456" s="132">
        <v>36</v>
      </c>
      <c r="I6456" s="132">
        <v>2</v>
      </c>
      <c r="J6456" s="133">
        <v>3.24</v>
      </c>
      <c r="K6456" s="133">
        <v>2.2999999999999998</v>
      </c>
      <c r="L6456" s="133">
        <v>0.19</v>
      </c>
      <c r="M6456" s="134" t="str">
        <f t="shared" si="100"/>
        <v>P</v>
      </c>
      <c r="N6456" s="171" t="s">
        <v>10682</v>
      </c>
      <c r="O6456" s="146" t="s">
        <v>1506</v>
      </c>
      <c r="P6456" s="146" t="s">
        <v>9490</v>
      </c>
      <c r="Q6456" s="147" t="s">
        <v>10519</v>
      </c>
      <c r="R6456" s="187">
        <v>1.52</v>
      </c>
    </row>
    <row r="6457" spans="1:18" x14ac:dyDescent="0.25">
      <c r="A6457" s="135">
        <v>1075393</v>
      </c>
      <c r="B6457" s="148" t="s">
        <v>6166</v>
      </c>
      <c r="C6457" s="135">
        <v>2</v>
      </c>
      <c r="D6457" s="135" t="s">
        <v>20</v>
      </c>
      <c r="E6457" s="188" t="s">
        <v>21</v>
      </c>
      <c r="F6457" s="135" t="s">
        <v>20</v>
      </c>
      <c r="G6457" s="135" t="s">
        <v>20</v>
      </c>
      <c r="H6457" s="135">
        <v>40</v>
      </c>
      <c r="I6457" s="135">
        <v>1</v>
      </c>
      <c r="J6457" s="136">
        <v>3.24</v>
      </c>
      <c r="K6457" s="136">
        <v>2.2999999999999998</v>
      </c>
      <c r="L6457" s="136">
        <v>0.19</v>
      </c>
      <c r="M6457" s="137" t="str">
        <f t="shared" si="100"/>
        <v>P</v>
      </c>
      <c r="N6457" s="174" t="s">
        <v>10682</v>
      </c>
      <c r="O6457" s="149" t="s">
        <v>1506</v>
      </c>
      <c r="P6457" s="149" t="s">
        <v>9490</v>
      </c>
      <c r="Q6457" s="150" t="s">
        <v>10519</v>
      </c>
      <c r="R6457" s="189">
        <v>1.52</v>
      </c>
    </row>
    <row r="6458" spans="1:18" x14ac:dyDescent="0.25">
      <c r="A6458" s="132">
        <v>1075403</v>
      </c>
      <c r="B6458" s="145" t="s">
        <v>6167</v>
      </c>
      <c r="C6458" s="132">
        <v>2</v>
      </c>
      <c r="D6458" s="132" t="s">
        <v>20</v>
      </c>
      <c r="E6458" s="186" t="s">
        <v>20</v>
      </c>
      <c r="F6458" s="132" t="s">
        <v>20</v>
      </c>
      <c r="G6458" s="132" t="s">
        <v>20</v>
      </c>
      <c r="H6458" s="132">
        <v>152</v>
      </c>
      <c r="I6458" s="132">
        <v>1</v>
      </c>
      <c r="J6458" s="133">
        <v>3.24</v>
      </c>
      <c r="K6458" s="133">
        <v>2.2999999999999998</v>
      </c>
      <c r="L6458" s="133">
        <v>0.19</v>
      </c>
      <c r="M6458" s="134" t="str">
        <f t="shared" si="100"/>
        <v>P</v>
      </c>
      <c r="N6458" s="171" t="s">
        <v>10682</v>
      </c>
      <c r="O6458" s="146" t="s">
        <v>1506</v>
      </c>
      <c r="P6458" s="146" t="s">
        <v>9490</v>
      </c>
      <c r="Q6458" s="147" t="s">
        <v>10519</v>
      </c>
      <c r="R6458" s="187">
        <v>1.52</v>
      </c>
    </row>
    <row r="6459" spans="1:18" x14ac:dyDescent="0.25">
      <c r="A6459" s="135">
        <v>1075407</v>
      </c>
      <c r="B6459" s="148" t="s">
        <v>6168</v>
      </c>
      <c r="C6459" s="135">
        <v>6</v>
      </c>
      <c r="D6459" s="135">
        <v>65</v>
      </c>
      <c r="E6459" s="188" t="s">
        <v>20</v>
      </c>
      <c r="F6459" s="135">
        <v>78</v>
      </c>
      <c r="G6459" s="135" t="s">
        <v>20</v>
      </c>
      <c r="H6459" s="135" t="s">
        <v>20</v>
      </c>
      <c r="I6459" s="135" t="s">
        <v>20</v>
      </c>
      <c r="J6459" s="136">
        <v>3.8</v>
      </c>
      <c r="K6459" s="136">
        <v>2.14</v>
      </c>
      <c r="L6459" s="136">
        <v>2.2200000000000002</v>
      </c>
      <c r="M6459" s="137" t="str">
        <f t="shared" si="100"/>
        <v>P</v>
      </c>
      <c r="N6459" s="172" t="s">
        <v>10681</v>
      </c>
      <c r="O6459" s="149" t="s">
        <v>1506</v>
      </c>
      <c r="P6459" s="149" t="s">
        <v>9435</v>
      </c>
      <c r="Q6459" s="150" t="s">
        <v>10106</v>
      </c>
      <c r="R6459" s="189">
        <v>24</v>
      </c>
    </row>
    <row r="6460" spans="1:18" x14ac:dyDescent="0.25">
      <c r="A6460" s="132">
        <v>1075408</v>
      </c>
      <c r="B6460" s="145" t="s">
        <v>6169</v>
      </c>
      <c r="C6460" s="132">
        <v>1000</v>
      </c>
      <c r="D6460" s="132" t="s">
        <v>20</v>
      </c>
      <c r="E6460" s="186" t="s">
        <v>20</v>
      </c>
      <c r="F6460" s="132" t="s">
        <v>20</v>
      </c>
      <c r="G6460" s="132" t="s">
        <v>20</v>
      </c>
      <c r="H6460" s="132" t="s">
        <v>20</v>
      </c>
      <c r="I6460" s="132" t="s">
        <v>20</v>
      </c>
      <c r="J6460" s="133">
        <v>1.4</v>
      </c>
      <c r="K6460" s="133">
        <v>1.4</v>
      </c>
      <c r="L6460" s="133">
        <v>0.43</v>
      </c>
      <c r="M6460" s="134" t="str">
        <f t="shared" si="100"/>
        <v>P</v>
      </c>
      <c r="N6460" s="173" t="s">
        <v>10682</v>
      </c>
      <c r="O6460" s="146" t="s">
        <v>1506</v>
      </c>
      <c r="P6460" s="146" t="s">
        <v>9526</v>
      </c>
      <c r="Q6460" s="147" t="s">
        <v>10519</v>
      </c>
      <c r="R6460" s="187">
        <v>190</v>
      </c>
    </row>
    <row r="6461" spans="1:18" x14ac:dyDescent="0.25">
      <c r="A6461" s="135">
        <v>1075410</v>
      </c>
      <c r="B6461" s="148" t="s">
        <v>1103</v>
      </c>
      <c r="C6461" s="135">
        <v>50</v>
      </c>
      <c r="D6461" s="135">
        <v>108</v>
      </c>
      <c r="E6461" s="188">
        <v>18</v>
      </c>
      <c r="F6461" s="135">
        <v>108</v>
      </c>
      <c r="G6461" s="135">
        <v>10</v>
      </c>
      <c r="H6461" s="135" t="s">
        <v>20</v>
      </c>
      <c r="I6461" s="135">
        <v>1</v>
      </c>
      <c r="J6461" s="136">
        <v>3.1</v>
      </c>
      <c r="K6461" s="136">
        <v>1.56</v>
      </c>
      <c r="L6461" s="136">
        <v>1.94</v>
      </c>
      <c r="M6461" s="137" t="str">
        <f t="shared" si="100"/>
        <v>P</v>
      </c>
      <c r="N6461" s="174" t="s">
        <v>10682</v>
      </c>
      <c r="O6461" s="149" t="s">
        <v>1506</v>
      </c>
      <c r="P6461" s="149" t="s">
        <v>9401</v>
      </c>
      <c r="Q6461" s="150" t="s">
        <v>10519</v>
      </c>
      <c r="R6461" s="189">
        <v>23</v>
      </c>
    </row>
    <row r="6462" spans="1:18" x14ac:dyDescent="0.25">
      <c r="A6462" s="132">
        <v>1075416</v>
      </c>
      <c r="B6462" s="145" t="s">
        <v>1237</v>
      </c>
      <c r="C6462" s="132">
        <v>6</v>
      </c>
      <c r="D6462" s="132">
        <v>324</v>
      </c>
      <c r="E6462" s="186" t="s">
        <v>21</v>
      </c>
      <c r="F6462" s="132">
        <v>486</v>
      </c>
      <c r="G6462" s="132">
        <v>20</v>
      </c>
      <c r="H6462" s="132">
        <v>25</v>
      </c>
      <c r="I6462" s="132">
        <v>1</v>
      </c>
      <c r="J6462" s="133">
        <v>1.78</v>
      </c>
      <c r="K6462" s="133">
        <v>1.08</v>
      </c>
      <c r="L6462" s="133">
        <v>1.44</v>
      </c>
      <c r="M6462" s="134" t="str">
        <f t="shared" si="100"/>
        <v>P</v>
      </c>
      <c r="N6462" s="173" t="s">
        <v>10681</v>
      </c>
      <c r="O6462" s="146" t="s">
        <v>1506</v>
      </c>
      <c r="P6462" s="146" t="s">
        <v>10455</v>
      </c>
      <c r="Q6462" s="147" t="s">
        <v>10519</v>
      </c>
      <c r="R6462" s="187">
        <v>4.1999999999999993</v>
      </c>
    </row>
    <row r="6463" spans="1:18" x14ac:dyDescent="0.25">
      <c r="A6463" s="135">
        <v>1075417</v>
      </c>
      <c r="B6463" s="148" t="s">
        <v>1220</v>
      </c>
      <c r="C6463" s="135">
        <v>6</v>
      </c>
      <c r="D6463" s="135">
        <v>324</v>
      </c>
      <c r="E6463" s="188" t="s">
        <v>21</v>
      </c>
      <c r="F6463" s="135">
        <v>540</v>
      </c>
      <c r="G6463" s="135">
        <v>20</v>
      </c>
      <c r="H6463" s="135">
        <v>25</v>
      </c>
      <c r="I6463" s="135">
        <v>1</v>
      </c>
      <c r="J6463" s="136">
        <v>1.8</v>
      </c>
      <c r="K6463" s="136">
        <v>1.17</v>
      </c>
      <c r="L6463" s="136">
        <v>1.52</v>
      </c>
      <c r="M6463" s="137" t="str">
        <f t="shared" si="100"/>
        <v>P</v>
      </c>
      <c r="N6463" s="174" t="s">
        <v>10681</v>
      </c>
      <c r="O6463" s="149" t="s">
        <v>1506</v>
      </c>
      <c r="P6463" s="149" t="s">
        <v>10455</v>
      </c>
      <c r="Q6463" s="150" t="s">
        <v>10519</v>
      </c>
      <c r="R6463" s="189">
        <v>4.0200000000000005</v>
      </c>
    </row>
    <row r="6464" spans="1:18" x14ac:dyDescent="0.25">
      <c r="A6464" s="132">
        <v>1075420</v>
      </c>
      <c r="B6464" s="145" t="s">
        <v>199</v>
      </c>
      <c r="C6464" s="132">
        <v>6</v>
      </c>
      <c r="D6464" s="132">
        <v>225</v>
      </c>
      <c r="E6464" s="186" t="s">
        <v>21</v>
      </c>
      <c r="F6464" s="132" t="s">
        <v>20</v>
      </c>
      <c r="G6464" s="132">
        <v>16</v>
      </c>
      <c r="H6464" s="132">
        <v>20</v>
      </c>
      <c r="I6464" s="132">
        <v>1</v>
      </c>
      <c r="J6464" s="133">
        <v>1.86</v>
      </c>
      <c r="K6464" s="133">
        <v>1.2</v>
      </c>
      <c r="L6464" s="133">
        <v>1.76</v>
      </c>
      <c r="M6464" s="134" t="str">
        <f t="shared" si="100"/>
        <v>P</v>
      </c>
      <c r="N6464" s="173" t="s">
        <v>10681</v>
      </c>
      <c r="O6464" s="146" t="s">
        <v>1506</v>
      </c>
      <c r="P6464" s="146" t="s">
        <v>9427</v>
      </c>
      <c r="Q6464" s="147" t="s">
        <v>10519</v>
      </c>
      <c r="R6464" s="187">
        <v>5.88</v>
      </c>
    </row>
    <row r="6465" spans="1:18" x14ac:dyDescent="0.25">
      <c r="A6465" s="135">
        <v>1075421</v>
      </c>
      <c r="B6465" s="148" t="s">
        <v>188</v>
      </c>
      <c r="C6465" s="135">
        <v>6</v>
      </c>
      <c r="D6465" s="135">
        <v>225</v>
      </c>
      <c r="E6465" s="188" t="s">
        <v>21</v>
      </c>
      <c r="F6465" s="135" t="s">
        <v>20</v>
      </c>
      <c r="G6465" s="135">
        <v>20</v>
      </c>
      <c r="H6465" s="135">
        <v>36</v>
      </c>
      <c r="I6465" s="135">
        <v>1</v>
      </c>
      <c r="J6465" s="136">
        <v>1.85</v>
      </c>
      <c r="K6465" s="136">
        <v>1.25</v>
      </c>
      <c r="L6465" s="136">
        <v>1.84</v>
      </c>
      <c r="M6465" s="137" t="str">
        <f t="shared" si="100"/>
        <v>P</v>
      </c>
      <c r="N6465" s="174" t="s">
        <v>10681</v>
      </c>
      <c r="O6465" s="149" t="s">
        <v>1506</v>
      </c>
      <c r="P6465" s="149" t="s">
        <v>9427</v>
      </c>
      <c r="Q6465" s="150" t="s">
        <v>10519</v>
      </c>
      <c r="R6465" s="189">
        <v>6.3000000000000007</v>
      </c>
    </row>
    <row r="6466" spans="1:18" x14ac:dyDescent="0.25">
      <c r="A6466" s="132">
        <v>1075425</v>
      </c>
      <c r="B6466" s="145" t="s">
        <v>6170</v>
      </c>
      <c r="C6466" s="132">
        <v>1</v>
      </c>
      <c r="D6466" s="132" t="s">
        <v>9548</v>
      </c>
      <c r="E6466" s="186" t="s">
        <v>9548</v>
      </c>
      <c r="F6466" s="132" t="s">
        <v>9548</v>
      </c>
      <c r="G6466" s="132" t="s">
        <v>9548</v>
      </c>
      <c r="H6466" s="132" t="s">
        <v>9548</v>
      </c>
      <c r="I6466" s="132" t="s">
        <v>9548</v>
      </c>
      <c r="J6466" s="133">
        <v>2.48</v>
      </c>
      <c r="K6466" s="133">
        <v>1.28</v>
      </c>
      <c r="L6466" s="133">
        <v>0.25</v>
      </c>
      <c r="M6466" s="134" t="str">
        <f t="shared" ref="M6466:M6529" si="101">HYPERLINK(CONCATENATE("T:\Distribution Centre\RDC Department Shared\Cubiscan photos","\",A6466,"-pac.jpg"),"P")</f>
        <v>P</v>
      </c>
      <c r="N6466" s="173" t="s">
        <v>10681</v>
      </c>
      <c r="O6466" s="146" t="s">
        <v>1506</v>
      </c>
      <c r="P6466" s="146" t="s">
        <v>9442</v>
      </c>
      <c r="Q6466" s="147" t="s">
        <v>10519</v>
      </c>
      <c r="R6466" s="187">
        <v>2.8</v>
      </c>
    </row>
    <row r="6467" spans="1:18" x14ac:dyDescent="0.25">
      <c r="A6467" s="135">
        <v>1075426</v>
      </c>
      <c r="B6467" s="148" t="s">
        <v>6171</v>
      </c>
      <c r="C6467" s="135">
        <v>1</v>
      </c>
      <c r="D6467" s="135" t="s">
        <v>9548</v>
      </c>
      <c r="E6467" s="188" t="s">
        <v>9548</v>
      </c>
      <c r="F6467" s="135" t="s">
        <v>9548</v>
      </c>
      <c r="G6467" s="135" t="s">
        <v>9548</v>
      </c>
      <c r="H6467" s="135" t="s">
        <v>9548</v>
      </c>
      <c r="I6467" s="135" t="s">
        <v>9548</v>
      </c>
      <c r="J6467" s="136">
        <v>2.65</v>
      </c>
      <c r="K6467" s="136">
        <v>2.65</v>
      </c>
      <c r="L6467" s="136">
        <v>0.9</v>
      </c>
      <c r="M6467" s="137" t="str">
        <f t="shared" si="101"/>
        <v>P</v>
      </c>
      <c r="N6467" s="174" t="s">
        <v>10681</v>
      </c>
      <c r="O6467" s="149" t="s">
        <v>1506</v>
      </c>
      <c r="P6467" s="149" t="s">
        <v>9442</v>
      </c>
      <c r="Q6467" s="150" t="s">
        <v>10519</v>
      </c>
      <c r="R6467" s="189">
        <v>9.44</v>
      </c>
    </row>
    <row r="6468" spans="1:18" x14ac:dyDescent="0.25">
      <c r="A6468" s="132">
        <v>1075427</v>
      </c>
      <c r="B6468" s="145" t="s">
        <v>6172</v>
      </c>
      <c r="C6468" s="132">
        <v>1</v>
      </c>
      <c r="D6468" s="132" t="s">
        <v>9548</v>
      </c>
      <c r="E6468" s="186" t="s">
        <v>9548</v>
      </c>
      <c r="F6468" s="132" t="s">
        <v>9548</v>
      </c>
      <c r="G6468" s="132" t="s">
        <v>9548</v>
      </c>
      <c r="H6468" s="132" t="s">
        <v>9548</v>
      </c>
      <c r="I6468" s="132" t="s">
        <v>9548</v>
      </c>
      <c r="J6468" s="133">
        <v>1.2</v>
      </c>
      <c r="K6468" s="133">
        <v>1.2</v>
      </c>
      <c r="L6468" s="133">
        <v>1.3</v>
      </c>
      <c r="M6468" s="134" t="str">
        <f t="shared" si="101"/>
        <v>P</v>
      </c>
      <c r="N6468" s="173" t="s">
        <v>10681</v>
      </c>
      <c r="O6468" s="146" t="s">
        <v>1506</v>
      </c>
      <c r="P6468" s="146" t="s">
        <v>9442</v>
      </c>
      <c r="Q6468" s="147" t="s">
        <v>10106</v>
      </c>
      <c r="R6468" s="187">
        <v>4.84</v>
      </c>
    </row>
    <row r="6469" spans="1:18" x14ac:dyDescent="0.25">
      <c r="A6469" s="135">
        <v>1075428</v>
      </c>
      <c r="B6469" s="148" t="s">
        <v>6173</v>
      </c>
      <c r="C6469" s="135">
        <v>1</v>
      </c>
      <c r="D6469" s="135" t="s">
        <v>9548</v>
      </c>
      <c r="E6469" s="188" t="s">
        <v>9548</v>
      </c>
      <c r="F6469" s="135" t="s">
        <v>9548</v>
      </c>
      <c r="G6469" s="135" t="s">
        <v>9548</v>
      </c>
      <c r="H6469" s="135" t="s">
        <v>9548</v>
      </c>
      <c r="I6469" s="135" t="s">
        <v>9548</v>
      </c>
      <c r="J6469" s="136">
        <v>1.27</v>
      </c>
      <c r="K6469" s="136">
        <v>1.33</v>
      </c>
      <c r="L6469" s="136">
        <v>1.34</v>
      </c>
      <c r="M6469" s="137" t="str">
        <f t="shared" si="101"/>
        <v>P</v>
      </c>
      <c r="N6469" s="174" t="s">
        <v>10681</v>
      </c>
      <c r="O6469" s="149" t="s">
        <v>1506</v>
      </c>
      <c r="P6469" s="149" t="s">
        <v>9442</v>
      </c>
      <c r="Q6469" s="150" t="s">
        <v>10106</v>
      </c>
      <c r="R6469" s="189">
        <v>4.63</v>
      </c>
    </row>
    <row r="6470" spans="1:18" x14ac:dyDescent="0.25">
      <c r="A6470" s="132">
        <v>1075429</v>
      </c>
      <c r="B6470" s="145" t="s">
        <v>6174</v>
      </c>
      <c r="C6470" s="132">
        <v>1</v>
      </c>
      <c r="D6470" s="132" t="s">
        <v>9548</v>
      </c>
      <c r="E6470" s="186" t="s">
        <v>9548</v>
      </c>
      <c r="F6470" s="132" t="s">
        <v>9548</v>
      </c>
      <c r="G6470" s="132" t="s">
        <v>9548</v>
      </c>
      <c r="H6470" s="132" t="s">
        <v>9548</v>
      </c>
      <c r="I6470" s="132" t="s">
        <v>9548</v>
      </c>
      <c r="J6470" s="133">
        <v>1.72</v>
      </c>
      <c r="K6470" s="133">
        <v>1.5</v>
      </c>
      <c r="L6470" s="133">
        <v>0.78</v>
      </c>
      <c r="M6470" s="134" t="str">
        <f t="shared" si="101"/>
        <v>P</v>
      </c>
      <c r="N6470" s="171" t="s">
        <v>10681</v>
      </c>
      <c r="O6470" s="146" t="s">
        <v>1506</v>
      </c>
      <c r="P6470" s="146" t="s">
        <v>9442</v>
      </c>
      <c r="Q6470" s="147" t="s">
        <v>10519</v>
      </c>
      <c r="R6470" s="187">
        <v>5.37</v>
      </c>
    </row>
    <row r="6471" spans="1:18" x14ac:dyDescent="0.25">
      <c r="A6471" s="135">
        <v>1075434</v>
      </c>
      <c r="B6471" s="148" t="s">
        <v>1072</v>
      </c>
      <c r="C6471" s="135">
        <v>6</v>
      </c>
      <c r="D6471" s="135">
        <v>340</v>
      </c>
      <c r="E6471" s="188" t="s">
        <v>21</v>
      </c>
      <c r="F6471" s="135">
        <v>680</v>
      </c>
      <c r="G6471" s="135" t="s">
        <v>20</v>
      </c>
      <c r="H6471" s="135" t="s">
        <v>20</v>
      </c>
      <c r="I6471" s="135" t="s">
        <v>20</v>
      </c>
      <c r="J6471" s="136">
        <v>2.06</v>
      </c>
      <c r="K6471" s="136">
        <v>1.4</v>
      </c>
      <c r="L6471" s="136">
        <v>0.72</v>
      </c>
      <c r="M6471" s="137" t="str">
        <f t="shared" si="101"/>
        <v>P</v>
      </c>
      <c r="N6471" s="174" t="s">
        <v>10681</v>
      </c>
      <c r="O6471" s="149" t="s">
        <v>1506</v>
      </c>
      <c r="P6471" s="149" t="s">
        <v>10455</v>
      </c>
      <c r="Q6471" s="150" t="s">
        <v>10519</v>
      </c>
      <c r="R6471" s="189">
        <v>8.2799999999999994</v>
      </c>
    </row>
    <row r="6472" spans="1:18" x14ac:dyDescent="0.25">
      <c r="A6472" s="132">
        <v>1075438</v>
      </c>
      <c r="B6472" s="145" t="s">
        <v>1389</v>
      </c>
      <c r="C6472" s="132">
        <v>2</v>
      </c>
      <c r="D6472" s="132">
        <v>76</v>
      </c>
      <c r="E6472" s="186" t="s">
        <v>20</v>
      </c>
      <c r="F6472" s="132">
        <v>95</v>
      </c>
      <c r="G6472" s="132">
        <v>4</v>
      </c>
      <c r="H6472" s="132" t="s">
        <v>20</v>
      </c>
      <c r="I6472" s="132">
        <v>1</v>
      </c>
      <c r="J6472" s="133">
        <v>2.88</v>
      </c>
      <c r="K6472" s="133">
        <v>2.06</v>
      </c>
      <c r="L6472" s="133">
        <v>2.84</v>
      </c>
      <c r="M6472" s="134" t="str">
        <f t="shared" si="101"/>
        <v>P</v>
      </c>
      <c r="N6472" s="171" t="s">
        <v>10682</v>
      </c>
      <c r="O6472" s="146" t="s">
        <v>1506</v>
      </c>
      <c r="P6472" s="146" t="s">
        <v>9401</v>
      </c>
      <c r="Q6472" s="147" t="s">
        <v>10519</v>
      </c>
      <c r="R6472" s="187">
        <v>27.5</v>
      </c>
    </row>
    <row r="6473" spans="1:18" x14ac:dyDescent="0.25">
      <c r="A6473" s="135">
        <v>1075439</v>
      </c>
      <c r="B6473" s="148" t="s">
        <v>6175</v>
      </c>
      <c r="C6473" s="135">
        <v>1</v>
      </c>
      <c r="D6473" s="135" t="s">
        <v>9548</v>
      </c>
      <c r="E6473" s="188" t="s">
        <v>9548</v>
      </c>
      <c r="F6473" s="135" t="s">
        <v>9548</v>
      </c>
      <c r="G6473" s="135" t="s">
        <v>9548</v>
      </c>
      <c r="H6473" s="135" t="s">
        <v>9548</v>
      </c>
      <c r="I6473" s="135" t="s">
        <v>9548</v>
      </c>
      <c r="J6473" s="136">
        <v>0.31</v>
      </c>
      <c r="K6473" s="136">
        <v>2.0299999999999998</v>
      </c>
      <c r="L6473" s="136">
        <v>1.75</v>
      </c>
      <c r="M6473" s="137" t="str">
        <f t="shared" si="101"/>
        <v>P</v>
      </c>
      <c r="N6473" s="172" t="s">
        <v>10681</v>
      </c>
      <c r="O6473" s="149" t="s">
        <v>1506</v>
      </c>
      <c r="P6473" s="149" t="s">
        <v>9442</v>
      </c>
      <c r="Q6473" s="150" t="s">
        <v>10519</v>
      </c>
      <c r="R6473" s="189">
        <v>2.78</v>
      </c>
    </row>
    <row r="6474" spans="1:18" x14ac:dyDescent="0.25">
      <c r="A6474" s="132">
        <v>1075453</v>
      </c>
      <c r="B6474" s="145" t="s">
        <v>6176</v>
      </c>
      <c r="C6474" s="132">
        <v>1</v>
      </c>
      <c r="D6474" s="132">
        <v>40</v>
      </c>
      <c r="E6474" s="186" t="s">
        <v>20</v>
      </c>
      <c r="F6474" s="132">
        <v>60</v>
      </c>
      <c r="G6474" s="132" t="s">
        <v>20</v>
      </c>
      <c r="H6474" s="132" t="s">
        <v>20</v>
      </c>
      <c r="I6474" s="132" t="s">
        <v>20</v>
      </c>
      <c r="J6474" s="133">
        <v>4.46</v>
      </c>
      <c r="K6474" s="133">
        <v>2.3199999999999998</v>
      </c>
      <c r="L6474" s="133">
        <v>2.38</v>
      </c>
      <c r="M6474" s="134" t="str">
        <f t="shared" si="101"/>
        <v>P</v>
      </c>
      <c r="N6474" s="171" t="s">
        <v>10682</v>
      </c>
      <c r="O6474" s="146" t="s">
        <v>1506</v>
      </c>
      <c r="P6474" s="146" t="s">
        <v>9490</v>
      </c>
      <c r="Q6474" s="147" t="s">
        <v>10519</v>
      </c>
      <c r="R6474" s="187">
        <v>14.35</v>
      </c>
    </row>
    <row r="6475" spans="1:18" x14ac:dyDescent="0.25">
      <c r="A6475" s="135">
        <v>1075454</v>
      </c>
      <c r="B6475" s="148" t="s">
        <v>6177</v>
      </c>
      <c r="C6475" s="135">
        <v>1</v>
      </c>
      <c r="D6475" s="135">
        <v>88</v>
      </c>
      <c r="E6475" s="188" t="s">
        <v>20</v>
      </c>
      <c r="F6475" s="135">
        <v>105</v>
      </c>
      <c r="G6475" s="135" t="s">
        <v>20</v>
      </c>
      <c r="H6475" s="135" t="s">
        <v>20</v>
      </c>
      <c r="I6475" s="135" t="s">
        <v>20</v>
      </c>
      <c r="J6475" s="136">
        <v>6.45</v>
      </c>
      <c r="K6475" s="136">
        <v>2</v>
      </c>
      <c r="L6475" s="136">
        <v>0.9</v>
      </c>
      <c r="M6475" s="137" t="str">
        <f t="shared" si="101"/>
        <v>P</v>
      </c>
      <c r="N6475" s="172" t="s">
        <v>10682</v>
      </c>
      <c r="O6475" s="149" t="s">
        <v>1506</v>
      </c>
      <c r="P6475" s="149" t="s">
        <v>9490</v>
      </c>
      <c r="Q6475" s="150" t="s">
        <v>10519</v>
      </c>
      <c r="R6475" s="189">
        <v>26.02</v>
      </c>
    </row>
    <row r="6476" spans="1:18" x14ac:dyDescent="0.25">
      <c r="A6476" s="132">
        <v>1075455</v>
      </c>
      <c r="B6476" s="145" t="s">
        <v>6178</v>
      </c>
      <c r="C6476" s="132">
        <v>6</v>
      </c>
      <c r="D6476" s="132" t="s">
        <v>20</v>
      </c>
      <c r="E6476" s="186" t="s">
        <v>20</v>
      </c>
      <c r="F6476" s="132" t="s">
        <v>20</v>
      </c>
      <c r="G6476" s="132" t="s">
        <v>21</v>
      </c>
      <c r="H6476" s="132" t="s">
        <v>21</v>
      </c>
      <c r="I6476" s="132" t="s">
        <v>21</v>
      </c>
      <c r="J6476" s="133">
        <v>4.7</v>
      </c>
      <c r="K6476" s="133">
        <v>3.25</v>
      </c>
      <c r="L6476" s="133">
        <v>1.1000000000000001</v>
      </c>
      <c r="M6476" s="134" t="str">
        <f t="shared" si="101"/>
        <v>P</v>
      </c>
      <c r="N6476" s="171" t="s">
        <v>10682</v>
      </c>
      <c r="O6476" s="146" t="s">
        <v>1532</v>
      </c>
      <c r="P6476" s="146" t="s">
        <v>9899</v>
      </c>
      <c r="Q6476" s="147" t="s">
        <v>10519</v>
      </c>
      <c r="R6476" s="187">
        <v>2.2222222222222223</v>
      </c>
    </row>
    <row r="6477" spans="1:18" x14ac:dyDescent="0.25">
      <c r="A6477" s="135">
        <v>1075458</v>
      </c>
      <c r="B6477" s="148" t="s">
        <v>6179</v>
      </c>
      <c r="C6477" s="135">
        <v>6</v>
      </c>
      <c r="D6477" s="135" t="s">
        <v>20</v>
      </c>
      <c r="E6477" s="188" t="s">
        <v>20</v>
      </c>
      <c r="F6477" s="135" t="s">
        <v>20</v>
      </c>
      <c r="G6477" s="135" t="s">
        <v>20</v>
      </c>
      <c r="H6477" s="135" t="s">
        <v>20</v>
      </c>
      <c r="I6477" s="135" t="s">
        <v>20</v>
      </c>
      <c r="J6477" s="136">
        <v>2.75</v>
      </c>
      <c r="K6477" s="136">
        <v>1.75</v>
      </c>
      <c r="L6477" s="136">
        <v>2.85</v>
      </c>
      <c r="M6477" s="137" t="str">
        <f t="shared" si="101"/>
        <v>P</v>
      </c>
      <c r="N6477" s="172" t="s">
        <v>10682</v>
      </c>
      <c r="O6477" s="149" t="s">
        <v>1532</v>
      </c>
      <c r="P6477" s="149" t="s">
        <v>9899</v>
      </c>
      <c r="Q6477" s="150" t="s">
        <v>10519</v>
      </c>
      <c r="R6477" s="189">
        <v>2.2999999999999998</v>
      </c>
    </row>
    <row r="6478" spans="1:18" x14ac:dyDescent="0.25">
      <c r="A6478" s="132">
        <v>1075459</v>
      </c>
      <c r="B6478" s="145" t="s">
        <v>6180</v>
      </c>
      <c r="C6478" s="132">
        <v>6</v>
      </c>
      <c r="D6478" s="132" t="s">
        <v>20</v>
      </c>
      <c r="E6478" s="186" t="s">
        <v>20</v>
      </c>
      <c r="F6478" s="132" t="s">
        <v>20</v>
      </c>
      <c r="G6478" s="132" t="s">
        <v>21</v>
      </c>
      <c r="H6478" s="132" t="s">
        <v>21</v>
      </c>
      <c r="I6478" s="132" t="s">
        <v>21</v>
      </c>
      <c r="J6478" s="133">
        <v>4.5999999999999996</v>
      </c>
      <c r="K6478" s="133">
        <v>3.2</v>
      </c>
      <c r="L6478" s="133">
        <v>1.1499999999999999</v>
      </c>
      <c r="M6478" s="134" t="str">
        <f t="shared" si="101"/>
        <v>P</v>
      </c>
      <c r="N6478" s="171" t="s">
        <v>10682</v>
      </c>
      <c r="O6478" s="146" t="s">
        <v>1532</v>
      </c>
      <c r="P6478" s="146" t="s">
        <v>9899</v>
      </c>
      <c r="Q6478" s="147" t="s">
        <v>10519</v>
      </c>
      <c r="R6478" s="187">
        <v>2.322222222222222</v>
      </c>
    </row>
    <row r="6479" spans="1:18" x14ac:dyDescent="0.25">
      <c r="A6479" s="135">
        <v>1075460</v>
      </c>
      <c r="B6479" s="148" t="s">
        <v>6181</v>
      </c>
      <c r="C6479" s="135">
        <v>6</v>
      </c>
      <c r="D6479" s="135" t="s">
        <v>20</v>
      </c>
      <c r="E6479" s="188" t="s">
        <v>20</v>
      </c>
      <c r="F6479" s="135" t="s">
        <v>20</v>
      </c>
      <c r="G6479" s="135" t="s">
        <v>21</v>
      </c>
      <c r="H6479" s="135" t="s">
        <v>21</v>
      </c>
      <c r="I6479" s="135" t="s">
        <v>21</v>
      </c>
      <c r="J6479" s="136">
        <v>5</v>
      </c>
      <c r="K6479" s="136">
        <v>2.65</v>
      </c>
      <c r="L6479" s="136">
        <v>3.4</v>
      </c>
      <c r="M6479" s="137" t="str">
        <f t="shared" si="101"/>
        <v>P</v>
      </c>
      <c r="N6479" s="172" t="s">
        <v>10682</v>
      </c>
      <c r="O6479" s="149" t="s">
        <v>1532</v>
      </c>
      <c r="P6479" s="149" t="s">
        <v>9899</v>
      </c>
      <c r="Q6479" s="150" t="s">
        <v>10519</v>
      </c>
      <c r="R6479" s="189">
        <v>2.3333333333333335</v>
      </c>
    </row>
    <row r="6480" spans="1:18" x14ac:dyDescent="0.25">
      <c r="A6480" s="132">
        <v>1075464</v>
      </c>
      <c r="B6480" s="145" t="s">
        <v>6182</v>
      </c>
      <c r="C6480" s="132">
        <v>6</v>
      </c>
      <c r="D6480" s="132" t="s">
        <v>20</v>
      </c>
      <c r="E6480" s="186" t="s">
        <v>20</v>
      </c>
      <c r="F6480" s="132" t="s">
        <v>20</v>
      </c>
      <c r="G6480" s="132" t="s">
        <v>20</v>
      </c>
      <c r="H6480" s="132" t="s">
        <v>20</v>
      </c>
      <c r="I6480" s="132" t="s">
        <v>20</v>
      </c>
      <c r="J6480" s="133">
        <v>4.3</v>
      </c>
      <c r="K6480" s="133">
        <v>2.2999999999999998</v>
      </c>
      <c r="L6480" s="133">
        <v>2.2999999999999998</v>
      </c>
      <c r="M6480" s="134" t="str">
        <f t="shared" si="101"/>
        <v>P</v>
      </c>
      <c r="N6480" s="171" t="s">
        <v>10682</v>
      </c>
      <c r="O6480" s="146" t="s">
        <v>1532</v>
      </c>
      <c r="P6480" s="146" t="s">
        <v>9899</v>
      </c>
      <c r="Q6480" s="147" t="s">
        <v>10519</v>
      </c>
      <c r="R6480" s="187">
        <v>4.3555555555555552</v>
      </c>
    </row>
    <row r="6481" spans="1:18" x14ac:dyDescent="0.25">
      <c r="A6481" s="135">
        <v>1075465</v>
      </c>
      <c r="B6481" s="148" t="s">
        <v>6183</v>
      </c>
      <c r="C6481" s="135">
        <v>6</v>
      </c>
      <c r="D6481" s="135" t="s">
        <v>20</v>
      </c>
      <c r="E6481" s="188" t="s">
        <v>20</v>
      </c>
      <c r="F6481" s="135" t="s">
        <v>20</v>
      </c>
      <c r="G6481" s="135" t="s">
        <v>21</v>
      </c>
      <c r="H6481" s="135" t="s">
        <v>21</v>
      </c>
      <c r="I6481" s="135" t="s">
        <v>21</v>
      </c>
      <c r="J6481" s="136">
        <v>5</v>
      </c>
      <c r="K6481" s="136">
        <v>2.65</v>
      </c>
      <c r="L6481" s="136">
        <v>3.4</v>
      </c>
      <c r="M6481" s="137" t="str">
        <f t="shared" si="101"/>
        <v>P</v>
      </c>
      <c r="N6481" s="172" t="s">
        <v>10682</v>
      </c>
      <c r="O6481" s="149" t="s">
        <v>1532</v>
      </c>
      <c r="P6481" s="149" t="s">
        <v>9899</v>
      </c>
      <c r="Q6481" s="150" t="s">
        <v>10519</v>
      </c>
      <c r="R6481" s="189">
        <v>5.3388888888888886</v>
      </c>
    </row>
    <row r="6482" spans="1:18" x14ac:dyDescent="0.25">
      <c r="A6482" s="132">
        <v>1075466</v>
      </c>
      <c r="B6482" s="145" t="s">
        <v>6184</v>
      </c>
      <c r="C6482" s="132">
        <v>6</v>
      </c>
      <c r="D6482" s="132" t="s">
        <v>20</v>
      </c>
      <c r="E6482" s="186" t="s">
        <v>20</v>
      </c>
      <c r="F6482" s="132" t="s">
        <v>20</v>
      </c>
      <c r="G6482" s="132" t="s">
        <v>21</v>
      </c>
      <c r="H6482" s="132" t="s">
        <v>21</v>
      </c>
      <c r="I6482" s="132" t="s">
        <v>21</v>
      </c>
      <c r="J6482" s="133">
        <v>5</v>
      </c>
      <c r="K6482" s="133">
        <v>2.65</v>
      </c>
      <c r="L6482" s="133">
        <v>3.4</v>
      </c>
      <c r="M6482" s="134" t="str">
        <f t="shared" si="101"/>
        <v>P</v>
      </c>
      <c r="N6482" s="171" t="s">
        <v>10682</v>
      </c>
      <c r="O6482" s="146" t="s">
        <v>1532</v>
      </c>
      <c r="P6482" s="146" t="s">
        <v>9899</v>
      </c>
      <c r="Q6482" s="147" t="s">
        <v>10519</v>
      </c>
      <c r="R6482" s="187">
        <v>5.8666666666666663</v>
      </c>
    </row>
    <row r="6483" spans="1:18" x14ac:dyDescent="0.25">
      <c r="A6483" s="135">
        <v>1075470</v>
      </c>
      <c r="B6483" s="148" t="s">
        <v>6185</v>
      </c>
      <c r="C6483" s="135">
        <v>6</v>
      </c>
      <c r="D6483" s="135" t="s">
        <v>20</v>
      </c>
      <c r="E6483" s="188" t="s">
        <v>20</v>
      </c>
      <c r="F6483" s="135" t="s">
        <v>20</v>
      </c>
      <c r="G6483" s="135" t="s">
        <v>20</v>
      </c>
      <c r="H6483" s="135" t="s">
        <v>20</v>
      </c>
      <c r="I6483" s="135" t="s">
        <v>20</v>
      </c>
      <c r="J6483" s="136">
        <v>2.75</v>
      </c>
      <c r="K6483" s="136">
        <v>1.8</v>
      </c>
      <c r="L6483" s="136">
        <v>2.15</v>
      </c>
      <c r="M6483" s="137" t="str">
        <f t="shared" si="101"/>
        <v>P</v>
      </c>
      <c r="N6483" s="172" t="s">
        <v>10682</v>
      </c>
      <c r="O6483" s="149" t="s">
        <v>1532</v>
      </c>
      <c r="P6483" s="149" t="s">
        <v>9899</v>
      </c>
      <c r="Q6483" s="150" t="s">
        <v>10519</v>
      </c>
      <c r="R6483" s="189">
        <v>5.3166666666666664</v>
      </c>
    </row>
    <row r="6484" spans="1:18" x14ac:dyDescent="0.25">
      <c r="A6484" s="132">
        <v>1075471</v>
      </c>
      <c r="B6484" s="145" t="s">
        <v>6186</v>
      </c>
      <c r="C6484" s="132">
        <v>6</v>
      </c>
      <c r="D6484" s="132" t="s">
        <v>20</v>
      </c>
      <c r="E6484" s="186" t="s">
        <v>20</v>
      </c>
      <c r="F6484" s="132" t="s">
        <v>20</v>
      </c>
      <c r="G6484" s="132" t="s">
        <v>20</v>
      </c>
      <c r="H6484" s="132" t="s">
        <v>20</v>
      </c>
      <c r="I6484" s="132" t="s">
        <v>20</v>
      </c>
      <c r="J6484" s="133">
        <v>2.9</v>
      </c>
      <c r="K6484" s="133">
        <v>2.0499999999999998</v>
      </c>
      <c r="L6484" s="133">
        <v>1.35</v>
      </c>
      <c r="M6484" s="134" t="str">
        <f t="shared" si="101"/>
        <v>P</v>
      </c>
      <c r="N6484" s="171" t="s">
        <v>10682</v>
      </c>
      <c r="O6484" s="146" t="s">
        <v>1532</v>
      </c>
      <c r="P6484" s="146" t="s">
        <v>9899</v>
      </c>
      <c r="Q6484" s="147" t="s">
        <v>10519</v>
      </c>
      <c r="R6484" s="187">
        <v>2.1888888888888887</v>
      </c>
    </row>
    <row r="6485" spans="1:18" x14ac:dyDescent="0.25">
      <c r="A6485" s="135">
        <v>1075472</v>
      </c>
      <c r="B6485" s="148" t="s">
        <v>6187</v>
      </c>
      <c r="C6485" s="135">
        <v>6</v>
      </c>
      <c r="D6485" s="135" t="s">
        <v>20</v>
      </c>
      <c r="E6485" s="188" t="s">
        <v>20</v>
      </c>
      <c r="F6485" s="135" t="s">
        <v>20</v>
      </c>
      <c r="G6485" s="135" t="s">
        <v>20</v>
      </c>
      <c r="H6485" s="135" t="s">
        <v>20</v>
      </c>
      <c r="I6485" s="135" t="s">
        <v>20</v>
      </c>
      <c r="J6485" s="136">
        <v>2.95</v>
      </c>
      <c r="K6485" s="136">
        <v>2.1</v>
      </c>
      <c r="L6485" s="136">
        <v>1.35</v>
      </c>
      <c r="M6485" s="137" t="str">
        <f t="shared" si="101"/>
        <v>P</v>
      </c>
      <c r="N6485" s="172" t="s">
        <v>10682</v>
      </c>
      <c r="O6485" s="149" t="s">
        <v>1532</v>
      </c>
      <c r="P6485" s="149" t="s">
        <v>9899</v>
      </c>
      <c r="Q6485" s="150" t="s">
        <v>10519</v>
      </c>
      <c r="R6485" s="189">
        <v>2.1888888888888887</v>
      </c>
    </row>
    <row r="6486" spans="1:18" x14ac:dyDescent="0.25">
      <c r="A6486" s="132">
        <v>1075476</v>
      </c>
      <c r="B6486" s="145" t="s">
        <v>6188</v>
      </c>
      <c r="C6486" s="132">
        <v>6</v>
      </c>
      <c r="D6486" s="132" t="s">
        <v>20</v>
      </c>
      <c r="E6486" s="186" t="s">
        <v>20</v>
      </c>
      <c r="F6486" s="132" t="s">
        <v>20</v>
      </c>
      <c r="G6486" s="132" t="s">
        <v>20</v>
      </c>
      <c r="H6486" s="132" t="s">
        <v>20</v>
      </c>
      <c r="I6486" s="132" t="s">
        <v>20</v>
      </c>
      <c r="J6486" s="133">
        <v>3</v>
      </c>
      <c r="K6486" s="133">
        <v>2.15</v>
      </c>
      <c r="L6486" s="133">
        <v>1.35</v>
      </c>
      <c r="M6486" s="134" t="str">
        <f t="shared" si="101"/>
        <v>P</v>
      </c>
      <c r="N6486" s="171" t="s">
        <v>10682</v>
      </c>
      <c r="O6486" s="146" t="s">
        <v>1532</v>
      </c>
      <c r="P6486" s="146" t="s">
        <v>9899</v>
      </c>
      <c r="Q6486" s="147" t="s">
        <v>10519</v>
      </c>
      <c r="R6486" s="187">
        <v>4.3277777777777775</v>
      </c>
    </row>
    <row r="6487" spans="1:18" x14ac:dyDescent="0.25">
      <c r="A6487" s="135">
        <v>1075477</v>
      </c>
      <c r="B6487" s="148" t="s">
        <v>6189</v>
      </c>
      <c r="C6487" s="135">
        <v>6</v>
      </c>
      <c r="D6487" s="135" t="s">
        <v>20</v>
      </c>
      <c r="E6487" s="188" t="s">
        <v>20</v>
      </c>
      <c r="F6487" s="135" t="s">
        <v>20</v>
      </c>
      <c r="G6487" s="135" t="s">
        <v>20</v>
      </c>
      <c r="H6487" s="135" t="s">
        <v>20</v>
      </c>
      <c r="I6487" s="135" t="s">
        <v>20</v>
      </c>
      <c r="J6487" s="136">
        <v>0</v>
      </c>
      <c r="K6487" s="136">
        <v>0</v>
      </c>
      <c r="L6487" s="136">
        <v>0</v>
      </c>
      <c r="M6487" s="137" t="str">
        <f t="shared" si="101"/>
        <v>P</v>
      </c>
      <c r="N6487" s="172" t="s">
        <v>10682</v>
      </c>
      <c r="O6487" s="149" t="s">
        <v>1532</v>
      </c>
      <c r="P6487" s="149" t="s">
        <v>9899</v>
      </c>
      <c r="Q6487" s="150" t="s">
        <v>10519</v>
      </c>
      <c r="R6487" s="189">
        <v>11.16111111111111</v>
      </c>
    </row>
    <row r="6488" spans="1:18" x14ac:dyDescent="0.25">
      <c r="A6488" s="132">
        <v>1075478</v>
      </c>
      <c r="B6488" s="145" t="s">
        <v>6190</v>
      </c>
      <c r="C6488" s="132">
        <v>6</v>
      </c>
      <c r="D6488" s="132" t="s">
        <v>20</v>
      </c>
      <c r="E6488" s="186" t="s">
        <v>20</v>
      </c>
      <c r="F6488" s="132" t="s">
        <v>20</v>
      </c>
      <c r="G6488" s="132" t="s">
        <v>20</v>
      </c>
      <c r="H6488" s="132" t="s">
        <v>20</v>
      </c>
      <c r="I6488" s="132" t="s">
        <v>20</v>
      </c>
      <c r="J6488" s="133">
        <v>0</v>
      </c>
      <c r="K6488" s="133">
        <v>0</v>
      </c>
      <c r="L6488" s="133">
        <v>0</v>
      </c>
      <c r="M6488" s="134" t="str">
        <f t="shared" si="101"/>
        <v>P</v>
      </c>
      <c r="N6488" s="171" t="s">
        <v>10682</v>
      </c>
      <c r="O6488" s="146" t="s">
        <v>1532</v>
      </c>
      <c r="P6488" s="146" t="s">
        <v>9899</v>
      </c>
      <c r="Q6488" s="147" t="s">
        <v>10519</v>
      </c>
      <c r="R6488" s="187">
        <v>12.016666666666666</v>
      </c>
    </row>
    <row r="6489" spans="1:18" x14ac:dyDescent="0.25">
      <c r="A6489" s="135">
        <v>1075482</v>
      </c>
      <c r="B6489" s="148" t="s">
        <v>6191</v>
      </c>
      <c r="C6489" s="135">
        <v>6</v>
      </c>
      <c r="D6489" s="135" t="s">
        <v>20</v>
      </c>
      <c r="E6489" s="188" t="s">
        <v>20</v>
      </c>
      <c r="F6489" s="135" t="s">
        <v>20</v>
      </c>
      <c r="G6489" s="135" t="s">
        <v>20</v>
      </c>
      <c r="H6489" s="135" t="s">
        <v>20</v>
      </c>
      <c r="I6489" s="135" t="s">
        <v>20</v>
      </c>
      <c r="J6489" s="136">
        <v>0</v>
      </c>
      <c r="K6489" s="136">
        <v>0</v>
      </c>
      <c r="L6489" s="136">
        <v>0</v>
      </c>
      <c r="M6489" s="137" t="str">
        <f t="shared" si="101"/>
        <v>P</v>
      </c>
      <c r="N6489" s="172" t="s">
        <v>10682</v>
      </c>
      <c r="O6489" s="149" t="s">
        <v>1532</v>
      </c>
      <c r="P6489" s="149" t="s">
        <v>9899</v>
      </c>
      <c r="Q6489" s="150" t="s">
        <v>10519</v>
      </c>
      <c r="R6489" s="189">
        <v>12.805555555555554</v>
      </c>
    </row>
    <row r="6490" spans="1:18" x14ac:dyDescent="0.25">
      <c r="A6490" s="132">
        <v>1075483</v>
      </c>
      <c r="B6490" s="145" t="s">
        <v>6192</v>
      </c>
      <c r="C6490" s="132">
        <v>6</v>
      </c>
      <c r="D6490" s="132" t="s">
        <v>20</v>
      </c>
      <c r="E6490" s="186" t="s">
        <v>20</v>
      </c>
      <c r="F6490" s="132" t="s">
        <v>20</v>
      </c>
      <c r="G6490" s="132" t="s">
        <v>21</v>
      </c>
      <c r="H6490" s="132" t="s">
        <v>21</v>
      </c>
      <c r="I6490" s="132" t="s">
        <v>21</v>
      </c>
      <c r="J6490" s="133">
        <v>4.9000000000000004</v>
      </c>
      <c r="K6490" s="133">
        <v>3.4</v>
      </c>
      <c r="L6490" s="133">
        <v>2.2999999999999998</v>
      </c>
      <c r="M6490" s="134" t="str">
        <f t="shared" si="101"/>
        <v>P</v>
      </c>
      <c r="N6490" s="173" t="s">
        <v>10682</v>
      </c>
      <c r="O6490" s="146" t="s">
        <v>1532</v>
      </c>
      <c r="P6490" s="146" t="s">
        <v>9899</v>
      </c>
      <c r="Q6490" s="147" t="s">
        <v>10519</v>
      </c>
      <c r="R6490" s="187">
        <v>12.566666666666666</v>
      </c>
    </row>
    <row r="6491" spans="1:18" x14ac:dyDescent="0.25">
      <c r="A6491" s="135">
        <v>1075484</v>
      </c>
      <c r="B6491" s="148" t="s">
        <v>6193</v>
      </c>
      <c r="C6491" s="135">
        <v>6</v>
      </c>
      <c r="D6491" s="135" t="s">
        <v>20</v>
      </c>
      <c r="E6491" s="188" t="s">
        <v>20</v>
      </c>
      <c r="F6491" s="135" t="s">
        <v>20</v>
      </c>
      <c r="G6491" s="135" t="s">
        <v>21</v>
      </c>
      <c r="H6491" s="135" t="s">
        <v>21</v>
      </c>
      <c r="I6491" s="135" t="s">
        <v>21</v>
      </c>
      <c r="J6491" s="136">
        <v>5</v>
      </c>
      <c r="K6491" s="136">
        <v>2.65</v>
      </c>
      <c r="L6491" s="136">
        <v>3.4</v>
      </c>
      <c r="M6491" s="137" t="str">
        <f t="shared" si="101"/>
        <v>P</v>
      </c>
      <c r="N6491" s="174" t="s">
        <v>10682</v>
      </c>
      <c r="O6491" s="149" t="s">
        <v>1532</v>
      </c>
      <c r="P6491" s="149" t="s">
        <v>9899</v>
      </c>
      <c r="Q6491" s="150" t="s">
        <v>10519</v>
      </c>
      <c r="R6491" s="189">
        <v>5.8166666666666664</v>
      </c>
    </row>
    <row r="6492" spans="1:18" x14ac:dyDescent="0.25">
      <c r="A6492" s="132">
        <v>1075487</v>
      </c>
      <c r="B6492" s="145" t="s">
        <v>206</v>
      </c>
      <c r="C6492" s="132">
        <v>6</v>
      </c>
      <c r="D6492" s="132">
        <v>330</v>
      </c>
      <c r="E6492" s="186" t="s">
        <v>21</v>
      </c>
      <c r="F6492" s="132">
        <v>528</v>
      </c>
      <c r="G6492" s="132" t="s">
        <v>20</v>
      </c>
      <c r="H6492" s="132" t="s">
        <v>20</v>
      </c>
      <c r="I6492" s="132" t="s">
        <v>20</v>
      </c>
      <c r="J6492" s="133">
        <v>1.65</v>
      </c>
      <c r="K6492" s="133">
        <v>1.07</v>
      </c>
      <c r="L6492" s="133">
        <v>1.8</v>
      </c>
      <c r="M6492" s="134" t="str">
        <f t="shared" si="101"/>
        <v>P</v>
      </c>
      <c r="N6492" s="173" t="s">
        <v>10681</v>
      </c>
      <c r="O6492" s="146" t="s">
        <v>1506</v>
      </c>
      <c r="P6492" s="146" t="s">
        <v>9427</v>
      </c>
      <c r="Q6492" s="147" t="s">
        <v>10519</v>
      </c>
      <c r="R6492" s="187">
        <v>4.68</v>
      </c>
    </row>
    <row r="6493" spans="1:18" x14ac:dyDescent="0.25">
      <c r="A6493" s="135">
        <v>1075488</v>
      </c>
      <c r="B6493" s="148" t="s">
        <v>1245</v>
      </c>
      <c r="C6493" s="135">
        <v>6</v>
      </c>
      <c r="D6493" s="135">
        <v>288</v>
      </c>
      <c r="E6493" s="188" t="s">
        <v>21</v>
      </c>
      <c r="F6493" s="135">
        <v>576</v>
      </c>
      <c r="G6493" s="135">
        <v>20</v>
      </c>
      <c r="H6493" s="135">
        <v>20</v>
      </c>
      <c r="I6493" s="135">
        <v>1</v>
      </c>
      <c r="J6493" s="136">
        <v>1.67</v>
      </c>
      <c r="K6493" s="136">
        <v>1.01</v>
      </c>
      <c r="L6493" s="136">
        <v>1.81</v>
      </c>
      <c r="M6493" s="137" t="str">
        <f t="shared" si="101"/>
        <v>P</v>
      </c>
      <c r="N6493" s="174" t="s">
        <v>10681</v>
      </c>
      <c r="O6493" s="149" t="s">
        <v>1506</v>
      </c>
      <c r="P6493" s="149" t="s">
        <v>9430</v>
      </c>
      <c r="Q6493" s="150" t="s">
        <v>10519</v>
      </c>
      <c r="R6493" s="189">
        <v>4.68</v>
      </c>
    </row>
    <row r="6494" spans="1:18" x14ac:dyDescent="0.25">
      <c r="A6494" s="132">
        <v>1075489</v>
      </c>
      <c r="B6494" s="145" t="s">
        <v>75</v>
      </c>
      <c r="C6494" s="132">
        <v>6</v>
      </c>
      <c r="D6494" s="132">
        <v>180</v>
      </c>
      <c r="E6494" s="186" t="s">
        <v>21</v>
      </c>
      <c r="F6494" s="132">
        <v>330</v>
      </c>
      <c r="G6494" s="132">
        <v>12</v>
      </c>
      <c r="H6494" s="132" t="s">
        <v>20</v>
      </c>
      <c r="I6494" s="132">
        <v>2</v>
      </c>
      <c r="J6494" s="133">
        <v>2.2799999999999998</v>
      </c>
      <c r="K6494" s="133">
        <v>1.6</v>
      </c>
      <c r="L6494" s="133">
        <v>1.34</v>
      </c>
      <c r="M6494" s="134" t="str">
        <f t="shared" si="101"/>
        <v>P</v>
      </c>
      <c r="N6494" s="173" t="s">
        <v>10681</v>
      </c>
      <c r="O6494" s="146" t="s">
        <v>1506</v>
      </c>
      <c r="P6494" s="146" t="s">
        <v>9430</v>
      </c>
      <c r="Q6494" s="147" t="s">
        <v>10519</v>
      </c>
      <c r="R6494" s="187">
        <v>7.5</v>
      </c>
    </row>
    <row r="6495" spans="1:18" x14ac:dyDescent="0.25">
      <c r="A6495" s="135">
        <v>1075491</v>
      </c>
      <c r="B6495" s="148" t="s">
        <v>493</v>
      </c>
      <c r="C6495" s="135">
        <v>6</v>
      </c>
      <c r="D6495" s="135">
        <v>432</v>
      </c>
      <c r="E6495" s="188" t="s">
        <v>21</v>
      </c>
      <c r="F6495" s="135" t="s">
        <v>20</v>
      </c>
      <c r="G6495" s="135">
        <v>26</v>
      </c>
      <c r="H6495" s="135" t="s">
        <v>20</v>
      </c>
      <c r="I6495" s="135">
        <v>1</v>
      </c>
      <c r="J6495" s="136">
        <v>1.66</v>
      </c>
      <c r="K6495" s="136">
        <v>1.1399999999999999</v>
      </c>
      <c r="L6495" s="136">
        <v>1.2</v>
      </c>
      <c r="M6495" s="137" t="str">
        <f t="shared" si="101"/>
        <v>P</v>
      </c>
      <c r="N6495" s="174" t="s">
        <v>10681</v>
      </c>
      <c r="O6495" s="149" t="s">
        <v>1578</v>
      </c>
      <c r="P6495" s="149" t="s">
        <v>10579</v>
      </c>
      <c r="Q6495" s="150" t="s">
        <v>10106</v>
      </c>
      <c r="R6495" s="189">
        <v>9.18</v>
      </c>
    </row>
    <row r="6496" spans="1:18" x14ac:dyDescent="0.25">
      <c r="A6496" s="132">
        <v>1075507</v>
      </c>
      <c r="B6496" s="145" t="s">
        <v>6194</v>
      </c>
      <c r="C6496" s="132">
        <v>1</v>
      </c>
      <c r="D6496" s="132" t="s">
        <v>20</v>
      </c>
      <c r="E6496" s="186" t="s">
        <v>20</v>
      </c>
      <c r="F6496" s="132" t="s">
        <v>20</v>
      </c>
      <c r="G6496" s="132" t="s">
        <v>21</v>
      </c>
      <c r="H6496" s="132" t="s">
        <v>21</v>
      </c>
      <c r="I6496" s="132" t="s">
        <v>21</v>
      </c>
      <c r="J6496" s="133">
        <v>14</v>
      </c>
      <c r="K6496" s="133">
        <v>0.01</v>
      </c>
      <c r="L6496" s="133">
        <v>17</v>
      </c>
      <c r="M6496" s="134" t="str">
        <f t="shared" si="101"/>
        <v>P</v>
      </c>
      <c r="N6496" s="173" t="s">
        <v>10681</v>
      </c>
      <c r="O6496" s="146" t="s">
        <v>1562</v>
      </c>
      <c r="P6496" s="146" t="s">
        <v>9558</v>
      </c>
      <c r="Q6496" s="147" t="s">
        <v>10519</v>
      </c>
      <c r="R6496" s="187">
        <v>7.462686567164179E-3</v>
      </c>
    </row>
    <row r="6497" spans="1:18" x14ac:dyDescent="0.25">
      <c r="A6497" s="135">
        <v>1075523</v>
      </c>
      <c r="B6497" s="148" t="s">
        <v>487</v>
      </c>
      <c r="C6497" s="135">
        <v>6</v>
      </c>
      <c r="D6497" s="135">
        <v>720</v>
      </c>
      <c r="E6497" s="188" t="s">
        <v>21</v>
      </c>
      <c r="F6497" s="135">
        <v>1120</v>
      </c>
      <c r="G6497" s="135" t="s">
        <v>20</v>
      </c>
      <c r="H6497" s="135" t="s">
        <v>20</v>
      </c>
      <c r="I6497" s="135" t="s">
        <v>20</v>
      </c>
      <c r="J6497" s="136">
        <v>1.4</v>
      </c>
      <c r="K6497" s="136">
        <v>0.94</v>
      </c>
      <c r="L6497" s="136">
        <v>1.04</v>
      </c>
      <c r="M6497" s="137" t="str">
        <f t="shared" si="101"/>
        <v>P</v>
      </c>
      <c r="N6497" s="172" t="s">
        <v>10681</v>
      </c>
      <c r="O6497" s="149" t="s">
        <v>1578</v>
      </c>
      <c r="P6497" s="149" t="s">
        <v>10579</v>
      </c>
      <c r="Q6497" s="150" t="s">
        <v>10106</v>
      </c>
      <c r="R6497" s="189">
        <v>8.2200000000000006</v>
      </c>
    </row>
    <row r="6498" spans="1:18" x14ac:dyDescent="0.25">
      <c r="A6498" s="132">
        <v>1075524</v>
      </c>
      <c r="B6498" s="145" t="s">
        <v>6195</v>
      </c>
      <c r="C6498" s="132">
        <v>12</v>
      </c>
      <c r="D6498" s="132">
        <v>549</v>
      </c>
      <c r="E6498" s="186" t="s">
        <v>20</v>
      </c>
      <c r="F6498" s="132" t="s">
        <v>20</v>
      </c>
      <c r="G6498" s="132" t="s">
        <v>20</v>
      </c>
      <c r="H6498" s="132" t="s">
        <v>20</v>
      </c>
      <c r="I6498" s="132" t="s">
        <v>20</v>
      </c>
      <c r="J6498" s="133">
        <v>1.55</v>
      </c>
      <c r="K6498" s="133">
        <v>1.1399999999999999</v>
      </c>
      <c r="L6498" s="133">
        <v>0.92</v>
      </c>
      <c r="M6498" s="134" t="str">
        <f t="shared" si="101"/>
        <v>P</v>
      </c>
      <c r="N6498" s="171" t="s">
        <v>10681</v>
      </c>
      <c r="O6498" s="146" t="s">
        <v>1506</v>
      </c>
      <c r="P6498" s="146" t="s">
        <v>9427</v>
      </c>
      <c r="Q6498" s="147" t="s">
        <v>10519</v>
      </c>
      <c r="R6498" s="187">
        <v>5.4</v>
      </c>
    </row>
    <row r="6499" spans="1:18" x14ac:dyDescent="0.25">
      <c r="A6499" s="135">
        <v>1075525</v>
      </c>
      <c r="B6499" s="148" t="s">
        <v>6196</v>
      </c>
      <c r="C6499" s="135">
        <v>1</v>
      </c>
      <c r="D6499" s="135">
        <v>180</v>
      </c>
      <c r="E6499" s="188" t="s">
        <v>20</v>
      </c>
      <c r="F6499" s="135" t="s">
        <v>20</v>
      </c>
      <c r="G6499" s="135" t="s">
        <v>20</v>
      </c>
      <c r="H6499" s="135" t="s">
        <v>20</v>
      </c>
      <c r="I6499" s="135" t="s">
        <v>20</v>
      </c>
      <c r="J6499" s="136">
        <v>2.92</v>
      </c>
      <c r="K6499" s="136">
        <v>2.2999999999999998</v>
      </c>
      <c r="L6499" s="136">
        <v>0.94</v>
      </c>
      <c r="M6499" s="137" t="str">
        <f t="shared" si="101"/>
        <v>P</v>
      </c>
      <c r="N6499" s="172" t="s">
        <v>10682</v>
      </c>
      <c r="O6499" s="149" t="s">
        <v>1506</v>
      </c>
      <c r="P6499" s="149" t="s">
        <v>9408</v>
      </c>
      <c r="Q6499" s="150" t="s">
        <v>10519</v>
      </c>
      <c r="R6499" s="189">
        <v>7.46</v>
      </c>
    </row>
    <row r="6500" spans="1:18" x14ac:dyDescent="0.25">
      <c r="A6500" s="132">
        <v>1075535</v>
      </c>
      <c r="B6500" s="145" t="s">
        <v>6197</v>
      </c>
      <c r="C6500" s="132">
        <v>1</v>
      </c>
      <c r="D6500" s="132" t="s">
        <v>20</v>
      </c>
      <c r="E6500" s="186" t="s">
        <v>20</v>
      </c>
      <c r="F6500" s="132" t="s">
        <v>20</v>
      </c>
      <c r="G6500" s="132" t="s">
        <v>21</v>
      </c>
      <c r="H6500" s="132" t="s">
        <v>21</v>
      </c>
      <c r="I6500" s="132" t="s">
        <v>21</v>
      </c>
      <c r="J6500" s="133">
        <v>74.5</v>
      </c>
      <c r="K6500" s="133">
        <v>35</v>
      </c>
      <c r="L6500" s="133">
        <v>210</v>
      </c>
      <c r="M6500" s="134" t="str">
        <f t="shared" si="101"/>
        <v>P</v>
      </c>
      <c r="N6500" s="171" t="s">
        <v>10682</v>
      </c>
      <c r="O6500" s="146" t="s">
        <v>1532</v>
      </c>
      <c r="P6500" s="146" t="s">
        <v>9916</v>
      </c>
      <c r="Q6500" s="147" t="s">
        <v>10519</v>
      </c>
      <c r="R6500" s="187">
        <v>3.2611111111111111</v>
      </c>
    </row>
    <row r="6501" spans="1:18" x14ac:dyDescent="0.25">
      <c r="A6501" s="135">
        <v>1075536</v>
      </c>
      <c r="B6501" s="148" t="s">
        <v>6198</v>
      </c>
      <c r="C6501" s="135">
        <v>1</v>
      </c>
      <c r="D6501" s="135" t="s">
        <v>20</v>
      </c>
      <c r="E6501" s="188" t="s">
        <v>20</v>
      </c>
      <c r="F6501" s="135" t="s">
        <v>20</v>
      </c>
      <c r="G6501" s="135" t="s">
        <v>21</v>
      </c>
      <c r="H6501" s="135" t="s">
        <v>21</v>
      </c>
      <c r="I6501" s="135" t="s">
        <v>21</v>
      </c>
      <c r="J6501" s="136">
        <v>220</v>
      </c>
      <c r="K6501" s="136">
        <v>35</v>
      </c>
      <c r="L6501" s="136">
        <v>110</v>
      </c>
      <c r="M6501" s="137" t="str">
        <f t="shared" si="101"/>
        <v>P</v>
      </c>
      <c r="N6501" s="172" t="s">
        <v>10682</v>
      </c>
      <c r="O6501" s="149" t="s">
        <v>1532</v>
      </c>
      <c r="P6501" s="149" t="s">
        <v>9916</v>
      </c>
      <c r="Q6501" s="150" t="s">
        <v>10519</v>
      </c>
      <c r="R6501" s="189">
        <v>2.3555555555555556</v>
      </c>
    </row>
    <row r="6502" spans="1:18" x14ac:dyDescent="0.25">
      <c r="A6502" s="132">
        <v>1075537</v>
      </c>
      <c r="B6502" s="145" t="s">
        <v>6199</v>
      </c>
      <c r="C6502" s="132">
        <v>1</v>
      </c>
      <c r="D6502" s="132" t="s">
        <v>20</v>
      </c>
      <c r="E6502" s="186" t="s">
        <v>20</v>
      </c>
      <c r="F6502" s="132" t="s">
        <v>20</v>
      </c>
      <c r="G6502" s="132" t="s">
        <v>20</v>
      </c>
      <c r="H6502" s="132" t="s">
        <v>20</v>
      </c>
      <c r="I6502" s="132" t="s">
        <v>20</v>
      </c>
      <c r="J6502" s="133">
        <v>0.91</v>
      </c>
      <c r="K6502" s="133">
        <v>0.91</v>
      </c>
      <c r="L6502" s="133">
        <v>0.14000000000000001</v>
      </c>
      <c r="M6502" s="134" t="str">
        <f t="shared" si="101"/>
        <v>P</v>
      </c>
      <c r="N6502" s="171" t="s">
        <v>10682</v>
      </c>
      <c r="O6502" s="146" t="s">
        <v>1500</v>
      </c>
      <c r="P6502" s="146" t="s">
        <v>9456</v>
      </c>
      <c r="Q6502" s="147" t="s">
        <v>10519</v>
      </c>
      <c r="R6502" s="187">
        <v>0.03</v>
      </c>
    </row>
    <row r="6503" spans="1:18" x14ac:dyDescent="0.25">
      <c r="A6503" s="135">
        <v>1075538</v>
      </c>
      <c r="B6503" s="148" t="s">
        <v>6200</v>
      </c>
      <c r="C6503" s="135">
        <v>6</v>
      </c>
      <c r="D6503" s="135" t="s">
        <v>20</v>
      </c>
      <c r="E6503" s="188" t="s">
        <v>20</v>
      </c>
      <c r="F6503" s="135" t="s">
        <v>20</v>
      </c>
      <c r="G6503" s="135" t="s">
        <v>20</v>
      </c>
      <c r="H6503" s="135" t="s">
        <v>20</v>
      </c>
      <c r="I6503" s="135" t="s">
        <v>20</v>
      </c>
      <c r="J6503" s="136">
        <v>0.91</v>
      </c>
      <c r="K6503" s="136">
        <v>0.91</v>
      </c>
      <c r="L6503" s="136">
        <v>0.64</v>
      </c>
      <c r="M6503" s="137" t="str">
        <f t="shared" si="101"/>
        <v>P</v>
      </c>
      <c r="N6503" s="172" t="s">
        <v>10682</v>
      </c>
      <c r="O6503" s="149" t="s">
        <v>1500</v>
      </c>
      <c r="P6503" s="149" t="s">
        <v>9456</v>
      </c>
      <c r="Q6503" s="150" t="s">
        <v>10519</v>
      </c>
      <c r="R6503" s="189">
        <v>0.71641791044776115</v>
      </c>
    </row>
    <row r="6504" spans="1:18" x14ac:dyDescent="0.25">
      <c r="A6504" s="132">
        <v>1075546</v>
      </c>
      <c r="B6504" s="145" t="s">
        <v>6201</v>
      </c>
      <c r="C6504" s="132">
        <v>1</v>
      </c>
      <c r="D6504" s="132">
        <v>84</v>
      </c>
      <c r="E6504" s="186" t="s">
        <v>20</v>
      </c>
      <c r="F6504" s="132" t="s">
        <v>20</v>
      </c>
      <c r="G6504" s="132" t="s">
        <v>21</v>
      </c>
      <c r="H6504" s="132" t="s">
        <v>21</v>
      </c>
      <c r="I6504" s="132" t="s">
        <v>21</v>
      </c>
      <c r="J6504" s="133">
        <v>4.92</v>
      </c>
      <c r="K6504" s="133">
        <v>3.16</v>
      </c>
      <c r="L6504" s="133">
        <v>1.02</v>
      </c>
      <c r="M6504" s="134" t="str">
        <f t="shared" si="101"/>
        <v>P</v>
      </c>
      <c r="N6504" s="171" t="s">
        <v>10682</v>
      </c>
      <c r="O6504" s="146" t="s">
        <v>1506</v>
      </c>
      <c r="P6504" s="146" t="s">
        <v>9401</v>
      </c>
      <c r="Q6504" s="147" t="s">
        <v>10519</v>
      </c>
      <c r="R6504" s="187">
        <v>74.16</v>
      </c>
    </row>
    <row r="6505" spans="1:18" x14ac:dyDescent="0.25">
      <c r="A6505" s="135">
        <v>1075547</v>
      </c>
      <c r="B6505" s="148" t="s">
        <v>6202</v>
      </c>
      <c r="C6505" s="135">
        <v>8</v>
      </c>
      <c r="D6505" s="135" t="s">
        <v>20</v>
      </c>
      <c r="E6505" s="188" t="s">
        <v>20</v>
      </c>
      <c r="F6505" s="135" t="s">
        <v>20</v>
      </c>
      <c r="G6505" s="135" t="s">
        <v>21</v>
      </c>
      <c r="H6505" s="135" t="s">
        <v>21</v>
      </c>
      <c r="I6505" s="135" t="s">
        <v>21</v>
      </c>
      <c r="J6505" s="136">
        <v>27</v>
      </c>
      <c r="K6505" s="136">
        <v>52</v>
      </c>
      <c r="L6505" s="136">
        <v>21</v>
      </c>
      <c r="M6505" s="137" t="str">
        <f t="shared" si="101"/>
        <v>P</v>
      </c>
      <c r="N6505" s="172" t="s">
        <v>10682</v>
      </c>
      <c r="O6505" s="149" t="s">
        <v>1532</v>
      </c>
      <c r="P6505" s="149" t="s">
        <v>9940</v>
      </c>
      <c r="Q6505" s="150" t="s">
        <v>10519</v>
      </c>
      <c r="R6505" s="189">
        <v>17.866666666666664</v>
      </c>
    </row>
    <row r="6506" spans="1:18" x14ac:dyDescent="0.25">
      <c r="A6506" s="132">
        <v>1075596</v>
      </c>
      <c r="B6506" s="145" t="s">
        <v>6203</v>
      </c>
      <c r="C6506" s="132">
        <v>1</v>
      </c>
      <c r="D6506" s="132" t="s">
        <v>20</v>
      </c>
      <c r="E6506" s="186" t="s">
        <v>20</v>
      </c>
      <c r="F6506" s="132" t="s">
        <v>20</v>
      </c>
      <c r="G6506" s="132" t="s">
        <v>21</v>
      </c>
      <c r="H6506" s="132" t="s">
        <v>21</v>
      </c>
      <c r="I6506" s="132" t="s">
        <v>21</v>
      </c>
      <c r="J6506" s="133">
        <v>70</v>
      </c>
      <c r="K6506" s="133">
        <v>49</v>
      </c>
      <c r="L6506" s="133">
        <v>1.5</v>
      </c>
      <c r="M6506" s="134" t="str">
        <f t="shared" si="101"/>
        <v>P</v>
      </c>
      <c r="N6506" s="171" t="s">
        <v>10682</v>
      </c>
      <c r="O6506" s="146" t="s">
        <v>1532</v>
      </c>
      <c r="P6506" s="146" t="s">
        <v>9913</v>
      </c>
      <c r="Q6506" s="147" t="s">
        <v>10519</v>
      </c>
      <c r="R6506" s="187">
        <v>20.416666666666668</v>
      </c>
    </row>
    <row r="6507" spans="1:18" x14ac:dyDescent="0.25">
      <c r="A6507" s="135">
        <v>1075602</v>
      </c>
      <c r="B6507" s="148" t="s">
        <v>6204</v>
      </c>
      <c r="C6507" s="135">
        <v>1</v>
      </c>
      <c r="D6507" s="135" t="s">
        <v>20</v>
      </c>
      <c r="E6507" s="188" t="s">
        <v>20</v>
      </c>
      <c r="F6507" s="135" t="s">
        <v>20</v>
      </c>
      <c r="G6507" s="135" t="s">
        <v>20</v>
      </c>
      <c r="H6507" s="135" t="s">
        <v>20</v>
      </c>
      <c r="I6507" s="135" t="s">
        <v>20</v>
      </c>
      <c r="J6507" s="136">
        <v>0</v>
      </c>
      <c r="K6507" s="136">
        <v>0</v>
      </c>
      <c r="L6507" s="136">
        <v>0</v>
      </c>
      <c r="M6507" s="137" t="str">
        <f t="shared" si="101"/>
        <v>P</v>
      </c>
      <c r="N6507" s="172" t="s">
        <v>10682</v>
      </c>
      <c r="O6507" s="149" t="s">
        <v>1532</v>
      </c>
      <c r="P6507" s="149" t="s">
        <v>9937</v>
      </c>
      <c r="Q6507" s="150" t="s">
        <v>10519</v>
      </c>
      <c r="R6507" s="189">
        <v>2.8888888888888888</v>
      </c>
    </row>
    <row r="6508" spans="1:18" x14ac:dyDescent="0.25">
      <c r="A6508" s="132">
        <v>1075603</v>
      </c>
      <c r="B6508" s="145" t="s">
        <v>6205</v>
      </c>
      <c r="C6508" s="132">
        <v>1</v>
      </c>
      <c r="D6508" s="132" t="s">
        <v>20</v>
      </c>
      <c r="E6508" s="186" t="s">
        <v>20</v>
      </c>
      <c r="F6508" s="132" t="s">
        <v>20</v>
      </c>
      <c r="G6508" s="132" t="s">
        <v>20</v>
      </c>
      <c r="H6508" s="132" t="s">
        <v>20</v>
      </c>
      <c r="I6508" s="132" t="s">
        <v>20</v>
      </c>
      <c r="J6508" s="133">
        <v>0</v>
      </c>
      <c r="K6508" s="133">
        <v>0</v>
      </c>
      <c r="L6508" s="133">
        <v>0</v>
      </c>
      <c r="M6508" s="134" t="str">
        <f t="shared" si="101"/>
        <v>P</v>
      </c>
      <c r="N6508" s="171" t="s">
        <v>10682</v>
      </c>
      <c r="O6508" s="146" t="s">
        <v>1532</v>
      </c>
      <c r="P6508" s="146" t="s">
        <v>9940</v>
      </c>
      <c r="Q6508" s="147" t="s">
        <v>10519</v>
      </c>
      <c r="R6508" s="187">
        <v>0.71111111111111114</v>
      </c>
    </row>
    <row r="6509" spans="1:18" x14ac:dyDescent="0.25">
      <c r="A6509" s="135">
        <v>1075604</v>
      </c>
      <c r="B6509" s="148" t="s">
        <v>6206</v>
      </c>
      <c r="C6509" s="135">
        <v>1</v>
      </c>
      <c r="D6509" s="135" t="s">
        <v>20</v>
      </c>
      <c r="E6509" s="188" t="s">
        <v>20</v>
      </c>
      <c r="F6509" s="135" t="s">
        <v>20</v>
      </c>
      <c r="G6509" s="135" t="s">
        <v>20</v>
      </c>
      <c r="H6509" s="135" t="s">
        <v>20</v>
      </c>
      <c r="I6509" s="135" t="s">
        <v>20</v>
      </c>
      <c r="J6509" s="136">
        <v>0</v>
      </c>
      <c r="K6509" s="136">
        <v>0</v>
      </c>
      <c r="L6509" s="136">
        <v>0</v>
      </c>
      <c r="M6509" s="137" t="str">
        <f t="shared" si="101"/>
        <v>P</v>
      </c>
      <c r="N6509" s="172" t="s">
        <v>10682</v>
      </c>
      <c r="O6509" s="149" t="s">
        <v>1532</v>
      </c>
      <c r="P6509" s="149" t="s">
        <v>9937</v>
      </c>
      <c r="Q6509" s="150" t="s">
        <v>10519</v>
      </c>
      <c r="R6509" s="189">
        <v>11.666666666666666</v>
      </c>
    </row>
    <row r="6510" spans="1:18" x14ac:dyDescent="0.25">
      <c r="A6510" s="132">
        <v>1075605</v>
      </c>
      <c r="B6510" s="145" t="s">
        <v>6207</v>
      </c>
      <c r="C6510" s="132">
        <v>1</v>
      </c>
      <c r="D6510" s="132" t="s">
        <v>20</v>
      </c>
      <c r="E6510" s="186" t="s">
        <v>20</v>
      </c>
      <c r="F6510" s="132" t="s">
        <v>20</v>
      </c>
      <c r="G6510" s="132" t="s">
        <v>20</v>
      </c>
      <c r="H6510" s="132" t="s">
        <v>20</v>
      </c>
      <c r="I6510" s="132" t="s">
        <v>20</v>
      </c>
      <c r="J6510" s="133">
        <v>0</v>
      </c>
      <c r="K6510" s="133">
        <v>0</v>
      </c>
      <c r="L6510" s="133">
        <v>0</v>
      </c>
      <c r="M6510" s="134" t="str">
        <f t="shared" si="101"/>
        <v>P</v>
      </c>
      <c r="N6510" s="171" t="s">
        <v>10682</v>
      </c>
      <c r="O6510" s="146" t="s">
        <v>1500</v>
      </c>
      <c r="P6510" s="146" t="s">
        <v>9941</v>
      </c>
      <c r="Q6510" s="147" t="s">
        <v>10519</v>
      </c>
      <c r="R6510" s="187">
        <v>4.5074626865671643</v>
      </c>
    </row>
    <row r="6511" spans="1:18" x14ac:dyDescent="0.25">
      <c r="A6511" s="135">
        <v>1075607</v>
      </c>
      <c r="B6511" s="148" t="s">
        <v>6208</v>
      </c>
      <c r="C6511" s="135">
        <v>1</v>
      </c>
      <c r="D6511" s="135" t="s">
        <v>20</v>
      </c>
      <c r="E6511" s="188" t="s">
        <v>20</v>
      </c>
      <c r="F6511" s="135" t="s">
        <v>20</v>
      </c>
      <c r="G6511" s="135" t="s">
        <v>20</v>
      </c>
      <c r="H6511" s="135" t="s">
        <v>20</v>
      </c>
      <c r="I6511" s="135" t="s">
        <v>20</v>
      </c>
      <c r="J6511" s="136">
        <v>0</v>
      </c>
      <c r="K6511" s="136">
        <v>0</v>
      </c>
      <c r="L6511" s="136">
        <v>0</v>
      </c>
      <c r="M6511" s="137" t="str">
        <f t="shared" si="101"/>
        <v>P</v>
      </c>
      <c r="N6511" s="172" t="s">
        <v>10682</v>
      </c>
      <c r="O6511" s="149" t="s">
        <v>1532</v>
      </c>
      <c r="P6511" s="149" t="s">
        <v>9847</v>
      </c>
      <c r="Q6511" s="150" t="s">
        <v>10519</v>
      </c>
      <c r="R6511" s="189">
        <v>8.0277777777777768</v>
      </c>
    </row>
    <row r="6512" spans="1:18" x14ac:dyDescent="0.25">
      <c r="A6512" s="132">
        <v>1075608</v>
      </c>
      <c r="B6512" s="145" t="s">
        <v>6209</v>
      </c>
      <c r="C6512" s="132">
        <v>1</v>
      </c>
      <c r="D6512" s="132" t="s">
        <v>20</v>
      </c>
      <c r="E6512" s="186" t="s">
        <v>20</v>
      </c>
      <c r="F6512" s="132" t="s">
        <v>20</v>
      </c>
      <c r="G6512" s="132" t="s">
        <v>20</v>
      </c>
      <c r="H6512" s="132" t="s">
        <v>20</v>
      </c>
      <c r="I6512" s="132" t="s">
        <v>20</v>
      </c>
      <c r="J6512" s="133">
        <v>0</v>
      </c>
      <c r="K6512" s="133">
        <v>0</v>
      </c>
      <c r="L6512" s="133">
        <v>0</v>
      </c>
      <c r="M6512" s="134" t="str">
        <f t="shared" si="101"/>
        <v>P</v>
      </c>
      <c r="N6512" s="171" t="s">
        <v>10682</v>
      </c>
      <c r="O6512" s="146" t="s">
        <v>1532</v>
      </c>
      <c r="P6512" s="146" t="s">
        <v>9847</v>
      </c>
      <c r="Q6512" s="147" t="s">
        <v>10519</v>
      </c>
      <c r="R6512" s="187">
        <v>8.7999999999999989</v>
      </c>
    </row>
    <row r="6513" spans="1:18" x14ac:dyDescent="0.25">
      <c r="A6513" s="135">
        <v>1075664</v>
      </c>
      <c r="B6513" s="148" t="s">
        <v>6210</v>
      </c>
      <c r="C6513" s="135">
        <v>1</v>
      </c>
      <c r="D6513" s="135" t="s">
        <v>20</v>
      </c>
      <c r="E6513" s="188" t="s">
        <v>20</v>
      </c>
      <c r="F6513" s="135" t="s">
        <v>20</v>
      </c>
      <c r="G6513" s="135" t="s">
        <v>20</v>
      </c>
      <c r="H6513" s="135" t="s">
        <v>20</v>
      </c>
      <c r="I6513" s="135" t="s">
        <v>20</v>
      </c>
      <c r="J6513" s="136">
        <v>0</v>
      </c>
      <c r="K6513" s="136">
        <v>0</v>
      </c>
      <c r="L6513" s="136">
        <v>0</v>
      </c>
      <c r="M6513" s="137" t="str">
        <f t="shared" si="101"/>
        <v>P</v>
      </c>
      <c r="N6513" s="172" t="s">
        <v>10682</v>
      </c>
      <c r="O6513" s="149" t="s">
        <v>1532</v>
      </c>
      <c r="P6513" s="149" t="s">
        <v>9847</v>
      </c>
      <c r="Q6513" s="150" t="s">
        <v>10519</v>
      </c>
      <c r="R6513" s="189">
        <v>9.5444444444444443</v>
      </c>
    </row>
    <row r="6514" spans="1:18" x14ac:dyDescent="0.25">
      <c r="A6514" s="132">
        <v>1075665</v>
      </c>
      <c r="B6514" s="145" t="s">
        <v>6211</v>
      </c>
      <c r="C6514" s="132">
        <v>1</v>
      </c>
      <c r="D6514" s="132" t="s">
        <v>20</v>
      </c>
      <c r="E6514" s="186" t="s">
        <v>20</v>
      </c>
      <c r="F6514" s="132" t="s">
        <v>20</v>
      </c>
      <c r="G6514" s="132" t="s">
        <v>20</v>
      </c>
      <c r="H6514" s="132" t="s">
        <v>20</v>
      </c>
      <c r="I6514" s="132" t="s">
        <v>20</v>
      </c>
      <c r="J6514" s="133">
        <v>0</v>
      </c>
      <c r="K6514" s="133">
        <v>0</v>
      </c>
      <c r="L6514" s="133">
        <v>0</v>
      </c>
      <c r="M6514" s="134" t="str">
        <f t="shared" si="101"/>
        <v>P</v>
      </c>
      <c r="N6514" s="171" t="s">
        <v>10682</v>
      </c>
      <c r="O6514" s="146" t="s">
        <v>1532</v>
      </c>
      <c r="P6514" s="146" t="s">
        <v>9847</v>
      </c>
      <c r="Q6514" s="147" t="s">
        <v>10519</v>
      </c>
      <c r="R6514" s="187">
        <v>9.4500000000000011</v>
      </c>
    </row>
    <row r="6515" spans="1:18" x14ac:dyDescent="0.25">
      <c r="A6515" s="135">
        <v>1075666</v>
      </c>
      <c r="B6515" s="148" t="s">
        <v>6212</v>
      </c>
      <c r="C6515" s="135">
        <v>1</v>
      </c>
      <c r="D6515" s="135" t="s">
        <v>20</v>
      </c>
      <c r="E6515" s="188" t="s">
        <v>20</v>
      </c>
      <c r="F6515" s="135" t="s">
        <v>20</v>
      </c>
      <c r="G6515" s="135" t="s">
        <v>20</v>
      </c>
      <c r="H6515" s="135" t="s">
        <v>20</v>
      </c>
      <c r="I6515" s="135" t="s">
        <v>20</v>
      </c>
      <c r="J6515" s="136">
        <v>0</v>
      </c>
      <c r="K6515" s="136">
        <v>0</v>
      </c>
      <c r="L6515" s="136">
        <v>0</v>
      </c>
      <c r="M6515" s="137" t="str">
        <f t="shared" si="101"/>
        <v>P</v>
      </c>
      <c r="N6515" s="172" t="s">
        <v>10682</v>
      </c>
      <c r="O6515" s="149" t="s">
        <v>1532</v>
      </c>
      <c r="P6515" s="149" t="s">
        <v>9847</v>
      </c>
      <c r="Q6515" s="150" t="s">
        <v>10519</v>
      </c>
      <c r="R6515" s="189">
        <v>9.8388888888888886</v>
      </c>
    </row>
    <row r="6516" spans="1:18" x14ac:dyDescent="0.25">
      <c r="A6516" s="132">
        <v>1075667</v>
      </c>
      <c r="B6516" s="145" t="s">
        <v>6213</v>
      </c>
      <c r="C6516" s="132">
        <v>1</v>
      </c>
      <c r="D6516" s="132" t="s">
        <v>20</v>
      </c>
      <c r="E6516" s="186" t="s">
        <v>20</v>
      </c>
      <c r="F6516" s="132" t="s">
        <v>20</v>
      </c>
      <c r="G6516" s="132" t="s">
        <v>20</v>
      </c>
      <c r="H6516" s="132" t="s">
        <v>20</v>
      </c>
      <c r="I6516" s="132" t="s">
        <v>20</v>
      </c>
      <c r="J6516" s="133">
        <v>0</v>
      </c>
      <c r="K6516" s="133">
        <v>0</v>
      </c>
      <c r="L6516" s="133">
        <v>0</v>
      </c>
      <c r="M6516" s="134" t="str">
        <f t="shared" si="101"/>
        <v>P</v>
      </c>
      <c r="N6516" s="171" t="s">
        <v>10682</v>
      </c>
      <c r="O6516" s="146" t="s">
        <v>1532</v>
      </c>
      <c r="P6516" s="146" t="s">
        <v>9847</v>
      </c>
      <c r="Q6516" s="147" t="s">
        <v>10519</v>
      </c>
      <c r="R6516" s="187">
        <v>58.92777777777777</v>
      </c>
    </row>
    <row r="6517" spans="1:18" x14ac:dyDescent="0.25">
      <c r="A6517" s="135">
        <v>1075668</v>
      </c>
      <c r="B6517" s="148" t="s">
        <v>6214</v>
      </c>
      <c r="C6517" s="135">
        <v>50</v>
      </c>
      <c r="D6517" s="135" t="s">
        <v>20</v>
      </c>
      <c r="E6517" s="188" t="s">
        <v>20</v>
      </c>
      <c r="F6517" s="135" t="s">
        <v>20</v>
      </c>
      <c r="G6517" s="135" t="s">
        <v>21</v>
      </c>
      <c r="H6517" s="135" t="s">
        <v>21</v>
      </c>
      <c r="I6517" s="135" t="s">
        <v>21</v>
      </c>
      <c r="J6517" s="136">
        <v>2.15</v>
      </c>
      <c r="K6517" s="136">
        <v>17</v>
      </c>
      <c r="L6517" s="136">
        <v>10.9</v>
      </c>
      <c r="M6517" s="137" t="str">
        <f t="shared" si="101"/>
        <v>P</v>
      </c>
      <c r="N6517" s="172" t="s">
        <v>10682</v>
      </c>
      <c r="O6517" s="149" t="s">
        <v>1500</v>
      </c>
      <c r="P6517" s="149" t="s">
        <v>9418</v>
      </c>
      <c r="Q6517" s="150" t="s">
        <v>10519</v>
      </c>
      <c r="R6517" s="189">
        <v>12.313432835820896</v>
      </c>
    </row>
    <row r="6518" spans="1:18" x14ac:dyDescent="0.25">
      <c r="A6518" s="132">
        <v>1075669</v>
      </c>
      <c r="B6518" s="145" t="s">
        <v>6215</v>
      </c>
      <c r="C6518" s="132">
        <v>1</v>
      </c>
      <c r="D6518" s="132" t="s">
        <v>20</v>
      </c>
      <c r="E6518" s="186" t="s">
        <v>20</v>
      </c>
      <c r="F6518" s="132" t="s">
        <v>20</v>
      </c>
      <c r="G6518" s="132" t="s">
        <v>20</v>
      </c>
      <c r="H6518" s="132" t="s">
        <v>20</v>
      </c>
      <c r="I6518" s="132" t="s">
        <v>20</v>
      </c>
      <c r="J6518" s="133">
        <v>0</v>
      </c>
      <c r="K6518" s="133">
        <v>0</v>
      </c>
      <c r="L6518" s="133">
        <v>0</v>
      </c>
      <c r="M6518" s="134" t="str">
        <f t="shared" si="101"/>
        <v>P</v>
      </c>
      <c r="N6518" s="171" t="s">
        <v>10682</v>
      </c>
      <c r="O6518" s="146" t="s">
        <v>1532</v>
      </c>
      <c r="P6518" s="146" t="s">
        <v>9937</v>
      </c>
      <c r="Q6518" s="147" t="s">
        <v>10519</v>
      </c>
      <c r="R6518" s="187">
        <v>5.4444444444444446</v>
      </c>
    </row>
    <row r="6519" spans="1:18" x14ac:dyDescent="0.25">
      <c r="A6519" s="135">
        <v>1075670</v>
      </c>
      <c r="B6519" s="148" t="s">
        <v>6216</v>
      </c>
      <c r="C6519" s="135">
        <v>50</v>
      </c>
      <c r="D6519" s="135" t="s">
        <v>20</v>
      </c>
      <c r="E6519" s="188" t="s">
        <v>20</v>
      </c>
      <c r="F6519" s="135" t="s">
        <v>20</v>
      </c>
      <c r="G6519" s="135" t="s">
        <v>21</v>
      </c>
      <c r="H6519" s="135" t="s">
        <v>21</v>
      </c>
      <c r="I6519" s="135" t="s">
        <v>21</v>
      </c>
      <c r="J6519" s="136">
        <v>10</v>
      </c>
      <c r="K6519" s="136">
        <v>5</v>
      </c>
      <c r="L6519" s="136">
        <v>0.01</v>
      </c>
      <c r="M6519" s="137" t="str">
        <f t="shared" si="101"/>
        <v>P</v>
      </c>
      <c r="N6519" s="172" t="s">
        <v>10682</v>
      </c>
      <c r="O6519" s="149" t="s">
        <v>1532</v>
      </c>
      <c r="P6519" s="149" t="s">
        <v>9913</v>
      </c>
      <c r="Q6519" s="150" t="s">
        <v>10519</v>
      </c>
      <c r="R6519" s="189">
        <v>0.83333333333333337</v>
      </c>
    </row>
    <row r="6520" spans="1:18" x14ac:dyDescent="0.25">
      <c r="A6520" s="132">
        <v>1075671</v>
      </c>
      <c r="B6520" s="145" t="s">
        <v>6217</v>
      </c>
      <c r="C6520" s="132">
        <v>1000</v>
      </c>
      <c r="D6520" s="132" t="s">
        <v>20</v>
      </c>
      <c r="E6520" s="186" t="s">
        <v>20</v>
      </c>
      <c r="F6520" s="132" t="s">
        <v>20</v>
      </c>
      <c r="G6520" s="132" t="s">
        <v>20</v>
      </c>
      <c r="H6520" s="132" t="s">
        <v>20</v>
      </c>
      <c r="I6520" s="132" t="s">
        <v>20</v>
      </c>
      <c r="J6520" s="133">
        <v>23</v>
      </c>
      <c r="K6520" s="133">
        <v>3</v>
      </c>
      <c r="L6520" s="133">
        <v>5.0000000000000001E-3</v>
      </c>
      <c r="M6520" s="134" t="str">
        <f t="shared" si="101"/>
        <v>P</v>
      </c>
      <c r="N6520" s="171" t="s">
        <v>10682</v>
      </c>
      <c r="O6520" s="146" t="s">
        <v>1532</v>
      </c>
      <c r="P6520" s="146" t="s">
        <v>9913</v>
      </c>
      <c r="Q6520" s="147" t="s">
        <v>10519</v>
      </c>
      <c r="R6520" s="187">
        <v>11.111111111111111</v>
      </c>
    </row>
    <row r="6521" spans="1:18" x14ac:dyDescent="0.25">
      <c r="A6521" s="135">
        <v>1075672</v>
      </c>
      <c r="B6521" s="148" t="s">
        <v>6218</v>
      </c>
      <c r="C6521" s="135">
        <v>50</v>
      </c>
      <c r="D6521" s="135" t="s">
        <v>20</v>
      </c>
      <c r="E6521" s="188" t="s">
        <v>20</v>
      </c>
      <c r="F6521" s="135" t="s">
        <v>20</v>
      </c>
      <c r="G6521" s="135" t="s">
        <v>21</v>
      </c>
      <c r="H6521" s="135" t="s">
        <v>21</v>
      </c>
      <c r="I6521" s="135" t="s">
        <v>21</v>
      </c>
      <c r="J6521" s="136">
        <v>19.2</v>
      </c>
      <c r="K6521" s="136">
        <v>6</v>
      </c>
      <c r="L6521" s="136">
        <v>5.0000000000000001E-3</v>
      </c>
      <c r="M6521" s="137" t="str">
        <f t="shared" si="101"/>
        <v>P</v>
      </c>
      <c r="N6521" s="172" t="s">
        <v>10682</v>
      </c>
      <c r="O6521" s="149" t="s">
        <v>1532</v>
      </c>
      <c r="P6521" s="149" t="s">
        <v>9913</v>
      </c>
      <c r="Q6521" s="150" t="s">
        <v>10519</v>
      </c>
      <c r="R6521" s="189">
        <v>1.3888888888888891</v>
      </c>
    </row>
    <row r="6522" spans="1:18" x14ac:dyDescent="0.25">
      <c r="A6522" s="132">
        <v>1075674</v>
      </c>
      <c r="B6522" s="145" t="s">
        <v>6219</v>
      </c>
      <c r="C6522" s="132">
        <v>50</v>
      </c>
      <c r="D6522" s="132" t="s">
        <v>20</v>
      </c>
      <c r="E6522" s="186" t="s">
        <v>20</v>
      </c>
      <c r="F6522" s="132" t="s">
        <v>20</v>
      </c>
      <c r="G6522" s="132" t="s">
        <v>21</v>
      </c>
      <c r="H6522" s="132" t="s">
        <v>21</v>
      </c>
      <c r="I6522" s="132" t="s">
        <v>21</v>
      </c>
      <c r="J6522" s="133">
        <v>11</v>
      </c>
      <c r="K6522" s="133">
        <v>5</v>
      </c>
      <c r="L6522" s="133">
        <v>5.0000000000000001E-3</v>
      </c>
      <c r="M6522" s="134" t="str">
        <f t="shared" si="101"/>
        <v>P</v>
      </c>
      <c r="N6522" s="171" t="s">
        <v>10682</v>
      </c>
      <c r="O6522" s="146" t="s">
        <v>1532</v>
      </c>
      <c r="P6522" s="146" t="s">
        <v>9913</v>
      </c>
      <c r="Q6522" s="147" t="s">
        <v>10519</v>
      </c>
      <c r="R6522" s="187">
        <v>0.83333333333333337</v>
      </c>
    </row>
    <row r="6523" spans="1:18" x14ac:dyDescent="0.25">
      <c r="A6523" s="135">
        <v>1075697</v>
      </c>
      <c r="B6523" s="148" t="s">
        <v>6220</v>
      </c>
      <c r="C6523" s="135">
        <v>50</v>
      </c>
      <c r="D6523" s="135" t="s">
        <v>20</v>
      </c>
      <c r="E6523" s="188" t="s">
        <v>20</v>
      </c>
      <c r="F6523" s="135" t="s">
        <v>20</v>
      </c>
      <c r="G6523" s="135" t="s">
        <v>21</v>
      </c>
      <c r="H6523" s="135" t="s">
        <v>21</v>
      </c>
      <c r="I6523" s="135" t="s">
        <v>21</v>
      </c>
      <c r="J6523" s="136">
        <v>23</v>
      </c>
      <c r="K6523" s="136">
        <v>13</v>
      </c>
      <c r="L6523" s="136">
        <v>5.0000000000000001E-3</v>
      </c>
      <c r="M6523" s="137" t="str">
        <f t="shared" si="101"/>
        <v>P</v>
      </c>
      <c r="N6523" s="172" t="s">
        <v>10682</v>
      </c>
      <c r="O6523" s="149" t="s">
        <v>1532</v>
      </c>
      <c r="P6523" s="149" t="s">
        <v>9913</v>
      </c>
      <c r="Q6523" s="150" t="s">
        <v>10519</v>
      </c>
      <c r="R6523" s="189">
        <v>2.5</v>
      </c>
    </row>
    <row r="6524" spans="1:18" x14ac:dyDescent="0.25">
      <c r="A6524" s="132">
        <v>1075709</v>
      </c>
      <c r="B6524" s="145" t="s">
        <v>6221</v>
      </c>
      <c r="C6524" s="132">
        <v>1</v>
      </c>
      <c r="D6524" s="132" t="s">
        <v>20</v>
      </c>
      <c r="E6524" s="186" t="s">
        <v>20</v>
      </c>
      <c r="F6524" s="132" t="s">
        <v>20</v>
      </c>
      <c r="G6524" s="132" t="s">
        <v>20</v>
      </c>
      <c r="H6524" s="132" t="s">
        <v>20</v>
      </c>
      <c r="I6524" s="132" t="s">
        <v>20</v>
      </c>
      <c r="J6524" s="133">
        <v>0</v>
      </c>
      <c r="K6524" s="133">
        <v>0</v>
      </c>
      <c r="L6524" s="133">
        <v>0</v>
      </c>
      <c r="M6524" s="134" t="str">
        <f t="shared" si="101"/>
        <v>P</v>
      </c>
      <c r="N6524" s="171" t="s">
        <v>10682</v>
      </c>
      <c r="O6524" s="146" t="s">
        <v>1587</v>
      </c>
      <c r="P6524" s="146" t="s">
        <v>9421</v>
      </c>
      <c r="Q6524" s="147" t="s">
        <v>10519</v>
      </c>
      <c r="R6524" s="187">
        <v>2.3134328358208953</v>
      </c>
    </row>
    <row r="6525" spans="1:18" x14ac:dyDescent="0.25">
      <c r="A6525" s="135">
        <v>1075710</v>
      </c>
      <c r="B6525" s="148" t="s">
        <v>6222</v>
      </c>
      <c r="C6525" s="135">
        <v>1</v>
      </c>
      <c r="D6525" s="135" t="s">
        <v>20</v>
      </c>
      <c r="E6525" s="188" t="s">
        <v>20</v>
      </c>
      <c r="F6525" s="135" t="s">
        <v>20</v>
      </c>
      <c r="G6525" s="135" t="s">
        <v>20</v>
      </c>
      <c r="H6525" s="135" t="s">
        <v>20</v>
      </c>
      <c r="I6525" s="135" t="s">
        <v>20</v>
      </c>
      <c r="J6525" s="136">
        <v>0</v>
      </c>
      <c r="K6525" s="136">
        <v>0</v>
      </c>
      <c r="L6525" s="136">
        <v>0</v>
      </c>
      <c r="M6525" s="137" t="str">
        <f t="shared" si="101"/>
        <v>P</v>
      </c>
      <c r="N6525" s="172" t="s">
        <v>10682</v>
      </c>
      <c r="O6525" s="149" t="s">
        <v>1587</v>
      </c>
      <c r="P6525" s="149" t="s">
        <v>9421</v>
      </c>
      <c r="Q6525" s="150" t="s">
        <v>10519</v>
      </c>
      <c r="R6525" s="189">
        <v>12.98507462686567</v>
      </c>
    </row>
    <row r="6526" spans="1:18" x14ac:dyDescent="0.25">
      <c r="A6526" s="132">
        <v>1075711</v>
      </c>
      <c r="B6526" s="145" t="s">
        <v>6223</v>
      </c>
      <c r="C6526" s="132">
        <v>1</v>
      </c>
      <c r="D6526" s="132" t="s">
        <v>20</v>
      </c>
      <c r="E6526" s="186" t="s">
        <v>20</v>
      </c>
      <c r="F6526" s="132" t="s">
        <v>20</v>
      </c>
      <c r="G6526" s="132" t="s">
        <v>20</v>
      </c>
      <c r="H6526" s="132" t="s">
        <v>20</v>
      </c>
      <c r="I6526" s="132" t="s">
        <v>20</v>
      </c>
      <c r="J6526" s="133">
        <v>0</v>
      </c>
      <c r="K6526" s="133">
        <v>0</v>
      </c>
      <c r="L6526" s="133">
        <v>0</v>
      </c>
      <c r="M6526" s="134" t="str">
        <f t="shared" si="101"/>
        <v>P</v>
      </c>
      <c r="N6526" s="171" t="s">
        <v>10682</v>
      </c>
      <c r="O6526" s="146" t="s">
        <v>1532</v>
      </c>
      <c r="P6526" s="146" t="s">
        <v>9913</v>
      </c>
      <c r="Q6526" s="147" t="s">
        <v>10519</v>
      </c>
      <c r="R6526" s="187">
        <v>25</v>
      </c>
    </row>
    <row r="6527" spans="1:18" x14ac:dyDescent="0.25">
      <c r="A6527" s="135">
        <v>1075715</v>
      </c>
      <c r="B6527" s="148" t="s">
        <v>6224</v>
      </c>
      <c r="C6527" s="135">
        <v>4</v>
      </c>
      <c r="D6527" s="135" t="s">
        <v>20</v>
      </c>
      <c r="E6527" s="188" t="s">
        <v>20</v>
      </c>
      <c r="F6527" s="135" t="s">
        <v>20</v>
      </c>
      <c r="G6527" s="135" t="s">
        <v>20</v>
      </c>
      <c r="H6527" s="135" t="s">
        <v>20</v>
      </c>
      <c r="I6527" s="135" t="s">
        <v>20</v>
      </c>
      <c r="J6527" s="136">
        <v>0</v>
      </c>
      <c r="K6527" s="136">
        <v>0</v>
      </c>
      <c r="L6527" s="136">
        <v>0</v>
      </c>
      <c r="M6527" s="137" t="str">
        <f t="shared" si="101"/>
        <v>P</v>
      </c>
      <c r="N6527" s="172" t="s">
        <v>10682</v>
      </c>
      <c r="O6527" s="149" t="s">
        <v>1532</v>
      </c>
      <c r="P6527" s="149" t="s">
        <v>9847</v>
      </c>
      <c r="Q6527" s="150" t="s">
        <v>10519</v>
      </c>
      <c r="R6527" s="189">
        <v>28.977777777777774</v>
      </c>
    </row>
    <row r="6528" spans="1:18" x14ac:dyDescent="0.25">
      <c r="A6528" s="132">
        <v>1075719</v>
      </c>
      <c r="B6528" s="145" t="s">
        <v>6225</v>
      </c>
      <c r="C6528" s="132">
        <v>8</v>
      </c>
      <c r="D6528" s="132" t="s">
        <v>20</v>
      </c>
      <c r="E6528" s="186" t="s">
        <v>20</v>
      </c>
      <c r="F6528" s="132" t="s">
        <v>20</v>
      </c>
      <c r="G6528" s="132" t="s">
        <v>20</v>
      </c>
      <c r="H6528" s="132" t="s">
        <v>20</v>
      </c>
      <c r="I6528" s="132" t="s">
        <v>20</v>
      </c>
      <c r="J6528" s="133">
        <v>0</v>
      </c>
      <c r="K6528" s="133">
        <v>0</v>
      </c>
      <c r="L6528" s="133">
        <v>0</v>
      </c>
      <c r="M6528" s="134" t="str">
        <f t="shared" si="101"/>
        <v>P</v>
      </c>
      <c r="N6528" s="171" t="s">
        <v>10682</v>
      </c>
      <c r="O6528" s="146" t="s">
        <v>1532</v>
      </c>
      <c r="P6528" s="146" t="s">
        <v>9847</v>
      </c>
      <c r="Q6528" s="147" t="s">
        <v>10519</v>
      </c>
      <c r="R6528" s="187">
        <v>41.866666666666667</v>
      </c>
    </row>
    <row r="6529" spans="1:18" x14ac:dyDescent="0.25">
      <c r="A6529" s="135">
        <v>1075720</v>
      </c>
      <c r="B6529" s="148" t="s">
        <v>6226</v>
      </c>
      <c r="C6529" s="135">
        <v>60</v>
      </c>
      <c r="D6529" s="135" t="s">
        <v>20</v>
      </c>
      <c r="E6529" s="188" t="s">
        <v>20</v>
      </c>
      <c r="F6529" s="135" t="s">
        <v>20</v>
      </c>
      <c r="G6529" s="135" t="s">
        <v>20</v>
      </c>
      <c r="H6529" s="135" t="s">
        <v>20</v>
      </c>
      <c r="I6529" s="135" t="s">
        <v>20</v>
      </c>
      <c r="J6529" s="136">
        <v>0</v>
      </c>
      <c r="K6529" s="136">
        <v>0</v>
      </c>
      <c r="L6529" s="136">
        <v>0</v>
      </c>
      <c r="M6529" s="137" t="str">
        <f t="shared" si="101"/>
        <v>P</v>
      </c>
      <c r="N6529" s="172" t="s">
        <v>10682</v>
      </c>
      <c r="O6529" s="149" t="s">
        <v>1500</v>
      </c>
      <c r="P6529" s="149" t="s">
        <v>9418</v>
      </c>
      <c r="Q6529" s="150" t="s">
        <v>10519</v>
      </c>
      <c r="R6529" s="189">
        <v>10.298507462686567</v>
      </c>
    </row>
    <row r="6530" spans="1:18" x14ac:dyDescent="0.25">
      <c r="A6530" s="132">
        <v>1075756</v>
      </c>
      <c r="B6530" s="145" t="s">
        <v>6227</v>
      </c>
      <c r="C6530" s="132">
        <v>1</v>
      </c>
      <c r="D6530" s="132" t="s">
        <v>20</v>
      </c>
      <c r="E6530" s="186" t="s">
        <v>20</v>
      </c>
      <c r="F6530" s="132" t="s">
        <v>20</v>
      </c>
      <c r="G6530" s="132" t="s">
        <v>20</v>
      </c>
      <c r="H6530" s="132" t="s">
        <v>20</v>
      </c>
      <c r="I6530" s="132" t="s">
        <v>20</v>
      </c>
      <c r="J6530" s="133">
        <v>0</v>
      </c>
      <c r="K6530" s="133">
        <v>0</v>
      </c>
      <c r="L6530" s="133">
        <v>0</v>
      </c>
      <c r="M6530" s="134" t="str">
        <f t="shared" ref="M6530:M6593" si="102">HYPERLINK(CONCATENATE("T:\Distribution Centre\RDC Department Shared\Cubiscan photos","\",A6530,"-pac.jpg"),"P")</f>
        <v>P</v>
      </c>
      <c r="N6530" s="171" t="s">
        <v>10682</v>
      </c>
      <c r="O6530" s="146" t="s">
        <v>1506</v>
      </c>
      <c r="P6530" s="146" t="s">
        <v>9505</v>
      </c>
      <c r="Q6530" s="147" t="s">
        <v>10519</v>
      </c>
      <c r="R6530" s="187">
        <v>0.46</v>
      </c>
    </row>
    <row r="6531" spans="1:18" x14ac:dyDescent="0.25">
      <c r="A6531" s="135">
        <v>1075782</v>
      </c>
      <c r="B6531" s="148" t="s">
        <v>6228</v>
      </c>
      <c r="C6531" s="135">
        <v>4</v>
      </c>
      <c r="D6531" s="135" t="s">
        <v>20</v>
      </c>
      <c r="E6531" s="188" t="s">
        <v>20</v>
      </c>
      <c r="F6531" s="135" t="s">
        <v>20</v>
      </c>
      <c r="G6531" s="135" t="s">
        <v>20</v>
      </c>
      <c r="H6531" s="135" t="s">
        <v>20</v>
      </c>
      <c r="I6531" s="135" t="s">
        <v>20</v>
      </c>
      <c r="J6531" s="136">
        <v>0</v>
      </c>
      <c r="K6531" s="136">
        <v>0</v>
      </c>
      <c r="L6531" s="136">
        <v>0</v>
      </c>
      <c r="M6531" s="137" t="str">
        <f t="shared" si="102"/>
        <v>P</v>
      </c>
      <c r="N6531" s="172" t="s">
        <v>10682</v>
      </c>
      <c r="O6531" s="149" t="s">
        <v>1532</v>
      </c>
      <c r="P6531" s="149" t="s">
        <v>9939</v>
      </c>
      <c r="Q6531" s="150" t="s">
        <v>10519</v>
      </c>
      <c r="R6531" s="189">
        <v>2.4833333333333329</v>
      </c>
    </row>
    <row r="6532" spans="1:18" x14ac:dyDescent="0.25">
      <c r="A6532" s="132">
        <v>1075791</v>
      </c>
      <c r="B6532" s="145" t="s">
        <v>6229</v>
      </c>
      <c r="C6532" s="132">
        <v>10</v>
      </c>
      <c r="D6532" s="132" t="s">
        <v>20</v>
      </c>
      <c r="E6532" s="186" t="s">
        <v>20</v>
      </c>
      <c r="F6532" s="132" t="s">
        <v>20</v>
      </c>
      <c r="G6532" s="132" t="s">
        <v>20</v>
      </c>
      <c r="H6532" s="132" t="s">
        <v>20</v>
      </c>
      <c r="I6532" s="132" t="s">
        <v>20</v>
      </c>
      <c r="J6532" s="133">
        <v>0</v>
      </c>
      <c r="K6532" s="133">
        <v>0</v>
      </c>
      <c r="L6532" s="133">
        <v>0</v>
      </c>
      <c r="M6532" s="134" t="str">
        <f t="shared" si="102"/>
        <v>P</v>
      </c>
      <c r="N6532" s="171" t="s">
        <v>10682</v>
      </c>
      <c r="O6532" s="146" t="s">
        <v>1500</v>
      </c>
      <c r="P6532" s="146" t="s">
        <v>9418</v>
      </c>
      <c r="Q6532" s="147" t="s">
        <v>10519</v>
      </c>
      <c r="R6532" s="187">
        <v>10.149253731343283</v>
      </c>
    </row>
    <row r="6533" spans="1:18" x14ac:dyDescent="0.25">
      <c r="A6533" s="135">
        <v>1075792</v>
      </c>
      <c r="B6533" s="148" t="s">
        <v>6230</v>
      </c>
      <c r="C6533" s="135">
        <v>10</v>
      </c>
      <c r="D6533" s="135" t="s">
        <v>20</v>
      </c>
      <c r="E6533" s="188" t="s">
        <v>20</v>
      </c>
      <c r="F6533" s="135" t="s">
        <v>20</v>
      </c>
      <c r="G6533" s="135" t="s">
        <v>20</v>
      </c>
      <c r="H6533" s="135" t="s">
        <v>20</v>
      </c>
      <c r="I6533" s="135" t="s">
        <v>20</v>
      </c>
      <c r="J6533" s="136">
        <v>0</v>
      </c>
      <c r="K6533" s="136">
        <v>0</v>
      </c>
      <c r="L6533" s="136">
        <v>0</v>
      </c>
      <c r="M6533" s="137" t="str">
        <f t="shared" si="102"/>
        <v>P</v>
      </c>
      <c r="N6533" s="172" t="s">
        <v>10682</v>
      </c>
      <c r="O6533" s="149" t="s">
        <v>1500</v>
      </c>
      <c r="P6533" s="149" t="s">
        <v>9418</v>
      </c>
      <c r="Q6533" s="150" t="s">
        <v>10519</v>
      </c>
      <c r="R6533" s="189">
        <v>10.970149253731343</v>
      </c>
    </row>
    <row r="6534" spans="1:18" x14ac:dyDescent="0.25">
      <c r="A6534" s="132">
        <v>1075793</v>
      </c>
      <c r="B6534" s="145" t="s">
        <v>6231</v>
      </c>
      <c r="C6534" s="132">
        <v>1</v>
      </c>
      <c r="D6534" s="132" t="s">
        <v>20</v>
      </c>
      <c r="E6534" s="186" t="s">
        <v>20</v>
      </c>
      <c r="F6534" s="132" t="s">
        <v>20</v>
      </c>
      <c r="G6534" s="132" t="s">
        <v>20</v>
      </c>
      <c r="H6534" s="132" t="s">
        <v>20</v>
      </c>
      <c r="I6534" s="132" t="s">
        <v>20</v>
      </c>
      <c r="J6534" s="133">
        <v>0</v>
      </c>
      <c r="K6534" s="133">
        <v>0</v>
      </c>
      <c r="L6534" s="133">
        <v>0</v>
      </c>
      <c r="M6534" s="134" t="str">
        <f t="shared" si="102"/>
        <v>P</v>
      </c>
      <c r="N6534" s="171" t="s">
        <v>10682</v>
      </c>
      <c r="O6534" s="146" t="s">
        <v>1532</v>
      </c>
      <c r="P6534" s="146" t="s">
        <v>9913</v>
      </c>
      <c r="Q6534" s="147" t="s">
        <v>10519</v>
      </c>
      <c r="R6534" s="187">
        <v>4.9999999999999996E-2</v>
      </c>
    </row>
    <row r="6535" spans="1:18" x14ac:dyDescent="0.25">
      <c r="A6535" s="135">
        <v>1075794</v>
      </c>
      <c r="B6535" s="148" t="s">
        <v>6232</v>
      </c>
      <c r="C6535" s="135">
        <v>1</v>
      </c>
      <c r="D6535" s="135" t="s">
        <v>20</v>
      </c>
      <c r="E6535" s="188" t="s">
        <v>20</v>
      </c>
      <c r="F6535" s="135" t="s">
        <v>20</v>
      </c>
      <c r="G6535" s="135" t="s">
        <v>20</v>
      </c>
      <c r="H6535" s="135" t="s">
        <v>20</v>
      </c>
      <c r="I6535" s="135" t="s">
        <v>20</v>
      </c>
      <c r="J6535" s="136">
        <v>0</v>
      </c>
      <c r="K6535" s="136">
        <v>0</v>
      </c>
      <c r="L6535" s="136">
        <v>0</v>
      </c>
      <c r="M6535" s="137" t="str">
        <f t="shared" si="102"/>
        <v>P</v>
      </c>
      <c r="N6535" s="172" t="s">
        <v>10682</v>
      </c>
      <c r="O6535" s="149" t="s">
        <v>1532</v>
      </c>
      <c r="P6535" s="149" t="s">
        <v>9938</v>
      </c>
      <c r="Q6535" s="150" t="s">
        <v>10519</v>
      </c>
      <c r="R6535" s="189">
        <v>0.3</v>
      </c>
    </row>
    <row r="6536" spans="1:18" x14ac:dyDescent="0.25">
      <c r="A6536" s="132">
        <v>1075795</v>
      </c>
      <c r="B6536" s="145" t="s">
        <v>6233</v>
      </c>
      <c r="C6536" s="132">
        <v>1</v>
      </c>
      <c r="D6536" s="132" t="s">
        <v>20</v>
      </c>
      <c r="E6536" s="186" t="s">
        <v>20</v>
      </c>
      <c r="F6536" s="132" t="s">
        <v>20</v>
      </c>
      <c r="G6536" s="132" t="s">
        <v>20</v>
      </c>
      <c r="H6536" s="132" t="s">
        <v>20</v>
      </c>
      <c r="I6536" s="132" t="s">
        <v>20</v>
      </c>
      <c r="J6536" s="133">
        <v>0</v>
      </c>
      <c r="K6536" s="133">
        <v>0</v>
      </c>
      <c r="L6536" s="133">
        <v>0</v>
      </c>
      <c r="M6536" s="134" t="str">
        <f t="shared" si="102"/>
        <v>P</v>
      </c>
      <c r="N6536" s="171" t="s">
        <v>10682</v>
      </c>
      <c r="O6536" s="146" t="s">
        <v>1532</v>
      </c>
      <c r="P6536" s="146" t="s">
        <v>9937</v>
      </c>
      <c r="Q6536" s="147" t="s">
        <v>10519</v>
      </c>
      <c r="R6536" s="187">
        <v>15.138888888888889</v>
      </c>
    </row>
    <row r="6537" spans="1:18" x14ac:dyDescent="0.25">
      <c r="A6537" s="135">
        <v>1075834</v>
      </c>
      <c r="B6537" s="148" t="s">
        <v>6234</v>
      </c>
      <c r="C6537" s="135">
        <v>1</v>
      </c>
      <c r="D6537" s="135" t="s">
        <v>20</v>
      </c>
      <c r="E6537" s="188" t="s">
        <v>20</v>
      </c>
      <c r="F6537" s="135" t="s">
        <v>20</v>
      </c>
      <c r="G6537" s="135" t="s">
        <v>20</v>
      </c>
      <c r="H6537" s="135" t="s">
        <v>20</v>
      </c>
      <c r="I6537" s="135" t="s">
        <v>20</v>
      </c>
      <c r="J6537" s="136">
        <v>0</v>
      </c>
      <c r="K6537" s="136">
        <v>0</v>
      </c>
      <c r="L6537" s="136">
        <v>0</v>
      </c>
      <c r="M6537" s="137" t="str">
        <f t="shared" si="102"/>
        <v>P</v>
      </c>
      <c r="N6537" s="172" t="s">
        <v>10682</v>
      </c>
      <c r="O6537" s="149" t="s">
        <v>1532</v>
      </c>
      <c r="P6537" s="149" t="s">
        <v>9914</v>
      </c>
      <c r="Q6537" s="150" t="s">
        <v>10519</v>
      </c>
      <c r="R6537" s="189">
        <v>2.2111111111111112</v>
      </c>
    </row>
    <row r="6538" spans="1:18" x14ac:dyDescent="0.25">
      <c r="A6538" s="132">
        <v>1075966</v>
      </c>
      <c r="B6538" s="145" t="s">
        <v>6235</v>
      </c>
      <c r="C6538" s="132">
        <v>24</v>
      </c>
      <c r="D6538" s="132">
        <v>192</v>
      </c>
      <c r="E6538" s="186" t="s">
        <v>20</v>
      </c>
      <c r="F6538" s="132" t="s">
        <v>20</v>
      </c>
      <c r="G6538" s="132" t="s">
        <v>20</v>
      </c>
      <c r="H6538" s="132" t="s">
        <v>20</v>
      </c>
      <c r="I6538" s="132" t="s">
        <v>20</v>
      </c>
      <c r="J6538" s="133">
        <v>1.96</v>
      </c>
      <c r="K6538" s="133">
        <v>2.14</v>
      </c>
      <c r="L6538" s="133">
        <v>1</v>
      </c>
      <c r="M6538" s="134" t="str">
        <f t="shared" si="102"/>
        <v>P</v>
      </c>
      <c r="N6538" s="173" t="s">
        <v>10682</v>
      </c>
      <c r="O6538" s="146" t="s">
        <v>1587</v>
      </c>
      <c r="P6538" s="146" t="s">
        <v>9421</v>
      </c>
      <c r="Q6538" s="147" t="s">
        <v>10519</v>
      </c>
      <c r="R6538" s="187">
        <v>13.200000000000001</v>
      </c>
    </row>
    <row r="6539" spans="1:18" x14ac:dyDescent="0.25">
      <c r="A6539" s="135">
        <v>1076032</v>
      </c>
      <c r="B6539" s="148" t="s">
        <v>6236</v>
      </c>
      <c r="C6539" s="135">
        <v>1000</v>
      </c>
      <c r="D6539" s="135" t="s">
        <v>20</v>
      </c>
      <c r="E6539" s="188" t="s">
        <v>20</v>
      </c>
      <c r="F6539" s="135" t="s">
        <v>20</v>
      </c>
      <c r="G6539" s="135" t="s">
        <v>20</v>
      </c>
      <c r="H6539" s="135" t="s">
        <v>20</v>
      </c>
      <c r="I6539" s="135" t="s">
        <v>20</v>
      </c>
      <c r="J6539" s="136">
        <v>1.4</v>
      </c>
      <c r="K6539" s="136">
        <v>1.4</v>
      </c>
      <c r="L6539" s="136">
        <v>0.43</v>
      </c>
      <c r="M6539" s="137" t="str">
        <f t="shared" si="102"/>
        <v>P</v>
      </c>
      <c r="N6539" s="174" t="s">
        <v>10682</v>
      </c>
      <c r="O6539" s="149" t="s">
        <v>1506</v>
      </c>
      <c r="P6539" s="149" t="s">
        <v>9526</v>
      </c>
      <c r="Q6539" s="150" t="s">
        <v>10519</v>
      </c>
      <c r="R6539" s="189">
        <v>30</v>
      </c>
    </row>
    <row r="6540" spans="1:18" x14ac:dyDescent="0.25">
      <c r="A6540" s="132">
        <v>1076050</v>
      </c>
      <c r="B6540" s="145" t="s">
        <v>6237</v>
      </c>
      <c r="C6540" s="132">
        <v>4</v>
      </c>
      <c r="D6540" s="132" t="s">
        <v>20</v>
      </c>
      <c r="E6540" s="186" t="s">
        <v>20</v>
      </c>
      <c r="F6540" s="132" t="s">
        <v>20</v>
      </c>
      <c r="G6540" s="132" t="s">
        <v>21</v>
      </c>
      <c r="H6540" s="132" t="s">
        <v>21</v>
      </c>
      <c r="I6540" s="132" t="s">
        <v>21</v>
      </c>
      <c r="J6540" s="133">
        <v>6.7309999999999999</v>
      </c>
      <c r="K6540" s="133">
        <v>4.3499999999999996</v>
      </c>
      <c r="L6540" s="133">
        <v>1.6</v>
      </c>
      <c r="M6540" s="134" t="str">
        <f t="shared" si="102"/>
        <v>P</v>
      </c>
      <c r="N6540" s="173" t="s">
        <v>10681</v>
      </c>
      <c r="O6540" s="146" t="s">
        <v>1562</v>
      </c>
      <c r="P6540" s="146" t="s">
        <v>10691</v>
      </c>
      <c r="Q6540" s="147" t="s">
        <v>10106</v>
      </c>
      <c r="R6540" s="187">
        <v>3.522388059701492</v>
      </c>
    </row>
    <row r="6541" spans="1:18" x14ac:dyDescent="0.25">
      <c r="A6541" s="135">
        <v>1076080</v>
      </c>
      <c r="B6541" s="148" t="s">
        <v>6238</v>
      </c>
      <c r="C6541" s="135">
        <v>1</v>
      </c>
      <c r="D6541" s="135" t="s">
        <v>20</v>
      </c>
      <c r="E6541" s="188" t="s">
        <v>20</v>
      </c>
      <c r="F6541" s="135" t="s">
        <v>20</v>
      </c>
      <c r="G6541" s="135" t="s">
        <v>20</v>
      </c>
      <c r="H6541" s="135" t="s">
        <v>20</v>
      </c>
      <c r="I6541" s="135" t="s">
        <v>20</v>
      </c>
      <c r="J6541" s="136">
        <v>4.2300000000000004</v>
      </c>
      <c r="K6541" s="136">
        <v>1.75</v>
      </c>
      <c r="L6541" s="136">
        <v>1.6</v>
      </c>
      <c r="M6541" s="137" t="str">
        <f t="shared" si="102"/>
        <v>P</v>
      </c>
      <c r="N6541" s="174" t="s">
        <v>10681</v>
      </c>
      <c r="O6541" s="149" t="s">
        <v>1562</v>
      </c>
      <c r="P6541" s="149" t="s">
        <v>10691</v>
      </c>
      <c r="Q6541" s="150" t="s">
        <v>10106</v>
      </c>
      <c r="R6541" s="189">
        <v>1.1940298507462686</v>
      </c>
    </row>
    <row r="6542" spans="1:18" x14ac:dyDescent="0.25">
      <c r="A6542" s="132">
        <v>1076104</v>
      </c>
      <c r="B6542" s="145" t="s">
        <v>6239</v>
      </c>
      <c r="C6542" s="132">
        <v>1</v>
      </c>
      <c r="D6542" s="132" t="s">
        <v>20</v>
      </c>
      <c r="E6542" s="186" t="s">
        <v>20</v>
      </c>
      <c r="F6542" s="132" t="s">
        <v>20</v>
      </c>
      <c r="G6542" s="132" t="s">
        <v>20</v>
      </c>
      <c r="H6542" s="132" t="s">
        <v>20</v>
      </c>
      <c r="I6542" s="132" t="s">
        <v>20</v>
      </c>
      <c r="J6542" s="133">
        <v>4.2300000000000004</v>
      </c>
      <c r="K6542" s="133">
        <v>1.75</v>
      </c>
      <c r="L6542" s="133">
        <v>1.6</v>
      </c>
      <c r="M6542" s="134" t="str">
        <f t="shared" si="102"/>
        <v>P</v>
      </c>
      <c r="N6542" s="171" t="s">
        <v>10681</v>
      </c>
      <c r="O6542" s="146" t="s">
        <v>1562</v>
      </c>
      <c r="P6542" s="146" t="s">
        <v>10691</v>
      </c>
      <c r="Q6542" s="147" t="s">
        <v>10519</v>
      </c>
      <c r="R6542" s="187">
        <v>1.1343283582089552</v>
      </c>
    </row>
    <row r="6543" spans="1:18" x14ac:dyDescent="0.25">
      <c r="A6543" s="135">
        <v>1076105</v>
      </c>
      <c r="B6543" s="148" t="s">
        <v>6240</v>
      </c>
      <c r="C6543" s="135">
        <v>4</v>
      </c>
      <c r="D6543" s="135" t="s">
        <v>20</v>
      </c>
      <c r="E6543" s="188" t="s">
        <v>20</v>
      </c>
      <c r="F6543" s="135" t="s">
        <v>20</v>
      </c>
      <c r="G6543" s="135" t="s">
        <v>21</v>
      </c>
      <c r="H6543" s="135" t="s">
        <v>21</v>
      </c>
      <c r="I6543" s="135" t="s">
        <v>21</v>
      </c>
      <c r="J6543" s="136">
        <v>6.7309999999999999</v>
      </c>
      <c r="K6543" s="136">
        <v>4.3499999999999996</v>
      </c>
      <c r="L6543" s="136">
        <v>1.6</v>
      </c>
      <c r="M6543" s="137" t="str">
        <f t="shared" si="102"/>
        <v>P</v>
      </c>
      <c r="N6543" s="172" t="s">
        <v>10681</v>
      </c>
      <c r="O6543" s="149" t="s">
        <v>1562</v>
      </c>
      <c r="P6543" s="149" t="s">
        <v>10691</v>
      </c>
      <c r="Q6543" s="150" t="s">
        <v>10519</v>
      </c>
      <c r="R6543" s="189">
        <v>3.283582089552239</v>
      </c>
    </row>
    <row r="6544" spans="1:18" x14ac:dyDescent="0.25">
      <c r="A6544" s="132">
        <v>1076108</v>
      </c>
      <c r="B6544" s="145" t="s">
        <v>10177</v>
      </c>
      <c r="C6544" s="132">
        <v>1000</v>
      </c>
      <c r="D6544" s="132" t="s">
        <v>20</v>
      </c>
      <c r="E6544" s="186" t="s">
        <v>20</v>
      </c>
      <c r="F6544" s="132" t="s">
        <v>20</v>
      </c>
      <c r="G6544" s="132" t="s">
        <v>20</v>
      </c>
      <c r="H6544" s="132" t="s">
        <v>20</v>
      </c>
      <c r="I6544" s="132" t="s">
        <v>20</v>
      </c>
      <c r="J6544" s="133">
        <v>1.4</v>
      </c>
      <c r="K6544" s="133">
        <v>1.4</v>
      </c>
      <c r="L6544" s="133">
        <v>0.43</v>
      </c>
      <c r="M6544" s="134" t="str">
        <f t="shared" si="102"/>
        <v>P</v>
      </c>
      <c r="N6544" s="171" t="s">
        <v>10682</v>
      </c>
      <c r="O6544" s="146" t="s">
        <v>1506</v>
      </c>
      <c r="P6544" s="146" t="s">
        <v>9526</v>
      </c>
      <c r="Q6544" s="147" t="s">
        <v>10519</v>
      </c>
      <c r="R6544" s="187">
        <v>200</v>
      </c>
    </row>
    <row r="6545" spans="1:18" x14ac:dyDescent="0.25">
      <c r="A6545" s="135">
        <v>1076109</v>
      </c>
      <c r="B6545" s="148" t="s">
        <v>6241</v>
      </c>
      <c r="C6545" s="135">
        <v>10</v>
      </c>
      <c r="D6545" s="135" t="s">
        <v>20</v>
      </c>
      <c r="E6545" s="188" t="s">
        <v>20</v>
      </c>
      <c r="F6545" s="135" t="s">
        <v>20</v>
      </c>
      <c r="G6545" s="135" t="s">
        <v>20</v>
      </c>
      <c r="H6545" s="135" t="s">
        <v>20</v>
      </c>
      <c r="I6545" s="135" t="s">
        <v>20</v>
      </c>
      <c r="J6545" s="136">
        <v>4.05</v>
      </c>
      <c r="K6545" s="136">
        <v>2.15</v>
      </c>
      <c r="L6545" s="136">
        <v>1</v>
      </c>
      <c r="M6545" s="137" t="str">
        <f t="shared" si="102"/>
        <v>P</v>
      </c>
      <c r="N6545" s="172" t="s">
        <v>10682</v>
      </c>
      <c r="O6545" s="149" t="s">
        <v>1532</v>
      </c>
      <c r="P6545" s="149" t="s">
        <v>9916</v>
      </c>
      <c r="Q6545" s="150" t="s">
        <v>10519</v>
      </c>
      <c r="R6545" s="189">
        <v>4.4000000000000004</v>
      </c>
    </row>
    <row r="6546" spans="1:18" x14ac:dyDescent="0.25">
      <c r="A6546" s="132">
        <v>1076110</v>
      </c>
      <c r="B6546" s="145" t="s">
        <v>6242</v>
      </c>
      <c r="C6546" s="132">
        <v>10</v>
      </c>
      <c r="D6546" s="132" t="s">
        <v>20</v>
      </c>
      <c r="E6546" s="186" t="s">
        <v>20</v>
      </c>
      <c r="F6546" s="132" t="s">
        <v>20</v>
      </c>
      <c r="G6546" s="132" t="s">
        <v>21</v>
      </c>
      <c r="H6546" s="132" t="s">
        <v>21</v>
      </c>
      <c r="I6546" s="132" t="s">
        <v>21</v>
      </c>
      <c r="J6546" s="133">
        <v>200</v>
      </c>
      <c r="K6546" s="133">
        <v>45</v>
      </c>
      <c r="L6546" s="133">
        <v>196</v>
      </c>
      <c r="M6546" s="134" t="str">
        <f t="shared" si="102"/>
        <v>P</v>
      </c>
      <c r="N6546" s="171" t="s">
        <v>10682</v>
      </c>
      <c r="O6546" s="146" t="s">
        <v>1532</v>
      </c>
      <c r="P6546" s="146" t="s">
        <v>9916</v>
      </c>
      <c r="Q6546" s="147" t="s">
        <v>10519</v>
      </c>
      <c r="R6546" s="187">
        <v>1.8777777777777778</v>
      </c>
    </row>
    <row r="6547" spans="1:18" x14ac:dyDescent="0.25">
      <c r="A6547" s="135">
        <v>1076111</v>
      </c>
      <c r="B6547" s="148" t="s">
        <v>6243</v>
      </c>
      <c r="C6547" s="135">
        <v>1</v>
      </c>
      <c r="D6547" s="135" t="s">
        <v>20</v>
      </c>
      <c r="E6547" s="188" t="s">
        <v>20</v>
      </c>
      <c r="F6547" s="135" t="s">
        <v>20</v>
      </c>
      <c r="G6547" s="135" t="s">
        <v>20</v>
      </c>
      <c r="H6547" s="135" t="s">
        <v>20</v>
      </c>
      <c r="I6547" s="135" t="s">
        <v>20</v>
      </c>
      <c r="J6547" s="136">
        <v>4.07</v>
      </c>
      <c r="K6547" s="136">
        <v>2.65</v>
      </c>
      <c r="L6547" s="136">
        <v>2.0699999999999998</v>
      </c>
      <c r="M6547" s="137" t="str">
        <f t="shared" si="102"/>
        <v>P</v>
      </c>
      <c r="N6547" s="174" t="s">
        <v>10682</v>
      </c>
      <c r="O6547" s="149" t="s">
        <v>1532</v>
      </c>
      <c r="P6547" s="149" t="s">
        <v>9847</v>
      </c>
      <c r="Q6547" s="150" t="s">
        <v>10519</v>
      </c>
      <c r="R6547" s="189">
        <v>60.12222222222222</v>
      </c>
    </row>
    <row r="6548" spans="1:18" x14ac:dyDescent="0.25">
      <c r="A6548" s="132">
        <v>1076112</v>
      </c>
      <c r="B6548" s="145" t="s">
        <v>60</v>
      </c>
      <c r="C6548" s="132">
        <v>125</v>
      </c>
      <c r="D6548" s="132">
        <v>24</v>
      </c>
      <c r="E6548" s="186" t="s">
        <v>21</v>
      </c>
      <c r="F6548" s="132">
        <v>30</v>
      </c>
      <c r="G6548" s="132" t="s">
        <v>20</v>
      </c>
      <c r="H6548" s="132" t="s">
        <v>20</v>
      </c>
      <c r="I6548" s="132" t="s">
        <v>20</v>
      </c>
      <c r="J6548" s="133">
        <v>5.52</v>
      </c>
      <c r="K6548" s="133">
        <v>2.9</v>
      </c>
      <c r="L6548" s="133">
        <v>2.9</v>
      </c>
      <c r="M6548" s="134" t="str">
        <f t="shared" si="102"/>
        <v>P</v>
      </c>
      <c r="N6548" s="171" t="s">
        <v>10682</v>
      </c>
      <c r="O6548" s="146" t="s">
        <v>1506</v>
      </c>
      <c r="P6548" s="146" t="s">
        <v>9487</v>
      </c>
      <c r="Q6548" s="147" t="s">
        <v>10519</v>
      </c>
      <c r="R6548" s="187">
        <v>70</v>
      </c>
    </row>
    <row r="6549" spans="1:18" x14ac:dyDescent="0.25">
      <c r="A6549" s="135">
        <v>1076114</v>
      </c>
      <c r="B6549" s="148" t="s">
        <v>8732</v>
      </c>
      <c r="C6549" s="135">
        <v>6</v>
      </c>
      <c r="D6549" s="135">
        <v>1728</v>
      </c>
      <c r="E6549" s="188">
        <v>8</v>
      </c>
      <c r="F6549" s="135" t="s">
        <v>20</v>
      </c>
      <c r="G6549" s="135" t="s">
        <v>20</v>
      </c>
      <c r="H6549" s="135">
        <v>80</v>
      </c>
      <c r="I6549" s="135">
        <v>1</v>
      </c>
      <c r="J6549" s="136">
        <v>1.22</v>
      </c>
      <c r="K6549" s="136">
        <v>0.8</v>
      </c>
      <c r="L6549" s="136">
        <v>0.37</v>
      </c>
      <c r="M6549" s="137" t="str">
        <f t="shared" si="102"/>
        <v>P</v>
      </c>
      <c r="N6549" s="174" t="s">
        <v>10681</v>
      </c>
      <c r="O6549" s="149" t="s">
        <v>1581</v>
      </c>
      <c r="P6549" s="149" t="s">
        <v>10581</v>
      </c>
      <c r="Q6549" s="150" t="s">
        <v>10519</v>
      </c>
      <c r="R6549" s="189">
        <v>2.34</v>
      </c>
    </row>
    <row r="6550" spans="1:18" x14ac:dyDescent="0.25">
      <c r="A6550" s="132">
        <v>1076148</v>
      </c>
      <c r="B6550" s="145" t="s">
        <v>10178</v>
      </c>
      <c r="C6550" s="132">
        <v>1</v>
      </c>
      <c r="D6550" s="132">
        <v>16</v>
      </c>
      <c r="E6550" s="186" t="s">
        <v>20</v>
      </c>
      <c r="F6550" s="132" t="s">
        <v>20</v>
      </c>
      <c r="G6550" s="132" t="s">
        <v>20</v>
      </c>
      <c r="H6550" s="132" t="s">
        <v>20</v>
      </c>
      <c r="I6550" s="132" t="s">
        <v>20</v>
      </c>
      <c r="J6550" s="133">
        <v>4.3</v>
      </c>
      <c r="K6550" s="133">
        <v>4.3</v>
      </c>
      <c r="L6550" s="133">
        <v>2.7</v>
      </c>
      <c r="M6550" s="134" t="str">
        <f t="shared" si="102"/>
        <v>P</v>
      </c>
      <c r="N6550" s="173" t="s">
        <v>10682</v>
      </c>
      <c r="O6550" s="146" t="s">
        <v>1506</v>
      </c>
      <c r="P6550" s="146" t="s">
        <v>9401</v>
      </c>
      <c r="Q6550" s="147" t="s">
        <v>10519</v>
      </c>
      <c r="R6550" s="187">
        <v>132.88999999999999</v>
      </c>
    </row>
    <row r="6551" spans="1:18" x14ac:dyDescent="0.25">
      <c r="A6551" s="135">
        <v>1076158</v>
      </c>
      <c r="B6551" s="148" t="s">
        <v>488</v>
      </c>
      <c r="C6551" s="135">
        <v>6</v>
      </c>
      <c r="D6551" s="135">
        <v>432</v>
      </c>
      <c r="E6551" s="188" t="s">
        <v>21</v>
      </c>
      <c r="F6551" s="135">
        <v>648</v>
      </c>
      <c r="G6551" s="135">
        <v>20</v>
      </c>
      <c r="H6551" s="135" t="s">
        <v>20</v>
      </c>
      <c r="I6551" s="135">
        <v>2</v>
      </c>
      <c r="J6551" s="136">
        <v>1.68</v>
      </c>
      <c r="K6551" s="136">
        <v>1.1200000000000001</v>
      </c>
      <c r="L6551" s="136">
        <v>1.2</v>
      </c>
      <c r="M6551" s="137" t="str">
        <f t="shared" si="102"/>
        <v>P</v>
      </c>
      <c r="N6551" s="174" t="s">
        <v>10681</v>
      </c>
      <c r="O6551" s="149" t="s">
        <v>1578</v>
      </c>
      <c r="P6551" s="149" t="s">
        <v>10579</v>
      </c>
      <c r="Q6551" s="150" t="s">
        <v>10106</v>
      </c>
      <c r="R6551" s="189">
        <v>9.6000000000000014</v>
      </c>
    </row>
    <row r="6552" spans="1:18" x14ac:dyDescent="0.25">
      <c r="A6552" s="132">
        <v>1076159</v>
      </c>
      <c r="B6552" s="145" t="s">
        <v>1436</v>
      </c>
      <c r="C6552" s="132">
        <v>6</v>
      </c>
      <c r="D6552" s="132">
        <v>312</v>
      </c>
      <c r="E6552" s="186" t="s">
        <v>21</v>
      </c>
      <c r="F6552" s="132">
        <v>520</v>
      </c>
      <c r="G6552" s="132">
        <v>20</v>
      </c>
      <c r="H6552" s="132" t="s">
        <v>20</v>
      </c>
      <c r="I6552" s="132">
        <v>1</v>
      </c>
      <c r="J6552" s="133">
        <v>1.68</v>
      </c>
      <c r="K6552" s="133">
        <v>1.2</v>
      </c>
      <c r="L6552" s="133">
        <v>1.54</v>
      </c>
      <c r="M6552" s="134" t="str">
        <f t="shared" si="102"/>
        <v>P</v>
      </c>
      <c r="N6552" s="173" t="s">
        <v>10681</v>
      </c>
      <c r="O6552" s="146" t="s">
        <v>1578</v>
      </c>
      <c r="P6552" s="146" t="s">
        <v>10579</v>
      </c>
      <c r="Q6552" s="147" t="s">
        <v>10106</v>
      </c>
      <c r="R6552" s="187">
        <v>5.9399999999999995</v>
      </c>
    </row>
    <row r="6553" spans="1:18" x14ac:dyDescent="0.25">
      <c r="A6553" s="135">
        <v>1076160</v>
      </c>
      <c r="B6553" s="148" t="s">
        <v>1244</v>
      </c>
      <c r="C6553" s="135">
        <v>6</v>
      </c>
      <c r="D6553" s="135">
        <v>335</v>
      </c>
      <c r="E6553" s="188" t="s">
        <v>21</v>
      </c>
      <c r="F6553" s="135">
        <v>536</v>
      </c>
      <c r="G6553" s="135">
        <v>20</v>
      </c>
      <c r="H6553" s="135">
        <v>25</v>
      </c>
      <c r="I6553" s="135">
        <v>1</v>
      </c>
      <c r="J6553" s="136">
        <v>1.46</v>
      </c>
      <c r="K6553" s="136">
        <v>0.98</v>
      </c>
      <c r="L6553" s="136">
        <v>1.74</v>
      </c>
      <c r="M6553" s="137" t="str">
        <f t="shared" si="102"/>
        <v>P</v>
      </c>
      <c r="N6553" s="174" t="s">
        <v>10681</v>
      </c>
      <c r="O6553" s="149" t="s">
        <v>1506</v>
      </c>
      <c r="P6553" s="149" t="s">
        <v>10455</v>
      </c>
      <c r="Q6553" s="150" t="s">
        <v>10519</v>
      </c>
      <c r="R6553" s="189">
        <v>5.0999999999999996</v>
      </c>
    </row>
    <row r="6554" spans="1:18" x14ac:dyDescent="0.25">
      <c r="A6554" s="132">
        <v>1076168</v>
      </c>
      <c r="B6554" s="145" t="s">
        <v>1439</v>
      </c>
      <c r="C6554" s="132">
        <v>6</v>
      </c>
      <c r="D6554" s="132">
        <v>270</v>
      </c>
      <c r="E6554" s="186" t="s">
        <v>21</v>
      </c>
      <c r="F6554" s="132">
        <v>450</v>
      </c>
      <c r="G6554" s="132" t="s">
        <v>20</v>
      </c>
      <c r="H6554" s="132" t="s">
        <v>20</v>
      </c>
      <c r="I6554" s="132" t="s">
        <v>20</v>
      </c>
      <c r="J6554" s="133">
        <v>2.2999999999999998</v>
      </c>
      <c r="K6554" s="133">
        <v>1.54</v>
      </c>
      <c r="L6554" s="133">
        <v>0.96</v>
      </c>
      <c r="M6554" s="134" t="str">
        <f t="shared" si="102"/>
        <v>P</v>
      </c>
      <c r="N6554" s="173" t="s">
        <v>10681</v>
      </c>
      <c r="O6554" s="146" t="s">
        <v>1578</v>
      </c>
      <c r="P6554" s="146" t="s">
        <v>10579</v>
      </c>
      <c r="Q6554" s="147" t="s">
        <v>10106</v>
      </c>
      <c r="R6554" s="187">
        <v>11.459999999999999</v>
      </c>
    </row>
    <row r="6555" spans="1:18" x14ac:dyDescent="0.25">
      <c r="A6555" s="135">
        <v>1076169</v>
      </c>
      <c r="B6555" s="148" t="s">
        <v>1212</v>
      </c>
      <c r="C6555" s="135">
        <v>6</v>
      </c>
      <c r="D6555" s="135">
        <v>318</v>
      </c>
      <c r="E6555" s="188" t="s">
        <v>21</v>
      </c>
      <c r="F6555" s="135">
        <v>477</v>
      </c>
      <c r="G6555" s="135">
        <v>20</v>
      </c>
      <c r="H6555" s="135">
        <v>25</v>
      </c>
      <c r="I6555" s="135">
        <v>1</v>
      </c>
      <c r="J6555" s="136">
        <v>1.82</v>
      </c>
      <c r="K6555" s="136">
        <v>1.2</v>
      </c>
      <c r="L6555" s="136">
        <v>1.52</v>
      </c>
      <c r="M6555" s="137" t="str">
        <f t="shared" si="102"/>
        <v>P</v>
      </c>
      <c r="N6555" s="174" t="s">
        <v>10681</v>
      </c>
      <c r="O6555" s="149" t="s">
        <v>1506</v>
      </c>
      <c r="P6555" s="149" t="s">
        <v>10455</v>
      </c>
      <c r="Q6555" s="150" t="s">
        <v>10519</v>
      </c>
      <c r="R6555" s="189">
        <v>4.62</v>
      </c>
    </row>
    <row r="6556" spans="1:18" x14ac:dyDescent="0.25">
      <c r="A6556" s="132">
        <v>1076170</v>
      </c>
      <c r="B6556" s="145" t="s">
        <v>1484</v>
      </c>
      <c r="C6556" s="132">
        <v>6</v>
      </c>
      <c r="D6556" s="132">
        <v>336</v>
      </c>
      <c r="E6556" s="186" t="s">
        <v>21</v>
      </c>
      <c r="F6556" s="132">
        <v>544</v>
      </c>
      <c r="G6556" s="132">
        <v>4</v>
      </c>
      <c r="H6556" s="132" t="s">
        <v>20</v>
      </c>
      <c r="I6556" s="132">
        <v>5</v>
      </c>
      <c r="J6556" s="133">
        <v>3.2</v>
      </c>
      <c r="K6556" s="133">
        <v>1.9</v>
      </c>
      <c r="L6556" s="133">
        <v>0.44</v>
      </c>
      <c r="M6556" s="134" t="str">
        <f t="shared" si="102"/>
        <v>P</v>
      </c>
      <c r="N6556" s="173" t="s">
        <v>10681</v>
      </c>
      <c r="O6556" s="146" t="s">
        <v>1506</v>
      </c>
      <c r="P6556" s="146" t="s">
        <v>9398</v>
      </c>
      <c r="Q6556" s="147" t="s">
        <v>10519</v>
      </c>
      <c r="R6556" s="187">
        <v>7.98</v>
      </c>
    </row>
    <row r="6557" spans="1:18" x14ac:dyDescent="0.25">
      <c r="A6557" s="135">
        <v>1076175</v>
      </c>
      <c r="B6557" s="148" t="s">
        <v>1156</v>
      </c>
      <c r="C6557" s="135">
        <v>12</v>
      </c>
      <c r="D6557" s="135">
        <v>420</v>
      </c>
      <c r="E6557" s="188" t="s">
        <v>21</v>
      </c>
      <c r="F6557" s="135">
        <v>546</v>
      </c>
      <c r="G6557" s="135" t="s">
        <v>20</v>
      </c>
      <c r="H6557" s="135" t="s">
        <v>20</v>
      </c>
      <c r="I6557" s="135" t="s">
        <v>20</v>
      </c>
      <c r="J6557" s="136">
        <v>2.38</v>
      </c>
      <c r="K6557" s="136">
        <v>0.81</v>
      </c>
      <c r="L6557" s="136">
        <v>1.03</v>
      </c>
      <c r="M6557" s="137" t="str">
        <f t="shared" si="102"/>
        <v>P</v>
      </c>
      <c r="N6557" s="174" t="s">
        <v>10681</v>
      </c>
      <c r="O6557" s="149" t="s">
        <v>1607</v>
      </c>
      <c r="P6557" s="149" t="s">
        <v>9506</v>
      </c>
      <c r="Q6557" s="150" t="s">
        <v>10519</v>
      </c>
      <c r="R6557" s="189">
        <v>5.88</v>
      </c>
    </row>
    <row r="6558" spans="1:18" x14ac:dyDescent="0.25">
      <c r="A6558" s="132">
        <v>1076176</v>
      </c>
      <c r="B6558" s="145" t="s">
        <v>1485</v>
      </c>
      <c r="C6558" s="132">
        <v>12</v>
      </c>
      <c r="D6558" s="132">
        <v>440</v>
      </c>
      <c r="E6558" s="186" t="s">
        <v>21</v>
      </c>
      <c r="F6558" s="132">
        <v>700</v>
      </c>
      <c r="G6558" s="132">
        <v>20</v>
      </c>
      <c r="H6558" s="132">
        <v>40</v>
      </c>
      <c r="I6558" s="132">
        <v>2</v>
      </c>
      <c r="J6558" s="133">
        <v>1.6</v>
      </c>
      <c r="K6558" s="133">
        <v>1.2</v>
      </c>
      <c r="L6558" s="133">
        <v>0.98</v>
      </c>
      <c r="M6558" s="134" t="str">
        <f t="shared" si="102"/>
        <v>P</v>
      </c>
      <c r="N6558" s="173" t="s">
        <v>10681</v>
      </c>
      <c r="O6558" s="146" t="s">
        <v>1607</v>
      </c>
      <c r="P6558" s="146" t="s">
        <v>9506</v>
      </c>
      <c r="Q6558" s="147" t="s">
        <v>10519</v>
      </c>
      <c r="R6558" s="187">
        <v>5.04</v>
      </c>
    </row>
    <row r="6559" spans="1:18" x14ac:dyDescent="0.25">
      <c r="A6559" s="135">
        <v>1076184</v>
      </c>
      <c r="B6559" s="148" t="s">
        <v>1162</v>
      </c>
      <c r="C6559" s="135">
        <v>12</v>
      </c>
      <c r="D6559" s="135">
        <v>420</v>
      </c>
      <c r="E6559" s="188" t="s">
        <v>21</v>
      </c>
      <c r="F6559" s="135" t="s">
        <v>20</v>
      </c>
      <c r="G6559" s="135">
        <v>18</v>
      </c>
      <c r="H6559" s="135" t="s">
        <v>20</v>
      </c>
      <c r="I6559" s="135">
        <v>2</v>
      </c>
      <c r="J6559" s="136">
        <v>2.36</v>
      </c>
      <c r="K6559" s="136">
        <v>0.82</v>
      </c>
      <c r="L6559" s="136">
        <v>1.02</v>
      </c>
      <c r="M6559" s="137" t="str">
        <f t="shared" si="102"/>
        <v>P</v>
      </c>
      <c r="N6559" s="174" t="s">
        <v>10681</v>
      </c>
      <c r="O6559" s="149" t="s">
        <v>1607</v>
      </c>
      <c r="P6559" s="149" t="s">
        <v>9506</v>
      </c>
      <c r="Q6559" s="150" t="s">
        <v>10519</v>
      </c>
      <c r="R6559" s="189">
        <v>5.88</v>
      </c>
    </row>
    <row r="6560" spans="1:18" x14ac:dyDescent="0.25">
      <c r="A6560" s="132">
        <v>1076186</v>
      </c>
      <c r="B6560" s="145" t="s">
        <v>6244</v>
      </c>
      <c r="C6560" s="132">
        <v>12</v>
      </c>
      <c r="D6560" s="132">
        <v>420</v>
      </c>
      <c r="E6560" s="186" t="s">
        <v>20</v>
      </c>
      <c r="F6560" s="132" t="s">
        <v>20</v>
      </c>
      <c r="G6560" s="132" t="s">
        <v>20</v>
      </c>
      <c r="H6560" s="132" t="s">
        <v>20</v>
      </c>
      <c r="I6560" s="132" t="s">
        <v>20</v>
      </c>
      <c r="J6560" s="133">
        <v>2.34</v>
      </c>
      <c r="K6560" s="133">
        <v>0.82</v>
      </c>
      <c r="L6560" s="133">
        <v>1.02</v>
      </c>
      <c r="M6560" s="134" t="str">
        <f t="shared" si="102"/>
        <v>P</v>
      </c>
      <c r="N6560" s="173" t="s">
        <v>10681</v>
      </c>
      <c r="O6560" s="146" t="s">
        <v>1607</v>
      </c>
      <c r="P6560" s="146" t="s">
        <v>9506</v>
      </c>
      <c r="Q6560" s="147" t="s">
        <v>10519</v>
      </c>
      <c r="R6560" s="187">
        <v>5.88</v>
      </c>
    </row>
    <row r="6561" spans="1:18" x14ac:dyDescent="0.25">
      <c r="A6561" s="135">
        <v>1076227</v>
      </c>
      <c r="B6561" s="148" t="s">
        <v>151</v>
      </c>
      <c r="C6561" s="135">
        <v>6</v>
      </c>
      <c r="D6561" s="135">
        <v>144</v>
      </c>
      <c r="E6561" s="188" t="s">
        <v>21</v>
      </c>
      <c r="F6561" s="135">
        <v>216</v>
      </c>
      <c r="G6561" s="135">
        <v>5</v>
      </c>
      <c r="H6561" s="135">
        <v>6</v>
      </c>
      <c r="I6561" s="135">
        <v>3</v>
      </c>
      <c r="J6561" s="136">
        <v>3.2</v>
      </c>
      <c r="K6561" s="136">
        <v>2.16</v>
      </c>
      <c r="L6561" s="136">
        <v>0.8</v>
      </c>
      <c r="M6561" s="137" t="str">
        <f t="shared" si="102"/>
        <v>P</v>
      </c>
      <c r="N6561" s="174" t="s">
        <v>10681</v>
      </c>
      <c r="O6561" s="149" t="s">
        <v>1581</v>
      </c>
      <c r="P6561" s="149" t="s">
        <v>10581</v>
      </c>
      <c r="Q6561" s="150" t="s">
        <v>10519</v>
      </c>
      <c r="R6561" s="189">
        <v>9.6000000000000014</v>
      </c>
    </row>
    <row r="6562" spans="1:18" x14ac:dyDescent="0.25">
      <c r="A6562" s="132">
        <v>1076228</v>
      </c>
      <c r="B6562" s="145" t="s">
        <v>137</v>
      </c>
      <c r="C6562" s="132">
        <v>6</v>
      </c>
      <c r="D6562" s="132">
        <v>144</v>
      </c>
      <c r="E6562" s="186" t="s">
        <v>21</v>
      </c>
      <c r="F6562" s="132">
        <v>216</v>
      </c>
      <c r="G6562" s="132">
        <v>5</v>
      </c>
      <c r="H6562" s="132">
        <v>6</v>
      </c>
      <c r="I6562" s="132">
        <v>3</v>
      </c>
      <c r="J6562" s="133">
        <v>3.2</v>
      </c>
      <c r="K6562" s="133">
        <v>2.14</v>
      </c>
      <c r="L6562" s="133">
        <v>0.82</v>
      </c>
      <c r="M6562" s="134" t="str">
        <f t="shared" si="102"/>
        <v>P</v>
      </c>
      <c r="N6562" s="173" t="s">
        <v>10681</v>
      </c>
      <c r="O6562" s="146" t="s">
        <v>1581</v>
      </c>
      <c r="P6562" s="146" t="s">
        <v>10581</v>
      </c>
      <c r="Q6562" s="147" t="s">
        <v>10519</v>
      </c>
      <c r="R6562" s="187">
        <v>10.5</v>
      </c>
    </row>
    <row r="6563" spans="1:18" x14ac:dyDescent="0.25">
      <c r="A6563" s="135">
        <v>1076229</v>
      </c>
      <c r="B6563" s="148" t="s">
        <v>134</v>
      </c>
      <c r="C6563" s="135">
        <v>6</v>
      </c>
      <c r="D6563" s="135">
        <v>144</v>
      </c>
      <c r="E6563" s="188" t="s">
        <v>21</v>
      </c>
      <c r="F6563" s="135">
        <v>216</v>
      </c>
      <c r="G6563" s="135">
        <v>5</v>
      </c>
      <c r="H6563" s="135">
        <v>6</v>
      </c>
      <c r="I6563" s="135">
        <v>3</v>
      </c>
      <c r="J6563" s="136">
        <v>3.24</v>
      </c>
      <c r="K6563" s="136">
        <v>2.15</v>
      </c>
      <c r="L6563" s="136">
        <v>0.84</v>
      </c>
      <c r="M6563" s="137" t="str">
        <f t="shared" si="102"/>
        <v>P</v>
      </c>
      <c r="N6563" s="174" t="s">
        <v>10681</v>
      </c>
      <c r="O6563" s="149" t="s">
        <v>1581</v>
      </c>
      <c r="P6563" s="149" t="s">
        <v>10581</v>
      </c>
      <c r="Q6563" s="150" t="s">
        <v>10519</v>
      </c>
      <c r="R6563" s="189">
        <v>10.26</v>
      </c>
    </row>
    <row r="6564" spans="1:18" x14ac:dyDescent="0.25">
      <c r="A6564" s="132">
        <v>1076230</v>
      </c>
      <c r="B6564" s="145" t="s">
        <v>139</v>
      </c>
      <c r="C6564" s="132">
        <v>6</v>
      </c>
      <c r="D6564" s="132">
        <v>144</v>
      </c>
      <c r="E6564" s="186" t="s">
        <v>21</v>
      </c>
      <c r="F6564" s="132">
        <v>216</v>
      </c>
      <c r="G6564" s="132">
        <v>5</v>
      </c>
      <c r="H6564" s="132">
        <v>6</v>
      </c>
      <c r="I6564" s="132">
        <v>3</v>
      </c>
      <c r="J6564" s="133">
        <v>3.18</v>
      </c>
      <c r="K6564" s="133">
        <v>2.16</v>
      </c>
      <c r="L6564" s="133">
        <v>0.82</v>
      </c>
      <c r="M6564" s="134" t="str">
        <f t="shared" si="102"/>
        <v>P</v>
      </c>
      <c r="N6564" s="173" t="s">
        <v>10681</v>
      </c>
      <c r="O6564" s="146" t="s">
        <v>1581</v>
      </c>
      <c r="P6564" s="146" t="s">
        <v>10581</v>
      </c>
      <c r="Q6564" s="147" t="s">
        <v>10519</v>
      </c>
      <c r="R6564" s="187">
        <v>10.620000000000001</v>
      </c>
    </row>
    <row r="6565" spans="1:18" x14ac:dyDescent="0.25">
      <c r="A6565" s="135">
        <v>1076231</v>
      </c>
      <c r="B6565" s="148" t="s">
        <v>145</v>
      </c>
      <c r="C6565" s="135">
        <v>6</v>
      </c>
      <c r="D6565" s="135">
        <v>144</v>
      </c>
      <c r="E6565" s="188" t="s">
        <v>21</v>
      </c>
      <c r="F6565" s="135">
        <v>216</v>
      </c>
      <c r="G6565" s="135">
        <v>5</v>
      </c>
      <c r="H6565" s="135">
        <v>6</v>
      </c>
      <c r="I6565" s="135">
        <v>3</v>
      </c>
      <c r="J6565" s="136">
        <v>3.2</v>
      </c>
      <c r="K6565" s="136">
        <v>2.12</v>
      </c>
      <c r="L6565" s="136">
        <v>0.84</v>
      </c>
      <c r="M6565" s="137" t="str">
        <f t="shared" si="102"/>
        <v>P</v>
      </c>
      <c r="N6565" s="174" t="s">
        <v>10681</v>
      </c>
      <c r="O6565" s="149" t="s">
        <v>1581</v>
      </c>
      <c r="P6565" s="149" t="s">
        <v>10581</v>
      </c>
      <c r="Q6565" s="150" t="s">
        <v>10519</v>
      </c>
      <c r="R6565" s="189">
        <v>9.9599999999999991</v>
      </c>
    </row>
    <row r="6566" spans="1:18" x14ac:dyDescent="0.25">
      <c r="A6566" s="132">
        <v>1076232</v>
      </c>
      <c r="B6566" s="145" t="s">
        <v>122</v>
      </c>
      <c r="C6566" s="132">
        <v>6</v>
      </c>
      <c r="D6566" s="132">
        <v>144</v>
      </c>
      <c r="E6566" s="186" t="s">
        <v>21</v>
      </c>
      <c r="F6566" s="132">
        <v>216</v>
      </c>
      <c r="G6566" s="132">
        <v>5</v>
      </c>
      <c r="H6566" s="132">
        <v>6</v>
      </c>
      <c r="I6566" s="132">
        <v>3</v>
      </c>
      <c r="J6566" s="133">
        <v>3.2</v>
      </c>
      <c r="K6566" s="133">
        <v>2.14</v>
      </c>
      <c r="L6566" s="133">
        <v>0.84</v>
      </c>
      <c r="M6566" s="134" t="str">
        <f t="shared" si="102"/>
        <v>P</v>
      </c>
      <c r="N6566" s="173" t="s">
        <v>10681</v>
      </c>
      <c r="O6566" s="146" t="s">
        <v>1581</v>
      </c>
      <c r="P6566" s="146" t="s">
        <v>10581</v>
      </c>
      <c r="Q6566" s="147" t="s">
        <v>10519</v>
      </c>
      <c r="R6566" s="187">
        <v>9.120000000000001</v>
      </c>
    </row>
    <row r="6567" spans="1:18" x14ac:dyDescent="0.25">
      <c r="A6567" s="135">
        <v>1076242</v>
      </c>
      <c r="B6567" s="148" t="s">
        <v>129</v>
      </c>
      <c r="C6567" s="135">
        <v>6</v>
      </c>
      <c r="D6567" s="135">
        <v>144</v>
      </c>
      <c r="E6567" s="188" t="s">
        <v>21</v>
      </c>
      <c r="F6567" s="135">
        <v>216</v>
      </c>
      <c r="G6567" s="135">
        <v>5</v>
      </c>
      <c r="H6567" s="135">
        <v>6</v>
      </c>
      <c r="I6567" s="135">
        <v>3</v>
      </c>
      <c r="J6567" s="136">
        <v>3.24</v>
      </c>
      <c r="K6567" s="136">
        <v>2.15</v>
      </c>
      <c r="L6567" s="136">
        <v>0.84</v>
      </c>
      <c r="M6567" s="137" t="str">
        <f t="shared" si="102"/>
        <v>P</v>
      </c>
      <c r="N6567" s="174" t="s">
        <v>10681</v>
      </c>
      <c r="O6567" s="149" t="s">
        <v>1581</v>
      </c>
      <c r="P6567" s="149" t="s">
        <v>10581</v>
      </c>
      <c r="Q6567" s="150" t="s">
        <v>10519</v>
      </c>
      <c r="R6567" s="189">
        <v>16.38</v>
      </c>
    </row>
    <row r="6568" spans="1:18" x14ac:dyDescent="0.25">
      <c r="A6568" s="132">
        <v>1076327</v>
      </c>
      <c r="B6568" s="145" t="s">
        <v>148</v>
      </c>
      <c r="C6568" s="132">
        <v>6</v>
      </c>
      <c r="D6568" s="132">
        <v>144</v>
      </c>
      <c r="E6568" s="186" t="s">
        <v>21</v>
      </c>
      <c r="F6568" s="132">
        <v>216</v>
      </c>
      <c r="G6568" s="132">
        <v>5</v>
      </c>
      <c r="H6568" s="132">
        <v>6</v>
      </c>
      <c r="I6568" s="132">
        <v>3</v>
      </c>
      <c r="J6568" s="133">
        <v>3.24</v>
      </c>
      <c r="K6568" s="133">
        <v>2.15</v>
      </c>
      <c r="L6568" s="133">
        <v>0.84</v>
      </c>
      <c r="M6568" s="134" t="str">
        <f t="shared" si="102"/>
        <v>P</v>
      </c>
      <c r="N6568" s="173" t="s">
        <v>10681</v>
      </c>
      <c r="O6568" s="146" t="s">
        <v>1581</v>
      </c>
      <c r="P6568" s="146" t="s">
        <v>10581</v>
      </c>
      <c r="Q6568" s="147" t="s">
        <v>10519</v>
      </c>
      <c r="R6568" s="187">
        <v>9.48</v>
      </c>
    </row>
    <row r="6569" spans="1:18" x14ac:dyDescent="0.25">
      <c r="A6569" s="135">
        <v>1076328</v>
      </c>
      <c r="B6569" s="148" t="s">
        <v>117</v>
      </c>
      <c r="C6569" s="135">
        <v>6</v>
      </c>
      <c r="D6569" s="135">
        <v>144</v>
      </c>
      <c r="E6569" s="188" t="s">
        <v>21</v>
      </c>
      <c r="F6569" s="135">
        <v>216</v>
      </c>
      <c r="G6569" s="135">
        <v>5</v>
      </c>
      <c r="H6569" s="135">
        <v>6</v>
      </c>
      <c r="I6569" s="135">
        <v>3</v>
      </c>
      <c r="J6569" s="136">
        <v>3.18</v>
      </c>
      <c r="K6569" s="136">
        <v>2.14</v>
      </c>
      <c r="L6569" s="136">
        <v>0.8</v>
      </c>
      <c r="M6569" s="137" t="str">
        <f t="shared" si="102"/>
        <v>P</v>
      </c>
      <c r="N6569" s="174" t="s">
        <v>10681</v>
      </c>
      <c r="O6569" s="149" t="s">
        <v>1581</v>
      </c>
      <c r="P6569" s="149" t="s">
        <v>10581</v>
      </c>
      <c r="Q6569" s="150" t="s">
        <v>10519</v>
      </c>
      <c r="R6569" s="189">
        <v>9.7799999999999994</v>
      </c>
    </row>
    <row r="6570" spans="1:18" x14ac:dyDescent="0.25">
      <c r="A6570" s="132">
        <v>1076329</v>
      </c>
      <c r="B6570" s="145" t="s">
        <v>6245</v>
      </c>
      <c r="C6570" s="132">
        <v>1</v>
      </c>
      <c r="D6570" s="132" t="s">
        <v>20</v>
      </c>
      <c r="E6570" s="186" t="s">
        <v>20</v>
      </c>
      <c r="F6570" s="132" t="s">
        <v>20</v>
      </c>
      <c r="G6570" s="132" t="s">
        <v>20</v>
      </c>
      <c r="H6570" s="132" t="s">
        <v>20</v>
      </c>
      <c r="I6570" s="132" t="s">
        <v>20</v>
      </c>
      <c r="J6570" s="133">
        <v>3.6</v>
      </c>
      <c r="K6570" s="133">
        <v>2.5</v>
      </c>
      <c r="L6570" s="133">
        <v>1.1299999999999999</v>
      </c>
      <c r="M6570" s="134" t="str">
        <f t="shared" si="102"/>
        <v>P</v>
      </c>
      <c r="N6570" s="173" t="s">
        <v>10681</v>
      </c>
      <c r="O6570" s="146" t="s">
        <v>3270</v>
      </c>
      <c r="P6570" s="146" t="s">
        <v>9884</v>
      </c>
      <c r="Q6570" s="147" t="s">
        <v>10106</v>
      </c>
      <c r="R6570" s="187">
        <v>3.7453183520599252E-4</v>
      </c>
    </row>
    <row r="6571" spans="1:18" x14ac:dyDescent="0.25">
      <c r="A6571" s="135">
        <v>1076330</v>
      </c>
      <c r="B6571" s="148" t="s">
        <v>6246</v>
      </c>
      <c r="C6571" s="135">
        <v>1</v>
      </c>
      <c r="D6571" s="135" t="s">
        <v>20</v>
      </c>
      <c r="E6571" s="188" t="s">
        <v>20</v>
      </c>
      <c r="F6571" s="135" t="s">
        <v>20</v>
      </c>
      <c r="G6571" s="135" t="s">
        <v>20</v>
      </c>
      <c r="H6571" s="135" t="s">
        <v>20</v>
      </c>
      <c r="I6571" s="135" t="s">
        <v>20</v>
      </c>
      <c r="J6571" s="136">
        <v>3.6</v>
      </c>
      <c r="K6571" s="136">
        <v>2.5</v>
      </c>
      <c r="L6571" s="136">
        <v>1.1299999999999999</v>
      </c>
      <c r="M6571" s="137" t="str">
        <f t="shared" si="102"/>
        <v>P</v>
      </c>
      <c r="N6571" s="174" t="s">
        <v>10681</v>
      </c>
      <c r="O6571" s="149" t="s">
        <v>3270</v>
      </c>
      <c r="P6571" s="149" t="s">
        <v>9884</v>
      </c>
      <c r="Q6571" s="150" t="s">
        <v>10106</v>
      </c>
      <c r="R6571" s="189">
        <v>3.7453183520599252E-4</v>
      </c>
    </row>
    <row r="6572" spans="1:18" x14ac:dyDescent="0.25">
      <c r="A6572" s="132">
        <v>1076331</v>
      </c>
      <c r="B6572" s="145" t="s">
        <v>6247</v>
      </c>
      <c r="C6572" s="132">
        <v>1</v>
      </c>
      <c r="D6572" s="132" t="s">
        <v>9548</v>
      </c>
      <c r="E6572" s="186" t="s">
        <v>9548</v>
      </c>
      <c r="F6572" s="132" t="s">
        <v>9548</v>
      </c>
      <c r="G6572" s="132" t="s">
        <v>9548</v>
      </c>
      <c r="H6572" s="132" t="s">
        <v>9548</v>
      </c>
      <c r="I6572" s="132" t="s">
        <v>9548</v>
      </c>
      <c r="J6572" s="133">
        <v>0.35</v>
      </c>
      <c r="K6572" s="133">
        <v>0.35</v>
      </c>
      <c r="L6572" s="133">
        <v>1.1299999999999999</v>
      </c>
      <c r="M6572" s="134" t="str">
        <f t="shared" si="102"/>
        <v>P</v>
      </c>
      <c r="N6572" s="173" t="s">
        <v>10681</v>
      </c>
      <c r="O6572" s="146" t="s">
        <v>1506</v>
      </c>
      <c r="P6572" s="146" t="s">
        <v>9442</v>
      </c>
      <c r="Q6572" s="147" t="s">
        <v>10519</v>
      </c>
      <c r="R6572" s="187">
        <v>1.63</v>
      </c>
    </row>
    <row r="6573" spans="1:18" x14ac:dyDescent="0.25">
      <c r="A6573" s="135">
        <v>1076332</v>
      </c>
      <c r="B6573" s="148" t="s">
        <v>6248</v>
      </c>
      <c r="C6573" s="135">
        <v>1</v>
      </c>
      <c r="D6573" s="135" t="s">
        <v>9548</v>
      </c>
      <c r="E6573" s="188" t="s">
        <v>9548</v>
      </c>
      <c r="F6573" s="135" t="s">
        <v>9548</v>
      </c>
      <c r="G6573" s="135" t="s">
        <v>9548</v>
      </c>
      <c r="H6573" s="135" t="s">
        <v>9548</v>
      </c>
      <c r="I6573" s="135" t="s">
        <v>9548</v>
      </c>
      <c r="J6573" s="136">
        <v>0.35</v>
      </c>
      <c r="K6573" s="136">
        <v>0.35</v>
      </c>
      <c r="L6573" s="136">
        <v>1.1299999999999999</v>
      </c>
      <c r="M6573" s="137" t="str">
        <f t="shared" si="102"/>
        <v>P</v>
      </c>
      <c r="N6573" s="172" t="s">
        <v>10681</v>
      </c>
      <c r="O6573" s="149" t="s">
        <v>1506</v>
      </c>
      <c r="P6573" s="149" t="s">
        <v>9442</v>
      </c>
      <c r="Q6573" s="150" t="s">
        <v>10519</v>
      </c>
      <c r="R6573" s="189">
        <v>1.7</v>
      </c>
    </row>
    <row r="6574" spans="1:18" x14ac:dyDescent="0.25">
      <c r="A6574" s="132">
        <v>1076393</v>
      </c>
      <c r="B6574" s="145" t="s">
        <v>6249</v>
      </c>
      <c r="C6574" s="132">
        <v>1</v>
      </c>
      <c r="D6574" s="132" t="s">
        <v>9548</v>
      </c>
      <c r="E6574" s="186" t="s">
        <v>9548</v>
      </c>
      <c r="F6574" s="132" t="s">
        <v>9548</v>
      </c>
      <c r="G6574" s="132" t="s">
        <v>9548</v>
      </c>
      <c r="H6574" s="132" t="s">
        <v>9548</v>
      </c>
      <c r="I6574" s="132" t="s">
        <v>9548</v>
      </c>
      <c r="J6574" s="133">
        <v>0.39</v>
      </c>
      <c r="K6574" s="133">
        <v>0.34</v>
      </c>
      <c r="L6574" s="133">
        <v>1.18</v>
      </c>
      <c r="M6574" s="134" t="str">
        <f t="shared" si="102"/>
        <v>P</v>
      </c>
      <c r="N6574" s="171" t="s">
        <v>10681</v>
      </c>
      <c r="O6574" s="146" t="s">
        <v>1506</v>
      </c>
      <c r="P6574" s="146" t="s">
        <v>9442</v>
      </c>
      <c r="Q6574" s="147" t="s">
        <v>10519</v>
      </c>
      <c r="R6574" s="187">
        <v>2.0099999999999998</v>
      </c>
    </row>
    <row r="6575" spans="1:18" x14ac:dyDescent="0.25">
      <c r="A6575" s="135">
        <v>1076396</v>
      </c>
      <c r="B6575" s="148" t="s">
        <v>6250</v>
      </c>
      <c r="C6575" s="135">
        <v>10</v>
      </c>
      <c r="D6575" s="135" t="s">
        <v>20</v>
      </c>
      <c r="E6575" s="188" t="s">
        <v>20</v>
      </c>
      <c r="F6575" s="135" t="s">
        <v>20</v>
      </c>
      <c r="G6575" s="135" t="s">
        <v>20</v>
      </c>
      <c r="H6575" s="135" t="s">
        <v>20</v>
      </c>
      <c r="I6575" s="135" t="s">
        <v>20</v>
      </c>
      <c r="J6575" s="136">
        <v>0.9</v>
      </c>
      <c r="K6575" s="136">
        <v>0.2</v>
      </c>
      <c r="L6575" s="136">
        <v>0.9</v>
      </c>
      <c r="M6575" s="137" t="str">
        <f t="shared" si="102"/>
        <v>P</v>
      </c>
      <c r="N6575" s="172" t="s">
        <v>10682</v>
      </c>
      <c r="O6575" s="149" t="s">
        <v>1506</v>
      </c>
      <c r="P6575" s="149" t="s">
        <v>9442</v>
      </c>
      <c r="Q6575" s="150" t="s">
        <v>10519</v>
      </c>
      <c r="R6575" s="189">
        <v>0.3</v>
      </c>
    </row>
    <row r="6576" spans="1:18" x14ac:dyDescent="0.25">
      <c r="A6576" s="132">
        <v>1076397</v>
      </c>
      <c r="B6576" s="145" t="s">
        <v>6251</v>
      </c>
      <c r="C6576" s="132">
        <v>10</v>
      </c>
      <c r="D6576" s="132" t="s">
        <v>20</v>
      </c>
      <c r="E6576" s="186" t="s">
        <v>20</v>
      </c>
      <c r="F6576" s="132" t="s">
        <v>20</v>
      </c>
      <c r="G6576" s="132" t="s">
        <v>20</v>
      </c>
      <c r="H6576" s="132" t="s">
        <v>20</v>
      </c>
      <c r="I6576" s="132" t="s">
        <v>20</v>
      </c>
      <c r="J6576" s="133">
        <v>0.98</v>
      </c>
      <c r="K6576" s="133">
        <v>0.98</v>
      </c>
      <c r="L6576" s="133">
        <v>0.23</v>
      </c>
      <c r="M6576" s="134" t="str">
        <f t="shared" si="102"/>
        <v>P</v>
      </c>
      <c r="N6576" s="171" t="s">
        <v>10682</v>
      </c>
      <c r="O6576" s="146" t="s">
        <v>1506</v>
      </c>
      <c r="P6576" s="146" t="s">
        <v>9442</v>
      </c>
      <c r="Q6576" s="147" t="s">
        <v>10519</v>
      </c>
      <c r="R6576" s="187">
        <v>0.3</v>
      </c>
    </row>
    <row r="6577" spans="1:18" x14ac:dyDescent="0.25">
      <c r="A6577" s="135">
        <v>1076404</v>
      </c>
      <c r="B6577" s="148" t="s">
        <v>6252</v>
      </c>
      <c r="C6577" s="135">
        <v>10</v>
      </c>
      <c r="D6577" s="135" t="s">
        <v>20</v>
      </c>
      <c r="E6577" s="188" t="s">
        <v>20</v>
      </c>
      <c r="F6577" s="135" t="s">
        <v>20</v>
      </c>
      <c r="G6577" s="135" t="s">
        <v>20</v>
      </c>
      <c r="H6577" s="135" t="s">
        <v>20</v>
      </c>
      <c r="I6577" s="135" t="s">
        <v>20</v>
      </c>
      <c r="J6577" s="136">
        <v>0.97</v>
      </c>
      <c r="K6577" s="136">
        <v>0.98</v>
      </c>
      <c r="L6577" s="136">
        <v>0.23</v>
      </c>
      <c r="M6577" s="137" t="str">
        <f t="shared" si="102"/>
        <v>P</v>
      </c>
      <c r="N6577" s="172" t="s">
        <v>10682</v>
      </c>
      <c r="O6577" s="149" t="s">
        <v>1506</v>
      </c>
      <c r="P6577" s="149" t="s">
        <v>9442</v>
      </c>
      <c r="Q6577" s="150" t="s">
        <v>10519</v>
      </c>
      <c r="R6577" s="189">
        <v>0.3</v>
      </c>
    </row>
    <row r="6578" spans="1:18" x14ac:dyDescent="0.25">
      <c r="A6578" s="132">
        <v>1076443</v>
      </c>
      <c r="B6578" s="145" t="s">
        <v>1063</v>
      </c>
      <c r="C6578" s="132">
        <v>10</v>
      </c>
      <c r="D6578" s="132" t="s">
        <v>20</v>
      </c>
      <c r="E6578" s="186" t="s">
        <v>20</v>
      </c>
      <c r="F6578" s="132" t="s">
        <v>20</v>
      </c>
      <c r="G6578" s="132" t="s">
        <v>20</v>
      </c>
      <c r="H6578" s="132" t="s">
        <v>20</v>
      </c>
      <c r="I6578" s="132" t="s">
        <v>20</v>
      </c>
      <c r="J6578" s="133">
        <v>0.65</v>
      </c>
      <c r="K6578" s="133">
        <v>0.1</v>
      </c>
      <c r="L6578" s="133">
        <v>0.65</v>
      </c>
      <c r="M6578" s="134" t="str">
        <f t="shared" si="102"/>
        <v>P</v>
      </c>
      <c r="N6578" s="171" t="s">
        <v>10682</v>
      </c>
      <c r="O6578" s="146" t="s">
        <v>1506</v>
      </c>
      <c r="P6578" s="146" t="s">
        <v>9442</v>
      </c>
      <c r="Q6578" s="147" t="s">
        <v>10519</v>
      </c>
      <c r="R6578" s="187">
        <v>0.3</v>
      </c>
    </row>
    <row r="6579" spans="1:18" x14ac:dyDescent="0.25">
      <c r="A6579" s="135">
        <v>1076444</v>
      </c>
      <c r="B6579" s="148" t="s">
        <v>4694</v>
      </c>
      <c r="C6579" s="135">
        <v>10</v>
      </c>
      <c r="D6579" s="135" t="s">
        <v>20</v>
      </c>
      <c r="E6579" s="188" t="s">
        <v>20</v>
      </c>
      <c r="F6579" s="135" t="s">
        <v>20</v>
      </c>
      <c r="G6579" s="135" t="s">
        <v>20</v>
      </c>
      <c r="H6579" s="135" t="s">
        <v>20</v>
      </c>
      <c r="I6579" s="135" t="s">
        <v>20</v>
      </c>
      <c r="J6579" s="136">
        <v>0.85</v>
      </c>
      <c r="K6579" s="136">
        <v>0.7</v>
      </c>
      <c r="L6579" s="136">
        <v>0.22</v>
      </c>
      <c r="M6579" s="137" t="str">
        <f t="shared" si="102"/>
        <v>P</v>
      </c>
      <c r="N6579" s="172" t="s">
        <v>10682</v>
      </c>
      <c r="O6579" s="149" t="s">
        <v>1506</v>
      </c>
      <c r="P6579" s="149" t="s">
        <v>9442</v>
      </c>
      <c r="Q6579" s="150" t="s">
        <v>10519</v>
      </c>
      <c r="R6579" s="189">
        <v>0.3</v>
      </c>
    </row>
    <row r="6580" spans="1:18" x14ac:dyDescent="0.25">
      <c r="A6580" s="132">
        <v>1076451</v>
      </c>
      <c r="B6580" s="145" t="s">
        <v>4308</v>
      </c>
      <c r="C6580" s="132">
        <v>10</v>
      </c>
      <c r="D6580" s="132" t="s">
        <v>20</v>
      </c>
      <c r="E6580" s="186" t="s">
        <v>20</v>
      </c>
      <c r="F6580" s="132" t="s">
        <v>20</v>
      </c>
      <c r="G6580" s="132" t="s">
        <v>20</v>
      </c>
      <c r="H6580" s="132" t="s">
        <v>20</v>
      </c>
      <c r="I6580" s="132" t="s">
        <v>20</v>
      </c>
      <c r="J6580" s="133">
        <v>0.8</v>
      </c>
      <c r="K6580" s="133">
        <v>1</v>
      </c>
      <c r="L6580" s="133">
        <v>0.8</v>
      </c>
      <c r="M6580" s="134" t="str">
        <f t="shared" si="102"/>
        <v>P</v>
      </c>
      <c r="N6580" s="171" t="s">
        <v>10682</v>
      </c>
      <c r="O6580" s="146" t="s">
        <v>1506</v>
      </c>
      <c r="P6580" s="146" t="s">
        <v>9442</v>
      </c>
      <c r="Q6580" s="147" t="s">
        <v>10106</v>
      </c>
      <c r="R6580" s="187">
        <v>0.34</v>
      </c>
    </row>
    <row r="6581" spans="1:18" x14ac:dyDescent="0.25">
      <c r="A6581" s="135">
        <v>1076510</v>
      </c>
      <c r="B6581" s="148" t="s">
        <v>1128</v>
      </c>
      <c r="C6581" s="135">
        <v>10</v>
      </c>
      <c r="D6581" s="135" t="s">
        <v>20</v>
      </c>
      <c r="E6581" s="188" t="s">
        <v>20</v>
      </c>
      <c r="F6581" s="135" t="s">
        <v>20</v>
      </c>
      <c r="G6581" s="135" t="s">
        <v>20</v>
      </c>
      <c r="H6581" s="135" t="s">
        <v>20</v>
      </c>
      <c r="I6581" s="135" t="s">
        <v>20</v>
      </c>
      <c r="J6581" s="136">
        <v>0.85</v>
      </c>
      <c r="K6581" s="136">
        <v>0.7</v>
      </c>
      <c r="L6581" s="136">
        <v>0.22</v>
      </c>
      <c r="M6581" s="137" t="str">
        <f t="shared" si="102"/>
        <v>P</v>
      </c>
      <c r="N6581" s="174" t="s">
        <v>10682</v>
      </c>
      <c r="O6581" s="149" t="s">
        <v>1506</v>
      </c>
      <c r="P6581" s="149" t="s">
        <v>9442</v>
      </c>
      <c r="Q6581" s="150" t="s">
        <v>10519</v>
      </c>
      <c r="R6581" s="189">
        <v>0.3</v>
      </c>
    </row>
    <row r="6582" spans="1:18" x14ac:dyDescent="0.25">
      <c r="A6582" s="132">
        <v>1076511</v>
      </c>
      <c r="B6582" s="145" t="s">
        <v>4143</v>
      </c>
      <c r="C6582" s="132">
        <v>10</v>
      </c>
      <c r="D6582" s="132" t="s">
        <v>20</v>
      </c>
      <c r="E6582" s="186" t="s">
        <v>20</v>
      </c>
      <c r="F6582" s="132" t="s">
        <v>20</v>
      </c>
      <c r="G6582" s="132" t="s">
        <v>20</v>
      </c>
      <c r="H6582" s="132" t="s">
        <v>20</v>
      </c>
      <c r="I6582" s="132" t="s">
        <v>20</v>
      </c>
      <c r="J6582" s="133">
        <v>0.85</v>
      </c>
      <c r="K6582" s="133">
        <v>0.7</v>
      </c>
      <c r="L6582" s="133">
        <v>0.23</v>
      </c>
      <c r="M6582" s="134" t="str">
        <f t="shared" si="102"/>
        <v>P</v>
      </c>
      <c r="N6582" s="173" t="s">
        <v>10682</v>
      </c>
      <c r="O6582" s="146" t="s">
        <v>1506</v>
      </c>
      <c r="P6582" s="146" t="s">
        <v>9442</v>
      </c>
      <c r="Q6582" s="147" t="s">
        <v>10519</v>
      </c>
      <c r="R6582" s="187">
        <v>0.3</v>
      </c>
    </row>
    <row r="6583" spans="1:18" x14ac:dyDescent="0.25">
      <c r="A6583" s="135">
        <v>1076516</v>
      </c>
      <c r="B6583" s="148" t="s">
        <v>245</v>
      </c>
      <c r="C6583" s="135">
        <v>6</v>
      </c>
      <c r="D6583" s="135">
        <v>130</v>
      </c>
      <c r="E6583" s="188" t="s">
        <v>21</v>
      </c>
      <c r="F6583" s="135">
        <v>182</v>
      </c>
      <c r="G6583" s="135">
        <v>5</v>
      </c>
      <c r="H6583" s="135">
        <v>5</v>
      </c>
      <c r="I6583" s="135">
        <v>3</v>
      </c>
      <c r="J6583" s="136">
        <v>3.34</v>
      </c>
      <c r="K6583" s="136">
        <v>2.2799999999999998</v>
      </c>
      <c r="L6583" s="136">
        <v>1</v>
      </c>
      <c r="M6583" s="137" t="str">
        <f t="shared" si="102"/>
        <v>P</v>
      </c>
      <c r="N6583" s="174" t="s">
        <v>10681</v>
      </c>
      <c r="O6583" s="149" t="s">
        <v>1506</v>
      </c>
      <c r="P6583" s="149" t="s">
        <v>10455</v>
      </c>
      <c r="Q6583" s="150" t="s">
        <v>10519</v>
      </c>
      <c r="R6583" s="189">
        <v>19.32</v>
      </c>
    </row>
    <row r="6584" spans="1:18" x14ac:dyDescent="0.25">
      <c r="A6584" s="132">
        <v>1076527</v>
      </c>
      <c r="B6584" s="145" t="s">
        <v>612</v>
      </c>
      <c r="C6584" s="132">
        <v>6</v>
      </c>
      <c r="D6584" s="132">
        <v>306</v>
      </c>
      <c r="E6584" s="186" t="s">
        <v>21</v>
      </c>
      <c r="F6584" s="132">
        <v>612</v>
      </c>
      <c r="G6584" s="132" t="s">
        <v>20</v>
      </c>
      <c r="H6584" s="132" t="s">
        <v>20</v>
      </c>
      <c r="I6584" s="132" t="s">
        <v>20</v>
      </c>
      <c r="J6584" s="133">
        <v>2.14</v>
      </c>
      <c r="K6584" s="133">
        <v>1.46</v>
      </c>
      <c r="L6584" s="133">
        <v>0.78</v>
      </c>
      <c r="M6584" s="134" t="str">
        <f t="shared" si="102"/>
        <v>P</v>
      </c>
      <c r="N6584" s="173" t="s">
        <v>10681</v>
      </c>
      <c r="O6584" s="146" t="s">
        <v>1506</v>
      </c>
      <c r="P6584" s="146" t="s">
        <v>10455</v>
      </c>
      <c r="Q6584" s="147" t="s">
        <v>10519</v>
      </c>
      <c r="R6584" s="187">
        <v>10.68</v>
      </c>
    </row>
    <row r="6585" spans="1:18" x14ac:dyDescent="0.25">
      <c r="A6585" s="135">
        <v>1076533</v>
      </c>
      <c r="B6585" s="148" t="s">
        <v>6253</v>
      </c>
      <c r="C6585" s="135">
        <v>6</v>
      </c>
      <c r="D6585" s="135">
        <v>1190</v>
      </c>
      <c r="E6585" s="188" t="s">
        <v>21</v>
      </c>
      <c r="F6585" s="135">
        <v>1836</v>
      </c>
      <c r="G6585" s="135">
        <v>24</v>
      </c>
      <c r="H6585" s="135">
        <v>36</v>
      </c>
      <c r="I6585" s="135">
        <v>2</v>
      </c>
      <c r="J6585" s="136">
        <v>2.2999999999999998</v>
      </c>
      <c r="K6585" s="136">
        <v>1.43</v>
      </c>
      <c r="L6585" s="136">
        <v>0.35</v>
      </c>
      <c r="M6585" s="137" t="str">
        <f t="shared" si="102"/>
        <v>P</v>
      </c>
      <c r="N6585" s="174" t="s">
        <v>10681</v>
      </c>
      <c r="O6585" s="149" t="s">
        <v>1506</v>
      </c>
      <c r="P6585" s="149" t="s">
        <v>9398</v>
      </c>
      <c r="Q6585" s="150" t="s">
        <v>10519</v>
      </c>
      <c r="R6585" s="189">
        <v>10.68</v>
      </c>
    </row>
    <row r="6586" spans="1:18" x14ac:dyDescent="0.25">
      <c r="A6586" s="132">
        <v>1076593</v>
      </c>
      <c r="B6586" s="145" t="s">
        <v>947</v>
      </c>
      <c r="C6586" s="132">
        <v>3</v>
      </c>
      <c r="D6586" s="132" t="s">
        <v>20</v>
      </c>
      <c r="E6586" s="186">
        <v>72</v>
      </c>
      <c r="F6586" s="132" t="s">
        <v>20</v>
      </c>
      <c r="G6586" s="132">
        <v>504</v>
      </c>
      <c r="H6586" s="132" t="s">
        <v>20</v>
      </c>
      <c r="I6586" s="132">
        <v>1</v>
      </c>
      <c r="J6586" s="133">
        <v>0.72</v>
      </c>
      <c r="K6586" s="133">
        <v>1</v>
      </c>
      <c r="L6586" s="133">
        <v>0.27</v>
      </c>
      <c r="M6586" s="134" t="str">
        <f t="shared" si="102"/>
        <v>P</v>
      </c>
      <c r="N6586" s="173" t="s">
        <v>10681</v>
      </c>
      <c r="O6586" s="146" t="s">
        <v>1555</v>
      </c>
      <c r="P6586" s="146" t="s">
        <v>9429</v>
      </c>
      <c r="Q6586" s="147" t="s">
        <v>10519</v>
      </c>
      <c r="R6586" s="187">
        <v>3.2700000000000005</v>
      </c>
    </row>
    <row r="6587" spans="1:18" x14ac:dyDescent="0.25">
      <c r="A6587" s="135">
        <v>1076617</v>
      </c>
      <c r="B6587" s="148" t="s">
        <v>949</v>
      </c>
      <c r="C6587" s="135">
        <v>3</v>
      </c>
      <c r="D6587" s="135" t="s">
        <v>20</v>
      </c>
      <c r="E6587" s="188">
        <v>72</v>
      </c>
      <c r="F6587" s="135" t="s">
        <v>20</v>
      </c>
      <c r="G6587" s="135">
        <v>504</v>
      </c>
      <c r="H6587" s="135" t="s">
        <v>20</v>
      </c>
      <c r="I6587" s="135">
        <v>1</v>
      </c>
      <c r="J6587" s="136">
        <v>0.73</v>
      </c>
      <c r="K6587" s="136">
        <v>1</v>
      </c>
      <c r="L6587" s="136">
        <v>0.27</v>
      </c>
      <c r="M6587" s="137" t="str">
        <f t="shared" si="102"/>
        <v>P</v>
      </c>
      <c r="N6587" s="172" t="s">
        <v>10681</v>
      </c>
      <c r="O6587" s="149" t="s">
        <v>1555</v>
      </c>
      <c r="P6587" s="149" t="s">
        <v>9429</v>
      </c>
      <c r="Q6587" s="150" t="s">
        <v>10519</v>
      </c>
      <c r="R6587" s="189">
        <v>3.24</v>
      </c>
    </row>
    <row r="6588" spans="1:18" x14ac:dyDescent="0.25">
      <c r="A6588" s="132">
        <v>1076618</v>
      </c>
      <c r="B6588" s="145" t="s">
        <v>950</v>
      </c>
      <c r="C6588" s="132">
        <v>3</v>
      </c>
      <c r="D6588" s="132">
        <v>2304</v>
      </c>
      <c r="E6588" s="186">
        <v>72</v>
      </c>
      <c r="F6588" s="132">
        <v>6912</v>
      </c>
      <c r="G6588" s="132" t="s">
        <v>20</v>
      </c>
      <c r="H6588" s="132">
        <v>576</v>
      </c>
      <c r="I6588" s="132">
        <v>1</v>
      </c>
      <c r="J6588" s="133">
        <v>0.74</v>
      </c>
      <c r="K6588" s="133">
        <v>0.98</v>
      </c>
      <c r="L6588" s="133">
        <v>0.27</v>
      </c>
      <c r="M6588" s="134" t="str">
        <f t="shared" si="102"/>
        <v>P</v>
      </c>
      <c r="N6588" s="171" t="s">
        <v>10681</v>
      </c>
      <c r="O6588" s="146" t="s">
        <v>1555</v>
      </c>
      <c r="P6588" s="146" t="s">
        <v>9429</v>
      </c>
      <c r="Q6588" s="147" t="s">
        <v>10519</v>
      </c>
      <c r="R6588" s="187">
        <v>3.3899999999999997</v>
      </c>
    </row>
    <row r="6589" spans="1:18" x14ac:dyDescent="0.25">
      <c r="A6589" s="135">
        <v>1076650</v>
      </c>
      <c r="B6589" s="148" t="s">
        <v>10179</v>
      </c>
      <c r="C6589" s="135">
        <v>1</v>
      </c>
      <c r="D6589" s="135" t="s">
        <v>20</v>
      </c>
      <c r="E6589" s="188" t="s">
        <v>20</v>
      </c>
      <c r="F6589" s="135" t="s">
        <v>20</v>
      </c>
      <c r="G6589" s="135" t="s">
        <v>20</v>
      </c>
      <c r="H6589" s="135" t="s">
        <v>20</v>
      </c>
      <c r="I6589" s="135" t="s">
        <v>20</v>
      </c>
      <c r="J6589" s="136">
        <v>3.1</v>
      </c>
      <c r="K6589" s="136">
        <v>3.2</v>
      </c>
      <c r="L6589" s="136">
        <v>0.25</v>
      </c>
      <c r="M6589" s="137" t="str">
        <f t="shared" si="102"/>
        <v>P</v>
      </c>
      <c r="N6589" s="174" t="s">
        <v>10682</v>
      </c>
      <c r="O6589" s="149" t="s">
        <v>1500</v>
      </c>
      <c r="P6589" s="149" t="s">
        <v>9456</v>
      </c>
      <c r="Q6589" s="150" t="s">
        <v>10519</v>
      </c>
      <c r="R6589" s="189">
        <v>2.761194029850746</v>
      </c>
    </row>
    <row r="6590" spans="1:18" x14ac:dyDescent="0.25">
      <c r="A6590" s="132">
        <v>1076655</v>
      </c>
      <c r="B6590" s="145" t="s">
        <v>10180</v>
      </c>
      <c r="C6590" s="132">
        <v>1</v>
      </c>
      <c r="D6590" s="132" t="s">
        <v>20</v>
      </c>
      <c r="E6590" s="186" t="s">
        <v>20</v>
      </c>
      <c r="F6590" s="132" t="s">
        <v>20</v>
      </c>
      <c r="G6590" s="132" t="s">
        <v>20</v>
      </c>
      <c r="H6590" s="132" t="s">
        <v>20</v>
      </c>
      <c r="I6590" s="132" t="s">
        <v>20</v>
      </c>
      <c r="J6590" s="133">
        <v>2.2999999999999998</v>
      </c>
      <c r="K6590" s="133">
        <v>1.6</v>
      </c>
      <c r="L6590" s="133">
        <v>0.25</v>
      </c>
      <c r="M6590" s="134" t="str">
        <f t="shared" si="102"/>
        <v>P</v>
      </c>
      <c r="N6590" s="173" t="s">
        <v>10682</v>
      </c>
      <c r="O6590" s="146" t="s">
        <v>1500</v>
      </c>
      <c r="P6590" s="146" t="s">
        <v>9456</v>
      </c>
      <c r="Q6590" s="147" t="s">
        <v>10519</v>
      </c>
      <c r="R6590" s="187">
        <v>2.9850746268656714</v>
      </c>
    </row>
    <row r="6591" spans="1:18" x14ac:dyDescent="0.25">
      <c r="A6591" s="135">
        <v>1076658</v>
      </c>
      <c r="B6591" s="148" t="s">
        <v>1193</v>
      </c>
      <c r="C6591" s="135">
        <v>6</v>
      </c>
      <c r="D6591" s="135">
        <v>288</v>
      </c>
      <c r="E6591" s="188" t="s">
        <v>20</v>
      </c>
      <c r="F6591" s="135" t="s">
        <v>20</v>
      </c>
      <c r="G6591" s="135" t="s">
        <v>20</v>
      </c>
      <c r="H6591" s="135" t="s">
        <v>20</v>
      </c>
      <c r="I6591" s="135" t="s">
        <v>20</v>
      </c>
      <c r="J6591" s="136">
        <v>1.5</v>
      </c>
      <c r="K6591" s="136">
        <v>1</v>
      </c>
      <c r="L6591" s="136">
        <v>1.8</v>
      </c>
      <c r="M6591" s="137" t="str">
        <f t="shared" si="102"/>
        <v>P</v>
      </c>
      <c r="N6591" s="174" t="s">
        <v>10681</v>
      </c>
      <c r="O6591" s="149" t="s">
        <v>1506</v>
      </c>
      <c r="P6591" s="149" t="s">
        <v>9430</v>
      </c>
      <c r="Q6591" s="150" t="s">
        <v>10519</v>
      </c>
      <c r="R6591" s="189">
        <v>3.63</v>
      </c>
    </row>
    <row r="6592" spans="1:18" x14ac:dyDescent="0.25">
      <c r="A6592" s="132">
        <v>1076659</v>
      </c>
      <c r="B6592" s="145" t="s">
        <v>1202</v>
      </c>
      <c r="C6592" s="132">
        <v>6</v>
      </c>
      <c r="D6592" s="132">
        <v>288</v>
      </c>
      <c r="E6592" s="186" t="s">
        <v>20</v>
      </c>
      <c r="F6592" s="132" t="s">
        <v>20</v>
      </c>
      <c r="G6592" s="132" t="s">
        <v>20</v>
      </c>
      <c r="H6592" s="132" t="s">
        <v>20</v>
      </c>
      <c r="I6592" s="132" t="s">
        <v>20</v>
      </c>
      <c r="J6592" s="133">
        <v>1.5</v>
      </c>
      <c r="K6592" s="133">
        <v>1</v>
      </c>
      <c r="L6592" s="133">
        <v>1.8</v>
      </c>
      <c r="M6592" s="134" t="str">
        <f t="shared" si="102"/>
        <v>P</v>
      </c>
      <c r="N6592" s="173" t="s">
        <v>10681</v>
      </c>
      <c r="O6592" s="146" t="s">
        <v>1506</v>
      </c>
      <c r="P6592" s="146" t="s">
        <v>9430</v>
      </c>
      <c r="Q6592" s="147" t="s">
        <v>10519</v>
      </c>
      <c r="R6592" s="187">
        <v>3.5</v>
      </c>
    </row>
    <row r="6593" spans="1:18" x14ac:dyDescent="0.25">
      <c r="A6593" s="135">
        <v>1076660</v>
      </c>
      <c r="B6593" s="148" t="s">
        <v>1266</v>
      </c>
      <c r="C6593" s="135">
        <v>12</v>
      </c>
      <c r="D6593" s="135" t="s">
        <v>20</v>
      </c>
      <c r="E6593" s="188" t="s">
        <v>20</v>
      </c>
      <c r="F6593" s="135" t="s">
        <v>20</v>
      </c>
      <c r="G6593" s="135" t="s">
        <v>20</v>
      </c>
      <c r="H6593" s="135" t="s">
        <v>20</v>
      </c>
      <c r="I6593" s="135" t="s">
        <v>20</v>
      </c>
      <c r="J6593" s="136">
        <v>1.61</v>
      </c>
      <c r="K6593" s="136">
        <v>1.26</v>
      </c>
      <c r="L6593" s="136">
        <v>1.32</v>
      </c>
      <c r="M6593" s="137" t="str">
        <f t="shared" si="102"/>
        <v>P</v>
      </c>
      <c r="N6593" s="174" t="s">
        <v>10681</v>
      </c>
      <c r="O6593" s="149" t="s">
        <v>1506</v>
      </c>
      <c r="P6593" s="149" t="s">
        <v>9409</v>
      </c>
      <c r="Q6593" s="150" t="s">
        <v>10519</v>
      </c>
      <c r="R6593" s="189">
        <v>2.95</v>
      </c>
    </row>
    <row r="6594" spans="1:18" x14ac:dyDescent="0.25">
      <c r="A6594" s="132">
        <v>1076661</v>
      </c>
      <c r="B6594" s="145" t="s">
        <v>1268</v>
      </c>
      <c r="C6594" s="132">
        <v>12</v>
      </c>
      <c r="D6594" s="132" t="s">
        <v>20</v>
      </c>
      <c r="E6594" s="186" t="s">
        <v>20</v>
      </c>
      <c r="F6594" s="132" t="s">
        <v>20</v>
      </c>
      <c r="G6594" s="132" t="s">
        <v>20</v>
      </c>
      <c r="H6594" s="132" t="s">
        <v>20</v>
      </c>
      <c r="I6594" s="132" t="s">
        <v>20</v>
      </c>
      <c r="J6594" s="133">
        <v>1.61</v>
      </c>
      <c r="K6594" s="133">
        <v>1.26</v>
      </c>
      <c r="L6594" s="133">
        <v>1.32</v>
      </c>
      <c r="M6594" s="134" t="str">
        <f t="shared" ref="M6594:M6657" si="103">HYPERLINK(CONCATENATE("T:\Distribution Centre\RDC Department Shared\Cubiscan photos","\",A6594,"-pac.jpg"),"P")</f>
        <v>P</v>
      </c>
      <c r="N6594" s="171" t="s">
        <v>10681</v>
      </c>
      <c r="O6594" s="146" t="s">
        <v>1506</v>
      </c>
      <c r="P6594" s="146" t="s">
        <v>9409</v>
      </c>
      <c r="Q6594" s="147" t="s">
        <v>10519</v>
      </c>
      <c r="R6594" s="187">
        <v>2.89</v>
      </c>
    </row>
    <row r="6595" spans="1:18" x14ac:dyDescent="0.25">
      <c r="A6595" s="135">
        <v>1076662</v>
      </c>
      <c r="B6595" s="148" t="s">
        <v>1270</v>
      </c>
      <c r="C6595" s="135">
        <v>12</v>
      </c>
      <c r="D6595" s="135" t="s">
        <v>20</v>
      </c>
      <c r="E6595" s="188" t="s">
        <v>20</v>
      </c>
      <c r="F6595" s="135" t="s">
        <v>20</v>
      </c>
      <c r="G6595" s="135" t="s">
        <v>20</v>
      </c>
      <c r="H6595" s="135" t="s">
        <v>20</v>
      </c>
      <c r="I6595" s="135" t="s">
        <v>20</v>
      </c>
      <c r="J6595" s="136">
        <v>1.61</v>
      </c>
      <c r="K6595" s="136">
        <v>1.26</v>
      </c>
      <c r="L6595" s="136">
        <v>1.32</v>
      </c>
      <c r="M6595" s="137" t="str">
        <f t="shared" si="103"/>
        <v>P</v>
      </c>
      <c r="N6595" s="172" t="s">
        <v>10681</v>
      </c>
      <c r="O6595" s="149" t="s">
        <v>1506</v>
      </c>
      <c r="P6595" s="149" t="s">
        <v>9409</v>
      </c>
      <c r="Q6595" s="150" t="s">
        <v>10519</v>
      </c>
      <c r="R6595" s="189">
        <v>2.77</v>
      </c>
    </row>
    <row r="6596" spans="1:18" x14ac:dyDescent="0.25">
      <c r="A6596" s="132">
        <v>1076666</v>
      </c>
      <c r="B6596" s="145" t="s">
        <v>10181</v>
      </c>
      <c r="C6596" s="132">
        <v>1</v>
      </c>
      <c r="D6596" s="132" t="s">
        <v>20</v>
      </c>
      <c r="E6596" s="186" t="s">
        <v>21</v>
      </c>
      <c r="F6596" s="132">
        <v>100</v>
      </c>
      <c r="G6596" s="132" t="s">
        <v>20</v>
      </c>
      <c r="H6596" s="132" t="s">
        <v>20</v>
      </c>
      <c r="I6596" s="132" t="s">
        <v>20</v>
      </c>
      <c r="J6596" s="133">
        <v>1.45</v>
      </c>
      <c r="K6596" s="133">
        <v>3</v>
      </c>
      <c r="L6596" s="133">
        <v>3.7</v>
      </c>
      <c r="M6596" s="134" t="str">
        <f t="shared" si="103"/>
        <v>P</v>
      </c>
      <c r="N6596" s="171" t="s">
        <v>10682</v>
      </c>
      <c r="O6596" s="146" t="s">
        <v>1506</v>
      </c>
      <c r="P6596" s="146" t="s">
        <v>9401</v>
      </c>
      <c r="Q6596" s="147" t="s">
        <v>10519</v>
      </c>
      <c r="R6596" s="187">
        <v>15.47</v>
      </c>
    </row>
    <row r="6597" spans="1:18" x14ac:dyDescent="0.25">
      <c r="A6597" s="135">
        <v>1076667</v>
      </c>
      <c r="B6597" s="148" t="s">
        <v>10182</v>
      </c>
      <c r="C6597" s="135">
        <v>1</v>
      </c>
      <c r="D6597" s="135" t="s">
        <v>20</v>
      </c>
      <c r="E6597" s="188" t="s">
        <v>20</v>
      </c>
      <c r="F6597" s="135" t="s">
        <v>20</v>
      </c>
      <c r="G6597" s="135" t="s">
        <v>20</v>
      </c>
      <c r="H6597" s="135" t="s">
        <v>20</v>
      </c>
      <c r="I6597" s="135" t="s">
        <v>20</v>
      </c>
      <c r="J6597" s="136">
        <v>3.9</v>
      </c>
      <c r="K6597" s="136">
        <v>2.85</v>
      </c>
      <c r="L6597" s="136">
        <v>1.54</v>
      </c>
      <c r="M6597" s="137" t="str">
        <f t="shared" si="103"/>
        <v>P</v>
      </c>
      <c r="N6597" s="172" t="s">
        <v>10682</v>
      </c>
      <c r="O6597" s="149" t="s">
        <v>1506</v>
      </c>
      <c r="P6597" s="149" t="s">
        <v>9473</v>
      </c>
      <c r="Q6597" s="150" t="s">
        <v>10519</v>
      </c>
      <c r="R6597" s="189">
        <v>114.68</v>
      </c>
    </row>
    <row r="6598" spans="1:18" x14ac:dyDescent="0.25">
      <c r="A6598" s="132">
        <v>1076675</v>
      </c>
      <c r="B6598" s="145" t="s">
        <v>10183</v>
      </c>
      <c r="C6598" s="132">
        <v>1</v>
      </c>
      <c r="D6598" s="132" t="s">
        <v>20</v>
      </c>
      <c r="E6598" s="186" t="s">
        <v>20</v>
      </c>
      <c r="F6598" s="132" t="s">
        <v>20</v>
      </c>
      <c r="G6598" s="132" t="s">
        <v>20</v>
      </c>
      <c r="H6598" s="132" t="s">
        <v>20</v>
      </c>
      <c r="I6598" s="132" t="s">
        <v>20</v>
      </c>
      <c r="J6598" s="133">
        <v>3.9</v>
      </c>
      <c r="K6598" s="133">
        <v>2.9</v>
      </c>
      <c r="L6598" s="133">
        <v>2.7</v>
      </c>
      <c r="M6598" s="134" t="str">
        <f t="shared" si="103"/>
        <v>P</v>
      </c>
      <c r="N6598" s="171" t="s">
        <v>10682</v>
      </c>
      <c r="O6598" s="146" t="s">
        <v>1506</v>
      </c>
      <c r="P6598" s="146" t="s">
        <v>9473</v>
      </c>
      <c r="Q6598" s="147" t="s">
        <v>10519</v>
      </c>
      <c r="R6598" s="187">
        <v>88.93</v>
      </c>
    </row>
    <row r="6599" spans="1:18" x14ac:dyDescent="0.25">
      <c r="A6599" s="135">
        <v>1076676</v>
      </c>
      <c r="B6599" s="148" t="s">
        <v>10184</v>
      </c>
      <c r="C6599" s="135">
        <v>1</v>
      </c>
      <c r="D6599" s="135" t="s">
        <v>20</v>
      </c>
      <c r="E6599" s="188" t="s">
        <v>20</v>
      </c>
      <c r="F6599" s="135" t="s">
        <v>20</v>
      </c>
      <c r="G6599" s="135" t="s">
        <v>20</v>
      </c>
      <c r="H6599" s="135" t="s">
        <v>20</v>
      </c>
      <c r="I6599" s="135" t="s">
        <v>20</v>
      </c>
      <c r="J6599" s="136">
        <v>3.9</v>
      </c>
      <c r="K6599" s="136">
        <v>2.85</v>
      </c>
      <c r="L6599" s="136">
        <v>1.54</v>
      </c>
      <c r="M6599" s="137" t="str">
        <f t="shared" si="103"/>
        <v>P</v>
      </c>
      <c r="N6599" s="172" t="s">
        <v>10682</v>
      </c>
      <c r="O6599" s="149" t="s">
        <v>1506</v>
      </c>
      <c r="P6599" s="149" t="s">
        <v>9473</v>
      </c>
      <c r="Q6599" s="150" t="s">
        <v>10519</v>
      </c>
      <c r="R6599" s="189">
        <v>76.7</v>
      </c>
    </row>
    <row r="6600" spans="1:18" x14ac:dyDescent="0.25">
      <c r="A6600" s="132">
        <v>1076677</v>
      </c>
      <c r="B6600" s="145" t="s">
        <v>10185</v>
      </c>
      <c r="C6600" s="132">
        <v>1</v>
      </c>
      <c r="D6600" s="132" t="s">
        <v>20</v>
      </c>
      <c r="E6600" s="186" t="s">
        <v>20</v>
      </c>
      <c r="F6600" s="132" t="s">
        <v>20</v>
      </c>
      <c r="G6600" s="132" t="s">
        <v>20</v>
      </c>
      <c r="H6600" s="132" t="s">
        <v>20</v>
      </c>
      <c r="I6600" s="132" t="s">
        <v>20</v>
      </c>
      <c r="J6600" s="133">
        <v>3.9</v>
      </c>
      <c r="K6600" s="133">
        <v>2.85</v>
      </c>
      <c r="L6600" s="133">
        <v>1.54</v>
      </c>
      <c r="M6600" s="134" t="str">
        <f t="shared" si="103"/>
        <v>P</v>
      </c>
      <c r="N6600" s="171" t="s">
        <v>10682</v>
      </c>
      <c r="O6600" s="146" t="s">
        <v>1506</v>
      </c>
      <c r="P6600" s="146" t="s">
        <v>9473</v>
      </c>
      <c r="Q6600" s="147" t="s">
        <v>10519</v>
      </c>
      <c r="R6600" s="187">
        <v>31.91</v>
      </c>
    </row>
    <row r="6601" spans="1:18" x14ac:dyDescent="0.25">
      <c r="A6601" s="135">
        <v>1076678</v>
      </c>
      <c r="B6601" s="148" t="s">
        <v>10446</v>
      </c>
      <c r="C6601" s="135">
        <v>1</v>
      </c>
      <c r="D6601" s="135" t="s">
        <v>20</v>
      </c>
      <c r="E6601" s="188" t="s">
        <v>20</v>
      </c>
      <c r="F6601" s="135" t="s">
        <v>20</v>
      </c>
      <c r="G6601" s="135" t="s">
        <v>20</v>
      </c>
      <c r="H6601" s="135" t="s">
        <v>20</v>
      </c>
      <c r="I6601" s="135" t="s">
        <v>20</v>
      </c>
      <c r="J6601" s="136">
        <v>1.55</v>
      </c>
      <c r="K6601" s="136">
        <v>6</v>
      </c>
      <c r="L6601" s="136">
        <v>1.9</v>
      </c>
      <c r="M6601" s="137" t="str">
        <f t="shared" si="103"/>
        <v>P</v>
      </c>
      <c r="N6601" s="172" t="s">
        <v>10682</v>
      </c>
      <c r="O6601" s="149" t="s">
        <v>1506</v>
      </c>
      <c r="P6601" s="149" t="s">
        <v>9473</v>
      </c>
      <c r="Q6601" s="150" t="s">
        <v>10519</v>
      </c>
      <c r="R6601" s="189">
        <v>63.45</v>
      </c>
    </row>
    <row r="6602" spans="1:18" x14ac:dyDescent="0.25">
      <c r="A6602" s="132">
        <v>1076679</v>
      </c>
      <c r="B6602" s="145" t="s">
        <v>10447</v>
      </c>
      <c r="C6602" s="132">
        <v>1</v>
      </c>
      <c r="D6602" s="132" t="s">
        <v>20</v>
      </c>
      <c r="E6602" s="186" t="s">
        <v>20</v>
      </c>
      <c r="F6602" s="132" t="s">
        <v>20</v>
      </c>
      <c r="G6602" s="132" t="s">
        <v>20</v>
      </c>
      <c r="H6602" s="132" t="s">
        <v>20</v>
      </c>
      <c r="I6602" s="132" t="s">
        <v>20</v>
      </c>
      <c r="J6602" s="133">
        <v>1.55</v>
      </c>
      <c r="K6602" s="133">
        <v>6</v>
      </c>
      <c r="L6602" s="133">
        <v>1.9</v>
      </c>
      <c r="M6602" s="134" t="str">
        <f t="shared" si="103"/>
        <v>P</v>
      </c>
      <c r="N6602" s="171" t="s">
        <v>10682</v>
      </c>
      <c r="O6602" s="146" t="s">
        <v>1506</v>
      </c>
      <c r="P6602" s="146" t="s">
        <v>9473</v>
      </c>
      <c r="Q6602" s="147" t="s">
        <v>10519</v>
      </c>
      <c r="R6602" s="187">
        <v>73.13</v>
      </c>
    </row>
    <row r="6603" spans="1:18" x14ac:dyDescent="0.25">
      <c r="A6603" s="135">
        <v>1076680</v>
      </c>
      <c r="B6603" s="148" t="s">
        <v>10448</v>
      </c>
      <c r="C6603" s="135">
        <v>1</v>
      </c>
      <c r="D6603" s="135" t="s">
        <v>20</v>
      </c>
      <c r="E6603" s="188" t="s">
        <v>20</v>
      </c>
      <c r="F6603" s="135" t="s">
        <v>20</v>
      </c>
      <c r="G6603" s="135" t="s">
        <v>20</v>
      </c>
      <c r="H6603" s="135" t="s">
        <v>20</v>
      </c>
      <c r="I6603" s="135" t="s">
        <v>20</v>
      </c>
      <c r="J6603" s="136">
        <v>1.55</v>
      </c>
      <c r="K6603" s="136">
        <v>6</v>
      </c>
      <c r="L6603" s="136">
        <v>1.9</v>
      </c>
      <c r="M6603" s="137" t="str">
        <f t="shared" si="103"/>
        <v>P</v>
      </c>
      <c r="N6603" s="174" t="s">
        <v>10682</v>
      </c>
      <c r="O6603" s="149" t="s">
        <v>1506</v>
      </c>
      <c r="P6603" s="149" t="s">
        <v>9473</v>
      </c>
      <c r="Q6603" s="150" t="s">
        <v>10519</v>
      </c>
      <c r="R6603" s="189">
        <v>73.13</v>
      </c>
    </row>
    <row r="6604" spans="1:18" x14ac:dyDescent="0.25">
      <c r="A6604" s="132">
        <v>1076681</v>
      </c>
      <c r="B6604" s="145" t="s">
        <v>10449</v>
      </c>
      <c r="C6604" s="132">
        <v>1</v>
      </c>
      <c r="D6604" s="132" t="s">
        <v>20</v>
      </c>
      <c r="E6604" s="186" t="s">
        <v>20</v>
      </c>
      <c r="F6604" s="132" t="s">
        <v>20</v>
      </c>
      <c r="G6604" s="132" t="s">
        <v>20</v>
      </c>
      <c r="H6604" s="132" t="s">
        <v>20</v>
      </c>
      <c r="I6604" s="132" t="s">
        <v>20</v>
      </c>
      <c r="J6604" s="133">
        <v>1.55</v>
      </c>
      <c r="K6604" s="133">
        <v>6</v>
      </c>
      <c r="L6604" s="133">
        <v>1.9</v>
      </c>
      <c r="M6604" s="134" t="str">
        <f t="shared" si="103"/>
        <v>P</v>
      </c>
      <c r="N6604" s="171" t="s">
        <v>10682</v>
      </c>
      <c r="O6604" s="146" t="s">
        <v>1506</v>
      </c>
      <c r="P6604" s="146" t="s">
        <v>9473</v>
      </c>
      <c r="Q6604" s="147" t="s">
        <v>10519</v>
      </c>
      <c r="R6604" s="187">
        <v>73.13</v>
      </c>
    </row>
    <row r="6605" spans="1:18" x14ac:dyDescent="0.25">
      <c r="A6605" s="135">
        <v>1076743</v>
      </c>
      <c r="B6605" s="148" t="s">
        <v>10467</v>
      </c>
      <c r="C6605" s="135">
        <v>6</v>
      </c>
      <c r="D6605" s="135" t="s">
        <v>20</v>
      </c>
      <c r="E6605" s="188" t="s">
        <v>20</v>
      </c>
      <c r="F6605" s="135" t="s">
        <v>20</v>
      </c>
      <c r="G6605" s="135" t="s">
        <v>20</v>
      </c>
      <c r="H6605" s="135" t="s">
        <v>20</v>
      </c>
      <c r="I6605" s="135" t="s">
        <v>20</v>
      </c>
      <c r="J6605" s="136">
        <v>1.02</v>
      </c>
      <c r="K6605" s="136">
        <v>0.62</v>
      </c>
      <c r="L6605" s="136">
        <v>0.66</v>
      </c>
      <c r="M6605" s="137" t="str">
        <f t="shared" si="103"/>
        <v>P</v>
      </c>
      <c r="N6605" s="174" t="s">
        <v>10681</v>
      </c>
      <c r="O6605" s="149" t="s">
        <v>1506</v>
      </c>
      <c r="P6605" s="149" t="s">
        <v>9409</v>
      </c>
      <c r="Q6605" s="150" t="s">
        <v>10519</v>
      </c>
      <c r="R6605" s="189">
        <v>3.4299999999999997</v>
      </c>
    </row>
    <row r="6606" spans="1:18" x14ac:dyDescent="0.25">
      <c r="A6606" s="132">
        <v>1076768</v>
      </c>
      <c r="B6606" s="145" t="s">
        <v>10186</v>
      </c>
      <c r="C6606" s="132">
        <v>1</v>
      </c>
      <c r="D6606" s="132">
        <v>4</v>
      </c>
      <c r="E6606" s="186" t="s">
        <v>20</v>
      </c>
      <c r="F6606" s="132" t="s">
        <v>20</v>
      </c>
      <c r="G6606" s="132" t="s">
        <v>20</v>
      </c>
      <c r="H6606" s="132" t="s">
        <v>20</v>
      </c>
      <c r="I6606" s="132" t="s">
        <v>20</v>
      </c>
      <c r="J6606" s="133">
        <v>5.8</v>
      </c>
      <c r="K6606" s="133">
        <v>5.8</v>
      </c>
      <c r="L6606" s="133">
        <v>7</v>
      </c>
      <c r="M6606" s="134" t="str">
        <f t="shared" si="103"/>
        <v>P</v>
      </c>
      <c r="N6606" s="173" t="s">
        <v>10682</v>
      </c>
      <c r="O6606" s="146" t="s">
        <v>1506</v>
      </c>
      <c r="P6606" s="146" t="s">
        <v>9501</v>
      </c>
      <c r="Q6606" s="147" t="s">
        <v>10519</v>
      </c>
      <c r="R6606" s="187">
        <v>112.88</v>
      </c>
    </row>
    <row r="6607" spans="1:18" x14ac:dyDescent="0.25">
      <c r="A6607" s="135">
        <v>1076846</v>
      </c>
      <c r="B6607" s="148" t="s">
        <v>882</v>
      </c>
      <c r="C6607" s="135">
        <v>3</v>
      </c>
      <c r="D6607" s="135">
        <v>1216</v>
      </c>
      <c r="E6607" s="188">
        <v>64</v>
      </c>
      <c r="F6607" s="135" t="s">
        <v>20</v>
      </c>
      <c r="G6607" s="135">
        <v>256</v>
      </c>
      <c r="H6607" s="135">
        <v>256</v>
      </c>
      <c r="I6607" s="135">
        <v>1</v>
      </c>
      <c r="J6607" s="136">
        <v>1.22</v>
      </c>
      <c r="K6607" s="136">
        <v>0.42</v>
      </c>
      <c r="L6607" s="136">
        <v>0.4</v>
      </c>
      <c r="M6607" s="137" t="str">
        <f t="shared" si="103"/>
        <v>P</v>
      </c>
      <c r="N6607" s="172" t="s">
        <v>10681</v>
      </c>
      <c r="O6607" s="149" t="s">
        <v>1555</v>
      </c>
      <c r="P6607" s="149" t="s">
        <v>9429</v>
      </c>
      <c r="Q6607" s="150" t="s">
        <v>10519</v>
      </c>
      <c r="R6607" s="189">
        <v>4.71</v>
      </c>
    </row>
    <row r="6608" spans="1:18" x14ac:dyDescent="0.25">
      <c r="A6608" s="132">
        <v>1076847</v>
      </c>
      <c r="B6608" s="145" t="s">
        <v>883</v>
      </c>
      <c r="C6608" s="132">
        <v>3</v>
      </c>
      <c r="D6608" s="132">
        <v>1216</v>
      </c>
      <c r="E6608" s="186">
        <v>64</v>
      </c>
      <c r="F6608" s="132" t="s">
        <v>20</v>
      </c>
      <c r="G6608" s="132">
        <v>256</v>
      </c>
      <c r="H6608" s="132">
        <v>320</v>
      </c>
      <c r="I6608" s="132">
        <v>1</v>
      </c>
      <c r="J6608" s="133">
        <v>1.3</v>
      </c>
      <c r="K6608" s="133">
        <v>0.42</v>
      </c>
      <c r="L6608" s="133">
        <v>0.38</v>
      </c>
      <c r="M6608" s="134" t="str">
        <f t="shared" si="103"/>
        <v>P</v>
      </c>
      <c r="N6608" s="173" t="s">
        <v>10681</v>
      </c>
      <c r="O6608" s="146" t="s">
        <v>1555</v>
      </c>
      <c r="P6608" s="146" t="s">
        <v>9429</v>
      </c>
      <c r="Q6608" s="147" t="s">
        <v>10519</v>
      </c>
      <c r="R6608" s="187">
        <v>4.9499999999999993</v>
      </c>
    </row>
    <row r="6609" spans="1:18" x14ac:dyDescent="0.25">
      <c r="A6609" s="135">
        <v>1076850</v>
      </c>
      <c r="B6609" s="148" t="s">
        <v>6254</v>
      </c>
      <c r="C6609" s="135">
        <v>1</v>
      </c>
      <c r="D6609" s="135">
        <v>140</v>
      </c>
      <c r="E6609" s="188" t="s">
        <v>21</v>
      </c>
      <c r="F6609" s="135">
        <v>180</v>
      </c>
      <c r="G6609" s="135">
        <v>4</v>
      </c>
      <c r="H6609" s="135" t="s">
        <v>20</v>
      </c>
      <c r="I6609" s="135">
        <v>2</v>
      </c>
      <c r="J6609" s="136">
        <v>4.18</v>
      </c>
      <c r="K6609" s="136">
        <v>2.08</v>
      </c>
      <c r="L6609" s="136">
        <v>0.86</v>
      </c>
      <c r="M6609" s="137" t="str">
        <f t="shared" si="103"/>
        <v>P</v>
      </c>
      <c r="N6609" s="174" t="s">
        <v>10682</v>
      </c>
      <c r="O6609" s="149" t="s">
        <v>1506</v>
      </c>
      <c r="P6609" s="149" t="s">
        <v>9401</v>
      </c>
      <c r="Q6609" s="150" t="s">
        <v>10519</v>
      </c>
      <c r="R6609" s="189">
        <v>38.24</v>
      </c>
    </row>
    <row r="6610" spans="1:18" x14ac:dyDescent="0.25">
      <c r="A6610" s="132">
        <v>1076852</v>
      </c>
      <c r="B6610" s="145" t="s">
        <v>881</v>
      </c>
      <c r="C6610" s="132">
        <v>3</v>
      </c>
      <c r="D6610" s="132">
        <v>1216</v>
      </c>
      <c r="E6610" s="186">
        <v>64</v>
      </c>
      <c r="F6610" s="132" t="s">
        <v>20</v>
      </c>
      <c r="G6610" s="132">
        <v>256</v>
      </c>
      <c r="H6610" s="132" t="s">
        <v>20</v>
      </c>
      <c r="I6610" s="132">
        <v>1</v>
      </c>
      <c r="J6610" s="133">
        <v>1.26</v>
      </c>
      <c r="K6610" s="133">
        <v>0.42</v>
      </c>
      <c r="L6610" s="133">
        <v>0.4</v>
      </c>
      <c r="M6610" s="134" t="str">
        <f t="shared" si="103"/>
        <v>P</v>
      </c>
      <c r="N6610" s="173" t="s">
        <v>10681</v>
      </c>
      <c r="O6610" s="146" t="s">
        <v>1555</v>
      </c>
      <c r="P6610" s="146" t="s">
        <v>9429</v>
      </c>
      <c r="Q6610" s="147" t="s">
        <v>10519</v>
      </c>
      <c r="R6610" s="187">
        <v>4.83</v>
      </c>
    </row>
    <row r="6611" spans="1:18" x14ac:dyDescent="0.25">
      <c r="A6611" s="135">
        <v>1076853</v>
      </c>
      <c r="B6611" s="148" t="s">
        <v>277</v>
      </c>
      <c r="C6611" s="135">
        <v>6</v>
      </c>
      <c r="D6611" s="135">
        <v>318</v>
      </c>
      <c r="E6611" s="188" t="s">
        <v>21</v>
      </c>
      <c r="F6611" s="135">
        <v>530</v>
      </c>
      <c r="G6611" s="135">
        <v>20</v>
      </c>
      <c r="H6611" s="135">
        <v>25</v>
      </c>
      <c r="I6611" s="135">
        <v>1</v>
      </c>
      <c r="J6611" s="136">
        <v>1.78</v>
      </c>
      <c r="K6611" s="136">
        <v>1.36</v>
      </c>
      <c r="L6611" s="136">
        <v>1.5</v>
      </c>
      <c r="M6611" s="137" t="str">
        <f t="shared" si="103"/>
        <v>P</v>
      </c>
      <c r="N6611" s="174" t="s">
        <v>10681</v>
      </c>
      <c r="O6611" s="149" t="s">
        <v>1506</v>
      </c>
      <c r="P6611" s="149" t="s">
        <v>10455</v>
      </c>
      <c r="Q6611" s="150" t="s">
        <v>10519</v>
      </c>
      <c r="R6611" s="189">
        <v>5.22</v>
      </c>
    </row>
    <row r="6612" spans="1:18" x14ac:dyDescent="0.25">
      <c r="A6612" s="132">
        <v>1076907</v>
      </c>
      <c r="B6612" s="145" t="s">
        <v>283</v>
      </c>
      <c r="C6612" s="132">
        <v>6</v>
      </c>
      <c r="D6612" s="132">
        <v>318</v>
      </c>
      <c r="E6612" s="186" t="s">
        <v>21</v>
      </c>
      <c r="F6612" s="132">
        <v>530</v>
      </c>
      <c r="G6612" s="132">
        <v>20</v>
      </c>
      <c r="H6612" s="132">
        <v>25</v>
      </c>
      <c r="I6612" s="132">
        <v>1</v>
      </c>
      <c r="J6612" s="133">
        <v>1.7</v>
      </c>
      <c r="K6612" s="133">
        <v>1.1599999999999999</v>
      </c>
      <c r="L6612" s="133">
        <v>1.46</v>
      </c>
      <c r="M6612" s="134" t="str">
        <f t="shared" si="103"/>
        <v>P</v>
      </c>
      <c r="N6612" s="173" t="s">
        <v>10681</v>
      </c>
      <c r="O6612" s="146" t="s">
        <v>1506</v>
      </c>
      <c r="P6612" s="146" t="s">
        <v>10455</v>
      </c>
      <c r="Q6612" s="147" t="s">
        <v>10519</v>
      </c>
      <c r="R6612" s="187">
        <v>5.6999999999999993</v>
      </c>
    </row>
    <row r="6613" spans="1:18" x14ac:dyDescent="0.25">
      <c r="A6613" s="135">
        <v>1076932</v>
      </c>
      <c r="B6613" s="148" t="s">
        <v>1435</v>
      </c>
      <c r="C6613" s="135">
        <v>6</v>
      </c>
      <c r="D6613" s="135">
        <v>318</v>
      </c>
      <c r="E6613" s="188" t="s">
        <v>21</v>
      </c>
      <c r="F6613" s="135">
        <v>530</v>
      </c>
      <c r="G6613" s="135">
        <v>20</v>
      </c>
      <c r="H6613" s="135" t="s">
        <v>20</v>
      </c>
      <c r="I6613" s="135">
        <v>2</v>
      </c>
      <c r="J6613" s="136">
        <v>1.74</v>
      </c>
      <c r="K6613" s="136">
        <v>1.1200000000000001</v>
      </c>
      <c r="L6613" s="136">
        <v>1.4</v>
      </c>
      <c r="M6613" s="137" t="str">
        <f t="shared" si="103"/>
        <v>P</v>
      </c>
      <c r="N6613" s="174" t="s">
        <v>10681</v>
      </c>
      <c r="O6613" s="149" t="s">
        <v>1506</v>
      </c>
      <c r="P6613" s="149" t="s">
        <v>10455</v>
      </c>
      <c r="Q6613" s="150" t="s">
        <v>10519</v>
      </c>
      <c r="R6613" s="189">
        <v>5.34</v>
      </c>
    </row>
    <row r="6614" spans="1:18" x14ac:dyDescent="0.25">
      <c r="A6614" s="132">
        <v>1076934</v>
      </c>
      <c r="B6614" s="145" t="s">
        <v>279</v>
      </c>
      <c r="C6614" s="132">
        <v>6</v>
      </c>
      <c r="D6614" s="132">
        <v>318</v>
      </c>
      <c r="E6614" s="186" t="s">
        <v>21</v>
      </c>
      <c r="F6614" s="132">
        <v>530</v>
      </c>
      <c r="G6614" s="132">
        <v>20</v>
      </c>
      <c r="H6614" s="132">
        <v>25</v>
      </c>
      <c r="I6614" s="132">
        <v>1</v>
      </c>
      <c r="J6614" s="133">
        <v>1.76</v>
      </c>
      <c r="K6614" s="133">
        <v>1.1200000000000001</v>
      </c>
      <c r="L6614" s="133">
        <v>1.46</v>
      </c>
      <c r="M6614" s="134" t="str">
        <f t="shared" si="103"/>
        <v>P</v>
      </c>
      <c r="N6614" s="173" t="s">
        <v>10681</v>
      </c>
      <c r="O6614" s="146" t="s">
        <v>1506</v>
      </c>
      <c r="P6614" s="146" t="s">
        <v>10455</v>
      </c>
      <c r="Q6614" s="147" t="s">
        <v>10519</v>
      </c>
      <c r="R6614" s="187">
        <v>5.34</v>
      </c>
    </row>
    <row r="6615" spans="1:18" x14ac:dyDescent="0.25">
      <c r="A6615" s="135">
        <v>1076970</v>
      </c>
      <c r="B6615" s="148" t="s">
        <v>908</v>
      </c>
      <c r="C6615" s="135">
        <v>3</v>
      </c>
      <c r="D6615" s="135">
        <v>4480</v>
      </c>
      <c r="E6615" s="188">
        <v>40</v>
      </c>
      <c r="F6615" s="135">
        <v>6400</v>
      </c>
      <c r="G6615" s="135">
        <v>280</v>
      </c>
      <c r="H6615" s="135">
        <v>320</v>
      </c>
      <c r="I6615" s="135">
        <v>1</v>
      </c>
      <c r="J6615" s="136">
        <v>0.56999999999999995</v>
      </c>
      <c r="K6615" s="136">
        <v>1.29</v>
      </c>
      <c r="L6615" s="136">
        <v>0.22</v>
      </c>
      <c r="M6615" s="137" t="str">
        <f t="shared" si="103"/>
        <v>P</v>
      </c>
      <c r="N6615" s="174" t="s">
        <v>10681</v>
      </c>
      <c r="O6615" s="149" t="s">
        <v>1614</v>
      </c>
      <c r="P6615" s="149" t="s">
        <v>9436</v>
      </c>
      <c r="Q6615" s="150" t="s">
        <v>10519</v>
      </c>
      <c r="R6615" s="189">
        <v>3.18</v>
      </c>
    </row>
    <row r="6616" spans="1:18" x14ac:dyDescent="0.25">
      <c r="A6616" s="132">
        <v>1076971</v>
      </c>
      <c r="B6616" s="145" t="s">
        <v>907</v>
      </c>
      <c r="C6616" s="132">
        <v>3</v>
      </c>
      <c r="D6616" s="132">
        <v>4480</v>
      </c>
      <c r="E6616" s="186">
        <v>40</v>
      </c>
      <c r="F6616" s="132">
        <v>6400</v>
      </c>
      <c r="G6616" s="132">
        <v>280</v>
      </c>
      <c r="H6616" s="132">
        <v>320</v>
      </c>
      <c r="I6616" s="132">
        <v>1</v>
      </c>
      <c r="J6616" s="133">
        <v>1.29</v>
      </c>
      <c r="K6616" s="133">
        <v>0.55000000000000004</v>
      </c>
      <c r="L6616" s="133">
        <v>0.21</v>
      </c>
      <c r="M6616" s="134" t="str">
        <f t="shared" si="103"/>
        <v>P</v>
      </c>
      <c r="N6616" s="173" t="s">
        <v>10681</v>
      </c>
      <c r="O6616" s="146" t="s">
        <v>1614</v>
      </c>
      <c r="P6616" s="146" t="s">
        <v>9436</v>
      </c>
      <c r="Q6616" s="147" t="s">
        <v>10519</v>
      </c>
      <c r="R6616" s="187">
        <v>3.12</v>
      </c>
    </row>
    <row r="6617" spans="1:18" x14ac:dyDescent="0.25">
      <c r="A6617" s="135">
        <v>1076972</v>
      </c>
      <c r="B6617" s="148" t="s">
        <v>910</v>
      </c>
      <c r="C6617" s="135">
        <v>3</v>
      </c>
      <c r="D6617" s="135">
        <v>4480</v>
      </c>
      <c r="E6617" s="188">
        <v>40</v>
      </c>
      <c r="F6617" s="135">
        <v>6400</v>
      </c>
      <c r="G6617" s="135">
        <v>280</v>
      </c>
      <c r="H6617" s="135">
        <v>320</v>
      </c>
      <c r="I6617" s="135">
        <v>1</v>
      </c>
      <c r="J6617" s="136">
        <v>0.56000000000000005</v>
      </c>
      <c r="K6617" s="136">
        <v>1.29</v>
      </c>
      <c r="L6617" s="136">
        <v>0.21</v>
      </c>
      <c r="M6617" s="137" t="str">
        <f t="shared" si="103"/>
        <v>P</v>
      </c>
      <c r="N6617" s="172" t="s">
        <v>10681</v>
      </c>
      <c r="O6617" s="149" t="s">
        <v>1614</v>
      </c>
      <c r="P6617" s="149" t="s">
        <v>9436</v>
      </c>
      <c r="Q6617" s="150" t="s">
        <v>10519</v>
      </c>
      <c r="R6617" s="189">
        <v>3.12</v>
      </c>
    </row>
    <row r="6618" spans="1:18" x14ac:dyDescent="0.25">
      <c r="A6618" s="132">
        <v>1076973</v>
      </c>
      <c r="B6618" s="145" t="s">
        <v>909</v>
      </c>
      <c r="C6618" s="132">
        <v>3</v>
      </c>
      <c r="D6618" s="132">
        <v>4480</v>
      </c>
      <c r="E6618" s="186">
        <v>40</v>
      </c>
      <c r="F6618" s="132">
        <v>6400</v>
      </c>
      <c r="G6618" s="132">
        <v>280</v>
      </c>
      <c r="H6618" s="132">
        <v>320</v>
      </c>
      <c r="I6618" s="132">
        <v>1</v>
      </c>
      <c r="J6618" s="133">
        <v>1.27</v>
      </c>
      <c r="K6618" s="133">
        <v>0.55000000000000004</v>
      </c>
      <c r="L6618" s="133">
        <v>0.21</v>
      </c>
      <c r="M6618" s="134" t="str">
        <f t="shared" si="103"/>
        <v>P</v>
      </c>
      <c r="N6618" s="173" t="s">
        <v>10681</v>
      </c>
      <c r="O6618" s="146" t="s">
        <v>1614</v>
      </c>
      <c r="P6618" s="146" t="s">
        <v>9436</v>
      </c>
      <c r="Q6618" s="147" t="s">
        <v>10519</v>
      </c>
      <c r="R6618" s="187">
        <v>3.09</v>
      </c>
    </row>
    <row r="6619" spans="1:18" x14ac:dyDescent="0.25">
      <c r="A6619" s="135">
        <v>1076977</v>
      </c>
      <c r="B6619" s="148" t="s">
        <v>6255</v>
      </c>
      <c r="C6619" s="135">
        <v>1</v>
      </c>
      <c r="D6619" s="135" t="s">
        <v>20</v>
      </c>
      <c r="E6619" s="188" t="s">
        <v>20</v>
      </c>
      <c r="F6619" s="135" t="s">
        <v>20</v>
      </c>
      <c r="G6619" s="135" t="s">
        <v>20</v>
      </c>
      <c r="H6619" s="135" t="s">
        <v>20</v>
      </c>
      <c r="I6619" s="135" t="s">
        <v>20</v>
      </c>
      <c r="J6619" s="136">
        <v>2.2000000000000002</v>
      </c>
      <c r="K6619" s="136">
        <v>1.35</v>
      </c>
      <c r="L6619" s="136">
        <v>0.2</v>
      </c>
      <c r="M6619" s="137" t="str">
        <f t="shared" si="103"/>
        <v>P</v>
      </c>
      <c r="N6619" s="174" t="s">
        <v>10682</v>
      </c>
      <c r="O6619" s="149" t="s">
        <v>1500</v>
      </c>
      <c r="P6619" s="149" t="s">
        <v>9456</v>
      </c>
      <c r="Q6619" s="150" t="s">
        <v>10519</v>
      </c>
      <c r="R6619" s="189">
        <v>1.4477611940298507</v>
      </c>
    </row>
    <row r="6620" spans="1:18" x14ac:dyDescent="0.25">
      <c r="A6620" s="132">
        <v>1077012</v>
      </c>
      <c r="B6620" s="145" t="s">
        <v>127</v>
      </c>
      <c r="C6620" s="132">
        <v>6</v>
      </c>
      <c r="D6620" s="132">
        <v>264</v>
      </c>
      <c r="E6620" s="186" t="s">
        <v>21</v>
      </c>
      <c r="F6620" s="132">
        <v>372</v>
      </c>
      <c r="G6620" s="132">
        <v>5</v>
      </c>
      <c r="H6620" s="132">
        <v>6</v>
      </c>
      <c r="I6620" s="132">
        <v>5</v>
      </c>
      <c r="J6620" s="133">
        <v>3.22</v>
      </c>
      <c r="K6620" s="133">
        <v>2.14</v>
      </c>
      <c r="L6620" s="133">
        <v>0.48</v>
      </c>
      <c r="M6620" s="134" t="str">
        <f t="shared" si="103"/>
        <v>P</v>
      </c>
      <c r="N6620" s="171" t="s">
        <v>10681</v>
      </c>
      <c r="O6620" s="146" t="s">
        <v>1581</v>
      </c>
      <c r="P6620" s="146" t="s">
        <v>10581</v>
      </c>
      <c r="Q6620" s="147" t="s">
        <v>10519</v>
      </c>
      <c r="R6620" s="187">
        <v>5.5200000000000005</v>
      </c>
    </row>
    <row r="6621" spans="1:18" x14ac:dyDescent="0.25">
      <c r="A6621" s="135">
        <v>1077249</v>
      </c>
      <c r="B6621" s="148" t="s">
        <v>6256</v>
      </c>
      <c r="C6621" s="135">
        <v>6</v>
      </c>
      <c r="D6621" s="135">
        <v>432</v>
      </c>
      <c r="E6621" s="188" t="s">
        <v>20</v>
      </c>
      <c r="F6621" s="135" t="s">
        <v>20</v>
      </c>
      <c r="G6621" s="135" t="s">
        <v>20</v>
      </c>
      <c r="H6621" s="135" t="s">
        <v>20</v>
      </c>
      <c r="I6621" s="135" t="s">
        <v>20</v>
      </c>
      <c r="J6621" s="136">
        <v>1.65</v>
      </c>
      <c r="K6621" s="136">
        <v>1.1200000000000001</v>
      </c>
      <c r="L6621" s="136">
        <v>1.2</v>
      </c>
      <c r="M6621" s="137" t="str">
        <f t="shared" si="103"/>
        <v>P</v>
      </c>
      <c r="N6621" s="174" t="s">
        <v>10681</v>
      </c>
      <c r="O6621" s="149" t="s">
        <v>1578</v>
      </c>
      <c r="P6621" s="149" t="s">
        <v>10579</v>
      </c>
      <c r="Q6621" s="150" t="s">
        <v>10106</v>
      </c>
      <c r="R6621" s="189">
        <v>8.64</v>
      </c>
    </row>
    <row r="6622" spans="1:18" x14ac:dyDescent="0.25">
      <c r="A6622" s="132">
        <v>1077253</v>
      </c>
      <c r="B6622" s="145" t="s">
        <v>6257</v>
      </c>
      <c r="C6622" s="132">
        <v>3</v>
      </c>
      <c r="D6622" s="132" t="s">
        <v>20</v>
      </c>
      <c r="E6622" s="186">
        <v>6</v>
      </c>
      <c r="F6622" s="132">
        <v>480</v>
      </c>
      <c r="G6622" s="132" t="s">
        <v>20</v>
      </c>
      <c r="H6622" s="132">
        <v>24</v>
      </c>
      <c r="I6622" s="132">
        <v>1</v>
      </c>
      <c r="J6622" s="133">
        <v>2.2599999999999998</v>
      </c>
      <c r="K6622" s="133">
        <v>1.4</v>
      </c>
      <c r="L6622" s="133">
        <v>0.86</v>
      </c>
      <c r="M6622" s="134" t="str">
        <f t="shared" si="103"/>
        <v>P</v>
      </c>
      <c r="N6622" s="173" t="s">
        <v>10682</v>
      </c>
      <c r="O6622" s="146" t="s">
        <v>1500</v>
      </c>
      <c r="P6622" s="146" t="s">
        <v>9418</v>
      </c>
      <c r="Q6622" s="147" t="s">
        <v>10519</v>
      </c>
      <c r="R6622" s="187">
        <v>13.26</v>
      </c>
    </row>
    <row r="6623" spans="1:18" x14ac:dyDescent="0.25">
      <c r="A6623" s="135">
        <v>1077259</v>
      </c>
      <c r="B6623" s="148" t="s">
        <v>10187</v>
      </c>
      <c r="C6623" s="135">
        <v>1</v>
      </c>
      <c r="D6623" s="135" t="s">
        <v>9548</v>
      </c>
      <c r="E6623" s="188" t="s">
        <v>9548</v>
      </c>
      <c r="F6623" s="135" t="s">
        <v>9548</v>
      </c>
      <c r="G6623" s="135" t="s">
        <v>9548</v>
      </c>
      <c r="H6623" s="135" t="s">
        <v>9548</v>
      </c>
      <c r="I6623" s="135" t="s">
        <v>9548</v>
      </c>
      <c r="J6623" s="136">
        <v>0.56999999999999995</v>
      </c>
      <c r="K6623" s="136">
        <v>0.56999999999999995</v>
      </c>
      <c r="L6623" s="136">
        <v>1.5</v>
      </c>
      <c r="M6623" s="137" t="str">
        <f t="shared" si="103"/>
        <v>P</v>
      </c>
      <c r="N6623" s="174" t="s">
        <v>10681</v>
      </c>
      <c r="O6623" s="149" t="s">
        <v>1506</v>
      </c>
      <c r="P6623" s="149" t="s">
        <v>9442</v>
      </c>
      <c r="Q6623" s="150" t="s">
        <v>10519</v>
      </c>
      <c r="R6623" s="189">
        <v>0.54</v>
      </c>
    </row>
    <row r="6624" spans="1:18" x14ac:dyDescent="0.25">
      <c r="A6624" s="132">
        <v>1077261</v>
      </c>
      <c r="B6624" s="145" t="s">
        <v>6258</v>
      </c>
      <c r="C6624" s="132">
        <v>1</v>
      </c>
      <c r="D6624" s="132" t="s">
        <v>9548</v>
      </c>
      <c r="E6624" s="186" t="s">
        <v>9548</v>
      </c>
      <c r="F6624" s="132" t="s">
        <v>9548</v>
      </c>
      <c r="G6624" s="132" t="s">
        <v>9548</v>
      </c>
      <c r="H6624" s="132" t="s">
        <v>9548</v>
      </c>
      <c r="I6624" s="132" t="s">
        <v>9548</v>
      </c>
      <c r="J6624" s="133">
        <v>1.9</v>
      </c>
      <c r="K6624" s="133">
        <v>1.8</v>
      </c>
      <c r="L6624" s="133">
        <v>1.6</v>
      </c>
      <c r="M6624" s="134" t="str">
        <f t="shared" si="103"/>
        <v>P</v>
      </c>
      <c r="N6624" s="171" t="s">
        <v>10681</v>
      </c>
      <c r="O6624" s="146" t="s">
        <v>1506</v>
      </c>
      <c r="P6624" s="146" t="s">
        <v>9442</v>
      </c>
      <c r="Q6624" s="147" t="s">
        <v>10519</v>
      </c>
      <c r="R6624" s="187">
        <v>2.27</v>
      </c>
    </row>
    <row r="6625" spans="1:18" x14ac:dyDescent="0.25">
      <c r="A6625" s="135">
        <v>1077265</v>
      </c>
      <c r="B6625" s="148" t="s">
        <v>6259</v>
      </c>
      <c r="C6625" s="135">
        <v>30</v>
      </c>
      <c r="D6625" s="135">
        <v>1110</v>
      </c>
      <c r="E6625" s="188">
        <v>37</v>
      </c>
      <c r="F6625" s="135">
        <v>1850</v>
      </c>
      <c r="G6625" s="135" t="s">
        <v>20</v>
      </c>
      <c r="H6625" s="135" t="s">
        <v>20</v>
      </c>
      <c r="I6625" s="135" t="s">
        <v>20</v>
      </c>
      <c r="J6625" s="136">
        <v>1.75</v>
      </c>
      <c r="K6625" s="136">
        <v>0.9</v>
      </c>
      <c r="L6625" s="136">
        <v>0.2</v>
      </c>
      <c r="M6625" s="137" t="str">
        <f t="shared" si="103"/>
        <v>P</v>
      </c>
      <c r="N6625" s="172" t="s">
        <v>10681</v>
      </c>
      <c r="O6625" s="149" t="s">
        <v>1578</v>
      </c>
      <c r="P6625" s="149" t="s">
        <v>9412</v>
      </c>
      <c r="Q6625" s="150" t="s">
        <v>10519</v>
      </c>
      <c r="R6625" s="189">
        <v>3.9000000000000004</v>
      </c>
    </row>
    <row r="6626" spans="1:18" x14ac:dyDescent="0.25">
      <c r="A6626" s="132">
        <v>1077266</v>
      </c>
      <c r="B6626" s="145" t="s">
        <v>6260</v>
      </c>
      <c r="C6626" s="132">
        <v>1</v>
      </c>
      <c r="D6626" s="132">
        <v>70</v>
      </c>
      <c r="E6626" s="186" t="s">
        <v>20</v>
      </c>
      <c r="F6626" s="132">
        <v>110</v>
      </c>
      <c r="G6626" s="132" t="s">
        <v>20</v>
      </c>
      <c r="H6626" s="132" t="s">
        <v>20</v>
      </c>
      <c r="I6626" s="132" t="s">
        <v>20</v>
      </c>
      <c r="J6626" s="133">
        <v>4.54</v>
      </c>
      <c r="K6626" s="133">
        <v>2.2999999999999998</v>
      </c>
      <c r="L6626" s="133">
        <v>1.28</v>
      </c>
      <c r="M6626" s="134" t="str">
        <f t="shared" si="103"/>
        <v>P</v>
      </c>
      <c r="N6626" s="173" t="s">
        <v>10682</v>
      </c>
      <c r="O6626" s="146" t="s">
        <v>1506</v>
      </c>
      <c r="P6626" s="146" t="s">
        <v>9490</v>
      </c>
      <c r="Q6626" s="147" t="s">
        <v>10519</v>
      </c>
      <c r="R6626" s="187">
        <v>7.25</v>
      </c>
    </row>
    <row r="6627" spans="1:18" x14ac:dyDescent="0.25">
      <c r="A6627" s="135">
        <v>1077288</v>
      </c>
      <c r="B6627" s="148" t="s">
        <v>6261</v>
      </c>
      <c r="C6627" s="135">
        <v>1</v>
      </c>
      <c r="D6627" s="135">
        <v>70</v>
      </c>
      <c r="E6627" s="188" t="s">
        <v>20</v>
      </c>
      <c r="F6627" s="135" t="s">
        <v>20</v>
      </c>
      <c r="G6627" s="135" t="s">
        <v>20</v>
      </c>
      <c r="H6627" s="135" t="s">
        <v>20</v>
      </c>
      <c r="I6627" s="135" t="s">
        <v>20</v>
      </c>
      <c r="J6627" s="136">
        <v>4.5999999999999996</v>
      </c>
      <c r="K6627" s="136">
        <v>2.34</v>
      </c>
      <c r="L6627" s="136">
        <v>1.56</v>
      </c>
      <c r="M6627" s="137" t="str">
        <f t="shared" si="103"/>
        <v>P</v>
      </c>
      <c r="N6627" s="172" t="s">
        <v>10682</v>
      </c>
      <c r="O6627" s="149" t="s">
        <v>1506</v>
      </c>
      <c r="P6627" s="149" t="s">
        <v>9401</v>
      </c>
      <c r="Q6627" s="150" t="s">
        <v>10519</v>
      </c>
      <c r="R6627" s="189">
        <v>5.75</v>
      </c>
    </row>
    <row r="6628" spans="1:18" x14ac:dyDescent="0.25">
      <c r="A6628" s="132">
        <v>1077289</v>
      </c>
      <c r="B6628" s="145" t="s">
        <v>10188</v>
      </c>
      <c r="C6628" s="132">
        <v>1</v>
      </c>
      <c r="D6628" s="132" t="s">
        <v>9548</v>
      </c>
      <c r="E6628" s="186" t="s">
        <v>9548</v>
      </c>
      <c r="F6628" s="132" t="s">
        <v>9548</v>
      </c>
      <c r="G6628" s="132" t="s">
        <v>9548</v>
      </c>
      <c r="H6628" s="132" t="s">
        <v>9548</v>
      </c>
      <c r="I6628" s="132" t="s">
        <v>9548</v>
      </c>
      <c r="J6628" s="133">
        <v>0.66</v>
      </c>
      <c r="K6628" s="133">
        <v>0.66</v>
      </c>
      <c r="L6628" s="133">
        <v>1.71</v>
      </c>
      <c r="M6628" s="134" t="str">
        <f t="shared" si="103"/>
        <v>P</v>
      </c>
      <c r="N6628" s="171" t="s">
        <v>10681</v>
      </c>
      <c r="O6628" s="146" t="s">
        <v>1506</v>
      </c>
      <c r="P6628" s="146" t="s">
        <v>9442</v>
      </c>
      <c r="Q6628" s="147" t="s">
        <v>10519</v>
      </c>
      <c r="R6628" s="187">
        <v>0.74</v>
      </c>
    </row>
    <row r="6629" spans="1:18" x14ac:dyDescent="0.25">
      <c r="A6629" s="135">
        <v>1077290</v>
      </c>
      <c r="B6629" s="148" t="s">
        <v>1108</v>
      </c>
      <c r="C6629" s="135">
        <v>1</v>
      </c>
      <c r="D6629" s="135">
        <v>13</v>
      </c>
      <c r="E6629" s="188" t="s">
        <v>20</v>
      </c>
      <c r="F6629" s="135">
        <v>17</v>
      </c>
      <c r="G6629" s="135" t="s">
        <v>21</v>
      </c>
      <c r="H6629" s="135" t="s">
        <v>21</v>
      </c>
      <c r="I6629" s="135" t="s">
        <v>21</v>
      </c>
      <c r="J6629" s="136">
        <v>6.9</v>
      </c>
      <c r="K6629" s="136">
        <v>3.98</v>
      </c>
      <c r="L6629" s="136">
        <v>3.2</v>
      </c>
      <c r="M6629" s="137" t="str">
        <f t="shared" si="103"/>
        <v>P</v>
      </c>
      <c r="N6629" s="172" t="s">
        <v>10682</v>
      </c>
      <c r="O6629" s="149" t="s">
        <v>1614</v>
      </c>
      <c r="P6629" s="149" t="s">
        <v>9514</v>
      </c>
      <c r="Q6629" s="150" t="s">
        <v>10519</v>
      </c>
      <c r="R6629" s="189">
        <v>45.73</v>
      </c>
    </row>
    <row r="6630" spans="1:18" x14ac:dyDescent="0.25">
      <c r="A6630" s="132">
        <v>1077293</v>
      </c>
      <c r="B6630" s="145" t="s">
        <v>6262</v>
      </c>
      <c r="C6630" s="132">
        <v>1</v>
      </c>
      <c r="D6630" s="132">
        <v>60</v>
      </c>
      <c r="E6630" s="186" t="s">
        <v>21</v>
      </c>
      <c r="F6630" s="132">
        <v>90</v>
      </c>
      <c r="G6630" s="132" t="s">
        <v>20</v>
      </c>
      <c r="H6630" s="132" t="s">
        <v>20</v>
      </c>
      <c r="I6630" s="132" t="s">
        <v>20</v>
      </c>
      <c r="J6630" s="133">
        <v>4.5599999999999996</v>
      </c>
      <c r="K6630" s="133">
        <v>2.2999999999999998</v>
      </c>
      <c r="L6630" s="133">
        <v>1.72</v>
      </c>
      <c r="M6630" s="134" t="str">
        <f t="shared" si="103"/>
        <v>P</v>
      </c>
      <c r="N6630" s="173" t="s">
        <v>10682</v>
      </c>
      <c r="O6630" s="146" t="s">
        <v>1506</v>
      </c>
      <c r="P6630" s="146" t="s">
        <v>9401</v>
      </c>
      <c r="Q6630" s="147" t="s">
        <v>10519</v>
      </c>
      <c r="R6630" s="187">
        <v>5.75</v>
      </c>
    </row>
    <row r="6631" spans="1:18" x14ac:dyDescent="0.25">
      <c r="A6631" s="135">
        <v>1077294</v>
      </c>
      <c r="B6631" s="148" t="s">
        <v>6263</v>
      </c>
      <c r="C6631" s="135">
        <v>1</v>
      </c>
      <c r="D6631" s="135">
        <v>70</v>
      </c>
      <c r="E6631" s="188" t="s">
        <v>21</v>
      </c>
      <c r="F6631" s="135">
        <v>90</v>
      </c>
      <c r="G6631" s="135" t="s">
        <v>20</v>
      </c>
      <c r="H6631" s="135" t="s">
        <v>20</v>
      </c>
      <c r="I6631" s="135" t="s">
        <v>20</v>
      </c>
      <c r="J6631" s="136">
        <v>4.5599999999999996</v>
      </c>
      <c r="K6631" s="136">
        <v>2.34</v>
      </c>
      <c r="L6631" s="136">
        <v>1.56</v>
      </c>
      <c r="M6631" s="137" t="str">
        <f t="shared" si="103"/>
        <v>P</v>
      </c>
      <c r="N6631" s="174" t="s">
        <v>10682</v>
      </c>
      <c r="O6631" s="149" t="s">
        <v>1506</v>
      </c>
      <c r="P6631" s="149" t="s">
        <v>9401</v>
      </c>
      <c r="Q6631" s="150" t="s">
        <v>10519</v>
      </c>
      <c r="R6631" s="189">
        <v>5.7</v>
      </c>
    </row>
    <row r="6632" spans="1:18" x14ac:dyDescent="0.25">
      <c r="A6632" s="132">
        <v>1077545</v>
      </c>
      <c r="B6632" s="145" t="s">
        <v>6264</v>
      </c>
      <c r="C6632" s="132">
        <v>50</v>
      </c>
      <c r="D6632" s="132">
        <v>1824</v>
      </c>
      <c r="E6632" s="186">
        <v>16</v>
      </c>
      <c r="F6632" s="132" t="s">
        <v>20</v>
      </c>
      <c r="G6632" s="132">
        <v>160</v>
      </c>
      <c r="H6632" s="132" t="s">
        <v>20</v>
      </c>
      <c r="I6632" s="132">
        <v>1</v>
      </c>
      <c r="J6632" s="133">
        <v>1.53</v>
      </c>
      <c r="K6632" s="133">
        <v>0.65</v>
      </c>
      <c r="L6632" s="133">
        <v>0.3</v>
      </c>
      <c r="M6632" s="134" t="str">
        <f t="shared" si="103"/>
        <v>P</v>
      </c>
      <c r="N6632" s="173" t="s">
        <v>10681</v>
      </c>
      <c r="O6632" s="146" t="s">
        <v>1581</v>
      </c>
      <c r="P6632" s="146" t="s">
        <v>10581</v>
      </c>
      <c r="Q6632" s="147" t="s">
        <v>10519</v>
      </c>
      <c r="R6632" s="187">
        <v>4.5</v>
      </c>
    </row>
    <row r="6633" spans="1:18" x14ac:dyDescent="0.25">
      <c r="A6633" s="135">
        <v>1077546</v>
      </c>
      <c r="B6633" s="148" t="s">
        <v>519</v>
      </c>
      <c r="C6633" s="135">
        <v>6</v>
      </c>
      <c r="D6633" s="135">
        <v>1728</v>
      </c>
      <c r="E6633" s="188">
        <v>8</v>
      </c>
      <c r="F6633" s="135">
        <v>2592</v>
      </c>
      <c r="G6633" s="135" t="s">
        <v>20</v>
      </c>
      <c r="H6633" s="135" t="s">
        <v>20</v>
      </c>
      <c r="I6633" s="135" t="s">
        <v>20</v>
      </c>
      <c r="J6633" s="136">
        <v>1.2</v>
      </c>
      <c r="K6633" s="136">
        <v>0.8</v>
      </c>
      <c r="L6633" s="136">
        <v>0.38</v>
      </c>
      <c r="M6633" s="137" t="str">
        <f t="shared" si="103"/>
        <v>P</v>
      </c>
      <c r="N6633" s="174" t="s">
        <v>10681</v>
      </c>
      <c r="O6633" s="149" t="s">
        <v>1581</v>
      </c>
      <c r="P6633" s="149" t="s">
        <v>10581</v>
      </c>
      <c r="Q6633" s="150" t="s">
        <v>10519</v>
      </c>
      <c r="R6633" s="189">
        <v>2.0999999999999996</v>
      </c>
    </row>
    <row r="6634" spans="1:18" x14ac:dyDescent="0.25">
      <c r="A6634" s="132">
        <v>1077547</v>
      </c>
      <c r="B6634" s="145" t="s">
        <v>6265</v>
      </c>
      <c r="C6634" s="132">
        <v>3</v>
      </c>
      <c r="D6634" s="132">
        <v>3600</v>
      </c>
      <c r="E6634" s="186">
        <v>72</v>
      </c>
      <c r="F6634" s="132">
        <v>11520</v>
      </c>
      <c r="G6634" s="132">
        <v>576</v>
      </c>
      <c r="H6634" s="132">
        <v>648</v>
      </c>
      <c r="I6634" s="132">
        <v>1</v>
      </c>
      <c r="J6634" s="133">
        <v>1.18</v>
      </c>
      <c r="K6634" s="133">
        <v>0.41</v>
      </c>
      <c r="L6634" s="133">
        <v>0.18</v>
      </c>
      <c r="M6634" s="134" t="str">
        <f t="shared" si="103"/>
        <v>P</v>
      </c>
      <c r="N6634" s="173" t="s">
        <v>10681</v>
      </c>
      <c r="O6634" s="146" t="s">
        <v>1555</v>
      </c>
      <c r="P6634" s="146" t="s">
        <v>9429</v>
      </c>
      <c r="Q6634" s="147" t="s">
        <v>10519</v>
      </c>
      <c r="R6634" s="187">
        <v>2.73</v>
      </c>
    </row>
    <row r="6635" spans="1:18" x14ac:dyDescent="0.25">
      <c r="A6635" s="135">
        <v>1077548</v>
      </c>
      <c r="B6635" s="148" t="s">
        <v>6266</v>
      </c>
      <c r="C6635" s="135">
        <v>3</v>
      </c>
      <c r="D6635" s="135">
        <v>3600</v>
      </c>
      <c r="E6635" s="188">
        <v>72</v>
      </c>
      <c r="F6635" s="135">
        <v>11520</v>
      </c>
      <c r="G6635" s="135">
        <v>576</v>
      </c>
      <c r="H6635" s="135">
        <v>648</v>
      </c>
      <c r="I6635" s="135">
        <v>1</v>
      </c>
      <c r="J6635" s="136">
        <v>0.46</v>
      </c>
      <c r="K6635" s="136">
        <v>1.1299999999999999</v>
      </c>
      <c r="L6635" s="136">
        <v>0.19</v>
      </c>
      <c r="M6635" s="137" t="str">
        <f t="shared" si="103"/>
        <v>P</v>
      </c>
      <c r="N6635" s="174" t="s">
        <v>10681</v>
      </c>
      <c r="O6635" s="149" t="s">
        <v>1555</v>
      </c>
      <c r="P6635" s="149" t="s">
        <v>9429</v>
      </c>
      <c r="Q6635" s="150" t="s">
        <v>10519</v>
      </c>
      <c r="R6635" s="189">
        <v>2.73</v>
      </c>
    </row>
    <row r="6636" spans="1:18" x14ac:dyDescent="0.25">
      <c r="A6636" s="132">
        <v>1077549</v>
      </c>
      <c r="B6636" s="145" t="s">
        <v>6267</v>
      </c>
      <c r="C6636" s="132">
        <v>3</v>
      </c>
      <c r="D6636" s="132">
        <v>3600</v>
      </c>
      <c r="E6636" s="186">
        <v>72</v>
      </c>
      <c r="F6636" s="132">
        <v>11520</v>
      </c>
      <c r="G6636" s="132">
        <v>576</v>
      </c>
      <c r="H6636" s="132">
        <v>648</v>
      </c>
      <c r="I6636" s="132">
        <v>1</v>
      </c>
      <c r="J6636" s="133">
        <v>0.47</v>
      </c>
      <c r="K6636" s="133">
        <v>1.1399999999999999</v>
      </c>
      <c r="L6636" s="133">
        <v>0.2</v>
      </c>
      <c r="M6636" s="134" t="str">
        <f t="shared" si="103"/>
        <v>P</v>
      </c>
      <c r="N6636" s="173" t="s">
        <v>10681</v>
      </c>
      <c r="O6636" s="146" t="s">
        <v>1555</v>
      </c>
      <c r="P6636" s="146" t="s">
        <v>9429</v>
      </c>
      <c r="Q6636" s="147" t="s">
        <v>10519</v>
      </c>
      <c r="R6636" s="187">
        <v>2.64</v>
      </c>
    </row>
    <row r="6637" spans="1:18" x14ac:dyDescent="0.25">
      <c r="A6637" s="135">
        <v>1077551</v>
      </c>
      <c r="B6637" s="148" t="s">
        <v>6268</v>
      </c>
      <c r="C6637" s="135">
        <v>3</v>
      </c>
      <c r="D6637" s="135">
        <v>3600</v>
      </c>
      <c r="E6637" s="188">
        <v>72</v>
      </c>
      <c r="F6637" s="135">
        <v>11520</v>
      </c>
      <c r="G6637" s="135">
        <v>576</v>
      </c>
      <c r="H6637" s="135">
        <v>648</v>
      </c>
      <c r="I6637" s="135">
        <v>1</v>
      </c>
      <c r="J6637" s="136">
        <v>0.43</v>
      </c>
      <c r="K6637" s="136">
        <v>1.1299999999999999</v>
      </c>
      <c r="L6637" s="136">
        <v>0.21</v>
      </c>
      <c r="M6637" s="137" t="str">
        <f t="shared" si="103"/>
        <v>P</v>
      </c>
      <c r="N6637" s="174" t="s">
        <v>10681</v>
      </c>
      <c r="O6637" s="149" t="s">
        <v>1555</v>
      </c>
      <c r="P6637" s="149" t="s">
        <v>9429</v>
      </c>
      <c r="Q6637" s="150" t="s">
        <v>10519</v>
      </c>
      <c r="R6637" s="189">
        <v>2.79</v>
      </c>
    </row>
    <row r="6638" spans="1:18" x14ac:dyDescent="0.25">
      <c r="A6638" s="132">
        <v>1077552</v>
      </c>
      <c r="B6638" s="145" t="s">
        <v>6269</v>
      </c>
      <c r="C6638" s="132">
        <v>48</v>
      </c>
      <c r="D6638" s="132">
        <v>648</v>
      </c>
      <c r="E6638" s="186">
        <v>18</v>
      </c>
      <c r="F6638" s="132" t="s">
        <v>20</v>
      </c>
      <c r="G6638" s="132">
        <v>108</v>
      </c>
      <c r="H6638" s="132" t="s">
        <v>20</v>
      </c>
      <c r="I6638" s="132">
        <v>1</v>
      </c>
      <c r="J6638" s="133">
        <v>1.31</v>
      </c>
      <c r="K6638" s="133">
        <v>0.99</v>
      </c>
      <c r="L6638" s="133">
        <v>0.78</v>
      </c>
      <c r="M6638" s="134" t="str">
        <f t="shared" si="103"/>
        <v>P</v>
      </c>
      <c r="N6638" s="173" t="s">
        <v>10681</v>
      </c>
      <c r="O6638" s="146" t="s">
        <v>1555</v>
      </c>
      <c r="P6638" s="146" t="s">
        <v>9429</v>
      </c>
      <c r="Q6638" s="147" t="s">
        <v>10106</v>
      </c>
      <c r="R6638" s="187">
        <v>16.32</v>
      </c>
    </row>
    <row r="6639" spans="1:18" x14ac:dyDescent="0.25">
      <c r="A6639" s="135">
        <v>1077553</v>
      </c>
      <c r="B6639" s="148" t="s">
        <v>6270</v>
      </c>
      <c r="C6639" s="135">
        <v>3</v>
      </c>
      <c r="D6639" s="135">
        <v>3600</v>
      </c>
      <c r="E6639" s="188">
        <v>72</v>
      </c>
      <c r="F6639" s="135">
        <v>11520</v>
      </c>
      <c r="G6639" s="135">
        <v>576</v>
      </c>
      <c r="H6639" s="135">
        <v>648</v>
      </c>
      <c r="I6639" s="135">
        <v>1</v>
      </c>
      <c r="J6639" s="136">
        <v>0.47</v>
      </c>
      <c r="K6639" s="136">
        <v>1.1399999999999999</v>
      </c>
      <c r="L6639" s="136">
        <v>0.2</v>
      </c>
      <c r="M6639" s="137" t="str">
        <f t="shared" si="103"/>
        <v>P</v>
      </c>
      <c r="N6639" s="174" t="s">
        <v>10681</v>
      </c>
      <c r="O6639" s="149" t="s">
        <v>1555</v>
      </c>
      <c r="P6639" s="149" t="s">
        <v>9429</v>
      </c>
      <c r="Q6639" s="150" t="s">
        <v>10519</v>
      </c>
      <c r="R6639" s="189">
        <v>2.67</v>
      </c>
    </row>
    <row r="6640" spans="1:18" x14ac:dyDescent="0.25">
      <c r="A6640" s="132">
        <v>1077554</v>
      </c>
      <c r="B6640" s="145" t="s">
        <v>6271</v>
      </c>
      <c r="C6640" s="132">
        <v>6</v>
      </c>
      <c r="D6640" s="132">
        <v>132</v>
      </c>
      <c r="E6640" s="186" t="s">
        <v>21</v>
      </c>
      <c r="F6640" s="132" t="s">
        <v>20</v>
      </c>
      <c r="G6640" s="132" t="s">
        <v>20</v>
      </c>
      <c r="H6640" s="132" t="s">
        <v>20</v>
      </c>
      <c r="I6640" s="132" t="s">
        <v>20</v>
      </c>
      <c r="J6640" s="133">
        <v>2.65</v>
      </c>
      <c r="K6640" s="133">
        <v>2</v>
      </c>
      <c r="L6640" s="133">
        <v>1.82</v>
      </c>
      <c r="M6640" s="134" t="str">
        <f t="shared" si="103"/>
        <v>P</v>
      </c>
      <c r="N6640" s="173" t="s">
        <v>10681</v>
      </c>
      <c r="O6640" s="146" t="s">
        <v>1506</v>
      </c>
      <c r="P6640" s="146" t="s">
        <v>9435</v>
      </c>
      <c r="Q6640" s="147" t="s">
        <v>10106</v>
      </c>
      <c r="R6640" s="187">
        <v>26.64</v>
      </c>
    </row>
    <row r="6641" spans="1:18" x14ac:dyDescent="0.25">
      <c r="A6641" s="135">
        <v>1077555</v>
      </c>
      <c r="B6641" s="148" t="s">
        <v>6272</v>
      </c>
      <c r="C6641" s="135">
        <v>6</v>
      </c>
      <c r="D6641" s="135" t="s">
        <v>20</v>
      </c>
      <c r="E6641" s="188" t="s">
        <v>20</v>
      </c>
      <c r="F6641" s="135" t="s">
        <v>20</v>
      </c>
      <c r="G6641" s="135" t="s">
        <v>20</v>
      </c>
      <c r="H6641" s="135" t="s">
        <v>20</v>
      </c>
      <c r="I6641" s="135" t="s">
        <v>20</v>
      </c>
      <c r="J6641" s="136">
        <v>2.68</v>
      </c>
      <c r="K6641" s="136">
        <v>2.06</v>
      </c>
      <c r="L6641" s="136">
        <v>1.86</v>
      </c>
      <c r="M6641" s="137" t="str">
        <f t="shared" si="103"/>
        <v>P</v>
      </c>
      <c r="N6641" s="174" t="s">
        <v>10681</v>
      </c>
      <c r="O6641" s="149" t="s">
        <v>1506</v>
      </c>
      <c r="P6641" s="149" t="s">
        <v>9435</v>
      </c>
      <c r="Q6641" s="150" t="s">
        <v>10106</v>
      </c>
      <c r="R6641" s="189">
        <v>32.339999999999996</v>
      </c>
    </row>
    <row r="6642" spans="1:18" x14ac:dyDescent="0.25">
      <c r="A6642" s="132">
        <v>1077556</v>
      </c>
      <c r="B6642" s="145" t="s">
        <v>6273</v>
      </c>
      <c r="C6642" s="132">
        <v>3</v>
      </c>
      <c r="D6642" s="132" t="s">
        <v>20</v>
      </c>
      <c r="E6642" s="186" t="s">
        <v>20</v>
      </c>
      <c r="F6642" s="132" t="s">
        <v>20</v>
      </c>
      <c r="G6642" s="132" t="s">
        <v>20</v>
      </c>
      <c r="H6642" s="132" t="s">
        <v>20</v>
      </c>
      <c r="I6642" s="132" t="s">
        <v>20</v>
      </c>
      <c r="J6642" s="133">
        <v>2.5</v>
      </c>
      <c r="K6642" s="133">
        <v>1.8</v>
      </c>
      <c r="L6642" s="133">
        <v>0.3</v>
      </c>
      <c r="M6642" s="134" t="str">
        <f t="shared" si="103"/>
        <v>P</v>
      </c>
      <c r="N6642" s="173" t="s">
        <v>10681</v>
      </c>
      <c r="O6642" s="146" t="s">
        <v>1587</v>
      </c>
      <c r="P6642" s="146" t="s">
        <v>9421</v>
      </c>
      <c r="Q6642" s="147" t="s">
        <v>10519</v>
      </c>
      <c r="R6642" s="187">
        <v>4.68</v>
      </c>
    </row>
    <row r="6643" spans="1:18" x14ac:dyDescent="0.25">
      <c r="A6643" s="135">
        <v>1077558</v>
      </c>
      <c r="B6643" s="148" t="s">
        <v>44</v>
      </c>
      <c r="C6643" s="135">
        <v>6</v>
      </c>
      <c r="D6643" s="135">
        <v>480</v>
      </c>
      <c r="E6643" s="188">
        <v>12</v>
      </c>
      <c r="F6643" s="135">
        <v>720</v>
      </c>
      <c r="G6643" s="135">
        <v>48</v>
      </c>
      <c r="H6643" s="135">
        <v>60</v>
      </c>
      <c r="I6643" s="135">
        <v>1</v>
      </c>
      <c r="J6643" s="136">
        <v>1.4</v>
      </c>
      <c r="K6643" s="136">
        <v>0.91</v>
      </c>
      <c r="L6643" s="136">
        <v>0.91</v>
      </c>
      <c r="M6643" s="137" t="str">
        <f t="shared" si="103"/>
        <v>P</v>
      </c>
      <c r="N6643" s="174" t="s">
        <v>10681</v>
      </c>
      <c r="O6643" s="149" t="s">
        <v>1578</v>
      </c>
      <c r="P6643" s="149" t="s">
        <v>10582</v>
      </c>
      <c r="Q6643" s="150" t="s">
        <v>10106</v>
      </c>
      <c r="R6643" s="189">
        <v>3.54</v>
      </c>
    </row>
    <row r="6644" spans="1:18" x14ac:dyDescent="0.25">
      <c r="A6644" s="132">
        <v>1077559</v>
      </c>
      <c r="B6644" s="145" t="s">
        <v>45</v>
      </c>
      <c r="C6644" s="132">
        <v>6</v>
      </c>
      <c r="D6644" s="132">
        <v>480</v>
      </c>
      <c r="E6644" s="186">
        <v>12</v>
      </c>
      <c r="F6644" s="132">
        <v>720</v>
      </c>
      <c r="G6644" s="132">
        <v>48</v>
      </c>
      <c r="H6644" s="132">
        <v>60</v>
      </c>
      <c r="I6644" s="132">
        <v>1</v>
      </c>
      <c r="J6644" s="133">
        <v>1.42</v>
      </c>
      <c r="K6644" s="133">
        <v>0.92</v>
      </c>
      <c r="L6644" s="133">
        <v>0.9</v>
      </c>
      <c r="M6644" s="134" t="str">
        <f t="shared" si="103"/>
        <v>P</v>
      </c>
      <c r="N6644" s="173" t="s">
        <v>10681</v>
      </c>
      <c r="O6644" s="146" t="s">
        <v>1578</v>
      </c>
      <c r="P6644" s="146" t="s">
        <v>10582</v>
      </c>
      <c r="Q6644" s="147" t="s">
        <v>10106</v>
      </c>
      <c r="R6644" s="187">
        <v>3.5999999999999996</v>
      </c>
    </row>
    <row r="6645" spans="1:18" x14ac:dyDescent="0.25">
      <c r="A6645" s="135">
        <v>1077560</v>
      </c>
      <c r="B6645" s="148" t="s">
        <v>46</v>
      </c>
      <c r="C6645" s="135">
        <v>6</v>
      </c>
      <c r="D6645" s="135">
        <v>480</v>
      </c>
      <c r="E6645" s="188">
        <v>12</v>
      </c>
      <c r="F6645" s="135">
        <v>720</v>
      </c>
      <c r="G6645" s="135">
        <v>48</v>
      </c>
      <c r="H6645" s="135">
        <v>60</v>
      </c>
      <c r="I6645" s="135">
        <v>1</v>
      </c>
      <c r="J6645" s="136">
        <v>1.42</v>
      </c>
      <c r="K6645" s="136">
        <v>0.92</v>
      </c>
      <c r="L6645" s="136">
        <v>0.9</v>
      </c>
      <c r="M6645" s="137" t="str">
        <f t="shared" si="103"/>
        <v>P</v>
      </c>
      <c r="N6645" s="174" t="s">
        <v>10681</v>
      </c>
      <c r="O6645" s="149" t="s">
        <v>1578</v>
      </c>
      <c r="P6645" s="149" t="s">
        <v>10582</v>
      </c>
      <c r="Q6645" s="150" t="s">
        <v>10106</v>
      </c>
      <c r="R6645" s="189">
        <v>3.42</v>
      </c>
    </row>
    <row r="6646" spans="1:18" x14ac:dyDescent="0.25">
      <c r="A6646" s="132">
        <v>1077561</v>
      </c>
      <c r="B6646" s="145" t="s">
        <v>47</v>
      </c>
      <c r="C6646" s="132">
        <v>6</v>
      </c>
      <c r="D6646" s="132">
        <v>480</v>
      </c>
      <c r="E6646" s="186">
        <v>12</v>
      </c>
      <c r="F6646" s="132">
        <v>840</v>
      </c>
      <c r="G6646" s="132">
        <v>60</v>
      </c>
      <c r="H6646" s="132">
        <v>60</v>
      </c>
      <c r="I6646" s="132">
        <v>1</v>
      </c>
      <c r="J6646" s="133">
        <v>1.38</v>
      </c>
      <c r="K6646" s="133">
        <v>0.8</v>
      </c>
      <c r="L6646" s="133">
        <v>0.86</v>
      </c>
      <c r="M6646" s="134" t="str">
        <f t="shared" si="103"/>
        <v>P</v>
      </c>
      <c r="N6646" s="173" t="s">
        <v>10681</v>
      </c>
      <c r="O6646" s="146" t="s">
        <v>1578</v>
      </c>
      <c r="P6646" s="146" t="s">
        <v>10582</v>
      </c>
      <c r="Q6646" s="147" t="s">
        <v>10106</v>
      </c>
      <c r="R6646" s="187">
        <v>3.42</v>
      </c>
    </row>
    <row r="6647" spans="1:18" x14ac:dyDescent="0.25">
      <c r="A6647" s="135">
        <v>1077573</v>
      </c>
      <c r="B6647" s="148" t="s">
        <v>426</v>
      </c>
      <c r="C6647" s="135">
        <v>6</v>
      </c>
      <c r="D6647" s="135">
        <v>480</v>
      </c>
      <c r="E6647" s="188">
        <v>12</v>
      </c>
      <c r="F6647" s="135">
        <v>720</v>
      </c>
      <c r="G6647" s="135">
        <v>48</v>
      </c>
      <c r="H6647" s="135">
        <v>60</v>
      </c>
      <c r="I6647" s="135">
        <v>1</v>
      </c>
      <c r="J6647" s="136">
        <v>1.42</v>
      </c>
      <c r="K6647" s="136">
        <v>0.86</v>
      </c>
      <c r="L6647" s="136">
        <v>0.86</v>
      </c>
      <c r="M6647" s="137" t="str">
        <f t="shared" si="103"/>
        <v>P</v>
      </c>
      <c r="N6647" s="174" t="s">
        <v>10681</v>
      </c>
      <c r="O6647" s="149" t="s">
        <v>1578</v>
      </c>
      <c r="P6647" s="149" t="s">
        <v>10582</v>
      </c>
      <c r="Q6647" s="150" t="s">
        <v>10106</v>
      </c>
      <c r="R6647" s="189">
        <v>3.12</v>
      </c>
    </row>
    <row r="6648" spans="1:18" x14ac:dyDescent="0.25">
      <c r="A6648" s="132">
        <v>1077574</v>
      </c>
      <c r="B6648" s="145" t="s">
        <v>427</v>
      </c>
      <c r="C6648" s="132">
        <v>6</v>
      </c>
      <c r="D6648" s="132">
        <v>480</v>
      </c>
      <c r="E6648" s="186">
        <v>12</v>
      </c>
      <c r="F6648" s="132">
        <v>720</v>
      </c>
      <c r="G6648" s="132" t="s">
        <v>20</v>
      </c>
      <c r="H6648" s="132">
        <v>60</v>
      </c>
      <c r="I6648" s="132">
        <v>1</v>
      </c>
      <c r="J6648" s="133">
        <v>1.38</v>
      </c>
      <c r="K6648" s="133">
        <v>0.86</v>
      </c>
      <c r="L6648" s="133">
        <v>0.86</v>
      </c>
      <c r="M6648" s="134" t="str">
        <f t="shared" si="103"/>
        <v>P</v>
      </c>
      <c r="N6648" s="173" t="s">
        <v>10681</v>
      </c>
      <c r="O6648" s="146" t="s">
        <v>1578</v>
      </c>
      <c r="P6648" s="146" t="s">
        <v>10582</v>
      </c>
      <c r="Q6648" s="147" t="s">
        <v>10106</v>
      </c>
      <c r="R6648" s="187">
        <v>3.5999999999999996</v>
      </c>
    </row>
    <row r="6649" spans="1:18" x14ac:dyDescent="0.25">
      <c r="A6649" s="135">
        <v>1077575</v>
      </c>
      <c r="B6649" s="148" t="s">
        <v>1640</v>
      </c>
      <c r="C6649" s="135">
        <v>6</v>
      </c>
      <c r="D6649" s="135">
        <v>480</v>
      </c>
      <c r="E6649" s="188">
        <v>12</v>
      </c>
      <c r="F6649" s="135">
        <v>720</v>
      </c>
      <c r="G6649" s="135">
        <v>48</v>
      </c>
      <c r="H6649" s="135">
        <v>60</v>
      </c>
      <c r="I6649" s="135">
        <v>1</v>
      </c>
      <c r="J6649" s="136">
        <v>1.4</v>
      </c>
      <c r="K6649" s="136">
        <v>0.78</v>
      </c>
      <c r="L6649" s="136">
        <v>0.82</v>
      </c>
      <c r="M6649" s="137" t="str">
        <f t="shared" si="103"/>
        <v>P</v>
      </c>
      <c r="N6649" s="174" t="s">
        <v>10681</v>
      </c>
      <c r="O6649" s="149" t="s">
        <v>1578</v>
      </c>
      <c r="P6649" s="149" t="s">
        <v>10582</v>
      </c>
      <c r="Q6649" s="150" t="s">
        <v>10106</v>
      </c>
      <c r="R6649" s="189">
        <v>3.06</v>
      </c>
    </row>
    <row r="6650" spans="1:18" x14ac:dyDescent="0.25">
      <c r="A6650" s="132">
        <v>1077576</v>
      </c>
      <c r="B6650" s="145" t="s">
        <v>428</v>
      </c>
      <c r="C6650" s="132">
        <v>6</v>
      </c>
      <c r="D6650" s="132">
        <v>480</v>
      </c>
      <c r="E6650" s="186">
        <v>12</v>
      </c>
      <c r="F6650" s="132">
        <v>720</v>
      </c>
      <c r="G6650" s="132" t="s">
        <v>20</v>
      </c>
      <c r="H6650" s="132">
        <v>48</v>
      </c>
      <c r="I6650" s="132">
        <v>1</v>
      </c>
      <c r="J6650" s="133">
        <v>1.34</v>
      </c>
      <c r="K6650" s="133">
        <v>0.82</v>
      </c>
      <c r="L6650" s="133">
        <v>0.86</v>
      </c>
      <c r="M6650" s="134" t="str">
        <f t="shared" si="103"/>
        <v>P</v>
      </c>
      <c r="N6650" s="171" t="s">
        <v>10681</v>
      </c>
      <c r="O6650" s="146" t="s">
        <v>1578</v>
      </c>
      <c r="P6650" s="146" t="s">
        <v>10582</v>
      </c>
      <c r="Q6650" s="147" t="s">
        <v>10519</v>
      </c>
      <c r="R6650" s="187">
        <v>2.34</v>
      </c>
    </row>
    <row r="6651" spans="1:18" x14ac:dyDescent="0.25">
      <c r="A6651" s="135">
        <v>1077580</v>
      </c>
      <c r="B6651" s="148" t="s">
        <v>431</v>
      </c>
      <c r="C6651" s="135">
        <v>6</v>
      </c>
      <c r="D6651" s="135">
        <v>480</v>
      </c>
      <c r="E6651" s="188">
        <v>12</v>
      </c>
      <c r="F6651" s="135">
        <v>720</v>
      </c>
      <c r="G6651" s="135">
        <v>48</v>
      </c>
      <c r="H6651" s="135">
        <v>60</v>
      </c>
      <c r="I6651" s="135">
        <v>1</v>
      </c>
      <c r="J6651" s="136">
        <v>1.42</v>
      </c>
      <c r="K6651" s="136">
        <v>0.88</v>
      </c>
      <c r="L6651" s="136">
        <v>0.88</v>
      </c>
      <c r="M6651" s="137" t="str">
        <f t="shared" si="103"/>
        <v>P</v>
      </c>
      <c r="N6651" s="172" t="s">
        <v>10681</v>
      </c>
      <c r="O6651" s="149" t="s">
        <v>1578</v>
      </c>
      <c r="P6651" s="149" t="s">
        <v>10582</v>
      </c>
      <c r="Q6651" s="150" t="s">
        <v>10106</v>
      </c>
      <c r="R6651" s="189">
        <v>3.4799999999999995</v>
      </c>
    </row>
    <row r="6652" spans="1:18" x14ac:dyDescent="0.25">
      <c r="A6652" s="132">
        <v>1077583</v>
      </c>
      <c r="B6652" s="145" t="s">
        <v>6274</v>
      </c>
      <c r="C6652" s="132">
        <v>1</v>
      </c>
      <c r="D6652" s="132" t="s">
        <v>20</v>
      </c>
      <c r="E6652" s="186" t="s">
        <v>20</v>
      </c>
      <c r="F6652" s="132" t="s">
        <v>20</v>
      </c>
      <c r="G6652" s="132" t="s">
        <v>20</v>
      </c>
      <c r="H6652" s="132" t="s">
        <v>20</v>
      </c>
      <c r="I6652" s="132" t="s">
        <v>20</v>
      </c>
      <c r="J6652" s="133">
        <v>3.79</v>
      </c>
      <c r="K6652" s="133">
        <v>1.4</v>
      </c>
      <c r="L6652" s="133">
        <v>0.25</v>
      </c>
      <c r="M6652" s="134" t="str">
        <f t="shared" si="103"/>
        <v>P</v>
      </c>
      <c r="N6652" s="171" t="s">
        <v>10682</v>
      </c>
      <c r="O6652" s="146" t="s">
        <v>1500</v>
      </c>
      <c r="P6652" s="146" t="s">
        <v>9418</v>
      </c>
      <c r="Q6652" s="147" t="s">
        <v>10519</v>
      </c>
      <c r="R6652" s="187">
        <v>0.31</v>
      </c>
    </row>
    <row r="6653" spans="1:18" x14ac:dyDescent="0.25">
      <c r="A6653" s="135">
        <v>1077585</v>
      </c>
      <c r="B6653" s="148" t="s">
        <v>875</v>
      </c>
      <c r="C6653" s="135">
        <v>1</v>
      </c>
      <c r="D6653" s="135">
        <v>2820</v>
      </c>
      <c r="E6653" s="188">
        <v>94</v>
      </c>
      <c r="F6653" s="135" t="s">
        <v>20</v>
      </c>
      <c r="G6653" s="135">
        <v>282</v>
      </c>
      <c r="H6653" s="135" t="s">
        <v>20</v>
      </c>
      <c r="I6653" s="135">
        <v>1</v>
      </c>
      <c r="J6653" s="136">
        <v>0.55000000000000004</v>
      </c>
      <c r="K6653" s="136">
        <v>2.2000000000000002</v>
      </c>
      <c r="L6653" s="136">
        <v>0.45</v>
      </c>
      <c r="M6653" s="137" t="str">
        <f t="shared" si="103"/>
        <v>P</v>
      </c>
      <c r="N6653" s="172" t="s">
        <v>10682</v>
      </c>
      <c r="O6653" s="149" t="s">
        <v>1506</v>
      </c>
      <c r="P6653" s="149" t="s">
        <v>9426</v>
      </c>
      <c r="Q6653" s="150" t="s">
        <v>10519</v>
      </c>
      <c r="R6653" s="189">
        <v>2.67</v>
      </c>
    </row>
    <row r="6654" spans="1:18" x14ac:dyDescent="0.25">
      <c r="A6654" s="132">
        <v>1077586</v>
      </c>
      <c r="B6654" s="145" t="s">
        <v>877</v>
      </c>
      <c r="C6654" s="132">
        <v>1</v>
      </c>
      <c r="D6654" s="132">
        <v>3750</v>
      </c>
      <c r="E6654" s="186" t="s">
        <v>21</v>
      </c>
      <c r="F6654" s="132" t="s">
        <v>20</v>
      </c>
      <c r="G6654" s="132">
        <v>304</v>
      </c>
      <c r="H6654" s="132" t="s">
        <v>21</v>
      </c>
      <c r="I6654" s="132">
        <v>1</v>
      </c>
      <c r="J6654" s="133">
        <v>2.2000000000000002</v>
      </c>
      <c r="K6654" s="133">
        <v>0.44</v>
      </c>
      <c r="L6654" s="133">
        <v>0.25</v>
      </c>
      <c r="M6654" s="134" t="str">
        <f t="shared" si="103"/>
        <v>P</v>
      </c>
      <c r="N6654" s="173" t="s">
        <v>10682</v>
      </c>
      <c r="O6654" s="146" t="s">
        <v>1506</v>
      </c>
      <c r="P6654" s="146" t="s">
        <v>9426</v>
      </c>
      <c r="Q6654" s="147" t="s">
        <v>10519</v>
      </c>
      <c r="R6654" s="187">
        <v>1.63</v>
      </c>
    </row>
    <row r="6655" spans="1:18" x14ac:dyDescent="0.25">
      <c r="A6655" s="135">
        <v>1077587</v>
      </c>
      <c r="B6655" s="148" t="s">
        <v>874</v>
      </c>
      <c r="C6655" s="135">
        <v>1</v>
      </c>
      <c r="D6655" s="135" t="s">
        <v>20</v>
      </c>
      <c r="E6655" s="188">
        <v>70</v>
      </c>
      <c r="F6655" s="135">
        <v>2800</v>
      </c>
      <c r="G6655" s="135">
        <v>280</v>
      </c>
      <c r="H6655" s="135" t="s">
        <v>20</v>
      </c>
      <c r="I6655" s="135">
        <v>1</v>
      </c>
      <c r="J6655" s="136">
        <v>0.51</v>
      </c>
      <c r="K6655" s="136">
        <v>2.2200000000000002</v>
      </c>
      <c r="L6655" s="136">
        <v>0.63</v>
      </c>
      <c r="M6655" s="137" t="str">
        <f t="shared" si="103"/>
        <v>P</v>
      </c>
      <c r="N6655" s="174" t="s">
        <v>10682</v>
      </c>
      <c r="O6655" s="149" t="s">
        <v>1506</v>
      </c>
      <c r="P6655" s="149" t="s">
        <v>9426</v>
      </c>
      <c r="Q6655" s="150" t="s">
        <v>10519</v>
      </c>
      <c r="R6655" s="189">
        <v>4.05</v>
      </c>
    </row>
    <row r="6656" spans="1:18" x14ac:dyDescent="0.25">
      <c r="A6656" s="132">
        <v>1077589</v>
      </c>
      <c r="B6656" s="145" t="s">
        <v>1177</v>
      </c>
      <c r="C6656" s="132">
        <v>3</v>
      </c>
      <c r="D6656" s="132">
        <v>7560</v>
      </c>
      <c r="E6656" s="186">
        <v>24</v>
      </c>
      <c r="F6656" s="132" t="s">
        <v>20</v>
      </c>
      <c r="G6656" s="132">
        <v>288</v>
      </c>
      <c r="H6656" s="132">
        <v>288</v>
      </c>
      <c r="I6656" s="132">
        <v>1</v>
      </c>
      <c r="J6656" s="133">
        <v>0.51</v>
      </c>
      <c r="K6656" s="133">
        <v>1.1000000000000001</v>
      </c>
      <c r="L6656" s="133">
        <v>0.19</v>
      </c>
      <c r="M6656" s="134" t="str">
        <f t="shared" si="103"/>
        <v>P</v>
      </c>
      <c r="N6656" s="173" t="s">
        <v>10681</v>
      </c>
      <c r="O6656" s="146" t="s">
        <v>1614</v>
      </c>
      <c r="P6656" s="146" t="s">
        <v>9511</v>
      </c>
      <c r="Q6656" s="147" t="s">
        <v>10519</v>
      </c>
      <c r="R6656" s="187">
        <v>1.8900000000000001</v>
      </c>
    </row>
    <row r="6657" spans="1:18" x14ac:dyDescent="0.25">
      <c r="A6657" s="135">
        <v>1077590</v>
      </c>
      <c r="B6657" s="148" t="s">
        <v>1180</v>
      </c>
      <c r="C6657" s="135">
        <v>3</v>
      </c>
      <c r="D6657" s="135">
        <v>7560</v>
      </c>
      <c r="E6657" s="188">
        <v>24</v>
      </c>
      <c r="F6657" s="135" t="s">
        <v>20</v>
      </c>
      <c r="G6657" s="135">
        <v>288</v>
      </c>
      <c r="H6657" s="135">
        <v>360</v>
      </c>
      <c r="I6657" s="135">
        <v>1</v>
      </c>
      <c r="J6657" s="136">
        <v>0.49</v>
      </c>
      <c r="K6657" s="136">
        <v>1.1200000000000001</v>
      </c>
      <c r="L6657" s="136">
        <v>0.19</v>
      </c>
      <c r="M6657" s="137" t="str">
        <f t="shared" si="103"/>
        <v>P</v>
      </c>
      <c r="N6657" s="174" t="s">
        <v>10681</v>
      </c>
      <c r="O6657" s="149" t="s">
        <v>1614</v>
      </c>
      <c r="P6657" s="149" t="s">
        <v>9511</v>
      </c>
      <c r="Q6657" s="150" t="s">
        <v>10519</v>
      </c>
      <c r="R6657" s="189">
        <v>1.8900000000000001</v>
      </c>
    </row>
    <row r="6658" spans="1:18" x14ac:dyDescent="0.25">
      <c r="A6658" s="132">
        <v>1077591</v>
      </c>
      <c r="B6658" s="145" t="s">
        <v>1179</v>
      </c>
      <c r="C6658" s="132">
        <v>3</v>
      </c>
      <c r="D6658" s="132">
        <v>7560</v>
      </c>
      <c r="E6658" s="186">
        <v>24</v>
      </c>
      <c r="F6658" s="132" t="s">
        <v>20</v>
      </c>
      <c r="G6658" s="132">
        <v>288</v>
      </c>
      <c r="H6658" s="132">
        <v>288</v>
      </c>
      <c r="I6658" s="132">
        <v>1</v>
      </c>
      <c r="J6658" s="133">
        <v>1.2</v>
      </c>
      <c r="K6658" s="133">
        <v>0.5</v>
      </c>
      <c r="L6658" s="133">
        <v>0.16</v>
      </c>
      <c r="M6658" s="134" t="str">
        <f t="shared" ref="M6658:M6721" si="104">HYPERLINK(CONCATENATE("T:\Distribution Centre\RDC Department Shared\Cubiscan photos","\",A6658,"-pac.jpg"),"P")</f>
        <v>P</v>
      </c>
      <c r="N6658" s="173" t="s">
        <v>10681</v>
      </c>
      <c r="O6658" s="146" t="s">
        <v>1614</v>
      </c>
      <c r="P6658" s="146" t="s">
        <v>9511</v>
      </c>
      <c r="Q6658" s="147" t="s">
        <v>10519</v>
      </c>
      <c r="R6658" s="187">
        <v>1.92</v>
      </c>
    </row>
    <row r="6659" spans="1:18" x14ac:dyDescent="0.25">
      <c r="A6659" s="135">
        <v>1077593</v>
      </c>
      <c r="B6659" s="148" t="s">
        <v>1178</v>
      </c>
      <c r="C6659" s="135">
        <v>3</v>
      </c>
      <c r="D6659" s="135">
        <v>7560</v>
      </c>
      <c r="E6659" s="188">
        <v>24</v>
      </c>
      <c r="F6659" s="135" t="s">
        <v>20</v>
      </c>
      <c r="G6659" s="135">
        <v>288</v>
      </c>
      <c r="H6659" s="135">
        <v>288</v>
      </c>
      <c r="I6659" s="135">
        <v>1</v>
      </c>
      <c r="J6659" s="136">
        <v>0.51</v>
      </c>
      <c r="K6659" s="136">
        <v>1.0900000000000001</v>
      </c>
      <c r="L6659" s="136">
        <v>0.19</v>
      </c>
      <c r="M6659" s="137" t="str">
        <f t="shared" si="104"/>
        <v>P</v>
      </c>
      <c r="N6659" s="174" t="s">
        <v>10681</v>
      </c>
      <c r="O6659" s="149" t="s">
        <v>1614</v>
      </c>
      <c r="P6659" s="149" t="s">
        <v>9511</v>
      </c>
      <c r="Q6659" s="150" t="s">
        <v>10519</v>
      </c>
      <c r="R6659" s="189">
        <v>1.8900000000000001</v>
      </c>
    </row>
    <row r="6660" spans="1:18" x14ac:dyDescent="0.25">
      <c r="A6660" s="132">
        <v>1077594</v>
      </c>
      <c r="B6660" s="145" t="s">
        <v>1181</v>
      </c>
      <c r="C6660" s="132">
        <v>3</v>
      </c>
      <c r="D6660" s="132">
        <v>7560</v>
      </c>
      <c r="E6660" s="186">
        <v>24</v>
      </c>
      <c r="F6660" s="132" t="s">
        <v>20</v>
      </c>
      <c r="G6660" s="132">
        <v>288</v>
      </c>
      <c r="H6660" s="132">
        <v>288</v>
      </c>
      <c r="I6660" s="132">
        <v>1</v>
      </c>
      <c r="J6660" s="133">
        <v>0.51</v>
      </c>
      <c r="K6660" s="133">
        <v>1.1000000000000001</v>
      </c>
      <c r="L6660" s="133">
        <v>0.19</v>
      </c>
      <c r="M6660" s="134" t="str">
        <f t="shared" si="104"/>
        <v>P</v>
      </c>
      <c r="N6660" s="173" t="s">
        <v>10681</v>
      </c>
      <c r="O6660" s="146" t="s">
        <v>1614</v>
      </c>
      <c r="P6660" s="146" t="s">
        <v>9511</v>
      </c>
      <c r="Q6660" s="147" t="s">
        <v>10519</v>
      </c>
      <c r="R6660" s="187">
        <v>1.8900000000000001</v>
      </c>
    </row>
    <row r="6661" spans="1:18" x14ac:dyDescent="0.25">
      <c r="A6661" s="135">
        <v>1077595</v>
      </c>
      <c r="B6661" s="148" t="s">
        <v>1176</v>
      </c>
      <c r="C6661" s="135">
        <v>3</v>
      </c>
      <c r="D6661" s="135">
        <v>7560</v>
      </c>
      <c r="E6661" s="188">
        <v>24</v>
      </c>
      <c r="F6661" s="135" t="s">
        <v>20</v>
      </c>
      <c r="G6661" s="135">
        <v>288</v>
      </c>
      <c r="H6661" s="135">
        <v>288</v>
      </c>
      <c r="I6661" s="135">
        <v>1</v>
      </c>
      <c r="J6661" s="136">
        <v>0.5</v>
      </c>
      <c r="K6661" s="136">
        <v>1.1100000000000001</v>
      </c>
      <c r="L6661" s="136">
        <v>0.26</v>
      </c>
      <c r="M6661" s="137" t="str">
        <f t="shared" si="104"/>
        <v>P</v>
      </c>
      <c r="N6661" s="174" t="s">
        <v>10681</v>
      </c>
      <c r="O6661" s="149" t="s">
        <v>1614</v>
      </c>
      <c r="P6661" s="149" t="s">
        <v>9511</v>
      </c>
      <c r="Q6661" s="150" t="s">
        <v>10519</v>
      </c>
      <c r="R6661" s="189">
        <v>1.8900000000000001</v>
      </c>
    </row>
    <row r="6662" spans="1:18" x14ac:dyDescent="0.25">
      <c r="A6662" s="132">
        <v>1077618</v>
      </c>
      <c r="B6662" s="145" t="s">
        <v>6275</v>
      </c>
      <c r="C6662" s="132">
        <v>6</v>
      </c>
      <c r="D6662" s="132">
        <v>162</v>
      </c>
      <c r="E6662" s="186" t="s">
        <v>21</v>
      </c>
      <c r="F6662" s="132">
        <v>198</v>
      </c>
      <c r="G6662" s="132" t="s">
        <v>20</v>
      </c>
      <c r="H6662" s="132" t="s">
        <v>20</v>
      </c>
      <c r="I6662" s="132" t="s">
        <v>20</v>
      </c>
      <c r="J6662" s="133">
        <v>2.6</v>
      </c>
      <c r="K6662" s="133">
        <v>2.29</v>
      </c>
      <c r="L6662" s="133">
        <v>1.25</v>
      </c>
      <c r="M6662" s="134" t="str">
        <f t="shared" si="104"/>
        <v>P</v>
      </c>
      <c r="N6662" s="173" t="s">
        <v>10681</v>
      </c>
      <c r="O6662" s="146" t="s">
        <v>1693</v>
      </c>
      <c r="P6662" s="146" t="s">
        <v>10126</v>
      </c>
      <c r="Q6662" s="147" t="s">
        <v>10519</v>
      </c>
      <c r="R6662" s="187">
        <v>14.52</v>
      </c>
    </row>
    <row r="6663" spans="1:18" x14ac:dyDescent="0.25">
      <c r="A6663" s="135">
        <v>1077620</v>
      </c>
      <c r="B6663" s="148" t="s">
        <v>6276</v>
      </c>
      <c r="C6663" s="135">
        <v>6</v>
      </c>
      <c r="D6663" s="135">
        <v>50</v>
      </c>
      <c r="E6663" s="188" t="s">
        <v>21</v>
      </c>
      <c r="F6663" s="135">
        <v>70</v>
      </c>
      <c r="G6663" s="135" t="s">
        <v>20</v>
      </c>
      <c r="H6663" s="135" t="s">
        <v>20</v>
      </c>
      <c r="I6663" s="135" t="s">
        <v>20</v>
      </c>
      <c r="J6663" s="136">
        <v>3.7</v>
      </c>
      <c r="K6663" s="136">
        <v>2.56</v>
      </c>
      <c r="L6663" s="136">
        <v>2.16</v>
      </c>
      <c r="M6663" s="137" t="str">
        <f t="shared" si="104"/>
        <v>P</v>
      </c>
      <c r="N6663" s="174" t="s">
        <v>10681</v>
      </c>
      <c r="O6663" s="149" t="s">
        <v>1693</v>
      </c>
      <c r="P6663" s="149" t="s">
        <v>10126</v>
      </c>
      <c r="Q6663" s="150" t="s">
        <v>10519</v>
      </c>
      <c r="R6663" s="189">
        <v>10.620000000000001</v>
      </c>
    </row>
    <row r="6664" spans="1:18" x14ac:dyDescent="0.25">
      <c r="A6664" s="132">
        <v>1077634</v>
      </c>
      <c r="B6664" s="145" t="s">
        <v>775</v>
      </c>
      <c r="C6664" s="132">
        <v>6</v>
      </c>
      <c r="D6664" s="132">
        <v>1176</v>
      </c>
      <c r="E6664" s="186" t="s">
        <v>21</v>
      </c>
      <c r="F6664" s="132">
        <v>1900</v>
      </c>
      <c r="G6664" s="132">
        <v>16</v>
      </c>
      <c r="H6664" s="132" t="s">
        <v>20</v>
      </c>
      <c r="I6664" s="132">
        <v>6</v>
      </c>
      <c r="J6664" s="133">
        <v>1.8</v>
      </c>
      <c r="K6664" s="133">
        <v>1.21</v>
      </c>
      <c r="L6664" s="133">
        <v>0.36</v>
      </c>
      <c r="M6664" s="134" t="str">
        <f t="shared" si="104"/>
        <v>P</v>
      </c>
      <c r="N6664" s="173" t="s">
        <v>10681</v>
      </c>
      <c r="O6664" s="146" t="s">
        <v>1506</v>
      </c>
      <c r="P6664" s="146" t="s">
        <v>9398</v>
      </c>
      <c r="Q6664" s="147" t="s">
        <v>10519</v>
      </c>
      <c r="R6664" s="187">
        <v>4.0200000000000005</v>
      </c>
    </row>
    <row r="6665" spans="1:18" x14ac:dyDescent="0.25">
      <c r="A6665" s="135">
        <v>1077635</v>
      </c>
      <c r="B6665" s="148" t="s">
        <v>164</v>
      </c>
      <c r="C6665" s="135">
        <v>6</v>
      </c>
      <c r="D6665" s="135">
        <v>1176</v>
      </c>
      <c r="E6665" s="188" t="s">
        <v>21</v>
      </c>
      <c r="F6665" s="135">
        <v>1666</v>
      </c>
      <c r="G6665" s="135" t="s">
        <v>20</v>
      </c>
      <c r="H6665" s="135">
        <v>32</v>
      </c>
      <c r="I6665" s="135">
        <v>3</v>
      </c>
      <c r="J6665" s="136">
        <v>1.76</v>
      </c>
      <c r="K6665" s="136">
        <v>1.1200000000000001</v>
      </c>
      <c r="L6665" s="136">
        <v>0.4</v>
      </c>
      <c r="M6665" s="137" t="str">
        <f t="shared" si="104"/>
        <v>P</v>
      </c>
      <c r="N6665" s="174" t="s">
        <v>10681</v>
      </c>
      <c r="O6665" s="149" t="s">
        <v>1506</v>
      </c>
      <c r="P6665" s="149" t="s">
        <v>9398</v>
      </c>
      <c r="Q6665" s="150" t="s">
        <v>10519</v>
      </c>
      <c r="R6665" s="189">
        <v>3.9000000000000004</v>
      </c>
    </row>
    <row r="6666" spans="1:18" x14ac:dyDescent="0.25">
      <c r="A6666" s="132">
        <v>1077640</v>
      </c>
      <c r="B6666" s="145" t="s">
        <v>9942</v>
      </c>
      <c r="C6666" s="132">
        <v>3</v>
      </c>
      <c r="D6666" s="132">
        <v>3600</v>
      </c>
      <c r="E6666" s="186">
        <v>72</v>
      </c>
      <c r="F6666" s="132">
        <v>7920</v>
      </c>
      <c r="G6666" s="132">
        <v>288</v>
      </c>
      <c r="H6666" s="132">
        <v>432</v>
      </c>
      <c r="I6666" s="132">
        <v>1</v>
      </c>
      <c r="J6666" s="133">
        <v>0.62</v>
      </c>
      <c r="K6666" s="133">
        <v>1.1200000000000001</v>
      </c>
      <c r="L6666" s="133">
        <v>0.26</v>
      </c>
      <c r="M6666" s="134" t="str">
        <f t="shared" si="104"/>
        <v>P</v>
      </c>
      <c r="N6666" s="173" t="s">
        <v>10681</v>
      </c>
      <c r="O6666" s="146" t="s">
        <v>1607</v>
      </c>
      <c r="P6666" s="146" t="s">
        <v>9559</v>
      </c>
      <c r="Q6666" s="147" t="s">
        <v>10519</v>
      </c>
      <c r="R6666" s="187">
        <v>2.2800000000000002</v>
      </c>
    </row>
    <row r="6667" spans="1:18" x14ac:dyDescent="0.25">
      <c r="A6667" s="135">
        <v>1077643</v>
      </c>
      <c r="B6667" s="148" t="s">
        <v>9943</v>
      </c>
      <c r="C6667" s="135">
        <v>3</v>
      </c>
      <c r="D6667" s="135">
        <v>3600</v>
      </c>
      <c r="E6667" s="188">
        <v>72</v>
      </c>
      <c r="F6667" s="135">
        <v>7920</v>
      </c>
      <c r="G6667" s="135">
        <v>288</v>
      </c>
      <c r="H6667" s="135">
        <v>432</v>
      </c>
      <c r="I6667" s="135">
        <v>1</v>
      </c>
      <c r="J6667" s="136">
        <v>0.62</v>
      </c>
      <c r="K6667" s="136">
        <v>1.1599999999999999</v>
      </c>
      <c r="L6667" s="136">
        <v>0.28999999999999998</v>
      </c>
      <c r="M6667" s="137" t="str">
        <f t="shared" si="104"/>
        <v>P</v>
      </c>
      <c r="N6667" s="174" t="s">
        <v>10681</v>
      </c>
      <c r="O6667" s="149" t="s">
        <v>1607</v>
      </c>
      <c r="P6667" s="149" t="s">
        <v>9559</v>
      </c>
      <c r="Q6667" s="150" t="s">
        <v>10519</v>
      </c>
      <c r="R6667" s="189">
        <v>2.25</v>
      </c>
    </row>
    <row r="6668" spans="1:18" x14ac:dyDescent="0.25">
      <c r="A6668" s="132">
        <v>1077644</v>
      </c>
      <c r="B6668" s="145" t="s">
        <v>167</v>
      </c>
      <c r="C6668" s="132">
        <v>6</v>
      </c>
      <c r="D6668" s="132">
        <v>1250</v>
      </c>
      <c r="E6668" s="186" t="s">
        <v>21</v>
      </c>
      <c r="F6668" s="132">
        <v>1900</v>
      </c>
      <c r="G6668" s="132" t="s">
        <v>20</v>
      </c>
      <c r="H6668" s="132">
        <v>40</v>
      </c>
      <c r="I6668" s="132">
        <v>2</v>
      </c>
      <c r="J6668" s="133">
        <v>1.78</v>
      </c>
      <c r="K6668" s="133">
        <v>1.1200000000000001</v>
      </c>
      <c r="L6668" s="133">
        <v>0.36</v>
      </c>
      <c r="M6668" s="134" t="str">
        <f t="shared" si="104"/>
        <v>P</v>
      </c>
      <c r="N6668" s="173" t="s">
        <v>10681</v>
      </c>
      <c r="O6668" s="146" t="s">
        <v>1506</v>
      </c>
      <c r="P6668" s="146" t="s">
        <v>10455</v>
      </c>
      <c r="Q6668" s="147" t="s">
        <v>10519</v>
      </c>
      <c r="R6668" s="187">
        <v>3.7800000000000002</v>
      </c>
    </row>
    <row r="6669" spans="1:18" x14ac:dyDescent="0.25">
      <c r="A6669" s="135">
        <v>1077656</v>
      </c>
      <c r="B6669" s="148" t="s">
        <v>9944</v>
      </c>
      <c r="C6669" s="135">
        <v>3</v>
      </c>
      <c r="D6669" s="135">
        <v>3600</v>
      </c>
      <c r="E6669" s="188">
        <v>72</v>
      </c>
      <c r="F6669" s="135">
        <v>7920</v>
      </c>
      <c r="G6669" s="135">
        <v>288</v>
      </c>
      <c r="H6669" s="135">
        <v>432</v>
      </c>
      <c r="I6669" s="135">
        <v>1</v>
      </c>
      <c r="J6669" s="136">
        <v>0.62</v>
      </c>
      <c r="K6669" s="136">
        <v>1.18</v>
      </c>
      <c r="L6669" s="136">
        <v>0.22</v>
      </c>
      <c r="M6669" s="137" t="str">
        <f t="shared" si="104"/>
        <v>P</v>
      </c>
      <c r="N6669" s="174" t="s">
        <v>10681</v>
      </c>
      <c r="O6669" s="149" t="s">
        <v>1607</v>
      </c>
      <c r="P6669" s="149" t="s">
        <v>9559</v>
      </c>
      <c r="Q6669" s="150" t="s">
        <v>10519</v>
      </c>
      <c r="R6669" s="189">
        <v>2.25</v>
      </c>
    </row>
    <row r="6670" spans="1:18" x14ac:dyDescent="0.25">
      <c r="A6670" s="132">
        <v>1077657</v>
      </c>
      <c r="B6670" s="145" t="s">
        <v>9945</v>
      </c>
      <c r="C6670" s="132">
        <v>3</v>
      </c>
      <c r="D6670" s="132">
        <v>3600</v>
      </c>
      <c r="E6670" s="186">
        <v>72</v>
      </c>
      <c r="F6670" s="132">
        <v>7920</v>
      </c>
      <c r="G6670" s="132">
        <v>288</v>
      </c>
      <c r="H6670" s="132">
        <v>432</v>
      </c>
      <c r="I6670" s="132">
        <v>1</v>
      </c>
      <c r="J6670" s="133">
        <v>0.61</v>
      </c>
      <c r="K6670" s="133">
        <v>1.18</v>
      </c>
      <c r="L6670" s="133">
        <v>0.23</v>
      </c>
      <c r="M6670" s="134" t="str">
        <f t="shared" si="104"/>
        <v>P</v>
      </c>
      <c r="N6670" s="173" t="s">
        <v>10681</v>
      </c>
      <c r="O6670" s="146" t="s">
        <v>1607</v>
      </c>
      <c r="P6670" s="146" t="s">
        <v>9559</v>
      </c>
      <c r="Q6670" s="147" t="s">
        <v>10519</v>
      </c>
      <c r="R6670" s="187">
        <v>2.25</v>
      </c>
    </row>
    <row r="6671" spans="1:18" x14ac:dyDescent="0.25">
      <c r="A6671" s="135">
        <v>1077660</v>
      </c>
      <c r="B6671" s="148" t="s">
        <v>9946</v>
      </c>
      <c r="C6671" s="135">
        <v>3</v>
      </c>
      <c r="D6671" s="135">
        <v>3600</v>
      </c>
      <c r="E6671" s="188">
        <v>72</v>
      </c>
      <c r="F6671" s="135">
        <v>7920</v>
      </c>
      <c r="G6671" s="135">
        <v>288</v>
      </c>
      <c r="H6671" s="135">
        <v>432</v>
      </c>
      <c r="I6671" s="135">
        <v>1</v>
      </c>
      <c r="J6671" s="136">
        <v>0.65</v>
      </c>
      <c r="K6671" s="136">
        <v>1.22</v>
      </c>
      <c r="L6671" s="136">
        <v>0.26</v>
      </c>
      <c r="M6671" s="137" t="str">
        <f t="shared" si="104"/>
        <v>P</v>
      </c>
      <c r="N6671" s="174" t="s">
        <v>10681</v>
      </c>
      <c r="O6671" s="149" t="s">
        <v>1607</v>
      </c>
      <c r="P6671" s="149" t="s">
        <v>9559</v>
      </c>
      <c r="Q6671" s="150" t="s">
        <v>10519</v>
      </c>
      <c r="R6671" s="189">
        <v>2.31</v>
      </c>
    </row>
    <row r="6672" spans="1:18" x14ac:dyDescent="0.25">
      <c r="A6672" s="132">
        <v>1077661</v>
      </c>
      <c r="B6672" s="145" t="s">
        <v>6277</v>
      </c>
      <c r="C6672" s="132">
        <v>3</v>
      </c>
      <c r="D6672" s="132">
        <v>4800</v>
      </c>
      <c r="E6672" s="186">
        <v>100</v>
      </c>
      <c r="F6672" s="132" t="s">
        <v>20</v>
      </c>
      <c r="G6672" s="132">
        <v>400</v>
      </c>
      <c r="H6672" s="132">
        <v>400</v>
      </c>
      <c r="I6672" s="132">
        <v>1</v>
      </c>
      <c r="J6672" s="133">
        <v>0.71</v>
      </c>
      <c r="K6672" s="133">
        <v>1.42</v>
      </c>
      <c r="L6672" s="133">
        <v>0.5</v>
      </c>
      <c r="M6672" s="134" t="str">
        <f t="shared" si="104"/>
        <v>P</v>
      </c>
      <c r="N6672" s="173" t="s">
        <v>10681</v>
      </c>
      <c r="O6672" s="146" t="s">
        <v>1562</v>
      </c>
      <c r="P6672" s="146" t="s">
        <v>9416</v>
      </c>
      <c r="Q6672" s="147" t="s">
        <v>10519</v>
      </c>
      <c r="R6672" s="187">
        <v>3.3000000000000003</v>
      </c>
    </row>
    <row r="6673" spans="1:18" x14ac:dyDescent="0.25">
      <c r="A6673" s="135">
        <v>1077662</v>
      </c>
      <c r="B6673" s="148" t="s">
        <v>944</v>
      </c>
      <c r="C6673" s="135">
        <v>3</v>
      </c>
      <c r="D6673" s="135">
        <v>4800</v>
      </c>
      <c r="E6673" s="188">
        <v>100</v>
      </c>
      <c r="F6673" s="135" t="s">
        <v>20</v>
      </c>
      <c r="G6673" s="135">
        <v>400</v>
      </c>
      <c r="H6673" s="135">
        <v>400</v>
      </c>
      <c r="I6673" s="135">
        <v>1</v>
      </c>
      <c r="J6673" s="136">
        <v>0.92</v>
      </c>
      <c r="K6673" s="136">
        <v>1.24</v>
      </c>
      <c r="L6673" s="136">
        <v>0.59</v>
      </c>
      <c r="M6673" s="137" t="str">
        <f t="shared" si="104"/>
        <v>P</v>
      </c>
      <c r="N6673" s="174" t="s">
        <v>10681</v>
      </c>
      <c r="O6673" s="149" t="s">
        <v>1562</v>
      </c>
      <c r="P6673" s="149" t="s">
        <v>9416</v>
      </c>
      <c r="Q6673" s="150" t="s">
        <v>10519</v>
      </c>
      <c r="R6673" s="189">
        <v>3.4799999999999995</v>
      </c>
    </row>
    <row r="6674" spans="1:18" x14ac:dyDescent="0.25">
      <c r="A6674" s="132">
        <v>1077663</v>
      </c>
      <c r="B6674" s="145" t="s">
        <v>6278</v>
      </c>
      <c r="C6674" s="132">
        <v>3</v>
      </c>
      <c r="D6674" s="132">
        <v>4800</v>
      </c>
      <c r="E6674" s="186">
        <v>100</v>
      </c>
      <c r="F6674" s="132" t="s">
        <v>20</v>
      </c>
      <c r="G6674" s="132">
        <v>400</v>
      </c>
      <c r="H6674" s="132">
        <v>400</v>
      </c>
      <c r="I6674" s="132">
        <v>1</v>
      </c>
      <c r="J6674" s="133">
        <v>1.25</v>
      </c>
      <c r="K6674" s="133">
        <v>0.4</v>
      </c>
      <c r="L6674" s="133">
        <v>0.38</v>
      </c>
      <c r="M6674" s="134" t="str">
        <f t="shared" si="104"/>
        <v>P</v>
      </c>
      <c r="N6674" s="173" t="s">
        <v>10681</v>
      </c>
      <c r="O6674" s="146" t="s">
        <v>1562</v>
      </c>
      <c r="P6674" s="146" t="s">
        <v>9416</v>
      </c>
      <c r="Q6674" s="147" t="s">
        <v>10519</v>
      </c>
      <c r="R6674" s="187">
        <v>3.3600000000000003</v>
      </c>
    </row>
    <row r="6675" spans="1:18" x14ac:dyDescent="0.25">
      <c r="A6675" s="135">
        <v>1077664</v>
      </c>
      <c r="B6675" s="148" t="s">
        <v>6279</v>
      </c>
      <c r="C6675" s="135">
        <v>3</v>
      </c>
      <c r="D6675" s="135">
        <v>4800</v>
      </c>
      <c r="E6675" s="188">
        <v>100</v>
      </c>
      <c r="F6675" s="135" t="s">
        <v>20</v>
      </c>
      <c r="G6675" s="135">
        <v>400</v>
      </c>
      <c r="H6675" s="135">
        <v>400</v>
      </c>
      <c r="I6675" s="135">
        <v>1</v>
      </c>
      <c r="J6675" s="136">
        <v>0.43</v>
      </c>
      <c r="K6675" s="136">
        <v>1.19</v>
      </c>
      <c r="L6675" s="136">
        <v>0.48</v>
      </c>
      <c r="M6675" s="137" t="str">
        <f t="shared" si="104"/>
        <v>P</v>
      </c>
      <c r="N6675" s="174" t="s">
        <v>10681</v>
      </c>
      <c r="O6675" s="149" t="s">
        <v>1562</v>
      </c>
      <c r="P6675" s="149" t="s">
        <v>9416</v>
      </c>
      <c r="Q6675" s="150" t="s">
        <v>10519</v>
      </c>
      <c r="R6675" s="189">
        <v>3.57</v>
      </c>
    </row>
    <row r="6676" spans="1:18" x14ac:dyDescent="0.25">
      <c r="A6676" s="132">
        <v>1077666</v>
      </c>
      <c r="B6676" s="145" t="s">
        <v>943</v>
      </c>
      <c r="C6676" s="132">
        <v>3</v>
      </c>
      <c r="D6676" s="132">
        <v>4800</v>
      </c>
      <c r="E6676" s="186">
        <v>100</v>
      </c>
      <c r="F6676" s="132">
        <v>4800</v>
      </c>
      <c r="G6676" s="132">
        <v>400</v>
      </c>
      <c r="H6676" s="132">
        <v>400</v>
      </c>
      <c r="I6676" s="132">
        <v>1</v>
      </c>
      <c r="J6676" s="133">
        <v>0.43</v>
      </c>
      <c r="K6676" s="133">
        <v>1.28</v>
      </c>
      <c r="L6676" s="133">
        <v>0.47</v>
      </c>
      <c r="M6676" s="134" t="str">
        <f t="shared" si="104"/>
        <v>P</v>
      </c>
      <c r="N6676" s="171" t="s">
        <v>10681</v>
      </c>
      <c r="O6676" s="146" t="s">
        <v>1562</v>
      </c>
      <c r="P6676" s="146" t="s">
        <v>9416</v>
      </c>
      <c r="Q6676" s="147" t="s">
        <v>10519</v>
      </c>
      <c r="R6676" s="187">
        <v>3.54</v>
      </c>
    </row>
    <row r="6677" spans="1:18" x14ac:dyDescent="0.25">
      <c r="A6677" s="135">
        <v>1077667</v>
      </c>
      <c r="B6677" s="148" t="s">
        <v>9947</v>
      </c>
      <c r="C6677" s="135">
        <v>3</v>
      </c>
      <c r="D6677" s="135">
        <v>3600</v>
      </c>
      <c r="E6677" s="188">
        <v>72</v>
      </c>
      <c r="F6677" s="135">
        <v>7920</v>
      </c>
      <c r="G6677" s="135">
        <v>288</v>
      </c>
      <c r="H6677" s="135">
        <v>432</v>
      </c>
      <c r="I6677" s="135">
        <v>1</v>
      </c>
      <c r="J6677" s="136">
        <v>0.64</v>
      </c>
      <c r="K6677" s="136">
        <v>0.97</v>
      </c>
      <c r="L6677" s="136">
        <v>0.28000000000000003</v>
      </c>
      <c r="M6677" s="137" t="str">
        <f t="shared" si="104"/>
        <v>P</v>
      </c>
      <c r="N6677" s="174" t="s">
        <v>10681</v>
      </c>
      <c r="O6677" s="149" t="s">
        <v>1607</v>
      </c>
      <c r="P6677" s="149" t="s">
        <v>9559</v>
      </c>
      <c r="Q6677" s="150" t="s">
        <v>10519</v>
      </c>
      <c r="R6677" s="189">
        <v>2.31</v>
      </c>
    </row>
    <row r="6678" spans="1:18" x14ac:dyDescent="0.25">
      <c r="A6678" s="132">
        <v>1077668</v>
      </c>
      <c r="B6678" s="145" t="s">
        <v>10550</v>
      </c>
      <c r="C6678" s="132">
        <v>1</v>
      </c>
      <c r="D6678" s="132" t="s">
        <v>20</v>
      </c>
      <c r="E6678" s="186" t="s">
        <v>20</v>
      </c>
      <c r="F6678" s="132" t="s">
        <v>20</v>
      </c>
      <c r="G6678" s="132" t="s">
        <v>20</v>
      </c>
      <c r="H6678" s="132" t="s">
        <v>20</v>
      </c>
      <c r="I6678" s="132" t="s">
        <v>20</v>
      </c>
      <c r="J6678" s="133">
        <v>0</v>
      </c>
      <c r="K6678" s="133">
        <v>0</v>
      </c>
      <c r="L6678" s="133">
        <v>0</v>
      </c>
      <c r="M6678" s="134" t="str">
        <f t="shared" si="104"/>
        <v>P</v>
      </c>
      <c r="N6678" s="173" t="s">
        <v>10682</v>
      </c>
      <c r="O6678" s="146" t="s">
        <v>1587</v>
      </c>
      <c r="P6678" s="146" t="s">
        <v>9421</v>
      </c>
      <c r="Q6678" s="147" t="s">
        <v>10519</v>
      </c>
      <c r="R6678" s="187">
        <v>0.58208955223880599</v>
      </c>
    </row>
    <row r="6679" spans="1:18" x14ac:dyDescent="0.25">
      <c r="A6679" s="135">
        <v>1077671</v>
      </c>
      <c r="B6679" s="148" t="s">
        <v>9948</v>
      </c>
      <c r="C6679" s="135">
        <v>3</v>
      </c>
      <c r="D6679" s="135">
        <v>3600</v>
      </c>
      <c r="E6679" s="188">
        <v>72</v>
      </c>
      <c r="F6679" s="135">
        <v>7920</v>
      </c>
      <c r="G6679" s="135">
        <v>288</v>
      </c>
      <c r="H6679" s="135">
        <v>432</v>
      </c>
      <c r="I6679" s="135">
        <v>1</v>
      </c>
      <c r="J6679" s="136">
        <v>0.62</v>
      </c>
      <c r="K6679" s="136">
        <v>0.75</v>
      </c>
      <c r="L6679" s="136">
        <v>0.23</v>
      </c>
      <c r="M6679" s="137" t="str">
        <f t="shared" si="104"/>
        <v>P</v>
      </c>
      <c r="N6679" s="174" t="s">
        <v>10681</v>
      </c>
      <c r="O6679" s="149" t="s">
        <v>1607</v>
      </c>
      <c r="P6679" s="149" t="s">
        <v>9559</v>
      </c>
      <c r="Q6679" s="150" t="s">
        <v>10519</v>
      </c>
      <c r="R6679" s="189">
        <v>2.31</v>
      </c>
    </row>
    <row r="6680" spans="1:18" x14ac:dyDescent="0.25">
      <c r="A6680" s="132">
        <v>1077672</v>
      </c>
      <c r="B6680" s="145" t="s">
        <v>9949</v>
      </c>
      <c r="C6680" s="132">
        <v>3</v>
      </c>
      <c r="D6680" s="132">
        <v>3600</v>
      </c>
      <c r="E6680" s="186">
        <v>72</v>
      </c>
      <c r="F6680" s="132">
        <v>7920</v>
      </c>
      <c r="G6680" s="132">
        <v>288</v>
      </c>
      <c r="H6680" s="132">
        <v>432</v>
      </c>
      <c r="I6680" s="132">
        <v>1</v>
      </c>
      <c r="J6680" s="133">
        <v>0.64</v>
      </c>
      <c r="K6680" s="133">
        <v>1.3</v>
      </c>
      <c r="L6680" s="133">
        <v>0.26</v>
      </c>
      <c r="M6680" s="134" t="str">
        <f t="shared" si="104"/>
        <v>P</v>
      </c>
      <c r="N6680" s="173" t="s">
        <v>10681</v>
      </c>
      <c r="O6680" s="146" t="s">
        <v>1607</v>
      </c>
      <c r="P6680" s="146" t="s">
        <v>9559</v>
      </c>
      <c r="Q6680" s="147" t="s">
        <v>10519</v>
      </c>
      <c r="R6680" s="187">
        <v>2.37</v>
      </c>
    </row>
    <row r="6681" spans="1:18" x14ac:dyDescent="0.25">
      <c r="A6681" s="135">
        <v>1077673</v>
      </c>
      <c r="B6681" s="148" t="s">
        <v>9950</v>
      </c>
      <c r="C6681" s="135">
        <v>3</v>
      </c>
      <c r="D6681" s="135">
        <v>3600</v>
      </c>
      <c r="E6681" s="188">
        <v>72</v>
      </c>
      <c r="F6681" s="135">
        <v>7920</v>
      </c>
      <c r="G6681" s="135">
        <v>288</v>
      </c>
      <c r="H6681" s="135">
        <v>432</v>
      </c>
      <c r="I6681" s="135">
        <v>1</v>
      </c>
      <c r="J6681" s="136">
        <v>0.64</v>
      </c>
      <c r="K6681" s="136">
        <v>1.26</v>
      </c>
      <c r="L6681" s="136">
        <v>0.23</v>
      </c>
      <c r="M6681" s="137" t="str">
        <f t="shared" si="104"/>
        <v>P</v>
      </c>
      <c r="N6681" s="174" t="s">
        <v>10681</v>
      </c>
      <c r="O6681" s="149" t="s">
        <v>1607</v>
      </c>
      <c r="P6681" s="149" t="s">
        <v>9559</v>
      </c>
      <c r="Q6681" s="150" t="s">
        <v>10519</v>
      </c>
      <c r="R6681" s="189">
        <v>2.31</v>
      </c>
    </row>
    <row r="6682" spans="1:18" x14ac:dyDescent="0.25">
      <c r="A6682" s="132">
        <v>1077675</v>
      </c>
      <c r="B6682" s="145" t="s">
        <v>9951</v>
      </c>
      <c r="C6682" s="132">
        <v>3</v>
      </c>
      <c r="D6682" s="132">
        <v>3600</v>
      </c>
      <c r="E6682" s="186">
        <v>72</v>
      </c>
      <c r="F6682" s="132">
        <v>7920</v>
      </c>
      <c r="G6682" s="132">
        <v>288</v>
      </c>
      <c r="H6682" s="132">
        <v>432</v>
      </c>
      <c r="I6682" s="132">
        <v>1</v>
      </c>
      <c r="J6682" s="133">
        <v>0.64</v>
      </c>
      <c r="K6682" s="133">
        <v>1.28</v>
      </c>
      <c r="L6682" s="133">
        <v>0.24</v>
      </c>
      <c r="M6682" s="134" t="str">
        <f t="shared" si="104"/>
        <v>P</v>
      </c>
      <c r="N6682" s="173" t="s">
        <v>10681</v>
      </c>
      <c r="O6682" s="146" t="s">
        <v>1607</v>
      </c>
      <c r="P6682" s="146" t="s">
        <v>9559</v>
      </c>
      <c r="Q6682" s="147" t="s">
        <v>10519</v>
      </c>
      <c r="R6682" s="187">
        <v>2.31</v>
      </c>
    </row>
    <row r="6683" spans="1:18" x14ac:dyDescent="0.25">
      <c r="A6683" s="135">
        <v>1077676</v>
      </c>
      <c r="B6683" s="148" t="s">
        <v>9952</v>
      </c>
      <c r="C6683" s="135">
        <v>3</v>
      </c>
      <c r="D6683" s="135">
        <v>3600</v>
      </c>
      <c r="E6683" s="188">
        <v>72</v>
      </c>
      <c r="F6683" s="135">
        <v>7920</v>
      </c>
      <c r="G6683" s="135">
        <v>288</v>
      </c>
      <c r="H6683" s="135">
        <v>432</v>
      </c>
      <c r="I6683" s="135">
        <v>1</v>
      </c>
      <c r="J6683" s="136">
        <v>0.62</v>
      </c>
      <c r="K6683" s="136">
        <v>1.03</v>
      </c>
      <c r="L6683" s="136">
        <v>0.3</v>
      </c>
      <c r="M6683" s="137" t="str">
        <f t="shared" si="104"/>
        <v>P</v>
      </c>
      <c r="N6683" s="174" t="s">
        <v>10681</v>
      </c>
      <c r="O6683" s="149" t="s">
        <v>1607</v>
      </c>
      <c r="P6683" s="149" t="s">
        <v>9559</v>
      </c>
      <c r="Q6683" s="150" t="s">
        <v>10519</v>
      </c>
      <c r="R6683" s="189">
        <v>2.31</v>
      </c>
    </row>
    <row r="6684" spans="1:18" x14ac:dyDescent="0.25">
      <c r="A6684" s="132">
        <v>1077680</v>
      </c>
      <c r="B6684" s="145" t="s">
        <v>9953</v>
      </c>
      <c r="C6684" s="132">
        <v>3</v>
      </c>
      <c r="D6684" s="132">
        <v>3600</v>
      </c>
      <c r="E6684" s="186">
        <v>72</v>
      </c>
      <c r="F6684" s="132">
        <v>7920</v>
      </c>
      <c r="G6684" s="132">
        <v>288</v>
      </c>
      <c r="H6684" s="132">
        <v>432</v>
      </c>
      <c r="I6684" s="132">
        <v>1</v>
      </c>
      <c r="J6684" s="133">
        <v>0.64</v>
      </c>
      <c r="K6684" s="133">
        <v>1.3</v>
      </c>
      <c r="L6684" s="133">
        <v>0.24</v>
      </c>
      <c r="M6684" s="134" t="str">
        <f t="shared" si="104"/>
        <v>P</v>
      </c>
      <c r="N6684" s="173" t="s">
        <v>10681</v>
      </c>
      <c r="O6684" s="146" t="s">
        <v>1607</v>
      </c>
      <c r="P6684" s="146" t="s">
        <v>9559</v>
      </c>
      <c r="Q6684" s="147" t="s">
        <v>10519</v>
      </c>
      <c r="R6684" s="187">
        <v>2.31</v>
      </c>
    </row>
    <row r="6685" spans="1:18" x14ac:dyDescent="0.25">
      <c r="A6685" s="135">
        <v>1077681</v>
      </c>
      <c r="B6685" s="148" t="s">
        <v>9954</v>
      </c>
      <c r="C6685" s="135">
        <v>3</v>
      </c>
      <c r="D6685" s="135">
        <v>3600</v>
      </c>
      <c r="E6685" s="188">
        <v>72</v>
      </c>
      <c r="F6685" s="135">
        <v>7920</v>
      </c>
      <c r="G6685" s="135">
        <v>288</v>
      </c>
      <c r="H6685" s="135">
        <v>432</v>
      </c>
      <c r="I6685" s="135">
        <v>1</v>
      </c>
      <c r="J6685" s="136">
        <v>0.63</v>
      </c>
      <c r="K6685" s="136">
        <v>1.19</v>
      </c>
      <c r="L6685" s="136">
        <v>0.24</v>
      </c>
      <c r="M6685" s="137" t="str">
        <f t="shared" si="104"/>
        <v>P</v>
      </c>
      <c r="N6685" s="174" t="s">
        <v>10681</v>
      </c>
      <c r="O6685" s="149" t="s">
        <v>1607</v>
      </c>
      <c r="P6685" s="149" t="s">
        <v>9559</v>
      </c>
      <c r="Q6685" s="150" t="s">
        <v>10519</v>
      </c>
      <c r="R6685" s="189">
        <v>2.31</v>
      </c>
    </row>
    <row r="6686" spans="1:18" x14ac:dyDescent="0.25">
      <c r="A6686" s="132">
        <v>1077683</v>
      </c>
      <c r="B6686" s="145" t="s">
        <v>9955</v>
      </c>
      <c r="C6686" s="132">
        <v>3</v>
      </c>
      <c r="D6686" s="132">
        <v>3600</v>
      </c>
      <c r="E6686" s="186">
        <v>72</v>
      </c>
      <c r="F6686" s="132">
        <v>7920</v>
      </c>
      <c r="G6686" s="132">
        <v>288</v>
      </c>
      <c r="H6686" s="132">
        <v>432</v>
      </c>
      <c r="I6686" s="132">
        <v>1</v>
      </c>
      <c r="J6686" s="133">
        <v>0.62</v>
      </c>
      <c r="K6686" s="133">
        <v>1.1499999999999999</v>
      </c>
      <c r="L6686" s="133">
        <v>0.25</v>
      </c>
      <c r="M6686" s="134" t="str">
        <f t="shared" si="104"/>
        <v>P</v>
      </c>
      <c r="N6686" s="173" t="s">
        <v>10681</v>
      </c>
      <c r="O6686" s="146" t="s">
        <v>1607</v>
      </c>
      <c r="P6686" s="146" t="s">
        <v>9559</v>
      </c>
      <c r="Q6686" s="147" t="s">
        <v>10519</v>
      </c>
      <c r="R6686" s="187">
        <v>2.2199999999999998</v>
      </c>
    </row>
    <row r="6687" spans="1:18" x14ac:dyDescent="0.25">
      <c r="A6687" s="135">
        <v>1077684</v>
      </c>
      <c r="B6687" s="148" t="s">
        <v>9956</v>
      </c>
      <c r="C6687" s="135">
        <v>3</v>
      </c>
      <c r="D6687" s="135">
        <v>3600</v>
      </c>
      <c r="E6687" s="188">
        <v>72</v>
      </c>
      <c r="F6687" s="135">
        <v>7920</v>
      </c>
      <c r="G6687" s="135">
        <v>288</v>
      </c>
      <c r="H6687" s="135">
        <v>432</v>
      </c>
      <c r="I6687" s="135">
        <v>1</v>
      </c>
      <c r="J6687" s="136">
        <v>0.59</v>
      </c>
      <c r="K6687" s="136">
        <v>1.1200000000000001</v>
      </c>
      <c r="L6687" s="136">
        <v>0.24</v>
      </c>
      <c r="M6687" s="137" t="str">
        <f t="shared" si="104"/>
        <v>P</v>
      </c>
      <c r="N6687" s="174" t="s">
        <v>10681</v>
      </c>
      <c r="O6687" s="149" t="s">
        <v>1607</v>
      </c>
      <c r="P6687" s="149" t="s">
        <v>9559</v>
      </c>
      <c r="Q6687" s="150" t="s">
        <v>10519</v>
      </c>
      <c r="R6687" s="189">
        <v>2.31</v>
      </c>
    </row>
    <row r="6688" spans="1:18" x14ac:dyDescent="0.25">
      <c r="A6688" s="132">
        <v>1077687</v>
      </c>
      <c r="B6688" s="145" t="s">
        <v>9957</v>
      </c>
      <c r="C6688" s="132">
        <v>3</v>
      </c>
      <c r="D6688" s="132">
        <v>3600</v>
      </c>
      <c r="E6688" s="186">
        <v>72</v>
      </c>
      <c r="F6688" s="132">
        <v>7920</v>
      </c>
      <c r="G6688" s="132">
        <v>288</v>
      </c>
      <c r="H6688" s="132">
        <v>432</v>
      </c>
      <c r="I6688" s="132">
        <v>1</v>
      </c>
      <c r="J6688" s="133">
        <v>0.64</v>
      </c>
      <c r="K6688" s="133">
        <v>1.2</v>
      </c>
      <c r="L6688" s="133">
        <v>0.23</v>
      </c>
      <c r="M6688" s="134" t="str">
        <f t="shared" si="104"/>
        <v>P</v>
      </c>
      <c r="N6688" s="173" t="s">
        <v>10681</v>
      </c>
      <c r="O6688" s="146" t="s">
        <v>1607</v>
      </c>
      <c r="P6688" s="146" t="s">
        <v>9559</v>
      </c>
      <c r="Q6688" s="147" t="s">
        <v>10519</v>
      </c>
      <c r="R6688" s="187">
        <v>2.25</v>
      </c>
    </row>
    <row r="6689" spans="1:18" x14ac:dyDescent="0.25">
      <c r="A6689" s="135">
        <v>1077688</v>
      </c>
      <c r="B6689" s="148" t="s">
        <v>9958</v>
      </c>
      <c r="C6689" s="135">
        <v>3</v>
      </c>
      <c r="D6689" s="135">
        <v>3600</v>
      </c>
      <c r="E6689" s="188">
        <v>72</v>
      </c>
      <c r="F6689" s="135">
        <v>7920</v>
      </c>
      <c r="G6689" s="135">
        <v>288</v>
      </c>
      <c r="H6689" s="135">
        <v>432</v>
      </c>
      <c r="I6689" s="135">
        <v>1</v>
      </c>
      <c r="J6689" s="136">
        <v>0.6</v>
      </c>
      <c r="K6689" s="136">
        <v>1.2</v>
      </c>
      <c r="L6689" s="136">
        <v>0.28000000000000003</v>
      </c>
      <c r="M6689" s="137" t="str">
        <f t="shared" si="104"/>
        <v>P</v>
      </c>
      <c r="N6689" s="174" t="s">
        <v>10681</v>
      </c>
      <c r="O6689" s="149" t="s">
        <v>1607</v>
      </c>
      <c r="P6689" s="149" t="s">
        <v>9559</v>
      </c>
      <c r="Q6689" s="150" t="s">
        <v>10519</v>
      </c>
      <c r="R6689" s="189">
        <v>2.31</v>
      </c>
    </row>
    <row r="6690" spans="1:18" x14ac:dyDescent="0.25">
      <c r="A6690" s="132">
        <v>1077689</v>
      </c>
      <c r="B6690" s="145" t="s">
        <v>9959</v>
      </c>
      <c r="C6690" s="132">
        <v>3</v>
      </c>
      <c r="D6690" s="132">
        <v>3600</v>
      </c>
      <c r="E6690" s="186">
        <v>72</v>
      </c>
      <c r="F6690" s="132">
        <v>7920</v>
      </c>
      <c r="G6690" s="132">
        <v>288</v>
      </c>
      <c r="H6690" s="132">
        <v>432</v>
      </c>
      <c r="I6690" s="132">
        <v>1</v>
      </c>
      <c r="J6690" s="133">
        <v>0.7</v>
      </c>
      <c r="K6690" s="133">
        <v>1.17</v>
      </c>
      <c r="L6690" s="133">
        <v>0.27</v>
      </c>
      <c r="M6690" s="134" t="str">
        <f t="shared" si="104"/>
        <v>P</v>
      </c>
      <c r="N6690" s="173" t="s">
        <v>10681</v>
      </c>
      <c r="O6690" s="146" t="s">
        <v>1607</v>
      </c>
      <c r="P6690" s="146" t="s">
        <v>9559</v>
      </c>
      <c r="Q6690" s="147" t="s">
        <v>10519</v>
      </c>
      <c r="R6690" s="187">
        <v>2.2800000000000002</v>
      </c>
    </row>
    <row r="6691" spans="1:18" x14ac:dyDescent="0.25">
      <c r="A6691" s="135">
        <v>1077692</v>
      </c>
      <c r="B6691" s="148" t="s">
        <v>9960</v>
      </c>
      <c r="C6691" s="135">
        <v>3</v>
      </c>
      <c r="D6691" s="135">
        <v>3600</v>
      </c>
      <c r="E6691" s="188">
        <v>72</v>
      </c>
      <c r="F6691" s="135">
        <v>7920</v>
      </c>
      <c r="G6691" s="135">
        <v>288</v>
      </c>
      <c r="H6691" s="135">
        <v>432</v>
      </c>
      <c r="I6691" s="135">
        <v>1</v>
      </c>
      <c r="J6691" s="136">
        <v>0.61</v>
      </c>
      <c r="K6691" s="136">
        <v>0.91</v>
      </c>
      <c r="L6691" s="136">
        <v>0.25</v>
      </c>
      <c r="M6691" s="137" t="str">
        <f t="shared" si="104"/>
        <v>P</v>
      </c>
      <c r="N6691" s="174" t="s">
        <v>10681</v>
      </c>
      <c r="O6691" s="149" t="s">
        <v>1607</v>
      </c>
      <c r="P6691" s="149" t="s">
        <v>9559</v>
      </c>
      <c r="Q6691" s="150" t="s">
        <v>10519</v>
      </c>
      <c r="R6691" s="189">
        <v>2.34</v>
      </c>
    </row>
    <row r="6692" spans="1:18" x14ac:dyDescent="0.25">
      <c r="A6692" s="132">
        <v>1077693</v>
      </c>
      <c r="B6692" s="145" t="s">
        <v>9961</v>
      </c>
      <c r="C6692" s="132">
        <v>3</v>
      </c>
      <c r="D6692" s="132">
        <v>3600</v>
      </c>
      <c r="E6692" s="186">
        <v>72</v>
      </c>
      <c r="F6692" s="132">
        <v>7920</v>
      </c>
      <c r="G6692" s="132">
        <v>288</v>
      </c>
      <c r="H6692" s="132">
        <v>432</v>
      </c>
      <c r="I6692" s="132">
        <v>1</v>
      </c>
      <c r="J6692" s="133">
        <v>0.56999999999999995</v>
      </c>
      <c r="K6692" s="133">
        <v>1.08</v>
      </c>
      <c r="L6692" s="133">
        <v>0.22</v>
      </c>
      <c r="M6692" s="134" t="str">
        <f t="shared" si="104"/>
        <v>P</v>
      </c>
      <c r="N6692" s="173" t="s">
        <v>10681</v>
      </c>
      <c r="O6692" s="146" t="s">
        <v>1607</v>
      </c>
      <c r="P6692" s="146" t="s">
        <v>9559</v>
      </c>
      <c r="Q6692" s="147" t="s">
        <v>10519</v>
      </c>
      <c r="R6692" s="187">
        <v>2.34</v>
      </c>
    </row>
    <row r="6693" spans="1:18" x14ac:dyDescent="0.25">
      <c r="A6693" s="135">
        <v>1077712</v>
      </c>
      <c r="B6693" s="148" t="s">
        <v>303</v>
      </c>
      <c r="C6693" s="135">
        <v>3</v>
      </c>
      <c r="D6693" s="135" t="s">
        <v>20</v>
      </c>
      <c r="E6693" s="188">
        <v>96</v>
      </c>
      <c r="F6693" s="135" t="s">
        <v>20</v>
      </c>
      <c r="G6693" s="135">
        <v>480</v>
      </c>
      <c r="H6693" s="135">
        <v>480</v>
      </c>
      <c r="I6693" s="135">
        <v>1</v>
      </c>
      <c r="J6693" s="136">
        <v>0.36</v>
      </c>
      <c r="K6693" s="136">
        <v>1.7</v>
      </c>
      <c r="L6693" s="136">
        <v>0.14000000000000001</v>
      </c>
      <c r="M6693" s="137" t="str">
        <f t="shared" si="104"/>
        <v>P</v>
      </c>
      <c r="N6693" s="174" t="s">
        <v>10681</v>
      </c>
      <c r="O6693" s="149" t="s">
        <v>1614</v>
      </c>
      <c r="P6693" s="149" t="s">
        <v>9436</v>
      </c>
      <c r="Q6693" s="150" t="s">
        <v>10519</v>
      </c>
      <c r="R6693" s="189">
        <v>3.3600000000000003</v>
      </c>
    </row>
    <row r="6694" spans="1:18" x14ac:dyDescent="0.25">
      <c r="A6694" s="132">
        <v>1077713</v>
      </c>
      <c r="B6694" s="145" t="s">
        <v>304</v>
      </c>
      <c r="C6694" s="132">
        <v>3</v>
      </c>
      <c r="D6694" s="132">
        <v>11520</v>
      </c>
      <c r="E6694" s="186">
        <v>96</v>
      </c>
      <c r="F6694" s="132" t="s">
        <v>20</v>
      </c>
      <c r="G6694" s="132">
        <v>480</v>
      </c>
      <c r="H6694" s="132">
        <v>480</v>
      </c>
      <c r="I6694" s="132">
        <v>1</v>
      </c>
      <c r="J6694" s="133">
        <v>1.6</v>
      </c>
      <c r="K6694" s="133">
        <v>0.36</v>
      </c>
      <c r="L6694" s="133">
        <v>0.1</v>
      </c>
      <c r="M6694" s="134" t="str">
        <f t="shared" si="104"/>
        <v>P</v>
      </c>
      <c r="N6694" s="173" t="s">
        <v>10681</v>
      </c>
      <c r="O6694" s="146" t="s">
        <v>1614</v>
      </c>
      <c r="P6694" s="146" t="s">
        <v>9436</v>
      </c>
      <c r="Q6694" s="147" t="s">
        <v>10519</v>
      </c>
      <c r="R6694" s="187">
        <v>3.33</v>
      </c>
    </row>
    <row r="6695" spans="1:18" x14ac:dyDescent="0.25">
      <c r="A6695" s="135">
        <v>1077716</v>
      </c>
      <c r="B6695" s="148" t="s">
        <v>302</v>
      </c>
      <c r="C6695" s="135">
        <v>3</v>
      </c>
      <c r="D6695" s="135" t="s">
        <v>20</v>
      </c>
      <c r="E6695" s="188">
        <v>96</v>
      </c>
      <c r="F6695" s="135" t="s">
        <v>20</v>
      </c>
      <c r="G6695" s="135">
        <v>480</v>
      </c>
      <c r="H6695" s="135">
        <v>480</v>
      </c>
      <c r="I6695" s="135">
        <v>1</v>
      </c>
      <c r="J6695" s="136">
        <v>0.35</v>
      </c>
      <c r="K6695" s="136">
        <v>1.7</v>
      </c>
      <c r="L6695" s="136">
        <v>0.15</v>
      </c>
      <c r="M6695" s="137" t="str">
        <f t="shared" si="104"/>
        <v>P</v>
      </c>
      <c r="N6695" s="174" t="s">
        <v>10681</v>
      </c>
      <c r="O6695" s="149" t="s">
        <v>1614</v>
      </c>
      <c r="P6695" s="149" t="s">
        <v>9436</v>
      </c>
      <c r="Q6695" s="150" t="s">
        <v>10519</v>
      </c>
      <c r="R6695" s="189">
        <v>3.33</v>
      </c>
    </row>
    <row r="6696" spans="1:18" x14ac:dyDescent="0.25">
      <c r="A6696" s="132">
        <v>1077718</v>
      </c>
      <c r="B6696" s="145" t="s">
        <v>265</v>
      </c>
      <c r="C6696" s="132">
        <v>6</v>
      </c>
      <c r="D6696" s="132">
        <v>1176</v>
      </c>
      <c r="E6696" s="186" t="s">
        <v>21</v>
      </c>
      <c r="F6696" s="132">
        <v>1960</v>
      </c>
      <c r="G6696" s="132">
        <v>16</v>
      </c>
      <c r="H6696" s="132" t="s">
        <v>20</v>
      </c>
      <c r="I6696" s="132">
        <v>4</v>
      </c>
      <c r="J6696" s="133">
        <v>1.78</v>
      </c>
      <c r="K6696" s="133">
        <v>1.1200000000000001</v>
      </c>
      <c r="L6696" s="133">
        <v>0.38</v>
      </c>
      <c r="M6696" s="134" t="str">
        <f t="shared" si="104"/>
        <v>P</v>
      </c>
      <c r="N6696" s="173" t="s">
        <v>10681</v>
      </c>
      <c r="O6696" s="146" t="s">
        <v>1506</v>
      </c>
      <c r="P6696" s="146" t="s">
        <v>9398</v>
      </c>
      <c r="Q6696" s="147" t="s">
        <v>10519</v>
      </c>
      <c r="R6696" s="187">
        <v>3.96</v>
      </c>
    </row>
    <row r="6697" spans="1:18" x14ac:dyDescent="0.25">
      <c r="A6697" s="135">
        <v>1077726</v>
      </c>
      <c r="B6697" s="148" t="s">
        <v>247</v>
      </c>
      <c r="C6697" s="135">
        <v>6</v>
      </c>
      <c r="D6697" s="135">
        <v>1176</v>
      </c>
      <c r="E6697" s="188" t="s">
        <v>21</v>
      </c>
      <c r="F6697" s="135">
        <v>1960</v>
      </c>
      <c r="G6697" s="135" t="s">
        <v>20</v>
      </c>
      <c r="H6697" s="135" t="s">
        <v>20</v>
      </c>
      <c r="I6697" s="135" t="s">
        <v>20</v>
      </c>
      <c r="J6697" s="136">
        <v>1.82</v>
      </c>
      <c r="K6697" s="136">
        <v>1.18</v>
      </c>
      <c r="L6697" s="136">
        <v>0.37</v>
      </c>
      <c r="M6697" s="137" t="str">
        <f t="shared" si="104"/>
        <v>P</v>
      </c>
      <c r="N6697" s="174" t="s">
        <v>10681</v>
      </c>
      <c r="O6697" s="149" t="s">
        <v>1506</v>
      </c>
      <c r="P6697" s="149" t="s">
        <v>9398</v>
      </c>
      <c r="Q6697" s="150" t="s">
        <v>10519</v>
      </c>
      <c r="R6697" s="189">
        <v>3.96</v>
      </c>
    </row>
    <row r="6698" spans="1:18" x14ac:dyDescent="0.25">
      <c r="A6698" s="132">
        <v>1077739</v>
      </c>
      <c r="B6698" s="145" t="s">
        <v>162</v>
      </c>
      <c r="C6698" s="132">
        <v>6</v>
      </c>
      <c r="D6698" s="132">
        <v>1250</v>
      </c>
      <c r="E6698" s="186" t="s">
        <v>21</v>
      </c>
      <c r="F6698" s="132">
        <v>1900</v>
      </c>
      <c r="G6698" s="132">
        <v>20</v>
      </c>
      <c r="H6698" s="132" t="s">
        <v>20</v>
      </c>
      <c r="I6698" s="132">
        <v>2</v>
      </c>
      <c r="J6698" s="133">
        <v>1.8</v>
      </c>
      <c r="K6698" s="133">
        <v>1.21</v>
      </c>
      <c r="L6698" s="133">
        <v>0.36</v>
      </c>
      <c r="M6698" s="134" t="str">
        <f t="shared" si="104"/>
        <v>P</v>
      </c>
      <c r="N6698" s="173" t="s">
        <v>10681</v>
      </c>
      <c r="O6698" s="146" t="s">
        <v>1506</v>
      </c>
      <c r="P6698" s="146" t="s">
        <v>10455</v>
      </c>
      <c r="Q6698" s="147" t="s">
        <v>10519</v>
      </c>
      <c r="R6698" s="187">
        <v>5.28</v>
      </c>
    </row>
    <row r="6699" spans="1:18" x14ac:dyDescent="0.25">
      <c r="A6699" s="135">
        <v>1077755</v>
      </c>
      <c r="B6699" s="148" t="s">
        <v>173</v>
      </c>
      <c r="C6699" s="135">
        <v>12</v>
      </c>
      <c r="D6699" s="135">
        <v>828</v>
      </c>
      <c r="E6699" s="188" t="s">
        <v>21</v>
      </c>
      <c r="F6699" s="135">
        <v>1024</v>
      </c>
      <c r="G6699" s="135" t="s">
        <v>20</v>
      </c>
      <c r="H6699" s="135">
        <v>40</v>
      </c>
      <c r="I6699" s="135">
        <v>1</v>
      </c>
      <c r="J6699" s="136">
        <v>1.7</v>
      </c>
      <c r="K6699" s="136">
        <v>1.19</v>
      </c>
      <c r="L6699" s="136">
        <v>0.94</v>
      </c>
      <c r="M6699" s="137" t="str">
        <f t="shared" si="104"/>
        <v>P</v>
      </c>
      <c r="N6699" s="172" t="s">
        <v>10681</v>
      </c>
      <c r="O6699" s="149" t="s">
        <v>1506</v>
      </c>
      <c r="P6699" s="149" t="s">
        <v>9427</v>
      </c>
      <c r="Q6699" s="150" t="s">
        <v>10519</v>
      </c>
      <c r="R6699" s="189">
        <v>4.68</v>
      </c>
    </row>
    <row r="6700" spans="1:18" x14ac:dyDescent="0.25">
      <c r="A6700" s="132">
        <v>1077756</v>
      </c>
      <c r="B6700" s="145" t="s">
        <v>172</v>
      </c>
      <c r="C6700" s="132">
        <v>6</v>
      </c>
      <c r="D6700" s="132">
        <v>270</v>
      </c>
      <c r="E6700" s="186" t="s">
        <v>21</v>
      </c>
      <c r="F6700" s="132">
        <v>360</v>
      </c>
      <c r="G6700" s="132" t="s">
        <v>20</v>
      </c>
      <c r="H6700" s="132">
        <v>20</v>
      </c>
      <c r="I6700" s="132">
        <v>1</v>
      </c>
      <c r="J6700" s="133">
        <v>1.84</v>
      </c>
      <c r="K6700" s="133">
        <v>1.28</v>
      </c>
      <c r="L6700" s="133">
        <v>1.86</v>
      </c>
      <c r="M6700" s="134" t="str">
        <f t="shared" si="104"/>
        <v>P</v>
      </c>
      <c r="N6700" s="171" t="s">
        <v>10681</v>
      </c>
      <c r="O6700" s="146" t="s">
        <v>1506</v>
      </c>
      <c r="P6700" s="146" t="s">
        <v>9427</v>
      </c>
      <c r="Q6700" s="147" t="s">
        <v>10519</v>
      </c>
      <c r="R6700" s="187">
        <v>4.8600000000000003</v>
      </c>
    </row>
    <row r="6701" spans="1:18" x14ac:dyDescent="0.25">
      <c r="A6701" s="135">
        <v>1077759</v>
      </c>
      <c r="B6701" s="148" t="s">
        <v>1034</v>
      </c>
      <c r="C6701" s="135">
        <v>3</v>
      </c>
      <c r="D6701" s="135">
        <v>2400</v>
      </c>
      <c r="E6701" s="188">
        <v>100</v>
      </c>
      <c r="F6701" s="135">
        <v>3200</v>
      </c>
      <c r="G6701" s="135">
        <v>400</v>
      </c>
      <c r="H6701" s="135" t="s">
        <v>20</v>
      </c>
      <c r="I6701" s="135">
        <v>1</v>
      </c>
      <c r="J6701" s="136">
        <v>2.25</v>
      </c>
      <c r="K6701" s="136">
        <v>1.52</v>
      </c>
      <c r="L6701" s="136">
        <v>0.22</v>
      </c>
      <c r="M6701" s="137" t="str">
        <f t="shared" si="104"/>
        <v>P</v>
      </c>
      <c r="N6701" s="172" t="s">
        <v>10682</v>
      </c>
      <c r="O6701" s="149" t="s">
        <v>1587</v>
      </c>
      <c r="P6701" s="149" t="s">
        <v>9421</v>
      </c>
      <c r="Q6701" s="150" t="s">
        <v>10519</v>
      </c>
      <c r="R6701" s="189">
        <v>3.42</v>
      </c>
    </row>
    <row r="6702" spans="1:18" x14ac:dyDescent="0.25">
      <c r="A6702" s="132">
        <v>1077760</v>
      </c>
      <c r="B6702" s="145" t="s">
        <v>1037</v>
      </c>
      <c r="C6702" s="132">
        <v>3</v>
      </c>
      <c r="D6702" s="132">
        <v>1920</v>
      </c>
      <c r="E6702" s="186">
        <v>80</v>
      </c>
      <c r="F6702" s="132">
        <v>2560</v>
      </c>
      <c r="G6702" s="132">
        <v>320</v>
      </c>
      <c r="H6702" s="132">
        <v>320</v>
      </c>
      <c r="I6702" s="132">
        <v>1</v>
      </c>
      <c r="J6702" s="133">
        <v>2.54</v>
      </c>
      <c r="K6702" s="133">
        <v>1.36</v>
      </c>
      <c r="L6702" s="133">
        <v>0.25</v>
      </c>
      <c r="M6702" s="134" t="str">
        <f t="shared" si="104"/>
        <v>P</v>
      </c>
      <c r="N6702" s="171" t="s">
        <v>10682</v>
      </c>
      <c r="O6702" s="146" t="s">
        <v>1587</v>
      </c>
      <c r="P6702" s="146" t="s">
        <v>9421</v>
      </c>
      <c r="Q6702" s="147" t="s">
        <v>10519</v>
      </c>
      <c r="R6702" s="187">
        <v>3.06</v>
      </c>
    </row>
    <row r="6703" spans="1:18" x14ac:dyDescent="0.25">
      <c r="A6703" s="135">
        <v>1077763</v>
      </c>
      <c r="B6703" s="148" t="s">
        <v>6280</v>
      </c>
      <c r="C6703" s="135">
        <v>50</v>
      </c>
      <c r="D6703" s="135">
        <v>540</v>
      </c>
      <c r="E6703" s="188">
        <v>60</v>
      </c>
      <c r="F6703" s="135" t="s">
        <v>20</v>
      </c>
      <c r="G6703" s="135">
        <v>40</v>
      </c>
      <c r="H6703" s="135" t="s">
        <v>20</v>
      </c>
      <c r="I6703" s="135">
        <v>1</v>
      </c>
      <c r="J6703" s="136">
        <v>2.2200000000000002</v>
      </c>
      <c r="K6703" s="136">
        <v>1.0900000000000001</v>
      </c>
      <c r="L6703" s="136">
        <v>0.8</v>
      </c>
      <c r="M6703" s="137" t="str">
        <f t="shared" si="104"/>
        <v>P</v>
      </c>
      <c r="N6703" s="172" t="s">
        <v>10682</v>
      </c>
      <c r="O6703" s="149" t="s">
        <v>1506</v>
      </c>
      <c r="P6703" s="149" t="s">
        <v>9401</v>
      </c>
      <c r="Q6703" s="150" t="s">
        <v>10519</v>
      </c>
      <c r="R6703" s="189">
        <v>17</v>
      </c>
    </row>
    <row r="6704" spans="1:18" x14ac:dyDescent="0.25">
      <c r="A6704" s="132">
        <v>1077764</v>
      </c>
      <c r="B6704" s="145" t="s">
        <v>6281</v>
      </c>
      <c r="C6704" s="132">
        <v>3</v>
      </c>
      <c r="D6704" s="132">
        <v>140</v>
      </c>
      <c r="E6704" s="186">
        <v>10</v>
      </c>
      <c r="F6704" s="132">
        <v>160</v>
      </c>
      <c r="G6704" s="132" t="s">
        <v>20</v>
      </c>
      <c r="H6704" s="132" t="s">
        <v>20</v>
      </c>
      <c r="I6704" s="132" t="s">
        <v>20</v>
      </c>
      <c r="J6704" s="133">
        <v>4.22</v>
      </c>
      <c r="K6704" s="133">
        <v>2.42</v>
      </c>
      <c r="L6704" s="133">
        <v>0.57999999999999996</v>
      </c>
      <c r="M6704" s="134" t="str">
        <f t="shared" si="104"/>
        <v>P</v>
      </c>
      <c r="N6704" s="171" t="s">
        <v>10682</v>
      </c>
      <c r="O6704" s="146" t="s">
        <v>1587</v>
      </c>
      <c r="P6704" s="146" t="s">
        <v>9421</v>
      </c>
      <c r="Q6704" s="147" t="s">
        <v>10519</v>
      </c>
      <c r="R6704" s="187">
        <v>11.399999999999999</v>
      </c>
    </row>
    <row r="6705" spans="1:18" x14ac:dyDescent="0.25">
      <c r="A6705" s="135">
        <v>1077766</v>
      </c>
      <c r="B6705" s="148" t="s">
        <v>1276</v>
      </c>
      <c r="C6705" s="135">
        <v>3</v>
      </c>
      <c r="D6705" s="135">
        <v>1400</v>
      </c>
      <c r="E6705" s="188">
        <v>100</v>
      </c>
      <c r="F6705" s="135">
        <v>2000</v>
      </c>
      <c r="G6705" s="135" t="s">
        <v>20</v>
      </c>
      <c r="H6705" s="135" t="s">
        <v>20</v>
      </c>
      <c r="I6705" s="135" t="s">
        <v>20</v>
      </c>
      <c r="J6705" s="136">
        <v>1.5</v>
      </c>
      <c r="K6705" s="136">
        <v>0.85</v>
      </c>
      <c r="L6705" s="136">
        <v>0.4</v>
      </c>
      <c r="M6705" s="137" t="str">
        <f t="shared" si="104"/>
        <v>P</v>
      </c>
      <c r="N6705" s="172" t="s">
        <v>10682</v>
      </c>
      <c r="O6705" s="149" t="s">
        <v>1500</v>
      </c>
      <c r="P6705" s="149" t="s">
        <v>9418</v>
      </c>
      <c r="Q6705" s="150" t="s">
        <v>10519</v>
      </c>
      <c r="R6705" s="189">
        <v>1.3800000000000001</v>
      </c>
    </row>
    <row r="6706" spans="1:18" x14ac:dyDescent="0.25">
      <c r="A6706" s="132">
        <v>1077769</v>
      </c>
      <c r="B6706" s="145" t="s">
        <v>6282</v>
      </c>
      <c r="C6706" s="132">
        <v>60</v>
      </c>
      <c r="D6706" s="132" t="s">
        <v>20</v>
      </c>
      <c r="E6706" s="186" t="s">
        <v>20</v>
      </c>
      <c r="F6706" s="132" t="s">
        <v>20</v>
      </c>
      <c r="G6706" s="132" t="s">
        <v>20</v>
      </c>
      <c r="H6706" s="132" t="s">
        <v>20</v>
      </c>
      <c r="I6706" s="132" t="s">
        <v>20</v>
      </c>
      <c r="J6706" s="133">
        <v>1.07</v>
      </c>
      <c r="K6706" s="133">
        <v>0.65</v>
      </c>
      <c r="L6706" s="133">
        <v>0.66</v>
      </c>
      <c r="M6706" s="134" t="str">
        <f t="shared" si="104"/>
        <v>P</v>
      </c>
      <c r="N6706" s="173" t="s">
        <v>10682</v>
      </c>
      <c r="O6706" s="146" t="s">
        <v>1506</v>
      </c>
      <c r="P6706" s="146" t="s">
        <v>10690</v>
      </c>
      <c r="Q6706" s="147" t="s">
        <v>10519</v>
      </c>
      <c r="R6706" s="187">
        <v>9.51</v>
      </c>
    </row>
    <row r="6707" spans="1:18" x14ac:dyDescent="0.25">
      <c r="A6707" s="135">
        <v>1077771</v>
      </c>
      <c r="B6707" s="148" t="s">
        <v>54</v>
      </c>
      <c r="C6707" s="135">
        <v>3</v>
      </c>
      <c r="D6707" s="135">
        <v>480</v>
      </c>
      <c r="E6707" s="188">
        <v>20</v>
      </c>
      <c r="F6707" s="135">
        <v>640</v>
      </c>
      <c r="G6707" s="135">
        <v>4</v>
      </c>
      <c r="H6707" s="135">
        <v>5</v>
      </c>
      <c r="I6707" s="135">
        <v>3</v>
      </c>
      <c r="J6707" s="136">
        <v>2</v>
      </c>
      <c r="K6707" s="136">
        <v>1.85</v>
      </c>
      <c r="L6707" s="136">
        <v>0.65</v>
      </c>
      <c r="M6707" s="137" t="str">
        <f t="shared" si="104"/>
        <v>P</v>
      </c>
      <c r="N6707" s="174" t="s">
        <v>10682</v>
      </c>
      <c r="O6707" s="149" t="s">
        <v>1587</v>
      </c>
      <c r="P6707" s="149" t="s">
        <v>9421</v>
      </c>
      <c r="Q6707" s="150" t="s">
        <v>10519</v>
      </c>
      <c r="R6707" s="189">
        <v>7.83</v>
      </c>
    </row>
    <row r="6708" spans="1:18" x14ac:dyDescent="0.25">
      <c r="A6708" s="132">
        <v>1077773</v>
      </c>
      <c r="B6708" s="145" t="s">
        <v>6283</v>
      </c>
      <c r="C6708" s="132">
        <v>30</v>
      </c>
      <c r="D6708" s="132">
        <v>720</v>
      </c>
      <c r="E6708" s="186">
        <v>24</v>
      </c>
      <c r="F6708" s="132">
        <v>1440</v>
      </c>
      <c r="G6708" s="132">
        <v>120</v>
      </c>
      <c r="H6708" s="132" t="s">
        <v>20</v>
      </c>
      <c r="I6708" s="132">
        <v>1</v>
      </c>
      <c r="J6708" s="133">
        <v>2.11</v>
      </c>
      <c r="K6708" s="133">
        <v>1.18</v>
      </c>
      <c r="L6708" s="133">
        <v>0.35</v>
      </c>
      <c r="M6708" s="134" t="str">
        <f t="shared" si="104"/>
        <v>P</v>
      </c>
      <c r="N6708" s="173" t="s">
        <v>10681</v>
      </c>
      <c r="O6708" s="146" t="s">
        <v>1578</v>
      </c>
      <c r="P6708" s="146" t="s">
        <v>9412</v>
      </c>
      <c r="Q6708" s="147" t="s">
        <v>10519</v>
      </c>
      <c r="R6708" s="187">
        <v>7.8000000000000007</v>
      </c>
    </row>
    <row r="6709" spans="1:18" x14ac:dyDescent="0.25">
      <c r="A6709" s="135">
        <v>1077774</v>
      </c>
      <c r="B6709" s="148" t="s">
        <v>1130</v>
      </c>
      <c r="C6709" s="135">
        <v>30</v>
      </c>
      <c r="D6709" s="135">
        <v>390</v>
      </c>
      <c r="E6709" s="188">
        <v>13</v>
      </c>
      <c r="F6709" s="135">
        <v>650</v>
      </c>
      <c r="G6709" s="135" t="s">
        <v>20</v>
      </c>
      <c r="H6709" s="135" t="s">
        <v>20</v>
      </c>
      <c r="I6709" s="135" t="s">
        <v>20</v>
      </c>
      <c r="J6709" s="136">
        <v>2.4</v>
      </c>
      <c r="K6709" s="136">
        <v>1.2</v>
      </c>
      <c r="L6709" s="136">
        <v>0.6</v>
      </c>
      <c r="M6709" s="137" t="str">
        <f t="shared" si="104"/>
        <v>P</v>
      </c>
      <c r="N6709" s="172" t="s">
        <v>10681</v>
      </c>
      <c r="O6709" s="149" t="s">
        <v>1506</v>
      </c>
      <c r="P6709" s="149" t="s">
        <v>9398</v>
      </c>
      <c r="Q6709" s="150" t="s">
        <v>10519</v>
      </c>
      <c r="R6709" s="189">
        <v>7.5</v>
      </c>
    </row>
    <row r="6710" spans="1:18" x14ac:dyDescent="0.25">
      <c r="A6710" s="132">
        <v>1077780</v>
      </c>
      <c r="B6710" s="145" t="s">
        <v>6284</v>
      </c>
      <c r="C6710" s="132">
        <v>30</v>
      </c>
      <c r="D6710" s="132">
        <v>720</v>
      </c>
      <c r="E6710" s="186" t="s">
        <v>20</v>
      </c>
      <c r="F6710" s="132" t="s">
        <v>20</v>
      </c>
      <c r="G6710" s="132" t="s">
        <v>20</v>
      </c>
      <c r="H6710" s="132" t="s">
        <v>20</v>
      </c>
      <c r="I6710" s="132" t="s">
        <v>20</v>
      </c>
      <c r="J6710" s="133">
        <v>2.2400000000000002</v>
      </c>
      <c r="K6710" s="133">
        <v>1.1499999999999999</v>
      </c>
      <c r="L6710" s="133">
        <v>0.38</v>
      </c>
      <c r="M6710" s="134" t="str">
        <f t="shared" si="104"/>
        <v>P</v>
      </c>
      <c r="N6710" s="171" t="s">
        <v>10681</v>
      </c>
      <c r="O6710" s="146" t="s">
        <v>1578</v>
      </c>
      <c r="P6710" s="146" t="s">
        <v>9412</v>
      </c>
      <c r="Q6710" s="147" t="s">
        <v>10519</v>
      </c>
      <c r="R6710" s="187">
        <v>7.8000000000000007</v>
      </c>
    </row>
    <row r="6711" spans="1:18" x14ac:dyDescent="0.25">
      <c r="A6711" s="135">
        <v>1077781</v>
      </c>
      <c r="B6711" s="148" t="s">
        <v>6285</v>
      </c>
      <c r="C6711" s="135">
        <v>6</v>
      </c>
      <c r="D6711" s="135">
        <v>240</v>
      </c>
      <c r="E6711" s="188">
        <v>12</v>
      </c>
      <c r="F6711" s="135">
        <v>300</v>
      </c>
      <c r="G6711" s="135" t="s">
        <v>20</v>
      </c>
      <c r="H6711" s="135" t="s">
        <v>20</v>
      </c>
      <c r="I6711" s="135" t="s">
        <v>20</v>
      </c>
      <c r="J6711" s="136">
        <v>2.6</v>
      </c>
      <c r="K6711" s="136">
        <v>1.76</v>
      </c>
      <c r="L6711" s="136">
        <v>0.84</v>
      </c>
      <c r="M6711" s="137" t="str">
        <f t="shared" si="104"/>
        <v>P</v>
      </c>
      <c r="N6711" s="172" t="s">
        <v>10682</v>
      </c>
      <c r="O6711" s="149" t="s">
        <v>1500</v>
      </c>
      <c r="P6711" s="149" t="s">
        <v>9456</v>
      </c>
      <c r="Q6711" s="150" t="s">
        <v>10519</v>
      </c>
      <c r="R6711" s="189">
        <v>2.46</v>
      </c>
    </row>
    <row r="6712" spans="1:18" x14ac:dyDescent="0.25">
      <c r="A6712" s="132">
        <v>1077782</v>
      </c>
      <c r="B6712" s="145" t="s">
        <v>6286</v>
      </c>
      <c r="C6712" s="132">
        <v>6</v>
      </c>
      <c r="D6712" s="132">
        <v>240</v>
      </c>
      <c r="E6712" s="186">
        <v>12</v>
      </c>
      <c r="F6712" s="132">
        <v>300</v>
      </c>
      <c r="G6712" s="132" t="s">
        <v>20</v>
      </c>
      <c r="H6712" s="132" t="s">
        <v>20</v>
      </c>
      <c r="I6712" s="132" t="s">
        <v>20</v>
      </c>
      <c r="J6712" s="133">
        <v>2.6</v>
      </c>
      <c r="K6712" s="133">
        <v>1.72</v>
      </c>
      <c r="L6712" s="133">
        <v>0.82</v>
      </c>
      <c r="M6712" s="134" t="str">
        <f t="shared" si="104"/>
        <v>P</v>
      </c>
      <c r="N6712" s="171" t="s">
        <v>10682</v>
      </c>
      <c r="O6712" s="146" t="s">
        <v>1500</v>
      </c>
      <c r="P6712" s="146" t="s">
        <v>9456</v>
      </c>
      <c r="Q6712" s="147" t="s">
        <v>10519</v>
      </c>
      <c r="R6712" s="187">
        <v>2.46</v>
      </c>
    </row>
    <row r="6713" spans="1:18" x14ac:dyDescent="0.25">
      <c r="A6713" s="135">
        <v>1077783</v>
      </c>
      <c r="B6713" s="148" t="s">
        <v>6287</v>
      </c>
      <c r="C6713" s="135">
        <v>6</v>
      </c>
      <c r="D6713" s="135">
        <v>240</v>
      </c>
      <c r="E6713" s="188">
        <v>12</v>
      </c>
      <c r="F6713" s="135">
        <v>300</v>
      </c>
      <c r="G6713" s="135" t="s">
        <v>20</v>
      </c>
      <c r="H6713" s="135" t="s">
        <v>20</v>
      </c>
      <c r="I6713" s="135" t="s">
        <v>20</v>
      </c>
      <c r="J6713" s="136">
        <v>2.6</v>
      </c>
      <c r="K6713" s="136">
        <v>1.76</v>
      </c>
      <c r="L6713" s="136">
        <v>0.82</v>
      </c>
      <c r="M6713" s="137" t="str">
        <f t="shared" si="104"/>
        <v>P</v>
      </c>
      <c r="N6713" s="172" t="s">
        <v>10682</v>
      </c>
      <c r="O6713" s="149" t="s">
        <v>1500</v>
      </c>
      <c r="P6713" s="149" t="s">
        <v>9456</v>
      </c>
      <c r="Q6713" s="150" t="s">
        <v>10519</v>
      </c>
      <c r="R6713" s="189">
        <v>2.46</v>
      </c>
    </row>
    <row r="6714" spans="1:18" x14ac:dyDescent="0.25">
      <c r="A6714" s="132">
        <v>1077784</v>
      </c>
      <c r="B6714" s="145" t="s">
        <v>6288</v>
      </c>
      <c r="C6714" s="132">
        <v>6</v>
      </c>
      <c r="D6714" s="132">
        <v>320</v>
      </c>
      <c r="E6714" s="186">
        <v>16</v>
      </c>
      <c r="F6714" s="132">
        <v>400</v>
      </c>
      <c r="G6714" s="132" t="s">
        <v>20</v>
      </c>
      <c r="H6714" s="132" t="s">
        <v>20</v>
      </c>
      <c r="I6714" s="132" t="s">
        <v>20</v>
      </c>
      <c r="J6714" s="133">
        <v>1.84</v>
      </c>
      <c r="K6714" s="133">
        <v>1.22</v>
      </c>
      <c r="L6714" s="133">
        <v>1.18</v>
      </c>
      <c r="M6714" s="134" t="str">
        <f t="shared" si="104"/>
        <v>P</v>
      </c>
      <c r="N6714" s="171" t="s">
        <v>10682</v>
      </c>
      <c r="O6714" s="146" t="s">
        <v>1500</v>
      </c>
      <c r="P6714" s="146" t="s">
        <v>9456</v>
      </c>
      <c r="Q6714" s="147" t="s">
        <v>10519</v>
      </c>
      <c r="R6714" s="187">
        <v>3</v>
      </c>
    </row>
    <row r="6715" spans="1:18" x14ac:dyDescent="0.25">
      <c r="A6715" s="135">
        <v>1077785</v>
      </c>
      <c r="B6715" s="148" t="s">
        <v>6289</v>
      </c>
      <c r="C6715" s="135">
        <v>6</v>
      </c>
      <c r="D6715" s="135">
        <v>320</v>
      </c>
      <c r="E6715" s="188">
        <v>16</v>
      </c>
      <c r="F6715" s="135">
        <v>400</v>
      </c>
      <c r="G6715" s="135">
        <v>16</v>
      </c>
      <c r="H6715" s="135" t="s">
        <v>20</v>
      </c>
      <c r="I6715" s="135">
        <v>2</v>
      </c>
      <c r="J6715" s="136">
        <v>1.84</v>
      </c>
      <c r="K6715" s="136">
        <v>1.24</v>
      </c>
      <c r="L6715" s="136">
        <v>1.1599999999999999</v>
      </c>
      <c r="M6715" s="137" t="str">
        <f t="shared" si="104"/>
        <v>P</v>
      </c>
      <c r="N6715" s="174" t="s">
        <v>10682</v>
      </c>
      <c r="O6715" s="149" t="s">
        <v>1500</v>
      </c>
      <c r="P6715" s="149" t="s">
        <v>9456</v>
      </c>
      <c r="Q6715" s="150" t="s">
        <v>10519</v>
      </c>
      <c r="R6715" s="189">
        <v>2.58</v>
      </c>
    </row>
    <row r="6716" spans="1:18" x14ac:dyDescent="0.25">
      <c r="A6716" s="132">
        <v>1077786</v>
      </c>
      <c r="B6716" s="145" t="s">
        <v>6290</v>
      </c>
      <c r="C6716" s="132">
        <v>6</v>
      </c>
      <c r="D6716" s="132">
        <v>320</v>
      </c>
      <c r="E6716" s="186">
        <v>16</v>
      </c>
      <c r="F6716" s="132">
        <v>480</v>
      </c>
      <c r="G6716" s="132" t="s">
        <v>20</v>
      </c>
      <c r="H6716" s="132" t="s">
        <v>20</v>
      </c>
      <c r="I6716" s="132" t="s">
        <v>20</v>
      </c>
      <c r="J6716" s="133">
        <v>1.84</v>
      </c>
      <c r="K6716" s="133">
        <v>1.22</v>
      </c>
      <c r="L6716" s="133">
        <v>1.1599999999999999</v>
      </c>
      <c r="M6716" s="134" t="str">
        <f t="shared" si="104"/>
        <v>P</v>
      </c>
      <c r="N6716" s="173" t="s">
        <v>10682</v>
      </c>
      <c r="O6716" s="146" t="s">
        <v>1500</v>
      </c>
      <c r="P6716" s="146" t="s">
        <v>9456</v>
      </c>
      <c r="Q6716" s="147" t="s">
        <v>10519</v>
      </c>
      <c r="R6716" s="187">
        <v>2.88</v>
      </c>
    </row>
    <row r="6717" spans="1:18" x14ac:dyDescent="0.25">
      <c r="A6717" s="135">
        <v>1077787</v>
      </c>
      <c r="B6717" s="148" t="s">
        <v>6291</v>
      </c>
      <c r="C6717" s="135">
        <v>6</v>
      </c>
      <c r="D6717" s="135">
        <v>340</v>
      </c>
      <c r="E6717" s="188" t="s">
        <v>21</v>
      </c>
      <c r="F6717" s="135">
        <v>646</v>
      </c>
      <c r="G6717" s="135">
        <v>12</v>
      </c>
      <c r="H6717" s="135">
        <v>12</v>
      </c>
      <c r="I6717" s="135">
        <v>2</v>
      </c>
      <c r="J6717" s="136">
        <v>2.14</v>
      </c>
      <c r="K6717" s="136">
        <v>1.44</v>
      </c>
      <c r="L6717" s="136">
        <v>0.76</v>
      </c>
      <c r="M6717" s="137" t="str">
        <f t="shared" si="104"/>
        <v>P</v>
      </c>
      <c r="N6717" s="174" t="s">
        <v>10681</v>
      </c>
      <c r="O6717" s="149" t="s">
        <v>1506</v>
      </c>
      <c r="P6717" s="149" t="s">
        <v>10455</v>
      </c>
      <c r="Q6717" s="150" t="s">
        <v>10519</v>
      </c>
      <c r="R6717" s="189">
        <v>8.4599999999999991</v>
      </c>
    </row>
    <row r="6718" spans="1:18" x14ac:dyDescent="0.25">
      <c r="A6718" s="132">
        <v>1077789</v>
      </c>
      <c r="B6718" s="145" t="s">
        <v>6292</v>
      </c>
      <c r="C6718" s="132">
        <v>30</v>
      </c>
      <c r="D6718" s="132">
        <v>390</v>
      </c>
      <c r="E6718" s="186">
        <v>13</v>
      </c>
      <c r="F6718" s="132">
        <v>650</v>
      </c>
      <c r="G6718" s="132" t="s">
        <v>20</v>
      </c>
      <c r="H6718" s="132" t="s">
        <v>20</v>
      </c>
      <c r="I6718" s="132" t="s">
        <v>20</v>
      </c>
      <c r="J6718" s="133">
        <v>2.35</v>
      </c>
      <c r="K6718" s="133">
        <v>1.25</v>
      </c>
      <c r="L6718" s="133">
        <v>0.63</v>
      </c>
      <c r="M6718" s="134" t="str">
        <f t="shared" si="104"/>
        <v>P</v>
      </c>
      <c r="N6718" s="173" t="s">
        <v>10681</v>
      </c>
      <c r="O6718" s="146" t="s">
        <v>1506</v>
      </c>
      <c r="P6718" s="146" t="s">
        <v>9398</v>
      </c>
      <c r="Q6718" s="147" t="s">
        <v>10519</v>
      </c>
      <c r="R6718" s="187">
        <v>7.1999999999999993</v>
      </c>
    </row>
    <row r="6719" spans="1:18" x14ac:dyDescent="0.25">
      <c r="A6719" s="135">
        <v>1077800</v>
      </c>
      <c r="B6719" s="148" t="s">
        <v>1131</v>
      </c>
      <c r="C6719" s="135">
        <v>30</v>
      </c>
      <c r="D6719" s="135">
        <v>1110</v>
      </c>
      <c r="E6719" s="188">
        <v>37</v>
      </c>
      <c r="F6719" s="135">
        <v>1850</v>
      </c>
      <c r="G6719" s="135">
        <v>185</v>
      </c>
      <c r="H6719" s="135" t="s">
        <v>20</v>
      </c>
      <c r="I6719" s="135">
        <v>1</v>
      </c>
      <c r="J6719" s="136">
        <v>1.9</v>
      </c>
      <c r="K6719" s="136">
        <v>0.35</v>
      </c>
      <c r="L6719" s="136">
        <v>1</v>
      </c>
      <c r="M6719" s="137" t="str">
        <f t="shared" si="104"/>
        <v>P</v>
      </c>
      <c r="N6719" s="174" t="s">
        <v>10681</v>
      </c>
      <c r="O6719" s="149" t="s">
        <v>1578</v>
      </c>
      <c r="P6719" s="149" t="s">
        <v>9412</v>
      </c>
      <c r="Q6719" s="150" t="s">
        <v>10519</v>
      </c>
      <c r="R6719" s="189">
        <v>4.8</v>
      </c>
    </row>
    <row r="6720" spans="1:18" x14ac:dyDescent="0.25">
      <c r="A6720" s="132">
        <v>1077801</v>
      </c>
      <c r="B6720" s="145" t="s">
        <v>611</v>
      </c>
      <c r="C6720" s="132">
        <v>30</v>
      </c>
      <c r="D6720" s="132">
        <v>1110</v>
      </c>
      <c r="E6720" s="186">
        <v>21</v>
      </c>
      <c r="F6720" s="132">
        <v>1850</v>
      </c>
      <c r="G6720" s="132">
        <v>84</v>
      </c>
      <c r="H6720" s="132" t="s">
        <v>20</v>
      </c>
      <c r="I6720" s="132">
        <v>1</v>
      </c>
      <c r="J6720" s="133">
        <v>0.99</v>
      </c>
      <c r="K6720" s="133">
        <v>2.31</v>
      </c>
      <c r="L6720" s="133">
        <v>0.37</v>
      </c>
      <c r="M6720" s="134" t="str">
        <f t="shared" si="104"/>
        <v>P</v>
      </c>
      <c r="N6720" s="173" t="s">
        <v>10681</v>
      </c>
      <c r="O6720" s="146" t="s">
        <v>1578</v>
      </c>
      <c r="P6720" s="146" t="s">
        <v>9412</v>
      </c>
      <c r="Q6720" s="147" t="s">
        <v>10519</v>
      </c>
      <c r="R6720" s="187">
        <v>3.9000000000000004</v>
      </c>
    </row>
    <row r="6721" spans="1:18" x14ac:dyDescent="0.25">
      <c r="A6721" s="135">
        <v>1077803</v>
      </c>
      <c r="B6721" s="148" t="s">
        <v>625</v>
      </c>
      <c r="C6721" s="135">
        <v>6</v>
      </c>
      <c r="D6721" s="135">
        <v>646</v>
      </c>
      <c r="E6721" s="188" t="s">
        <v>21</v>
      </c>
      <c r="F6721" s="135">
        <v>1190</v>
      </c>
      <c r="G6721" s="135" t="s">
        <v>20</v>
      </c>
      <c r="H6721" s="135" t="s">
        <v>20</v>
      </c>
      <c r="I6721" s="135" t="s">
        <v>20</v>
      </c>
      <c r="J6721" s="136">
        <v>2.29</v>
      </c>
      <c r="K6721" s="136">
        <v>1.41</v>
      </c>
      <c r="L6721" s="136">
        <v>0.43</v>
      </c>
      <c r="M6721" s="137" t="str">
        <f t="shared" si="104"/>
        <v>P</v>
      </c>
      <c r="N6721" s="174" t="s">
        <v>10681</v>
      </c>
      <c r="O6721" s="149" t="s">
        <v>1506</v>
      </c>
      <c r="P6721" s="149" t="s">
        <v>9410</v>
      </c>
      <c r="Q6721" s="150" t="s">
        <v>10519</v>
      </c>
      <c r="R6721" s="189">
        <v>3.9000000000000004</v>
      </c>
    </row>
    <row r="6722" spans="1:18" x14ac:dyDescent="0.25">
      <c r="A6722" s="132">
        <v>1077804</v>
      </c>
      <c r="B6722" s="145" t="s">
        <v>6293</v>
      </c>
      <c r="C6722" s="132">
        <v>24</v>
      </c>
      <c r="D6722" s="132">
        <v>420</v>
      </c>
      <c r="E6722" s="186" t="s">
        <v>21</v>
      </c>
      <c r="F6722" s="132">
        <v>600</v>
      </c>
      <c r="G6722" s="132" t="s">
        <v>20</v>
      </c>
      <c r="H6722" s="132">
        <v>30</v>
      </c>
      <c r="I6722" s="132">
        <v>1</v>
      </c>
      <c r="J6722" s="133">
        <v>2.3199999999999998</v>
      </c>
      <c r="K6722" s="133">
        <v>1.64</v>
      </c>
      <c r="L6722" s="133">
        <v>0.74</v>
      </c>
      <c r="M6722" s="134" t="str">
        <f t="shared" ref="M6722:M6785" si="105">HYPERLINK(CONCATENATE("T:\Distribution Centre\RDC Department Shared\Cubiscan photos","\",A6722,"-pac.jpg"),"P")</f>
        <v>P</v>
      </c>
      <c r="N6722" s="173" t="s">
        <v>10681</v>
      </c>
      <c r="O6722" s="146" t="s">
        <v>1506</v>
      </c>
      <c r="P6722" s="146" t="s">
        <v>9409</v>
      </c>
      <c r="Q6722" s="147" t="s">
        <v>10519</v>
      </c>
      <c r="R6722" s="187">
        <v>4.08</v>
      </c>
    </row>
    <row r="6723" spans="1:18" x14ac:dyDescent="0.25">
      <c r="A6723" s="135">
        <v>1077805</v>
      </c>
      <c r="B6723" s="148" t="s">
        <v>1264</v>
      </c>
      <c r="C6723" s="135">
        <v>24</v>
      </c>
      <c r="D6723" s="135">
        <v>378</v>
      </c>
      <c r="E6723" s="188" t="s">
        <v>21</v>
      </c>
      <c r="F6723" s="135">
        <v>540</v>
      </c>
      <c r="G6723" s="135">
        <v>16</v>
      </c>
      <c r="H6723" s="135" t="s">
        <v>20</v>
      </c>
      <c r="I6723" s="135">
        <v>2</v>
      </c>
      <c r="J6723" s="136">
        <v>2.5499999999999998</v>
      </c>
      <c r="K6723" s="136">
        <v>1.65</v>
      </c>
      <c r="L6723" s="136">
        <v>0.73</v>
      </c>
      <c r="M6723" s="137" t="str">
        <f t="shared" si="105"/>
        <v>P</v>
      </c>
      <c r="N6723" s="174" t="s">
        <v>10681</v>
      </c>
      <c r="O6723" s="149" t="s">
        <v>1506</v>
      </c>
      <c r="P6723" s="149" t="s">
        <v>9409</v>
      </c>
      <c r="Q6723" s="150" t="s">
        <v>10519</v>
      </c>
      <c r="R6723" s="189">
        <v>4.32</v>
      </c>
    </row>
    <row r="6724" spans="1:18" x14ac:dyDescent="0.25">
      <c r="A6724" s="132">
        <v>1077806</v>
      </c>
      <c r="B6724" s="145" t="s">
        <v>6294</v>
      </c>
      <c r="C6724" s="132">
        <v>24</v>
      </c>
      <c r="D6724" s="132">
        <v>420</v>
      </c>
      <c r="E6724" s="186" t="s">
        <v>21</v>
      </c>
      <c r="F6724" s="132">
        <v>600</v>
      </c>
      <c r="G6724" s="132" t="s">
        <v>20</v>
      </c>
      <c r="H6724" s="132">
        <v>30</v>
      </c>
      <c r="I6724" s="132">
        <v>1</v>
      </c>
      <c r="J6724" s="133">
        <v>2.3199999999999998</v>
      </c>
      <c r="K6724" s="133">
        <v>1.63</v>
      </c>
      <c r="L6724" s="133">
        <v>0.74</v>
      </c>
      <c r="M6724" s="134" t="str">
        <f t="shared" si="105"/>
        <v>P</v>
      </c>
      <c r="N6724" s="173" t="s">
        <v>10681</v>
      </c>
      <c r="O6724" s="146" t="s">
        <v>1506</v>
      </c>
      <c r="P6724" s="146" t="s">
        <v>9409</v>
      </c>
      <c r="Q6724" s="147" t="s">
        <v>10519</v>
      </c>
      <c r="R6724" s="187">
        <v>4.32</v>
      </c>
    </row>
    <row r="6725" spans="1:18" x14ac:dyDescent="0.25">
      <c r="A6725" s="135">
        <v>1077809</v>
      </c>
      <c r="B6725" s="148" t="s">
        <v>10189</v>
      </c>
      <c r="C6725" s="135">
        <v>50</v>
      </c>
      <c r="D6725" s="135">
        <v>385</v>
      </c>
      <c r="E6725" s="188">
        <v>7</v>
      </c>
      <c r="F6725" s="135" t="s">
        <v>20</v>
      </c>
      <c r="G6725" s="135" t="s">
        <v>20</v>
      </c>
      <c r="H6725" s="135">
        <v>35</v>
      </c>
      <c r="I6725" s="135">
        <v>1</v>
      </c>
      <c r="J6725" s="136">
        <v>2.8</v>
      </c>
      <c r="K6725" s="136">
        <v>2.2999999999999998</v>
      </c>
      <c r="L6725" s="136">
        <v>0.5</v>
      </c>
      <c r="M6725" s="137" t="str">
        <f t="shared" si="105"/>
        <v>P</v>
      </c>
      <c r="N6725" s="174" t="s">
        <v>10681</v>
      </c>
      <c r="O6725" s="149" t="s">
        <v>1578</v>
      </c>
      <c r="P6725" s="149" t="s">
        <v>10582</v>
      </c>
      <c r="Q6725" s="150" t="s">
        <v>10519</v>
      </c>
      <c r="R6725" s="189">
        <v>36</v>
      </c>
    </row>
    <row r="6726" spans="1:18" x14ac:dyDescent="0.25">
      <c r="A6726" s="132">
        <v>1077810</v>
      </c>
      <c r="B6726" s="145" t="s">
        <v>393</v>
      </c>
      <c r="C6726" s="132">
        <v>3</v>
      </c>
      <c r="D6726" s="132">
        <v>1152</v>
      </c>
      <c r="E6726" s="186">
        <v>12</v>
      </c>
      <c r="F6726" s="132">
        <v>1728</v>
      </c>
      <c r="G6726" s="132">
        <v>60</v>
      </c>
      <c r="H6726" s="132">
        <v>72</v>
      </c>
      <c r="I6726" s="132">
        <v>2</v>
      </c>
      <c r="J6726" s="133">
        <v>1.32</v>
      </c>
      <c r="K6726" s="133">
        <v>0.44</v>
      </c>
      <c r="L6726" s="133">
        <v>1.04</v>
      </c>
      <c r="M6726" s="134" t="str">
        <f t="shared" si="105"/>
        <v>P</v>
      </c>
      <c r="N6726" s="173" t="s">
        <v>10681</v>
      </c>
      <c r="O6726" s="146" t="s">
        <v>1578</v>
      </c>
      <c r="P6726" s="146" t="s">
        <v>10582</v>
      </c>
      <c r="Q6726" s="147" t="s">
        <v>10519</v>
      </c>
      <c r="R6726" s="187">
        <v>3.3000000000000003</v>
      </c>
    </row>
    <row r="6727" spans="1:18" x14ac:dyDescent="0.25">
      <c r="A6727" s="135">
        <v>1077811</v>
      </c>
      <c r="B6727" s="148" t="s">
        <v>394</v>
      </c>
      <c r="C6727" s="135">
        <v>3</v>
      </c>
      <c r="D6727" s="135">
        <v>756</v>
      </c>
      <c r="E6727" s="188">
        <v>12</v>
      </c>
      <c r="F6727" s="135">
        <v>1188</v>
      </c>
      <c r="G6727" s="135" t="s">
        <v>20</v>
      </c>
      <c r="H6727" s="135" t="s">
        <v>20</v>
      </c>
      <c r="I6727" s="135" t="s">
        <v>20</v>
      </c>
      <c r="J6727" s="136">
        <v>1.44</v>
      </c>
      <c r="K6727" s="136">
        <v>0.46</v>
      </c>
      <c r="L6727" s="136">
        <v>1.25</v>
      </c>
      <c r="M6727" s="137" t="str">
        <f t="shared" si="105"/>
        <v>P</v>
      </c>
      <c r="N6727" s="174" t="s">
        <v>10681</v>
      </c>
      <c r="O6727" s="149" t="s">
        <v>1578</v>
      </c>
      <c r="P6727" s="149" t="s">
        <v>10582</v>
      </c>
      <c r="Q6727" s="150" t="s">
        <v>10519</v>
      </c>
      <c r="R6727" s="189">
        <v>4.08</v>
      </c>
    </row>
    <row r="6728" spans="1:18" x14ac:dyDescent="0.25">
      <c r="A6728" s="132">
        <v>1077812</v>
      </c>
      <c r="B6728" s="145" t="s">
        <v>10521</v>
      </c>
      <c r="C6728" s="132">
        <v>50</v>
      </c>
      <c r="D6728" s="132">
        <v>1800</v>
      </c>
      <c r="E6728" s="186" t="s">
        <v>20</v>
      </c>
      <c r="F6728" s="132" t="s">
        <v>20</v>
      </c>
      <c r="G6728" s="132" t="s">
        <v>20</v>
      </c>
      <c r="H6728" s="132" t="s">
        <v>20</v>
      </c>
      <c r="I6728" s="132" t="s">
        <v>20</v>
      </c>
      <c r="J6728" s="133">
        <v>2</v>
      </c>
      <c r="K6728" s="133">
        <v>1.8</v>
      </c>
      <c r="L6728" s="133">
        <v>0.16</v>
      </c>
      <c r="M6728" s="134" t="str">
        <f t="shared" si="105"/>
        <v>P</v>
      </c>
      <c r="N6728" s="173" t="s">
        <v>10681</v>
      </c>
      <c r="O6728" s="146" t="s">
        <v>1578</v>
      </c>
      <c r="P6728" s="146" t="s">
        <v>10582</v>
      </c>
      <c r="Q6728" s="147" t="s">
        <v>10519</v>
      </c>
      <c r="R6728" s="187">
        <v>2.5</v>
      </c>
    </row>
    <row r="6729" spans="1:18" x14ac:dyDescent="0.25">
      <c r="A6729" s="135">
        <v>1077813</v>
      </c>
      <c r="B6729" s="148" t="s">
        <v>1079</v>
      </c>
      <c r="C6729" s="135">
        <v>3</v>
      </c>
      <c r="D6729" s="135">
        <v>2160</v>
      </c>
      <c r="E6729" s="188">
        <v>18</v>
      </c>
      <c r="F6729" s="135">
        <v>2880</v>
      </c>
      <c r="G6729" s="135">
        <v>144</v>
      </c>
      <c r="H6729" s="135" t="s">
        <v>20</v>
      </c>
      <c r="I6729" s="135">
        <v>1</v>
      </c>
      <c r="J6729" s="136">
        <v>0.8</v>
      </c>
      <c r="K6729" s="136">
        <v>0.84</v>
      </c>
      <c r="L6729" s="136">
        <v>0.46</v>
      </c>
      <c r="M6729" s="137" t="str">
        <f t="shared" si="105"/>
        <v>P</v>
      </c>
      <c r="N6729" s="172" t="s">
        <v>10681</v>
      </c>
      <c r="O6729" s="149" t="s">
        <v>1607</v>
      </c>
      <c r="P6729" s="149" t="s">
        <v>9559</v>
      </c>
      <c r="Q6729" s="150" t="s">
        <v>10519</v>
      </c>
      <c r="R6729" s="189">
        <v>7.38</v>
      </c>
    </row>
    <row r="6730" spans="1:18" x14ac:dyDescent="0.25">
      <c r="A6730" s="132">
        <v>1077815</v>
      </c>
      <c r="B6730" s="145" t="s">
        <v>1077</v>
      </c>
      <c r="C6730" s="132">
        <v>3</v>
      </c>
      <c r="D6730" s="132">
        <v>2160</v>
      </c>
      <c r="E6730" s="186">
        <v>18</v>
      </c>
      <c r="F6730" s="132">
        <v>2880</v>
      </c>
      <c r="G6730" s="132">
        <v>144</v>
      </c>
      <c r="H6730" s="132" t="s">
        <v>20</v>
      </c>
      <c r="I6730" s="132">
        <v>1</v>
      </c>
      <c r="J6730" s="133">
        <v>0.82</v>
      </c>
      <c r="K6730" s="133">
        <v>0.82</v>
      </c>
      <c r="L6730" s="133">
        <v>0.46</v>
      </c>
      <c r="M6730" s="134" t="str">
        <f t="shared" si="105"/>
        <v>P</v>
      </c>
      <c r="N6730" s="171" t="s">
        <v>10681</v>
      </c>
      <c r="O6730" s="146" t="s">
        <v>1607</v>
      </c>
      <c r="P6730" s="146" t="s">
        <v>9559</v>
      </c>
      <c r="Q6730" s="147" t="s">
        <v>10519</v>
      </c>
      <c r="R6730" s="187">
        <v>7.4700000000000006</v>
      </c>
    </row>
    <row r="6731" spans="1:18" x14ac:dyDescent="0.25">
      <c r="A6731" s="135">
        <v>1077817</v>
      </c>
      <c r="B6731" s="148" t="s">
        <v>6295</v>
      </c>
      <c r="C6731" s="135">
        <v>50</v>
      </c>
      <c r="D6731" s="135" t="s">
        <v>20</v>
      </c>
      <c r="E6731" s="188" t="s">
        <v>20</v>
      </c>
      <c r="F6731" s="135" t="s">
        <v>20</v>
      </c>
      <c r="G6731" s="135" t="s">
        <v>20</v>
      </c>
      <c r="H6731" s="135" t="s">
        <v>20</v>
      </c>
      <c r="I6731" s="135" t="s">
        <v>20</v>
      </c>
      <c r="J6731" s="136">
        <v>2.1</v>
      </c>
      <c r="K6731" s="136">
        <v>1.48</v>
      </c>
      <c r="L6731" s="136">
        <v>7.0000000000000007E-2</v>
      </c>
      <c r="M6731" s="137" t="str">
        <f t="shared" si="105"/>
        <v>P</v>
      </c>
      <c r="N6731" s="172" t="s">
        <v>10682</v>
      </c>
      <c r="O6731" s="149" t="s">
        <v>1506</v>
      </c>
      <c r="P6731" s="149" t="s">
        <v>10580</v>
      </c>
      <c r="Q6731" s="150" t="s">
        <v>10519</v>
      </c>
      <c r="R6731" s="189">
        <v>0.72</v>
      </c>
    </row>
    <row r="6732" spans="1:18" x14ac:dyDescent="0.25">
      <c r="A6732" s="132">
        <v>1077821</v>
      </c>
      <c r="B6732" s="145" t="s">
        <v>6296</v>
      </c>
      <c r="C6732" s="132">
        <v>50</v>
      </c>
      <c r="D6732" s="132" t="s">
        <v>20</v>
      </c>
      <c r="E6732" s="186" t="s">
        <v>20</v>
      </c>
      <c r="F6732" s="132" t="s">
        <v>20</v>
      </c>
      <c r="G6732" s="132" t="s">
        <v>20</v>
      </c>
      <c r="H6732" s="132" t="s">
        <v>20</v>
      </c>
      <c r="I6732" s="132" t="s">
        <v>20</v>
      </c>
      <c r="J6732" s="133">
        <v>2.1</v>
      </c>
      <c r="K6732" s="133">
        <v>1.48</v>
      </c>
      <c r="L6732" s="133">
        <v>7.0000000000000007E-2</v>
      </c>
      <c r="M6732" s="134" t="str">
        <f t="shared" si="105"/>
        <v>P</v>
      </c>
      <c r="N6732" s="173" t="s">
        <v>10682</v>
      </c>
      <c r="O6732" s="146" t="s">
        <v>1506</v>
      </c>
      <c r="P6732" s="146" t="s">
        <v>10580</v>
      </c>
      <c r="Q6732" s="147" t="s">
        <v>10519</v>
      </c>
      <c r="R6732" s="187">
        <v>0.72</v>
      </c>
    </row>
    <row r="6733" spans="1:18" x14ac:dyDescent="0.25">
      <c r="A6733" s="135">
        <v>1077824</v>
      </c>
      <c r="B6733" s="148" t="s">
        <v>6297</v>
      </c>
      <c r="C6733" s="135">
        <v>50</v>
      </c>
      <c r="D6733" s="135" t="s">
        <v>20</v>
      </c>
      <c r="E6733" s="188" t="s">
        <v>20</v>
      </c>
      <c r="F6733" s="135" t="s">
        <v>20</v>
      </c>
      <c r="G6733" s="135" t="s">
        <v>20</v>
      </c>
      <c r="H6733" s="135" t="s">
        <v>20</v>
      </c>
      <c r="I6733" s="135" t="s">
        <v>20</v>
      </c>
      <c r="J6733" s="136">
        <v>2.1</v>
      </c>
      <c r="K6733" s="136">
        <v>1.48</v>
      </c>
      <c r="L6733" s="136">
        <v>7.0000000000000007E-2</v>
      </c>
      <c r="M6733" s="137" t="str">
        <f t="shared" si="105"/>
        <v>P</v>
      </c>
      <c r="N6733" s="174" t="s">
        <v>10682</v>
      </c>
      <c r="O6733" s="149" t="s">
        <v>1506</v>
      </c>
      <c r="P6733" s="149" t="s">
        <v>10580</v>
      </c>
      <c r="Q6733" s="150" t="s">
        <v>10519</v>
      </c>
      <c r="R6733" s="189">
        <v>0.72</v>
      </c>
    </row>
    <row r="6734" spans="1:18" x14ac:dyDescent="0.25">
      <c r="A6734" s="132">
        <v>1077825</v>
      </c>
      <c r="B6734" s="145" t="s">
        <v>669</v>
      </c>
      <c r="C6734" s="132">
        <v>6</v>
      </c>
      <c r="D6734" s="132">
        <v>102</v>
      </c>
      <c r="E6734" s="186" t="s">
        <v>21</v>
      </c>
      <c r="F6734" s="132">
        <v>170</v>
      </c>
      <c r="G6734" s="132" t="s">
        <v>20</v>
      </c>
      <c r="H6734" s="132" t="s">
        <v>20</v>
      </c>
      <c r="I6734" s="132" t="s">
        <v>20</v>
      </c>
      <c r="J6734" s="133">
        <v>2.74</v>
      </c>
      <c r="K6734" s="133">
        <v>2.3199999999999998</v>
      </c>
      <c r="L6734" s="133">
        <v>1.45</v>
      </c>
      <c r="M6734" s="134" t="str">
        <f t="shared" si="105"/>
        <v>P</v>
      </c>
      <c r="N6734" s="173" t="s">
        <v>10681</v>
      </c>
      <c r="O6734" s="146" t="s">
        <v>1555</v>
      </c>
      <c r="P6734" s="146" t="s">
        <v>9448</v>
      </c>
      <c r="Q6734" s="147" t="s">
        <v>10519</v>
      </c>
      <c r="R6734" s="187">
        <v>12.54</v>
      </c>
    </row>
    <row r="6735" spans="1:18" x14ac:dyDescent="0.25">
      <c r="A6735" s="135">
        <v>1077903</v>
      </c>
      <c r="B6735" s="148" t="s">
        <v>667</v>
      </c>
      <c r="C6735" s="135">
        <v>6</v>
      </c>
      <c r="D6735" s="135">
        <v>102</v>
      </c>
      <c r="E6735" s="188" t="s">
        <v>21</v>
      </c>
      <c r="F6735" s="135">
        <v>170</v>
      </c>
      <c r="G6735" s="135" t="s">
        <v>20</v>
      </c>
      <c r="H6735" s="135" t="s">
        <v>20</v>
      </c>
      <c r="I6735" s="135" t="s">
        <v>20</v>
      </c>
      <c r="J6735" s="136">
        <v>2.76</v>
      </c>
      <c r="K6735" s="136">
        <v>2.2999999999999998</v>
      </c>
      <c r="L6735" s="136">
        <v>1.44</v>
      </c>
      <c r="M6735" s="137" t="str">
        <f t="shared" si="105"/>
        <v>P</v>
      </c>
      <c r="N6735" s="174" t="s">
        <v>10681</v>
      </c>
      <c r="O6735" s="149" t="s">
        <v>1555</v>
      </c>
      <c r="P6735" s="149" t="s">
        <v>9448</v>
      </c>
      <c r="Q6735" s="150" t="s">
        <v>10519</v>
      </c>
      <c r="R6735" s="189">
        <v>12.96</v>
      </c>
    </row>
    <row r="6736" spans="1:18" x14ac:dyDescent="0.25">
      <c r="A6736" s="132">
        <v>1077904</v>
      </c>
      <c r="B6736" s="145" t="s">
        <v>722</v>
      </c>
      <c r="C6736" s="132">
        <v>6</v>
      </c>
      <c r="D6736" s="132">
        <v>40</v>
      </c>
      <c r="E6736" s="186" t="s">
        <v>21</v>
      </c>
      <c r="F6736" s="132">
        <v>60</v>
      </c>
      <c r="G6736" s="132" t="s">
        <v>20</v>
      </c>
      <c r="H6736" s="132" t="s">
        <v>20</v>
      </c>
      <c r="I6736" s="132" t="s">
        <v>20</v>
      </c>
      <c r="J6736" s="133">
        <v>4.4000000000000004</v>
      </c>
      <c r="K6736" s="133">
        <v>2.2400000000000002</v>
      </c>
      <c r="L6736" s="133">
        <v>2.2999999999999998</v>
      </c>
      <c r="M6736" s="134" t="str">
        <f t="shared" si="105"/>
        <v>P</v>
      </c>
      <c r="N6736" s="173" t="s">
        <v>10681</v>
      </c>
      <c r="O6736" s="146" t="s">
        <v>1555</v>
      </c>
      <c r="P6736" s="146" t="s">
        <v>9448</v>
      </c>
      <c r="Q6736" s="147" t="s">
        <v>10519</v>
      </c>
      <c r="R6736" s="187">
        <v>21.240000000000002</v>
      </c>
    </row>
    <row r="6737" spans="1:18" x14ac:dyDescent="0.25">
      <c r="A6737" s="135">
        <v>1077905</v>
      </c>
      <c r="B6737" s="148" t="s">
        <v>718</v>
      </c>
      <c r="C6737" s="135">
        <v>6</v>
      </c>
      <c r="D6737" s="135">
        <v>50</v>
      </c>
      <c r="E6737" s="188" t="s">
        <v>21</v>
      </c>
      <c r="F6737" s="135">
        <v>60</v>
      </c>
      <c r="G6737" s="135" t="s">
        <v>20</v>
      </c>
      <c r="H6737" s="135" t="s">
        <v>20</v>
      </c>
      <c r="I6737" s="135" t="s">
        <v>20</v>
      </c>
      <c r="J6737" s="136">
        <v>4.4000000000000004</v>
      </c>
      <c r="K6737" s="136">
        <v>2.2999999999999998</v>
      </c>
      <c r="L6737" s="136">
        <v>2.35</v>
      </c>
      <c r="M6737" s="137" t="str">
        <f t="shared" si="105"/>
        <v>P</v>
      </c>
      <c r="N6737" s="174" t="s">
        <v>10681</v>
      </c>
      <c r="O6737" s="149" t="s">
        <v>1506</v>
      </c>
      <c r="P6737" s="149" t="s">
        <v>9435</v>
      </c>
      <c r="Q6737" s="150" t="s">
        <v>10519</v>
      </c>
      <c r="R6737" s="189">
        <v>21.419999999999998</v>
      </c>
    </row>
    <row r="6738" spans="1:18" x14ac:dyDescent="0.25">
      <c r="A6738" s="132">
        <v>1077906</v>
      </c>
      <c r="B6738" s="145" t="s">
        <v>719</v>
      </c>
      <c r="C6738" s="132">
        <v>6</v>
      </c>
      <c r="D6738" s="132">
        <v>50</v>
      </c>
      <c r="E6738" s="186" t="s">
        <v>21</v>
      </c>
      <c r="F6738" s="132">
        <v>60</v>
      </c>
      <c r="G6738" s="132" t="s">
        <v>20</v>
      </c>
      <c r="H6738" s="132" t="s">
        <v>20</v>
      </c>
      <c r="I6738" s="132" t="s">
        <v>20</v>
      </c>
      <c r="J6738" s="133">
        <v>4.4000000000000004</v>
      </c>
      <c r="K6738" s="133">
        <v>2.25</v>
      </c>
      <c r="L6738" s="133">
        <v>2.2999999999999998</v>
      </c>
      <c r="M6738" s="134" t="str">
        <f t="shared" si="105"/>
        <v>P</v>
      </c>
      <c r="N6738" s="173" t="s">
        <v>10681</v>
      </c>
      <c r="O6738" s="146" t="s">
        <v>1506</v>
      </c>
      <c r="P6738" s="146" t="s">
        <v>9496</v>
      </c>
      <c r="Q6738" s="147" t="s">
        <v>10519</v>
      </c>
      <c r="R6738" s="187">
        <v>34.019999999999996</v>
      </c>
    </row>
    <row r="6739" spans="1:18" x14ac:dyDescent="0.25">
      <c r="A6739" s="135">
        <v>1077907</v>
      </c>
      <c r="B6739" s="148" t="s">
        <v>724</v>
      </c>
      <c r="C6739" s="135">
        <v>6</v>
      </c>
      <c r="D6739" s="135">
        <v>50</v>
      </c>
      <c r="E6739" s="188" t="s">
        <v>21</v>
      </c>
      <c r="F6739" s="135">
        <v>60</v>
      </c>
      <c r="G6739" s="135" t="s">
        <v>20</v>
      </c>
      <c r="H6739" s="135" t="s">
        <v>20</v>
      </c>
      <c r="I6739" s="135" t="s">
        <v>20</v>
      </c>
      <c r="J6739" s="136">
        <v>4.4000000000000004</v>
      </c>
      <c r="K6739" s="136">
        <v>2.25</v>
      </c>
      <c r="L6739" s="136">
        <v>2.2999999999999998</v>
      </c>
      <c r="M6739" s="137" t="str">
        <f t="shared" si="105"/>
        <v>P</v>
      </c>
      <c r="N6739" s="174" t="s">
        <v>10681</v>
      </c>
      <c r="O6739" s="149" t="s">
        <v>1506</v>
      </c>
      <c r="P6739" s="149" t="s">
        <v>9496</v>
      </c>
      <c r="Q6739" s="150" t="s">
        <v>10519</v>
      </c>
      <c r="R6739" s="189">
        <v>24</v>
      </c>
    </row>
    <row r="6740" spans="1:18" x14ac:dyDescent="0.25">
      <c r="A6740" s="132">
        <v>1077908</v>
      </c>
      <c r="B6740" s="145" t="s">
        <v>664</v>
      </c>
      <c r="C6740" s="132">
        <v>6</v>
      </c>
      <c r="D6740" s="132">
        <v>102</v>
      </c>
      <c r="E6740" s="186" t="s">
        <v>21</v>
      </c>
      <c r="F6740" s="132">
        <v>170</v>
      </c>
      <c r="G6740" s="132" t="s">
        <v>20</v>
      </c>
      <c r="H6740" s="132" t="s">
        <v>20</v>
      </c>
      <c r="I6740" s="132" t="s">
        <v>20</v>
      </c>
      <c r="J6740" s="133">
        <v>2.74</v>
      </c>
      <c r="K6740" s="133">
        <v>2.2799999999999998</v>
      </c>
      <c r="L6740" s="133">
        <v>1.43</v>
      </c>
      <c r="M6740" s="134" t="str">
        <f t="shared" si="105"/>
        <v>P</v>
      </c>
      <c r="N6740" s="173" t="s">
        <v>10681</v>
      </c>
      <c r="O6740" s="146" t="s">
        <v>1555</v>
      </c>
      <c r="P6740" s="146" t="s">
        <v>9448</v>
      </c>
      <c r="Q6740" s="147" t="s">
        <v>10519</v>
      </c>
      <c r="R6740" s="187">
        <v>11.879999999999999</v>
      </c>
    </row>
    <row r="6741" spans="1:18" x14ac:dyDescent="0.25">
      <c r="A6741" s="135">
        <v>1077909</v>
      </c>
      <c r="B6741" s="148" t="s">
        <v>671</v>
      </c>
      <c r="C6741" s="135">
        <v>6</v>
      </c>
      <c r="D6741" s="135">
        <v>102</v>
      </c>
      <c r="E6741" s="188" t="s">
        <v>21</v>
      </c>
      <c r="F6741" s="135">
        <v>170</v>
      </c>
      <c r="G6741" s="135" t="s">
        <v>20</v>
      </c>
      <c r="H6741" s="135" t="s">
        <v>20</v>
      </c>
      <c r="I6741" s="135" t="s">
        <v>20</v>
      </c>
      <c r="J6741" s="136">
        <v>2.76</v>
      </c>
      <c r="K6741" s="136">
        <v>2.2999999999999998</v>
      </c>
      <c r="L6741" s="136">
        <v>1.34</v>
      </c>
      <c r="M6741" s="137" t="str">
        <f t="shared" si="105"/>
        <v>P</v>
      </c>
      <c r="N6741" s="174" t="s">
        <v>10681</v>
      </c>
      <c r="O6741" s="149" t="s">
        <v>1555</v>
      </c>
      <c r="P6741" s="149" t="s">
        <v>9448</v>
      </c>
      <c r="Q6741" s="150" t="s">
        <v>10519</v>
      </c>
      <c r="R6741" s="189">
        <v>12.24</v>
      </c>
    </row>
    <row r="6742" spans="1:18" x14ac:dyDescent="0.25">
      <c r="A6742" s="132">
        <v>1077910</v>
      </c>
      <c r="B6742" s="145" t="s">
        <v>685</v>
      </c>
      <c r="C6742" s="132">
        <v>6</v>
      </c>
      <c r="D6742" s="132">
        <v>160</v>
      </c>
      <c r="E6742" s="186" t="s">
        <v>21</v>
      </c>
      <c r="F6742" s="132">
        <v>260</v>
      </c>
      <c r="G6742" s="132">
        <v>8</v>
      </c>
      <c r="H6742" s="132" t="s">
        <v>20</v>
      </c>
      <c r="I6742" s="132">
        <v>2</v>
      </c>
      <c r="J6742" s="133">
        <v>2.85</v>
      </c>
      <c r="K6742" s="133">
        <v>1.95</v>
      </c>
      <c r="L6742" s="133">
        <v>1.1000000000000001</v>
      </c>
      <c r="M6742" s="134" t="str">
        <f t="shared" si="105"/>
        <v>P</v>
      </c>
      <c r="N6742" s="173" t="s">
        <v>10681</v>
      </c>
      <c r="O6742" s="146" t="s">
        <v>1555</v>
      </c>
      <c r="P6742" s="146" t="s">
        <v>9448</v>
      </c>
      <c r="Q6742" s="147" t="s">
        <v>10519</v>
      </c>
      <c r="R6742" s="187">
        <v>7.68</v>
      </c>
    </row>
    <row r="6743" spans="1:18" x14ac:dyDescent="0.25">
      <c r="A6743" s="135">
        <v>1077911</v>
      </c>
      <c r="B6743" s="148" t="s">
        <v>684</v>
      </c>
      <c r="C6743" s="135">
        <v>6</v>
      </c>
      <c r="D6743" s="135">
        <v>160</v>
      </c>
      <c r="E6743" s="188" t="s">
        <v>21</v>
      </c>
      <c r="F6743" s="135">
        <v>260</v>
      </c>
      <c r="G6743" s="135">
        <v>10</v>
      </c>
      <c r="H6743" s="135" t="s">
        <v>20</v>
      </c>
      <c r="I6743" s="135">
        <v>2</v>
      </c>
      <c r="J6743" s="136">
        <v>2.85</v>
      </c>
      <c r="K6743" s="136">
        <v>1.95</v>
      </c>
      <c r="L6743" s="136">
        <v>1.0900000000000001</v>
      </c>
      <c r="M6743" s="137" t="str">
        <f t="shared" si="105"/>
        <v>P</v>
      </c>
      <c r="N6743" s="174" t="s">
        <v>10681</v>
      </c>
      <c r="O6743" s="149" t="s">
        <v>1555</v>
      </c>
      <c r="P6743" s="149" t="s">
        <v>9448</v>
      </c>
      <c r="Q6743" s="150" t="s">
        <v>10519</v>
      </c>
      <c r="R6743" s="189">
        <v>6.84</v>
      </c>
    </row>
    <row r="6744" spans="1:18" x14ac:dyDescent="0.25">
      <c r="A6744" s="132">
        <v>1077912</v>
      </c>
      <c r="B6744" s="145" t="s">
        <v>676</v>
      </c>
      <c r="C6744" s="132">
        <v>6</v>
      </c>
      <c r="D6744" s="132">
        <v>180</v>
      </c>
      <c r="E6744" s="186" t="s">
        <v>21</v>
      </c>
      <c r="F6744" s="132">
        <v>216</v>
      </c>
      <c r="G6744" s="132" t="s">
        <v>20</v>
      </c>
      <c r="H6744" s="132" t="s">
        <v>20</v>
      </c>
      <c r="I6744" s="132" t="s">
        <v>20</v>
      </c>
      <c r="J6744" s="133">
        <v>2.84</v>
      </c>
      <c r="K6744" s="133">
        <v>1.94</v>
      </c>
      <c r="L6744" s="133">
        <v>1.1299999999999999</v>
      </c>
      <c r="M6744" s="134" t="str">
        <f t="shared" si="105"/>
        <v>P</v>
      </c>
      <c r="N6744" s="173" t="s">
        <v>10681</v>
      </c>
      <c r="O6744" s="146" t="s">
        <v>1693</v>
      </c>
      <c r="P6744" s="146" t="s">
        <v>10126</v>
      </c>
      <c r="Q6744" s="147" t="s">
        <v>10519</v>
      </c>
      <c r="R6744" s="187">
        <v>6.7200000000000006</v>
      </c>
    </row>
    <row r="6745" spans="1:18" x14ac:dyDescent="0.25">
      <c r="A6745" s="135">
        <v>1077913</v>
      </c>
      <c r="B6745" s="148" t="s">
        <v>677</v>
      </c>
      <c r="C6745" s="135">
        <v>6</v>
      </c>
      <c r="D6745" s="135">
        <v>160</v>
      </c>
      <c r="E6745" s="188" t="s">
        <v>21</v>
      </c>
      <c r="F6745" s="135">
        <v>260</v>
      </c>
      <c r="G6745" s="135" t="s">
        <v>20</v>
      </c>
      <c r="H6745" s="135" t="s">
        <v>20</v>
      </c>
      <c r="I6745" s="135" t="s">
        <v>20</v>
      </c>
      <c r="J6745" s="136">
        <v>2.84</v>
      </c>
      <c r="K6745" s="136">
        <v>1.98</v>
      </c>
      <c r="L6745" s="136">
        <v>1.1200000000000001</v>
      </c>
      <c r="M6745" s="137" t="str">
        <f t="shared" si="105"/>
        <v>P</v>
      </c>
      <c r="N6745" s="174" t="s">
        <v>10681</v>
      </c>
      <c r="O6745" s="149" t="s">
        <v>1555</v>
      </c>
      <c r="P6745" s="149" t="s">
        <v>9448</v>
      </c>
      <c r="Q6745" s="150" t="s">
        <v>10519</v>
      </c>
      <c r="R6745" s="189">
        <v>6.7799999999999994</v>
      </c>
    </row>
    <row r="6746" spans="1:18" x14ac:dyDescent="0.25">
      <c r="A6746" s="132">
        <v>1077914</v>
      </c>
      <c r="B6746" s="145" t="s">
        <v>679</v>
      </c>
      <c r="C6746" s="132">
        <v>6</v>
      </c>
      <c r="D6746" s="132">
        <v>160</v>
      </c>
      <c r="E6746" s="186" t="s">
        <v>21</v>
      </c>
      <c r="F6746" s="132">
        <v>260</v>
      </c>
      <c r="G6746" s="132" t="s">
        <v>20</v>
      </c>
      <c r="H6746" s="132" t="s">
        <v>20</v>
      </c>
      <c r="I6746" s="132" t="s">
        <v>20</v>
      </c>
      <c r="J6746" s="133">
        <v>2.85</v>
      </c>
      <c r="K6746" s="133">
        <v>1.95</v>
      </c>
      <c r="L6746" s="133">
        <v>1.1000000000000001</v>
      </c>
      <c r="M6746" s="134" t="str">
        <f t="shared" si="105"/>
        <v>P</v>
      </c>
      <c r="N6746" s="173" t="s">
        <v>10681</v>
      </c>
      <c r="O6746" s="146" t="s">
        <v>1555</v>
      </c>
      <c r="P6746" s="146" t="s">
        <v>9448</v>
      </c>
      <c r="Q6746" s="147" t="s">
        <v>10519</v>
      </c>
      <c r="R6746" s="187">
        <v>7.32</v>
      </c>
    </row>
    <row r="6747" spans="1:18" x14ac:dyDescent="0.25">
      <c r="A6747" s="135">
        <v>1077915</v>
      </c>
      <c r="B6747" s="148" t="s">
        <v>678</v>
      </c>
      <c r="C6747" s="135">
        <v>6</v>
      </c>
      <c r="D6747" s="135">
        <v>180</v>
      </c>
      <c r="E6747" s="188" t="s">
        <v>21</v>
      </c>
      <c r="F6747" s="135">
        <v>216</v>
      </c>
      <c r="G6747" s="135">
        <v>8</v>
      </c>
      <c r="H6747" s="135">
        <v>10</v>
      </c>
      <c r="I6747" s="135">
        <v>2</v>
      </c>
      <c r="J6747" s="136">
        <v>2.84</v>
      </c>
      <c r="K6747" s="136">
        <v>1.94</v>
      </c>
      <c r="L6747" s="136">
        <v>1.1299999999999999</v>
      </c>
      <c r="M6747" s="137" t="str">
        <f t="shared" si="105"/>
        <v>P</v>
      </c>
      <c r="N6747" s="174" t="s">
        <v>10681</v>
      </c>
      <c r="O6747" s="149" t="s">
        <v>1693</v>
      </c>
      <c r="P6747" s="149" t="s">
        <v>10126</v>
      </c>
      <c r="Q6747" s="150" t="s">
        <v>10519</v>
      </c>
      <c r="R6747" s="189">
        <v>6.3000000000000007</v>
      </c>
    </row>
    <row r="6748" spans="1:18" x14ac:dyDescent="0.25">
      <c r="A6748" s="132">
        <v>1077916</v>
      </c>
      <c r="B6748" s="145" t="s">
        <v>681</v>
      </c>
      <c r="C6748" s="132">
        <v>6</v>
      </c>
      <c r="D6748" s="132">
        <v>160</v>
      </c>
      <c r="E6748" s="186" t="s">
        <v>21</v>
      </c>
      <c r="F6748" s="132">
        <v>260</v>
      </c>
      <c r="G6748" s="132" t="s">
        <v>20</v>
      </c>
      <c r="H6748" s="132">
        <v>8</v>
      </c>
      <c r="I6748" s="132">
        <v>2</v>
      </c>
      <c r="J6748" s="133">
        <v>2.85</v>
      </c>
      <c r="K6748" s="133">
        <v>1.95</v>
      </c>
      <c r="L6748" s="133">
        <v>1.1000000000000001</v>
      </c>
      <c r="M6748" s="134" t="str">
        <f t="shared" si="105"/>
        <v>P</v>
      </c>
      <c r="N6748" s="173" t="s">
        <v>10681</v>
      </c>
      <c r="O6748" s="146" t="s">
        <v>1555</v>
      </c>
      <c r="P6748" s="146" t="s">
        <v>9448</v>
      </c>
      <c r="Q6748" s="147" t="s">
        <v>10519</v>
      </c>
      <c r="R6748" s="187">
        <v>7.5600000000000005</v>
      </c>
    </row>
    <row r="6749" spans="1:18" x14ac:dyDescent="0.25">
      <c r="A6749" s="135">
        <v>1077917</v>
      </c>
      <c r="B6749" s="148" t="s">
        <v>683</v>
      </c>
      <c r="C6749" s="135">
        <v>6</v>
      </c>
      <c r="D6749" s="135">
        <v>160</v>
      </c>
      <c r="E6749" s="188" t="s">
        <v>21</v>
      </c>
      <c r="F6749" s="135">
        <v>260</v>
      </c>
      <c r="G6749" s="135">
        <v>8</v>
      </c>
      <c r="H6749" s="135">
        <v>10</v>
      </c>
      <c r="I6749" s="135">
        <v>2</v>
      </c>
      <c r="J6749" s="136">
        <v>2.85</v>
      </c>
      <c r="K6749" s="136">
        <v>1.95</v>
      </c>
      <c r="L6749" s="136">
        <v>1.0900000000000001</v>
      </c>
      <c r="M6749" s="137" t="str">
        <f t="shared" si="105"/>
        <v>P</v>
      </c>
      <c r="N6749" s="174" t="s">
        <v>10681</v>
      </c>
      <c r="O6749" s="149" t="s">
        <v>1555</v>
      </c>
      <c r="P6749" s="149" t="s">
        <v>9448</v>
      </c>
      <c r="Q6749" s="150" t="s">
        <v>10519</v>
      </c>
      <c r="R6749" s="189">
        <v>7.68</v>
      </c>
    </row>
    <row r="6750" spans="1:18" x14ac:dyDescent="0.25">
      <c r="A6750" s="132">
        <v>1077919</v>
      </c>
      <c r="B6750" s="145" t="s">
        <v>682</v>
      </c>
      <c r="C6750" s="132">
        <v>6</v>
      </c>
      <c r="D6750" s="132">
        <v>160</v>
      </c>
      <c r="E6750" s="186" t="s">
        <v>21</v>
      </c>
      <c r="F6750" s="132">
        <v>260</v>
      </c>
      <c r="G6750" s="132">
        <v>8</v>
      </c>
      <c r="H6750" s="132" t="s">
        <v>20</v>
      </c>
      <c r="I6750" s="132">
        <v>2</v>
      </c>
      <c r="J6750" s="133">
        <v>2.85</v>
      </c>
      <c r="K6750" s="133">
        <v>1.95</v>
      </c>
      <c r="L6750" s="133">
        <v>1.1000000000000001</v>
      </c>
      <c r="M6750" s="134" t="str">
        <f t="shared" si="105"/>
        <v>P</v>
      </c>
      <c r="N6750" s="173" t="s">
        <v>10681</v>
      </c>
      <c r="O6750" s="146" t="s">
        <v>1555</v>
      </c>
      <c r="P6750" s="146" t="s">
        <v>9448</v>
      </c>
      <c r="Q6750" s="147" t="s">
        <v>10519</v>
      </c>
      <c r="R6750" s="187">
        <v>7.32</v>
      </c>
    </row>
    <row r="6751" spans="1:18" x14ac:dyDescent="0.25">
      <c r="A6751" s="135">
        <v>1077920</v>
      </c>
      <c r="B6751" s="148" t="s">
        <v>693</v>
      </c>
      <c r="C6751" s="135">
        <v>6</v>
      </c>
      <c r="D6751" s="135">
        <v>80</v>
      </c>
      <c r="E6751" s="188" t="s">
        <v>21</v>
      </c>
      <c r="F6751" s="135">
        <v>112</v>
      </c>
      <c r="G6751" s="135" t="s">
        <v>20</v>
      </c>
      <c r="H6751" s="135" t="s">
        <v>20</v>
      </c>
      <c r="I6751" s="135" t="s">
        <v>20</v>
      </c>
      <c r="J6751" s="136">
        <v>2.5</v>
      </c>
      <c r="K6751" s="136">
        <v>1.9</v>
      </c>
      <c r="L6751" s="136">
        <v>1.76</v>
      </c>
      <c r="M6751" s="137" t="str">
        <f t="shared" si="105"/>
        <v>P</v>
      </c>
      <c r="N6751" s="174" t="s">
        <v>10681</v>
      </c>
      <c r="O6751" s="149" t="s">
        <v>1693</v>
      </c>
      <c r="P6751" s="149" t="s">
        <v>10126</v>
      </c>
      <c r="Q6751" s="150" t="s">
        <v>10519</v>
      </c>
      <c r="R6751" s="189">
        <v>19.68</v>
      </c>
    </row>
    <row r="6752" spans="1:18" x14ac:dyDescent="0.25">
      <c r="A6752" s="132">
        <v>1077921</v>
      </c>
      <c r="B6752" s="145" t="s">
        <v>692</v>
      </c>
      <c r="C6752" s="132">
        <v>6</v>
      </c>
      <c r="D6752" s="132">
        <v>80</v>
      </c>
      <c r="E6752" s="186" t="s">
        <v>21</v>
      </c>
      <c r="F6752" s="132">
        <v>112</v>
      </c>
      <c r="G6752" s="132">
        <v>7</v>
      </c>
      <c r="H6752" s="132">
        <v>8</v>
      </c>
      <c r="I6752" s="132">
        <v>1</v>
      </c>
      <c r="J6752" s="133">
        <v>2.5</v>
      </c>
      <c r="K6752" s="133">
        <v>1.9</v>
      </c>
      <c r="L6752" s="133">
        <v>1.76</v>
      </c>
      <c r="M6752" s="134" t="str">
        <f t="shared" si="105"/>
        <v>P</v>
      </c>
      <c r="N6752" s="173" t="s">
        <v>10681</v>
      </c>
      <c r="O6752" s="146" t="s">
        <v>1693</v>
      </c>
      <c r="P6752" s="146" t="s">
        <v>10126</v>
      </c>
      <c r="Q6752" s="147" t="s">
        <v>10519</v>
      </c>
      <c r="R6752" s="187">
        <v>19.440000000000001</v>
      </c>
    </row>
    <row r="6753" spans="1:18" x14ac:dyDescent="0.25">
      <c r="A6753" s="135">
        <v>1077922</v>
      </c>
      <c r="B6753" s="148" t="s">
        <v>6298</v>
      </c>
      <c r="C6753" s="135">
        <v>6</v>
      </c>
      <c r="D6753" s="135">
        <v>80</v>
      </c>
      <c r="E6753" s="188" t="s">
        <v>21</v>
      </c>
      <c r="F6753" s="135">
        <v>112</v>
      </c>
      <c r="G6753" s="135" t="s">
        <v>20</v>
      </c>
      <c r="H6753" s="135" t="s">
        <v>20</v>
      </c>
      <c r="I6753" s="135" t="s">
        <v>20</v>
      </c>
      <c r="J6753" s="136">
        <v>2.5</v>
      </c>
      <c r="K6753" s="136">
        <v>1.9</v>
      </c>
      <c r="L6753" s="136">
        <v>1.76</v>
      </c>
      <c r="M6753" s="137" t="str">
        <f t="shared" si="105"/>
        <v>P</v>
      </c>
      <c r="N6753" s="174" t="s">
        <v>10681</v>
      </c>
      <c r="O6753" s="149" t="s">
        <v>1693</v>
      </c>
      <c r="P6753" s="149" t="s">
        <v>10126</v>
      </c>
      <c r="Q6753" s="150" t="s">
        <v>10519</v>
      </c>
      <c r="R6753" s="189">
        <v>19.32</v>
      </c>
    </row>
    <row r="6754" spans="1:18" x14ac:dyDescent="0.25">
      <c r="A6754" s="132">
        <v>1077927</v>
      </c>
      <c r="B6754" s="145" t="s">
        <v>725</v>
      </c>
      <c r="C6754" s="132">
        <v>6</v>
      </c>
      <c r="D6754" s="132">
        <v>50</v>
      </c>
      <c r="E6754" s="186" t="s">
        <v>21</v>
      </c>
      <c r="F6754" s="132">
        <v>60</v>
      </c>
      <c r="G6754" s="132" t="s">
        <v>20</v>
      </c>
      <c r="H6754" s="132" t="s">
        <v>20</v>
      </c>
      <c r="I6754" s="132" t="s">
        <v>20</v>
      </c>
      <c r="J6754" s="133">
        <v>4.4000000000000004</v>
      </c>
      <c r="K6754" s="133">
        <v>2.25</v>
      </c>
      <c r="L6754" s="133">
        <v>2.2999999999999998</v>
      </c>
      <c r="M6754" s="134" t="str">
        <f t="shared" si="105"/>
        <v>P</v>
      </c>
      <c r="N6754" s="173" t="s">
        <v>10681</v>
      </c>
      <c r="O6754" s="146" t="s">
        <v>1506</v>
      </c>
      <c r="P6754" s="146" t="s">
        <v>9496</v>
      </c>
      <c r="Q6754" s="147" t="s">
        <v>10519</v>
      </c>
      <c r="R6754" s="187">
        <v>23.46</v>
      </c>
    </row>
    <row r="6755" spans="1:18" x14ac:dyDescent="0.25">
      <c r="A6755" s="135">
        <v>1077928</v>
      </c>
      <c r="B6755" s="148" t="s">
        <v>6299</v>
      </c>
      <c r="C6755" s="135">
        <v>6</v>
      </c>
      <c r="D6755" s="135">
        <v>50</v>
      </c>
      <c r="E6755" s="188" t="s">
        <v>21</v>
      </c>
      <c r="F6755" s="135">
        <v>60</v>
      </c>
      <c r="G6755" s="135" t="s">
        <v>20</v>
      </c>
      <c r="H6755" s="135" t="s">
        <v>20</v>
      </c>
      <c r="I6755" s="135" t="s">
        <v>20</v>
      </c>
      <c r="J6755" s="136">
        <v>4.4000000000000004</v>
      </c>
      <c r="K6755" s="136">
        <v>2.25</v>
      </c>
      <c r="L6755" s="136">
        <v>2.2999999999999998</v>
      </c>
      <c r="M6755" s="137" t="str">
        <f t="shared" si="105"/>
        <v>P</v>
      </c>
      <c r="N6755" s="174" t="s">
        <v>10681</v>
      </c>
      <c r="O6755" s="149" t="s">
        <v>1506</v>
      </c>
      <c r="P6755" s="149" t="s">
        <v>9496</v>
      </c>
      <c r="Q6755" s="150" t="s">
        <v>10519</v>
      </c>
      <c r="R6755" s="189">
        <v>22.38</v>
      </c>
    </row>
    <row r="6756" spans="1:18" x14ac:dyDescent="0.25">
      <c r="A6756" s="132">
        <v>1077929</v>
      </c>
      <c r="B6756" s="145" t="s">
        <v>723</v>
      </c>
      <c r="C6756" s="132">
        <v>6</v>
      </c>
      <c r="D6756" s="132">
        <v>50</v>
      </c>
      <c r="E6756" s="186" t="s">
        <v>21</v>
      </c>
      <c r="F6756" s="132">
        <v>70</v>
      </c>
      <c r="G6756" s="132" t="s">
        <v>20</v>
      </c>
      <c r="H6756" s="132" t="s">
        <v>20</v>
      </c>
      <c r="I6756" s="132" t="s">
        <v>20</v>
      </c>
      <c r="J6756" s="133">
        <v>4.4000000000000004</v>
      </c>
      <c r="K6756" s="133">
        <v>2.25</v>
      </c>
      <c r="L6756" s="133">
        <v>2.2999999999999998</v>
      </c>
      <c r="M6756" s="134" t="str">
        <f t="shared" si="105"/>
        <v>P</v>
      </c>
      <c r="N6756" s="173" t="s">
        <v>10681</v>
      </c>
      <c r="O6756" s="146" t="s">
        <v>1506</v>
      </c>
      <c r="P6756" s="146" t="s">
        <v>9496</v>
      </c>
      <c r="Q6756" s="147" t="s">
        <v>10519</v>
      </c>
      <c r="R6756" s="187">
        <v>21.299999999999997</v>
      </c>
    </row>
    <row r="6757" spans="1:18" x14ac:dyDescent="0.25">
      <c r="A6757" s="135">
        <v>1078015</v>
      </c>
      <c r="B6757" s="148" t="s">
        <v>727</v>
      </c>
      <c r="C6757" s="135">
        <v>6</v>
      </c>
      <c r="D6757" s="135">
        <v>50</v>
      </c>
      <c r="E6757" s="188" t="s">
        <v>21</v>
      </c>
      <c r="F6757" s="135">
        <v>60</v>
      </c>
      <c r="G6757" s="135" t="s">
        <v>20</v>
      </c>
      <c r="H6757" s="135" t="s">
        <v>20</v>
      </c>
      <c r="I6757" s="135" t="s">
        <v>20</v>
      </c>
      <c r="J6757" s="136">
        <v>4.4000000000000004</v>
      </c>
      <c r="K6757" s="136">
        <v>2.2599999999999998</v>
      </c>
      <c r="L6757" s="136">
        <v>2.35</v>
      </c>
      <c r="M6757" s="137" t="str">
        <f t="shared" si="105"/>
        <v>P</v>
      </c>
      <c r="N6757" s="174" t="s">
        <v>10681</v>
      </c>
      <c r="O6757" s="149" t="s">
        <v>1555</v>
      </c>
      <c r="P6757" s="149" t="s">
        <v>9448</v>
      </c>
      <c r="Q6757" s="150" t="s">
        <v>10519</v>
      </c>
      <c r="R6757" s="189">
        <v>20.82</v>
      </c>
    </row>
    <row r="6758" spans="1:18" x14ac:dyDescent="0.25">
      <c r="A6758" s="132">
        <v>1078016</v>
      </c>
      <c r="B6758" s="145" t="s">
        <v>726</v>
      </c>
      <c r="C6758" s="132">
        <v>6</v>
      </c>
      <c r="D6758" s="132">
        <v>40</v>
      </c>
      <c r="E6758" s="186" t="s">
        <v>21</v>
      </c>
      <c r="F6758" s="132">
        <v>60</v>
      </c>
      <c r="G6758" s="132" t="s">
        <v>20</v>
      </c>
      <c r="H6758" s="132" t="s">
        <v>20</v>
      </c>
      <c r="I6758" s="132" t="s">
        <v>20</v>
      </c>
      <c r="J6758" s="133">
        <v>4.4000000000000004</v>
      </c>
      <c r="K6758" s="133">
        <v>2.2599999999999998</v>
      </c>
      <c r="L6758" s="133">
        <v>2.34</v>
      </c>
      <c r="M6758" s="134" t="str">
        <f t="shared" si="105"/>
        <v>P</v>
      </c>
      <c r="N6758" s="173" t="s">
        <v>10681</v>
      </c>
      <c r="O6758" s="146" t="s">
        <v>1555</v>
      </c>
      <c r="P6758" s="146" t="s">
        <v>9448</v>
      </c>
      <c r="Q6758" s="147" t="s">
        <v>10519</v>
      </c>
      <c r="R6758" s="187">
        <v>20.580000000000002</v>
      </c>
    </row>
    <row r="6759" spans="1:18" x14ac:dyDescent="0.25">
      <c r="A6759" s="135">
        <v>1078017</v>
      </c>
      <c r="B6759" s="148" t="s">
        <v>717</v>
      </c>
      <c r="C6759" s="135">
        <v>6</v>
      </c>
      <c r="D6759" s="135">
        <v>50</v>
      </c>
      <c r="E6759" s="188" t="s">
        <v>21</v>
      </c>
      <c r="F6759" s="135">
        <v>60</v>
      </c>
      <c r="G6759" s="135" t="s">
        <v>20</v>
      </c>
      <c r="H6759" s="135" t="s">
        <v>20</v>
      </c>
      <c r="I6759" s="135" t="s">
        <v>20</v>
      </c>
      <c r="J6759" s="136">
        <v>4.4000000000000004</v>
      </c>
      <c r="K6759" s="136">
        <v>2.25</v>
      </c>
      <c r="L6759" s="136">
        <v>2.2999999999999998</v>
      </c>
      <c r="M6759" s="137" t="str">
        <f t="shared" si="105"/>
        <v>P</v>
      </c>
      <c r="N6759" s="174" t="s">
        <v>10681</v>
      </c>
      <c r="O6759" s="149" t="s">
        <v>1506</v>
      </c>
      <c r="P6759" s="149" t="s">
        <v>9496</v>
      </c>
      <c r="Q6759" s="150" t="s">
        <v>10519</v>
      </c>
      <c r="R6759" s="189">
        <v>22.919999999999998</v>
      </c>
    </row>
    <row r="6760" spans="1:18" x14ac:dyDescent="0.25">
      <c r="A6760" s="132">
        <v>1078018</v>
      </c>
      <c r="B6760" s="145" t="s">
        <v>740</v>
      </c>
      <c r="C6760" s="132">
        <v>6</v>
      </c>
      <c r="D6760" s="132">
        <v>40</v>
      </c>
      <c r="E6760" s="186" t="s">
        <v>21</v>
      </c>
      <c r="F6760" s="132">
        <v>48</v>
      </c>
      <c r="G6760" s="132">
        <v>4</v>
      </c>
      <c r="H6760" s="132" t="s">
        <v>20</v>
      </c>
      <c r="I6760" s="132">
        <v>1</v>
      </c>
      <c r="J6760" s="133">
        <v>4.17</v>
      </c>
      <c r="K6760" s="133">
        <v>2.92</v>
      </c>
      <c r="L6760" s="133">
        <v>2.25</v>
      </c>
      <c r="M6760" s="134" t="str">
        <f t="shared" si="105"/>
        <v>P</v>
      </c>
      <c r="N6760" s="173" t="s">
        <v>10681</v>
      </c>
      <c r="O6760" s="146" t="s">
        <v>1506</v>
      </c>
      <c r="P6760" s="146" t="s">
        <v>9503</v>
      </c>
      <c r="Q6760" s="147" t="s">
        <v>10106</v>
      </c>
      <c r="R6760" s="187">
        <v>32.22</v>
      </c>
    </row>
    <row r="6761" spans="1:18" x14ac:dyDescent="0.25">
      <c r="A6761" s="135">
        <v>1078034</v>
      </c>
      <c r="B6761" s="148" t="s">
        <v>739</v>
      </c>
      <c r="C6761" s="135">
        <v>6</v>
      </c>
      <c r="D6761" s="135">
        <v>40</v>
      </c>
      <c r="E6761" s="188" t="s">
        <v>21</v>
      </c>
      <c r="F6761" s="135">
        <v>48</v>
      </c>
      <c r="G6761" s="135" t="s">
        <v>20</v>
      </c>
      <c r="H6761" s="135" t="s">
        <v>20</v>
      </c>
      <c r="I6761" s="135" t="s">
        <v>20</v>
      </c>
      <c r="J6761" s="136">
        <v>4.17</v>
      </c>
      <c r="K6761" s="136">
        <v>2.92</v>
      </c>
      <c r="L6761" s="136">
        <v>2.25</v>
      </c>
      <c r="M6761" s="137" t="str">
        <f t="shared" si="105"/>
        <v>P</v>
      </c>
      <c r="N6761" s="174" t="s">
        <v>10681</v>
      </c>
      <c r="O6761" s="149" t="s">
        <v>1506</v>
      </c>
      <c r="P6761" s="149" t="s">
        <v>9503</v>
      </c>
      <c r="Q6761" s="150" t="s">
        <v>10106</v>
      </c>
      <c r="R6761" s="189">
        <v>34.44</v>
      </c>
    </row>
    <row r="6762" spans="1:18" x14ac:dyDescent="0.25">
      <c r="A6762" s="132">
        <v>1078035</v>
      </c>
      <c r="B6762" s="145" t="s">
        <v>735</v>
      </c>
      <c r="C6762" s="132">
        <v>6</v>
      </c>
      <c r="D6762" s="132">
        <v>40</v>
      </c>
      <c r="E6762" s="186" t="s">
        <v>21</v>
      </c>
      <c r="F6762" s="132">
        <v>48</v>
      </c>
      <c r="G6762" s="132" t="s">
        <v>20</v>
      </c>
      <c r="H6762" s="132" t="s">
        <v>20</v>
      </c>
      <c r="I6762" s="132" t="s">
        <v>20</v>
      </c>
      <c r="J6762" s="133">
        <v>4.28</v>
      </c>
      <c r="K6762" s="133">
        <v>3</v>
      </c>
      <c r="L6762" s="133">
        <v>2.34</v>
      </c>
      <c r="M6762" s="134" t="str">
        <f t="shared" si="105"/>
        <v>P</v>
      </c>
      <c r="N6762" s="173" t="s">
        <v>10681</v>
      </c>
      <c r="O6762" s="146" t="s">
        <v>1506</v>
      </c>
      <c r="P6762" s="146" t="s">
        <v>9496</v>
      </c>
      <c r="Q6762" s="147" t="s">
        <v>10519</v>
      </c>
      <c r="R6762" s="187">
        <v>29.46</v>
      </c>
    </row>
    <row r="6763" spans="1:18" x14ac:dyDescent="0.25">
      <c r="A6763" s="135">
        <v>1078051</v>
      </c>
      <c r="B6763" s="148" t="s">
        <v>6300</v>
      </c>
      <c r="C6763" s="135">
        <v>6</v>
      </c>
      <c r="D6763" s="135">
        <v>40</v>
      </c>
      <c r="E6763" s="188" t="s">
        <v>21</v>
      </c>
      <c r="F6763" s="135">
        <v>48</v>
      </c>
      <c r="G6763" s="135" t="s">
        <v>20</v>
      </c>
      <c r="H6763" s="135" t="s">
        <v>20</v>
      </c>
      <c r="I6763" s="135" t="s">
        <v>20</v>
      </c>
      <c r="J6763" s="136">
        <v>4.17</v>
      </c>
      <c r="K6763" s="136">
        <v>2.92</v>
      </c>
      <c r="L6763" s="136">
        <v>2.25</v>
      </c>
      <c r="M6763" s="137" t="str">
        <f t="shared" si="105"/>
        <v>P</v>
      </c>
      <c r="N6763" s="174" t="s">
        <v>10681</v>
      </c>
      <c r="O6763" s="149" t="s">
        <v>1506</v>
      </c>
      <c r="P6763" s="149" t="s">
        <v>9503</v>
      </c>
      <c r="Q6763" s="150" t="s">
        <v>10106</v>
      </c>
      <c r="R6763" s="189">
        <v>34.86</v>
      </c>
    </row>
    <row r="6764" spans="1:18" x14ac:dyDescent="0.25">
      <c r="A6764" s="132">
        <v>1078054</v>
      </c>
      <c r="B6764" s="145" t="s">
        <v>736</v>
      </c>
      <c r="C6764" s="132">
        <v>6</v>
      </c>
      <c r="D6764" s="132">
        <v>40</v>
      </c>
      <c r="E6764" s="186" t="s">
        <v>21</v>
      </c>
      <c r="F6764" s="132">
        <v>60</v>
      </c>
      <c r="G6764" s="132" t="s">
        <v>20</v>
      </c>
      <c r="H6764" s="132" t="s">
        <v>20</v>
      </c>
      <c r="I6764" s="132" t="s">
        <v>20</v>
      </c>
      <c r="J6764" s="133">
        <v>4.17</v>
      </c>
      <c r="K6764" s="133">
        <v>2.92</v>
      </c>
      <c r="L6764" s="133">
        <v>2.25</v>
      </c>
      <c r="M6764" s="134" t="str">
        <f t="shared" si="105"/>
        <v>P</v>
      </c>
      <c r="N6764" s="173" t="s">
        <v>10681</v>
      </c>
      <c r="O6764" s="146" t="s">
        <v>1506</v>
      </c>
      <c r="P6764" s="146" t="s">
        <v>9503</v>
      </c>
      <c r="Q6764" s="147" t="s">
        <v>10106</v>
      </c>
      <c r="R6764" s="187">
        <v>30.48</v>
      </c>
    </row>
    <row r="6765" spans="1:18" x14ac:dyDescent="0.25">
      <c r="A6765" s="135">
        <v>1078056</v>
      </c>
      <c r="B6765" s="148" t="s">
        <v>6301</v>
      </c>
      <c r="C6765" s="135">
        <v>6</v>
      </c>
      <c r="D6765" s="135">
        <v>40</v>
      </c>
      <c r="E6765" s="188" t="s">
        <v>21</v>
      </c>
      <c r="F6765" s="135">
        <v>48</v>
      </c>
      <c r="G6765" s="135" t="s">
        <v>20</v>
      </c>
      <c r="H6765" s="135" t="s">
        <v>20</v>
      </c>
      <c r="I6765" s="135" t="s">
        <v>20</v>
      </c>
      <c r="J6765" s="136">
        <v>4.24</v>
      </c>
      <c r="K6765" s="136">
        <v>3.04</v>
      </c>
      <c r="L6765" s="136">
        <v>2.36</v>
      </c>
      <c r="M6765" s="137" t="str">
        <f t="shared" si="105"/>
        <v>P</v>
      </c>
      <c r="N6765" s="174" t="s">
        <v>10681</v>
      </c>
      <c r="O6765" s="149" t="s">
        <v>1506</v>
      </c>
      <c r="P6765" s="149" t="s">
        <v>9496</v>
      </c>
      <c r="Q6765" s="150" t="s">
        <v>10106</v>
      </c>
      <c r="R6765" s="189">
        <v>34.5</v>
      </c>
    </row>
    <row r="6766" spans="1:18" x14ac:dyDescent="0.25">
      <c r="A6766" s="132">
        <v>1078057</v>
      </c>
      <c r="B6766" s="145" t="s">
        <v>738</v>
      </c>
      <c r="C6766" s="132">
        <v>6</v>
      </c>
      <c r="D6766" s="132">
        <v>40</v>
      </c>
      <c r="E6766" s="186" t="s">
        <v>21</v>
      </c>
      <c r="F6766" s="132">
        <v>48</v>
      </c>
      <c r="G6766" s="132">
        <v>4</v>
      </c>
      <c r="H6766" s="132">
        <v>4</v>
      </c>
      <c r="I6766" s="132">
        <v>1</v>
      </c>
      <c r="J6766" s="133">
        <v>4.3</v>
      </c>
      <c r="K6766" s="133">
        <v>2.95</v>
      </c>
      <c r="L6766" s="133">
        <v>2.2000000000000002</v>
      </c>
      <c r="M6766" s="134" t="str">
        <f t="shared" si="105"/>
        <v>P</v>
      </c>
      <c r="N6766" s="173" t="s">
        <v>10681</v>
      </c>
      <c r="O6766" s="146" t="s">
        <v>1506</v>
      </c>
      <c r="P6766" s="146" t="s">
        <v>9496</v>
      </c>
      <c r="Q6766" s="147" t="s">
        <v>10106</v>
      </c>
      <c r="R6766" s="187">
        <v>33.480000000000004</v>
      </c>
    </row>
    <row r="6767" spans="1:18" x14ac:dyDescent="0.25">
      <c r="A6767" s="135">
        <v>1078058</v>
      </c>
      <c r="B6767" s="148" t="s">
        <v>737</v>
      </c>
      <c r="C6767" s="135">
        <v>6</v>
      </c>
      <c r="D6767" s="135">
        <v>40</v>
      </c>
      <c r="E6767" s="188" t="s">
        <v>21</v>
      </c>
      <c r="F6767" s="135">
        <v>48</v>
      </c>
      <c r="G6767" s="135" t="s">
        <v>20</v>
      </c>
      <c r="H6767" s="135" t="s">
        <v>20</v>
      </c>
      <c r="I6767" s="135" t="s">
        <v>20</v>
      </c>
      <c r="J6767" s="136">
        <v>4.3</v>
      </c>
      <c r="K6767" s="136">
        <v>2.95</v>
      </c>
      <c r="L6767" s="136">
        <v>2.2000000000000002</v>
      </c>
      <c r="M6767" s="137" t="str">
        <f t="shared" si="105"/>
        <v>P</v>
      </c>
      <c r="N6767" s="174" t="s">
        <v>10681</v>
      </c>
      <c r="O6767" s="149" t="s">
        <v>1506</v>
      </c>
      <c r="P6767" s="149" t="s">
        <v>9496</v>
      </c>
      <c r="Q6767" s="150" t="s">
        <v>10519</v>
      </c>
      <c r="R6767" s="189">
        <v>31.86</v>
      </c>
    </row>
    <row r="6768" spans="1:18" x14ac:dyDescent="0.25">
      <c r="A6768" s="132">
        <v>1078060</v>
      </c>
      <c r="B6768" s="145" t="s">
        <v>767</v>
      </c>
      <c r="C6768" s="132">
        <v>2</v>
      </c>
      <c r="D6768" s="132">
        <v>50</v>
      </c>
      <c r="E6768" s="186" t="s">
        <v>21</v>
      </c>
      <c r="F6768" s="132">
        <v>60</v>
      </c>
      <c r="G6768" s="132">
        <v>4</v>
      </c>
      <c r="H6768" s="132">
        <v>4</v>
      </c>
      <c r="I6768" s="132">
        <v>1</v>
      </c>
      <c r="J6768" s="133">
        <v>4.42</v>
      </c>
      <c r="K6768" s="133">
        <v>2.33</v>
      </c>
      <c r="L6768" s="133">
        <v>2.34</v>
      </c>
      <c r="M6768" s="134" t="str">
        <f t="shared" si="105"/>
        <v>P</v>
      </c>
      <c r="N6768" s="173" t="s">
        <v>10681</v>
      </c>
      <c r="O6768" s="146" t="s">
        <v>1506</v>
      </c>
      <c r="P6768" s="146" t="s">
        <v>9503</v>
      </c>
      <c r="Q6768" s="147" t="s">
        <v>10106</v>
      </c>
      <c r="R6768" s="187">
        <v>15.88</v>
      </c>
    </row>
    <row r="6769" spans="1:18" x14ac:dyDescent="0.25">
      <c r="A6769" s="135">
        <v>1078069</v>
      </c>
      <c r="B6769" s="148" t="s">
        <v>6302</v>
      </c>
      <c r="C6769" s="135">
        <v>2</v>
      </c>
      <c r="D6769" s="135">
        <v>50</v>
      </c>
      <c r="E6769" s="188" t="s">
        <v>21</v>
      </c>
      <c r="F6769" s="135">
        <v>60</v>
      </c>
      <c r="G6769" s="135">
        <v>4</v>
      </c>
      <c r="H6769" s="135">
        <v>4</v>
      </c>
      <c r="I6769" s="135">
        <v>1</v>
      </c>
      <c r="J6769" s="136">
        <v>4.42</v>
      </c>
      <c r="K6769" s="136">
        <v>2.36</v>
      </c>
      <c r="L6769" s="136">
        <v>2.38</v>
      </c>
      <c r="M6769" s="137" t="str">
        <f t="shared" si="105"/>
        <v>P</v>
      </c>
      <c r="N6769" s="174" t="s">
        <v>10681</v>
      </c>
      <c r="O6769" s="149" t="s">
        <v>1506</v>
      </c>
      <c r="P6769" s="149" t="s">
        <v>9503</v>
      </c>
      <c r="Q6769" s="150" t="s">
        <v>10106</v>
      </c>
      <c r="R6769" s="189">
        <v>15.58</v>
      </c>
    </row>
    <row r="6770" spans="1:18" x14ac:dyDescent="0.25">
      <c r="A6770" s="132">
        <v>1078070</v>
      </c>
      <c r="B6770" s="145" t="s">
        <v>765</v>
      </c>
      <c r="C6770" s="132">
        <v>2</v>
      </c>
      <c r="D6770" s="132">
        <v>50</v>
      </c>
      <c r="E6770" s="186" t="s">
        <v>21</v>
      </c>
      <c r="F6770" s="132">
        <v>60</v>
      </c>
      <c r="G6770" s="132">
        <v>4</v>
      </c>
      <c r="H6770" s="132">
        <v>4</v>
      </c>
      <c r="I6770" s="132">
        <v>1</v>
      </c>
      <c r="J6770" s="133">
        <v>4.42</v>
      </c>
      <c r="K6770" s="133">
        <v>2.34</v>
      </c>
      <c r="L6770" s="133">
        <v>2.34</v>
      </c>
      <c r="M6770" s="134" t="str">
        <f t="shared" si="105"/>
        <v>P</v>
      </c>
      <c r="N6770" s="173" t="s">
        <v>10681</v>
      </c>
      <c r="O6770" s="146" t="s">
        <v>1506</v>
      </c>
      <c r="P6770" s="146" t="s">
        <v>9503</v>
      </c>
      <c r="Q6770" s="147" t="s">
        <v>10106</v>
      </c>
      <c r="R6770" s="187">
        <v>15.86</v>
      </c>
    </row>
    <row r="6771" spans="1:18" x14ac:dyDescent="0.25">
      <c r="A6771" s="135">
        <v>1078071</v>
      </c>
      <c r="B6771" s="148" t="s">
        <v>6303</v>
      </c>
      <c r="C6771" s="135">
        <v>2</v>
      </c>
      <c r="D6771" s="135">
        <v>50</v>
      </c>
      <c r="E6771" s="188" t="s">
        <v>21</v>
      </c>
      <c r="F6771" s="135">
        <v>60</v>
      </c>
      <c r="G6771" s="135">
        <v>4</v>
      </c>
      <c r="H6771" s="135">
        <v>4</v>
      </c>
      <c r="I6771" s="135">
        <v>1</v>
      </c>
      <c r="J6771" s="136">
        <v>4.43</v>
      </c>
      <c r="K6771" s="136">
        <v>2.36</v>
      </c>
      <c r="L6771" s="136">
        <v>2.36</v>
      </c>
      <c r="M6771" s="137" t="str">
        <f t="shared" si="105"/>
        <v>P</v>
      </c>
      <c r="N6771" s="174" t="s">
        <v>10681</v>
      </c>
      <c r="O6771" s="149" t="s">
        <v>1506</v>
      </c>
      <c r="P6771" s="149" t="s">
        <v>9503</v>
      </c>
      <c r="Q6771" s="150" t="s">
        <v>10106</v>
      </c>
      <c r="R6771" s="189">
        <v>15.12</v>
      </c>
    </row>
    <row r="6772" spans="1:18" x14ac:dyDescent="0.25">
      <c r="A6772" s="132">
        <v>1078072</v>
      </c>
      <c r="B6772" s="145" t="s">
        <v>666</v>
      </c>
      <c r="C6772" s="132">
        <v>6</v>
      </c>
      <c r="D6772" s="132">
        <v>102</v>
      </c>
      <c r="E6772" s="186" t="s">
        <v>21</v>
      </c>
      <c r="F6772" s="132">
        <v>200</v>
      </c>
      <c r="G6772" s="132" t="s">
        <v>20</v>
      </c>
      <c r="H6772" s="132" t="s">
        <v>20</v>
      </c>
      <c r="I6772" s="132" t="s">
        <v>20</v>
      </c>
      <c r="J6772" s="133">
        <v>2.78</v>
      </c>
      <c r="K6772" s="133">
        <v>2.2999999999999998</v>
      </c>
      <c r="L6772" s="133">
        <v>1.5</v>
      </c>
      <c r="M6772" s="134" t="str">
        <f t="shared" si="105"/>
        <v>P</v>
      </c>
      <c r="N6772" s="173" t="s">
        <v>10681</v>
      </c>
      <c r="O6772" s="146" t="s">
        <v>1555</v>
      </c>
      <c r="P6772" s="146" t="s">
        <v>9448</v>
      </c>
      <c r="Q6772" s="147" t="s">
        <v>10519</v>
      </c>
      <c r="R6772" s="187">
        <v>13.440000000000001</v>
      </c>
    </row>
    <row r="6773" spans="1:18" x14ac:dyDescent="0.25">
      <c r="A6773" s="135">
        <v>1078075</v>
      </c>
      <c r="B6773" s="148" t="s">
        <v>665</v>
      </c>
      <c r="C6773" s="135">
        <v>6</v>
      </c>
      <c r="D6773" s="135">
        <v>102</v>
      </c>
      <c r="E6773" s="188" t="s">
        <v>21</v>
      </c>
      <c r="F6773" s="135">
        <v>200</v>
      </c>
      <c r="G6773" s="135" t="s">
        <v>20</v>
      </c>
      <c r="H6773" s="135" t="s">
        <v>20</v>
      </c>
      <c r="I6773" s="135" t="s">
        <v>20</v>
      </c>
      <c r="J6773" s="136">
        <v>2.76</v>
      </c>
      <c r="K6773" s="136">
        <v>2.2799999999999998</v>
      </c>
      <c r="L6773" s="136">
        <v>1.44</v>
      </c>
      <c r="M6773" s="137" t="str">
        <f t="shared" si="105"/>
        <v>P</v>
      </c>
      <c r="N6773" s="174" t="s">
        <v>10681</v>
      </c>
      <c r="O6773" s="149" t="s">
        <v>1555</v>
      </c>
      <c r="P6773" s="149" t="s">
        <v>9448</v>
      </c>
      <c r="Q6773" s="150" t="s">
        <v>10519</v>
      </c>
      <c r="R6773" s="189">
        <v>12.600000000000001</v>
      </c>
    </row>
    <row r="6774" spans="1:18" x14ac:dyDescent="0.25">
      <c r="A6774" s="132">
        <v>1078076</v>
      </c>
      <c r="B6774" s="145" t="s">
        <v>668</v>
      </c>
      <c r="C6774" s="132">
        <v>6</v>
      </c>
      <c r="D6774" s="132">
        <v>102</v>
      </c>
      <c r="E6774" s="186" t="s">
        <v>21</v>
      </c>
      <c r="F6774" s="132">
        <v>170</v>
      </c>
      <c r="G6774" s="132" t="s">
        <v>20</v>
      </c>
      <c r="H6774" s="132" t="s">
        <v>20</v>
      </c>
      <c r="I6774" s="132" t="s">
        <v>20</v>
      </c>
      <c r="J6774" s="133">
        <v>2.78</v>
      </c>
      <c r="K6774" s="133">
        <v>2.2999999999999998</v>
      </c>
      <c r="L6774" s="133">
        <v>1.43</v>
      </c>
      <c r="M6774" s="134" t="str">
        <f t="shared" si="105"/>
        <v>P</v>
      </c>
      <c r="N6774" s="173" t="s">
        <v>10681</v>
      </c>
      <c r="O6774" s="146" t="s">
        <v>1555</v>
      </c>
      <c r="P6774" s="146" t="s">
        <v>9448</v>
      </c>
      <c r="Q6774" s="147" t="s">
        <v>10519</v>
      </c>
      <c r="R6774" s="187">
        <v>12.72</v>
      </c>
    </row>
    <row r="6775" spans="1:18" x14ac:dyDescent="0.25">
      <c r="A6775" s="135">
        <v>1078077</v>
      </c>
      <c r="B6775" s="148" t="s">
        <v>670</v>
      </c>
      <c r="C6775" s="135">
        <v>6</v>
      </c>
      <c r="D6775" s="135">
        <v>102</v>
      </c>
      <c r="E6775" s="188" t="s">
        <v>21</v>
      </c>
      <c r="F6775" s="135">
        <v>200</v>
      </c>
      <c r="G6775" s="135" t="s">
        <v>20</v>
      </c>
      <c r="H6775" s="135" t="s">
        <v>20</v>
      </c>
      <c r="I6775" s="135" t="s">
        <v>20</v>
      </c>
      <c r="J6775" s="136">
        <v>2.78</v>
      </c>
      <c r="K6775" s="136">
        <v>2.2999999999999998</v>
      </c>
      <c r="L6775" s="136">
        <v>1.5</v>
      </c>
      <c r="M6775" s="137" t="str">
        <f t="shared" si="105"/>
        <v>P</v>
      </c>
      <c r="N6775" s="174" t="s">
        <v>10681</v>
      </c>
      <c r="O6775" s="149" t="s">
        <v>1555</v>
      </c>
      <c r="P6775" s="149" t="s">
        <v>9448</v>
      </c>
      <c r="Q6775" s="150" t="s">
        <v>10519</v>
      </c>
      <c r="R6775" s="189">
        <v>12.54</v>
      </c>
    </row>
    <row r="6776" spans="1:18" x14ac:dyDescent="0.25">
      <c r="A6776" s="132">
        <v>1078078</v>
      </c>
      <c r="B6776" s="145" t="s">
        <v>672</v>
      </c>
      <c r="C6776" s="132">
        <v>6</v>
      </c>
      <c r="D6776" s="132">
        <v>102</v>
      </c>
      <c r="E6776" s="186" t="s">
        <v>21</v>
      </c>
      <c r="F6776" s="132">
        <v>200</v>
      </c>
      <c r="G6776" s="132" t="s">
        <v>20</v>
      </c>
      <c r="H6776" s="132" t="s">
        <v>20</v>
      </c>
      <c r="I6776" s="132" t="s">
        <v>20</v>
      </c>
      <c r="J6776" s="133">
        <v>2.78</v>
      </c>
      <c r="K6776" s="133">
        <v>2.2999999999999998</v>
      </c>
      <c r="L6776" s="133">
        <v>1.5</v>
      </c>
      <c r="M6776" s="134" t="str">
        <f t="shared" si="105"/>
        <v>P</v>
      </c>
      <c r="N6776" s="171" t="s">
        <v>10681</v>
      </c>
      <c r="O6776" s="146" t="s">
        <v>1555</v>
      </c>
      <c r="P6776" s="146" t="s">
        <v>9448</v>
      </c>
      <c r="Q6776" s="147" t="s">
        <v>10519</v>
      </c>
      <c r="R6776" s="187">
        <v>12.66</v>
      </c>
    </row>
    <row r="6777" spans="1:18" x14ac:dyDescent="0.25">
      <c r="A6777" s="135">
        <v>1078086</v>
      </c>
      <c r="B6777" s="148" t="s">
        <v>663</v>
      </c>
      <c r="C6777" s="135">
        <v>6</v>
      </c>
      <c r="D6777" s="135">
        <v>102</v>
      </c>
      <c r="E6777" s="188" t="s">
        <v>21</v>
      </c>
      <c r="F6777" s="135">
        <v>200</v>
      </c>
      <c r="G6777" s="135" t="s">
        <v>20</v>
      </c>
      <c r="H6777" s="135" t="s">
        <v>20</v>
      </c>
      <c r="I6777" s="135" t="s">
        <v>20</v>
      </c>
      <c r="J6777" s="136">
        <v>2.78</v>
      </c>
      <c r="K6777" s="136">
        <v>2.2999999999999998</v>
      </c>
      <c r="L6777" s="136">
        <v>1.5</v>
      </c>
      <c r="M6777" s="137" t="str">
        <f t="shared" si="105"/>
        <v>P</v>
      </c>
      <c r="N6777" s="172" t="s">
        <v>10681</v>
      </c>
      <c r="O6777" s="149" t="s">
        <v>1555</v>
      </c>
      <c r="P6777" s="149" t="s">
        <v>9448</v>
      </c>
      <c r="Q6777" s="150" t="s">
        <v>10519</v>
      </c>
      <c r="R6777" s="189">
        <v>12.600000000000001</v>
      </c>
    </row>
    <row r="6778" spans="1:18" x14ac:dyDescent="0.25">
      <c r="A6778" s="132">
        <v>1078088</v>
      </c>
      <c r="B6778" s="145" t="s">
        <v>6304</v>
      </c>
      <c r="C6778" s="132">
        <v>1</v>
      </c>
      <c r="D6778" s="132">
        <v>180</v>
      </c>
      <c r="E6778" s="186" t="s">
        <v>20</v>
      </c>
      <c r="F6778" s="132" t="s">
        <v>20</v>
      </c>
      <c r="G6778" s="132" t="s">
        <v>20</v>
      </c>
      <c r="H6778" s="132" t="s">
        <v>20</v>
      </c>
      <c r="I6778" s="132" t="s">
        <v>20</v>
      </c>
      <c r="J6778" s="133">
        <v>2.72</v>
      </c>
      <c r="K6778" s="133">
        <v>2.12</v>
      </c>
      <c r="L6778" s="133">
        <v>0.7</v>
      </c>
      <c r="M6778" s="134" t="str">
        <f t="shared" si="105"/>
        <v>P</v>
      </c>
      <c r="N6778" s="173" t="s">
        <v>10682</v>
      </c>
      <c r="O6778" s="146" t="s">
        <v>1506</v>
      </c>
      <c r="P6778" s="146" t="s">
        <v>9408</v>
      </c>
      <c r="Q6778" s="147" t="s">
        <v>10519</v>
      </c>
      <c r="R6778" s="187">
        <v>6.54</v>
      </c>
    </row>
    <row r="6779" spans="1:18" x14ac:dyDescent="0.25">
      <c r="A6779" s="135">
        <v>1078205</v>
      </c>
      <c r="B6779" s="148" t="s">
        <v>6305</v>
      </c>
      <c r="C6779" s="135">
        <v>1</v>
      </c>
      <c r="D6779" s="135" t="s">
        <v>20</v>
      </c>
      <c r="E6779" s="188" t="s">
        <v>20</v>
      </c>
      <c r="F6779" s="135" t="s">
        <v>20</v>
      </c>
      <c r="G6779" s="135" t="s">
        <v>20</v>
      </c>
      <c r="H6779" s="135" t="s">
        <v>20</v>
      </c>
      <c r="I6779" s="135" t="s">
        <v>20</v>
      </c>
      <c r="J6779" s="136">
        <v>2.08</v>
      </c>
      <c r="K6779" s="136">
        <v>1.32</v>
      </c>
      <c r="L6779" s="136">
        <v>0.11</v>
      </c>
      <c r="M6779" s="137" t="str">
        <f t="shared" si="105"/>
        <v>P</v>
      </c>
      <c r="N6779" s="172" t="s">
        <v>10682</v>
      </c>
      <c r="O6779" s="149" t="s">
        <v>1500</v>
      </c>
      <c r="P6779" s="149" t="s">
        <v>9456</v>
      </c>
      <c r="Q6779" s="150" t="s">
        <v>10519</v>
      </c>
      <c r="R6779" s="189">
        <v>0.47014925373134325</v>
      </c>
    </row>
    <row r="6780" spans="1:18" x14ac:dyDescent="0.25">
      <c r="A6780" s="132">
        <v>1078214</v>
      </c>
      <c r="B6780" s="145" t="s">
        <v>838</v>
      </c>
      <c r="C6780" s="132">
        <v>15</v>
      </c>
      <c r="D6780" s="132">
        <v>832</v>
      </c>
      <c r="E6780" s="186" t="s">
        <v>21</v>
      </c>
      <c r="F6780" s="132">
        <v>1152</v>
      </c>
      <c r="G6780" s="132" t="s">
        <v>20</v>
      </c>
      <c r="H6780" s="132" t="s">
        <v>20</v>
      </c>
      <c r="I6780" s="132" t="s">
        <v>20</v>
      </c>
      <c r="J6780" s="133">
        <v>1.51</v>
      </c>
      <c r="K6780" s="133">
        <v>1.22</v>
      </c>
      <c r="L6780" s="133">
        <v>0.84</v>
      </c>
      <c r="M6780" s="134" t="str">
        <f t="shared" si="105"/>
        <v>P</v>
      </c>
      <c r="N6780" s="171" t="s">
        <v>10681</v>
      </c>
      <c r="O6780" s="146" t="s">
        <v>1578</v>
      </c>
      <c r="P6780" s="146" t="s">
        <v>10582</v>
      </c>
      <c r="Q6780" s="147" t="s">
        <v>10519</v>
      </c>
      <c r="R6780" s="187">
        <v>4.95</v>
      </c>
    </row>
    <row r="6781" spans="1:18" x14ac:dyDescent="0.25">
      <c r="A6781" s="135">
        <v>1078245</v>
      </c>
      <c r="B6781" s="148" t="s">
        <v>6306</v>
      </c>
      <c r="C6781" s="135">
        <v>1</v>
      </c>
      <c r="D6781" s="135" t="s">
        <v>20</v>
      </c>
      <c r="E6781" s="188" t="s">
        <v>20</v>
      </c>
      <c r="F6781" s="135" t="s">
        <v>20</v>
      </c>
      <c r="G6781" s="135" t="s">
        <v>20</v>
      </c>
      <c r="H6781" s="135" t="s">
        <v>20</v>
      </c>
      <c r="I6781" s="135" t="s">
        <v>20</v>
      </c>
      <c r="J6781" s="136">
        <v>2.08</v>
      </c>
      <c r="K6781" s="136">
        <v>1.32</v>
      </c>
      <c r="L6781" s="136">
        <v>0.11</v>
      </c>
      <c r="M6781" s="137" t="str">
        <f t="shared" si="105"/>
        <v>P</v>
      </c>
      <c r="N6781" s="172" t="s">
        <v>10682</v>
      </c>
      <c r="O6781" s="149" t="s">
        <v>1500</v>
      </c>
      <c r="P6781" s="149" t="s">
        <v>9456</v>
      </c>
      <c r="Q6781" s="150" t="s">
        <v>10519</v>
      </c>
      <c r="R6781" s="189">
        <v>0.47014925373134325</v>
      </c>
    </row>
    <row r="6782" spans="1:18" x14ac:dyDescent="0.25">
      <c r="A6782" s="132">
        <v>1078246</v>
      </c>
      <c r="B6782" s="145" t="s">
        <v>6307</v>
      </c>
      <c r="C6782" s="132">
        <v>1</v>
      </c>
      <c r="D6782" s="132" t="s">
        <v>20</v>
      </c>
      <c r="E6782" s="186" t="s">
        <v>20</v>
      </c>
      <c r="F6782" s="132" t="s">
        <v>20</v>
      </c>
      <c r="G6782" s="132" t="s">
        <v>20</v>
      </c>
      <c r="H6782" s="132" t="s">
        <v>20</v>
      </c>
      <c r="I6782" s="132" t="s">
        <v>20</v>
      </c>
      <c r="J6782" s="133">
        <v>2.08</v>
      </c>
      <c r="K6782" s="133">
        <v>1.32</v>
      </c>
      <c r="L6782" s="133">
        <v>0.11</v>
      </c>
      <c r="M6782" s="134" t="str">
        <f t="shared" si="105"/>
        <v>P</v>
      </c>
      <c r="N6782" s="171" t="s">
        <v>10682</v>
      </c>
      <c r="O6782" s="146" t="s">
        <v>1500</v>
      </c>
      <c r="P6782" s="146" t="s">
        <v>9456</v>
      </c>
      <c r="Q6782" s="147" t="s">
        <v>10519</v>
      </c>
      <c r="R6782" s="187">
        <v>0.47014925373134325</v>
      </c>
    </row>
    <row r="6783" spans="1:18" x14ac:dyDescent="0.25">
      <c r="A6783" s="135">
        <v>1078247</v>
      </c>
      <c r="B6783" s="148" t="s">
        <v>6308</v>
      </c>
      <c r="C6783" s="135">
        <v>1</v>
      </c>
      <c r="D6783" s="135" t="s">
        <v>20</v>
      </c>
      <c r="E6783" s="188" t="s">
        <v>20</v>
      </c>
      <c r="F6783" s="135" t="s">
        <v>20</v>
      </c>
      <c r="G6783" s="135" t="s">
        <v>20</v>
      </c>
      <c r="H6783" s="135" t="s">
        <v>20</v>
      </c>
      <c r="I6783" s="135" t="s">
        <v>20</v>
      </c>
      <c r="J6783" s="136">
        <v>2.08</v>
      </c>
      <c r="K6783" s="136">
        <v>1.32</v>
      </c>
      <c r="L6783" s="136">
        <v>0.11</v>
      </c>
      <c r="M6783" s="137" t="str">
        <f t="shared" si="105"/>
        <v>P</v>
      </c>
      <c r="N6783" s="172" t="s">
        <v>10682</v>
      </c>
      <c r="O6783" s="149" t="s">
        <v>1500</v>
      </c>
      <c r="P6783" s="149" t="s">
        <v>9456</v>
      </c>
      <c r="Q6783" s="150" t="s">
        <v>10519</v>
      </c>
      <c r="R6783" s="189">
        <v>0.47014925373134325</v>
      </c>
    </row>
    <row r="6784" spans="1:18" x14ac:dyDescent="0.25">
      <c r="A6784" s="132">
        <v>1078248</v>
      </c>
      <c r="B6784" s="145" t="s">
        <v>6309</v>
      </c>
      <c r="C6784" s="132">
        <v>1</v>
      </c>
      <c r="D6784" s="132" t="s">
        <v>20</v>
      </c>
      <c r="E6784" s="186" t="s">
        <v>20</v>
      </c>
      <c r="F6784" s="132" t="s">
        <v>20</v>
      </c>
      <c r="G6784" s="132" t="s">
        <v>20</v>
      </c>
      <c r="H6784" s="132" t="s">
        <v>20</v>
      </c>
      <c r="I6784" s="132" t="s">
        <v>20</v>
      </c>
      <c r="J6784" s="133">
        <v>2.08</v>
      </c>
      <c r="K6784" s="133">
        <v>1.32</v>
      </c>
      <c r="L6784" s="133">
        <v>0.11</v>
      </c>
      <c r="M6784" s="134" t="str">
        <f t="shared" si="105"/>
        <v>P</v>
      </c>
      <c r="N6784" s="171" t="s">
        <v>10682</v>
      </c>
      <c r="O6784" s="146" t="s">
        <v>1500</v>
      </c>
      <c r="P6784" s="146" t="s">
        <v>9456</v>
      </c>
      <c r="Q6784" s="147" t="s">
        <v>10519</v>
      </c>
      <c r="R6784" s="187">
        <v>0.47014925373134325</v>
      </c>
    </row>
    <row r="6785" spans="1:18" x14ac:dyDescent="0.25">
      <c r="A6785" s="135">
        <v>1078249</v>
      </c>
      <c r="B6785" s="148" t="s">
        <v>6310</v>
      </c>
      <c r="C6785" s="135">
        <v>1</v>
      </c>
      <c r="D6785" s="135" t="s">
        <v>20</v>
      </c>
      <c r="E6785" s="188" t="s">
        <v>20</v>
      </c>
      <c r="F6785" s="135" t="s">
        <v>20</v>
      </c>
      <c r="G6785" s="135" t="s">
        <v>20</v>
      </c>
      <c r="H6785" s="135" t="s">
        <v>20</v>
      </c>
      <c r="I6785" s="135" t="s">
        <v>20</v>
      </c>
      <c r="J6785" s="136">
        <v>2.08</v>
      </c>
      <c r="K6785" s="136">
        <v>1.32</v>
      </c>
      <c r="L6785" s="136">
        <v>0.11</v>
      </c>
      <c r="M6785" s="137" t="str">
        <f t="shared" si="105"/>
        <v>P</v>
      </c>
      <c r="N6785" s="172" t="s">
        <v>10682</v>
      </c>
      <c r="O6785" s="149" t="s">
        <v>1500</v>
      </c>
      <c r="P6785" s="149" t="s">
        <v>9456</v>
      </c>
      <c r="Q6785" s="150" t="s">
        <v>10519</v>
      </c>
      <c r="R6785" s="189">
        <v>0.47014925373134325</v>
      </c>
    </row>
    <row r="6786" spans="1:18" x14ac:dyDescent="0.25">
      <c r="A6786" s="132">
        <v>1078250</v>
      </c>
      <c r="B6786" s="145" t="s">
        <v>6311</v>
      </c>
      <c r="C6786" s="132">
        <v>1</v>
      </c>
      <c r="D6786" s="132" t="s">
        <v>20</v>
      </c>
      <c r="E6786" s="186" t="s">
        <v>20</v>
      </c>
      <c r="F6786" s="132" t="s">
        <v>20</v>
      </c>
      <c r="G6786" s="132" t="s">
        <v>20</v>
      </c>
      <c r="H6786" s="132" t="s">
        <v>20</v>
      </c>
      <c r="I6786" s="132" t="s">
        <v>20</v>
      </c>
      <c r="J6786" s="133">
        <v>2.08</v>
      </c>
      <c r="K6786" s="133">
        <v>1.32</v>
      </c>
      <c r="L6786" s="133">
        <v>0.11</v>
      </c>
      <c r="M6786" s="134" t="str">
        <f t="shared" ref="M6786:M6849" si="106">HYPERLINK(CONCATENATE("T:\Distribution Centre\RDC Department Shared\Cubiscan photos","\",A6786,"-pac.jpg"),"P")</f>
        <v>P</v>
      </c>
      <c r="N6786" s="171" t="s">
        <v>10682</v>
      </c>
      <c r="O6786" s="146" t="s">
        <v>1500</v>
      </c>
      <c r="P6786" s="146" t="s">
        <v>9456</v>
      </c>
      <c r="Q6786" s="147" t="s">
        <v>10519</v>
      </c>
      <c r="R6786" s="187">
        <v>0.47014925373134325</v>
      </c>
    </row>
    <row r="6787" spans="1:18" x14ac:dyDescent="0.25">
      <c r="A6787" s="135">
        <v>1078253</v>
      </c>
      <c r="B6787" s="148" t="s">
        <v>6312</v>
      </c>
      <c r="C6787" s="135">
        <v>1</v>
      </c>
      <c r="D6787" s="135" t="s">
        <v>20</v>
      </c>
      <c r="E6787" s="188" t="s">
        <v>20</v>
      </c>
      <c r="F6787" s="135" t="s">
        <v>20</v>
      </c>
      <c r="G6787" s="135" t="s">
        <v>20</v>
      </c>
      <c r="H6787" s="135" t="s">
        <v>20</v>
      </c>
      <c r="I6787" s="135" t="s">
        <v>20</v>
      </c>
      <c r="J6787" s="136">
        <v>2.08</v>
      </c>
      <c r="K6787" s="136">
        <v>1.32</v>
      </c>
      <c r="L6787" s="136">
        <v>0.11</v>
      </c>
      <c r="M6787" s="137" t="str">
        <f t="shared" si="106"/>
        <v>P</v>
      </c>
      <c r="N6787" s="172" t="s">
        <v>10682</v>
      </c>
      <c r="O6787" s="149" t="s">
        <v>1500</v>
      </c>
      <c r="P6787" s="149" t="s">
        <v>9456</v>
      </c>
      <c r="Q6787" s="150" t="s">
        <v>10519</v>
      </c>
      <c r="R6787" s="189">
        <v>0.47014925373134325</v>
      </c>
    </row>
    <row r="6788" spans="1:18" x14ac:dyDescent="0.25">
      <c r="A6788" s="132">
        <v>1078254</v>
      </c>
      <c r="B6788" s="145" t="s">
        <v>6313</v>
      </c>
      <c r="C6788" s="132">
        <v>1</v>
      </c>
      <c r="D6788" s="132" t="s">
        <v>20</v>
      </c>
      <c r="E6788" s="186" t="s">
        <v>20</v>
      </c>
      <c r="F6788" s="132" t="s">
        <v>20</v>
      </c>
      <c r="G6788" s="132" t="s">
        <v>20</v>
      </c>
      <c r="H6788" s="132" t="s">
        <v>20</v>
      </c>
      <c r="I6788" s="132" t="s">
        <v>20</v>
      </c>
      <c r="J6788" s="133">
        <v>2.08</v>
      </c>
      <c r="K6788" s="133">
        <v>1.32</v>
      </c>
      <c r="L6788" s="133">
        <v>0.11</v>
      </c>
      <c r="M6788" s="134" t="str">
        <f t="shared" si="106"/>
        <v>P</v>
      </c>
      <c r="N6788" s="173" t="s">
        <v>10682</v>
      </c>
      <c r="O6788" s="146" t="s">
        <v>1500</v>
      </c>
      <c r="P6788" s="146" t="s">
        <v>9456</v>
      </c>
      <c r="Q6788" s="147" t="s">
        <v>10519</v>
      </c>
      <c r="R6788" s="187">
        <v>0.47014925373134325</v>
      </c>
    </row>
    <row r="6789" spans="1:18" x14ac:dyDescent="0.25">
      <c r="A6789" s="135">
        <v>1078255</v>
      </c>
      <c r="B6789" s="148" t="s">
        <v>6314</v>
      </c>
      <c r="C6789" s="135">
        <v>1</v>
      </c>
      <c r="D6789" s="135" t="s">
        <v>20</v>
      </c>
      <c r="E6789" s="188" t="s">
        <v>20</v>
      </c>
      <c r="F6789" s="135" t="s">
        <v>20</v>
      </c>
      <c r="G6789" s="135" t="s">
        <v>20</v>
      </c>
      <c r="H6789" s="135" t="s">
        <v>20</v>
      </c>
      <c r="I6789" s="135" t="s">
        <v>20</v>
      </c>
      <c r="J6789" s="136">
        <v>2.08</v>
      </c>
      <c r="K6789" s="136">
        <v>1.32</v>
      </c>
      <c r="L6789" s="136">
        <v>0.11</v>
      </c>
      <c r="M6789" s="137" t="str">
        <f t="shared" si="106"/>
        <v>P</v>
      </c>
      <c r="N6789" s="172" t="s">
        <v>10682</v>
      </c>
      <c r="O6789" s="149" t="s">
        <v>1500</v>
      </c>
      <c r="P6789" s="149" t="s">
        <v>9456</v>
      </c>
      <c r="Q6789" s="150" t="s">
        <v>10519</v>
      </c>
      <c r="R6789" s="189">
        <v>0.47014925373134325</v>
      </c>
    </row>
    <row r="6790" spans="1:18" x14ac:dyDescent="0.25">
      <c r="A6790" s="132">
        <v>1078292</v>
      </c>
      <c r="B6790" s="145" t="s">
        <v>10190</v>
      </c>
      <c r="C6790" s="132">
        <v>1</v>
      </c>
      <c r="D6790" s="132" t="s">
        <v>9548</v>
      </c>
      <c r="E6790" s="186" t="s">
        <v>9548</v>
      </c>
      <c r="F6790" s="132" t="s">
        <v>9548</v>
      </c>
      <c r="G6790" s="132" t="s">
        <v>9548</v>
      </c>
      <c r="H6790" s="132" t="s">
        <v>9548</v>
      </c>
      <c r="I6790" s="132" t="s">
        <v>9548</v>
      </c>
      <c r="J6790" s="133">
        <v>0.54</v>
      </c>
      <c r="K6790" s="133">
        <v>0.5</v>
      </c>
      <c r="L6790" s="133">
        <v>0.46</v>
      </c>
      <c r="M6790" s="134" t="str">
        <f t="shared" si="106"/>
        <v>P</v>
      </c>
      <c r="N6790" s="171" t="s">
        <v>10681</v>
      </c>
      <c r="O6790" s="146" t="s">
        <v>1506</v>
      </c>
      <c r="P6790" s="146" t="s">
        <v>9442</v>
      </c>
      <c r="Q6790" s="147" t="s">
        <v>10519</v>
      </c>
      <c r="R6790" s="187">
        <v>1.1599999999999999</v>
      </c>
    </row>
    <row r="6791" spans="1:18" x14ac:dyDescent="0.25">
      <c r="A6791" s="135">
        <v>1078313</v>
      </c>
      <c r="B6791" s="148" t="s">
        <v>6315</v>
      </c>
      <c r="C6791" s="135">
        <v>6</v>
      </c>
      <c r="D6791" s="135" t="s">
        <v>20</v>
      </c>
      <c r="E6791" s="188" t="s">
        <v>20</v>
      </c>
      <c r="F6791" s="135" t="s">
        <v>20</v>
      </c>
      <c r="G6791" s="135" t="s">
        <v>20</v>
      </c>
      <c r="H6791" s="135" t="s">
        <v>20</v>
      </c>
      <c r="I6791" s="135" t="s">
        <v>20</v>
      </c>
      <c r="J6791" s="136">
        <v>3.03</v>
      </c>
      <c r="K6791" s="136">
        <v>1.53</v>
      </c>
      <c r="L6791" s="136">
        <v>0.24</v>
      </c>
      <c r="M6791" s="137" t="str">
        <f t="shared" si="106"/>
        <v>P</v>
      </c>
      <c r="N6791" s="174" t="s">
        <v>10682</v>
      </c>
      <c r="O6791" s="149" t="s">
        <v>1506</v>
      </c>
      <c r="P6791" s="149" t="s">
        <v>9498</v>
      </c>
      <c r="Q6791" s="150" t="s">
        <v>10519</v>
      </c>
      <c r="R6791" s="189">
        <v>3.12</v>
      </c>
    </row>
    <row r="6792" spans="1:18" x14ac:dyDescent="0.25">
      <c r="A6792" s="132">
        <v>1078314</v>
      </c>
      <c r="B6792" s="145" t="s">
        <v>6316</v>
      </c>
      <c r="C6792" s="132">
        <v>6</v>
      </c>
      <c r="D6792" s="132">
        <v>648</v>
      </c>
      <c r="E6792" s="186" t="s">
        <v>20</v>
      </c>
      <c r="F6792" s="132" t="s">
        <v>20</v>
      </c>
      <c r="G6792" s="132" t="s">
        <v>20</v>
      </c>
      <c r="H6792" s="132" t="s">
        <v>20</v>
      </c>
      <c r="I6792" s="132" t="s">
        <v>20</v>
      </c>
      <c r="J6792" s="133">
        <v>4.2300000000000004</v>
      </c>
      <c r="K6792" s="133">
        <v>2.78</v>
      </c>
      <c r="L6792" s="133">
        <v>0.21</v>
      </c>
      <c r="M6792" s="134" t="str">
        <f t="shared" si="106"/>
        <v>P</v>
      </c>
      <c r="N6792" s="173" t="s">
        <v>10682</v>
      </c>
      <c r="O6792" s="146" t="s">
        <v>1506</v>
      </c>
      <c r="P6792" s="146" t="s">
        <v>9498</v>
      </c>
      <c r="Q6792" s="147" t="s">
        <v>10519</v>
      </c>
      <c r="R6792" s="187">
        <v>3.66</v>
      </c>
    </row>
    <row r="6793" spans="1:18" x14ac:dyDescent="0.25">
      <c r="A6793" s="135">
        <v>1078322</v>
      </c>
      <c r="B6793" s="148" t="s">
        <v>1441</v>
      </c>
      <c r="C6793" s="135">
        <v>6</v>
      </c>
      <c r="D6793" s="135">
        <v>360</v>
      </c>
      <c r="E6793" s="188" t="s">
        <v>21</v>
      </c>
      <c r="F6793" s="135">
        <v>648</v>
      </c>
      <c r="G6793" s="135" t="s">
        <v>20</v>
      </c>
      <c r="H6793" s="135">
        <v>24</v>
      </c>
      <c r="I6793" s="135">
        <v>1</v>
      </c>
      <c r="J6793" s="136">
        <v>1.45</v>
      </c>
      <c r="K6793" s="136">
        <v>0.98</v>
      </c>
      <c r="L6793" s="136">
        <v>1.7</v>
      </c>
      <c r="M6793" s="137" t="str">
        <f t="shared" si="106"/>
        <v>P</v>
      </c>
      <c r="N6793" s="172" t="s">
        <v>10681</v>
      </c>
      <c r="O6793" s="149" t="s">
        <v>1578</v>
      </c>
      <c r="P6793" s="149" t="s">
        <v>10582</v>
      </c>
      <c r="Q6793" s="150" t="s">
        <v>10519</v>
      </c>
      <c r="R6793" s="189">
        <v>7.98</v>
      </c>
    </row>
    <row r="6794" spans="1:18" x14ac:dyDescent="0.25">
      <c r="A6794" s="132">
        <v>1078327</v>
      </c>
      <c r="B6794" s="145" t="s">
        <v>1440</v>
      </c>
      <c r="C6794" s="132">
        <v>3</v>
      </c>
      <c r="D6794" s="132">
        <v>1980</v>
      </c>
      <c r="E6794" s="186">
        <v>30</v>
      </c>
      <c r="F6794" s="132">
        <v>2970</v>
      </c>
      <c r="G6794" s="132" t="s">
        <v>20</v>
      </c>
      <c r="H6794" s="132" t="s">
        <v>20</v>
      </c>
      <c r="I6794" s="132" t="s">
        <v>20</v>
      </c>
      <c r="J6794" s="133">
        <v>1.64</v>
      </c>
      <c r="K6794" s="133">
        <v>0.54</v>
      </c>
      <c r="L6794" s="133">
        <v>0.48</v>
      </c>
      <c r="M6794" s="134" t="str">
        <f t="shared" si="106"/>
        <v>P</v>
      </c>
      <c r="N6794" s="171" t="s">
        <v>10681</v>
      </c>
      <c r="O6794" s="146" t="s">
        <v>1578</v>
      </c>
      <c r="P6794" s="146" t="s">
        <v>10582</v>
      </c>
      <c r="Q6794" s="147" t="s">
        <v>10519</v>
      </c>
      <c r="R6794" s="187">
        <v>3.4499999999999997</v>
      </c>
    </row>
    <row r="6795" spans="1:18" x14ac:dyDescent="0.25">
      <c r="A6795" s="135">
        <v>1078329</v>
      </c>
      <c r="B6795" s="148" t="s">
        <v>6317</v>
      </c>
      <c r="C6795" s="135">
        <v>1</v>
      </c>
      <c r="D6795" s="135" t="s">
        <v>20</v>
      </c>
      <c r="E6795" s="188" t="s">
        <v>20</v>
      </c>
      <c r="F6795" s="135" t="s">
        <v>20</v>
      </c>
      <c r="G6795" s="135" t="s">
        <v>20</v>
      </c>
      <c r="H6795" s="135" t="s">
        <v>20</v>
      </c>
      <c r="I6795" s="135" t="s">
        <v>20</v>
      </c>
      <c r="J6795" s="136">
        <v>3.06</v>
      </c>
      <c r="K6795" s="136">
        <v>1.8</v>
      </c>
      <c r="L6795" s="136">
        <v>1E-3</v>
      </c>
      <c r="M6795" s="137" t="str">
        <f t="shared" si="106"/>
        <v>P</v>
      </c>
      <c r="N6795" s="172" t="s">
        <v>10682</v>
      </c>
      <c r="O6795" s="149" t="s">
        <v>1506</v>
      </c>
      <c r="P6795" s="149" t="s">
        <v>9498</v>
      </c>
      <c r="Q6795" s="150" t="s">
        <v>10519</v>
      </c>
      <c r="R6795" s="189">
        <v>0.06</v>
      </c>
    </row>
    <row r="6796" spans="1:18" x14ac:dyDescent="0.25">
      <c r="A6796" s="132">
        <v>1078330</v>
      </c>
      <c r="B6796" s="145" t="s">
        <v>6318</v>
      </c>
      <c r="C6796" s="132">
        <v>1</v>
      </c>
      <c r="D6796" s="132" t="s">
        <v>20</v>
      </c>
      <c r="E6796" s="186" t="s">
        <v>20</v>
      </c>
      <c r="F6796" s="132" t="s">
        <v>20</v>
      </c>
      <c r="G6796" s="132" t="s">
        <v>20</v>
      </c>
      <c r="H6796" s="132" t="s">
        <v>20</v>
      </c>
      <c r="I6796" s="132" t="s">
        <v>20</v>
      </c>
      <c r="J6796" s="133">
        <v>3.06</v>
      </c>
      <c r="K6796" s="133">
        <v>1.8</v>
      </c>
      <c r="L6796" s="133">
        <v>1E-3</v>
      </c>
      <c r="M6796" s="134" t="str">
        <f t="shared" si="106"/>
        <v>P</v>
      </c>
      <c r="N6796" s="171" t="s">
        <v>10682</v>
      </c>
      <c r="O6796" s="146" t="s">
        <v>1506</v>
      </c>
      <c r="P6796" s="146" t="s">
        <v>9498</v>
      </c>
      <c r="Q6796" s="147" t="s">
        <v>10519</v>
      </c>
      <c r="R6796" s="187">
        <v>0.06</v>
      </c>
    </row>
    <row r="6797" spans="1:18" x14ac:dyDescent="0.25">
      <c r="A6797" s="135">
        <v>1078349</v>
      </c>
      <c r="B6797" s="148" t="s">
        <v>6319</v>
      </c>
      <c r="C6797" s="135">
        <v>2</v>
      </c>
      <c r="D6797" s="135" t="s">
        <v>20</v>
      </c>
      <c r="E6797" s="188" t="s">
        <v>20</v>
      </c>
      <c r="F6797" s="135" t="s">
        <v>20</v>
      </c>
      <c r="G6797" s="135" t="s">
        <v>20</v>
      </c>
      <c r="H6797" s="135" t="s">
        <v>20</v>
      </c>
      <c r="I6797" s="135" t="s">
        <v>20</v>
      </c>
      <c r="J6797" s="136">
        <v>3.06</v>
      </c>
      <c r="K6797" s="136">
        <v>1.8</v>
      </c>
      <c r="L6797" s="136">
        <v>1E-3</v>
      </c>
      <c r="M6797" s="137" t="str">
        <f t="shared" si="106"/>
        <v>P</v>
      </c>
      <c r="N6797" s="174" t="s">
        <v>10682</v>
      </c>
      <c r="O6797" s="149" t="s">
        <v>1506</v>
      </c>
      <c r="P6797" s="149" t="s">
        <v>9498</v>
      </c>
      <c r="Q6797" s="150" t="s">
        <v>10519</v>
      </c>
      <c r="R6797" s="189">
        <v>0.06</v>
      </c>
    </row>
    <row r="6798" spans="1:18" x14ac:dyDescent="0.25">
      <c r="A6798" s="132">
        <v>1078350</v>
      </c>
      <c r="B6798" s="145" t="s">
        <v>6320</v>
      </c>
      <c r="C6798" s="132">
        <v>1</v>
      </c>
      <c r="D6798" s="132" t="s">
        <v>20</v>
      </c>
      <c r="E6798" s="186" t="s">
        <v>20</v>
      </c>
      <c r="F6798" s="132" t="s">
        <v>20</v>
      </c>
      <c r="G6798" s="132" t="s">
        <v>20</v>
      </c>
      <c r="H6798" s="132" t="s">
        <v>20</v>
      </c>
      <c r="I6798" s="132" t="s">
        <v>20</v>
      </c>
      <c r="J6798" s="133">
        <v>3.06</v>
      </c>
      <c r="K6798" s="133">
        <v>1.8</v>
      </c>
      <c r="L6798" s="133">
        <v>1E-3</v>
      </c>
      <c r="M6798" s="134" t="str">
        <f t="shared" si="106"/>
        <v>P</v>
      </c>
      <c r="N6798" s="171" t="s">
        <v>10682</v>
      </c>
      <c r="O6798" s="146" t="s">
        <v>1506</v>
      </c>
      <c r="P6798" s="146" t="s">
        <v>9498</v>
      </c>
      <c r="Q6798" s="147" t="s">
        <v>10519</v>
      </c>
      <c r="R6798" s="187">
        <v>0.06</v>
      </c>
    </row>
    <row r="6799" spans="1:18" x14ac:dyDescent="0.25">
      <c r="A6799" s="135">
        <v>1078351</v>
      </c>
      <c r="B6799" s="148" t="s">
        <v>710</v>
      </c>
      <c r="C6799" s="135">
        <v>6</v>
      </c>
      <c r="D6799" s="135">
        <v>190</v>
      </c>
      <c r="E6799" s="188" t="s">
        <v>21</v>
      </c>
      <c r="F6799" s="135">
        <v>228</v>
      </c>
      <c r="G6799" s="135" t="s">
        <v>20</v>
      </c>
      <c r="H6799" s="135" t="s">
        <v>20</v>
      </c>
      <c r="I6799" s="135" t="s">
        <v>20</v>
      </c>
      <c r="J6799" s="136">
        <v>3.92</v>
      </c>
      <c r="K6799" s="136">
        <v>1.64</v>
      </c>
      <c r="L6799" s="136">
        <v>1.24</v>
      </c>
      <c r="M6799" s="137" t="str">
        <f t="shared" si="106"/>
        <v>P</v>
      </c>
      <c r="N6799" s="172" t="s">
        <v>10681</v>
      </c>
      <c r="O6799" s="149" t="s">
        <v>1506</v>
      </c>
      <c r="P6799" s="149" t="s">
        <v>9496</v>
      </c>
      <c r="Q6799" s="150" t="s">
        <v>10519</v>
      </c>
      <c r="R6799" s="189">
        <v>18</v>
      </c>
    </row>
    <row r="6800" spans="1:18" x14ac:dyDescent="0.25">
      <c r="A6800" s="132">
        <v>1078352</v>
      </c>
      <c r="B6800" s="145" t="s">
        <v>6321</v>
      </c>
      <c r="C6800" s="132">
        <v>1</v>
      </c>
      <c r="D6800" s="132" t="s">
        <v>20</v>
      </c>
      <c r="E6800" s="186" t="s">
        <v>20</v>
      </c>
      <c r="F6800" s="132" t="s">
        <v>20</v>
      </c>
      <c r="G6800" s="132" t="s">
        <v>20</v>
      </c>
      <c r="H6800" s="132" t="s">
        <v>20</v>
      </c>
      <c r="I6800" s="132" t="s">
        <v>20</v>
      </c>
      <c r="J6800" s="133">
        <v>3.06</v>
      </c>
      <c r="K6800" s="133">
        <v>1.8</v>
      </c>
      <c r="L6800" s="133">
        <v>1E-3</v>
      </c>
      <c r="M6800" s="134" t="str">
        <f t="shared" si="106"/>
        <v>P</v>
      </c>
      <c r="N6800" s="171" t="s">
        <v>10682</v>
      </c>
      <c r="O6800" s="146" t="s">
        <v>1506</v>
      </c>
      <c r="P6800" s="146" t="s">
        <v>9498</v>
      </c>
      <c r="Q6800" s="147" t="s">
        <v>10519</v>
      </c>
      <c r="R6800" s="187">
        <v>0.06</v>
      </c>
    </row>
    <row r="6801" spans="1:18" x14ac:dyDescent="0.25">
      <c r="A6801" s="135">
        <v>1078353</v>
      </c>
      <c r="B6801" s="148" t="s">
        <v>6322</v>
      </c>
      <c r="C6801" s="135">
        <v>2</v>
      </c>
      <c r="D6801" s="135" t="s">
        <v>20</v>
      </c>
      <c r="E6801" s="188" t="s">
        <v>20</v>
      </c>
      <c r="F6801" s="135" t="s">
        <v>20</v>
      </c>
      <c r="G6801" s="135" t="s">
        <v>20</v>
      </c>
      <c r="H6801" s="135" t="s">
        <v>20</v>
      </c>
      <c r="I6801" s="135" t="s">
        <v>20</v>
      </c>
      <c r="J6801" s="136">
        <v>3.06</v>
      </c>
      <c r="K6801" s="136">
        <v>1.8</v>
      </c>
      <c r="L6801" s="136">
        <v>1E-3</v>
      </c>
      <c r="M6801" s="137" t="str">
        <f t="shared" si="106"/>
        <v>P</v>
      </c>
      <c r="N6801" s="172" t="s">
        <v>10682</v>
      </c>
      <c r="O6801" s="149" t="s">
        <v>1506</v>
      </c>
      <c r="P6801" s="149" t="s">
        <v>9498</v>
      </c>
      <c r="Q6801" s="150" t="s">
        <v>10519</v>
      </c>
      <c r="R6801" s="189">
        <v>0.06</v>
      </c>
    </row>
    <row r="6802" spans="1:18" x14ac:dyDescent="0.25">
      <c r="A6802" s="132">
        <v>1078370</v>
      </c>
      <c r="B6802" s="145" t="s">
        <v>6323</v>
      </c>
      <c r="C6802" s="132">
        <v>1</v>
      </c>
      <c r="D6802" s="132" t="s">
        <v>20</v>
      </c>
      <c r="E6802" s="186" t="s">
        <v>20</v>
      </c>
      <c r="F6802" s="132" t="s">
        <v>20</v>
      </c>
      <c r="G6802" s="132" t="s">
        <v>20</v>
      </c>
      <c r="H6802" s="132" t="s">
        <v>20</v>
      </c>
      <c r="I6802" s="132" t="s">
        <v>20</v>
      </c>
      <c r="J6802" s="133">
        <v>3.06</v>
      </c>
      <c r="K6802" s="133">
        <v>1.8</v>
      </c>
      <c r="L6802" s="133">
        <v>1E-3</v>
      </c>
      <c r="M6802" s="134" t="str">
        <f t="shared" si="106"/>
        <v>P</v>
      </c>
      <c r="N6802" s="171" t="s">
        <v>10682</v>
      </c>
      <c r="O6802" s="146" t="s">
        <v>1506</v>
      </c>
      <c r="P6802" s="146" t="s">
        <v>9498</v>
      </c>
      <c r="Q6802" s="147" t="s">
        <v>10519</v>
      </c>
      <c r="R6802" s="187">
        <v>0.06</v>
      </c>
    </row>
    <row r="6803" spans="1:18" x14ac:dyDescent="0.25">
      <c r="A6803" s="135">
        <v>1078389</v>
      </c>
      <c r="B6803" s="148" t="s">
        <v>6324</v>
      </c>
      <c r="C6803" s="135">
        <v>3</v>
      </c>
      <c r="D6803" s="135">
        <v>144</v>
      </c>
      <c r="E6803" s="188">
        <v>6</v>
      </c>
      <c r="F6803" s="135">
        <v>180</v>
      </c>
      <c r="G6803" s="135" t="s">
        <v>21</v>
      </c>
      <c r="H6803" s="135" t="s">
        <v>21</v>
      </c>
      <c r="I6803" s="135">
        <v>1</v>
      </c>
      <c r="J6803" s="136">
        <v>3.8</v>
      </c>
      <c r="K6803" s="136">
        <v>2.2400000000000002</v>
      </c>
      <c r="L6803" s="136">
        <v>0.84</v>
      </c>
      <c r="M6803" s="137" t="str">
        <f t="shared" si="106"/>
        <v>P</v>
      </c>
      <c r="N6803" s="172" t="s">
        <v>10682</v>
      </c>
      <c r="O6803" s="149" t="s">
        <v>1587</v>
      </c>
      <c r="P6803" s="149" t="s">
        <v>9421</v>
      </c>
      <c r="Q6803" s="150" t="s">
        <v>10519</v>
      </c>
      <c r="R6803" s="189">
        <v>9.0299999999999994</v>
      </c>
    </row>
    <row r="6804" spans="1:18" x14ac:dyDescent="0.25">
      <c r="A6804" s="132">
        <v>1078390</v>
      </c>
      <c r="B6804" s="145" t="s">
        <v>6325</v>
      </c>
      <c r="C6804" s="132">
        <v>1</v>
      </c>
      <c r="D6804" s="132" t="s">
        <v>20</v>
      </c>
      <c r="E6804" s="186" t="s">
        <v>20</v>
      </c>
      <c r="F6804" s="132" t="s">
        <v>20</v>
      </c>
      <c r="G6804" s="132" t="s">
        <v>20</v>
      </c>
      <c r="H6804" s="132" t="s">
        <v>20</v>
      </c>
      <c r="I6804" s="132" t="s">
        <v>20</v>
      </c>
      <c r="J6804" s="133">
        <v>3.06</v>
      </c>
      <c r="K6804" s="133">
        <v>1.8</v>
      </c>
      <c r="L6804" s="133">
        <v>1E-3</v>
      </c>
      <c r="M6804" s="134" t="str">
        <f t="shared" si="106"/>
        <v>P</v>
      </c>
      <c r="N6804" s="171" t="s">
        <v>10682</v>
      </c>
      <c r="O6804" s="146" t="s">
        <v>1506</v>
      </c>
      <c r="P6804" s="146" t="s">
        <v>9498</v>
      </c>
      <c r="Q6804" s="147" t="s">
        <v>10519</v>
      </c>
      <c r="R6804" s="187">
        <v>0.06</v>
      </c>
    </row>
    <row r="6805" spans="1:18" x14ac:dyDescent="0.25">
      <c r="A6805" s="135">
        <v>1078397</v>
      </c>
      <c r="B6805" s="148" t="s">
        <v>6326</v>
      </c>
      <c r="C6805" s="135">
        <v>1</v>
      </c>
      <c r="D6805" s="135" t="s">
        <v>20</v>
      </c>
      <c r="E6805" s="188" t="s">
        <v>20</v>
      </c>
      <c r="F6805" s="135" t="s">
        <v>20</v>
      </c>
      <c r="G6805" s="135" t="s">
        <v>20</v>
      </c>
      <c r="H6805" s="135" t="s">
        <v>20</v>
      </c>
      <c r="I6805" s="135" t="s">
        <v>20</v>
      </c>
      <c r="J6805" s="136">
        <v>3.06</v>
      </c>
      <c r="K6805" s="136">
        <v>1.8</v>
      </c>
      <c r="L6805" s="136">
        <v>1E-3</v>
      </c>
      <c r="M6805" s="137" t="str">
        <f t="shared" si="106"/>
        <v>P</v>
      </c>
      <c r="N6805" s="174" t="s">
        <v>10682</v>
      </c>
      <c r="O6805" s="149" t="s">
        <v>1506</v>
      </c>
      <c r="P6805" s="149" t="s">
        <v>9498</v>
      </c>
      <c r="Q6805" s="150" t="s">
        <v>10519</v>
      </c>
      <c r="R6805" s="189">
        <v>0.06</v>
      </c>
    </row>
    <row r="6806" spans="1:18" x14ac:dyDescent="0.25">
      <c r="A6806" s="132">
        <v>1078540</v>
      </c>
      <c r="B6806" s="145" t="s">
        <v>733</v>
      </c>
      <c r="C6806" s="132">
        <v>6</v>
      </c>
      <c r="D6806" s="132" t="s">
        <v>20</v>
      </c>
      <c r="E6806" s="186">
        <v>6</v>
      </c>
      <c r="F6806" s="132">
        <v>216</v>
      </c>
      <c r="G6806" s="132" t="s">
        <v>20</v>
      </c>
      <c r="H6806" s="132" t="s">
        <v>20</v>
      </c>
      <c r="I6806" s="132" t="s">
        <v>20</v>
      </c>
      <c r="J6806" s="133">
        <v>2.46</v>
      </c>
      <c r="K6806" s="133">
        <v>2.12</v>
      </c>
      <c r="L6806" s="133">
        <v>0.88</v>
      </c>
      <c r="M6806" s="134" t="str">
        <f t="shared" si="106"/>
        <v>P</v>
      </c>
      <c r="N6806" s="173" t="s">
        <v>10682</v>
      </c>
      <c r="O6806" s="146" t="s">
        <v>1500</v>
      </c>
      <c r="P6806" s="146" t="s">
        <v>9456</v>
      </c>
      <c r="Q6806" s="147" t="s">
        <v>10519</v>
      </c>
      <c r="R6806" s="187">
        <v>24.48</v>
      </c>
    </row>
    <row r="6807" spans="1:18" x14ac:dyDescent="0.25">
      <c r="A6807" s="135">
        <v>1078551</v>
      </c>
      <c r="B6807" s="148" t="s">
        <v>697</v>
      </c>
      <c r="C6807" s="135">
        <v>6</v>
      </c>
      <c r="D6807" s="135">
        <v>72</v>
      </c>
      <c r="E6807" s="188" t="s">
        <v>21</v>
      </c>
      <c r="F6807" s="135">
        <v>96</v>
      </c>
      <c r="G6807" s="135" t="s">
        <v>20</v>
      </c>
      <c r="H6807" s="135" t="s">
        <v>20</v>
      </c>
      <c r="I6807" s="135" t="s">
        <v>20</v>
      </c>
      <c r="J6807" s="136">
        <v>3</v>
      </c>
      <c r="K6807" s="136">
        <v>2.7</v>
      </c>
      <c r="L6807" s="136">
        <v>1.85</v>
      </c>
      <c r="M6807" s="137" t="str">
        <f t="shared" si="106"/>
        <v>P</v>
      </c>
      <c r="N6807" s="174" t="s">
        <v>10681</v>
      </c>
      <c r="O6807" s="149" t="s">
        <v>1506</v>
      </c>
      <c r="P6807" s="149" t="s">
        <v>9503</v>
      </c>
      <c r="Q6807" s="150" t="s">
        <v>10519</v>
      </c>
      <c r="R6807" s="189">
        <v>9.8999999999999986</v>
      </c>
    </row>
    <row r="6808" spans="1:18" x14ac:dyDescent="0.25">
      <c r="A6808" s="132">
        <v>1078559</v>
      </c>
      <c r="B6808" s="145" t="s">
        <v>696</v>
      </c>
      <c r="C6808" s="132">
        <v>6</v>
      </c>
      <c r="D6808" s="132">
        <v>72</v>
      </c>
      <c r="E6808" s="186" t="s">
        <v>21</v>
      </c>
      <c r="F6808" s="132">
        <v>96</v>
      </c>
      <c r="G6808" s="132" t="s">
        <v>20</v>
      </c>
      <c r="H6808" s="132" t="s">
        <v>20</v>
      </c>
      <c r="I6808" s="132" t="s">
        <v>20</v>
      </c>
      <c r="J6808" s="133">
        <v>3</v>
      </c>
      <c r="K6808" s="133">
        <v>2.7</v>
      </c>
      <c r="L6808" s="133">
        <v>1.85</v>
      </c>
      <c r="M6808" s="134" t="str">
        <f t="shared" si="106"/>
        <v>P</v>
      </c>
      <c r="N6808" s="173" t="s">
        <v>10681</v>
      </c>
      <c r="O6808" s="146" t="s">
        <v>1506</v>
      </c>
      <c r="P6808" s="146" t="s">
        <v>9503</v>
      </c>
      <c r="Q6808" s="147" t="s">
        <v>10519</v>
      </c>
      <c r="R6808" s="187">
        <v>10.14</v>
      </c>
    </row>
    <row r="6809" spans="1:18" x14ac:dyDescent="0.25">
      <c r="A6809" s="135">
        <v>1078571</v>
      </c>
      <c r="B6809" s="148" t="s">
        <v>701</v>
      </c>
      <c r="C6809" s="135">
        <v>6</v>
      </c>
      <c r="D6809" s="135">
        <v>72</v>
      </c>
      <c r="E6809" s="188" t="s">
        <v>21</v>
      </c>
      <c r="F6809" s="135">
        <v>96</v>
      </c>
      <c r="G6809" s="135" t="s">
        <v>20</v>
      </c>
      <c r="H6809" s="135" t="s">
        <v>20</v>
      </c>
      <c r="I6809" s="135" t="s">
        <v>20</v>
      </c>
      <c r="J6809" s="136">
        <v>3</v>
      </c>
      <c r="K6809" s="136">
        <v>2.7</v>
      </c>
      <c r="L6809" s="136">
        <v>1.85</v>
      </c>
      <c r="M6809" s="137" t="str">
        <f t="shared" si="106"/>
        <v>P</v>
      </c>
      <c r="N6809" s="174" t="s">
        <v>10681</v>
      </c>
      <c r="O6809" s="149" t="s">
        <v>1506</v>
      </c>
      <c r="P6809" s="149" t="s">
        <v>9503</v>
      </c>
      <c r="Q6809" s="150" t="s">
        <v>10519</v>
      </c>
      <c r="R6809" s="189">
        <v>9.9599999999999991</v>
      </c>
    </row>
    <row r="6810" spans="1:18" x14ac:dyDescent="0.25">
      <c r="A6810" s="132">
        <v>1078573</v>
      </c>
      <c r="B6810" s="145" t="s">
        <v>705</v>
      </c>
      <c r="C6810" s="132">
        <v>6</v>
      </c>
      <c r="D6810" s="132">
        <v>210</v>
      </c>
      <c r="E6810" s="186" t="s">
        <v>21</v>
      </c>
      <c r="F6810" s="132">
        <v>270</v>
      </c>
      <c r="G6810" s="132" t="s">
        <v>20</v>
      </c>
      <c r="H6810" s="132" t="s">
        <v>20</v>
      </c>
      <c r="I6810" s="132" t="s">
        <v>20</v>
      </c>
      <c r="J6810" s="133">
        <v>1.7</v>
      </c>
      <c r="K6810" s="133">
        <v>1.7</v>
      </c>
      <c r="L6810" s="133">
        <v>1.3</v>
      </c>
      <c r="M6810" s="134" t="str">
        <f t="shared" si="106"/>
        <v>P</v>
      </c>
      <c r="N6810" s="173" t="s">
        <v>10681</v>
      </c>
      <c r="O6810" s="146" t="s">
        <v>1693</v>
      </c>
      <c r="P6810" s="146" t="s">
        <v>10126</v>
      </c>
      <c r="Q6810" s="147" t="s">
        <v>10519</v>
      </c>
      <c r="R6810" s="187">
        <v>13.86</v>
      </c>
    </row>
    <row r="6811" spans="1:18" x14ac:dyDescent="0.25">
      <c r="A6811" s="135">
        <v>1078592</v>
      </c>
      <c r="B6811" s="148" t="s">
        <v>702</v>
      </c>
      <c r="C6811" s="135">
        <v>6</v>
      </c>
      <c r="D6811" s="135">
        <v>200</v>
      </c>
      <c r="E6811" s="188" t="s">
        <v>21</v>
      </c>
      <c r="F6811" s="135">
        <v>280</v>
      </c>
      <c r="G6811" s="135">
        <v>6</v>
      </c>
      <c r="H6811" s="135">
        <v>11</v>
      </c>
      <c r="I6811" s="135">
        <v>2</v>
      </c>
      <c r="J6811" s="136">
        <v>3</v>
      </c>
      <c r="K6811" s="136">
        <v>1.8</v>
      </c>
      <c r="L6811" s="136">
        <v>1.05</v>
      </c>
      <c r="M6811" s="137" t="str">
        <f t="shared" si="106"/>
        <v>P</v>
      </c>
      <c r="N6811" s="174" t="s">
        <v>10681</v>
      </c>
      <c r="O6811" s="149" t="s">
        <v>1506</v>
      </c>
      <c r="P6811" s="149" t="s">
        <v>9461</v>
      </c>
      <c r="Q6811" s="150" t="s">
        <v>10519</v>
      </c>
      <c r="R6811" s="189">
        <v>11.879999999999999</v>
      </c>
    </row>
    <row r="6812" spans="1:18" x14ac:dyDescent="0.25">
      <c r="A6812" s="132">
        <v>1078601</v>
      </c>
      <c r="B6812" s="145" t="s">
        <v>6327</v>
      </c>
      <c r="C6812" s="132">
        <v>4</v>
      </c>
      <c r="D6812" s="132">
        <v>30</v>
      </c>
      <c r="E6812" s="186" t="s">
        <v>21</v>
      </c>
      <c r="F6812" s="132">
        <v>42</v>
      </c>
      <c r="G6812" s="132" t="s">
        <v>20</v>
      </c>
      <c r="H6812" s="132" t="s">
        <v>20</v>
      </c>
      <c r="I6812" s="132" t="s">
        <v>20</v>
      </c>
      <c r="J6812" s="133">
        <v>3.48</v>
      </c>
      <c r="K6812" s="133">
        <v>3.48</v>
      </c>
      <c r="L6812" s="133">
        <v>2.1</v>
      </c>
      <c r="M6812" s="134" t="str">
        <f t="shared" si="106"/>
        <v>P</v>
      </c>
      <c r="N6812" s="173" t="s">
        <v>10681</v>
      </c>
      <c r="O6812" s="146" t="s">
        <v>1506</v>
      </c>
      <c r="P6812" s="146" t="s">
        <v>9435</v>
      </c>
      <c r="Q6812" s="147" t="s">
        <v>10519</v>
      </c>
      <c r="R6812" s="187">
        <v>16.32</v>
      </c>
    </row>
    <row r="6813" spans="1:18" x14ac:dyDescent="0.25">
      <c r="A6813" s="135">
        <v>1078602</v>
      </c>
      <c r="B6813" s="148" t="s">
        <v>708</v>
      </c>
      <c r="C6813" s="135">
        <v>4</v>
      </c>
      <c r="D6813" s="135">
        <v>30</v>
      </c>
      <c r="E6813" s="188" t="s">
        <v>21</v>
      </c>
      <c r="F6813" s="135">
        <v>42</v>
      </c>
      <c r="G6813" s="135" t="s">
        <v>20</v>
      </c>
      <c r="H6813" s="135" t="s">
        <v>20</v>
      </c>
      <c r="I6813" s="135" t="s">
        <v>20</v>
      </c>
      <c r="J6813" s="136">
        <v>3.48</v>
      </c>
      <c r="K6813" s="136">
        <v>3.48</v>
      </c>
      <c r="L6813" s="136">
        <v>2.12</v>
      </c>
      <c r="M6813" s="137" t="str">
        <f t="shared" si="106"/>
        <v>P</v>
      </c>
      <c r="N6813" s="174" t="s">
        <v>10681</v>
      </c>
      <c r="O6813" s="149" t="s">
        <v>1506</v>
      </c>
      <c r="P6813" s="149" t="s">
        <v>9435</v>
      </c>
      <c r="Q6813" s="150" t="s">
        <v>10519</v>
      </c>
      <c r="R6813" s="189">
        <v>16.2</v>
      </c>
    </row>
    <row r="6814" spans="1:18" x14ac:dyDescent="0.25">
      <c r="A6814" s="132">
        <v>1078603</v>
      </c>
      <c r="B6814" s="145" t="s">
        <v>709</v>
      </c>
      <c r="C6814" s="132">
        <v>4</v>
      </c>
      <c r="D6814" s="132">
        <v>30</v>
      </c>
      <c r="E6814" s="186" t="s">
        <v>21</v>
      </c>
      <c r="F6814" s="132">
        <v>42</v>
      </c>
      <c r="G6814" s="132" t="s">
        <v>20</v>
      </c>
      <c r="H6814" s="132" t="s">
        <v>20</v>
      </c>
      <c r="I6814" s="132" t="s">
        <v>20</v>
      </c>
      <c r="J6814" s="133">
        <v>3.52</v>
      </c>
      <c r="K6814" s="133">
        <v>3.5</v>
      </c>
      <c r="L6814" s="133">
        <v>2.1</v>
      </c>
      <c r="M6814" s="134" t="str">
        <f t="shared" si="106"/>
        <v>P</v>
      </c>
      <c r="N6814" s="173" t="s">
        <v>10681</v>
      </c>
      <c r="O6814" s="146" t="s">
        <v>1506</v>
      </c>
      <c r="P6814" s="146" t="s">
        <v>9435</v>
      </c>
      <c r="Q6814" s="147" t="s">
        <v>10519</v>
      </c>
      <c r="R6814" s="187">
        <v>16.36</v>
      </c>
    </row>
    <row r="6815" spans="1:18" x14ac:dyDescent="0.25">
      <c r="A6815" s="135">
        <v>1078604</v>
      </c>
      <c r="B6815" s="148" t="s">
        <v>751</v>
      </c>
      <c r="C6815" s="135">
        <v>2</v>
      </c>
      <c r="D6815" s="135">
        <v>50</v>
      </c>
      <c r="E6815" s="188" t="s">
        <v>21</v>
      </c>
      <c r="F6815" s="135">
        <v>60</v>
      </c>
      <c r="G6815" s="135" t="s">
        <v>20</v>
      </c>
      <c r="H6815" s="135" t="s">
        <v>20</v>
      </c>
      <c r="I6815" s="135" t="s">
        <v>20</v>
      </c>
      <c r="J6815" s="136">
        <v>4.26</v>
      </c>
      <c r="K6815" s="136">
        <v>2.2000000000000002</v>
      </c>
      <c r="L6815" s="136">
        <v>2.2000000000000002</v>
      </c>
      <c r="M6815" s="137" t="str">
        <f t="shared" si="106"/>
        <v>P</v>
      </c>
      <c r="N6815" s="172" t="s">
        <v>10681</v>
      </c>
      <c r="O6815" s="149" t="s">
        <v>1506</v>
      </c>
      <c r="P6815" s="149" t="s">
        <v>9503</v>
      </c>
      <c r="Q6815" s="150" t="s">
        <v>10519</v>
      </c>
      <c r="R6815" s="189">
        <v>10.92</v>
      </c>
    </row>
    <row r="6816" spans="1:18" x14ac:dyDescent="0.25">
      <c r="A6816" s="132">
        <v>1078605</v>
      </c>
      <c r="B6816" s="145" t="s">
        <v>703</v>
      </c>
      <c r="C6816" s="132">
        <v>6</v>
      </c>
      <c r="D6816" s="132">
        <v>84</v>
      </c>
      <c r="E6816" s="186" t="s">
        <v>21</v>
      </c>
      <c r="F6816" s="132">
        <v>132</v>
      </c>
      <c r="G6816" s="132" t="s">
        <v>20</v>
      </c>
      <c r="H6816" s="132" t="s">
        <v>20</v>
      </c>
      <c r="I6816" s="132" t="s">
        <v>20</v>
      </c>
      <c r="J6816" s="133">
        <v>3.65</v>
      </c>
      <c r="K6816" s="133">
        <v>1.95</v>
      </c>
      <c r="L6816" s="133">
        <v>1.43</v>
      </c>
      <c r="M6816" s="134" t="str">
        <f t="shared" si="106"/>
        <v>P</v>
      </c>
      <c r="N6816" s="173" t="s">
        <v>10681</v>
      </c>
      <c r="O6816" s="146" t="s">
        <v>1693</v>
      </c>
      <c r="P6816" s="146" t="s">
        <v>10126</v>
      </c>
      <c r="Q6816" s="147" t="s">
        <v>10519</v>
      </c>
      <c r="R6816" s="187">
        <v>17.88</v>
      </c>
    </row>
    <row r="6817" spans="1:18" x14ac:dyDescent="0.25">
      <c r="A6817" s="135">
        <v>1078648</v>
      </c>
      <c r="B6817" s="148" t="s">
        <v>6328</v>
      </c>
      <c r="C6817" s="135">
        <v>25</v>
      </c>
      <c r="D6817" s="135">
        <v>2400</v>
      </c>
      <c r="E6817" s="188">
        <v>60</v>
      </c>
      <c r="F6817" s="135" t="s">
        <v>20</v>
      </c>
      <c r="G6817" s="135">
        <v>240</v>
      </c>
      <c r="H6817" s="135">
        <v>300</v>
      </c>
      <c r="I6817" s="135">
        <v>1</v>
      </c>
      <c r="J6817" s="136">
        <v>1.5</v>
      </c>
      <c r="K6817" s="136">
        <v>1.45</v>
      </c>
      <c r="L6817" s="136">
        <v>0.1</v>
      </c>
      <c r="M6817" s="137" t="str">
        <f t="shared" si="106"/>
        <v>P</v>
      </c>
      <c r="N6817" s="174" t="s">
        <v>10682</v>
      </c>
      <c r="O6817" s="149" t="s">
        <v>1506</v>
      </c>
      <c r="P6817" s="149" t="s">
        <v>9401</v>
      </c>
      <c r="Q6817" s="150" t="s">
        <v>10519</v>
      </c>
      <c r="R6817" s="189">
        <v>1.7500000000000002</v>
      </c>
    </row>
    <row r="6818" spans="1:18" x14ac:dyDescent="0.25">
      <c r="A6818" s="132">
        <v>1078651</v>
      </c>
      <c r="B6818" s="145" t="s">
        <v>758</v>
      </c>
      <c r="C6818" s="132">
        <v>4</v>
      </c>
      <c r="D6818" s="132">
        <v>40</v>
      </c>
      <c r="E6818" s="186" t="s">
        <v>21</v>
      </c>
      <c r="F6818" s="132">
        <v>78</v>
      </c>
      <c r="G6818" s="132" t="s">
        <v>21</v>
      </c>
      <c r="H6818" s="132" t="s">
        <v>21</v>
      </c>
      <c r="I6818" s="132" t="s">
        <v>21</v>
      </c>
      <c r="J6818" s="133">
        <v>3.6</v>
      </c>
      <c r="K6818" s="133">
        <v>3.6</v>
      </c>
      <c r="L6818" s="133">
        <v>1.17</v>
      </c>
      <c r="M6818" s="134" t="str">
        <f t="shared" si="106"/>
        <v>P</v>
      </c>
      <c r="N6818" s="173" t="s">
        <v>10681</v>
      </c>
      <c r="O6818" s="146" t="s">
        <v>1506</v>
      </c>
      <c r="P6818" s="146" t="s">
        <v>9503</v>
      </c>
      <c r="Q6818" s="147" t="s">
        <v>10519</v>
      </c>
      <c r="R6818" s="187">
        <v>52.36</v>
      </c>
    </row>
    <row r="6819" spans="1:18" x14ac:dyDescent="0.25">
      <c r="A6819" s="135">
        <v>1078653</v>
      </c>
      <c r="B6819" s="148" t="s">
        <v>686</v>
      </c>
      <c r="C6819" s="135">
        <v>6</v>
      </c>
      <c r="D6819" s="135">
        <v>180</v>
      </c>
      <c r="E6819" s="188" t="s">
        <v>21</v>
      </c>
      <c r="F6819" s="135">
        <v>216</v>
      </c>
      <c r="G6819" s="135">
        <v>9</v>
      </c>
      <c r="H6819" s="135">
        <v>10</v>
      </c>
      <c r="I6819" s="135">
        <v>2</v>
      </c>
      <c r="J6819" s="136">
        <v>2.88</v>
      </c>
      <c r="K6819" s="136">
        <v>1.94</v>
      </c>
      <c r="L6819" s="136">
        <v>1.18</v>
      </c>
      <c r="M6819" s="137" t="str">
        <f t="shared" si="106"/>
        <v>P</v>
      </c>
      <c r="N6819" s="174" t="s">
        <v>10681</v>
      </c>
      <c r="O6819" s="149" t="s">
        <v>1693</v>
      </c>
      <c r="P6819" s="149" t="s">
        <v>10126</v>
      </c>
      <c r="Q6819" s="150" t="s">
        <v>10519</v>
      </c>
      <c r="R6819" s="189">
        <v>7.02</v>
      </c>
    </row>
    <row r="6820" spans="1:18" x14ac:dyDescent="0.25">
      <c r="A6820" s="132">
        <v>1078654</v>
      </c>
      <c r="B6820" s="145" t="s">
        <v>675</v>
      </c>
      <c r="C6820" s="132">
        <v>6</v>
      </c>
      <c r="D6820" s="132">
        <v>180</v>
      </c>
      <c r="E6820" s="186" t="s">
        <v>21</v>
      </c>
      <c r="F6820" s="132">
        <v>216</v>
      </c>
      <c r="G6820" s="132">
        <v>9</v>
      </c>
      <c r="H6820" s="132">
        <v>10</v>
      </c>
      <c r="I6820" s="132">
        <v>2</v>
      </c>
      <c r="J6820" s="133">
        <v>2.87</v>
      </c>
      <c r="K6820" s="133">
        <v>1.97</v>
      </c>
      <c r="L6820" s="133">
        <v>1.2</v>
      </c>
      <c r="M6820" s="134" t="str">
        <f t="shared" si="106"/>
        <v>P</v>
      </c>
      <c r="N6820" s="173" t="s">
        <v>10681</v>
      </c>
      <c r="O6820" s="146" t="s">
        <v>1693</v>
      </c>
      <c r="P6820" s="146" t="s">
        <v>10126</v>
      </c>
      <c r="Q6820" s="147" t="s">
        <v>10519</v>
      </c>
      <c r="R6820" s="187">
        <v>7.08</v>
      </c>
    </row>
    <row r="6821" spans="1:18" x14ac:dyDescent="0.25">
      <c r="A6821" s="135">
        <v>1078657</v>
      </c>
      <c r="B6821" s="148" t="s">
        <v>728</v>
      </c>
      <c r="C6821" s="135">
        <v>6</v>
      </c>
      <c r="D6821" s="135">
        <v>128</v>
      </c>
      <c r="E6821" s="188" t="s">
        <v>21</v>
      </c>
      <c r="F6821" s="135">
        <v>192</v>
      </c>
      <c r="G6821" s="135" t="s">
        <v>20</v>
      </c>
      <c r="H6821" s="135" t="s">
        <v>20</v>
      </c>
      <c r="I6821" s="135" t="s">
        <v>20</v>
      </c>
      <c r="J6821" s="136">
        <v>3.1</v>
      </c>
      <c r="K6821" s="136">
        <v>2.12</v>
      </c>
      <c r="L6821" s="136">
        <v>1.22</v>
      </c>
      <c r="M6821" s="137" t="str">
        <f t="shared" si="106"/>
        <v>P</v>
      </c>
      <c r="N6821" s="174" t="s">
        <v>10681</v>
      </c>
      <c r="O6821" s="149" t="s">
        <v>1555</v>
      </c>
      <c r="P6821" s="149" t="s">
        <v>9448</v>
      </c>
      <c r="Q6821" s="150" t="s">
        <v>10106</v>
      </c>
      <c r="R6821" s="189">
        <v>18.240000000000002</v>
      </c>
    </row>
    <row r="6822" spans="1:18" x14ac:dyDescent="0.25">
      <c r="A6822" s="132">
        <v>1078658</v>
      </c>
      <c r="B6822" s="145" t="s">
        <v>755</v>
      </c>
      <c r="C6822" s="132">
        <v>2</v>
      </c>
      <c r="D6822" s="132">
        <v>24</v>
      </c>
      <c r="E6822" s="186" t="s">
        <v>21</v>
      </c>
      <c r="F6822" s="132">
        <v>28</v>
      </c>
      <c r="G6822" s="132" t="s">
        <v>21</v>
      </c>
      <c r="H6822" s="132" t="s">
        <v>21</v>
      </c>
      <c r="I6822" s="132" t="s">
        <v>21</v>
      </c>
      <c r="J6822" s="133">
        <v>4.82</v>
      </c>
      <c r="K6822" s="133">
        <v>4.82</v>
      </c>
      <c r="L6822" s="133">
        <v>1.94</v>
      </c>
      <c r="M6822" s="134" t="str">
        <f t="shared" si="106"/>
        <v>P</v>
      </c>
      <c r="N6822" s="173" t="s">
        <v>10681</v>
      </c>
      <c r="O6822" s="146" t="s">
        <v>1506</v>
      </c>
      <c r="P6822" s="146" t="s">
        <v>9435</v>
      </c>
      <c r="Q6822" s="147" t="s">
        <v>10519</v>
      </c>
      <c r="R6822" s="187">
        <v>61.42</v>
      </c>
    </row>
    <row r="6823" spans="1:18" x14ac:dyDescent="0.25">
      <c r="A6823" s="135">
        <v>1078659</v>
      </c>
      <c r="B6823" s="148" t="s">
        <v>754</v>
      </c>
      <c r="C6823" s="135">
        <v>2</v>
      </c>
      <c r="D6823" s="135">
        <v>42</v>
      </c>
      <c r="E6823" s="188" t="s">
        <v>21</v>
      </c>
      <c r="F6823" s="135">
        <v>60</v>
      </c>
      <c r="G6823" s="135" t="s">
        <v>21</v>
      </c>
      <c r="H6823" s="135" t="s">
        <v>21</v>
      </c>
      <c r="I6823" s="135" t="s">
        <v>21</v>
      </c>
      <c r="J6823" s="136">
        <v>3.5</v>
      </c>
      <c r="K6823" s="136">
        <v>3.5</v>
      </c>
      <c r="L6823" s="136">
        <v>1.48</v>
      </c>
      <c r="M6823" s="137" t="str">
        <f t="shared" si="106"/>
        <v>P</v>
      </c>
      <c r="N6823" s="174" t="s">
        <v>10681</v>
      </c>
      <c r="O6823" s="149" t="s">
        <v>1506</v>
      </c>
      <c r="P6823" s="149" t="s">
        <v>9435</v>
      </c>
      <c r="Q6823" s="150" t="s">
        <v>10519</v>
      </c>
      <c r="R6823" s="189">
        <v>37.840000000000003</v>
      </c>
    </row>
    <row r="6824" spans="1:18" x14ac:dyDescent="0.25">
      <c r="A6824" s="132">
        <v>1078660</v>
      </c>
      <c r="B6824" s="145" t="s">
        <v>716</v>
      </c>
      <c r="C6824" s="132">
        <v>6</v>
      </c>
      <c r="D6824" s="132">
        <v>128</v>
      </c>
      <c r="E6824" s="186" t="s">
        <v>21</v>
      </c>
      <c r="F6824" s="132">
        <v>192</v>
      </c>
      <c r="G6824" s="132" t="s">
        <v>20</v>
      </c>
      <c r="H6824" s="132" t="s">
        <v>20</v>
      </c>
      <c r="I6824" s="132" t="s">
        <v>20</v>
      </c>
      <c r="J6824" s="133">
        <v>3.1</v>
      </c>
      <c r="K6824" s="133">
        <v>2.12</v>
      </c>
      <c r="L6824" s="133">
        <v>1.22</v>
      </c>
      <c r="M6824" s="134" t="str">
        <f t="shared" si="106"/>
        <v>P</v>
      </c>
      <c r="N6824" s="173" t="s">
        <v>10681</v>
      </c>
      <c r="O6824" s="146" t="s">
        <v>1555</v>
      </c>
      <c r="P6824" s="146" t="s">
        <v>9448</v>
      </c>
      <c r="Q6824" s="147" t="s">
        <v>10106</v>
      </c>
      <c r="R6824" s="187">
        <v>19.02</v>
      </c>
    </row>
    <row r="6825" spans="1:18" x14ac:dyDescent="0.25">
      <c r="A6825" s="135">
        <v>1078661</v>
      </c>
      <c r="B6825" s="148" t="s">
        <v>753</v>
      </c>
      <c r="C6825" s="135">
        <v>2</v>
      </c>
      <c r="D6825" s="135">
        <v>36</v>
      </c>
      <c r="E6825" s="188" t="s">
        <v>21</v>
      </c>
      <c r="F6825" s="135">
        <v>54</v>
      </c>
      <c r="G6825" s="135" t="s">
        <v>21</v>
      </c>
      <c r="H6825" s="135" t="s">
        <v>21</v>
      </c>
      <c r="I6825" s="135" t="s">
        <v>21</v>
      </c>
      <c r="J6825" s="136">
        <v>3.16</v>
      </c>
      <c r="K6825" s="136">
        <v>3.16</v>
      </c>
      <c r="L6825" s="136">
        <v>2.67</v>
      </c>
      <c r="M6825" s="137" t="str">
        <f t="shared" si="106"/>
        <v>P</v>
      </c>
      <c r="N6825" s="174" t="s">
        <v>10681</v>
      </c>
      <c r="O6825" s="149" t="s">
        <v>1506</v>
      </c>
      <c r="P6825" s="149" t="s">
        <v>9503</v>
      </c>
      <c r="Q6825" s="150" t="s">
        <v>10519</v>
      </c>
      <c r="R6825" s="189">
        <v>25.48</v>
      </c>
    </row>
    <row r="6826" spans="1:18" x14ac:dyDescent="0.25">
      <c r="A6826" s="132">
        <v>1078663</v>
      </c>
      <c r="B6826" s="145" t="s">
        <v>729</v>
      </c>
      <c r="C6826" s="132">
        <v>6</v>
      </c>
      <c r="D6826" s="132">
        <v>128</v>
      </c>
      <c r="E6826" s="186" t="s">
        <v>21</v>
      </c>
      <c r="F6826" s="132">
        <v>192</v>
      </c>
      <c r="G6826" s="132">
        <v>8</v>
      </c>
      <c r="H6826" s="132" t="s">
        <v>20</v>
      </c>
      <c r="I6826" s="132">
        <v>2</v>
      </c>
      <c r="J6826" s="133">
        <v>3.08</v>
      </c>
      <c r="K6826" s="133">
        <v>2.14</v>
      </c>
      <c r="L6826" s="133">
        <v>1.25</v>
      </c>
      <c r="M6826" s="134" t="str">
        <f t="shared" si="106"/>
        <v>P</v>
      </c>
      <c r="N6826" s="173" t="s">
        <v>10681</v>
      </c>
      <c r="O6826" s="146" t="s">
        <v>1555</v>
      </c>
      <c r="P6826" s="146" t="s">
        <v>9448</v>
      </c>
      <c r="Q6826" s="147" t="s">
        <v>10106</v>
      </c>
      <c r="R6826" s="187">
        <v>19.740000000000002</v>
      </c>
    </row>
    <row r="6827" spans="1:18" x14ac:dyDescent="0.25">
      <c r="A6827" s="135">
        <v>1078664</v>
      </c>
      <c r="B6827" s="148" t="s">
        <v>721</v>
      </c>
      <c r="C6827" s="135">
        <v>6</v>
      </c>
      <c r="D6827" s="135" t="s">
        <v>20</v>
      </c>
      <c r="E6827" s="188" t="s">
        <v>21</v>
      </c>
      <c r="F6827" s="135">
        <v>144</v>
      </c>
      <c r="G6827" s="135" t="s">
        <v>20</v>
      </c>
      <c r="H6827" s="135" t="s">
        <v>20</v>
      </c>
      <c r="I6827" s="135" t="s">
        <v>20</v>
      </c>
      <c r="J6827" s="136">
        <v>2.88</v>
      </c>
      <c r="K6827" s="136">
        <v>2.88</v>
      </c>
      <c r="L6827" s="136">
        <v>1.22</v>
      </c>
      <c r="M6827" s="137" t="str">
        <f t="shared" si="106"/>
        <v>P</v>
      </c>
      <c r="N6827" s="174" t="s">
        <v>10681</v>
      </c>
      <c r="O6827" s="149" t="s">
        <v>1555</v>
      </c>
      <c r="P6827" s="149" t="s">
        <v>9448</v>
      </c>
      <c r="Q6827" s="150" t="s">
        <v>10106</v>
      </c>
      <c r="R6827" s="189">
        <v>19.62</v>
      </c>
    </row>
    <row r="6828" spans="1:18" x14ac:dyDescent="0.25">
      <c r="A6828" s="132">
        <v>1078665</v>
      </c>
      <c r="B6828" s="145" t="s">
        <v>741</v>
      </c>
      <c r="C6828" s="132">
        <v>6</v>
      </c>
      <c r="D6828" s="132">
        <v>70</v>
      </c>
      <c r="E6828" s="186" t="s">
        <v>21</v>
      </c>
      <c r="F6828" s="132">
        <v>90</v>
      </c>
      <c r="G6828" s="132" t="s">
        <v>20</v>
      </c>
      <c r="H6828" s="132" t="s">
        <v>20</v>
      </c>
      <c r="I6828" s="132" t="s">
        <v>20</v>
      </c>
      <c r="J6828" s="133">
        <v>4.0199999999999996</v>
      </c>
      <c r="K6828" s="133">
        <v>2.72</v>
      </c>
      <c r="L6828" s="133">
        <v>1.65</v>
      </c>
      <c r="M6828" s="134" t="str">
        <f t="shared" si="106"/>
        <v>P</v>
      </c>
      <c r="N6828" s="173" t="s">
        <v>10681</v>
      </c>
      <c r="O6828" s="146" t="s">
        <v>1506</v>
      </c>
      <c r="P6828" s="146" t="s">
        <v>9435</v>
      </c>
      <c r="Q6828" s="147" t="s">
        <v>10106</v>
      </c>
      <c r="R6828" s="187">
        <v>27.36</v>
      </c>
    </row>
    <row r="6829" spans="1:18" x14ac:dyDescent="0.25">
      <c r="A6829" s="135">
        <v>1078667</v>
      </c>
      <c r="B6829" s="148" t="s">
        <v>734</v>
      </c>
      <c r="C6829" s="135">
        <v>6</v>
      </c>
      <c r="D6829" s="135">
        <v>70</v>
      </c>
      <c r="E6829" s="188" t="s">
        <v>21</v>
      </c>
      <c r="F6829" s="135">
        <v>90</v>
      </c>
      <c r="G6829" s="135" t="s">
        <v>20</v>
      </c>
      <c r="H6829" s="135" t="s">
        <v>20</v>
      </c>
      <c r="I6829" s="135" t="s">
        <v>20</v>
      </c>
      <c r="J6829" s="136">
        <v>4.05</v>
      </c>
      <c r="K6829" s="136">
        <v>2.73</v>
      </c>
      <c r="L6829" s="136">
        <v>1.62</v>
      </c>
      <c r="M6829" s="137" t="str">
        <f t="shared" si="106"/>
        <v>P</v>
      </c>
      <c r="N6829" s="174" t="s">
        <v>10681</v>
      </c>
      <c r="O6829" s="149" t="s">
        <v>1506</v>
      </c>
      <c r="P6829" s="149" t="s">
        <v>9435</v>
      </c>
      <c r="Q6829" s="150" t="s">
        <v>10106</v>
      </c>
      <c r="R6829" s="189">
        <v>27.240000000000002</v>
      </c>
    </row>
    <row r="6830" spans="1:18" x14ac:dyDescent="0.25">
      <c r="A6830" s="132">
        <v>1078668</v>
      </c>
      <c r="B6830" s="145" t="s">
        <v>6329</v>
      </c>
      <c r="C6830" s="132">
        <v>4</v>
      </c>
      <c r="D6830" s="132">
        <v>85</v>
      </c>
      <c r="E6830" s="186" t="s">
        <v>21</v>
      </c>
      <c r="F6830" s="132">
        <v>102</v>
      </c>
      <c r="G6830" s="132" t="s">
        <v>20</v>
      </c>
      <c r="H6830" s="132" t="s">
        <v>20</v>
      </c>
      <c r="I6830" s="132" t="s">
        <v>20</v>
      </c>
      <c r="J6830" s="133">
        <v>3.08</v>
      </c>
      <c r="K6830" s="133">
        <v>2.2799999999999998</v>
      </c>
      <c r="L6830" s="133">
        <v>2.4300000000000002</v>
      </c>
      <c r="M6830" s="134" t="str">
        <f t="shared" si="106"/>
        <v>P</v>
      </c>
      <c r="N6830" s="173" t="s">
        <v>10681</v>
      </c>
      <c r="O6830" s="146" t="s">
        <v>1506</v>
      </c>
      <c r="P6830" s="146" t="s">
        <v>9435</v>
      </c>
      <c r="Q6830" s="147" t="s">
        <v>10106</v>
      </c>
      <c r="R6830" s="187">
        <v>33.4</v>
      </c>
    </row>
    <row r="6831" spans="1:18" x14ac:dyDescent="0.25">
      <c r="A6831" s="135">
        <v>1078669</v>
      </c>
      <c r="B6831" s="148" t="s">
        <v>757</v>
      </c>
      <c r="C6831" s="135">
        <v>4</v>
      </c>
      <c r="D6831" s="135">
        <v>85</v>
      </c>
      <c r="E6831" s="188" t="s">
        <v>21</v>
      </c>
      <c r="F6831" s="135">
        <v>102</v>
      </c>
      <c r="G6831" s="135" t="s">
        <v>20</v>
      </c>
      <c r="H6831" s="135" t="s">
        <v>20</v>
      </c>
      <c r="I6831" s="135" t="s">
        <v>20</v>
      </c>
      <c r="J6831" s="136">
        <v>3.04</v>
      </c>
      <c r="K6831" s="136">
        <v>2.2599999999999998</v>
      </c>
      <c r="L6831" s="136">
        <v>2.38</v>
      </c>
      <c r="M6831" s="137" t="str">
        <f t="shared" si="106"/>
        <v>P</v>
      </c>
      <c r="N6831" s="174" t="s">
        <v>10681</v>
      </c>
      <c r="O6831" s="149" t="s">
        <v>1506</v>
      </c>
      <c r="P6831" s="149" t="s">
        <v>9435</v>
      </c>
      <c r="Q6831" s="150" t="s">
        <v>10106</v>
      </c>
      <c r="R6831" s="189">
        <v>36.32</v>
      </c>
    </row>
    <row r="6832" spans="1:18" x14ac:dyDescent="0.25">
      <c r="A6832" s="132">
        <v>1078670</v>
      </c>
      <c r="B6832" s="145" t="s">
        <v>759</v>
      </c>
      <c r="C6832" s="132">
        <v>4</v>
      </c>
      <c r="D6832" s="132">
        <v>91</v>
      </c>
      <c r="E6832" s="186" t="s">
        <v>21</v>
      </c>
      <c r="F6832" s="132">
        <v>117</v>
      </c>
      <c r="G6832" s="132" t="s">
        <v>20</v>
      </c>
      <c r="H6832" s="132" t="s">
        <v>20</v>
      </c>
      <c r="I6832" s="132" t="s">
        <v>20</v>
      </c>
      <c r="J6832" s="133">
        <v>3.4</v>
      </c>
      <c r="K6832" s="133">
        <v>2.2400000000000002</v>
      </c>
      <c r="L6832" s="133">
        <v>1.66</v>
      </c>
      <c r="M6832" s="134" t="str">
        <f t="shared" si="106"/>
        <v>P</v>
      </c>
      <c r="N6832" s="173" t="s">
        <v>10681</v>
      </c>
      <c r="O6832" s="146" t="s">
        <v>1506</v>
      </c>
      <c r="P6832" s="146" t="s">
        <v>9496</v>
      </c>
      <c r="Q6832" s="147" t="s">
        <v>10106</v>
      </c>
      <c r="R6832" s="187">
        <v>31.8</v>
      </c>
    </row>
    <row r="6833" spans="1:18" x14ac:dyDescent="0.25">
      <c r="A6833" s="135">
        <v>1078673</v>
      </c>
      <c r="B6833" s="148" t="s">
        <v>698</v>
      </c>
      <c r="C6833" s="135">
        <v>6</v>
      </c>
      <c r="D6833" s="135">
        <v>209</v>
      </c>
      <c r="E6833" s="188" t="s">
        <v>21</v>
      </c>
      <c r="F6833" s="135">
        <v>266</v>
      </c>
      <c r="G6833" s="135">
        <v>5</v>
      </c>
      <c r="H6833" s="135">
        <v>6</v>
      </c>
      <c r="I6833" s="135">
        <v>2</v>
      </c>
      <c r="J6833" s="136">
        <v>3.12</v>
      </c>
      <c r="K6833" s="136">
        <v>1.82</v>
      </c>
      <c r="L6833" s="136">
        <v>1.05</v>
      </c>
      <c r="M6833" s="137" t="str">
        <f t="shared" si="106"/>
        <v>P</v>
      </c>
      <c r="N6833" s="174" t="s">
        <v>10681</v>
      </c>
      <c r="O6833" s="149" t="s">
        <v>1506</v>
      </c>
      <c r="P6833" s="149" t="s">
        <v>9435</v>
      </c>
      <c r="Q6833" s="150" t="s">
        <v>10519</v>
      </c>
      <c r="R6833" s="189">
        <v>10.8</v>
      </c>
    </row>
    <row r="6834" spans="1:18" x14ac:dyDescent="0.25">
      <c r="A6834" s="132">
        <v>1078674</v>
      </c>
      <c r="B6834" s="145" t="s">
        <v>699</v>
      </c>
      <c r="C6834" s="132">
        <v>6</v>
      </c>
      <c r="D6834" s="132">
        <v>209</v>
      </c>
      <c r="E6834" s="186" t="s">
        <v>21</v>
      </c>
      <c r="F6834" s="132">
        <v>266</v>
      </c>
      <c r="G6834" s="132">
        <v>5</v>
      </c>
      <c r="H6834" s="132">
        <v>6</v>
      </c>
      <c r="I6834" s="132">
        <v>2</v>
      </c>
      <c r="J6834" s="133">
        <v>3.1</v>
      </c>
      <c r="K6834" s="133">
        <v>1.8</v>
      </c>
      <c r="L6834" s="133">
        <v>1.05</v>
      </c>
      <c r="M6834" s="134" t="str">
        <f t="shared" si="106"/>
        <v>P</v>
      </c>
      <c r="N6834" s="173" t="s">
        <v>10681</v>
      </c>
      <c r="O6834" s="146" t="s">
        <v>1506</v>
      </c>
      <c r="P6834" s="146" t="s">
        <v>9435</v>
      </c>
      <c r="Q6834" s="147" t="s">
        <v>10519</v>
      </c>
      <c r="R6834" s="187">
        <v>10.74</v>
      </c>
    </row>
    <row r="6835" spans="1:18" x14ac:dyDescent="0.25">
      <c r="A6835" s="135">
        <v>1078675</v>
      </c>
      <c r="B6835" s="148" t="s">
        <v>700</v>
      </c>
      <c r="C6835" s="135">
        <v>6</v>
      </c>
      <c r="D6835" s="135">
        <v>209</v>
      </c>
      <c r="E6835" s="188" t="s">
        <v>21</v>
      </c>
      <c r="F6835" s="135">
        <v>266</v>
      </c>
      <c r="G6835" s="135">
        <v>5</v>
      </c>
      <c r="H6835" s="135">
        <v>6</v>
      </c>
      <c r="I6835" s="135">
        <v>2</v>
      </c>
      <c r="J6835" s="136">
        <v>3.1</v>
      </c>
      <c r="K6835" s="136">
        <v>1.8</v>
      </c>
      <c r="L6835" s="136">
        <v>1.05</v>
      </c>
      <c r="M6835" s="137" t="str">
        <f t="shared" si="106"/>
        <v>P</v>
      </c>
      <c r="N6835" s="174" t="s">
        <v>10681</v>
      </c>
      <c r="O6835" s="149" t="s">
        <v>1506</v>
      </c>
      <c r="P6835" s="149" t="s">
        <v>9435</v>
      </c>
      <c r="Q6835" s="150" t="s">
        <v>10519</v>
      </c>
      <c r="R6835" s="189">
        <v>10.92</v>
      </c>
    </row>
    <row r="6836" spans="1:18" x14ac:dyDescent="0.25">
      <c r="A6836" s="132">
        <v>1078677</v>
      </c>
      <c r="B6836" s="145" t="s">
        <v>6330</v>
      </c>
      <c r="C6836" s="132">
        <v>6</v>
      </c>
      <c r="D6836" s="132">
        <v>126</v>
      </c>
      <c r="E6836" s="186" t="s">
        <v>21</v>
      </c>
      <c r="F6836" s="132">
        <v>162</v>
      </c>
      <c r="G6836" s="132" t="s">
        <v>20</v>
      </c>
      <c r="H6836" s="132">
        <v>8</v>
      </c>
      <c r="I6836" s="132">
        <v>1</v>
      </c>
      <c r="J6836" s="133">
        <v>2.98</v>
      </c>
      <c r="K6836" s="133">
        <v>2.02</v>
      </c>
      <c r="L6836" s="133">
        <v>1.68</v>
      </c>
      <c r="M6836" s="134" t="str">
        <f t="shared" si="106"/>
        <v>P</v>
      </c>
      <c r="N6836" s="173" t="s">
        <v>10681</v>
      </c>
      <c r="O6836" s="146" t="s">
        <v>1506</v>
      </c>
      <c r="P6836" s="146" t="s">
        <v>9503</v>
      </c>
      <c r="Q6836" s="147" t="s">
        <v>10519</v>
      </c>
      <c r="R6836" s="187">
        <v>17.700000000000003</v>
      </c>
    </row>
    <row r="6837" spans="1:18" x14ac:dyDescent="0.25">
      <c r="A6837" s="135">
        <v>1078678</v>
      </c>
      <c r="B6837" s="148" t="s">
        <v>713</v>
      </c>
      <c r="C6837" s="135">
        <v>4</v>
      </c>
      <c r="D6837" s="135">
        <v>96</v>
      </c>
      <c r="E6837" s="188" t="s">
        <v>21</v>
      </c>
      <c r="F6837" s="135">
        <v>132</v>
      </c>
      <c r="G6837" s="135" t="s">
        <v>20</v>
      </c>
      <c r="H6837" s="135" t="s">
        <v>20</v>
      </c>
      <c r="I6837" s="135" t="s">
        <v>20</v>
      </c>
      <c r="J6837" s="136">
        <v>3</v>
      </c>
      <c r="K6837" s="136">
        <v>2.95</v>
      </c>
      <c r="L6837" s="136">
        <v>1.35</v>
      </c>
      <c r="M6837" s="137" t="str">
        <f t="shared" si="106"/>
        <v>P</v>
      </c>
      <c r="N6837" s="174" t="s">
        <v>10681</v>
      </c>
      <c r="O6837" s="149" t="s">
        <v>1506</v>
      </c>
      <c r="P6837" s="149" t="s">
        <v>9435</v>
      </c>
      <c r="Q6837" s="150" t="s">
        <v>10519</v>
      </c>
      <c r="R6837" s="189">
        <v>14.84</v>
      </c>
    </row>
    <row r="6838" spans="1:18" x14ac:dyDescent="0.25">
      <c r="A6838" s="132">
        <v>1078682</v>
      </c>
      <c r="B6838" s="145" t="s">
        <v>712</v>
      </c>
      <c r="C6838" s="132">
        <v>6</v>
      </c>
      <c r="D6838" s="132">
        <v>126</v>
      </c>
      <c r="E6838" s="186" t="s">
        <v>21</v>
      </c>
      <c r="F6838" s="132">
        <v>144</v>
      </c>
      <c r="G6838" s="132" t="s">
        <v>20</v>
      </c>
      <c r="H6838" s="132" t="s">
        <v>20</v>
      </c>
      <c r="I6838" s="132" t="s">
        <v>20</v>
      </c>
      <c r="J6838" s="133">
        <v>2.97</v>
      </c>
      <c r="K6838" s="133">
        <v>2.02</v>
      </c>
      <c r="L6838" s="133">
        <v>1.7</v>
      </c>
      <c r="M6838" s="134" t="str">
        <f t="shared" si="106"/>
        <v>P</v>
      </c>
      <c r="N6838" s="173" t="s">
        <v>10681</v>
      </c>
      <c r="O6838" s="146" t="s">
        <v>1506</v>
      </c>
      <c r="P6838" s="146" t="s">
        <v>9503</v>
      </c>
      <c r="Q6838" s="147" t="s">
        <v>10519</v>
      </c>
      <c r="R6838" s="187">
        <v>18.54</v>
      </c>
    </row>
    <row r="6839" spans="1:18" x14ac:dyDescent="0.25">
      <c r="A6839" s="135">
        <v>1078683</v>
      </c>
      <c r="B6839" s="148" t="s">
        <v>742</v>
      </c>
      <c r="C6839" s="135">
        <v>6</v>
      </c>
      <c r="D6839" s="135">
        <v>75</v>
      </c>
      <c r="E6839" s="188" t="s">
        <v>21</v>
      </c>
      <c r="F6839" s="135">
        <v>90</v>
      </c>
      <c r="G6839" s="135" t="s">
        <v>20</v>
      </c>
      <c r="H6839" s="135" t="s">
        <v>20</v>
      </c>
      <c r="I6839" s="135" t="s">
        <v>20</v>
      </c>
      <c r="J6839" s="136">
        <v>3.4</v>
      </c>
      <c r="K6839" s="136">
        <v>2.2000000000000002</v>
      </c>
      <c r="L6839" s="136">
        <v>2.2000000000000002</v>
      </c>
      <c r="M6839" s="137" t="str">
        <f t="shared" si="106"/>
        <v>P</v>
      </c>
      <c r="N6839" s="174" t="s">
        <v>10681</v>
      </c>
      <c r="O6839" s="149" t="s">
        <v>1506</v>
      </c>
      <c r="P6839" s="149" t="s">
        <v>9503</v>
      </c>
      <c r="Q6839" s="150" t="s">
        <v>10519</v>
      </c>
      <c r="R6839" s="189">
        <v>25.740000000000002</v>
      </c>
    </row>
    <row r="6840" spans="1:18" x14ac:dyDescent="0.25">
      <c r="A6840" s="132">
        <v>1078687</v>
      </c>
      <c r="B6840" s="145" t="s">
        <v>1372</v>
      </c>
      <c r="C6840" s="132">
        <v>1</v>
      </c>
      <c r="D6840" s="132" t="s">
        <v>9548</v>
      </c>
      <c r="E6840" s="186" t="s">
        <v>9548</v>
      </c>
      <c r="F6840" s="132" t="s">
        <v>9548</v>
      </c>
      <c r="G6840" s="132" t="s">
        <v>9548</v>
      </c>
      <c r="H6840" s="132" t="s">
        <v>9548</v>
      </c>
      <c r="I6840" s="132" t="s">
        <v>9548</v>
      </c>
      <c r="J6840" s="133">
        <v>1.64</v>
      </c>
      <c r="K6840" s="133">
        <v>0.59</v>
      </c>
      <c r="L6840" s="133">
        <v>0.41</v>
      </c>
      <c r="M6840" s="134" t="str">
        <f t="shared" si="106"/>
        <v>P</v>
      </c>
      <c r="N6840" s="173" t="s">
        <v>10681</v>
      </c>
      <c r="O6840" s="146" t="s">
        <v>1506</v>
      </c>
      <c r="P6840" s="146" t="s">
        <v>9442</v>
      </c>
      <c r="Q6840" s="147" t="s">
        <v>10519</v>
      </c>
      <c r="R6840" s="187">
        <v>1.22</v>
      </c>
    </row>
    <row r="6841" spans="1:18" x14ac:dyDescent="0.25">
      <c r="A6841" s="135">
        <v>1078688</v>
      </c>
      <c r="B6841" s="148" t="s">
        <v>1287</v>
      </c>
      <c r="C6841" s="135">
        <v>1</v>
      </c>
      <c r="D6841" s="135" t="s">
        <v>9548</v>
      </c>
      <c r="E6841" s="188" t="s">
        <v>9548</v>
      </c>
      <c r="F6841" s="135" t="s">
        <v>9548</v>
      </c>
      <c r="G6841" s="135" t="s">
        <v>9548</v>
      </c>
      <c r="H6841" s="135" t="s">
        <v>9548</v>
      </c>
      <c r="I6841" s="135" t="s">
        <v>9548</v>
      </c>
      <c r="J6841" s="136">
        <v>1.04</v>
      </c>
      <c r="K6841" s="136">
        <v>1.04</v>
      </c>
      <c r="L6841" s="136">
        <v>0.45</v>
      </c>
      <c r="M6841" s="137" t="str">
        <f t="shared" si="106"/>
        <v>P</v>
      </c>
      <c r="N6841" s="174" t="s">
        <v>10681</v>
      </c>
      <c r="O6841" s="149" t="s">
        <v>1506</v>
      </c>
      <c r="P6841" s="149" t="s">
        <v>9442</v>
      </c>
      <c r="Q6841" s="150" t="s">
        <v>10519</v>
      </c>
      <c r="R6841" s="189">
        <v>1.05</v>
      </c>
    </row>
    <row r="6842" spans="1:18" x14ac:dyDescent="0.25">
      <c r="A6842" s="132">
        <v>1078689</v>
      </c>
      <c r="B6842" s="145" t="s">
        <v>1311</v>
      </c>
      <c r="C6842" s="132">
        <v>1</v>
      </c>
      <c r="D6842" s="132" t="s">
        <v>9548</v>
      </c>
      <c r="E6842" s="186" t="s">
        <v>9548</v>
      </c>
      <c r="F6842" s="132" t="s">
        <v>9548</v>
      </c>
      <c r="G6842" s="132" t="s">
        <v>9548</v>
      </c>
      <c r="H6842" s="132" t="s">
        <v>9548</v>
      </c>
      <c r="I6842" s="132" t="s">
        <v>9548</v>
      </c>
      <c r="J6842" s="133">
        <v>1.74</v>
      </c>
      <c r="K6842" s="133">
        <v>0.75</v>
      </c>
      <c r="L6842" s="133">
        <v>0.51</v>
      </c>
      <c r="M6842" s="134" t="str">
        <f t="shared" si="106"/>
        <v>P</v>
      </c>
      <c r="N6842" s="173" t="s">
        <v>10681</v>
      </c>
      <c r="O6842" s="146" t="s">
        <v>1506</v>
      </c>
      <c r="P6842" s="146" t="s">
        <v>9442</v>
      </c>
      <c r="Q6842" s="147" t="s">
        <v>10519</v>
      </c>
      <c r="R6842" s="187">
        <v>1.17</v>
      </c>
    </row>
    <row r="6843" spans="1:18" x14ac:dyDescent="0.25">
      <c r="A6843" s="135">
        <v>1078690</v>
      </c>
      <c r="B6843" s="148" t="s">
        <v>6331</v>
      </c>
      <c r="C6843" s="135">
        <v>1</v>
      </c>
      <c r="D6843" s="135" t="s">
        <v>9548</v>
      </c>
      <c r="E6843" s="188" t="s">
        <v>9548</v>
      </c>
      <c r="F6843" s="135" t="s">
        <v>9548</v>
      </c>
      <c r="G6843" s="135" t="s">
        <v>9548</v>
      </c>
      <c r="H6843" s="135" t="s">
        <v>9548</v>
      </c>
      <c r="I6843" s="135" t="s">
        <v>9548</v>
      </c>
      <c r="J6843" s="136">
        <v>1.06</v>
      </c>
      <c r="K6843" s="136">
        <v>0.36</v>
      </c>
      <c r="L6843" s="136">
        <v>0.25</v>
      </c>
      <c r="M6843" s="137" t="str">
        <f t="shared" si="106"/>
        <v>P</v>
      </c>
      <c r="N6843" s="172" t="s">
        <v>10681</v>
      </c>
      <c r="O6843" s="149" t="s">
        <v>1506</v>
      </c>
      <c r="P6843" s="149" t="s">
        <v>9442</v>
      </c>
      <c r="Q6843" s="150" t="s">
        <v>10519</v>
      </c>
      <c r="R6843" s="189">
        <v>0.54</v>
      </c>
    </row>
    <row r="6844" spans="1:18" x14ac:dyDescent="0.25">
      <c r="A6844" s="132">
        <v>1078691</v>
      </c>
      <c r="B6844" s="145" t="s">
        <v>6332</v>
      </c>
      <c r="C6844" s="132">
        <v>1</v>
      </c>
      <c r="D6844" s="132" t="s">
        <v>9548</v>
      </c>
      <c r="E6844" s="186" t="s">
        <v>9548</v>
      </c>
      <c r="F6844" s="132" t="s">
        <v>9548</v>
      </c>
      <c r="G6844" s="132" t="s">
        <v>9548</v>
      </c>
      <c r="H6844" s="132" t="s">
        <v>9548</v>
      </c>
      <c r="I6844" s="132" t="s">
        <v>9548</v>
      </c>
      <c r="J6844" s="133">
        <v>0.57999999999999996</v>
      </c>
      <c r="K6844" s="133">
        <v>0.56000000000000005</v>
      </c>
      <c r="L6844" s="133">
        <v>1.5</v>
      </c>
      <c r="M6844" s="134" t="str">
        <f t="shared" si="106"/>
        <v>P</v>
      </c>
      <c r="N6844" s="171" t="s">
        <v>10681</v>
      </c>
      <c r="O6844" s="146" t="s">
        <v>1506</v>
      </c>
      <c r="P6844" s="146" t="s">
        <v>9442</v>
      </c>
      <c r="Q6844" s="147" t="s">
        <v>10519</v>
      </c>
      <c r="R6844" s="187">
        <v>0.86</v>
      </c>
    </row>
    <row r="6845" spans="1:18" x14ac:dyDescent="0.25">
      <c r="A6845" s="135">
        <v>1078693</v>
      </c>
      <c r="B6845" s="148" t="s">
        <v>6333</v>
      </c>
      <c r="C6845" s="135">
        <v>250</v>
      </c>
      <c r="D6845" s="135" t="s">
        <v>20</v>
      </c>
      <c r="E6845" s="188" t="s">
        <v>20</v>
      </c>
      <c r="F6845" s="135" t="s">
        <v>20</v>
      </c>
      <c r="G6845" s="135" t="s">
        <v>20</v>
      </c>
      <c r="H6845" s="135" t="s">
        <v>20</v>
      </c>
      <c r="I6845" s="135" t="s">
        <v>20</v>
      </c>
      <c r="J6845" s="136">
        <v>2.46</v>
      </c>
      <c r="K6845" s="136">
        <v>3.1</v>
      </c>
      <c r="L6845" s="136">
        <v>1.58</v>
      </c>
      <c r="M6845" s="137" t="str">
        <f t="shared" si="106"/>
        <v>P</v>
      </c>
      <c r="N6845" s="172" t="s">
        <v>10682</v>
      </c>
      <c r="O6845" s="149" t="s">
        <v>1506</v>
      </c>
      <c r="P6845" s="149" t="s">
        <v>9460</v>
      </c>
      <c r="Q6845" s="150" t="s">
        <v>10519</v>
      </c>
      <c r="R6845" s="189">
        <v>7.5</v>
      </c>
    </row>
    <row r="6846" spans="1:18" x14ac:dyDescent="0.25">
      <c r="A6846" s="132">
        <v>1078696</v>
      </c>
      <c r="B6846" s="145" t="s">
        <v>6334</v>
      </c>
      <c r="C6846" s="132">
        <v>200</v>
      </c>
      <c r="D6846" s="132">
        <v>45</v>
      </c>
      <c r="E6846" s="186" t="s">
        <v>20</v>
      </c>
      <c r="F6846" s="132" t="s">
        <v>20</v>
      </c>
      <c r="G6846" s="132" t="s">
        <v>21</v>
      </c>
      <c r="H6846" s="132" t="s">
        <v>21</v>
      </c>
      <c r="I6846" s="132" t="s">
        <v>21</v>
      </c>
      <c r="J6846" s="133">
        <v>4.41</v>
      </c>
      <c r="K6846" s="133">
        <v>3.77</v>
      </c>
      <c r="L6846" s="133">
        <v>2.4</v>
      </c>
      <c r="M6846" s="134" t="str">
        <f t="shared" si="106"/>
        <v>P</v>
      </c>
      <c r="N6846" s="171" t="s">
        <v>10682</v>
      </c>
      <c r="O6846" s="146" t="s">
        <v>1506</v>
      </c>
      <c r="P6846" s="146" t="s">
        <v>9460</v>
      </c>
      <c r="Q6846" s="147" t="s">
        <v>10519</v>
      </c>
      <c r="R6846" s="187">
        <v>12</v>
      </c>
    </row>
    <row r="6847" spans="1:18" x14ac:dyDescent="0.25">
      <c r="A6847" s="135">
        <v>1078697</v>
      </c>
      <c r="B6847" s="148" t="s">
        <v>6335</v>
      </c>
      <c r="C6847" s="135">
        <v>100</v>
      </c>
      <c r="D6847" s="135">
        <v>36</v>
      </c>
      <c r="E6847" s="188" t="s">
        <v>20</v>
      </c>
      <c r="F6847" s="135" t="s">
        <v>20</v>
      </c>
      <c r="G6847" s="135" t="s">
        <v>21</v>
      </c>
      <c r="H6847" s="135" t="s">
        <v>21</v>
      </c>
      <c r="I6847" s="135" t="s">
        <v>21</v>
      </c>
      <c r="J6847" s="136">
        <v>4.1500000000000004</v>
      </c>
      <c r="K6847" s="136">
        <v>3.9</v>
      </c>
      <c r="L6847" s="136">
        <v>2.2999999999999998</v>
      </c>
      <c r="M6847" s="137" t="str">
        <f t="shared" si="106"/>
        <v>P</v>
      </c>
      <c r="N6847" s="174" t="s">
        <v>10682</v>
      </c>
      <c r="O6847" s="149" t="s">
        <v>1506</v>
      </c>
      <c r="P6847" s="149" t="s">
        <v>9460</v>
      </c>
      <c r="Q6847" s="150" t="s">
        <v>10519</v>
      </c>
      <c r="R6847" s="189">
        <v>10</v>
      </c>
    </row>
    <row r="6848" spans="1:18" x14ac:dyDescent="0.25">
      <c r="A6848" s="132">
        <v>1078700</v>
      </c>
      <c r="B6848" s="145" t="s">
        <v>6336</v>
      </c>
      <c r="C6848" s="132">
        <v>100</v>
      </c>
      <c r="D6848" s="132">
        <v>24</v>
      </c>
      <c r="E6848" s="186" t="s">
        <v>20</v>
      </c>
      <c r="F6848" s="132" t="s">
        <v>20</v>
      </c>
      <c r="G6848" s="132" t="s">
        <v>21</v>
      </c>
      <c r="H6848" s="132" t="s">
        <v>21</v>
      </c>
      <c r="I6848" s="132" t="s">
        <v>21</v>
      </c>
      <c r="J6848" s="133">
        <v>4.3</v>
      </c>
      <c r="K6848" s="133">
        <v>4.75</v>
      </c>
      <c r="L6848" s="133">
        <v>2.2000000000000002</v>
      </c>
      <c r="M6848" s="134" t="str">
        <f t="shared" si="106"/>
        <v>P</v>
      </c>
      <c r="N6848" s="173" t="s">
        <v>10682</v>
      </c>
      <c r="O6848" s="146" t="s">
        <v>1506</v>
      </c>
      <c r="P6848" s="146" t="s">
        <v>9460</v>
      </c>
      <c r="Q6848" s="147" t="s">
        <v>10519</v>
      </c>
      <c r="R6848" s="187">
        <v>14.000000000000002</v>
      </c>
    </row>
    <row r="6849" spans="1:18" x14ac:dyDescent="0.25">
      <c r="A6849" s="135">
        <v>1078701</v>
      </c>
      <c r="B6849" s="148" t="s">
        <v>9962</v>
      </c>
      <c r="C6849" s="135">
        <v>6</v>
      </c>
      <c r="D6849" s="135">
        <v>235</v>
      </c>
      <c r="E6849" s="188" t="s">
        <v>21</v>
      </c>
      <c r="F6849" s="135">
        <v>416</v>
      </c>
      <c r="G6849" s="135" t="s">
        <v>20</v>
      </c>
      <c r="H6849" s="135">
        <v>20</v>
      </c>
      <c r="I6849" s="135">
        <v>1</v>
      </c>
      <c r="J6849" s="136">
        <v>1.8</v>
      </c>
      <c r="K6849" s="136">
        <v>1.26</v>
      </c>
      <c r="L6849" s="136">
        <v>1.79</v>
      </c>
      <c r="M6849" s="137" t="str">
        <f t="shared" si="106"/>
        <v>P</v>
      </c>
      <c r="N6849" s="174" t="s">
        <v>10681</v>
      </c>
      <c r="O6849" s="149" t="s">
        <v>1506</v>
      </c>
      <c r="P6849" s="149" t="s">
        <v>10455</v>
      </c>
      <c r="Q6849" s="150" t="s">
        <v>10519</v>
      </c>
      <c r="R6849" s="189">
        <v>5.4</v>
      </c>
    </row>
    <row r="6850" spans="1:18" x14ac:dyDescent="0.25">
      <c r="A6850" s="132">
        <v>1078703</v>
      </c>
      <c r="B6850" s="145" t="s">
        <v>9963</v>
      </c>
      <c r="C6850" s="132">
        <v>6</v>
      </c>
      <c r="D6850" s="132">
        <v>318</v>
      </c>
      <c r="E6850" s="186" t="s">
        <v>21</v>
      </c>
      <c r="F6850" s="132">
        <v>468</v>
      </c>
      <c r="G6850" s="132" t="s">
        <v>20</v>
      </c>
      <c r="H6850" s="132" t="s">
        <v>20</v>
      </c>
      <c r="I6850" s="132" t="s">
        <v>20</v>
      </c>
      <c r="J6850" s="133">
        <v>1.83</v>
      </c>
      <c r="K6850" s="133">
        <v>1.18</v>
      </c>
      <c r="L6850" s="133">
        <v>1.67</v>
      </c>
      <c r="M6850" s="134" t="str">
        <f t="shared" ref="M6850:M6913" si="107">HYPERLINK(CONCATENATE("T:\Distribution Centre\RDC Department Shared\Cubiscan photos","\",A6850,"-pac.jpg"),"P")</f>
        <v>P</v>
      </c>
      <c r="N6850" s="173" t="s">
        <v>10681</v>
      </c>
      <c r="O6850" s="146" t="s">
        <v>1506</v>
      </c>
      <c r="P6850" s="146" t="s">
        <v>9430</v>
      </c>
      <c r="Q6850" s="147" t="s">
        <v>10519</v>
      </c>
      <c r="R6850" s="187">
        <v>4.8600000000000003</v>
      </c>
    </row>
    <row r="6851" spans="1:18" x14ac:dyDescent="0.25">
      <c r="A6851" s="135">
        <v>1078704</v>
      </c>
      <c r="B6851" s="148" t="s">
        <v>9964</v>
      </c>
      <c r="C6851" s="135">
        <v>6</v>
      </c>
      <c r="D6851" s="135">
        <v>235</v>
      </c>
      <c r="E6851" s="188" t="s">
        <v>21</v>
      </c>
      <c r="F6851" s="135">
        <v>376</v>
      </c>
      <c r="G6851" s="135" t="s">
        <v>20</v>
      </c>
      <c r="H6851" s="135" t="s">
        <v>20</v>
      </c>
      <c r="I6851" s="135" t="s">
        <v>20</v>
      </c>
      <c r="J6851" s="136">
        <v>1.87</v>
      </c>
      <c r="K6851" s="136">
        <v>1.27</v>
      </c>
      <c r="L6851" s="136">
        <v>1.79</v>
      </c>
      <c r="M6851" s="137" t="str">
        <f t="shared" si="107"/>
        <v>P</v>
      </c>
      <c r="N6851" s="174" t="s">
        <v>10681</v>
      </c>
      <c r="O6851" s="149" t="s">
        <v>1506</v>
      </c>
      <c r="P6851" s="149" t="s">
        <v>10455</v>
      </c>
      <c r="Q6851" s="150" t="s">
        <v>10519</v>
      </c>
      <c r="R6851" s="189">
        <v>5.46</v>
      </c>
    </row>
    <row r="6852" spans="1:18" x14ac:dyDescent="0.25">
      <c r="A6852" s="132">
        <v>1078705</v>
      </c>
      <c r="B6852" s="145" t="s">
        <v>1369</v>
      </c>
      <c r="C6852" s="132">
        <v>1</v>
      </c>
      <c r="D6852" s="132" t="s">
        <v>9548</v>
      </c>
      <c r="E6852" s="186" t="s">
        <v>9548</v>
      </c>
      <c r="F6852" s="132" t="s">
        <v>9548</v>
      </c>
      <c r="G6852" s="132" t="s">
        <v>9548</v>
      </c>
      <c r="H6852" s="132" t="s">
        <v>9548</v>
      </c>
      <c r="I6852" s="132" t="s">
        <v>9548</v>
      </c>
      <c r="J6852" s="133">
        <v>0.48</v>
      </c>
      <c r="K6852" s="133">
        <v>0.42</v>
      </c>
      <c r="L6852" s="133">
        <v>1.6</v>
      </c>
      <c r="M6852" s="134" t="str">
        <f t="shared" si="107"/>
        <v>P</v>
      </c>
      <c r="N6852" s="173" t="s">
        <v>10681</v>
      </c>
      <c r="O6852" s="146" t="s">
        <v>1506</v>
      </c>
      <c r="P6852" s="146" t="s">
        <v>9442</v>
      </c>
      <c r="Q6852" s="147" t="s">
        <v>10519</v>
      </c>
      <c r="R6852" s="187">
        <v>2.38</v>
      </c>
    </row>
    <row r="6853" spans="1:18" x14ac:dyDescent="0.25">
      <c r="A6853" s="135">
        <v>1078706</v>
      </c>
      <c r="B6853" s="148" t="s">
        <v>9965</v>
      </c>
      <c r="C6853" s="135">
        <v>6</v>
      </c>
      <c r="D6853" s="135">
        <v>235</v>
      </c>
      <c r="E6853" s="188" t="s">
        <v>21</v>
      </c>
      <c r="F6853" s="135">
        <v>376</v>
      </c>
      <c r="G6853" s="135" t="s">
        <v>20</v>
      </c>
      <c r="H6853" s="135">
        <v>16</v>
      </c>
      <c r="I6853" s="135">
        <v>1</v>
      </c>
      <c r="J6853" s="136">
        <v>1.82</v>
      </c>
      <c r="K6853" s="136">
        <v>1.25</v>
      </c>
      <c r="L6853" s="136">
        <v>1.78</v>
      </c>
      <c r="M6853" s="137" t="str">
        <f t="shared" si="107"/>
        <v>P</v>
      </c>
      <c r="N6853" s="174" t="s">
        <v>10681</v>
      </c>
      <c r="O6853" s="149" t="s">
        <v>1506</v>
      </c>
      <c r="P6853" s="149" t="s">
        <v>10455</v>
      </c>
      <c r="Q6853" s="150" t="s">
        <v>10519</v>
      </c>
      <c r="R6853" s="189">
        <v>6</v>
      </c>
    </row>
    <row r="6854" spans="1:18" x14ac:dyDescent="0.25">
      <c r="A6854" s="132">
        <v>1078711</v>
      </c>
      <c r="B6854" s="145" t="s">
        <v>9966</v>
      </c>
      <c r="C6854" s="132">
        <v>6</v>
      </c>
      <c r="D6854" s="132">
        <v>235</v>
      </c>
      <c r="E6854" s="186" t="s">
        <v>21</v>
      </c>
      <c r="F6854" s="132">
        <v>376</v>
      </c>
      <c r="G6854" s="132">
        <v>20</v>
      </c>
      <c r="H6854" s="132" t="s">
        <v>20</v>
      </c>
      <c r="I6854" s="132">
        <v>1</v>
      </c>
      <c r="J6854" s="133">
        <v>1.8</v>
      </c>
      <c r="K6854" s="133">
        <v>1.26</v>
      </c>
      <c r="L6854" s="133">
        <v>1.77</v>
      </c>
      <c r="M6854" s="134" t="str">
        <f t="shared" si="107"/>
        <v>P</v>
      </c>
      <c r="N6854" s="173" t="s">
        <v>10681</v>
      </c>
      <c r="O6854" s="146" t="s">
        <v>1506</v>
      </c>
      <c r="P6854" s="146" t="s">
        <v>10455</v>
      </c>
      <c r="Q6854" s="147" t="s">
        <v>10519</v>
      </c>
      <c r="R6854" s="187">
        <v>6.5400000000000009</v>
      </c>
    </row>
    <row r="6855" spans="1:18" x14ac:dyDescent="0.25">
      <c r="A6855" s="135">
        <v>1078712</v>
      </c>
      <c r="B6855" s="148" t="s">
        <v>9967</v>
      </c>
      <c r="C6855" s="135">
        <v>6</v>
      </c>
      <c r="D6855" s="135">
        <v>235</v>
      </c>
      <c r="E6855" s="188" t="s">
        <v>21</v>
      </c>
      <c r="F6855" s="135">
        <v>360</v>
      </c>
      <c r="G6855" s="135" t="s">
        <v>20</v>
      </c>
      <c r="H6855" s="135" t="s">
        <v>20</v>
      </c>
      <c r="I6855" s="135" t="s">
        <v>20</v>
      </c>
      <c r="J6855" s="136">
        <v>1.82</v>
      </c>
      <c r="K6855" s="136">
        <v>1.25</v>
      </c>
      <c r="L6855" s="136">
        <v>1.78</v>
      </c>
      <c r="M6855" s="137" t="str">
        <f t="shared" si="107"/>
        <v>P</v>
      </c>
      <c r="N6855" s="174" t="s">
        <v>10681</v>
      </c>
      <c r="O6855" s="149" t="s">
        <v>1506</v>
      </c>
      <c r="P6855" s="149" t="s">
        <v>10455</v>
      </c>
      <c r="Q6855" s="150" t="s">
        <v>10519</v>
      </c>
      <c r="R6855" s="189">
        <v>6.36</v>
      </c>
    </row>
    <row r="6856" spans="1:18" x14ac:dyDescent="0.25">
      <c r="A6856" s="132">
        <v>1078749</v>
      </c>
      <c r="B6856" s="145" t="s">
        <v>6337</v>
      </c>
      <c r="C6856" s="132">
        <v>12</v>
      </c>
      <c r="D6856" s="132">
        <v>549</v>
      </c>
      <c r="E6856" s="186" t="s">
        <v>20</v>
      </c>
      <c r="F6856" s="132" t="s">
        <v>20</v>
      </c>
      <c r="G6856" s="132" t="s">
        <v>20</v>
      </c>
      <c r="H6856" s="132" t="s">
        <v>20</v>
      </c>
      <c r="I6856" s="132" t="s">
        <v>20</v>
      </c>
      <c r="J6856" s="133">
        <v>1.52</v>
      </c>
      <c r="K6856" s="133">
        <v>1.1599999999999999</v>
      </c>
      <c r="L6856" s="133">
        <v>0.9</v>
      </c>
      <c r="M6856" s="134" t="str">
        <f t="shared" si="107"/>
        <v>P</v>
      </c>
      <c r="N6856" s="173" t="s">
        <v>10681</v>
      </c>
      <c r="O6856" s="146" t="s">
        <v>1506</v>
      </c>
      <c r="P6856" s="146" t="s">
        <v>9427</v>
      </c>
      <c r="Q6856" s="147" t="s">
        <v>10519</v>
      </c>
      <c r="R6856" s="187">
        <v>4.8000000000000007</v>
      </c>
    </row>
    <row r="6857" spans="1:18" x14ac:dyDescent="0.25">
      <c r="A6857" s="135">
        <v>1078768</v>
      </c>
      <c r="B6857" s="148" t="s">
        <v>6338</v>
      </c>
      <c r="C6857" s="135">
        <v>12</v>
      </c>
      <c r="D6857" s="135">
        <v>704</v>
      </c>
      <c r="E6857" s="188" t="s">
        <v>21</v>
      </c>
      <c r="F6857" s="135">
        <v>1024</v>
      </c>
      <c r="G6857" s="135">
        <v>20</v>
      </c>
      <c r="H6857" s="135">
        <v>25</v>
      </c>
      <c r="I6857" s="135">
        <v>2</v>
      </c>
      <c r="J6857" s="136">
        <v>1.6</v>
      </c>
      <c r="K6857" s="136">
        <v>1.1000000000000001</v>
      </c>
      <c r="L6857" s="136">
        <v>0.91</v>
      </c>
      <c r="M6857" s="137" t="str">
        <f t="shared" si="107"/>
        <v>P</v>
      </c>
      <c r="N6857" s="174" t="s">
        <v>10681</v>
      </c>
      <c r="O6857" s="149" t="s">
        <v>1506</v>
      </c>
      <c r="P6857" s="149" t="s">
        <v>9430</v>
      </c>
      <c r="Q6857" s="150" t="s">
        <v>10519</v>
      </c>
      <c r="R6857" s="189">
        <v>3.84</v>
      </c>
    </row>
    <row r="6858" spans="1:18" x14ac:dyDescent="0.25">
      <c r="A6858" s="132">
        <v>1078774</v>
      </c>
      <c r="B6858" s="145" t="s">
        <v>458</v>
      </c>
      <c r="C6858" s="132">
        <v>6</v>
      </c>
      <c r="D6858" s="132">
        <v>432</v>
      </c>
      <c r="E6858" s="186" t="s">
        <v>21</v>
      </c>
      <c r="F6858" s="132" t="s">
        <v>20</v>
      </c>
      <c r="G6858" s="132">
        <v>20</v>
      </c>
      <c r="H6858" s="132">
        <v>25</v>
      </c>
      <c r="I6858" s="132">
        <v>2</v>
      </c>
      <c r="J6858" s="133">
        <v>1.67</v>
      </c>
      <c r="K6858" s="133">
        <v>1.1000000000000001</v>
      </c>
      <c r="L6858" s="133">
        <v>1.18</v>
      </c>
      <c r="M6858" s="134" t="str">
        <f t="shared" si="107"/>
        <v>P</v>
      </c>
      <c r="N6858" s="173" t="s">
        <v>10681</v>
      </c>
      <c r="O6858" s="146" t="s">
        <v>1578</v>
      </c>
      <c r="P6858" s="146" t="s">
        <v>10579</v>
      </c>
      <c r="Q6858" s="147" t="s">
        <v>10106</v>
      </c>
      <c r="R6858" s="187">
        <v>10.56</v>
      </c>
    </row>
    <row r="6859" spans="1:18" x14ac:dyDescent="0.25">
      <c r="A6859" s="135">
        <v>1078776</v>
      </c>
      <c r="B6859" s="148" t="s">
        <v>176</v>
      </c>
      <c r="C6859" s="135">
        <v>6</v>
      </c>
      <c r="D6859" s="135">
        <v>330</v>
      </c>
      <c r="E6859" s="188" t="s">
        <v>21</v>
      </c>
      <c r="F6859" s="135">
        <v>512</v>
      </c>
      <c r="G6859" s="135" t="s">
        <v>20</v>
      </c>
      <c r="H6859" s="135" t="s">
        <v>20</v>
      </c>
      <c r="I6859" s="135" t="s">
        <v>20</v>
      </c>
      <c r="J6859" s="136">
        <v>1.51</v>
      </c>
      <c r="K6859" s="136">
        <v>1.01</v>
      </c>
      <c r="L6859" s="136">
        <v>1.8</v>
      </c>
      <c r="M6859" s="137" t="str">
        <f t="shared" si="107"/>
        <v>P</v>
      </c>
      <c r="N6859" s="174" t="s">
        <v>10681</v>
      </c>
      <c r="O6859" s="149" t="s">
        <v>1506</v>
      </c>
      <c r="P6859" s="149" t="s">
        <v>9427</v>
      </c>
      <c r="Q6859" s="150" t="s">
        <v>10519</v>
      </c>
      <c r="R6859" s="189">
        <v>4.8000000000000007</v>
      </c>
    </row>
    <row r="6860" spans="1:18" x14ac:dyDescent="0.25">
      <c r="A6860" s="132">
        <v>1078779</v>
      </c>
      <c r="B6860" s="145" t="s">
        <v>1195</v>
      </c>
      <c r="C6860" s="132">
        <v>6</v>
      </c>
      <c r="D6860" s="132">
        <v>335</v>
      </c>
      <c r="E6860" s="186" t="s">
        <v>21</v>
      </c>
      <c r="F6860" s="132" t="s">
        <v>20</v>
      </c>
      <c r="G6860" s="132">
        <v>20</v>
      </c>
      <c r="H6860" s="132">
        <v>25</v>
      </c>
      <c r="I6860" s="132">
        <v>1</v>
      </c>
      <c r="J6860" s="133">
        <v>1.52</v>
      </c>
      <c r="K6860" s="133">
        <v>1.01</v>
      </c>
      <c r="L6860" s="133">
        <v>1.78</v>
      </c>
      <c r="M6860" s="134" t="str">
        <f t="shared" si="107"/>
        <v>P</v>
      </c>
      <c r="N6860" s="173" t="s">
        <v>10681</v>
      </c>
      <c r="O6860" s="146" t="s">
        <v>1506</v>
      </c>
      <c r="P6860" s="146" t="s">
        <v>10455</v>
      </c>
      <c r="Q6860" s="147" t="s">
        <v>10519</v>
      </c>
      <c r="R6860" s="187">
        <v>4.26</v>
      </c>
    </row>
    <row r="6861" spans="1:18" x14ac:dyDescent="0.25">
      <c r="A6861" s="135">
        <v>1078782</v>
      </c>
      <c r="B6861" s="148" t="s">
        <v>6339</v>
      </c>
      <c r="C6861" s="135">
        <v>12</v>
      </c>
      <c r="D6861" s="135">
        <v>549</v>
      </c>
      <c r="E6861" s="188" t="s">
        <v>21</v>
      </c>
      <c r="F6861" s="135" t="s">
        <v>20</v>
      </c>
      <c r="G6861" s="135">
        <v>25</v>
      </c>
      <c r="H6861" s="135" t="s">
        <v>20</v>
      </c>
      <c r="I6861" s="135">
        <v>1</v>
      </c>
      <c r="J6861" s="136">
        <v>1.53</v>
      </c>
      <c r="K6861" s="136">
        <v>1.1499999999999999</v>
      </c>
      <c r="L6861" s="136">
        <v>0.9</v>
      </c>
      <c r="M6861" s="137" t="str">
        <f t="shared" si="107"/>
        <v>P</v>
      </c>
      <c r="N6861" s="174" t="s">
        <v>10681</v>
      </c>
      <c r="O6861" s="149" t="s">
        <v>1506</v>
      </c>
      <c r="P6861" s="149" t="s">
        <v>9427</v>
      </c>
      <c r="Q6861" s="150" t="s">
        <v>10519</v>
      </c>
      <c r="R6861" s="189">
        <v>5.76</v>
      </c>
    </row>
    <row r="6862" spans="1:18" x14ac:dyDescent="0.25">
      <c r="A6862" s="132">
        <v>1078783</v>
      </c>
      <c r="B6862" s="145" t="s">
        <v>6340</v>
      </c>
      <c r="C6862" s="132">
        <v>24</v>
      </c>
      <c r="D6862" s="132">
        <v>300</v>
      </c>
      <c r="E6862" s="186" t="s">
        <v>21</v>
      </c>
      <c r="F6862" s="132">
        <v>480</v>
      </c>
      <c r="G6862" s="132">
        <v>11</v>
      </c>
      <c r="H6862" s="132">
        <v>11</v>
      </c>
      <c r="I6862" s="132">
        <v>2</v>
      </c>
      <c r="J6862" s="133">
        <v>2.4500000000000002</v>
      </c>
      <c r="K6862" s="133">
        <v>1.45</v>
      </c>
      <c r="L6862" s="133">
        <v>0.92</v>
      </c>
      <c r="M6862" s="134" t="str">
        <f t="shared" si="107"/>
        <v>P</v>
      </c>
      <c r="N6862" s="173" t="s">
        <v>10681</v>
      </c>
      <c r="O6862" s="146" t="s">
        <v>1506</v>
      </c>
      <c r="P6862" s="146" t="s">
        <v>10455</v>
      </c>
      <c r="Q6862" s="147" t="s">
        <v>10519</v>
      </c>
      <c r="R6862" s="187">
        <v>7.4399999999999995</v>
      </c>
    </row>
    <row r="6863" spans="1:18" x14ac:dyDescent="0.25">
      <c r="A6863" s="135">
        <v>1078795</v>
      </c>
      <c r="B6863" s="148" t="s">
        <v>423</v>
      </c>
      <c r="C6863" s="135">
        <v>6</v>
      </c>
      <c r="D6863" s="135">
        <v>598</v>
      </c>
      <c r="E6863" s="188" t="s">
        <v>21</v>
      </c>
      <c r="F6863" s="135">
        <v>924</v>
      </c>
      <c r="G6863" s="135">
        <v>12</v>
      </c>
      <c r="H6863" s="135" t="s">
        <v>20</v>
      </c>
      <c r="I6863" s="135">
        <v>3</v>
      </c>
      <c r="J6863" s="136">
        <v>2.21</v>
      </c>
      <c r="K6863" s="136">
        <v>1.46</v>
      </c>
      <c r="L6863" s="136">
        <v>0.5</v>
      </c>
      <c r="M6863" s="137" t="str">
        <f t="shared" si="107"/>
        <v>P</v>
      </c>
      <c r="N6863" s="174" t="s">
        <v>10681</v>
      </c>
      <c r="O6863" s="149" t="s">
        <v>1581</v>
      </c>
      <c r="P6863" s="149" t="s">
        <v>10581</v>
      </c>
      <c r="Q6863" s="150" t="s">
        <v>10519</v>
      </c>
      <c r="R6863" s="189">
        <v>3.5999999999999996</v>
      </c>
    </row>
    <row r="6864" spans="1:18" x14ac:dyDescent="0.25">
      <c r="A6864" s="132">
        <v>1078796</v>
      </c>
      <c r="B6864" s="145" t="s">
        <v>600</v>
      </c>
      <c r="C6864" s="132">
        <v>6</v>
      </c>
      <c r="D6864" s="132">
        <v>170</v>
      </c>
      <c r="E6864" s="186" t="s">
        <v>21</v>
      </c>
      <c r="F6864" s="132">
        <v>306</v>
      </c>
      <c r="G6864" s="132" t="s">
        <v>20</v>
      </c>
      <c r="H6864" s="132">
        <v>20</v>
      </c>
      <c r="I6864" s="132">
        <v>1</v>
      </c>
      <c r="J6864" s="133">
        <v>2</v>
      </c>
      <c r="K6864" s="133">
        <v>1.33</v>
      </c>
      <c r="L6864" s="133">
        <v>1.74</v>
      </c>
      <c r="M6864" s="134" t="str">
        <f t="shared" si="107"/>
        <v>P</v>
      </c>
      <c r="N6864" s="171" t="s">
        <v>10681</v>
      </c>
      <c r="O6864" s="146" t="s">
        <v>1506</v>
      </c>
      <c r="P6864" s="146" t="s">
        <v>10455</v>
      </c>
      <c r="Q6864" s="147" t="s">
        <v>10519</v>
      </c>
      <c r="R6864" s="187">
        <v>6.84</v>
      </c>
    </row>
    <row r="6865" spans="1:18" x14ac:dyDescent="0.25">
      <c r="A6865" s="135">
        <v>1078800</v>
      </c>
      <c r="B6865" s="148" t="s">
        <v>1407</v>
      </c>
      <c r="C6865" s="135">
        <v>6</v>
      </c>
      <c r="D6865" s="135">
        <v>170</v>
      </c>
      <c r="E6865" s="188" t="s">
        <v>21</v>
      </c>
      <c r="F6865" s="135">
        <v>272</v>
      </c>
      <c r="G6865" s="135" t="s">
        <v>20</v>
      </c>
      <c r="H6865" s="135" t="s">
        <v>20</v>
      </c>
      <c r="I6865" s="135" t="s">
        <v>20</v>
      </c>
      <c r="J6865" s="136">
        <v>2.02</v>
      </c>
      <c r="K6865" s="136">
        <v>1.3</v>
      </c>
      <c r="L6865" s="136">
        <v>1.68</v>
      </c>
      <c r="M6865" s="137" t="str">
        <f t="shared" si="107"/>
        <v>P</v>
      </c>
      <c r="N6865" s="172" t="s">
        <v>10681</v>
      </c>
      <c r="O6865" s="149" t="s">
        <v>1506</v>
      </c>
      <c r="P6865" s="149" t="s">
        <v>10455</v>
      </c>
      <c r="Q6865" s="150" t="s">
        <v>10519</v>
      </c>
      <c r="R6865" s="189">
        <v>10.08</v>
      </c>
    </row>
    <row r="6866" spans="1:18" x14ac:dyDescent="0.25">
      <c r="A6866" s="132">
        <v>1078804</v>
      </c>
      <c r="B6866" s="145" t="s">
        <v>6341</v>
      </c>
      <c r="C6866" s="132">
        <v>1</v>
      </c>
      <c r="D6866" s="132" t="s">
        <v>20</v>
      </c>
      <c r="E6866" s="186" t="s">
        <v>20</v>
      </c>
      <c r="F6866" s="132" t="s">
        <v>20</v>
      </c>
      <c r="G6866" s="132" t="s">
        <v>20</v>
      </c>
      <c r="H6866" s="132" t="s">
        <v>20</v>
      </c>
      <c r="I6866" s="132" t="s">
        <v>20</v>
      </c>
      <c r="J6866" s="133">
        <v>3.77</v>
      </c>
      <c r="K6866" s="133">
        <v>1.2</v>
      </c>
      <c r="L6866" s="133">
        <v>0.05</v>
      </c>
      <c r="M6866" s="134" t="str">
        <f t="shared" si="107"/>
        <v>P</v>
      </c>
      <c r="N6866" s="171" t="s">
        <v>10682</v>
      </c>
      <c r="O6866" s="146" t="s">
        <v>1506</v>
      </c>
      <c r="P6866" s="146" t="s">
        <v>9443</v>
      </c>
      <c r="Q6866" s="147" t="s">
        <v>10519</v>
      </c>
      <c r="R6866" s="187">
        <v>0.33</v>
      </c>
    </row>
    <row r="6867" spans="1:18" x14ac:dyDescent="0.25">
      <c r="A6867" s="135">
        <v>1078806</v>
      </c>
      <c r="B6867" s="148" t="s">
        <v>6342</v>
      </c>
      <c r="C6867" s="135">
        <v>1</v>
      </c>
      <c r="D6867" s="135" t="s">
        <v>20</v>
      </c>
      <c r="E6867" s="188" t="s">
        <v>20</v>
      </c>
      <c r="F6867" s="135" t="s">
        <v>20</v>
      </c>
      <c r="G6867" s="135" t="s">
        <v>20</v>
      </c>
      <c r="H6867" s="135" t="s">
        <v>20</v>
      </c>
      <c r="I6867" s="135" t="s">
        <v>20</v>
      </c>
      <c r="J6867" s="136">
        <v>4.2</v>
      </c>
      <c r="K6867" s="136">
        <v>2.65</v>
      </c>
      <c r="L6867" s="136">
        <v>1.4999999999999999E-2</v>
      </c>
      <c r="M6867" s="137" t="str">
        <f t="shared" si="107"/>
        <v>P</v>
      </c>
      <c r="N6867" s="172" t="s">
        <v>10682</v>
      </c>
      <c r="O6867" s="149" t="s">
        <v>1506</v>
      </c>
      <c r="P6867" s="149" t="s">
        <v>9498</v>
      </c>
      <c r="Q6867" s="150" t="s">
        <v>10519</v>
      </c>
      <c r="R6867" s="189">
        <v>0.51</v>
      </c>
    </row>
    <row r="6868" spans="1:18" x14ac:dyDescent="0.25">
      <c r="A6868" s="132">
        <v>1078807</v>
      </c>
      <c r="B6868" s="145" t="s">
        <v>6343</v>
      </c>
      <c r="C6868" s="132">
        <v>1</v>
      </c>
      <c r="D6868" s="132" t="s">
        <v>20</v>
      </c>
      <c r="E6868" s="186" t="s">
        <v>20</v>
      </c>
      <c r="F6868" s="132" t="s">
        <v>20</v>
      </c>
      <c r="G6868" s="132" t="s">
        <v>20</v>
      </c>
      <c r="H6868" s="132" t="s">
        <v>20</v>
      </c>
      <c r="I6868" s="132" t="s">
        <v>20</v>
      </c>
      <c r="J6868" s="133">
        <v>3.85</v>
      </c>
      <c r="K6868" s="133">
        <v>0</v>
      </c>
      <c r="L6868" s="133">
        <v>0.74</v>
      </c>
      <c r="M6868" s="134" t="str">
        <f t="shared" si="107"/>
        <v>P</v>
      </c>
      <c r="N6868" s="171" t="s">
        <v>10682</v>
      </c>
      <c r="O6868" s="146" t="s">
        <v>1506</v>
      </c>
      <c r="P6868" s="146" t="s">
        <v>9498</v>
      </c>
      <c r="Q6868" s="147" t="s">
        <v>10519</v>
      </c>
      <c r="R6868" s="187">
        <v>0.51</v>
      </c>
    </row>
    <row r="6869" spans="1:18" x14ac:dyDescent="0.25">
      <c r="A6869" s="135">
        <v>1078837</v>
      </c>
      <c r="B6869" s="148" t="s">
        <v>6344</v>
      </c>
      <c r="C6869" s="135">
        <v>1</v>
      </c>
      <c r="D6869" s="135" t="s">
        <v>20</v>
      </c>
      <c r="E6869" s="188" t="s">
        <v>20</v>
      </c>
      <c r="F6869" s="135" t="s">
        <v>20</v>
      </c>
      <c r="G6869" s="135" t="s">
        <v>20</v>
      </c>
      <c r="H6869" s="135" t="s">
        <v>20</v>
      </c>
      <c r="I6869" s="135" t="s">
        <v>20</v>
      </c>
      <c r="J6869" s="136">
        <v>4.2</v>
      </c>
      <c r="K6869" s="136">
        <v>2.65</v>
      </c>
      <c r="L6869" s="136">
        <v>1.4999999999999999E-2</v>
      </c>
      <c r="M6869" s="137" t="str">
        <f t="shared" si="107"/>
        <v>P</v>
      </c>
      <c r="N6869" s="172" t="s">
        <v>10682</v>
      </c>
      <c r="O6869" s="149" t="s">
        <v>1506</v>
      </c>
      <c r="P6869" s="149" t="s">
        <v>9498</v>
      </c>
      <c r="Q6869" s="150" t="s">
        <v>10519</v>
      </c>
      <c r="R6869" s="189">
        <v>0.51</v>
      </c>
    </row>
    <row r="6870" spans="1:18" x14ac:dyDescent="0.25">
      <c r="A6870" s="132">
        <v>1078838</v>
      </c>
      <c r="B6870" s="145" t="s">
        <v>6345</v>
      </c>
      <c r="C6870" s="132">
        <v>1000</v>
      </c>
      <c r="D6870" s="132" t="s">
        <v>20</v>
      </c>
      <c r="E6870" s="186" t="s">
        <v>20</v>
      </c>
      <c r="F6870" s="132" t="s">
        <v>20</v>
      </c>
      <c r="G6870" s="132" t="s">
        <v>20</v>
      </c>
      <c r="H6870" s="132" t="s">
        <v>20</v>
      </c>
      <c r="I6870" s="132" t="s">
        <v>20</v>
      </c>
      <c r="J6870" s="133">
        <v>1.4</v>
      </c>
      <c r="K6870" s="133">
        <v>1.4</v>
      </c>
      <c r="L6870" s="133">
        <v>0.43</v>
      </c>
      <c r="M6870" s="134" t="str">
        <f t="shared" si="107"/>
        <v>P</v>
      </c>
      <c r="N6870" s="171" t="s">
        <v>10682</v>
      </c>
      <c r="O6870" s="146" t="s">
        <v>1506</v>
      </c>
      <c r="P6870" s="146" t="s">
        <v>9526</v>
      </c>
      <c r="Q6870" s="147" t="s">
        <v>10519</v>
      </c>
      <c r="R6870" s="187">
        <v>90</v>
      </c>
    </row>
    <row r="6871" spans="1:18" x14ac:dyDescent="0.25">
      <c r="A6871" s="135">
        <v>1078841</v>
      </c>
      <c r="B6871" s="148" t="s">
        <v>6346</v>
      </c>
      <c r="C6871" s="135">
        <v>1</v>
      </c>
      <c r="D6871" s="135" t="s">
        <v>20</v>
      </c>
      <c r="E6871" s="188" t="s">
        <v>20</v>
      </c>
      <c r="F6871" s="135" t="s">
        <v>20</v>
      </c>
      <c r="G6871" s="135" t="s">
        <v>20</v>
      </c>
      <c r="H6871" s="135" t="s">
        <v>20</v>
      </c>
      <c r="I6871" s="135" t="s">
        <v>20</v>
      </c>
      <c r="J6871" s="136">
        <v>1.82</v>
      </c>
      <c r="K6871" s="136">
        <v>1.28</v>
      </c>
      <c r="L6871" s="136">
        <v>0.3</v>
      </c>
      <c r="M6871" s="137" t="str">
        <f t="shared" si="107"/>
        <v>P</v>
      </c>
      <c r="N6871" s="172" t="s">
        <v>10682</v>
      </c>
      <c r="O6871" s="149" t="s">
        <v>1500</v>
      </c>
      <c r="P6871" s="149" t="s">
        <v>9418</v>
      </c>
      <c r="Q6871" s="150" t="s">
        <v>10519</v>
      </c>
      <c r="R6871" s="189">
        <v>0.36</v>
      </c>
    </row>
    <row r="6872" spans="1:18" x14ac:dyDescent="0.25">
      <c r="A6872" s="132">
        <v>1078909</v>
      </c>
      <c r="B6872" s="145" t="s">
        <v>778</v>
      </c>
      <c r="C6872" s="132">
        <v>60</v>
      </c>
      <c r="D6872" s="132" t="s">
        <v>20</v>
      </c>
      <c r="E6872" s="186">
        <v>36</v>
      </c>
      <c r="F6872" s="132">
        <v>3240</v>
      </c>
      <c r="G6872" s="132">
        <v>144</v>
      </c>
      <c r="H6872" s="132" t="s">
        <v>20</v>
      </c>
      <c r="I6872" s="132">
        <v>1</v>
      </c>
      <c r="J6872" s="133">
        <v>1.04</v>
      </c>
      <c r="K6872" s="133">
        <v>0.72</v>
      </c>
      <c r="L6872" s="133">
        <v>0.55000000000000004</v>
      </c>
      <c r="M6872" s="134" t="str">
        <f t="shared" si="107"/>
        <v>P</v>
      </c>
      <c r="N6872" s="171" t="s">
        <v>10682</v>
      </c>
      <c r="O6872" s="146" t="s">
        <v>1506</v>
      </c>
      <c r="P6872" s="146" t="s">
        <v>10580</v>
      </c>
      <c r="Q6872" s="147" t="s">
        <v>10519</v>
      </c>
      <c r="R6872" s="187">
        <v>1.2</v>
      </c>
    </row>
    <row r="6873" spans="1:18" x14ac:dyDescent="0.25">
      <c r="A6873" s="135">
        <v>1079047</v>
      </c>
      <c r="B6873" s="148" t="s">
        <v>6347</v>
      </c>
      <c r="C6873" s="135">
        <v>50</v>
      </c>
      <c r="D6873" s="135" t="s">
        <v>20</v>
      </c>
      <c r="E6873" s="188" t="s">
        <v>20</v>
      </c>
      <c r="F6873" s="135" t="s">
        <v>20</v>
      </c>
      <c r="G6873" s="135" t="s">
        <v>20</v>
      </c>
      <c r="H6873" s="135" t="s">
        <v>20</v>
      </c>
      <c r="I6873" s="135" t="s">
        <v>20</v>
      </c>
      <c r="J6873" s="136">
        <v>0.84099999999999997</v>
      </c>
      <c r="K6873" s="136">
        <v>0.53900000000000003</v>
      </c>
      <c r="L6873" s="136">
        <v>0.5</v>
      </c>
      <c r="M6873" s="137" t="str">
        <f t="shared" si="107"/>
        <v>P</v>
      </c>
      <c r="N6873" s="172" t="s">
        <v>10682</v>
      </c>
      <c r="O6873" s="149" t="s">
        <v>1562</v>
      </c>
      <c r="P6873" s="149" t="s">
        <v>9557</v>
      </c>
      <c r="Q6873" s="150" t="s">
        <v>10519</v>
      </c>
      <c r="R6873" s="189">
        <v>37.31343283582089</v>
      </c>
    </row>
    <row r="6874" spans="1:18" x14ac:dyDescent="0.25">
      <c r="A6874" s="132">
        <v>1079048</v>
      </c>
      <c r="B6874" s="145" t="s">
        <v>6348</v>
      </c>
      <c r="C6874" s="132">
        <v>200</v>
      </c>
      <c r="D6874" s="132" t="s">
        <v>20</v>
      </c>
      <c r="E6874" s="186" t="s">
        <v>20</v>
      </c>
      <c r="F6874" s="132" t="s">
        <v>20</v>
      </c>
      <c r="G6874" s="132" t="s">
        <v>20</v>
      </c>
      <c r="H6874" s="132" t="s">
        <v>20</v>
      </c>
      <c r="I6874" s="132" t="s">
        <v>20</v>
      </c>
      <c r="J6874" s="133">
        <v>1.625</v>
      </c>
      <c r="K6874" s="133">
        <v>3.91</v>
      </c>
      <c r="L6874" s="133">
        <v>0.30199999999999999</v>
      </c>
      <c r="M6874" s="134" t="str">
        <f t="shared" si="107"/>
        <v>P</v>
      </c>
      <c r="N6874" s="173" t="s">
        <v>10682</v>
      </c>
      <c r="O6874" s="146" t="s">
        <v>1500</v>
      </c>
      <c r="P6874" s="146" t="s">
        <v>9706</v>
      </c>
      <c r="Q6874" s="147" t="s">
        <v>10519</v>
      </c>
      <c r="R6874" s="187">
        <v>5.4027504911591357</v>
      </c>
    </row>
    <row r="6875" spans="1:18" x14ac:dyDescent="0.25">
      <c r="A6875" s="135">
        <v>1079050</v>
      </c>
      <c r="B6875" s="148" t="s">
        <v>6349</v>
      </c>
      <c r="C6875" s="135">
        <v>6</v>
      </c>
      <c r="D6875" s="135" t="s">
        <v>20</v>
      </c>
      <c r="E6875" s="188" t="s">
        <v>20</v>
      </c>
      <c r="F6875" s="135" t="s">
        <v>20</v>
      </c>
      <c r="G6875" s="135" t="s">
        <v>20</v>
      </c>
      <c r="H6875" s="135" t="s">
        <v>20</v>
      </c>
      <c r="I6875" s="135" t="s">
        <v>20</v>
      </c>
      <c r="J6875" s="136">
        <v>2.5</v>
      </c>
      <c r="K6875" s="136">
        <v>1.75</v>
      </c>
      <c r="L6875" s="136">
        <v>1.1299999999999999</v>
      </c>
      <c r="M6875" s="137" t="str">
        <f t="shared" si="107"/>
        <v>P</v>
      </c>
      <c r="N6875" s="174" t="s">
        <v>10682</v>
      </c>
      <c r="O6875" s="149" t="s">
        <v>7955</v>
      </c>
      <c r="P6875" s="149" t="s">
        <v>9968</v>
      </c>
      <c r="Q6875" s="150" t="s">
        <v>10519</v>
      </c>
      <c r="R6875" s="189">
        <v>2.8656716417910446</v>
      </c>
    </row>
    <row r="6876" spans="1:18" x14ac:dyDescent="0.25">
      <c r="A6876" s="132">
        <v>1079070</v>
      </c>
      <c r="B6876" s="145" t="s">
        <v>500</v>
      </c>
      <c r="C6876" s="132">
        <v>6</v>
      </c>
      <c r="D6876" s="132">
        <v>444</v>
      </c>
      <c r="E6876" s="186" t="s">
        <v>21</v>
      </c>
      <c r="F6876" s="132">
        <v>760</v>
      </c>
      <c r="G6876" s="132">
        <v>32</v>
      </c>
      <c r="H6876" s="132" t="s">
        <v>20</v>
      </c>
      <c r="I6876" s="132">
        <v>1</v>
      </c>
      <c r="J6876" s="133">
        <v>1.56</v>
      </c>
      <c r="K6876" s="133">
        <v>0.98</v>
      </c>
      <c r="L6876" s="133">
        <v>1.44</v>
      </c>
      <c r="M6876" s="134" t="str">
        <f t="shared" si="107"/>
        <v>P</v>
      </c>
      <c r="N6876" s="173" t="s">
        <v>10681</v>
      </c>
      <c r="O6876" s="146" t="s">
        <v>1506</v>
      </c>
      <c r="P6876" s="146" t="s">
        <v>9427</v>
      </c>
      <c r="Q6876" s="147" t="s">
        <v>10519</v>
      </c>
      <c r="R6876" s="187">
        <v>7.5600000000000005</v>
      </c>
    </row>
    <row r="6877" spans="1:18" x14ac:dyDescent="0.25">
      <c r="A6877" s="135">
        <v>1079085</v>
      </c>
      <c r="B6877" s="148" t="s">
        <v>6350</v>
      </c>
      <c r="C6877" s="135">
        <v>6</v>
      </c>
      <c r="D6877" s="135">
        <v>444</v>
      </c>
      <c r="E6877" s="188" t="s">
        <v>21</v>
      </c>
      <c r="F6877" s="135">
        <v>740</v>
      </c>
      <c r="G6877" s="135">
        <v>24</v>
      </c>
      <c r="H6877" s="135" t="s">
        <v>20</v>
      </c>
      <c r="I6877" s="135">
        <v>1</v>
      </c>
      <c r="J6877" s="136">
        <v>1.42</v>
      </c>
      <c r="K6877" s="136">
        <v>0.94</v>
      </c>
      <c r="L6877" s="136">
        <v>1.44</v>
      </c>
      <c r="M6877" s="137" t="str">
        <f t="shared" si="107"/>
        <v>P</v>
      </c>
      <c r="N6877" s="172" t="s">
        <v>10681</v>
      </c>
      <c r="O6877" s="149" t="s">
        <v>1506</v>
      </c>
      <c r="P6877" s="149" t="s">
        <v>9427</v>
      </c>
      <c r="Q6877" s="150" t="s">
        <v>10519</v>
      </c>
      <c r="R6877" s="189">
        <v>8.94</v>
      </c>
    </row>
    <row r="6878" spans="1:18" x14ac:dyDescent="0.25">
      <c r="A6878" s="132">
        <v>1079086</v>
      </c>
      <c r="B6878" s="145" t="s">
        <v>499</v>
      </c>
      <c r="C6878" s="132">
        <v>6</v>
      </c>
      <c r="D6878" s="132">
        <v>444</v>
      </c>
      <c r="E6878" s="186" t="s">
        <v>21</v>
      </c>
      <c r="F6878" s="132">
        <v>740</v>
      </c>
      <c r="G6878" s="132">
        <v>32</v>
      </c>
      <c r="H6878" s="132">
        <v>30</v>
      </c>
      <c r="I6878" s="132">
        <v>1</v>
      </c>
      <c r="J6878" s="133">
        <v>1.46</v>
      </c>
      <c r="K6878" s="133">
        <v>1.01</v>
      </c>
      <c r="L6878" s="133">
        <v>1.44</v>
      </c>
      <c r="M6878" s="134" t="str">
        <f t="shared" si="107"/>
        <v>P</v>
      </c>
      <c r="N6878" s="171" t="s">
        <v>10681</v>
      </c>
      <c r="O6878" s="146" t="s">
        <v>1506</v>
      </c>
      <c r="P6878" s="146" t="s">
        <v>9427</v>
      </c>
      <c r="Q6878" s="147" t="s">
        <v>10519</v>
      </c>
      <c r="R6878" s="187">
        <v>7.08</v>
      </c>
    </row>
    <row r="6879" spans="1:18" x14ac:dyDescent="0.25">
      <c r="A6879" s="135">
        <v>1079089</v>
      </c>
      <c r="B6879" s="148" t="s">
        <v>6351</v>
      </c>
      <c r="C6879" s="135">
        <v>500</v>
      </c>
      <c r="D6879" s="135" t="s">
        <v>20</v>
      </c>
      <c r="E6879" s="188" t="s">
        <v>20</v>
      </c>
      <c r="F6879" s="135" t="s">
        <v>20</v>
      </c>
      <c r="G6879" s="135" t="s">
        <v>21</v>
      </c>
      <c r="H6879" s="135" t="s">
        <v>21</v>
      </c>
      <c r="I6879" s="135" t="s">
        <v>21</v>
      </c>
      <c r="J6879" s="136">
        <v>335</v>
      </c>
      <c r="K6879" s="136">
        <v>238</v>
      </c>
      <c r="L6879" s="136">
        <v>215</v>
      </c>
      <c r="M6879" s="137" t="str">
        <f t="shared" si="107"/>
        <v>P</v>
      </c>
      <c r="N6879" s="172" t="s">
        <v>10682</v>
      </c>
      <c r="O6879" s="149" t="s">
        <v>1532</v>
      </c>
      <c r="P6879" s="149" t="s">
        <v>9913</v>
      </c>
      <c r="Q6879" s="150" t="s">
        <v>10519</v>
      </c>
      <c r="R6879" s="189">
        <v>27.5</v>
      </c>
    </row>
    <row r="6880" spans="1:18" x14ac:dyDescent="0.25">
      <c r="A6880" s="132">
        <v>1079093</v>
      </c>
      <c r="B6880" s="145" t="s">
        <v>6352</v>
      </c>
      <c r="C6880" s="132">
        <v>1</v>
      </c>
      <c r="D6880" s="132" t="s">
        <v>20</v>
      </c>
      <c r="E6880" s="186" t="s">
        <v>20</v>
      </c>
      <c r="F6880" s="132" t="s">
        <v>20</v>
      </c>
      <c r="G6880" s="132" t="s">
        <v>20</v>
      </c>
      <c r="H6880" s="132" t="s">
        <v>20</v>
      </c>
      <c r="I6880" s="132" t="s">
        <v>20</v>
      </c>
      <c r="J6880" s="133">
        <v>3.2</v>
      </c>
      <c r="K6880" s="133">
        <v>1.88</v>
      </c>
      <c r="L6880" s="133">
        <v>0.12</v>
      </c>
      <c r="M6880" s="134" t="str">
        <f t="shared" si="107"/>
        <v>P</v>
      </c>
      <c r="N6880" s="173" t="s">
        <v>10682</v>
      </c>
      <c r="O6880" s="146" t="s">
        <v>1532</v>
      </c>
      <c r="P6880" s="146" t="s">
        <v>9847</v>
      </c>
      <c r="Q6880" s="147" t="s">
        <v>10519</v>
      </c>
      <c r="R6880" s="187">
        <v>0.23333333333333331</v>
      </c>
    </row>
    <row r="6881" spans="1:18" x14ac:dyDescent="0.25">
      <c r="A6881" s="135">
        <v>1079094</v>
      </c>
      <c r="B6881" s="148" t="s">
        <v>6353</v>
      </c>
      <c r="C6881" s="135">
        <v>1</v>
      </c>
      <c r="D6881" s="135" t="s">
        <v>20</v>
      </c>
      <c r="E6881" s="188" t="s">
        <v>20</v>
      </c>
      <c r="F6881" s="135" t="s">
        <v>20</v>
      </c>
      <c r="G6881" s="135" t="s">
        <v>20</v>
      </c>
      <c r="H6881" s="135" t="s">
        <v>20</v>
      </c>
      <c r="I6881" s="135" t="s">
        <v>20</v>
      </c>
      <c r="J6881" s="136">
        <v>1.6</v>
      </c>
      <c r="K6881" s="136">
        <v>3.73</v>
      </c>
      <c r="L6881" s="136">
        <v>0.85</v>
      </c>
      <c r="M6881" s="137" t="str">
        <f t="shared" si="107"/>
        <v>P</v>
      </c>
      <c r="N6881" s="172" t="s">
        <v>10682</v>
      </c>
      <c r="O6881" s="149" t="s">
        <v>1532</v>
      </c>
      <c r="P6881" s="149" t="s">
        <v>9847</v>
      </c>
      <c r="Q6881" s="150" t="s">
        <v>10519</v>
      </c>
      <c r="R6881" s="189">
        <v>0.25</v>
      </c>
    </row>
    <row r="6882" spans="1:18" x14ac:dyDescent="0.25">
      <c r="A6882" s="132">
        <v>1079103</v>
      </c>
      <c r="B6882" s="145" t="s">
        <v>6354</v>
      </c>
      <c r="C6882" s="132">
        <v>6</v>
      </c>
      <c r="D6882" s="132">
        <v>432</v>
      </c>
      <c r="E6882" s="186" t="s">
        <v>21</v>
      </c>
      <c r="F6882" s="132" t="s">
        <v>20</v>
      </c>
      <c r="G6882" s="132" t="s">
        <v>20</v>
      </c>
      <c r="H6882" s="132" t="s">
        <v>20</v>
      </c>
      <c r="I6882" s="132" t="s">
        <v>20</v>
      </c>
      <c r="J6882" s="133">
        <v>1.66</v>
      </c>
      <c r="K6882" s="133">
        <v>1.1200000000000001</v>
      </c>
      <c r="L6882" s="133">
        <v>1.2</v>
      </c>
      <c r="M6882" s="134" t="str">
        <f t="shared" si="107"/>
        <v>P</v>
      </c>
      <c r="N6882" s="171" t="s">
        <v>10681</v>
      </c>
      <c r="O6882" s="146" t="s">
        <v>1578</v>
      </c>
      <c r="P6882" s="146" t="s">
        <v>10579</v>
      </c>
      <c r="Q6882" s="147" t="s">
        <v>10106</v>
      </c>
      <c r="R6882" s="187">
        <v>9.36</v>
      </c>
    </row>
    <row r="6883" spans="1:18" x14ac:dyDescent="0.25">
      <c r="A6883" s="135">
        <v>1079106</v>
      </c>
      <c r="B6883" s="148" t="s">
        <v>6355</v>
      </c>
      <c r="C6883" s="135">
        <v>6</v>
      </c>
      <c r="D6883" s="135" t="s">
        <v>20</v>
      </c>
      <c r="E6883" s="188" t="s">
        <v>20</v>
      </c>
      <c r="F6883" s="135" t="s">
        <v>20</v>
      </c>
      <c r="G6883" s="135" t="s">
        <v>20</v>
      </c>
      <c r="H6883" s="135" t="s">
        <v>20</v>
      </c>
      <c r="I6883" s="135" t="s">
        <v>20</v>
      </c>
      <c r="J6883" s="136">
        <v>2.7</v>
      </c>
      <c r="K6883" s="136">
        <v>1.75</v>
      </c>
      <c r="L6883" s="136">
        <v>0.53</v>
      </c>
      <c r="M6883" s="137" t="str">
        <f t="shared" si="107"/>
        <v>P</v>
      </c>
      <c r="N6883" s="174" t="s">
        <v>10682</v>
      </c>
      <c r="O6883" s="149" t="s">
        <v>1497</v>
      </c>
      <c r="P6883" s="149" t="s">
        <v>9415</v>
      </c>
      <c r="Q6883" s="150" t="s">
        <v>10519</v>
      </c>
      <c r="R6883" s="189">
        <v>5.5200000000000005</v>
      </c>
    </row>
    <row r="6884" spans="1:18" x14ac:dyDescent="0.25">
      <c r="A6884" s="132">
        <v>1079108</v>
      </c>
      <c r="B6884" s="145" t="s">
        <v>6356</v>
      </c>
      <c r="C6884" s="132">
        <v>6</v>
      </c>
      <c r="D6884" s="132" t="s">
        <v>20</v>
      </c>
      <c r="E6884" s="186" t="s">
        <v>20</v>
      </c>
      <c r="F6884" s="132" t="s">
        <v>20</v>
      </c>
      <c r="G6884" s="132" t="s">
        <v>20</v>
      </c>
      <c r="H6884" s="132" t="s">
        <v>20</v>
      </c>
      <c r="I6884" s="132" t="s">
        <v>20</v>
      </c>
      <c r="J6884" s="133">
        <v>3.73</v>
      </c>
      <c r="K6884" s="133">
        <v>2.6</v>
      </c>
      <c r="L6884" s="133">
        <v>0.5</v>
      </c>
      <c r="M6884" s="134" t="str">
        <f t="shared" si="107"/>
        <v>P</v>
      </c>
      <c r="N6884" s="171" t="s">
        <v>10682</v>
      </c>
      <c r="O6884" s="146" t="s">
        <v>1497</v>
      </c>
      <c r="P6884" s="146" t="s">
        <v>9415</v>
      </c>
      <c r="Q6884" s="147" t="s">
        <v>10519</v>
      </c>
      <c r="R6884" s="187">
        <v>8.2799999999999994</v>
      </c>
    </row>
    <row r="6885" spans="1:18" x14ac:dyDescent="0.25">
      <c r="A6885" s="135">
        <v>1079114</v>
      </c>
      <c r="B6885" s="148" t="s">
        <v>6357</v>
      </c>
      <c r="C6885" s="135">
        <v>1</v>
      </c>
      <c r="D6885" s="135" t="s">
        <v>20</v>
      </c>
      <c r="E6885" s="188" t="s">
        <v>20</v>
      </c>
      <c r="F6885" s="135" t="s">
        <v>20</v>
      </c>
      <c r="G6885" s="135" t="s">
        <v>20</v>
      </c>
      <c r="H6885" s="135" t="s">
        <v>20</v>
      </c>
      <c r="I6885" s="135" t="s">
        <v>20</v>
      </c>
      <c r="J6885" s="136">
        <v>4.12</v>
      </c>
      <c r="K6885" s="136">
        <v>2.5</v>
      </c>
      <c r="L6885" s="136">
        <v>1.2</v>
      </c>
      <c r="M6885" s="137" t="str">
        <f t="shared" si="107"/>
        <v>P</v>
      </c>
      <c r="N6885" s="172" t="s">
        <v>10681</v>
      </c>
      <c r="O6885" s="149" t="s">
        <v>3270</v>
      </c>
      <c r="P6885" s="149" t="s">
        <v>9884</v>
      </c>
      <c r="Q6885" s="150" t="s">
        <v>10519</v>
      </c>
      <c r="R6885" s="189">
        <v>0</v>
      </c>
    </row>
    <row r="6886" spans="1:18" x14ac:dyDescent="0.25">
      <c r="A6886" s="132">
        <v>1079115</v>
      </c>
      <c r="B6886" s="145" t="s">
        <v>6358</v>
      </c>
      <c r="C6886" s="132">
        <v>6</v>
      </c>
      <c r="D6886" s="132">
        <v>42</v>
      </c>
      <c r="E6886" s="186" t="s">
        <v>20</v>
      </c>
      <c r="F6886" s="132" t="s">
        <v>20</v>
      </c>
      <c r="G6886" s="132" t="s">
        <v>21</v>
      </c>
      <c r="H6886" s="132" t="s">
        <v>21</v>
      </c>
      <c r="I6886" s="132" t="s">
        <v>21</v>
      </c>
      <c r="J6886" s="133">
        <v>6.7</v>
      </c>
      <c r="K6886" s="133">
        <v>4.3600000000000003</v>
      </c>
      <c r="L6886" s="133">
        <v>0.86</v>
      </c>
      <c r="M6886" s="134" t="str">
        <f t="shared" si="107"/>
        <v>P</v>
      </c>
      <c r="N6886" s="173" t="s">
        <v>10682</v>
      </c>
      <c r="O6886" s="146" t="s">
        <v>1497</v>
      </c>
      <c r="P6886" s="146" t="s">
        <v>9415</v>
      </c>
      <c r="Q6886" s="147" t="s">
        <v>10519</v>
      </c>
      <c r="R6886" s="187">
        <v>15.72</v>
      </c>
    </row>
    <row r="6887" spans="1:18" x14ac:dyDescent="0.25">
      <c r="A6887" s="135">
        <v>1079116</v>
      </c>
      <c r="B6887" s="148" t="s">
        <v>6359</v>
      </c>
      <c r="C6887" s="135">
        <v>6</v>
      </c>
      <c r="D6887" s="135" t="s">
        <v>20</v>
      </c>
      <c r="E6887" s="188" t="s">
        <v>20</v>
      </c>
      <c r="F6887" s="135" t="s">
        <v>20</v>
      </c>
      <c r="G6887" s="135" t="s">
        <v>20</v>
      </c>
      <c r="H6887" s="135" t="s">
        <v>20</v>
      </c>
      <c r="I6887" s="135" t="s">
        <v>20</v>
      </c>
      <c r="J6887" s="136">
        <v>2.8</v>
      </c>
      <c r="K6887" s="136">
        <v>2.33</v>
      </c>
      <c r="L6887" s="136">
        <v>0.4</v>
      </c>
      <c r="M6887" s="137" t="str">
        <f t="shared" si="107"/>
        <v>P</v>
      </c>
      <c r="N6887" s="172" t="s">
        <v>10682</v>
      </c>
      <c r="O6887" s="149" t="s">
        <v>1497</v>
      </c>
      <c r="P6887" s="149" t="s">
        <v>9415</v>
      </c>
      <c r="Q6887" s="150" t="s">
        <v>10519</v>
      </c>
      <c r="R6887" s="189">
        <v>4.5</v>
      </c>
    </row>
    <row r="6888" spans="1:18" x14ac:dyDescent="0.25">
      <c r="A6888" s="132">
        <v>1079117</v>
      </c>
      <c r="B6888" s="145" t="s">
        <v>6360</v>
      </c>
      <c r="C6888" s="132">
        <v>1</v>
      </c>
      <c r="D6888" s="132" t="s">
        <v>20</v>
      </c>
      <c r="E6888" s="186" t="s">
        <v>20</v>
      </c>
      <c r="F6888" s="132" t="s">
        <v>20</v>
      </c>
      <c r="G6888" s="132" t="s">
        <v>20</v>
      </c>
      <c r="H6888" s="132" t="s">
        <v>20</v>
      </c>
      <c r="I6888" s="132" t="s">
        <v>20</v>
      </c>
      <c r="J6888" s="133">
        <v>4.12</v>
      </c>
      <c r="K6888" s="133">
        <v>2.5</v>
      </c>
      <c r="L6888" s="133">
        <v>1.2</v>
      </c>
      <c r="M6888" s="134" t="str">
        <f t="shared" si="107"/>
        <v>P</v>
      </c>
      <c r="N6888" s="171" t="s">
        <v>10681</v>
      </c>
      <c r="O6888" s="146" t="s">
        <v>3270</v>
      </c>
      <c r="P6888" s="146" t="s">
        <v>9884</v>
      </c>
      <c r="Q6888" s="147" t="s">
        <v>10519</v>
      </c>
      <c r="R6888" s="187">
        <v>0</v>
      </c>
    </row>
    <row r="6889" spans="1:18" x14ac:dyDescent="0.25">
      <c r="A6889" s="135">
        <v>1079118</v>
      </c>
      <c r="B6889" s="148" t="s">
        <v>6361</v>
      </c>
      <c r="C6889" s="135">
        <v>6</v>
      </c>
      <c r="D6889" s="135" t="s">
        <v>20</v>
      </c>
      <c r="E6889" s="188" t="s">
        <v>20</v>
      </c>
      <c r="F6889" s="135" t="s">
        <v>20</v>
      </c>
      <c r="G6889" s="135" t="s">
        <v>21</v>
      </c>
      <c r="H6889" s="135" t="s">
        <v>21</v>
      </c>
      <c r="I6889" s="135" t="s">
        <v>21</v>
      </c>
      <c r="J6889" s="136">
        <v>3.8</v>
      </c>
      <c r="K6889" s="136">
        <v>3.15</v>
      </c>
      <c r="L6889" s="136">
        <v>0.45</v>
      </c>
      <c r="M6889" s="137" t="str">
        <f t="shared" si="107"/>
        <v>P</v>
      </c>
      <c r="N6889" s="172" t="s">
        <v>10682</v>
      </c>
      <c r="O6889" s="149" t="s">
        <v>1497</v>
      </c>
      <c r="P6889" s="149" t="s">
        <v>9415</v>
      </c>
      <c r="Q6889" s="150" t="s">
        <v>10519</v>
      </c>
      <c r="R6889" s="189">
        <v>4.9799999999999995</v>
      </c>
    </row>
    <row r="6890" spans="1:18" x14ac:dyDescent="0.25">
      <c r="A6890" s="132">
        <v>1079119</v>
      </c>
      <c r="B6890" s="145" t="s">
        <v>6362</v>
      </c>
      <c r="C6890" s="132">
        <v>6</v>
      </c>
      <c r="D6890" s="132">
        <v>78</v>
      </c>
      <c r="E6890" s="186">
        <v>6</v>
      </c>
      <c r="F6890" s="132" t="s">
        <v>20</v>
      </c>
      <c r="G6890" s="132" t="s">
        <v>21</v>
      </c>
      <c r="H6890" s="132" t="s">
        <v>21</v>
      </c>
      <c r="I6890" s="132" t="s">
        <v>21</v>
      </c>
      <c r="J6890" s="133">
        <v>6.06</v>
      </c>
      <c r="K6890" s="133">
        <v>6.1</v>
      </c>
      <c r="L6890" s="133">
        <v>0.37</v>
      </c>
      <c r="M6890" s="134" t="str">
        <f t="shared" si="107"/>
        <v>P</v>
      </c>
      <c r="N6890" s="171" t="s">
        <v>10682</v>
      </c>
      <c r="O6890" s="146" t="s">
        <v>1497</v>
      </c>
      <c r="P6890" s="146" t="s">
        <v>9415</v>
      </c>
      <c r="Q6890" s="147" t="s">
        <v>10519</v>
      </c>
      <c r="R6890" s="187">
        <v>6.66</v>
      </c>
    </row>
    <row r="6891" spans="1:18" x14ac:dyDescent="0.25">
      <c r="A6891" s="135">
        <v>1079120</v>
      </c>
      <c r="B6891" s="148" t="s">
        <v>6363</v>
      </c>
      <c r="C6891" s="135">
        <v>6</v>
      </c>
      <c r="D6891" s="135">
        <v>720</v>
      </c>
      <c r="E6891" s="188">
        <v>60</v>
      </c>
      <c r="F6891" s="135">
        <v>960</v>
      </c>
      <c r="G6891" s="135" t="s">
        <v>20</v>
      </c>
      <c r="H6891" s="135" t="s">
        <v>20</v>
      </c>
      <c r="I6891" s="135" t="s">
        <v>20</v>
      </c>
      <c r="J6891" s="136">
        <v>1.9</v>
      </c>
      <c r="K6891" s="136">
        <v>1.43</v>
      </c>
      <c r="L6891" s="136">
        <v>0.75</v>
      </c>
      <c r="M6891" s="137" t="str">
        <f t="shared" si="107"/>
        <v>P</v>
      </c>
      <c r="N6891" s="172" t="s">
        <v>10682</v>
      </c>
      <c r="O6891" s="149" t="s">
        <v>1500</v>
      </c>
      <c r="P6891" s="149" t="s">
        <v>9418</v>
      </c>
      <c r="Q6891" s="150" t="s">
        <v>10519</v>
      </c>
      <c r="R6891" s="189">
        <v>0.54</v>
      </c>
    </row>
    <row r="6892" spans="1:18" x14ac:dyDescent="0.25">
      <c r="A6892" s="132">
        <v>1079121</v>
      </c>
      <c r="B6892" s="145" t="s">
        <v>6364</v>
      </c>
      <c r="C6892" s="132">
        <v>6</v>
      </c>
      <c r="D6892" s="132">
        <v>720</v>
      </c>
      <c r="E6892" s="186">
        <v>60</v>
      </c>
      <c r="F6892" s="132">
        <v>960</v>
      </c>
      <c r="G6892" s="132" t="s">
        <v>20</v>
      </c>
      <c r="H6892" s="132" t="s">
        <v>20</v>
      </c>
      <c r="I6892" s="132" t="s">
        <v>20</v>
      </c>
      <c r="J6892" s="133">
        <v>2.06</v>
      </c>
      <c r="K6892" s="133">
        <v>1.34</v>
      </c>
      <c r="L6892" s="133">
        <v>0.81</v>
      </c>
      <c r="M6892" s="134" t="str">
        <f t="shared" si="107"/>
        <v>P</v>
      </c>
      <c r="N6892" s="171" t="s">
        <v>10682</v>
      </c>
      <c r="O6892" s="146" t="s">
        <v>1500</v>
      </c>
      <c r="P6892" s="146" t="s">
        <v>9418</v>
      </c>
      <c r="Q6892" s="147" t="s">
        <v>10519</v>
      </c>
      <c r="R6892" s="187">
        <v>0.54</v>
      </c>
    </row>
    <row r="6893" spans="1:18" x14ac:dyDescent="0.25">
      <c r="A6893" s="135">
        <v>1079122</v>
      </c>
      <c r="B6893" s="148" t="s">
        <v>6365</v>
      </c>
      <c r="C6893" s="135">
        <v>6</v>
      </c>
      <c r="D6893" s="135">
        <v>720</v>
      </c>
      <c r="E6893" s="188">
        <v>60</v>
      </c>
      <c r="F6893" s="135">
        <v>960</v>
      </c>
      <c r="G6893" s="135" t="s">
        <v>20</v>
      </c>
      <c r="H6893" s="135" t="s">
        <v>20</v>
      </c>
      <c r="I6893" s="135" t="s">
        <v>20</v>
      </c>
      <c r="J6893" s="136">
        <v>2.19</v>
      </c>
      <c r="K6893" s="136">
        <v>1.51</v>
      </c>
      <c r="L6893" s="136">
        <v>0.76</v>
      </c>
      <c r="M6893" s="137" t="str">
        <f t="shared" si="107"/>
        <v>P</v>
      </c>
      <c r="N6893" s="174" t="s">
        <v>10682</v>
      </c>
      <c r="O6893" s="149" t="s">
        <v>1500</v>
      </c>
      <c r="P6893" s="149" t="s">
        <v>9418</v>
      </c>
      <c r="Q6893" s="150" t="s">
        <v>10519</v>
      </c>
      <c r="R6893" s="189">
        <v>0.54</v>
      </c>
    </row>
    <row r="6894" spans="1:18" x14ac:dyDescent="0.25">
      <c r="A6894" s="132">
        <v>1079138</v>
      </c>
      <c r="B6894" s="145" t="s">
        <v>852</v>
      </c>
      <c r="C6894" s="132">
        <v>3</v>
      </c>
      <c r="D6894" s="132">
        <v>2400</v>
      </c>
      <c r="E6894" s="186" t="s">
        <v>21</v>
      </c>
      <c r="F6894" s="132">
        <v>3200</v>
      </c>
      <c r="G6894" s="132">
        <v>72</v>
      </c>
      <c r="H6894" s="132">
        <v>72</v>
      </c>
      <c r="I6894" s="132">
        <v>1</v>
      </c>
      <c r="J6894" s="133">
        <v>2.34</v>
      </c>
      <c r="K6894" s="133">
        <v>0.8</v>
      </c>
      <c r="L6894" s="133">
        <v>0.25</v>
      </c>
      <c r="M6894" s="134" t="str">
        <f t="shared" si="107"/>
        <v>P</v>
      </c>
      <c r="N6894" s="173" t="s">
        <v>10682</v>
      </c>
      <c r="O6894" s="146" t="s">
        <v>1587</v>
      </c>
      <c r="P6894" s="146" t="s">
        <v>9421</v>
      </c>
      <c r="Q6894" s="147" t="s">
        <v>10519</v>
      </c>
      <c r="R6894" s="187">
        <v>1.26</v>
      </c>
    </row>
    <row r="6895" spans="1:18" x14ac:dyDescent="0.25">
      <c r="A6895" s="135">
        <v>1079147</v>
      </c>
      <c r="B6895" s="148" t="s">
        <v>6366</v>
      </c>
      <c r="C6895" s="135">
        <v>3</v>
      </c>
      <c r="D6895" s="135" t="s">
        <v>20</v>
      </c>
      <c r="E6895" s="188">
        <v>72</v>
      </c>
      <c r="F6895" s="135" t="s">
        <v>20</v>
      </c>
      <c r="G6895" s="135">
        <v>288</v>
      </c>
      <c r="H6895" s="135" t="s">
        <v>20</v>
      </c>
      <c r="I6895" s="135">
        <v>1</v>
      </c>
      <c r="J6895" s="136">
        <v>1.3</v>
      </c>
      <c r="K6895" s="136">
        <v>0.43</v>
      </c>
      <c r="L6895" s="136">
        <v>0.16</v>
      </c>
      <c r="M6895" s="137" t="str">
        <f t="shared" si="107"/>
        <v>P</v>
      </c>
      <c r="N6895" s="174" t="s">
        <v>10681</v>
      </c>
      <c r="O6895" s="149" t="s">
        <v>1555</v>
      </c>
      <c r="P6895" s="149" t="s">
        <v>9429</v>
      </c>
      <c r="Q6895" s="150" t="s">
        <v>10519</v>
      </c>
      <c r="R6895" s="189">
        <v>3.42</v>
      </c>
    </row>
    <row r="6896" spans="1:18" x14ac:dyDescent="0.25">
      <c r="A6896" s="132">
        <v>1079148</v>
      </c>
      <c r="B6896" s="145" t="s">
        <v>505</v>
      </c>
      <c r="C6896" s="132">
        <v>3</v>
      </c>
      <c r="D6896" s="132" t="s">
        <v>20</v>
      </c>
      <c r="E6896" s="186" t="s">
        <v>20</v>
      </c>
      <c r="F6896" s="132" t="s">
        <v>20</v>
      </c>
      <c r="G6896" s="132" t="s">
        <v>20</v>
      </c>
      <c r="H6896" s="132" t="s">
        <v>20</v>
      </c>
      <c r="I6896" s="132" t="s">
        <v>20</v>
      </c>
      <c r="J6896" s="133">
        <v>1.3</v>
      </c>
      <c r="K6896" s="133">
        <v>0.41</v>
      </c>
      <c r="L6896" s="133">
        <v>0.13</v>
      </c>
      <c r="M6896" s="134" t="str">
        <f t="shared" si="107"/>
        <v>P</v>
      </c>
      <c r="N6896" s="173" t="s">
        <v>10681</v>
      </c>
      <c r="O6896" s="146" t="s">
        <v>1555</v>
      </c>
      <c r="P6896" s="146" t="s">
        <v>9429</v>
      </c>
      <c r="Q6896" s="147" t="s">
        <v>10519</v>
      </c>
      <c r="R6896" s="187">
        <v>3.2700000000000005</v>
      </c>
    </row>
    <row r="6897" spans="1:18" x14ac:dyDescent="0.25">
      <c r="A6897" s="135">
        <v>1079149</v>
      </c>
      <c r="B6897" s="148" t="s">
        <v>6367</v>
      </c>
      <c r="C6897" s="135">
        <v>3</v>
      </c>
      <c r="D6897" s="135" t="s">
        <v>20</v>
      </c>
      <c r="E6897" s="188">
        <v>72</v>
      </c>
      <c r="F6897" s="135" t="s">
        <v>20</v>
      </c>
      <c r="G6897" s="135">
        <v>288</v>
      </c>
      <c r="H6897" s="135" t="s">
        <v>20</v>
      </c>
      <c r="I6897" s="135">
        <v>1</v>
      </c>
      <c r="J6897" s="136">
        <v>1.31</v>
      </c>
      <c r="K6897" s="136">
        <v>0.41</v>
      </c>
      <c r="L6897" s="136">
        <v>0.13</v>
      </c>
      <c r="M6897" s="137" t="str">
        <f t="shared" si="107"/>
        <v>P</v>
      </c>
      <c r="N6897" s="174" t="s">
        <v>10681</v>
      </c>
      <c r="O6897" s="149" t="s">
        <v>1555</v>
      </c>
      <c r="P6897" s="149" t="s">
        <v>9429</v>
      </c>
      <c r="Q6897" s="150" t="s">
        <v>10519</v>
      </c>
      <c r="R6897" s="189">
        <v>3.2700000000000005</v>
      </c>
    </row>
    <row r="6898" spans="1:18" x14ac:dyDescent="0.25">
      <c r="A6898" s="132">
        <v>1079150</v>
      </c>
      <c r="B6898" s="145" t="s">
        <v>6368</v>
      </c>
      <c r="C6898" s="132">
        <v>3</v>
      </c>
      <c r="D6898" s="132" t="s">
        <v>20</v>
      </c>
      <c r="E6898" s="186" t="s">
        <v>20</v>
      </c>
      <c r="F6898" s="132" t="s">
        <v>20</v>
      </c>
      <c r="G6898" s="132" t="s">
        <v>20</v>
      </c>
      <c r="H6898" s="132" t="s">
        <v>20</v>
      </c>
      <c r="I6898" s="132" t="s">
        <v>20</v>
      </c>
      <c r="J6898" s="133">
        <v>1.31</v>
      </c>
      <c r="K6898" s="133">
        <v>0.41</v>
      </c>
      <c r="L6898" s="133">
        <v>0.13</v>
      </c>
      <c r="M6898" s="134" t="str">
        <f t="shared" si="107"/>
        <v>P</v>
      </c>
      <c r="N6898" s="173" t="s">
        <v>10681</v>
      </c>
      <c r="O6898" s="146" t="s">
        <v>1555</v>
      </c>
      <c r="P6898" s="146" t="s">
        <v>9429</v>
      </c>
      <c r="Q6898" s="147" t="s">
        <v>10519</v>
      </c>
      <c r="R6898" s="187">
        <v>3.54</v>
      </c>
    </row>
    <row r="6899" spans="1:18" x14ac:dyDescent="0.25">
      <c r="A6899" s="135">
        <v>1079151</v>
      </c>
      <c r="B6899" s="148" t="s">
        <v>1020</v>
      </c>
      <c r="C6899" s="135">
        <v>8</v>
      </c>
      <c r="D6899" s="135">
        <v>462</v>
      </c>
      <c r="E6899" s="188" t="s">
        <v>21</v>
      </c>
      <c r="F6899" s="135">
        <v>756</v>
      </c>
      <c r="G6899" s="135">
        <v>41</v>
      </c>
      <c r="H6899" s="135" t="s">
        <v>20</v>
      </c>
      <c r="I6899" s="135">
        <v>1</v>
      </c>
      <c r="J6899" s="136">
        <v>1.69</v>
      </c>
      <c r="K6899" s="136">
        <v>1.63</v>
      </c>
      <c r="L6899" s="136">
        <v>0.81</v>
      </c>
      <c r="M6899" s="137" t="str">
        <f t="shared" si="107"/>
        <v>P</v>
      </c>
      <c r="N6899" s="174" t="s">
        <v>10681</v>
      </c>
      <c r="O6899" s="149" t="s">
        <v>1578</v>
      </c>
      <c r="P6899" s="149" t="s">
        <v>10582</v>
      </c>
      <c r="Q6899" s="150" t="s">
        <v>10519</v>
      </c>
      <c r="R6899" s="189">
        <v>7.2</v>
      </c>
    </row>
    <row r="6900" spans="1:18" x14ac:dyDescent="0.25">
      <c r="A6900" s="132">
        <v>1079152</v>
      </c>
      <c r="B6900" s="145" t="s">
        <v>590</v>
      </c>
      <c r="C6900" s="132">
        <v>8</v>
      </c>
      <c r="D6900" s="132">
        <v>396</v>
      </c>
      <c r="E6900" s="186" t="s">
        <v>21</v>
      </c>
      <c r="F6900" s="132">
        <v>648</v>
      </c>
      <c r="G6900" s="132">
        <v>8</v>
      </c>
      <c r="H6900" s="132" t="s">
        <v>20</v>
      </c>
      <c r="I6900" s="132">
        <v>3</v>
      </c>
      <c r="J6900" s="133">
        <v>1.77</v>
      </c>
      <c r="K6900" s="133">
        <v>1.69</v>
      </c>
      <c r="L6900" s="133">
        <v>0.83</v>
      </c>
      <c r="M6900" s="134" t="str">
        <f t="shared" si="107"/>
        <v>P</v>
      </c>
      <c r="N6900" s="173" t="s">
        <v>10681</v>
      </c>
      <c r="O6900" s="146" t="s">
        <v>1578</v>
      </c>
      <c r="P6900" s="146" t="s">
        <v>10582</v>
      </c>
      <c r="Q6900" s="147" t="s">
        <v>10519</v>
      </c>
      <c r="R6900" s="187">
        <v>7.44</v>
      </c>
    </row>
    <row r="6901" spans="1:18" x14ac:dyDescent="0.25">
      <c r="A6901" s="135">
        <v>1079155</v>
      </c>
      <c r="B6901" s="148" t="s">
        <v>6369</v>
      </c>
      <c r="C6901" s="135">
        <v>6</v>
      </c>
      <c r="D6901" s="135">
        <v>598</v>
      </c>
      <c r="E6901" s="188" t="s">
        <v>21</v>
      </c>
      <c r="F6901" s="135">
        <v>806</v>
      </c>
      <c r="G6901" s="135">
        <v>12</v>
      </c>
      <c r="H6901" s="135" t="s">
        <v>20</v>
      </c>
      <c r="I6901" s="135">
        <v>2</v>
      </c>
      <c r="J6901" s="136">
        <v>2.15</v>
      </c>
      <c r="K6901" s="136">
        <v>1.45</v>
      </c>
      <c r="L6901" s="136">
        <v>0.43</v>
      </c>
      <c r="M6901" s="137" t="str">
        <f t="shared" si="107"/>
        <v>P</v>
      </c>
      <c r="N6901" s="172" t="s">
        <v>10681</v>
      </c>
      <c r="O6901" s="149" t="s">
        <v>1581</v>
      </c>
      <c r="P6901" s="149" t="s">
        <v>10581</v>
      </c>
      <c r="Q6901" s="150" t="s">
        <v>10519</v>
      </c>
      <c r="R6901" s="189">
        <v>5.64</v>
      </c>
    </row>
    <row r="6902" spans="1:18" x14ac:dyDescent="0.25">
      <c r="A6902" s="132">
        <v>1079156</v>
      </c>
      <c r="B6902" s="145" t="s">
        <v>987</v>
      </c>
      <c r="C6902" s="132">
        <v>6</v>
      </c>
      <c r="D6902" s="132">
        <v>598</v>
      </c>
      <c r="E6902" s="186" t="s">
        <v>21</v>
      </c>
      <c r="F6902" s="132">
        <v>780</v>
      </c>
      <c r="G6902" s="132">
        <v>24</v>
      </c>
      <c r="H6902" s="132">
        <v>12</v>
      </c>
      <c r="I6902" s="132">
        <v>3</v>
      </c>
      <c r="J6902" s="133">
        <v>2.1800000000000002</v>
      </c>
      <c r="K6902" s="133">
        <v>1.44</v>
      </c>
      <c r="L6902" s="133">
        <v>0.45</v>
      </c>
      <c r="M6902" s="134" t="str">
        <f t="shared" si="107"/>
        <v>P</v>
      </c>
      <c r="N6902" s="173" t="s">
        <v>10681</v>
      </c>
      <c r="O6902" s="146" t="s">
        <v>1581</v>
      </c>
      <c r="P6902" s="146" t="s">
        <v>10581</v>
      </c>
      <c r="Q6902" s="147" t="s">
        <v>10519</v>
      </c>
      <c r="R6902" s="187">
        <v>3.84</v>
      </c>
    </row>
    <row r="6903" spans="1:18" x14ac:dyDescent="0.25">
      <c r="A6903" s="135">
        <v>1079157</v>
      </c>
      <c r="B6903" s="148" t="s">
        <v>958</v>
      </c>
      <c r="C6903" s="135">
        <v>1</v>
      </c>
      <c r="D6903" s="135" t="s">
        <v>20</v>
      </c>
      <c r="E6903" s="188" t="s">
        <v>21</v>
      </c>
      <c r="F6903" s="135">
        <v>72</v>
      </c>
      <c r="G6903" s="135" t="s">
        <v>21</v>
      </c>
      <c r="H6903" s="135" t="s">
        <v>21</v>
      </c>
      <c r="I6903" s="135" t="s">
        <v>21</v>
      </c>
      <c r="J6903" s="136">
        <v>5.97</v>
      </c>
      <c r="K6903" s="136">
        <v>2.5499999999999998</v>
      </c>
      <c r="L6903" s="136">
        <v>1.62</v>
      </c>
      <c r="M6903" s="137" t="str">
        <f t="shared" si="107"/>
        <v>P</v>
      </c>
      <c r="N6903" s="172" t="s">
        <v>10682</v>
      </c>
      <c r="O6903" s="149" t="s">
        <v>1614</v>
      </c>
      <c r="P6903" s="149" t="s">
        <v>9514</v>
      </c>
      <c r="Q6903" s="150" t="s">
        <v>10519</v>
      </c>
      <c r="R6903" s="189">
        <v>30.86</v>
      </c>
    </row>
    <row r="6904" spans="1:18" x14ac:dyDescent="0.25">
      <c r="A6904" s="132">
        <v>1079175</v>
      </c>
      <c r="B6904" s="145" t="s">
        <v>1321</v>
      </c>
      <c r="C6904" s="132">
        <v>1</v>
      </c>
      <c r="D6904" s="132" t="s">
        <v>9548</v>
      </c>
      <c r="E6904" s="186" t="s">
        <v>9548</v>
      </c>
      <c r="F6904" s="132" t="s">
        <v>9548</v>
      </c>
      <c r="G6904" s="132" t="s">
        <v>9548</v>
      </c>
      <c r="H6904" s="132" t="s">
        <v>9548</v>
      </c>
      <c r="I6904" s="132" t="s">
        <v>9548</v>
      </c>
      <c r="J6904" s="133">
        <v>1.07</v>
      </c>
      <c r="K6904" s="133">
        <v>1.06</v>
      </c>
      <c r="L6904" s="133">
        <v>0.86</v>
      </c>
      <c r="M6904" s="134" t="str">
        <f t="shared" si="107"/>
        <v>P</v>
      </c>
      <c r="N6904" s="171" t="s">
        <v>10681</v>
      </c>
      <c r="O6904" s="146" t="s">
        <v>1506</v>
      </c>
      <c r="P6904" s="146" t="s">
        <v>9442</v>
      </c>
      <c r="Q6904" s="147" t="s">
        <v>10519</v>
      </c>
      <c r="R6904" s="187">
        <v>2.94</v>
      </c>
    </row>
    <row r="6905" spans="1:18" x14ac:dyDescent="0.25">
      <c r="A6905" s="135">
        <v>1079207</v>
      </c>
      <c r="B6905" s="148" t="s">
        <v>6370</v>
      </c>
      <c r="C6905" s="135">
        <v>3</v>
      </c>
      <c r="D6905" s="135">
        <v>2304</v>
      </c>
      <c r="E6905" s="188">
        <v>48</v>
      </c>
      <c r="F6905" s="135" t="s">
        <v>20</v>
      </c>
      <c r="G6905" s="135" t="s">
        <v>20</v>
      </c>
      <c r="H6905" s="135">
        <v>192</v>
      </c>
      <c r="I6905" s="135">
        <v>1</v>
      </c>
      <c r="J6905" s="136">
        <v>1.08</v>
      </c>
      <c r="K6905" s="136">
        <v>0.85</v>
      </c>
      <c r="L6905" s="136">
        <v>0.42</v>
      </c>
      <c r="M6905" s="137" t="str">
        <f t="shared" si="107"/>
        <v>P</v>
      </c>
      <c r="N6905" s="172" t="s">
        <v>10682</v>
      </c>
      <c r="O6905" s="149" t="s">
        <v>1500</v>
      </c>
      <c r="P6905" s="149" t="s">
        <v>9418</v>
      </c>
      <c r="Q6905" s="150" t="s">
        <v>10519</v>
      </c>
      <c r="R6905" s="189">
        <v>1.7399999999999998</v>
      </c>
    </row>
    <row r="6906" spans="1:18" x14ac:dyDescent="0.25">
      <c r="A6906" s="132">
        <v>1079208</v>
      </c>
      <c r="B6906" s="145" t="s">
        <v>800</v>
      </c>
      <c r="C6906" s="132">
        <v>3</v>
      </c>
      <c r="D6906" s="132">
        <v>2592</v>
      </c>
      <c r="E6906" s="186">
        <v>4</v>
      </c>
      <c r="F6906" s="132" t="s">
        <v>20</v>
      </c>
      <c r="G6906" s="132">
        <v>64</v>
      </c>
      <c r="H6906" s="132" t="s">
        <v>20</v>
      </c>
      <c r="I6906" s="132">
        <v>2</v>
      </c>
      <c r="J6906" s="133">
        <v>1.2</v>
      </c>
      <c r="K6906" s="133">
        <v>0.78</v>
      </c>
      <c r="L6906" s="133">
        <v>0.42</v>
      </c>
      <c r="M6906" s="134" t="str">
        <f t="shared" si="107"/>
        <v>P</v>
      </c>
      <c r="N6906" s="171" t="s">
        <v>10682</v>
      </c>
      <c r="O6906" s="146" t="s">
        <v>1500</v>
      </c>
      <c r="P6906" s="146" t="s">
        <v>9418</v>
      </c>
      <c r="Q6906" s="147" t="s">
        <v>10519</v>
      </c>
      <c r="R6906" s="187">
        <v>1.9500000000000002</v>
      </c>
    </row>
    <row r="6907" spans="1:18" x14ac:dyDescent="0.25">
      <c r="A6907" s="135">
        <v>1079209</v>
      </c>
      <c r="B6907" s="148" t="s">
        <v>802</v>
      </c>
      <c r="C6907" s="135">
        <v>3</v>
      </c>
      <c r="D6907" s="135">
        <v>336</v>
      </c>
      <c r="E6907" s="188">
        <v>12</v>
      </c>
      <c r="F6907" s="135">
        <v>360</v>
      </c>
      <c r="G6907" s="135" t="s">
        <v>20</v>
      </c>
      <c r="H6907" s="135">
        <v>36</v>
      </c>
      <c r="I6907" s="135">
        <v>1</v>
      </c>
      <c r="J6907" s="136">
        <v>2.42</v>
      </c>
      <c r="K6907" s="136">
        <v>1.19</v>
      </c>
      <c r="L6907" s="136">
        <v>0.94</v>
      </c>
      <c r="M6907" s="137" t="str">
        <f t="shared" si="107"/>
        <v>P</v>
      </c>
      <c r="N6907" s="172" t="s">
        <v>10682</v>
      </c>
      <c r="O6907" s="149" t="s">
        <v>1500</v>
      </c>
      <c r="P6907" s="149" t="s">
        <v>9418</v>
      </c>
      <c r="Q6907" s="150" t="s">
        <v>10519</v>
      </c>
      <c r="R6907" s="189">
        <v>4.17</v>
      </c>
    </row>
    <row r="6908" spans="1:18" x14ac:dyDescent="0.25">
      <c r="A6908" s="132">
        <v>1079210</v>
      </c>
      <c r="B6908" s="145" t="s">
        <v>6371</v>
      </c>
      <c r="C6908" s="132">
        <v>3</v>
      </c>
      <c r="D6908" s="132">
        <v>576</v>
      </c>
      <c r="E6908" s="186">
        <v>12</v>
      </c>
      <c r="F6908" s="132" t="s">
        <v>20</v>
      </c>
      <c r="G6908" s="132">
        <v>32</v>
      </c>
      <c r="H6908" s="132" t="s">
        <v>20</v>
      </c>
      <c r="I6908" s="132">
        <v>1</v>
      </c>
      <c r="J6908" s="133">
        <v>2.34</v>
      </c>
      <c r="K6908" s="133">
        <v>1.33</v>
      </c>
      <c r="L6908" s="133">
        <v>0.5</v>
      </c>
      <c r="M6908" s="134" t="str">
        <f t="shared" si="107"/>
        <v>P</v>
      </c>
      <c r="N6908" s="171" t="s">
        <v>10682</v>
      </c>
      <c r="O6908" s="146" t="s">
        <v>1500</v>
      </c>
      <c r="P6908" s="146" t="s">
        <v>9418</v>
      </c>
      <c r="Q6908" s="147" t="s">
        <v>10519</v>
      </c>
      <c r="R6908" s="187">
        <v>3.63</v>
      </c>
    </row>
    <row r="6909" spans="1:18" x14ac:dyDescent="0.25">
      <c r="A6909" s="135">
        <v>1079211</v>
      </c>
      <c r="B6909" s="148" t="s">
        <v>801</v>
      </c>
      <c r="C6909" s="135">
        <v>3</v>
      </c>
      <c r="D6909" s="135">
        <v>480</v>
      </c>
      <c r="E6909" s="188">
        <v>16</v>
      </c>
      <c r="F6909" s="135">
        <v>512</v>
      </c>
      <c r="G6909" s="135" t="s">
        <v>20</v>
      </c>
      <c r="H6909" s="135" t="s">
        <v>20</v>
      </c>
      <c r="I6909" s="135" t="s">
        <v>20</v>
      </c>
      <c r="J6909" s="136">
        <v>2.3199999999999998</v>
      </c>
      <c r="K6909" s="136">
        <v>1.25</v>
      </c>
      <c r="L6909" s="136">
        <v>0.75</v>
      </c>
      <c r="M6909" s="137" t="str">
        <f t="shared" si="107"/>
        <v>P</v>
      </c>
      <c r="N6909" s="172" t="s">
        <v>10682</v>
      </c>
      <c r="O6909" s="149" t="s">
        <v>1500</v>
      </c>
      <c r="P6909" s="149" t="s">
        <v>9418</v>
      </c>
      <c r="Q6909" s="150" t="s">
        <v>10519</v>
      </c>
      <c r="R6909" s="189">
        <v>3.81</v>
      </c>
    </row>
    <row r="6910" spans="1:18" x14ac:dyDescent="0.25">
      <c r="A6910" s="132">
        <v>1079212</v>
      </c>
      <c r="B6910" s="145" t="s">
        <v>311</v>
      </c>
      <c r="C6910" s="132">
        <v>3</v>
      </c>
      <c r="D6910" s="132">
        <v>240</v>
      </c>
      <c r="E6910" s="186">
        <v>6</v>
      </c>
      <c r="F6910" s="132">
        <v>270</v>
      </c>
      <c r="G6910" s="132" t="s">
        <v>20</v>
      </c>
      <c r="H6910" s="132" t="s">
        <v>20</v>
      </c>
      <c r="I6910" s="132" t="s">
        <v>20</v>
      </c>
      <c r="J6910" s="133">
        <v>3.6</v>
      </c>
      <c r="K6910" s="133">
        <v>1.4</v>
      </c>
      <c r="L6910" s="133">
        <v>0.94</v>
      </c>
      <c r="M6910" s="134" t="str">
        <f t="shared" si="107"/>
        <v>P</v>
      </c>
      <c r="N6910" s="173" t="s">
        <v>10682</v>
      </c>
      <c r="O6910" s="146" t="s">
        <v>1500</v>
      </c>
      <c r="P6910" s="146" t="s">
        <v>9418</v>
      </c>
      <c r="Q6910" s="147" t="s">
        <v>10519</v>
      </c>
      <c r="R6910" s="187">
        <v>7.14</v>
      </c>
    </row>
    <row r="6911" spans="1:18" x14ac:dyDescent="0.25">
      <c r="A6911" s="135">
        <v>1079213</v>
      </c>
      <c r="B6911" s="148" t="s">
        <v>6372</v>
      </c>
      <c r="C6911" s="135">
        <v>3</v>
      </c>
      <c r="D6911" s="135" t="s">
        <v>20</v>
      </c>
      <c r="E6911" s="188" t="s">
        <v>20</v>
      </c>
      <c r="F6911" s="135" t="s">
        <v>20</v>
      </c>
      <c r="G6911" s="135" t="s">
        <v>20</v>
      </c>
      <c r="H6911" s="135" t="s">
        <v>20</v>
      </c>
      <c r="I6911" s="135" t="s">
        <v>20</v>
      </c>
      <c r="J6911" s="136">
        <v>0.3</v>
      </c>
      <c r="K6911" s="136">
        <v>0.1</v>
      </c>
      <c r="L6911" s="136">
        <v>0.88</v>
      </c>
      <c r="M6911" s="137" t="str">
        <f t="shared" si="107"/>
        <v>P</v>
      </c>
      <c r="N6911" s="174" t="s">
        <v>10682</v>
      </c>
      <c r="O6911" s="149" t="s">
        <v>1500</v>
      </c>
      <c r="P6911" s="149" t="s">
        <v>9418</v>
      </c>
      <c r="Q6911" s="150" t="s">
        <v>10519</v>
      </c>
      <c r="R6911" s="189">
        <v>4.2313432835820883</v>
      </c>
    </row>
    <row r="6912" spans="1:18" x14ac:dyDescent="0.25">
      <c r="A6912" s="132">
        <v>1079214</v>
      </c>
      <c r="B6912" s="145" t="s">
        <v>6373</v>
      </c>
      <c r="C6912" s="132">
        <v>4</v>
      </c>
      <c r="D6912" s="132" t="s">
        <v>20</v>
      </c>
      <c r="E6912" s="186" t="s">
        <v>20</v>
      </c>
      <c r="F6912" s="132" t="s">
        <v>20</v>
      </c>
      <c r="G6912" s="132" t="s">
        <v>21</v>
      </c>
      <c r="H6912" s="132" t="s">
        <v>21</v>
      </c>
      <c r="I6912" s="132" t="s">
        <v>21</v>
      </c>
      <c r="J6912" s="133">
        <v>3.95</v>
      </c>
      <c r="K6912" s="133">
        <v>3.1</v>
      </c>
      <c r="L6912" s="133">
        <v>3.3</v>
      </c>
      <c r="M6912" s="134" t="str">
        <f t="shared" si="107"/>
        <v>P</v>
      </c>
      <c r="N6912" s="173" t="s">
        <v>10681</v>
      </c>
      <c r="O6912" s="146" t="s">
        <v>1562</v>
      </c>
      <c r="P6912" s="146" t="s">
        <v>10691</v>
      </c>
      <c r="Q6912" s="147" t="s">
        <v>10519</v>
      </c>
      <c r="R6912" s="187">
        <v>6.8358208955223878</v>
      </c>
    </row>
    <row r="6913" spans="1:18" x14ac:dyDescent="0.25">
      <c r="A6913" s="135">
        <v>1079215</v>
      </c>
      <c r="B6913" s="148" t="s">
        <v>6374</v>
      </c>
      <c r="C6913" s="135">
        <v>4</v>
      </c>
      <c r="D6913" s="135" t="s">
        <v>20</v>
      </c>
      <c r="E6913" s="188" t="s">
        <v>20</v>
      </c>
      <c r="F6913" s="135" t="s">
        <v>20</v>
      </c>
      <c r="G6913" s="135" t="s">
        <v>21</v>
      </c>
      <c r="H6913" s="135" t="s">
        <v>21</v>
      </c>
      <c r="I6913" s="135" t="s">
        <v>21</v>
      </c>
      <c r="J6913" s="136">
        <v>3.95</v>
      </c>
      <c r="K6913" s="136">
        <v>3.1</v>
      </c>
      <c r="L6913" s="136">
        <v>3.3</v>
      </c>
      <c r="M6913" s="137" t="str">
        <f t="shared" si="107"/>
        <v>P</v>
      </c>
      <c r="N6913" s="174" t="s">
        <v>10681</v>
      </c>
      <c r="O6913" s="149" t="s">
        <v>1562</v>
      </c>
      <c r="P6913" s="149" t="s">
        <v>10691</v>
      </c>
      <c r="Q6913" s="150" t="s">
        <v>10519</v>
      </c>
      <c r="R6913" s="189">
        <v>7.0447761194029841</v>
      </c>
    </row>
    <row r="6914" spans="1:18" x14ac:dyDescent="0.25">
      <c r="A6914" s="132">
        <v>1079216</v>
      </c>
      <c r="B6914" s="145" t="s">
        <v>6375</v>
      </c>
      <c r="C6914" s="132">
        <v>4</v>
      </c>
      <c r="D6914" s="132" t="s">
        <v>20</v>
      </c>
      <c r="E6914" s="186" t="s">
        <v>20</v>
      </c>
      <c r="F6914" s="132" t="s">
        <v>20</v>
      </c>
      <c r="G6914" s="132" t="s">
        <v>21</v>
      </c>
      <c r="H6914" s="132" t="s">
        <v>21</v>
      </c>
      <c r="I6914" s="132" t="s">
        <v>21</v>
      </c>
      <c r="J6914" s="133">
        <v>3.95</v>
      </c>
      <c r="K6914" s="133">
        <v>3.1</v>
      </c>
      <c r="L6914" s="133">
        <v>3.3</v>
      </c>
      <c r="M6914" s="134" t="str">
        <f t="shared" ref="M6914:M6977" si="108">HYPERLINK(CONCATENATE("T:\Distribution Centre\RDC Department Shared\Cubiscan photos","\",A6914,"-pac.jpg"),"P")</f>
        <v>P</v>
      </c>
      <c r="N6914" s="173" t="s">
        <v>10681</v>
      </c>
      <c r="O6914" s="146" t="s">
        <v>1562</v>
      </c>
      <c r="P6914" s="146" t="s">
        <v>10691</v>
      </c>
      <c r="Q6914" s="147" t="s">
        <v>10519</v>
      </c>
      <c r="R6914" s="187">
        <v>7.0447761194029841</v>
      </c>
    </row>
    <row r="6915" spans="1:18" x14ac:dyDescent="0.25">
      <c r="A6915" s="135">
        <v>1079217</v>
      </c>
      <c r="B6915" s="148" t="s">
        <v>624</v>
      </c>
      <c r="C6915" s="135">
        <v>6</v>
      </c>
      <c r="D6915" s="135">
        <v>598</v>
      </c>
      <c r="E6915" s="188" t="s">
        <v>21</v>
      </c>
      <c r="F6915" s="135">
        <v>832</v>
      </c>
      <c r="G6915" s="135">
        <v>16</v>
      </c>
      <c r="H6915" s="135" t="s">
        <v>20</v>
      </c>
      <c r="I6915" s="135">
        <v>5</v>
      </c>
      <c r="J6915" s="136">
        <v>2.1800000000000002</v>
      </c>
      <c r="K6915" s="136">
        <v>1.44</v>
      </c>
      <c r="L6915" s="136">
        <v>0.46</v>
      </c>
      <c r="M6915" s="137" t="str">
        <f t="shared" si="108"/>
        <v>P</v>
      </c>
      <c r="N6915" s="174" t="s">
        <v>10681</v>
      </c>
      <c r="O6915" s="149" t="s">
        <v>1581</v>
      </c>
      <c r="P6915" s="149" t="s">
        <v>10581</v>
      </c>
      <c r="Q6915" s="150" t="s">
        <v>10519</v>
      </c>
      <c r="R6915" s="189">
        <v>4.1399999999999997</v>
      </c>
    </row>
    <row r="6916" spans="1:18" x14ac:dyDescent="0.25">
      <c r="A6916" s="132">
        <v>1079226</v>
      </c>
      <c r="B6916" s="145" t="s">
        <v>714</v>
      </c>
      <c r="C6916" s="132">
        <v>6</v>
      </c>
      <c r="D6916" s="132">
        <v>100</v>
      </c>
      <c r="E6916" s="186" t="s">
        <v>21</v>
      </c>
      <c r="F6916" s="132">
        <v>140</v>
      </c>
      <c r="G6916" s="132" t="s">
        <v>20</v>
      </c>
      <c r="H6916" s="132" t="s">
        <v>20</v>
      </c>
      <c r="I6916" s="132" t="s">
        <v>20</v>
      </c>
      <c r="J6916" s="133">
        <v>3.3</v>
      </c>
      <c r="K6916" s="133">
        <v>1.35</v>
      </c>
      <c r="L6916" s="133">
        <v>1.74</v>
      </c>
      <c r="M6916" s="134" t="str">
        <f t="shared" si="108"/>
        <v>P</v>
      </c>
      <c r="N6916" s="173" t="s">
        <v>10681</v>
      </c>
      <c r="O6916" s="146" t="s">
        <v>1693</v>
      </c>
      <c r="P6916" s="146" t="s">
        <v>10126</v>
      </c>
      <c r="Q6916" s="147" t="s">
        <v>10519</v>
      </c>
      <c r="R6916" s="187">
        <v>21.9</v>
      </c>
    </row>
    <row r="6917" spans="1:18" x14ac:dyDescent="0.25">
      <c r="A6917" s="135">
        <v>1079227</v>
      </c>
      <c r="B6917" s="148" t="s">
        <v>6376</v>
      </c>
      <c r="C6917" s="135">
        <v>6</v>
      </c>
      <c r="D6917" s="135">
        <v>80</v>
      </c>
      <c r="E6917" s="188" t="s">
        <v>21</v>
      </c>
      <c r="F6917" s="135">
        <v>110</v>
      </c>
      <c r="G6917" s="135" t="s">
        <v>20</v>
      </c>
      <c r="H6917" s="135" t="s">
        <v>20</v>
      </c>
      <c r="I6917" s="135" t="s">
        <v>20</v>
      </c>
      <c r="J6917" s="136">
        <v>5.35</v>
      </c>
      <c r="K6917" s="136">
        <v>1.95</v>
      </c>
      <c r="L6917" s="136">
        <v>1.28</v>
      </c>
      <c r="M6917" s="137" t="str">
        <f t="shared" si="108"/>
        <v>P</v>
      </c>
      <c r="N6917" s="174" t="s">
        <v>10681</v>
      </c>
      <c r="O6917" s="149" t="s">
        <v>1506</v>
      </c>
      <c r="P6917" s="149" t="s">
        <v>9435</v>
      </c>
      <c r="Q6917" s="150" t="s">
        <v>10519</v>
      </c>
      <c r="R6917" s="189">
        <v>24.96</v>
      </c>
    </row>
    <row r="6918" spans="1:18" x14ac:dyDescent="0.25">
      <c r="A6918" s="132">
        <v>1079228</v>
      </c>
      <c r="B6918" s="145" t="s">
        <v>732</v>
      </c>
      <c r="C6918" s="132">
        <v>6</v>
      </c>
      <c r="D6918" s="132">
        <v>162</v>
      </c>
      <c r="E6918" s="186" t="s">
        <v>21</v>
      </c>
      <c r="F6918" s="132">
        <v>189</v>
      </c>
      <c r="G6918" s="132">
        <v>8</v>
      </c>
      <c r="H6918" s="132">
        <v>12</v>
      </c>
      <c r="I6918" s="132">
        <v>1</v>
      </c>
      <c r="J6918" s="133">
        <v>2.35</v>
      </c>
      <c r="K6918" s="133">
        <v>1.75</v>
      </c>
      <c r="L6918" s="133">
        <v>1.8</v>
      </c>
      <c r="M6918" s="134" t="str">
        <f t="shared" si="108"/>
        <v>P</v>
      </c>
      <c r="N6918" s="173" t="s">
        <v>10681</v>
      </c>
      <c r="O6918" s="146" t="s">
        <v>1506</v>
      </c>
      <c r="P6918" s="146" t="s">
        <v>9435</v>
      </c>
      <c r="Q6918" s="147" t="s">
        <v>10519</v>
      </c>
      <c r="R6918" s="187">
        <v>14.64</v>
      </c>
    </row>
    <row r="6919" spans="1:18" x14ac:dyDescent="0.25">
      <c r="A6919" s="135">
        <v>1079229</v>
      </c>
      <c r="B6919" s="148" t="s">
        <v>706</v>
      </c>
      <c r="C6919" s="135">
        <v>6</v>
      </c>
      <c r="D6919" s="135">
        <v>75</v>
      </c>
      <c r="E6919" s="188" t="s">
        <v>21</v>
      </c>
      <c r="F6919" s="135">
        <v>90</v>
      </c>
      <c r="G6919" s="135" t="s">
        <v>20</v>
      </c>
      <c r="H6919" s="135" t="s">
        <v>20</v>
      </c>
      <c r="I6919" s="135" t="s">
        <v>20</v>
      </c>
      <c r="J6919" s="136">
        <v>3.3</v>
      </c>
      <c r="K6919" s="136">
        <v>2.2000000000000002</v>
      </c>
      <c r="L6919" s="136">
        <v>2.2999999999999998</v>
      </c>
      <c r="M6919" s="137" t="str">
        <f t="shared" si="108"/>
        <v>P</v>
      </c>
      <c r="N6919" s="174" t="s">
        <v>10681</v>
      </c>
      <c r="O6919" s="149" t="s">
        <v>1506</v>
      </c>
      <c r="P6919" s="149" t="s">
        <v>9435</v>
      </c>
      <c r="Q6919" s="150" t="s">
        <v>10106</v>
      </c>
      <c r="R6919" s="189">
        <v>27.660000000000004</v>
      </c>
    </row>
    <row r="6920" spans="1:18" x14ac:dyDescent="0.25">
      <c r="A6920" s="132">
        <v>1079230</v>
      </c>
      <c r="B6920" s="145" t="s">
        <v>707</v>
      </c>
      <c r="C6920" s="132">
        <v>6</v>
      </c>
      <c r="D6920" s="132">
        <v>75</v>
      </c>
      <c r="E6920" s="186" t="s">
        <v>21</v>
      </c>
      <c r="F6920" s="132">
        <v>105</v>
      </c>
      <c r="G6920" s="132" t="s">
        <v>20</v>
      </c>
      <c r="H6920" s="132" t="s">
        <v>20</v>
      </c>
      <c r="I6920" s="132" t="s">
        <v>20</v>
      </c>
      <c r="J6920" s="133">
        <v>3.3</v>
      </c>
      <c r="K6920" s="133">
        <v>2.2000000000000002</v>
      </c>
      <c r="L6920" s="133">
        <v>2.2999999999999998</v>
      </c>
      <c r="M6920" s="134" t="str">
        <f t="shared" si="108"/>
        <v>P</v>
      </c>
      <c r="N6920" s="173" t="s">
        <v>10681</v>
      </c>
      <c r="O6920" s="146" t="s">
        <v>1506</v>
      </c>
      <c r="P6920" s="146" t="s">
        <v>9435</v>
      </c>
      <c r="Q6920" s="147" t="s">
        <v>10106</v>
      </c>
      <c r="R6920" s="187">
        <v>27.660000000000004</v>
      </c>
    </row>
    <row r="6921" spans="1:18" x14ac:dyDescent="0.25">
      <c r="A6921" s="135">
        <v>1079234</v>
      </c>
      <c r="B6921" s="148" t="s">
        <v>1137</v>
      </c>
      <c r="C6921" s="135">
        <v>6</v>
      </c>
      <c r="D6921" s="135" t="s">
        <v>20</v>
      </c>
      <c r="E6921" s="188" t="s">
        <v>21</v>
      </c>
      <c r="F6921" s="135" t="s">
        <v>20</v>
      </c>
      <c r="G6921" s="135">
        <v>20</v>
      </c>
      <c r="H6921" s="135" t="s">
        <v>20</v>
      </c>
      <c r="I6921" s="135">
        <v>6</v>
      </c>
      <c r="J6921" s="136">
        <v>1.84</v>
      </c>
      <c r="K6921" s="136">
        <v>1.24</v>
      </c>
      <c r="L6921" s="136">
        <v>0.41</v>
      </c>
      <c r="M6921" s="137" t="str">
        <f t="shared" si="108"/>
        <v>P</v>
      </c>
      <c r="N6921" s="174" t="s">
        <v>10681</v>
      </c>
      <c r="O6921" s="149" t="s">
        <v>1506</v>
      </c>
      <c r="P6921" s="149" t="s">
        <v>9442</v>
      </c>
      <c r="Q6921" s="150" t="s">
        <v>10519</v>
      </c>
      <c r="R6921" s="189">
        <v>5.22</v>
      </c>
    </row>
    <row r="6922" spans="1:18" x14ac:dyDescent="0.25">
      <c r="A6922" s="132">
        <v>1079235</v>
      </c>
      <c r="B6922" s="145" t="s">
        <v>1136</v>
      </c>
      <c r="C6922" s="132">
        <v>6</v>
      </c>
      <c r="D6922" s="132" t="s">
        <v>20</v>
      </c>
      <c r="E6922" s="186" t="s">
        <v>21</v>
      </c>
      <c r="F6922" s="132" t="s">
        <v>20</v>
      </c>
      <c r="G6922" s="132" t="s">
        <v>20</v>
      </c>
      <c r="H6922" s="132">
        <v>32</v>
      </c>
      <c r="I6922" s="132">
        <v>3</v>
      </c>
      <c r="J6922" s="133">
        <v>1.84</v>
      </c>
      <c r="K6922" s="133">
        <v>1.22</v>
      </c>
      <c r="L6922" s="133">
        <v>0.38</v>
      </c>
      <c r="M6922" s="134" t="str">
        <f t="shared" si="108"/>
        <v>P</v>
      </c>
      <c r="N6922" s="173" t="s">
        <v>10681</v>
      </c>
      <c r="O6922" s="146" t="s">
        <v>1506</v>
      </c>
      <c r="P6922" s="146" t="s">
        <v>9442</v>
      </c>
      <c r="Q6922" s="147" t="s">
        <v>10519</v>
      </c>
      <c r="R6922" s="187">
        <v>5.0999999999999996</v>
      </c>
    </row>
    <row r="6923" spans="1:18" x14ac:dyDescent="0.25">
      <c r="A6923" s="135">
        <v>1079236</v>
      </c>
      <c r="B6923" s="148" t="s">
        <v>6377</v>
      </c>
      <c r="C6923" s="135">
        <v>6</v>
      </c>
      <c r="D6923" s="135">
        <v>112</v>
      </c>
      <c r="E6923" s="188" t="s">
        <v>21</v>
      </c>
      <c r="F6923" s="135">
        <v>176</v>
      </c>
      <c r="G6923" s="135" t="s">
        <v>20</v>
      </c>
      <c r="H6923" s="135" t="s">
        <v>20</v>
      </c>
      <c r="I6923" s="135" t="s">
        <v>20</v>
      </c>
      <c r="J6923" s="136">
        <v>3.04</v>
      </c>
      <c r="K6923" s="136">
        <v>2.06</v>
      </c>
      <c r="L6923" s="136">
        <v>1.28</v>
      </c>
      <c r="M6923" s="137" t="str">
        <f t="shared" si="108"/>
        <v>P</v>
      </c>
      <c r="N6923" s="174" t="s">
        <v>10681</v>
      </c>
      <c r="O6923" s="149" t="s">
        <v>1555</v>
      </c>
      <c r="P6923" s="149" t="s">
        <v>9448</v>
      </c>
      <c r="Q6923" s="150" t="s">
        <v>10519</v>
      </c>
      <c r="R6923" s="189">
        <v>9.84</v>
      </c>
    </row>
    <row r="6924" spans="1:18" x14ac:dyDescent="0.25">
      <c r="A6924" s="132">
        <v>1079237</v>
      </c>
      <c r="B6924" s="145" t="s">
        <v>694</v>
      </c>
      <c r="C6924" s="132">
        <v>6</v>
      </c>
      <c r="D6924" s="132">
        <v>112</v>
      </c>
      <c r="E6924" s="186" t="s">
        <v>21</v>
      </c>
      <c r="F6924" s="132">
        <v>176</v>
      </c>
      <c r="G6924" s="132" t="s">
        <v>20</v>
      </c>
      <c r="H6924" s="132" t="s">
        <v>20</v>
      </c>
      <c r="I6924" s="132" t="s">
        <v>20</v>
      </c>
      <c r="J6924" s="133">
        <v>2.96</v>
      </c>
      <c r="K6924" s="133">
        <v>2.0499999999999998</v>
      </c>
      <c r="L6924" s="133">
        <v>1.28</v>
      </c>
      <c r="M6924" s="134" t="str">
        <f t="shared" si="108"/>
        <v>P</v>
      </c>
      <c r="N6924" s="173" t="s">
        <v>10681</v>
      </c>
      <c r="O6924" s="146" t="s">
        <v>1555</v>
      </c>
      <c r="P6924" s="146" t="s">
        <v>9448</v>
      </c>
      <c r="Q6924" s="147" t="s">
        <v>10519</v>
      </c>
      <c r="R6924" s="187">
        <v>9.7200000000000006</v>
      </c>
    </row>
    <row r="6925" spans="1:18" x14ac:dyDescent="0.25">
      <c r="A6925" s="135">
        <v>1079239</v>
      </c>
      <c r="B6925" s="148" t="s">
        <v>704</v>
      </c>
      <c r="C6925" s="135">
        <v>6</v>
      </c>
      <c r="D6925" s="135">
        <v>150</v>
      </c>
      <c r="E6925" s="188" t="s">
        <v>21</v>
      </c>
      <c r="F6925" s="135">
        <v>300</v>
      </c>
      <c r="G6925" s="135" t="s">
        <v>20</v>
      </c>
      <c r="H6925" s="135" t="s">
        <v>20</v>
      </c>
      <c r="I6925" s="135" t="s">
        <v>20</v>
      </c>
      <c r="J6925" s="136">
        <v>1.9</v>
      </c>
      <c r="K6925" s="136">
        <v>1.8</v>
      </c>
      <c r="L6925" s="136">
        <v>1.47</v>
      </c>
      <c r="M6925" s="137" t="str">
        <f t="shared" si="108"/>
        <v>P</v>
      </c>
      <c r="N6925" s="174" t="s">
        <v>10681</v>
      </c>
      <c r="O6925" s="149" t="s">
        <v>1555</v>
      </c>
      <c r="P6925" s="149" t="s">
        <v>9448</v>
      </c>
      <c r="Q6925" s="150" t="s">
        <v>10519</v>
      </c>
      <c r="R6925" s="189">
        <v>10.620000000000001</v>
      </c>
    </row>
    <row r="6926" spans="1:18" x14ac:dyDescent="0.25">
      <c r="A6926" s="132">
        <v>1079240</v>
      </c>
      <c r="B6926" s="145" t="s">
        <v>1142</v>
      </c>
      <c r="C6926" s="132">
        <v>6</v>
      </c>
      <c r="D6926" s="132" t="s">
        <v>20</v>
      </c>
      <c r="E6926" s="186" t="s">
        <v>20</v>
      </c>
      <c r="F6926" s="132" t="s">
        <v>20</v>
      </c>
      <c r="G6926" s="132" t="s">
        <v>20</v>
      </c>
      <c r="H6926" s="132" t="s">
        <v>20</v>
      </c>
      <c r="I6926" s="132" t="s">
        <v>20</v>
      </c>
      <c r="J6926" s="133">
        <v>1.84</v>
      </c>
      <c r="K6926" s="133">
        <v>1.22</v>
      </c>
      <c r="L6926" s="133">
        <v>0.38</v>
      </c>
      <c r="M6926" s="134" t="str">
        <f t="shared" si="108"/>
        <v>P</v>
      </c>
      <c r="N6926" s="173" t="s">
        <v>10681</v>
      </c>
      <c r="O6926" s="146" t="s">
        <v>1506</v>
      </c>
      <c r="P6926" s="146" t="s">
        <v>9398</v>
      </c>
      <c r="Q6926" s="147" t="s">
        <v>10519</v>
      </c>
      <c r="R6926" s="187">
        <v>5.34</v>
      </c>
    </row>
    <row r="6927" spans="1:18" x14ac:dyDescent="0.25">
      <c r="A6927" s="135">
        <v>1079241</v>
      </c>
      <c r="B6927" s="148" t="s">
        <v>1139</v>
      </c>
      <c r="C6927" s="135">
        <v>6</v>
      </c>
      <c r="D6927" s="135" t="s">
        <v>20</v>
      </c>
      <c r="E6927" s="188" t="s">
        <v>21</v>
      </c>
      <c r="F6927" s="135" t="s">
        <v>20</v>
      </c>
      <c r="G6927" s="135">
        <v>64</v>
      </c>
      <c r="H6927" s="135">
        <v>120</v>
      </c>
      <c r="I6927" s="135">
        <v>1</v>
      </c>
      <c r="J6927" s="136">
        <v>1.8</v>
      </c>
      <c r="K6927" s="136">
        <v>1.2</v>
      </c>
      <c r="L6927" s="136">
        <v>0.38</v>
      </c>
      <c r="M6927" s="137" t="str">
        <f t="shared" si="108"/>
        <v>P</v>
      </c>
      <c r="N6927" s="174" t="s">
        <v>10681</v>
      </c>
      <c r="O6927" s="149" t="s">
        <v>1506</v>
      </c>
      <c r="P6927" s="149" t="s">
        <v>9398</v>
      </c>
      <c r="Q6927" s="150" t="s">
        <v>10519</v>
      </c>
      <c r="R6927" s="189">
        <v>5.28</v>
      </c>
    </row>
    <row r="6928" spans="1:18" x14ac:dyDescent="0.25">
      <c r="A6928" s="132">
        <v>1079242</v>
      </c>
      <c r="B6928" s="145" t="s">
        <v>1138</v>
      </c>
      <c r="C6928" s="132">
        <v>6</v>
      </c>
      <c r="D6928" s="132" t="s">
        <v>20</v>
      </c>
      <c r="E6928" s="186" t="s">
        <v>21</v>
      </c>
      <c r="F6928" s="132" t="s">
        <v>20</v>
      </c>
      <c r="G6928" s="132">
        <v>16</v>
      </c>
      <c r="H6928" s="132" t="s">
        <v>20</v>
      </c>
      <c r="I6928" s="132">
        <v>4</v>
      </c>
      <c r="J6928" s="133">
        <v>1.84</v>
      </c>
      <c r="K6928" s="133">
        <v>1.22</v>
      </c>
      <c r="L6928" s="133">
        <v>0.38</v>
      </c>
      <c r="M6928" s="134" t="str">
        <f t="shared" si="108"/>
        <v>P</v>
      </c>
      <c r="N6928" s="173" t="s">
        <v>10681</v>
      </c>
      <c r="O6928" s="146" t="s">
        <v>1506</v>
      </c>
      <c r="P6928" s="146" t="s">
        <v>9398</v>
      </c>
      <c r="Q6928" s="147" t="s">
        <v>10519</v>
      </c>
      <c r="R6928" s="187">
        <v>5.28</v>
      </c>
    </row>
    <row r="6929" spans="1:18" x14ac:dyDescent="0.25">
      <c r="A6929" s="135">
        <v>1079243</v>
      </c>
      <c r="B6929" s="148" t="s">
        <v>1135</v>
      </c>
      <c r="C6929" s="135">
        <v>6</v>
      </c>
      <c r="D6929" s="135" t="s">
        <v>20</v>
      </c>
      <c r="E6929" s="188" t="s">
        <v>20</v>
      </c>
      <c r="F6929" s="135" t="s">
        <v>20</v>
      </c>
      <c r="G6929" s="135" t="s">
        <v>20</v>
      </c>
      <c r="H6929" s="135" t="s">
        <v>20</v>
      </c>
      <c r="I6929" s="135" t="s">
        <v>20</v>
      </c>
      <c r="J6929" s="136">
        <v>1.84</v>
      </c>
      <c r="K6929" s="136">
        <v>1.21</v>
      </c>
      <c r="L6929" s="136">
        <v>0.38</v>
      </c>
      <c r="M6929" s="137" t="str">
        <f t="shared" si="108"/>
        <v>P</v>
      </c>
      <c r="N6929" s="174" t="s">
        <v>10681</v>
      </c>
      <c r="O6929" s="149" t="s">
        <v>1506</v>
      </c>
      <c r="P6929" s="149" t="s">
        <v>9442</v>
      </c>
      <c r="Q6929" s="150" t="s">
        <v>10519</v>
      </c>
      <c r="R6929" s="189">
        <v>5.88</v>
      </c>
    </row>
    <row r="6930" spans="1:18" x14ac:dyDescent="0.25">
      <c r="A6930" s="132">
        <v>1079244</v>
      </c>
      <c r="B6930" s="145" t="s">
        <v>747</v>
      </c>
      <c r="C6930" s="132">
        <v>4</v>
      </c>
      <c r="D6930" s="132">
        <v>56</v>
      </c>
      <c r="E6930" s="186" t="s">
        <v>21</v>
      </c>
      <c r="F6930" s="132">
        <v>80</v>
      </c>
      <c r="G6930" s="132" t="s">
        <v>21</v>
      </c>
      <c r="H6930" s="132" t="s">
        <v>21</v>
      </c>
      <c r="I6930" s="132" t="s">
        <v>21</v>
      </c>
      <c r="J6930" s="133">
        <v>4.26</v>
      </c>
      <c r="K6930" s="133">
        <v>3</v>
      </c>
      <c r="L6930" s="133">
        <v>1.65</v>
      </c>
      <c r="M6930" s="134" t="str">
        <f t="shared" si="108"/>
        <v>P</v>
      </c>
      <c r="N6930" s="173" t="s">
        <v>10681</v>
      </c>
      <c r="O6930" s="146" t="s">
        <v>1506</v>
      </c>
      <c r="P6930" s="146" t="s">
        <v>9435</v>
      </c>
      <c r="Q6930" s="147" t="s">
        <v>10106</v>
      </c>
      <c r="R6930" s="187">
        <v>21.4</v>
      </c>
    </row>
    <row r="6931" spans="1:18" x14ac:dyDescent="0.25">
      <c r="A6931" s="135">
        <v>1079245</v>
      </c>
      <c r="B6931" s="148" t="s">
        <v>745</v>
      </c>
      <c r="C6931" s="135">
        <v>4</v>
      </c>
      <c r="D6931" s="135">
        <v>56</v>
      </c>
      <c r="E6931" s="188" t="s">
        <v>21</v>
      </c>
      <c r="F6931" s="135">
        <v>80</v>
      </c>
      <c r="G6931" s="135" t="s">
        <v>21</v>
      </c>
      <c r="H6931" s="135" t="s">
        <v>21</v>
      </c>
      <c r="I6931" s="135" t="s">
        <v>21</v>
      </c>
      <c r="J6931" s="136">
        <v>4.24</v>
      </c>
      <c r="K6931" s="136">
        <v>3.05</v>
      </c>
      <c r="L6931" s="136">
        <v>1.6</v>
      </c>
      <c r="M6931" s="137" t="str">
        <f t="shared" si="108"/>
        <v>P</v>
      </c>
      <c r="N6931" s="174" t="s">
        <v>10681</v>
      </c>
      <c r="O6931" s="149" t="s">
        <v>1506</v>
      </c>
      <c r="P6931" s="149" t="s">
        <v>9435</v>
      </c>
      <c r="Q6931" s="150" t="s">
        <v>10106</v>
      </c>
      <c r="R6931" s="189">
        <v>20.76</v>
      </c>
    </row>
    <row r="6932" spans="1:18" x14ac:dyDescent="0.25">
      <c r="A6932" s="132">
        <v>1079246</v>
      </c>
      <c r="B6932" s="145" t="s">
        <v>746</v>
      </c>
      <c r="C6932" s="132">
        <v>4</v>
      </c>
      <c r="D6932" s="132">
        <v>56</v>
      </c>
      <c r="E6932" s="186" t="s">
        <v>21</v>
      </c>
      <c r="F6932" s="132">
        <v>80</v>
      </c>
      <c r="G6932" s="132" t="s">
        <v>21</v>
      </c>
      <c r="H6932" s="132" t="s">
        <v>21</v>
      </c>
      <c r="I6932" s="132" t="s">
        <v>21</v>
      </c>
      <c r="J6932" s="133">
        <v>4.28</v>
      </c>
      <c r="K6932" s="133">
        <v>3.1</v>
      </c>
      <c r="L6932" s="133">
        <v>1.58</v>
      </c>
      <c r="M6932" s="134" t="str">
        <f t="shared" si="108"/>
        <v>P</v>
      </c>
      <c r="N6932" s="173" t="s">
        <v>10681</v>
      </c>
      <c r="O6932" s="146" t="s">
        <v>1506</v>
      </c>
      <c r="P6932" s="146" t="s">
        <v>9435</v>
      </c>
      <c r="Q6932" s="147" t="s">
        <v>10106</v>
      </c>
      <c r="R6932" s="187">
        <v>20.6</v>
      </c>
    </row>
    <row r="6933" spans="1:18" x14ac:dyDescent="0.25">
      <c r="A6933" s="135">
        <v>1079248</v>
      </c>
      <c r="B6933" s="148" t="s">
        <v>688</v>
      </c>
      <c r="C6933" s="135">
        <v>6</v>
      </c>
      <c r="D6933" s="135">
        <v>56</v>
      </c>
      <c r="E6933" s="188" t="s">
        <v>21</v>
      </c>
      <c r="F6933" s="135">
        <v>77</v>
      </c>
      <c r="G6933" s="135" t="s">
        <v>20</v>
      </c>
      <c r="H6933" s="135" t="s">
        <v>20</v>
      </c>
      <c r="I6933" s="135" t="s">
        <v>20</v>
      </c>
      <c r="J6933" s="136">
        <v>4.5999999999999996</v>
      </c>
      <c r="K6933" s="136">
        <v>2.88</v>
      </c>
      <c r="L6933" s="136">
        <v>1.1299999999999999</v>
      </c>
      <c r="M6933" s="137" t="str">
        <f t="shared" si="108"/>
        <v>P</v>
      </c>
      <c r="N6933" s="174" t="s">
        <v>10681</v>
      </c>
      <c r="O6933" s="149" t="s">
        <v>1693</v>
      </c>
      <c r="P6933" s="149" t="s">
        <v>10126</v>
      </c>
      <c r="Q6933" s="150" t="s">
        <v>10519</v>
      </c>
      <c r="R6933" s="189">
        <v>19.799999999999997</v>
      </c>
    </row>
    <row r="6934" spans="1:18" x14ac:dyDescent="0.25">
      <c r="A6934" s="132">
        <v>1079249</v>
      </c>
      <c r="B6934" s="145" t="s">
        <v>695</v>
      </c>
      <c r="C6934" s="132">
        <v>6</v>
      </c>
      <c r="D6934" s="132">
        <v>125</v>
      </c>
      <c r="E6934" s="186" t="s">
        <v>21</v>
      </c>
      <c r="F6934" s="132">
        <v>200</v>
      </c>
      <c r="G6934" s="132" t="s">
        <v>20</v>
      </c>
      <c r="H6934" s="132">
        <v>10</v>
      </c>
      <c r="I6934" s="132">
        <v>1</v>
      </c>
      <c r="J6934" s="133">
        <v>2.5</v>
      </c>
      <c r="K6934" s="133">
        <v>1.6</v>
      </c>
      <c r="L6934" s="133">
        <v>2</v>
      </c>
      <c r="M6934" s="134" t="str">
        <f t="shared" si="108"/>
        <v>P</v>
      </c>
      <c r="N6934" s="173" t="s">
        <v>10681</v>
      </c>
      <c r="O6934" s="146" t="s">
        <v>1506</v>
      </c>
      <c r="P6934" s="146" t="s">
        <v>9435</v>
      </c>
      <c r="Q6934" s="147" t="s">
        <v>10519</v>
      </c>
      <c r="R6934" s="187">
        <v>17.82</v>
      </c>
    </row>
    <row r="6935" spans="1:18" x14ac:dyDescent="0.25">
      <c r="A6935" s="135">
        <v>1079250</v>
      </c>
      <c r="B6935" s="148" t="s">
        <v>673</v>
      </c>
      <c r="C6935" s="135">
        <v>6</v>
      </c>
      <c r="D6935" s="135">
        <v>80</v>
      </c>
      <c r="E6935" s="188" t="s">
        <v>21</v>
      </c>
      <c r="F6935" s="135">
        <v>144</v>
      </c>
      <c r="G6935" s="135" t="s">
        <v>20</v>
      </c>
      <c r="H6935" s="135" t="s">
        <v>20</v>
      </c>
      <c r="I6935" s="135" t="s">
        <v>20</v>
      </c>
      <c r="J6935" s="136">
        <v>3.14</v>
      </c>
      <c r="K6935" s="136">
        <v>2.17</v>
      </c>
      <c r="L6935" s="136">
        <v>1.52</v>
      </c>
      <c r="M6935" s="137" t="str">
        <f t="shared" si="108"/>
        <v>P</v>
      </c>
      <c r="N6935" s="174" t="s">
        <v>10681</v>
      </c>
      <c r="O6935" s="149" t="s">
        <v>1555</v>
      </c>
      <c r="P6935" s="149" t="s">
        <v>9448</v>
      </c>
      <c r="Q6935" s="150" t="s">
        <v>10519</v>
      </c>
      <c r="R6935" s="189">
        <v>12.72</v>
      </c>
    </row>
    <row r="6936" spans="1:18" x14ac:dyDescent="0.25">
      <c r="A6936" s="132">
        <v>1079251</v>
      </c>
      <c r="B6936" s="145" t="s">
        <v>711</v>
      </c>
      <c r="C6936" s="132">
        <v>6</v>
      </c>
      <c r="D6936" s="132">
        <v>270</v>
      </c>
      <c r="E6936" s="186" t="s">
        <v>21</v>
      </c>
      <c r="F6936" s="132">
        <v>360</v>
      </c>
      <c r="G6936" s="132">
        <v>5</v>
      </c>
      <c r="H6936" s="132">
        <v>6</v>
      </c>
      <c r="I6936" s="132">
        <v>2</v>
      </c>
      <c r="J6936" s="133">
        <v>3.22</v>
      </c>
      <c r="K6936" s="133">
        <v>1.1399999999999999</v>
      </c>
      <c r="L6936" s="133">
        <v>1.25</v>
      </c>
      <c r="M6936" s="134" t="str">
        <f t="shared" si="108"/>
        <v>P</v>
      </c>
      <c r="N6936" s="173" t="s">
        <v>10681</v>
      </c>
      <c r="O6936" s="146" t="s">
        <v>1506</v>
      </c>
      <c r="P6936" s="146" t="s">
        <v>9435</v>
      </c>
      <c r="Q6936" s="147" t="s">
        <v>10519</v>
      </c>
      <c r="R6936" s="187">
        <v>24.839999999999996</v>
      </c>
    </row>
    <row r="6937" spans="1:18" x14ac:dyDescent="0.25">
      <c r="A6937" s="135">
        <v>1079252</v>
      </c>
      <c r="B6937" s="148" t="s">
        <v>731</v>
      </c>
      <c r="C6937" s="135">
        <v>6</v>
      </c>
      <c r="D6937" s="135">
        <v>100</v>
      </c>
      <c r="E6937" s="188" t="s">
        <v>21</v>
      </c>
      <c r="F6937" s="135">
        <v>200</v>
      </c>
      <c r="G6937" s="135" t="s">
        <v>20</v>
      </c>
      <c r="H6937" s="135" t="s">
        <v>20</v>
      </c>
      <c r="I6937" s="135" t="s">
        <v>20</v>
      </c>
      <c r="J6937" s="136">
        <v>2.42</v>
      </c>
      <c r="K6937" s="136">
        <v>1.8</v>
      </c>
      <c r="L6937" s="136">
        <v>1.95</v>
      </c>
      <c r="M6937" s="137" t="str">
        <f t="shared" si="108"/>
        <v>P</v>
      </c>
      <c r="N6937" s="174" t="s">
        <v>10681</v>
      </c>
      <c r="O6937" s="149" t="s">
        <v>1555</v>
      </c>
      <c r="P6937" s="149" t="s">
        <v>9448</v>
      </c>
      <c r="Q6937" s="150" t="s">
        <v>10519</v>
      </c>
      <c r="R6937" s="189">
        <v>14.82</v>
      </c>
    </row>
    <row r="6938" spans="1:18" x14ac:dyDescent="0.25">
      <c r="A6938" s="132">
        <v>1079253</v>
      </c>
      <c r="B6938" s="145" t="s">
        <v>6378</v>
      </c>
      <c r="C6938" s="132">
        <v>6</v>
      </c>
      <c r="D6938" s="132">
        <v>60</v>
      </c>
      <c r="E6938" s="186" t="s">
        <v>21</v>
      </c>
      <c r="F6938" s="132">
        <v>90</v>
      </c>
      <c r="G6938" s="132" t="s">
        <v>20</v>
      </c>
      <c r="H6938" s="132" t="s">
        <v>20</v>
      </c>
      <c r="I6938" s="132" t="s">
        <v>20</v>
      </c>
      <c r="J6938" s="133">
        <v>3.45</v>
      </c>
      <c r="K6938" s="133">
        <v>1.85</v>
      </c>
      <c r="L6938" s="133">
        <v>2.2000000000000002</v>
      </c>
      <c r="M6938" s="134" t="str">
        <f t="shared" si="108"/>
        <v>P</v>
      </c>
      <c r="N6938" s="171" t="s">
        <v>10681</v>
      </c>
      <c r="O6938" s="146" t="s">
        <v>1555</v>
      </c>
      <c r="P6938" s="146" t="s">
        <v>9448</v>
      </c>
      <c r="Q6938" s="147" t="s">
        <v>10519</v>
      </c>
      <c r="R6938" s="187">
        <v>19.259999999999998</v>
      </c>
    </row>
    <row r="6939" spans="1:18" x14ac:dyDescent="0.25">
      <c r="A6939" s="135">
        <v>1079255</v>
      </c>
      <c r="B6939" s="148" t="s">
        <v>744</v>
      </c>
      <c r="C6939" s="135">
        <v>4</v>
      </c>
      <c r="D6939" s="135">
        <v>63</v>
      </c>
      <c r="E6939" s="188" t="s">
        <v>21</v>
      </c>
      <c r="F6939" s="135">
        <v>84</v>
      </c>
      <c r="G6939" s="135">
        <v>6</v>
      </c>
      <c r="H6939" s="135">
        <v>12</v>
      </c>
      <c r="I6939" s="135">
        <v>1</v>
      </c>
      <c r="J6939" s="136">
        <v>3.02</v>
      </c>
      <c r="K6939" s="136">
        <v>1.64</v>
      </c>
      <c r="L6939" s="136">
        <v>2.94</v>
      </c>
      <c r="M6939" s="137" t="str">
        <f t="shared" si="108"/>
        <v>P</v>
      </c>
      <c r="N6939" s="174" t="s">
        <v>10681</v>
      </c>
      <c r="O6939" s="149" t="s">
        <v>1555</v>
      </c>
      <c r="P6939" s="149" t="s">
        <v>9448</v>
      </c>
      <c r="Q6939" s="150" t="s">
        <v>10519</v>
      </c>
      <c r="R6939" s="189">
        <v>15</v>
      </c>
    </row>
    <row r="6940" spans="1:18" x14ac:dyDescent="0.25">
      <c r="A6940" s="132">
        <v>1079259</v>
      </c>
      <c r="B6940" s="145" t="s">
        <v>6379</v>
      </c>
      <c r="C6940" s="132">
        <v>1</v>
      </c>
      <c r="D6940" s="132" t="s">
        <v>20</v>
      </c>
      <c r="E6940" s="186" t="s">
        <v>20</v>
      </c>
      <c r="F6940" s="132" t="s">
        <v>20</v>
      </c>
      <c r="G6940" s="132" t="s">
        <v>20</v>
      </c>
      <c r="H6940" s="132" t="s">
        <v>20</v>
      </c>
      <c r="I6940" s="132" t="s">
        <v>20</v>
      </c>
      <c r="J6940" s="133">
        <v>0.6</v>
      </c>
      <c r="K6940" s="133">
        <v>0.6</v>
      </c>
      <c r="L6940" s="133">
        <v>0.3</v>
      </c>
      <c r="M6940" s="134" t="str">
        <f t="shared" si="108"/>
        <v>P</v>
      </c>
      <c r="N6940" s="173" t="s">
        <v>10682</v>
      </c>
      <c r="O6940" s="146" t="s">
        <v>1818</v>
      </c>
      <c r="P6940" s="146" t="s">
        <v>9969</v>
      </c>
      <c r="Q6940" s="147" t="s">
        <v>10519</v>
      </c>
      <c r="R6940" s="187">
        <v>1.0734463276836157</v>
      </c>
    </row>
    <row r="6941" spans="1:18" x14ac:dyDescent="0.25">
      <c r="A6941" s="135">
        <v>1079269</v>
      </c>
      <c r="B6941" s="148" t="s">
        <v>1005</v>
      </c>
      <c r="C6941" s="135">
        <v>3</v>
      </c>
      <c r="D6941" s="135">
        <v>7560</v>
      </c>
      <c r="E6941" s="188">
        <v>24</v>
      </c>
      <c r="F6941" s="135">
        <v>8640</v>
      </c>
      <c r="G6941" s="135">
        <v>288</v>
      </c>
      <c r="H6941" s="135">
        <v>360</v>
      </c>
      <c r="I6941" s="135">
        <v>1</v>
      </c>
      <c r="J6941" s="136">
        <v>1.0900000000000001</v>
      </c>
      <c r="K6941" s="136">
        <v>0.5</v>
      </c>
      <c r="L6941" s="136">
        <v>0.16</v>
      </c>
      <c r="M6941" s="137" t="str">
        <f t="shared" si="108"/>
        <v>P</v>
      </c>
      <c r="N6941" s="174" t="s">
        <v>10681</v>
      </c>
      <c r="O6941" s="149" t="s">
        <v>1614</v>
      </c>
      <c r="P6941" s="149" t="s">
        <v>9511</v>
      </c>
      <c r="Q6941" s="150" t="s">
        <v>10519</v>
      </c>
      <c r="R6941" s="189">
        <v>2.04</v>
      </c>
    </row>
    <row r="6942" spans="1:18" x14ac:dyDescent="0.25">
      <c r="A6942" s="132">
        <v>1079272</v>
      </c>
      <c r="B6942" s="145" t="s">
        <v>6380</v>
      </c>
      <c r="C6942" s="132">
        <v>3</v>
      </c>
      <c r="D6942" s="132">
        <v>7560</v>
      </c>
      <c r="E6942" s="186">
        <v>24</v>
      </c>
      <c r="F6942" s="132">
        <v>8640</v>
      </c>
      <c r="G6942" s="132">
        <v>288</v>
      </c>
      <c r="H6942" s="132">
        <v>360</v>
      </c>
      <c r="I6942" s="132">
        <v>1</v>
      </c>
      <c r="J6942" s="133">
        <v>1.1200000000000001</v>
      </c>
      <c r="K6942" s="133">
        <v>0.5</v>
      </c>
      <c r="L6942" s="133">
        <v>0.18</v>
      </c>
      <c r="M6942" s="134" t="str">
        <f t="shared" si="108"/>
        <v>P</v>
      </c>
      <c r="N6942" s="173" t="s">
        <v>10681</v>
      </c>
      <c r="O6942" s="146" t="s">
        <v>1614</v>
      </c>
      <c r="P6942" s="146" t="s">
        <v>9511</v>
      </c>
      <c r="Q6942" s="147" t="s">
        <v>10519</v>
      </c>
      <c r="R6942" s="187">
        <v>2.04</v>
      </c>
    </row>
    <row r="6943" spans="1:18" x14ac:dyDescent="0.25">
      <c r="A6943" s="135">
        <v>1079288</v>
      </c>
      <c r="B6943" s="148" t="s">
        <v>6381</v>
      </c>
      <c r="C6943" s="135">
        <v>3</v>
      </c>
      <c r="D6943" s="135">
        <v>7560</v>
      </c>
      <c r="E6943" s="188">
        <v>24</v>
      </c>
      <c r="F6943" s="135">
        <v>8640</v>
      </c>
      <c r="G6943" s="135">
        <v>288</v>
      </c>
      <c r="H6943" s="135">
        <v>360</v>
      </c>
      <c r="I6943" s="135">
        <v>1</v>
      </c>
      <c r="J6943" s="136">
        <v>1.1200000000000001</v>
      </c>
      <c r="K6943" s="136">
        <v>0.5</v>
      </c>
      <c r="L6943" s="136">
        <v>0.18</v>
      </c>
      <c r="M6943" s="137" t="str">
        <f t="shared" si="108"/>
        <v>P</v>
      </c>
      <c r="N6943" s="174" t="s">
        <v>10681</v>
      </c>
      <c r="O6943" s="149" t="s">
        <v>1614</v>
      </c>
      <c r="P6943" s="149" t="s">
        <v>9511</v>
      </c>
      <c r="Q6943" s="150" t="s">
        <v>10519</v>
      </c>
      <c r="R6943" s="189">
        <v>2.0100000000000002</v>
      </c>
    </row>
    <row r="6944" spans="1:18" x14ac:dyDescent="0.25">
      <c r="A6944" s="132">
        <v>1079291</v>
      </c>
      <c r="B6944" s="145" t="s">
        <v>6382</v>
      </c>
      <c r="C6944" s="132">
        <v>3</v>
      </c>
      <c r="D6944" s="132">
        <v>7560</v>
      </c>
      <c r="E6944" s="186">
        <v>24</v>
      </c>
      <c r="F6944" s="132">
        <v>8640</v>
      </c>
      <c r="G6944" s="132">
        <v>288</v>
      </c>
      <c r="H6944" s="132">
        <v>360</v>
      </c>
      <c r="I6944" s="132">
        <v>1</v>
      </c>
      <c r="J6944" s="133">
        <v>1.1000000000000001</v>
      </c>
      <c r="K6944" s="133">
        <v>0.5</v>
      </c>
      <c r="L6944" s="133">
        <v>0.18</v>
      </c>
      <c r="M6944" s="134" t="str">
        <f t="shared" si="108"/>
        <v>P</v>
      </c>
      <c r="N6944" s="173" t="s">
        <v>10681</v>
      </c>
      <c r="O6944" s="146" t="s">
        <v>1614</v>
      </c>
      <c r="P6944" s="146" t="s">
        <v>9511</v>
      </c>
      <c r="Q6944" s="147" t="s">
        <v>10519</v>
      </c>
      <c r="R6944" s="187">
        <v>2.04</v>
      </c>
    </row>
    <row r="6945" spans="1:18" x14ac:dyDescent="0.25">
      <c r="A6945" s="135">
        <v>1079301</v>
      </c>
      <c r="B6945" s="148" t="s">
        <v>6383</v>
      </c>
      <c r="C6945" s="135">
        <v>3</v>
      </c>
      <c r="D6945" s="135">
        <v>7560</v>
      </c>
      <c r="E6945" s="188">
        <v>24</v>
      </c>
      <c r="F6945" s="135">
        <v>8640</v>
      </c>
      <c r="G6945" s="135">
        <v>288</v>
      </c>
      <c r="H6945" s="135">
        <v>360</v>
      </c>
      <c r="I6945" s="135">
        <v>1</v>
      </c>
      <c r="J6945" s="136">
        <v>1.1000000000000001</v>
      </c>
      <c r="K6945" s="136">
        <v>0.51</v>
      </c>
      <c r="L6945" s="136">
        <v>0.17</v>
      </c>
      <c r="M6945" s="137" t="str">
        <f t="shared" si="108"/>
        <v>P</v>
      </c>
      <c r="N6945" s="174" t="s">
        <v>10681</v>
      </c>
      <c r="O6945" s="149" t="s">
        <v>1614</v>
      </c>
      <c r="P6945" s="149" t="s">
        <v>9511</v>
      </c>
      <c r="Q6945" s="150" t="s">
        <v>10519</v>
      </c>
      <c r="R6945" s="189">
        <v>2.04</v>
      </c>
    </row>
    <row r="6946" spans="1:18" x14ac:dyDescent="0.25">
      <c r="A6946" s="132">
        <v>1079302</v>
      </c>
      <c r="B6946" s="145" t="s">
        <v>6384</v>
      </c>
      <c r="C6946" s="132">
        <v>3</v>
      </c>
      <c r="D6946" s="132">
        <v>7560</v>
      </c>
      <c r="E6946" s="186">
        <v>24</v>
      </c>
      <c r="F6946" s="132">
        <v>8640</v>
      </c>
      <c r="G6946" s="132">
        <v>288</v>
      </c>
      <c r="H6946" s="132">
        <v>360</v>
      </c>
      <c r="I6946" s="132">
        <v>1</v>
      </c>
      <c r="J6946" s="133">
        <v>1.1200000000000001</v>
      </c>
      <c r="K6946" s="133">
        <v>0.5</v>
      </c>
      <c r="L6946" s="133">
        <v>0.18</v>
      </c>
      <c r="M6946" s="134" t="str">
        <f t="shared" si="108"/>
        <v>P</v>
      </c>
      <c r="N6946" s="173" t="s">
        <v>10681</v>
      </c>
      <c r="O6946" s="146" t="s">
        <v>1614</v>
      </c>
      <c r="P6946" s="146" t="s">
        <v>9511</v>
      </c>
      <c r="Q6946" s="147" t="s">
        <v>10519</v>
      </c>
      <c r="R6946" s="187">
        <v>2.04</v>
      </c>
    </row>
    <row r="6947" spans="1:18" x14ac:dyDescent="0.25">
      <c r="A6947" s="135">
        <v>1079311</v>
      </c>
      <c r="B6947" s="148" t="s">
        <v>1081</v>
      </c>
      <c r="C6947" s="135">
        <v>3</v>
      </c>
      <c r="D6947" s="135" t="s">
        <v>20</v>
      </c>
      <c r="E6947" s="188">
        <v>48</v>
      </c>
      <c r="F6947" s="135">
        <v>3360</v>
      </c>
      <c r="G6947" s="135" t="s">
        <v>20</v>
      </c>
      <c r="H6947" s="135" t="s">
        <v>20</v>
      </c>
      <c r="I6947" s="135" t="s">
        <v>20</v>
      </c>
      <c r="J6947" s="136">
        <v>0.85</v>
      </c>
      <c r="K6947" s="136">
        <v>0.79</v>
      </c>
      <c r="L6947" s="136">
        <v>0.41</v>
      </c>
      <c r="M6947" s="137" t="str">
        <f t="shared" si="108"/>
        <v>P</v>
      </c>
      <c r="N6947" s="174" t="s">
        <v>10681</v>
      </c>
      <c r="O6947" s="149" t="s">
        <v>1607</v>
      </c>
      <c r="P6947" s="149" t="s">
        <v>9559</v>
      </c>
      <c r="Q6947" s="150" t="s">
        <v>10519</v>
      </c>
      <c r="R6947" s="189">
        <v>7.77</v>
      </c>
    </row>
    <row r="6948" spans="1:18" x14ac:dyDescent="0.25">
      <c r="A6948" s="132">
        <v>1079312</v>
      </c>
      <c r="B6948" s="145" t="s">
        <v>1080</v>
      </c>
      <c r="C6948" s="132">
        <v>3</v>
      </c>
      <c r="D6948" s="132">
        <v>2400</v>
      </c>
      <c r="E6948" s="186">
        <v>48</v>
      </c>
      <c r="F6948" s="132" t="s">
        <v>20</v>
      </c>
      <c r="G6948" s="132">
        <v>240</v>
      </c>
      <c r="H6948" s="132" t="s">
        <v>20</v>
      </c>
      <c r="I6948" s="132">
        <v>1</v>
      </c>
      <c r="J6948" s="133">
        <v>0.78</v>
      </c>
      <c r="K6948" s="133">
        <v>0.82</v>
      </c>
      <c r="L6948" s="133">
        <v>0.4</v>
      </c>
      <c r="M6948" s="134" t="str">
        <f t="shared" si="108"/>
        <v>P</v>
      </c>
      <c r="N6948" s="173" t="s">
        <v>10681</v>
      </c>
      <c r="O6948" s="146" t="s">
        <v>1607</v>
      </c>
      <c r="P6948" s="146" t="s">
        <v>9559</v>
      </c>
      <c r="Q6948" s="147" t="s">
        <v>10519</v>
      </c>
      <c r="R6948" s="187">
        <v>7.5600000000000005</v>
      </c>
    </row>
    <row r="6949" spans="1:18" x14ac:dyDescent="0.25">
      <c r="A6949" s="135">
        <v>1079320</v>
      </c>
      <c r="B6949" s="148" t="s">
        <v>1345</v>
      </c>
      <c r="C6949" s="135">
        <v>1</v>
      </c>
      <c r="D6949" s="135" t="s">
        <v>9548</v>
      </c>
      <c r="E6949" s="188" t="s">
        <v>9548</v>
      </c>
      <c r="F6949" s="135" t="s">
        <v>9548</v>
      </c>
      <c r="G6949" s="135" t="s">
        <v>9548</v>
      </c>
      <c r="H6949" s="135" t="s">
        <v>9548</v>
      </c>
      <c r="I6949" s="135" t="s">
        <v>9548</v>
      </c>
      <c r="J6949" s="136">
        <v>0.37</v>
      </c>
      <c r="K6949" s="136">
        <v>0.35</v>
      </c>
      <c r="L6949" s="136">
        <v>1.17</v>
      </c>
      <c r="M6949" s="137" t="str">
        <f t="shared" si="108"/>
        <v>P</v>
      </c>
      <c r="N6949" s="174" t="s">
        <v>10681</v>
      </c>
      <c r="O6949" s="149" t="s">
        <v>1506</v>
      </c>
      <c r="P6949" s="149" t="s">
        <v>9442</v>
      </c>
      <c r="Q6949" s="150" t="s">
        <v>10519</v>
      </c>
      <c r="R6949" s="189">
        <v>0.68</v>
      </c>
    </row>
    <row r="6950" spans="1:18" x14ac:dyDescent="0.25">
      <c r="A6950" s="132">
        <v>1079321</v>
      </c>
      <c r="B6950" s="145" t="s">
        <v>6385</v>
      </c>
      <c r="C6950" s="132">
        <v>1</v>
      </c>
      <c r="D6950" s="132" t="s">
        <v>9548</v>
      </c>
      <c r="E6950" s="186" t="s">
        <v>9548</v>
      </c>
      <c r="F6950" s="132" t="s">
        <v>9548</v>
      </c>
      <c r="G6950" s="132" t="s">
        <v>9548</v>
      </c>
      <c r="H6950" s="132" t="s">
        <v>9548</v>
      </c>
      <c r="I6950" s="132" t="s">
        <v>9548</v>
      </c>
      <c r="J6950" s="133">
        <v>0.39</v>
      </c>
      <c r="K6950" s="133">
        <v>0.37</v>
      </c>
      <c r="L6950" s="133">
        <v>0.26</v>
      </c>
      <c r="M6950" s="134" t="str">
        <f t="shared" si="108"/>
        <v>P</v>
      </c>
      <c r="N6950" s="173" t="s">
        <v>10681</v>
      </c>
      <c r="O6950" s="146" t="s">
        <v>1506</v>
      </c>
      <c r="P6950" s="146" t="s">
        <v>9442</v>
      </c>
      <c r="Q6950" s="147" t="s">
        <v>10519</v>
      </c>
      <c r="R6950" s="187">
        <v>0.56999999999999995</v>
      </c>
    </row>
    <row r="6951" spans="1:18" x14ac:dyDescent="0.25">
      <c r="A6951" s="135">
        <v>1079322</v>
      </c>
      <c r="B6951" s="148" t="s">
        <v>1100</v>
      </c>
      <c r="C6951" s="135">
        <v>3</v>
      </c>
      <c r="D6951" s="135">
        <v>357</v>
      </c>
      <c r="E6951" s="188">
        <v>24</v>
      </c>
      <c r="F6951" s="135">
        <v>576</v>
      </c>
      <c r="G6951" s="135" t="s">
        <v>20</v>
      </c>
      <c r="H6951" s="135" t="s">
        <v>20</v>
      </c>
      <c r="I6951" s="135" t="s">
        <v>20</v>
      </c>
      <c r="J6951" s="136">
        <v>3.03</v>
      </c>
      <c r="K6951" s="136">
        <v>1.02</v>
      </c>
      <c r="L6951" s="136">
        <v>0.63</v>
      </c>
      <c r="M6951" s="137" t="str">
        <f t="shared" si="108"/>
        <v>P</v>
      </c>
      <c r="N6951" s="174" t="s">
        <v>10681</v>
      </c>
      <c r="O6951" s="149" t="s">
        <v>1614</v>
      </c>
      <c r="P6951" s="149" t="s">
        <v>9511</v>
      </c>
      <c r="Q6951" s="150" t="s">
        <v>10519</v>
      </c>
      <c r="R6951" s="189">
        <v>6.8100000000000005</v>
      </c>
    </row>
    <row r="6952" spans="1:18" x14ac:dyDescent="0.25">
      <c r="A6952" s="132">
        <v>1079324</v>
      </c>
      <c r="B6952" s="145" t="s">
        <v>6386</v>
      </c>
      <c r="C6952" s="132">
        <v>1</v>
      </c>
      <c r="D6952" s="132" t="s">
        <v>9548</v>
      </c>
      <c r="E6952" s="186" t="s">
        <v>9548</v>
      </c>
      <c r="F6952" s="132" t="s">
        <v>9548</v>
      </c>
      <c r="G6952" s="132" t="s">
        <v>9548</v>
      </c>
      <c r="H6952" s="132" t="s">
        <v>9548</v>
      </c>
      <c r="I6952" s="132" t="s">
        <v>9548</v>
      </c>
      <c r="J6952" s="133">
        <v>0.4</v>
      </c>
      <c r="K6952" s="133">
        <v>0.4</v>
      </c>
      <c r="L6952" s="133">
        <v>0.37</v>
      </c>
      <c r="M6952" s="134" t="str">
        <f t="shared" si="108"/>
        <v>P</v>
      </c>
      <c r="N6952" s="173" t="s">
        <v>10681</v>
      </c>
      <c r="O6952" s="146" t="s">
        <v>1506</v>
      </c>
      <c r="P6952" s="146" t="s">
        <v>9442</v>
      </c>
      <c r="Q6952" s="147" t="s">
        <v>10519</v>
      </c>
      <c r="R6952" s="187">
        <v>0.56999999999999995</v>
      </c>
    </row>
    <row r="6953" spans="1:18" x14ac:dyDescent="0.25">
      <c r="A6953" s="135">
        <v>1079335</v>
      </c>
      <c r="B6953" s="148" t="s">
        <v>798</v>
      </c>
      <c r="C6953" s="135">
        <v>3</v>
      </c>
      <c r="D6953" s="135">
        <v>4410</v>
      </c>
      <c r="E6953" s="188">
        <v>63</v>
      </c>
      <c r="F6953" s="135" t="s">
        <v>20</v>
      </c>
      <c r="G6953" s="135" t="s">
        <v>20</v>
      </c>
      <c r="H6953" s="135" t="s">
        <v>20</v>
      </c>
      <c r="I6953" s="135" t="s">
        <v>20</v>
      </c>
      <c r="J6953" s="136">
        <v>1.21</v>
      </c>
      <c r="K6953" s="136">
        <v>0.41</v>
      </c>
      <c r="L6953" s="136">
        <v>0.37</v>
      </c>
      <c r="M6953" s="137" t="str">
        <f t="shared" si="108"/>
        <v>P</v>
      </c>
      <c r="N6953" s="174" t="s">
        <v>10681</v>
      </c>
      <c r="O6953" s="149" t="s">
        <v>1607</v>
      </c>
      <c r="P6953" s="149" t="s">
        <v>9559</v>
      </c>
      <c r="Q6953" s="150" t="s">
        <v>10519</v>
      </c>
      <c r="R6953" s="189">
        <v>3.54</v>
      </c>
    </row>
    <row r="6954" spans="1:18" x14ac:dyDescent="0.25">
      <c r="A6954" s="132">
        <v>1079343</v>
      </c>
      <c r="B6954" s="145" t="s">
        <v>797</v>
      </c>
      <c r="C6954" s="132">
        <v>3</v>
      </c>
      <c r="D6954" s="132">
        <v>4410</v>
      </c>
      <c r="E6954" s="186">
        <v>63</v>
      </c>
      <c r="F6954" s="132" t="s">
        <v>20</v>
      </c>
      <c r="G6954" s="132">
        <v>252</v>
      </c>
      <c r="H6954" s="132">
        <v>504</v>
      </c>
      <c r="I6954" s="132">
        <v>1</v>
      </c>
      <c r="J6954" s="133">
        <v>1.2</v>
      </c>
      <c r="K6954" s="133">
        <v>0.4</v>
      </c>
      <c r="L6954" s="133">
        <v>0.35</v>
      </c>
      <c r="M6954" s="134" t="str">
        <f t="shared" si="108"/>
        <v>P</v>
      </c>
      <c r="N6954" s="173" t="s">
        <v>10681</v>
      </c>
      <c r="O6954" s="146" t="s">
        <v>1607</v>
      </c>
      <c r="P6954" s="146" t="s">
        <v>9559</v>
      </c>
      <c r="Q6954" s="147" t="s">
        <v>10519</v>
      </c>
      <c r="R6954" s="187">
        <v>3.54</v>
      </c>
    </row>
    <row r="6955" spans="1:18" x14ac:dyDescent="0.25">
      <c r="A6955" s="135">
        <v>1079346</v>
      </c>
      <c r="B6955" s="148" t="s">
        <v>1353</v>
      </c>
      <c r="C6955" s="135">
        <v>1</v>
      </c>
      <c r="D6955" s="135" t="s">
        <v>9548</v>
      </c>
      <c r="E6955" s="188" t="s">
        <v>9548</v>
      </c>
      <c r="F6955" s="135" t="s">
        <v>9548</v>
      </c>
      <c r="G6955" s="135" t="s">
        <v>9548</v>
      </c>
      <c r="H6955" s="135" t="s">
        <v>9548</v>
      </c>
      <c r="I6955" s="135" t="s">
        <v>9548</v>
      </c>
      <c r="J6955" s="136">
        <v>0.47</v>
      </c>
      <c r="K6955" s="136">
        <v>0.42</v>
      </c>
      <c r="L6955" s="136">
        <v>1.08</v>
      </c>
      <c r="M6955" s="137" t="str">
        <f t="shared" si="108"/>
        <v>P</v>
      </c>
      <c r="N6955" s="174" t="s">
        <v>10681</v>
      </c>
      <c r="O6955" s="149" t="s">
        <v>1506</v>
      </c>
      <c r="P6955" s="149" t="s">
        <v>9442</v>
      </c>
      <c r="Q6955" s="150" t="s">
        <v>10519</v>
      </c>
      <c r="R6955" s="189">
        <v>1.45</v>
      </c>
    </row>
    <row r="6956" spans="1:18" x14ac:dyDescent="0.25">
      <c r="A6956" s="132">
        <v>1079348</v>
      </c>
      <c r="B6956" s="145" t="s">
        <v>1325</v>
      </c>
      <c r="C6956" s="132">
        <v>1</v>
      </c>
      <c r="D6956" s="132" t="s">
        <v>9548</v>
      </c>
      <c r="E6956" s="186" t="s">
        <v>9548</v>
      </c>
      <c r="F6956" s="132" t="s">
        <v>9548</v>
      </c>
      <c r="G6956" s="132" t="s">
        <v>9548</v>
      </c>
      <c r="H6956" s="132" t="s">
        <v>9548</v>
      </c>
      <c r="I6956" s="132" t="s">
        <v>9548</v>
      </c>
      <c r="J6956" s="133">
        <v>0.68</v>
      </c>
      <c r="K6956" s="133">
        <v>0.68</v>
      </c>
      <c r="L6956" s="133">
        <v>0.6</v>
      </c>
      <c r="M6956" s="134" t="str">
        <f t="shared" si="108"/>
        <v>P</v>
      </c>
      <c r="N6956" s="173" t="s">
        <v>10681</v>
      </c>
      <c r="O6956" s="146" t="s">
        <v>1506</v>
      </c>
      <c r="P6956" s="146" t="s">
        <v>9442</v>
      </c>
      <c r="Q6956" s="147" t="s">
        <v>10519</v>
      </c>
      <c r="R6956" s="187">
        <v>1.35</v>
      </c>
    </row>
    <row r="6957" spans="1:18" x14ac:dyDescent="0.25">
      <c r="A6957" s="135">
        <v>1079349</v>
      </c>
      <c r="B6957" s="148" t="s">
        <v>1365</v>
      </c>
      <c r="C6957" s="135">
        <v>1</v>
      </c>
      <c r="D6957" s="135" t="s">
        <v>9548</v>
      </c>
      <c r="E6957" s="188" t="s">
        <v>9548</v>
      </c>
      <c r="F6957" s="135" t="s">
        <v>9548</v>
      </c>
      <c r="G6957" s="135" t="s">
        <v>9548</v>
      </c>
      <c r="H6957" s="135" t="s">
        <v>9548</v>
      </c>
      <c r="I6957" s="135" t="s">
        <v>9548</v>
      </c>
      <c r="J6957" s="136">
        <v>0.38</v>
      </c>
      <c r="K6957" s="136">
        <v>0.38</v>
      </c>
      <c r="L6957" s="136">
        <v>0.26</v>
      </c>
      <c r="M6957" s="137" t="str">
        <f t="shared" si="108"/>
        <v>P</v>
      </c>
      <c r="N6957" s="174" t="s">
        <v>10681</v>
      </c>
      <c r="O6957" s="149" t="s">
        <v>1506</v>
      </c>
      <c r="P6957" s="149" t="s">
        <v>9442</v>
      </c>
      <c r="Q6957" s="150" t="s">
        <v>10519</v>
      </c>
      <c r="R6957" s="189">
        <v>0.57999999999999996</v>
      </c>
    </row>
    <row r="6958" spans="1:18" x14ac:dyDescent="0.25">
      <c r="A6958" s="132">
        <v>1079355</v>
      </c>
      <c r="B6958" s="145" t="s">
        <v>6387</v>
      </c>
      <c r="C6958" s="132">
        <v>3</v>
      </c>
      <c r="D6958" s="132" t="s">
        <v>20</v>
      </c>
      <c r="E6958" s="186">
        <v>96</v>
      </c>
      <c r="F6958" s="132" t="s">
        <v>20</v>
      </c>
      <c r="G6958" s="132">
        <v>864</v>
      </c>
      <c r="H6958" s="132">
        <v>960</v>
      </c>
      <c r="I6958" s="132">
        <v>1</v>
      </c>
      <c r="J6958" s="133">
        <v>1.24</v>
      </c>
      <c r="K6958" s="133">
        <v>0.31</v>
      </c>
      <c r="L6958" s="133">
        <v>0.11</v>
      </c>
      <c r="M6958" s="134" t="str">
        <f t="shared" si="108"/>
        <v>P</v>
      </c>
      <c r="N6958" s="173" t="s">
        <v>10681</v>
      </c>
      <c r="O6958" s="146" t="s">
        <v>1614</v>
      </c>
      <c r="P6958" s="146" t="s">
        <v>9436</v>
      </c>
      <c r="Q6958" s="147" t="s">
        <v>10519</v>
      </c>
      <c r="R6958" s="187">
        <v>2.4899999999999998</v>
      </c>
    </row>
    <row r="6959" spans="1:18" x14ac:dyDescent="0.25">
      <c r="A6959" s="135">
        <v>1079356</v>
      </c>
      <c r="B6959" s="148" t="s">
        <v>1364</v>
      </c>
      <c r="C6959" s="135">
        <v>1</v>
      </c>
      <c r="D6959" s="135" t="s">
        <v>9548</v>
      </c>
      <c r="E6959" s="188" t="s">
        <v>9548</v>
      </c>
      <c r="F6959" s="135" t="s">
        <v>9548</v>
      </c>
      <c r="G6959" s="135" t="s">
        <v>9548</v>
      </c>
      <c r="H6959" s="135" t="s">
        <v>9548</v>
      </c>
      <c r="I6959" s="135" t="s">
        <v>9548</v>
      </c>
      <c r="J6959" s="136">
        <v>0.39</v>
      </c>
      <c r="K6959" s="136">
        <v>0.38</v>
      </c>
      <c r="L6959" s="136">
        <v>0.26</v>
      </c>
      <c r="M6959" s="137" t="str">
        <f t="shared" si="108"/>
        <v>P</v>
      </c>
      <c r="N6959" s="174" t="s">
        <v>10681</v>
      </c>
      <c r="O6959" s="149" t="s">
        <v>1506</v>
      </c>
      <c r="P6959" s="149" t="s">
        <v>9442</v>
      </c>
      <c r="Q6959" s="150" t="s">
        <v>10519</v>
      </c>
      <c r="R6959" s="189">
        <v>0.62</v>
      </c>
    </row>
    <row r="6960" spans="1:18" x14ac:dyDescent="0.25">
      <c r="A6960" s="132">
        <v>1079357</v>
      </c>
      <c r="B6960" s="145" t="s">
        <v>6388</v>
      </c>
      <c r="C6960" s="132">
        <v>1</v>
      </c>
      <c r="D6960" s="132" t="s">
        <v>9548</v>
      </c>
      <c r="E6960" s="186" t="s">
        <v>9548</v>
      </c>
      <c r="F6960" s="132" t="s">
        <v>9548</v>
      </c>
      <c r="G6960" s="132" t="s">
        <v>9548</v>
      </c>
      <c r="H6960" s="132" t="s">
        <v>9548</v>
      </c>
      <c r="I6960" s="132" t="s">
        <v>9548</v>
      </c>
      <c r="J6960" s="133">
        <v>0.25</v>
      </c>
      <c r="K6960" s="133">
        <v>0.15</v>
      </c>
      <c r="L6960" s="133">
        <v>0.8</v>
      </c>
      <c r="M6960" s="134" t="str">
        <f t="shared" si="108"/>
        <v>P</v>
      </c>
      <c r="N6960" s="173" t="s">
        <v>10681</v>
      </c>
      <c r="O6960" s="146" t="s">
        <v>1506</v>
      </c>
      <c r="P6960" s="146" t="s">
        <v>9442</v>
      </c>
      <c r="Q6960" s="147" t="s">
        <v>10519</v>
      </c>
      <c r="R6960" s="187">
        <v>0.56999999999999995</v>
      </c>
    </row>
    <row r="6961" spans="1:18" x14ac:dyDescent="0.25">
      <c r="A6961" s="135">
        <v>1079364</v>
      </c>
      <c r="B6961" s="148" t="s">
        <v>6389</v>
      </c>
      <c r="C6961" s="135">
        <v>1</v>
      </c>
      <c r="D6961" s="135" t="s">
        <v>9548</v>
      </c>
      <c r="E6961" s="188" t="s">
        <v>9548</v>
      </c>
      <c r="F6961" s="135" t="s">
        <v>9548</v>
      </c>
      <c r="G6961" s="135" t="s">
        <v>9548</v>
      </c>
      <c r="H6961" s="135" t="s">
        <v>9548</v>
      </c>
      <c r="I6961" s="135" t="s">
        <v>9548</v>
      </c>
      <c r="J6961" s="136">
        <v>1.64</v>
      </c>
      <c r="K6961" s="136">
        <v>0.6</v>
      </c>
      <c r="L6961" s="136">
        <v>0.43</v>
      </c>
      <c r="M6961" s="137" t="str">
        <f t="shared" si="108"/>
        <v>P</v>
      </c>
      <c r="N6961" s="174" t="s">
        <v>10681</v>
      </c>
      <c r="O6961" s="149" t="s">
        <v>1506</v>
      </c>
      <c r="P6961" s="149" t="s">
        <v>9442</v>
      </c>
      <c r="Q6961" s="150" t="s">
        <v>10519</v>
      </c>
      <c r="R6961" s="189">
        <v>0.94</v>
      </c>
    </row>
    <row r="6962" spans="1:18" x14ac:dyDescent="0.25">
      <c r="A6962" s="132">
        <v>1079366</v>
      </c>
      <c r="B6962" s="145" t="s">
        <v>1347</v>
      </c>
      <c r="C6962" s="132">
        <v>1</v>
      </c>
      <c r="D6962" s="132" t="s">
        <v>9548</v>
      </c>
      <c r="E6962" s="186" t="s">
        <v>9548</v>
      </c>
      <c r="F6962" s="132" t="s">
        <v>9548</v>
      </c>
      <c r="G6962" s="132" t="s">
        <v>9548</v>
      </c>
      <c r="H6962" s="132" t="s">
        <v>9548</v>
      </c>
      <c r="I6962" s="132" t="s">
        <v>9548</v>
      </c>
      <c r="J6962" s="133">
        <v>1.65</v>
      </c>
      <c r="K6962" s="133">
        <v>0.6</v>
      </c>
      <c r="L6962" s="133">
        <v>0.41</v>
      </c>
      <c r="M6962" s="134" t="str">
        <f t="shared" si="108"/>
        <v>P</v>
      </c>
      <c r="N6962" s="173" t="s">
        <v>10681</v>
      </c>
      <c r="O6962" s="146" t="s">
        <v>1506</v>
      </c>
      <c r="P6962" s="146" t="s">
        <v>9442</v>
      </c>
      <c r="Q6962" s="147" t="s">
        <v>10519</v>
      </c>
      <c r="R6962" s="187">
        <v>1.28</v>
      </c>
    </row>
    <row r="6963" spans="1:18" x14ac:dyDescent="0.25">
      <c r="A6963" s="135">
        <v>1079367</v>
      </c>
      <c r="B6963" s="148" t="s">
        <v>1286</v>
      </c>
      <c r="C6963" s="135">
        <v>1</v>
      </c>
      <c r="D6963" s="135" t="s">
        <v>9548</v>
      </c>
      <c r="E6963" s="188" t="s">
        <v>9548</v>
      </c>
      <c r="F6963" s="135" t="s">
        <v>9548</v>
      </c>
      <c r="G6963" s="135" t="s">
        <v>9548</v>
      </c>
      <c r="H6963" s="135" t="s">
        <v>9548</v>
      </c>
      <c r="I6963" s="135" t="s">
        <v>9548</v>
      </c>
      <c r="J6963" s="136">
        <v>1.03</v>
      </c>
      <c r="K6963" s="136">
        <v>1.04</v>
      </c>
      <c r="L6963" s="136">
        <v>0.45</v>
      </c>
      <c r="M6963" s="137" t="str">
        <f t="shared" si="108"/>
        <v>P</v>
      </c>
      <c r="N6963" s="174" t="s">
        <v>10681</v>
      </c>
      <c r="O6963" s="149" t="s">
        <v>1506</v>
      </c>
      <c r="P6963" s="149" t="s">
        <v>9442</v>
      </c>
      <c r="Q6963" s="150" t="s">
        <v>10519</v>
      </c>
      <c r="R6963" s="189">
        <v>1.1499999999999999</v>
      </c>
    </row>
    <row r="6964" spans="1:18" x14ac:dyDescent="0.25">
      <c r="A6964" s="132">
        <v>1079374</v>
      </c>
      <c r="B6964" s="145" t="s">
        <v>1285</v>
      </c>
      <c r="C6964" s="132">
        <v>1</v>
      </c>
      <c r="D6964" s="132" t="s">
        <v>9548</v>
      </c>
      <c r="E6964" s="186" t="s">
        <v>9548</v>
      </c>
      <c r="F6964" s="132" t="s">
        <v>9548</v>
      </c>
      <c r="G6964" s="132" t="s">
        <v>9548</v>
      </c>
      <c r="H6964" s="132" t="s">
        <v>9548</v>
      </c>
      <c r="I6964" s="132" t="s">
        <v>9548</v>
      </c>
      <c r="J6964" s="133">
        <v>0.85</v>
      </c>
      <c r="K6964" s="133">
        <v>0.84</v>
      </c>
      <c r="L6964" s="133">
        <v>0.67</v>
      </c>
      <c r="M6964" s="134" t="str">
        <f t="shared" si="108"/>
        <v>P</v>
      </c>
      <c r="N6964" s="173" t="s">
        <v>10681</v>
      </c>
      <c r="O6964" s="146" t="s">
        <v>1506</v>
      </c>
      <c r="P6964" s="146" t="s">
        <v>9442</v>
      </c>
      <c r="Q6964" s="147" t="s">
        <v>10519</v>
      </c>
      <c r="R6964" s="187">
        <v>1.27</v>
      </c>
    </row>
    <row r="6965" spans="1:18" x14ac:dyDescent="0.25">
      <c r="A6965" s="135">
        <v>1079375</v>
      </c>
      <c r="B6965" s="148" t="s">
        <v>1362</v>
      </c>
      <c r="C6965" s="135">
        <v>1</v>
      </c>
      <c r="D6965" s="135" t="s">
        <v>9548</v>
      </c>
      <c r="E6965" s="188" t="s">
        <v>9548</v>
      </c>
      <c r="F6965" s="135" t="s">
        <v>9548</v>
      </c>
      <c r="G6965" s="135" t="s">
        <v>9548</v>
      </c>
      <c r="H6965" s="135" t="s">
        <v>9548</v>
      </c>
      <c r="I6965" s="135" t="s">
        <v>9548</v>
      </c>
      <c r="J6965" s="136">
        <v>0.43</v>
      </c>
      <c r="K6965" s="136">
        <v>0.39</v>
      </c>
      <c r="L6965" s="136">
        <v>1.46</v>
      </c>
      <c r="M6965" s="137" t="str">
        <f t="shared" si="108"/>
        <v>P</v>
      </c>
      <c r="N6965" s="174" t="s">
        <v>10681</v>
      </c>
      <c r="O6965" s="149" t="s">
        <v>1506</v>
      </c>
      <c r="P6965" s="149" t="s">
        <v>9442</v>
      </c>
      <c r="Q6965" s="150" t="s">
        <v>10519</v>
      </c>
      <c r="R6965" s="189">
        <v>0.74</v>
      </c>
    </row>
    <row r="6966" spans="1:18" x14ac:dyDescent="0.25">
      <c r="A6966" s="132">
        <v>1079376</v>
      </c>
      <c r="B6966" s="145" t="s">
        <v>1290</v>
      </c>
      <c r="C6966" s="132">
        <v>1</v>
      </c>
      <c r="D6966" s="132" t="s">
        <v>9548</v>
      </c>
      <c r="E6966" s="186" t="s">
        <v>9548</v>
      </c>
      <c r="F6966" s="132" t="s">
        <v>9548</v>
      </c>
      <c r="G6966" s="132" t="s">
        <v>9548</v>
      </c>
      <c r="H6966" s="132" t="s">
        <v>9548</v>
      </c>
      <c r="I6966" s="132" t="s">
        <v>9548</v>
      </c>
      <c r="J6966" s="133">
        <v>1.04</v>
      </c>
      <c r="K6966" s="133">
        <v>1.04</v>
      </c>
      <c r="L6966" s="133">
        <v>0.45</v>
      </c>
      <c r="M6966" s="134" t="str">
        <f t="shared" si="108"/>
        <v>P</v>
      </c>
      <c r="N6966" s="173" t="s">
        <v>10681</v>
      </c>
      <c r="O6966" s="146" t="s">
        <v>1506</v>
      </c>
      <c r="P6966" s="146" t="s">
        <v>9442</v>
      </c>
      <c r="Q6966" s="147" t="s">
        <v>10519</v>
      </c>
      <c r="R6966" s="187">
        <v>1.1299999999999999</v>
      </c>
    </row>
    <row r="6967" spans="1:18" x14ac:dyDescent="0.25">
      <c r="A6967" s="135">
        <v>1079377</v>
      </c>
      <c r="B6967" s="148" t="s">
        <v>6390</v>
      </c>
      <c r="C6967" s="135">
        <v>1</v>
      </c>
      <c r="D6967" s="135" t="s">
        <v>9548</v>
      </c>
      <c r="E6967" s="188" t="s">
        <v>9548</v>
      </c>
      <c r="F6967" s="135" t="s">
        <v>9548</v>
      </c>
      <c r="G6967" s="135" t="s">
        <v>9548</v>
      </c>
      <c r="H6967" s="135" t="s">
        <v>9548</v>
      </c>
      <c r="I6967" s="135" t="s">
        <v>9548</v>
      </c>
      <c r="J6967" s="136">
        <v>1.04</v>
      </c>
      <c r="K6967" s="136">
        <v>1.04</v>
      </c>
      <c r="L6967" s="136">
        <v>0.45</v>
      </c>
      <c r="M6967" s="137" t="str">
        <f t="shared" si="108"/>
        <v>P</v>
      </c>
      <c r="N6967" s="174" t="s">
        <v>10681</v>
      </c>
      <c r="O6967" s="149" t="s">
        <v>1506</v>
      </c>
      <c r="P6967" s="149" t="s">
        <v>9442</v>
      </c>
      <c r="Q6967" s="150" t="s">
        <v>10519</v>
      </c>
      <c r="R6967" s="189">
        <v>1</v>
      </c>
    </row>
    <row r="6968" spans="1:18" x14ac:dyDescent="0.25">
      <c r="A6968" s="132">
        <v>1079378</v>
      </c>
      <c r="B6968" s="145" t="s">
        <v>1292</v>
      </c>
      <c r="C6968" s="132">
        <v>1</v>
      </c>
      <c r="D6968" s="132" t="s">
        <v>9548</v>
      </c>
      <c r="E6968" s="186" t="s">
        <v>9548</v>
      </c>
      <c r="F6968" s="132" t="s">
        <v>9548</v>
      </c>
      <c r="G6968" s="132" t="s">
        <v>9548</v>
      </c>
      <c r="H6968" s="132" t="s">
        <v>9548</v>
      </c>
      <c r="I6968" s="132" t="s">
        <v>9548</v>
      </c>
      <c r="J6968" s="133">
        <v>1.05</v>
      </c>
      <c r="K6968" s="133">
        <v>1.03</v>
      </c>
      <c r="L6968" s="133">
        <v>0.45</v>
      </c>
      <c r="M6968" s="134" t="str">
        <f t="shared" si="108"/>
        <v>P</v>
      </c>
      <c r="N6968" s="173" t="s">
        <v>10681</v>
      </c>
      <c r="O6968" s="146" t="s">
        <v>1506</v>
      </c>
      <c r="P6968" s="146" t="s">
        <v>9442</v>
      </c>
      <c r="Q6968" s="147" t="s">
        <v>10519</v>
      </c>
      <c r="R6968" s="187">
        <v>1.0900000000000001</v>
      </c>
    </row>
    <row r="6969" spans="1:18" x14ac:dyDescent="0.25">
      <c r="A6969" s="135">
        <v>1079379</v>
      </c>
      <c r="B6969" s="148" t="s">
        <v>1294</v>
      </c>
      <c r="C6969" s="135">
        <v>1</v>
      </c>
      <c r="D6969" s="135" t="s">
        <v>9548</v>
      </c>
      <c r="E6969" s="188" t="s">
        <v>9548</v>
      </c>
      <c r="F6969" s="135" t="s">
        <v>9548</v>
      </c>
      <c r="G6969" s="135" t="s">
        <v>9548</v>
      </c>
      <c r="H6969" s="135" t="s">
        <v>9548</v>
      </c>
      <c r="I6969" s="135" t="s">
        <v>9548</v>
      </c>
      <c r="J6969" s="136">
        <v>1.04</v>
      </c>
      <c r="K6969" s="136">
        <v>1.04</v>
      </c>
      <c r="L6969" s="136">
        <v>0.45</v>
      </c>
      <c r="M6969" s="137" t="str">
        <f t="shared" si="108"/>
        <v>P</v>
      </c>
      <c r="N6969" s="174" t="s">
        <v>10681</v>
      </c>
      <c r="O6969" s="149" t="s">
        <v>1506</v>
      </c>
      <c r="P6969" s="149" t="s">
        <v>9442</v>
      </c>
      <c r="Q6969" s="150" t="s">
        <v>10519</v>
      </c>
      <c r="R6969" s="189">
        <v>1.31</v>
      </c>
    </row>
    <row r="6970" spans="1:18" x14ac:dyDescent="0.25">
      <c r="A6970" s="132">
        <v>1079380</v>
      </c>
      <c r="B6970" s="145" t="s">
        <v>1295</v>
      </c>
      <c r="C6970" s="132">
        <v>1</v>
      </c>
      <c r="D6970" s="132" t="s">
        <v>9548</v>
      </c>
      <c r="E6970" s="186" t="s">
        <v>9548</v>
      </c>
      <c r="F6970" s="132" t="s">
        <v>9548</v>
      </c>
      <c r="G6970" s="132" t="s">
        <v>9548</v>
      </c>
      <c r="H6970" s="132" t="s">
        <v>9548</v>
      </c>
      <c r="I6970" s="132" t="s">
        <v>9548</v>
      </c>
      <c r="J6970" s="133">
        <v>1.04</v>
      </c>
      <c r="K6970" s="133">
        <v>1.04</v>
      </c>
      <c r="L6970" s="133">
        <v>0.45</v>
      </c>
      <c r="M6970" s="134" t="str">
        <f t="shared" si="108"/>
        <v>P</v>
      </c>
      <c r="N6970" s="173" t="s">
        <v>10681</v>
      </c>
      <c r="O6970" s="146" t="s">
        <v>1506</v>
      </c>
      <c r="P6970" s="146" t="s">
        <v>9442</v>
      </c>
      <c r="Q6970" s="147" t="s">
        <v>10519</v>
      </c>
      <c r="R6970" s="187">
        <v>1.31</v>
      </c>
    </row>
    <row r="6971" spans="1:18" x14ac:dyDescent="0.25">
      <c r="A6971" s="135">
        <v>1079381</v>
      </c>
      <c r="B6971" s="148" t="s">
        <v>5418</v>
      </c>
      <c r="C6971" s="135">
        <v>1</v>
      </c>
      <c r="D6971" s="135" t="s">
        <v>9548</v>
      </c>
      <c r="E6971" s="188" t="s">
        <v>9548</v>
      </c>
      <c r="F6971" s="135" t="s">
        <v>9548</v>
      </c>
      <c r="G6971" s="135" t="s">
        <v>9548</v>
      </c>
      <c r="H6971" s="135" t="s">
        <v>9548</v>
      </c>
      <c r="I6971" s="135" t="s">
        <v>9548</v>
      </c>
      <c r="J6971" s="136">
        <v>1.04</v>
      </c>
      <c r="K6971" s="136">
        <v>1.03</v>
      </c>
      <c r="L6971" s="136">
        <v>0.45</v>
      </c>
      <c r="M6971" s="137" t="str">
        <f t="shared" si="108"/>
        <v>P</v>
      </c>
      <c r="N6971" s="174" t="s">
        <v>10681</v>
      </c>
      <c r="O6971" s="149" t="s">
        <v>1506</v>
      </c>
      <c r="P6971" s="149" t="s">
        <v>9442</v>
      </c>
      <c r="Q6971" s="150" t="s">
        <v>10519</v>
      </c>
      <c r="R6971" s="189">
        <v>1.17</v>
      </c>
    </row>
    <row r="6972" spans="1:18" x14ac:dyDescent="0.25">
      <c r="A6972" s="132">
        <v>1079382</v>
      </c>
      <c r="B6972" s="145" t="s">
        <v>1297</v>
      </c>
      <c r="C6972" s="132">
        <v>1</v>
      </c>
      <c r="D6972" s="132" t="s">
        <v>9548</v>
      </c>
      <c r="E6972" s="186" t="s">
        <v>9548</v>
      </c>
      <c r="F6972" s="132" t="s">
        <v>9548</v>
      </c>
      <c r="G6972" s="132" t="s">
        <v>9548</v>
      </c>
      <c r="H6972" s="132" t="s">
        <v>9548</v>
      </c>
      <c r="I6972" s="132" t="s">
        <v>9548</v>
      </c>
      <c r="J6972" s="133">
        <v>1.04</v>
      </c>
      <c r="K6972" s="133">
        <v>1.03</v>
      </c>
      <c r="L6972" s="133">
        <v>0.45</v>
      </c>
      <c r="M6972" s="134" t="str">
        <f t="shared" si="108"/>
        <v>P</v>
      </c>
      <c r="N6972" s="173" t="s">
        <v>10681</v>
      </c>
      <c r="O6972" s="146" t="s">
        <v>1506</v>
      </c>
      <c r="P6972" s="146" t="s">
        <v>9442</v>
      </c>
      <c r="Q6972" s="147" t="s">
        <v>10519</v>
      </c>
      <c r="R6972" s="187">
        <v>1.0900000000000001</v>
      </c>
    </row>
    <row r="6973" spans="1:18" x14ac:dyDescent="0.25">
      <c r="A6973" s="135">
        <v>1079383</v>
      </c>
      <c r="B6973" s="148" t="s">
        <v>1298</v>
      </c>
      <c r="C6973" s="135">
        <v>1</v>
      </c>
      <c r="D6973" s="135" t="s">
        <v>9548</v>
      </c>
      <c r="E6973" s="188" t="s">
        <v>9548</v>
      </c>
      <c r="F6973" s="135" t="s">
        <v>9548</v>
      </c>
      <c r="G6973" s="135" t="s">
        <v>9548</v>
      </c>
      <c r="H6973" s="135" t="s">
        <v>9548</v>
      </c>
      <c r="I6973" s="135" t="s">
        <v>9548</v>
      </c>
      <c r="J6973" s="136">
        <v>1.04</v>
      </c>
      <c r="K6973" s="136">
        <v>1.03</v>
      </c>
      <c r="L6973" s="136">
        <v>0.45</v>
      </c>
      <c r="M6973" s="137" t="str">
        <f t="shared" si="108"/>
        <v>P</v>
      </c>
      <c r="N6973" s="174" t="s">
        <v>10681</v>
      </c>
      <c r="O6973" s="149" t="s">
        <v>1506</v>
      </c>
      <c r="P6973" s="149" t="s">
        <v>9442</v>
      </c>
      <c r="Q6973" s="150" t="s">
        <v>10519</v>
      </c>
      <c r="R6973" s="189">
        <v>1.1499999999999999</v>
      </c>
    </row>
    <row r="6974" spans="1:18" x14ac:dyDescent="0.25">
      <c r="A6974" s="132">
        <v>1079384</v>
      </c>
      <c r="B6974" s="145" t="s">
        <v>3810</v>
      </c>
      <c r="C6974" s="132">
        <v>1</v>
      </c>
      <c r="D6974" s="132" t="s">
        <v>9548</v>
      </c>
      <c r="E6974" s="186" t="s">
        <v>9548</v>
      </c>
      <c r="F6974" s="132" t="s">
        <v>9548</v>
      </c>
      <c r="G6974" s="132" t="s">
        <v>9548</v>
      </c>
      <c r="H6974" s="132" t="s">
        <v>9548</v>
      </c>
      <c r="I6974" s="132" t="s">
        <v>9548</v>
      </c>
      <c r="J6974" s="133">
        <v>0.84</v>
      </c>
      <c r="K6974" s="133">
        <v>0.85</v>
      </c>
      <c r="L6974" s="133">
        <v>0.68</v>
      </c>
      <c r="M6974" s="134" t="str">
        <f t="shared" si="108"/>
        <v>P</v>
      </c>
      <c r="N6974" s="173" t="s">
        <v>10681</v>
      </c>
      <c r="O6974" s="146" t="s">
        <v>1506</v>
      </c>
      <c r="P6974" s="146" t="s">
        <v>9442</v>
      </c>
      <c r="Q6974" s="147" t="s">
        <v>10519</v>
      </c>
      <c r="R6974" s="187">
        <v>1.1399999999999999</v>
      </c>
    </row>
    <row r="6975" spans="1:18" x14ac:dyDescent="0.25">
      <c r="A6975" s="135">
        <v>1079385</v>
      </c>
      <c r="B6975" s="148" t="s">
        <v>6391</v>
      </c>
      <c r="C6975" s="135">
        <v>1</v>
      </c>
      <c r="D6975" s="135" t="s">
        <v>9548</v>
      </c>
      <c r="E6975" s="188" t="s">
        <v>9548</v>
      </c>
      <c r="F6975" s="135" t="s">
        <v>9548</v>
      </c>
      <c r="G6975" s="135" t="s">
        <v>9548</v>
      </c>
      <c r="H6975" s="135" t="s">
        <v>9548</v>
      </c>
      <c r="I6975" s="135" t="s">
        <v>9548</v>
      </c>
      <c r="J6975" s="136">
        <v>0.56999999999999995</v>
      </c>
      <c r="K6975" s="136">
        <v>0.49</v>
      </c>
      <c r="L6975" s="136">
        <v>1.77</v>
      </c>
      <c r="M6975" s="137" t="str">
        <f t="shared" si="108"/>
        <v>P</v>
      </c>
      <c r="N6975" s="174" t="s">
        <v>10681</v>
      </c>
      <c r="O6975" s="149" t="s">
        <v>1506</v>
      </c>
      <c r="P6975" s="149" t="s">
        <v>9442</v>
      </c>
      <c r="Q6975" s="150" t="s">
        <v>10519</v>
      </c>
      <c r="R6975" s="189">
        <v>1.04</v>
      </c>
    </row>
    <row r="6976" spans="1:18" x14ac:dyDescent="0.25">
      <c r="A6976" s="132">
        <v>1079386</v>
      </c>
      <c r="B6976" s="145" t="s">
        <v>6392</v>
      </c>
      <c r="C6976" s="132">
        <v>1</v>
      </c>
      <c r="D6976" s="132" t="s">
        <v>9548</v>
      </c>
      <c r="E6976" s="186" t="s">
        <v>9548</v>
      </c>
      <c r="F6976" s="132" t="s">
        <v>9548</v>
      </c>
      <c r="G6976" s="132" t="s">
        <v>9548</v>
      </c>
      <c r="H6976" s="132" t="s">
        <v>9548</v>
      </c>
      <c r="I6976" s="132" t="s">
        <v>9548</v>
      </c>
      <c r="J6976" s="133">
        <v>0.4</v>
      </c>
      <c r="K6976" s="133">
        <v>0.4</v>
      </c>
      <c r="L6976" s="133">
        <v>0.25</v>
      </c>
      <c r="M6976" s="134" t="str">
        <f t="shared" si="108"/>
        <v>P</v>
      </c>
      <c r="N6976" s="173" t="s">
        <v>10681</v>
      </c>
      <c r="O6976" s="146" t="s">
        <v>1506</v>
      </c>
      <c r="P6976" s="146" t="s">
        <v>9442</v>
      </c>
      <c r="Q6976" s="147" t="s">
        <v>10519</v>
      </c>
      <c r="R6976" s="187">
        <v>0.6</v>
      </c>
    </row>
    <row r="6977" spans="1:18" x14ac:dyDescent="0.25">
      <c r="A6977" s="135">
        <v>1079387</v>
      </c>
      <c r="B6977" s="148" t="s">
        <v>6393</v>
      </c>
      <c r="C6977" s="135">
        <v>6</v>
      </c>
      <c r="D6977" s="135">
        <v>756</v>
      </c>
      <c r="E6977" s="188" t="s">
        <v>20</v>
      </c>
      <c r="F6977" s="135" t="s">
        <v>20</v>
      </c>
      <c r="G6977" s="135" t="s">
        <v>20</v>
      </c>
      <c r="H6977" s="135" t="s">
        <v>20</v>
      </c>
      <c r="I6977" s="135" t="s">
        <v>20</v>
      </c>
      <c r="J6977" s="136">
        <v>1.81</v>
      </c>
      <c r="K6977" s="136">
        <v>1.1599999999999999</v>
      </c>
      <c r="L6977" s="136">
        <v>0.44</v>
      </c>
      <c r="M6977" s="137" t="str">
        <f t="shared" si="108"/>
        <v>P</v>
      </c>
      <c r="N6977" s="174" t="s">
        <v>10681</v>
      </c>
      <c r="O6977" s="149" t="s">
        <v>1581</v>
      </c>
      <c r="P6977" s="149" t="s">
        <v>10581</v>
      </c>
      <c r="Q6977" s="150" t="s">
        <v>10519</v>
      </c>
      <c r="R6977" s="189">
        <v>3.24</v>
      </c>
    </row>
    <row r="6978" spans="1:18" x14ac:dyDescent="0.25">
      <c r="A6978" s="132">
        <v>1079412</v>
      </c>
      <c r="B6978" s="145" t="s">
        <v>743</v>
      </c>
      <c r="C6978" s="132">
        <v>6</v>
      </c>
      <c r="D6978" s="132">
        <v>40</v>
      </c>
      <c r="E6978" s="186" t="s">
        <v>21</v>
      </c>
      <c r="F6978" s="132">
        <v>60</v>
      </c>
      <c r="G6978" s="132" t="s">
        <v>20</v>
      </c>
      <c r="H6978" s="132" t="s">
        <v>20</v>
      </c>
      <c r="I6978" s="132" t="s">
        <v>20</v>
      </c>
      <c r="J6978" s="133">
        <v>4.12</v>
      </c>
      <c r="K6978" s="133">
        <v>2.46</v>
      </c>
      <c r="L6978" s="133">
        <v>2.36</v>
      </c>
      <c r="M6978" s="134" t="str">
        <f t="shared" ref="M6978:M7041" si="109">HYPERLINK(CONCATENATE("T:\Distribution Centre\RDC Department Shared\Cubiscan photos","\",A6978,"-pac.jpg"),"P")</f>
        <v>P</v>
      </c>
      <c r="N6978" s="173" t="s">
        <v>10681</v>
      </c>
      <c r="O6978" s="146" t="s">
        <v>1555</v>
      </c>
      <c r="P6978" s="146" t="s">
        <v>9448</v>
      </c>
      <c r="Q6978" s="147" t="s">
        <v>10519</v>
      </c>
      <c r="R6978" s="187">
        <v>24.06</v>
      </c>
    </row>
    <row r="6979" spans="1:18" x14ac:dyDescent="0.25">
      <c r="A6979" s="135">
        <v>1079415</v>
      </c>
      <c r="B6979" s="148" t="s">
        <v>6394</v>
      </c>
      <c r="C6979" s="135">
        <v>6</v>
      </c>
      <c r="D6979" s="135">
        <v>80</v>
      </c>
      <c r="E6979" s="188" t="s">
        <v>21</v>
      </c>
      <c r="F6979" s="135">
        <v>128</v>
      </c>
      <c r="G6979" s="135" t="s">
        <v>20</v>
      </c>
      <c r="H6979" s="135" t="s">
        <v>20</v>
      </c>
      <c r="I6979" s="135" t="s">
        <v>20</v>
      </c>
      <c r="J6979" s="136">
        <v>3.26</v>
      </c>
      <c r="K6979" s="136">
        <v>2.15</v>
      </c>
      <c r="L6979" s="136">
        <v>1.92</v>
      </c>
      <c r="M6979" s="137" t="str">
        <f t="shared" si="109"/>
        <v>P</v>
      </c>
      <c r="N6979" s="174" t="s">
        <v>10681</v>
      </c>
      <c r="O6979" s="149" t="s">
        <v>1555</v>
      </c>
      <c r="P6979" s="149" t="s">
        <v>9448</v>
      </c>
      <c r="Q6979" s="150" t="s">
        <v>10519</v>
      </c>
      <c r="R6979" s="189">
        <v>27.54</v>
      </c>
    </row>
    <row r="6980" spans="1:18" x14ac:dyDescent="0.25">
      <c r="A6980" s="132">
        <v>1079418</v>
      </c>
      <c r="B6980" s="145" t="s">
        <v>6395</v>
      </c>
      <c r="C6980" s="132">
        <v>6</v>
      </c>
      <c r="D6980" s="132">
        <v>72</v>
      </c>
      <c r="E6980" s="186" t="s">
        <v>21</v>
      </c>
      <c r="F6980" s="132">
        <v>96</v>
      </c>
      <c r="G6980" s="132" t="s">
        <v>20</v>
      </c>
      <c r="H6980" s="132" t="s">
        <v>20</v>
      </c>
      <c r="I6980" s="132" t="s">
        <v>20</v>
      </c>
      <c r="J6980" s="133">
        <v>3.2</v>
      </c>
      <c r="K6980" s="133">
        <v>1.92</v>
      </c>
      <c r="L6980" s="133">
        <v>2.62</v>
      </c>
      <c r="M6980" s="134" t="str">
        <f t="shared" si="109"/>
        <v>P</v>
      </c>
      <c r="N6980" s="173" t="s">
        <v>10681</v>
      </c>
      <c r="O6980" s="146" t="s">
        <v>1506</v>
      </c>
      <c r="P6980" s="146" t="s">
        <v>9503</v>
      </c>
      <c r="Q6980" s="147" t="s">
        <v>10519</v>
      </c>
      <c r="R6980" s="187">
        <v>36.54</v>
      </c>
    </row>
    <row r="6981" spans="1:18" x14ac:dyDescent="0.25">
      <c r="A6981" s="135">
        <v>1079431</v>
      </c>
      <c r="B6981" s="148" t="s">
        <v>6396</v>
      </c>
      <c r="C6981" s="135">
        <v>6</v>
      </c>
      <c r="D6981" s="135">
        <v>54</v>
      </c>
      <c r="E6981" s="188" t="s">
        <v>21</v>
      </c>
      <c r="F6981" s="135">
        <v>90</v>
      </c>
      <c r="G6981" s="135" t="s">
        <v>20</v>
      </c>
      <c r="H6981" s="135" t="s">
        <v>20</v>
      </c>
      <c r="I6981" s="135" t="s">
        <v>20</v>
      </c>
      <c r="J6981" s="136">
        <v>3.2</v>
      </c>
      <c r="K6981" s="136">
        <v>1.92</v>
      </c>
      <c r="L6981" s="136">
        <v>2.62</v>
      </c>
      <c r="M6981" s="137" t="str">
        <f t="shared" si="109"/>
        <v>P</v>
      </c>
      <c r="N6981" s="172" t="s">
        <v>10681</v>
      </c>
      <c r="O6981" s="149" t="s">
        <v>1555</v>
      </c>
      <c r="P6981" s="149" t="s">
        <v>9448</v>
      </c>
      <c r="Q6981" s="150" t="s">
        <v>10519</v>
      </c>
      <c r="R6981" s="189">
        <v>26.04</v>
      </c>
    </row>
    <row r="6982" spans="1:18" x14ac:dyDescent="0.25">
      <c r="A6982" s="132">
        <v>1079432</v>
      </c>
      <c r="B6982" s="145" t="s">
        <v>760</v>
      </c>
      <c r="C6982" s="132">
        <v>6</v>
      </c>
      <c r="D6982" s="132">
        <v>65</v>
      </c>
      <c r="E6982" s="186" t="s">
        <v>21</v>
      </c>
      <c r="F6982" s="132">
        <v>104</v>
      </c>
      <c r="G6982" s="132" t="s">
        <v>20</v>
      </c>
      <c r="H6982" s="132" t="s">
        <v>20</v>
      </c>
      <c r="I6982" s="132" t="s">
        <v>20</v>
      </c>
      <c r="J6982" s="133">
        <v>3.6</v>
      </c>
      <c r="K6982" s="133">
        <v>2.16</v>
      </c>
      <c r="L6982" s="133">
        <v>1.78</v>
      </c>
      <c r="M6982" s="134" t="str">
        <f t="shared" si="109"/>
        <v>P</v>
      </c>
      <c r="N6982" s="171" t="s">
        <v>10681</v>
      </c>
      <c r="O6982" s="146" t="s">
        <v>1555</v>
      </c>
      <c r="P6982" s="146" t="s">
        <v>9448</v>
      </c>
      <c r="Q6982" s="147" t="s">
        <v>10519</v>
      </c>
      <c r="R6982" s="187">
        <v>37.08</v>
      </c>
    </row>
    <row r="6983" spans="1:18" x14ac:dyDescent="0.25">
      <c r="A6983" s="135">
        <v>1079433</v>
      </c>
      <c r="B6983" s="148" t="s">
        <v>6397</v>
      </c>
      <c r="C6983" s="135">
        <v>1000</v>
      </c>
      <c r="D6983" s="135" t="s">
        <v>20</v>
      </c>
      <c r="E6983" s="188" t="s">
        <v>20</v>
      </c>
      <c r="F6983" s="135" t="s">
        <v>20</v>
      </c>
      <c r="G6983" s="135" t="s">
        <v>20</v>
      </c>
      <c r="H6983" s="135" t="s">
        <v>20</v>
      </c>
      <c r="I6983" s="135" t="s">
        <v>20</v>
      </c>
      <c r="J6983" s="136">
        <v>1.4</v>
      </c>
      <c r="K6983" s="136">
        <v>1.4</v>
      </c>
      <c r="L6983" s="136">
        <v>0.43</v>
      </c>
      <c r="M6983" s="137" t="str">
        <f t="shared" si="109"/>
        <v>P</v>
      </c>
      <c r="N6983" s="172" t="s">
        <v>10682</v>
      </c>
      <c r="O6983" s="149" t="s">
        <v>1506</v>
      </c>
      <c r="P6983" s="149" t="s">
        <v>9526</v>
      </c>
      <c r="Q6983" s="150" t="s">
        <v>10519</v>
      </c>
      <c r="R6983" s="189">
        <v>35.35</v>
      </c>
    </row>
    <row r="6984" spans="1:18" x14ac:dyDescent="0.25">
      <c r="A6984" s="132">
        <v>1079434</v>
      </c>
      <c r="B6984" s="145" t="s">
        <v>6398</v>
      </c>
      <c r="C6984" s="132">
        <v>1000</v>
      </c>
      <c r="D6984" s="132" t="s">
        <v>20</v>
      </c>
      <c r="E6984" s="186" t="s">
        <v>20</v>
      </c>
      <c r="F6984" s="132" t="s">
        <v>20</v>
      </c>
      <c r="G6984" s="132" t="s">
        <v>20</v>
      </c>
      <c r="H6984" s="132" t="s">
        <v>20</v>
      </c>
      <c r="I6984" s="132" t="s">
        <v>20</v>
      </c>
      <c r="J6984" s="133">
        <v>1.4</v>
      </c>
      <c r="K6984" s="133">
        <v>1.4</v>
      </c>
      <c r="L6984" s="133">
        <v>0.43</v>
      </c>
      <c r="M6984" s="134" t="str">
        <f t="shared" si="109"/>
        <v>P</v>
      </c>
      <c r="N6984" s="171" t="s">
        <v>10682</v>
      </c>
      <c r="O6984" s="146" t="s">
        <v>1506</v>
      </c>
      <c r="P6984" s="146" t="s">
        <v>9526</v>
      </c>
      <c r="Q6984" s="147" t="s">
        <v>10519</v>
      </c>
      <c r="R6984" s="187">
        <v>40</v>
      </c>
    </row>
    <row r="6985" spans="1:18" x14ac:dyDescent="0.25">
      <c r="A6985" s="135">
        <v>1079435</v>
      </c>
      <c r="B6985" s="148" t="s">
        <v>6399</v>
      </c>
      <c r="C6985" s="135">
        <v>1000</v>
      </c>
      <c r="D6985" s="135" t="s">
        <v>20</v>
      </c>
      <c r="E6985" s="188" t="s">
        <v>20</v>
      </c>
      <c r="F6985" s="135" t="s">
        <v>20</v>
      </c>
      <c r="G6985" s="135" t="s">
        <v>20</v>
      </c>
      <c r="H6985" s="135" t="s">
        <v>20</v>
      </c>
      <c r="I6985" s="135" t="s">
        <v>20</v>
      </c>
      <c r="J6985" s="136">
        <v>1.4</v>
      </c>
      <c r="K6985" s="136">
        <v>1.4</v>
      </c>
      <c r="L6985" s="136">
        <v>0.43</v>
      </c>
      <c r="M6985" s="137" t="str">
        <f t="shared" si="109"/>
        <v>P</v>
      </c>
      <c r="N6985" s="172" t="s">
        <v>10682</v>
      </c>
      <c r="O6985" s="149" t="s">
        <v>1506</v>
      </c>
      <c r="P6985" s="149" t="s">
        <v>9526</v>
      </c>
      <c r="Q6985" s="150" t="s">
        <v>10519</v>
      </c>
      <c r="R6985" s="189">
        <v>35.35</v>
      </c>
    </row>
    <row r="6986" spans="1:18" x14ac:dyDescent="0.25">
      <c r="A6986" s="132">
        <v>1079436</v>
      </c>
      <c r="B6986" s="145" t="s">
        <v>6400</v>
      </c>
      <c r="C6986" s="132">
        <v>1000</v>
      </c>
      <c r="D6986" s="132" t="s">
        <v>20</v>
      </c>
      <c r="E6986" s="186" t="s">
        <v>20</v>
      </c>
      <c r="F6986" s="132" t="s">
        <v>20</v>
      </c>
      <c r="G6986" s="132" t="s">
        <v>20</v>
      </c>
      <c r="H6986" s="132" t="s">
        <v>20</v>
      </c>
      <c r="I6986" s="132" t="s">
        <v>20</v>
      </c>
      <c r="J6986" s="133">
        <v>1.4</v>
      </c>
      <c r="K6986" s="133">
        <v>1.4</v>
      </c>
      <c r="L6986" s="133">
        <v>0.43</v>
      </c>
      <c r="M6986" s="134" t="str">
        <f t="shared" si="109"/>
        <v>P</v>
      </c>
      <c r="N6986" s="171" t="s">
        <v>10682</v>
      </c>
      <c r="O6986" s="146" t="s">
        <v>1506</v>
      </c>
      <c r="P6986" s="146" t="s">
        <v>9526</v>
      </c>
      <c r="Q6986" s="147" t="s">
        <v>10519</v>
      </c>
      <c r="R6986" s="187">
        <v>40</v>
      </c>
    </row>
    <row r="6987" spans="1:18" x14ac:dyDescent="0.25">
      <c r="A6987" s="135">
        <v>1079437</v>
      </c>
      <c r="B6987" s="148" t="s">
        <v>6401</v>
      </c>
      <c r="C6987" s="135">
        <v>1000</v>
      </c>
      <c r="D6987" s="135" t="s">
        <v>20</v>
      </c>
      <c r="E6987" s="188" t="s">
        <v>20</v>
      </c>
      <c r="F6987" s="135" t="s">
        <v>20</v>
      </c>
      <c r="G6987" s="135" t="s">
        <v>20</v>
      </c>
      <c r="H6987" s="135" t="s">
        <v>20</v>
      </c>
      <c r="I6987" s="135" t="s">
        <v>20</v>
      </c>
      <c r="J6987" s="136">
        <v>1.4</v>
      </c>
      <c r="K6987" s="136">
        <v>1.4</v>
      </c>
      <c r="L6987" s="136">
        <v>0.43</v>
      </c>
      <c r="M6987" s="137" t="str">
        <f t="shared" si="109"/>
        <v>P</v>
      </c>
      <c r="N6987" s="172" t="s">
        <v>10682</v>
      </c>
      <c r="O6987" s="149" t="s">
        <v>1506</v>
      </c>
      <c r="P6987" s="149" t="s">
        <v>9526</v>
      </c>
      <c r="Q6987" s="150" t="s">
        <v>10519</v>
      </c>
      <c r="R6987" s="189">
        <v>40</v>
      </c>
    </row>
    <row r="6988" spans="1:18" x14ac:dyDescent="0.25">
      <c r="A6988" s="132">
        <v>1079438</v>
      </c>
      <c r="B6988" s="145" t="s">
        <v>6402</v>
      </c>
      <c r="C6988" s="132">
        <v>1000</v>
      </c>
      <c r="D6988" s="132" t="s">
        <v>20</v>
      </c>
      <c r="E6988" s="186" t="s">
        <v>20</v>
      </c>
      <c r="F6988" s="132" t="s">
        <v>20</v>
      </c>
      <c r="G6988" s="132" t="s">
        <v>20</v>
      </c>
      <c r="H6988" s="132" t="s">
        <v>20</v>
      </c>
      <c r="I6988" s="132" t="s">
        <v>20</v>
      </c>
      <c r="J6988" s="133">
        <v>1.4</v>
      </c>
      <c r="K6988" s="133">
        <v>1.4</v>
      </c>
      <c r="L6988" s="133">
        <v>0.43</v>
      </c>
      <c r="M6988" s="134" t="str">
        <f t="shared" si="109"/>
        <v>P</v>
      </c>
      <c r="N6988" s="171" t="s">
        <v>10682</v>
      </c>
      <c r="O6988" s="146" t="s">
        <v>1506</v>
      </c>
      <c r="P6988" s="146" t="s">
        <v>9526</v>
      </c>
      <c r="Q6988" s="147" t="s">
        <v>10519</v>
      </c>
      <c r="R6988" s="187">
        <v>40</v>
      </c>
    </row>
    <row r="6989" spans="1:18" x14ac:dyDescent="0.25">
      <c r="A6989" s="135">
        <v>1079439</v>
      </c>
      <c r="B6989" s="148" t="s">
        <v>6403</v>
      </c>
      <c r="C6989" s="135">
        <v>1000</v>
      </c>
      <c r="D6989" s="135" t="s">
        <v>20</v>
      </c>
      <c r="E6989" s="188" t="s">
        <v>20</v>
      </c>
      <c r="F6989" s="135" t="s">
        <v>20</v>
      </c>
      <c r="G6989" s="135" t="s">
        <v>20</v>
      </c>
      <c r="H6989" s="135" t="s">
        <v>20</v>
      </c>
      <c r="I6989" s="135" t="s">
        <v>20</v>
      </c>
      <c r="J6989" s="136">
        <v>1.4</v>
      </c>
      <c r="K6989" s="136">
        <v>1.4</v>
      </c>
      <c r="L6989" s="136">
        <v>0.43</v>
      </c>
      <c r="M6989" s="137" t="str">
        <f t="shared" si="109"/>
        <v>P</v>
      </c>
      <c r="N6989" s="172" t="s">
        <v>10682</v>
      </c>
      <c r="O6989" s="149" t="s">
        <v>1506</v>
      </c>
      <c r="P6989" s="149" t="s">
        <v>9526</v>
      </c>
      <c r="Q6989" s="150" t="s">
        <v>10519</v>
      </c>
      <c r="R6989" s="189">
        <v>40</v>
      </c>
    </row>
    <row r="6990" spans="1:18" x14ac:dyDescent="0.25">
      <c r="A6990" s="132">
        <v>1079440</v>
      </c>
      <c r="B6990" s="145" t="s">
        <v>6404</v>
      </c>
      <c r="C6990" s="132">
        <v>1000</v>
      </c>
      <c r="D6990" s="132" t="s">
        <v>20</v>
      </c>
      <c r="E6990" s="186" t="s">
        <v>20</v>
      </c>
      <c r="F6990" s="132" t="s">
        <v>20</v>
      </c>
      <c r="G6990" s="132" t="s">
        <v>20</v>
      </c>
      <c r="H6990" s="132" t="s">
        <v>20</v>
      </c>
      <c r="I6990" s="132" t="s">
        <v>20</v>
      </c>
      <c r="J6990" s="133">
        <v>1.4</v>
      </c>
      <c r="K6990" s="133">
        <v>1.4</v>
      </c>
      <c r="L6990" s="133">
        <v>0.43</v>
      </c>
      <c r="M6990" s="134" t="str">
        <f t="shared" si="109"/>
        <v>P</v>
      </c>
      <c r="N6990" s="171" t="s">
        <v>10682</v>
      </c>
      <c r="O6990" s="146" t="s">
        <v>1506</v>
      </c>
      <c r="P6990" s="146" t="s">
        <v>9526</v>
      </c>
      <c r="Q6990" s="147" t="s">
        <v>10519</v>
      </c>
      <c r="R6990" s="187">
        <v>40</v>
      </c>
    </row>
    <row r="6991" spans="1:18" x14ac:dyDescent="0.25">
      <c r="A6991" s="135">
        <v>1079441</v>
      </c>
      <c r="B6991" s="148" t="s">
        <v>6405</v>
      </c>
      <c r="C6991" s="135">
        <v>1000</v>
      </c>
      <c r="D6991" s="135" t="s">
        <v>20</v>
      </c>
      <c r="E6991" s="188" t="s">
        <v>20</v>
      </c>
      <c r="F6991" s="135" t="s">
        <v>20</v>
      </c>
      <c r="G6991" s="135" t="s">
        <v>20</v>
      </c>
      <c r="H6991" s="135" t="s">
        <v>20</v>
      </c>
      <c r="I6991" s="135" t="s">
        <v>20</v>
      </c>
      <c r="J6991" s="136">
        <v>1.4</v>
      </c>
      <c r="K6991" s="136">
        <v>1.4</v>
      </c>
      <c r="L6991" s="136">
        <v>0.43</v>
      </c>
      <c r="M6991" s="137" t="str">
        <f t="shared" si="109"/>
        <v>P</v>
      </c>
      <c r="N6991" s="172" t="s">
        <v>10682</v>
      </c>
      <c r="O6991" s="149" t="s">
        <v>1506</v>
      </c>
      <c r="P6991" s="149" t="s">
        <v>9526</v>
      </c>
      <c r="Q6991" s="150" t="s">
        <v>10519</v>
      </c>
      <c r="R6991" s="189">
        <v>35.35</v>
      </c>
    </row>
    <row r="6992" spans="1:18" x14ac:dyDescent="0.25">
      <c r="A6992" s="132">
        <v>1079442</v>
      </c>
      <c r="B6992" s="145" t="s">
        <v>6406</v>
      </c>
      <c r="C6992" s="132">
        <v>1000</v>
      </c>
      <c r="D6992" s="132" t="s">
        <v>20</v>
      </c>
      <c r="E6992" s="186" t="s">
        <v>20</v>
      </c>
      <c r="F6992" s="132" t="s">
        <v>20</v>
      </c>
      <c r="G6992" s="132" t="s">
        <v>20</v>
      </c>
      <c r="H6992" s="132" t="s">
        <v>20</v>
      </c>
      <c r="I6992" s="132" t="s">
        <v>20</v>
      </c>
      <c r="J6992" s="133">
        <v>1.4</v>
      </c>
      <c r="K6992" s="133">
        <v>1.4</v>
      </c>
      <c r="L6992" s="133">
        <v>0.43</v>
      </c>
      <c r="M6992" s="134" t="str">
        <f t="shared" si="109"/>
        <v>P</v>
      </c>
      <c r="N6992" s="171" t="s">
        <v>10682</v>
      </c>
      <c r="O6992" s="146" t="s">
        <v>1506</v>
      </c>
      <c r="P6992" s="146" t="s">
        <v>9526</v>
      </c>
      <c r="Q6992" s="147" t="s">
        <v>10519</v>
      </c>
      <c r="R6992" s="187">
        <v>40</v>
      </c>
    </row>
    <row r="6993" spans="1:18" x14ac:dyDescent="0.25">
      <c r="A6993" s="135">
        <v>1079443</v>
      </c>
      <c r="B6993" s="148" t="s">
        <v>6407</v>
      </c>
      <c r="C6993" s="135">
        <v>1000</v>
      </c>
      <c r="D6993" s="135" t="s">
        <v>20</v>
      </c>
      <c r="E6993" s="188" t="s">
        <v>20</v>
      </c>
      <c r="F6993" s="135" t="s">
        <v>20</v>
      </c>
      <c r="G6993" s="135" t="s">
        <v>20</v>
      </c>
      <c r="H6993" s="135" t="s">
        <v>20</v>
      </c>
      <c r="I6993" s="135" t="s">
        <v>20</v>
      </c>
      <c r="J6993" s="136">
        <v>1.4</v>
      </c>
      <c r="K6993" s="136">
        <v>1.4</v>
      </c>
      <c r="L6993" s="136">
        <v>0.43</v>
      </c>
      <c r="M6993" s="137" t="str">
        <f t="shared" si="109"/>
        <v>P</v>
      </c>
      <c r="N6993" s="172" t="s">
        <v>10682</v>
      </c>
      <c r="O6993" s="149" t="s">
        <v>1506</v>
      </c>
      <c r="P6993" s="149" t="s">
        <v>9526</v>
      </c>
      <c r="Q6993" s="150" t="s">
        <v>10519</v>
      </c>
      <c r="R6993" s="189">
        <v>50</v>
      </c>
    </row>
    <row r="6994" spans="1:18" x14ac:dyDescent="0.25">
      <c r="A6994" s="132">
        <v>1079444</v>
      </c>
      <c r="B6994" s="145" t="s">
        <v>6408</v>
      </c>
      <c r="C6994" s="132">
        <v>1000</v>
      </c>
      <c r="D6994" s="132" t="s">
        <v>20</v>
      </c>
      <c r="E6994" s="186" t="s">
        <v>20</v>
      </c>
      <c r="F6994" s="132" t="s">
        <v>20</v>
      </c>
      <c r="G6994" s="132" t="s">
        <v>20</v>
      </c>
      <c r="H6994" s="132" t="s">
        <v>20</v>
      </c>
      <c r="I6994" s="132" t="s">
        <v>20</v>
      </c>
      <c r="J6994" s="133">
        <v>1.4</v>
      </c>
      <c r="K6994" s="133">
        <v>1.4</v>
      </c>
      <c r="L6994" s="133">
        <v>0.43</v>
      </c>
      <c r="M6994" s="134" t="str">
        <f t="shared" si="109"/>
        <v>P</v>
      </c>
      <c r="N6994" s="171" t="s">
        <v>10682</v>
      </c>
      <c r="O6994" s="146" t="s">
        <v>1506</v>
      </c>
      <c r="P6994" s="146" t="s">
        <v>9526</v>
      </c>
      <c r="Q6994" s="147" t="s">
        <v>10519</v>
      </c>
      <c r="R6994" s="187">
        <v>50</v>
      </c>
    </row>
    <row r="6995" spans="1:18" x14ac:dyDescent="0.25">
      <c r="A6995" s="135">
        <v>1079445</v>
      </c>
      <c r="B6995" s="148" t="s">
        <v>6409</v>
      </c>
      <c r="C6995" s="135">
        <v>1000</v>
      </c>
      <c r="D6995" s="135" t="s">
        <v>20</v>
      </c>
      <c r="E6995" s="188" t="s">
        <v>20</v>
      </c>
      <c r="F6995" s="135" t="s">
        <v>20</v>
      </c>
      <c r="G6995" s="135" t="s">
        <v>20</v>
      </c>
      <c r="H6995" s="135" t="s">
        <v>20</v>
      </c>
      <c r="I6995" s="135" t="s">
        <v>20</v>
      </c>
      <c r="J6995" s="136">
        <v>1.4</v>
      </c>
      <c r="K6995" s="136">
        <v>1.4</v>
      </c>
      <c r="L6995" s="136">
        <v>0.43</v>
      </c>
      <c r="M6995" s="137" t="str">
        <f t="shared" si="109"/>
        <v>P</v>
      </c>
      <c r="N6995" s="172" t="s">
        <v>10682</v>
      </c>
      <c r="O6995" s="149" t="s">
        <v>1506</v>
      </c>
      <c r="P6995" s="149" t="s">
        <v>9526</v>
      </c>
      <c r="Q6995" s="150" t="s">
        <v>10519</v>
      </c>
      <c r="R6995" s="189">
        <v>50</v>
      </c>
    </row>
    <row r="6996" spans="1:18" x14ac:dyDescent="0.25">
      <c r="A6996" s="132">
        <v>1079446</v>
      </c>
      <c r="B6996" s="145" t="s">
        <v>6410</v>
      </c>
      <c r="C6996" s="132">
        <v>1000</v>
      </c>
      <c r="D6996" s="132" t="s">
        <v>20</v>
      </c>
      <c r="E6996" s="186" t="s">
        <v>20</v>
      </c>
      <c r="F6996" s="132" t="s">
        <v>20</v>
      </c>
      <c r="G6996" s="132" t="s">
        <v>20</v>
      </c>
      <c r="H6996" s="132" t="s">
        <v>20</v>
      </c>
      <c r="I6996" s="132" t="s">
        <v>20</v>
      </c>
      <c r="J6996" s="133">
        <v>1.4</v>
      </c>
      <c r="K6996" s="133">
        <v>1.4</v>
      </c>
      <c r="L6996" s="133">
        <v>0.43</v>
      </c>
      <c r="M6996" s="134" t="str">
        <f t="shared" si="109"/>
        <v>P</v>
      </c>
      <c r="N6996" s="171" t="s">
        <v>10682</v>
      </c>
      <c r="O6996" s="146" t="s">
        <v>1506</v>
      </c>
      <c r="P6996" s="146" t="s">
        <v>9526</v>
      </c>
      <c r="Q6996" s="147" t="s">
        <v>10519</v>
      </c>
      <c r="R6996" s="187">
        <v>50</v>
      </c>
    </row>
    <row r="6997" spans="1:18" x14ac:dyDescent="0.25">
      <c r="A6997" s="135">
        <v>1079447</v>
      </c>
      <c r="B6997" s="148" t="s">
        <v>6411</v>
      </c>
      <c r="C6997" s="135">
        <v>1000</v>
      </c>
      <c r="D6997" s="135" t="s">
        <v>20</v>
      </c>
      <c r="E6997" s="188" t="s">
        <v>20</v>
      </c>
      <c r="F6997" s="135" t="s">
        <v>20</v>
      </c>
      <c r="G6997" s="135" t="s">
        <v>20</v>
      </c>
      <c r="H6997" s="135" t="s">
        <v>20</v>
      </c>
      <c r="I6997" s="135" t="s">
        <v>20</v>
      </c>
      <c r="J6997" s="136">
        <v>1.4</v>
      </c>
      <c r="K6997" s="136">
        <v>1.4</v>
      </c>
      <c r="L6997" s="136">
        <v>0.43</v>
      </c>
      <c r="M6997" s="137" t="str">
        <f t="shared" si="109"/>
        <v>P</v>
      </c>
      <c r="N6997" s="172" t="s">
        <v>10682</v>
      </c>
      <c r="O6997" s="149" t="s">
        <v>1506</v>
      </c>
      <c r="P6997" s="149" t="s">
        <v>9526</v>
      </c>
      <c r="Q6997" s="150" t="s">
        <v>10519</v>
      </c>
      <c r="R6997" s="189">
        <v>50</v>
      </c>
    </row>
    <row r="6998" spans="1:18" x14ac:dyDescent="0.25">
      <c r="A6998" s="132">
        <v>1079448</v>
      </c>
      <c r="B6998" s="145" t="s">
        <v>6412</v>
      </c>
      <c r="C6998" s="132">
        <v>1000</v>
      </c>
      <c r="D6998" s="132" t="s">
        <v>20</v>
      </c>
      <c r="E6998" s="186" t="s">
        <v>20</v>
      </c>
      <c r="F6998" s="132" t="s">
        <v>20</v>
      </c>
      <c r="G6998" s="132" t="s">
        <v>20</v>
      </c>
      <c r="H6998" s="132" t="s">
        <v>20</v>
      </c>
      <c r="I6998" s="132" t="s">
        <v>20</v>
      </c>
      <c r="J6998" s="133">
        <v>1.4</v>
      </c>
      <c r="K6998" s="133">
        <v>1.4</v>
      </c>
      <c r="L6998" s="133">
        <v>0.43</v>
      </c>
      <c r="M6998" s="134" t="str">
        <f t="shared" si="109"/>
        <v>P</v>
      </c>
      <c r="N6998" s="171" t="s">
        <v>10682</v>
      </c>
      <c r="O6998" s="146" t="s">
        <v>1506</v>
      </c>
      <c r="P6998" s="146" t="s">
        <v>9526</v>
      </c>
      <c r="Q6998" s="147" t="s">
        <v>10519</v>
      </c>
      <c r="R6998" s="187">
        <v>50</v>
      </c>
    </row>
    <row r="6999" spans="1:18" x14ac:dyDescent="0.25">
      <c r="A6999" s="135">
        <v>1079465</v>
      </c>
      <c r="B6999" s="148" t="s">
        <v>6413</v>
      </c>
      <c r="C6999" s="135">
        <v>100</v>
      </c>
      <c r="D6999" s="135" t="s">
        <v>20</v>
      </c>
      <c r="E6999" s="188" t="s">
        <v>20</v>
      </c>
      <c r="F6999" s="135" t="s">
        <v>20</v>
      </c>
      <c r="G6999" s="135" t="s">
        <v>20</v>
      </c>
      <c r="H6999" s="135" t="s">
        <v>20</v>
      </c>
      <c r="I6999" s="135" t="s">
        <v>20</v>
      </c>
      <c r="J6999" s="136">
        <v>0.4</v>
      </c>
      <c r="K6999" s="136">
        <v>0.4</v>
      </c>
      <c r="L6999" s="136">
        <v>3</v>
      </c>
      <c r="M6999" s="137" t="str">
        <f t="shared" si="109"/>
        <v>P</v>
      </c>
      <c r="N6999" s="172" t="s">
        <v>10682</v>
      </c>
      <c r="O6999" s="149" t="s">
        <v>1500</v>
      </c>
      <c r="P6999" s="149" t="s">
        <v>9418</v>
      </c>
      <c r="Q6999" s="150" t="s">
        <v>10519</v>
      </c>
      <c r="R6999" s="189">
        <v>5.2238805970149258</v>
      </c>
    </row>
    <row r="7000" spans="1:18" x14ac:dyDescent="0.25">
      <c r="A7000" s="132">
        <v>1079466</v>
      </c>
      <c r="B7000" s="145" t="s">
        <v>6414</v>
      </c>
      <c r="C7000" s="132">
        <v>1000</v>
      </c>
      <c r="D7000" s="132" t="s">
        <v>20</v>
      </c>
      <c r="E7000" s="186" t="s">
        <v>20</v>
      </c>
      <c r="F7000" s="132" t="s">
        <v>20</v>
      </c>
      <c r="G7000" s="132" t="s">
        <v>20</v>
      </c>
      <c r="H7000" s="132" t="s">
        <v>20</v>
      </c>
      <c r="I7000" s="132" t="s">
        <v>20</v>
      </c>
      <c r="J7000" s="133">
        <v>1.4</v>
      </c>
      <c r="K7000" s="133">
        <v>1.4</v>
      </c>
      <c r="L7000" s="133">
        <v>0.43</v>
      </c>
      <c r="M7000" s="134" t="str">
        <f t="shared" si="109"/>
        <v>P</v>
      </c>
      <c r="N7000" s="171" t="s">
        <v>10682</v>
      </c>
      <c r="O7000" s="146" t="s">
        <v>1506</v>
      </c>
      <c r="P7000" s="146" t="s">
        <v>9526</v>
      </c>
      <c r="Q7000" s="147" t="s">
        <v>10519</v>
      </c>
      <c r="R7000" s="187">
        <v>50</v>
      </c>
    </row>
    <row r="7001" spans="1:18" x14ac:dyDescent="0.25">
      <c r="A7001" s="135">
        <v>1079467</v>
      </c>
      <c r="B7001" s="148" t="s">
        <v>6415</v>
      </c>
      <c r="C7001" s="135">
        <v>100</v>
      </c>
      <c r="D7001" s="135" t="s">
        <v>20</v>
      </c>
      <c r="E7001" s="188" t="s">
        <v>20</v>
      </c>
      <c r="F7001" s="135" t="s">
        <v>20</v>
      </c>
      <c r="G7001" s="135" t="s">
        <v>20</v>
      </c>
      <c r="H7001" s="135" t="s">
        <v>20</v>
      </c>
      <c r="I7001" s="135" t="s">
        <v>20</v>
      </c>
      <c r="J7001" s="136">
        <v>0.4</v>
      </c>
      <c r="K7001" s="136">
        <v>0.4</v>
      </c>
      <c r="L7001" s="136">
        <v>3</v>
      </c>
      <c r="M7001" s="137" t="str">
        <f t="shared" si="109"/>
        <v>P</v>
      </c>
      <c r="N7001" s="172" t="s">
        <v>10682</v>
      </c>
      <c r="O7001" s="149" t="s">
        <v>1500</v>
      </c>
      <c r="P7001" s="149" t="s">
        <v>9418</v>
      </c>
      <c r="Q7001" s="150" t="s">
        <v>10519</v>
      </c>
      <c r="R7001" s="189">
        <v>5.2238805970149258</v>
      </c>
    </row>
    <row r="7002" spans="1:18" x14ac:dyDescent="0.25">
      <c r="A7002" s="132">
        <v>1079468</v>
      </c>
      <c r="B7002" s="145" t="s">
        <v>6416</v>
      </c>
      <c r="C7002" s="132">
        <v>100</v>
      </c>
      <c r="D7002" s="132" t="s">
        <v>20</v>
      </c>
      <c r="E7002" s="186" t="s">
        <v>20</v>
      </c>
      <c r="F7002" s="132" t="s">
        <v>20</v>
      </c>
      <c r="G7002" s="132" t="s">
        <v>20</v>
      </c>
      <c r="H7002" s="132" t="s">
        <v>20</v>
      </c>
      <c r="I7002" s="132" t="s">
        <v>20</v>
      </c>
      <c r="J7002" s="133">
        <v>0.4</v>
      </c>
      <c r="K7002" s="133">
        <v>0.4</v>
      </c>
      <c r="L7002" s="133">
        <v>3</v>
      </c>
      <c r="M7002" s="134" t="str">
        <f t="shared" si="109"/>
        <v>P</v>
      </c>
      <c r="N7002" s="171" t="s">
        <v>10682</v>
      </c>
      <c r="O7002" s="146" t="s">
        <v>1500</v>
      </c>
      <c r="P7002" s="146" t="s">
        <v>9418</v>
      </c>
      <c r="Q7002" s="147" t="s">
        <v>10519</v>
      </c>
      <c r="R7002" s="187">
        <v>5.2238805970149258</v>
      </c>
    </row>
    <row r="7003" spans="1:18" x14ac:dyDescent="0.25">
      <c r="A7003" s="135">
        <v>1079469</v>
      </c>
      <c r="B7003" s="148" t="s">
        <v>6417</v>
      </c>
      <c r="C7003" s="135">
        <v>100</v>
      </c>
      <c r="D7003" s="135" t="s">
        <v>20</v>
      </c>
      <c r="E7003" s="188" t="s">
        <v>20</v>
      </c>
      <c r="F7003" s="135" t="s">
        <v>20</v>
      </c>
      <c r="G7003" s="135" t="s">
        <v>20</v>
      </c>
      <c r="H7003" s="135" t="s">
        <v>20</v>
      </c>
      <c r="I7003" s="135" t="s">
        <v>20</v>
      </c>
      <c r="J7003" s="136">
        <v>0.4</v>
      </c>
      <c r="K7003" s="136">
        <v>0.4</v>
      </c>
      <c r="L7003" s="136">
        <v>3</v>
      </c>
      <c r="M7003" s="137" t="str">
        <f t="shared" si="109"/>
        <v>P</v>
      </c>
      <c r="N7003" s="172" t="s">
        <v>10682</v>
      </c>
      <c r="O7003" s="149" t="s">
        <v>1500</v>
      </c>
      <c r="P7003" s="149" t="s">
        <v>9418</v>
      </c>
      <c r="Q7003" s="150" t="s">
        <v>10519</v>
      </c>
      <c r="R7003" s="189">
        <v>5.2238805970149258</v>
      </c>
    </row>
    <row r="7004" spans="1:18" x14ac:dyDescent="0.25">
      <c r="A7004" s="132">
        <v>1079474</v>
      </c>
      <c r="B7004" s="145" t="s">
        <v>6418</v>
      </c>
      <c r="C7004" s="132">
        <v>1000</v>
      </c>
      <c r="D7004" s="132" t="s">
        <v>20</v>
      </c>
      <c r="E7004" s="186" t="s">
        <v>20</v>
      </c>
      <c r="F7004" s="132" t="s">
        <v>20</v>
      </c>
      <c r="G7004" s="132" t="s">
        <v>20</v>
      </c>
      <c r="H7004" s="132" t="s">
        <v>20</v>
      </c>
      <c r="I7004" s="132" t="s">
        <v>20</v>
      </c>
      <c r="J7004" s="133">
        <v>1.4</v>
      </c>
      <c r="K7004" s="133">
        <v>1.4</v>
      </c>
      <c r="L7004" s="133">
        <v>0.43</v>
      </c>
      <c r="M7004" s="134" t="str">
        <f t="shared" si="109"/>
        <v>P</v>
      </c>
      <c r="N7004" s="171" t="s">
        <v>10682</v>
      </c>
      <c r="O7004" s="146" t="s">
        <v>1506</v>
      </c>
      <c r="P7004" s="146" t="s">
        <v>9526</v>
      </c>
      <c r="Q7004" s="147" t="s">
        <v>10519</v>
      </c>
      <c r="R7004" s="187">
        <v>50</v>
      </c>
    </row>
    <row r="7005" spans="1:18" x14ac:dyDescent="0.25">
      <c r="A7005" s="135">
        <v>1079480</v>
      </c>
      <c r="B7005" s="148" t="s">
        <v>6419</v>
      </c>
      <c r="C7005" s="135">
        <v>100</v>
      </c>
      <c r="D7005" s="135" t="s">
        <v>20</v>
      </c>
      <c r="E7005" s="188" t="s">
        <v>20</v>
      </c>
      <c r="F7005" s="135" t="s">
        <v>20</v>
      </c>
      <c r="G7005" s="135" t="s">
        <v>20</v>
      </c>
      <c r="H7005" s="135" t="s">
        <v>20</v>
      </c>
      <c r="I7005" s="135" t="s">
        <v>20</v>
      </c>
      <c r="J7005" s="136">
        <v>0.4</v>
      </c>
      <c r="K7005" s="136">
        <v>0.4</v>
      </c>
      <c r="L7005" s="136">
        <v>3</v>
      </c>
      <c r="M7005" s="137" t="str">
        <f t="shared" si="109"/>
        <v>P</v>
      </c>
      <c r="N7005" s="172" t="s">
        <v>10682</v>
      </c>
      <c r="O7005" s="149" t="s">
        <v>1500</v>
      </c>
      <c r="P7005" s="149" t="s">
        <v>9418</v>
      </c>
      <c r="Q7005" s="150" t="s">
        <v>10519</v>
      </c>
      <c r="R7005" s="189">
        <v>5.2238805970149258</v>
      </c>
    </row>
    <row r="7006" spans="1:18" x14ac:dyDescent="0.25">
      <c r="A7006" s="132">
        <v>1079490</v>
      </c>
      <c r="B7006" s="145" t="s">
        <v>6420</v>
      </c>
      <c r="C7006" s="132">
        <v>100</v>
      </c>
      <c r="D7006" s="132" t="s">
        <v>20</v>
      </c>
      <c r="E7006" s="186" t="s">
        <v>20</v>
      </c>
      <c r="F7006" s="132" t="s">
        <v>20</v>
      </c>
      <c r="G7006" s="132" t="s">
        <v>20</v>
      </c>
      <c r="H7006" s="132" t="s">
        <v>20</v>
      </c>
      <c r="I7006" s="132" t="s">
        <v>20</v>
      </c>
      <c r="J7006" s="133">
        <v>0.4</v>
      </c>
      <c r="K7006" s="133">
        <v>0.4</v>
      </c>
      <c r="L7006" s="133">
        <v>3</v>
      </c>
      <c r="M7006" s="134" t="str">
        <f t="shared" si="109"/>
        <v>P</v>
      </c>
      <c r="N7006" s="171" t="s">
        <v>10682</v>
      </c>
      <c r="O7006" s="146" t="s">
        <v>1500</v>
      </c>
      <c r="P7006" s="146" t="s">
        <v>9418</v>
      </c>
      <c r="Q7006" s="147" t="s">
        <v>10519</v>
      </c>
      <c r="R7006" s="187">
        <v>5.2238805970149258</v>
      </c>
    </row>
    <row r="7007" spans="1:18" x14ac:dyDescent="0.25">
      <c r="A7007" s="135">
        <v>1079495</v>
      </c>
      <c r="B7007" s="148" t="s">
        <v>6421</v>
      </c>
      <c r="C7007" s="135">
        <v>1000</v>
      </c>
      <c r="D7007" s="135" t="s">
        <v>20</v>
      </c>
      <c r="E7007" s="188" t="s">
        <v>20</v>
      </c>
      <c r="F7007" s="135" t="s">
        <v>20</v>
      </c>
      <c r="G7007" s="135" t="s">
        <v>20</v>
      </c>
      <c r="H7007" s="135" t="s">
        <v>20</v>
      </c>
      <c r="I7007" s="135" t="s">
        <v>20</v>
      </c>
      <c r="J7007" s="136">
        <v>1.4</v>
      </c>
      <c r="K7007" s="136">
        <v>1.4</v>
      </c>
      <c r="L7007" s="136">
        <v>0.43</v>
      </c>
      <c r="M7007" s="137" t="str">
        <f t="shared" si="109"/>
        <v>P</v>
      </c>
      <c r="N7007" s="172" t="s">
        <v>10682</v>
      </c>
      <c r="O7007" s="149" t="s">
        <v>1506</v>
      </c>
      <c r="P7007" s="149" t="s">
        <v>9526</v>
      </c>
      <c r="Q7007" s="150" t="s">
        <v>10519</v>
      </c>
      <c r="R7007" s="189">
        <v>50</v>
      </c>
    </row>
    <row r="7008" spans="1:18" x14ac:dyDescent="0.25">
      <c r="A7008" s="132">
        <v>1079496</v>
      </c>
      <c r="B7008" s="145" t="s">
        <v>6422</v>
      </c>
      <c r="C7008" s="132">
        <v>100</v>
      </c>
      <c r="D7008" s="132" t="s">
        <v>20</v>
      </c>
      <c r="E7008" s="186" t="s">
        <v>20</v>
      </c>
      <c r="F7008" s="132" t="s">
        <v>20</v>
      </c>
      <c r="G7008" s="132" t="s">
        <v>20</v>
      </c>
      <c r="H7008" s="132" t="s">
        <v>20</v>
      </c>
      <c r="I7008" s="132" t="s">
        <v>20</v>
      </c>
      <c r="J7008" s="133">
        <v>0.4</v>
      </c>
      <c r="K7008" s="133">
        <v>0.4</v>
      </c>
      <c r="L7008" s="133">
        <v>3</v>
      </c>
      <c r="M7008" s="134" t="str">
        <f t="shared" si="109"/>
        <v>P</v>
      </c>
      <c r="N7008" s="171" t="s">
        <v>10682</v>
      </c>
      <c r="O7008" s="146" t="s">
        <v>1500</v>
      </c>
      <c r="P7008" s="146" t="s">
        <v>9418</v>
      </c>
      <c r="Q7008" s="147" t="s">
        <v>10519</v>
      </c>
      <c r="R7008" s="187">
        <v>5.2238805970149258</v>
      </c>
    </row>
    <row r="7009" spans="1:18" x14ac:dyDescent="0.25">
      <c r="A7009" s="135">
        <v>1079505</v>
      </c>
      <c r="B7009" s="148" t="s">
        <v>6423</v>
      </c>
      <c r="C7009" s="135">
        <v>100</v>
      </c>
      <c r="D7009" s="135" t="s">
        <v>20</v>
      </c>
      <c r="E7009" s="188" t="s">
        <v>20</v>
      </c>
      <c r="F7009" s="135" t="s">
        <v>20</v>
      </c>
      <c r="G7009" s="135" t="s">
        <v>20</v>
      </c>
      <c r="H7009" s="135" t="s">
        <v>20</v>
      </c>
      <c r="I7009" s="135" t="s">
        <v>20</v>
      </c>
      <c r="J7009" s="136">
        <v>0.4</v>
      </c>
      <c r="K7009" s="136">
        <v>0.4</v>
      </c>
      <c r="L7009" s="136">
        <v>3</v>
      </c>
      <c r="M7009" s="137" t="str">
        <f t="shared" si="109"/>
        <v>P</v>
      </c>
      <c r="N7009" s="172" t="s">
        <v>10682</v>
      </c>
      <c r="O7009" s="149" t="s">
        <v>1500</v>
      </c>
      <c r="P7009" s="149" t="s">
        <v>9418</v>
      </c>
      <c r="Q7009" s="150" t="s">
        <v>10519</v>
      </c>
      <c r="R7009" s="189">
        <v>5.2238805970149258</v>
      </c>
    </row>
    <row r="7010" spans="1:18" x14ac:dyDescent="0.25">
      <c r="A7010" s="132">
        <v>1079513</v>
      </c>
      <c r="B7010" s="145" t="s">
        <v>6424</v>
      </c>
      <c r="C7010" s="132">
        <v>1</v>
      </c>
      <c r="D7010" s="132" t="s">
        <v>20</v>
      </c>
      <c r="E7010" s="186" t="s">
        <v>20</v>
      </c>
      <c r="F7010" s="132" t="s">
        <v>20</v>
      </c>
      <c r="G7010" s="132" t="s">
        <v>20</v>
      </c>
      <c r="H7010" s="132" t="s">
        <v>20</v>
      </c>
      <c r="I7010" s="132" t="s">
        <v>20</v>
      </c>
      <c r="J7010" s="133">
        <v>1.8</v>
      </c>
      <c r="K7010" s="133">
        <v>0.45</v>
      </c>
      <c r="L7010" s="133">
        <v>0.2</v>
      </c>
      <c r="M7010" s="134" t="str">
        <f t="shared" si="109"/>
        <v>P</v>
      </c>
      <c r="N7010" s="171" t="s">
        <v>10682</v>
      </c>
      <c r="O7010" s="146" t="s">
        <v>1500</v>
      </c>
      <c r="P7010" s="146" t="s">
        <v>9456</v>
      </c>
      <c r="Q7010" s="147" t="s">
        <v>10519</v>
      </c>
      <c r="R7010" s="187">
        <v>5.9701492537313432E-2</v>
      </c>
    </row>
    <row r="7011" spans="1:18" x14ac:dyDescent="0.25">
      <c r="A7011" s="135">
        <v>1079527</v>
      </c>
      <c r="B7011" s="148" t="s">
        <v>6425</v>
      </c>
      <c r="C7011" s="135">
        <v>6</v>
      </c>
      <c r="D7011" s="135" t="s">
        <v>20</v>
      </c>
      <c r="E7011" s="188" t="s">
        <v>20</v>
      </c>
      <c r="F7011" s="135" t="s">
        <v>20</v>
      </c>
      <c r="G7011" s="135" t="s">
        <v>20</v>
      </c>
      <c r="H7011" s="135" t="s">
        <v>20</v>
      </c>
      <c r="I7011" s="135" t="s">
        <v>20</v>
      </c>
      <c r="J7011" s="136">
        <v>1.8</v>
      </c>
      <c r="K7011" s="136">
        <v>2.7</v>
      </c>
      <c r="L7011" s="136">
        <v>0.2</v>
      </c>
      <c r="M7011" s="137" t="str">
        <f t="shared" si="109"/>
        <v>P</v>
      </c>
      <c r="N7011" s="172" t="s">
        <v>10682</v>
      </c>
      <c r="O7011" s="149" t="s">
        <v>1500</v>
      </c>
      <c r="P7011" s="149" t="s">
        <v>9456</v>
      </c>
      <c r="Q7011" s="150" t="s">
        <v>10519</v>
      </c>
      <c r="R7011" s="189">
        <v>0.4701492537313432</v>
      </c>
    </row>
    <row r="7012" spans="1:18" x14ac:dyDescent="0.25">
      <c r="A7012" s="132">
        <v>1079537</v>
      </c>
      <c r="B7012" s="145" t="s">
        <v>6426</v>
      </c>
      <c r="C7012" s="132">
        <v>1</v>
      </c>
      <c r="D7012" s="132" t="s">
        <v>20</v>
      </c>
      <c r="E7012" s="186" t="s">
        <v>20</v>
      </c>
      <c r="F7012" s="132" t="s">
        <v>20</v>
      </c>
      <c r="G7012" s="132" t="s">
        <v>20</v>
      </c>
      <c r="H7012" s="132" t="s">
        <v>20</v>
      </c>
      <c r="I7012" s="132" t="s">
        <v>20</v>
      </c>
      <c r="J7012" s="133">
        <v>1.8</v>
      </c>
      <c r="K7012" s="133">
        <v>0.45</v>
      </c>
      <c r="L7012" s="133">
        <v>0.2</v>
      </c>
      <c r="M7012" s="134" t="str">
        <f t="shared" si="109"/>
        <v>P</v>
      </c>
      <c r="N7012" s="171" t="s">
        <v>10682</v>
      </c>
      <c r="O7012" s="146" t="s">
        <v>1500</v>
      </c>
      <c r="P7012" s="146" t="s">
        <v>9456</v>
      </c>
      <c r="Q7012" s="147" t="s">
        <v>10519</v>
      </c>
      <c r="R7012" s="187">
        <v>5.9701492537313432E-2</v>
      </c>
    </row>
    <row r="7013" spans="1:18" x14ac:dyDescent="0.25">
      <c r="A7013" s="135">
        <v>1079539</v>
      </c>
      <c r="B7013" s="148" t="s">
        <v>6427</v>
      </c>
      <c r="C7013" s="135">
        <v>6</v>
      </c>
      <c r="D7013" s="135" t="s">
        <v>20</v>
      </c>
      <c r="E7013" s="188" t="s">
        <v>20</v>
      </c>
      <c r="F7013" s="135" t="s">
        <v>20</v>
      </c>
      <c r="G7013" s="135" t="s">
        <v>20</v>
      </c>
      <c r="H7013" s="135" t="s">
        <v>20</v>
      </c>
      <c r="I7013" s="135" t="s">
        <v>20</v>
      </c>
      <c r="J7013" s="136">
        <v>1.8</v>
      </c>
      <c r="K7013" s="136">
        <v>2.7</v>
      </c>
      <c r="L7013" s="136">
        <v>0.2</v>
      </c>
      <c r="M7013" s="137" t="str">
        <f t="shared" si="109"/>
        <v>P</v>
      </c>
      <c r="N7013" s="172" t="s">
        <v>10682</v>
      </c>
      <c r="O7013" s="149" t="s">
        <v>1500</v>
      </c>
      <c r="P7013" s="149" t="s">
        <v>9456</v>
      </c>
      <c r="Q7013" s="150" t="s">
        <v>10519</v>
      </c>
      <c r="R7013" s="189">
        <v>0.4701492537313432</v>
      </c>
    </row>
    <row r="7014" spans="1:18" x14ac:dyDescent="0.25">
      <c r="A7014" s="132">
        <v>1079540</v>
      </c>
      <c r="B7014" s="145" t="s">
        <v>6428</v>
      </c>
      <c r="C7014" s="132">
        <v>1</v>
      </c>
      <c r="D7014" s="132" t="s">
        <v>20</v>
      </c>
      <c r="E7014" s="186" t="s">
        <v>20</v>
      </c>
      <c r="F7014" s="132" t="s">
        <v>20</v>
      </c>
      <c r="G7014" s="132" t="s">
        <v>20</v>
      </c>
      <c r="H7014" s="132" t="s">
        <v>20</v>
      </c>
      <c r="I7014" s="132" t="s">
        <v>20</v>
      </c>
      <c r="J7014" s="133">
        <v>1.8</v>
      </c>
      <c r="K7014" s="133">
        <v>0.45</v>
      </c>
      <c r="L7014" s="133">
        <v>0.2</v>
      </c>
      <c r="M7014" s="134" t="str">
        <f t="shared" si="109"/>
        <v>P</v>
      </c>
      <c r="N7014" s="171" t="s">
        <v>10682</v>
      </c>
      <c r="O7014" s="146" t="s">
        <v>1500</v>
      </c>
      <c r="P7014" s="146" t="s">
        <v>9456</v>
      </c>
      <c r="Q7014" s="147" t="s">
        <v>10519</v>
      </c>
      <c r="R7014" s="187">
        <v>5.9701492537313432E-2</v>
      </c>
    </row>
    <row r="7015" spans="1:18" x14ac:dyDescent="0.25">
      <c r="A7015" s="135">
        <v>1079541</v>
      </c>
      <c r="B7015" s="148" t="s">
        <v>6429</v>
      </c>
      <c r="C7015" s="135">
        <v>6</v>
      </c>
      <c r="D7015" s="135" t="s">
        <v>20</v>
      </c>
      <c r="E7015" s="188" t="s">
        <v>20</v>
      </c>
      <c r="F7015" s="135" t="s">
        <v>20</v>
      </c>
      <c r="G7015" s="135" t="s">
        <v>20</v>
      </c>
      <c r="H7015" s="135" t="s">
        <v>20</v>
      </c>
      <c r="I7015" s="135" t="s">
        <v>20</v>
      </c>
      <c r="J7015" s="136">
        <v>1.8</v>
      </c>
      <c r="K7015" s="136">
        <v>2.7</v>
      </c>
      <c r="L7015" s="136">
        <v>0.2</v>
      </c>
      <c r="M7015" s="137" t="str">
        <f t="shared" si="109"/>
        <v>P</v>
      </c>
      <c r="N7015" s="172" t="s">
        <v>10682</v>
      </c>
      <c r="O7015" s="149" t="s">
        <v>1500</v>
      </c>
      <c r="P7015" s="149" t="s">
        <v>9456</v>
      </c>
      <c r="Q7015" s="150" t="s">
        <v>10519</v>
      </c>
      <c r="R7015" s="189">
        <v>0.4701492537313432</v>
      </c>
    </row>
    <row r="7016" spans="1:18" x14ac:dyDescent="0.25">
      <c r="A7016" s="132">
        <v>1079542</v>
      </c>
      <c r="B7016" s="145" t="s">
        <v>6430</v>
      </c>
      <c r="C7016" s="132">
        <v>1</v>
      </c>
      <c r="D7016" s="132" t="s">
        <v>20</v>
      </c>
      <c r="E7016" s="186" t="s">
        <v>20</v>
      </c>
      <c r="F7016" s="132" t="s">
        <v>20</v>
      </c>
      <c r="G7016" s="132" t="s">
        <v>20</v>
      </c>
      <c r="H7016" s="132" t="s">
        <v>20</v>
      </c>
      <c r="I7016" s="132" t="s">
        <v>20</v>
      </c>
      <c r="J7016" s="133">
        <v>1.8</v>
      </c>
      <c r="K7016" s="133">
        <v>0.45</v>
      </c>
      <c r="L7016" s="133">
        <v>0.2</v>
      </c>
      <c r="M7016" s="134" t="str">
        <f t="shared" si="109"/>
        <v>P</v>
      </c>
      <c r="N7016" s="171" t="s">
        <v>10682</v>
      </c>
      <c r="O7016" s="146" t="s">
        <v>1500</v>
      </c>
      <c r="P7016" s="146" t="s">
        <v>9456</v>
      </c>
      <c r="Q7016" s="147" t="s">
        <v>10519</v>
      </c>
      <c r="R7016" s="187">
        <v>5.9701492537313432E-2</v>
      </c>
    </row>
    <row r="7017" spans="1:18" x14ac:dyDescent="0.25">
      <c r="A7017" s="135">
        <v>1079543</v>
      </c>
      <c r="B7017" s="148" t="s">
        <v>6431</v>
      </c>
      <c r="C7017" s="135">
        <v>6</v>
      </c>
      <c r="D7017" s="135" t="s">
        <v>20</v>
      </c>
      <c r="E7017" s="188" t="s">
        <v>20</v>
      </c>
      <c r="F7017" s="135" t="s">
        <v>20</v>
      </c>
      <c r="G7017" s="135" t="s">
        <v>20</v>
      </c>
      <c r="H7017" s="135" t="s">
        <v>20</v>
      </c>
      <c r="I7017" s="135" t="s">
        <v>20</v>
      </c>
      <c r="J7017" s="136">
        <v>1.8</v>
      </c>
      <c r="K7017" s="136">
        <v>2.7</v>
      </c>
      <c r="L7017" s="136">
        <v>0.2</v>
      </c>
      <c r="M7017" s="137" t="str">
        <f t="shared" si="109"/>
        <v>P</v>
      </c>
      <c r="N7017" s="172" t="s">
        <v>10682</v>
      </c>
      <c r="O7017" s="149" t="s">
        <v>1500</v>
      </c>
      <c r="P7017" s="149" t="s">
        <v>9456</v>
      </c>
      <c r="Q7017" s="150" t="s">
        <v>10519</v>
      </c>
      <c r="R7017" s="189">
        <v>0.4701492537313432</v>
      </c>
    </row>
    <row r="7018" spans="1:18" x14ac:dyDescent="0.25">
      <c r="A7018" s="132">
        <v>1079547</v>
      </c>
      <c r="B7018" s="145" t="s">
        <v>6432</v>
      </c>
      <c r="C7018" s="132">
        <v>1</v>
      </c>
      <c r="D7018" s="132" t="s">
        <v>20</v>
      </c>
      <c r="E7018" s="186" t="s">
        <v>20</v>
      </c>
      <c r="F7018" s="132" t="s">
        <v>20</v>
      </c>
      <c r="G7018" s="132" t="s">
        <v>20</v>
      </c>
      <c r="H7018" s="132" t="s">
        <v>20</v>
      </c>
      <c r="I7018" s="132" t="s">
        <v>20</v>
      </c>
      <c r="J7018" s="133">
        <v>1.8</v>
      </c>
      <c r="K7018" s="133">
        <v>0.45</v>
      </c>
      <c r="L7018" s="133">
        <v>0.2</v>
      </c>
      <c r="M7018" s="134" t="str">
        <f t="shared" si="109"/>
        <v>P</v>
      </c>
      <c r="N7018" s="171" t="s">
        <v>10682</v>
      </c>
      <c r="O7018" s="146" t="s">
        <v>1500</v>
      </c>
      <c r="P7018" s="146" t="s">
        <v>9456</v>
      </c>
      <c r="Q7018" s="147" t="s">
        <v>10519</v>
      </c>
      <c r="R7018" s="187">
        <v>5.9701492537313432E-2</v>
      </c>
    </row>
    <row r="7019" spans="1:18" x14ac:dyDescent="0.25">
      <c r="A7019" s="135">
        <v>1079552</v>
      </c>
      <c r="B7019" s="148" t="s">
        <v>6433</v>
      </c>
      <c r="C7019" s="135">
        <v>6</v>
      </c>
      <c r="D7019" s="135" t="s">
        <v>20</v>
      </c>
      <c r="E7019" s="188" t="s">
        <v>20</v>
      </c>
      <c r="F7019" s="135" t="s">
        <v>20</v>
      </c>
      <c r="G7019" s="135" t="s">
        <v>20</v>
      </c>
      <c r="H7019" s="135" t="s">
        <v>20</v>
      </c>
      <c r="I7019" s="135" t="s">
        <v>20</v>
      </c>
      <c r="J7019" s="136">
        <v>1.8</v>
      </c>
      <c r="K7019" s="136">
        <v>2.7</v>
      </c>
      <c r="L7019" s="136">
        <v>0.2</v>
      </c>
      <c r="M7019" s="137" t="str">
        <f t="shared" si="109"/>
        <v>P</v>
      </c>
      <c r="N7019" s="172" t="s">
        <v>10682</v>
      </c>
      <c r="O7019" s="149" t="s">
        <v>1500</v>
      </c>
      <c r="P7019" s="149" t="s">
        <v>9456</v>
      </c>
      <c r="Q7019" s="150" t="s">
        <v>10519</v>
      </c>
      <c r="R7019" s="189">
        <v>0.4701492537313432</v>
      </c>
    </row>
    <row r="7020" spans="1:18" x14ac:dyDescent="0.25">
      <c r="A7020" s="132">
        <v>1079553</v>
      </c>
      <c r="B7020" s="145" t="s">
        <v>6434</v>
      </c>
      <c r="C7020" s="132">
        <v>1</v>
      </c>
      <c r="D7020" s="132" t="s">
        <v>20</v>
      </c>
      <c r="E7020" s="186" t="s">
        <v>20</v>
      </c>
      <c r="F7020" s="132" t="s">
        <v>20</v>
      </c>
      <c r="G7020" s="132" t="s">
        <v>20</v>
      </c>
      <c r="H7020" s="132" t="s">
        <v>20</v>
      </c>
      <c r="I7020" s="132" t="s">
        <v>20</v>
      </c>
      <c r="J7020" s="133">
        <v>1.8</v>
      </c>
      <c r="K7020" s="133">
        <v>0.45</v>
      </c>
      <c r="L7020" s="133">
        <v>0.2</v>
      </c>
      <c r="M7020" s="134" t="str">
        <f t="shared" si="109"/>
        <v>P</v>
      </c>
      <c r="N7020" s="171" t="s">
        <v>10682</v>
      </c>
      <c r="O7020" s="146" t="s">
        <v>1500</v>
      </c>
      <c r="P7020" s="146" t="s">
        <v>9456</v>
      </c>
      <c r="Q7020" s="147" t="s">
        <v>10519</v>
      </c>
      <c r="R7020" s="187">
        <v>5.9701492537313432E-2</v>
      </c>
    </row>
    <row r="7021" spans="1:18" x14ac:dyDescent="0.25">
      <c r="A7021" s="135">
        <v>1079556</v>
      </c>
      <c r="B7021" s="148" t="s">
        <v>6435</v>
      </c>
      <c r="C7021" s="135">
        <v>6</v>
      </c>
      <c r="D7021" s="135" t="s">
        <v>20</v>
      </c>
      <c r="E7021" s="188" t="s">
        <v>20</v>
      </c>
      <c r="F7021" s="135" t="s">
        <v>20</v>
      </c>
      <c r="G7021" s="135" t="s">
        <v>20</v>
      </c>
      <c r="H7021" s="135" t="s">
        <v>20</v>
      </c>
      <c r="I7021" s="135" t="s">
        <v>20</v>
      </c>
      <c r="J7021" s="136">
        <v>1.8</v>
      </c>
      <c r="K7021" s="136">
        <v>2.7</v>
      </c>
      <c r="L7021" s="136">
        <v>0.2</v>
      </c>
      <c r="M7021" s="137" t="str">
        <f t="shared" si="109"/>
        <v>P</v>
      </c>
      <c r="N7021" s="172" t="s">
        <v>10682</v>
      </c>
      <c r="O7021" s="149" t="s">
        <v>1500</v>
      </c>
      <c r="P7021" s="149" t="s">
        <v>9456</v>
      </c>
      <c r="Q7021" s="150" t="s">
        <v>10519</v>
      </c>
      <c r="R7021" s="189">
        <v>0.4701492537313432</v>
      </c>
    </row>
    <row r="7022" spans="1:18" x14ac:dyDescent="0.25">
      <c r="A7022" s="132">
        <v>1079559</v>
      </c>
      <c r="B7022" s="145" t="s">
        <v>6436</v>
      </c>
      <c r="C7022" s="132">
        <v>1</v>
      </c>
      <c r="D7022" s="132" t="s">
        <v>20</v>
      </c>
      <c r="E7022" s="186" t="s">
        <v>20</v>
      </c>
      <c r="F7022" s="132" t="s">
        <v>20</v>
      </c>
      <c r="G7022" s="132" t="s">
        <v>20</v>
      </c>
      <c r="H7022" s="132" t="s">
        <v>20</v>
      </c>
      <c r="I7022" s="132" t="s">
        <v>20</v>
      </c>
      <c r="J7022" s="133">
        <v>1.8</v>
      </c>
      <c r="K7022" s="133">
        <v>0.45</v>
      </c>
      <c r="L7022" s="133">
        <v>0.2</v>
      </c>
      <c r="M7022" s="134" t="str">
        <f t="shared" si="109"/>
        <v>P</v>
      </c>
      <c r="N7022" s="171" t="s">
        <v>10682</v>
      </c>
      <c r="O7022" s="146" t="s">
        <v>1500</v>
      </c>
      <c r="P7022" s="146" t="s">
        <v>9456</v>
      </c>
      <c r="Q7022" s="147" t="s">
        <v>10519</v>
      </c>
      <c r="R7022" s="187">
        <v>5.9701492537313432E-2</v>
      </c>
    </row>
    <row r="7023" spans="1:18" x14ac:dyDescent="0.25">
      <c r="A7023" s="135">
        <v>1079560</v>
      </c>
      <c r="B7023" s="148" t="s">
        <v>6437</v>
      </c>
      <c r="C7023" s="135">
        <v>1</v>
      </c>
      <c r="D7023" s="135" t="s">
        <v>20</v>
      </c>
      <c r="E7023" s="188" t="s">
        <v>20</v>
      </c>
      <c r="F7023" s="135" t="s">
        <v>20</v>
      </c>
      <c r="G7023" s="135" t="s">
        <v>20</v>
      </c>
      <c r="H7023" s="135" t="s">
        <v>20</v>
      </c>
      <c r="I7023" s="135" t="s">
        <v>20</v>
      </c>
      <c r="J7023" s="136">
        <v>1.8</v>
      </c>
      <c r="K7023" s="136">
        <v>0.45</v>
      </c>
      <c r="L7023" s="136">
        <v>0.2</v>
      </c>
      <c r="M7023" s="137" t="str">
        <f t="shared" si="109"/>
        <v>P</v>
      </c>
      <c r="N7023" s="172" t="s">
        <v>10682</v>
      </c>
      <c r="O7023" s="149" t="s">
        <v>1500</v>
      </c>
      <c r="P7023" s="149" t="s">
        <v>9456</v>
      </c>
      <c r="Q7023" s="150" t="s">
        <v>10519</v>
      </c>
      <c r="R7023" s="189">
        <v>5.9701492537313432E-2</v>
      </c>
    </row>
    <row r="7024" spans="1:18" x14ac:dyDescent="0.25">
      <c r="A7024" s="132">
        <v>1079561</v>
      </c>
      <c r="B7024" s="145" t="s">
        <v>6438</v>
      </c>
      <c r="C7024" s="132">
        <v>1</v>
      </c>
      <c r="D7024" s="132" t="s">
        <v>20</v>
      </c>
      <c r="E7024" s="186" t="s">
        <v>20</v>
      </c>
      <c r="F7024" s="132" t="s">
        <v>20</v>
      </c>
      <c r="G7024" s="132" t="s">
        <v>20</v>
      </c>
      <c r="H7024" s="132" t="s">
        <v>20</v>
      </c>
      <c r="I7024" s="132" t="s">
        <v>20</v>
      </c>
      <c r="J7024" s="133">
        <v>1.8</v>
      </c>
      <c r="K7024" s="133">
        <v>1.5</v>
      </c>
      <c r="L7024" s="133">
        <v>4.0000000000000001E-3</v>
      </c>
      <c r="M7024" s="134" t="str">
        <f t="shared" si="109"/>
        <v>P</v>
      </c>
      <c r="N7024" s="171" t="s">
        <v>10682</v>
      </c>
      <c r="O7024" s="146" t="s">
        <v>1500</v>
      </c>
      <c r="P7024" s="146" t="s">
        <v>9456</v>
      </c>
      <c r="Q7024" s="147" t="s">
        <v>10519</v>
      </c>
      <c r="R7024" s="187">
        <v>5.2238805970149259E-2</v>
      </c>
    </row>
    <row r="7025" spans="1:18" x14ac:dyDescent="0.25">
      <c r="A7025" s="135">
        <v>1079562</v>
      </c>
      <c r="B7025" s="148" t="s">
        <v>6439</v>
      </c>
      <c r="C7025" s="135">
        <v>1</v>
      </c>
      <c r="D7025" s="135" t="s">
        <v>20</v>
      </c>
      <c r="E7025" s="188" t="s">
        <v>20</v>
      </c>
      <c r="F7025" s="135" t="s">
        <v>20</v>
      </c>
      <c r="G7025" s="135" t="s">
        <v>20</v>
      </c>
      <c r="H7025" s="135" t="s">
        <v>20</v>
      </c>
      <c r="I7025" s="135" t="s">
        <v>20</v>
      </c>
      <c r="J7025" s="136">
        <v>1.8</v>
      </c>
      <c r="K7025" s="136">
        <v>1.5</v>
      </c>
      <c r="L7025" s="136">
        <v>4.0000000000000001E-3</v>
      </c>
      <c r="M7025" s="137" t="str">
        <f t="shared" si="109"/>
        <v>P</v>
      </c>
      <c r="N7025" s="172" t="s">
        <v>10682</v>
      </c>
      <c r="O7025" s="149" t="s">
        <v>1500</v>
      </c>
      <c r="P7025" s="149" t="s">
        <v>9456</v>
      </c>
      <c r="Q7025" s="150" t="s">
        <v>10519</v>
      </c>
      <c r="R7025" s="189">
        <v>5.2238805970149259E-2</v>
      </c>
    </row>
    <row r="7026" spans="1:18" x14ac:dyDescent="0.25">
      <c r="A7026" s="132">
        <v>1079563</v>
      </c>
      <c r="B7026" s="145" t="s">
        <v>6440</v>
      </c>
      <c r="C7026" s="132">
        <v>6</v>
      </c>
      <c r="D7026" s="132" t="s">
        <v>20</v>
      </c>
      <c r="E7026" s="186" t="s">
        <v>20</v>
      </c>
      <c r="F7026" s="132" t="s">
        <v>20</v>
      </c>
      <c r="G7026" s="132" t="s">
        <v>20</v>
      </c>
      <c r="H7026" s="132" t="s">
        <v>20</v>
      </c>
      <c r="I7026" s="132" t="s">
        <v>20</v>
      </c>
      <c r="J7026" s="133">
        <v>1.8</v>
      </c>
      <c r="K7026" s="133">
        <v>2.7</v>
      </c>
      <c r="L7026" s="133">
        <v>0.2</v>
      </c>
      <c r="M7026" s="134" t="str">
        <f t="shared" si="109"/>
        <v>P</v>
      </c>
      <c r="N7026" s="171" t="s">
        <v>10682</v>
      </c>
      <c r="O7026" s="146" t="s">
        <v>1500</v>
      </c>
      <c r="P7026" s="146" t="s">
        <v>9456</v>
      </c>
      <c r="Q7026" s="147" t="s">
        <v>10519</v>
      </c>
      <c r="R7026" s="187">
        <v>0.4701492537313432</v>
      </c>
    </row>
    <row r="7027" spans="1:18" x14ac:dyDescent="0.25">
      <c r="A7027" s="135">
        <v>1079564</v>
      </c>
      <c r="B7027" s="148" t="s">
        <v>6441</v>
      </c>
      <c r="C7027" s="135">
        <v>6</v>
      </c>
      <c r="D7027" s="135" t="s">
        <v>20</v>
      </c>
      <c r="E7027" s="188" t="s">
        <v>20</v>
      </c>
      <c r="F7027" s="135" t="s">
        <v>20</v>
      </c>
      <c r="G7027" s="135" t="s">
        <v>20</v>
      </c>
      <c r="H7027" s="135" t="s">
        <v>20</v>
      </c>
      <c r="I7027" s="135" t="s">
        <v>20</v>
      </c>
      <c r="J7027" s="136">
        <v>1.8</v>
      </c>
      <c r="K7027" s="136">
        <v>1.5</v>
      </c>
      <c r="L7027" s="136">
        <v>2.5999999999999999E-2</v>
      </c>
      <c r="M7027" s="137" t="str">
        <f t="shared" si="109"/>
        <v>P</v>
      </c>
      <c r="N7027" s="172" t="s">
        <v>10682</v>
      </c>
      <c r="O7027" s="149" t="s">
        <v>1500</v>
      </c>
      <c r="P7027" s="149" t="s">
        <v>9456</v>
      </c>
      <c r="Q7027" s="150" t="s">
        <v>10519</v>
      </c>
      <c r="R7027" s="189">
        <v>0.40298507462686567</v>
      </c>
    </row>
    <row r="7028" spans="1:18" x14ac:dyDescent="0.25">
      <c r="A7028" s="132">
        <v>1079566</v>
      </c>
      <c r="B7028" s="145" t="s">
        <v>6442</v>
      </c>
      <c r="C7028" s="132">
        <v>1</v>
      </c>
      <c r="D7028" s="132" t="s">
        <v>20</v>
      </c>
      <c r="E7028" s="186" t="s">
        <v>20</v>
      </c>
      <c r="F7028" s="132" t="s">
        <v>20</v>
      </c>
      <c r="G7028" s="132" t="s">
        <v>20</v>
      </c>
      <c r="H7028" s="132" t="s">
        <v>20</v>
      </c>
      <c r="I7028" s="132" t="s">
        <v>20</v>
      </c>
      <c r="J7028" s="133">
        <v>1.8</v>
      </c>
      <c r="K7028" s="133">
        <v>1.5</v>
      </c>
      <c r="L7028" s="133">
        <v>4.0000000000000001E-3</v>
      </c>
      <c r="M7028" s="134" t="str">
        <f t="shared" si="109"/>
        <v>P</v>
      </c>
      <c r="N7028" s="171" t="s">
        <v>10682</v>
      </c>
      <c r="O7028" s="146" t="s">
        <v>1500</v>
      </c>
      <c r="P7028" s="146" t="s">
        <v>9456</v>
      </c>
      <c r="Q7028" s="147" t="s">
        <v>10519</v>
      </c>
      <c r="R7028" s="187">
        <v>5.2238805970149259E-2</v>
      </c>
    </row>
    <row r="7029" spans="1:18" x14ac:dyDescent="0.25">
      <c r="A7029" s="135">
        <v>1079577</v>
      </c>
      <c r="B7029" s="148" t="s">
        <v>6443</v>
      </c>
      <c r="C7029" s="135">
        <v>6</v>
      </c>
      <c r="D7029" s="135" t="s">
        <v>20</v>
      </c>
      <c r="E7029" s="188" t="s">
        <v>20</v>
      </c>
      <c r="F7029" s="135" t="s">
        <v>20</v>
      </c>
      <c r="G7029" s="135" t="s">
        <v>20</v>
      </c>
      <c r="H7029" s="135" t="s">
        <v>20</v>
      </c>
      <c r="I7029" s="135" t="s">
        <v>20</v>
      </c>
      <c r="J7029" s="136">
        <v>1.8</v>
      </c>
      <c r="K7029" s="136">
        <v>2.7</v>
      </c>
      <c r="L7029" s="136">
        <v>0.2</v>
      </c>
      <c r="M7029" s="137" t="str">
        <f t="shared" si="109"/>
        <v>P</v>
      </c>
      <c r="N7029" s="172" t="s">
        <v>10682</v>
      </c>
      <c r="O7029" s="149" t="s">
        <v>1500</v>
      </c>
      <c r="P7029" s="149" t="s">
        <v>9456</v>
      </c>
      <c r="Q7029" s="150" t="s">
        <v>10519</v>
      </c>
      <c r="R7029" s="189">
        <v>0.4701492537313432</v>
      </c>
    </row>
    <row r="7030" spans="1:18" x14ac:dyDescent="0.25">
      <c r="A7030" s="132">
        <v>1079580</v>
      </c>
      <c r="B7030" s="145" t="s">
        <v>6444</v>
      </c>
      <c r="C7030" s="132">
        <v>6</v>
      </c>
      <c r="D7030" s="132" t="s">
        <v>20</v>
      </c>
      <c r="E7030" s="186" t="s">
        <v>20</v>
      </c>
      <c r="F7030" s="132" t="s">
        <v>20</v>
      </c>
      <c r="G7030" s="132" t="s">
        <v>20</v>
      </c>
      <c r="H7030" s="132" t="s">
        <v>20</v>
      </c>
      <c r="I7030" s="132" t="s">
        <v>20</v>
      </c>
      <c r="J7030" s="133">
        <v>1.8</v>
      </c>
      <c r="K7030" s="133">
        <v>1.5</v>
      </c>
      <c r="L7030" s="133">
        <v>2.5999999999999999E-2</v>
      </c>
      <c r="M7030" s="134" t="str">
        <f t="shared" si="109"/>
        <v>P</v>
      </c>
      <c r="N7030" s="171" t="s">
        <v>10682</v>
      </c>
      <c r="O7030" s="146" t="s">
        <v>1500</v>
      </c>
      <c r="P7030" s="146" t="s">
        <v>9456</v>
      </c>
      <c r="Q7030" s="147" t="s">
        <v>10519</v>
      </c>
      <c r="R7030" s="187">
        <v>0.40298507462686567</v>
      </c>
    </row>
    <row r="7031" spans="1:18" x14ac:dyDescent="0.25">
      <c r="A7031" s="135">
        <v>1079582</v>
      </c>
      <c r="B7031" s="148" t="s">
        <v>6445</v>
      </c>
      <c r="C7031" s="135">
        <v>6</v>
      </c>
      <c r="D7031" s="135" t="s">
        <v>20</v>
      </c>
      <c r="E7031" s="188" t="s">
        <v>20</v>
      </c>
      <c r="F7031" s="135" t="s">
        <v>20</v>
      </c>
      <c r="G7031" s="135" t="s">
        <v>20</v>
      </c>
      <c r="H7031" s="135" t="s">
        <v>20</v>
      </c>
      <c r="I7031" s="135" t="s">
        <v>20</v>
      </c>
      <c r="J7031" s="136">
        <v>1.8</v>
      </c>
      <c r="K7031" s="136">
        <v>1.5</v>
      </c>
      <c r="L7031" s="136">
        <v>2.5999999999999999E-2</v>
      </c>
      <c r="M7031" s="137" t="str">
        <f t="shared" si="109"/>
        <v>P</v>
      </c>
      <c r="N7031" s="172" t="s">
        <v>10682</v>
      </c>
      <c r="O7031" s="149" t="s">
        <v>1500</v>
      </c>
      <c r="P7031" s="149" t="s">
        <v>9456</v>
      </c>
      <c r="Q7031" s="150" t="s">
        <v>10519</v>
      </c>
      <c r="R7031" s="189">
        <v>0.40298507462686567</v>
      </c>
    </row>
    <row r="7032" spans="1:18" x14ac:dyDescent="0.25">
      <c r="A7032" s="132">
        <v>1079588</v>
      </c>
      <c r="B7032" s="145" t="s">
        <v>6446</v>
      </c>
      <c r="C7032" s="132">
        <v>1</v>
      </c>
      <c r="D7032" s="132" t="s">
        <v>20</v>
      </c>
      <c r="E7032" s="186" t="s">
        <v>20</v>
      </c>
      <c r="F7032" s="132" t="s">
        <v>20</v>
      </c>
      <c r="G7032" s="132" t="s">
        <v>20</v>
      </c>
      <c r="H7032" s="132" t="s">
        <v>20</v>
      </c>
      <c r="I7032" s="132" t="s">
        <v>20</v>
      </c>
      <c r="J7032" s="133">
        <v>1.8</v>
      </c>
      <c r="K7032" s="133">
        <v>1.5</v>
      </c>
      <c r="L7032" s="133">
        <v>4.0000000000000001E-3</v>
      </c>
      <c r="M7032" s="134" t="str">
        <f t="shared" si="109"/>
        <v>P</v>
      </c>
      <c r="N7032" s="171" t="s">
        <v>10682</v>
      </c>
      <c r="O7032" s="146" t="s">
        <v>1500</v>
      </c>
      <c r="P7032" s="146" t="s">
        <v>9456</v>
      </c>
      <c r="Q7032" s="147" t="s">
        <v>10519</v>
      </c>
      <c r="R7032" s="187">
        <v>5.2238805970149259E-2</v>
      </c>
    </row>
    <row r="7033" spans="1:18" x14ac:dyDescent="0.25">
      <c r="A7033" s="135">
        <v>1079589</v>
      </c>
      <c r="B7033" s="148" t="s">
        <v>6447</v>
      </c>
      <c r="C7033" s="135">
        <v>6</v>
      </c>
      <c r="D7033" s="135" t="s">
        <v>20</v>
      </c>
      <c r="E7033" s="188" t="s">
        <v>20</v>
      </c>
      <c r="F7033" s="135" t="s">
        <v>20</v>
      </c>
      <c r="G7033" s="135" t="s">
        <v>20</v>
      </c>
      <c r="H7033" s="135" t="s">
        <v>20</v>
      </c>
      <c r="I7033" s="135" t="s">
        <v>20</v>
      </c>
      <c r="J7033" s="136">
        <v>1.8</v>
      </c>
      <c r="K7033" s="136">
        <v>1.5</v>
      </c>
      <c r="L7033" s="136">
        <v>2.5999999999999999E-2</v>
      </c>
      <c r="M7033" s="137" t="str">
        <f t="shared" si="109"/>
        <v>P</v>
      </c>
      <c r="N7033" s="172" t="s">
        <v>10682</v>
      </c>
      <c r="O7033" s="149" t="s">
        <v>1500</v>
      </c>
      <c r="P7033" s="149" t="s">
        <v>9456</v>
      </c>
      <c r="Q7033" s="150" t="s">
        <v>10519</v>
      </c>
      <c r="R7033" s="189">
        <v>0.40298507462686567</v>
      </c>
    </row>
    <row r="7034" spans="1:18" x14ac:dyDescent="0.25">
      <c r="A7034" s="132">
        <v>1079590</v>
      </c>
      <c r="B7034" s="145" t="s">
        <v>6448</v>
      </c>
      <c r="C7034" s="132">
        <v>6</v>
      </c>
      <c r="D7034" s="132" t="s">
        <v>20</v>
      </c>
      <c r="E7034" s="186" t="s">
        <v>20</v>
      </c>
      <c r="F7034" s="132" t="s">
        <v>20</v>
      </c>
      <c r="G7034" s="132" t="s">
        <v>20</v>
      </c>
      <c r="H7034" s="132" t="s">
        <v>20</v>
      </c>
      <c r="I7034" s="132" t="s">
        <v>20</v>
      </c>
      <c r="J7034" s="133">
        <v>1.8</v>
      </c>
      <c r="K7034" s="133">
        <v>1.5</v>
      </c>
      <c r="L7034" s="133">
        <v>2.5999999999999999E-2</v>
      </c>
      <c r="M7034" s="134" t="str">
        <f t="shared" si="109"/>
        <v>P</v>
      </c>
      <c r="N7034" s="171" t="s">
        <v>10682</v>
      </c>
      <c r="O7034" s="146" t="s">
        <v>1500</v>
      </c>
      <c r="P7034" s="146" t="s">
        <v>9456</v>
      </c>
      <c r="Q7034" s="147" t="s">
        <v>10519</v>
      </c>
      <c r="R7034" s="187">
        <v>3.7313432835820892E-2</v>
      </c>
    </row>
    <row r="7035" spans="1:18" x14ac:dyDescent="0.25">
      <c r="A7035" s="135">
        <v>1079591</v>
      </c>
      <c r="B7035" s="148" t="s">
        <v>6449</v>
      </c>
      <c r="C7035" s="135">
        <v>1</v>
      </c>
      <c r="D7035" s="135" t="s">
        <v>20</v>
      </c>
      <c r="E7035" s="188" t="s">
        <v>20</v>
      </c>
      <c r="F7035" s="135" t="s">
        <v>20</v>
      </c>
      <c r="G7035" s="135" t="s">
        <v>20</v>
      </c>
      <c r="H7035" s="135" t="s">
        <v>20</v>
      </c>
      <c r="I7035" s="135" t="s">
        <v>20</v>
      </c>
      <c r="J7035" s="136">
        <v>1.8</v>
      </c>
      <c r="K7035" s="136">
        <v>1.5</v>
      </c>
      <c r="L7035" s="136">
        <v>4.0000000000000001E-3</v>
      </c>
      <c r="M7035" s="137" t="str">
        <f t="shared" si="109"/>
        <v>P</v>
      </c>
      <c r="N7035" s="172" t="s">
        <v>10682</v>
      </c>
      <c r="O7035" s="149" t="s">
        <v>1500</v>
      </c>
      <c r="P7035" s="149" t="s">
        <v>9456</v>
      </c>
      <c r="Q7035" s="150" t="s">
        <v>10519</v>
      </c>
      <c r="R7035" s="189">
        <v>5.2238805970149259E-2</v>
      </c>
    </row>
    <row r="7036" spans="1:18" x14ac:dyDescent="0.25">
      <c r="A7036" s="132">
        <v>1079628</v>
      </c>
      <c r="B7036" s="145" t="s">
        <v>6450</v>
      </c>
      <c r="C7036" s="132">
        <v>1</v>
      </c>
      <c r="D7036" s="132" t="s">
        <v>20</v>
      </c>
      <c r="E7036" s="186" t="s">
        <v>20</v>
      </c>
      <c r="F7036" s="132" t="s">
        <v>20</v>
      </c>
      <c r="G7036" s="132" t="s">
        <v>20</v>
      </c>
      <c r="H7036" s="132" t="s">
        <v>20</v>
      </c>
      <c r="I7036" s="132" t="s">
        <v>20</v>
      </c>
      <c r="J7036" s="133">
        <v>1.8</v>
      </c>
      <c r="K7036" s="133">
        <v>1.5</v>
      </c>
      <c r="L7036" s="133">
        <v>4.0000000000000001E-3</v>
      </c>
      <c r="M7036" s="134" t="str">
        <f t="shared" si="109"/>
        <v>P</v>
      </c>
      <c r="N7036" s="171" t="s">
        <v>10682</v>
      </c>
      <c r="O7036" s="146" t="s">
        <v>1500</v>
      </c>
      <c r="P7036" s="146" t="s">
        <v>9456</v>
      </c>
      <c r="Q7036" s="147" t="s">
        <v>10519</v>
      </c>
      <c r="R7036" s="187">
        <v>5.2238805970149259E-2</v>
      </c>
    </row>
    <row r="7037" spans="1:18" x14ac:dyDescent="0.25">
      <c r="A7037" s="135">
        <v>1079630</v>
      </c>
      <c r="B7037" s="148" t="s">
        <v>6451</v>
      </c>
      <c r="C7037" s="135">
        <v>6</v>
      </c>
      <c r="D7037" s="135" t="s">
        <v>20</v>
      </c>
      <c r="E7037" s="188" t="s">
        <v>20</v>
      </c>
      <c r="F7037" s="135" t="s">
        <v>20</v>
      </c>
      <c r="G7037" s="135" t="s">
        <v>20</v>
      </c>
      <c r="H7037" s="135" t="s">
        <v>20</v>
      </c>
      <c r="I7037" s="135" t="s">
        <v>20</v>
      </c>
      <c r="J7037" s="136">
        <v>1.8</v>
      </c>
      <c r="K7037" s="136">
        <v>1.5</v>
      </c>
      <c r="L7037" s="136">
        <v>2.5999999999999999E-2</v>
      </c>
      <c r="M7037" s="137" t="str">
        <f t="shared" si="109"/>
        <v>P</v>
      </c>
      <c r="N7037" s="172" t="s">
        <v>10682</v>
      </c>
      <c r="O7037" s="149" t="s">
        <v>1500</v>
      </c>
      <c r="P7037" s="149" t="s">
        <v>9456</v>
      </c>
      <c r="Q7037" s="150" t="s">
        <v>10519</v>
      </c>
      <c r="R7037" s="189">
        <v>0.40298507462686567</v>
      </c>
    </row>
    <row r="7038" spans="1:18" x14ac:dyDescent="0.25">
      <c r="A7038" s="132">
        <v>1079651</v>
      </c>
      <c r="B7038" s="145" t="s">
        <v>6452</v>
      </c>
      <c r="C7038" s="132">
        <v>1</v>
      </c>
      <c r="D7038" s="132" t="s">
        <v>20</v>
      </c>
      <c r="E7038" s="186" t="s">
        <v>20</v>
      </c>
      <c r="F7038" s="132" t="s">
        <v>20</v>
      </c>
      <c r="G7038" s="132" t="s">
        <v>20</v>
      </c>
      <c r="H7038" s="132" t="s">
        <v>20</v>
      </c>
      <c r="I7038" s="132" t="s">
        <v>20</v>
      </c>
      <c r="J7038" s="133">
        <v>0.7</v>
      </c>
      <c r="K7038" s="133">
        <v>0.12</v>
      </c>
      <c r="L7038" s="133">
        <v>0.48</v>
      </c>
      <c r="M7038" s="134" t="str">
        <f t="shared" si="109"/>
        <v>P</v>
      </c>
      <c r="N7038" s="171" t="s">
        <v>10682</v>
      </c>
      <c r="O7038" s="146" t="s">
        <v>1611</v>
      </c>
      <c r="P7038" s="146" t="s">
        <v>9446</v>
      </c>
      <c r="Q7038" s="147" t="s">
        <v>10519</v>
      </c>
      <c r="R7038" s="187">
        <v>0.1</v>
      </c>
    </row>
    <row r="7039" spans="1:18" x14ac:dyDescent="0.25">
      <c r="A7039" s="135">
        <v>1079706</v>
      </c>
      <c r="B7039" s="148" t="s">
        <v>6453</v>
      </c>
      <c r="C7039" s="135">
        <v>1</v>
      </c>
      <c r="D7039" s="135" t="s">
        <v>20</v>
      </c>
      <c r="E7039" s="188" t="s">
        <v>20</v>
      </c>
      <c r="F7039" s="135" t="s">
        <v>20</v>
      </c>
      <c r="G7039" s="135" t="s">
        <v>20</v>
      </c>
      <c r="H7039" s="135" t="s">
        <v>20</v>
      </c>
      <c r="I7039" s="135" t="s">
        <v>20</v>
      </c>
      <c r="J7039" s="136">
        <v>1.8</v>
      </c>
      <c r="K7039" s="136">
        <v>1.5</v>
      </c>
      <c r="L7039" s="136">
        <v>4.0000000000000001E-3</v>
      </c>
      <c r="M7039" s="137" t="str">
        <f t="shared" si="109"/>
        <v>P</v>
      </c>
      <c r="N7039" s="172" t="s">
        <v>10682</v>
      </c>
      <c r="O7039" s="149" t="s">
        <v>1500</v>
      </c>
      <c r="P7039" s="149" t="s">
        <v>9456</v>
      </c>
      <c r="Q7039" s="150" t="s">
        <v>10519</v>
      </c>
      <c r="R7039" s="189">
        <v>5.2238805970149259E-2</v>
      </c>
    </row>
    <row r="7040" spans="1:18" x14ac:dyDescent="0.25">
      <c r="A7040" s="132">
        <v>1079707</v>
      </c>
      <c r="B7040" s="145" t="s">
        <v>6454</v>
      </c>
      <c r="C7040" s="132">
        <v>6</v>
      </c>
      <c r="D7040" s="132" t="s">
        <v>20</v>
      </c>
      <c r="E7040" s="186" t="s">
        <v>20</v>
      </c>
      <c r="F7040" s="132" t="s">
        <v>20</v>
      </c>
      <c r="G7040" s="132" t="s">
        <v>20</v>
      </c>
      <c r="H7040" s="132" t="s">
        <v>20</v>
      </c>
      <c r="I7040" s="132" t="s">
        <v>20</v>
      </c>
      <c r="J7040" s="133">
        <v>1.8</v>
      </c>
      <c r="K7040" s="133">
        <v>1.5</v>
      </c>
      <c r="L7040" s="133">
        <v>2.5999999999999999E-2</v>
      </c>
      <c r="M7040" s="134" t="str">
        <f t="shared" si="109"/>
        <v>P</v>
      </c>
      <c r="N7040" s="171" t="s">
        <v>10682</v>
      </c>
      <c r="O7040" s="146" t="s">
        <v>1500</v>
      </c>
      <c r="P7040" s="146" t="s">
        <v>9456</v>
      </c>
      <c r="Q7040" s="147" t="s">
        <v>10519</v>
      </c>
      <c r="R7040" s="187">
        <v>0.40298507462686567</v>
      </c>
    </row>
    <row r="7041" spans="1:18" x14ac:dyDescent="0.25">
      <c r="A7041" s="135">
        <v>1079708</v>
      </c>
      <c r="B7041" s="148" t="s">
        <v>6455</v>
      </c>
      <c r="C7041" s="135">
        <v>1</v>
      </c>
      <c r="D7041" s="135" t="s">
        <v>20</v>
      </c>
      <c r="E7041" s="188" t="s">
        <v>20</v>
      </c>
      <c r="F7041" s="135" t="s">
        <v>20</v>
      </c>
      <c r="G7041" s="135" t="s">
        <v>20</v>
      </c>
      <c r="H7041" s="135" t="s">
        <v>20</v>
      </c>
      <c r="I7041" s="135" t="s">
        <v>20</v>
      </c>
      <c r="J7041" s="136">
        <v>1.8</v>
      </c>
      <c r="K7041" s="136">
        <v>1.5</v>
      </c>
      <c r="L7041" s="136">
        <v>4.0000000000000001E-3</v>
      </c>
      <c r="M7041" s="137" t="str">
        <f t="shared" si="109"/>
        <v>P</v>
      </c>
      <c r="N7041" s="172" t="s">
        <v>10682</v>
      </c>
      <c r="O7041" s="149" t="s">
        <v>1500</v>
      </c>
      <c r="P7041" s="149" t="s">
        <v>9456</v>
      </c>
      <c r="Q7041" s="150" t="s">
        <v>10519</v>
      </c>
      <c r="R7041" s="189">
        <v>5.2238805970149259E-2</v>
      </c>
    </row>
    <row r="7042" spans="1:18" x14ac:dyDescent="0.25">
      <c r="A7042" s="132">
        <v>1079709</v>
      </c>
      <c r="B7042" s="145" t="s">
        <v>6456</v>
      </c>
      <c r="C7042" s="132">
        <v>6</v>
      </c>
      <c r="D7042" s="132" t="s">
        <v>20</v>
      </c>
      <c r="E7042" s="186" t="s">
        <v>20</v>
      </c>
      <c r="F7042" s="132" t="s">
        <v>20</v>
      </c>
      <c r="G7042" s="132" t="s">
        <v>20</v>
      </c>
      <c r="H7042" s="132" t="s">
        <v>20</v>
      </c>
      <c r="I7042" s="132" t="s">
        <v>20</v>
      </c>
      <c r="J7042" s="133">
        <v>1.8</v>
      </c>
      <c r="K7042" s="133">
        <v>1.5</v>
      </c>
      <c r="L7042" s="133">
        <v>2.5999999999999999E-2</v>
      </c>
      <c r="M7042" s="134" t="str">
        <f t="shared" ref="M7042:M7105" si="110">HYPERLINK(CONCATENATE("T:\Distribution Centre\RDC Department Shared\Cubiscan photos","\",A7042,"-pac.jpg"),"P")</f>
        <v>P</v>
      </c>
      <c r="N7042" s="171" t="s">
        <v>10682</v>
      </c>
      <c r="O7042" s="146" t="s">
        <v>1500</v>
      </c>
      <c r="P7042" s="146" t="s">
        <v>9456</v>
      </c>
      <c r="Q7042" s="147" t="s">
        <v>10519</v>
      </c>
      <c r="R7042" s="187">
        <v>0.40298507462686567</v>
      </c>
    </row>
    <row r="7043" spans="1:18" x14ac:dyDescent="0.25">
      <c r="A7043" s="135">
        <v>1079716</v>
      </c>
      <c r="B7043" s="148" t="s">
        <v>6457</v>
      </c>
      <c r="C7043" s="135">
        <v>6</v>
      </c>
      <c r="D7043" s="135" t="s">
        <v>20</v>
      </c>
      <c r="E7043" s="188" t="s">
        <v>20</v>
      </c>
      <c r="F7043" s="135" t="s">
        <v>20</v>
      </c>
      <c r="G7043" s="135" t="s">
        <v>20</v>
      </c>
      <c r="H7043" s="135" t="s">
        <v>20</v>
      </c>
      <c r="I7043" s="135" t="s">
        <v>20</v>
      </c>
      <c r="J7043" s="136">
        <v>4.4000000000000004</v>
      </c>
      <c r="K7043" s="136">
        <v>2.2999999999999998</v>
      </c>
      <c r="L7043" s="136">
        <v>2.35</v>
      </c>
      <c r="M7043" s="137" t="str">
        <f t="shared" si="110"/>
        <v>P</v>
      </c>
      <c r="N7043" s="172" t="s">
        <v>10682</v>
      </c>
      <c r="O7043" s="149" t="s">
        <v>1500</v>
      </c>
      <c r="P7043" s="149" t="s">
        <v>9456</v>
      </c>
      <c r="Q7043" s="150" t="s">
        <v>10519</v>
      </c>
      <c r="R7043" s="189">
        <v>5.6865671641791042</v>
      </c>
    </row>
    <row r="7044" spans="1:18" x14ac:dyDescent="0.25">
      <c r="A7044" s="132">
        <v>1079778</v>
      </c>
      <c r="B7044" s="145" t="s">
        <v>6458</v>
      </c>
      <c r="C7044" s="132">
        <v>6</v>
      </c>
      <c r="D7044" s="132" t="s">
        <v>20</v>
      </c>
      <c r="E7044" s="186" t="s">
        <v>20</v>
      </c>
      <c r="F7044" s="132" t="s">
        <v>20</v>
      </c>
      <c r="G7044" s="132" t="s">
        <v>20</v>
      </c>
      <c r="H7044" s="132" t="s">
        <v>20</v>
      </c>
      <c r="I7044" s="132" t="s">
        <v>20</v>
      </c>
      <c r="J7044" s="133">
        <v>4.4000000000000004</v>
      </c>
      <c r="K7044" s="133">
        <v>2.2999999999999998</v>
      </c>
      <c r="L7044" s="133">
        <v>2.35</v>
      </c>
      <c r="M7044" s="134" t="str">
        <f t="shared" si="110"/>
        <v>P</v>
      </c>
      <c r="N7044" s="171" t="s">
        <v>10682</v>
      </c>
      <c r="O7044" s="146" t="s">
        <v>1500</v>
      </c>
      <c r="P7044" s="146" t="s">
        <v>9456</v>
      </c>
      <c r="Q7044" s="147" t="s">
        <v>10519</v>
      </c>
      <c r="R7044" s="187">
        <v>6.84</v>
      </c>
    </row>
    <row r="7045" spans="1:18" x14ac:dyDescent="0.25">
      <c r="A7045" s="135">
        <v>1079818</v>
      </c>
      <c r="B7045" s="148" t="s">
        <v>6459</v>
      </c>
      <c r="C7045" s="135">
        <v>6</v>
      </c>
      <c r="D7045" s="135">
        <v>50</v>
      </c>
      <c r="E7045" s="188" t="s">
        <v>20</v>
      </c>
      <c r="F7045" s="135" t="s">
        <v>20</v>
      </c>
      <c r="G7045" s="135" t="s">
        <v>20</v>
      </c>
      <c r="H7045" s="135" t="s">
        <v>20</v>
      </c>
      <c r="I7045" s="135" t="s">
        <v>20</v>
      </c>
      <c r="J7045" s="136">
        <v>4.24</v>
      </c>
      <c r="K7045" s="136">
        <v>2.19</v>
      </c>
      <c r="L7045" s="136">
        <v>2.2999999999999998</v>
      </c>
      <c r="M7045" s="137" t="str">
        <f t="shared" si="110"/>
        <v>P</v>
      </c>
      <c r="N7045" s="172" t="s">
        <v>10682</v>
      </c>
      <c r="O7045" s="149" t="s">
        <v>1506</v>
      </c>
      <c r="P7045" s="149" t="s">
        <v>9496</v>
      </c>
      <c r="Q7045" s="150" t="s">
        <v>10519</v>
      </c>
      <c r="R7045" s="189">
        <v>8.82</v>
      </c>
    </row>
    <row r="7046" spans="1:18" x14ac:dyDescent="0.25">
      <c r="A7046" s="132">
        <v>1079820</v>
      </c>
      <c r="B7046" s="145" t="s">
        <v>6460</v>
      </c>
      <c r="C7046" s="132">
        <v>6</v>
      </c>
      <c r="D7046" s="132">
        <v>50</v>
      </c>
      <c r="E7046" s="186" t="s">
        <v>20</v>
      </c>
      <c r="F7046" s="132" t="s">
        <v>20</v>
      </c>
      <c r="G7046" s="132" t="s">
        <v>20</v>
      </c>
      <c r="H7046" s="132" t="s">
        <v>20</v>
      </c>
      <c r="I7046" s="132" t="s">
        <v>20</v>
      </c>
      <c r="J7046" s="133">
        <v>4.2</v>
      </c>
      <c r="K7046" s="133">
        <v>2.1800000000000002</v>
      </c>
      <c r="L7046" s="133">
        <v>2.2999999999999998</v>
      </c>
      <c r="M7046" s="134" t="str">
        <f t="shared" si="110"/>
        <v>P</v>
      </c>
      <c r="N7046" s="171" t="s">
        <v>10682</v>
      </c>
      <c r="O7046" s="146" t="s">
        <v>1506</v>
      </c>
      <c r="P7046" s="146" t="s">
        <v>9496</v>
      </c>
      <c r="Q7046" s="147" t="s">
        <v>10519</v>
      </c>
      <c r="R7046" s="187">
        <v>8.76</v>
      </c>
    </row>
    <row r="7047" spans="1:18" x14ac:dyDescent="0.25">
      <c r="A7047" s="135">
        <v>1079821</v>
      </c>
      <c r="B7047" s="148" t="s">
        <v>6461</v>
      </c>
      <c r="C7047" s="135">
        <v>6</v>
      </c>
      <c r="D7047" s="135">
        <v>50</v>
      </c>
      <c r="E7047" s="188" t="s">
        <v>20</v>
      </c>
      <c r="F7047" s="135" t="s">
        <v>20</v>
      </c>
      <c r="G7047" s="135" t="s">
        <v>20</v>
      </c>
      <c r="H7047" s="135" t="s">
        <v>20</v>
      </c>
      <c r="I7047" s="135" t="s">
        <v>20</v>
      </c>
      <c r="J7047" s="136">
        <v>4.24</v>
      </c>
      <c r="K7047" s="136">
        <v>2.16</v>
      </c>
      <c r="L7047" s="136">
        <v>2.2799999999999998</v>
      </c>
      <c r="M7047" s="137" t="str">
        <f t="shared" si="110"/>
        <v>P</v>
      </c>
      <c r="N7047" s="172" t="s">
        <v>10682</v>
      </c>
      <c r="O7047" s="149" t="s">
        <v>1506</v>
      </c>
      <c r="P7047" s="149" t="s">
        <v>9496</v>
      </c>
      <c r="Q7047" s="150" t="s">
        <v>10519</v>
      </c>
      <c r="R7047" s="189">
        <v>8.76</v>
      </c>
    </row>
    <row r="7048" spans="1:18" x14ac:dyDescent="0.25">
      <c r="A7048" s="132">
        <v>1079831</v>
      </c>
      <c r="B7048" s="145" t="s">
        <v>6462</v>
      </c>
      <c r="C7048" s="132">
        <v>6</v>
      </c>
      <c r="D7048" s="132">
        <v>50</v>
      </c>
      <c r="E7048" s="186" t="s">
        <v>20</v>
      </c>
      <c r="F7048" s="132" t="s">
        <v>20</v>
      </c>
      <c r="G7048" s="132" t="s">
        <v>20</v>
      </c>
      <c r="H7048" s="132" t="s">
        <v>20</v>
      </c>
      <c r="I7048" s="132" t="s">
        <v>20</v>
      </c>
      <c r="J7048" s="133">
        <v>4.24</v>
      </c>
      <c r="K7048" s="133">
        <v>2.2000000000000002</v>
      </c>
      <c r="L7048" s="133">
        <v>2.2999999999999998</v>
      </c>
      <c r="M7048" s="134" t="str">
        <f t="shared" si="110"/>
        <v>P</v>
      </c>
      <c r="N7048" s="171" t="s">
        <v>10682</v>
      </c>
      <c r="O7048" s="146" t="s">
        <v>1506</v>
      </c>
      <c r="P7048" s="146" t="s">
        <v>9496</v>
      </c>
      <c r="Q7048" s="147" t="s">
        <v>10519</v>
      </c>
      <c r="R7048" s="187">
        <v>8.76</v>
      </c>
    </row>
    <row r="7049" spans="1:18" x14ac:dyDescent="0.25">
      <c r="A7049" s="135">
        <v>1079832</v>
      </c>
      <c r="B7049" s="148" t="s">
        <v>6463</v>
      </c>
      <c r="C7049" s="135">
        <v>6</v>
      </c>
      <c r="D7049" s="135">
        <v>50</v>
      </c>
      <c r="E7049" s="188" t="s">
        <v>20</v>
      </c>
      <c r="F7049" s="135" t="s">
        <v>20</v>
      </c>
      <c r="G7049" s="135" t="s">
        <v>20</v>
      </c>
      <c r="H7049" s="135" t="s">
        <v>20</v>
      </c>
      <c r="I7049" s="135" t="s">
        <v>20</v>
      </c>
      <c r="J7049" s="136">
        <v>4.22</v>
      </c>
      <c r="K7049" s="136">
        <v>2.1800000000000002</v>
      </c>
      <c r="L7049" s="136">
        <v>2.2999999999999998</v>
      </c>
      <c r="M7049" s="137" t="str">
        <f t="shared" si="110"/>
        <v>P</v>
      </c>
      <c r="N7049" s="172" t="s">
        <v>10682</v>
      </c>
      <c r="O7049" s="149" t="s">
        <v>1506</v>
      </c>
      <c r="P7049" s="149" t="s">
        <v>9496</v>
      </c>
      <c r="Q7049" s="150" t="s">
        <v>10519</v>
      </c>
      <c r="R7049" s="189">
        <v>8.82</v>
      </c>
    </row>
    <row r="7050" spans="1:18" x14ac:dyDescent="0.25">
      <c r="A7050" s="132">
        <v>1079833</v>
      </c>
      <c r="B7050" s="145" t="s">
        <v>6464</v>
      </c>
      <c r="C7050" s="132">
        <v>6</v>
      </c>
      <c r="D7050" s="132" t="s">
        <v>20</v>
      </c>
      <c r="E7050" s="186" t="s">
        <v>20</v>
      </c>
      <c r="F7050" s="132" t="s">
        <v>20</v>
      </c>
      <c r="G7050" s="132" t="s">
        <v>20</v>
      </c>
      <c r="H7050" s="132" t="s">
        <v>20</v>
      </c>
      <c r="I7050" s="132" t="s">
        <v>20</v>
      </c>
      <c r="J7050" s="133">
        <v>4.4000000000000004</v>
      </c>
      <c r="K7050" s="133">
        <v>2.2999999999999998</v>
      </c>
      <c r="L7050" s="133">
        <v>2.35</v>
      </c>
      <c r="M7050" s="134" t="str">
        <f t="shared" si="110"/>
        <v>P</v>
      </c>
      <c r="N7050" s="171" t="s">
        <v>10682</v>
      </c>
      <c r="O7050" s="146" t="s">
        <v>1500</v>
      </c>
      <c r="P7050" s="146" t="s">
        <v>9456</v>
      </c>
      <c r="Q7050" s="147" t="s">
        <v>10519</v>
      </c>
      <c r="R7050" s="187">
        <v>5.6865671641791042</v>
      </c>
    </row>
    <row r="7051" spans="1:18" x14ac:dyDescent="0.25">
      <c r="A7051" s="135">
        <v>1079834</v>
      </c>
      <c r="B7051" s="148" t="s">
        <v>6465</v>
      </c>
      <c r="C7051" s="135">
        <v>6</v>
      </c>
      <c r="D7051" s="135" t="s">
        <v>20</v>
      </c>
      <c r="E7051" s="188" t="s">
        <v>20</v>
      </c>
      <c r="F7051" s="135" t="s">
        <v>20</v>
      </c>
      <c r="G7051" s="135" t="s">
        <v>20</v>
      </c>
      <c r="H7051" s="135" t="s">
        <v>20</v>
      </c>
      <c r="I7051" s="135" t="s">
        <v>20</v>
      </c>
      <c r="J7051" s="136">
        <v>4.4000000000000004</v>
      </c>
      <c r="K7051" s="136">
        <v>2.2999999999999998</v>
      </c>
      <c r="L7051" s="136">
        <v>2.35</v>
      </c>
      <c r="M7051" s="137" t="str">
        <f t="shared" si="110"/>
        <v>P</v>
      </c>
      <c r="N7051" s="172" t="s">
        <v>10682</v>
      </c>
      <c r="O7051" s="149" t="s">
        <v>1500</v>
      </c>
      <c r="P7051" s="149" t="s">
        <v>9456</v>
      </c>
      <c r="Q7051" s="150" t="s">
        <v>10519</v>
      </c>
      <c r="R7051" s="189">
        <v>5.6865671641791042</v>
      </c>
    </row>
    <row r="7052" spans="1:18" x14ac:dyDescent="0.25">
      <c r="A7052" s="132">
        <v>1079835</v>
      </c>
      <c r="B7052" s="145" t="s">
        <v>6466</v>
      </c>
      <c r="C7052" s="132">
        <v>6</v>
      </c>
      <c r="D7052" s="132">
        <v>50</v>
      </c>
      <c r="E7052" s="186" t="s">
        <v>20</v>
      </c>
      <c r="F7052" s="132" t="s">
        <v>20</v>
      </c>
      <c r="G7052" s="132" t="s">
        <v>20</v>
      </c>
      <c r="H7052" s="132" t="s">
        <v>20</v>
      </c>
      <c r="I7052" s="132" t="s">
        <v>20</v>
      </c>
      <c r="J7052" s="133">
        <v>4.24</v>
      </c>
      <c r="K7052" s="133">
        <v>2.2000000000000002</v>
      </c>
      <c r="L7052" s="133">
        <v>2.33</v>
      </c>
      <c r="M7052" s="134" t="str">
        <f t="shared" si="110"/>
        <v>P</v>
      </c>
      <c r="N7052" s="171" t="s">
        <v>10682</v>
      </c>
      <c r="O7052" s="146" t="s">
        <v>1506</v>
      </c>
      <c r="P7052" s="146" t="s">
        <v>9496</v>
      </c>
      <c r="Q7052" s="147" t="s">
        <v>10519</v>
      </c>
      <c r="R7052" s="187">
        <v>8.82</v>
      </c>
    </row>
    <row r="7053" spans="1:18" x14ac:dyDescent="0.25">
      <c r="A7053" s="135">
        <v>1079888</v>
      </c>
      <c r="B7053" s="148" t="s">
        <v>6467</v>
      </c>
      <c r="C7053" s="135">
        <v>6</v>
      </c>
      <c r="D7053" s="135" t="s">
        <v>20</v>
      </c>
      <c r="E7053" s="188" t="s">
        <v>20</v>
      </c>
      <c r="F7053" s="135" t="s">
        <v>20</v>
      </c>
      <c r="G7053" s="135" t="s">
        <v>21</v>
      </c>
      <c r="H7053" s="135" t="s">
        <v>21</v>
      </c>
      <c r="I7053" s="135" t="s">
        <v>21</v>
      </c>
      <c r="J7053" s="136">
        <v>4.3499999999999996</v>
      </c>
      <c r="K7053" s="136">
        <v>3.1</v>
      </c>
      <c r="L7053" s="136">
        <v>2.35</v>
      </c>
      <c r="M7053" s="137" t="str">
        <f t="shared" si="110"/>
        <v>P</v>
      </c>
      <c r="N7053" s="172" t="s">
        <v>10682</v>
      </c>
      <c r="O7053" s="149" t="s">
        <v>1500</v>
      </c>
      <c r="P7053" s="149" t="s">
        <v>9456</v>
      </c>
      <c r="Q7053" s="150" t="s">
        <v>10519</v>
      </c>
      <c r="R7053" s="189">
        <v>7.74</v>
      </c>
    </row>
    <row r="7054" spans="1:18" x14ac:dyDescent="0.25">
      <c r="A7054" s="132">
        <v>1079889</v>
      </c>
      <c r="B7054" s="145" t="s">
        <v>6468</v>
      </c>
      <c r="C7054" s="132">
        <v>6</v>
      </c>
      <c r="D7054" s="132" t="s">
        <v>20</v>
      </c>
      <c r="E7054" s="186" t="s">
        <v>20</v>
      </c>
      <c r="F7054" s="132" t="s">
        <v>20</v>
      </c>
      <c r="G7054" s="132" t="s">
        <v>21</v>
      </c>
      <c r="H7054" s="132" t="s">
        <v>21</v>
      </c>
      <c r="I7054" s="132" t="s">
        <v>21</v>
      </c>
      <c r="J7054" s="133">
        <v>4.3499999999999996</v>
      </c>
      <c r="K7054" s="133">
        <v>3.1</v>
      </c>
      <c r="L7054" s="133">
        <v>2.35</v>
      </c>
      <c r="M7054" s="134" t="str">
        <f t="shared" si="110"/>
        <v>P</v>
      </c>
      <c r="N7054" s="171" t="s">
        <v>10682</v>
      </c>
      <c r="O7054" s="146" t="s">
        <v>1500</v>
      </c>
      <c r="P7054" s="146" t="s">
        <v>9456</v>
      </c>
      <c r="Q7054" s="147" t="s">
        <v>10519</v>
      </c>
      <c r="R7054" s="187">
        <v>7.68</v>
      </c>
    </row>
    <row r="7055" spans="1:18" x14ac:dyDescent="0.25">
      <c r="A7055" s="135">
        <v>1079931</v>
      </c>
      <c r="B7055" s="148" t="s">
        <v>6469</v>
      </c>
      <c r="C7055" s="135">
        <v>6</v>
      </c>
      <c r="D7055" s="135">
        <v>40</v>
      </c>
      <c r="E7055" s="188" t="s">
        <v>20</v>
      </c>
      <c r="F7055" s="135" t="s">
        <v>20</v>
      </c>
      <c r="G7055" s="135" t="s">
        <v>20</v>
      </c>
      <c r="H7055" s="135" t="s">
        <v>20</v>
      </c>
      <c r="I7055" s="135" t="s">
        <v>20</v>
      </c>
      <c r="J7055" s="136">
        <v>4.24</v>
      </c>
      <c r="K7055" s="136">
        <v>3</v>
      </c>
      <c r="L7055" s="136">
        <v>2.36</v>
      </c>
      <c r="M7055" s="137" t="str">
        <f t="shared" si="110"/>
        <v>P</v>
      </c>
      <c r="N7055" s="172" t="s">
        <v>10682</v>
      </c>
      <c r="O7055" s="149" t="s">
        <v>1506</v>
      </c>
      <c r="P7055" s="149" t="s">
        <v>9496</v>
      </c>
      <c r="Q7055" s="150" t="s">
        <v>10519</v>
      </c>
      <c r="R7055" s="189">
        <v>11.28</v>
      </c>
    </row>
    <row r="7056" spans="1:18" x14ac:dyDescent="0.25">
      <c r="A7056" s="132">
        <v>1079935</v>
      </c>
      <c r="B7056" s="145" t="s">
        <v>6470</v>
      </c>
      <c r="C7056" s="132">
        <v>6</v>
      </c>
      <c r="D7056" s="132" t="s">
        <v>20</v>
      </c>
      <c r="E7056" s="186" t="s">
        <v>20</v>
      </c>
      <c r="F7056" s="132" t="s">
        <v>20</v>
      </c>
      <c r="G7056" s="132" t="s">
        <v>21</v>
      </c>
      <c r="H7056" s="132" t="s">
        <v>21</v>
      </c>
      <c r="I7056" s="132" t="s">
        <v>21</v>
      </c>
      <c r="J7056" s="133">
        <v>4.3499999999999996</v>
      </c>
      <c r="K7056" s="133">
        <v>3.1</v>
      </c>
      <c r="L7056" s="133">
        <v>2.35</v>
      </c>
      <c r="M7056" s="134" t="str">
        <f t="shared" si="110"/>
        <v>P</v>
      </c>
      <c r="N7056" s="171" t="s">
        <v>10682</v>
      </c>
      <c r="O7056" s="146" t="s">
        <v>1500</v>
      </c>
      <c r="P7056" s="146" t="s">
        <v>9456</v>
      </c>
      <c r="Q7056" s="147" t="s">
        <v>10519</v>
      </c>
      <c r="R7056" s="187">
        <v>7.68</v>
      </c>
    </row>
    <row r="7057" spans="1:18" x14ac:dyDescent="0.25">
      <c r="A7057" s="135">
        <v>1079940</v>
      </c>
      <c r="B7057" s="148" t="s">
        <v>6471</v>
      </c>
      <c r="C7057" s="135">
        <v>6</v>
      </c>
      <c r="D7057" s="135" t="s">
        <v>20</v>
      </c>
      <c r="E7057" s="188" t="s">
        <v>20</v>
      </c>
      <c r="F7057" s="135" t="s">
        <v>20</v>
      </c>
      <c r="G7057" s="135" t="s">
        <v>21</v>
      </c>
      <c r="H7057" s="135" t="s">
        <v>21</v>
      </c>
      <c r="I7057" s="135" t="s">
        <v>21</v>
      </c>
      <c r="J7057" s="136">
        <v>4.3499999999999996</v>
      </c>
      <c r="K7057" s="136">
        <v>3.1</v>
      </c>
      <c r="L7057" s="136">
        <v>2.35</v>
      </c>
      <c r="M7057" s="137" t="str">
        <f t="shared" si="110"/>
        <v>P</v>
      </c>
      <c r="N7057" s="172" t="s">
        <v>10682</v>
      </c>
      <c r="O7057" s="149" t="s">
        <v>1500</v>
      </c>
      <c r="P7057" s="149" t="s">
        <v>9456</v>
      </c>
      <c r="Q7057" s="150" t="s">
        <v>10519</v>
      </c>
      <c r="R7057" s="189">
        <v>7.68</v>
      </c>
    </row>
    <row r="7058" spans="1:18" x14ac:dyDescent="0.25">
      <c r="A7058" s="132">
        <v>1080021</v>
      </c>
      <c r="B7058" s="145" t="s">
        <v>6472</v>
      </c>
      <c r="C7058" s="132">
        <v>6</v>
      </c>
      <c r="D7058" s="132">
        <v>40</v>
      </c>
      <c r="E7058" s="186" t="s">
        <v>20</v>
      </c>
      <c r="F7058" s="132" t="s">
        <v>20</v>
      </c>
      <c r="G7058" s="132" t="s">
        <v>21</v>
      </c>
      <c r="H7058" s="132" t="s">
        <v>21</v>
      </c>
      <c r="I7058" s="132" t="s">
        <v>21</v>
      </c>
      <c r="J7058" s="133">
        <v>4.22</v>
      </c>
      <c r="K7058" s="133">
        <v>3.02</v>
      </c>
      <c r="L7058" s="133">
        <v>2.38</v>
      </c>
      <c r="M7058" s="134" t="str">
        <f t="shared" si="110"/>
        <v>P</v>
      </c>
      <c r="N7058" s="171" t="s">
        <v>10682</v>
      </c>
      <c r="O7058" s="146" t="s">
        <v>1506</v>
      </c>
      <c r="P7058" s="146" t="s">
        <v>9496</v>
      </c>
      <c r="Q7058" s="147" t="s">
        <v>10519</v>
      </c>
      <c r="R7058" s="187">
        <v>9.66</v>
      </c>
    </row>
    <row r="7059" spans="1:18" x14ac:dyDescent="0.25">
      <c r="A7059" s="135">
        <v>1080035</v>
      </c>
      <c r="B7059" s="148" t="s">
        <v>6473</v>
      </c>
      <c r="C7059" s="135">
        <v>6</v>
      </c>
      <c r="D7059" s="135" t="s">
        <v>20</v>
      </c>
      <c r="E7059" s="188" t="s">
        <v>20</v>
      </c>
      <c r="F7059" s="135" t="s">
        <v>20</v>
      </c>
      <c r="G7059" s="135" t="s">
        <v>20</v>
      </c>
      <c r="H7059" s="135" t="s">
        <v>20</v>
      </c>
      <c r="I7059" s="135" t="s">
        <v>20</v>
      </c>
      <c r="J7059" s="136">
        <v>3.3</v>
      </c>
      <c r="K7059" s="136">
        <v>2.2000000000000002</v>
      </c>
      <c r="L7059" s="136">
        <v>2.2999999999999998</v>
      </c>
      <c r="M7059" s="137" t="str">
        <f t="shared" si="110"/>
        <v>P</v>
      </c>
      <c r="N7059" s="172" t="s">
        <v>10682</v>
      </c>
      <c r="O7059" s="149" t="s">
        <v>1500</v>
      </c>
      <c r="P7059" s="149" t="s">
        <v>9418</v>
      </c>
      <c r="Q7059" s="150" t="s">
        <v>10519</v>
      </c>
      <c r="R7059" s="189">
        <v>7.26</v>
      </c>
    </row>
    <row r="7060" spans="1:18" x14ac:dyDescent="0.25">
      <c r="A7060" s="132">
        <v>1080036</v>
      </c>
      <c r="B7060" s="145" t="s">
        <v>6474</v>
      </c>
      <c r="C7060" s="132">
        <v>2</v>
      </c>
      <c r="D7060" s="132" t="s">
        <v>20</v>
      </c>
      <c r="E7060" s="186" t="s">
        <v>20</v>
      </c>
      <c r="F7060" s="132" t="s">
        <v>20</v>
      </c>
      <c r="G7060" s="132" t="s">
        <v>20</v>
      </c>
      <c r="H7060" s="132" t="s">
        <v>20</v>
      </c>
      <c r="I7060" s="132" t="s">
        <v>20</v>
      </c>
      <c r="J7060" s="133">
        <v>4.4000000000000004</v>
      </c>
      <c r="K7060" s="133">
        <v>2.35</v>
      </c>
      <c r="L7060" s="133">
        <v>2.35</v>
      </c>
      <c r="M7060" s="134" t="str">
        <f t="shared" si="110"/>
        <v>P</v>
      </c>
      <c r="N7060" s="171" t="s">
        <v>10682</v>
      </c>
      <c r="O7060" s="146" t="s">
        <v>1500</v>
      </c>
      <c r="P7060" s="146" t="s">
        <v>9456</v>
      </c>
      <c r="Q7060" s="147" t="s">
        <v>10519</v>
      </c>
      <c r="R7060" s="187">
        <v>5.46</v>
      </c>
    </row>
    <row r="7061" spans="1:18" x14ac:dyDescent="0.25">
      <c r="A7061" s="135">
        <v>1080037</v>
      </c>
      <c r="B7061" s="148" t="s">
        <v>6475</v>
      </c>
      <c r="C7061" s="135">
        <v>2</v>
      </c>
      <c r="D7061" s="135" t="s">
        <v>20</v>
      </c>
      <c r="E7061" s="188" t="s">
        <v>20</v>
      </c>
      <c r="F7061" s="135" t="s">
        <v>20</v>
      </c>
      <c r="G7061" s="135" t="s">
        <v>20</v>
      </c>
      <c r="H7061" s="135" t="s">
        <v>20</v>
      </c>
      <c r="I7061" s="135" t="s">
        <v>20</v>
      </c>
      <c r="J7061" s="136">
        <v>4.4000000000000004</v>
      </c>
      <c r="K7061" s="136">
        <v>2.35</v>
      </c>
      <c r="L7061" s="136">
        <v>2.35</v>
      </c>
      <c r="M7061" s="137" t="str">
        <f t="shared" si="110"/>
        <v>P</v>
      </c>
      <c r="N7061" s="172" t="s">
        <v>10682</v>
      </c>
      <c r="O7061" s="149" t="s">
        <v>1500</v>
      </c>
      <c r="P7061" s="149" t="s">
        <v>9456</v>
      </c>
      <c r="Q7061" s="150" t="s">
        <v>10519</v>
      </c>
      <c r="R7061" s="189">
        <v>5.44</v>
      </c>
    </row>
    <row r="7062" spans="1:18" x14ac:dyDescent="0.25">
      <c r="A7062" s="132">
        <v>1080038</v>
      </c>
      <c r="B7062" s="145" t="s">
        <v>6476</v>
      </c>
      <c r="C7062" s="132">
        <v>2</v>
      </c>
      <c r="D7062" s="132" t="s">
        <v>20</v>
      </c>
      <c r="E7062" s="186" t="s">
        <v>20</v>
      </c>
      <c r="F7062" s="132" t="s">
        <v>20</v>
      </c>
      <c r="G7062" s="132" t="s">
        <v>20</v>
      </c>
      <c r="H7062" s="132" t="s">
        <v>20</v>
      </c>
      <c r="I7062" s="132" t="s">
        <v>20</v>
      </c>
      <c r="J7062" s="133">
        <v>4.4000000000000004</v>
      </c>
      <c r="K7062" s="133">
        <v>2.35</v>
      </c>
      <c r="L7062" s="133">
        <v>2.35</v>
      </c>
      <c r="M7062" s="134" t="str">
        <f t="shared" si="110"/>
        <v>P</v>
      </c>
      <c r="N7062" s="171" t="s">
        <v>10682</v>
      </c>
      <c r="O7062" s="146" t="s">
        <v>1500</v>
      </c>
      <c r="P7062" s="146" t="s">
        <v>9456</v>
      </c>
      <c r="Q7062" s="147" t="s">
        <v>10519</v>
      </c>
      <c r="R7062" s="187">
        <v>5.44</v>
      </c>
    </row>
    <row r="7063" spans="1:18" x14ac:dyDescent="0.25">
      <c r="A7063" s="135">
        <v>1080039</v>
      </c>
      <c r="B7063" s="148" t="s">
        <v>6477</v>
      </c>
      <c r="C7063" s="135">
        <v>10</v>
      </c>
      <c r="D7063" s="135" t="s">
        <v>20</v>
      </c>
      <c r="E7063" s="188" t="s">
        <v>20</v>
      </c>
      <c r="F7063" s="135" t="s">
        <v>20</v>
      </c>
      <c r="G7063" s="135" t="s">
        <v>20</v>
      </c>
      <c r="H7063" s="135" t="s">
        <v>20</v>
      </c>
      <c r="I7063" s="135" t="s">
        <v>20</v>
      </c>
      <c r="J7063" s="136">
        <v>2</v>
      </c>
      <c r="K7063" s="136">
        <v>1.96</v>
      </c>
      <c r="L7063" s="136">
        <v>0.3</v>
      </c>
      <c r="M7063" s="137" t="str">
        <f t="shared" si="110"/>
        <v>P</v>
      </c>
      <c r="N7063" s="172" t="s">
        <v>10682</v>
      </c>
      <c r="O7063" s="149" t="s">
        <v>1532</v>
      </c>
      <c r="P7063" s="149" t="s">
        <v>9916</v>
      </c>
      <c r="Q7063" s="150" t="s">
        <v>10519</v>
      </c>
      <c r="R7063" s="189">
        <v>4.2722222222222221</v>
      </c>
    </row>
    <row r="7064" spans="1:18" x14ac:dyDescent="0.25">
      <c r="A7064" s="132">
        <v>1080040</v>
      </c>
      <c r="B7064" s="145" t="s">
        <v>6478</v>
      </c>
      <c r="C7064" s="132">
        <v>2</v>
      </c>
      <c r="D7064" s="132" t="s">
        <v>20</v>
      </c>
      <c r="E7064" s="186" t="s">
        <v>20</v>
      </c>
      <c r="F7064" s="132" t="s">
        <v>20</v>
      </c>
      <c r="G7064" s="132" t="s">
        <v>20</v>
      </c>
      <c r="H7064" s="132" t="s">
        <v>20</v>
      </c>
      <c r="I7064" s="132" t="s">
        <v>20</v>
      </c>
      <c r="J7064" s="133">
        <v>4.4000000000000004</v>
      </c>
      <c r="K7064" s="133">
        <v>2.35</v>
      </c>
      <c r="L7064" s="133">
        <v>2.35</v>
      </c>
      <c r="M7064" s="134" t="str">
        <f t="shared" si="110"/>
        <v>P</v>
      </c>
      <c r="N7064" s="171" t="s">
        <v>10682</v>
      </c>
      <c r="O7064" s="146" t="s">
        <v>1500</v>
      </c>
      <c r="P7064" s="146" t="s">
        <v>9456</v>
      </c>
      <c r="Q7064" s="147" t="s">
        <v>10519</v>
      </c>
      <c r="R7064" s="187">
        <v>5.44</v>
      </c>
    </row>
    <row r="7065" spans="1:18" x14ac:dyDescent="0.25">
      <c r="A7065" s="135">
        <v>1080041</v>
      </c>
      <c r="B7065" s="148" t="s">
        <v>6479</v>
      </c>
      <c r="C7065" s="135">
        <v>6</v>
      </c>
      <c r="D7065" s="135" t="s">
        <v>20</v>
      </c>
      <c r="E7065" s="188" t="s">
        <v>20</v>
      </c>
      <c r="F7065" s="135" t="s">
        <v>20</v>
      </c>
      <c r="G7065" s="135" t="s">
        <v>20</v>
      </c>
      <c r="H7065" s="135" t="s">
        <v>20</v>
      </c>
      <c r="I7065" s="135" t="s">
        <v>20</v>
      </c>
      <c r="J7065" s="136">
        <v>3.06</v>
      </c>
      <c r="K7065" s="136">
        <v>1.8</v>
      </c>
      <c r="L7065" s="136">
        <v>1.04</v>
      </c>
      <c r="M7065" s="137" t="str">
        <f t="shared" si="110"/>
        <v>P</v>
      </c>
      <c r="N7065" s="172" t="s">
        <v>10682</v>
      </c>
      <c r="O7065" s="149" t="s">
        <v>1500</v>
      </c>
      <c r="P7065" s="149" t="s">
        <v>9418</v>
      </c>
      <c r="Q7065" s="150" t="s">
        <v>10519</v>
      </c>
      <c r="R7065" s="189">
        <v>4.38</v>
      </c>
    </row>
    <row r="7066" spans="1:18" x14ac:dyDescent="0.25">
      <c r="A7066" s="132">
        <v>1080042</v>
      </c>
      <c r="B7066" s="145" t="s">
        <v>6480</v>
      </c>
      <c r="C7066" s="132">
        <v>6</v>
      </c>
      <c r="D7066" s="132" t="s">
        <v>20</v>
      </c>
      <c r="E7066" s="186" t="s">
        <v>20</v>
      </c>
      <c r="F7066" s="132" t="s">
        <v>20</v>
      </c>
      <c r="G7066" s="132" t="s">
        <v>20</v>
      </c>
      <c r="H7066" s="132" t="s">
        <v>20</v>
      </c>
      <c r="I7066" s="132" t="s">
        <v>20</v>
      </c>
      <c r="J7066" s="133">
        <v>3.1</v>
      </c>
      <c r="K7066" s="133">
        <v>1.8</v>
      </c>
      <c r="L7066" s="133">
        <v>1.05</v>
      </c>
      <c r="M7066" s="134" t="str">
        <f t="shared" si="110"/>
        <v>P</v>
      </c>
      <c r="N7066" s="171" t="s">
        <v>10682</v>
      </c>
      <c r="O7066" s="146" t="s">
        <v>1500</v>
      </c>
      <c r="P7066" s="146" t="s">
        <v>9418</v>
      </c>
      <c r="Q7066" s="147" t="s">
        <v>10519</v>
      </c>
      <c r="R7066" s="187">
        <v>4.38</v>
      </c>
    </row>
    <row r="7067" spans="1:18" x14ac:dyDescent="0.25">
      <c r="A7067" s="135">
        <v>1080046</v>
      </c>
      <c r="B7067" s="148" t="s">
        <v>6481</v>
      </c>
      <c r="C7067" s="135">
        <v>6</v>
      </c>
      <c r="D7067" s="135" t="s">
        <v>20</v>
      </c>
      <c r="E7067" s="188" t="s">
        <v>20</v>
      </c>
      <c r="F7067" s="135" t="s">
        <v>20</v>
      </c>
      <c r="G7067" s="135" t="s">
        <v>20</v>
      </c>
      <c r="H7067" s="135" t="s">
        <v>20</v>
      </c>
      <c r="I7067" s="135" t="s">
        <v>20</v>
      </c>
      <c r="J7067" s="136">
        <v>3.1</v>
      </c>
      <c r="K7067" s="136">
        <v>1.8</v>
      </c>
      <c r="L7067" s="136">
        <v>1.05</v>
      </c>
      <c r="M7067" s="137" t="str">
        <f t="shared" si="110"/>
        <v>P</v>
      </c>
      <c r="N7067" s="172" t="s">
        <v>10682</v>
      </c>
      <c r="O7067" s="149" t="s">
        <v>1500</v>
      </c>
      <c r="P7067" s="149" t="s">
        <v>9418</v>
      </c>
      <c r="Q7067" s="150" t="s">
        <v>10519</v>
      </c>
      <c r="R7067" s="189">
        <v>4.38</v>
      </c>
    </row>
    <row r="7068" spans="1:18" x14ac:dyDescent="0.25">
      <c r="A7068" s="132">
        <v>1080075</v>
      </c>
      <c r="B7068" s="145" t="s">
        <v>6482</v>
      </c>
      <c r="C7068" s="132">
        <v>1</v>
      </c>
      <c r="D7068" s="132" t="s">
        <v>20</v>
      </c>
      <c r="E7068" s="186">
        <v>160</v>
      </c>
      <c r="F7068" s="132">
        <v>6400</v>
      </c>
      <c r="G7068" s="132" t="s">
        <v>20</v>
      </c>
      <c r="H7068" s="132">
        <v>480</v>
      </c>
      <c r="I7068" s="132">
        <v>1</v>
      </c>
      <c r="J7068" s="133">
        <v>1.29</v>
      </c>
      <c r="K7068" s="133">
        <v>0.46</v>
      </c>
      <c r="L7068" s="133">
        <v>0.42</v>
      </c>
      <c r="M7068" s="134" t="str">
        <f t="shared" si="110"/>
        <v>P</v>
      </c>
      <c r="N7068" s="171" t="s">
        <v>10682</v>
      </c>
      <c r="O7068" s="146" t="s">
        <v>1506</v>
      </c>
      <c r="P7068" s="146" t="s">
        <v>9426</v>
      </c>
      <c r="Q7068" s="147" t="s">
        <v>10519</v>
      </c>
      <c r="R7068" s="187">
        <v>2.5499999999999998</v>
      </c>
    </row>
    <row r="7069" spans="1:18" x14ac:dyDescent="0.25">
      <c r="A7069" s="135">
        <v>1080076</v>
      </c>
      <c r="B7069" s="148" t="s">
        <v>6483</v>
      </c>
      <c r="C7069" s="135">
        <v>6</v>
      </c>
      <c r="D7069" s="135" t="s">
        <v>20</v>
      </c>
      <c r="E7069" s="188" t="s">
        <v>20</v>
      </c>
      <c r="F7069" s="135" t="s">
        <v>20</v>
      </c>
      <c r="G7069" s="135" t="s">
        <v>20</v>
      </c>
      <c r="H7069" s="135" t="s">
        <v>20</v>
      </c>
      <c r="I7069" s="135" t="s">
        <v>20</v>
      </c>
      <c r="J7069" s="136">
        <v>2.95</v>
      </c>
      <c r="K7069" s="136">
        <v>1.95</v>
      </c>
      <c r="L7069" s="136">
        <v>1.76</v>
      </c>
      <c r="M7069" s="137" t="str">
        <f t="shared" si="110"/>
        <v>P</v>
      </c>
      <c r="N7069" s="172" t="s">
        <v>10682</v>
      </c>
      <c r="O7069" s="149" t="s">
        <v>1500</v>
      </c>
      <c r="P7069" s="149" t="s">
        <v>9418</v>
      </c>
      <c r="Q7069" s="150" t="s">
        <v>10519</v>
      </c>
      <c r="R7069" s="189">
        <v>5.4</v>
      </c>
    </row>
    <row r="7070" spans="1:18" x14ac:dyDescent="0.25">
      <c r="A7070" s="132">
        <v>1080077</v>
      </c>
      <c r="B7070" s="145" t="s">
        <v>6484</v>
      </c>
      <c r="C7070" s="132">
        <v>6</v>
      </c>
      <c r="D7070" s="132" t="s">
        <v>20</v>
      </c>
      <c r="E7070" s="186" t="s">
        <v>20</v>
      </c>
      <c r="F7070" s="132" t="s">
        <v>20</v>
      </c>
      <c r="G7070" s="132" t="s">
        <v>20</v>
      </c>
      <c r="H7070" s="132" t="s">
        <v>20</v>
      </c>
      <c r="I7070" s="132" t="s">
        <v>20</v>
      </c>
      <c r="J7070" s="133">
        <v>2.95</v>
      </c>
      <c r="K7070" s="133">
        <v>1.95</v>
      </c>
      <c r="L7070" s="133">
        <v>1.76</v>
      </c>
      <c r="M7070" s="134" t="str">
        <f t="shared" si="110"/>
        <v>P</v>
      </c>
      <c r="N7070" s="171" t="s">
        <v>10682</v>
      </c>
      <c r="O7070" s="146" t="s">
        <v>1500</v>
      </c>
      <c r="P7070" s="146" t="s">
        <v>9418</v>
      </c>
      <c r="Q7070" s="147" t="s">
        <v>10519</v>
      </c>
      <c r="R7070" s="187">
        <v>5.4</v>
      </c>
    </row>
    <row r="7071" spans="1:18" x14ac:dyDescent="0.25">
      <c r="A7071" s="135">
        <v>1080079</v>
      </c>
      <c r="B7071" s="148" t="s">
        <v>6485</v>
      </c>
      <c r="C7071" s="135">
        <v>4</v>
      </c>
      <c r="D7071" s="135" t="s">
        <v>20</v>
      </c>
      <c r="E7071" s="188" t="s">
        <v>20</v>
      </c>
      <c r="F7071" s="135" t="s">
        <v>20</v>
      </c>
      <c r="G7071" s="135" t="s">
        <v>20</v>
      </c>
      <c r="H7071" s="135" t="s">
        <v>20</v>
      </c>
      <c r="I7071" s="135" t="s">
        <v>20</v>
      </c>
      <c r="J7071" s="136">
        <v>3</v>
      </c>
      <c r="K7071" s="136">
        <v>2.95</v>
      </c>
      <c r="L7071" s="136">
        <v>1.35</v>
      </c>
      <c r="M7071" s="137" t="str">
        <f t="shared" si="110"/>
        <v>P</v>
      </c>
      <c r="N7071" s="174" t="s">
        <v>10682</v>
      </c>
      <c r="O7071" s="149" t="s">
        <v>1500</v>
      </c>
      <c r="P7071" s="149" t="s">
        <v>9456</v>
      </c>
      <c r="Q7071" s="150" t="s">
        <v>10519</v>
      </c>
      <c r="R7071" s="189">
        <v>5.24</v>
      </c>
    </row>
    <row r="7072" spans="1:18" x14ac:dyDescent="0.25">
      <c r="A7072" s="132">
        <v>1080080</v>
      </c>
      <c r="B7072" s="145" t="s">
        <v>6486</v>
      </c>
      <c r="C7072" s="132">
        <v>6</v>
      </c>
      <c r="D7072" s="132" t="s">
        <v>20</v>
      </c>
      <c r="E7072" s="186" t="s">
        <v>20</v>
      </c>
      <c r="F7072" s="132" t="s">
        <v>20</v>
      </c>
      <c r="G7072" s="132" t="s">
        <v>20</v>
      </c>
      <c r="H7072" s="132" t="s">
        <v>20</v>
      </c>
      <c r="I7072" s="132" t="s">
        <v>20</v>
      </c>
      <c r="J7072" s="133">
        <v>3.92</v>
      </c>
      <c r="K7072" s="133">
        <v>1.51</v>
      </c>
      <c r="L7072" s="133">
        <v>1.18</v>
      </c>
      <c r="M7072" s="134" t="str">
        <f t="shared" si="110"/>
        <v>P</v>
      </c>
      <c r="N7072" s="171" t="s">
        <v>10682</v>
      </c>
      <c r="O7072" s="146" t="s">
        <v>1500</v>
      </c>
      <c r="P7072" s="146" t="s">
        <v>9523</v>
      </c>
      <c r="Q7072" s="147" t="s">
        <v>10519</v>
      </c>
      <c r="R7072" s="187">
        <v>4.74</v>
      </c>
    </row>
    <row r="7073" spans="1:18" x14ac:dyDescent="0.25">
      <c r="A7073" s="135">
        <v>1080081</v>
      </c>
      <c r="B7073" s="148" t="s">
        <v>9970</v>
      </c>
      <c r="C7073" s="135">
        <v>6</v>
      </c>
      <c r="D7073" s="135">
        <v>711</v>
      </c>
      <c r="E7073" s="188" t="s">
        <v>21</v>
      </c>
      <c r="F7073" s="135">
        <v>1027</v>
      </c>
      <c r="G7073" s="135">
        <v>28</v>
      </c>
      <c r="H7073" s="135" t="s">
        <v>20</v>
      </c>
      <c r="I7073" s="135">
        <v>1</v>
      </c>
      <c r="J7073" s="136">
        <v>1.36</v>
      </c>
      <c r="K7073" s="136">
        <v>1.02</v>
      </c>
      <c r="L7073" s="136">
        <v>1.1100000000000001</v>
      </c>
      <c r="M7073" s="137" t="str">
        <f t="shared" si="110"/>
        <v>P</v>
      </c>
      <c r="N7073" s="172" t="s">
        <v>10681</v>
      </c>
      <c r="O7073" s="149" t="s">
        <v>1506</v>
      </c>
      <c r="P7073" s="149" t="s">
        <v>10455</v>
      </c>
      <c r="Q7073" s="150" t="s">
        <v>10519</v>
      </c>
      <c r="R7073" s="189">
        <v>10.02</v>
      </c>
    </row>
    <row r="7074" spans="1:18" x14ac:dyDescent="0.25">
      <c r="A7074" s="132">
        <v>1080082</v>
      </c>
      <c r="B7074" s="145" t="s">
        <v>6487</v>
      </c>
      <c r="C7074" s="132">
        <v>1000</v>
      </c>
      <c r="D7074" s="132" t="s">
        <v>20</v>
      </c>
      <c r="E7074" s="186" t="s">
        <v>20</v>
      </c>
      <c r="F7074" s="132" t="s">
        <v>20</v>
      </c>
      <c r="G7074" s="132" t="s">
        <v>20</v>
      </c>
      <c r="H7074" s="132" t="s">
        <v>20</v>
      </c>
      <c r="I7074" s="132" t="s">
        <v>20</v>
      </c>
      <c r="J7074" s="133">
        <v>1.4</v>
      </c>
      <c r="K7074" s="133">
        <v>1.4</v>
      </c>
      <c r="L7074" s="133">
        <v>0.43</v>
      </c>
      <c r="M7074" s="134" t="str">
        <f t="shared" si="110"/>
        <v>P</v>
      </c>
      <c r="N7074" s="171" t="s">
        <v>10682</v>
      </c>
      <c r="O7074" s="146" t="s">
        <v>1506</v>
      </c>
      <c r="P7074" s="146" t="s">
        <v>9526</v>
      </c>
      <c r="Q7074" s="147" t="s">
        <v>10519</v>
      </c>
      <c r="R7074" s="187">
        <v>30</v>
      </c>
    </row>
    <row r="7075" spans="1:18" x14ac:dyDescent="0.25">
      <c r="A7075" s="135">
        <v>1080083</v>
      </c>
      <c r="B7075" s="148" t="s">
        <v>6488</v>
      </c>
      <c r="C7075" s="135">
        <v>1000</v>
      </c>
      <c r="D7075" s="135" t="s">
        <v>20</v>
      </c>
      <c r="E7075" s="188" t="s">
        <v>20</v>
      </c>
      <c r="F7075" s="135" t="s">
        <v>20</v>
      </c>
      <c r="G7075" s="135" t="s">
        <v>20</v>
      </c>
      <c r="H7075" s="135" t="s">
        <v>20</v>
      </c>
      <c r="I7075" s="135" t="s">
        <v>20</v>
      </c>
      <c r="J7075" s="136">
        <v>1.4</v>
      </c>
      <c r="K7075" s="136">
        <v>1.4</v>
      </c>
      <c r="L7075" s="136">
        <v>0.43</v>
      </c>
      <c r="M7075" s="137" t="str">
        <f t="shared" si="110"/>
        <v>P</v>
      </c>
      <c r="N7075" s="172" t="s">
        <v>10682</v>
      </c>
      <c r="O7075" s="149" t="s">
        <v>1506</v>
      </c>
      <c r="P7075" s="149" t="s">
        <v>9526</v>
      </c>
      <c r="Q7075" s="150" t="s">
        <v>10519</v>
      </c>
      <c r="R7075" s="189">
        <v>35.31</v>
      </c>
    </row>
    <row r="7076" spans="1:18" x14ac:dyDescent="0.25">
      <c r="A7076" s="132">
        <v>1080104</v>
      </c>
      <c r="B7076" s="145" t="s">
        <v>6489</v>
      </c>
      <c r="C7076" s="132">
        <v>1000</v>
      </c>
      <c r="D7076" s="132" t="s">
        <v>20</v>
      </c>
      <c r="E7076" s="186" t="s">
        <v>20</v>
      </c>
      <c r="F7076" s="132" t="s">
        <v>20</v>
      </c>
      <c r="G7076" s="132" t="s">
        <v>20</v>
      </c>
      <c r="H7076" s="132" t="s">
        <v>20</v>
      </c>
      <c r="I7076" s="132" t="s">
        <v>20</v>
      </c>
      <c r="J7076" s="133">
        <v>1.4</v>
      </c>
      <c r="K7076" s="133">
        <v>1.4</v>
      </c>
      <c r="L7076" s="133">
        <v>0.43</v>
      </c>
      <c r="M7076" s="134" t="str">
        <f t="shared" si="110"/>
        <v>P</v>
      </c>
      <c r="N7076" s="171" t="s">
        <v>10682</v>
      </c>
      <c r="O7076" s="146" t="s">
        <v>1506</v>
      </c>
      <c r="P7076" s="146" t="s">
        <v>9526</v>
      </c>
      <c r="Q7076" s="147" t="s">
        <v>10519</v>
      </c>
      <c r="R7076" s="187">
        <v>120</v>
      </c>
    </row>
    <row r="7077" spans="1:18" x14ac:dyDescent="0.25">
      <c r="A7077" s="135">
        <v>1080125</v>
      </c>
      <c r="B7077" s="148" t="s">
        <v>6490</v>
      </c>
      <c r="C7077" s="135">
        <v>1000</v>
      </c>
      <c r="D7077" s="135" t="s">
        <v>20</v>
      </c>
      <c r="E7077" s="188" t="s">
        <v>20</v>
      </c>
      <c r="F7077" s="135" t="s">
        <v>20</v>
      </c>
      <c r="G7077" s="135" t="s">
        <v>20</v>
      </c>
      <c r="H7077" s="135" t="s">
        <v>20</v>
      </c>
      <c r="I7077" s="135" t="s">
        <v>20</v>
      </c>
      <c r="J7077" s="136">
        <v>1.4</v>
      </c>
      <c r="K7077" s="136">
        <v>1.4</v>
      </c>
      <c r="L7077" s="136">
        <v>0.43</v>
      </c>
      <c r="M7077" s="137" t="str">
        <f t="shared" si="110"/>
        <v>P</v>
      </c>
      <c r="N7077" s="172" t="s">
        <v>10682</v>
      </c>
      <c r="O7077" s="149" t="s">
        <v>1506</v>
      </c>
      <c r="P7077" s="149" t="s">
        <v>9526</v>
      </c>
      <c r="Q7077" s="150" t="s">
        <v>10519</v>
      </c>
      <c r="R7077" s="189">
        <v>30.63</v>
      </c>
    </row>
    <row r="7078" spans="1:18" x14ac:dyDescent="0.25">
      <c r="A7078" s="132">
        <v>1080126</v>
      </c>
      <c r="B7078" s="145" t="s">
        <v>6491</v>
      </c>
      <c r="C7078" s="132">
        <v>1000</v>
      </c>
      <c r="D7078" s="132" t="s">
        <v>20</v>
      </c>
      <c r="E7078" s="186" t="s">
        <v>20</v>
      </c>
      <c r="F7078" s="132" t="s">
        <v>20</v>
      </c>
      <c r="G7078" s="132" t="s">
        <v>20</v>
      </c>
      <c r="H7078" s="132" t="s">
        <v>20</v>
      </c>
      <c r="I7078" s="132" t="s">
        <v>20</v>
      </c>
      <c r="J7078" s="133">
        <v>1.4</v>
      </c>
      <c r="K7078" s="133">
        <v>1.4</v>
      </c>
      <c r="L7078" s="133">
        <v>0.43</v>
      </c>
      <c r="M7078" s="134" t="str">
        <f t="shared" si="110"/>
        <v>P</v>
      </c>
      <c r="N7078" s="171" t="s">
        <v>10682</v>
      </c>
      <c r="O7078" s="146" t="s">
        <v>1506</v>
      </c>
      <c r="P7078" s="146" t="s">
        <v>9526</v>
      </c>
      <c r="Q7078" s="147" t="s">
        <v>10519</v>
      </c>
      <c r="R7078" s="187">
        <v>45.91</v>
      </c>
    </row>
    <row r="7079" spans="1:18" x14ac:dyDescent="0.25">
      <c r="A7079" s="135">
        <v>1080127</v>
      </c>
      <c r="B7079" s="148" t="s">
        <v>6492</v>
      </c>
      <c r="C7079" s="135">
        <v>1000</v>
      </c>
      <c r="D7079" s="135" t="s">
        <v>20</v>
      </c>
      <c r="E7079" s="188" t="s">
        <v>20</v>
      </c>
      <c r="F7079" s="135" t="s">
        <v>20</v>
      </c>
      <c r="G7079" s="135" t="s">
        <v>20</v>
      </c>
      <c r="H7079" s="135" t="s">
        <v>20</v>
      </c>
      <c r="I7079" s="135" t="s">
        <v>20</v>
      </c>
      <c r="J7079" s="136">
        <v>1.4</v>
      </c>
      <c r="K7079" s="136">
        <v>1.4</v>
      </c>
      <c r="L7079" s="136">
        <v>0.43</v>
      </c>
      <c r="M7079" s="137" t="str">
        <f t="shared" si="110"/>
        <v>P</v>
      </c>
      <c r="N7079" s="172" t="s">
        <v>10682</v>
      </c>
      <c r="O7079" s="149" t="s">
        <v>1506</v>
      </c>
      <c r="P7079" s="149" t="s">
        <v>9526</v>
      </c>
      <c r="Q7079" s="150" t="s">
        <v>10519</v>
      </c>
      <c r="R7079" s="189">
        <v>20.91</v>
      </c>
    </row>
    <row r="7080" spans="1:18" x14ac:dyDescent="0.25">
      <c r="A7080" s="132">
        <v>1080128</v>
      </c>
      <c r="B7080" s="145" t="s">
        <v>6493</v>
      </c>
      <c r="C7080" s="132">
        <v>1000</v>
      </c>
      <c r="D7080" s="132" t="s">
        <v>20</v>
      </c>
      <c r="E7080" s="186" t="s">
        <v>20</v>
      </c>
      <c r="F7080" s="132" t="s">
        <v>20</v>
      </c>
      <c r="G7080" s="132" t="s">
        <v>20</v>
      </c>
      <c r="H7080" s="132" t="s">
        <v>20</v>
      </c>
      <c r="I7080" s="132" t="s">
        <v>20</v>
      </c>
      <c r="J7080" s="133">
        <v>1.4</v>
      </c>
      <c r="K7080" s="133">
        <v>1.4</v>
      </c>
      <c r="L7080" s="133">
        <v>0.43</v>
      </c>
      <c r="M7080" s="134" t="str">
        <f t="shared" si="110"/>
        <v>P</v>
      </c>
      <c r="N7080" s="171" t="s">
        <v>10682</v>
      </c>
      <c r="O7080" s="146" t="s">
        <v>1506</v>
      </c>
      <c r="P7080" s="146" t="s">
        <v>9526</v>
      </c>
      <c r="Q7080" s="147" t="s">
        <v>10519</v>
      </c>
      <c r="R7080" s="187">
        <v>20.91</v>
      </c>
    </row>
    <row r="7081" spans="1:18" x14ac:dyDescent="0.25">
      <c r="A7081" s="135">
        <v>1080130</v>
      </c>
      <c r="B7081" s="148" t="s">
        <v>6494</v>
      </c>
      <c r="C7081" s="135">
        <v>6</v>
      </c>
      <c r="D7081" s="135" t="s">
        <v>20</v>
      </c>
      <c r="E7081" s="188" t="s">
        <v>20</v>
      </c>
      <c r="F7081" s="135" t="s">
        <v>20</v>
      </c>
      <c r="G7081" s="135" t="s">
        <v>20</v>
      </c>
      <c r="H7081" s="135" t="s">
        <v>20</v>
      </c>
      <c r="I7081" s="135" t="s">
        <v>20</v>
      </c>
      <c r="J7081" s="136">
        <v>4.08</v>
      </c>
      <c r="K7081" s="136">
        <v>2.4300000000000002</v>
      </c>
      <c r="L7081" s="136">
        <v>2.2999999999999998</v>
      </c>
      <c r="M7081" s="137" t="str">
        <f t="shared" si="110"/>
        <v>P</v>
      </c>
      <c r="N7081" s="172" t="s">
        <v>10682</v>
      </c>
      <c r="O7081" s="149" t="s">
        <v>1500</v>
      </c>
      <c r="P7081" s="149" t="s">
        <v>9456</v>
      </c>
      <c r="Q7081" s="150" t="s">
        <v>10519</v>
      </c>
      <c r="R7081" s="189">
        <v>9.9850746268656714</v>
      </c>
    </row>
    <row r="7082" spans="1:18" x14ac:dyDescent="0.25">
      <c r="A7082" s="132">
        <v>1080135</v>
      </c>
      <c r="B7082" s="145" t="s">
        <v>6495</v>
      </c>
      <c r="C7082" s="132">
        <v>6</v>
      </c>
      <c r="D7082" s="132" t="s">
        <v>20</v>
      </c>
      <c r="E7082" s="186" t="s">
        <v>20</v>
      </c>
      <c r="F7082" s="132" t="s">
        <v>20</v>
      </c>
      <c r="G7082" s="132" t="s">
        <v>20</v>
      </c>
      <c r="H7082" s="132" t="s">
        <v>20</v>
      </c>
      <c r="I7082" s="132" t="s">
        <v>20</v>
      </c>
      <c r="J7082" s="133">
        <v>3.22</v>
      </c>
      <c r="K7082" s="133">
        <v>2.0699999999999998</v>
      </c>
      <c r="L7082" s="133">
        <v>1.9</v>
      </c>
      <c r="M7082" s="134" t="str">
        <f t="shared" si="110"/>
        <v>P</v>
      </c>
      <c r="N7082" s="171" t="s">
        <v>10682</v>
      </c>
      <c r="O7082" s="146" t="s">
        <v>1500</v>
      </c>
      <c r="P7082" s="146" t="s">
        <v>9456</v>
      </c>
      <c r="Q7082" s="147" t="s">
        <v>10519</v>
      </c>
      <c r="R7082" s="187">
        <v>8.6865671641791042</v>
      </c>
    </row>
    <row r="7083" spans="1:18" x14ac:dyDescent="0.25">
      <c r="A7083" s="135">
        <v>1080137</v>
      </c>
      <c r="B7083" s="148" t="s">
        <v>6496</v>
      </c>
      <c r="C7083" s="135">
        <v>1</v>
      </c>
      <c r="D7083" s="135" t="s">
        <v>20</v>
      </c>
      <c r="E7083" s="188" t="s">
        <v>20</v>
      </c>
      <c r="F7083" s="135" t="s">
        <v>20</v>
      </c>
      <c r="G7083" s="135" t="s">
        <v>21</v>
      </c>
      <c r="H7083" s="135" t="s">
        <v>21</v>
      </c>
      <c r="I7083" s="135" t="s">
        <v>21</v>
      </c>
      <c r="J7083" s="136">
        <v>5.6</v>
      </c>
      <c r="K7083" s="136">
        <v>3.3</v>
      </c>
      <c r="L7083" s="136">
        <v>0.01</v>
      </c>
      <c r="M7083" s="137" t="str">
        <f t="shared" si="110"/>
        <v>P</v>
      </c>
      <c r="N7083" s="172" t="s">
        <v>10682</v>
      </c>
      <c r="O7083" s="149" t="s">
        <v>1506</v>
      </c>
      <c r="P7083" s="149" t="s">
        <v>9498</v>
      </c>
      <c r="Q7083" s="150" t="s">
        <v>10519</v>
      </c>
      <c r="R7083" s="189">
        <v>0.25</v>
      </c>
    </row>
    <row r="7084" spans="1:18" x14ac:dyDescent="0.25">
      <c r="A7084" s="132">
        <v>1080138</v>
      </c>
      <c r="B7084" s="145" t="s">
        <v>6497</v>
      </c>
      <c r="C7084" s="132">
        <v>1000</v>
      </c>
      <c r="D7084" s="132" t="s">
        <v>20</v>
      </c>
      <c r="E7084" s="186" t="s">
        <v>20</v>
      </c>
      <c r="F7084" s="132" t="s">
        <v>20</v>
      </c>
      <c r="G7084" s="132" t="s">
        <v>20</v>
      </c>
      <c r="H7084" s="132" t="s">
        <v>20</v>
      </c>
      <c r="I7084" s="132" t="s">
        <v>20</v>
      </c>
      <c r="J7084" s="133">
        <v>1.4</v>
      </c>
      <c r="K7084" s="133">
        <v>1.4</v>
      </c>
      <c r="L7084" s="133">
        <v>0.43</v>
      </c>
      <c r="M7084" s="134" t="str">
        <f t="shared" si="110"/>
        <v>P</v>
      </c>
      <c r="N7084" s="171" t="s">
        <v>10682</v>
      </c>
      <c r="O7084" s="146" t="s">
        <v>1506</v>
      </c>
      <c r="P7084" s="146" t="s">
        <v>9526</v>
      </c>
      <c r="Q7084" s="147" t="s">
        <v>10519</v>
      </c>
      <c r="R7084" s="187">
        <v>92.36</v>
      </c>
    </row>
    <row r="7085" spans="1:18" x14ac:dyDescent="0.25">
      <c r="A7085" s="135">
        <v>1080139</v>
      </c>
      <c r="B7085" s="148" t="s">
        <v>6498</v>
      </c>
      <c r="C7085" s="135">
        <v>1000</v>
      </c>
      <c r="D7085" s="135" t="s">
        <v>20</v>
      </c>
      <c r="E7085" s="188" t="s">
        <v>20</v>
      </c>
      <c r="F7085" s="135" t="s">
        <v>20</v>
      </c>
      <c r="G7085" s="135" t="s">
        <v>20</v>
      </c>
      <c r="H7085" s="135" t="s">
        <v>20</v>
      </c>
      <c r="I7085" s="135" t="s">
        <v>20</v>
      </c>
      <c r="J7085" s="136">
        <v>1.4</v>
      </c>
      <c r="K7085" s="136">
        <v>1.4</v>
      </c>
      <c r="L7085" s="136">
        <v>0.43</v>
      </c>
      <c r="M7085" s="137" t="str">
        <f t="shared" si="110"/>
        <v>P</v>
      </c>
      <c r="N7085" s="172" t="s">
        <v>10682</v>
      </c>
      <c r="O7085" s="149" t="s">
        <v>1506</v>
      </c>
      <c r="P7085" s="149" t="s">
        <v>9526</v>
      </c>
      <c r="Q7085" s="150" t="s">
        <v>10519</v>
      </c>
      <c r="R7085" s="189">
        <v>35.31</v>
      </c>
    </row>
    <row r="7086" spans="1:18" x14ac:dyDescent="0.25">
      <c r="A7086" s="132">
        <v>1080140</v>
      </c>
      <c r="B7086" s="145" t="s">
        <v>6499</v>
      </c>
      <c r="C7086" s="132">
        <v>6</v>
      </c>
      <c r="D7086" s="132" t="s">
        <v>20</v>
      </c>
      <c r="E7086" s="186" t="s">
        <v>20</v>
      </c>
      <c r="F7086" s="132" t="s">
        <v>20</v>
      </c>
      <c r="G7086" s="132" t="s">
        <v>20</v>
      </c>
      <c r="H7086" s="132" t="s">
        <v>20</v>
      </c>
      <c r="I7086" s="132" t="s">
        <v>20</v>
      </c>
      <c r="J7086" s="133">
        <v>3.16</v>
      </c>
      <c r="K7086" s="133">
        <v>1.87</v>
      </c>
      <c r="L7086" s="133">
        <v>2.58</v>
      </c>
      <c r="M7086" s="134" t="str">
        <f t="shared" si="110"/>
        <v>P</v>
      </c>
      <c r="N7086" s="171" t="s">
        <v>10682</v>
      </c>
      <c r="O7086" s="146" t="s">
        <v>1500</v>
      </c>
      <c r="P7086" s="146" t="s">
        <v>9456</v>
      </c>
      <c r="Q7086" s="147" t="s">
        <v>10519</v>
      </c>
      <c r="R7086" s="187">
        <v>11.28</v>
      </c>
    </row>
    <row r="7087" spans="1:18" x14ac:dyDescent="0.25">
      <c r="A7087" s="135">
        <v>1080141</v>
      </c>
      <c r="B7087" s="148" t="s">
        <v>6500</v>
      </c>
      <c r="C7087" s="135">
        <v>6</v>
      </c>
      <c r="D7087" s="135" t="s">
        <v>20</v>
      </c>
      <c r="E7087" s="188" t="s">
        <v>20</v>
      </c>
      <c r="F7087" s="135" t="s">
        <v>20</v>
      </c>
      <c r="G7087" s="135" t="s">
        <v>20</v>
      </c>
      <c r="H7087" s="135" t="s">
        <v>20</v>
      </c>
      <c r="I7087" s="135" t="s">
        <v>20</v>
      </c>
      <c r="J7087" s="136">
        <v>3.16</v>
      </c>
      <c r="K7087" s="136">
        <v>1.87</v>
      </c>
      <c r="L7087" s="136">
        <v>2.58</v>
      </c>
      <c r="M7087" s="137" t="str">
        <f t="shared" si="110"/>
        <v>P</v>
      </c>
      <c r="N7087" s="172" t="s">
        <v>10682</v>
      </c>
      <c r="O7087" s="149" t="s">
        <v>1500</v>
      </c>
      <c r="P7087" s="149" t="s">
        <v>9456</v>
      </c>
      <c r="Q7087" s="150" t="s">
        <v>10519</v>
      </c>
      <c r="R7087" s="189">
        <v>8.1044776119402968</v>
      </c>
    </row>
    <row r="7088" spans="1:18" x14ac:dyDescent="0.25">
      <c r="A7088" s="132">
        <v>1080158</v>
      </c>
      <c r="B7088" s="145" t="s">
        <v>6501</v>
      </c>
      <c r="C7088" s="132">
        <v>6</v>
      </c>
      <c r="D7088" s="132" t="s">
        <v>20</v>
      </c>
      <c r="E7088" s="186" t="s">
        <v>20</v>
      </c>
      <c r="F7088" s="132" t="s">
        <v>20</v>
      </c>
      <c r="G7088" s="132" t="s">
        <v>20</v>
      </c>
      <c r="H7088" s="132" t="s">
        <v>20</v>
      </c>
      <c r="I7088" s="132" t="s">
        <v>20</v>
      </c>
      <c r="J7088" s="133">
        <v>3.55</v>
      </c>
      <c r="K7088" s="133">
        <v>2.15</v>
      </c>
      <c r="L7088" s="133">
        <v>1.75</v>
      </c>
      <c r="M7088" s="134" t="str">
        <f t="shared" si="110"/>
        <v>P</v>
      </c>
      <c r="N7088" s="171" t="s">
        <v>10682</v>
      </c>
      <c r="O7088" s="146" t="s">
        <v>1500</v>
      </c>
      <c r="P7088" s="146" t="s">
        <v>9456</v>
      </c>
      <c r="Q7088" s="147" t="s">
        <v>10519</v>
      </c>
      <c r="R7088" s="187">
        <v>8.91044776119403</v>
      </c>
    </row>
    <row r="7089" spans="1:18" x14ac:dyDescent="0.25">
      <c r="A7089" s="135">
        <v>1080159</v>
      </c>
      <c r="B7089" s="148" t="s">
        <v>6502</v>
      </c>
      <c r="C7089" s="135">
        <v>1</v>
      </c>
      <c r="D7089" s="135" t="s">
        <v>20</v>
      </c>
      <c r="E7089" s="188" t="s">
        <v>20</v>
      </c>
      <c r="F7089" s="135" t="s">
        <v>20</v>
      </c>
      <c r="G7089" s="135" t="s">
        <v>20</v>
      </c>
      <c r="H7089" s="135" t="s">
        <v>20</v>
      </c>
      <c r="I7089" s="135" t="s">
        <v>20</v>
      </c>
      <c r="J7089" s="136">
        <v>3.06</v>
      </c>
      <c r="K7089" s="136">
        <v>1.8</v>
      </c>
      <c r="L7089" s="136">
        <v>1E-3</v>
      </c>
      <c r="M7089" s="137" t="str">
        <f t="shared" si="110"/>
        <v>P</v>
      </c>
      <c r="N7089" s="172" t="s">
        <v>10682</v>
      </c>
      <c r="O7089" s="149" t="s">
        <v>1506</v>
      </c>
      <c r="P7089" s="149" t="s">
        <v>9498</v>
      </c>
      <c r="Q7089" s="150" t="s">
        <v>10519</v>
      </c>
      <c r="R7089" s="189">
        <v>0.09</v>
      </c>
    </row>
    <row r="7090" spans="1:18" x14ac:dyDescent="0.25">
      <c r="A7090" s="132">
        <v>1080160</v>
      </c>
      <c r="B7090" s="145" t="s">
        <v>6503</v>
      </c>
      <c r="C7090" s="132">
        <v>6</v>
      </c>
      <c r="D7090" s="132">
        <v>1260</v>
      </c>
      <c r="E7090" s="186">
        <v>42</v>
      </c>
      <c r="F7090" s="132" t="s">
        <v>20</v>
      </c>
      <c r="G7090" s="132" t="s">
        <v>20</v>
      </c>
      <c r="H7090" s="132" t="s">
        <v>20</v>
      </c>
      <c r="I7090" s="132" t="s">
        <v>20</v>
      </c>
      <c r="J7090" s="133">
        <v>3.1</v>
      </c>
      <c r="K7090" s="133">
        <v>1.8140000000000001</v>
      </c>
      <c r="L7090" s="133">
        <v>0.13</v>
      </c>
      <c r="M7090" s="134" t="str">
        <f t="shared" si="110"/>
        <v>P</v>
      </c>
      <c r="N7090" s="171" t="s">
        <v>10682</v>
      </c>
      <c r="O7090" s="146" t="s">
        <v>1506</v>
      </c>
      <c r="P7090" s="146" t="s">
        <v>9498</v>
      </c>
      <c r="Q7090" s="147" t="s">
        <v>10519</v>
      </c>
      <c r="R7090" s="187">
        <v>2.16</v>
      </c>
    </row>
    <row r="7091" spans="1:18" x14ac:dyDescent="0.25">
      <c r="A7091" s="135">
        <v>1080169</v>
      </c>
      <c r="B7091" s="148" t="s">
        <v>6504</v>
      </c>
      <c r="C7091" s="135">
        <v>6</v>
      </c>
      <c r="D7091" s="135" t="s">
        <v>20</v>
      </c>
      <c r="E7091" s="188" t="s">
        <v>20</v>
      </c>
      <c r="F7091" s="135" t="s">
        <v>20</v>
      </c>
      <c r="G7091" s="135" t="s">
        <v>20</v>
      </c>
      <c r="H7091" s="135" t="s">
        <v>20</v>
      </c>
      <c r="I7091" s="135" t="s">
        <v>20</v>
      </c>
      <c r="J7091" s="136">
        <v>1.18</v>
      </c>
      <c r="K7091" s="136">
        <v>1.18</v>
      </c>
      <c r="L7091" s="136">
        <v>1E-3</v>
      </c>
      <c r="M7091" s="137" t="str">
        <f t="shared" si="110"/>
        <v>P</v>
      </c>
      <c r="N7091" s="172" t="s">
        <v>10682</v>
      </c>
      <c r="O7091" s="149" t="s">
        <v>1506</v>
      </c>
      <c r="P7091" s="149" t="s">
        <v>9498</v>
      </c>
      <c r="Q7091" s="150" t="s">
        <v>10519</v>
      </c>
      <c r="R7091" s="189">
        <v>0.01</v>
      </c>
    </row>
    <row r="7092" spans="1:18" x14ac:dyDescent="0.25">
      <c r="A7092" s="132">
        <v>1080170</v>
      </c>
      <c r="B7092" s="145" t="s">
        <v>6505</v>
      </c>
      <c r="C7092" s="132">
        <v>6</v>
      </c>
      <c r="D7092" s="132" t="s">
        <v>20</v>
      </c>
      <c r="E7092" s="186" t="s">
        <v>20</v>
      </c>
      <c r="F7092" s="132" t="s">
        <v>20</v>
      </c>
      <c r="G7092" s="132" t="s">
        <v>20</v>
      </c>
      <c r="H7092" s="132" t="s">
        <v>20</v>
      </c>
      <c r="I7092" s="132" t="s">
        <v>20</v>
      </c>
      <c r="J7092" s="133">
        <v>3.06</v>
      </c>
      <c r="K7092" s="133">
        <v>1.8</v>
      </c>
      <c r="L7092" s="133">
        <v>1E-3</v>
      </c>
      <c r="M7092" s="134" t="str">
        <f t="shared" si="110"/>
        <v>P</v>
      </c>
      <c r="N7092" s="171" t="s">
        <v>10682</v>
      </c>
      <c r="O7092" s="146" t="s">
        <v>1506</v>
      </c>
      <c r="P7092" s="146" t="s">
        <v>9498</v>
      </c>
      <c r="Q7092" s="147" t="s">
        <v>10519</v>
      </c>
      <c r="R7092" s="187">
        <v>0.09</v>
      </c>
    </row>
    <row r="7093" spans="1:18" x14ac:dyDescent="0.25">
      <c r="A7093" s="135">
        <v>1080171</v>
      </c>
      <c r="B7093" s="148" t="s">
        <v>6506</v>
      </c>
      <c r="C7093" s="135">
        <v>6</v>
      </c>
      <c r="D7093" s="135" t="s">
        <v>20</v>
      </c>
      <c r="E7093" s="188" t="s">
        <v>20</v>
      </c>
      <c r="F7093" s="135" t="s">
        <v>20</v>
      </c>
      <c r="G7093" s="135" t="s">
        <v>20</v>
      </c>
      <c r="H7093" s="135" t="s">
        <v>20</v>
      </c>
      <c r="I7093" s="135" t="s">
        <v>20</v>
      </c>
      <c r="J7093" s="136">
        <v>1.18</v>
      </c>
      <c r="K7093" s="136">
        <v>1.18</v>
      </c>
      <c r="L7093" s="136">
        <v>1E-3</v>
      </c>
      <c r="M7093" s="137" t="str">
        <f t="shared" si="110"/>
        <v>P</v>
      </c>
      <c r="N7093" s="172" t="s">
        <v>10682</v>
      </c>
      <c r="O7093" s="149" t="s">
        <v>1506</v>
      </c>
      <c r="P7093" s="149" t="s">
        <v>9498</v>
      </c>
      <c r="Q7093" s="150" t="s">
        <v>10519</v>
      </c>
      <c r="R7093" s="189">
        <v>0.01</v>
      </c>
    </row>
    <row r="7094" spans="1:18" x14ac:dyDescent="0.25">
      <c r="A7094" s="132">
        <v>1080172</v>
      </c>
      <c r="B7094" s="145" t="s">
        <v>6507</v>
      </c>
      <c r="C7094" s="132">
        <v>6</v>
      </c>
      <c r="D7094" s="132" t="s">
        <v>20</v>
      </c>
      <c r="E7094" s="186" t="s">
        <v>20</v>
      </c>
      <c r="F7094" s="132" t="s">
        <v>20</v>
      </c>
      <c r="G7094" s="132" t="s">
        <v>20</v>
      </c>
      <c r="H7094" s="132" t="s">
        <v>20</v>
      </c>
      <c r="I7094" s="132" t="s">
        <v>20</v>
      </c>
      <c r="J7094" s="133">
        <v>3.06</v>
      </c>
      <c r="K7094" s="133">
        <v>2.08</v>
      </c>
      <c r="L7094" s="133">
        <v>1.1499999999999999</v>
      </c>
      <c r="M7094" s="134" t="str">
        <f t="shared" si="110"/>
        <v>P</v>
      </c>
      <c r="N7094" s="171" t="s">
        <v>10682</v>
      </c>
      <c r="O7094" s="146" t="s">
        <v>1500</v>
      </c>
      <c r="P7094" s="146" t="s">
        <v>9456</v>
      </c>
      <c r="Q7094" s="147" t="s">
        <v>10519</v>
      </c>
      <c r="R7094" s="187">
        <v>4.8358208955223878</v>
      </c>
    </row>
    <row r="7095" spans="1:18" x14ac:dyDescent="0.25">
      <c r="A7095" s="135">
        <v>1080209</v>
      </c>
      <c r="B7095" s="148" t="s">
        <v>6508</v>
      </c>
      <c r="C7095" s="135">
        <v>6</v>
      </c>
      <c r="D7095" s="135" t="s">
        <v>20</v>
      </c>
      <c r="E7095" s="188" t="s">
        <v>20</v>
      </c>
      <c r="F7095" s="135" t="s">
        <v>20</v>
      </c>
      <c r="G7095" s="135" t="s">
        <v>20</v>
      </c>
      <c r="H7095" s="135" t="s">
        <v>20</v>
      </c>
      <c r="I7095" s="135" t="s">
        <v>20</v>
      </c>
      <c r="J7095" s="136">
        <v>3.06</v>
      </c>
      <c r="K7095" s="136">
        <v>2.08</v>
      </c>
      <c r="L7095" s="136">
        <v>1.1499999999999999</v>
      </c>
      <c r="M7095" s="137" t="str">
        <f t="shared" si="110"/>
        <v>P</v>
      </c>
      <c r="N7095" s="172" t="s">
        <v>10682</v>
      </c>
      <c r="O7095" s="149" t="s">
        <v>1500</v>
      </c>
      <c r="P7095" s="149" t="s">
        <v>9456</v>
      </c>
      <c r="Q7095" s="150" t="s">
        <v>10519</v>
      </c>
      <c r="R7095" s="189">
        <v>4.8358208955223878</v>
      </c>
    </row>
    <row r="7096" spans="1:18" x14ac:dyDescent="0.25">
      <c r="A7096" s="132">
        <v>1080210</v>
      </c>
      <c r="B7096" s="145" t="s">
        <v>6509</v>
      </c>
      <c r="C7096" s="132">
        <v>6</v>
      </c>
      <c r="D7096" s="132" t="s">
        <v>20</v>
      </c>
      <c r="E7096" s="186" t="s">
        <v>20</v>
      </c>
      <c r="F7096" s="132" t="s">
        <v>20</v>
      </c>
      <c r="G7096" s="132" t="s">
        <v>20</v>
      </c>
      <c r="H7096" s="132" t="s">
        <v>20</v>
      </c>
      <c r="I7096" s="132" t="s">
        <v>20</v>
      </c>
      <c r="J7096" s="133">
        <v>3.06</v>
      </c>
      <c r="K7096" s="133">
        <v>2.08</v>
      </c>
      <c r="L7096" s="133">
        <v>1.1499999999999999</v>
      </c>
      <c r="M7096" s="134" t="str">
        <f t="shared" si="110"/>
        <v>P</v>
      </c>
      <c r="N7096" s="171" t="s">
        <v>10682</v>
      </c>
      <c r="O7096" s="146" t="s">
        <v>1500</v>
      </c>
      <c r="P7096" s="146" t="s">
        <v>9456</v>
      </c>
      <c r="Q7096" s="147" t="s">
        <v>10519</v>
      </c>
      <c r="R7096" s="187">
        <v>4.8358208955223878</v>
      </c>
    </row>
    <row r="7097" spans="1:18" x14ac:dyDescent="0.25">
      <c r="A7097" s="135">
        <v>1080211</v>
      </c>
      <c r="B7097" s="148" t="s">
        <v>6510</v>
      </c>
      <c r="C7097" s="135">
        <v>4</v>
      </c>
      <c r="D7097" s="135" t="s">
        <v>20</v>
      </c>
      <c r="E7097" s="188" t="s">
        <v>20</v>
      </c>
      <c r="F7097" s="135" t="s">
        <v>20</v>
      </c>
      <c r="G7097" s="135" t="s">
        <v>21</v>
      </c>
      <c r="H7097" s="135" t="s">
        <v>21</v>
      </c>
      <c r="I7097" s="135" t="s">
        <v>21</v>
      </c>
      <c r="J7097" s="136">
        <v>3.45</v>
      </c>
      <c r="K7097" s="136">
        <v>3.5</v>
      </c>
      <c r="L7097" s="136">
        <v>1.1000000000000001</v>
      </c>
      <c r="M7097" s="137" t="str">
        <f t="shared" si="110"/>
        <v>P</v>
      </c>
      <c r="N7097" s="174" t="s">
        <v>10682</v>
      </c>
      <c r="O7097" s="149" t="s">
        <v>1500</v>
      </c>
      <c r="P7097" s="149" t="s">
        <v>9456</v>
      </c>
      <c r="Q7097" s="150" t="s">
        <v>10519</v>
      </c>
      <c r="R7097" s="189">
        <v>10.88</v>
      </c>
    </row>
    <row r="7098" spans="1:18" x14ac:dyDescent="0.25">
      <c r="A7098" s="132">
        <v>1080212</v>
      </c>
      <c r="B7098" s="145" t="s">
        <v>6511</v>
      </c>
      <c r="C7098" s="132">
        <v>100</v>
      </c>
      <c r="D7098" s="132" t="s">
        <v>20</v>
      </c>
      <c r="E7098" s="186" t="s">
        <v>20</v>
      </c>
      <c r="F7098" s="132" t="s">
        <v>20</v>
      </c>
      <c r="G7098" s="132" t="s">
        <v>20</v>
      </c>
      <c r="H7098" s="132" t="s">
        <v>20</v>
      </c>
      <c r="I7098" s="132" t="s">
        <v>20</v>
      </c>
      <c r="J7098" s="133">
        <v>0.6</v>
      </c>
      <c r="K7098" s="133">
        <v>0.6</v>
      </c>
      <c r="L7098" s="133">
        <v>3</v>
      </c>
      <c r="M7098" s="134" t="str">
        <f t="shared" si="110"/>
        <v>P</v>
      </c>
      <c r="N7098" s="171" t="s">
        <v>10682</v>
      </c>
      <c r="O7098" s="146" t="s">
        <v>1500</v>
      </c>
      <c r="P7098" s="146" t="s">
        <v>9418</v>
      </c>
      <c r="Q7098" s="147" t="s">
        <v>10519</v>
      </c>
      <c r="R7098" s="187">
        <v>10</v>
      </c>
    </row>
    <row r="7099" spans="1:18" x14ac:dyDescent="0.25">
      <c r="A7099" s="135">
        <v>1080214</v>
      </c>
      <c r="B7099" s="148" t="s">
        <v>750</v>
      </c>
      <c r="C7099" s="135">
        <v>2</v>
      </c>
      <c r="D7099" s="135">
        <v>50</v>
      </c>
      <c r="E7099" s="188" t="s">
        <v>21</v>
      </c>
      <c r="F7099" s="135">
        <v>60</v>
      </c>
      <c r="G7099" s="135" t="s">
        <v>20</v>
      </c>
      <c r="H7099" s="135" t="s">
        <v>20</v>
      </c>
      <c r="I7099" s="135" t="s">
        <v>20</v>
      </c>
      <c r="J7099" s="136">
        <v>4.32</v>
      </c>
      <c r="K7099" s="136">
        <v>2.2599999999999998</v>
      </c>
      <c r="L7099" s="136">
        <v>2.27</v>
      </c>
      <c r="M7099" s="137" t="str">
        <f t="shared" si="110"/>
        <v>P</v>
      </c>
      <c r="N7099" s="172" t="s">
        <v>10681</v>
      </c>
      <c r="O7099" s="149" t="s">
        <v>1506</v>
      </c>
      <c r="P7099" s="149" t="s">
        <v>9503</v>
      </c>
      <c r="Q7099" s="150" t="s">
        <v>10519</v>
      </c>
      <c r="R7099" s="189">
        <v>12.4</v>
      </c>
    </row>
    <row r="7100" spans="1:18" x14ac:dyDescent="0.25">
      <c r="A7100" s="132">
        <v>1080278</v>
      </c>
      <c r="B7100" s="145" t="s">
        <v>6512</v>
      </c>
      <c r="C7100" s="132">
        <v>1000</v>
      </c>
      <c r="D7100" s="132" t="s">
        <v>20</v>
      </c>
      <c r="E7100" s="186" t="s">
        <v>20</v>
      </c>
      <c r="F7100" s="132" t="s">
        <v>20</v>
      </c>
      <c r="G7100" s="132" t="s">
        <v>20</v>
      </c>
      <c r="H7100" s="132" t="s">
        <v>20</v>
      </c>
      <c r="I7100" s="132" t="s">
        <v>20</v>
      </c>
      <c r="J7100" s="133">
        <v>1.4</v>
      </c>
      <c r="K7100" s="133">
        <v>1.4</v>
      </c>
      <c r="L7100" s="133">
        <v>0.43</v>
      </c>
      <c r="M7100" s="134" t="str">
        <f t="shared" si="110"/>
        <v>P</v>
      </c>
      <c r="N7100" s="171" t="s">
        <v>10682</v>
      </c>
      <c r="O7100" s="146" t="s">
        <v>1506</v>
      </c>
      <c r="P7100" s="146" t="s">
        <v>9526</v>
      </c>
      <c r="Q7100" s="147" t="s">
        <v>10519</v>
      </c>
      <c r="R7100" s="187">
        <v>20.91</v>
      </c>
    </row>
    <row r="7101" spans="1:18" x14ac:dyDescent="0.25">
      <c r="A7101" s="135">
        <v>1080279</v>
      </c>
      <c r="B7101" s="148" t="s">
        <v>6513</v>
      </c>
      <c r="C7101" s="135">
        <v>6</v>
      </c>
      <c r="D7101" s="135" t="s">
        <v>20</v>
      </c>
      <c r="E7101" s="188" t="s">
        <v>20</v>
      </c>
      <c r="F7101" s="135" t="s">
        <v>20</v>
      </c>
      <c r="G7101" s="135" t="s">
        <v>20</v>
      </c>
      <c r="H7101" s="135" t="s">
        <v>20</v>
      </c>
      <c r="I7101" s="135" t="s">
        <v>20</v>
      </c>
      <c r="J7101" s="136">
        <v>2.84</v>
      </c>
      <c r="K7101" s="136">
        <v>2.76</v>
      </c>
      <c r="L7101" s="136">
        <v>1.1399999999999999</v>
      </c>
      <c r="M7101" s="137" t="str">
        <f t="shared" si="110"/>
        <v>P</v>
      </c>
      <c r="N7101" s="172" t="s">
        <v>10682</v>
      </c>
      <c r="O7101" s="149" t="s">
        <v>1500</v>
      </c>
      <c r="P7101" s="149" t="s">
        <v>9456</v>
      </c>
      <c r="Q7101" s="150" t="s">
        <v>10519</v>
      </c>
      <c r="R7101" s="189">
        <v>5.1044776119402977</v>
      </c>
    </row>
    <row r="7102" spans="1:18" x14ac:dyDescent="0.25">
      <c r="A7102" s="132">
        <v>1080280</v>
      </c>
      <c r="B7102" s="145" t="s">
        <v>6514</v>
      </c>
      <c r="C7102" s="132">
        <v>1000</v>
      </c>
      <c r="D7102" s="132" t="s">
        <v>20</v>
      </c>
      <c r="E7102" s="186" t="s">
        <v>20</v>
      </c>
      <c r="F7102" s="132" t="s">
        <v>20</v>
      </c>
      <c r="G7102" s="132" t="s">
        <v>20</v>
      </c>
      <c r="H7102" s="132" t="s">
        <v>20</v>
      </c>
      <c r="I7102" s="132" t="s">
        <v>20</v>
      </c>
      <c r="J7102" s="133">
        <v>1.4</v>
      </c>
      <c r="K7102" s="133">
        <v>1.4</v>
      </c>
      <c r="L7102" s="133">
        <v>0.43</v>
      </c>
      <c r="M7102" s="134" t="str">
        <f t="shared" si="110"/>
        <v>P</v>
      </c>
      <c r="N7102" s="171" t="s">
        <v>10682</v>
      </c>
      <c r="O7102" s="146" t="s">
        <v>1506</v>
      </c>
      <c r="P7102" s="146" t="s">
        <v>9526</v>
      </c>
      <c r="Q7102" s="147" t="s">
        <v>10519</v>
      </c>
      <c r="R7102" s="187">
        <v>53.89</v>
      </c>
    </row>
    <row r="7103" spans="1:18" x14ac:dyDescent="0.25">
      <c r="A7103" s="135">
        <v>1080288</v>
      </c>
      <c r="B7103" s="148" t="s">
        <v>6515</v>
      </c>
      <c r="C7103" s="135">
        <v>6</v>
      </c>
      <c r="D7103" s="135" t="s">
        <v>20</v>
      </c>
      <c r="E7103" s="188" t="s">
        <v>20</v>
      </c>
      <c r="F7103" s="135" t="s">
        <v>20</v>
      </c>
      <c r="G7103" s="135" t="s">
        <v>20</v>
      </c>
      <c r="H7103" s="135" t="s">
        <v>20</v>
      </c>
      <c r="I7103" s="135" t="s">
        <v>20</v>
      </c>
      <c r="J7103" s="136">
        <v>4</v>
      </c>
      <c r="K7103" s="136">
        <v>2.65</v>
      </c>
      <c r="L7103" s="136">
        <v>1.55</v>
      </c>
      <c r="M7103" s="137" t="str">
        <f t="shared" si="110"/>
        <v>P</v>
      </c>
      <c r="N7103" s="172" t="s">
        <v>10682</v>
      </c>
      <c r="O7103" s="149" t="s">
        <v>1500</v>
      </c>
      <c r="P7103" s="149" t="s">
        <v>9456</v>
      </c>
      <c r="Q7103" s="150" t="s">
        <v>10519</v>
      </c>
      <c r="R7103" s="189">
        <v>8.879999999999999</v>
      </c>
    </row>
    <row r="7104" spans="1:18" x14ac:dyDescent="0.25">
      <c r="A7104" s="132">
        <v>1080289</v>
      </c>
      <c r="B7104" s="145" t="s">
        <v>6516</v>
      </c>
      <c r="C7104" s="132">
        <v>1000</v>
      </c>
      <c r="D7104" s="132" t="s">
        <v>20</v>
      </c>
      <c r="E7104" s="186" t="s">
        <v>20</v>
      </c>
      <c r="F7104" s="132" t="s">
        <v>20</v>
      </c>
      <c r="G7104" s="132" t="s">
        <v>20</v>
      </c>
      <c r="H7104" s="132" t="s">
        <v>20</v>
      </c>
      <c r="I7104" s="132" t="s">
        <v>20</v>
      </c>
      <c r="J7104" s="133">
        <v>1.4</v>
      </c>
      <c r="K7104" s="133">
        <v>1.4</v>
      </c>
      <c r="L7104" s="133">
        <v>0.43</v>
      </c>
      <c r="M7104" s="134" t="str">
        <f t="shared" si="110"/>
        <v>P</v>
      </c>
      <c r="N7104" s="171" t="s">
        <v>10682</v>
      </c>
      <c r="O7104" s="146" t="s">
        <v>1506</v>
      </c>
      <c r="P7104" s="146" t="s">
        <v>9526</v>
      </c>
      <c r="Q7104" s="147" t="s">
        <v>10519</v>
      </c>
      <c r="R7104" s="187">
        <v>50</v>
      </c>
    </row>
    <row r="7105" spans="1:18" x14ac:dyDescent="0.25">
      <c r="A7105" s="135">
        <v>1080290</v>
      </c>
      <c r="B7105" s="148" t="s">
        <v>6517</v>
      </c>
      <c r="C7105" s="135">
        <v>6</v>
      </c>
      <c r="D7105" s="135" t="s">
        <v>20</v>
      </c>
      <c r="E7105" s="188" t="s">
        <v>20</v>
      </c>
      <c r="F7105" s="135" t="s">
        <v>20</v>
      </c>
      <c r="G7105" s="135" t="s">
        <v>20</v>
      </c>
      <c r="H7105" s="135" t="s">
        <v>20</v>
      </c>
      <c r="I7105" s="135" t="s">
        <v>20</v>
      </c>
      <c r="J7105" s="136">
        <v>4</v>
      </c>
      <c r="K7105" s="136">
        <v>2.65</v>
      </c>
      <c r="L7105" s="136">
        <v>1.55</v>
      </c>
      <c r="M7105" s="137" t="str">
        <f t="shared" si="110"/>
        <v>P</v>
      </c>
      <c r="N7105" s="172" t="s">
        <v>10682</v>
      </c>
      <c r="O7105" s="149" t="s">
        <v>1500</v>
      </c>
      <c r="P7105" s="149" t="s">
        <v>9456</v>
      </c>
      <c r="Q7105" s="150" t="s">
        <v>10519</v>
      </c>
      <c r="R7105" s="189">
        <v>8.879999999999999</v>
      </c>
    </row>
    <row r="7106" spans="1:18" x14ac:dyDescent="0.25">
      <c r="A7106" s="132">
        <v>1080291</v>
      </c>
      <c r="B7106" s="145" t="s">
        <v>6518</v>
      </c>
      <c r="C7106" s="132">
        <v>1000</v>
      </c>
      <c r="D7106" s="132" t="s">
        <v>20</v>
      </c>
      <c r="E7106" s="186" t="s">
        <v>20</v>
      </c>
      <c r="F7106" s="132" t="s">
        <v>20</v>
      </c>
      <c r="G7106" s="132" t="s">
        <v>20</v>
      </c>
      <c r="H7106" s="132" t="s">
        <v>20</v>
      </c>
      <c r="I7106" s="132" t="s">
        <v>20</v>
      </c>
      <c r="J7106" s="133">
        <v>1.4</v>
      </c>
      <c r="K7106" s="133">
        <v>1.4</v>
      </c>
      <c r="L7106" s="133">
        <v>0.43</v>
      </c>
      <c r="M7106" s="134" t="str">
        <f t="shared" ref="M7106:M7169" si="111">HYPERLINK(CONCATENATE("T:\Distribution Centre\RDC Department Shared\Cubiscan photos","\",A7106,"-pac.jpg"),"P")</f>
        <v>P</v>
      </c>
      <c r="N7106" s="171" t="s">
        <v>10682</v>
      </c>
      <c r="O7106" s="146" t="s">
        <v>1506</v>
      </c>
      <c r="P7106" s="146" t="s">
        <v>9526</v>
      </c>
      <c r="Q7106" s="147" t="s">
        <v>10519</v>
      </c>
      <c r="R7106" s="187">
        <v>50</v>
      </c>
    </row>
    <row r="7107" spans="1:18" x14ac:dyDescent="0.25">
      <c r="A7107" s="135">
        <v>1080292</v>
      </c>
      <c r="B7107" s="148" t="s">
        <v>6519</v>
      </c>
      <c r="C7107" s="135">
        <v>4</v>
      </c>
      <c r="D7107" s="135">
        <v>75</v>
      </c>
      <c r="E7107" s="188" t="s">
        <v>21</v>
      </c>
      <c r="F7107" s="135" t="s">
        <v>20</v>
      </c>
      <c r="G7107" s="135" t="s">
        <v>20</v>
      </c>
      <c r="H7107" s="135" t="s">
        <v>20</v>
      </c>
      <c r="I7107" s="135" t="s">
        <v>20</v>
      </c>
      <c r="J7107" s="136">
        <v>3</v>
      </c>
      <c r="K7107" s="136">
        <v>2.2999999999999998</v>
      </c>
      <c r="L7107" s="136">
        <v>2.4</v>
      </c>
      <c r="M7107" s="137" t="str">
        <f t="shared" si="111"/>
        <v>P</v>
      </c>
      <c r="N7107" s="172" t="s">
        <v>10682</v>
      </c>
      <c r="O7107" s="149" t="s">
        <v>1614</v>
      </c>
      <c r="P7107" s="149" t="s">
        <v>9419</v>
      </c>
      <c r="Q7107" s="150" t="s">
        <v>10519</v>
      </c>
      <c r="R7107" s="189">
        <v>12.28</v>
      </c>
    </row>
    <row r="7108" spans="1:18" x14ac:dyDescent="0.25">
      <c r="A7108" s="132">
        <v>1080293</v>
      </c>
      <c r="B7108" s="145" t="s">
        <v>6520</v>
      </c>
      <c r="C7108" s="132">
        <v>1000</v>
      </c>
      <c r="D7108" s="132" t="s">
        <v>20</v>
      </c>
      <c r="E7108" s="186" t="s">
        <v>20</v>
      </c>
      <c r="F7108" s="132" t="s">
        <v>20</v>
      </c>
      <c r="G7108" s="132" t="s">
        <v>20</v>
      </c>
      <c r="H7108" s="132" t="s">
        <v>20</v>
      </c>
      <c r="I7108" s="132" t="s">
        <v>20</v>
      </c>
      <c r="J7108" s="133">
        <v>1.4</v>
      </c>
      <c r="K7108" s="133">
        <v>1.4</v>
      </c>
      <c r="L7108" s="133">
        <v>0.43</v>
      </c>
      <c r="M7108" s="134" t="str">
        <f t="shared" si="111"/>
        <v>P</v>
      </c>
      <c r="N7108" s="171" t="s">
        <v>10682</v>
      </c>
      <c r="O7108" s="146" t="s">
        <v>1506</v>
      </c>
      <c r="P7108" s="146" t="s">
        <v>9526</v>
      </c>
      <c r="Q7108" s="147" t="s">
        <v>10519</v>
      </c>
      <c r="R7108" s="187">
        <v>70</v>
      </c>
    </row>
    <row r="7109" spans="1:18" x14ac:dyDescent="0.25">
      <c r="A7109" s="135">
        <v>1080296</v>
      </c>
      <c r="B7109" s="148" t="s">
        <v>6521</v>
      </c>
      <c r="C7109" s="135">
        <v>4</v>
      </c>
      <c r="D7109" s="135">
        <v>85</v>
      </c>
      <c r="E7109" s="188" t="s">
        <v>20</v>
      </c>
      <c r="F7109" s="135" t="s">
        <v>20</v>
      </c>
      <c r="G7109" s="135" t="s">
        <v>20</v>
      </c>
      <c r="H7109" s="135" t="s">
        <v>20</v>
      </c>
      <c r="I7109" s="135" t="s">
        <v>20</v>
      </c>
      <c r="J7109" s="136">
        <v>3</v>
      </c>
      <c r="K7109" s="136">
        <v>2.2999999999999998</v>
      </c>
      <c r="L7109" s="136">
        <v>2.4</v>
      </c>
      <c r="M7109" s="137" t="str">
        <f t="shared" si="111"/>
        <v>P</v>
      </c>
      <c r="N7109" s="172" t="s">
        <v>10682</v>
      </c>
      <c r="O7109" s="149" t="s">
        <v>1614</v>
      </c>
      <c r="P7109" s="149" t="s">
        <v>9419</v>
      </c>
      <c r="Q7109" s="150" t="s">
        <v>10519</v>
      </c>
      <c r="R7109" s="189">
        <v>15</v>
      </c>
    </row>
    <row r="7110" spans="1:18" x14ac:dyDescent="0.25">
      <c r="A7110" s="132">
        <v>1080297</v>
      </c>
      <c r="B7110" s="145" t="s">
        <v>6522</v>
      </c>
      <c r="C7110" s="132">
        <v>1000</v>
      </c>
      <c r="D7110" s="132" t="s">
        <v>20</v>
      </c>
      <c r="E7110" s="186" t="s">
        <v>20</v>
      </c>
      <c r="F7110" s="132" t="s">
        <v>20</v>
      </c>
      <c r="G7110" s="132" t="s">
        <v>20</v>
      </c>
      <c r="H7110" s="132" t="s">
        <v>20</v>
      </c>
      <c r="I7110" s="132" t="s">
        <v>20</v>
      </c>
      <c r="J7110" s="133">
        <v>1.4</v>
      </c>
      <c r="K7110" s="133">
        <v>1.4</v>
      </c>
      <c r="L7110" s="133">
        <v>0.43</v>
      </c>
      <c r="M7110" s="134" t="str">
        <f t="shared" si="111"/>
        <v>P</v>
      </c>
      <c r="N7110" s="171" t="s">
        <v>10682</v>
      </c>
      <c r="O7110" s="146" t="s">
        <v>1506</v>
      </c>
      <c r="P7110" s="146" t="s">
        <v>9526</v>
      </c>
      <c r="Q7110" s="147" t="s">
        <v>10519</v>
      </c>
      <c r="R7110" s="187">
        <v>70</v>
      </c>
    </row>
    <row r="7111" spans="1:18" x14ac:dyDescent="0.25">
      <c r="A7111" s="135">
        <v>1080300</v>
      </c>
      <c r="B7111" s="148" t="s">
        <v>6523</v>
      </c>
      <c r="C7111" s="135">
        <v>1</v>
      </c>
      <c r="D7111" s="135" t="s">
        <v>20</v>
      </c>
      <c r="E7111" s="188" t="s">
        <v>20</v>
      </c>
      <c r="F7111" s="135" t="s">
        <v>20</v>
      </c>
      <c r="G7111" s="135" t="s">
        <v>20</v>
      </c>
      <c r="H7111" s="135" t="s">
        <v>20</v>
      </c>
      <c r="I7111" s="135" t="s">
        <v>20</v>
      </c>
      <c r="J7111" s="136">
        <v>3.37</v>
      </c>
      <c r="K7111" s="136">
        <v>1.7</v>
      </c>
      <c r="L7111" s="136">
        <v>0.1</v>
      </c>
      <c r="M7111" s="137" t="str">
        <f t="shared" si="111"/>
        <v>P</v>
      </c>
      <c r="N7111" s="172" t="s">
        <v>10682</v>
      </c>
      <c r="O7111" s="149" t="s">
        <v>1497</v>
      </c>
      <c r="P7111" s="149" t="s">
        <v>9415</v>
      </c>
      <c r="Q7111" s="150" t="s">
        <v>10519</v>
      </c>
      <c r="R7111" s="189">
        <v>2.0299999999999998</v>
      </c>
    </row>
    <row r="7112" spans="1:18" x14ac:dyDescent="0.25">
      <c r="A7112" s="132">
        <v>1080303</v>
      </c>
      <c r="B7112" s="145" t="s">
        <v>6524</v>
      </c>
      <c r="C7112" s="132">
        <v>100</v>
      </c>
      <c r="D7112" s="132" t="s">
        <v>20</v>
      </c>
      <c r="E7112" s="186" t="s">
        <v>20</v>
      </c>
      <c r="F7112" s="132" t="s">
        <v>20</v>
      </c>
      <c r="G7112" s="132" t="s">
        <v>20</v>
      </c>
      <c r="H7112" s="132" t="s">
        <v>20</v>
      </c>
      <c r="I7112" s="132" t="s">
        <v>20</v>
      </c>
      <c r="J7112" s="133">
        <v>0.4</v>
      </c>
      <c r="K7112" s="133">
        <v>0.4</v>
      </c>
      <c r="L7112" s="133">
        <v>3</v>
      </c>
      <c r="M7112" s="134" t="str">
        <f t="shared" si="111"/>
        <v>P</v>
      </c>
      <c r="N7112" s="171" t="s">
        <v>10682</v>
      </c>
      <c r="O7112" s="146" t="s">
        <v>1500</v>
      </c>
      <c r="P7112" s="146" t="s">
        <v>9418</v>
      </c>
      <c r="Q7112" s="147" t="s">
        <v>10519</v>
      </c>
      <c r="R7112" s="187">
        <v>9</v>
      </c>
    </row>
    <row r="7113" spans="1:18" x14ac:dyDescent="0.25">
      <c r="A7113" s="135">
        <v>1080304</v>
      </c>
      <c r="B7113" s="148" t="s">
        <v>6525</v>
      </c>
      <c r="C7113" s="135">
        <v>1000</v>
      </c>
      <c r="D7113" s="135" t="s">
        <v>20</v>
      </c>
      <c r="E7113" s="188" t="s">
        <v>20</v>
      </c>
      <c r="F7113" s="135" t="s">
        <v>20</v>
      </c>
      <c r="G7113" s="135" t="s">
        <v>20</v>
      </c>
      <c r="H7113" s="135" t="s">
        <v>20</v>
      </c>
      <c r="I7113" s="135" t="s">
        <v>20</v>
      </c>
      <c r="J7113" s="136">
        <v>1.4</v>
      </c>
      <c r="K7113" s="136">
        <v>1.4</v>
      </c>
      <c r="L7113" s="136">
        <v>0.43</v>
      </c>
      <c r="M7113" s="137" t="str">
        <f t="shared" si="111"/>
        <v>P</v>
      </c>
      <c r="N7113" s="172" t="s">
        <v>10682</v>
      </c>
      <c r="O7113" s="149" t="s">
        <v>1506</v>
      </c>
      <c r="P7113" s="149" t="s">
        <v>9526</v>
      </c>
      <c r="Q7113" s="150" t="s">
        <v>10519</v>
      </c>
      <c r="R7113" s="189">
        <v>20</v>
      </c>
    </row>
    <row r="7114" spans="1:18" x14ac:dyDescent="0.25">
      <c r="A7114" s="132">
        <v>1080305</v>
      </c>
      <c r="B7114" s="145" t="s">
        <v>6526</v>
      </c>
      <c r="C7114" s="132">
        <v>1000</v>
      </c>
      <c r="D7114" s="132" t="s">
        <v>20</v>
      </c>
      <c r="E7114" s="186" t="s">
        <v>20</v>
      </c>
      <c r="F7114" s="132" t="s">
        <v>20</v>
      </c>
      <c r="G7114" s="132" t="s">
        <v>20</v>
      </c>
      <c r="H7114" s="132" t="s">
        <v>20</v>
      </c>
      <c r="I7114" s="132" t="s">
        <v>20</v>
      </c>
      <c r="J7114" s="133">
        <v>1.4</v>
      </c>
      <c r="K7114" s="133">
        <v>1.4</v>
      </c>
      <c r="L7114" s="133">
        <v>0.43</v>
      </c>
      <c r="M7114" s="134" t="str">
        <f t="shared" si="111"/>
        <v>P</v>
      </c>
      <c r="N7114" s="171" t="s">
        <v>10682</v>
      </c>
      <c r="O7114" s="146" t="s">
        <v>1506</v>
      </c>
      <c r="P7114" s="146" t="s">
        <v>9526</v>
      </c>
      <c r="Q7114" s="147" t="s">
        <v>10519</v>
      </c>
      <c r="R7114" s="187">
        <v>20</v>
      </c>
    </row>
    <row r="7115" spans="1:18" x14ac:dyDescent="0.25">
      <c r="A7115" s="135">
        <v>1080306</v>
      </c>
      <c r="B7115" s="148" t="s">
        <v>6527</v>
      </c>
      <c r="C7115" s="135">
        <v>1000</v>
      </c>
      <c r="D7115" s="135" t="s">
        <v>20</v>
      </c>
      <c r="E7115" s="188" t="s">
        <v>20</v>
      </c>
      <c r="F7115" s="135" t="s">
        <v>20</v>
      </c>
      <c r="G7115" s="135" t="s">
        <v>20</v>
      </c>
      <c r="H7115" s="135" t="s">
        <v>20</v>
      </c>
      <c r="I7115" s="135" t="s">
        <v>20</v>
      </c>
      <c r="J7115" s="136">
        <v>1.4</v>
      </c>
      <c r="K7115" s="136">
        <v>1.4</v>
      </c>
      <c r="L7115" s="136">
        <v>0.43</v>
      </c>
      <c r="M7115" s="137" t="str">
        <f t="shared" si="111"/>
        <v>P</v>
      </c>
      <c r="N7115" s="172" t="s">
        <v>10682</v>
      </c>
      <c r="O7115" s="149" t="s">
        <v>1506</v>
      </c>
      <c r="P7115" s="149" t="s">
        <v>9526</v>
      </c>
      <c r="Q7115" s="150" t="s">
        <v>10519</v>
      </c>
      <c r="R7115" s="189">
        <v>20</v>
      </c>
    </row>
    <row r="7116" spans="1:18" x14ac:dyDescent="0.25">
      <c r="A7116" s="132">
        <v>1080310</v>
      </c>
      <c r="B7116" s="145" t="s">
        <v>6528</v>
      </c>
      <c r="C7116" s="132">
        <v>1000</v>
      </c>
      <c r="D7116" s="132" t="s">
        <v>20</v>
      </c>
      <c r="E7116" s="186" t="s">
        <v>20</v>
      </c>
      <c r="F7116" s="132" t="s">
        <v>20</v>
      </c>
      <c r="G7116" s="132" t="s">
        <v>20</v>
      </c>
      <c r="H7116" s="132" t="s">
        <v>20</v>
      </c>
      <c r="I7116" s="132" t="s">
        <v>20</v>
      </c>
      <c r="J7116" s="133">
        <v>1.4</v>
      </c>
      <c r="K7116" s="133">
        <v>1.4</v>
      </c>
      <c r="L7116" s="133">
        <v>0.43</v>
      </c>
      <c r="M7116" s="134" t="str">
        <f t="shared" si="111"/>
        <v>P</v>
      </c>
      <c r="N7116" s="171" t="s">
        <v>10682</v>
      </c>
      <c r="O7116" s="146" t="s">
        <v>1506</v>
      </c>
      <c r="P7116" s="146" t="s">
        <v>9526</v>
      </c>
      <c r="Q7116" s="147" t="s">
        <v>10519</v>
      </c>
      <c r="R7116" s="187">
        <v>20</v>
      </c>
    </row>
    <row r="7117" spans="1:18" x14ac:dyDescent="0.25">
      <c r="A7117" s="135">
        <v>1080311</v>
      </c>
      <c r="B7117" s="148" t="s">
        <v>6529</v>
      </c>
      <c r="C7117" s="135">
        <v>1000</v>
      </c>
      <c r="D7117" s="135" t="s">
        <v>20</v>
      </c>
      <c r="E7117" s="188" t="s">
        <v>20</v>
      </c>
      <c r="F7117" s="135" t="s">
        <v>20</v>
      </c>
      <c r="G7117" s="135" t="s">
        <v>20</v>
      </c>
      <c r="H7117" s="135" t="s">
        <v>20</v>
      </c>
      <c r="I7117" s="135" t="s">
        <v>20</v>
      </c>
      <c r="J7117" s="136">
        <v>1.4</v>
      </c>
      <c r="K7117" s="136">
        <v>1.4</v>
      </c>
      <c r="L7117" s="136">
        <v>0.43</v>
      </c>
      <c r="M7117" s="137" t="str">
        <f t="shared" si="111"/>
        <v>P</v>
      </c>
      <c r="N7117" s="172" t="s">
        <v>10682</v>
      </c>
      <c r="O7117" s="149" t="s">
        <v>1506</v>
      </c>
      <c r="P7117" s="149" t="s">
        <v>9526</v>
      </c>
      <c r="Q7117" s="150" t="s">
        <v>10519</v>
      </c>
      <c r="R7117" s="189">
        <v>20</v>
      </c>
    </row>
    <row r="7118" spans="1:18" x14ac:dyDescent="0.25">
      <c r="A7118" s="132">
        <v>1080312</v>
      </c>
      <c r="B7118" s="145" t="s">
        <v>6530</v>
      </c>
      <c r="C7118" s="132">
        <v>1000</v>
      </c>
      <c r="D7118" s="132" t="s">
        <v>20</v>
      </c>
      <c r="E7118" s="186" t="s">
        <v>20</v>
      </c>
      <c r="F7118" s="132" t="s">
        <v>20</v>
      </c>
      <c r="G7118" s="132" t="s">
        <v>20</v>
      </c>
      <c r="H7118" s="132" t="s">
        <v>20</v>
      </c>
      <c r="I7118" s="132" t="s">
        <v>20</v>
      </c>
      <c r="J7118" s="133">
        <v>1.4</v>
      </c>
      <c r="K7118" s="133">
        <v>1.4</v>
      </c>
      <c r="L7118" s="133">
        <v>0.43</v>
      </c>
      <c r="M7118" s="134" t="str">
        <f t="shared" si="111"/>
        <v>P</v>
      </c>
      <c r="N7118" s="171" t="s">
        <v>10682</v>
      </c>
      <c r="O7118" s="146" t="s">
        <v>1506</v>
      </c>
      <c r="P7118" s="146" t="s">
        <v>9526</v>
      </c>
      <c r="Q7118" s="147" t="s">
        <v>10519</v>
      </c>
      <c r="R7118" s="187">
        <v>20</v>
      </c>
    </row>
    <row r="7119" spans="1:18" x14ac:dyDescent="0.25">
      <c r="A7119" s="135">
        <v>1080313</v>
      </c>
      <c r="B7119" s="148" t="s">
        <v>6531</v>
      </c>
      <c r="C7119" s="135">
        <v>1000</v>
      </c>
      <c r="D7119" s="135" t="s">
        <v>20</v>
      </c>
      <c r="E7119" s="188" t="s">
        <v>20</v>
      </c>
      <c r="F7119" s="135" t="s">
        <v>20</v>
      </c>
      <c r="G7119" s="135" t="s">
        <v>20</v>
      </c>
      <c r="H7119" s="135" t="s">
        <v>20</v>
      </c>
      <c r="I7119" s="135" t="s">
        <v>20</v>
      </c>
      <c r="J7119" s="136">
        <v>1.4</v>
      </c>
      <c r="K7119" s="136">
        <v>1.4</v>
      </c>
      <c r="L7119" s="136">
        <v>0.43</v>
      </c>
      <c r="M7119" s="137" t="str">
        <f t="shared" si="111"/>
        <v>P</v>
      </c>
      <c r="N7119" s="172" t="s">
        <v>10682</v>
      </c>
      <c r="O7119" s="149" t="s">
        <v>1506</v>
      </c>
      <c r="P7119" s="149" t="s">
        <v>9526</v>
      </c>
      <c r="Q7119" s="150" t="s">
        <v>10519</v>
      </c>
      <c r="R7119" s="189">
        <v>30</v>
      </c>
    </row>
    <row r="7120" spans="1:18" x14ac:dyDescent="0.25">
      <c r="A7120" s="132">
        <v>1080317</v>
      </c>
      <c r="B7120" s="145" t="s">
        <v>6532</v>
      </c>
      <c r="C7120" s="132">
        <v>1000</v>
      </c>
      <c r="D7120" s="132" t="s">
        <v>20</v>
      </c>
      <c r="E7120" s="186" t="s">
        <v>20</v>
      </c>
      <c r="F7120" s="132" t="s">
        <v>20</v>
      </c>
      <c r="G7120" s="132" t="s">
        <v>20</v>
      </c>
      <c r="H7120" s="132" t="s">
        <v>20</v>
      </c>
      <c r="I7120" s="132" t="s">
        <v>20</v>
      </c>
      <c r="J7120" s="133">
        <v>1.4</v>
      </c>
      <c r="K7120" s="133">
        <v>1.4</v>
      </c>
      <c r="L7120" s="133">
        <v>0.43</v>
      </c>
      <c r="M7120" s="134" t="str">
        <f t="shared" si="111"/>
        <v>P</v>
      </c>
      <c r="N7120" s="171" t="s">
        <v>10682</v>
      </c>
      <c r="O7120" s="146" t="s">
        <v>1506</v>
      </c>
      <c r="P7120" s="146" t="s">
        <v>9526</v>
      </c>
      <c r="Q7120" s="147" t="s">
        <v>10519</v>
      </c>
      <c r="R7120" s="187">
        <v>140</v>
      </c>
    </row>
    <row r="7121" spans="1:18" x14ac:dyDescent="0.25">
      <c r="A7121" s="135">
        <v>1080318</v>
      </c>
      <c r="B7121" s="148" t="s">
        <v>6533</v>
      </c>
      <c r="C7121" s="135">
        <v>1000</v>
      </c>
      <c r="D7121" s="135" t="s">
        <v>20</v>
      </c>
      <c r="E7121" s="188" t="s">
        <v>20</v>
      </c>
      <c r="F7121" s="135" t="s">
        <v>20</v>
      </c>
      <c r="G7121" s="135" t="s">
        <v>20</v>
      </c>
      <c r="H7121" s="135" t="s">
        <v>20</v>
      </c>
      <c r="I7121" s="135" t="s">
        <v>20</v>
      </c>
      <c r="J7121" s="136">
        <v>1.4</v>
      </c>
      <c r="K7121" s="136">
        <v>1.4</v>
      </c>
      <c r="L7121" s="136">
        <v>0.43</v>
      </c>
      <c r="M7121" s="137" t="str">
        <f t="shared" si="111"/>
        <v>P</v>
      </c>
      <c r="N7121" s="174" t="s">
        <v>10682</v>
      </c>
      <c r="O7121" s="149" t="s">
        <v>1506</v>
      </c>
      <c r="P7121" s="149" t="s">
        <v>9526</v>
      </c>
      <c r="Q7121" s="150" t="s">
        <v>10519</v>
      </c>
      <c r="R7121" s="189">
        <v>140</v>
      </c>
    </row>
    <row r="7122" spans="1:18" x14ac:dyDescent="0.25">
      <c r="A7122" s="132">
        <v>1080319</v>
      </c>
      <c r="B7122" s="145" t="s">
        <v>6534</v>
      </c>
      <c r="C7122" s="132">
        <v>1000</v>
      </c>
      <c r="D7122" s="132" t="s">
        <v>20</v>
      </c>
      <c r="E7122" s="186" t="s">
        <v>20</v>
      </c>
      <c r="F7122" s="132" t="s">
        <v>20</v>
      </c>
      <c r="G7122" s="132" t="s">
        <v>20</v>
      </c>
      <c r="H7122" s="132" t="s">
        <v>20</v>
      </c>
      <c r="I7122" s="132" t="s">
        <v>20</v>
      </c>
      <c r="J7122" s="133">
        <v>1.4</v>
      </c>
      <c r="K7122" s="133">
        <v>1.4</v>
      </c>
      <c r="L7122" s="133">
        <v>0.43</v>
      </c>
      <c r="M7122" s="134" t="str">
        <f t="shared" si="111"/>
        <v>P</v>
      </c>
      <c r="N7122" s="173" t="s">
        <v>10682</v>
      </c>
      <c r="O7122" s="146" t="s">
        <v>1506</v>
      </c>
      <c r="P7122" s="146" t="s">
        <v>9526</v>
      </c>
      <c r="Q7122" s="147" t="s">
        <v>10519</v>
      </c>
      <c r="R7122" s="187">
        <v>140</v>
      </c>
    </row>
    <row r="7123" spans="1:18" x14ac:dyDescent="0.25">
      <c r="A7123" s="135">
        <v>1080321</v>
      </c>
      <c r="B7123" s="148" t="s">
        <v>1363</v>
      </c>
      <c r="C7123" s="135">
        <v>1</v>
      </c>
      <c r="D7123" s="135" t="s">
        <v>9548</v>
      </c>
      <c r="E7123" s="188" t="s">
        <v>9548</v>
      </c>
      <c r="F7123" s="135" t="s">
        <v>9548</v>
      </c>
      <c r="G7123" s="135" t="s">
        <v>9548</v>
      </c>
      <c r="H7123" s="135" t="s">
        <v>9548</v>
      </c>
      <c r="I7123" s="135" t="s">
        <v>9548</v>
      </c>
      <c r="J7123" s="136">
        <v>1.44</v>
      </c>
      <c r="K7123" s="136">
        <v>0.6</v>
      </c>
      <c r="L7123" s="136">
        <v>0.4</v>
      </c>
      <c r="M7123" s="137" t="str">
        <f t="shared" si="111"/>
        <v>P</v>
      </c>
      <c r="N7123" s="174" t="s">
        <v>10681</v>
      </c>
      <c r="O7123" s="149" t="s">
        <v>1506</v>
      </c>
      <c r="P7123" s="149" t="s">
        <v>9442</v>
      </c>
      <c r="Q7123" s="150" t="s">
        <v>10519</v>
      </c>
      <c r="R7123" s="189">
        <v>0.76</v>
      </c>
    </row>
    <row r="7124" spans="1:18" x14ac:dyDescent="0.25">
      <c r="A7124" s="132">
        <v>1080323</v>
      </c>
      <c r="B7124" s="145" t="s">
        <v>6535</v>
      </c>
      <c r="C7124" s="132">
        <v>1</v>
      </c>
      <c r="D7124" s="132" t="s">
        <v>9548</v>
      </c>
      <c r="E7124" s="186" t="s">
        <v>9548</v>
      </c>
      <c r="F7124" s="132" t="s">
        <v>9548</v>
      </c>
      <c r="G7124" s="132" t="s">
        <v>9548</v>
      </c>
      <c r="H7124" s="132" t="s">
        <v>9548</v>
      </c>
      <c r="I7124" s="132" t="s">
        <v>9548</v>
      </c>
      <c r="J7124" s="133">
        <v>1.44</v>
      </c>
      <c r="K7124" s="133">
        <v>0.59</v>
      </c>
      <c r="L7124" s="133">
        <v>0.4</v>
      </c>
      <c r="M7124" s="134" t="str">
        <f t="shared" si="111"/>
        <v>P</v>
      </c>
      <c r="N7124" s="173" t="s">
        <v>10681</v>
      </c>
      <c r="O7124" s="146" t="s">
        <v>1506</v>
      </c>
      <c r="P7124" s="146" t="s">
        <v>9442</v>
      </c>
      <c r="Q7124" s="147" t="s">
        <v>10519</v>
      </c>
      <c r="R7124" s="187">
        <v>0.74</v>
      </c>
    </row>
    <row r="7125" spans="1:18" x14ac:dyDescent="0.25">
      <c r="A7125" s="135">
        <v>1080324</v>
      </c>
      <c r="B7125" s="148" t="s">
        <v>1361</v>
      </c>
      <c r="C7125" s="135">
        <v>1</v>
      </c>
      <c r="D7125" s="135" t="s">
        <v>9548</v>
      </c>
      <c r="E7125" s="188" t="s">
        <v>9548</v>
      </c>
      <c r="F7125" s="135" t="s">
        <v>9548</v>
      </c>
      <c r="G7125" s="135" t="s">
        <v>9548</v>
      </c>
      <c r="H7125" s="135" t="s">
        <v>9548</v>
      </c>
      <c r="I7125" s="135" t="s">
        <v>9548</v>
      </c>
      <c r="J7125" s="136">
        <v>1.44</v>
      </c>
      <c r="K7125" s="136">
        <v>0.59</v>
      </c>
      <c r="L7125" s="136">
        <v>0.4</v>
      </c>
      <c r="M7125" s="137" t="str">
        <f t="shared" si="111"/>
        <v>P</v>
      </c>
      <c r="N7125" s="172" t="s">
        <v>10681</v>
      </c>
      <c r="O7125" s="149" t="s">
        <v>1506</v>
      </c>
      <c r="P7125" s="149" t="s">
        <v>9442</v>
      </c>
      <c r="Q7125" s="150" t="s">
        <v>10519</v>
      </c>
      <c r="R7125" s="189">
        <v>0.74</v>
      </c>
    </row>
    <row r="7126" spans="1:18" x14ac:dyDescent="0.25">
      <c r="A7126" s="132">
        <v>1080325</v>
      </c>
      <c r="B7126" s="145" t="s">
        <v>6536</v>
      </c>
      <c r="C7126" s="132">
        <v>1</v>
      </c>
      <c r="D7126" s="132" t="s">
        <v>9548</v>
      </c>
      <c r="E7126" s="186" t="s">
        <v>9548</v>
      </c>
      <c r="F7126" s="132" t="s">
        <v>9548</v>
      </c>
      <c r="G7126" s="132" t="s">
        <v>9548</v>
      </c>
      <c r="H7126" s="132" t="s">
        <v>9548</v>
      </c>
      <c r="I7126" s="132" t="s">
        <v>9548</v>
      </c>
      <c r="J7126" s="133">
        <v>1.06</v>
      </c>
      <c r="K7126" s="133">
        <v>1.07</v>
      </c>
      <c r="L7126" s="133">
        <v>0.85</v>
      </c>
      <c r="M7126" s="134" t="str">
        <f t="shared" si="111"/>
        <v>P</v>
      </c>
      <c r="N7126" s="171" t="s">
        <v>10681</v>
      </c>
      <c r="O7126" s="146" t="s">
        <v>1506</v>
      </c>
      <c r="P7126" s="146" t="s">
        <v>9442</v>
      </c>
      <c r="Q7126" s="147" t="s">
        <v>10519</v>
      </c>
      <c r="R7126" s="187">
        <v>0.67</v>
      </c>
    </row>
    <row r="7127" spans="1:18" x14ac:dyDescent="0.25">
      <c r="A7127" s="135">
        <v>1080331</v>
      </c>
      <c r="B7127" s="148" t="s">
        <v>6537</v>
      </c>
      <c r="C7127" s="135">
        <v>1</v>
      </c>
      <c r="D7127" s="135" t="s">
        <v>20</v>
      </c>
      <c r="E7127" s="188" t="s">
        <v>20</v>
      </c>
      <c r="F7127" s="135" t="s">
        <v>20</v>
      </c>
      <c r="G7127" s="135" t="s">
        <v>20</v>
      </c>
      <c r="H7127" s="135" t="s">
        <v>20</v>
      </c>
      <c r="I7127" s="135" t="s">
        <v>20</v>
      </c>
      <c r="J7127" s="136">
        <v>4.7</v>
      </c>
      <c r="K7127" s="136">
        <v>2.6</v>
      </c>
      <c r="L7127" s="136">
        <v>2.7</v>
      </c>
      <c r="M7127" s="137" t="str">
        <f t="shared" si="111"/>
        <v>P</v>
      </c>
      <c r="N7127" s="172" t="s">
        <v>10682</v>
      </c>
      <c r="O7127" s="149" t="s">
        <v>1532</v>
      </c>
      <c r="P7127" s="149" t="s">
        <v>9847</v>
      </c>
      <c r="Q7127" s="150" t="s">
        <v>10519</v>
      </c>
      <c r="R7127" s="189">
        <v>2.8888888888888888</v>
      </c>
    </row>
    <row r="7128" spans="1:18" x14ac:dyDescent="0.25">
      <c r="A7128" s="132">
        <v>1080332</v>
      </c>
      <c r="B7128" s="145" t="s">
        <v>6538</v>
      </c>
      <c r="C7128" s="132">
        <v>1</v>
      </c>
      <c r="D7128" s="132" t="s">
        <v>20</v>
      </c>
      <c r="E7128" s="186" t="s">
        <v>20</v>
      </c>
      <c r="F7128" s="132" t="s">
        <v>20</v>
      </c>
      <c r="G7128" s="132" t="s">
        <v>20</v>
      </c>
      <c r="H7128" s="132" t="s">
        <v>20</v>
      </c>
      <c r="I7128" s="132" t="s">
        <v>20</v>
      </c>
      <c r="J7128" s="133">
        <v>4.7</v>
      </c>
      <c r="K7128" s="133">
        <v>2.6</v>
      </c>
      <c r="L7128" s="133">
        <v>2.7</v>
      </c>
      <c r="M7128" s="134" t="str">
        <f t="shared" si="111"/>
        <v>P</v>
      </c>
      <c r="N7128" s="171" t="s">
        <v>10682</v>
      </c>
      <c r="O7128" s="146" t="s">
        <v>1532</v>
      </c>
      <c r="P7128" s="146" t="s">
        <v>9847</v>
      </c>
      <c r="Q7128" s="147" t="s">
        <v>10519</v>
      </c>
      <c r="R7128" s="187">
        <v>2.8888888888888888</v>
      </c>
    </row>
    <row r="7129" spans="1:18" x14ac:dyDescent="0.25">
      <c r="A7129" s="135">
        <v>1080337</v>
      </c>
      <c r="B7129" s="148" t="s">
        <v>6539</v>
      </c>
      <c r="C7129" s="135">
        <v>1</v>
      </c>
      <c r="D7129" s="135" t="s">
        <v>20</v>
      </c>
      <c r="E7129" s="188" t="s">
        <v>20</v>
      </c>
      <c r="F7129" s="135" t="s">
        <v>20</v>
      </c>
      <c r="G7129" s="135" t="s">
        <v>20</v>
      </c>
      <c r="H7129" s="135" t="s">
        <v>20</v>
      </c>
      <c r="I7129" s="135" t="s">
        <v>20</v>
      </c>
      <c r="J7129" s="136">
        <v>4.7</v>
      </c>
      <c r="K7129" s="136">
        <v>2.6</v>
      </c>
      <c r="L7129" s="136">
        <v>2.7</v>
      </c>
      <c r="M7129" s="137" t="str">
        <f t="shared" si="111"/>
        <v>P</v>
      </c>
      <c r="N7129" s="174" t="s">
        <v>10682</v>
      </c>
      <c r="O7129" s="149" t="s">
        <v>1532</v>
      </c>
      <c r="P7129" s="149" t="s">
        <v>9847</v>
      </c>
      <c r="Q7129" s="150" t="s">
        <v>10519</v>
      </c>
      <c r="R7129" s="189">
        <v>2.8888888888888888</v>
      </c>
    </row>
    <row r="7130" spans="1:18" x14ac:dyDescent="0.25">
      <c r="A7130" s="132">
        <v>1080338</v>
      </c>
      <c r="B7130" s="145" t="s">
        <v>6540</v>
      </c>
      <c r="C7130" s="132">
        <v>1</v>
      </c>
      <c r="D7130" s="132" t="s">
        <v>20</v>
      </c>
      <c r="E7130" s="186" t="s">
        <v>20</v>
      </c>
      <c r="F7130" s="132" t="s">
        <v>20</v>
      </c>
      <c r="G7130" s="132" t="s">
        <v>20</v>
      </c>
      <c r="H7130" s="132" t="s">
        <v>20</v>
      </c>
      <c r="I7130" s="132" t="s">
        <v>20</v>
      </c>
      <c r="J7130" s="133">
        <v>4.7</v>
      </c>
      <c r="K7130" s="133">
        <v>2.6</v>
      </c>
      <c r="L7130" s="133">
        <v>2.7</v>
      </c>
      <c r="M7130" s="134" t="str">
        <f t="shared" si="111"/>
        <v>P</v>
      </c>
      <c r="N7130" s="173" t="s">
        <v>10682</v>
      </c>
      <c r="O7130" s="146" t="s">
        <v>1532</v>
      </c>
      <c r="P7130" s="146" t="s">
        <v>9847</v>
      </c>
      <c r="Q7130" s="147" t="s">
        <v>10519</v>
      </c>
      <c r="R7130" s="187">
        <v>2.8888888888888888</v>
      </c>
    </row>
    <row r="7131" spans="1:18" x14ac:dyDescent="0.25">
      <c r="A7131" s="135">
        <v>1080339</v>
      </c>
      <c r="B7131" s="148" t="s">
        <v>6541</v>
      </c>
      <c r="C7131" s="135">
        <v>6</v>
      </c>
      <c r="D7131" s="135" t="s">
        <v>20</v>
      </c>
      <c r="E7131" s="188" t="s">
        <v>20</v>
      </c>
      <c r="F7131" s="135" t="s">
        <v>20</v>
      </c>
      <c r="G7131" s="135" t="s">
        <v>20</v>
      </c>
      <c r="H7131" s="135" t="s">
        <v>20</v>
      </c>
      <c r="I7131" s="135" t="s">
        <v>20</v>
      </c>
      <c r="J7131" s="136">
        <v>3.5</v>
      </c>
      <c r="K7131" s="136">
        <v>2.35</v>
      </c>
      <c r="L7131" s="136">
        <v>1.45</v>
      </c>
      <c r="M7131" s="137" t="str">
        <f t="shared" si="111"/>
        <v>P</v>
      </c>
      <c r="N7131" s="174" t="s">
        <v>10681</v>
      </c>
      <c r="O7131" s="149" t="s">
        <v>1532</v>
      </c>
      <c r="P7131" s="149" t="s">
        <v>9847</v>
      </c>
      <c r="Q7131" s="150" t="s">
        <v>10519</v>
      </c>
      <c r="R7131" s="189">
        <v>2.5</v>
      </c>
    </row>
    <row r="7132" spans="1:18" x14ac:dyDescent="0.25">
      <c r="A7132" s="132">
        <v>1080340</v>
      </c>
      <c r="B7132" s="145" t="s">
        <v>6542</v>
      </c>
      <c r="C7132" s="132">
        <v>6</v>
      </c>
      <c r="D7132" s="132" t="s">
        <v>20</v>
      </c>
      <c r="E7132" s="186" t="s">
        <v>20</v>
      </c>
      <c r="F7132" s="132" t="s">
        <v>20</v>
      </c>
      <c r="G7132" s="132" t="s">
        <v>20</v>
      </c>
      <c r="H7132" s="132" t="s">
        <v>20</v>
      </c>
      <c r="I7132" s="132" t="s">
        <v>20</v>
      </c>
      <c r="J7132" s="133">
        <v>3.5</v>
      </c>
      <c r="K7132" s="133">
        <v>2.35</v>
      </c>
      <c r="L7132" s="133">
        <v>1.45</v>
      </c>
      <c r="M7132" s="134" t="str">
        <f t="shared" si="111"/>
        <v>P</v>
      </c>
      <c r="N7132" s="173" t="s">
        <v>10681</v>
      </c>
      <c r="O7132" s="146" t="s">
        <v>1532</v>
      </c>
      <c r="P7132" s="146" t="s">
        <v>9847</v>
      </c>
      <c r="Q7132" s="147" t="s">
        <v>10519</v>
      </c>
      <c r="R7132" s="187">
        <v>2.5</v>
      </c>
    </row>
    <row r="7133" spans="1:18" x14ac:dyDescent="0.25">
      <c r="A7133" s="135">
        <v>1080341</v>
      </c>
      <c r="B7133" s="148" t="s">
        <v>6543</v>
      </c>
      <c r="C7133" s="135">
        <v>6</v>
      </c>
      <c r="D7133" s="135" t="s">
        <v>20</v>
      </c>
      <c r="E7133" s="188" t="s">
        <v>20</v>
      </c>
      <c r="F7133" s="135" t="s">
        <v>20</v>
      </c>
      <c r="G7133" s="135" t="s">
        <v>20</v>
      </c>
      <c r="H7133" s="135" t="s">
        <v>20</v>
      </c>
      <c r="I7133" s="135" t="s">
        <v>20</v>
      </c>
      <c r="J7133" s="136">
        <v>3.5</v>
      </c>
      <c r="K7133" s="136">
        <v>2.35</v>
      </c>
      <c r="L7133" s="136">
        <v>1.45</v>
      </c>
      <c r="M7133" s="137" t="str">
        <f t="shared" si="111"/>
        <v>P</v>
      </c>
      <c r="N7133" s="174" t="s">
        <v>10681</v>
      </c>
      <c r="O7133" s="149" t="s">
        <v>1532</v>
      </c>
      <c r="P7133" s="149" t="s">
        <v>9847</v>
      </c>
      <c r="Q7133" s="150" t="s">
        <v>10519</v>
      </c>
      <c r="R7133" s="189">
        <v>2.5</v>
      </c>
    </row>
    <row r="7134" spans="1:18" x14ac:dyDescent="0.25">
      <c r="A7134" s="132">
        <v>1080343</v>
      </c>
      <c r="B7134" s="145" t="s">
        <v>6544</v>
      </c>
      <c r="C7134" s="132">
        <v>6</v>
      </c>
      <c r="D7134" s="132" t="s">
        <v>20</v>
      </c>
      <c r="E7134" s="186" t="s">
        <v>20</v>
      </c>
      <c r="F7134" s="132" t="s">
        <v>20</v>
      </c>
      <c r="G7134" s="132" t="s">
        <v>21</v>
      </c>
      <c r="H7134" s="132" t="s">
        <v>21</v>
      </c>
      <c r="I7134" s="132" t="s">
        <v>21</v>
      </c>
      <c r="J7134" s="133">
        <v>4.7</v>
      </c>
      <c r="K7134" s="133">
        <v>3.4</v>
      </c>
      <c r="L7134" s="133">
        <v>2.7</v>
      </c>
      <c r="M7134" s="134" t="str">
        <f t="shared" si="111"/>
        <v>P</v>
      </c>
      <c r="N7134" s="173" t="s">
        <v>10681</v>
      </c>
      <c r="O7134" s="146" t="s">
        <v>1532</v>
      </c>
      <c r="P7134" s="146" t="s">
        <v>9847</v>
      </c>
      <c r="Q7134" s="147" t="s">
        <v>10519</v>
      </c>
      <c r="R7134" s="187">
        <v>1.9666666666666668</v>
      </c>
    </row>
    <row r="7135" spans="1:18" x14ac:dyDescent="0.25">
      <c r="A7135" s="135">
        <v>1080344</v>
      </c>
      <c r="B7135" s="148" t="s">
        <v>6545</v>
      </c>
      <c r="C7135" s="135">
        <v>6</v>
      </c>
      <c r="D7135" s="135" t="s">
        <v>20</v>
      </c>
      <c r="E7135" s="188" t="s">
        <v>20</v>
      </c>
      <c r="F7135" s="135" t="s">
        <v>20</v>
      </c>
      <c r="G7135" s="135" t="s">
        <v>21</v>
      </c>
      <c r="H7135" s="135" t="s">
        <v>21</v>
      </c>
      <c r="I7135" s="135" t="s">
        <v>21</v>
      </c>
      <c r="J7135" s="136">
        <v>4.7</v>
      </c>
      <c r="K7135" s="136">
        <v>3.4</v>
      </c>
      <c r="L7135" s="136">
        <v>2.7</v>
      </c>
      <c r="M7135" s="137" t="str">
        <f t="shared" si="111"/>
        <v>P</v>
      </c>
      <c r="N7135" s="172" t="s">
        <v>10681</v>
      </c>
      <c r="O7135" s="149" t="s">
        <v>1532</v>
      </c>
      <c r="P7135" s="149" t="s">
        <v>9847</v>
      </c>
      <c r="Q7135" s="150" t="s">
        <v>10519</v>
      </c>
      <c r="R7135" s="189">
        <v>1.9666666666666668</v>
      </c>
    </row>
    <row r="7136" spans="1:18" x14ac:dyDescent="0.25">
      <c r="A7136" s="132">
        <v>1080345</v>
      </c>
      <c r="B7136" s="145" t="s">
        <v>6546</v>
      </c>
      <c r="C7136" s="132">
        <v>6</v>
      </c>
      <c r="D7136" s="132" t="s">
        <v>20</v>
      </c>
      <c r="E7136" s="186" t="s">
        <v>20</v>
      </c>
      <c r="F7136" s="132" t="s">
        <v>20</v>
      </c>
      <c r="G7136" s="132" t="s">
        <v>21</v>
      </c>
      <c r="H7136" s="132" t="s">
        <v>21</v>
      </c>
      <c r="I7136" s="132" t="s">
        <v>21</v>
      </c>
      <c r="J7136" s="133">
        <v>4.7</v>
      </c>
      <c r="K7136" s="133">
        <v>3.4</v>
      </c>
      <c r="L7136" s="133">
        <v>2.7</v>
      </c>
      <c r="M7136" s="134" t="str">
        <f t="shared" si="111"/>
        <v>P</v>
      </c>
      <c r="N7136" s="171" t="s">
        <v>10681</v>
      </c>
      <c r="O7136" s="146" t="s">
        <v>1532</v>
      </c>
      <c r="P7136" s="146" t="s">
        <v>9847</v>
      </c>
      <c r="Q7136" s="147" t="s">
        <v>10519</v>
      </c>
      <c r="R7136" s="187">
        <v>1.9666666666666668</v>
      </c>
    </row>
    <row r="7137" spans="1:18" x14ac:dyDescent="0.25">
      <c r="A7137" s="135">
        <v>1080352</v>
      </c>
      <c r="B7137" s="148" t="s">
        <v>6547</v>
      </c>
      <c r="C7137" s="135">
        <v>1</v>
      </c>
      <c r="D7137" s="135" t="s">
        <v>20</v>
      </c>
      <c r="E7137" s="188" t="s">
        <v>20</v>
      </c>
      <c r="F7137" s="135" t="s">
        <v>20</v>
      </c>
      <c r="G7137" s="135" t="s">
        <v>20</v>
      </c>
      <c r="H7137" s="135" t="s">
        <v>20</v>
      </c>
      <c r="I7137" s="135" t="s">
        <v>20</v>
      </c>
      <c r="J7137" s="136">
        <v>1.9</v>
      </c>
      <c r="K7137" s="136">
        <v>0.9</v>
      </c>
      <c r="L7137" s="136">
        <v>1.8</v>
      </c>
      <c r="M7137" s="137" t="str">
        <f t="shared" si="111"/>
        <v>P</v>
      </c>
      <c r="N7137" s="172" t="s">
        <v>10682</v>
      </c>
      <c r="O7137" s="149" t="s">
        <v>1532</v>
      </c>
      <c r="P7137" s="149" t="s">
        <v>9847</v>
      </c>
      <c r="Q7137" s="150" t="s">
        <v>10106</v>
      </c>
      <c r="R7137" s="189">
        <v>0.37777777777777777</v>
      </c>
    </row>
    <row r="7138" spans="1:18" x14ac:dyDescent="0.25">
      <c r="A7138" s="132">
        <v>1080353</v>
      </c>
      <c r="B7138" s="145" t="s">
        <v>6548</v>
      </c>
      <c r="C7138" s="132">
        <v>1</v>
      </c>
      <c r="D7138" s="132" t="s">
        <v>20</v>
      </c>
      <c r="E7138" s="186" t="s">
        <v>20</v>
      </c>
      <c r="F7138" s="132" t="s">
        <v>20</v>
      </c>
      <c r="G7138" s="132" t="s">
        <v>20</v>
      </c>
      <c r="H7138" s="132" t="s">
        <v>20</v>
      </c>
      <c r="I7138" s="132" t="s">
        <v>20</v>
      </c>
      <c r="J7138" s="133">
        <v>1.9</v>
      </c>
      <c r="K7138" s="133">
        <v>0.9</v>
      </c>
      <c r="L7138" s="133">
        <v>1.8</v>
      </c>
      <c r="M7138" s="134" t="str">
        <f t="shared" si="111"/>
        <v>P</v>
      </c>
      <c r="N7138" s="173" t="s">
        <v>10682</v>
      </c>
      <c r="O7138" s="146" t="s">
        <v>1532</v>
      </c>
      <c r="P7138" s="146" t="s">
        <v>9847</v>
      </c>
      <c r="Q7138" s="147" t="s">
        <v>10106</v>
      </c>
      <c r="R7138" s="187">
        <v>0.37777777777777777</v>
      </c>
    </row>
    <row r="7139" spans="1:18" x14ac:dyDescent="0.25">
      <c r="A7139" s="135">
        <v>1080356</v>
      </c>
      <c r="B7139" s="148" t="s">
        <v>6549</v>
      </c>
      <c r="C7139" s="135">
        <v>1</v>
      </c>
      <c r="D7139" s="135" t="s">
        <v>20</v>
      </c>
      <c r="E7139" s="188" t="s">
        <v>20</v>
      </c>
      <c r="F7139" s="135" t="s">
        <v>20</v>
      </c>
      <c r="G7139" s="135" t="s">
        <v>20</v>
      </c>
      <c r="H7139" s="135" t="s">
        <v>20</v>
      </c>
      <c r="I7139" s="135" t="s">
        <v>20</v>
      </c>
      <c r="J7139" s="136">
        <v>1.9</v>
      </c>
      <c r="K7139" s="136">
        <v>0.9</v>
      </c>
      <c r="L7139" s="136">
        <v>1.8</v>
      </c>
      <c r="M7139" s="137" t="str">
        <f t="shared" si="111"/>
        <v>P</v>
      </c>
      <c r="N7139" s="174" t="s">
        <v>10682</v>
      </c>
      <c r="O7139" s="149" t="s">
        <v>1532</v>
      </c>
      <c r="P7139" s="149" t="s">
        <v>9847</v>
      </c>
      <c r="Q7139" s="150" t="s">
        <v>10106</v>
      </c>
      <c r="R7139" s="189">
        <v>0.37777777777777777</v>
      </c>
    </row>
    <row r="7140" spans="1:18" x14ac:dyDescent="0.25">
      <c r="A7140" s="132">
        <v>1080358</v>
      </c>
      <c r="B7140" s="145" t="s">
        <v>9971</v>
      </c>
      <c r="C7140" s="132">
        <v>6</v>
      </c>
      <c r="D7140" s="132">
        <v>450</v>
      </c>
      <c r="E7140" s="186">
        <v>6</v>
      </c>
      <c r="F7140" s="132">
        <v>720</v>
      </c>
      <c r="G7140" s="132" t="s">
        <v>20</v>
      </c>
      <c r="H7140" s="132" t="s">
        <v>20</v>
      </c>
      <c r="I7140" s="132" t="s">
        <v>20</v>
      </c>
      <c r="J7140" s="133">
        <v>1.22</v>
      </c>
      <c r="K7140" s="133">
        <v>0.82</v>
      </c>
      <c r="L7140" s="133">
        <v>1.52</v>
      </c>
      <c r="M7140" s="134" t="str">
        <f t="shared" si="111"/>
        <v>P</v>
      </c>
      <c r="N7140" s="173" t="s">
        <v>10681</v>
      </c>
      <c r="O7140" s="146" t="s">
        <v>1555</v>
      </c>
      <c r="P7140" s="146" t="s">
        <v>9429</v>
      </c>
      <c r="Q7140" s="147" t="s">
        <v>10519</v>
      </c>
      <c r="R7140" s="187">
        <v>6.36</v>
      </c>
    </row>
    <row r="7141" spans="1:18" x14ac:dyDescent="0.25">
      <c r="A7141" s="135">
        <v>1080359</v>
      </c>
      <c r="B7141" s="148" t="s">
        <v>9972</v>
      </c>
      <c r="C7141" s="135">
        <v>6</v>
      </c>
      <c r="D7141" s="135">
        <v>642</v>
      </c>
      <c r="E7141" s="188" t="s">
        <v>21</v>
      </c>
      <c r="F7141" s="135">
        <v>963</v>
      </c>
      <c r="G7141" s="135">
        <v>36</v>
      </c>
      <c r="H7141" s="135" t="s">
        <v>20</v>
      </c>
      <c r="I7141" s="135">
        <v>1</v>
      </c>
      <c r="J7141" s="136">
        <v>1.26</v>
      </c>
      <c r="K7141" s="136">
        <v>0.85</v>
      </c>
      <c r="L7141" s="136">
        <v>1.65</v>
      </c>
      <c r="M7141" s="137" t="str">
        <f t="shared" si="111"/>
        <v>P</v>
      </c>
      <c r="N7141" s="174" t="s">
        <v>10681</v>
      </c>
      <c r="O7141" s="149" t="s">
        <v>1506</v>
      </c>
      <c r="P7141" s="149" t="s">
        <v>10455</v>
      </c>
      <c r="Q7141" s="150" t="s">
        <v>10519</v>
      </c>
      <c r="R7141" s="189">
        <v>6.66</v>
      </c>
    </row>
    <row r="7142" spans="1:18" x14ac:dyDescent="0.25">
      <c r="A7142" s="132">
        <v>1080363</v>
      </c>
      <c r="B7142" s="145" t="s">
        <v>8734</v>
      </c>
      <c r="C7142" s="132">
        <v>3</v>
      </c>
      <c r="D7142" s="132">
        <v>4600</v>
      </c>
      <c r="E7142" s="186">
        <v>92</v>
      </c>
      <c r="F7142" s="132">
        <v>9200</v>
      </c>
      <c r="G7142" s="132">
        <v>460</v>
      </c>
      <c r="H7142" s="132" t="s">
        <v>20</v>
      </c>
      <c r="I7142" s="132">
        <v>2</v>
      </c>
      <c r="J7142" s="133">
        <v>0.88</v>
      </c>
      <c r="K7142" s="133">
        <v>0.51</v>
      </c>
      <c r="L7142" s="133">
        <v>0.17</v>
      </c>
      <c r="M7142" s="134" t="str">
        <f t="shared" si="111"/>
        <v>P</v>
      </c>
      <c r="N7142" s="173" t="s">
        <v>10681</v>
      </c>
      <c r="O7142" s="146" t="s">
        <v>1607</v>
      </c>
      <c r="P7142" s="146" t="s">
        <v>9559</v>
      </c>
      <c r="Q7142" s="147" t="s">
        <v>10519</v>
      </c>
      <c r="R7142" s="187">
        <v>2.9699999999999998</v>
      </c>
    </row>
    <row r="7143" spans="1:18" x14ac:dyDescent="0.25">
      <c r="A7143" s="135">
        <v>1080366</v>
      </c>
      <c r="B7143" s="148" t="s">
        <v>8735</v>
      </c>
      <c r="C7143" s="135">
        <v>3</v>
      </c>
      <c r="D7143" s="135" t="s">
        <v>20</v>
      </c>
      <c r="E7143" s="188">
        <v>92</v>
      </c>
      <c r="F7143" s="135">
        <v>9200</v>
      </c>
      <c r="G7143" s="135" t="s">
        <v>20</v>
      </c>
      <c r="H7143" s="135">
        <v>460</v>
      </c>
      <c r="I7143" s="135">
        <v>1</v>
      </c>
      <c r="J7143" s="136">
        <v>0.9</v>
      </c>
      <c r="K7143" s="136">
        <v>0.53</v>
      </c>
      <c r="L7143" s="136">
        <v>0.18</v>
      </c>
      <c r="M7143" s="137" t="str">
        <f t="shared" si="111"/>
        <v>P</v>
      </c>
      <c r="N7143" s="174" t="s">
        <v>10681</v>
      </c>
      <c r="O7143" s="149" t="s">
        <v>1607</v>
      </c>
      <c r="P7143" s="149" t="s">
        <v>9559</v>
      </c>
      <c r="Q7143" s="150" t="s">
        <v>10519</v>
      </c>
      <c r="R7143" s="189">
        <v>3.0300000000000002</v>
      </c>
    </row>
    <row r="7144" spans="1:18" x14ac:dyDescent="0.25">
      <c r="A7144" s="132">
        <v>1080367</v>
      </c>
      <c r="B7144" s="145" t="s">
        <v>6550</v>
      </c>
      <c r="C7144" s="132">
        <v>1</v>
      </c>
      <c r="D7144" s="132" t="s">
        <v>9548</v>
      </c>
      <c r="E7144" s="186" t="s">
        <v>9548</v>
      </c>
      <c r="F7144" s="132" t="s">
        <v>9548</v>
      </c>
      <c r="G7144" s="132" t="s">
        <v>9548</v>
      </c>
      <c r="H7144" s="132" t="s">
        <v>9548</v>
      </c>
      <c r="I7144" s="132" t="s">
        <v>9548</v>
      </c>
      <c r="J7144" s="133">
        <v>0.66</v>
      </c>
      <c r="K7144" s="133">
        <v>0.66</v>
      </c>
      <c r="L7144" s="133">
        <v>0.63</v>
      </c>
      <c r="M7144" s="134" t="str">
        <f t="shared" si="111"/>
        <v>P</v>
      </c>
      <c r="N7144" s="173" t="s">
        <v>10681</v>
      </c>
      <c r="O7144" s="146" t="s">
        <v>1506</v>
      </c>
      <c r="P7144" s="146" t="s">
        <v>9442</v>
      </c>
      <c r="Q7144" s="147" t="s">
        <v>10519</v>
      </c>
      <c r="R7144" s="187">
        <v>1.57</v>
      </c>
    </row>
    <row r="7145" spans="1:18" x14ac:dyDescent="0.25">
      <c r="A7145" s="135">
        <v>1080369</v>
      </c>
      <c r="B7145" s="148" t="s">
        <v>6551</v>
      </c>
      <c r="C7145" s="135">
        <v>1</v>
      </c>
      <c r="D7145" s="135" t="s">
        <v>9548</v>
      </c>
      <c r="E7145" s="188" t="s">
        <v>9548</v>
      </c>
      <c r="F7145" s="135" t="s">
        <v>9548</v>
      </c>
      <c r="G7145" s="135" t="s">
        <v>9548</v>
      </c>
      <c r="H7145" s="135" t="s">
        <v>9548</v>
      </c>
      <c r="I7145" s="135" t="s">
        <v>9548</v>
      </c>
      <c r="J7145" s="136">
        <v>0.66</v>
      </c>
      <c r="K7145" s="136">
        <v>0.66</v>
      </c>
      <c r="L7145" s="136">
        <v>0.63</v>
      </c>
      <c r="M7145" s="137" t="str">
        <f t="shared" si="111"/>
        <v>P</v>
      </c>
      <c r="N7145" s="174" t="s">
        <v>10681</v>
      </c>
      <c r="O7145" s="149" t="s">
        <v>1506</v>
      </c>
      <c r="P7145" s="149" t="s">
        <v>9442</v>
      </c>
      <c r="Q7145" s="150" t="s">
        <v>10519</v>
      </c>
      <c r="R7145" s="189">
        <v>1.57</v>
      </c>
    </row>
    <row r="7146" spans="1:18" x14ac:dyDescent="0.25">
      <c r="A7146" s="132">
        <v>1080370</v>
      </c>
      <c r="B7146" s="145" t="s">
        <v>10522</v>
      </c>
      <c r="C7146" s="132">
        <v>6</v>
      </c>
      <c r="D7146" s="132" t="s">
        <v>20</v>
      </c>
      <c r="E7146" s="186" t="s">
        <v>20</v>
      </c>
      <c r="F7146" s="132" t="s">
        <v>20</v>
      </c>
      <c r="G7146" s="132" t="s">
        <v>20</v>
      </c>
      <c r="H7146" s="132" t="s">
        <v>20</v>
      </c>
      <c r="I7146" s="132" t="s">
        <v>20</v>
      </c>
      <c r="J7146" s="133">
        <v>2.19</v>
      </c>
      <c r="K7146" s="133">
        <v>1.43</v>
      </c>
      <c r="L7146" s="133">
        <v>0.43</v>
      </c>
      <c r="M7146" s="134" t="str">
        <f t="shared" si="111"/>
        <v>P</v>
      </c>
      <c r="N7146" s="173" t="s">
        <v>10681</v>
      </c>
      <c r="O7146" s="146" t="s">
        <v>1506</v>
      </c>
      <c r="P7146" s="146" t="s">
        <v>10455</v>
      </c>
      <c r="Q7146" s="147" t="s">
        <v>10519</v>
      </c>
      <c r="R7146" s="187">
        <v>5.04</v>
      </c>
    </row>
    <row r="7147" spans="1:18" x14ac:dyDescent="0.25">
      <c r="A7147" s="135">
        <v>1080371</v>
      </c>
      <c r="B7147" s="148" t="s">
        <v>6552</v>
      </c>
      <c r="C7147" s="135">
        <v>1</v>
      </c>
      <c r="D7147" s="135" t="s">
        <v>9548</v>
      </c>
      <c r="E7147" s="188" t="s">
        <v>9548</v>
      </c>
      <c r="F7147" s="135" t="s">
        <v>9548</v>
      </c>
      <c r="G7147" s="135" t="s">
        <v>9548</v>
      </c>
      <c r="H7147" s="135" t="s">
        <v>9548</v>
      </c>
      <c r="I7147" s="135" t="s">
        <v>9548</v>
      </c>
      <c r="J7147" s="136">
        <v>0.68</v>
      </c>
      <c r="K7147" s="136">
        <v>0.68</v>
      </c>
      <c r="L7147" s="136">
        <v>0.69</v>
      </c>
      <c r="M7147" s="137" t="str">
        <f t="shared" si="111"/>
        <v>P</v>
      </c>
      <c r="N7147" s="174" t="s">
        <v>10681</v>
      </c>
      <c r="O7147" s="149" t="s">
        <v>1506</v>
      </c>
      <c r="P7147" s="149" t="s">
        <v>9442</v>
      </c>
      <c r="Q7147" s="150" t="s">
        <v>10519</v>
      </c>
      <c r="R7147" s="189">
        <v>1.99</v>
      </c>
    </row>
    <row r="7148" spans="1:18" x14ac:dyDescent="0.25">
      <c r="A7148" s="132">
        <v>1080374</v>
      </c>
      <c r="B7148" s="145" t="s">
        <v>6553</v>
      </c>
      <c r="C7148" s="132">
        <v>1</v>
      </c>
      <c r="D7148" s="132" t="s">
        <v>9548</v>
      </c>
      <c r="E7148" s="186" t="s">
        <v>9548</v>
      </c>
      <c r="F7148" s="132" t="s">
        <v>9548</v>
      </c>
      <c r="G7148" s="132" t="s">
        <v>9548</v>
      </c>
      <c r="H7148" s="132" t="s">
        <v>9548</v>
      </c>
      <c r="I7148" s="132" t="s">
        <v>9548</v>
      </c>
      <c r="J7148" s="133">
        <v>0.46</v>
      </c>
      <c r="K7148" s="133">
        <v>0.49</v>
      </c>
      <c r="L7148" s="133">
        <v>1.28</v>
      </c>
      <c r="M7148" s="134" t="str">
        <f t="shared" si="111"/>
        <v>P</v>
      </c>
      <c r="N7148" s="171" t="s">
        <v>10681</v>
      </c>
      <c r="O7148" s="146" t="s">
        <v>1506</v>
      </c>
      <c r="P7148" s="146" t="s">
        <v>9442</v>
      </c>
      <c r="Q7148" s="147" t="s">
        <v>10519</v>
      </c>
      <c r="R7148" s="187">
        <v>0.22</v>
      </c>
    </row>
    <row r="7149" spans="1:18" x14ac:dyDescent="0.25">
      <c r="A7149" s="135">
        <v>1080375</v>
      </c>
      <c r="B7149" s="148" t="s">
        <v>4107</v>
      </c>
      <c r="C7149" s="135">
        <v>6</v>
      </c>
      <c r="D7149" s="135" t="s">
        <v>20</v>
      </c>
      <c r="E7149" s="188" t="s">
        <v>20</v>
      </c>
      <c r="F7149" s="135" t="s">
        <v>20</v>
      </c>
      <c r="G7149" s="135" t="s">
        <v>20</v>
      </c>
      <c r="H7149" s="135" t="s">
        <v>20</v>
      </c>
      <c r="I7149" s="135" t="s">
        <v>20</v>
      </c>
      <c r="J7149" s="136">
        <v>1.94</v>
      </c>
      <c r="K7149" s="136">
        <v>1.31</v>
      </c>
      <c r="L7149" s="136">
        <v>0.61</v>
      </c>
      <c r="M7149" s="137" t="str">
        <f t="shared" si="111"/>
        <v>P</v>
      </c>
      <c r="N7149" s="172" t="s">
        <v>10681</v>
      </c>
      <c r="O7149" s="149" t="s">
        <v>1506</v>
      </c>
      <c r="P7149" s="149" t="s">
        <v>9423</v>
      </c>
      <c r="Q7149" s="150" t="s">
        <v>10519</v>
      </c>
      <c r="R7149" s="189">
        <v>8.9</v>
      </c>
    </row>
    <row r="7150" spans="1:18" x14ac:dyDescent="0.25">
      <c r="A7150" s="132">
        <v>1080376</v>
      </c>
      <c r="B7150" s="145" t="s">
        <v>6554</v>
      </c>
      <c r="C7150" s="132">
        <v>1</v>
      </c>
      <c r="D7150" s="132" t="s">
        <v>20</v>
      </c>
      <c r="E7150" s="186" t="s">
        <v>20</v>
      </c>
      <c r="F7150" s="132" t="s">
        <v>20</v>
      </c>
      <c r="G7150" s="132" t="s">
        <v>20</v>
      </c>
      <c r="H7150" s="132" t="s">
        <v>20</v>
      </c>
      <c r="I7150" s="132" t="s">
        <v>20</v>
      </c>
      <c r="J7150" s="133">
        <v>1.8</v>
      </c>
      <c r="K7150" s="133">
        <v>0.55000000000000004</v>
      </c>
      <c r="L7150" s="133">
        <v>1.1000000000000001</v>
      </c>
      <c r="M7150" s="134" t="str">
        <f t="shared" si="111"/>
        <v>P</v>
      </c>
      <c r="N7150" s="171" t="s">
        <v>10682</v>
      </c>
      <c r="O7150" s="146" t="s">
        <v>1500</v>
      </c>
      <c r="P7150" s="146" t="s">
        <v>9523</v>
      </c>
      <c r="Q7150" s="147" t="s">
        <v>10519</v>
      </c>
      <c r="R7150" s="187">
        <v>0.85</v>
      </c>
    </row>
    <row r="7151" spans="1:18" x14ac:dyDescent="0.25">
      <c r="A7151" s="135">
        <v>1080377</v>
      </c>
      <c r="B7151" s="148" t="s">
        <v>6555</v>
      </c>
      <c r="C7151" s="135">
        <v>1</v>
      </c>
      <c r="D7151" s="135" t="s">
        <v>20</v>
      </c>
      <c r="E7151" s="188" t="s">
        <v>20</v>
      </c>
      <c r="F7151" s="135" t="s">
        <v>20</v>
      </c>
      <c r="G7151" s="135" t="s">
        <v>20</v>
      </c>
      <c r="H7151" s="135" t="s">
        <v>20</v>
      </c>
      <c r="I7151" s="135" t="s">
        <v>20</v>
      </c>
      <c r="J7151" s="136">
        <v>3.85</v>
      </c>
      <c r="K7151" s="136">
        <v>0</v>
      </c>
      <c r="L7151" s="136">
        <v>0.74</v>
      </c>
      <c r="M7151" s="137" t="str">
        <f t="shared" si="111"/>
        <v>P</v>
      </c>
      <c r="N7151" s="172" t="s">
        <v>10682</v>
      </c>
      <c r="O7151" s="149" t="s">
        <v>1500</v>
      </c>
      <c r="P7151" s="149" t="s">
        <v>9523</v>
      </c>
      <c r="Q7151" s="150" t="s">
        <v>10519</v>
      </c>
      <c r="R7151" s="189">
        <v>0.05</v>
      </c>
    </row>
    <row r="7152" spans="1:18" x14ac:dyDescent="0.25">
      <c r="A7152" s="132">
        <v>1080378</v>
      </c>
      <c r="B7152" s="145" t="s">
        <v>6556</v>
      </c>
      <c r="C7152" s="132">
        <v>1000</v>
      </c>
      <c r="D7152" s="132" t="s">
        <v>20</v>
      </c>
      <c r="E7152" s="186" t="s">
        <v>20</v>
      </c>
      <c r="F7152" s="132" t="s">
        <v>20</v>
      </c>
      <c r="G7152" s="132" t="s">
        <v>20</v>
      </c>
      <c r="H7152" s="132" t="s">
        <v>20</v>
      </c>
      <c r="I7152" s="132" t="s">
        <v>20</v>
      </c>
      <c r="J7152" s="133">
        <v>1.4</v>
      </c>
      <c r="K7152" s="133">
        <v>1.4</v>
      </c>
      <c r="L7152" s="133">
        <v>0.43</v>
      </c>
      <c r="M7152" s="134" t="str">
        <f t="shared" si="111"/>
        <v>P</v>
      </c>
      <c r="N7152" s="171" t="s">
        <v>10682</v>
      </c>
      <c r="O7152" s="146" t="s">
        <v>1506</v>
      </c>
      <c r="P7152" s="146" t="s">
        <v>9526</v>
      </c>
      <c r="Q7152" s="147" t="s">
        <v>10519</v>
      </c>
      <c r="R7152" s="187">
        <v>50</v>
      </c>
    </row>
    <row r="7153" spans="1:18" x14ac:dyDescent="0.25">
      <c r="A7153" s="135">
        <v>1080379</v>
      </c>
      <c r="B7153" s="148" t="s">
        <v>6557</v>
      </c>
      <c r="C7153" s="135">
        <v>1000</v>
      </c>
      <c r="D7153" s="135" t="s">
        <v>20</v>
      </c>
      <c r="E7153" s="188" t="s">
        <v>20</v>
      </c>
      <c r="F7153" s="135" t="s">
        <v>20</v>
      </c>
      <c r="G7153" s="135" t="s">
        <v>20</v>
      </c>
      <c r="H7153" s="135" t="s">
        <v>20</v>
      </c>
      <c r="I7153" s="135" t="s">
        <v>20</v>
      </c>
      <c r="J7153" s="136">
        <v>1.4</v>
      </c>
      <c r="K7153" s="136">
        <v>1.4</v>
      </c>
      <c r="L7153" s="136">
        <v>0.43</v>
      </c>
      <c r="M7153" s="137" t="str">
        <f t="shared" si="111"/>
        <v>P</v>
      </c>
      <c r="N7153" s="172" t="s">
        <v>10682</v>
      </c>
      <c r="O7153" s="149" t="s">
        <v>1506</v>
      </c>
      <c r="P7153" s="149" t="s">
        <v>9526</v>
      </c>
      <c r="Q7153" s="150" t="s">
        <v>10519</v>
      </c>
      <c r="R7153" s="189">
        <v>20</v>
      </c>
    </row>
    <row r="7154" spans="1:18" x14ac:dyDescent="0.25">
      <c r="A7154" s="132">
        <v>1080380</v>
      </c>
      <c r="B7154" s="145" t="s">
        <v>6558</v>
      </c>
      <c r="C7154" s="132">
        <v>100</v>
      </c>
      <c r="D7154" s="132" t="s">
        <v>20</v>
      </c>
      <c r="E7154" s="186" t="s">
        <v>20</v>
      </c>
      <c r="F7154" s="132" t="s">
        <v>20</v>
      </c>
      <c r="G7154" s="132" t="s">
        <v>20</v>
      </c>
      <c r="H7154" s="132" t="s">
        <v>20</v>
      </c>
      <c r="I7154" s="132" t="s">
        <v>20</v>
      </c>
      <c r="J7154" s="133">
        <v>0.45</v>
      </c>
      <c r="K7154" s="133">
        <v>0.45</v>
      </c>
      <c r="L7154" s="133">
        <v>3</v>
      </c>
      <c r="M7154" s="134" t="str">
        <f t="shared" si="111"/>
        <v>P</v>
      </c>
      <c r="N7154" s="171" t="s">
        <v>10682</v>
      </c>
      <c r="O7154" s="146" t="s">
        <v>1500</v>
      </c>
      <c r="P7154" s="146" t="s">
        <v>9418</v>
      </c>
      <c r="Q7154" s="147" t="s">
        <v>10519</v>
      </c>
      <c r="R7154" s="187">
        <v>5.2238805970149258</v>
      </c>
    </row>
    <row r="7155" spans="1:18" x14ac:dyDescent="0.25">
      <c r="A7155" s="135">
        <v>1080381</v>
      </c>
      <c r="B7155" s="148" t="s">
        <v>6559</v>
      </c>
      <c r="C7155" s="135">
        <v>100</v>
      </c>
      <c r="D7155" s="135" t="s">
        <v>20</v>
      </c>
      <c r="E7155" s="188" t="s">
        <v>20</v>
      </c>
      <c r="F7155" s="135" t="s">
        <v>20</v>
      </c>
      <c r="G7155" s="135" t="s">
        <v>20</v>
      </c>
      <c r="H7155" s="135" t="s">
        <v>20</v>
      </c>
      <c r="I7155" s="135" t="s">
        <v>20</v>
      </c>
      <c r="J7155" s="136">
        <v>0.45</v>
      </c>
      <c r="K7155" s="136">
        <v>0.45</v>
      </c>
      <c r="L7155" s="136">
        <v>3</v>
      </c>
      <c r="M7155" s="137" t="str">
        <f t="shared" si="111"/>
        <v>P</v>
      </c>
      <c r="N7155" s="172" t="s">
        <v>10682</v>
      </c>
      <c r="O7155" s="149" t="s">
        <v>1500</v>
      </c>
      <c r="P7155" s="149" t="s">
        <v>9418</v>
      </c>
      <c r="Q7155" s="150" t="s">
        <v>10519</v>
      </c>
      <c r="R7155" s="189">
        <v>5.2238805970149258</v>
      </c>
    </row>
    <row r="7156" spans="1:18" x14ac:dyDescent="0.25">
      <c r="A7156" s="132">
        <v>1080382</v>
      </c>
      <c r="B7156" s="145" t="s">
        <v>6560</v>
      </c>
      <c r="C7156" s="132">
        <v>6</v>
      </c>
      <c r="D7156" s="132" t="s">
        <v>20</v>
      </c>
      <c r="E7156" s="186" t="s">
        <v>20</v>
      </c>
      <c r="F7156" s="132" t="s">
        <v>20</v>
      </c>
      <c r="G7156" s="132" t="s">
        <v>20</v>
      </c>
      <c r="H7156" s="132" t="s">
        <v>20</v>
      </c>
      <c r="I7156" s="132" t="s">
        <v>20</v>
      </c>
      <c r="J7156" s="133">
        <v>3.3</v>
      </c>
      <c r="K7156" s="133">
        <v>2.2000000000000002</v>
      </c>
      <c r="L7156" s="133">
        <v>2.2999999999999998</v>
      </c>
      <c r="M7156" s="134" t="str">
        <f t="shared" si="111"/>
        <v>P</v>
      </c>
      <c r="N7156" s="171" t="s">
        <v>10682</v>
      </c>
      <c r="O7156" s="146" t="s">
        <v>1500</v>
      </c>
      <c r="P7156" s="146" t="s">
        <v>9418</v>
      </c>
      <c r="Q7156" s="147" t="s">
        <v>10519</v>
      </c>
      <c r="R7156" s="187">
        <v>5.64</v>
      </c>
    </row>
    <row r="7157" spans="1:18" x14ac:dyDescent="0.25">
      <c r="A7157" s="135">
        <v>1080385</v>
      </c>
      <c r="B7157" s="148" t="s">
        <v>6561</v>
      </c>
      <c r="C7157" s="135">
        <v>1000</v>
      </c>
      <c r="D7157" s="135" t="s">
        <v>20</v>
      </c>
      <c r="E7157" s="188" t="s">
        <v>20</v>
      </c>
      <c r="F7157" s="135" t="s">
        <v>20</v>
      </c>
      <c r="G7157" s="135" t="s">
        <v>20</v>
      </c>
      <c r="H7157" s="135" t="s">
        <v>20</v>
      </c>
      <c r="I7157" s="135" t="s">
        <v>20</v>
      </c>
      <c r="J7157" s="136">
        <v>1.4</v>
      </c>
      <c r="K7157" s="136">
        <v>1.4</v>
      </c>
      <c r="L7157" s="136">
        <v>0.43</v>
      </c>
      <c r="M7157" s="137" t="str">
        <f t="shared" si="111"/>
        <v>P</v>
      </c>
      <c r="N7157" s="172" t="s">
        <v>10682</v>
      </c>
      <c r="O7157" s="149" t="s">
        <v>1506</v>
      </c>
      <c r="P7157" s="149" t="s">
        <v>9526</v>
      </c>
      <c r="Q7157" s="150" t="s">
        <v>10519</v>
      </c>
      <c r="R7157" s="189">
        <v>20</v>
      </c>
    </row>
    <row r="7158" spans="1:18" x14ac:dyDescent="0.25">
      <c r="A7158" s="132">
        <v>1080387</v>
      </c>
      <c r="B7158" s="145" t="s">
        <v>6562</v>
      </c>
      <c r="C7158" s="132">
        <v>1000</v>
      </c>
      <c r="D7158" s="132" t="s">
        <v>20</v>
      </c>
      <c r="E7158" s="186" t="s">
        <v>20</v>
      </c>
      <c r="F7158" s="132" t="s">
        <v>20</v>
      </c>
      <c r="G7158" s="132" t="s">
        <v>20</v>
      </c>
      <c r="H7158" s="132" t="s">
        <v>20</v>
      </c>
      <c r="I7158" s="132" t="s">
        <v>20</v>
      </c>
      <c r="J7158" s="133">
        <v>1.4</v>
      </c>
      <c r="K7158" s="133">
        <v>1.4</v>
      </c>
      <c r="L7158" s="133">
        <v>0.43</v>
      </c>
      <c r="M7158" s="134" t="str">
        <f t="shared" si="111"/>
        <v>P</v>
      </c>
      <c r="N7158" s="171" t="s">
        <v>10682</v>
      </c>
      <c r="O7158" s="146" t="s">
        <v>1506</v>
      </c>
      <c r="P7158" s="146" t="s">
        <v>9526</v>
      </c>
      <c r="Q7158" s="147" t="s">
        <v>10519</v>
      </c>
      <c r="R7158" s="187">
        <v>20</v>
      </c>
    </row>
    <row r="7159" spans="1:18" x14ac:dyDescent="0.25">
      <c r="A7159" s="135">
        <v>1080403</v>
      </c>
      <c r="B7159" s="148" t="s">
        <v>6563</v>
      </c>
      <c r="C7159" s="135">
        <v>1000</v>
      </c>
      <c r="D7159" s="135" t="s">
        <v>20</v>
      </c>
      <c r="E7159" s="188" t="s">
        <v>20</v>
      </c>
      <c r="F7159" s="135" t="s">
        <v>20</v>
      </c>
      <c r="G7159" s="135" t="s">
        <v>20</v>
      </c>
      <c r="H7159" s="135" t="s">
        <v>20</v>
      </c>
      <c r="I7159" s="135" t="s">
        <v>20</v>
      </c>
      <c r="J7159" s="136">
        <v>1.4</v>
      </c>
      <c r="K7159" s="136">
        <v>1.4</v>
      </c>
      <c r="L7159" s="136">
        <v>0.43</v>
      </c>
      <c r="M7159" s="137" t="str">
        <f t="shared" si="111"/>
        <v>P</v>
      </c>
      <c r="N7159" s="172" t="s">
        <v>10682</v>
      </c>
      <c r="O7159" s="149" t="s">
        <v>1506</v>
      </c>
      <c r="P7159" s="149" t="s">
        <v>9526</v>
      </c>
      <c r="Q7159" s="150" t="s">
        <v>10519</v>
      </c>
      <c r="R7159" s="189">
        <v>45.91</v>
      </c>
    </row>
    <row r="7160" spans="1:18" x14ac:dyDescent="0.25">
      <c r="A7160" s="132">
        <v>1080404</v>
      </c>
      <c r="B7160" s="145" t="s">
        <v>6564</v>
      </c>
      <c r="C7160" s="132">
        <v>100</v>
      </c>
      <c r="D7160" s="132" t="s">
        <v>20</v>
      </c>
      <c r="E7160" s="186" t="s">
        <v>20</v>
      </c>
      <c r="F7160" s="132" t="s">
        <v>20</v>
      </c>
      <c r="G7160" s="132" t="s">
        <v>20</v>
      </c>
      <c r="H7160" s="132" t="s">
        <v>20</v>
      </c>
      <c r="I7160" s="132" t="s">
        <v>20</v>
      </c>
      <c r="J7160" s="133">
        <v>0.45</v>
      </c>
      <c r="K7160" s="133">
        <v>0.45</v>
      </c>
      <c r="L7160" s="133">
        <v>3</v>
      </c>
      <c r="M7160" s="134" t="str">
        <f t="shared" si="111"/>
        <v>P</v>
      </c>
      <c r="N7160" s="171" t="s">
        <v>10682</v>
      </c>
      <c r="O7160" s="146" t="s">
        <v>1500</v>
      </c>
      <c r="P7160" s="146" t="s">
        <v>9418</v>
      </c>
      <c r="Q7160" s="147" t="s">
        <v>10519</v>
      </c>
      <c r="R7160" s="187">
        <v>7.0000000000000009</v>
      </c>
    </row>
    <row r="7161" spans="1:18" x14ac:dyDescent="0.25">
      <c r="A7161" s="135">
        <v>1080405</v>
      </c>
      <c r="B7161" s="148" t="s">
        <v>6565</v>
      </c>
      <c r="C7161" s="135">
        <v>1000</v>
      </c>
      <c r="D7161" s="135" t="s">
        <v>20</v>
      </c>
      <c r="E7161" s="188" t="s">
        <v>20</v>
      </c>
      <c r="F7161" s="135" t="s">
        <v>20</v>
      </c>
      <c r="G7161" s="135" t="s">
        <v>20</v>
      </c>
      <c r="H7161" s="135" t="s">
        <v>20</v>
      </c>
      <c r="I7161" s="135" t="s">
        <v>20</v>
      </c>
      <c r="J7161" s="136">
        <v>1.4</v>
      </c>
      <c r="K7161" s="136">
        <v>1.4</v>
      </c>
      <c r="L7161" s="136">
        <v>0.43</v>
      </c>
      <c r="M7161" s="137" t="str">
        <f t="shared" si="111"/>
        <v>P</v>
      </c>
      <c r="N7161" s="172" t="s">
        <v>10682</v>
      </c>
      <c r="O7161" s="149" t="s">
        <v>1506</v>
      </c>
      <c r="P7161" s="149" t="s">
        <v>9526</v>
      </c>
      <c r="Q7161" s="150" t="s">
        <v>10519</v>
      </c>
      <c r="R7161" s="189">
        <v>45.91</v>
      </c>
    </row>
    <row r="7162" spans="1:18" x14ac:dyDescent="0.25">
      <c r="A7162" s="132">
        <v>1080406</v>
      </c>
      <c r="B7162" s="145" t="s">
        <v>6566</v>
      </c>
      <c r="C7162" s="132">
        <v>1</v>
      </c>
      <c r="D7162" s="132" t="s">
        <v>20</v>
      </c>
      <c r="E7162" s="186" t="s">
        <v>20</v>
      </c>
      <c r="F7162" s="132" t="s">
        <v>20</v>
      </c>
      <c r="G7162" s="132" t="s">
        <v>20</v>
      </c>
      <c r="H7162" s="132" t="s">
        <v>20</v>
      </c>
      <c r="I7162" s="132" t="s">
        <v>20</v>
      </c>
      <c r="J7162" s="133">
        <v>1.9</v>
      </c>
      <c r="K7162" s="133">
        <v>2.2400000000000002</v>
      </c>
      <c r="L7162" s="133">
        <v>1E-3</v>
      </c>
      <c r="M7162" s="134" t="str">
        <f t="shared" si="111"/>
        <v>P</v>
      </c>
      <c r="N7162" s="171" t="s">
        <v>10682</v>
      </c>
      <c r="O7162" s="146" t="s">
        <v>1506</v>
      </c>
      <c r="P7162" s="146" t="s">
        <v>9498</v>
      </c>
      <c r="Q7162" s="147" t="s">
        <v>10519</v>
      </c>
      <c r="R7162" s="187">
        <v>0.19</v>
      </c>
    </row>
    <row r="7163" spans="1:18" x14ac:dyDescent="0.25">
      <c r="A7163" s="135">
        <v>1080409</v>
      </c>
      <c r="B7163" s="148" t="s">
        <v>6567</v>
      </c>
      <c r="C7163" s="135">
        <v>4</v>
      </c>
      <c r="D7163" s="135" t="s">
        <v>20</v>
      </c>
      <c r="E7163" s="188" t="s">
        <v>20</v>
      </c>
      <c r="F7163" s="135" t="s">
        <v>20</v>
      </c>
      <c r="G7163" s="135" t="s">
        <v>20</v>
      </c>
      <c r="H7163" s="135" t="s">
        <v>20</v>
      </c>
      <c r="I7163" s="135" t="s">
        <v>20</v>
      </c>
      <c r="J7163" s="136">
        <v>4.26</v>
      </c>
      <c r="K7163" s="136">
        <v>3</v>
      </c>
      <c r="L7163" s="136">
        <v>1.65</v>
      </c>
      <c r="M7163" s="137" t="str">
        <f t="shared" si="111"/>
        <v>P</v>
      </c>
      <c r="N7163" s="172" t="s">
        <v>10682</v>
      </c>
      <c r="O7163" s="149" t="s">
        <v>1500</v>
      </c>
      <c r="P7163" s="149" t="s">
        <v>9418</v>
      </c>
      <c r="Q7163" s="150" t="s">
        <v>10519</v>
      </c>
      <c r="R7163" s="189">
        <v>5.72</v>
      </c>
    </row>
    <row r="7164" spans="1:18" x14ac:dyDescent="0.25">
      <c r="A7164" s="132">
        <v>1080410</v>
      </c>
      <c r="B7164" s="145" t="s">
        <v>6568</v>
      </c>
      <c r="C7164" s="132">
        <v>6</v>
      </c>
      <c r="D7164" s="132">
        <v>270</v>
      </c>
      <c r="E7164" s="186" t="s">
        <v>20</v>
      </c>
      <c r="F7164" s="132" t="s">
        <v>20</v>
      </c>
      <c r="G7164" s="132" t="s">
        <v>20</v>
      </c>
      <c r="H7164" s="132" t="s">
        <v>20</v>
      </c>
      <c r="I7164" s="132" t="s">
        <v>20</v>
      </c>
      <c r="J7164" s="133">
        <v>3.15</v>
      </c>
      <c r="K7164" s="133">
        <v>1.1499999999999999</v>
      </c>
      <c r="L7164" s="133">
        <v>1.25</v>
      </c>
      <c r="M7164" s="134" t="str">
        <f t="shared" si="111"/>
        <v>P</v>
      </c>
      <c r="N7164" s="171" t="s">
        <v>10682</v>
      </c>
      <c r="O7164" s="146" t="s">
        <v>1614</v>
      </c>
      <c r="P7164" s="146" t="s">
        <v>9419</v>
      </c>
      <c r="Q7164" s="147" t="s">
        <v>10519</v>
      </c>
      <c r="R7164" s="187">
        <v>10.26</v>
      </c>
    </row>
    <row r="7165" spans="1:18" x14ac:dyDescent="0.25">
      <c r="A7165" s="135">
        <v>1080411</v>
      </c>
      <c r="B7165" s="148" t="s">
        <v>6569</v>
      </c>
      <c r="C7165" s="135">
        <v>4</v>
      </c>
      <c r="D7165" s="135" t="s">
        <v>20</v>
      </c>
      <c r="E7165" s="188" t="s">
        <v>20</v>
      </c>
      <c r="F7165" s="135" t="s">
        <v>20</v>
      </c>
      <c r="G7165" s="135" t="s">
        <v>20</v>
      </c>
      <c r="H7165" s="135" t="s">
        <v>20</v>
      </c>
      <c r="I7165" s="135" t="s">
        <v>20</v>
      </c>
      <c r="J7165" s="136">
        <v>4.26</v>
      </c>
      <c r="K7165" s="136">
        <v>3</v>
      </c>
      <c r="L7165" s="136">
        <v>1.65</v>
      </c>
      <c r="M7165" s="137" t="str">
        <f t="shared" si="111"/>
        <v>P</v>
      </c>
      <c r="N7165" s="172" t="s">
        <v>10682</v>
      </c>
      <c r="O7165" s="149" t="s">
        <v>1500</v>
      </c>
      <c r="P7165" s="149" t="s">
        <v>9418</v>
      </c>
      <c r="Q7165" s="150" t="s">
        <v>10519</v>
      </c>
      <c r="R7165" s="189">
        <v>5.72</v>
      </c>
    </row>
    <row r="7166" spans="1:18" x14ac:dyDescent="0.25">
      <c r="A7166" s="132">
        <v>1080412</v>
      </c>
      <c r="B7166" s="145" t="s">
        <v>6570</v>
      </c>
      <c r="C7166" s="132">
        <v>1000</v>
      </c>
      <c r="D7166" s="132" t="s">
        <v>20</v>
      </c>
      <c r="E7166" s="186" t="s">
        <v>20</v>
      </c>
      <c r="F7166" s="132" t="s">
        <v>20</v>
      </c>
      <c r="G7166" s="132" t="s">
        <v>20</v>
      </c>
      <c r="H7166" s="132" t="s">
        <v>20</v>
      </c>
      <c r="I7166" s="132" t="s">
        <v>20</v>
      </c>
      <c r="J7166" s="133">
        <v>1.4</v>
      </c>
      <c r="K7166" s="133">
        <v>1.4</v>
      </c>
      <c r="L7166" s="133">
        <v>0.43</v>
      </c>
      <c r="M7166" s="134" t="str">
        <f t="shared" si="111"/>
        <v>P</v>
      </c>
      <c r="N7166" s="171" t="s">
        <v>10682</v>
      </c>
      <c r="O7166" s="146" t="s">
        <v>1506</v>
      </c>
      <c r="P7166" s="146" t="s">
        <v>9526</v>
      </c>
      <c r="Q7166" s="147" t="s">
        <v>10519</v>
      </c>
      <c r="R7166" s="187">
        <v>19.420000000000002</v>
      </c>
    </row>
    <row r="7167" spans="1:18" x14ac:dyDescent="0.25">
      <c r="A7167" s="135">
        <v>1080413</v>
      </c>
      <c r="B7167" s="148" t="s">
        <v>6571</v>
      </c>
      <c r="C7167" s="135">
        <v>1000</v>
      </c>
      <c r="D7167" s="135" t="s">
        <v>20</v>
      </c>
      <c r="E7167" s="188" t="s">
        <v>20</v>
      </c>
      <c r="F7167" s="135" t="s">
        <v>20</v>
      </c>
      <c r="G7167" s="135" t="s">
        <v>20</v>
      </c>
      <c r="H7167" s="135" t="s">
        <v>20</v>
      </c>
      <c r="I7167" s="135" t="s">
        <v>20</v>
      </c>
      <c r="J7167" s="136">
        <v>1.4</v>
      </c>
      <c r="K7167" s="136">
        <v>1.4</v>
      </c>
      <c r="L7167" s="136">
        <v>0.43</v>
      </c>
      <c r="M7167" s="137" t="str">
        <f t="shared" si="111"/>
        <v>P</v>
      </c>
      <c r="N7167" s="172" t="s">
        <v>10682</v>
      </c>
      <c r="O7167" s="149" t="s">
        <v>1506</v>
      </c>
      <c r="P7167" s="149" t="s">
        <v>9526</v>
      </c>
      <c r="Q7167" s="150" t="s">
        <v>10519</v>
      </c>
      <c r="R7167" s="189">
        <v>45.91</v>
      </c>
    </row>
    <row r="7168" spans="1:18" x14ac:dyDescent="0.25">
      <c r="A7168" s="132">
        <v>1080414</v>
      </c>
      <c r="B7168" s="145" t="s">
        <v>6572</v>
      </c>
      <c r="C7168" s="132">
        <v>1</v>
      </c>
      <c r="D7168" s="132" t="s">
        <v>20</v>
      </c>
      <c r="E7168" s="186" t="s">
        <v>20</v>
      </c>
      <c r="F7168" s="132" t="s">
        <v>20</v>
      </c>
      <c r="G7168" s="132" t="s">
        <v>20</v>
      </c>
      <c r="H7168" s="132" t="s">
        <v>20</v>
      </c>
      <c r="I7168" s="132" t="s">
        <v>20</v>
      </c>
      <c r="J7168" s="133">
        <v>1.66</v>
      </c>
      <c r="K7168" s="133">
        <v>2.38</v>
      </c>
      <c r="L7168" s="133">
        <v>1E-3</v>
      </c>
      <c r="M7168" s="134" t="str">
        <f t="shared" si="111"/>
        <v>P</v>
      </c>
      <c r="N7168" s="171" t="s">
        <v>10682</v>
      </c>
      <c r="O7168" s="146" t="s">
        <v>1506</v>
      </c>
      <c r="P7168" s="146" t="s">
        <v>9498</v>
      </c>
      <c r="Q7168" s="147" t="s">
        <v>10519</v>
      </c>
      <c r="R7168" s="187">
        <v>7.0000000000000007E-2</v>
      </c>
    </row>
    <row r="7169" spans="1:18" x14ac:dyDescent="0.25">
      <c r="A7169" s="135">
        <v>1080415</v>
      </c>
      <c r="B7169" s="148" t="s">
        <v>6573</v>
      </c>
      <c r="C7169" s="135">
        <v>1000</v>
      </c>
      <c r="D7169" s="135" t="s">
        <v>20</v>
      </c>
      <c r="E7169" s="188" t="s">
        <v>20</v>
      </c>
      <c r="F7169" s="135" t="s">
        <v>20</v>
      </c>
      <c r="G7169" s="135" t="s">
        <v>20</v>
      </c>
      <c r="H7169" s="135" t="s">
        <v>20</v>
      </c>
      <c r="I7169" s="135" t="s">
        <v>20</v>
      </c>
      <c r="J7169" s="136">
        <v>1.4</v>
      </c>
      <c r="K7169" s="136">
        <v>1.4</v>
      </c>
      <c r="L7169" s="136">
        <v>0.43</v>
      </c>
      <c r="M7169" s="137" t="str">
        <f t="shared" si="111"/>
        <v>P</v>
      </c>
      <c r="N7169" s="172" t="s">
        <v>10682</v>
      </c>
      <c r="O7169" s="149" t="s">
        <v>1506</v>
      </c>
      <c r="P7169" s="149" t="s">
        <v>9526</v>
      </c>
      <c r="Q7169" s="150" t="s">
        <v>10519</v>
      </c>
      <c r="R7169" s="189">
        <v>35.35</v>
      </c>
    </row>
    <row r="7170" spans="1:18" x14ac:dyDescent="0.25">
      <c r="A7170" s="132">
        <v>1080416</v>
      </c>
      <c r="B7170" s="145" t="s">
        <v>6574</v>
      </c>
      <c r="C7170" s="132">
        <v>1</v>
      </c>
      <c r="D7170" s="132" t="s">
        <v>20</v>
      </c>
      <c r="E7170" s="186" t="s">
        <v>20</v>
      </c>
      <c r="F7170" s="132" t="s">
        <v>20</v>
      </c>
      <c r="G7170" s="132" t="s">
        <v>20</v>
      </c>
      <c r="H7170" s="132" t="s">
        <v>20</v>
      </c>
      <c r="I7170" s="132" t="s">
        <v>20</v>
      </c>
      <c r="J7170" s="133">
        <v>0.6</v>
      </c>
      <c r="K7170" s="133">
        <v>5.05</v>
      </c>
      <c r="L7170" s="133">
        <v>1E-3</v>
      </c>
      <c r="M7170" s="134" t="str">
        <f t="shared" ref="M7170:M7233" si="112">HYPERLINK(CONCATENATE("T:\Distribution Centre\RDC Department Shared\Cubiscan photos","\",A7170,"-pac.jpg"),"P")</f>
        <v>P</v>
      </c>
      <c r="N7170" s="171" t="s">
        <v>10682</v>
      </c>
      <c r="O7170" s="146" t="s">
        <v>1506</v>
      </c>
      <c r="P7170" s="146" t="s">
        <v>9498</v>
      </c>
      <c r="Q7170" s="147" t="s">
        <v>10519</v>
      </c>
      <c r="R7170" s="187">
        <v>0.05</v>
      </c>
    </row>
    <row r="7171" spans="1:18" x14ac:dyDescent="0.25">
      <c r="A7171" s="135">
        <v>1080417</v>
      </c>
      <c r="B7171" s="148" t="s">
        <v>6575</v>
      </c>
      <c r="C7171" s="135">
        <v>4</v>
      </c>
      <c r="D7171" s="135" t="s">
        <v>20</v>
      </c>
      <c r="E7171" s="188" t="s">
        <v>20</v>
      </c>
      <c r="F7171" s="135" t="s">
        <v>20</v>
      </c>
      <c r="G7171" s="135" t="s">
        <v>20</v>
      </c>
      <c r="H7171" s="135" t="s">
        <v>20</v>
      </c>
      <c r="I7171" s="135" t="s">
        <v>20</v>
      </c>
      <c r="J7171" s="136">
        <v>3</v>
      </c>
      <c r="K7171" s="136">
        <v>1.54</v>
      </c>
      <c r="L7171" s="136">
        <v>2.85</v>
      </c>
      <c r="M7171" s="137" t="str">
        <f t="shared" si="112"/>
        <v>P</v>
      </c>
      <c r="N7171" s="172" t="s">
        <v>10682</v>
      </c>
      <c r="O7171" s="149" t="s">
        <v>1500</v>
      </c>
      <c r="P7171" s="149" t="s">
        <v>9456</v>
      </c>
      <c r="Q7171" s="150" t="s">
        <v>10519</v>
      </c>
      <c r="R7171" s="189">
        <v>3.5820895522388057</v>
      </c>
    </row>
    <row r="7172" spans="1:18" x14ac:dyDescent="0.25">
      <c r="A7172" s="132">
        <v>1080418</v>
      </c>
      <c r="B7172" s="145" t="s">
        <v>6576</v>
      </c>
      <c r="C7172" s="132">
        <v>1000</v>
      </c>
      <c r="D7172" s="132" t="s">
        <v>20</v>
      </c>
      <c r="E7172" s="186" t="s">
        <v>20</v>
      </c>
      <c r="F7172" s="132" t="s">
        <v>20</v>
      </c>
      <c r="G7172" s="132" t="s">
        <v>20</v>
      </c>
      <c r="H7172" s="132" t="s">
        <v>20</v>
      </c>
      <c r="I7172" s="132" t="s">
        <v>20</v>
      </c>
      <c r="J7172" s="133">
        <v>1.4</v>
      </c>
      <c r="K7172" s="133">
        <v>1.4</v>
      </c>
      <c r="L7172" s="133">
        <v>0.43</v>
      </c>
      <c r="M7172" s="134" t="str">
        <f t="shared" si="112"/>
        <v>P</v>
      </c>
      <c r="N7172" s="171" t="s">
        <v>10682</v>
      </c>
      <c r="O7172" s="146" t="s">
        <v>1506</v>
      </c>
      <c r="P7172" s="146" t="s">
        <v>9526</v>
      </c>
      <c r="Q7172" s="147" t="s">
        <v>10519</v>
      </c>
      <c r="R7172" s="187">
        <v>45.91</v>
      </c>
    </row>
    <row r="7173" spans="1:18" x14ac:dyDescent="0.25">
      <c r="A7173" s="135">
        <v>1080419</v>
      </c>
      <c r="B7173" s="148" t="s">
        <v>6577</v>
      </c>
      <c r="C7173" s="135">
        <v>1000</v>
      </c>
      <c r="D7173" s="135" t="s">
        <v>20</v>
      </c>
      <c r="E7173" s="188" t="s">
        <v>20</v>
      </c>
      <c r="F7173" s="135" t="s">
        <v>20</v>
      </c>
      <c r="G7173" s="135" t="s">
        <v>20</v>
      </c>
      <c r="H7173" s="135" t="s">
        <v>20</v>
      </c>
      <c r="I7173" s="135" t="s">
        <v>20</v>
      </c>
      <c r="J7173" s="136">
        <v>1.4</v>
      </c>
      <c r="K7173" s="136">
        <v>1.4</v>
      </c>
      <c r="L7173" s="136">
        <v>0.43</v>
      </c>
      <c r="M7173" s="137" t="str">
        <f t="shared" si="112"/>
        <v>P</v>
      </c>
      <c r="N7173" s="174" t="s">
        <v>10682</v>
      </c>
      <c r="O7173" s="149" t="s">
        <v>1506</v>
      </c>
      <c r="P7173" s="149" t="s">
        <v>9526</v>
      </c>
      <c r="Q7173" s="150" t="s">
        <v>10519</v>
      </c>
      <c r="R7173" s="189">
        <v>50</v>
      </c>
    </row>
    <row r="7174" spans="1:18" x14ac:dyDescent="0.25">
      <c r="A7174" s="132">
        <v>1080420</v>
      </c>
      <c r="B7174" s="145" t="s">
        <v>6578</v>
      </c>
      <c r="C7174" s="132">
        <v>1000</v>
      </c>
      <c r="D7174" s="132" t="s">
        <v>20</v>
      </c>
      <c r="E7174" s="186" t="s">
        <v>20</v>
      </c>
      <c r="F7174" s="132" t="s">
        <v>20</v>
      </c>
      <c r="G7174" s="132" t="s">
        <v>20</v>
      </c>
      <c r="H7174" s="132" t="s">
        <v>20</v>
      </c>
      <c r="I7174" s="132" t="s">
        <v>20</v>
      </c>
      <c r="J7174" s="133">
        <v>1.4</v>
      </c>
      <c r="K7174" s="133">
        <v>1.4</v>
      </c>
      <c r="L7174" s="133">
        <v>0.43</v>
      </c>
      <c r="M7174" s="134" t="str">
        <f t="shared" si="112"/>
        <v>P</v>
      </c>
      <c r="N7174" s="171" t="s">
        <v>10682</v>
      </c>
      <c r="O7174" s="146" t="s">
        <v>1506</v>
      </c>
      <c r="P7174" s="146" t="s">
        <v>9526</v>
      </c>
      <c r="Q7174" s="147" t="s">
        <v>10519</v>
      </c>
      <c r="R7174" s="187">
        <v>20</v>
      </c>
    </row>
    <row r="7175" spans="1:18" x14ac:dyDescent="0.25">
      <c r="A7175" s="135">
        <v>1080421</v>
      </c>
      <c r="B7175" s="148" t="s">
        <v>6579</v>
      </c>
      <c r="C7175" s="135">
        <v>6</v>
      </c>
      <c r="D7175" s="135">
        <v>210</v>
      </c>
      <c r="E7175" s="188" t="s">
        <v>20</v>
      </c>
      <c r="F7175" s="135" t="s">
        <v>20</v>
      </c>
      <c r="G7175" s="135" t="s">
        <v>20</v>
      </c>
      <c r="H7175" s="135" t="s">
        <v>20</v>
      </c>
      <c r="I7175" s="135" t="s">
        <v>20</v>
      </c>
      <c r="J7175" s="136">
        <v>2.68</v>
      </c>
      <c r="K7175" s="136">
        <v>1.86</v>
      </c>
      <c r="L7175" s="136">
        <v>1.1599999999999999</v>
      </c>
      <c r="M7175" s="137" t="str">
        <f t="shared" si="112"/>
        <v>P</v>
      </c>
      <c r="N7175" s="172" t="s">
        <v>10681</v>
      </c>
      <c r="O7175" s="149" t="s">
        <v>1506</v>
      </c>
      <c r="P7175" s="149" t="s">
        <v>9435</v>
      </c>
      <c r="Q7175" s="150" t="s">
        <v>10519</v>
      </c>
      <c r="R7175" s="189">
        <v>15.899999999999999</v>
      </c>
    </row>
    <row r="7176" spans="1:18" x14ac:dyDescent="0.25">
      <c r="A7176" s="132">
        <v>1080422</v>
      </c>
      <c r="B7176" s="145" t="s">
        <v>6580</v>
      </c>
      <c r="C7176" s="132">
        <v>1000</v>
      </c>
      <c r="D7176" s="132" t="s">
        <v>20</v>
      </c>
      <c r="E7176" s="186" t="s">
        <v>20</v>
      </c>
      <c r="F7176" s="132" t="s">
        <v>20</v>
      </c>
      <c r="G7176" s="132" t="s">
        <v>20</v>
      </c>
      <c r="H7176" s="132" t="s">
        <v>20</v>
      </c>
      <c r="I7176" s="132" t="s">
        <v>20</v>
      </c>
      <c r="J7176" s="133">
        <v>1.4</v>
      </c>
      <c r="K7176" s="133">
        <v>1.4</v>
      </c>
      <c r="L7176" s="133">
        <v>0.43</v>
      </c>
      <c r="M7176" s="134" t="str">
        <f t="shared" si="112"/>
        <v>P</v>
      </c>
      <c r="N7176" s="171" t="s">
        <v>10682</v>
      </c>
      <c r="O7176" s="146" t="s">
        <v>1506</v>
      </c>
      <c r="P7176" s="146" t="s">
        <v>9526</v>
      </c>
      <c r="Q7176" s="147" t="s">
        <v>10519</v>
      </c>
      <c r="R7176" s="187">
        <v>140</v>
      </c>
    </row>
    <row r="7177" spans="1:18" x14ac:dyDescent="0.25">
      <c r="A7177" s="135">
        <v>1080426</v>
      </c>
      <c r="B7177" s="148" t="s">
        <v>6581</v>
      </c>
      <c r="C7177" s="135">
        <v>1</v>
      </c>
      <c r="D7177" s="135" t="s">
        <v>20</v>
      </c>
      <c r="E7177" s="188" t="s">
        <v>20</v>
      </c>
      <c r="F7177" s="135" t="s">
        <v>20</v>
      </c>
      <c r="G7177" s="135" t="s">
        <v>20</v>
      </c>
      <c r="H7177" s="135" t="s">
        <v>20</v>
      </c>
      <c r="I7177" s="135" t="s">
        <v>20</v>
      </c>
      <c r="J7177" s="136">
        <v>2.63</v>
      </c>
      <c r="K7177" s="136">
        <v>2.4</v>
      </c>
      <c r="L7177" s="136">
        <v>8.9999999999999993E-3</v>
      </c>
      <c r="M7177" s="137" t="str">
        <f t="shared" si="112"/>
        <v>P</v>
      </c>
      <c r="N7177" s="172" t="s">
        <v>10682</v>
      </c>
      <c r="O7177" s="149" t="s">
        <v>1506</v>
      </c>
      <c r="P7177" s="149" t="s">
        <v>9443</v>
      </c>
      <c r="Q7177" s="150" t="s">
        <v>10519</v>
      </c>
      <c r="R7177" s="189">
        <v>0.15</v>
      </c>
    </row>
    <row r="7178" spans="1:18" x14ac:dyDescent="0.25">
      <c r="A7178" s="132">
        <v>1080427</v>
      </c>
      <c r="B7178" s="145" t="s">
        <v>6582</v>
      </c>
      <c r="C7178" s="132">
        <v>1000</v>
      </c>
      <c r="D7178" s="132" t="s">
        <v>20</v>
      </c>
      <c r="E7178" s="186" t="s">
        <v>20</v>
      </c>
      <c r="F7178" s="132" t="s">
        <v>20</v>
      </c>
      <c r="G7178" s="132" t="s">
        <v>20</v>
      </c>
      <c r="H7178" s="132" t="s">
        <v>20</v>
      </c>
      <c r="I7178" s="132" t="s">
        <v>20</v>
      </c>
      <c r="J7178" s="133">
        <v>1.4</v>
      </c>
      <c r="K7178" s="133">
        <v>1.4</v>
      </c>
      <c r="L7178" s="133">
        <v>0.43</v>
      </c>
      <c r="M7178" s="134" t="str">
        <f t="shared" si="112"/>
        <v>P</v>
      </c>
      <c r="N7178" s="171" t="s">
        <v>10682</v>
      </c>
      <c r="O7178" s="146" t="s">
        <v>1506</v>
      </c>
      <c r="P7178" s="146" t="s">
        <v>9526</v>
      </c>
      <c r="Q7178" s="147" t="s">
        <v>10519</v>
      </c>
      <c r="R7178" s="187">
        <v>20</v>
      </c>
    </row>
    <row r="7179" spans="1:18" x14ac:dyDescent="0.25">
      <c r="A7179" s="135">
        <v>1080428</v>
      </c>
      <c r="B7179" s="148" t="s">
        <v>6583</v>
      </c>
      <c r="C7179" s="135">
        <v>6</v>
      </c>
      <c r="D7179" s="135">
        <v>540</v>
      </c>
      <c r="E7179" s="188">
        <v>20</v>
      </c>
      <c r="F7179" s="135" t="s">
        <v>20</v>
      </c>
      <c r="G7179" s="135" t="s">
        <v>21</v>
      </c>
      <c r="H7179" s="135" t="s">
        <v>21</v>
      </c>
      <c r="I7179" s="135" t="s">
        <v>21</v>
      </c>
      <c r="J7179" s="136">
        <v>3.2</v>
      </c>
      <c r="K7179" s="136">
        <v>3.2</v>
      </c>
      <c r="L7179" s="136">
        <v>0.19</v>
      </c>
      <c r="M7179" s="137" t="str">
        <f t="shared" si="112"/>
        <v>P</v>
      </c>
      <c r="N7179" s="172" t="s">
        <v>10682</v>
      </c>
      <c r="O7179" s="149" t="s">
        <v>1506</v>
      </c>
      <c r="P7179" s="149" t="s">
        <v>9443</v>
      </c>
      <c r="Q7179" s="150" t="s">
        <v>10519</v>
      </c>
      <c r="R7179" s="189">
        <v>1.8599999999999999</v>
      </c>
    </row>
    <row r="7180" spans="1:18" x14ac:dyDescent="0.25">
      <c r="A7180" s="132">
        <v>1080429</v>
      </c>
      <c r="B7180" s="145" t="s">
        <v>6584</v>
      </c>
      <c r="C7180" s="132">
        <v>1</v>
      </c>
      <c r="D7180" s="132" t="s">
        <v>20</v>
      </c>
      <c r="E7180" s="186" t="s">
        <v>20</v>
      </c>
      <c r="F7180" s="132" t="s">
        <v>20</v>
      </c>
      <c r="G7180" s="132" t="s">
        <v>20</v>
      </c>
      <c r="H7180" s="132" t="s">
        <v>20</v>
      </c>
      <c r="I7180" s="132" t="s">
        <v>20</v>
      </c>
      <c r="J7180" s="133">
        <v>2.63</v>
      </c>
      <c r="K7180" s="133">
        <v>2.4</v>
      </c>
      <c r="L7180" s="133">
        <v>8.9999999999999993E-3</v>
      </c>
      <c r="M7180" s="134" t="str">
        <f t="shared" si="112"/>
        <v>P</v>
      </c>
      <c r="N7180" s="171" t="s">
        <v>10682</v>
      </c>
      <c r="O7180" s="146" t="s">
        <v>1506</v>
      </c>
      <c r="P7180" s="146" t="s">
        <v>9443</v>
      </c>
      <c r="Q7180" s="147" t="s">
        <v>10519</v>
      </c>
      <c r="R7180" s="187">
        <v>0.15</v>
      </c>
    </row>
    <row r="7181" spans="1:18" x14ac:dyDescent="0.25">
      <c r="A7181" s="135">
        <v>1080430</v>
      </c>
      <c r="B7181" s="148" t="s">
        <v>6585</v>
      </c>
      <c r="C7181" s="135">
        <v>1000</v>
      </c>
      <c r="D7181" s="135" t="s">
        <v>20</v>
      </c>
      <c r="E7181" s="188" t="s">
        <v>20</v>
      </c>
      <c r="F7181" s="135" t="s">
        <v>20</v>
      </c>
      <c r="G7181" s="135" t="s">
        <v>20</v>
      </c>
      <c r="H7181" s="135" t="s">
        <v>20</v>
      </c>
      <c r="I7181" s="135" t="s">
        <v>20</v>
      </c>
      <c r="J7181" s="136">
        <v>1.4</v>
      </c>
      <c r="K7181" s="136">
        <v>1.4</v>
      </c>
      <c r="L7181" s="136">
        <v>0.43</v>
      </c>
      <c r="M7181" s="137" t="str">
        <f t="shared" si="112"/>
        <v>P</v>
      </c>
      <c r="N7181" s="172" t="s">
        <v>10682</v>
      </c>
      <c r="O7181" s="149" t="s">
        <v>1506</v>
      </c>
      <c r="P7181" s="149" t="s">
        <v>9526</v>
      </c>
      <c r="Q7181" s="150" t="s">
        <v>10519</v>
      </c>
      <c r="R7181" s="189">
        <v>20</v>
      </c>
    </row>
    <row r="7182" spans="1:18" x14ac:dyDescent="0.25">
      <c r="A7182" s="132">
        <v>1080431</v>
      </c>
      <c r="B7182" s="145" t="s">
        <v>6586</v>
      </c>
      <c r="C7182" s="132">
        <v>6</v>
      </c>
      <c r="D7182" s="132">
        <v>540</v>
      </c>
      <c r="E7182" s="186">
        <v>20</v>
      </c>
      <c r="F7182" s="132" t="s">
        <v>20</v>
      </c>
      <c r="G7182" s="132" t="s">
        <v>21</v>
      </c>
      <c r="H7182" s="132" t="s">
        <v>21</v>
      </c>
      <c r="I7182" s="132" t="s">
        <v>21</v>
      </c>
      <c r="J7182" s="133">
        <v>3.19</v>
      </c>
      <c r="K7182" s="133">
        <v>3.19</v>
      </c>
      <c r="L7182" s="133">
        <v>0.08</v>
      </c>
      <c r="M7182" s="134" t="str">
        <f t="shared" si="112"/>
        <v>P</v>
      </c>
      <c r="N7182" s="171" t="s">
        <v>10682</v>
      </c>
      <c r="O7182" s="146" t="s">
        <v>1506</v>
      </c>
      <c r="P7182" s="146" t="s">
        <v>9443</v>
      </c>
      <c r="Q7182" s="147" t="s">
        <v>10519</v>
      </c>
      <c r="R7182" s="187">
        <v>1.8599999999999999</v>
      </c>
    </row>
    <row r="7183" spans="1:18" x14ac:dyDescent="0.25">
      <c r="A7183" s="135">
        <v>1080437</v>
      </c>
      <c r="B7183" s="148" t="s">
        <v>6587</v>
      </c>
      <c r="C7183" s="135">
        <v>1</v>
      </c>
      <c r="D7183" s="135" t="s">
        <v>20</v>
      </c>
      <c r="E7183" s="188" t="s">
        <v>20</v>
      </c>
      <c r="F7183" s="135" t="s">
        <v>20</v>
      </c>
      <c r="G7183" s="135" t="s">
        <v>20</v>
      </c>
      <c r="H7183" s="135" t="s">
        <v>20</v>
      </c>
      <c r="I7183" s="135" t="s">
        <v>20</v>
      </c>
      <c r="J7183" s="136">
        <v>2.63</v>
      </c>
      <c r="K7183" s="136">
        <v>2.4</v>
      </c>
      <c r="L7183" s="136">
        <v>8.9999999999999993E-3</v>
      </c>
      <c r="M7183" s="137" t="str">
        <f t="shared" si="112"/>
        <v>P</v>
      </c>
      <c r="N7183" s="172" t="s">
        <v>10682</v>
      </c>
      <c r="O7183" s="149" t="s">
        <v>1506</v>
      </c>
      <c r="P7183" s="149" t="s">
        <v>9443</v>
      </c>
      <c r="Q7183" s="150" t="s">
        <v>10519</v>
      </c>
      <c r="R7183" s="189">
        <v>0.15</v>
      </c>
    </row>
    <row r="7184" spans="1:18" x14ac:dyDescent="0.25">
      <c r="A7184" s="132">
        <v>1080438</v>
      </c>
      <c r="B7184" s="145" t="s">
        <v>6588</v>
      </c>
      <c r="C7184" s="132">
        <v>1000</v>
      </c>
      <c r="D7184" s="132" t="s">
        <v>20</v>
      </c>
      <c r="E7184" s="186" t="s">
        <v>20</v>
      </c>
      <c r="F7184" s="132" t="s">
        <v>20</v>
      </c>
      <c r="G7184" s="132" t="s">
        <v>20</v>
      </c>
      <c r="H7184" s="132" t="s">
        <v>20</v>
      </c>
      <c r="I7184" s="132" t="s">
        <v>20</v>
      </c>
      <c r="J7184" s="133">
        <v>1.4</v>
      </c>
      <c r="K7184" s="133">
        <v>1.4</v>
      </c>
      <c r="L7184" s="133">
        <v>0.43</v>
      </c>
      <c r="M7184" s="134" t="str">
        <f t="shared" si="112"/>
        <v>P</v>
      </c>
      <c r="N7184" s="173" t="s">
        <v>10682</v>
      </c>
      <c r="O7184" s="146" t="s">
        <v>1506</v>
      </c>
      <c r="P7184" s="146" t="s">
        <v>9526</v>
      </c>
      <c r="Q7184" s="147" t="s">
        <v>10519</v>
      </c>
      <c r="R7184" s="187">
        <v>20</v>
      </c>
    </row>
    <row r="7185" spans="1:18" x14ac:dyDescent="0.25">
      <c r="A7185" s="135">
        <v>1080439</v>
      </c>
      <c r="B7185" s="148" t="s">
        <v>6589</v>
      </c>
      <c r="C7185" s="135">
        <v>6</v>
      </c>
      <c r="D7185" s="135">
        <v>540</v>
      </c>
      <c r="E7185" s="188">
        <v>20</v>
      </c>
      <c r="F7185" s="135" t="s">
        <v>20</v>
      </c>
      <c r="G7185" s="135" t="s">
        <v>21</v>
      </c>
      <c r="H7185" s="135" t="s">
        <v>21</v>
      </c>
      <c r="I7185" s="135" t="s">
        <v>21</v>
      </c>
      <c r="J7185" s="136">
        <v>3.2</v>
      </c>
      <c r="K7185" s="136">
        <v>3.17</v>
      </c>
      <c r="L7185" s="136">
        <v>0.18</v>
      </c>
      <c r="M7185" s="137" t="str">
        <f t="shared" si="112"/>
        <v>P</v>
      </c>
      <c r="N7185" s="172" t="s">
        <v>10682</v>
      </c>
      <c r="O7185" s="149" t="s">
        <v>1506</v>
      </c>
      <c r="P7185" s="149" t="s">
        <v>9443</v>
      </c>
      <c r="Q7185" s="150" t="s">
        <v>10519</v>
      </c>
      <c r="R7185" s="189">
        <v>1.8599999999999999</v>
      </c>
    </row>
    <row r="7186" spans="1:18" x14ac:dyDescent="0.25">
      <c r="A7186" s="132">
        <v>1080440</v>
      </c>
      <c r="B7186" s="145" t="s">
        <v>752</v>
      </c>
      <c r="C7186" s="132">
        <v>2</v>
      </c>
      <c r="D7186" s="132">
        <v>28</v>
      </c>
      <c r="E7186" s="186" t="s">
        <v>21</v>
      </c>
      <c r="F7186" s="132">
        <v>40</v>
      </c>
      <c r="G7186" s="132" t="s">
        <v>21</v>
      </c>
      <c r="H7186" s="132" t="s">
        <v>21</v>
      </c>
      <c r="I7186" s="132" t="s">
        <v>21</v>
      </c>
      <c r="J7186" s="133">
        <v>4.32</v>
      </c>
      <c r="K7186" s="133">
        <v>4.32</v>
      </c>
      <c r="L7186" s="133">
        <v>1.54</v>
      </c>
      <c r="M7186" s="134" t="str">
        <f t="shared" si="112"/>
        <v>P</v>
      </c>
      <c r="N7186" s="171" t="s">
        <v>10681</v>
      </c>
      <c r="O7186" s="146" t="s">
        <v>1506</v>
      </c>
      <c r="P7186" s="146" t="s">
        <v>9435</v>
      </c>
      <c r="Q7186" s="147" t="s">
        <v>10519</v>
      </c>
      <c r="R7186" s="187">
        <v>48.08</v>
      </c>
    </row>
    <row r="7187" spans="1:18" x14ac:dyDescent="0.25">
      <c r="A7187" s="135">
        <v>1080441</v>
      </c>
      <c r="B7187" s="148" t="s">
        <v>6590</v>
      </c>
      <c r="C7187" s="135">
        <v>1000</v>
      </c>
      <c r="D7187" s="135" t="s">
        <v>20</v>
      </c>
      <c r="E7187" s="188" t="s">
        <v>20</v>
      </c>
      <c r="F7187" s="135" t="s">
        <v>20</v>
      </c>
      <c r="G7187" s="135" t="s">
        <v>20</v>
      </c>
      <c r="H7187" s="135" t="s">
        <v>20</v>
      </c>
      <c r="I7187" s="135" t="s">
        <v>20</v>
      </c>
      <c r="J7187" s="136">
        <v>1.4</v>
      </c>
      <c r="K7187" s="136">
        <v>1.4</v>
      </c>
      <c r="L7187" s="136">
        <v>0.43</v>
      </c>
      <c r="M7187" s="137" t="str">
        <f t="shared" si="112"/>
        <v>P</v>
      </c>
      <c r="N7187" s="172" t="s">
        <v>10682</v>
      </c>
      <c r="O7187" s="149" t="s">
        <v>1506</v>
      </c>
      <c r="P7187" s="149" t="s">
        <v>9526</v>
      </c>
      <c r="Q7187" s="150" t="s">
        <v>10519</v>
      </c>
      <c r="R7187" s="189">
        <v>140</v>
      </c>
    </row>
    <row r="7188" spans="1:18" x14ac:dyDescent="0.25">
      <c r="A7188" s="132">
        <v>1080442</v>
      </c>
      <c r="B7188" s="145" t="s">
        <v>6591</v>
      </c>
      <c r="C7188" s="132">
        <v>2</v>
      </c>
      <c r="D7188" s="132">
        <v>54</v>
      </c>
      <c r="E7188" s="186" t="s">
        <v>21</v>
      </c>
      <c r="F7188" s="132" t="s">
        <v>20</v>
      </c>
      <c r="G7188" s="132" t="s">
        <v>21</v>
      </c>
      <c r="H7188" s="132" t="s">
        <v>21</v>
      </c>
      <c r="I7188" s="132" t="s">
        <v>21</v>
      </c>
      <c r="J7188" s="133">
        <v>3.56</v>
      </c>
      <c r="K7188" s="133">
        <v>3.53</v>
      </c>
      <c r="L7188" s="133">
        <v>1.55</v>
      </c>
      <c r="M7188" s="134" t="str">
        <f t="shared" si="112"/>
        <v>P</v>
      </c>
      <c r="N7188" s="171" t="s">
        <v>10682</v>
      </c>
      <c r="O7188" s="146" t="s">
        <v>1500</v>
      </c>
      <c r="P7188" s="146" t="s">
        <v>9418</v>
      </c>
      <c r="Q7188" s="147" t="s">
        <v>10519</v>
      </c>
      <c r="R7188" s="187">
        <v>11.66</v>
      </c>
    </row>
    <row r="7189" spans="1:18" x14ac:dyDescent="0.25">
      <c r="A7189" s="135">
        <v>1080444</v>
      </c>
      <c r="B7189" s="148" t="s">
        <v>6592</v>
      </c>
      <c r="C7189" s="135">
        <v>2</v>
      </c>
      <c r="D7189" s="135" t="s">
        <v>20</v>
      </c>
      <c r="E7189" s="188" t="s">
        <v>20</v>
      </c>
      <c r="F7189" s="135" t="s">
        <v>20</v>
      </c>
      <c r="G7189" s="135" t="s">
        <v>21</v>
      </c>
      <c r="H7189" s="135" t="s">
        <v>21</v>
      </c>
      <c r="I7189" s="135" t="s">
        <v>21</v>
      </c>
      <c r="J7189" s="136">
        <v>5.25</v>
      </c>
      <c r="K7189" s="136">
        <v>5.25</v>
      </c>
      <c r="L7189" s="136">
        <v>1.89</v>
      </c>
      <c r="M7189" s="137" t="str">
        <f t="shared" si="112"/>
        <v>P</v>
      </c>
      <c r="N7189" s="174" t="s">
        <v>10682</v>
      </c>
      <c r="O7189" s="149" t="s">
        <v>1500</v>
      </c>
      <c r="P7189" s="149" t="s">
        <v>9418</v>
      </c>
      <c r="Q7189" s="150" t="s">
        <v>10519</v>
      </c>
      <c r="R7189" s="189">
        <v>15.94</v>
      </c>
    </row>
    <row r="7190" spans="1:18" x14ac:dyDescent="0.25">
      <c r="A7190" s="132">
        <v>1080446</v>
      </c>
      <c r="B7190" s="145" t="s">
        <v>6593</v>
      </c>
      <c r="C7190" s="132">
        <v>2</v>
      </c>
      <c r="D7190" s="132" t="s">
        <v>20</v>
      </c>
      <c r="E7190" s="186" t="s">
        <v>20</v>
      </c>
      <c r="F7190" s="132" t="s">
        <v>20</v>
      </c>
      <c r="G7190" s="132" t="s">
        <v>21</v>
      </c>
      <c r="H7190" s="132" t="s">
        <v>21</v>
      </c>
      <c r="I7190" s="132" t="s">
        <v>21</v>
      </c>
      <c r="J7190" s="133">
        <v>4.3</v>
      </c>
      <c r="K7190" s="133">
        <v>4.3</v>
      </c>
      <c r="L7190" s="133">
        <v>1.55</v>
      </c>
      <c r="M7190" s="134" t="str">
        <f t="shared" si="112"/>
        <v>P</v>
      </c>
      <c r="N7190" s="173" t="s">
        <v>10682</v>
      </c>
      <c r="O7190" s="146" t="s">
        <v>1500</v>
      </c>
      <c r="P7190" s="146" t="s">
        <v>9418</v>
      </c>
      <c r="Q7190" s="147" t="s">
        <v>10519</v>
      </c>
      <c r="R7190" s="187">
        <v>16.14</v>
      </c>
    </row>
    <row r="7191" spans="1:18" x14ac:dyDescent="0.25">
      <c r="A7191" s="135">
        <v>1080534</v>
      </c>
      <c r="B7191" s="148" t="s">
        <v>8736</v>
      </c>
      <c r="C7191" s="135">
        <v>3</v>
      </c>
      <c r="D7191" s="135">
        <v>4600</v>
      </c>
      <c r="E7191" s="188">
        <v>100</v>
      </c>
      <c r="F7191" s="135" t="s">
        <v>20</v>
      </c>
      <c r="G7191" s="135">
        <v>460</v>
      </c>
      <c r="H7191" s="135">
        <v>460</v>
      </c>
      <c r="I7191" s="135">
        <v>2</v>
      </c>
      <c r="J7191" s="136">
        <v>0.9</v>
      </c>
      <c r="K7191" s="136">
        <v>0.53</v>
      </c>
      <c r="L7191" s="136">
        <v>0.18</v>
      </c>
      <c r="M7191" s="137" t="str">
        <f t="shared" si="112"/>
        <v>P</v>
      </c>
      <c r="N7191" s="174" t="s">
        <v>10681</v>
      </c>
      <c r="O7191" s="149" t="s">
        <v>1607</v>
      </c>
      <c r="P7191" s="149" t="s">
        <v>9559</v>
      </c>
      <c r="Q7191" s="150" t="s">
        <v>10519</v>
      </c>
      <c r="R7191" s="189">
        <v>2.9699999999999998</v>
      </c>
    </row>
    <row r="7192" spans="1:18" x14ac:dyDescent="0.25">
      <c r="A7192" s="132">
        <v>1080540</v>
      </c>
      <c r="B7192" s="145" t="s">
        <v>10191</v>
      </c>
      <c r="C7192" s="132">
        <v>6</v>
      </c>
      <c r="D7192" s="132">
        <v>330</v>
      </c>
      <c r="E7192" s="186" t="s">
        <v>21</v>
      </c>
      <c r="F7192" s="132">
        <v>462</v>
      </c>
      <c r="G7192" s="132" t="s">
        <v>20</v>
      </c>
      <c r="H7192" s="132" t="s">
        <v>20</v>
      </c>
      <c r="I7192" s="132" t="s">
        <v>20</v>
      </c>
      <c r="J7192" s="133">
        <v>1.57</v>
      </c>
      <c r="K7192" s="133">
        <v>1.1100000000000001</v>
      </c>
      <c r="L7192" s="133">
        <v>1.92</v>
      </c>
      <c r="M7192" s="134" t="str">
        <f t="shared" si="112"/>
        <v>P</v>
      </c>
      <c r="N7192" s="173" t="s">
        <v>10681</v>
      </c>
      <c r="O7192" s="146" t="s">
        <v>1506</v>
      </c>
      <c r="P7192" s="146" t="s">
        <v>9430</v>
      </c>
      <c r="Q7192" s="147" t="s">
        <v>10519</v>
      </c>
      <c r="R7192" s="187">
        <v>5.5200000000000005</v>
      </c>
    </row>
    <row r="7193" spans="1:18" x14ac:dyDescent="0.25">
      <c r="A7193" s="135">
        <v>1080553</v>
      </c>
      <c r="B7193" s="148" t="s">
        <v>9973</v>
      </c>
      <c r="C7193" s="135">
        <v>1</v>
      </c>
      <c r="D7193" s="135" t="s">
        <v>9548</v>
      </c>
      <c r="E7193" s="188" t="s">
        <v>9548</v>
      </c>
      <c r="F7193" s="135" t="s">
        <v>9548</v>
      </c>
      <c r="G7193" s="135" t="s">
        <v>9548</v>
      </c>
      <c r="H7193" s="135" t="s">
        <v>9548</v>
      </c>
      <c r="I7193" s="135" t="s">
        <v>9548</v>
      </c>
      <c r="J7193" s="136">
        <v>0.67</v>
      </c>
      <c r="K7193" s="136">
        <v>0.67</v>
      </c>
      <c r="L7193" s="136">
        <v>1.71</v>
      </c>
      <c r="M7193" s="137" t="str">
        <f t="shared" si="112"/>
        <v>P</v>
      </c>
      <c r="N7193" s="174" t="s">
        <v>10681</v>
      </c>
      <c r="O7193" s="149" t="s">
        <v>1506</v>
      </c>
      <c r="P7193" s="149" t="s">
        <v>9442</v>
      </c>
      <c r="Q7193" s="150" t="s">
        <v>10519</v>
      </c>
      <c r="R7193" s="189">
        <v>0.24</v>
      </c>
    </row>
    <row r="7194" spans="1:18" x14ac:dyDescent="0.25">
      <c r="A7194" s="132">
        <v>1080557</v>
      </c>
      <c r="B7194" s="145" t="s">
        <v>6594</v>
      </c>
      <c r="C7194" s="132">
        <v>1</v>
      </c>
      <c r="D7194" s="132" t="s">
        <v>9548</v>
      </c>
      <c r="E7194" s="186" t="s">
        <v>9548</v>
      </c>
      <c r="F7194" s="132" t="s">
        <v>9548</v>
      </c>
      <c r="G7194" s="132" t="s">
        <v>9548</v>
      </c>
      <c r="H7194" s="132" t="s">
        <v>9548</v>
      </c>
      <c r="I7194" s="132" t="s">
        <v>9548</v>
      </c>
      <c r="J7194" s="133">
        <v>1.04</v>
      </c>
      <c r="K7194" s="133">
        <v>1.03</v>
      </c>
      <c r="L7194" s="133">
        <v>0.45</v>
      </c>
      <c r="M7194" s="134" t="str">
        <f t="shared" si="112"/>
        <v>P</v>
      </c>
      <c r="N7194" s="173" t="s">
        <v>10681</v>
      </c>
      <c r="O7194" s="146" t="s">
        <v>1506</v>
      </c>
      <c r="P7194" s="146" t="s">
        <v>9442</v>
      </c>
      <c r="Q7194" s="147" t="s">
        <v>10519</v>
      </c>
      <c r="R7194" s="187">
        <v>0.21</v>
      </c>
    </row>
    <row r="7195" spans="1:18" x14ac:dyDescent="0.25">
      <c r="A7195" s="135">
        <v>1080564</v>
      </c>
      <c r="B7195" s="148" t="s">
        <v>1328</v>
      </c>
      <c r="C7195" s="135">
        <v>1</v>
      </c>
      <c r="D7195" s="135" t="s">
        <v>9548</v>
      </c>
      <c r="E7195" s="188" t="s">
        <v>9548</v>
      </c>
      <c r="F7195" s="135" t="s">
        <v>9548</v>
      </c>
      <c r="G7195" s="135" t="s">
        <v>9548</v>
      </c>
      <c r="H7195" s="135" t="s">
        <v>9548</v>
      </c>
      <c r="I7195" s="135" t="s">
        <v>9548</v>
      </c>
      <c r="J7195" s="136">
        <v>0.68</v>
      </c>
      <c r="K7195" s="136">
        <v>0.68</v>
      </c>
      <c r="L7195" s="136">
        <v>0.6</v>
      </c>
      <c r="M7195" s="137" t="str">
        <f t="shared" si="112"/>
        <v>P</v>
      </c>
      <c r="N7195" s="174" t="s">
        <v>10681</v>
      </c>
      <c r="O7195" s="149" t="s">
        <v>1506</v>
      </c>
      <c r="P7195" s="149" t="s">
        <v>9442</v>
      </c>
      <c r="Q7195" s="150" t="s">
        <v>10519</v>
      </c>
      <c r="R7195" s="189">
        <v>1.28</v>
      </c>
    </row>
    <row r="7196" spans="1:18" x14ac:dyDescent="0.25">
      <c r="A7196" s="132">
        <v>1080572</v>
      </c>
      <c r="B7196" s="145" t="s">
        <v>6595</v>
      </c>
      <c r="C7196" s="132">
        <v>1</v>
      </c>
      <c r="D7196" s="132" t="s">
        <v>9548</v>
      </c>
      <c r="E7196" s="186" t="s">
        <v>9548</v>
      </c>
      <c r="F7196" s="132" t="s">
        <v>9548</v>
      </c>
      <c r="G7196" s="132" t="s">
        <v>9548</v>
      </c>
      <c r="H7196" s="132" t="s">
        <v>9548</v>
      </c>
      <c r="I7196" s="132" t="s">
        <v>9548</v>
      </c>
      <c r="J7196" s="133">
        <v>0.69</v>
      </c>
      <c r="K7196" s="133">
        <v>0.67500000000000004</v>
      </c>
      <c r="L7196" s="133">
        <v>0.56999999999999995</v>
      </c>
      <c r="M7196" s="134" t="str">
        <f t="shared" si="112"/>
        <v>P</v>
      </c>
      <c r="N7196" s="173" t="s">
        <v>10681</v>
      </c>
      <c r="O7196" s="146" t="s">
        <v>1506</v>
      </c>
      <c r="P7196" s="146" t="s">
        <v>9442</v>
      </c>
      <c r="Q7196" s="147" t="s">
        <v>10519</v>
      </c>
      <c r="R7196" s="187">
        <v>0.22</v>
      </c>
    </row>
    <row r="7197" spans="1:18" x14ac:dyDescent="0.25">
      <c r="A7197" s="135">
        <v>1080573</v>
      </c>
      <c r="B7197" s="148" t="s">
        <v>6596</v>
      </c>
      <c r="C7197" s="135">
        <v>1</v>
      </c>
      <c r="D7197" s="135" t="s">
        <v>9548</v>
      </c>
      <c r="E7197" s="188" t="s">
        <v>9548</v>
      </c>
      <c r="F7197" s="135" t="s">
        <v>9548</v>
      </c>
      <c r="G7197" s="135" t="s">
        <v>9548</v>
      </c>
      <c r="H7197" s="135" t="s">
        <v>9548</v>
      </c>
      <c r="I7197" s="135" t="s">
        <v>9548</v>
      </c>
      <c r="J7197" s="136">
        <v>0.43</v>
      </c>
      <c r="K7197" s="136">
        <v>0.43</v>
      </c>
      <c r="L7197" s="136">
        <v>0.59</v>
      </c>
      <c r="M7197" s="137" t="str">
        <f t="shared" si="112"/>
        <v>P</v>
      </c>
      <c r="N7197" s="172" t="s">
        <v>10681</v>
      </c>
      <c r="O7197" s="149" t="s">
        <v>1506</v>
      </c>
      <c r="P7197" s="149" t="s">
        <v>9442</v>
      </c>
      <c r="Q7197" s="150" t="s">
        <v>10519</v>
      </c>
      <c r="R7197" s="189">
        <v>0.67</v>
      </c>
    </row>
    <row r="7198" spans="1:18" x14ac:dyDescent="0.25">
      <c r="A7198" s="132">
        <v>1080574</v>
      </c>
      <c r="B7198" s="145" t="s">
        <v>1378</v>
      </c>
      <c r="C7198" s="132">
        <v>1</v>
      </c>
      <c r="D7198" s="132" t="s">
        <v>9548</v>
      </c>
      <c r="E7198" s="186" t="s">
        <v>9548</v>
      </c>
      <c r="F7198" s="132" t="s">
        <v>9548</v>
      </c>
      <c r="G7198" s="132" t="s">
        <v>9548</v>
      </c>
      <c r="H7198" s="132" t="s">
        <v>9548</v>
      </c>
      <c r="I7198" s="132" t="s">
        <v>9548</v>
      </c>
      <c r="J7198" s="133">
        <v>0.57999999999999996</v>
      </c>
      <c r="K7198" s="133">
        <v>0.57999999999999996</v>
      </c>
      <c r="L7198" s="133">
        <v>0.43</v>
      </c>
      <c r="M7198" s="134" t="str">
        <f t="shared" si="112"/>
        <v>P</v>
      </c>
      <c r="N7198" s="173" t="s">
        <v>10681</v>
      </c>
      <c r="O7198" s="146" t="s">
        <v>1506</v>
      </c>
      <c r="P7198" s="146" t="s">
        <v>9442</v>
      </c>
      <c r="Q7198" s="147" t="s">
        <v>10519</v>
      </c>
      <c r="R7198" s="187">
        <v>0.77</v>
      </c>
    </row>
    <row r="7199" spans="1:18" x14ac:dyDescent="0.25">
      <c r="A7199" s="135">
        <v>1080577</v>
      </c>
      <c r="B7199" s="148" t="s">
        <v>6597</v>
      </c>
      <c r="C7199" s="135">
        <v>1</v>
      </c>
      <c r="D7199" s="135" t="s">
        <v>20</v>
      </c>
      <c r="E7199" s="188" t="s">
        <v>20</v>
      </c>
      <c r="F7199" s="135" t="s">
        <v>20</v>
      </c>
      <c r="G7199" s="135" t="s">
        <v>21</v>
      </c>
      <c r="H7199" s="135" t="s">
        <v>21</v>
      </c>
      <c r="I7199" s="135" t="s">
        <v>21</v>
      </c>
      <c r="J7199" s="136">
        <v>4.38</v>
      </c>
      <c r="K7199" s="136">
        <v>3.58</v>
      </c>
      <c r="L7199" s="136">
        <v>1E-3</v>
      </c>
      <c r="M7199" s="137" t="str">
        <f t="shared" si="112"/>
        <v>P</v>
      </c>
      <c r="N7199" s="174" t="s">
        <v>10682</v>
      </c>
      <c r="O7199" s="149" t="s">
        <v>1506</v>
      </c>
      <c r="P7199" s="149" t="s">
        <v>9498</v>
      </c>
      <c r="Q7199" s="150" t="s">
        <v>10519</v>
      </c>
      <c r="R7199" s="189">
        <v>0.3</v>
      </c>
    </row>
    <row r="7200" spans="1:18" x14ac:dyDescent="0.25">
      <c r="A7200" s="132">
        <v>1080582</v>
      </c>
      <c r="B7200" s="145" t="s">
        <v>253</v>
      </c>
      <c r="C7200" s="132">
        <v>6</v>
      </c>
      <c r="D7200" s="132">
        <v>242</v>
      </c>
      <c r="E7200" s="186" t="s">
        <v>21</v>
      </c>
      <c r="F7200" s="132">
        <v>462</v>
      </c>
      <c r="G7200" s="132">
        <v>10</v>
      </c>
      <c r="H7200" s="132">
        <v>11</v>
      </c>
      <c r="I7200" s="132">
        <v>3</v>
      </c>
      <c r="J7200" s="133">
        <v>2.75</v>
      </c>
      <c r="K7200" s="133">
        <v>1.73</v>
      </c>
      <c r="L7200" s="133">
        <v>0.67</v>
      </c>
      <c r="M7200" s="134" t="str">
        <f t="shared" si="112"/>
        <v>P</v>
      </c>
      <c r="N7200" s="173" t="s">
        <v>10681</v>
      </c>
      <c r="O7200" s="146" t="s">
        <v>1506</v>
      </c>
      <c r="P7200" s="146" t="s">
        <v>9398</v>
      </c>
      <c r="Q7200" s="147" t="s">
        <v>10519</v>
      </c>
      <c r="R7200" s="187">
        <v>11.82</v>
      </c>
    </row>
    <row r="7201" spans="1:18" x14ac:dyDescent="0.25">
      <c r="A7201" s="135">
        <v>1080583</v>
      </c>
      <c r="B7201" s="148" t="s">
        <v>266</v>
      </c>
      <c r="C7201" s="135">
        <v>6</v>
      </c>
      <c r="D7201" s="135">
        <v>242</v>
      </c>
      <c r="E7201" s="188" t="s">
        <v>21</v>
      </c>
      <c r="F7201" s="135">
        <v>462</v>
      </c>
      <c r="G7201" s="135">
        <v>10</v>
      </c>
      <c r="H7201" s="135">
        <v>11</v>
      </c>
      <c r="I7201" s="135">
        <v>3</v>
      </c>
      <c r="J7201" s="136">
        <v>2.65</v>
      </c>
      <c r="K7201" s="136">
        <v>1.74</v>
      </c>
      <c r="L7201" s="136">
        <v>0.67</v>
      </c>
      <c r="M7201" s="137" t="str">
        <f t="shared" si="112"/>
        <v>P</v>
      </c>
      <c r="N7201" s="174" t="s">
        <v>10681</v>
      </c>
      <c r="O7201" s="149" t="s">
        <v>1506</v>
      </c>
      <c r="P7201" s="149" t="s">
        <v>9398</v>
      </c>
      <c r="Q7201" s="150" t="s">
        <v>10519</v>
      </c>
      <c r="R7201" s="189">
        <v>9</v>
      </c>
    </row>
    <row r="7202" spans="1:18" x14ac:dyDescent="0.25">
      <c r="A7202" s="132">
        <v>1080584</v>
      </c>
      <c r="B7202" s="145" t="s">
        <v>1375</v>
      </c>
      <c r="C7202" s="132">
        <v>1</v>
      </c>
      <c r="D7202" s="132" t="s">
        <v>9548</v>
      </c>
      <c r="E7202" s="186" t="s">
        <v>9548</v>
      </c>
      <c r="F7202" s="132" t="s">
        <v>9548</v>
      </c>
      <c r="G7202" s="132" t="s">
        <v>9548</v>
      </c>
      <c r="H7202" s="132" t="s">
        <v>9548</v>
      </c>
      <c r="I7202" s="132" t="s">
        <v>9548</v>
      </c>
      <c r="J7202" s="133">
        <v>0.43</v>
      </c>
      <c r="K7202" s="133">
        <v>0.43</v>
      </c>
      <c r="L7202" s="133">
        <v>0.59</v>
      </c>
      <c r="M7202" s="134" t="str">
        <f t="shared" si="112"/>
        <v>P</v>
      </c>
      <c r="N7202" s="171" t="s">
        <v>10681</v>
      </c>
      <c r="O7202" s="146" t="s">
        <v>1506</v>
      </c>
      <c r="P7202" s="146" t="s">
        <v>9442</v>
      </c>
      <c r="Q7202" s="147" t="s">
        <v>10519</v>
      </c>
      <c r="R7202" s="187">
        <v>0.89</v>
      </c>
    </row>
    <row r="7203" spans="1:18" x14ac:dyDescent="0.25">
      <c r="A7203" s="135">
        <v>1080621</v>
      </c>
      <c r="B7203" s="148" t="s">
        <v>749</v>
      </c>
      <c r="C7203" s="135">
        <v>2</v>
      </c>
      <c r="D7203" s="135">
        <v>50</v>
      </c>
      <c r="E7203" s="188" t="s">
        <v>21</v>
      </c>
      <c r="F7203" s="135">
        <v>60</v>
      </c>
      <c r="G7203" s="135" t="s">
        <v>20</v>
      </c>
      <c r="H7203" s="135" t="s">
        <v>20</v>
      </c>
      <c r="I7203" s="135" t="s">
        <v>20</v>
      </c>
      <c r="J7203" s="136">
        <v>4.32</v>
      </c>
      <c r="K7203" s="136">
        <v>2.2599999999999998</v>
      </c>
      <c r="L7203" s="136">
        <v>2.2799999999999998</v>
      </c>
      <c r="M7203" s="137" t="str">
        <f t="shared" si="112"/>
        <v>P</v>
      </c>
      <c r="N7203" s="172" t="s">
        <v>10681</v>
      </c>
      <c r="O7203" s="149" t="s">
        <v>1506</v>
      </c>
      <c r="P7203" s="149" t="s">
        <v>9503</v>
      </c>
      <c r="Q7203" s="150" t="s">
        <v>10519</v>
      </c>
      <c r="R7203" s="189">
        <v>10.68</v>
      </c>
    </row>
    <row r="7204" spans="1:18" x14ac:dyDescent="0.25">
      <c r="A7204" s="132">
        <v>1080622</v>
      </c>
      <c r="B7204" s="145" t="s">
        <v>6598</v>
      </c>
      <c r="C7204" s="132">
        <v>1</v>
      </c>
      <c r="D7204" s="132" t="s">
        <v>20</v>
      </c>
      <c r="E7204" s="186" t="s">
        <v>20</v>
      </c>
      <c r="F7204" s="132" t="s">
        <v>20</v>
      </c>
      <c r="G7204" s="132" t="s">
        <v>20</v>
      </c>
      <c r="H7204" s="132" t="s">
        <v>20</v>
      </c>
      <c r="I7204" s="132" t="s">
        <v>20</v>
      </c>
      <c r="J7204" s="133">
        <v>1.2</v>
      </c>
      <c r="K7204" s="133">
        <v>2.2000000000000002</v>
      </c>
      <c r="L7204" s="133">
        <v>0.01</v>
      </c>
      <c r="M7204" s="134" t="str">
        <f t="shared" si="112"/>
        <v>P</v>
      </c>
      <c r="N7204" s="171" t="s">
        <v>10682</v>
      </c>
      <c r="O7204" s="146" t="s">
        <v>1506</v>
      </c>
      <c r="P7204" s="146" t="s">
        <v>9498</v>
      </c>
      <c r="Q7204" s="147" t="s">
        <v>10519</v>
      </c>
      <c r="R7204" s="187">
        <v>0.34</v>
      </c>
    </row>
    <row r="7205" spans="1:18" x14ac:dyDescent="0.25">
      <c r="A7205" s="135">
        <v>1080623</v>
      </c>
      <c r="B7205" s="148" t="s">
        <v>6599</v>
      </c>
      <c r="C7205" s="135">
        <v>1000</v>
      </c>
      <c r="D7205" s="135" t="s">
        <v>20</v>
      </c>
      <c r="E7205" s="188" t="s">
        <v>20</v>
      </c>
      <c r="F7205" s="135" t="s">
        <v>20</v>
      </c>
      <c r="G7205" s="135" t="s">
        <v>20</v>
      </c>
      <c r="H7205" s="135" t="s">
        <v>20</v>
      </c>
      <c r="I7205" s="135" t="s">
        <v>20</v>
      </c>
      <c r="J7205" s="136">
        <v>1.4</v>
      </c>
      <c r="K7205" s="136">
        <v>1.4</v>
      </c>
      <c r="L7205" s="136">
        <v>0.43</v>
      </c>
      <c r="M7205" s="137" t="str">
        <f t="shared" si="112"/>
        <v>P</v>
      </c>
      <c r="N7205" s="172" t="s">
        <v>10682</v>
      </c>
      <c r="O7205" s="149" t="s">
        <v>1506</v>
      </c>
      <c r="P7205" s="149" t="s">
        <v>9526</v>
      </c>
      <c r="Q7205" s="150" t="s">
        <v>10519</v>
      </c>
      <c r="R7205" s="189">
        <v>20</v>
      </c>
    </row>
    <row r="7206" spans="1:18" x14ac:dyDescent="0.25">
      <c r="A7206" s="132">
        <v>1080626</v>
      </c>
      <c r="B7206" s="145" t="s">
        <v>6600</v>
      </c>
      <c r="C7206" s="132">
        <v>1000</v>
      </c>
      <c r="D7206" s="132" t="s">
        <v>20</v>
      </c>
      <c r="E7206" s="186" t="s">
        <v>20</v>
      </c>
      <c r="F7206" s="132" t="s">
        <v>20</v>
      </c>
      <c r="G7206" s="132" t="s">
        <v>20</v>
      </c>
      <c r="H7206" s="132" t="s">
        <v>20</v>
      </c>
      <c r="I7206" s="132" t="s">
        <v>20</v>
      </c>
      <c r="J7206" s="133">
        <v>1.4</v>
      </c>
      <c r="K7206" s="133">
        <v>1.4</v>
      </c>
      <c r="L7206" s="133">
        <v>0.43</v>
      </c>
      <c r="M7206" s="134" t="str">
        <f t="shared" si="112"/>
        <v>P</v>
      </c>
      <c r="N7206" s="171" t="s">
        <v>10682</v>
      </c>
      <c r="O7206" s="146" t="s">
        <v>1506</v>
      </c>
      <c r="P7206" s="146" t="s">
        <v>9526</v>
      </c>
      <c r="Q7206" s="147" t="s">
        <v>10519</v>
      </c>
      <c r="R7206" s="187">
        <v>20</v>
      </c>
    </row>
    <row r="7207" spans="1:18" x14ac:dyDescent="0.25">
      <c r="A7207" s="135">
        <v>1080630</v>
      </c>
      <c r="B7207" s="148" t="s">
        <v>6601</v>
      </c>
      <c r="C7207" s="135">
        <v>1000</v>
      </c>
      <c r="D7207" s="135" t="s">
        <v>20</v>
      </c>
      <c r="E7207" s="188" t="s">
        <v>20</v>
      </c>
      <c r="F7207" s="135" t="s">
        <v>20</v>
      </c>
      <c r="G7207" s="135" t="s">
        <v>20</v>
      </c>
      <c r="H7207" s="135" t="s">
        <v>20</v>
      </c>
      <c r="I7207" s="135" t="s">
        <v>20</v>
      </c>
      <c r="J7207" s="136">
        <v>1.4</v>
      </c>
      <c r="K7207" s="136">
        <v>1.4</v>
      </c>
      <c r="L7207" s="136">
        <v>0.43</v>
      </c>
      <c r="M7207" s="137" t="str">
        <f t="shared" si="112"/>
        <v>P</v>
      </c>
      <c r="N7207" s="172" t="s">
        <v>10682</v>
      </c>
      <c r="O7207" s="149" t="s">
        <v>1506</v>
      </c>
      <c r="P7207" s="149" t="s">
        <v>9526</v>
      </c>
      <c r="Q7207" s="150" t="s">
        <v>10519</v>
      </c>
      <c r="R7207" s="189">
        <v>20</v>
      </c>
    </row>
    <row r="7208" spans="1:18" x14ac:dyDescent="0.25">
      <c r="A7208" s="132">
        <v>1080634</v>
      </c>
      <c r="B7208" s="145" t="s">
        <v>6602</v>
      </c>
      <c r="C7208" s="132">
        <v>1</v>
      </c>
      <c r="D7208" s="132" t="s">
        <v>20</v>
      </c>
      <c r="E7208" s="186" t="s">
        <v>20</v>
      </c>
      <c r="F7208" s="132" t="s">
        <v>20</v>
      </c>
      <c r="G7208" s="132" t="s">
        <v>21</v>
      </c>
      <c r="H7208" s="132" t="s">
        <v>21</v>
      </c>
      <c r="I7208" s="132" t="s">
        <v>21</v>
      </c>
      <c r="J7208" s="133">
        <v>4.923</v>
      </c>
      <c r="K7208" s="133">
        <v>4.34</v>
      </c>
      <c r="L7208" s="133">
        <v>1E-3</v>
      </c>
      <c r="M7208" s="134" t="str">
        <f t="shared" si="112"/>
        <v>P</v>
      </c>
      <c r="N7208" s="171" t="s">
        <v>10682</v>
      </c>
      <c r="O7208" s="146" t="s">
        <v>1506</v>
      </c>
      <c r="P7208" s="146" t="s">
        <v>9498</v>
      </c>
      <c r="Q7208" s="147" t="s">
        <v>10519</v>
      </c>
      <c r="R7208" s="187">
        <v>0.27</v>
      </c>
    </row>
    <row r="7209" spans="1:18" x14ac:dyDescent="0.25">
      <c r="A7209" s="135">
        <v>1080635</v>
      </c>
      <c r="B7209" s="148" t="s">
        <v>6603</v>
      </c>
      <c r="C7209" s="135">
        <v>1000</v>
      </c>
      <c r="D7209" s="135" t="s">
        <v>20</v>
      </c>
      <c r="E7209" s="188" t="s">
        <v>20</v>
      </c>
      <c r="F7209" s="135" t="s">
        <v>20</v>
      </c>
      <c r="G7209" s="135" t="s">
        <v>20</v>
      </c>
      <c r="H7209" s="135" t="s">
        <v>20</v>
      </c>
      <c r="I7209" s="135" t="s">
        <v>20</v>
      </c>
      <c r="J7209" s="136">
        <v>1.4</v>
      </c>
      <c r="K7209" s="136">
        <v>1.4</v>
      </c>
      <c r="L7209" s="136">
        <v>0.43</v>
      </c>
      <c r="M7209" s="137" t="str">
        <f t="shared" si="112"/>
        <v>P</v>
      </c>
      <c r="N7209" s="172" t="s">
        <v>10682</v>
      </c>
      <c r="O7209" s="149" t="s">
        <v>1506</v>
      </c>
      <c r="P7209" s="149" t="s">
        <v>9526</v>
      </c>
      <c r="Q7209" s="150" t="s">
        <v>10519</v>
      </c>
      <c r="R7209" s="189">
        <v>37.479999999999997</v>
      </c>
    </row>
    <row r="7210" spans="1:18" x14ac:dyDescent="0.25">
      <c r="A7210" s="132">
        <v>1080636</v>
      </c>
      <c r="B7210" s="145" t="s">
        <v>8673</v>
      </c>
      <c r="C7210" s="132">
        <v>1</v>
      </c>
      <c r="D7210" s="132">
        <v>158</v>
      </c>
      <c r="E7210" s="186" t="s">
        <v>21</v>
      </c>
      <c r="F7210" s="132">
        <v>256</v>
      </c>
      <c r="G7210" s="132">
        <v>4</v>
      </c>
      <c r="H7210" s="132" t="s">
        <v>21</v>
      </c>
      <c r="I7210" s="132">
        <v>6</v>
      </c>
      <c r="J7210" s="133">
        <v>4.6500000000000004</v>
      </c>
      <c r="K7210" s="133">
        <v>2.9</v>
      </c>
      <c r="L7210" s="133">
        <v>0.5</v>
      </c>
      <c r="M7210" s="134" t="str">
        <f t="shared" si="112"/>
        <v>P</v>
      </c>
      <c r="N7210" s="171" t="s">
        <v>10682</v>
      </c>
      <c r="O7210" s="146" t="s">
        <v>1506</v>
      </c>
      <c r="P7210" s="146" t="s">
        <v>10580</v>
      </c>
      <c r="Q7210" s="147" t="s">
        <v>10519</v>
      </c>
      <c r="R7210" s="187">
        <v>7.37</v>
      </c>
    </row>
    <row r="7211" spans="1:18" x14ac:dyDescent="0.25">
      <c r="A7211" s="135">
        <v>1080645</v>
      </c>
      <c r="B7211" s="148" t="s">
        <v>6604</v>
      </c>
      <c r="C7211" s="135">
        <v>6</v>
      </c>
      <c r="D7211" s="135" t="s">
        <v>20</v>
      </c>
      <c r="E7211" s="188" t="s">
        <v>20</v>
      </c>
      <c r="F7211" s="135" t="s">
        <v>20</v>
      </c>
      <c r="G7211" s="135" t="s">
        <v>20</v>
      </c>
      <c r="H7211" s="135" t="s">
        <v>20</v>
      </c>
      <c r="I7211" s="135" t="s">
        <v>20</v>
      </c>
      <c r="J7211" s="136">
        <v>2.89</v>
      </c>
      <c r="K7211" s="136">
        <v>1.93</v>
      </c>
      <c r="L7211" s="136">
        <v>1.1000000000000001</v>
      </c>
      <c r="M7211" s="137" t="str">
        <f t="shared" si="112"/>
        <v>P</v>
      </c>
      <c r="N7211" s="172" t="s">
        <v>10682</v>
      </c>
      <c r="O7211" s="149" t="s">
        <v>1500</v>
      </c>
      <c r="P7211" s="149" t="s">
        <v>9523</v>
      </c>
      <c r="Q7211" s="150" t="s">
        <v>10519</v>
      </c>
      <c r="R7211" s="189">
        <v>2.5522388059701488</v>
      </c>
    </row>
    <row r="7212" spans="1:18" x14ac:dyDescent="0.25">
      <c r="A7212" s="132">
        <v>1080646</v>
      </c>
      <c r="B7212" s="145" t="s">
        <v>6605</v>
      </c>
      <c r="C7212" s="132">
        <v>6</v>
      </c>
      <c r="D7212" s="132" t="s">
        <v>20</v>
      </c>
      <c r="E7212" s="186" t="s">
        <v>20</v>
      </c>
      <c r="F7212" s="132" t="s">
        <v>20</v>
      </c>
      <c r="G7212" s="132" t="s">
        <v>20</v>
      </c>
      <c r="H7212" s="132" t="s">
        <v>20</v>
      </c>
      <c r="I7212" s="132" t="s">
        <v>20</v>
      </c>
      <c r="J7212" s="133">
        <v>2.89</v>
      </c>
      <c r="K7212" s="133">
        <v>1.93</v>
      </c>
      <c r="L7212" s="133">
        <v>1.1000000000000001</v>
      </c>
      <c r="M7212" s="134" t="str">
        <f t="shared" si="112"/>
        <v>P</v>
      </c>
      <c r="N7212" s="173" t="s">
        <v>10682</v>
      </c>
      <c r="O7212" s="146" t="s">
        <v>1500</v>
      </c>
      <c r="P7212" s="146" t="s">
        <v>9523</v>
      </c>
      <c r="Q7212" s="147" t="s">
        <v>10519</v>
      </c>
      <c r="R7212" s="187">
        <v>2.5522388059701488</v>
      </c>
    </row>
    <row r="7213" spans="1:18" x14ac:dyDescent="0.25">
      <c r="A7213" s="135">
        <v>1080661</v>
      </c>
      <c r="B7213" s="148" t="s">
        <v>6606</v>
      </c>
      <c r="C7213" s="135">
        <v>1000</v>
      </c>
      <c r="D7213" s="135" t="s">
        <v>20</v>
      </c>
      <c r="E7213" s="188" t="s">
        <v>20</v>
      </c>
      <c r="F7213" s="135" t="s">
        <v>20</v>
      </c>
      <c r="G7213" s="135" t="s">
        <v>20</v>
      </c>
      <c r="H7213" s="135" t="s">
        <v>20</v>
      </c>
      <c r="I7213" s="135" t="s">
        <v>20</v>
      </c>
      <c r="J7213" s="136">
        <v>1.4</v>
      </c>
      <c r="K7213" s="136">
        <v>1.4</v>
      </c>
      <c r="L7213" s="136">
        <v>0.43</v>
      </c>
      <c r="M7213" s="137" t="str">
        <f t="shared" si="112"/>
        <v>P</v>
      </c>
      <c r="N7213" s="172" t="s">
        <v>10682</v>
      </c>
      <c r="O7213" s="149" t="s">
        <v>1506</v>
      </c>
      <c r="P7213" s="149" t="s">
        <v>9526</v>
      </c>
      <c r="Q7213" s="150" t="s">
        <v>10519</v>
      </c>
      <c r="R7213" s="189">
        <v>20</v>
      </c>
    </row>
    <row r="7214" spans="1:18" x14ac:dyDescent="0.25">
      <c r="A7214" s="132">
        <v>1080662</v>
      </c>
      <c r="B7214" s="145" t="s">
        <v>1310</v>
      </c>
      <c r="C7214" s="132">
        <v>1</v>
      </c>
      <c r="D7214" s="132" t="s">
        <v>9548</v>
      </c>
      <c r="E7214" s="186" t="s">
        <v>9548</v>
      </c>
      <c r="F7214" s="132" t="s">
        <v>9548</v>
      </c>
      <c r="G7214" s="132" t="s">
        <v>9548</v>
      </c>
      <c r="H7214" s="132" t="s">
        <v>9548</v>
      </c>
      <c r="I7214" s="132" t="s">
        <v>9548</v>
      </c>
      <c r="J7214" s="133">
        <v>0.57999999999999996</v>
      </c>
      <c r="K7214" s="133">
        <v>0.56999999999999995</v>
      </c>
      <c r="L7214" s="133">
        <v>1.66</v>
      </c>
      <c r="M7214" s="134" t="str">
        <f t="shared" si="112"/>
        <v>P</v>
      </c>
      <c r="N7214" s="171" t="s">
        <v>10681</v>
      </c>
      <c r="O7214" s="146" t="s">
        <v>1506</v>
      </c>
      <c r="P7214" s="146" t="s">
        <v>9442</v>
      </c>
      <c r="Q7214" s="147" t="s">
        <v>10519</v>
      </c>
      <c r="R7214" s="187">
        <v>1.01</v>
      </c>
    </row>
    <row r="7215" spans="1:18" x14ac:dyDescent="0.25">
      <c r="A7215" s="135">
        <v>1080664</v>
      </c>
      <c r="B7215" s="148" t="s">
        <v>6607</v>
      </c>
      <c r="C7215" s="135">
        <v>1</v>
      </c>
      <c r="D7215" s="135" t="s">
        <v>20</v>
      </c>
      <c r="E7215" s="188" t="s">
        <v>20</v>
      </c>
      <c r="F7215" s="135" t="s">
        <v>20</v>
      </c>
      <c r="G7215" s="135" t="s">
        <v>20</v>
      </c>
      <c r="H7215" s="135" t="s">
        <v>20</v>
      </c>
      <c r="I7215" s="135" t="s">
        <v>20</v>
      </c>
      <c r="J7215" s="136">
        <v>3.06</v>
      </c>
      <c r="K7215" s="136">
        <v>1.07</v>
      </c>
      <c r="L7215" s="136">
        <v>8.9999999999999993E-3</v>
      </c>
      <c r="M7215" s="137" t="str">
        <f t="shared" si="112"/>
        <v>P</v>
      </c>
      <c r="N7215" s="172" t="s">
        <v>10682</v>
      </c>
      <c r="O7215" s="149" t="s">
        <v>1506</v>
      </c>
      <c r="P7215" s="149" t="s">
        <v>9443</v>
      </c>
      <c r="Q7215" s="150" t="s">
        <v>10519</v>
      </c>
      <c r="R7215" s="189">
        <v>0.01</v>
      </c>
    </row>
    <row r="7216" spans="1:18" x14ac:dyDescent="0.25">
      <c r="A7216" s="132">
        <v>1080665</v>
      </c>
      <c r="B7216" s="145" t="s">
        <v>6608</v>
      </c>
      <c r="C7216" s="132">
        <v>1</v>
      </c>
      <c r="D7216" s="132" t="s">
        <v>20</v>
      </c>
      <c r="E7216" s="186" t="s">
        <v>20</v>
      </c>
      <c r="F7216" s="132" t="s">
        <v>20</v>
      </c>
      <c r="G7216" s="132" t="s">
        <v>21</v>
      </c>
      <c r="H7216" s="132" t="s">
        <v>21</v>
      </c>
      <c r="I7216" s="132" t="s">
        <v>21</v>
      </c>
      <c r="J7216" s="133">
        <v>3.87</v>
      </c>
      <c r="K7216" s="133">
        <v>3.14</v>
      </c>
      <c r="L7216" s="133">
        <v>1E-3</v>
      </c>
      <c r="M7216" s="134" t="str">
        <f t="shared" si="112"/>
        <v>P</v>
      </c>
      <c r="N7216" s="171" t="s">
        <v>10682</v>
      </c>
      <c r="O7216" s="146" t="s">
        <v>1506</v>
      </c>
      <c r="P7216" s="146" t="s">
        <v>9498</v>
      </c>
      <c r="Q7216" s="147" t="s">
        <v>10519</v>
      </c>
      <c r="R7216" s="187">
        <v>0.19</v>
      </c>
    </row>
    <row r="7217" spans="1:18" x14ac:dyDescent="0.25">
      <c r="A7217" s="135">
        <v>1080667</v>
      </c>
      <c r="B7217" s="148" t="s">
        <v>6609</v>
      </c>
      <c r="C7217" s="135">
        <v>6</v>
      </c>
      <c r="D7217" s="135" t="s">
        <v>20</v>
      </c>
      <c r="E7217" s="188" t="s">
        <v>20</v>
      </c>
      <c r="F7217" s="135" t="s">
        <v>20</v>
      </c>
      <c r="G7217" s="135" t="s">
        <v>21</v>
      </c>
      <c r="H7217" s="135" t="s">
        <v>21</v>
      </c>
      <c r="I7217" s="135" t="s">
        <v>21</v>
      </c>
      <c r="J7217" s="136">
        <v>3.88</v>
      </c>
      <c r="K7217" s="136">
        <v>3.16</v>
      </c>
      <c r="L7217" s="136">
        <v>0.2</v>
      </c>
      <c r="M7217" s="137" t="str">
        <f t="shared" si="112"/>
        <v>P</v>
      </c>
      <c r="N7217" s="172" t="s">
        <v>10682</v>
      </c>
      <c r="O7217" s="149" t="s">
        <v>1506</v>
      </c>
      <c r="P7217" s="149" t="s">
        <v>9498</v>
      </c>
      <c r="Q7217" s="150" t="s">
        <v>10519</v>
      </c>
      <c r="R7217" s="189">
        <v>3.24</v>
      </c>
    </row>
    <row r="7218" spans="1:18" x14ac:dyDescent="0.25">
      <c r="A7218" s="132">
        <v>1080668</v>
      </c>
      <c r="B7218" s="145" t="s">
        <v>6610</v>
      </c>
      <c r="C7218" s="132">
        <v>1</v>
      </c>
      <c r="D7218" s="132" t="s">
        <v>20</v>
      </c>
      <c r="E7218" s="186" t="s">
        <v>20</v>
      </c>
      <c r="F7218" s="132" t="s">
        <v>20</v>
      </c>
      <c r="G7218" s="132" t="s">
        <v>20</v>
      </c>
      <c r="H7218" s="132" t="s">
        <v>20</v>
      </c>
      <c r="I7218" s="132" t="s">
        <v>20</v>
      </c>
      <c r="J7218" s="133">
        <v>2.8</v>
      </c>
      <c r="K7218" s="133">
        <v>1.95</v>
      </c>
      <c r="L7218" s="133">
        <v>1E-3</v>
      </c>
      <c r="M7218" s="134" t="str">
        <f t="shared" si="112"/>
        <v>P</v>
      </c>
      <c r="N7218" s="171" t="s">
        <v>10682</v>
      </c>
      <c r="O7218" s="146" t="s">
        <v>1506</v>
      </c>
      <c r="P7218" s="146" t="s">
        <v>9498</v>
      </c>
      <c r="Q7218" s="147" t="s">
        <v>10519</v>
      </c>
      <c r="R7218" s="187">
        <v>0.04</v>
      </c>
    </row>
    <row r="7219" spans="1:18" x14ac:dyDescent="0.25">
      <c r="A7219" s="135">
        <v>1080669</v>
      </c>
      <c r="B7219" s="148" t="s">
        <v>6611</v>
      </c>
      <c r="C7219" s="135">
        <v>1000</v>
      </c>
      <c r="D7219" s="135" t="s">
        <v>20</v>
      </c>
      <c r="E7219" s="188" t="s">
        <v>20</v>
      </c>
      <c r="F7219" s="135" t="s">
        <v>20</v>
      </c>
      <c r="G7219" s="135" t="s">
        <v>20</v>
      </c>
      <c r="H7219" s="135" t="s">
        <v>20</v>
      </c>
      <c r="I7219" s="135" t="s">
        <v>20</v>
      </c>
      <c r="J7219" s="136">
        <v>1.4</v>
      </c>
      <c r="K7219" s="136">
        <v>1.4</v>
      </c>
      <c r="L7219" s="136">
        <v>0.43</v>
      </c>
      <c r="M7219" s="137" t="str">
        <f t="shared" si="112"/>
        <v>P</v>
      </c>
      <c r="N7219" s="172" t="s">
        <v>10682</v>
      </c>
      <c r="O7219" s="149" t="s">
        <v>1506</v>
      </c>
      <c r="P7219" s="149" t="s">
        <v>9526</v>
      </c>
      <c r="Q7219" s="150" t="s">
        <v>10519</v>
      </c>
      <c r="R7219" s="189">
        <v>20</v>
      </c>
    </row>
    <row r="7220" spans="1:18" x14ac:dyDescent="0.25">
      <c r="A7220" s="132">
        <v>1080670</v>
      </c>
      <c r="B7220" s="145" t="s">
        <v>6612</v>
      </c>
      <c r="C7220" s="132">
        <v>4</v>
      </c>
      <c r="D7220" s="132" t="s">
        <v>20</v>
      </c>
      <c r="E7220" s="186" t="s">
        <v>20</v>
      </c>
      <c r="F7220" s="132" t="s">
        <v>20</v>
      </c>
      <c r="G7220" s="132" t="s">
        <v>21</v>
      </c>
      <c r="H7220" s="132" t="s">
        <v>21</v>
      </c>
      <c r="I7220" s="132" t="s">
        <v>21</v>
      </c>
      <c r="J7220" s="133">
        <v>3.44</v>
      </c>
      <c r="K7220" s="133">
        <v>3.44</v>
      </c>
      <c r="L7220" s="133">
        <v>2</v>
      </c>
      <c r="M7220" s="134" t="str">
        <f t="shared" si="112"/>
        <v>P</v>
      </c>
      <c r="N7220" s="171" t="s">
        <v>10682</v>
      </c>
      <c r="O7220" s="146" t="s">
        <v>1500</v>
      </c>
      <c r="P7220" s="146" t="s">
        <v>9418</v>
      </c>
      <c r="Q7220" s="147" t="s">
        <v>10519</v>
      </c>
      <c r="R7220" s="187">
        <v>6.52</v>
      </c>
    </row>
    <row r="7221" spans="1:18" x14ac:dyDescent="0.25">
      <c r="A7221" s="135">
        <v>1080671</v>
      </c>
      <c r="B7221" s="148" t="s">
        <v>6613</v>
      </c>
      <c r="C7221" s="135">
        <v>100</v>
      </c>
      <c r="D7221" s="135" t="s">
        <v>20</v>
      </c>
      <c r="E7221" s="188" t="s">
        <v>20</v>
      </c>
      <c r="F7221" s="135" t="s">
        <v>20</v>
      </c>
      <c r="G7221" s="135" t="s">
        <v>20</v>
      </c>
      <c r="H7221" s="135" t="s">
        <v>20</v>
      </c>
      <c r="I7221" s="135" t="s">
        <v>20</v>
      </c>
      <c r="J7221" s="136">
        <v>0.6</v>
      </c>
      <c r="K7221" s="136">
        <v>0.6</v>
      </c>
      <c r="L7221" s="136">
        <v>3</v>
      </c>
      <c r="M7221" s="137" t="str">
        <f t="shared" si="112"/>
        <v>P</v>
      </c>
      <c r="N7221" s="172" t="s">
        <v>10682</v>
      </c>
      <c r="O7221" s="149" t="s">
        <v>1500</v>
      </c>
      <c r="P7221" s="149" t="s">
        <v>9418</v>
      </c>
      <c r="Q7221" s="150" t="s">
        <v>10519</v>
      </c>
      <c r="R7221" s="189">
        <v>9</v>
      </c>
    </row>
    <row r="7222" spans="1:18" x14ac:dyDescent="0.25">
      <c r="A7222" s="132">
        <v>1080673</v>
      </c>
      <c r="B7222" s="145" t="s">
        <v>6614</v>
      </c>
      <c r="C7222" s="132">
        <v>4</v>
      </c>
      <c r="D7222" s="132" t="s">
        <v>20</v>
      </c>
      <c r="E7222" s="186" t="s">
        <v>20</v>
      </c>
      <c r="F7222" s="132" t="s">
        <v>20</v>
      </c>
      <c r="G7222" s="132" t="s">
        <v>21</v>
      </c>
      <c r="H7222" s="132" t="s">
        <v>21</v>
      </c>
      <c r="I7222" s="132" t="s">
        <v>21</v>
      </c>
      <c r="J7222" s="133">
        <v>3.44</v>
      </c>
      <c r="K7222" s="133">
        <v>3.44</v>
      </c>
      <c r="L7222" s="133">
        <v>2</v>
      </c>
      <c r="M7222" s="134" t="str">
        <f t="shared" si="112"/>
        <v>P</v>
      </c>
      <c r="N7222" s="171" t="s">
        <v>10682</v>
      </c>
      <c r="O7222" s="146" t="s">
        <v>1500</v>
      </c>
      <c r="P7222" s="146" t="s">
        <v>9418</v>
      </c>
      <c r="Q7222" s="147" t="s">
        <v>10519</v>
      </c>
      <c r="R7222" s="187">
        <v>6.52</v>
      </c>
    </row>
    <row r="7223" spans="1:18" x14ac:dyDescent="0.25">
      <c r="A7223" s="135">
        <v>1080674</v>
      </c>
      <c r="B7223" s="148" t="s">
        <v>6615</v>
      </c>
      <c r="C7223" s="135">
        <v>100</v>
      </c>
      <c r="D7223" s="135" t="s">
        <v>20</v>
      </c>
      <c r="E7223" s="188" t="s">
        <v>20</v>
      </c>
      <c r="F7223" s="135" t="s">
        <v>20</v>
      </c>
      <c r="G7223" s="135" t="s">
        <v>20</v>
      </c>
      <c r="H7223" s="135" t="s">
        <v>20</v>
      </c>
      <c r="I7223" s="135" t="s">
        <v>20</v>
      </c>
      <c r="J7223" s="136">
        <v>0.6</v>
      </c>
      <c r="K7223" s="136">
        <v>0.6</v>
      </c>
      <c r="L7223" s="136">
        <v>3</v>
      </c>
      <c r="M7223" s="137" t="str">
        <f t="shared" si="112"/>
        <v>P</v>
      </c>
      <c r="N7223" s="172" t="s">
        <v>10682</v>
      </c>
      <c r="O7223" s="149" t="s">
        <v>1500</v>
      </c>
      <c r="P7223" s="149" t="s">
        <v>9418</v>
      </c>
      <c r="Q7223" s="150" t="s">
        <v>10519</v>
      </c>
      <c r="R7223" s="189">
        <v>9</v>
      </c>
    </row>
    <row r="7224" spans="1:18" x14ac:dyDescent="0.25">
      <c r="A7224" s="132">
        <v>1080677</v>
      </c>
      <c r="B7224" s="145" t="s">
        <v>6616</v>
      </c>
      <c r="C7224" s="132">
        <v>4</v>
      </c>
      <c r="D7224" s="132" t="s">
        <v>20</v>
      </c>
      <c r="E7224" s="186" t="s">
        <v>20</v>
      </c>
      <c r="F7224" s="132" t="s">
        <v>20</v>
      </c>
      <c r="G7224" s="132" t="s">
        <v>21</v>
      </c>
      <c r="H7224" s="132" t="s">
        <v>21</v>
      </c>
      <c r="I7224" s="132" t="s">
        <v>21</v>
      </c>
      <c r="J7224" s="133">
        <v>3.44</v>
      </c>
      <c r="K7224" s="133">
        <v>3.44</v>
      </c>
      <c r="L7224" s="133">
        <v>2</v>
      </c>
      <c r="M7224" s="134" t="str">
        <f t="shared" si="112"/>
        <v>P</v>
      </c>
      <c r="N7224" s="171" t="s">
        <v>10682</v>
      </c>
      <c r="O7224" s="146" t="s">
        <v>1500</v>
      </c>
      <c r="P7224" s="146" t="s">
        <v>9418</v>
      </c>
      <c r="Q7224" s="147" t="s">
        <v>10519</v>
      </c>
      <c r="R7224" s="187">
        <v>6.56</v>
      </c>
    </row>
    <row r="7225" spans="1:18" x14ac:dyDescent="0.25">
      <c r="A7225" s="135">
        <v>1080684</v>
      </c>
      <c r="B7225" s="148" t="s">
        <v>6617</v>
      </c>
      <c r="C7225" s="135">
        <v>100</v>
      </c>
      <c r="D7225" s="135" t="s">
        <v>20</v>
      </c>
      <c r="E7225" s="188" t="s">
        <v>20</v>
      </c>
      <c r="F7225" s="135" t="s">
        <v>20</v>
      </c>
      <c r="G7225" s="135" t="s">
        <v>20</v>
      </c>
      <c r="H7225" s="135" t="s">
        <v>20</v>
      </c>
      <c r="I7225" s="135" t="s">
        <v>20</v>
      </c>
      <c r="J7225" s="136">
        <v>0.6</v>
      </c>
      <c r="K7225" s="136">
        <v>0.6</v>
      </c>
      <c r="L7225" s="136">
        <v>3</v>
      </c>
      <c r="M7225" s="137" t="str">
        <f t="shared" si="112"/>
        <v>P</v>
      </c>
      <c r="N7225" s="172" t="s">
        <v>10682</v>
      </c>
      <c r="O7225" s="149" t="s">
        <v>1500</v>
      </c>
      <c r="P7225" s="149" t="s">
        <v>9418</v>
      </c>
      <c r="Q7225" s="150" t="s">
        <v>10519</v>
      </c>
      <c r="R7225" s="189">
        <v>9</v>
      </c>
    </row>
    <row r="7226" spans="1:18" x14ac:dyDescent="0.25">
      <c r="A7226" s="132">
        <v>1080742</v>
      </c>
      <c r="B7226" s="145" t="s">
        <v>6618</v>
      </c>
      <c r="C7226" s="132">
        <v>1000</v>
      </c>
      <c r="D7226" s="132" t="s">
        <v>20</v>
      </c>
      <c r="E7226" s="186" t="s">
        <v>20</v>
      </c>
      <c r="F7226" s="132" t="s">
        <v>20</v>
      </c>
      <c r="G7226" s="132" t="s">
        <v>20</v>
      </c>
      <c r="H7226" s="132" t="s">
        <v>20</v>
      </c>
      <c r="I7226" s="132" t="s">
        <v>20</v>
      </c>
      <c r="J7226" s="133">
        <v>1.4</v>
      </c>
      <c r="K7226" s="133">
        <v>1.4</v>
      </c>
      <c r="L7226" s="133">
        <v>0.43</v>
      </c>
      <c r="M7226" s="134" t="str">
        <f t="shared" si="112"/>
        <v>P</v>
      </c>
      <c r="N7226" s="171" t="s">
        <v>10682</v>
      </c>
      <c r="O7226" s="146" t="s">
        <v>1506</v>
      </c>
      <c r="P7226" s="146" t="s">
        <v>9526</v>
      </c>
      <c r="Q7226" s="147" t="s">
        <v>10519</v>
      </c>
      <c r="R7226" s="187">
        <v>19.420000000000002</v>
      </c>
    </row>
    <row r="7227" spans="1:18" x14ac:dyDescent="0.25">
      <c r="A7227" s="135">
        <v>1080743</v>
      </c>
      <c r="B7227" s="148" t="s">
        <v>6619</v>
      </c>
      <c r="C7227" s="135">
        <v>2</v>
      </c>
      <c r="D7227" s="135" t="s">
        <v>20</v>
      </c>
      <c r="E7227" s="188" t="s">
        <v>20</v>
      </c>
      <c r="F7227" s="135" t="s">
        <v>20</v>
      </c>
      <c r="G7227" s="135" t="s">
        <v>20</v>
      </c>
      <c r="H7227" s="135" t="s">
        <v>20</v>
      </c>
      <c r="I7227" s="135" t="s">
        <v>20</v>
      </c>
      <c r="J7227" s="136">
        <v>4.26</v>
      </c>
      <c r="K7227" s="136">
        <v>2.2000000000000002</v>
      </c>
      <c r="L7227" s="136">
        <v>2.2000000000000002</v>
      </c>
      <c r="M7227" s="137" t="str">
        <f t="shared" si="112"/>
        <v>P</v>
      </c>
      <c r="N7227" s="172" t="s">
        <v>10682</v>
      </c>
      <c r="O7227" s="149" t="s">
        <v>1500</v>
      </c>
      <c r="P7227" s="149" t="s">
        <v>9418</v>
      </c>
      <c r="Q7227" s="150" t="s">
        <v>10519</v>
      </c>
      <c r="R7227" s="189">
        <v>4.08</v>
      </c>
    </row>
    <row r="7228" spans="1:18" x14ac:dyDescent="0.25">
      <c r="A7228" s="132">
        <v>1080744</v>
      </c>
      <c r="B7228" s="145" t="s">
        <v>6620</v>
      </c>
      <c r="C7228" s="132">
        <v>2</v>
      </c>
      <c r="D7228" s="132" t="s">
        <v>20</v>
      </c>
      <c r="E7228" s="186" t="s">
        <v>20</v>
      </c>
      <c r="F7228" s="132" t="s">
        <v>20</v>
      </c>
      <c r="G7228" s="132" t="s">
        <v>20</v>
      </c>
      <c r="H7228" s="132" t="s">
        <v>20</v>
      </c>
      <c r="I7228" s="132" t="s">
        <v>20</v>
      </c>
      <c r="J7228" s="133">
        <v>4.26</v>
      </c>
      <c r="K7228" s="133">
        <v>2.2000000000000002</v>
      </c>
      <c r="L7228" s="133">
        <v>2.2000000000000002</v>
      </c>
      <c r="M7228" s="134" t="str">
        <f t="shared" si="112"/>
        <v>P</v>
      </c>
      <c r="N7228" s="171" t="s">
        <v>10682</v>
      </c>
      <c r="O7228" s="146" t="s">
        <v>1500</v>
      </c>
      <c r="P7228" s="146" t="s">
        <v>9418</v>
      </c>
      <c r="Q7228" s="147" t="s">
        <v>10519</v>
      </c>
      <c r="R7228" s="187">
        <v>3.56</v>
      </c>
    </row>
    <row r="7229" spans="1:18" x14ac:dyDescent="0.25">
      <c r="A7229" s="135">
        <v>1080745</v>
      </c>
      <c r="B7229" s="148" t="s">
        <v>6621</v>
      </c>
      <c r="C7229" s="135">
        <v>6</v>
      </c>
      <c r="D7229" s="135" t="s">
        <v>20</v>
      </c>
      <c r="E7229" s="188" t="s">
        <v>20</v>
      </c>
      <c r="F7229" s="135" t="s">
        <v>20</v>
      </c>
      <c r="G7229" s="135" t="s">
        <v>20</v>
      </c>
      <c r="H7229" s="135" t="s">
        <v>20</v>
      </c>
      <c r="I7229" s="135" t="s">
        <v>20</v>
      </c>
      <c r="J7229" s="136">
        <v>2.35</v>
      </c>
      <c r="K7229" s="136">
        <v>1.75</v>
      </c>
      <c r="L7229" s="136">
        <v>1.8</v>
      </c>
      <c r="M7229" s="137" t="str">
        <f t="shared" si="112"/>
        <v>P</v>
      </c>
      <c r="N7229" s="172" t="s">
        <v>10682</v>
      </c>
      <c r="O7229" s="149" t="s">
        <v>1500</v>
      </c>
      <c r="P7229" s="149" t="s">
        <v>9456</v>
      </c>
      <c r="Q7229" s="150" t="s">
        <v>10519</v>
      </c>
      <c r="R7229" s="189">
        <v>3.9000000000000004</v>
      </c>
    </row>
    <row r="7230" spans="1:18" x14ac:dyDescent="0.25">
      <c r="A7230" s="132">
        <v>1080746</v>
      </c>
      <c r="B7230" s="145" t="s">
        <v>6622</v>
      </c>
      <c r="C7230" s="132">
        <v>2</v>
      </c>
      <c r="D7230" s="132" t="s">
        <v>20</v>
      </c>
      <c r="E7230" s="186" t="s">
        <v>20</v>
      </c>
      <c r="F7230" s="132" t="s">
        <v>20</v>
      </c>
      <c r="G7230" s="132" t="s">
        <v>20</v>
      </c>
      <c r="H7230" s="132" t="s">
        <v>20</v>
      </c>
      <c r="I7230" s="132" t="s">
        <v>20</v>
      </c>
      <c r="J7230" s="133">
        <v>4.26</v>
      </c>
      <c r="K7230" s="133">
        <v>2.2000000000000002</v>
      </c>
      <c r="L7230" s="133">
        <v>2.2000000000000002</v>
      </c>
      <c r="M7230" s="134" t="str">
        <f t="shared" si="112"/>
        <v>P</v>
      </c>
      <c r="N7230" s="171" t="s">
        <v>10682</v>
      </c>
      <c r="O7230" s="146" t="s">
        <v>1500</v>
      </c>
      <c r="P7230" s="146" t="s">
        <v>9418</v>
      </c>
      <c r="Q7230" s="147" t="s">
        <v>10519</v>
      </c>
      <c r="R7230" s="187">
        <v>3.56</v>
      </c>
    </row>
    <row r="7231" spans="1:18" x14ac:dyDescent="0.25">
      <c r="A7231" s="135">
        <v>1080769</v>
      </c>
      <c r="B7231" s="148" t="s">
        <v>6623</v>
      </c>
      <c r="C7231" s="135">
        <v>1000</v>
      </c>
      <c r="D7231" s="135" t="s">
        <v>20</v>
      </c>
      <c r="E7231" s="188" t="s">
        <v>20</v>
      </c>
      <c r="F7231" s="135" t="s">
        <v>20</v>
      </c>
      <c r="G7231" s="135" t="s">
        <v>20</v>
      </c>
      <c r="H7231" s="135" t="s">
        <v>20</v>
      </c>
      <c r="I7231" s="135" t="s">
        <v>20</v>
      </c>
      <c r="J7231" s="136">
        <v>1.4</v>
      </c>
      <c r="K7231" s="136">
        <v>1.4</v>
      </c>
      <c r="L7231" s="136">
        <v>0.43</v>
      </c>
      <c r="M7231" s="137" t="str">
        <f t="shared" si="112"/>
        <v>P</v>
      </c>
      <c r="N7231" s="172" t="s">
        <v>10682</v>
      </c>
      <c r="O7231" s="149" t="s">
        <v>1506</v>
      </c>
      <c r="P7231" s="149" t="s">
        <v>9526</v>
      </c>
      <c r="Q7231" s="150" t="s">
        <v>10519</v>
      </c>
      <c r="R7231" s="189">
        <v>26.08</v>
      </c>
    </row>
    <row r="7232" spans="1:18" x14ac:dyDescent="0.25">
      <c r="A7232" s="132">
        <v>1080771</v>
      </c>
      <c r="B7232" s="145" t="s">
        <v>6624</v>
      </c>
      <c r="C7232" s="132">
        <v>1000</v>
      </c>
      <c r="D7232" s="132" t="s">
        <v>20</v>
      </c>
      <c r="E7232" s="186" t="s">
        <v>20</v>
      </c>
      <c r="F7232" s="132" t="s">
        <v>20</v>
      </c>
      <c r="G7232" s="132" t="s">
        <v>20</v>
      </c>
      <c r="H7232" s="132" t="s">
        <v>20</v>
      </c>
      <c r="I7232" s="132" t="s">
        <v>20</v>
      </c>
      <c r="J7232" s="133">
        <v>1.4</v>
      </c>
      <c r="K7232" s="133">
        <v>1.4</v>
      </c>
      <c r="L7232" s="133">
        <v>0.43</v>
      </c>
      <c r="M7232" s="134" t="str">
        <f t="shared" si="112"/>
        <v>P</v>
      </c>
      <c r="N7232" s="171" t="s">
        <v>10682</v>
      </c>
      <c r="O7232" s="146" t="s">
        <v>1506</v>
      </c>
      <c r="P7232" s="146" t="s">
        <v>9526</v>
      </c>
      <c r="Q7232" s="147" t="s">
        <v>10519</v>
      </c>
      <c r="R7232" s="187">
        <v>26.08</v>
      </c>
    </row>
    <row r="7233" spans="1:18" x14ac:dyDescent="0.25">
      <c r="A7233" s="135">
        <v>1080773</v>
      </c>
      <c r="B7233" s="148" t="s">
        <v>6625</v>
      </c>
      <c r="C7233" s="135">
        <v>1000</v>
      </c>
      <c r="D7233" s="135" t="s">
        <v>20</v>
      </c>
      <c r="E7233" s="188" t="s">
        <v>20</v>
      </c>
      <c r="F7233" s="135" t="s">
        <v>20</v>
      </c>
      <c r="G7233" s="135" t="s">
        <v>20</v>
      </c>
      <c r="H7233" s="135" t="s">
        <v>20</v>
      </c>
      <c r="I7233" s="135" t="s">
        <v>20</v>
      </c>
      <c r="J7233" s="136">
        <v>1.4</v>
      </c>
      <c r="K7233" s="136">
        <v>1.4</v>
      </c>
      <c r="L7233" s="136">
        <v>0.43</v>
      </c>
      <c r="M7233" s="137" t="str">
        <f t="shared" si="112"/>
        <v>P</v>
      </c>
      <c r="N7233" s="172" t="s">
        <v>10682</v>
      </c>
      <c r="O7233" s="149" t="s">
        <v>1506</v>
      </c>
      <c r="P7233" s="149" t="s">
        <v>9526</v>
      </c>
      <c r="Q7233" s="150" t="s">
        <v>10519</v>
      </c>
      <c r="R7233" s="189">
        <v>26.08</v>
      </c>
    </row>
    <row r="7234" spans="1:18" x14ac:dyDescent="0.25">
      <c r="A7234" s="132">
        <v>1080788</v>
      </c>
      <c r="B7234" s="145" t="s">
        <v>6626</v>
      </c>
      <c r="C7234" s="132">
        <v>1</v>
      </c>
      <c r="D7234" s="132" t="s">
        <v>20</v>
      </c>
      <c r="E7234" s="186" t="s">
        <v>20</v>
      </c>
      <c r="F7234" s="132" t="s">
        <v>20</v>
      </c>
      <c r="G7234" s="132" t="s">
        <v>20</v>
      </c>
      <c r="H7234" s="132" t="s">
        <v>20</v>
      </c>
      <c r="I7234" s="132" t="s">
        <v>20</v>
      </c>
      <c r="J7234" s="133">
        <v>1.44</v>
      </c>
      <c r="K7234" s="133">
        <v>1.1499999999999999</v>
      </c>
      <c r="L7234" s="133">
        <v>4.0000000000000001E-3</v>
      </c>
      <c r="M7234" s="134" t="str">
        <f t="shared" ref="M7234:M7297" si="113">HYPERLINK(CONCATENATE("T:\Distribution Centre\RDC Department Shared\Cubiscan photos","\",A7234,"-pac.jpg"),"P")</f>
        <v>P</v>
      </c>
      <c r="N7234" s="171" t="s">
        <v>10682</v>
      </c>
      <c r="O7234" s="146" t="s">
        <v>1506</v>
      </c>
      <c r="P7234" s="146" t="s">
        <v>9443</v>
      </c>
      <c r="Q7234" s="147" t="s">
        <v>10519</v>
      </c>
      <c r="R7234" s="187">
        <v>0.01</v>
      </c>
    </row>
    <row r="7235" spans="1:18" x14ac:dyDescent="0.25">
      <c r="A7235" s="135">
        <v>1080789</v>
      </c>
      <c r="B7235" s="148" t="s">
        <v>10539</v>
      </c>
      <c r="C7235" s="135">
        <v>180</v>
      </c>
      <c r="D7235" s="135" t="s">
        <v>20</v>
      </c>
      <c r="E7235" s="188" t="s">
        <v>20</v>
      </c>
      <c r="F7235" s="135" t="s">
        <v>20</v>
      </c>
      <c r="G7235" s="135" t="s">
        <v>20</v>
      </c>
      <c r="H7235" s="135" t="s">
        <v>20</v>
      </c>
      <c r="I7235" s="135" t="s">
        <v>20</v>
      </c>
      <c r="J7235" s="136">
        <v>5.9</v>
      </c>
      <c r="K7235" s="136">
        <v>4.9000000000000004</v>
      </c>
      <c r="L7235" s="136">
        <v>3.9</v>
      </c>
      <c r="M7235" s="137" t="str">
        <f t="shared" si="113"/>
        <v>P</v>
      </c>
      <c r="N7235" s="172" t="s">
        <v>10682</v>
      </c>
      <c r="O7235" s="149" t="s">
        <v>1500</v>
      </c>
      <c r="P7235" s="149" t="s">
        <v>9418</v>
      </c>
      <c r="Q7235" s="150" t="s">
        <v>10519</v>
      </c>
      <c r="R7235" s="189">
        <v>36.671641791044777</v>
      </c>
    </row>
    <row r="7236" spans="1:18" x14ac:dyDescent="0.25">
      <c r="A7236" s="132">
        <v>1080790</v>
      </c>
      <c r="B7236" s="145" t="s">
        <v>6627</v>
      </c>
      <c r="C7236" s="132">
        <v>1</v>
      </c>
      <c r="D7236" s="132" t="s">
        <v>20</v>
      </c>
      <c r="E7236" s="186" t="s">
        <v>20</v>
      </c>
      <c r="F7236" s="132" t="s">
        <v>20</v>
      </c>
      <c r="G7236" s="132" t="s">
        <v>20</v>
      </c>
      <c r="H7236" s="132" t="s">
        <v>20</v>
      </c>
      <c r="I7236" s="132" t="s">
        <v>20</v>
      </c>
      <c r="J7236" s="133">
        <v>2.5859999999999999</v>
      </c>
      <c r="K7236" s="133">
        <v>1.78</v>
      </c>
      <c r="L7236" s="133">
        <v>1E-3</v>
      </c>
      <c r="M7236" s="134" t="str">
        <f t="shared" si="113"/>
        <v>P</v>
      </c>
      <c r="N7236" s="171" t="s">
        <v>10682</v>
      </c>
      <c r="O7236" s="146" t="s">
        <v>1506</v>
      </c>
      <c r="P7236" s="146" t="s">
        <v>9498</v>
      </c>
      <c r="Q7236" s="147" t="s">
        <v>10519</v>
      </c>
      <c r="R7236" s="187">
        <v>0.1</v>
      </c>
    </row>
    <row r="7237" spans="1:18" x14ac:dyDescent="0.25">
      <c r="A7237" s="135">
        <v>1080791</v>
      </c>
      <c r="B7237" s="148" t="s">
        <v>6628</v>
      </c>
      <c r="C7237" s="135">
        <v>1</v>
      </c>
      <c r="D7237" s="135" t="s">
        <v>20</v>
      </c>
      <c r="E7237" s="188" t="s">
        <v>20</v>
      </c>
      <c r="F7237" s="135" t="s">
        <v>20</v>
      </c>
      <c r="G7237" s="135" t="s">
        <v>20</v>
      </c>
      <c r="H7237" s="135" t="s">
        <v>20</v>
      </c>
      <c r="I7237" s="135" t="s">
        <v>20</v>
      </c>
      <c r="J7237" s="136">
        <v>2.2669999999999999</v>
      </c>
      <c r="K7237" s="136">
        <v>1.5349999999999999</v>
      </c>
      <c r="L7237" s="136">
        <v>1E-3</v>
      </c>
      <c r="M7237" s="137" t="str">
        <f t="shared" si="113"/>
        <v>P</v>
      </c>
      <c r="N7237" s="172" t="s">
        <v>10682</v>
      </c>
      <c r="O7237" s="149" t="s">
        <v>1506</v>
      </c>
      <c r="P7237" s="149" t="s">
        <v>9498</v>
      </c>
      <c r="Q7237" s="150" t="s">
        <v>10519</v>
      </c>
      <c r="R7237" s="189">
        <v>0.27</v>
      </c>
    </row>
    <row r="7238" spans="1:18" x14ac:dyDescent="0.25">
      <c r="A7238" s="132">
        <v>1080792</v>
      </c>
      <c r="B7238" s="145" t="s">
        <v>6629</v>
      </c>
      <c r="C7238" s="132">
        <v>6</v>
      </c>
      <c r="D7238" s="132" t="s">
        <v>20</v>
      </c>
      <c r="E7238" s="186" t="s">
        <v>20</v>
      </c>
      <c r="F7238" s="132" t="s">
        <v>20</v>
      </c>
      <c r="G7238" s="132" t="s">
        <v>20</v>
      </c>
      <c r="H7238" s="132" t="s">
        <v>20</v>
      </c>
      <c r="I7238" s="132" t="s">
        <v>20</v>
      </c>
      <c r="J7238" s="133">
        <v>2.63</v>
      </c>
      <c r="K7238" s="133">
        <v>1.81</v>
      </c>
      <c r="L7238" s="133">
        <v>0.1</v>
      </c>
      <c r="M7238" s="134" t="str">
        <f t="shared" si="113"/>
        <v>P</v>
      </c>
      <c r="N7238" s="171" t="s">
        <v>10682</v>
      </c>
      <c r="O7238" s="146" t="s">
        <v>1506</v>
      </c>
      <c r="P7238" s="146" t="s">
        <v>9498</v>
      </c>
      <c r="Q7238" s="147" t="s">
        <v>10519</v>
      </c>
      <c r="R7238" s="187">
        <v>3.7199999999999998</v>
      </c>
    </row>
    <row r="7239" spans="1:18" x14ac:dyDescent="0.25">
      <c r="A7239" s="135">
        <v>1080793</v>
      </c>
      <c r="B7239" s="148" t="s">
        <v>6630</v>
      </c>
      <c r="C7239" s="135">
        <v>1</v>
      </c>
      <c r="D7239" s="135" t="s">
        <v>20</v>
      </c>
      <c r="E7239" s="188" t="s">
        <v>20</v>
      </c>
      <c r="F7239" s="135" t="s">
        <v>20</v>
      </c>
      <c r="G7239" s="135" t="s">
        <v>20</v>
      </c>
      <c r="H7239" s="135" t="s">
        <v>20</v>
      </c>
      <c r="I7239" s="135" t="s">
        <v>20</v>
      </c>
      <c r="J7239" s="136">
        <v>4.1120000000000001</v>
      </c>
      <c r="K7239" s="136">
        <v>1.84</v>
      </c>
      <c r="L7239" s="136">
        <v>1E-3</v>
      </c>
      <c r="M7239" s="137" t="str">
        <f t="shared" si="113"/>
        <v>P</v>
      </c>
      <c r="N7239" s="172" t="s">
        <v>10682</v>
      </c>
      <c r="O7239" s="149" t="s">
        <v>1506</v>
      </c>
      <c r="P7239" s="149" t="s">
        <v>9498</v>
      </c>
      <c r="Q7239" s="150" t="s">
        <v>10519</v>
      </c>
      <c r="R7239" s="189">
        <v>0.3</v>
      </c>
    </row>
    <row r="7240" spans="1:18" x14ac:dyDescent="0.25">
      <c r="A7240" s="132">
        <v>1080795</v>
      </c>
      <c r="B7240" s="145" t="s">
        <v>769</v>
      </c>
      <c r="C7240" s="132">
        <v>6</v>
      </c>
      <c r="D7240" s="132">
        <v>432</v>
      </c>
      <c r="E7240" s="186">
        <v>8</v>
      </c>
      <c r="F7240" s="132">
        <v>504</v>
      </c>
      <c r="G7240" s="132" t="s">
        <v>20</v>
      </c>
      <c r="H7240" s="132" t="s">
        <v>20</v>
      </c>
      <c r="I7240" s="132" t="s">
        <v>20</v>
      </c>
      <c r="J7240" s="133">
        <v>2.68</v>
      </c>
      <c r="K7240" s="133">
        <v>1.74</v>
      </c>
      <c r="L7240" s="133">
        <v>0.5</v>
      </c>
      <c r="M7240" s="134" t="str">
        <f t="shared" si="113"/>
        <v>P</v>
      </c>
      <c r="N7240" s="171" t="s">
        <v>10682</v>
      </c>
      <c r="O7240" s="146" t="s">
        <v>1497</v>
      </c>
      <c r="P7240" s="146" t="s">
        <v>9415</v>
      </c>
      <c r="Q7240" s="147" t="s">
        <v>10519</v>
      </c>
      <c r="R7240" s="187">
        <v>4.5600000000000005</v>
      </c>
    </row>
    <row r="7241" spans="1:18" x14ac:dyDescent="0.25">
      <c r="A7241" s="135">
        <v>1080800</v>
      </c>
      <c r="B7241" s="148" t="s">
        <v>853</v>
      </c>
      <c r="C7241" s="135">
        <v>6</v>
      </c>
      <c r="D7241" s="135">
        <v>528</v>
      </c>
      <c r="E7241" s="188">
        <v>12</v>
      </c>
      <c r="F7241" s="135">
        <v>792</v>
      </c>
      <c r="G7241" s="135">
        <v>48</v>
      </c>
      <c r="H7241" s="135">
        <v>48</v>
      </c>
      <c r="I7241" s="135">
        <v>1</v>
      </c>
      <c r="J7241" s="136">
        <v>2.74</v>
      </c>
      <c r="K7241" s="136">
        <v>1.25</v>
      </c>
      <c r="L7241" s="136">
        <v>0.68</v>
      </c>
      <c r="M7241" s="137" t="str">
        <f t="shared" si="113"/>
        <v>P</v>
      </c>
      <c r="N7241" s="172" t="s">
        <v>10682</v>
      </c>
      <c r="O7241" s="149" t="s">
        <v>1500</v>
      </c>
      <c r="P7241" s="149" t="s">
        <v>9456</v>
      </c>
      <c r="Q7241" s="150" t="s">
        <v>10519</v>
      </c>
      <c r="R7241" s="189">
        <v>4.32</v>
      </c>
    </row>
    <row r="7242" spans="1:18" x14ac:dyDescent="0.25">
      <c r="A7242" s="132">
        <v>1080803</v>
      </c>
      <c r="B7242" s="145" t="s">
        <v>6631</v>
      </c>
      <c r="C7242" s="132">
        <v>6</v>
      </c>
      <c r="D7242" s="132">
        <v>189</v>
      </c>
      <c r="E7242" s="186">
        <v>3</v>
      </c>
      <c r="F7242" s="132">
        <v>243</v>
      </c>
      <c r="G7242" s="132" t="s">
        <v>20</v>
      </c>
      <c r="H7242" s="132" t="s">
        <v>20</v>
      </c>
      <c r="I7242" s="132" t="s">
        <v>20</v>
      </c>
      <c r="J7242" s="133">
        <v>4.12</v>
      </c>
      <c r="K7242" s="133">
        <v>2.56</v>
      </c>
      <c r="L7242" s="133">
        <v>0.42</v>
      </c>
      <c r="M7242" s="134" t="str">
        <f t="shared" si="113"/>
        <v>P</v>
      </c>
      <c r="N7242" s="171" t="s">
        <v>10682</v>
      </c>
      <c r="O7242" s="146" t="s">
        <v>1500</v>
      </c>
      <c r="P7242" s="146" t="s">
        <v>9456</v>
      </c>
      <c r="Q7242" s="147" t="s">
        <v>10519</v>
      </c>
      <c r="R7242" s="187">
        <v>12.419999999999998</v>
      </c>
    </row>
    <row r="7243" spans="1:18" x14ac:dyDescent="0.25">
      <c r="A7243" s="135">
        <v>1080805</v>
      </c>
      <c r="B7243" s="148" t="s">
        <v>6632</v>
      </c>
      <c r="C7243" s="135">
        <v>6</v>
      </c>
      <c r="D7243" s="135">
        <v>960</v>
      </c>
      <c r="E7243" s="188">
        <v>80</v>
      </c>
      <c r="F7243" s="135" t="s">
        <v>20</v>
      </c>
      <c r="G7243" s="135">
        <v>64</v>
      </c>
      <c r="H7243" s="135">
        <v>80</v>
      </c>
      <c r="I7243" s="135">
        <v>1</v>
      </c>
      <c r="J7243" s="136">
        <v>2.4</v>
      </c>
      <c r="K7243" s="136">
        <v>1.2</v>
      </c>
      <c r="L7243" s="136">
        <v>0.4</v>
      </c>
      <c r="M7243" s="137" t="str">
        <f t="shared" si="113"/>
        <v>P</v>
      </c>
      <c r="N7243" s="172" t="s">
        <v>10682</v>
      </c>
      <c r="O7243" s="149" t="s">
        <v>1500</v>
      </c>
      <c r="P7243" s="149" t="s">
        <v>9418</v>
      </c>
      <c r="Q7243" s="150" t="s">
        <v>10519</v>
      </c>
      <c r="R7243" s="189">
        <v>3.54</v>
      </c>
    </row>
    <row r="7244" spans="1:18" x14ac:dyDescent="0.25">
      <c r="A7244" s="132">
        <v>1080808</v>
      </c>
      <c r="B7244" s="145" t="s">
        <v>1252</v>
      </c>
      <c r="C7244" s="132">
        <v>6</v>
      </c>
      <c r="D7244" s="132">
        <v>960</v>
      </c>
      <c r="E7244" s="186">
        <v>80</v>
      </c>
      <c r="F7244" s="132" t="s">
        <v>20</v>
      </c>
      <c r="G7244" s="132">
        <v>40</v>
      </c>
      <c r="H7244" s="132">
        <v>100</v>
      </c>
      <c r="I7244" s="132">
        <v>1</v>
      </c>
      <c r="J7244" s="133">
        <v>2.25</v>
      </c>
      <c r="K7244" s="133">
        <v>1.1499999999999999</v>
      </c>
      <c r="L7244" s="133">
        <v>0.45</v>
      </c>
      <c r="M7244" s="134" t="str">
        <f t="shared" si="113"/>
        <v>P</v>
      </c>
      <c r="N7244" s="171" t="s">
        <v>10682</v>
      </c>
      <c r="O7244" s="146" t="s">
        <v>1500</v>
      </c>
      <c r="P7244" s="146" t="s">
        <v>9418</v>
      </c>
      <c r="Q7244" s="147" t="s">
        <v>10519</v>
      </c>
      <c r="R7244" s="187">
        <v>3.54</v>
      </c>
    </row>
    <row r="7245" spans="1:18" x14ac:dyDescent="0.25">
      <c r="A7245" s="135">
        <v>1080816</v>
      </c>
      <c r="B7245" s="148" t="s">
        <v>771</v>
      </c>
      <c r="C7245" s="135">
        <v>6</v>
      </c>
      <c r="D7245" s="135">
        <v>117</v>
      </c>
      <c r="E7245" s="188">
        <v>3</v>
      </c>
      <c r="F7245" s="135">
        <v>135</v>
      </c>
      <c r="G7245" s="135" t="s">
        <v>21</v>
      </c>
      <c r="H7245" s="135" t="s">
        <v>21</v>
      </c>
      <c r="I7245" s="135" t="s">
        <v>21</v>
      </c>
      <c r="J7245" s="136">
        <v>3.68</v>
      </c>
      <c r="K7245" s="136">
        <v>3.68</v>
      </c>
      <c r="L7245" s="136">
        <v>0.65</v>
      </c>
      <c r="M7245" s="137" t="str">
        <f t="shared" si="113"/>
        <v>P</v>
      </c>
      <c r="N7245" s="172" t="s">
        <v>10682</v>
      </c>
      <c r="O7245" s="149" t="s">
        <v>1500</v>
      </c>
      <c r="P7245" s="149" t="s">
        <v>9456</v>
      </c>
      <c r="Q7245" s="150" t="s">
        <v>10519</v>
      </c>
      <c r="R7245" s="189">
        <v>12.54</v>
      </c>
    </row>
    <row r="7246" spans="1:18" x14ac:dyDescent="0.25">
      <c r="A7246" s="132">
        <v>1080822</v>
      </c>
      <c r="B7246" s="145" t="s">
        <v>768</v>
      </c>
      <c r="C7246" s="132">
        <v>6</v>
      </c>
      <c r="D7246" s="132" t="s">
        <v>20</v>
      </c>
      <c r="E7246" s="186">
        <v>40</v>
      </c>
      <c r="F7246" s="132">
        <v>1920</v>
      </c>
      <c r="G7246" s="132" t="s">
        <v>20</v>
      </c>
      <c r="H7246" s="132" t="s">
        <v>20</v>
      </c>
      <c r="I7246" s="132" t="s">
        <v>20</v>
      </c>
      <c r="J7246" s="133">
        <v>2.2200000000000002</v>
      </c>
      <c r="K7246" s="133">
        <v>1.32</v>
      </c>
      <c r="L7246" s="133">
        <v>0.28000000000000003</v>
      </c>
      <c r="M7246" s="134" t="str">
        <f t="shared" si="113"/>
        <v>P</v>
      </c>
      <c r="N7246" s="171" t="s">
        <v>10682</v>
      </c>
      <c r="O7246" s="146" t="s">
        <v>1500</v>
      </c>
      <c r="P7246" s="146" t="s">
        <v>9456</v>
      </c>
      <c r="Q7246" s="147" t="s">
        <v>10519</v>
      </c>
      <c r="R7246" s="187">
        <v>2.7600000000000002</v>
      </c>
    </row>
    <row r="7247" spans="1:18" x14ac:dyDescent="0.25">
      <c r="A7247" s="135">
        <v>1080823</v>
      </c>
      <c r="B7247" s="148" t="s">
        <v>6633</v>
      </c>
      <c r="C7247" s="135">
        <v>1000</v>
      </c>
      <c r="D7247" s="135" t="s">
        <v>20</v>
      </c>
      <c r="E7247" s="188" t="s">
        <v>20</v>
      </c>
      <c r="F7247" s="135" t="s">
        <v>20</v>
      </c>
      <c r="G7247" s="135" t="s">
        <v>20</v>
      </c>
      <c r="H7247" s="135" t="s">
        <v>20</v>
      </c>
      <c r="I7247" s="135" t="s">
        <v>20</v>
      </c>
      <c r="J7247" s="136">
        <v>1.4</v>
      </c>
      <c r="K7247" s="136">
        <v>1.4</v>
      </c>
      <c r="L7247" s="136">
        <v>0.43</v>
      </c>
      <c r="M7247" s="137" t="str">
        <f t="shared" si="113"/>
        <v>P</v>
      </c>
      <c r="N7247" s="172" t="s">
        <v>10682</v>
      </c>
      <c r="O7247" s="149" t="s">
        <v>1506</v>
      </c>
      <c r="P7247" s="149" t="s">
        <v>9526</v>
      </c>
      <c r="Q7247" s="150" t="s">
        <v>10519</v>
      </c>
      <c r="R7247" s="189">
        <v>40</v>
      </c>
    </row>
    <row r="7248" spans="1:18" x14ac:dyDescent="0.25">
      <c r="A7248" s="132">
        <v>1080825</v>
      </c>
      <c r="B7248" s="145" t="s">
        <v>6634</v>
      </c>
      <c r="C7248" s="132">
        <v>6</v>
      </c>
      <c r="D7248" s="132" t="s">
        <v>20</v>
      </c>
      <c r="E7248" s="186" t="s">
        <v>20</v>
      </c>
      <c r="F7248" s="132" t="s">
        <v>20</v>
      </c>
      <c r="G7248" s="132" t="s">
        <v>20</v>
      </c>
      <c r="H7248" s="132" t="s">
        <v>20</v>
      </c>
      <c r="I7248" s="132" t="s">
        <v>20</v>
      </c>
      <c r="J7248" s="133">
        <v>2.35</v>
      </c>
      <c r="K7248" s="133">
        <v>1.75</v>
      </c>
      <c r="L7248" s="133">
        <v>1.8</v>
      </c>
      <c r="M7248" s="134" t="str">
        <f t="shared" si="113"/>
        <v>P</v>
      </c>
      <c r="N7248" s="171" t="s">
        <v>10682</v>
      </c>
      <c r="O7248" s="146" t="s">
        <v>1500</v>
      </c>
      <c r="P7248" s="146" t="s">
        <v>9456</v>
      </c>
      <c r="Q7248" s="147" t="s">
        <v>10519</v>
      </c>
      <c r="R7248" s="187">
        <v>3.2686567164179099</v>
      </c>
    </row>
    <row r="7249" spans="1:18" x14ac:dyDescent="0.25">
      <c r="A7249" s="135">
        <v>1080827</v>
      </c>
      <c r="B7249" s="148" t="s">
        <v>6635</v>
      </c>
      <c r="C7249" s="135">
        <v>6</v>
      </c>
      <c r="D7249" s="135" t="s">
        <v>20</v>
      </c>
      <c r="E7249" s="188" t="s">
        <v>20</v>
      </c>
      <c r="F7249" s="135" t="s">
        <v>20</v>
      </c>
      <c r="G7249" s="135" t="s">
        <v>20</v>
      </c>
      <c r="H7249" s="135" t="s">
        <v>20</v>
      </c>
      <c r="I7249" s="135" t="s">
        <v>20</v>
      </c>
      <c r="J7249" s="136">
        <v>1.85</v>
      </c>
      <c r="K7249" s="136">
        <v>1.85</v>
      </c>
      <c r="L7249" s="136">
        <v>1.4</v>
      </c>
      <c r="M7249" s="137" t="str">
        <f t="shared" si="113"/>
        <v>P</v>
      </c>
      <c r="N7249" s="172" t="s">
        <v>10682</v>
      </c>
      <c r="O7249" s="149" t="s">
        <v>1500</v>
      </c>
      <c r="P7249" s="149" t="s">
        <v>9456</v>
      </c>
      <c r="Q7249" s="150" t="s">
        <v>10519</v>
      </c>
      <c r="R7249" s="189">
        <v>2.7761194029850742</v>
      </c>
    </row>
    <row r="7250" spans="1:18" x14ac:dyDescent="0.25">
      <c r="A7250" s="132">
        <v>1080829</v>
      </c>
      <c r="B7250" s="145" t="s">
        <v>6636</v>
      </c>
      <c r="C7250" s="132">
        <v>6</v>
      </c>
      <c r="D7250" s="132" t="s">
        <v>20</v>
      </c>
      <c r="E7250" s="186" t="s">
        <v>20</v>
      </c>
      <c r="F7250" s="132" t="s">
        <v>20</v>
      </c>
      <c r="G7250" s="132" t="s">
        <v>20</v>
      </c>
      <c r="H7250" s="132" t="s">
        <v>20</v>
      </c>
      <c r="I7250" s="132" t="s">
        <v>20</v>
      </c>
      <c r="J7250" s="133">
        <v>2.5</v>
      </c>
      <c r="K7250" s="133">
        <v>1.6</v>
      </c>
      <c r="L7250" s="133">
        <v>2</v>
      </c>
      <c r="M7250" s="134" t="str">
        <f t="shared" si="113"/>
        <v>P</v>
      </c>
      <c r="N7250" s="171" t="s">
        <v>10682</v>
      </c>
      <c r="O7250" s="146" t="s">
        <v>1500</v>
      </c>
      <c r="P7250" s="146" t="s">
        <v>9456</v>
      </c>
      <c r="Q7250" s="147" t="s">
        <v>10519</v>
      </c>
      <c r="R7250" s="187">
        <v>4.8000000000000007</v>
      </c>
    </row>
    <row r="7251" spans="1:18" x14ac:dyDescent="0.25">
      <c r="A7251" s="135">
        <v>1080830</v>
      </c>
      <c r="B7251" s="148" t="s">
        <v>6637</v>
      </c>
      <c r="C7251" s="135">
        <v>6</v>
      </c>
      <c r="D7251" s="135" t="s">
        <v>20</v>
      </c>
      <c r="E7251" s="188" t="s">
        <v>20</v>
      </c>
      <c r="F7251" s="135" t="s">
        <v>20</v>
      </c>
      <c r="G7251" s="135" t="s">
        <v>20</v>
      </c>
      <c r="H7251" s="135" t="s">
        <v>20</v>
      </c>
      <c r="I7251" s="135" t="s">
        <v>20</v>
      </c>
      <c r="J7251" s="136">
        <v>4</v>
      </c>
      <c r="K7251" s="136">
        <v>0</v>
      </c>
      <c r="L7251" s="136">
        <v>0.82</v>
      </c>
      <c r="M7251" s="137" t="str">
        <f t="shared" si="113"/>
        <v>P</v>
      </c>
      <c r="N7251" s="172" t="s">
        <v>10682</v>
      </c>
      <c r="O7251" s="149" t="s">
        <v>1500</v>
      </c>
      <c r="P7251" s="149" t="s">
        <v>9523</v>
      </c>
      <c r="Q7251" s="150" t="s">
        <v>10519</v>
      </c>
      <c r="R7251" s="189">
        <v>5.1940298507462677</v>
      </c>
    </row>
    <row r="7252" spans="1:18" x14ac:dyDescent="0.25">
      <c r="A7252" s="132">
        <v>1080831</v>
      </c>
      <c r="B7252" s="145" t="s">
        <v>6638</v>
      </c>
      <c r="C7252" s="132">
        <v>6</v>
      </c>
      <c r="D7252" s="132" t="s">
        <v>20</v>
      </c>
      <c r="E7252" s="186" t="s">
        <v>20</v>
      </c>
      <c r="F7252" s="132" t="s">
        <v>20</v>
      </c>
      <c r="G7252" s="132" t="s">
        <v>21</v>
      </c>
      <c r="H7252" s="132" t="s">
        <v>21</v>
      </c>
      <c r="I7252" s="132" t="s">
        <v>21</v>
      </c>
      <c r="J7252" s="133">
        <v>5.2</v>
      </c>
      <c r="K7252" s="133">
        <v>4.5</v>
      </c>
      <c r="L7252" s="133">
        <v>0.11</v>
      </c>
      <c r="M7252" s="134" t="str">
        <f t="shared" si="113"/>
        <v>P</v>
      </c>
      <c r="N7252" s="171" t="s">
        <v>10682</v>
      </c>
      <c r="O7252" s="146" t="s">
        <v>1506</v>
      </c>
      <c r="P7252" s="146" t="s">
        <v>9498</v>
      </c>
      <c r="Q7252" s="147" t="s">
        <v>10519</v>
      </c>
      <c r="R7252" s="187">
        <v>4.92</v>
      </c>
    </row>
    <row r="7253" spans="1:18" x14ac:dyDescent="0.25">
      <c r="A7253" s="135">
        <v>1080832</v>
      </c>
      <c r="B7253" s="148" t="s">
        <v>6639</v>
      </c>
      <c r="C7253" s="135">
        <v>2</v>
      </c>
      <c r="D7253" s="135" t="s">
        <v>20</v>
      </c>
      <c r="E7253" s="188" t="s">
        <v>20</v>
      </c>
      <c r="F7253" s="135" t="s">
        <v>20</v>
      </c>
      <c r="G7253" s="135" t="s">
        <v>21</v>
      </c>
      <c r="H7253" s="135" t="s">
        <v>21</v>
      </c>
      <c r="I7253" s="135" t="s">
        <v>21</v>
      </c>
      <c r="J7253" s="136">
        <v>3.59</v>
      </c>
      <c r="K7253" s="136">
        <v>4.41</v>
      </c>
      <c r="L7253" s="136">
        <v>0.1</v>
      </c>
      <c r="M7253" s="137" t="str">
        <f t="shared" si="113"/>
        <v>P</v>
      </c>
      <c r="N7253" s="172" t="s">
        <v>10682</v>
      </c>
      <c r="O7253" s="149" t="s">
        <v>1506</v>
      </c>
      <c r="P7253" s="149" t="s">
        <v>9498</v>
      </c>
      <c r="Q7253" s="150" t="s">
        <v>10519</v>
      </c>
      <c r="R7253" s="189">
        <v>3</v>
      </c>
    </row>
    <row r="7254" spans="1:18" x14ac:dyDescent="0.25">
      <c r="A7254" s="132">
        <v>1080835</v>
      </c>
      <c r="B7254" s="145" t="s">
        <v>6640</v>
      </c>
      <c r="C7254" s="132">
        <v>6</v>
      </c>
      <c r="D7254" s="132">
        <v>1260</v>
      </c>
      <c r="E7254" s="186">
        <v>42</v>
      </c>
      <c r="F7254" s="132" t="s">
        <v>20</v>
      </c>
      <c r="G7254" s="132" t="s">
        <v>20</v>
      </c>
      <c r="H7254" s="132" t="s">
        <v>20</v>
      </c>
      <c r="I7254" s="132" t="s">
        <v>20</v>
      </c>
      <c r="J7254" s="133">
        <v>3.1</v>
      </c>
      <c r="K7254" s="133">
        <v>1.84</v>
      </c>
      <c r="L7254" s="133">
        <v>0.12</v>
      </c>
      <c r="M7254" s="134" t="str">
        <f t="shared" si="113"/>
        <v>P</v>
      </c>
      <c r="N7254" s="171" t="s">
        <v>10682</v>
      </c>
      <c r="O7254" s="146" t="s">
        <v>1506</v>
      </c>
      <c r="P7254" s="146" t="s">
        <v>9498</v>
      </c>
      <c r="Q7254" s="147" t="s">
        <v>10519</v>
      </c>
      <c r="R7254" s="187">
        <v>1.98</v>
      </c>
    </row>
    <row r="7255" spans="1:18" x14ac:dyDescent="0.25">
      <c r="A7255" s="135">
        <v>1080836</v>
      </c>
      <c r="B7255" s="148" t="s">
        <v>6641</v>
      </c>
      <c r="C7255" s="135">
        <v>6</v>
      </c>
      <c r="D7255" s="135" t="s">
        <v>20</v>
      </c>
      <c r="E7255" s="188" t="s">
        <v>20</v>
      </c>
      <c r="F7255" s="135" t="s">
        <v>20</v>
      </c>
      <c r="G7255" s="135" t="s">
        <v>20</v>
      </c>
      <c r="H7255" s="135" t="s">
        <v>20</v>
      </c>
      <c r="I7255" s="135" t="s">
        <v>20</v>
      </c>
      <c r="J7255" s="136">
        <v>6.07</v>
      </c>
      <c r="K7255" s="136">
        <v>2.83</v>
      </c>
      <c r="L7255" s="136">
        <v>0.3</v>
      </c>
      <c r="M7255" s="137" t="str">
        <f t="shared" si="113"/>
        <v>P</v>
      </c>
      <c r="N7255" s="172" t="s">
        <v>10682</v>
      </c>
      <c r="O7255" s="149" t="s">
        <v>1506</v>
      </c>
      <c r="P7255" s="149" t="s">
        <v>9498</v>
      </c>
      <c r="Q7255" s="150" t="s">
        <v>10519</v>
      </c>
      <c r="R7255" s="189">
        <v>6.15</v>
      </c>
    </row>
    <row r="7256" spans="1:18" x14ac:dyDescent="0.25">
      <c r="A7256" s="132">
        <v>1080838</v>
      </c>
      <c r="B7256" s="145" t="s">
        <v>6642</v>
      </c>
      <c r="C7256" s="132">
        <v>6</v>
      </c>
      <c r="D7256" s="132">
        <v>1260</v>
      </c>
      <c r="E7256" s="186">
        <v>42</v>
      </c>
      <c r="F7256" s="132" t="s">
        <v>20</v>
      </c>
      <c r="G7256" s="132" t="s">
        <v>20</v>
      </c>
      <c r="H7256" s="132" t="s">
        <v>20</v>
      </c>
      <c r="I7256" s="132" t="s">
        <v>20</v>
      </c>
      <c r="J7256" s="133">
        <v>3.1</v>
      </c>
      <c r="K7256" s="133">
        <v>1.8140000000000001</v>
      </c>
      <c r="L7256" s="133">
        <v>0.13</v>
      </c>
      <c r="M7256" s="134" t="str">
        <f t="shared" si="113"/>
        <v>P</v>
      </c>
      <c r="N7256" s="171" t="s">
        <v>10682</v>
      </c>
      <c r="O7256" s="146" t="s">
        <v>1506</v>
      </c>
      <c r="P7256" s="146" t="s">
        <v>9498</v>
      </c>
      <c r="Q7256" s="147" t="s">
        <v>10519</v>
      </c>
      <c r="R7256" s="187">
        <v>1.32</v>
      </c>
    </row>
    <row r="7257" spans="1:18" x14ac:dyDescent="0.25">
      <c r="A7257" s="135">
        <v>1080844</v>
      </c>
      <c r="B7257" s="148" t="s">
        <v>6643</v>
      </c>
      <c r="C7257" s="135">
        <v>6</v>
      </c>
      <c r="D7257" s="135" t="s">
        <v>20</v>
      </c>
      <c r="E7257" s="188" t="s">
        <v>20</v>
      </c>
      <c r="F7257" s="135" t="s">
        <v>20</v>
      </c>
      <c r="G7257" s="135" t="s">
        <v>20</v>
      </c>
      <c r="H7257" s="135" t="s">
        <v>20</v>
      </c>
      <c r="I7257" s="135" t="s">
        <v>20</v>
      </c>
      <c r="J7257" s="136">
        <v>1.92</v>
      </c>
      <c r="K7257" s="136">
        <v>2.4</v>
      </c>
      <c r="L7257" s="136">
        <v>0.1</v>
      </c>
      <c r="M7257" s="137" t="str">
        <f t="shared" si="113"/>
        <v>P</v>
      </c>
      <c r="N7257" s="172" t="s">
        <v>10682</v>
      </c>
      <c r="O7257" s="149" t="s">
        <v>1506</v>
      </c>
      <c r="P7257" s="149" t="s">
        <v>9498</v>
      </c>
      <c r="Q7257" s="150" t="s">
        <v>10519</v>
      </c>
      <c r="R7257" s="189">
        <v>3.3600000000000003</v>
      </c>
    </row>
    <row r="7258" spans="1:18" x14ac:dyDescent="0.25">
      <c r="A7258" s="132">
        <v>1080845</v>
      </c>
      <c r="B7258" s="145" t="s">
        <v>6644</v>
      </c>
      <c r="C7258" s="132">
        <v>6</v>
      </c>
      <c r="D7258" s="132" t="s">
        <v>20</v>
      </c>
      <c r="E7258" s="186" t="s">
        <v>20</v>
      </c>
      <c r="F7258" s="132" t="s">
        <v>20</v>
      </c>
      <c r="G7258" s="132" t="s">
        <v>20</v>
      </c>
      <c r="H7258" s="132" t="s">
        <v>20</v>
      </c>
      <c r="I7258" s="132" t="s">
        <v>20</v>
      </c>
      <c r="J7258" s="133">
        <v>3.1</v>
      </c>
      <c r="K7258" s="133">
        <v>1.8140000000000001</v>
      </c>
      <c r="L7258" s="133">
        <v>0.13</v>
      </c>
      <c r="M7258" s="134" t="str">
        <f t="shared" si="113"/>
        <v>P</v>
      </c>
      <c r="N7258" s="171" t="s">
        <v>10682</v>
      </c>
      <c r="O7258" s="146" t="s">
        <v>1506</v>
      </c>
      <c r="P7258" s="146" t="s">
        <v>9498</v>
      </c>
      <c r="Q7258" s="147" t="s">
        <v>10519</v>
      </c>
      <c r="R7258" s="187">
        <v>1.98</v>
      </c>
    </row>
    <row r="7259" spans="1:18" x14ac:dyDescent="0.25">
      <c r="A7259" s="135">
        <v>1080847</v>
      </c>
      <c r="B7259" s="148" t="s">
        <v>6645</v>
      </c>
      <c r="C7259" s="135">
        <v>6</v>
      </c>
      <c r="D7259" s="135" t="s">
        <v>20</v>
      </c>
      <c r="E7259" s="188" t="s">
        <v>20</v>
      </c>
      <c r="F7259" s="135" t="s">
        <v>20</v>
      </c>
      <c r="G7259" s="135" t="s">
        <v>20</v>
      </c>
      <c r="H7259" s="135" t="s">
        <v>20</v>
      </c>
      <c r="I7259" s="135" t="s">
        <v>20</v>
      </c>
      <c r="J7259" s="136">
        <v>3.1</v>
      </c>
      <c r="K7259" s="136">
        <v>1.8140000000000001</v>
      </c>
      <c r="L7259" s="136">
        <v>0.13</v>
      </c>
      <c r="M7259" s="137" t="str">
        <f t="shared" si="113"/>
        <v>P</v>
      </c>
      <c r="N7259" s="172" t="s">
        <v>10682</v>
      </c>
      <c r="O7259" s="149" t="s">
        <v>1506</v>
      </c>
      <c r="P7259" s="149" t="s">
        <v>9498</v>
      </c>
      <c r="Q7259" s="150" t="s">
        <v>10519</v>
      </c>
      <c r="R7259" s="189">
        <v>1.98</v>
      </c>
    </row>
    <row r="7260" spans="1:18" x14ac:dyDescent="0.25">
      <c r="A7260" s="132">
        <v>1080848</v>
      </c>
      <c r="B7260" s="145" t="s">
        <v>6646</v>
      </c>
      <c r="C7260" s="132">
        <v>6</v>
      </c>
      <c r="D7260" s="132" t="s">
        <v>20</v>
      </c>
      <c r="E7260" s="186" t="s">
        <v>20</v>
      </c>
      <c r="F7260" s="132" t="s">
        <v>20</v>
      </c>
      <c r="G7260" s="132" t="s">
        <v>20</v>
      </c>
      <c r="H7260" s="132" t="s">
        <v>20</v>
      </c>
      <c r="I7260" s="132" t="s">
        <v>20</v>
      </c>
      <c r="J7260" s="133">
        <v>3.1</v>
      </c>
      <c r="K7260" s="133">
        <v>1.8140000000000001</v>
      </c>
      <c r="L7260" s="133">
        <v>0.13</v>
      </c>
      <c r="M7260" s="134" t="str">
        <f t="shared" si="113"/>
        <v>P</v>
      </c>
      <c r="N7260" s="171" t="s">
        <v>10682</v>
      </c>
      <c r="O7260" s="146" t="s">
        <v>1506</v>
      </c>
      <c r="P7260" s="146" t="s">
        <v>9498</v>
      </c>
      <c r="Q7260" s="147" t="s">
        <v>10519</v>
      </c>
      <c r="R7260" s="187">
        <v>0.48</v>
      </c>
    </row>
    <row r="7261" spans="1:18" x14ac:dyDescent="0.25">
      <c r="A7261" s="135">
        <v>1080849</v>
      </c>
      <c r="B7261" s="148" t="s">
        <v>6647</v>
      </c>
      <c r="C7261" s="135">
        <v>6</v>
      </c>
      <c r="D7261" s="135" t="s">
        <v>20</v>
      </c>
      <c r="E7261" s="188" t="s">
        <v>20</v>
      </c>
      <c r="F7261" s="135" t="s">
        <v>20</v>
      </c>
      <c r="G7261" s="135" t="s">
        <v>20</v>
      </c>
      <c r="H7261" s="135" t="s">
        <v>20</v>
      </c>
      <c r="I7261" s="135" t="s">
        <v>20</v>
      </c>
      <c r="J7261" s="136">
        <v>3.1</v>
      </c>
      <c r="K7261" s="136">
        <v>1.8140000000000001</v>
      </c>
      <c r="L7261" s="136">
        <v>0.13</v>
      </c>
      <c r="M7261" s="137" t="str">
        <f t="shared" si="113"/>
        <v>P</v>
      </c>
      <c r="N7261" s="172" t="s">
        <v>10682</v>
      </c>
      <c r="O7261" s="149" t="s">
        <v>1506</v>
      </c>
      <c r="P7261" s="149" t="s">
        <v>9498</v>
      </c>
      <c r="Q7261" s="150" t="s">
        <v>10519</v>
      </c>
      <c r="R7261" s="189">
        <v>1.08</v>
      </c>
    </row>
    <row r="7262" spans="1:18" x14ac:dyDescent="0.25">
      <c r="A7262" s="132">
        <v>1080852</v>
      </c>
      <c r="B7262" s="145" t="s">
        <v>6648</v>
      </c>
      <c r="C7262" s="132">
        <v>6</v>
      </c>
      <c r="D7262" s="132">
        <v>1260</v>
      </c>
      <c r="E7262" s="186">
        <v>42</v>
      </c>
      <c r="F7262" s="132" t="s">
        <v>20</v>
      </c>
      <c r="G7262" s="132" t="s">
        <v>20</v>
      </c>
      <c r="H7262" s="132" t="s">
        <v>20</v>
      </c>
      <c r="I7262" s="132" t="s">
        <v>20</v>
      </c>
      <c r="J7262" s="133">
        <v>3.1</v>
      </c>
      <c r="K7262" s="133">
        <v>1.8140000000000001</v>
      </c>
      <c r="L7262" s="133">
        <v>0.13</v>
      </c>
      <c r="M7262" s="134" t="str">
        <f t="shared" si="113"/>
        <v>P</v>
      </c>
      <c r="N7262" s="171" t="s">
        <v>10682</v>
      </c>
      <c r="O7262" s="146" t="s">
        <v>1506</v>
      </c>
      <c r="P7262" s="146" t="s">
        <v>9498</v>
      </c>
      <c r="Q7262" s="147" t="s">
        <v>10519</v>
      </c>
      <c r="R7262" s="187">
        <v>2.16</v>
      </c>
    </row>
    <row r="7263" spans="1:18" x14ac:dyDescent="0.25">
      <c r="A7263" s="135">
        <v>1080853</v>
      </c>
      <c r="B7263" s="148" t="s">
        <v>6649</v>
      </c>
      <c r="C7263" s="135">
        <v>6</v>
      </c>
      <c r="D7263" s="135" t="s">
        <v>20</v>
      </c>
      <c r="E7263" s="188" t="s">
        <v>20</v>
      </c>
      <c r="F7263" s="135" t="s">
        <v>20</v>
      </c>
      <c r="G7263" s="135" t="s">
        <v>20</v>
      </c>
      <c r="H7263" s="135" t="s">
        <v>20</v>
      </c>
      <c r="I7263" s="135" t="s">
        <v>20</v>
      </c>
      <c r="J7263" s="136">
        <v>3.1</v>
      </c>
      <c r="K7263" s="136">
        <v>1.8140000000000001</v>
      </c>
      <c r="L7263" s="136">
        <v>0.13</v>
      </c>
      <c r="M7263" s="137" t="str">
        <f t="shared" si="113"/>
        <v>P</v>
      </c>
      <c r="N7263" s="172" t="s">
        <v>10682</v>
      </c>
      <c r="O7263" s="149" t="s">
        <v>1506</v>
      </c>
      <c r="P7263" s="149" t="s">
        <v>9498</v>
      </c>
      <c r="Q7263" s="150" t="s">
        <v>10519</v>
      </c>
      <c r="R7263" s="189">
        <v>1.98</v>
      </c>
    </row>
    <row r="7264" spans="1:18" x14ac:dyDescent="0.25">
      <c r="A7264" s="132">
        <v>1080854</v>
      </c>
      <c r="B7264" s="145" t="s">
        <v>6650</v>
      </c>
      <c r="C7264" s="132">
        <v>6</v>
      </c>
      <c r="D7264" s="132">
        <v>1260</v>
      </c>
      <c r="E7264" s="186">
        <v>42</v>
      </c>
      <c r="F7264" s="132" t="s">
        <v>20</v>
      </c>
      <c r="G7264" s="132" t="s">
        <v>20</v>
      </c>
      <c r="H7264" s="132" t="s">
        <v>20</v>
      </c>
      <c r="I7264" s="132" t="s">
        <v>20</v>
      </c>
      <c r="J7264" s="133">
        <v>3.1</v>
      </c>
      <c r="K7264" s="133">
        <v>1.8140000000000001</v>
      </c>
      <c r="L7264" s="133">
        <v>0.13</v>
      </c>
      <c r="M7264" s="134" t="str">
        <f t="shared" si="113"/>
        <v>P</v>
      </c>
      <c r="N7264" s="171" t="s">
        <v>10682</v>
      </c>
      <c r="O7264" s="146" t="s">
        <v>1506</v>
      </c>
      <c r="P7264" s="146" t="s">
        <v>9498</v>
      </c>
      <c r="Q7264" s="147" t="s">
        <v>10519</v>
      </c>
      <c r="R7264" s="187">
        <v>0.48</v>
      </c>
    </row>
    <row r="7265" spans="1:18" x14ac:dyDescent="0.25">
      <c r="A7265" s="135">
        <v>1080855</v>
      </c>
      <c r="B7265" s="148" t="s">
        <v>6651</v>
      </c>
      <c r="C7265" s="135">
        <v>6</v>
      </c>
      <c r="D7265" s="135">
        <v>1255</v>
      </c>
      <c r="E7265" s="188" t="s">
        <v>20</v>
      </c>
      <c r="F7265" s="135" t="s">
        <v>20</v>
      </c>
      <c r="G7265" s="135" t="s">
        <v>20</v>
      </c>
      <c r="H7265" s="135" t="s">
        <v>20</v>
      </c>
      <c r="I7265" s="135" t="s">
        <v>20</v>
      </c>
      <c r="J7265" s="136">
        <v>3.1</v>
      </c>
      <c r="K7265" s="136">
        <v>1.8140000000000001</v>
      </c>
      <c r="L7265" s="136">
        <v>0.13</v>
      </c>
      <c r="M7265" s="137" t="str">
        <f t="shared" si="113"/>
        <v>P</v>
      </c>
      <c r="N7265" s="172" t="s">
        <v>10682</v>
      </c>
      <c r="O7265" s="149" t="s">
        <v>1506</v>
      </c>
      <c r="P7265" s="149" t="s">
        <v>9498</v>
      </c>
      <c r="Q7265" s="150" t="s">
        <v>10519</v>
      </c>
      <c r="R7265" s="189">
        <v>2.16</v>
      </c>
    </row>
    <row r="7266" spans="1:18" x14ac:dyDescent="0.25">
      <c r="A7266" s="132">
        <v>1080857</v>
      </c>
      <c r="B7266" s="145" t="s">
        <v>6652</v>
      </c>
      <c r="C7266" s="132">
        <v>6</v>
      </c>
      <c r="D7266" s="132" t="s">
        <v>20</v>
      </c>
      <c r="E7266" s="186" t="s">
        <v>20</v>
      </c>
      <c r="F7266" s="132" t="s">
        <v>20</v>
      </c>
      <c r="G7266" s="132" t="s">
        <v>20</v>
      </c>
      <c r="H7266" s="132" t="s">
        <v>20</v>
      </c>
      <c r="I7266" s="132" t="s">
        <v>20</v>
      </c>
      <c r="J7266" s="133">
        <v>2.15</v>
      </c>
      <c r="K7266" s="133">
        <v>1.35</v>
      </c>
      <c r="L7266" s="133">
        <v>0.63</v>
      </c>
      <c r="M7266" s="134" t="str">
        <f t="shared" si="113"/>
        <v>P</v>
      </c>
      <c r="N7266" s="171" t="s">
        <v>10682</v>
      </c>
      <c r="O7266" s="146" t="s">
        <v>1500</v>
      </c>
      <c r="P7266" s="146" t="s">
        <v>9456</v>
      </c>
      <c r="Q7266" s="147" t="s">
        <v>10519</v>
      </c>
      <c r="R7266" s="187">
        <v>2.91044776119403</v>
      </c>
    </row>
    <row r="7267" spans="1:18" x14ac:dyDescent="0.25">
      <c r="A7267" s="135">
        <v>1080858</v>
      </c>
      <c r="B7267" s="148" t="s">
        <v>6653</v>
      </c>
      <c r="C7267" s="135">
        <v>6</v>
      </c>
      <c r="D7267" s="135" t="s">
        <v>20</v>
      </c>
      <c r="E7267" s="188" t="s">
        <v>20</v>
      </c>
      <c r="F7267" s="135" t="s">
        <v>20</v>
      </c>
      <c r="G7267" s="135" t="s">
        <v>20</v>
      </c>
      <c r="H7267" s="135" t="s">
        <v>20</v>
      </c>
      <c r="I7267" s="135" t="s">
        <v>20</v>
      </c>
      <c r="J7267" s="136">
        <v>2.15</v>
      </c>
      <c r="K7267" s="136">
        <v>1.35</v>
      </c>
      <c r="L7267" s="136">
        <v>0.63</v>
      </c>
      <c r="M7267" s="137" t="str">
        <f t="shared" si="113"/>
        <v>P</v>
      </c>
      <c r="N7267" s="172" t="s">
        <v>10682</v>
      </c>
      <c r="O7267" s="149" t="s">
        <v>1500</v>
      </c>
      <c r="P7267" s="149" t="s">
        <v>9456</v>
      </c>
      <c r="Q7267" s="150" t="s">
        <v>10519</v>
      </c>
      <c r="R7267" s="189">
        <v>2.91044776119403</v>
      </c>
    </row>
    <row r="7268" spans="1:18" x14ac:dyDescent="0.25">
      <c r="A7268" s="132">
        <v>1080859</v>
      </c>
      <c r="B7268" s="145" t="s">
        <v>6654</v>
      </c>
      <c r="C7268" s="132">
        <v>6</v>
      </c>
      <c r="D7268" s="132" t="s">
        <v>20</v>
      </c>
      <c r="E7268" s="186" t="s">
        <v>20</v>
      </c>
      <c r="F7268" s="132" t="s">
        <v>20</v>
      </c>
      <c r="G7268" s="132" t="s">
        <v>20</v>
      </c>
      <c r="H7268" s="132" t="s">
        <v>20</v>
      </c>
      <c r="I7268" s="132" t="s">
        <v>20</v>
      </c>
      <c r="J7268" s="133">
        <v>2.15</v>
      </c>
      <c r="K7268" s="133">
        <v>1.35</v>
      </c>
      <c r="L7268" s="133">
        <v>0.63</v>
      </c>
      <c r="M7268" s="134" t="str">
        <f t="shared" si="113"/>
        <v>P</v>
      </c>
      <c r="N7268" s="171" t="s">
        <v>10682</v>
      </c>
      <c r="O7268" s="146" t="s">
        <v>1500</v>
      </c>
      <c r="P7268" s="146" t="s">
        <v>9456</v>
      </c>
      <c r="Q7268" s="147" t="s">
        <v>10519</v>
      </c>
      <c r="R7268" s="187">
        <v>2.91044776119403</v>
      </c>
    </row>
    <row r="7269" spans="1:18" x14ac:dyDescent="0.25">
      <c r="A7269" s="135">
        <v>1080860</v>
      </c>
      <c r="B7269" s="148" t="s">
        <v>6655</v>
      </c>
      <c r="C7269" s="135">
        <v>6</v>
      </c>
      <c r="D7269" s="135" t="s">
        <v>20</v>
      </c>
      <c r="E7269" s="188" t="s">
        <v>20</v>
      </c>
      <c r="F7269" s="135" t="s">
        <v>20</v>
      </c>
      <c r="G7269" s="135" t="s">
        <v>20</v>
      </c>
      <c r="H7269" s="135" t="s">
        <v>20</v>
      </c>
      <c r="I7269" s="135" t="s">
        <v>20</v>
      </c>
      <c r="J7269" s="136">
        <v>2.15</v>
      </c>
      <c r="K7269" s="136">
        <v>1.35</v>
      </c>
      <c r="L7269" s="136">
        <v>0.63</v>
      </c>
      <c r="M7269" s="137" t="str">
        <f t="shared" si="113"/>
        <v>P</v>
      </c>
      <c r="N7269" s="172" t="s">
        <v>10682</v>
      </c>
      <c r="O7269" s="149" t="s">
        <v>1500</v>
      </c>
      <c r="P7269" s="149" t="s">
        <v>9456</v>
      </c>
      <c r="Q7269" s="150" t="s">
        <v>10519</v>
      </c>
      <c r="R7269" s="189">
        <v>2.91044776119403</v>
      </c>
    </row>
    <row r="7270" spans="1:18" x14ac:dyDescent="0.25">
      <c r="A7270" s="132">
        <v>1080861</v>
      </c>
      <c r="B7270" s="145" t="s">
        <v>6656</v>
      </c>
      <c r="C7270" s="132">
        <v>6</v>
      </c>
      <c r="D7270" s="132" t="s">
        <v>20</v>
      </c>
      <c r="E7270" s="186" t="s">
        <v>20</v>
      </c>
      <c r="F7270" s="132" t="s">
        <v>20</v>
      </c>
      <c r="G7270" s="132" t="s">
        <v>20</v>
      </c>
      <c r="H7270" s="132" t="s">
        <v>20</v>
      </c>
      <c r="I7270" s="132" t="s">
        <v>20</v>
      </c>
      <c r="J7270" s="133">
        <v>2.15</v>
      </c>
      <c r="K7270" s="133">
        <v>1.35</v>
      </c>
      <c r="L7270" s="133">
        <v>0.63</v>
      </c>
      <c r="M7270" s="134" t="str">
        <f t="shared" si="113"/>
        <v>P</v>
      </c>
      <c r="N7270" s="171" t="s">
        <v>10682</v>
      </c>
      <c r="O7270" s="146" t="s">
        <v>1500</v>
      </c>
      <c r="P7270" s="146" t="s">
        <v>9456</v>
      </c>
      <c r="Q7270" s="147" t="s">
        <v>10519</v>
      </c>
      <c r="R7270" s="187">
        <v>2.91044776119403</v>
      </c>
    </row>
    <row r="7271" spans="1:18" x14ac:dyDescent="0.25">
      <c r="A7271" s="135">
        <v>1080863</v>
      </c>
      <c r="B7271" s="148" t="s">
        <v>6657</v>
      </c>
      <c r="C7271" s="135">
        <v>6</v>
      </c>
      <c r="D7271" s="135" t="s">
        <v>20</v>
      </c>
      <c r="E7271" s="188" t="s">
        <v>20</v>
      </c>
      <c r="F7271" s="135" t="s">
        <v>20</v>
      </c>
      <c r="G7271" s="135" t="s">
        <v>20</v>
      </c>
      <c r="H7271" s="135" t="s">
        <v>20</v>
      </c>
      <c r="I7271" s="135" t="s">
        <v>20</v>
      </c>
      <c r="J7271" s="136">
        <v>2.15</v>
      </c>
      <c r="K7271" s="136">
        <v>1.35</v>
      </c>
      <c r="L7271" s="136">
        <v>0.63</v>
      </c>
      <c r="M7271" s="137" t="str">
        <f t="shared" si="113"/>
        <v>P</v>
      </c>
      <c r="N7271" s="172" t="s">
        <v>10682</v>
      </c>
      <c r="O7271" s="149" t="s">
        <v>1500</v>
      </c>
      <c r="P7271" s="149" t="s">
        <v>9456</v>
      </c>
      <c r="Q7271" s="150" t="s">
        <v>10519</v>
      </c>
      <c r="R7271" s="189">
        <v>2.91044776119403</v>
      </c>
    </row>
    <row r="7272" spans="1:18" x14ac:dyDescent="0.25">
      <c r="A7272" s="132">
        <v>1080864</v>
      </c>
      <c r="B7272" s="145" t="s">
        <v>6658</v>
      </c>
      <c r="C7272" s="132">
        <v>6</v>
      </c>
      <c r="D7272" s="132" t="s">
        <v>20</v>
      </c>
      <c r="E7272" s="186" t="s">
        <v>20</v>
      </c>
      <c r="F7272" s="132" t="s">
        <v>20</v>
      </c>
      <c r="G7272" s="132" t="s">
        <v>20</v>
      </c>
      <c r="H7272" s="132" t="s">
        <v>20</v>
      </c>
      <c r="I7272" s="132" t="s">
        <v>20</v>
      </c>
      <c r="J7272" s="133">
        <v>2.15</v>
      </c>
      <c r="K7272" s="133">
        <v>1.35</v>
      </c>
      <c r="L7272" s="133">
        <v>0.63</v>
      </c>
      <c r="M7272" s="134" t="str">
        <f t="shared" si="113"/>
        <v>P</v>
      </c>
      <c r="N7272" s="171" t="s">
        <v>10682</v>
      </c>
      <c r="O7272" s="146" t="s">
        <v>1500</v>
      </c>
      <c r="P7272" s="146" t="s">
        <v>9456</v>
      </c>
      <c r="Q7272" s="147" t="s">
        <v>10519</v>
      </c>
      <c r="R7272" s="187">
        <v>2.91044776119403</v>
      </c>
    </row>
    <row r="7273" spans="1:18" x14ac:dyDescent="0.25">
      <c r="A7273" s="135">
        <v>1080865</v>
      </c>
      <c r="B7273" s="148" t="s">
        <v>6659</v>
      </c>
      <c r="C7273" s="135">
        <v>6</v>
      </c>
      <c r="D7273" s="135" t="s">
        <v>20</v>
      </c>
      <c r="E7273" s="188" t="s">
        <v>20</v>
      </c>
      <c r="F7273" s="135" t="s">
        <v>20</v>
      </c>
      <c r="G7273" s="135" t="s">
        <v>20</v>
      </c>
      <c r="H7273" s="135" t="s">
        <v>20</v>
      </c>
      <c r="I7273" s="135" t="s">
        <v>20</v>
      </c>
      <c r="J7273" s="136">
        <v>2.15</v>
      </c>
      <c r="K7273" s="136">
        <v>1.35</v>
      </c>
      <c r="L7273" s="136">
        <v>0.63</v>
      </c>
      <c r="M7273" s="137" t="str">
        <f t="shared" si="113"/>
        <v>P</v>
      </c>
      <c r="N7273" s="172" t="s">
        <v>10682</v>
      </c>
      <c r="O7273" s="149" t="s">
        <v>1500</v>
      </c>
      <c r="P7273" s="149" t="s">
        <v>9456</v>
      </c>
      <c r="Q7273" s="150" t="s">
        <v>10519</v>
      </c>
      <c r="R7273" s="189">
        <v>2.91044776119403</v>
      </c>
    </row>
    <row r="7274" spans="1:18" x14ac:dyDescent="0.25">
      <c r="A7274" s="132">
        <v>1080868</v>
      </c>
      <c r="B7274" s="145" t="s">
        <v>6660</v>
      </c>
      <c r="C7274" s="132">
        <v>3</v>
      </c>
      <c r="D7274" s="132">
        <v>216</v>
      </c>
      <c r="E7274" s="186" t="s">
        <v>21</v>
      </c>
      <c r="F7274" s="132" t="s">
        <v>20</v>
      </c>
      <c r="G7274" s="132" t="s">
        <v>20</v>
      </c>
      <c r="H7274" s="132" t="s">
        <v>20</v>
      </c>
      <c r="I7274" s="132" t="s">
        <v>20</v>
      </c>
      <c r="J7274" s="133">
        <v>3.54</v>
      </c>
      <c r="K7274" s="133">
        <v>1.38</v>
      </c>
      <c r="L7274" s="133">
        <v>0.86</v>
      </c>
      <c r="M7274" s="134" t="str">
        <f t="shared" si="113"/>
        <v>P</v>
      </c>
      <c r="N7274" s="171" t="s">
        <v>10682</v>
      </c>
      <c r="O7274" s="146" t="s">
        <v>1500</v>
      </c>
      <c r="P7274" s="146" t="s">
        <v>9418</v>
      </c>
      <c r="Q7274" s="147" t="s">
        <v>10519</v>
      </c>
      <c r="R7274" s="187">
        <v>7.86</v>
      </c>
    </row>
    <row r="7275" spans="1:18" x14ac:dyDescent="0.25">
      <c r="A7275" s="135">
        <v>1080869</v>
      </c>
      <c r="B7275" s="148" t="s">
        <v>1184</v>
      </c>
      <c r="C7275" s="135">
        <v>6</v>
      </c>
      <c r="D7275" s="135">
        <v>300</v>
      </c>
      <c r="E7275" s="188">
        <v>25</v>
      </c>
      <c r="F7275" s="135">
        <v>300</v>
      </c>
      <c r="G7275" s="135">
        <v>35</v>
      </c>
      <c r="H7275" s="135" t="s">
        <v>20</v>
      </c>
      <c r="I7275" s="135">
        <v>1</v>
      </c>
      <c r="J7275" s="136">
        <v>2.94</v>
      </c>
      <c r="K7275" s="136">
        <v>2.94</v>
      </c>
      <c r="L7275" s="136">
        <v>0.5</v>
      </c>
      <c r="M7275" s="137" t="str">
        <f t="shared" si="113"/>
        <v>P</v>
      </c>
      <c r="N7275" s="172" t="s">
        <v>10682</v>
      </c>
      <c r="O7275" s="149" t="s">
        <v>1614</v>
      </c>
      <c r="P7275" s="149" t="s">
        <v>9419</v>
      </c>
      <c r="Q7275" s="150" t="s">
        <v>10519</v>
      </c>
      <c r="R7275" s="189">
        <v>6</v>
      </c>
    </row>
    <row r="7276" spans="1:18" x14ac:dyDescent="0.25">
      <c r="A7276" s="132">
        <v>1080870</v>
      </c>
      <c r="B7276" s="145" t="s">
        <v>1183</v>
      </c>
      <c r="C7276" s="132">
        <v>6</v>
      </c>
      <c r="D7276" s="132">
        <v>300</v>
      </c>
      <c r="E7276" s="186">
        <v>25</v>
      </c>
      <c r="F7276" s="132">
        <v>300</v>
      </c>
      <c r="G7276" s="132">
        <v>35</v>
      </c>
      <c r="H7276" s="132" t="s">
        <v>20</v>
      </c>
      <c r="I7276" s="132">
        <v>1</v>
      </c>
      <c r="J7276" s="133">
        <v>2</v>
      </c>
      <c r="K7276" s="133">
        <v>1.5</v>
      </c>
      <c r="L7276" s="133">
        <v>1</v>
      </c>
      <c r="M7276" s="134" t="str">
        <f t="shared" si="113"/>
        <v>P</v>
      </c>
      <c r="N7276" s="171" t="s">
        <v>10682</v>
      </c>
      <c r="O7276" s="146" t="s">
        <v>1614</v>
      </c>
      <c r="P7276" s="146" t="s">
        <v>9419</v>
      </c>
      <c r="Q7276" s="147" t="s">
        <v>10519</v>
      </c>
      <c r="R7276" s="187">
        <v>6</v>
      </c>
    </row>
    <row r="7277" spans="1:18" x14ac:dyDescent="0.25">
      <c r="A7277" s="135">
        <v>1080872</v>
      </c>
      <c r="B7277" s="148" t="s">
        <v>1185</v>
      </c>
      <c r="C7277" s="135">
        <v>6</v>
      </c>
      <c r="D7277" s="135">
        <v>300</v>
      </c>
      <c r="E7277" s="188">
        <v>25</v>
      </c>
      <c r="F7277" s="135">
        <v>300</v>
      </c>
      <c r="G7277" s="135">
        <v>35</v>
      </c>
      <c r="H7277" s="135" t="s">
        <v>20</v>
      </c>
      <c r="I7277" s="135">
        <v>1</v>
      </c>
      <c r="J7277" s="136">
        <v>3.03</v>
      </c>
      <c r="K7277" s="136">
        <v>2.93</v>
      </c>
      <c r="L7277" s="136">
        <v>0.5</v>
      </c>
      <c r="M7277" s="137" t="str">
        <f t="shared" si="113"/>
        <v>P</v>
      </c>
      <c r="N7277" s="172" t="s">
        <v>10682</v>
      </c>
      <c r="O7277" s="149" t="s">
        <v>1614</v>
      </c>
      <c r="P7277" s="149" t="s">
        <v>9419</v>
      </c>
      <c r="Q7277" s="150" t="s">
        <v>10519</v>
      </c>
      <c r="R7277" s="189">
        <v>6</v>
      </c>
    </row>
    <row r="7278" spans="1:18" x14ac:dyDescent="0.25">
      <c r="A7278" s="132">
        <v>1080873</v>
      </c>
      <c r="B7278" s="145" t="s">
        <v>404</v>
      </c>
      <c r="C7278" s="132">
        <v>3</v>
      </c>
      <c r="D7278" s="132">
        <v>96</v>
      </c>
      <c r="E7278" s="186">
        <v>12</v>
      </c>
      <c r="F7278" s="132">
        <v>144</v>
      </c>
      <c r="G7278" s="132" t="s">
        <v>20</v>
      </c>
      <c r="H7278" s="132" t="s">
        <v>20</v>
      </c>
      <c r="I7278" s="132" t="s">
        <v>20</v>
      </c>
      <c r="J7278" s="133">
        <v>2.2000000000000002</v>
      </c>
      <c r="K7278" s="133">
        <v>2</v>
      </c>
      <c r="L7278" s="133">
        <v>1.1499999999999999</v>
      </c>
      <c r="M7278" s="134" t="str">
        <f t="shared" si="113"/>
        <v>P</v>
      </c>
      <c r="N7278" s="171" t="s">
        <v>10682</v>
      </c>
      <c r="O7278" s="146" t="s">
        <v>1500</v>
      </c>
      <c r="P7278" s="146" t="s">
        <v>9418</v>
      </c>
      <c r="Q7278" s="147" t="s">
        <v>10519</v>
      </c>
      <c r="R7278" s="187">
        <v>10.56</v>
      </c>
    </row>
    <row r="7279" spans="1:18" x14ac:dyDescent="0.25">
      <c r="A7279" s="135">
        <v>1080874</v>
      </c>
      <c r="B7279" s="148" t="s">
        <v>6661</v>
      </c>
      <c r="C7279" s="135">
        <v>3</v>
      </c>
      <c r="D7279" s="135">
        <v>480</v>
      </c>
      <c r="E7279" s="188">
        <v>20</v>
      </c>
      <c r="F7279" s="135">
        <v>640</v>
      </c>
      <c r="G7279" s="135" t="s">
        <v>20</v>
      </c>
      <c r="H7279" s="135" t="s">
        <v>20</v>
      </c>
      <c r="I7279" s="135" t="s">
        <v>20</v>
      </c>
      <c r="J7279" s="136">
        <v>4</v>
      </c>
      <c r="K7279" s="136">
        <v>2.2000000000000002</v>
      </c>
      <c r="L7279" s="136">
        <v>0.3</v>
      </c>
      <c r="M7279" s="137" t="str">
        <f t="shared" si="113"/>
        <v>P</v>
      </c>
      <c r="N7279" s="172" t="s">
        <v>10682</v>
      </c>
      <c r="O7279" s="149" t="s">
        <v>1587</v>
      </c>
      <c r="P7279" s="149" t="s">
        <v>9421</v>
      </c>
      <c r="Q7279" s="150" t="s">
        <v>10519</v>
      </c>
      <c r="R7279" s="189">
        <v>8.31</v>
      </c>
    </row>
    <row r="7280" spans="1:18" x14ac:dyDescent="0.25">
      <c r="A7280" s="132">
        <v>1080875</v>
      </c>
      <c r="B7280" s="145" t="s">
        <v>6662</v>
      </c>
      <c r="C7280" s="132">
        <v>6</v>
      </c>
      <c r="D7280" s="132">
        <v>216</v>
      </c>
      <c r="E7280" s="186">
        <v>24</v>
      </c>
      <c r="F7280" s="132">
        <v>288</v>
      </c>
      <c r="G7280" s="132" t="s">
        <v>20</v>
      </c>
      <c r="H7280" s="132" t="s">
        <v>20</v>
      </c>
      <c r="I7280" s="132" t="s">
        <v>20</v>
      </c>
      <c r="J7280" s="133">
        <v>2.15</v>
      </c>
      <c r="K7280" s="133">
        <v>1.85</v>
      </c>
      <c r="L7280" s="133">
        <v>0.82</v>
      </c>
      <c r="M7280" s="134" t="str">
        <f t="shared" si="113"/>
        <v>P</v>
      </c>
      <c r="N7280" s="171" t="s">
        <v>10682</v>
      </c>
      <c r="O7280" s="146" t="s">
        <v>1500</v>
      </c>
      <c r="P7280" s="146" t="s">
        <v>9418</v>
      </c>
      <c r="Q7280" s="147" t="s">
        <v>10519</v>
      </c>
      <c r="R7280" s="187">
        <v>5.4</v>
      </c>
    </row>
    <row r="7281" spans="1:18" x14ac:dyDescent="0.25">
      <c r="A7281" s="135">
        <v>1080876</v>
      </c>
      <c r="B7281" s="148" t="s">
        <v>1127</v>
      </c>
      <c r="C7281" s="135">
        <v>6</v>
      </c>
      <c r="D7281" s="135">
        <v>216</v>
      </c>
      <c r="E7281" s="188">
        <v>24</v>
      </c>
      <c r="F7281" s="135">
        <v>288</v>
      </c>
      <c r="G7281" s="135" t="s">
        <v>20</v>
      </c>
      <c r="H7281" s="135" t="s">
        <v>20</v>
      </c>
      <c r="I7281" s="135" t="s">
        <v>20</v>
      </c>
      <c r="J7281" s="136">
        <v>2.17</v>
      </c>
      <c r="K7281" s="136">
        <v>1.68</v>
      </c>
      <c r="L7281" s="136">
        <v>0.8</v>
      </c>
      <c r="M7281" s="137" t="str">
        <f t="shared" si="113"/>
        <v>P</v>
      </c>
      <c r="N7281" s="172" t="s">
        <v>10682</v>
      </c>
      <c r="O7281" s="149" t="s">
        <v>1500</v>
      </c>
      <c r="P7281" s="149" t="s">
        <v>9418</v>
      </c>
      <c r="Q7281" s="150" t="s">
        <v>10519</v>
      </c>
      <c r="R7281" s="189">
        <v>5.4</v>
      </c>
    </row>
    <row r="7282" spans="1:18" x14ac:dyDescent="0.25">
      <c r="A7282" s="132">
        <v>1080880</v>
      </c>
      <c r="B7282" s="145" t="s">
        <v>1044</v>
      </c>
      <c r="C7282" s="132">
        <v>3</v>
      </c>
      <c r="D7282" s="132" t="s">
        <v>20</v>
      </c>
      <c r="E7282" s="186">
        <v>320</v>
      </c>
      <c r="F7282" s="132" t="s">
        <v>20</v>
      </c>
      <c r="G7282" s="132">
        <v>320</v>
      </c>
      <c r="H7282" s="132" t="s">
        <v>20</v>
      </c>
      <c r="I7282" s="132">
        <v>1</v>
      </c>
      <c r="J7282" s="133">
        <v>2.1</v>
      </c>
      <c r="K7282" s="133">
        <v>0.9</v>
      </c>
      <c r="L7282" s="133">
        <v>4.4999999999999998E-2</v>
      </c>
      <c r="M7282" s="134" t="str">
        <f t="shared" si="113"/>
        <v>P</v>
      </c>
      <c r="N7282" s="173" t="s">
        <v>10682</v>
      </c>
      <c r="O7282" s="146" t="s">
        <v>1500</v>
      </c>
      <c r="P7282" s="146" t="s">
        <v>9418</v>
      </c>
      <c r="Q7282" s="147" t="s">
        <v>10519</v>
      </c>
      <c r="R7282" s="187">
        <v>0.78</v>
      </c>
    </row>
    <row r="7283" spans="1:18" x14ac:dyDescent="0.25">
      <c r="A7283" s="135">
        <v>1080881</v>
      </c>
      <c r="B7283" s="148" t="s">
        <v>50</v>
      </c>
      <c r="C7283" s="135">
        <v>3</v>
      </c>
      <c r="D7283" s="135">
        <v>120</v>
      </c>
      <c r="E7283" s="188" t="s">
        <v>21</v>
      </c>
      <c r="F7283" s="135" t="s">
        <v>20</v>
      </c>
      <c r="G7283" s="135">
        <v>12</v>
      </c>
      <c r="H7283" s="135" t="s">
        <v>20</v>
      </c>
      <c r="I7283" s="135">
        <v>1</v>
      </c>
      <c r="J7283" s="136">
        <v>4.45</v>
      </c>
      <c r="K7283" s="136">
        <v>2.65</v>
      </c>
      <c r="L7283" s="136">
        <v>0.6</v>
      </c>
      <c r="M7283" s="137" t="str">
        <f t="shared" si="113"/>
        <v>P</v>
      </c>
      <c r="N7283" s="172" t="s">
        <v>10682</v>
      </c>
      <c r="O7283" s="149" t="s">
        <v>1587</v>
      </c>
      <c r="P7283" s="149" t="s">
        <v>9421</v>
      </c>
      <c r="Q7283" s="150" t="s">
        <v>10519</v>
      </c>
      <c r="R7283" s="189">
        <v>11.100000000000001</v>
      </c>
    </row>
    <row r="7284" spans="1:18" x14ac:dyDescent="0.25">
      <c r="A7284" s="132">
        <v>1080895</v>
      </c>
      <c r="B7284" s="145" t="s">
        <v>1171</v>
      </c>
      <c r="C7284" s="132">
        <v>6</v>
      </c>
      <c r="D7284" s="132">
        <v>176</v>
      </c>
      <c r="E7284" s="186" t="s">
        <v>20</v>
      </c>
      <c r="F7284" s="132" t="s">
        <v>20</v>
      </c>
      <c r="G7284" s="132" t="s">
        <v>20</v>
      </c>
      <c r="H7284" s="132" t="s">
        <v>20</v>
      </c>
      <c r="I7284" s="132" t="s">
        <v>20</v>
      </c>
      <c r="J7284" s="133">
        <v>2.46</v>
      </c>
      <c r="K7284" s="133">
        <v>1.75</v>
      </c>
      <c r="L7284" s="133">
        <v>1.1100000000000001</v>
      </c>
      <c r="M7284" s="134" t="str">
        <f t="shared" si="113"/>
        <v>P</v>
      </c>
      <c r="N7284" s="171" t="s">
        <v>10681</v>
      </c>
      <c r="O7284" s="146" t="s">
        <v>1578</v>
      </c>
      <c r="P7284" s="146" t="s">
        <v>10583</v>
      </c>
      <c r="Q7284" s="147" t="s">
        <v>10106</v>
      </c>
      <c r="R7284" s="187">
        <v>9.9599999999999991</v>
      </c>
    </row>
    <row r="7285" spans="1:18" x14ac:dyDescent="0.25">
      <c r="A7285" s="135">
        <v>1080896</v>
      </c>
      <c r="B7285" s="148" t="s">
        <v>6663</v>
      </c>
      <c r="C7285" s="135">
        <v>6</v>
      </c>
      <c r="D7285" s="135">
        <v>325</v>
      </c>
      <c r="E7285" s="188" t="s">
        <v>20</v>
      </c>
      <c r="F7285" s="135" t="s">
        <v>20</v>
      </c>
      <c r="G7285" s="135" t="s">
        <v>21</v>
      </c>
      <c r="H7285" s="135" t="s">
        <v>21</v>
      </c>
      <c r="I7285" s="135" t="s">
        <v>21</v>
      </c>
      <c r="J7285" s="136">
        <v>5.7</v>
      </c>
      <c r="K7285" s="136">
        <v>3.35</v>
      </c>
      <c r="L7285" s="136">
        <v>0.1</v>
      </c>
      <c r="M7285" s="137" t="str">
        <f t="shared" si="113"/>
        <v>P</v>
      </c>
      <c r="N7285" s="172" t="s">
        <v>10682</v>
      </c>
      <c r="O7285" s="149" t="s">
        <v>1506</v>
      </c>
      <c r="P7285" s="149" t="s">
        <v>9498</v>
      </c>
      <c r="Q7285" s="150" t="s">
        <v>10519</v>
      </c>
      <c r="R7285" s="189">
        <v>3.12</v>
      </c>
    </row>
    <row r="7286" spans="1:18" x14ac:dyDescent="0.25">
      <c r="A7286" s="132">
        <v>1080902</v>
      </c>
      <c r="B7286" s="145" t="s">
        <v>8737</v>
      </c>
      <c r="C7286" s="132">
        <v>10</v>
      </c>
      <c r="D7286" s="132" t="s">
        <v>20</v>
      </c>
      <c r="E7286" s="186">
        <v>100</v>
      </c>
      <c r="F7286" s="132" t="s">
        <v>20</v>
      </c>
      <c r="G7286" s="132">
        <v>400</v>
      </c>
      <c r="H7286" s="132" t="s">
        <v>20</v>
      </c>
      <c r="I7286" s="132">
        <v>1</v>
      </c>
      <c r="J7286" s="133">
        <v>1</v>
      </c>
      <c r="K7286" s="133">
        <v>0.2</v>
      </c>
      <c r="L7286" s="133">
        <v>1</v>
      </c>
      <c r="M7286" s="134" t="str">
        <f t="shared" si="113"/>
        <v>P</v>
      </c>
      <c r="N7286" s="171" t="s">
        <v>10682</v>
      </c>
      <c r="O7286" s="146" t="s">
        <v>1506</v>
      </c>
      <c r="P7286" s="146" t="s">
        <v>9501</v>
      </c>
      <c r="Q7286" s="147" t="s">
        <v>10519</v>
      </c>
      <c r="R7286" s="187">
        <v>5.5</v>
      </c>
    </row>
    <row r="7287" spans="1:18" x14ac:dyDescent="0.25">
      <c r="A7287" s="135">
        <v>1080908</v>
      </c>
      <c r="B7287" s="148" t="s">
        <v>6664</v>
      </c>
      <c r="C7287" s="135">
        <v>1</v>
      </c>
      <c r="D7287" s="135" t="s">
        <v>20</v>
      </c>
      <c r="E7287" s="188" t="s">
        <v>20</v>
      </c>
      <c r="F7287" s="135" t="s">
        <v>20</v>
      </c>
      <c r="G7287" s="135" t="s">
        <v>21</v>
      </c>
      <c r="H7287" s="135" t="s">
        <v>21</v>
      </c>
      <c r="I7287" s="135" t="s">
        <v>21</v>
      </c>
      <c r="J7287" s="136">
        <v>3.83</v>
      </c>
      <c r="K7287" s="136">
        <v>7.21</v>
      </c>
      <c r="L7287" s="136">
        <v>1E-3</v>
      </c>
      <c r="M7287" s="137" t="str">
        <f t="shared" si="113"/>
        <v>P</v>
      </c>
      <c r="N7287" s="172" t="s">
        <v>10682</v>
      </c>
      <c r="O7287" s="149" t="s">
        <v>1506</v>
      </c>
      <c r="P7287" s="149" t="s">
        <v>9498</v>
      </c>
      <c r="Q7287" s="150" t="s">
        <v>10519</v>
      </c>
      <c r="R7287" s="189">
        <v>0.39</v>
      </c>
    </row>
    <row r="7288" spans="1:18" x14ac:dyDescent="0.25">
      <c r="A7288" s="132">
        <v>1080910</v>
      </c>
      <c r="B7288" s="145" t="s">
        <v>6665</v>
      </c>
      <c r="C7288" s="132">
        <v>1</v>
      </c>
      <c r="D7288" s="132" t="s">
        <v>20</v>
      </c>
      <c r="E7288" s="186" t="s">
        <v>20</v>
      </c>
      <c r="F7288" s="132" t="s">
        <v>20</v>
      </c>
      <c r="G7288" s="132" t="s">
        <v>21</v>
      </c>
      <c r="H7288" s="132" t="s">
        <v>21</v>
      </c>
      <c r="I7288" s="132" t="s">
        <v>21</v>
      </c>
      <c r="J7288" s="133">
        <v>3.83</v>
      </c>
      <c r="K7288" s="133">
        <v>7.21</v>
      </c>
      <c r="L7288" s="133">
        <v>1E-3</v>
      </c>
      <c r="M7288" s="134" t="str">
        <f t="shared" si="113"/>
        <v>P</v>
      </c>
      <c r="N7288" s="171" t="s">
        <v>10682</v>
      </c>
      <c r="O7288" s="146" t="s">
        <v>1506</v>
      </c>
      <c r="P7288" s="146" t="s">
        <v>9498</v>
      </c>
      <c r="Q7288" s="147" t="s">
        <v>10519</v>
      </c>
      <c r="R7288" s="187">
        <v>0.39</v>
      </c>
    </row>
    <row r="7289" spans="1:18" x14ac:dyDescent="0.25">
      <c r="A7289" s="135">
        <v>1080911</v>
      </c>
      <c r="B7289" s="148" t="s">
        <v>9974</v>
      </c>
      <c r="C7289" s="135">
        <v>5</v>
      </c>
      <c r="D7289" s="135" t="s">
        <v>20</v>
      </c>
      <c r="E7289" s="188" t="s">
        <v>20</v>
      </c>
      <c r="F7289" s="135" t="s">
        <v>20</v>
      </c>
      <c r="G7289" s="135" t="s">
        <v>20</v>
      </c>
      <c r="H7289" s="135" t="s">
        <v>20</v>
      </c>
      <c r="I7289" s="135" t="s">
        <v>20</v>
      </c>
      <c r="J7289" s="136">
        <v>3.5</v>
      </c>
      <c r="K7289" s="136">
        <v>0.55000000000000004</v>
      </c>
      <c r="L7289" s="136">
        <v>3.5</v>
      </c>
      <c r="M7289" s="137" t="str">
        <f t="shared" si="113"/>
        <v>P</v>
      </c>
      <c r="N7289" s="172" t="s">
        <v>10682</v>
      </c>
      <c r="O7289" s="149" t="s">
        <v>1506</v>
      </c>
      <c r="P7289" s="149" t="s">
        <v>9501</v>
      </c>
      <c r="Q7289" s="150" t="s">
        <v>10519</v>
      </c>
      <c r="R7289" s="189">
        <v>17.25</v>
      </c>
    </row>
    <row r="7290" spans="1:18" x14ac:dyDescent="0.25">
      <c r="A7290" s="132">
        <v>1080912</v>
      </c>
      <c r="B7290" s="145" t="s">
        <v>6666</v>
      </c>
      <c r="C7290" s="132">
        <v>1</v>
      </c>
      <c r="D7290" s="132" t="s">
        <v>20</v>
      </c>
      <c r="E7290" s="186" t="s">
        <v>20</v>
      </c>
      <c r="F7290" s="132" t="s">
        <v>20</v>
      </c>
      <c r="G7290" s="132" t="s">
        <v>21</v>
      </c>
      <c r="H7290" s="132" t="s">
        <v>21</v>
      </c>
      <c r="I7290" s="132" t="s">
        <v>21</v>
      </c>
      <c r="J7290" s="133">
        <v>3.83</v>
      </c>
      <c r="K7290" s="133">
        <v>7.21</v>
      </c>
      <c r="L7290" s="133">
        <v>1E-3</v>
      </c>
      <c r="M7290" s="134" t="str">
        <f t="shared" si="113"/>
        <v>P</v>
      </c>
      <c r="N7290" s="173" t="s">
        <v>10682</v>
      </c>
      <c r="O7290" s="146" t="s">
        <v>1506</v>
      </c>
      <c r="P7290" s="146" t="s">
        <v>9498</v>
      </c>
      <c r="Q7290" s="147" t="s">
        <v>10519</v>
      </c>
      <c r="R7290" s="187">
        <v>0.39</v>
      </c>
    </row>
    <row r="7291" spans="1:18" x14ac:dyDescent="0.25">
      <c r="A7291" s="135">
        <v>1080940</v>
      </c>
      <c r="B7291" s="148" t="s">
        <v>6667</v>
      </c>
      <c r="C7291" s="135">
        <v>2</v>
      </c>
      <c r="D7291" s="135" t="s">
        <v>20</v>
      </c>
      <c r="E7291" s="188" t="s">
        <v>20</v>
      </c>
      <c r="F7291" s="135" t="s">
        <v>20</v>
      </c>
      <c r="G7291" s="135" t="s">
        <v>20</v>
      </c>
      <c r="H7291" s="135" t="s">
        <v>20</v>
      </c>
      <c r="I7291" s="135" t="s">
        <v>20</v>
      </c>
      <c r="J7291" s="136">
        <v>3</v>
      </c>
      <c r="K7291" s="136">
        <v>3</v>
      </c>
      <c r="L7291" s="136">
        <v>0.13</v>
      </c>
      <c r="M7291" s="137" t="str">
        <f t="shared" si="113"/>
        <v>P</v>
      </c>
      <c r="N7291" s="174" t="s">
        <v>10682</v>
      </c>
      <c r="O7291" s="149" t="s">
        <v>1506</v>
      </c>
      <c r="P7291" s="149" t="s">
        <v>9498</v>
      </c>
      <c r="Q7291" s="150" t="s">
        <v>10519</v>
      </c>
      <c r="R7291" s="189">
        <v>2.36</v>
      </c>
    </row>
    <row r="7292" spans="1:18" x14ac:dyDescent="0.25">
      <c r="A7292" s="132">
        <v>1080945</v>
      </c>
      <c r="B7292" s="145" t="s">
        <v>763</v>
      </c>
      <c r="C7292" s="132">
        <v>4</v>
      </c>
      <c r="D7292" s="132">
        <v>36</v>
      </c>
      <c r="E7292" s="186" t="s">
        <v>21</v>
      </c>
      <c r="F7292" s="132">
        <v>48</v>
      </c>
      <c r="G7292" s="132" t="s">
        <v>20</v>
      </c>
      <c r="H7292" s="132">
        <v>3</v>
      </c>
      <c r="I7292" s="132">
        <v>1</v>
      </c>
      <c r="J7292" s="133">
        <v>5.05</v>
      </c>
      <c r="K7292" s="133">
        <v>2.75</v>
      </c>
      <c r="L7292" s="133">
        <v>1.75</v>
      </c>
      <c r="M7292" s="134" t="str">
        <f t="shared" si="113"/>
        <v>P</v>
      </c>
      <c r="N7292" s="173" t="s">
        <v>10681</v>
      </c>
      <c r="O7292" s="146" t="s">
        <v>1506</v>
      </c>
      <c r="P7292" s="146" t="s">
        <v>9435</v>
      </c>
      <c r="Q7292" s="147" t="s">
        <v>10519</v>
      </c>
      <c r="R7292" s="187">
        <v>36.08</v>
      </c>
    </row>
    <row r="7293" spans="1:18" x14ac:dyDescent="0.25">
      <c r="A7293" s="135">
        <v>1080946</v>
      </c>
      <c r="B7293" s="148" t="s">
        <v>764</v>
      </c>
      <c r="C7293" s="135">
        <v>4</v>
      </c>
      <c r="D7293" s="135">
        <v>36</v>
      </c>
      <c r="E7293" s="188" t="s">
        <v>21</v>
      </c>
      <c r="F7293" s="135">
        <v>48</v>
      </c>
      <c r="G7293" s="135" t="s">
        <v>20</v>
      </c>
      <c r="H7293" s="135" t="s">
        <v>20</v>
      </c>
      <c r="I7293" s="135" t="s">
        <v>20</v>
      </c>
      <c r="J7293" s="136">
        <v>5.05</v>
      </c>
      <c r="K7293" s="136">
        <v>2.75</v>
      </c>
      <c r="L7293" s="136">
        <v>1.75</v>
      </c>
      <c r="M7293" s="137" t="str">
        <f t="shared" si="113"/>
        <v>P</v>
      </c>
      <c r="N7293" s="174" t="s">
        <v>10681</v>
      </c>
      <c r="O7293" s="149" t="s">
        <v>1506</v>
      </c>
      <c r="P7293" s="149" t="s">
        <v>9435</v>
      </c>
      <c r="Q7293" s="150" t="s">
        <v>10519</v>
      </c>
      <c r="R7293" s="189">
        <v>36.08</v>
      </c>
    </row>
    <row r="7294" spans="1:18" x14ac:dyDescent="0.25">
      <c r="A7294" s="132">
        <v>1080947</v>
      </c>
      <c r="B7294" s="145" t="s">
        <v>761</v>
      </c>
      <c r="C7294" s="132">
        <v>4</v>
      </c>
      <c r="D7294" s="132">
        <v>36</v>
      </c>
      <c r="E7294" s="186" t="s">
        <v>21</v>
      </c>
      <c r="F7294" s="132">
        <v>48</v>
      </c>
      <c r="G7294" s="132" t="s">
        <v>20</v>
      </c>
      <c r="H7294" s="132" t="s">
        <v>20</v>
      </c>
      <c r="I7294" s="132" t="s">
        <v>20</v>
      </c>
      <c r="J7294" s="133">
        <v>5.05</v>
      </c>
      <c r="K7294" s="133">
        <v>2.75</v>
      </c>
      <c r="L7294" s="133">
        <v>1.75</v>
      </c>
      <c r="M7294" s="134" t="str">
        <f t="shared" si="113"/>
        <v>P</v>
      </c>
      <c r="N7294" s="171" t="s">
        <v>10681</v>
      </c>
      <c r="O7294" s="146" t="s">
        <v>1506</v>
      </c>
      <c r="P7294" s="146" t="s">
        <v>9435</v>
      </c>
      <c r="Q7294" s="147" t="s">
        <v>10519</v>
      </c>
      <c r="R7294" s="187">
        <v>36.799999999999997</v>
      </c>
    </row>
    <row r="7295" spans="1:18" x14ac:dyDescent="0.25">
      <c r="A7295" s="135">
        <v>1080949</v>
      </c>
      <c r="B7295" s="148" t="s">
        <v>762</v>
      </c>
      <c r="C7295" s="135">
        <v>4</v>
      </c>
      <c r="D7295" s="135">
        <v>36</v>
      </c>
      <c r="E7295" s="188" t="s">
        <v>21</v>
      </c>
      <c r="F7295" s="135">
        <v>48</v>
      </c>
      <c r="G7295" s="135" t="s">
        <v>20</v>
      </c>
      <c r="H7295" s="135" t="s">
        <v>20</v>
      </c>
      <c r="I7295" s="135" t="s">
        <v>20</v>
      </c>
      <c r="J7295" s="136">
        <v>5.05</v>
      </c>
      <c r="K7295" s="136">
        <v>2.75</v>
      </c>
      <c r="L7295" s="136">
        <v>1.75</v>
      </c>
      <c r="M7295" s="137" t="str">
        <f t="shared" si="113"/>
        <v>P</v>
      </c>
      <c r="N7295" s="174" t="s">
        <v>10681</v>
      </c>
      <c r="O7295" s="149" t="s">
        <v>1506</v>
      </c>
      <c r="P7295" s="149" t="s">
        <v>9435</v>
      </c>
      <c r="Q7295" s="150" t="s">
        <v>10519</v>
      </c>
      <c r="R7295" s="189">
        <v>37.32</v>
      </c>
    </row>
    <row r="7296" spans="1:18" x14ac:dyDescent="0.25">
      <c r="A7296" s="132">
        <v>1080950</v>
      </c>
      <c r="B7296" s="145" t="s">
        <v>6668</v>
      </c>
      <c r="C7296" s="132">
        <v>4</v>
      </c>
      <c r="D7296" s="132">
        <v>36</v>
      </c>
      <c r="E7296" s="186" t="s">
        <v>20</v>
      </c>
      <c r="F7296" s="132" t="s">
        <v>20</v>
      </c>
      <c r="G7296" s="132" t="s">
        <v>20</v>
      </c>
      <c r="H7296" s="132" t="s">
        <v>20</v>
      </c>
      <c r="I7296" s="132" t="s">
        <v>20</v>
      </c>
      <c r="J7296" s="133">
        <v>5.05</v>
      </c>
      <c r="K7296" s="133">
        <v>2.75</v>
      </c>
      <c r="L7296" s="133">
        <v>1.75</v>
      </c>
      <c r="M7296" s="134" t="str">
        <f t="shared" si="113"/>
        <v>P</v>
      </c>
      <c r="N7296" s="173" t="s">
        <v>10682</v>
      </c>
      <c r="O7296" s="146" t="s">
        <v>1500</v>
      </c>
      <c r="P7296" s="146" t="s">
        <v>9456</v>
      </c>
      <c r="Q7296" s="147" t="s">
        <v>10519</v>
      </c>
      <c r="R7296" s="187">
        <v>10.32</v>
      </c>
    </row>
    <row r="7297" spans="1:18" x14ac:dyDescent="0.25">
      <c r="A7297" s="135">
        <v>1080953</v>
      </c>
      <c r="B7297" s="148" t="s">
        <v>6669</v>
      </c>
      <c r="C7297" s="135">
        <v>6</v>
      </c>
      <c r="D7297" s="135">
        <v>320</v>
      </c>
      <c r="E7297" s="188">
        <v>8</v>
      </c>
      <c r="F7297" s="135">
        <v>480</v>
      </c>
      <c r="G7297" s="135" t="s">
        <v>20</v>
      </c>
      <c r="H7297" s="135">
        <v>40</v>
      </c>
      <c r="I7297" s="135">
        <v>1</v>
      </c>
      <c r="J7297" s="136">
        <v>1.31</v>
      </c>
      <c r="K7297" s="136">
        <v>0.84</v>
      </c>
      <c r="L7297" s="136">
        <v>1.59</v>
      </c>
      <c r="M7297" s="137" t="str">
        <f t="shared" si="113"/>
        <v>P</v>
      </c>
      <c r="N7297" s="174" t="s">
        <v>10681</v>
      </c>
      <c r="O7297" s="149" t="s">
        <v>1578</v>
      </c>
      <c r="P7297" s="149" t="s">
        <v>9500</v>
      </c>
      <c r="Q7297" s="150" t="s">
        <v>10519</v>
      </c>
      <c r="R7297" s="189">
        <v>11.459999999999999</v>
      </c>
    </row>
    <row r="7298" spans="1:18" x14ac:dyDescent="0.25">
      <c r="A7298" s="132">
        <v>1080960</v>
      </c>
      <c r="B7298" s="145" t="s">
        <v>6670</v>
      </c>
      <c r="C7298" s="132">
        <v>3</v>
      </c>
      <c r="D7298" s="132">
        <v>720</v>
      </c>
      <c r="E7298" s="186">
        <v>18</v>
      </c>
      <c r="F7298" s="132">
        <v>1080</v>
      </c>
      <c r="G7298" s="132" t="s">
        <v>20</v>
      </c>
      <c r="H7298" s="132">
        <v>90</v>
      </c>
      <c r="I7298" s="132">
        <v>1</v>
      </c>
      <c r="J7298" s="133">
        <v>2.1349999999999998</v>
      </c>
      <c r="K7298" s="133">
        <v>0.7</v>
      </c>
      <c r="L7298" s="133">
        <v>0.44</v>
      </c>
      <c r="M7298" s="134" t="str">
        <f t="shared" ref="M7298:M7361" si="114">HYPERLINK(CONCATENATE("T:\Distribution Centre\RDC Department Shared\Cubiscan photos","\",A7298,"-pac.jpg"),"P")</f>
        <v>P</v>
      </c>
      <c r="N7298" s="171" t="s">
        <v>10681</v>
      </c>
      <c r="O7298" s="146" t="s">
        <v>1578</v>
      </c>
      <c r="P7298" s="146" t="s">
        <v>9500</v>
      </c>
      <c r="Q7298" s="147" t="s">
        <v>10519</v>
      </c>
      <c r="R7298" s="187">
        <v>4.59</v>
      </c>
    </row>
    <row r="7299" spans="1:18" x14ac:dyDescent="0.25">
      <c r="A7299" s="135">
        <v>1080961</v>
      </c>
      <c r="B7299" s="148" t="s">
        <v>9845</v>
      </c>
      <c r="C7299" s="135">
        <v>6</v>
      </c>
      <c r="D7299" s="135">
        <v>380</v>
      </c>
      <c r="E7299" s="188" t="s">
        <v>21</v>
      </c>
      <c r="F7299" s="135">
        <v>620</v>
      </c>
      <c r="G7299" s="135" t="s">
        <v>20</v>
      </c>
      <c r="H7299" s="135" t="s">
        <v>20</v>
      </c>
      <c r="I7299" s="135" t="s">
        <v>20</v>
      </c>
      <c r="J7299" s="136">
        <v>2.68</v>
      </c>
      <c r="K7299" s="136">
        <v>1.75</v>
      </c>
      <c r="L7299" s="136">
        <v>0.46</v>
      </c>
      <c r="M7299" s="137" t="str">
        <f t="shared" si="114"/>
        <v>P</v>
      </c>
      <c r="N7299" s="172" t="s">
        <v>10681</v>
      </c>
      <c r="O7299" s="149" t="s">
        <v>1506</v>
      </c>
      <c r="P7299" s="149" t="s">
        <v>9495</v>
      </c>
      <c r="Q7299" s="150" t="s">
        <v>10519</v>
      </c>
      <c r="R7299" s="189">
        <v>7.08</v>
      </c>
    </row>
    <row r="7300" spans="1:18" x14ac:dyDescent="0.25">
      <c r="A7300" s="132">
        <v>1080965</v>
      </c>
      <c r="B7300" s="145" t="s">
        <v>6671</v>
      </c>
      <c r="C7300" s="132">
        <v>4</v>
      </c>
      <c r="D7300" s="132">
        <v>36</v>
      </c>
      <c r="E7300" s="186" t="s">
        <v>20</v>
      </c>
      <c r="F7300" s="132" t="s">
        <v>20</v>
      </c>
      <c r="G7300" s="132" t="s">
        <v>20</v>
      </c>
      <c r="H7300" s="132" t="s">
        <v>20</v>
      </c>
      <c r="I7300" s="132" t="s">
        <v>20</v>
      </c>
      <c r="J7300" s="133">
        <v>5.05</v>
      </c>
      <c r="K7300" s="133">
        <v>2.75</v>
      </c>
      <c r="L7300" s="133">
        <v>1.75</v>
      </c>
      <c r="M7300" s="134" t="str">
        <f t="shared" si="114"/>
        <v>P</v>
      </c>
      <c r="N7300" s="171" t="s">
        <v>10682</v>
      </c>
      <c r="O7300" s="146" t="s">
        <v>1500</v>
      </c>
      <c r="P7300" s="146" t="s">
        <v>9456</v>
      </c>
      <c r="Q7300" s="147" t="s">
        <v>10519</v>
      </c>
      <c r="R7300" s="187">
        <v>10.84</v>
      </c>
    </row>
    <row r="7301" spans="1:18" x14ac:dyDescent="0.25">
      <c r="A7301" s="135">
        <v>1080967</v>
      </c>
      <c r="B7301" s="148" t="s">
        <v>6672</v>
      </c>
      <c r="C7301" s="135">
        <v>4</v>
      </c>
      <c r="D7301" s="135">
        <v>36</v>
      </c>
      <c r="E7301" s="188" t="s">
        <v>20</v>
      </c>
      <c r="F7301" s="135" t="s">
        <v>20</v>
      </c>
      <c r="G7301" s="135" t="s">
        <v>20</v>
      </c>
      <c r="H7301" s="135" t="s">
        <v>20</v>
      </c>
      <c r="I7301" s="135" t="s">
        <v>20</v>
      </c>
      <c r="J7301" s="136">
        <v>5.05</v>
      </c>
      <c r="K7301" s="136">
        <v>2.75</v>
      </c>
      <c r="L7301" s="136">
        <v>1.75</v>
      </c>
      <c r="M7301" s="137" t="str">
        <f t="shared" si="114"/>
        <v>P</v>
      </c>
      <c r="N7301" s="172" t="s">
        <v>10682</v>
      </c>
      <c r="O7301" s="149" t="s">
        <v>1500</v>
      </c>
      <c r="P7301" s="149" t="s">
        <v>9456</v>
      </c>
      <c r="Q7301" s="150" t="s">
        <v>10519</v>
      </c>
      <c r="R7301" s="189">
        <v>10.199999999999999</v>
      </c>
    </row>
    <row r="7302" spans="1:18" x14ac:dyDescent="0.25">
      <c r="A7302" s="132">
        <v>1080968</v>
      </c>
      <c r="B7302" s="145" t="s">
        <v>6673</v>
      </c>
      <c r="C7302" s="132">
        <v>4</v>
      </c>
      <c r="D7302" s="132">
        <v>36</v>
      </c>
      <c r="E7302" s="186" t="s">
        <v>20</v>
      </c>
      <c r="F7302" s="132" t="s">
        <v>20</v>
      </c>
      <c r="G7302" s="132" t="s">
        <v>20</v>
      </c>
      <c r="H7302" s="132" t="s">
        <v>20</v>
      </c>
      <c r="I7302" s="132" t="s">
        <v>20</v>
      </c>
      <c r="J7302" s="133">
        <v>5.05</v>
      </c>
      <c r="K7302" s="133">
        <v>2.75</v>
      </c>
      <c r="L7302" s="133">
        <v>1.75</v>
      </c>
      <c r="M7302" s="134" t="str">
        <f t="shared" si="114"/>
        <v>P</v>
      </c>
      <c r="N7302" s="171" t="s">
        <v>10682</v>
      </c>
      <c r="O7302" s="146" t="s">
        <v>1500</v>
      </c>
      <c r="P7302" s="146" t="s">
        <v>9456</v>
      </c>
      <c r="Q7302" s="147" t="s">
        <v>10519</v>
      </c>
      <c r="R7302" s="187">
        <v>11.52</v>
      </c>
    </row>
    <row r="7303" spans="1:18" x14ac:dyDescent="0.25">
      <c r="A7303" s="135">
        <v>1080973</v>
      </c>
      <c r="B7303" s="148" t="s">
        <v>6674</v>
      </c>
      <c r="C7303" s="135">
        <v>1000</v>
      </c>
      <c r="D7303" s="135" t="s">
        <v>20</v>
      </c>
      <c r="E7303" s="188" t="s">
        <v>20</v>
      </c>
      <c r="F7303" s="135" t="s">
        <v>20</v>
      </c>
      <c r="G7303" s="135" t="s">
        <v>20</v>
      </c>
      <c r="H7303" s="135" t="s">
        <v>20</v>
      </c>
      <c r="I7303" s="135" t="s">
        <v>20</v>
      </c>
      <c r="J7303" s="136">
        <v>1.4</v>
      </c>
      <c r="K7303" s="136">
        <v>1.4</v>
      </c>
      <c r="L7303" s="136">
        <v>0.43</v>
      </c>
      <c r="M7303" s="137" t="str">
        <f t="shared" si="114"/>
        <v>P</v>
      </c>
      <c r="N7303" s="172" t="s">
        <v>10682</v>
      </c>
      <c r="O7303" s="149" t="s">
        <v>1506</v>
      </c>
      <c r="P7303" s="149" t="s">
        <v>9526</v>
      </c>
      <c r="Q7303" s="150" t="s">
        <v>10519</v>
      </c>
      <c r="R7303" s="189">
        <v>50</v>
      </c>
    </row>
    <row r="7304" spans="1:18" x14ac:dyDescent="0.25">
      <c r="A7304" s="132">
        <v>1080975</v>
      </c>
      <c r="B7304" s="145" t="s">
        <v>6675</v>
      </c>
      <c r="C7304" s="132">
        <v>1000</v>
      </c>
      <c r="D7304" s="132" t="s">
        <v>20</v>
      </c>
      <c r="E7304" s="186" t="s">
        <v>20</v>
      </c>
      <c r="F7304" s="132" t="s">
        <v>20</v>
      </c>
      <c r="G7304" s="132" t="s">
        <v>20</v>
      </c>
      <c r="H7304" s="132" t="s">
        <v>20</v>
      </c>
      <c r="I7304" s="132" t="s">
        <v>20</v>
      </c>
      <c r="J7304" s="133">
        <v>1.4</v>
      </c>
      <c r="K7304" s="133">
        <v>1.4</v>
      </c>
      <c r="L7304" s="133">
        <v>0.43</v>
      </c>
      <c r="M7304" s="134" t="str">
        <f t="shared" si="114"/>
        <v>P</v>
      </c>
      <c r="N7304" s="171" t="s">
        <v>10682</v>
      </c>
      <c r="O7304" s="146" t="s">
        <v>1506</v>
      </c>
      <c r="P7304" s="146" t="s">
        <v>9526</v>
      </c>
      <c r="Q7304" s="147" t="s">
        <v>10519</v>
      </c>
      <c r="R7304" s="187">
        <v>50</v>
      </c>
    </row>
    <row r="7305" spans="1:18" x14ac:dyDescent="0.25">
      <c r="A7305" s="135">
        <v>1080977</v>
      </c>
      <c r="B7305" s="148" t="s">
        <v>6676</v>
      </c>
      <c r="C7305" s="135">
        <v>1000</v>
      </c>
      <c r="D7305" s="135" t="s">
        <v>20</v>
      </c>
      <c r="E7305" s="188" t="s">
        <v>20</v>
      </c>
      <c r="F7305" s="135" t="s">
        <v>20</v>
      </c>
      <c r="G7305" s="135" t="s">
        <v>20</v>
      </c>
      <c r="H7305" s="135" t="s">
        <v>20</v>
      </c>
      <c r="I7305" s="135" t="s">
        <v>20</v>
      </c>
      <c r="J7305" s="136">
        <v>1.4</v>
      </c>
      <c r="K7305" s="136">
        <v>1.4</v>
      </c>
      <c r="L7305" s="136">
        <v>0.43</v>
      </c>
      <c r="M7305" s="137" t="str">
        <f t="shared" si="114"/>
        <v>P</v>
      </c>
      <c r="N7305" s="172" t="s">
        <v>10682</v>
      </c>
      <c r="O7305" s="149" t="s">
        <v>1506</v>
      </c>
      <c r="P7305" s="149" t="s">
        <v>9526</v>
      </c>
      <c r="Q7305" s="150" t="s">
        <v>10519</v>
      </c>
      <c r="R7305" s="189">
        <v>50</v>
      </c>
    </row>
    <row r="7306" spans="1:18" x14ac:dyDescent="0.25">
      <c r="A7306" s="132">
        <v>1080978</v>
      </c>
      <c r="B7306" s="145" t="s">
        <v>6677</v>
      </c>
      <c r="C7306" s="132">
        <v>1000</v>
      </c>
      <c r="D7306" s="132" t="s">
        <v>20</v>
      </c>
      <c r="E7306" s="186" t="s">
        <v>20</v>
      </c>
      <c r="F7306" s="132" t="s">
        <v>20</v>
      </c>
      <c r="G7306" s="132" t="s">
        <v>20</v>
      </c>
      <c r="H7306" s="132" t="s">
        <v>20</v>
      </c>
      <c r="I7306" s="132" t="s">
        <v>20</v>
      </c>
      <c r="J7306" s="133">
        <v>1.4</v>
      </c>
      <c r="K7306" s="133">
        <v>1.4</v>
      </c>
      <c r="L7306" s="133">
        <v>0.43</v>
      </c>
      <c r="M7306" s="134" t="str">
        <f t="shared" si="114"/>
        <v>P</v>
      </c>
      <c r="N7306" s="173" t="s">
        <v>10682</v>
      </c>
      <c r="O7306" s="146" t="s">
        <v>1506</v>
      </c>
      <c r="P7306" s="146" t="s">
        <v>9526</v>
      </c>
      <c r="Q7306" s="147" t="s">
        <v>10519</v>
      </c>
      <c r="R7306" s="187">
        <v>20</v>
      </c>
    </row>
    <row r="7307" spans="1:18" x14ac:dyDescent="0.25">
      <c r="A7307" s="135">
        <v>1080979</v>
      </c>
      <c r="B7307" s="148" t="s">
        <v>6678</v>
      </c>
      <c r="C7307" s="135">
        <v>4</v>
      </c>
      <c r="D7307" s="135" t="s">
        <v>20</v>
      </c>
      <c r="E7307" s="188" t="s">
        <v>20</v>
      </c>
      <c r="F7307" s="135" t="s">
        <v>20</v>
      </c>
      <c r="G7307" s="135" t="s">
        <v>20</v>
      </c>
      <c r="H7307" s="135" t="s">
        <v>20</v>
      </c>
      <c r="I7307" s="135" t="s">
        <v>20</v>
      </c>
      <c r="J7307" s="136">
        <v>3.37</v>
      </c>
      <c r="K7307" s="136">
        <v>1.7</v>
      </c>
      <c r="L7307" s="136">
        <v>0.37</v>
      </c>
      <c r="M7307" s="137" t="str">
        <f t="shared" si="114"/>
        <v>P</v>
      </c>
      <c r="N7307" s="174" t="s">
        <v>10682</v>
      </c>
      <c r="O7307" s="149" t="s">
        <v>1497</v>
      </c>
      <c r="P7307" s="149" t="s">
        <v>9415</v>
      </c>
      <c r="Q7307" s="150" t="s">
        <v>10519</v>
      </c>
      <c r="R7307" s="189">
        <v>7.12</v>
      </c>
    </row>
    <row r="7308" spans="1:18" x14ac:dyDescent="0.25">
      <c r="A7308" s="132">
        <v>1080995</v>
      </c>
      <c r="B7308" s="145" t="s">
        <v>45</v>
      </c>
      <c r="C7308" s="132">
        <v>6</v>
      </c>
      <c r="D7308" s="132">
        <v>480</v>
      </c>
      <c r="E7308" s="186">
        <v>12</v>
      </c>
      <c r="F7308" s="132">
        <v>720</v>
      </c>
      <c r="G7308" s="132">
        <v>48</v>
      </c>
      <c r="H7308" s="132">
        <v>60</v>
      </c>
      <c r="I7308" s="132">
        <v>1</v>
      </c>
      <c r="J7308" s="133">
        <v>0.94</v>
      </c>
      <c r="K7308" s="133">
        <v>1.45</v>
      </c>
      <c r="L7308" s="133">
        <v>0.92</v>
      </c>
      <c r="M7308" s="134" t="str">
        <f t="shared" si="114"/>
        <v>P</v>
      </c>
      <c r="N7308" s="173" t="s">
        <v>10681</v>
      </c>
      <c r="O7308" s="146" t="s">
        <v>1578</v>
      </c>
      <c r="P7308" s="146" t="s">
        <v>10582</v>
      </c>
      <c r="Q7308" s="147" t="s">
        <v>10106</v>
      </c>
      <c r="R7308" s="187">
        <v>2.94</v>
      </c>
    </row>
    <row r="7309" spans="1:18" x14ac:dyDescent="0.25">
      <c r="A7309" s="135">
        <v>1081033</v>
      </c>
      <c r="B7309" s="148" t="s">
        <v>44</v>
      </c>
      <c r="C7309" s="135">
        <v>6</v>
      </c>
      <c r="D7309" s="135">
        <v>480</v>
      </c>
      <c r="E7309" s="188">
        <v>12</v>
      </c>
      <c r="F7309" s="135">
        <v>720</v>
      </c>
      <c r="G7309" s="135">
        <v>48</v>
      </c>
      <c r="H7309" s="135">
        <v>60</v>
      </c>
      <c r="I7309" s="135">
        <v>1</v>
      </c>
      <c r="J7309" s="136">
        <v>1.4</v>
      </c>
      <c r="K7309" s="136">
        <v>0.95</v>
      </c>
      <c r="L7309" s="136">
        <v>0.9</v>
      </c>
      <c r="M7309" s="137" t="str">
        <f t="shared" si="114"/>
        <v>P</v>
      </c>
      <c r="N7309" s="174" t="s">
        <v>10681</v>
      </c>
      <c r="O7309" s="149" t="s">
        <v>1578</v>
      </c>
      <c r="P7309" s="149" t="s">
        <v>10582</v>
      </c>
      <c r="Q7309" s="150" t="s">
        <v>10106</v>
      </c>
      <c r="R7309" s="189">
        <v>3.12</v>
      </c>
    </row>
    <row r="7310" spans="1:18" x14ac:dyDescent="0.25">
      <c r="A7310" s="132">
        <v>1081040</v>
      </c>
      <c r="B7310" s="145" t="s">
        <v>46</v>
      </c>
      <c r="C7310" s="132">
        <v>6</v>
      </c>
      <c r="D7310" s="132">
        <v>480</v>
      </c>
      <c r="E7310" s="186">
        <v>12</v>
      </c>
      <c r="F7310" s="132">
        <v>720</v>
      </c>
      <c r="G7310" s="132">
        <v>48</v>
      </c>
      <c r="H7310" s="132">
        <v>60</v>
      </c>
      <c r="I7310" s="132">
        <v>1</v>
      </c>
      <c r="J7310" s="133">
        <v>1.4</v>
      </c>
      <c r="K7310" s="133">
        <v>0.95</v>
      </c>
      <c r="L7310" s="133">
        <v>0.9</v>
      </c>
      <c r="M7310" s="134" t="str">
        <f t="shared" si="114"/>
        <v>P</v>
      </c>
      <c r="N7310" s="171" t="s">
        <v>10681</v>
      </c>
      <c r="O7310" s="146" t="s">
        <v>1578</v>
      </c>
      <c r="P7310" s="146" t="s">
        <v>10582</v>
      </c>
      <c r="Q7310" s="147" t="s">
        <v>10106</v>
      </c>
      <c r="R7310" s="187">
        <v>2.82</v>
      </c>
    </row>
    <row r="7311" spans="1:18" x14ac:dyDescent="0.25">
      <c r="A7311" s="135">
        <v>1081041</v>
      </c>
      <c r="B7311" s="148" t="s">
        <v>47</v>
      </c>
      <c r="C7311" s="135">
        <v>6</v>
      </c>
      <c r="D7311" s="135">
        <v>480</v>
      </c>
      <c r="E7311" s="188">
        <v>12</v>
      </c>
      <c r="F7311" s="135">
        <v>600</v>
      </c>
      <c r="G7311" s="135" t="s">
        <v>20</v>
      </c>
      <c r="H7311" s="135" t="s">
        <v>20</v>
      </c>
      <c r="I7311" s="135" t="s">
        <v>20</v>
      </c>
      <c r="J7311" s="136">
        <v>1.41</v>
      </c>
      <c r="K7311" s="136">
        <v>0.95</v>
      </c>
      <c r="L7311" s="136">
        <v>0.9</v>
      </c>
      <c r="M7311" s="137" t="str">
        <f t="shared" si="114"/>
        <v>P</v>
      </c>
      <c r="N7311" s="172" t="s">
        <v>10681</v>
      </c>
      <c r="O7311" s="149" t="s">
        <v>1578</v>
      </c>
      <c r="P7311" s="149" t="s">
        <v>10582</v>
      </c>
      <c r="Q7311" s="150" t="s">
        <v>10106</v>
      </c>
      <c r="R7311" s="189">
        <v>2.58</v>
      </c>
    </row>
    <row r="7312" spans="1:18" x14ac:dyDescent="0.25">
      <c r="A7312" s="132">
        <v>1081042</v>
      </c>
      <c r="B7312" s="145" t="s">
        <v>6679</v>
      </c>
      <c r="C7312" s="132">
        <v>6</v>
      </c>
      <c r="D7312" s="132" t="s">
        <v>20</v>
      </c>
      <c r="E7312" s="186" t="s">
        <v>20</v>
      </c>
      <c r="F7312" s="132" t="s">
        <v>20</v>
      </c>
      <c r="G7312" s="132" t="s">
        <v>21</v>
      </c>
      <c r="H7312" s="132" t="s">
        <v>21</v>
      </c>
      <c r="I7312" s="132" t="s">
        <v>21</v>
      </c>
      <c r="J7312" s="133">
        <v>3.83</v>
      </c>
      <c r="K7312" s="133">
        <v>7.24</v>
      </c>
      <c r="L7312" s="133">
        <v>0.1</v>
      </c>
      <c r="M7312" s="134" t="str">
        <f t="shared" si="114"/>
        <v>P</v>
      </c>
      <c r="N7312" s="171" t="s">
        <v>10682</v>
      </c>
      <c r="O7312" s="146" t="s">
        <v>1506</v>
      </c>
      <c r="P7312" s="146" t="s">
        <v>9498</v>
      </c>
      <c r="Q7312" s="147" t="s">
        <v>10519</v>
      </c>
      <c r="R7312" s="187">
        <v>4.32</v>
      </c>
    </row>
    <row r="7313" spans="1:18" x14ac:dyDescent="0.25">
      <c r="A7313" s="135">
        <v>1081043</v>
      </c>
      <c r="B7313" s="148" t="s">
        <v>6680</v>
      </c>
      <c r="C7313" s="135">
        <v>6</v>
      </c>
      <c r="D7313" s="135" t="s">
        <v>20</v>
      </c>
      <c r="E7313" s="188" t="s">
        <v>20</v>
      </c>
      <c r="F7313" s="135" t="s">
        <v>20</v>
      </c>
      <c r="G7313" s="135" t="s">
        <v>21</v>
      </c>
      <c r="H7313" s="135" t="s">
        <v>21</v>
      </c>
      <c r="I7313" s="135" t="s">
        <v>21</v>
      </c>
      <c r="J7313" s="136">
        <v>3.83</v>
      </c>
      <c r="K7313" s="136">
        <v>7.24</v>
      </c>
      <c r="L7313" s="136">
        <v>0.1</v>
      </c>
      <c r="M7313" s="137" t="str">
        <f t="shared" si="114"/>
        <v>P</v>
      </c>
      <c r="N7313" s="172" t="s">
        <v>10682</v>
      </c>
      <c r="O7313" s="149" t="s">
        <v>1506</v>
      </c>
      <c r="P7313" s="149" t="s">
        <v>9498</v>
      </c>
      <c r="Q7313" s="150" t="s">
        <v>10519</v>
      </c>
      <c r="R7313" s="189">
        <v>4.32</v>
      </c>
    </row>
    <row r="7314" spans="1:18" x14ac:dyDescent="0.25">
      <c r="A7314" s="132">
        <v>1081044</v>
      </c>
      <c r="B7314" s="145" t="s">
        <v>6681</v>
      </c>
      <c r="C7314" s="132">
        <v>6</v>
      </c>
      <c r="D7314" s="132">
        <v>225</v>
      </c>
      <c r="E7314" s="186" t="s">
        <v>20</v>
      </c>
      <c r="F7314" s="132" t="s">
        <v>20</v>
      </c>
      <c r="G7314" s="132" t="s">
        <v>21</v>
      </c>
      <c r="H7314" s="132" t="s">
        <v>21</v>
      </c>
      <c r="I7314" s="132" t="s">
        <v>21</v>
      </c>
      <c r="J7314" s="133">
        <v>3.83</v>
      </c>
      <c r="K7314" s="133">
        <v>7.24</v>
      </c>
      <c r="L7314" s="133">
        <v>0.1</v>
      </c>
      <c r="M7314" s="134" t="str">
        <f t="shared" si="114"/>
        <v>P</v>
      </c>
      <c r="N7314" s="171" t="s">
        <v>10682</v>
      </c>
      <c r="O7314" s="146" t="s">
        <v>1506</v>
      </c>
      <c r="P7314" s="146" t="s">
        <v>9498</v>
      </c>
      <c r="Q7314" s="147" t="s">
        <v>10519</v>
      </c>
      <c r="R7314" s="187">
        <v>4.32</v>
      </c>
    </row>
    <row r="7315" spans="1:18" x14ac:dyDescent="0.25">
      <c r="A7315" s="135">
        <v>1081045</v>
      </c>
      <c r="B7315" s="148" t="s">
        <v>6682</v>
      </c>
      <c r="C7315" s="135">
        <v>1</v>
      </c>
      <c r="D7315" s="135" t="s">
        <v>20</v>
      </c>
      <c r="E7315" s="188" t="s">
        <v>20</v>
      </c>
      <c r="F7315" s="135" t="s">
        <v>20</v>
      </c>
      <c r="G7315" s="135" t="s">
        <v>20</v>
      </c>
      <c r="H7315" s="135" t="s">
        <v>20</v>
      </c>
      <c r="I7315" s="135" t="s">
        <v>20</v>
      </c>
      <c r="J7315" s="136">
        <v>1.18</v>
      </c>
      <c r="K7315" s="136">
        <v>1.18</v>
      </c>
      <c r="L7315" s="136">
        <v>1E-3</v>
      </c>
      <c r="M7315" s="137" t="str">
        <f t="shared" si="114"/>
        <v>P</v>
      </c>
      <c r="N7315" s="172" t="s">
        <v>10682</v>
      </c>
      <c r="O7315" s="149" t="s">
        <v>1506</v>
      </c>
      <c r="P7315" s="149" t="s">
        <v>9498</v>
      </c>
      <c r="Q7315" s="150" t="s">
        <v>10519</v>
      </c>
      <c r="R7315" s="189">
        <v>0.01</v>
      </c>
    </row>
    <row r="7316" spans="1:18" x14ac:dyDescent="0.25">
      <c r="A7316" s="132">
        <v>1081046</v>
      </c>
      <c r="B7316" s="145" t="s">
        <v>6683</v>
      </c>
      <c r="C7316" s="132">
        <v>1</v>
      </c>
      <c r="D7316" s="132" t="s">
        <v>20</v>
      </c>
      <c r="E7316" s="186" t="s">
        <v>20</v>
      </c>
      <c r="F7316" s="132" t="s">
        <v>20</v>
      </c>
      <c r="G7316" s="132" t="s">
        <v>20</v>
      </c>
      <c r="H7316" s="132" t="s">
        <v>20</v>
      </c>
      <c r="I7316" s="132" t="s">
        <v>20</v>
      </c>
      <c r="J7316" s="133">
        <v>1.18</v>
      </c>
      <c r="K7316" s="133">
        <v>1.18</v>
      </c>
      <c r="L7316" s="133">
        <v>1E-3</v>
      </c>
      <c r="M7316" s="134" t="str">
        <f t="shared" si="114"/>
        <v>P</v>
      </c>
      <c r="N7316" s="171" t="s">
        <v>10682</v>
      </c>
      <c r="O7316" s="146" t="s">
        <v>1506</v>
      </c>
      <c r="P7316" s="146" t="s">
        <v>9498</v>
      </c>
      <c r="Q7316" s="147" t="s">
        <v>10519</v>
      </c>
      <c r="R7316" s="187">
        <v>0.01</v>
      </c>
    </row>
    <row r="7317" spans="1:18" x14ac:dyDescent="0.25">
      <c r="A7317" s="135">
        <v>1081047</v>
      </c>
      <c r="B7317" s="148" t="s">
        <v>6684</v>
      </c>
      <c r="C7317" s="135">
        <v>2</v>
      </c>
      <c r="D7317" s="135" t="s">
        <v>20</v>
      </c>
      <c r="E7317" s="188" t="s">
        <v>20</v>
      </c>
      <c r="F7317" s="135" t="s">
        <v>20</v>
      </c>
      <c r="G7317" s="135" t="s">
        <v>20</v>
      </c>
      <c r="H7317" s="135" t="s">
        <v>20</v>
      </c>
      <c r="I7317" s="135" t="s">
        <v>20</v>
      </c>
      <c r="J7317" s="136">
        <v>1.18</v>
      </c>
      <c r="K7317" s="136">
        <v>1.18</v>
      </c>
      <c r="L7317" s="136">
        <v>1E-3</v>
      </c>
      <c r="M7317" s="137" t="str">
        <f t="shared" si="114"/>
        <v>P</v>
      </c>
      <c r="N7317" s="172" t="s">
        <v>10682</v>
      </c>
      <c r="O7317" s="149" t="s">
        <v>1506</v>
      </c>
      <c r="P7317" s="149" t="s">
        <v>9498</v>
      </c>
      <c r="Q7317" s="150" t="s">
        <v>10519</v>
      </c>
      <c r="R7317" s="189">
        <v>0.01</v>
      </c>
    </row>
    <row r="7318" spans="1:18" x14ac:dyDescent="0.25">
      <c r="A7318" s="132">
        <v>1081048</v>
      </c>
      <c r="B7318" s="145" t="s">
        <v>6685</v>
      </c>
      <c r="C7318" s="132">
        <v>1</v>
      </c>
      <c r="D7318" s="132" t="s">
        <v>20</v>
      </c>
      <c r="E7318" s="186" t="s">
        <v>20</v>
      </c>
      <c r="F7318" s="132" t="s">
        <v>20</v>
      </c>
      <c r="G7318" s="132" t="s">
        <v>20</v>
      </c>
      <c r="H7318" s="132" t="s">
        <v>20</v>
      </c>
      <c r="I7318" s="132" t="s">
        <v>20</v>
      </c>
      <c r="J7318" s="133">
        <v>1.18</v>
      </c>
      <c r="K7318" s="133">
        <v>1.18</v>
      </c>
      <c r="L7318" s="133">
        <v>1E-3</v>
      </c>
      <c r="M7318" s="134" t="str">
        <f t="shared" si="114"/>
        <v>P</v>
      </c>
      <c r="N7318" s="171" t="s">
        <v>10682</v>
      </c>
      <c r="O7318" s="146" t="s">
        <v>1506</v>
      </c>
      <c r="P7318" s="146" t="s">
        <v>9498</v>
      </c>
      <c r="Q7318" s="147" t="s">
        <v>10519</v>
      </c>
      <c r="R7318" s="187">
        <v>0.01</v>
      </c>
    </row>
    <row r="7319" spans="1:18" x14ac:dyDescent="0.25">
      <c r="A7319" s="135">
        <v>1081049</v>
      </c>
      <c r="B7319" s="148" t="s">
        <v>6686</v>
      </c>
      <c r="C7319" s="135">
        <v>1</v>
      </c>
      <c r="D7319" s="135" t="s">
        <v>20</v>
      </c>
      <c r="E7319" s="188" t="s">
        <v>20</v>
      </c>
      <c r="F7319" s="135" t="s">
        <v>20</v>
      </c>
      <c r="G7319" s="135" t="s">
        <v>20</v>
      </c>
      <c r="H7319" s="135" t="s">
        <v>20</v>
      </c>
      <c r="I7319" s="135" t="s">
        <v>20</v>
      </c>
      <c r="J7319" s="136">
        <v>1.18</v>
      </c>
      <c r="K7319" s="136">
        <v>1.18</v>
      </c>
      <c r="L7319" s="136">
        <v>1E-3</v>
      </c>
      <c r="M7319" s="137" t="str">
        <f t="shared" si="114"/>
        <v>P</v>
      </c>
      <c r="N7319" s="172" t="s">
        <v>10682</v>
      </c>
      <c r="O7319" s="149" t="s">
        <v>1506</v>
      </c>
      <c r="P7319" s="149" t="s">
        <v>9498</v>
      </c>
      <c r="Q7319" s="150" t="s">
        <v>10519</v>
      </c>
      <c r="R7319" s="189">
        <v>0.01</v>
      </c>
    </row>
    <row r="7320" spans="1:18" x14ac:dyDescent="0.25">
      <c r="A7320" s="132">
        <v>1081050</v>
      </c>
      <c r="B7320" s="145" t="s">
        <v>6687</v>
      </c>
      <c r="C7320" s="132">
        <v>6</v>
      </c>
      <c r="D7320" s="132" t="s">
        <v>20</v>
      </c>
      <c r="E7320" s="186" t="s">
        <v>20</v>
      </c>
      <c r="F7320" s="132" t="s">
        <v>20</v>
      </c>
      <c r="G7320" s="132" t="s">
        <v>20</v>
      </c>
      <c r="H7320" s="132" t="s">
        <v>20</v>
      </c>
      <c r="I7320" s="132" t="s">
        <v>20</v>
      </c>
      <c r="J7320" s="133">
        <v>1.18</v>
      </c>
      <c r="K7320" s="133">
        <v>1.18</v>
      </c>
      <c r="L7320" s="133">
        <v>1E-3</v>
      </c>
      <c r="M7320" s="134" t="str">
        <f t="shared" si="114"/>
        <v>P</v>
      </c>
      <c r="N7320" s="171" t="s">
        <v>10682</v>
      </c>
      <c r="O7320" s="146" t="s">
        <v>1506</v>
      </c>
      <c r="P7320" s="146" t="s">
        <v>9498</v>
      </c>
      <c r="Q7320" s="147" t="s">
        <v>10519</v>
      </c>
      <c r="R7320" s="187">
        <v>0.01</v>
      </c>
    </row>
    <row r="7321" spans="1:18" x14ac:dyDescent="0.25">
      <c r="A7321" s="135">
        <v>1081051</v>
      </c>
      <c r="B7321" s="148" t="s">
        <v>6688</v>
      </c>
      <c r="C7321" s="135">
        <v>1</v>
      </c>
      <c r="D7321" s="135" t="s">
        <v>20</v>
      </c>
      <c r="E7321" s="188" t="s">
        <v>20</v>
      </c>
      <c r="F7321" s="135" t="s">
        <v>20</v>
      </c>
      <c r="G7321" s="135" t="s">
        <v>20</v>
      </c>
      <c r="H7321" s="135" t="s">
        <v>20</v>
      </c>
      <c r="I7321" s="135" t="s">
        <v>20</v>
      </c>
      <c r="J7321" s="136">
        <v>1.18</v>
      </c>
      <c r="K7321" s="136">
        <v>1.18</v>
      </c>
      <c r="L7321" s="136">
        <v>1E-3</v>
      </c>
      <c r="M7321" s="137" t="str">
        <f t="shared" si="114"/>
        <v>P</v>
      </c>
      <c r="N7321" s="172" t="s">
        <v>10682</v>
      </c>
      <c r="O7321" s="149" t="s">
        <v>1506</v>
      </c>
      <c r="P7321" s="149" t="s">
        <v>9498</v>
      </c>
      <c r="Q7321" s="150" t="s">
        <v>10519</v>
      </c>
      <c r="R7321" s="189">
        <v>0.01</v>
      </c>
    </row>
    <row r="7322" spans="1:18" x14ac:dyDescent="0.25">
      <c r="A7322" s="132">
        <v>1081052</v>
      </c>
      <c r="B7322" s="145" t="s">
        <v>6689</v>
      </c>
      <c r="C7322" s="132">
        <v>1</v>
      </c>
      <c r="D7322" s="132" t="s">
        <v>20</v>
      </c>
      <c r="E7322" s="186" t="s">
        <v>20</v>
      </c>
      <c r="F7322" s="132" t="s">
        <v>20</v>
      </c>
      <c r="G7322" s="132" t="s">
        <v>20</v>
      </c>
      <c r="H7322" s="132" t="s">
        <v>20</v>
      </c>
      <c r="I7322" s="132" t="s">
        <v>20</v>
      </c>
      <c r="J7322" s="133">
        <v>1.18</v>
      </c>
      <c r="K7322" s="133">
        <v>1.18</v>
      </c>
      <c r="L7322" s="133">
        <v>1E-3</v>
      </c>
      <c r="M7322" s="134" t="str">
        <f t="shared" si="114"/>
        <v>P</v>
      </c>
      <c r="N7322" s="173" t="s">
        <v>10682</v>
      </c>
      <c r="O7322" s="146" t="s">
        <v>1506</v>
      </c>
      <c r="P7322" s="146" t="s">
        <v>9498</v>
      </c>
      <c r="Q7322" s="147" t="s">
        <v>10519</v>
      </c>
      <c r="R7322" s="187">
        <v>0.01</v>
      </c>
    </row>
    <row r="7323" spans="1:18" x14ac:dyDescent="0.25">
      <c r="A7323" s="135">
        <v>1081053</v>
      </c>
      <c r="B7323" s="148" t="s">
        <v>6690</v>
      </c>
      <c r="C7323" s="135">
        <v>1</v>
      </c>
      <c r="D7323" s="135" t="s">
        <v>20</v>
      </c>
      <c r="E7323" s="188" t="s">
        <v>20</v>
      </c>
      <c r="F7323" s="135" t="s">
        <v>20</v>
      </c>
      <c r="G7323" s="135" t="s">
        <v>20</v>
      </c>
      <c r="H7323" s="135" t="s">
        <v>20</v>
      </c>
      <c r="I7323" s="135" t="s">
        <v>20</v>
      </c>
      <c r="J7323" s="136">
        <v>1.18</v>
      </c>
      <c r="K7323" s="136">
        <v>1.18</v>
      </c>
      <c r="L7323" s="136">
        <v>1E-3</v>
      </c>
      <c r="M7323" s="137" t="str">
        <f t="shared" si="114"/>
        <v>P</v>
      </c>
      <c r="N7323" s="174" t="s">
        <v>10682</v>
      </c>
      <c r="O7323" s="149" t="s">
        <v>1506</v>
      </c>
      <c r="P7323" s="149" t="s">
        <v>9498</v>
      </c>
      <c r="Q7323" s="150" t="s">
        <v>10519</v>
      </c>
      <c r="R7323" s="189">
        <v>0.01</v>
      </c>
    </row>
    <row r="7324" spans="1:18" x14ac:dyDescent="0.25">
      <c r="A7324" s="132">
        <v>1081060</v>
      </c>
      <c r="B7324" s="145" t="s">
        <v>6691</v>
      </c>
      <c r="C7324" s="132">
        <v>48</v>
      </c>
      <c r="D7324" s="132">
        <v>399</v>
      </c>
      <c r="E7324" s="186" t="s">
        <v>21</v>
      </c>
      <c r="F7324" s="132">
        <v>528</v>
      </c>
      <c r="G7324" s="132" t="s">
        <v>20</v>
      </c>
      <c r="H7324" s="132">
        <v>10</v>
      </c>
      <c r="I7324" s="132">
        <v>4</v>
      </c>
      <c r="J7324" s="133">
        <v>3.6</v>
      </c>
      <c r="K7324" s="133">
        <v>2.14</v>
      </c>
      <c r="L7324" s="133">
        <v>0.41</v>
      </c>
      <c r="M7324" s="134" t="str">
        <f t="shared" si="114"/>
        <v>P</v>
      </c>
      <c r="N7324" s="173" t="s">
        <v>10681</v>
      </c>
      <c r="O7324" s="146" t="s">
        <v>1506</v>
      </c>
      <c r="P7324" s="146" t="s">
        <v>9409</v>
      </c>
      <c r="Q7324" s="147" t="s">
        <v>10519</v>
      </c>
      <c r="R7324" s="187">
        <v>7.68</v>
      </c>
    </row>
    <row r="7325" spans="1:18" x14ac:dyDescent="0.25">
      <c r="A7325" s="135">
        <v>1081061</v>
      </c>
      <c r="B7325" s="148" t="s">
        <v>6692</v>
      </c>
      <c r="C7325" s="135">
        <v>48</v>
      </c>
      <c r="D7325" s="135">
        <v>399</v>
      </c>
      <c r="E7325" s="188" t="s">
        <v>21</v>
      </c>
      <c r="F7325" s="135">
        <v>528</v>
      </c>
      <c r="G7325" s="135" t="s">
        <v>20</v>
      </c>
      <c r="H7325" s="135">
        <v>10</v>
      </c>
      <c r="I7325" s="135">
        <v>4</v>
      </c>
      <c r="J7325" s="136">
        <v>3.12</v>
      </c>
      <c r="K7325" s="136">
        <v>2.58</v>
      </c>
      <c r="L7325" s="136">
        <v>0.43</v>
      </c>
      <c r="M7325" s="137" t="str">
        <f t="shared" si="114"/>
        <v>P</v>
      </c>
      <c r="N7325" s="174" t="s">
        <v>10681</v>
      </c>
      <c r="O7325" s="149" t="s">
        <v>1506</v>
      </c>
      <c r="P7325" s="149" t="s">
        <v>9409</v>
      </c>
      <c r="Q7325" s="150" t="s">
        <v>10519</v>
      </c>
      <c r="R7325" s="189">
        <v>7.68</v>
      </c>
    </row>
    <row r="7326" spans="1:18" x14ac:dyDescent="0.25">
      <c r="A7326" s="132">
        <v>1081062</v>
      </c>
      <c r="B7326" s="145" t="s">
        <v>6693</v>
      </c>
      <c r="C7326" s="132">
        <v>48</v>
      </c>
      <c r="D7326" s="132">
        <v>336</v>
      </c>
      <c r="E7326" s="186" t="s">
        <v>21</v>
      </c>
      <c r="F7326" s="132" t="s">
        <v>20</v>
      </c>
      <c r="G7326" s="132">
        <v>20</v>
      </c>
      <c r="H7326" s="132">
        <v>25</v>
      </c>
      <c r="I7326" s="132">
        <v>1</v>
      </c>
      <c r="J7326" s="133">
        <v>3.04</v>
      </c>
      <c r="K7326" s="133">
        <v>2.0499999999999998</v>
      </c>
      <c r="L7326" s="133">
        <v>0.54</v>
      </c>
      <c r="M7326" s="134" t="str">
        <f t="shared" si="114"/>
        <v>P</v>
      </c>
      <c r="N7326" s="171" t="s">
        <v>10681</v>
      </c>
      <c r="O7326" s="146" t="s">
        <v>1506</v>
      </c>
      <c r="P7326" s="146" t="s">
        <v>9409</v>
      </c>
      <c r="Q7326" s="147" t="s">
        <v>10519</v>
      </c>
      <c r="R7326" s="187">
        <v>7.68</v>
      </c>
    </row>
    <row r="7327" spans="1:18" x14ac:dyDescent="0.25">
      <c r="A7327" s="135">
        <v>1081063</v>
      </c>
      <c r="B7327" s="148" t="s">
        <v>680</v>
      </c>
      <c r="C7327" s="135">
        <v>6</v>
      </c>
      <c r="D7327" s="135">
        <v>180</v>
      </c>
      <c r="E7327" s="188" t="s">
        <v>21</v>
      </c>
      <c r="F7327" s="135">
        <v>234</v>
      </c>
      <c r="G7327" s="135" t="s">
        <v>20</v>
      </c>
      <c r="H7327" s="135" t="s">
        <v>20</v>
      </c>
      <c r="I7327" s="135" t="s">
        <v>20</v>
      </c>
      <c r="J7327" s="136">
        <v>2.84</v>
      </c>
      <c r="K7327" s="136">
        <v>1.94</v>
      </c>
      <c r="L7327" s="136">
        <v>1.1299999999999999</v>
      </c>
      <c r="M7327" s="137" t="str">
        <f t="shared" si="114"/>
        <v>P</v>
      </c>
      <c r="N7327" s="172" t="s">
        <v>10681</v>
      </c>
      <c r="O7327" s="149" t="s">
        <v>1693</v>
      </c>
      <c r="P7327" s="149" t="s">
        <v>10126</v>
      </c>
      <c r="Q7327" s="150" t="s">
        <v>10519</v>
      </c>
      <c r="R7327" s="189">
        <v>6.6000000000000005</v>
      </c>
    </row>
    <row r="7328" spans="1:18" x14ac:dyDescent="0.25">
      <c r="A7328" s="132">
        <v>1081064</v>
      </c>
      <c r="B7328" s="145" t="s">
        <v>6694</v>
      </c>
      <c r="C7328" s="132">
        <v>1</v>
      </c>
      <c r="D7328" s="132" t="s">
        <v>20</v>
      </c>
      <c r="E7328" s="186" t="s">
        <v>20</v>
      </c>
      <c r="F7328" s="132" t="s">
        <v>20</v>
      </c>
      <c r="G7328" s="132" t="s">
        <v>20</v>
      </c>
      <c r="H7328" s="132" t="s">
        <v>20</v>
      </c>
      <c r="I7328" s="132" t="s">
        <v>20</v>
      </c>
      <c r="J7328" s="133">
        <v>1.8</v>
      </c>
      <c r="K7328" s="133">
        <v>0.45</v>
      </c>
      <c r="L7328" s="133">
        <v>0.2</v>
      </c>
      <c r="M7328" s="134" t="str">
        <f t="shared" si="114"/>
        <v>P</v>
      </c>
      <c r="N7328" s="171" t="s">
        <v>10682</v>
      </c>
      <c r="O7328" s="146" t="s">
        <v>1500</v>
      </c>
      <c r="P7328" s="146" t="s">
        <v>9456</v>
      </c>
      <c r="Q7328" s="147" t="s">
        <v>10519</v>
      </c>
      <c r="R7328" s="187">
        <v>5.9701492537313432E-2</v>
      </c>
    </row>
    <row r="7329" spans="1:18" x14ac:dyDescent="0.25">
      <c r="A7329" s="135">
        <v>1081065</v>
      </c>
      <c r="B7329" s="148" t="s">
        <v>6695</v>
      </c>
      <c r="C7329" s="135">
        <v>1</v>
      </c>
      <c r="D7329" s="135" t="s">
        <v>20</v>
      </c>
      <c r="E7329" s="188" t="s">
        <v>20</v>
      </c>
      <c r="F7329" s="135" t="s">
        <v>20</v>
      </c>
      <c r="G7329" s="135" t="s">
        <v>20</v>
      </c>
      <c r="H7329" s="135" t="s">
        <v>20</v>
      </c>
      <c r="I7329" s="135" t="s">
        <v>20</v>
      </c>
      <c r="J7329" s="136">
        <v>1.8</v>
      </c>
      <c r="K7329" s="136">
        <v>1.5</v>
      </c>
      <c r="L7329" s="136">
        <v>4.0000000000000001E-3</v>
      </c>
      <c r="M7329" s="137" t="str">
        <f t="shared" si="114"/>
        <v>P</v>
      </c>
      <c r="N7329" s="172" t="s">
        <v>10682</v>
      </c>
      <c r="O7329" s="149" t="s">
        <v>1500</v>
      </c>
      <c r="P7329" s="149" t="s">
        <v>9456</v>
      </c>
      <c r="Q7329" s="150" t="s">
        <v>10519</v>
      </c>
      <c r="R7329" s="189">
        <v>5.2238805970149259E-2</v>
      </c>
    </row>
    <row r="7330" spans="1:18" x14ac:dyDescent="0.25">
      <c r="A7330" s="132">
        <v>1081066</v>
      </c>
      <c r="B7330" s="145" t="s">
        <v>6696</v>
      </c>
      <c r="C7330" s="132">
        <v>100</v>
      </c>
      <c r="D7330" s="132" t="s">
        <v>20</v>
      </c>
      <c r="E7330" s="186" t="s">
        <v>20</v>
      </c>
      <c r="F7330" s="132" t="s">
        <v>20</v>
      </c>
      <c r="G7330" s="132" t="s">
        <v>20</v>
      </c>
      <c r="H7330" s="132" t="s">
        <v>20</v>
      </c>
      <c r="I7330" s="132" t="s">
        <v>20</v>
      </c>
      <c r="J7330" s="133">
        <v>0.4</v>
      </c>
      <c r="K7330" s="133">
        <v>0.4</v>
      </c>
      <c r="L7330" s="133">
        <v>3</v>
      </c>
      <c r="M7330" s="134" t="str">
        <f t="shared" si="114"/>
        <v>P</v>
      </c>
      <c r="N7330" s="171" t="s">
        <v>10682</v>
      </c>
      <c r="O7330" s="146" t="s">
        <v>1500</v>
      </c>
      <c r="P7330" s="146" t="s">
        <v>9418</v>
      </c>
      <c r="Q7330" s="147" t="s">
        <v>10519</v>
      </c>
      <c r="R7330" s="187">
        <v>5.2238805970149258</v>
      </c>
    </row>
    <row r="7331" spans="1:18" x14ac:dyDescent="0.25">
      <c r="A7331" s="135">
        <v>1081067</v>
      </c>
      <c r="B7331" s="148" t="s">
        <v>6697</v>
      </c>
      <c r="C7331" s="135">
        <v>6</v>
      </c>
      <c r="D7331" s="135" t="s">
        <v>20</v>
      </c>
      <c r="E7331" s="188" t="s">
        <v>20</v>
      </c>
      <c r="F7331" s="135" t="s">
        <v>20</v>
      </c>
      <c r="G7331" s="135" t="s">
        <v>20</v>
      </c>
      <c r="H7331" s="135" t="s">
        <v>20</v>
      </c>
      <c r="I7331" s="135" t="s">
        <v>20</v>
      </c>
      <c r="J7331" s="136">
        <v>1.8</v>
      </c>
      <c r="K7331" s="136">
        <v>2.7</v>
      </c>
      <c r="L7331" s="136">
        <v>0.2</v>
      </c>
      <c r="M7331" s="137" t="str">
        <f t="shared" si="114"/>
        <v>P</v>
      </c>
      <c r="N7331" s="172" t="s">
        <v>10682</v>
      </c>
      <c r="O7331" s="149" t="s">
        <v>1500</v>
      </c>
      <c r="P7331" s="149" t="s">
        <v>9456</v>
      </c>
      <c r="Q7331" s="150" t="s">
        <v>10519</v>
      </c>
      <c r="R7331" s="189">
        <v>0.4701492537313432</v>
      </c>
    </row>
    <row r="7332" spans="1:18" x14ac:dyDescent="0.25">
      <c r="A7332" s="132">
        <v>1081068</v>
      </c>
      <c r="B7332" s="145" t="s">
        <v>6698</v>
      </c>
      <c r="C7332" s="132">
        <v>6</v>
      </c>
      <c r="D7332" s="132" t="s">
        <v>20</v>
      </c>
      <c r="E7332" s="186" t="s">
        <v>20</v>
      </c>
      <c r="F7332" s="132" t="s">
        <v>20</v>
      </c>
      <c r="G7332" s="132" t="s">
        <v>20</v>
      </c>
      <c r="H7332" s="132" t="s">
        <v>20</v>
      </c>
      <c r="I7332" s="132" t="s">
        <v>20</v>
      </c>
      <c r="J7332" s="133">
        <v>1.8</v>
      </c>
      <c r="K7332" s="133">
        <v>1.5</v>
      </c>
      <c r="L7332" s="133">
        <v>2.5999999999999999E-2</v>
      </c>
      <c r="M7332" s="134" t="str">
        <f t="shared" si="114"/>
        <v>P</v>
      </c>
      <c r="N7332" s="171" t="s">
        <v>10682</v>
      </c>
      <c r="O7332" s="146" t="s">
        <v>1500</v>
      </c>
      <c r="P7332" s="146" t="s">
        <v>9456</v>
      </c>
      <c r="Q7332" s="147" t="s">
        <v>10519</v>
      </c>
      <c r="R7332" s="187">
        <v>0.40298507462686567</v>
      </c>
    </row>
    <row r="7333" spans="1:18" x14ac:dyDescent="0.25">
      <c r="A7333" s="135">
        <v>1081069</v>
      </c>
      <c r="B7333" s="148" t="s">
        <v>6699</v>
      </c>
      <c r="C7333" s="135">
        <v>6</v>
      </c>
      <c r="D7333" s="135" t="s">
        <v>20</v>
      </c>
      <c r="E7333" s="188" t="s">
        <v>20</v>
      </c>
      <c r="F7333" s="135" t="s">
        <v>20</v>
      </c>
      <c r="G7333" s="135" t="s">
        <v>20</v>
      </c>
      <c r="H7333" s="135" t="s">
        <v>20</v>
      </c>
      <c r="I7333" s="135" t="s">
        <v>20</v>
      </c>
      <c r="J7333" s="136">
        <v>3.06</v>
      </c>
      <c r="K7333" s="136">
        <v>1.8</v>
      </c>
      <c r="L7333" s="136">
        <v>1E-3</v>
      </c>
      <c r="M7333" s="137" t="str">
        <f t="shared" si="114"/>
        <v>P</v>
      </c>
      <c r="N7333" s="172" t="s">
        <v>10682</v>
      </c>
      <c r="O7333" s="149" t="s">
        <v>1506</v>
      </c>
      <c r="P7333" s="149" t="s">
        <v>9498</v>
      </c>
      <c r="Q7333" s="150" t="s">
        <v>10519</v>
      </c>
      <c r="R7333" s="189">
        <v>0.06</v>
      </c>
    </row>
    <row r="7334" spans="1:18" x14ac:dyDescent="0.25">
      <c r="A7334" s="132">
        <v>1081070</v>
      </c>
      <c r="B7334" s="145" t="s">
        <v>6700</v>
      </c>
      <c r="C7334" s="132">
        <v>6</v>
      </c>
      <c r="D7334" s="132" t="s">
        <v>20</v>
      </c>
      <c r="E7334" s="186" t="s">
        <v>20</v>
      </c>
      <c r="F7334" s="132" t="s">
        <v>20</v>
      </c>
      <c r="G7334" s="132" t="s">
        <v>20</v>
      </c>
      <c r="H7334" s="132" t="s">
        <v>20</v>
      </c>
      <c r="I7334" s="132" t="s">
        <v>20</v>
      </c>
      <c r="J7334" s="133">
        <v>1.18</v>
      </c>
      <c r="K7334" s="133">
        <v>1.18</v>
      </c>
      <c r="L7334" s="133">
        <v>1E-3</v>
      </c>
      <c r="M7334" s="134" t="str">
        <f t="shared" si="114"/>
        <v>P</v>
      </c>
      <c r="N7334" s="171" t="s">
        <v>10682</v>
      </c>
      <c r="O7334" s="146" t="s">
        <v>1506</v>
      </c>
      <c r="P7334" s="146" t="s">
        <v>9498</v>
      </c>
      <c r="Q7334" s="147" t="s">
        <v>10519</v>
      </c>
      <c r="R7334" s="187">
        <v>0.01</v>
      </c>
    </row>
    <row r="7335" spans="1:18" x14ac:dyDescent="0.25">
      <c r="A7335" s="135">
        <v>1081071</v>
      </c>
      <c r="B7335" s="148" t="s">
        <v>6701</v>
      </c>
      <c r="C7335" s="135">
        <v>6</v>
      </c>
      <c r="D7335" s="135" t="s">
        <v>20</v>
      </c>
      <c r="E7335" s="188" t="s">
        <v>20</v>
      </c>
      <c r="F7335" s="135" t="s">
        <v>20</v>
      </c>
      <c r="G7335" s="135" t="s">
        <v>20</v>
      </c>
      <c r="H7335" s="135" t="s">
        <v>20</v>
      </c>
      <c r="I7335" s="135" t="s">
        <v>20</v>
      </c>
      <c r="J7335" s="136">
        <v>3.1</v>
      </c>
      <c r="K7335" s="136">
        <v>1.8140000000000001</v>
      </c>
      <c r="L7335" s="136">
        <v>0.13</v>
      </c>
      <c r="M7335" s="137" t="str">
        <f t="shared" si="114"/>
        <v>P</v>
      </c>
      <c r="N7335" s="172" t="s">
        <v>10682</v>
      </c>
      <c r="O7335" s="149" t="s">
        <v>1506</v>
      </c>
      <c r="P7335" s="149" t="s">
        <v>9498</v>
      </c>
      <c r="Q7335" s="150" t="s">
        <v>10519</v>
      </c>
      <c r="R7335" s="189">
        <v>1.98</v>
      </c>
    </row>
    <row r="7336" spans="1:18" x14ac:dyDescent="0.25">
      <c r="A7336" s="132">
        <v>1081074</v>
      </c>
      <c r="B7336" s="145" t="s">
        <v>6702</v>
      </c>
      <c r="C7336" s="132">
        <v>6</v>
      </c>
      <c r="D7336" s="132" t="s">
        <v>20</v>
      </c>
      <c r="E7336" s="186" t="s">
        <v>20</v>
      </c>
      <c r="F7336" s="132" t="s">
        <v>20</v>
      </c>
      <c r="G7336" s="132" t="s">
        <v>20</v>
      </c>
      <c r="H7336" s="132" t="s">
        <v>20</v>
      </c>
      <c r="I7336" s="132" t="s">
        <v>20</v>
      </c>
      <c r="J7336" s="133">
        <v>2.15</v>
      </c>
      <c r="K7336" s="133">
        <v>1.35</v>
      </c>
      <c r="L7336" s="133">
        <v>0.63</v>
      </c>
      <c r="M7336" s="134" t="str">
        <f t="shared" si="114"/>
        <v>P</v>
      </c>
      <c r="N7336" s="171" t="s">
        <v>10682</v>
      </c>
      <c r="O7336" s="146" t="s">
        <v>1500</v>
      </c>
      <c r="P7336" s="146" t="s">
        <v>9456</v>
      </c>
      <c r="Q7336" s="147" t="s">
        <v>10519</v>
      </c>
      <c r="R7336" s="187">
        <v>2.91044776119403</v>
      </c>
    </row>
    <row r="7337" spans="1:18" x14ac:dyDescent="0.25">
      <c r="A7337" s="135">
        <v>1081076</v>
      </c>
      <c r="B7337" s="148" t="s">
        <v>6703</v>
      </c>
      <c r="C7337" s="135">
        <v>1</v>
      </c>
      <c r="D7337" s="135">
        <v>204</v>
      </c>
      <c r="E7337" s="188" t="s">
        <v>20</v>
      </c>
      <c r="F7337" s="135" t="s">
        <v>20</v>
      </c>
      <c r="G7337" s="135" t="s">
        <v>20</v>
      </c>
      <c r="H7337" s="135" t="s">
        <v>20</v>
      </c>
      <c r="I7337" s="135" t="s">
        <v>20</v>
      </c>
      <c r="J7337" s="136">
        <v>2.7</v>
      </c>
      <c r="K7337" s="136">
        <v>2.12</v>
      </c>
      <c r="L7337" s="136">
        <v>0.7</v>
      </c>
      <c r="M7337" s="137" t="str">
        <f t="shared" si="114"/>
        <v>P</v>
      </c>
      <c r="N7337" s="172" t="s">
        <v>10682</v>
      </c>
      <c r="O7337" s="149" t="s">
        <v>1506</v>
      </c>
      <c r="P7337" s="149" t="s">
        <v>10580</v>
      </c>
      <c r="Q7337" s="150" t="s">
        <v>10519</v>
      </c>
      <c r="R7337" s="189">
        <v>5.79</v>
      </c>
    </row>
    <row r="7338" spans="1:18" x14ac:dyDescent="0.25">
      <c r="A7338" s="132">
        <v>1081077</v>
      </c>
      <c r="B7338" s="145" t="s">
        <v>6704</v>
      </c>
      <c r="C7338" s="132">
        <v>1</v>
      </c>
      <c r="D7338" s="132">
        <v>51</v>
      </c>
      <c r="E7338" s="186" t="s">
        <v>20</v>
      </c>
      <c r="F7338" s="132" t="s">
        <v>20</v>
      </c>
      <c r="G7338" s="132" t="s">
        <v>20</v>
      </c>
      <c r="H7338" s="132" t="s">
        <v>20</v>
      </c>
      <c r="I7338" s="132" t="s">
        <v>20</v>
      </c>
      <c r="J7338" s="133">
        <v>4.5</v>
      </c>
      <c r="K7338" s="133">
        <v>1.84</v>
      </c>
      <c r="L7338" s="133">
        <v>2.14</v>
      </c>
      <c r="M7338" s="134" t="str">
        <f t="shared" si="114"/>
        <v>P</v>
      </c>
      <c r="N7338" s="171" t="s">
        <v>10682</v>
      </c>
      <c r="O7338" s="146" t="s">
        <v>1506</v>
      </c>
      <c r="P7338" s="146" t="s">
        <v>9490</v>
      </c>
      <c r="Q7338" s="147" t="s">
        <v>10519</v>
      </c>
      <c r="R7338" s="187">
        <v>17.52</v>
      </c>
    </row>
    <row r="7339" spans="1:18" x14ac:dyDescent="0.25">
      <c r="A7339" s="135">
        <v>1081078</v>
      </c>
      <c r="B7339" s="148" t="s">
        <v>77</v>
      </c>
      <c r="C7339" s="135">
        <v>6</v>
      </c>
      <c r="D7339" s="135">
        <v>504</v>
      </c>
      <c r="E7339" s="188">
        <v>8</v>
      </c>
      <c r="F7339" s="135">
        <v>544</v>
      </c>
      <c r="G7339" s="135">
        <v>32</v>
      </c>
      <c r="H7339" s="135">
        <v>40</v>
      </c>
      <c r="I7339" s="135">
        <v>1</v>
      </c>
      <c r="J7339" s="136">
        <v>2.48</v>
      </c>
      <c r="K7339" s="136">
        <v>2.0099999999999998</v>
      </c>
      <c r="L7339" s="136">
        <v>0.6</v>
      </c>
      <c r="M7339" s="137" t="str">
        <f t="shared" si="114"/>
        <v>P</v>
      </c>
      <c r="N7339" s="172" t="s">
        <v>10682</v>
      </c>
      <c r="O7339" s="149" t="s">
        <v>1614</v>
      </c>
      <c r="P7339" s="149" t="s">
        <v>9419</v>
      </c>
      <c r="Q7339" s="150" t="s">
        <v>10519</v>
      </c>
      <c r="R7339" s="189">
        <v>2.52</v>
      </c>
    </row>
    <row r="7340" spans="1:18" x14ac:dyDescent="0.25">
      <c r="A7340" s="132">
        <v>1081079</v>
      </c>
      <c r="B7340" s="145" t="s">
        <v>79</v>
      </c>
      <c r="C7340" s="132">
        <v>6</v>
      </c>
      <c r="D7340" s="132">
        <v>504</v>
      </c>
      <c r="E7340" s="186">
        <v>8</v>
      </c>
      <c r="F7340" s="132">
        <v>544</v>
      </c>
      <c r="G7340" s="132">
        <v>32</v>
      </c>
      <c r="H7340" s="132">
        <v>40</v>
      </c>
      <c r="I7340" s="132">
        <v>1</v>
      </c>
      <c r="J7340" s="133">
        <v>2.12</v>
      </c>
      <c r="K7340" s="133">
        <v>2.71</v>
      </c>
      <c r="L7340" s="133">
        <v>0.84</v>
      </c>
      <c r="M7340" s="134" t="str">
        <f t="shared" si="114"/>
        <v>P</v>
      </c>
      <c r="N7340" s="171" t="s">
        <v>10682</v>
      </c>
      <c r="O7340" s="146" t="s">
        <v>1614</v>
      </c>
      <c r="P7340" s="146" t="s">
        <v>9419</v>
      </c>
      <c r="Q7340" s="147" t="s">
        <v>10519</v>
      </c>
      <c r="R7340" s="187">
        <v>2.46</v>
      </c>
    </row>
    <row r="7341" spans="1:18" x14ac:dyDescent="0.25">
      <c r="A7341" s="135">
        <v>1081080</v>
      </c>
      <c r="B7341" s="148" t="s">
        <v>6705</v>
      </c>
      <c r="C7341" s="135">
        <v>6</v>
      </c>
      <c r="D7341" s="135">
        <v>504</v>
      </c>
      <c r="E7341" s="188">
        <v>8</v>
      </c>
      <c r="F7341" s="135">
        <v>544</v>
      </c>
      <c r="G7341" s="135">
        <v>32</v>
      </c>
      <c r="H7341" s="135">
        <v>40</v>
      </c>
      <c r="I7341" s="135">
        <v>1</v>
      </c>
      <c r="J7341" s="136">
        <v>2</v>
      </c>
      <c r="K7341" s="136">
        <v>2.8</v>
      </c>
      <c r="L7341" s="136">
        <v>0.64</v>
      </c>
      <c r="M7341" s="137" t="str">
        <f t="shared" si="114"/>
        <v>P</v>
      </c>
      <c r="N7341" s="172" t="s">
        <v>10682</v>
      </c>
      <c r="O7341" s="149" t="s">
        <v>1614</v>
      </c>
      <c r="P7341" s="149" t="s">
        <v>9419</v>
      </c>
      <c r="Q7341" s="150" t="s">
        <v>10519</v>
      </c>
      <c r="R7341" s="189">
        <v>2.7</v>
      </c>
    </row>
    <row r="7342" spans="1:18" x14ac:dyDescent="0.25">
      <c r="A7342" s="132">
        <v>1081081</v>
      </c>
      <c r="B7342" s="145" t="s">
        <v>78</v>
      </c>
      <c r="C7342" s="132">
        <v>6</v>
      </c>
      <c r="D7342" s="132">
        <v>504</v>
      </c>
      <c r="E7342" s="186">
        <v>8</v>
      </c>
      <c r="F7342" s="132">
        <v>544</v>
      </c>
      <c r="G7342" s="132">
        <v>32</v>
      </c>
      <c r="H7342" s="132">
        <v>40</v>
      </c>
      <c r="I7342" s="132">
        <v>1</v>
      </c>
      <c r="J7342" s="133">
        <v>2.6</v>
      </c>
      <c r="K7342" s="133">
        <v>1.95</v>
      </c>
      <c r="L7342" s="133">
        <v>0.6</v>
      </c>
      <c r="M7342" s="134" t="str">
        <f t="shared" si="114"/>
        <v>P</v>
      </c>
      <c r="N7342" s="171" t="s">
        <v>10682</v>
      </c>
      <c r="O7342" s="146" t="s">
        <v>1614</v>
      </c>
      <c r="P7342" s="146" t="s">
        <v>9419</v>
      </c>
      <c r="Q7342" s="147" t="s">
        <v>10519</v>
      </c>
      <c r="R7342" s="187">
        <v>2.4000000000000004</v>
      </c>
    </row>
    <row r="7343" spans="1:18" x14ac:dyDescent="0.25">
      <c r="A7343" s="135">
        <v>1081082</v>
      </c>
      <c r="B7343" s="148" t="s">
        <v>81</v>
      </c>
      <c r="C7343" s="135">
        <v>6</v>
      </c>
      <c r="D7343" s="135">
        <v>504</v>
      </c>
      <c r="E7343" s="188">
        <v>8</v>
      </c>
      <c r="F7343" s="135">
        <v>544</v>
      </c>
      <c r="G7343" s="135">
        <v>32</v>
      </c>
      <c r="H7343" s="135">
        <v>40</v>
      </c>
      <c r="I7343" s="135">
        <v>1</v>
      </c>
      <c r="J7343" s="136">
        <v>2.6</v>
      </c>
      <c r="K7343" s="136">
        <v>1.92</v>
      </c>
      <c r="L7343" s="136">
        <v>0.66</v>
      </c>
      <c r="M7343" s="137" t="str">
        <f t="shared" si="114"/>
        <v>P</v>
      </c>
      <c r="N7343" s="174" t="s">
        <v>10682</v>
      </c>
      <c r="O7343" s="149" t="s">
        <v>1614</v>
      </c>
      <c r="P7343" s="149" t="s">
        <v>9419</v>
      </c>
      <c r="Q7343" s="150" t="s">
        <v>10519</v>
      </c>
      <c r="R7343" s="189">
        <v>2.52</v>
      </c>
    </row>
    <row r="7344" spans="1:18" x14ac:dyDescent="0.25">
      <c r="A7344" s="132">
        <v>1081083</v>
      </c>
      <c r="B7344" s="145" t="s">
        <v>76</v>
      </c>
      <c r="C7344" s="132">
        <v>6</v>
      </c>
      <c r="D7344" s="132">
        <v>504</v>
      </c>
      <c r="E7344" s="186">
        <v>8</v>
      </c>
      <c r="F7344" s="132">
        <v>544</v>
      </c>
      <c r="G7344" s="132">
        <v>32</v>
      </c>
      <c r="H7344" s="132">
        <v>40</v>
      </c>
      <c r="I7344" s="132">
        <v>1</v>
      </c>
      <c r="J7344" s="133">
        <v>2.86</v>
      </c>
      <c r="K7344" s="133">
        <v>1.95</v>
      </c>
      <c r="L7344" s="133">
        <v>0.6</v>
      </c>
      <c r="M7344" s="134" t="str">
        <f t="shared" si="114"/>
        <v>P</v>
      </c>
      <c r="N7344" s="173" t="s">
        <v>10682</v>
      </c>
      <c r="O7344" s="146" t="s">
        <v>1614</v>
      </c>
      <c r="P7344" s="146" t="s">
        <v>9419</v>
      </c>
      <c r="Q7344" s="147" t="s">
        <v>10519</v>
      </c>
      <c r="R7344" s="187">
        <v>2.52</v>
      </c>
    </row>
    <row r="7345" spans="1:18" x14ac:dyDescent="0.25">
      <c r="A7345" s="135">
        <v>1081085</v>
      </c>
      <c r="B7345" s="148" t="s">
        <v>6706</v>
      </c>
      <c r="C7345" s="135">
        <v>24</v>
      </c>
      <c r="D7345" s="135">
        <v>455</v>
      </c>
      <c r="E7345" s="188" t="s">
        <v>21</v>
      </c>
      <c r="F7345" s="135">
        <v>805</v>
      </c>
      <c r="G7345" s="135">
        <v>8</v>
      </c>
      <c r="H7345" s="135">
        <v>12</v>
      </c>
      <c r="I7345" s="135">
        <v>3</v>
      </c>
      <c r="J7345" s="136">
        <v>1.93</v>
      </c>
      <c r="K7345" s="136">
        <v>1.53</v>
      </c>
      <c r="L7345" s="136">
        <v>0.62</v>
      </c>
      <c r="M7345" s="137" t="str">
        <f t="shared" si="114"/>
        <v>P</v>
      </c>
      <c r="N7345" s="174" t="s">
        <v>10681</v>
      </c>
      <c r="O7345" s="149" t="s">
        <v>1578</v>
      </c>
      <c r="P7345" s="149" t="s">
        <v>9470</v>
      </c>
      <c r="Q7345" s="150" t="s">
        <v>10519</v>
      </c>
      <c r="R7345" s="189">
        <v>6.48</v>
      </c>
    </row>
    <row r="7346" spans="1:18" x14ac:dyDescent="0.25">
      <c r="A7346" s="132">
        <v>1081086</v>
      </c>
      <c r="B7346" s="145" t="s">
        <v>6707</v>
      </c>
      <c r="C7346" s="132">
        <v>24</v>
      </c>
      <c r="D7346" s="132">
        <v>455</v>
      </c>
      <c r="E7346" s="186" t="s">
        <v>21</v>
      </c>
      <c r="F7346" s="132">
        <v>805</v>
      </c>
      <c r="G7346" s="132">
        <v>8</v>
      </c>
      <c r="H7346" s="132">
        <v>12</v>
      </c>
      <c r="I7346" s="132">
        <v>3</v>
      </c>
      <c r="J7346" s="133">
        <v>1.93</v>
      </c>
      <c r="K7346" s="133">
        <v>1.53</v>
      </c>
      <c r="L7346" s="133">
        <v>0.62</v>
      </c>
      <c r="M7346" s="134" t="str">
        <f t="shared" si="114"/>
        <v>P</v>
      </c>
      <c r="N7346" s="173" t="s">
        <v>10681</v>
      </c>
      <c r="O7346" s="146" t="s">
        <v>1578</v>
      </c>
      <c r="P7346" s="146" t="s">
        <v>9470</v>
      </c>
      <c r="Q7346" s="147" t="s">
        <v>10519</v>
      </c>
      <c r="R7346" s="187">
        <v>6.24</v>
      </c>
    </row>
    <row r="7347" spans="1:18" x14ac:dyDescent="0.25">
      <c r="A7347" s="135">
        <v>1081087</v>
      </c>
      <c r="B7347" s="148" t="s">
        <v>6708</v>
      </c>
      <c r="C7347" s="135">
        <v>3</v>
      </c>
      <c r="D7347" s="135">
        <v>7560</v>
      </c>
      <c r="E7347" s="188">
        <v>24</v>
      </c>
      <c r="F7347" s="135">
        <v>8640</v>
      </c>
      <c r="G7347" s="135">
        <v>288</v>
      </c>
      <c r="H7347" s="135">
        <v>360</v>
      </c>
      <c r="I7347" s="135">
        <v>1</v>
      </c>
      <c r="J7347" s="136">
        <v>1.1100000000000001</v>
      </c>
      <c r="K7347" s="136">
        <v>0.5</v>
      </c>
      <c r="L7347" s="136">
        <v>0.18</v>
      </c>
      <c r="M7347" s="137" t="str">
        <f t="shared" si="114"/>
        <v>P</v>
      </c>
      <c r="N7347" s="174" t="s">
        <v>10681</v>
      </c>
      <c r="O7347" s="149" t="s">
        <v>1614</v>
      </c>
      <c r="P7347" s="149" t="s">
        <v>9511</v>
      </c>
      <c r="Q7347" s="150" t="s">
        <v>10519</v>
      </c>
      <c r="R7347" s="189">
        <v>1.71</v>
      </c>
    </row>
    <row r="7348" spans="1:18" x14ac:dyDescent="0.25">
      <c r="A7348" s="132">
        <v>1081088</v>
      </c>
      <c r="B7348" s="145" t="s">
        <v>1015</v>
      </c>
      <c r="C7348" s="132">
        <v>3</v>
      </c>
      <c r="D7348" s="132">
        <v>7560</v>
      </c>
      <c r="E7348" s="186">
        <v>24</v>
      </c>
      <c r="F7348" s="132">
        <v>8640</v>
      </c>
      <c r="G7348" s="132">
        <v>288</v>
      </c>
      <c r="H7348" s="132">
        <v>360</v>
      </c>
      <c r="I7348" s="132">
        <v>1</v>
      </c>
      <c r="J7348" s="133">
        <v>1.1299999999999999</v>
      </c>
      <c r="K7348" s="133">
        <v>0.5</v>
      </c>
      <c r="L7348" s="133">
        <v>0.16</v>
      </c>
      <c r="M7348" s="134" t="str">
        <f t="shared" si="114"/>
        <v>P</v>
      </c>
      <c r="N7348" s="173" t="s">
        <v>10681</v>
      </c>
      <c r="O7348" s="146" t="s">
        <v>1614</v>
      </c>
      <c r="P7348" s="146" t="s">
        <v>9511</v>
      </c>
      <c r="Q7348" s="147" t="s">
        <v>10519</v>
      </c>
      <c r="R7348" s="187">
        <v>1.6800000000000002</v>
      </c>
    </row>
    <row r="7349" spans="1:18" x14ac:dyDescent="0.25">
      <c r="A7349" s="135">
        <v>1081089</v>
      </c>
      <c r="B7349" s="148" t="s">
        <v>1006</v>
      </c>
      <c r="C7349" s="135">
        <v>3</v>
      </c>
      <c r="D7349" s="135">
        <v>7560</v>
      </c>
      <c r="E7349" s="188">
        <v>24</v>
      </c>
      <c r="F7349" s="135">
        <v>8640</v>
      </c>
      <c r="G7349" s="135">
        <v>288</v>
      </c>
      <c r="H7349" s="135">
        <v>360</v>
      </c>
      <c r="I7349" s="135">
        <v>1</v>
      </c>
      <c r="J7349" s="136">
        <v>1.1000000000000001</v>
      </c>
      <c r="K7349" s="136">
        <v>0.52</v>
      </c>
      <c r="L7349" s="136">
        <v>0.17</v>
      </c>
      <c r="M7349" s="137" t="str">
        <f t="shared" si="114"/>
        <v>P</v>
      </c>
      <c r="N7349" s="174" t="s">
        <v>10681</v>
      </c>
      <c r="O7349" s="149" t="s">
        <v>1614</v>
      </c>
      <c r="P7349" s="149" t="s">
        <v>9511</v>
      </c>
      <c r="Q7349" s="150" t="s">
        <v>10519</v>
      </c>
      <c r="R7349" s="189">
        <v>1.7399999999999998</v>
      </c>
    </row>
    <row r="7350" spans="1:18" x14ac:dyDescent="0.25">
      <c r="A7350" s="132">
        <v>1081090</v>
      </c>
      <c r="B7350" s="145" t="s">
        <v>1011</v>
      </c>
      <c r="C7350" s="132">
        <v>3</v>
      </c>
      <c r="D7350" s="132">
        <v>7560</v>
      </c>
      <c r="E7350" s="186">
        <v>24</v>
      </c>
      <c r="F7350" s="132">
        <v>8640</v>
      </c>
      <c r="G7350" s="132">
        <v>288</v>
      </c>
      <c r="H7350" s="132">
        <v>360</v>
      </c>
      <c r="I7350" s="132">
        <v>1</v>
      </c>
      <c r="J7350" s="133">
        <v>1.1000000000000001</v>
      </c>
      <c r="K7350" s="133">
        <v>0.52</v>
      </c>
      <c r="L7350" s="133">
        <v>0.17</v>
      </c>
      <c r="M7350" s="134" t="str">
        <f t="shared" si="114"/>
        <v>P</v>
      </c>
      <c r="N7350" s="171" t="s">
        <v>10681</v>
      </c>
      <c r="O7350" s="146" t="s">
        <v>1614</v>
      </c>
      <c r="P7350" s="146" t="s">
        <v>9511</v>
      </c>
      <c r="Q7350" s="147" t="s">
        <v>10519</v>
      </c>
      <c r="R7350" s="187">
        <v>1.71</v>
      </c>
    </row>
    <row r="7351" spans="1:18" x14ac:dyDescent="0.25">
      <c r="A7351" s="135">
        <v>1081091</v>
      </c>
      <c r="B7351" s="148" t="s">
        <v>6709</v>
      </c>
      <c r="C7351" s="135">
        <v>3</v>
      </c>
      <c r="D7351" s="135">
        <v>7560</v>
      </c>
      <c r="E7351" s="188">
        <v>24</v>
      </c>
      <c r="F7351" s="135">
        <v>8640</v>
      </c>
      <c r="G7351" s="135">
        <v>288</v>
      </c>
      <c r="H7351" s="135">
        <v>360</v>
      </c>
      <c r="I7351" s="135">
        <v>1</v>
      </c>
      <c r="J7351" s="136">
        <v>1.0900000000000001</v>
      </c>
      <c r="K7351" s="136">
        <v>0.49</v>
      </c>
      <c r="L7351" s="136">
        <v>0.16</v>
      </c>
      <c r="M7351" s="137" t="str">
        <f t="shared" si="114"/>
        <v>P</v>
      </c>
      <c r="N7351" s="174" t="s">
        <v>10681</v>
      </c>
      <c r="O7351" s="149" t="s">
        <v>1614</v>
      </c>
      <c r="P7351" s="149" t="s">
        <v>9511</v>
      </c>
      <c r="Q7351" s="150" t="s">
        <v>10519</v>
      </c>
      <c r="R7351" s="189">
        <v>1.6800000000000002</v>
      </c>
    </row>
    <row r="7352" spans="1:18" x14ac:dyDescent="0.25">
      <c r="A7352" s="132">
        <v>1081092</v>
      </c>
      <c r="B7352" s="145" t="s">
        <v>80</v>
      </c>
      <c r="C7352" s="132">
        <v>6</v>
      </c>
      <c r="D7352" s="132">
        <v>456</v>
      </c>
      <c r="E7352" s="186">
        <v>8</v>
      </c>
      <c r="F7352" s="132">
        <v>544</v>
      </c>
      <c r="G7352" s="132">
        <v>32</v>
      </c>
      <c r="H7352" s="132">
        <v>40</v>
      </c>
      <c r="I7352" s="132">
        <v>1</v>
      </c>
      <c r="J7352" s="133">
        <v>2.48</v>
      </c>
      <c r="K7352" s="133">
        <v>1.9</v>
      </c>
      <c r="L7352" s="133">
        <v>0.6</v>
      </c>
      <c r="M7352" s="134" t="str">
        <f t="shared" si="114"/>
        <v>P</v>
      </c>
      <c r="N7352" s="173" t="s">
        <v>10682</v>
      </c>
      <c r="O7352" s="146" t="s">
        <v>1614</v>
      </c>
      <c r="P7352" s="146" t="s">
        <v>9419</v>
      </c>
      <c r="Q7352" s="147" t="s">
        <v>10519</v>
      </c>
      <c r="R7352" s="187">
        <v>2.82</v>
      </c>
    </row>
    <row r="7353" spans="1:18" x14ac:dyDescent="0.25">
      <c r="A7353" s="135">
        <v>1081093</v>
      </c>
      <c r="B7353" s="148" t="s">
        <v>6710</v>
      </c>
      <c r="C7353" s="135">
        <v>3</v>
      </c>
      <c r="D7353" s="135">
        <v>7560</v>
      </c>
      <c r="E7353" s="188">
        <v>24</v>
      </c>
      <c r="F7353" s="135">
        <v>8640</v>
      </c>
      <c r="G7353" s="135">
        <v>288</v>
      </c>
      <c r="H7353" s="135">
        <v>360</v>
      </c>
      <c r="I7353" s="135">
        <v>1</v>
      </c>
      <c r="J7353" s="136">
        <v>0.48</v>
      </c>
      <c r="K7353" s="136">
        <v>0.16</v>
      </c>
      <c r="L7353" s="136">
        <v>1.0900000000000001</v>
      </c>
      <c r="M7353" s="137" t="str">
        <f t="shared" si="114"/>
        <v>P</v>
      </c>
      <c r="N7353" s="174" t="s">
        <v>10681</v>
      </c>
      <c r="O7353" s="149" t="s">
        <v>1614</v>
      </c>
      <c r="P7353" s="149" t="s">
        <v>9511</v>
      </c>
      <c r="Q7353" s="150" t="s">
        <v>10519</v>
      </c>
      <c r="R7353" s="189">
        <v>1.6800000000000002</v>
      </c>
    </row>
    <row r="7354" spans="1:18" x14ac:dyDescent="0.25">
      <c r="A7354" s="132">
        <v>1081094</v>
      </c>
      <c r="B7354" s="145" t="s">
        <v>1002</v>
      </c>
      <c r="C7354" s="132">
        <v>3</v>
      </c>
      <c r="D7354" s="132">
        <v>7560</v>
      </c>
      <c r="E7354" s="186">
        <v>24</v>
      </c>
      <c r="F7354" s="132">
        <v>8640</v>
      </c>
      <c r="G7354" s="132">
        <v>288</v>
      </c>
      <c r="H7354" s="132">
        <v>360</v>
      </c>
      <c r="I7354" s="132">
        <v>1</v>
      </c>
      <c r="J7354" s="133">
        <v>1.1100000000000001</v>
      </c>
      <c r="K7354" s="133">
        <v>0.5</v>
      </c>
      <c r="L7354" s="133">
        <v>0.18</v>
      </c>
      <c r="M7354" s="134" t="str">
        <f t="shared" si="114"/>
        <v>P</v>
      </c>
      <c r="N7354" s="173" t="s">
        <v>10681</v>
      </c>
      <c r="O7354" s="146" t="s">
        <v>1614</v>
      </c>
      <c r="P7354" s="146" t="s">
        <v>9511</v>
      </c>
      <c r="Q7354" s="147" t="s">
        <v>10519</v>
      </c>
      <c r="R7354" s="187">
        <v>1.71</v>
      </c>
    </row>
    <row r="7355" spans="1:18" x14ac:dyDescent="0.25">
      <c r="A7355" s="135">
        <v>1081095</v>
      </c>
      <c r="B7355" s="148" t="s">
        <v>6711</v>
      </c>
      <c r="C7355" s="135">
        <v>3</v>
      </c>
      <c r="D7355" s="135">
        <v>7560</v>
      </c>
      <c r="E7355" s="188">
        <v>24</v>
      </c>
      <c r="F7355" s="135">
        <v>8640</v>
      </c>
      <c r="G7355" s="135">
        <v>288</v>
      </c>
      <c r="H7355" s="135">
        <v>360</v>
      </c>
      <c r="I7355" s="135">
        <v>1</v>
      </c>
      <c r="J7355" s="136">
        <v>1.1100000000000001</v>
      </c>
      <c r="K7355" s="136">
        <v>0.49</v>
      </c>
      <c r="L7355" s="136">
        <v>0.17</v>
      </c>
      <c r="M7355" s="137" t="str">
        <f t="shared" si="114"/>
        <v>P</v>
      </c>
      <c r="N7355" s="174" t="s">
        <v>10681</v>
      </c>
      <c r="O7355" s="149" t="s">
        <v>1614</v>
      </c>
      <c r="P7355" s="149" t="s">
        <v>9511</v>
      </c>
      <c r="Q7355" s="150" t="s">
        <v>10519</v>
      </c>
      <c r="R7355" s="189">
        <v>1.6800000000000002</v>
      </c>
    </row>
    <row r="7356" spans="1:18" x14ac:dyDescent="0.25">
      <c r="A7356" s="132">
        <v>1081096</v>
      </c>
      <c r="B7356" s="145" t="s">
        <v>1008</v>
      </c>
      <c r="C7356" s="132">
        <v>3</v>
      </c>
      <c r="D7356" s="132">
        <v>7560</v>
      </c>
      <c r="E7356" s="186">
        <v>24</v>
      </c>
      <c r="F7356" s="132">
        <v>8640</v>
      </c>
      <c r="G7356" s="132">
        <v>288</v>
      </c>
      <c r="H7356" s="132">
        <v>360</v>
      </c>
      <c r="I7356" s="132">
        <v>1</v>
      </c>
      <c r="J7356" s="133">
        <v>1.1000000000000001</v>
      </c>
      <c r="K7356" s="133">
        <v>0.49</v>
      </c>
      <c r="L7356" s="133">
        <v>0.16</v>
      </c>
      <c r="M7356" s="134" t="str">
        <f t="shared" si="114"/>
        <v>P</v>
      </c>
      <c r="N7356" s="173" t="s">
        <v>10681</v>
      </c>
      <c r="O7356" s="146" t="s">
        <v>1614</v>
      </c>
      <c r="P7356" s="146" t="s">
        <v>9511</v>
      </c>
      <c r="Q7356" s="147" t="s">
        <v>10519</v>
      </c>
      <c r="R7356" s="187">
        <v>1.6800000000000002</v>
      </c>
    </row>
    <row r="7357" spans="1:18" x14ac:dyDescent="0.25">
      <c r="A7357" s="135">
        <v>1081100</v>
      </c>
      <c r="B7357" s="148" t="s">
        <v>6712</v>
      </c>
      <c r="C7357" s="135">
        <v>3</v>
      </c>
      <c r="D7357" s="135">
        <v>7560</v>
      </c>
      <c r="E7357" s="188">
        <v>24</v>
      </c>
      <c r="F7357" s="135">
        <v>8640</v>
      </c>
      <c r="G7357" s="135">
        <v>288</v>
      </c>
      <c r="H7357" s="135">
        <v>360</v>
      </c>
      <c r="I7357" s="135">
        <v>1</v>
      </c>
      <c r="J7357" s="136">
        <v>1.0900000000000001</v>
      </c>
      <c r="K7357" s="136">
        <v>0.49</v>
      </c>
      <c r="L7357" s="136">
        <v>0.16</v>
      </c>
      <c r="M7357" s="137" t="str">
        <f t="shared" si="114"/>
        <v>P</v>
      </c>
      <c r="N7357" s="174" t="s">
        <v>10681</v>
      </c>
      <c r="O7357" s="149" t="s">
        <v>1614</v>
      </c>
      <c r="P7357" s="149" t="s">
        <v>9511</v>
      </c>
      <c r="Q7357" s="150" t="s">
        <v>10519</v>
      </c>
      <c r="R7357" s="189">
        <v>1.71</v>
      </c>
    </row>
    <row r="7358" spans="1:18" x14ac:dyDescent="0.25">
      <c r="A7358" s="132">
        <v>1081101</v>
      </c>
      <c r="B7358" s="145" t="s">
        <v>1004</v>
      </c>
      <c r="C7358" s="132">
        <v>3</v>
      </c>
      <c r="D7358" s="132">
        <v>7560</v>
      </c>
      <c r="E7358" s="186">
        <v>24</v>
      </c>
      <c r="F7358" s="132">
        <v>8640</v>
      </c>
      <c r="G7358" s="132">
        <v>288</v>
      </c>
      <c r="H7358" s="132">
        <v>360</v>
      </c>
      <c r="I7358" s="132">
        <v>1</v>
      </c>
      <c r="J7358" s="133">
        <v>1.1000000000000001</v>
      </c>
      <c r="K7358" s="133">
        <v>0.5</v>
      </c>
      <c r="L7358" s="133">
        <v>0.18</v>
      </c>
      <c r="M7358" s="134" t="str">
        <f t="shared" si="114"/>
        <v>P</v>
      </c>
      <c r="N7358" s="173" t="s">
        <v>10681</v>
      </c>
      <c r="O7358" s="146" t="s">
        <v>1614</v>
      </c>
      <c r="P7358" s="146" t="s">
        <v>9511</v>
      </c>
      <c r="Q7358" s="147" t="s">
        <v>10519</v>
      </c>
      <c r="R7358" s="187">
        <v>1.6800000000000002</v>
      </c>
    </row>
    <row r="7359" spans="1:18" x14ac:dyDescent="0.25">
      <c r="A7359" s="135">
        <v>1081104</v>
      </c>
      <c r="B7359" s="148" t="s">
        <v>6713</v>
      </c>
      <c r="C7359" s="135">
        <v>3</v>
      </c>
      <c r="D7359" s="135">
        <v>7560</v>
      </c>
      <c r="E7359" s="188">
        <v>24</v>
      </c>
      <c r="F7359" s="135">
        <v>8640</v>
      </c>
      <c r="G7359" s="135">
        <v>288</v>
      </c>
      <c r="H7359" s="135">
        <v>360</v>
      </c>
      <c r="I7359" s="135">
        <v>1</v>
      </c>
      <c r="J7359" s="136">
        <v>1.0900000000000001</v>
      </c>
      <c r="K7359" s="136">
        <v>0.48</v>
      </c>
      <c r="L7359" s="136">
        <v>0.17</v>
      </c>
      <c r="M7359" s="137" t="str">
        <f t="shared" si="114"/>
        <v>P</v>
      </c>
      <c r="N7359" s="174" t="s">
        <v>10681</v>
      </c>
      <c r="O7359" s="149" t="s">
        <v>1614</v>
      </c>
      <c r="P7359" s="149" t="s">
        <v>9511</v>
      </c>
      <c r="Q7359" s="150" t="s">
        <v>10519</v>
      </c>
      <c r="R7359" s="189">
        <v>1.71</v>
      </c>
    </row>
    <row r="7360" spans="1:18" x14ac:dyDescent="0.25">
      <c r="A7360" s="132">
        <v>1081105</v>
      </c>
      <c r="B7360" s="145" t="s">
        <v>590</v>
      </c>
      <c r="C7360" s="132">
        <v>8</v>
      </c>
      <c r="D7360" s="132">
        <v>396</v>
      </c>
      <c r="E7360" s="186" t="s">
        <v>21</v>
      </c>
      <c r="F7360" s="132">
        <v>648</v>
      </c>
      <c r="G7360" s="132">
        <v>18</v>
      </c>
      <c r="H7360" s="132">
        <v>18</v>
      </c>
      <c r="I7360" s="132">
        <v>2</v>
      </c>
      <c r="J7360" s="133">
        <v>1.78</v>
      </c>
      <c r="K7360" s="133">
        <v>1.65</v>
      </c>
      <c r="L7360" s="133">
        <v>0.8</v>
      </c>
      <c r="M7360" s="134" t="str">
        <f t="shared" si="114"/>
        <v>P</v>
      </c>
      <c r="N7360" s="173" t="s">
        <v>10681</v>
      </c>
      <c r="O7360" s="146" t="s">
        <v>1578</v>
      </c>
      <c r="P7360" s="146" t="s">
        <v>10582</v>
      </c>
      <c r="Q7360" s="147" t="s">
        <v>10519</v>
      </c>
      <c r="R7360" s="187">
        <v>7.84</v>
      </c>
    </row>
    <row r="7361" spans="1:18" x14ac:dyDescent="0.25">
      <c r="A7361" s="135">
        <v>1081115</v>
      </c>
      <c r="B7361" s="148" t="s">
        <v>6714</v>
      </c>
      <c r="C7361" s="135">
        <v>6</v>
      </c>
      <c r="D7361" s="135">
        <v>528</v>
      </c>
      <c r="E7361" s="188" t="s">
        <v>21</v>
      </c>
      <c r="F7361" s="135">
        <v>682</v>
      </c>
      <c r="G7361" s="135" t="s">
        <v>20</v>
      </c>
      <c r="H7361" s="135">
        <v>11</v>
      </c>
      <c r="I7361" s="135">
        <v>6</v>
      </c>
      <c r="J7361" s="136">
        <v>2.76</v>
      </c>
      <c r="K7361" s="136">
        <v>1.8</v>
      </c>
      <c r="L7361" s="136">
        <v>0.49</v>
      </c>
      <c r="M7361" s="137" t="str">
        <f t="shared" si="114"/>
        <v>P</v>
      </c>
      <c r="N7361" s="174" t="s">
        <v>10681</v>
      </c>
      <c r="O7361" s="149" t="s">
        <v>1506</v>
      </c>
      <c r="P7361" s="149" t="s">
        <v>9398</v>
      </c>
      <c r="Q7361" s="150" t="s">
        <v>10519</v>
      </c>
      <c r="R7361" s="189">
        <v>7.26</v>
      </c>
    </row>
    <row r="7362" spans="1:18" x14ac:dyDescent="0.25">
      <c r="A7362" s="132">
        <v>1081123</v>
      </c>
      <c r="B7362" s="145" t="s">
        <v>6715</v>
      </c>
      <c r="C7362" s="132">
        <v>24</v>
      </c>
      <c r="D7362" s="132">
        <v>455</v>
      </c>
      <c r="E7362" s="186" t="s">
        <v>21</v>
      </c>
      <c r="F7362" s="132">
        <v>805</v>
      </c>
      <c r="G7362" s="132">
        <v>8</v>
      </c>
      <c r="H7362" s="132">
        <v>12</v>
      </c>
      <c r="I7362" s="132">
        <v>3</v>
      </c>
      <c r="J7362" s="133">
        <v>1.93</v>
      </c>
      <c r="K7362" s="133">
        <v>1.53</v>
      </c>
      <c r="L7362" s="133">
        <v>0.62</v>
      </c>
      <c r="M7362" s="134" t="str">
        <f t="shared" ref="M7362:M7425" si="115">HYPERLINK(CONCATENATE("T:\Distribution Centre\RDC Department Shared\Cubiscan photos","\",A7362,"-pac.jpg"),"P")</f>
        <v>P</v>
      </c>
      <c r="N7362" s="173" t="s">
        <v>10681</v>
      </c>
      <c r="O7362" s="146" t="s">
        <v>1578</v>
      </c>
      <c r="P7362" s="146" t="s">
        <v>9470</v>
      </c>
      <c r="Q7362" s="147" t="s">
        <v>10519</v>
      </c>
      <c r="R7362" s="187">
        <v>7.4399999999999995</v>
      </c>
    </row>
    <row r="7363" spans="1:18" x14ac:dyDescent="0.25">
      <c r="A7363" s="135">
        <v>1081124</v>
      </c>
      <c r="B7363" s="148" t="s">
        <v>69</v>
      </c>
      <c r="C7363" s="135">
        <v>24</v>
      </c>
      <c r="D7363" s="135">
        <v>455</v>
      </c>
      <c r="E7363" s="188" t="s">
        <v>21</v>
      </c>
      <c r="F7363" s="135">
        <v>805</v>
      </c>
      <c r="G7363" s="135">
        <v>8</v>
      </c>
      <c r="H7363" s="135">
        <v>12</v>
      </c>
      <c r="I7363" s="135">
        <v>3</v>
      </c>
      <c r="J7363" s="136">
        <v>1.93</v>
      </c>
      <c r="K7363" s="136">
        <v>1.53</v>
      </c>
      <c r="L7363" s="136">
        <v>0.62</v>
      </c>
      <c r="M7363" s="137" t="str">
        <f t="shared" si="115"/>
        <v>P</v>
      </c>
      <c r="N7363" s="174" t="s">
        <v>10681</v>
      </c>
      <c r="O7363" s="149" t="s">
        <v>1578</v>
      </c>
      <c r="P7363" s="149" t="s">
        <v>9470</v>
      </c>
      <c r="Q7363" s="150" t="s">
        <v>10519</v>
      </c>
      <c r="R7363" s="189">
        <v>6.9599999999999991</v>
      </c>
    </row>
    <row r="7364" spans="1:18" x14ac:dyDescent="0.25">
      <c r="A7364" s="132">
        <v>1081125</v>
      </c>
      <c r="B7364" s="145" t="s">
        <v>8738</v>
      </c>
      <c r="C7364" s="132">
        <v>6</v>
      </c>
      <c r="D7364" s="132">
        <v>480</v>
      </c>
      <c r="E7364" s="186">
        <v>12</v>
      </c>
      <c r="F7364" s="132">
        <v>720</v>
      </c>
      <c r="G7364" s="132" t="s">
        <v>20</v>
      </c>
      <c r="H7364" s="132" t="s">
        <v>20</v>
      </c>
      <c r="I7364" s="132" t="s">
        <v>20</v>
      </c>
      <c r="J7364" s="133">
        <v>1.42</v>
      </c>
      <c r="K7364" s="133">
        <v>0.93</v>
      </c>
      <c r="L7364" s="133">
        <v>0.9</v>
      </c>
      <c r="M7364" s="134" t="str">
        <f t="shared" si="115"/>
        <v>P</v>
      </c>
      <c r="N7364" s="173" t="s">
        <v>10681</v>
      </c>
      <c r="O7364" s="146" t="s">
        <v>1578</v>
      </c>
      <c r="P7364" s="146" t="s">
        <v>10582</v>
      </c>
      <c r="Q7364" s="147" t="s">
        <v>10106</v>
      </c>
      <c r="R7364" s="187">
        <v>2.58</v>
      </c>
    </row>
    <row r="7365" spans="1:18" x14ac:dyDescent="0.25">
      <c r="A7365" s="135">
        <v>1081126</v>
      </c>
      <c r="B7365" s="148" t="s">
        <v>8739</v>
      </c>
      <c r="C7365" s="135">
        <v>6</v>
      </c>
      <c r="D7365" s="135">
        <v>480</v>
      </c>
      <c r="E7365" s="188">
        <v>12</v>
      </c>
      <c r="F7365" s="135">
        <v>720</v>
      </c>
      <c r="G7365" s="135" t="s">
        <v>20</v>
      </c>
      <c r="H7365" s="135" t="s">
        <v>20</v>
      </c>
      <c r="I7365" s="135" t="s">
        <v>20</v>
      </c>
      <c r="J7365" s="136">
        <v>1.44</v>
      </c>
      <c r="K7365" s="136">
        <v>0.93</v>
      </c>
      <c r="L7365" s="136">
        <v>0.91</v>
      </c>
      <c r="M7365" s="137" t="str">
        <f t="shared" si="115"/>
        <v>P</v>
      </c>
      <c r="N7365" s="174" t="s">
        <v>10681</v>
      </c>
      <c r="O7365" s="149" t="s">
        <v>1578</v>
      </c>
      <c r="P7365" s="149" t="s">
        <v>10582</v>
      </c>
      <c r="Q7365" s="150" t="s">
        <v>10106</v>
      </c>
      <c r="R7365" s="189">
        <v>2.7</v>
      </c>
    </row>
    <row r="7366" spans="1:18" x14ac:dyDescent="0.25">
      <c r="A7366" s="132">
        <v>1081130</v>
      </c>
      <c r="B7366" s="145" t="s">
        <v>6716</v>
      </c>
      <c r="C7366" s="132">
        <v>24</v>
      </c>
      <c r="D7366" s="132">
        <v>455</v>
      </c>
      <c r="E7366" s="186" t="s">
        <v>21</v>
      </c>
      <c r="F7366" s="132">
        <v>805</v>
      </c>
      <c r="G7366" s="132">
        <v>8</v>
      </c>
      <c r="H7366" s="132">
        <v>12</v>
      </c>
      <c r="I7366" s="132">
        <v>3</v>
      </c>
      <c r="J7366" s="133">
        <v>1.93</v>
      </c>
      <c r="K7366" s="133">
        <v>1.53</v>
      </c>
      <c r="L7366" s="133">
        <v>0.62</v>
      </c>
      <c r="M7366" s="134" t="str">
        <f t="shared" si="115"/>
        <v>P</v>
      </c>
      <c r="N7366" s="173" t="s">
        <v>10681</v>
      </c>
      <c r="O7366" s="146" t="s">
        <v>1578</v>
      </c>
      <c r="P7366" s="146" t="s">
        <v>9470</v>
      </c>
      <c r="Q7366" s="147" t="s">
        <v>10519</v>
      </c>
      <c r="R7366" s="187">
        <v>6.9599999999999991</v>
      </c>
    </row>
    <row r="7367" spans="1:18" x14ac:dyDescent="0.25">
      <c r="A7367" s="135">
        <v>1081157</v>
      </c>
      <c r="B7367" s="148" t="s">
        <v>10192</v>
      </c>
      <c r="C7367" s="135">
        <v>6</v>
      </c>
      <c r="D7367" s="135">
        <v>295</v>
      </c>
      <c r="E7367" s="188" t="s">
        <v>21</v>
      </c>
      <c r="F7367" s="135">
        <v>531</v>
      </c>
      <c r="G7367" s="135" t="s">
        <v>20</v>
      </c>
      <c r="H7367" s="135" t="s">
        <v>20</v>
      </c>
      <c r="I7367" s="135" t="s">
        <v>20</v>
      </c>
      <c r="J7367" s="136">
        <v>1.67</v>
      </c>
      <c r="K7367" s="136">
        <v>1.1200000000000001</v>
      </c>
      <c r="L7367" s="136">
        <v>1.62</v>
      </c>
      <c r="M7367" s="137" t="str">
        <f t="shared" si="115"/>
        <v>P</v>
      </c>
      <c r="N7367" s="174" t="s">
        <v>10681</v>
      </c>
      <c r="O7367" s="149" t="s">
        <v>1506</v>
      </c>
      <c r="P7367" s="149" t="s">
        <v>10455</v>
      </c>
      <c r="Q7367" s="150" t="s">
        <v>10519</v>
      </c>
      <c r="R7367" s="189">
        <v>6.8999999999999995</v>
      </c>
    </row>
    <row r="7368" spans="1:18" x14ac:dyDescent="0.25">
      <c r="A7368" s="132">
        <v>1081158</v>
      </c>
      <c r="B7368" s="145" t="s">
        <v>9975</v>
      </c>
      <c r="C7368" s="132">
        <v>6</v>
      </c>
      <c r="D7368" s="132">
        <v>497</v>
      </c>
      <c r="E7368" s="186" t="s">
        <v>21</v>
      </c>
      <c r="F7368" s="132">
        <v>710</v>
      </c>
      <c r="G7368" s="132" t="s">
        <v>20</v>
      </c>
      <c r="H7368" s="132" t="s">
        <v>20</v>
      </c>
      <c r="I7368" s="132" t="s">
        <v>20</v>
      </c>
      <c r="J7368" s="133">
        <v>1.46</v>
      </c>
      <c r="K7368" s="133">
        <v>0.96</v>
      </c>
      <c r="L7368" s="133">
        <v>1.42</v>
      </c>
      <c r="M7368" s="134" t="str">
        <f t="shared" si="115"/>
        <v>P</v>
      </c>
      <c r="N7368" s="173" t="s">
        <v>10681</v>
      </c>
      <c r="O7368" s="146" t="s">
        <v>1506</v>
      </c>
      <c r="P7368" s="146" t="s">
        <v>10455</v>
      </c>
      <c r="Q7368" s="147" t="s">
        <v>10519</v>
      </c>
      <c r="R7368" s="187">
        <v>7.26</v>
      </c>
    </row>
    <row r="7369" spans="1:18" x14ac:dyDescent="0.25">
      <c r="A7369" s="135">
        <v>1081160</v>
      </c>
      <c r="B7369" s="148" t="s">
        <v>674</v>
      </c>
      <c r="C7369" s="135">
        <v>6</v>
      </c>
      <c r="D7369" s="135">
        <v>180</v>
      </c>
      <c r="E7369" s="188" t="s">
        <v>21</v>
      </c>
      <c r="F7369" s="135">
        <v>216</v>
      </c>
      <c r="G7369" s="135" t="s">
        <v>20</v>
      </c>
      <c r="H7369" s="135" t="s">
        <v>20</v>
      </c>
      <c r="I7369" s="135" t="s">
        <v>20</v>
      </c>
      <c r="J7369" s="136">
        <v>2.84</v>
      </c>
      <c r="K7369" s="136">
        <v>1.94</v>
      </c>
      <c r="L7369" s="136">
        <v>1.1299999999999999</v>
      </c>
      <c r="M7369" s="137" t="str">
        <f t="shared" si="115"/>
        <v>P</v>
      </c>
      <c r="N7369" s="174" t="s">
        <v>10681</v>
      </c>
      <c r="O7369" s="149" t="s">
        <v>1693</v>
      </c>
      <c r="P7369" s="149" t="s">
        <v>10126</v>
      </c>
      <c r="Q7369" s="150" t="s">
        <v>10519</v>
      </c>
      <c r="R7369" s="189">
        <v>5.82</v>
      </c>
    </row>
    <row r="7370" spans="1:18" x14ac:dyDescent="0.25">
      <c r="A7370" s="132">
        <v>1081161</v>
      </c>
      <c r="B7370" s="145" t="s">
        <v>715</v>
      </c>
      <c r="C7370" s="132">
        <v>6</v>
      </c>
      <c r="D7370" s="132">
        <v>40</v>
      </c>
      <c r="E7370" s="186" t="s">
        <v>21</v>
      </c>
      <c r="F7370" s="132">
        <v>60</v>
      </c>
      <c r="G7370" s="132" t="s">
        <v>20</v>
      </c>
      <c r="H7370" s="132" t="s">
        <v>20</v>
      </c>
      <c r="I7370" s="132" t="s">
        <v>20</v>
      </c>
      <c r="J7370" s="133">
        <v>4.4000000000000004</v>
      </c>
      <c r="K7370" s="133">
        <v>2.2599999999999998</v>
      </c>
      <c r="L7370" s="133">
        <v>2.35</v>
      </c>
      <c r="M7370" s="134" t="str">
        <f t="shared" si="115"/>
        <v>P</v>
      </c>
      <c r="N7370" s="173" t="s">
        <v>10681</v>
      </c>
      <c r="O7370" s="146" t="s">
        <v>1555</v>
      </c>
      <c r="P7370" s="146" t="s">
        <v>9448</v>
      </c>
      <c r="Q7370" s="147" t="s">
        <v>10519</v>
      </c>
      <c r="R7370" s="187">
        <v>20.16</v>
      </c>
    </row>
    <row r="7371" spans="1:18" x14ac:dyDescent="0.25">
      <c r="A7371" s="135">
        <v>1081162</v>
      </c>
      <c r="B7371" s="148" t="s">
        <v>6717</v>
      </c>
      <c r="C7371" s="135">
        <v>6</v>
      </c>
      <c r="D7371" s="135">
        <v>224</v>
      </c>
      <c r="E7371" s="188" t="s">
        <v>21</v>
      </c>
      <c r="F7371" s="135">
        <v>392</v>
      </c>
      <c r="G7371" s="135">
        <v>20</v>
      </c>
      <c r="H7371" s="135">
        <v>28</v>
      </c>
      <c r="I7371" s="135">
        <v>1</v>
      </c>
      <c r="J7371" s="136">
        <v>1.78</v>
      </c>
      <c r="K7371" s="136">
        <v>1.1599999999999999</v>
      </c>
      <c r="L7371" s="136">
        <v>2.04</v>
      </c>
      <c r="M7371" s="137" t="str">
        <f t="shared" si="115"/>
        <v>P</v>
      </c>
      <c r="N7371" s="174" t="s">
        <v>10681</v>
      </c>
      <c r="O7371" s="149" t="s">
        <v>1555</v>
      </c>
      <c r="P7371" s="149" t="s">
        <v>9448</v>
      </c>
      <c r="Q7371" s="150" t="s">
        <v>10519</v>
      </c>
      <c r="R7371" s="189">
        <v>9.48</v>
      </c>
    </row>
    <row r="7372" spans="1:18" x14ac:dyDescent="0.25">
      <c r="A7372" s="132">
        <v>1081173</v>
      </c>
      <c r="B7372" s="145" t="s">
        <v>690</v>
      </c>
      <c r="C7372" s="132">
        <v>6</v>
      </c>
      <c r="D7372" s="132">
        <v>280</v>
      </c>
      <c r="E7372" s="186" t="s">
        <v>21</v>
      </c>
      <c r="F7372" s="132">
        <v>392</v>
      </c>
      <c r="G7372" s="132">
        <v>20</v>
      </c>
      <c r="H7372" s="132">
        <v>28</v>
      </c>
      <c r="I7372" s="132">
        <v>1</v>
      </c>
      <c r="J7372" s="133">
        <v>1.74</v>
      </c>
      <c r="K7372" s="133">
        <v>1.1599999999999999</v>
      </c>
      <c r="L7372" s="133">
        <v>2.1</v>
      </c>
      <c r="M7372" s="134" t="str">
        <f t="shared" si="115"/>
        <v>P</v>
      </c>
      <c r="N7372" s="173" t="s">
        <v>10681</v>
      </c>
      <c r="O7372" s="146" t="s">
        <v>1506</v>
      </c>
      <c r="P7372" s="146" t="s">
        <v>9503</v>
      </c>
      <c r="Q7372" s="147" t="s">
        <v>10519</v>
      </c>
      <c r="R7372" s="187">
        <v>22.32</v>
      </c>
    </row>
    <row r="7373" spans="1:18" x14ac:dyDescent="0.25">
      <c r="A7373" s="135">
        <v>1081174</v>
      </c>
      <c r="B7373" s="148" t="s">
        <v>689</v>
      </c>
      <c r="C7373" s="135">
        <v>6</v>
      </c>
      <c r="D7373" s="135">
        <v>224</v>
      </c>
      <c r="E7373" s="188" t="s">
        <v>21</v>
      </c>
      <c r="F7373" s="135">
        <v>392</v>
      </c>
      <c r="G7373" s="135">
        <v>20</v>
      </c>
      <c r="H7373" s="135">
        <v>28</v>
      </c>
      <c r="I7373" s="135">
        <v>1</v>
      </c>
      <c r="J7373" s="136">
        <v>1.78</v>
      </c>
      <c r="K7373" s="136">
        <v>1.18</v>
      </c>
      <c r="L7373" s="136">
        <v>2.04</v>
      </c>
      <c r="M7373" s="137" t="str">
        <f t="shared" si="115"/>
        <v>P</v>
      </c>
      <c r="N7373" s="174" t="s">
        <v>10681</v>
      </c>
      <c r="O7373" s="149" t="s">
        <v>1555</v>
      </c>
      <c r="P7373" s="149" t="s">
        <v>9448</v>
      </c>
      <c r="Q7373" s="150" t="s">
        <v>10519</v>
      </c>
      <c r="R7373" s="189">
        <v>9.36</v>
      </c>
    </row>
    <row r="7374" spans="1:18" x14ac:dyDescent="0.25">
      <c r="A7374" s="132">
        <v>1081175</v>
      </c>
      <c r="B7374" s="145" t="s">
        <v>1318</v>
      </c>
      <c r="C7374" s="132">
        <v>1</v>
      </c>
      <c r="D7374" s="132" t="s">
        <v>9548</v>
      </c>
      <c r="E7374" s="186" t="s">
        <v>9548</v>
      </c>
      <c r="F7374" s="132" t="s">
        <v>9548</v>
      </c>
      <c r="G7374" s="132" t="s">
        <v>9548</v>
      </c>
      <c r="H7374" s="132" t="s">
        <v>9548</v>
      </c>
      <c r="I7374" s="132" t="s">
        <v>9548</v>
      </c>
      <c r="J7374" s="133">
        <v>0.85</v>
      </c>
      <c r="K7374" s="133">
        <v>0.84</v>
      </c>
      <c r="L7374" s="133">
        <v>0.68</v>
      </c>
      <c r="M7374" s="134" t="str">
        <f t="shared" si="115"/>
        <v>P</v>
      </c>
      <c r="N7374" s="173" t="s">
        <v>10681</v>
      </c>
      <c r="O7374" s="146" t="s">
        <v>1506</v>
      </c>
      <c r="P7374" s="146" t="s">
        <v>9442</v>
      </c>
      <c r="Q7374" s="147" t="s">
        <v>10519</v>
      </c>
      <c r="R7374" s="187">
        <v>0.21</v>
      </c>
    </row>
    <row r="7375" spans="1:18" x14ac:dyDescent="0.25">
      <c r="A7375" s="135">
        <v>1081176</v>
      </c>
      <c r="B7375" s="148" t="s">
        <v>687</v>
      </c>
      <c r="C7375" s="135">
        <v>6</v>
      </c>
      <c r="D7375" s="135">
        <v>128</v>
      </c>
      <c r="E7375" s="188" t="s">
        <v>21</v>
      </c>
      <c r="F7375" s="135">
        <v>192</v>
      </c>
      <c r="G7375" s="135" t="s">
        <v>20</v>
      </c>
      <c r="H7375" s="135" t="s">
        <v>20</v>
      </c>
      <c r="I7375" s="135" t="s">
        <v>20</v>
      </c>
      <c r="J7375" s="136">
        <v>3.1</v>
      </c>
      <c r="K7375" s="136">
        <v>2.12</v>
      </c>
      <c r="L7375" s="136">
        <v>1.22</v>
      </c>
      <c r="M7375" s="137" t="str">
        <f t="shared" si="115"/>
        <v>P</v>
      </c>
      <c r="N7375" s="174" t="s">
        <v>10681</v>
      </c>
      <c r="O7375" s="149" t="s">
        <v>1555</v>
      </c>
      <c r="P7375" s="149" t="s">
        <v>9448</v>
      </c>
      <c r="Q7375" s="150" t="s">
        <v>10519</v>
      </c>
      <c r="R7375" s="189">
        <v>14.700000000000001</v>
      </c>
    </row>
    <row r="7376" spans="1:18" x14ac:dyDescent="0.25">
      <c r="A7376" s="132">
        <v>1081178</v>
      </c>
      <c r="B7376" s="145" t="s">
        <v>6718</v>
      </c>
      <c r="C7376" s="132">
        <v>6</v>
      </c>
      <c r="D7376" s="132">
        <v>210</v>
      </c>
      <c r="E7376" s="186" t="s">
        <v>21</v>
      </c>
      <c r="F7376" s="132">
        <v>300</v>
      </c>
      <c r="G7376" s="132" t="s">
        <v>20</v>
      </c>
      <c r="H7376" s="132">
        <v>20</v>
      </c>
      <c r="I7376" s="132">
        <v>1</v>
      </c>
      <c r="J7376" s="133">
        <v>1.82</v>
      </c>
      <c r="K7376" s="133">
        <v>1.78</v>
      </c>
      <c r="L7376" s="133">
        <v>1.49</v>
      </c>
      <c r="M7376" s="134" t="str">
        <f t="shared" si="115"/>
        <v>P</v>
      </c>
      <c r="N7376" s="173" t="s">
        <v>10681</v>
      </c>
      <c r="O7376" s="146" t="s">
        <v>1693</v>
      </c>
      <c r="P7376" s="146" t="s">
        <v>10126</v>
      </c>
      <c r="Q7376" s="147" t="s">
        <v>10519</v>
      </c>
      <c r="R7376" s="187">
        <v>12.059999999999999</v>
      </c>
    </row>
    <row r="7377" spans="1:18" x14ac:dyDescent="0.25">
      <c r="A7377" s="135">
        <v>1081179</v>
      </c>
      <c r="B7377" s="148" t="s">
        <v>766</v>
      </c>
      <c r="C7377" s="135">
        <v>2</v>
      </c>
      <c r="D7377" s="135">
        <v>50</v>
      </c>
      <c r="E7377" s="188" t="s">
        <v>21</v>
      </c>
      <c r="F7377" s="135">
        <v>60</v>
      </c>
      <c r="G7377" s="135">
        <v>4</v>
      </c>
      <c r="H7377" s="135">
        <v>4</v>
      </c>
      <c r="I7377" s="135">
        <v>1</v>
      </c>
      <c r="J7377" s="136">
        <v>4.45</v>
      </c>
      <c r="K7377" s="136">
        <v>2.34</v>
      </c>
      <c r="L7377" s="136">
        <v>2.36</v>
      </c>
      <c r="M7377" s="137" t="str">
        <f t="shared" si="115"/>
        <v>P</v>
      </c>
      <c r="N7377" s="172" t="s">
        <v>10681</v>
      </c>
      <c r="O7377" s="149" t="s">
        <v>1506</v>
      </c>
      <c r="P7377" s="149" t="s">
        <v>9503</v>
      </c>
      <c r="Q7377" s="150" t="s">
        <v>10106</v>
      </c>
      <c r="R7377" s="189">
        <v>16.72</v>
      </c>
    </row>
    <row r="7378" spans="1:18" x14ac:dyDescent="0.25">
      <c r="A7378" s="132">
        <v>1081180</v>
      </c>
      <c r="B7378" s="145" t="s">
        <v>691</v>
      </c>
      <c r="C7378" s="132">
        <v>6</v>
      </c>
      <c r="D7378" s="132">
        <v>224</v>
      </c>
      <c r="E7378" s="186" t="s">
        <v>21</v>
      </c>
      <c r="F7378" s="132">
        <v>392</v>
      </c>
      <c r="G7378" s="132">
        <v>20</v>
      </c>
      <c r="H7378" s="132" t="s">
        <v>20</v>
      </c>
      <c r="I7378" s="132">
        <v>1</v>
      </c>
      <c r="J7378" s="133">
        <v>1.71</v>
      </c>
      <c r="K7378" s="133">
        <v>1.18</v>
      </c>
      <c r="L7378" s="133">
        <v>2.1</v>
      </c>
      <c r="M7378" s="134" t="str">
        <f t="shared" si="115"/>
        <v>P</v>
      </c>
      <c r="N7378" s="171" t="s">
        <v>10681</v>
      </c>
      <c r="O7378" s="146" t="s">
        <v>1555</v>
      </c>
      <c r="P7378" s="146" t="s">
        <v>9448</v>
      </c>
      <c r="Q7378" s="147" t="s">
        <v>10519</v>
      </c>
      <c r="R7378" s="187">
        <v>9.6000000000000014</v>
      </c>
    </row>
    <row r="7379" spans="1:18" x14ac:dyDescent="0.25">
      <c r="A7379" s="135">
        <v>1081181</v>
      </c>
      <c r="B7379" s="148" t="s">
        <v>6719</v>
      </c>
      <c r="C7379" s="135">
        <v>6</v>
      </c>
      <c r="D7379" s="135" t="s">
        <v>20</v>
      </c>
      <c r="E7379" s="188" t="s">
        <v>20</v>
      </c>
      <c r="F7379" s="135" t="s">
        <v>20</v>
      </c>
      <c r="G7379" s="135" t="s">
        <v>20</v>
      </c>
      <c r="H7379" s="135" t="s">
        <v>20</v>
      </c>
      <c r="I7379" s="135" t="s">
        <v>20</v>
      </c>
      <c r="J7379" s="136">
        <v>3.06</v>
      </c>
      <c r="K7379" s="136">
        <v>2.08</v>
      </c>
      <c r="L7379" s="136">
        <v>1.1499999999999999</v>
      </c>
      <c r="M7379" s="137" t="str">
        <f t="shared" si="115"/>
        <v>P</v>
      </c>
      <c r="N7379" s="172" t="s">
        <v>10682</v>
      </c>
      <c r="O7379" s="149" t="s">
        <v>1500</v>
      </c>
      <c r="P7379" s="149" t="s">
        <v>9456</v>
      </c>
      <c r="Q7379" s="150" t="s">
        <v>10519</v>
      </c>
      <c r="R7379" s="189">
        <v>3.3134328358208958</v>
      </c>
    </row>
    <row r="7380" spans="1:18" x14ac:dyDescent="0.25">
      <c r="A7380" s="132">
        <v>1081182</v>
      </c>
      <c r="B7380" s="145" t="s">
        <v>6720</v>
      </c>
      <c r="C7380" s="132">
        <v>1000</v>
      </c>
      <c r="D7380" s="132" t="s">
        <v>20</v>
      </c>
      <c r="E7380" s="186" t="s">
        <v>20</v>
      </c>
      <c r="F7380" s="132" t="s">
        <v>20</v>
      </c>
      <c r="G7380" s="132" t="s">
        <v>20</v>
      </c>
      <c r="H7380" s="132" t="s">
        <v>20</v>
      </c>
      <c r="I7380" s="132" t="s">
        <v>20</v>
      </c>
      <c r="J7380" s="133">
        <v>1.4</v>
      </c>
      <c r="K7380" s="133">
        <v>1.4</v>
      </c>
      <c r="L7380" s="133">
        <v>0.43</v>
      </c>
      <c r="M7380" s="134" t="str">
        <f t="shared" si="115"/>
        <v>P</v>
      </c>
      <c r="N7380" s="171" t="s">
        <v>10682</v>
      </c>
      <c r="O7380" s="146" t="s">
        <v>1506</v>
      </c>
      <c r="P7380" s="146" t="s">
        <v>9526</v>
      </c>
      <c r="Q7380" s="147" t="s">
        <v>10519</v>
      </c>
      <c r="R7380" s="187">
        <v>20.91</v>
      </c>
    </row>
    <row r="7381" spans="1:18" x14ac:dyDescent="0.25">
      <c r="A7381" s="135">
        <v>1081183</v>
      </c>
      <c r="B7381" s="148" t="s">
        <v>6721</v>
      </c>
      <c r="C7381" s="135">
        <v>1</v>
      </c>
      <c r="D7381" s="135" t="s">
        <v>20</v>
      </c>
      <c r="E7381" s="188" t="s">
        <v>20</v>
      </c>
      <c r="F7381" s="135" t="s">
        <v>20</v>
      </c>
      <c r="G7381" s="135" t="s">
        <v>20</v>
      </c>
      <c r="H7381" s="135" t="s">
        <v>20</v>
      </c>
      <c r="I7381" s="135" t="s">
        <v>20</v>
      </c>
      <c r="J7381" s="136">
        <v>2.5859999999999999</v>
      </c>
      <c r="K7381" s="136">
        <v>1.78</v>
      </c>
      <c r="L7381" s="136">
        <v>1E-3</v>
      </c>
      <c r="M7381" s="137" t="str">
        <f t="shared" si="115"/>
        <v>P</v>
      </c>
      <c r="N7381" s="172" t="s">
        <v>10682</v>
      </c>
      <c r="O7381" s="149" t="s">
        <v>1506</v>
      </c>
      <c r="P7381" s="149" t="s">
        <v>9498</v>
      </c>
      <c r="Q7381" s="150" t="s">
        <v>10519</v>
      </c>
      <c r="R7381" s="189">
        <v>0.11</v>
      </c>
    </row>
    <row r="7382" spans="1:18" x14ac:dyDescent="0.25">
      <c r="A7382" s="132">
        <v>1081184</v>
      </c>
      <c r="B7382" s="145" t="s">
        <v>6722</v>
      </c>
      <c r="C7382" s="132">
        <v>1000</v>
      </c>
      <c r="D7382" s="132" t="s">
        <v>20</v>
      </c>
      <c r="E7382" s="186" t="s">
        <v>20</v>
      </c>
      <c r="F7382" s="132" t="s">
        <v>20</v>
      </c>
      <c r="G7382" s="132" t="s">
        <v>20</v>
      </c>
      <c r="H7382" s="132" t="s">
        <v>20</v>
      </c>
      <c r="I7382" s="132" t="s">
        <v>20</v>
      </c>
      <c r="J7382" s="133">
        <v>1.4</v>
      </c>
      <c r="K7382" s="133">
        <v>1.4</v>
      </c>
      <c r="L7382" s="133">
        <v>0.43</v>
      </c>
      <c r="M7382" s="134" t="str">
        <f t="shared" si="115"/>
        <v>P</v>
      </c>
      <c r="N7382" s="171" t="s">
        <v>10682</v>
      </c>
      <c r="O7382" s="146" t="s">
        <v>1506</v>
      </c>
      <c r="P7382" s="146" t="s">
        <v>9526</v>
      </c>
      <c r="Q7382" s="147" t="s">
        <v>10519</v>
      </c>
      <c r="R7382" s="187">
        <v>45.91</v>
      </c>
    </row>
    <row r="7383" spans="1:18" x14ac:dyDescent="0.25">
      <c r="A7383" s="135">
        <v>1081191</v>
      </c>
      <c r="B7383" s="148" t="s">
        <v>6723</v>
      </c>
      <c r="C7383" s="135">
        <v>6</v>
      </c>
      <c r="D7383" s="135" t="s">
        <v>20</v>
      </c>
      <c r="E7383" s="188" t="s">
        <v>20</v>
      </c>
      <c r="F7383" s="135" t="s">
        <v>20</v>
      </c>
      <c r="G7383" s="135" t="s">
        <v>20</v>
      </c>
      <c r="H7383" s="135" t="s">
        <v>20</v>
      </c>
      <c r="I7383" s="135" t="s">
        <v>20</v>
      </c>
      <c r="J7383" s="136">
        <v>3.06</v>
      </c>
      <c r="K7383" s="136">
        <v>1.8</v>
      </c>
      <c r="L7383" s="136">
        <v>1E-3</v>
      </c>
      <c r="M7383" s="137" t="str">
        <f t="shared" si="115"/>
        <v>P</v>
      </c>
      <c r="N7383" s="172" t="s">
        <v>10682</v>
      </c>
      <c r="O7383" s="149" t="s">
        <v>1506</v>
      </c>
      <c r="P7383" s="149" t="s">
        <v>9498</v>
      </c>
      <c r="Q7383" s="150" t="s">
        <v>10519</v>
      </c>
      <c r="R7383" s="189">
        <v>0.06</v>
      </c>
    </row>
    <row r="7384" spans="1:18" x14ac:dyDescent="0.25">
      <c r="A7384" s="132">
        <v>1081194</v>
      </c>
      <c r="B7384" s="145" t="s">
        <v>6724</v>
      </c>
      <c r="C7384" s="132">
        <v>6</v>
      </c>
      <c r="D7384" s="132" t="s">
        <v>20</v>
      </c>
      <c r="E7384" s="186" t="s">
        <v>20</v>
      </c>
      <c r="F7384" s="132" t="s">
        <v>20</v>
      </c>
      <c r="G7384" s="132" t="s">
        <v>20</v>
      </c>
      <c r="H7384" s="132" t="s">
        <v>20</v>
      </c>
      <c r="I7384" s="132" t="s">
        <v>20</v>
      </c>
      <c r="J7384" s="133">
        <v>1.18</v>
      </c>
      <c r="K7384" s="133">
        <v>1.18</v>
      </c>
      <c r="L7384" s="133">
        <v>1E-3</v>
      </c>
      <c r="M7384" s="134" t="str">
        <f t="shared" si="115"/>
        <v>P</v>
      </c>
      <c r="N7384" s="171" t="s">
        <v>10682</v>
      </c>
      <c r="O7384" s="146" t="s">
        <v>1506</v>
      </c>
      <c r="P7384" s="146" t="s">
        <v>9498</v>
      </c>
      <c r="Q7384" s="147" t="s">
        <v>10519</v>
      </c>
      <c r="R7384" s="187">
        <v>0.01</v>
      </c>
    </row>
    <row r="7385" spans="1:18" x14ac:dyDescent="0.25">
      <c r="A7385" s="135">
        <v>1081208</v>
      </c>
      <c r="B7385" s="148" t="s">
        <v>6725</v>
      </c>
      <c r="C7385" s="135">
        <v>6</v>
      </c>
      <c r="D7385" s="135" t="s">
        <v>20</v>
      </c>
      <c r="E7385" s="188" t="s">
        <v>20</v>
      </c>
      <c r="F7385" s="135" t="s">
        <v>20</v>
      </c>
      <c r="G7385" s="135" t="s">
        <v>20</v>
      </c>
      <c r="H7385" s="135" t="s">
        <v>20</v>
      </c>
      <c r="I7385" s="135" t="s">
        <v>20</v>
      </c>
      <c r="J7385" s="136">
        <v>3.1</v>
      </c>
      <c r="K7385" s="136">
        <v>1.92</v>
      </c>
      <c r="L7385" s="136">
        <v>0.06</v>
      </c>
      <c r="M7385" s="137" t="str">
        <f t="shared" si="115"/>
        <v>P</v>
      </c>
      <c r="N7385" s="172" t="s">
        <v>10682</v>
      </c>
      <c r="O7385" s="149" t="s">
        <v>1506</v>
      </c>
      <c r="P7385" s="149" t="s">
        <v>9498</v>
      </c>
      <c r="Q7385" s="150" t="s">
        <v>10519</v>
      </c>
      <c r="R7385" s="189">
        <v>1.98</v>
      </c>
    </row>
    <row r="7386" spans="1:18" x14ac:dyDescent="0.25">
      <c r="A7386" s="132">
        <v>1081213</v>
      </c>
      <c r="B7386" s="145" t="s">
        <v>6726</v>
      </c>
      <c r="C7386" s="132">
        <v>6</v>
      </c>
      <c r="D7386" s="132" t="s">
        <v>20</v>
      </c>
      <c r="E7386" s="186" t="s">
        <v>20</v>
      </c>
      <c r="F7386" s="132" t="s">
        <v>20</v>
      </c>
      <c r="G7386" s="132" t="s">
        <v>20</v>
      </c>
      <c r="H7386" s="132" t="s">
        <v>20</v>
      </c>
      <c r="I7386" s="132" t="s">
        <v>20</v>
      </c>
      <c r="J7386" s="133">
        <v>4.4000000000000004</v>
      </c>
      <c r="K7386" s="133">
        <v>2.2999999999999998</v>
      </c>
      <c r="L7386" s="133">
        <v>2.35</v>
      </c>
      <c r="M7386" s="134" t="str">
        <f t="shared" si="115"/>
        <v>P</v>
      </c>
      <c r="N7386" s="171" t="s">
        <v>10682</v>
      </c>
      <c r="O7386" s="146" t="s">
        <v>1500</v>
      </c>
      <c r="P7386" s="146" t="s">
        <v>9456</v>
      </c>
      <c r="Q7386" s="147" t="s">
        <v>10519</v>
      </c>
      <c r="R7386" s="187">
        <v>5.6865671641791042</v>
      </c>
    </row>
    <row r="7387" spans="1:18" x14ac:dyDescent="0.25">
      <c r="A7387" s="135">
        <v>1081214</v>
      </c>
      <c r="B7387" s="148" t="s">
        <v>6727</v>
      </c>
      <c r="C7387" s="135">
        <v>1000</v>
      </c>
      <c r="D7387" s="135" t="s">
        <v>20</v>
      </c>
      <c r="E7387" s="188" t="s">
        <v>20</v>
      </c>
      <c r="F7387" s="135" t="s">
        <v>20</v>
      </c>
      <c r="G7387" s="135" t="s">
        <v>20</v>
      </c>
      <c r="H7387" s="135" t="s">
        <v>20</v>
      </c>
      <c r="I7387" s="135" t="s">
        <v>20</v>
      </c>
      <c r="J7387" s="136">
        <v>1.4</v>
      </c>
      <c r="K7387" s="136">
        <v>1.4</v>
      </c>
      <c r="L7387" s="136">
        <v>0.43</v>
      </c>
      <c r="M7387" s="137" t="str">
        <f t="shared" si="115"/>
        <v>P</v>
      </c>
      <c r="N7387" s="172" t="s">
        <v>10682</v>
      </c>
      <c r="O7387" s="149" t="s">
        <v>1506</v>
      </c>
      <c r="P7387" s="149" t="s">
        <v>9526</v>
      </c>
      <c r="Q7387" s="150" t="s">
        <v>10519</v>
      </c>
      <c r="R7387" s="189">
        <v>35.35</v>
      </c>
    </row>
    <row r="7388" spans="1:18" x14ac:dyDescent="0.25">
      <c r="A7388" s="132">
        <v>1081217</v>
      </c>
      <c r="B7388" s="145" t="s">
        <v>6728</v>
      </c>
      <c r="C7388" s="132">
        <v>2</v>
      </c>
      <c r="D7388" s="132" t="s">
        <v>20</v>
      </c>
      <c r="E7388" s="186" t="s">
        <v>20</v>
      </c>
      <c r="F7388" s="132" t="s">
        <v>20</v>
      </c>
      <c r="G7388" s="132" t="s">
        <v>20</v>
      </c>
      <c r="H7388" s="132" t="s">
        <v>20</v>
      </c>
      <c r="I7388" s="132" t="s">
        <v>20</v>
      </c>
      <c r="J7388" s="133">
        <v>4.4000000000000004</v>
      </c>
      <c r="K7388" s="133">
        <v>2.3199999999999998</v>
      </c>
      <c r="L7388" s="133">
        <v>2.35</v>
      </c>
      <c r="M7388" s="134" t="str">
        <f t="shared" si="115"/>
        <v>P</v>
      </c>
      <c r="N7388" s="171" t="s">
        <v>10682</v>
      </c>
      <c r="O7388" s="146" t="s">
        <v>1500</v>
      </c>
      <c r="P7388" s="146" t="s">
        <v>9456</v>
      </c>
      <c r="Q7388" s="147" t="s">
        <v>10519</v>
      </c>
      <c r="R7388" s="187">
        <v>5.46</v>
      </c>
    </row>
    <row r="7389" spans="1:18" x14ac:dyDescent="0.25">
      <c r="A7389" s="135">
        <v>1081218</v>
      </c>
      <c r="B7389" s="148" t="s">
        <v>6729</v>
      </c>
      <c r="C7389" s="135">
        <v>1000</v>
      </c>
      <c r="D7389" s="135" t="s">
        <v>20</v>
      </c>
      <c r="E7389" s="188" t="s">
        <v>20</v>
      </c>
      <c r="F7389" s="135" t="s">
        <v>20</v>
      </c>
      <c r="G7389" s="135" t="s">
        <v>20</v>
      </c>
      <c r="H7389" s="135" t="s">
        <v>20</v>
      </c>
      <c r="I7389" s="135" t="s">
        <v>20</v>
      </c>
      <c r="J7389" s="136">
        <v>1.4</v>
      </c>
      <c r="K7389" s="136">
        <v>1.4</v>
      </c>
      <c r="L7389" s="136">
        <v>0.43</v>
      </c>
      <c r="M7389" s="137" t="str">
        <f t="shared" si="115"/>
        <v>P</v>
      </c>
      <c r="N7389" s="172" t="s">
        <v>10682</v>
      </c>
      <c r="O7389" s="149" t="s">
        <v>1506</v>
      </c>
      <c r="P7389" s="149" t="s">
        <v>9526</v>
      </c>
      <c r="Q7389" s="150" t="s">
        <v>10519</v>
      </c>
      <c r="R7389" s="189">
        <v>50</v>
      </c>
    </row>
    <row r="7390" spans="1:18" x14ac:dyDescent="0.25">
      <c r="A7390" s="132">
        <v>1081220</v>
      </c>
      <c r="B7390" s="145" t="s">
        <v>6730</v>
      </c>
      <c r="C7390" s="132">
        <v>6</v>
      </c>
      <c r="D7390" s="132">
        <v>40</v>
      </c>
      <c r="E7390" s="186" t="s">
        <v>20</v>
      </c>
      <c r="F7390" s="132" t="s">
        <v>20</v>
      </c>
      <c r="G7390" s="132" t="s">
        <v>20</v>
      </c>
      <c r="H7390" s="132" t="s">
        <v>20</v>
      </c>
      <c r="I7390" s="132" t="s">
        <v>20</v>
      </c>
      <c r="J7390" s="133">
        <v>4.25</v>
      </c>
      <c r="K7390" s="133">
        <v>3</v>
      </c>
      <c r="L7390" s="133">
        <v>2.35</v>
      </c>
      <c r="M7390" s="134" t="str">
        <f t="shared" si="115"/>
        <v>P</v>
      </c>
      <c r="N7390" s="171" t="s">
        <v>10682</v>
      </c>
      <c r="O7390" s="146" t="s">
        <v>1506</v>
      </c>
      <c r="P7390" s="146" t="s">
        <v>9496</v>
      </c>
      <c r="Q7390" s="147" t="s">
        <v>10519</v>
      </c>
      <c r="R7390" s="187">
        <v>10.98</v>
      </c>
    </row>
    <row r="7391" spans="1:18" x14ac:dyDescent="0.25">
      <c r="A7391" s="135">
        <v>1081221</v>
      </c>
      <c r="B7391" s="148" t="s">
        <v>6731</v>
      </c>
      <c r="C7391" s="135">
        <v>1000</v>
      </c>
      <c r="D7391" s="135" t="s">
        <v>20</v>
      </c>
      <c r="E7391" s="188" t="s">
        <v>20</v>
      </c>
      <c r="F7391" s="135" t="s">
        <v>20</v>
      </c>
      <c r="G7391" s="135" t="s">
        <v>20</v>
      </c>
      <c r="H7391" s="135" t="s">
        <v>20</v>
      </c>
      <c r="I7391" s="135" t="s">
        <v>20</v>
      </c>
      <c r="J7391" s="136">
        <v>1.4</v>
      </c>
      <c r="K7391" s="136">
        <v>1.4</v>
      </c>
      <c r="L7391" s="136">
        <v>0.43</v>
      </c>
      <c r="M7391" s="137" t="str">
        <f t="shared" si="115"/>
        <v>P</v>
      </c>
      <c r="N7391" s="172" t="s">
        <v>10682</v>
      </c>
      <c r="O7391" s="149" t="s">
        <v>1506</v>
      </c>
      <c r="P7391" s="149" t="s">
        <v>9526</v>
      </c>
      <c r="Q7391" s="150" t="s">
        <v>10519</v>
      </c>
      <c r="R7391" s="189">
        <v>50</v>
      </c>
    </row>
    <row r="7392" spans="1:18" x14ac:dyDescent="0.25">
      <c r="A7392" s="132">
        <v>1081222</v>
      </c>
      <c r="B7392" s="145" t="s">
        <v>6732</v>
      </c>
      <c r="C7392" s="132">
        <v>6</v>
      </c>
      <c r="D7392" s="132" t="s">
        <v>20</v>
      </c>
      <c r="E7392" s="186" t="s">
        <v>20</v>
      </c>
      <c r="F7392" s="132" t="s">
        <v>20</v>
      </c>
      <c r="G7392" s="132" t="s">
        <v>20</v>
      </c>
      <c r="H7392" s="132" t="s">
        <v>20</v>
      </c>
      <c r="I7392" s="132" t="s">
        <v>20</v>
      </c>
      <c r="J7392" s="133">
        <v>4.3</v>
      </c>
      <c r="K7392" s="133">
        <v>2.95</v>
      </c>
      <c r="L7392" s="133">
        <v>2.2000000000000002</v>
      </c>
      <c r="M7392" s="134" t="str">
        <f t="shared" si="115"/>
        <v>P</v>
      </c>
      <c r="N7392" s="171" t="s">
        <v>10682</v>
      </c>
      <c r="O7392" s="146" t="s">
        <v>1506</v>
      </c>
      <c r="P7392" s="146" t="s">
        <v>9496</v>
      </c>
      <c r="Q7392" s="147" t="s">
        <v>10519</v>
      </c>
      <c r="R7392" s="187">
        <v>10.86</v>
      </c>
    </row>
    <row r="7393" spans="1:18" x14ac:dyDescent="0.25">
      <c r="A7393" s="135">
        <v>1081223</v>
      </c>
      <c r="B7393" s="148" t="s">
        <v>6733</v>
      </c>
      <c r="C7393" s="135">
        <v>1000</v>
      </c>
      <c r="D7393" s="135" t="s">
        <v>20</v>
      </c>
      <c r="E7393" s="188" t="s">
        <v>20</v>
      </c>
      <c r="F7393" s="135" t="s">
        <v>20</v>
      </c>
      <c r="G7393" s="135" t="s">
        <v>20</v>
      </c>
      <c r="H7393" s="135" t="s">
        <v>20</v>
      </c>
      <c r="I7393" s="135" t="s">
        <v>20</v>
      </c>
      <c r="J7393" s="136">
        <v>1.4</v>
      </c>
      <c r="K7393" s="136">
        <v>1.4</v>
      </c>
      <c r="L7393" s="136">
        <v>0.43</v>
      </c>
      <c r="M7393" s="137" t="str">
        <f t="shared" si="115"/>
        <v>P</v>
      </c>
      <c r="N7393" s="172" t="s">
        <v>10682</v>
      </c>
      <c r="O7393" s="149" t="s">
        <v>1506</v>
      </c>
      <c r="P7393" s="149" t="s">
        <v>9526</v>
      </c>
      <c r="Q7393" s="150" t="s">
        <v>10519</v>
      </c>
      <c r="R7393" s="189">
        <v>50</v>
      </c>
    </row>
    <row r="7394" spans="1:18" x14ac:dyDescent="0.25">
      <c r="A7394" s="132">
        <v>1081224</v>
      </c>
      <c r="B7394" s="145" t="s">
        <v>6734</v>
      </c>
      <c r="C7394" s="132">
        <v>6</v>
      </c>
      <c r="D7394" s="132" t="s">
        <v>20</v>
      </c>
      <c r="E7394" s="186" t="s">
        <v>20</v>
      </c>
      <c r="F7394" s="132" t="s">
        <v>20</v>
      </c>
      <c r="G7394" s="132" t="s">
        <v>20</v>
      </c>
      <c r="H7394" s="132" t="s">
        <v>20</v>
      </c>
      <c r="I7394" s="132" t="s">
        <v>20</v>
      </c>
      <c r="J7394" s="133">
        <v>1.7</v>
      </c>
      <c r="K7394" s="133">
        <v>1.1499999999999999</v>
      </c>
      <c r="L7394" s="133">
        <v>2</v>
      </c>
      <c r="M7394" s="134" t="str">
        <f t="shared" si="115"/>
        <v>P</v>
      </c>
      <c r="N7394" s="171" t="s">
        <v>10682</v>
      </c>
      <c r="O7394" s="146" t="s">
        <v>1500</v>
      </c>
      <c r="P7394" s="146" t="s">
        <v>9456</v>
      </c>
      <c r="Q7394" s="147" t="s">
        <v>10519</v>
      </c>
      <c r="R7394" s="187">
        <v>2.7761194029850742</v>
      </c>
    </row>
    <row r="7395" spans="1:18" x14ac:dyDescent="0.25">
      <c r="A7395" s="135">
        <v>1081225</v>
      </c>
      <c r="B7395" s="148" t="s">
        <v>6735</v>
      </c>
      <c r="C7395" s="135">
        <v>100</v>
      </c>
      <c r="D7395" s="135" t="s">
        <v>20</v>
      </c>
      <c r="E7395" s="188" t="s">
        <v>20</v>
      </c>
      <c r="F7395" s="135" t="s">
        <v>20</v>
      </c>
      <c r="G7395" s="135" t="s">
        <v>20</v>
      </c>
      <c r="H7395" s="135" t="s">
        <v>20</v>
      </c>
      <c r="I7395" s="135" t="s">
        <v>20</v>
      </c>
      <c r="J7395" s="136">
        <v>0.45</v>
      </c>
      <c r="K7395" s="136">
        <v>0.45</v>
      </c>
      <c r="L7395" s="136">
        <v>3</v>
      </c>
      <c r="M7395" s="137" t="str">
        <f t="shared" si="115"/>
        <v>P</v>
      </c>
      <c r="N7395" s="172" t="s">
        <v>10682</v>
      </c>
      <c r="O7395" s="149" t="s">
        <v>1500</v>
      </c>
      <c r="P7395" s="149" t="s">
        <v>9418</v>
      </c>
      <c r="Q7395" s="150" t="s">
        <v>10519</v>
      </c>
      <c r="R7395" s="189">
        <v>5.2238805970149258</v>
      </c>
    </row>
    <row r="7396" spans="1:18" x14ac:dyDescent="0.25">
      <c r="A7396" s="132">
        <v>1081226</v>
      </c>
      <c r="B7396" s="145" t="s">
        <v>6736</v>
      </c>
      <c r="C7396" s="132">
        <v>6</v>
      </c>
      <c r="D7396" s="132" t="s">
        <v>20</v>
      </c>
      <c r="E7396" s="186" t="s">
        <v>20</v>
      </c>
      <c r="F7396" s="132" t="s">
        <v>20</v>
      </c>
      <c r="G7396" s="132" t="s">
        <v>20</v>
      </c>
      <c r="H7396" s="132" t="s">
        <v>20</v>
      </c>
      <c r="I7396" s="132" t="s">
        <v>20</v>
      </c>
      <c r="J7396" s="133">
        <v>1.7</v>
      </c>
      <c r="K7396" s="133">
        <v>1.1499999999999999</v>
      </c>
      <c r="L7396" s="133">
        <v>2</v>
      </c>
      <c r="M7396" s="134" t="str">
        <f t="shared" si="115"/>
        <v>P</v>
      </c>
      <c r="N7396" s="171" t="s">
        <v>10682</v>
      </c>
      <c r="O7396" s="146" t="s">
        <v>1500</v>
      </c>
      <c r="P7396" s="146" t="s">
        <v>9456</v>
      </c>
      <c r="Q7396" s="147" t="s">
        <v>10519</v>
      </c>
      <c r="R7396" s="187">
        <v>3.3000000000000003</v>
      </c>
    </row>
    <row r="7397" spans="1:18" x14ac:dyDescent="0.25">
      <c r="A7397" s="135">
        <v>1081227</v>
      </c>
      <c r="B7397" s="148" t="s">
        <v>6737</v>
      </c>
      <c r="C7397" s="135">
        <v>100</v>
      </c>
      <c r="D7397" s="135" t="s">
        <v>20</v>
      </c>
      <c r="E7397" s="188" t="s">
        <v>20</v>
      </c>
      <c r="F7397" s="135" t="s">
        <v>20</v>
      </c>
      <c r="G7397" s="135" t="s">
        <v>20</v>
      </c>
      <c r="H7397" s="135" t="s">
        <v>20</v>
      </c>
      <c r="I7397" s="135" t="s">
        <v>20</v>
      </c>
      <c r="J7397" s="136">
        <v>0.45</v>
      </c>
      <c r="K7397" s="136">
        <v>0.45</v>
      </c>
      <c r="L7397" s="136">
        <v>3</v>
      </c>
      <c r="M7397" s="137" t="str">
        <f t="shared" si="115"/>
        <v>P</v>
      </c>
      <c r="N7397" s="172" t="s">
        <v>10682</v>
      </c>
      <c r="O7397" s="149" t="s">
        <v>1500</v>
      </c>
      <c r="P7397" s="149" t="s">
        <v>9418</v>
      </c>
      <c r="Q7397" s="150" t="s">
        <v>10519</v>
      </c>
      <c r="R7397" s="189">
        <v>6</v>
      </c>
    </row>
    <row r="7398" spans="1:18" x14ac:dyDescent="0.25">
      <c r="A7398" s="132">
        <v>1081228</v>
      </c>
      <c r="B7398" s="145" t="s">
        <v>6738</v>
      </c>
      <c r="C7398" s="132">
        <v>6</v>
      </c>
      <c r="D7398" s="132" t="s">
        <v>20</v>
      </c>
      <c r="E7398" s="186" t="s">
        <v>20</v>
      </c>
      <c r="F7398" s="132" t="s">
        <v>20</v>
      </c>
      <c r="G7398" s="132" t="s">
        <v>20</v>
      </c>
      <c r="H7398" s="132" t="s">
        <v>20</v>
      </c>
      <c r="I7398" s="132" t="s">
        <v>20</v>
      </c>
      <c r="J7398" s="133">
        <v>1.7</v>
      </c>
      <c r="K7398" s="133">
        <v>1.1499999999999999</v>
      </c>
      <c r="L7398" s="133">
        <v>2</v>
      </c>
      <c r="M7398" s="134" t="str">
        <f t="shared" si="115"/>
        <v>P</v>
      </c>
      <c r="N7398" s="171" t="s">
        <v>10682</v>
      </c>
      <c r="O7398" s="146" t="s">
        <v>1500</v>
      </c>
      <c r="P7398" s="146" t="s">
        <v>9456</v>
      </c>
      <c r="Q7398" s="147" t="s">
        <v>10519</v>
      </c>
      <c r="R7398" s="187">
        <v>2.7761194029850742</v>
      </c>
    </row>
    <row r="7399" spans="1:18" x14ac:dyDescent="0.25">
      <c r="A7399" s="135">
        <v>1081232</v>
      </c>
      <c r="B7399" s="148" t="s">
        <v>6739</v>
      </c>
      <c r="C7399" s="135">
        <v>100</v>
      </c>
      <c r="D7399" s="135" t="s">
        <v>20</v>
      </c>
      <c r="E7399" s="188" t="s">
        <v>20</v>
      </c>
      <c r="F7399" s="135" t="s">
        <v>20</v>
      </c>
      <c r="G7399" s="135" t="s">
        <v>20</v>
      </c>
      <c r="H7399" s="135" t="s">
        <v>20</v>
      </c>
      <c r="I7399" s="135" t="s">
        <v>20</v>
      </c>
      <c r="J7399" s="136">
        <v>0.45</v>
      </c>
      <c r="K7399" s="136">
        <v>0.45</v>
      </c>
      <c r="L7399" s="136">
        <v>3</v>
      </c>
      <c r="M7399" s="137" t="str">
        <f t="shared" si="115"/>
        <v>P</v>
      </c>
      <c r="N7399" s="172" t="s">
        <v>10682</v>
      </c>
      <c r="O7399" s="149" t="s">
        <v>1500</v>
      </c>
      <c r="P7399" s="149" t="s">
        <v>9418</v>
      </c>
      <c r="Q7399" s="150" t="s">
        <v>10519</v>
      </c>
      <c r="R7399" s="189">
        <v>5.2238805970149258</v>
      </c>
    </row>
    <row r="7400" spans="1:18" x14ac:dyDescent="0.25">
      <c r="A7400" s="132">
        <v>1081253</v>
      </c>
      <c r="B7400" s="145" t="s">
        <v>6740</v>
      </c>
      <c r="C7400" s="132">
        <v>6</v>
      </c>
      <c r="D7400" s="132" t="s">
        <v>20</v>
      </c>
      <c r="E7400" s="186" t="s">
        <v>20</v>
      </c>
      <c r="F7400" s="132" t="s">
        <v>20</v>
      </c>
      <c r="G7400" s="132" t="s">
        <v>20</v>
      </c>
      <c r="H7400" s="132" t="s">
        <v>20</v>
      </c>
      <c r="I7400" s="132" t="s">
        <v>20</v>
      </c>
      <c r="J7400" s="133">
        <v>1.7</v>
      </c>
      <c r="K7400" s="133">
        <v>1.1499999999999999</v>
      </c>
      <c r="L7400" s="133">
        <v>2</v>
      </c>
      <c r="M7400" s="134" t="str">
        <f t="shared" si="115"/>
        <v>P</v>
      </c>
      <c r="N7400" s="173" t="s">
        <v>10682</v>
      </c>
      <c r="O7400" s="146" t="s">
        <v>1500</v>
      </c>
      <c r="P7400" s="146" t="s">
        <v>9456</v>
      </c>
      <c r="Q7400" s="147" t="s">
        <v>10519</v>
      </c>
      <c r="R7400" s="187">
        <v>2.7761194029850742</v>
      </c>
    </row>
    <row r="7401" spans="1:18" x14ac:dyDescent="0.25">
      <c r="A7401" s="135">
        <v>1081258</v>
      </c>
      <c r="B7401" s="148" t="s">
        <v>6741</v>
      </c>
      <c r="C7401" s="135">
        <v>100</v>
      </c>
      <c r="D7401" s="135" t="s">
        <v>20</v>
      </c>
      <c r="E7401" s="188" t="s">
        <v>20</v>
      </c>
      <c r="F7401" s="135" t="s">
        <v>20</v>
      </c>
      <c r="G7401" s="135" t="s">
        <v>20</v>
      </c>
      <c r="H7401" s="135" t="s">
        <v>20</v>
      </c>
      <c r="I7401" s="135" t="s">
        <v>20</v>
      </c>
      <c r="J7401" s="136">
        <v>0.45</v>
      </c>
      <c r="K7401" s="136">
        <v>0.45</v>
      </c>
      <c r="L7401" s="136">
        <v>3</v>
      </c>
      <c r="M7401" s="137" t="str">
        <f t="shared" si="115"/>
        <v>P</v>
      </c>
      <c r="N7401" s="174" t="s">
        <v>10682</v>
      </c>
      <c r="O7401" s="149" t="s">
        <v>1500</v>
      </c>
      <c r="P7401" s="149" t="s">
        <v>9418</v>
      </c>
      <c r="Q7401" s="150" t="s">
        <v>10519</v>
      </c>
      <c r="R7401" s="189">
        <v>5.2238805970149258</v>
      </c>
    </row>
    <row r="7402" spans="1:18" x14ac:dyDescent="0.25">
      <c r="A7402" s="132">
        <v>1081270</v>
      </c>
      <c r="B7402" s="145" t="s">
        <v>6742</v>
      </c>
      <c r="C7402" s="132">
        <v>6</v>
      </c>
      <c r="D7402" s="132">
        <v>880</v>
      </c>
      <c r="E7402" s="186" t="s">
        <v>21</v>
      </c>
      <c r="F7402" s="132">
        <v>1221</v>
      </c>
      <c r="G7402" s="132">
        <v>50</v>
      </c>
      <c r="H7402" s="132" t="s">
        <v>20</v>
      </c>
      <c r="I7402" s="132">
        <v>2</v>
      </c>
      <c r="J7402" s="133">
        <v>1.22</v>
      </c>
      <c r="K7402" s="133">
        <v>0.87</v>
      </c>
      <c r="L7402" s="133">
        <v>1.28</v>
      </c>
      <c r="M7402" s="134" t="str">
        <f t="shared" si="115"/>
        <v>P</v>
      </c>
      <c r="N7402" s="173" t="s">
        <v>10681</v>
      </c>
      <c r="O7402" s="146" t="s">
        <v>1506</v>
      </c>
      <c r="P7402" s="146" t="s">
        <v>10455</v>
      </c>
      <c r="Q7402" s="147" t="s">
        <v>10519</v>
      </c>
      <c r="R7402" s="187">
        <v>3.66</v>
      </c>
    </row>
    <row r="7403" spans="1:18" x14ac:dyDescent="0.25">
      <c r="A7403" s="135">
        <v>1081272</v>
      </c>
      <c r="B7403" s="148" t="s">
        <v>6743</v>
      </c>
      <c r="C7403" s="135">
        <v>6</v>
      </c>
      <c r="D7403" s="135">
        <v>880</v>
      </c>
      <c r="E7403" s="188" t="s">
        <v>21</v>
      </c>
      <c r="F7403" s="135">
        <v>1221</v>
      </c>
      <c r="G7403" s="135" t="s">
        <v>20</v>
      </c>
      <c r="H7403" s="135" t="s">
        <v>20</v>
      </c>
      <c r="I7403" s="135" t="s">
        <v>20</v>
      </c>
      <c r="J7403" s="136">
        <v>1.22</v>
      </c>
      <c r="K7403" s="136">
        <v>0.87</v>
      </c>
      <c r="L7403" s="136">
        <v>1.28</v>
      </c>
      <c r="M7403" s="137" t="str">
        <f t="shared" si="115"/>
        <v>P</v>
      </c>
      <c r="N7403" s="174" t="s">
        <v>10681</v>
      </c>
      <c r="O7403" s="149" t="s">
        <v>1506</v>
      </c>
      <c r="P7403" s="149" t="s">
        <v>10455</v>
      </c>
      <c r="Q7403" s="150" t="s">
        <v>10519</v>
      </c>
      <c r="R7403" s="189">
        <v>3.66</v>
      </c>
    </row>
    <row r="7404" spans="1:18" x14ac:dyDescent="0.25">
      <c r="A7404" s="132">
        <v>1081273</v>
      </c>
      <c r="B7404" s="145" t="s">
        <v>6744</v>
      </c>
      <c r="C7404" s="132">
        <v>6</v>
      </c>
      <c r="D7404" s="132">
        <v>880</v>
      </c>
      <c r="E7404" s="186" t="s">
        <v>21</v>
      </c>
      <c r="F7404" s="132">
        <v>1221</v>
      </c>
      <c r="G7404" s="132" t="s">
        <v>20</v>
      </c>
      <c r="H7404" s="132" t="s">
        <v>20</v>
      </c>
      <c r="I7404" s="132" t="s">
        <v>20</v>
      </c>
      <c r="J7404" s="133">
        <v>1.22</v>
      </c>
      <c r="K7404" s="133">
        <v>0.87</v>
      </c>
      <c r="L7404" s="133">
        <v>1.28</v>
      </c>
      <c r="M7404" s="134" t="str">
        <f t="shared" si="115"/>
        <v>P</v>
      </c>
      <c r="N7404" s="173" t="s">
        <v>10681</v>
      </c>
      <c r="O7404" s="146" t="s">
        <v>1506</v>
      </c>
      <c r="P7404" s="146" t="s">
        <v>10455</v>
      </c>
      <c r="Q7404" s="147" t="s">
        <v>10519</v>
      </c>
      <c r="R7404" s="187">
        <v>3.66</v>
      </c>
    </row>
    <row r="7405" spans="1:18" x14ac:dyDescent="0.25">
      <c r="A7405" s="135">
        <v>1081274</v>
      </c>
      <c r="B7405" s="148" t="s">
        <v>6745</v>
      </c>
      <c r="C7405" s="135">
        <v>6</v>
      </c>
      <c r="D7405" s="135">
        <v>880</v>
      </c>
      <c r="E7405" s="188" t="s">
        <v>21</v>
      </c>
      <c r="F7405" s="135">
        <v>1221</v>
      </c>
      <c r="G7405" s="135" t="s">
        <v>20</v>
      </c>
      <c r="H7405" s="135" t="s">
        <v>20</v>
      </c>
      <c r="I7405" s="135" t="s">
        <v>20</v>
      </c>
      <c r="J7405" s="136">
        <v>1.22</v>
      </c>
      <c r="K7405" s="136">
        <v>0.87</v>
      </c>
      <c r="L7405" s="136">
        <v>1.28</v>
      </c>
      <c r="M7405" s="137" t="str">
        <f t="shared" si="115"/>
        <v>P</v>
      </c>
      <c r="N7405" s="172" t="s">
        <v>10681</v>
      </c>
      <c r="O7405" s="149" t="s">
        <v>1506</v>
      </c>
      <c r="P7405" s="149" t="s">
        <v>10455</v>
      </c>
      <c r="Q7405" s="150" t="s">
        <v>10519</v>
      </c>
      <c r="R7405" s="189">
        <v>3.7800000000000002</v>
      </c>
    </row>
    <row r="7406" spans="1:18" x14ac:dyDescent="0.25">
      <c r="A7406" s="132">
        <v>1081275</v>
      </c>
      <c r="B7406" s="145" t="s">
        <v>6746</v>
      </c>
      <c r="C7406" s="132">
        <v>6</v>
      </c>
      <c r="D7406" s="132">
        <v>880</v>
      </c>
      <c r="E7406" s="186" t="s">
        <v>21</v>
      </c>
      <c r="F7406" s="132">
        <v>1221</v>
      </c>
      <c r="G7406" s="132">
        <v>40</v>
      </c>
      <c r="H7406" s="132" t="s">
        <v>20</v>
      </c>
      <c r="I7406" s="132">
        <v>1</v>
      </c>
      <c r="J7406" s="133">
        <v>1.22</v>
      </c>
      <c r="K7406" s="133">
        <v>0.87</v>
      </c>
      <c r="L7406" s="133">
        <v>1.28</v>
      </c>
      <c r="M7406" s="134" t="str">
        <f t="shared" si="115"/>
        <v>P</v>
      </c>
      <c r="N7406" s="171" t="s">
        <v>10681</v>
      </c>
      <c r="O7406" s="146" t="s">
        <v>1506</v>
      </c>
      <c r="P7406" s="146" t="s">
        <v>10455</v>
      </c>
      <c r="Q7406" s="147" t="s">
        <v>10519</v>
      </c>
      <c r="R7406" s="187">
        <v>3.7800000000000002</v>
      </c>
    </row>
    <row r="7407" spans="1:18" x14ac:dyDescent="0.25">
      <c r="A7407" s="135">
        <v>1081289</v>
      </c>
      <c r="B7407" s="148" t="s">
        <v>6747</v>
      </c>
      <c r="C7407" s="135">
        <v>1</v>
      </c>
      <c r="D7407" s="135" t="s">
        <v>20</v>
      </c>
      <c r="E7407" s="188" t="s">
        <v>20</v>
      </c>
      <c r="F7407" s="135" t="s">
        <v>20</v>
      </c>
      <c r="G7407" s="135" t="s">
        <v>21</v>
      </c>
      <c r="H7407" s="135" t="s">
        <v>21</v>
      </c>
      <c r="I7407" s="135" t="s">
        <v>21</v>
      </c>
      <c r="J7407" s="136">
        <v>4.3479999999999999</v>
      </c>
      <c r="K7407" s="136">
        <v>4.3239999999999998</v>
      </c>
      <c r="L7407" s="136">
        <v>1E-3</v>
      </c>
      <c r="M7407" s="137" t="str">
        <f t="shared" si="115"/>
        <v>P</v>
      </c>
      <c r="N7407" s="172" t="s">
        <v>10682</v>
      </c>
      <c r="O7407" s="149" t="s">
        <v>1506</v>
      </c>
      <c r="P7407" s="149" t="s">
        <v>9498</v>
      </c>
      <c r="Q7407" s="150" t="s">
        <v>10519</v>
      </c>
      <c r="R7407" s="189">
        <v>0.24</v>
      </c>
    </row>
    <row r="7408" spans="1:18" x14ac:dyDescent="0.25">
      <c r="A7408" s="132">
        <v>1081305</v>
      </c>
      <c r="B7408" s="145" t="s">
        <v>6748</v>
      </c>
      <c r="C7408" s="132">
        <v>1</v>
      </c>
      <c r="D7408" s="132" t="s">
        <v>20</v>
      </c>
      <c r="E7408" s="186" t="s">
        <v>20</v>
      </c>
      <c r="F7408" s="132" t="s">
        <v>20</v>
      </c>
      <c r="G7408" s="132" t="s">
        <v>20</v>
      </c>
      <c r="H7408" s="132" t="s">
        <v>20</v>
      </c>
      <c r="I7408" s="132" t="s">
        <v>20</v>
      </c>
      <c r="J7408" s="133">
        <v>3.6760000000000002</v>
      </c>
      <c r="K7408" s="133">
        <v>2.2610000000000001</v>
      </c>
      <c r="L7408" s="133">
        <v>1E-3</v>
      </c>
      <c r="M7408" s="134" t="str">
        <f t="shared" si="115"/>
        <v>P</v>
      </c>
      <c r="N7408" s="171" t="s">
        <v>10682</v>
      </c>
      <c r="O7408" s="146" t="s">
        <v>1506</v>
      </c>
      <c r="P7408" s="146" t="s">
        <v>9498</v>
      </c>
      <c r="Q7408" s="147" t="s">
        <v>10519</v>
      </c>
      <c r="R7408" s="187">
        <v>0.15</v>
      </c>
    </row>
    <row r="7409" spans="1:18" x14ac:dyDescent="0.25">
      <c r="A7409" s="135">
        <v>1081313</v>
      </c>
      <c r="B7409" s="148" t="s">
        <v>6749</v>
      </c>
      <c r="C7409" s="135">
        <v>1</v>
      </c>
      <c r="D7409" s="135" t="s">
        <v>20</v>
      </c>
      <c r="E7409" s="188" t="s">
        <v>20</v>
      </c>
      <c r="F7409" s="135" t="s">
        <v>20</v>
      </c>
      <c r="G7409" s="135" t="s">
        <v>20</v>
      </c>
      <c r="H7409" s="135" t="s">
        <v>20</v>
      </c>
      <c r="I7409" s="135" t="s">
        <v>20</v>
      </c>
      <c r="J7409" s="136">
        <v>1.968</v>
      </c>
      <c r="K7409" s="136">
        <v>1.1719999999999999</v>
      </c>
      <c r="L7409" s="136">
        <v>1E-3</v>
      </c>
      <c r="M7409" s="137" t="str">
        <f t="shared" si="115"/>
        <v>P</v>
      </c>
      <c r="N7409" s="172" t="s">
        <v>10682</v>
      </c>
      <c r="O7409" s="149" t="s">
        <v>1506</v>
      </c>
      <c r="P7409" s="149" t="s">
        <v>9498</v>
      </c>
      <c r="Q7409" s="150" t="s">
        <v>10519</v>
      </c>
      <c r="R7409" s="189">
        <v>0.05</v>
      </c>
    </row>
    <row r="7410" spans="1:18" x14ac:dyDescent="0.25">
      <c r="A7410" s="132">
        <v>1081314</v>
      </c>
      <c r="B7410" s="145" t="s">
        <v>6750</v>
      </c>
      <c r="C7410" s="132">
        <v>1</v>
      </c>
      <c r="D7410" s="132" t="s">
        <v>20</v>
      </c>
      <c r="E7410" s="186" t="s">
        <v>20</v>
      </c>
      <c r="F7410" s="132" t="s">
        <v>20</v>
      </c>
      <c r="G7410" s="132" t="s">
        <v>20</v>
      </c>
      <c r="H7410" s="132" t="s">
        <v>20</v>
      </c>
      <c r="I7410" s="132" t="s">
        <v>20</v>
      </c>
      <c r="J7410" s="133">
        <v>1.968</v>
      </c>
      <c r="K7410" s="133">
        <v>1.1719999999999999</v>
      </c>
      <c r="L7410" s="133">
        <v>1E-3</v>
      </c>
      <c r="M7410" s="134" t="str">
        <f t="shared" si="115"/>
        <v>P</v>
      </c>
      <c r="N7410" s="171" t="s">
        <v>10682</v>
      </c>
      <c r="O7410" s="146" t="s">
        <v>1506</v>
      </c>
      <c r="P7410" s="146" t="s">
        <v>9498</v>
      </c>
      <c r="Q7410" s="147" t="s">
        <v>10519</v>
      </c>
      <c r="R7410" s="187">
        <v>0.05</v>
      </c>
    </row>
    <row r="7411" spans="1:18" x14ac:dyDescent="0.25">
      <c r="A7411" s="135">
        <v>1081319</v>
      </c>
      <c r="B7411" s="148" t="s">
        <v>6751</v>
      </c>
      <c r="C7411" s="135">
        <v>1</v>
      </c>
      <c r="D7411" s="135" t="s">
        <v>20</v>
      </c>
      <c r="E7411" s="188" t="s">
        <v>20</v>
      </c>
      <c r="F7411" s="135" t="s">
        <v>20</v>
      </c>
      <c r="G7411" s="135" t="s">
        <v>20</v>
      </c>
      <c r="H7411" s="135" t="s">
        <v>20</v>
      </c>
      <c r="I7411" s="135" t="s">
        <v>20</v>
      </c>
      <c r="J7411" s="136">
        <v>1.968</v>
      </c>
      <c r="K7411" s="136">
        <v>1.1719999999999999</v>
      </c>
      <c r="L7411" s="136">
        <v>1E-3</v>
      </c>
      <c r="M7411" s="137" t="str">
        <f t="shared" si="115"/>
        <v>P</v>
      </c>
      <c r="N7411" s="172" t="s">
        <v>10682</v>
      </c>
      <c r="O7411" s="149" t="s">
        <v>1506</v>
      </c>
      <c r="P7411" s="149" t="s">
        <v>9498</v>
      </c>
      <c r="Q7411" s="150" t="s">
        <v>10519</v>
      </c>
      <c r="R7411" s="189">
        <v>0.05</v>
      </c>
    </row>
    <row r="7412" spans="1:18" x14ac:dyDescent="0.25">
      <c r="A7412" s="132">
        <v>1081329</v>
      </c>
      <c r="B7412" s="145" t="s">
        <v>6752</v>
      </c>
      <c r="C7412" s="132">
        <v>1</v>
      </c>
      <c r="D7412" s="132" t="s">
        <v>20</v>
      </c>
      <c r="E7412" s="186" t="s">
        <v>20</v>
      </c>
      <c r="F7412" s="132" t="s">
        <v>20</v>
      </c>
      <c r="G7412" s="132" t="s">
        <v>20</v>
      </c>
      <c r="H7412" s="132" t="s">
        <v>20</v>
      </c>
      <c r="I7412" s="132" t="s">
        <v>20</v>
      </c>
      <c r="J7412" s="133">
        <v>1.968</v>
      </c>
      <c r="K7412" s="133">
        <v>1.1719999999999999</v>
      </c>
      <c r="L7412" s="133">
        <v>1E-3</v>
      </c>
      <c r="M7412" s="134" t="str">
        <f t="shared" si="115"/>
        <v>P</v>
      </c>
      <c r="N7412" s="171" t="s">
        <v>10682</v>
      </c>
      <c r="O7412" s="146" t="s">
        <v>1506</v>
      </c>
      <c r="P7412" s="146" t="s">
        <v>9498</v>
      </c>
      <c r="Q7412" s="147" t="s">
        <v>10519</v>
      </c>
      <c r="R7412" s="187">
        <v>0.05</v>
      </c>
    </row>
    <row r="7413" spans="1:18" x14ac:dyDescent="0.25">
      <c r="A7413" s="135">
        <v>1081330</v>
      </c>
      <c r="B7413" s="148" t="s">
        <v>6753</v>
      </c>
      <c r="C7413" s="135">
        <v>1</v>
      </c>
      <c r="D7413" s="135" t="s">
        <v>20</v>
      </c>
      <c r="E7413" s="188" t="s">
        <v>20</v>
      </c>
      <c r="F7413" s="135" t="s">
        <v>20</v>
      </c>
      <c r="G7413" s="135" t="s">
        <v>20</v>
      </c>
      <c r="H7413" s="135" t="s">
        <v>20</v>
      </c>
      <c r="I7413" s="135" t="s">
        <v>20</v>
      </c>
      <c r="J7413" s="136">
        <v>1.968</v>
      </c>
      <c r="K7413" s="136">
        <v>1.1719999999999999</v>
      </c>
      <c r="L7413" s="136">
        <v>1E-3</v>
      </c>
      <c r="M7413" s="137" t="str">
        <f t="shared" si="115"/>
        <v>P</v>
      </c>
      <c r="N7413" s="174" t="s">
        <v>10682</v>
      </c>
      <c r="O7413" s="149" t="s">
        <v>1506</v>
      </c>
      <c r="P7413" s="149" t="s">
        <v>9498</v>
      </c>
      <c r="Q7413" s="150" t="s">
        <v>10519</v>
      </c>
      <c r="R7413" s="189">
        <v>0.05</v>
      </c>
    </row>
    <row r="7414" spans="1:18" x14ac:dyDescent="0.25">
      <c r="A7414" s="132">
        <v>1081331</v>
      </c>
      <c r="B7414" s="145" t="s">
        <v>6754</v>
      </c>
      <c r="C7414" s="132">
        <v>1</v>
      </c>
      <c r="D7414" s="132" t="s">
        <v>20</v>
      </c>
      <c r="E7414" s="186" t="s">
        <v>20</v>
      </c>
      <c r="F7414" s="132" t="s">
        <v>20</v>
      </c>
      <c r="G7414" s="132" t="s">
        <v>20</v>
      </c>
      <c r="H7414" s="132" t="s">
        <v>20</v>
      </c>
      <c r="I7414" s="132" t="s">
        <v>20</v>
      </c>
      <c r="J7414" s="133">
        <v>1.968</v>
      </c>
      <c r="K7414" s="133">
        <v>1.1719999999999999</v>
      </c>
      <c r="L7414" s="133">
        <v>1E-3</v>
      </c>
      <c r="M7414" s="134" t="str">
        <f t="shared" si="115"/>
        <v>P</v>
      </c>
      <c r="N7414" s="173" t="s">
        <v>10682</v>
      </c>
      <c r="O7414" s="146" t="s">
        <v>1506</v>
      </c>
      <c r="P7414" s="146" t="s">
        <v>9498</v>
      </c>
      <c r="Q7414" s="147" t="s">
        <v>10519</v>
      </c>
      <c r="R7414" s="187">
        <v>0.05</v>
      </c>
    </row>
    <row r="7415" spans="1:18" x14ac:dyDescent="0.25">
      <c r="A7415" s="135">
        <v>1081332</v>
      </c>
      <c r="B7415" s="148" t="s">
        <v>10193</v>
      </c>
      <c r="C7415" s="135">
        <v>8</v>
      </c>
      <c r="D7415" s="135">
        <v>462</v>
      </c>
      <c r="E7415" s="188" t="s">
        <v>20</v>
      </c>
      <c r="F7415" s="135" t="s">
        <v>20</v>
      </c>
      <c r="G7415" s="135" t="s">
        <v>20</v>
      </c>
      <c r="H7415" s="135" t="s">
        <v>20</v>
      </c>
      <c r="I7415" s="135" t="s">
        <v>20</v>
      </c>
      <c r="J7415" s="136">
        <v>1.7</v>
      </c>
      <c r="K7415" s="136">
        <v>1.62</v>
      </c>
      <c r="L7415" s="136">
        <v>0.8</v>
      </c>
      <c r="M7415" s="137" t="str">
        <f t="shared" si="115"/>
        <v>P</v>
      </c>
      <c r="N7415" s="172" t="s">
        <v>10681</v>
      </c>
      <c r="O7415" s="149" t="s">
        <v>1578</v>
      </c>
      <c r="P7415" s="149" t="s">
        <v>10582</v>
      </c>
      <c r="Q7415" s="150" t="s">
        <v>10519</v>
      </c>
      <c r="R7415" s="189">
        <v>3.68</v>
      </c>
    </row>
    <row r="7416" spans="1:18" x14ac:dyDescent="0.25">
      <c r="A7416" s="132">
        <v>1081333</v>
      </c>
      <c r="B7416" s="145" t="s">
        <v>9976</v>
      </c>
      <c r="C7416" s="132">
        <v>6</v>
      </c>
      <c r="D7416" s="132">
        <v>354</v>
      </c>
      <c r="E7416" s="186" t="s">
        <v>21</v>
      </c>
      <c r="F7416" s="132">
        <v>531</v>
      </c>
      <c r="G7416" s="132" t="s">
        <v>20</v>
      </c>
      <c r="H7416" s="132" t="s">
        <v>20</v>
      </c>
      <c r="I7416" s="132" t="s">
        <v>20</v>
      </c>
      <c r="J7416" s="133">
        <v>1.65</v>
      </c>
      <c r="K7416" s="133">
        <v>1.1000000000000001</v>
      </c>
      <c r="L7416" s="133">
        <v>1.62</v>
      </c>
      <c r="M7416" s="134" t="str">
        <f t="shared" si="115"/>
        <v>P</v>
      </c>
      <c r="N7416" s="173" t="s">
        <v>10681</v>
      </c>
      <c r="O7416" s="146" t="s">
        <v>1506</v>
      </c>
      <c r="P7416" s="146" t="s">
        <v>10455</v>
      </c>
      <c r="Q7416" s="147" t="s">
        <v>10519</v>
      </c>
      <c r="R7416" s="187">
        <v>6.12</v>
      </c>
    </row>
    <row r="7417" spans="1:18" x14ac:dyDescent="0.25">
      <c r="A7417" s="135">
        <v>1081335</v>
      </c>
      <c r="B7417" s="148" t="s">
        <v>6755</v>
      </c>
      <c r="C7417" s="135">
        <v>6</v>
      </c>
      <c r="D7417" s="135" t="s">
        <v>20</v>
      </c>
      <c r="E7417" s="188" t="s">
        <v>20</v>
      </c>
      <c r="F7417" s="135" t="s">
        <v>20</v>
      </c>
      <c r="G7417" s="135" t="s">
        <v>20</v>
      </c>
      <c r="H7417" s="135" t="s">
        <v>20</v>
      </c>
      <c r="I7417" s="135" t="s">
        <v>20</v>
      </c>
      <c r="J7417" s="136">
        <v>4</v>
      </c>
      <c r="K7417" s="136">
        <v>0</v>
      </c>
      <c r="L7417" s="136">
        <v>0.82</v>
      </c>
      <c r="M7417" s="137" t="str">
        <f t="shared" si="115"/>
        <v>P</v>
      </c>
      <c r="N7417" s="174" t="s">
        <v>10682</v>
      </c>
      <c r="O7417" s="149" t="s">
        <v>1500</v>
      </c>
      <c r="P7417" s="149" t="s">
        <v>9523</v>
      </c>
      <c r="Q7417" s="150" t="s">
        <v>10519</v>
      </c>
      <c r="R7417" s="189">
        <v>0.26865671641791045</v>
      </c>
    </row>
    <row r="7418" spans="1:18" x14ac:dyDescent="0.25">
      <c r="A7418" s="132">
        <v>1081337</v>
      </c>
      <c r="B7418" s="145" t="s">
        <v>6756</v>
      </c>
      <c r="C7418" s="132">
        <v>1</v>
      </c>
      <c r="D7418" s="132" t="s">
        <v>20</v>
      </c>
      <c r="E7418" s="186" t="s">
        <v>20</v>
      </c>
      <c r="F7418" s="132" t="s">
        <v>20</v>
      </c>
      <c r="G7418" s="132" t="s">
        <v>20</v>
      </c>
      <c r="H7418" s="132" t="s">
        <v>20</v>
      </c>
      <c r="I7418" s="132" t="s">
        <v>20</v>
      </c>
      <c r="J7418" s="133">
        <v>3</v>
      </c>
      <c r="K7418" s="133">
        <v>0.8</v>
      </c>
      <c r="L7418" s="133">
        <v>3</v>
      </c>
      <c r="M7418" s="134" t="str">
        <f t="shared" si="115"/>
        <v>P</v>
      </c>
      <c r="N7418" s="173" t="s">
        <v>10681</v>
      </c>
      <c r="O7418" s="146" t="s">
        <v>1562</v>
      </c>
      <c r="P7418" s="146" t="s">
        <v>10691</v>
      </c>
      <c r="Q7418" s="147" t="s">
        <v>10519</v>
      </c>
      <c r="R7418" s="187">
        <v>1.8731343283582087</v>
      </c>
    </row>
    <row r="7419" spans="1:18" x14ac:dyDescent="0.25">
      <c r="A7419" s="135">
        <v>1081341</v>
      </c>
      <c r="B7419" s="148" t="s">
        <v>6757</v>
      </c>
      <c r="C7419" s="135">
        <v>1</v>
      </c>
      <c r="D7419" s="135" t="s">
        <v>20</v>
      </c>
      <c r="E7419" s="188" t="s">
        <v>20</v>
      </c>
      <c r="F7419" s="135" t="s">
        <v>20</v>
      </c>
      <c r="G7419" s="135" t="s">
        <v>20</v>
      </c>
      <c r="H7419" s="135" t="s">
        <v>20</v>
      </c>
      <c r="I7419" s="135" t="s">
        <v>20</v>
      </c>
      <c r="J7419" s="136">
        <v>3</v>
      </c>
      <c r="K7419" s="136">
        <v>0.8</v>
      </c>
      <c r="L7419" s="136">
        <v>3</v>
      </c>
      <c r="M7419" s="137" t="str">
        <f t="shared" si="115"/>
        <v>P</v>
      </c>
      <c r="N7419" s="172" t="s">
        <v>10681</v>
      </c>
      <c r="O7419" s="149" t="s">
        <v>1562</v>
      </c>
      <c r="P7419" s="149" t="s">
        <v>10691</v>
      </c>
      <c r="Q7419" s="150" t="s">
        <v>10519</v>
      </c>
      <c r="R7419" s="189">
        <v>1.9253731343283582</v>
      </c>
    </row>
    <row r="7420" spans="1:18" x14ac:dyDescent="0.25">
      <c r="A7420" s="132">
        <v>1081342</v>
      </c>
      <c r="B7420" s="145" t="s">
        <v>6758</v>
      </c>
      <c r="C7420" s="132">
        <v>1</v>
      </c>
      <c r="D7420" s="132" t="s">
        <v>20</v>
      </c>
      <c r="E7420" s="186" t="s">
        <v>20</v>
      </c>
      <c r="F7420" s="132" t="s">
        <v>20</v>
      </c>
      <c r="G7420" s="132" t="s">
        <v>20</v>
      </c>
      <c r="H7420" s="132" t="s">
        <v>20</v>
      </c>
      <c r="I7420" s="132" t="s">
        <v>20</v>
      </c>
      <c r="J7420" s="133">
        <v>3</v>
      </c>
      <c r="K7420" s="133">
        <v>0.8</v>
      </c>
      <c r="L7420" s="133">
        <v>3</v>
      </c>
      <c r="M7420" s="134" t="str">
        <f t="shared" si="115"/>
        <v>P</v>
      </c>
      <c r="N7420" s="173" t="s">
        <v>10681</v>
      </c>
      <c r="O7420" s="146" t="s">
        <v>1562</v>
      </c>
      <c r="P7420" s="146" t="s">
        <v>10691</v>
      </c>
      <c r="Q7420" s="147" t="s">
        <v>10519</v>
      </c>
      <c r="R7420" s="187">
        <v>1.9253731343283582</v>
      </c>
    </row>
    <row r="7421" spans="1:18" x14ac:dyDescent="0.25">
      <c r="A7421" s="135">
        <v>1081343</v>
      </c>
      <c r="B7421" s="148" t="s">
        <v>10450</v>
      </c>
      <c r="C7421" s="135">
        <v>1</v>
      </c>
      <c r="D7421" s="135" t="s">
        <v>20</v>
      </c>
      <c r="E7421" s="188" t="s">
        <v>20</v>
      </c>
      <c r="F7421" s="135" t="s">
        <v>20</v>
      </c>
      <c r="G7421" s="135" t="s">
        <v>20</v>
      </c>
      <c r="H7421" s="135" t="s">
        <v>20</v>
      </c>
      <c r="I7421" s="135" t="s">
        <v>20</v>
      </c>
      <c r="J7421" s="136">
        <v>0.38</v>
      </c>
      <c r="K7421" s="136">
        <v>0.22</v>
      </c>
      <c r="L7421" s="136">
        <v>0.52</v>
      </c>
      <c r="M7421" s="137" t="str">
        <f t="shared" si="115"/>
        <v>P</v>
      </c>
      <c r="N7421" s="172" t="s">
        <v>10682</v>
      </c>
      <c r="O7421" s="149" t="s">
        <v>1506</v>
      </c>
      <c r="P7421" s="149" t="s">
        <v>9501</v>
      </c>
      <c r="Q7421" s="150" t="s">
        <v>10519</v>
      </c>
      <c r="R7421" s="189">
        <v>25</v>
      </c>
    </row>
    <row r="7422" spans="1:18" x14ac:dyDescent="0.25">
      <c r="A7422" s="132">
        <v>1081345</v>
      </c>
      <c r="B7422" s="145" t="s">
        <v>6759</v>
      </c>
      <c r="C7422" s="132">
        <v>24</v>
      </c>
      <c r="D7422" s="132">
        <v>300</v>
      </c>
      <c r="E7422" s="186" t="s">
        <v>20</v>
      </c>
      <c r="F7422" s="132" t="s">
        <v>20</v>
      </c>
      <c r="G7422" s="132">
        <v>11</v>
      </c>
      <c r="H7422" s="132">
        <v>11</v>
      </c>
      <c r="I7422" s="132">
        <v>2</v>
      </c>
      <c r="J7422" s="133">
        <v>2.38</v>
      </c>
      <c r="K7422" s="133">
        <v>1.4</v>
      </c>
      <c r="L7422" s="133">
        <v>0.89</v>
      </c>
      <c r="M7422" s="134" t="str">
        <f t="shared" si="115"/>
        <v>P</v>
      </c>
      <c r="N7422" s="171" t="s">
        <v>10681</v>
      </c>
      <c r="O7422" s="146" t="s">
        <v>1506</v>
      </c>
      <c r="P7422" s="146" t="s">
        <v>10455</v>
      </c>
      <c r="Q7422" s="147" t="s">
        <v>10519</v>
      </c>
      <c r="R7422" s="187">
        <v>8.879999999999999</v>
      </c>
    </row>
    <row r="7423" spans="1:18" x14ac:dyDescent="0.25">
      <c r="A7423" s="135">
        <v>1081355</v>
      </c>
      <c r="B7423" s="148" t="s">
        <v>854</v>
      </c>
      <c r="C7423" s="135">
        <v>6</v>
      </c>
      <c r="D7423" s="135">
        <v>528</v>
      </c>
      <c r="E7423" s="188">
        <v>12</v>
      </c>
      <c r="F7423" s="135">
        <v>792</v>
      </c>
      <c r="G7423" s="135">
        <v>48</v>
      </c>
      <c r="H7423" s="135">
        <v>48</v>
      </c>
      <c r="I7423" s="135">
        <v>1</v>
      </c>
      <c r="J7423" s="136">
        <v>2.7</v>
      </c>
      <c r="K7423" s="136">
        <v>1.1499999999999999</v>
      </c>
      <c r="L7423" s="136">
        <v>0.7</v>
      </c>
      <c r="M7423" s="137" t="str">
        <f t="shared" si="115"/>
        <v>P</v>
      </c>
      <c r="N7423" s="172" t="s">
        <v>10682</v>
      </c>
      <c r="O7423" s="149" t="s">
        <v>1500</v>
      </c>
      <c r="P7423" s="149" t="s">
        <v>9456</v>
      </c>
      <c r="Q7423" s="150" t="s">
        <v>10519</v>
      </c>
      <c r="R7423" s="189">
        <v>5.5200000000000005</v>
      </c>
    </row>
    <row r="7424" spans="1:18" x14ac:dyDescent="0.25">
      <c r="A7424" s="132">
        <v>1081356</v>
      </c>
      <c r="B7424" s="145" t="s">
        <v>6760</v>
      </c>
      <c r="C7424" s="132">
        <v>6</v>
      </c>
      <c r="D7424" s="132">
        <v>528</v>
      </c>
      <c r="E7424" s="186">
        <v>12</v>
      </c>
      <c r="F7424" s="132">
        <v>792</v>
      </c>
      <c r="G7424" s="132">
        <v>48</v>
      </c>
      <c r="H7424" s="132">
        <v>48</v>
      </c>
      <c r="I7424" s="132">
        <v>1</v>
      </c>
      <c r="J7424" s="133">
        <v>2.75</v>
      </c>
      <c r="K7424" s="133">
        <v>1.28</v>
      </c>
      <c r="L7424" s="133">
        <v>0.69</v>
      </c>
      <c r="M7424" s="134" t="str">
        <f t="shared" si="115"/>
        <v>P</v>
      </c>
      <c r="N7424" s="173" t="s">
        <v>10682</v>
      </c>
      <c r="O7424" s="146" t="s">
        <v>1500</v>
      </c>
      <c r="P7424" s="146" t="s">
        <v>9456</v>
      </c>
      <c r="Q7424" s="147" t="s">
        <v>10519</v>
      </c>
      <c r="R7424" s="187">
        <v>4.4399999999999995</v>
      </c>
    </row>
    <row r="7425" spans="1:18" x14ac:dyDescent="0.25">
      <c r="A7425" s="135">
        <v>1081357</v>
      </c>
      <c r="B7425" s="148" t="s">
        <v>6761</v>
      </c>
      <c r="C7425" s="135">
        <v>1000</v>
      </c>
      <c r="D7425" s="135" t="s">
        <v>20</v>
      </c>
      <c r="E7425" s="188" t="s">
        <v>20</v>
      </c>
      <c r="F7425" s="135" t="s">
        <v>20</v>
      </c>
      <c r="G7425" s="135" t="s">
        <v>20</v>
      </c>
      <c r="H7425" s="135" t="s">
        <v>20</v>
      </c>
      <c r="I7425" s="135" t="s">
        <v>20</v>
      </c>
      <c r="J7425" s="136">
        <v>1.4</v>
      </c>
      <c r="K7425" s="136">
        <v>1.4</v>
      </c>
      <c r="L7425" s="136">
        <v>0.43</v>
      </c>
      <c r="M7425" s="137" t="str">
        <f t="shared" si="115"/>
        <v>P</v>
      </c>
      <c r="N7425" s="172" t="s">
        <v>10682</v>
      </c>
      <c r="O7425" s="149" t="s">
        <v>1506</v>
      </c>
      <c r="P7425" s="149" t="s">
        <v>9526</v>
      </c>
      <c r="Q7425" s="150" t="s">
        <v>10519</v>
      </c>
      <c r="R7425" s="189">
        <v>53.89</v>
      </c>
    </row>
    <row r="7426" spans="1:18" x14ac:dyDescent="0.25">
      <c r="A7426" s="132">
        <v>1081358</v>
      </c>
      <c r="B7426" s="145" t="s">
        <v>720</v>
      </c>
      <c r="C7426" s="132">
        <v>6</v>
      </c>
      <c r="D7426" s="132" t="s">
        <v>20</v>
      </c>
      <c r="E7426" s="186" t="s">
        <v>21</v>
      </c>
      <c r="F7426" s="132">
        <v>120</v>
      </c>
      <c r="G7426" s="132" t="s">
        <v>20</v>
      </c>
      <c r="H7426" s="132" t="s">
        <v>20</v>
      </c>
      <c r="I7426" s="132" t="s">
        <v>20</v>
      </c>
      <c r="J7426" s="133">
        <v>2.86</v>
      </c>
      <c r="K7426" s="133">
        <v>2.79</v>
      </c>
      <c r="L7426" s="133">
        <v>1.2</v>
      </c>
      <c r="M7426" s="134" t="str">
        <f t="shared" ref="M7426:M7489" si="116">HYPERLINK(CONCATENATE("T:\Distribution Centre\RDC Department Shared\Cubiscan photos","\",A7426,"-pac.jpg"),"P")</f>
        <v>P</v>
      </c>
      <c r="N7426" s="171" t="s">
        <v>10681</v>
      </c>
      <c r="O7426" s="146" t="s">
        <v>1555</v>
      </c>
      <c r="P7426" s="146" t="s">
        <v>9448</v>
      </c>
      <c r="Q7426" s="147" t="s">
        <v>10106</v>
      </c>
      <c r="R7426" s="187">
        <v>19.98</v>
      </c>
    </row>
    <row r="7427" spans="1:18" x14ac:dyDescent="0.25">
      <c r="A7427" s="135">
        <v>1081359</v>
      </c>
      <c r="B7427" s="148" t="s">
        <v>6762</v>
      </c>
      <c r="C7427" s="135">
        <v>6</v>
      </c>
      <c r="D7427" s="135" t="s">
        <v>20</v>
      </c>
      <c r="E7427" s="188" t="s">
        <v>20</v>
      </c>
      <c r="F7427" s="135" t="s">
        <v>20</v>
      </c>
      <c r="G7427" s="135" t="s">
        <v>20</v>
      </c>
      <c r="H7427" s="135" t="s">
        <v>20</v>
      </c>
      <c r="I7427" s="135" t="s">
        <v>20</v>
      </c>
      <c r="J7427" s="136">
        <v>2.84</v>
      </c>
      <c r="K7427" s="136">
        <v>2.76</v>
      </c>
      <c r="L7427" s="136">
        <v>1.1399999999999999</v>
      </c>
      <c r="M7427" s="137" t="str">
        <f t="shared" si="116"/>
        <v>P</v>
      </c>
      <c r="N7427" s="172" t="s">
        <v>10682</v>
      </c>
      <c r="O7427" s="149" t="s">
        <v>1500</v>
      </c>
      <c r="P7427" s="149" t="s">
        <v>9456</v>
      </c>
      <c r="Q7427" s="150" t="s">
        <v>10519</v>
      </c>
      <c r="R7427" s="189">
        <v>5.1044776119402977</v>
      </c>
    </row>
    <row r="7428" spans="1:18" x14ac:dyDescent="0.25">
      <c r="A7428" s="132">
        <v>1081360</v>
      </c>
      <c r="B7428" s="145" t="s">
        <v>6763</v>
      </c>
      <c r="C7428" s="132">
        <v>100</v>
      </c>
      <c r="D7428" s="132" t="s">
        <v>20</v>
      </c>
      <c r="E7428" s="186" t="s">
        <v>20</v>
      </c>
      <c r="F7428" s="132" t="s">
        <v>20</v>
      </c>
      <c r="G7428" s="132" t="s">
        <v>20</v>
      </c>
      <c r="H7428" s="132" t="s">
        <v>20</v>
      </c>
      <c r="I7428" s="132" t="s">
        <v>20</v>
      </c>
      <c r="J7428" s="133">
        <v>0.4</v>
      </c>
      <c r="K7428" s="133">
        <v>0.4</v>
      </c>
      <c r="L7428" s="133">
        <v>3</v>
      </c>
      <c r="M7428" s="134" t="str">
        <f t="shared" si="116"/>
        <v>P</v>
      </c>
      <c r="N7428" s="171" t="s">
        <v>10682</v>
      </c>
      <c r="O7428" s="146" t="s">
        <v>1500</v>
      </c>
      <c r="P7428" s="146" t="s">
        <v>9418</v>
      </c>
      <c r="Q7428" s="147" t="s">
        <v>10519</v>
      </c>
      <c r="R7428" s="187">
        <v>5.2238805970149258</v>
      </c>
    </row>
    <row r="7429" spans="1:18" x14ac:dyDescent="0.25">
      <c r="A7429" s="135">
        <v>1081361</v>
      </c>
      <c r="B7429" s="148" t="s">
        <v>6764</v>
      </c>
      <c r="C7429" s="135">
        <v>1</v>
      </c>
      <c r="D7429" s="135" t="s">
        <v>20</v>
      </c>
      <c r="E7429" s="188" t="s">
        <v>20</v>
      </c>
      <c r="F7429" s="135" t="s">
        <v>20</v>
      </c>
      <c r="G7429" s="135" t="s">
        <v>20</v>
      </c>
      <c r="H7429" s="135" t="s">
        <v>20</v>
      </c>
      <c r="I7429" s="135" t="s">
        <v>20</v>
      </c>
      <c r="J7429" s="136">
        <v>1.8</v>
      </c>
      <c r="K7429" s="136">
        <v>0.45</v>
      </c>
      <c r="L7429" s="136">
        <v>0.2</v>
      </c>
      <c r="M7429" s="137" t="str">
        <f t="shared" si="116"/>
        <v>P</v>
      </c>
      <c r="N7429" s="172" t="s">
        <v>10682</v>
      </c>
      <c r="O7429" s="149" t="s">
        <v>1500</v>
      </c>
      <c r="P7429" s="149" t="s">
        <v>9456</v>
      </c>
      <c r="Q7429" s="150" t="s">
        <v>10519</v>
      </c>
      <c r="R7429" s="189">
        <v>5.9701492537313432E-2</v>
      </c>
    </row>
    <row r="7430" spans="1:18" x14ac:dyDescent="0.25">
      <c r="A7430" s="132">
        <v>1081401</v>
      </c>
      <c r="B7430" s="145" t="s">
        <v>6765</v>
      </c>
      <c r="C7430" s="132">
        <v>6</v>
      </c>
      <c r="D7430" s="132" t="s">
        <v>20</v>
      </c>
      <c r="E7430" s="186" t="s">
        <v>20</v>
      </c>
      <c r="F7430" s="132" t="s">
        <v>20</v>
      </c>
      <c r="G7430" s="132" t="s">
        <v>20</v>
      </c>
      <c r="H7430" s="132" t="s">
        <v>20</v>
      </c>
      <c r="I7430" s="132" t="s">
        <v>20</v>
      </c>
      <c r="J7430" s="133">
        <v>2.15</v>
      </c>
      <c r="K7430" s="133">
        <v>1.35</v>
      </c>
      <c r="L7430" s="133">
        <v>0.63</v>
      </c>
      <c r="M7430" s="134" t="str">
        <f t="shared" si="116"/>
        <v>P</v>
      </c>
      <c r="N7430" s="171" t="s">
        <v>10682</v>
      </c>
      <c r="O7430" s="146" t="s">
        <v>1500</v>
      </c>
      <c r="P7430" s="146" t="s">
        <v>9456</v>
      </c>
      <c r="Q7430" s="147" t="s">
        <v>10519</v>
      </c>
      <c r="R7430" s="187">
        <v>2.91044776119403</v>
      </c>
    </row>
    <row r="7431" spans="1:18" x14ac:dyDescent="0.25">
      <c r="A7431" s="135">
        <v>1081402</v>
      </c>
      <c r="B7431" s="148" t="s">
        <v>6766</v>
      </c>
      <c r="C7431" s="135">
        <v>1</v>
      </c>
      <c r="D7431" s="135" t="s">
        <v>20</v>
      </c>
      <c r="E7431" s="188" t="s">
        <v>20</v>
      </c>
      <c r="F7431" s="135" t="s">
        <v>20</v>
      </c>
      <c r="G7431" s="135" t="s">
        <v>20</v>
      </c>
      <c r="H7431" s="135" t="s">
        <v>20</v>
      </c>
      <c r="I7431" s="135" t="s">
        <v>20</v>
      </c>
      <c r="J7431" s="136">
        <v>1.8</v>
      </c>
      <c r="K7431" s="136">
        <v>1.5</v>
      </c>
      <c r="L7431" s="136">
        <v>4.0000000000000001E-3</v>
      </c>
      <c r="M7431" s="137" t="str">
        <f t="shared" si="116"/>
        <v>P</v>
      </c>
      <c r="N7431" s="172" t="s">
        <v>10682</v>
      </c>
      <c r="O7431" s="149" t="s">
        <v>1500</v>
      </c>
      <c r="P7431" s="149" t="s">
        <v>9456</v>
      </c>
      <c r="Q7431" s="150" t="s">
        <v>10519</v>
      </c>
      <c r="R7431" s="189">
        <v>5.2238805970149259E-2</v>
      </c>
    </row>
    <row r="7432" spans="1:18" x14ac:dyDescent="0.25">
      <c r="A7432" s="132">
        <v>1081408</v>
      </c>
      <c r="B7432" s="145" t="s">
        <v>6767</v>
      </c>
      <c r="C7432" s="132">
        <v>6</v>
      </c>
      <c r="D7432" s="132" t="s">
        <v>20</v>
      </c>
      <c r="E7432" s="186" t="s">
        <v>20</v>
      </c>
      <c r="F7432" s="132" t="s">
        <v>20</v>
      </c>
      <c r="G7432" s="132" t="s">
        <v>20</v>
      </c>
      <c r="H7432" s="132" t="s">
        <v>20</v>
      </c>
      <c r="I7432" s="132" t="s">
        <v>20</v>
      </c>
      <c r="J7432" s="133">
        <v>1.8</v>
      </c>
      <c r="K7432" s="133">
        <v>2.7</v>
      </c>
      <c r="L7432" s="133">
        <v>0.2</v>
      </c>
      <c r="M7432" s="134" t="str">
        <f t="shared" si="116"/>
        <v>P</v>
      </c>
      <c r="N7432" s="173" t="s">
        <v>10682</v>
      </c>
      <c r="O7432" s="146" t="s">
        <v>1500</v>
      </c>
      <c r="P7432" s="146" t="s">
        <v>9456</v>
      </c>
      <c r="Q7432" s="147" t="s">
        <v>10519</v>
      </c>
      <c r="R7432" s="187">
        <v>0.4701492537313432</v>
      </c>
    </row>
    <row r="7433" spans="1:18" x14ac:dyDescent="0.25">
      <c r="A7433" s="135">
        <v>1081409</v>
      </c>
      <c r="B7433" s="148" t="s">
        <v>6768</v>
      </c>
      <c r="C7433" s="135">
        <v>6</v>
      </c>
      <c r="D7433" s="135" t="s">
        <v>20</v>
      </c>
      <c r="E7433" s="188" t="s">
        <v>20</v>
      </c>
      <c r="F7433" s="135" t="s">
        <v>20</v>
      </c>
      <c r="G7433" s="135" t="s">
        <v>20</v>
      </c>
      <c r="H7433" s="135" t="s">
        <v>20</v>
      </c>
      <c r="I7433" s="135" t="s">
        <v>20</v>
      </c>
      <c r="J7433" s="136">
        <v>1.8</v>
      </c>
      <c r="K7433" s="136">
        <v>1.5</v>
      </c>
      <c r="L7433" s="136">
        <v>2.5999999999999999E-2</v>
      </c>
      <c r="M7433" s="137" t="str">
        <f t="shared" si="116"/>
        <v>P</v>
      </c>
      <c r="N7433" s="174" t="s">
        <v>10682</v>
      </c>
      <c r="O7433" s="149" t="s">
        <v>1500</v>
      </c>
      <c r="P7433" s="149" t="s">
        <v>9456</v>
      </c>
      <c r="Q7433" s="150" t="s">
        <v>10519</v>
      </c>
      <c r="R7433" s="189">
        <v>0.40298507462686567</v>
      </c>
    </row>
    <row r="7434" spans="1:18" x14ac:dyDescent="0.25">
      <c r="A7434" s="132">
        <v>1081411</v>
      </c>
      <c r="B7434" s="145" t="s">
        <v>748</v>
      </c>
      <c r="C7434" s="132">
        <v>4</v>
      </c>
      <c r="D7434" s="132">
        <v>56</v>
      </c>
      <c r="E7434" s="186" t="s">
        <v>21</v>
      </c>
      <c r="F7434" s="132">
        <v>80</v>
      </c>
      <c r="G7434" s="132">
        <v>4</v>
      </c>
      <c r="H7434" s="132">
        <v>4</v>
      </c>
      <c r="I7434" s="132">
        <v>1</v>
      </c>
      <c r="J7434" s="133">
        <v>4.26</v>
      </c>
      <c r="K7434" s="133">
        <v>3.06</v>
      </c>
      <c r="L7434" s="133">
        <v>1.52</v>
      </c>
      <c r="M7434" s="134" t="str">
        <f t="shared" si="116"/>
        <v>P</v>
      </c>
      <c r="N7434" s="171" t="s">
        <v>10681</v>
      </c>
      <c r="O7434" s="146" t="s">
        <v>1506</v>
      </c>
      <c r="P7434" s="146" t="s">
        <v>9435</v>
      </c>
      <c r="Q7434" s="147" t="s">
        <v>10106</v>
      </c>
      <c r="R7434" s="187">
        <v>21.4</v>
      </c>
    </row>
    <row r="7435" spans="1:18" x14ac:dyDescent="0.25">
      <c r="A7435" s="135">
        <v>1081415</v>
      </c>
      <c r="B7435" s="148" t="s">
        <v>6769</v>
      </c>
      <c r="C7435" s="135">
        <v>4</v>
      </c>
      <c r="D7435" s="135">
        <v>45</v>
      </c>
      <c r="E7435" s="188" t="s">
        <v>21</v>
      </c>
      <c r="F7435" s="135">
        <v>63</v>
      </c>
      <c r="G7435" s="135" t="s">
        <v>20</v>
      </c>
      <c r="H7435" s="135" t="s">
        <v>20</v>
      </c>
      <c r="I7435" s="135" t="s">
        <v>20</v>
      </c>
      <c r="J7435" s="136">
        <v>3.2</v>
      </c>
      <c r="K7435" s="136">
        <v>3.2</v>
      </c>
      <c r="L7435" s="136">
        <v>2.1</v>
      </c>
      <c r="M7435" s="137" t="str">
        <f t="shared" si="116"/>
        <v>P</v>
      </c>
      <c r="N7435" s="174" t="s">
        <v>10681</v>
      </c>
      <c r="O7435" s="149" t="s">
        <v>1506</v>
      </c>
      <c r="P7435" s="149" t="s">
        <v>9435</v>
      </c>
      <c r="Q7435" s="150" t="s">
        <v>10519</v>
      </c>
      <c r="R7435" s="189">
        <v>18.64</v>
      </c>
    </row>
    <row r="7436" spans="1:18" x14ac:dyDescent="0.25">
      <c r="A7436" s="132">
        <v>1081456</v>
      </c>
      <c r="B7436" s="145" t="s">
        <v>6770</v>
      </c>
      <c r="C7436" s="132">
        <v>4</v>
      </c>
      <c r="D7436" s="132" t="s">
        <v>20</v>
      </c>
      <c r="E7436" s="186" t="s">
        <v>20</v>
      </c>
      <c r="F7436" s="132" t="s">
        <v>20</v>
      </c>
      <c r="G7436" s="132" t="s">
        <v>21</v>
      </c>
      <c r="H7436" s="132" t="s">
        <v>21</v>
      </c>
      <c r="I7436" s="132" t="s">
        <v>21</v>
      </c>
      <c r="J7436" s="133">
        <v>3.1</v>
      </c>
      <c r="K7436" s="133">
        <v>3.1</v>
      </c>
      <c r="L7436" s="133">
        <v>2.1</v>
      </c>
      <c r="M7436" s="134" t="str">
        <f t="shared" si="116"/>
        <v>P</v>
      </c>
      <c r="N7436" s="171" t="s">
        <v>10682</v>
      </c>
      <c r="O7436" s="146" t="s">
        <v>1500</v>
      </c>
      <c r="P7436" s="146" t="s">
        <v>9418</v>
      </c>
      <c r="Q7436" s="147" t="s">
        <v>10519</v>
      </c>
      <c r="R7436" s="187">
        <v>7</v>
      </c>
    </row>
    <row r="7437" spans="1:18" x14ac:dyDescent="0.25">
      <c r="A7437" s="135">
        <v>1081457</v>
      </c>
      <c r="B7437" s="148" t="s">
        <v>756</v>
      </c>
      <c r="C7437" s="135">
        <v>4</v>
      </c>
      <c r="D7437" s="135">
        <v>24</v>
      </c>
      <c r="E7437" s="188" t="s">
        <v>21</v>
      </c>
      <c r="F7437" s="135">
        <v>32</v>
      </c>
      <c r="G7437" s="135" t="s">
        <v>20</v>
      </c>
      <c r="H7437" s="135" t="s">
        <v>20</v>
      </c>
      <c r="I7437" s="135" t="s">
        <v>20</v>
      </c>
      <c r="J7437" s="136">
        <v>6.23</v>
      </c>
      <c r="K7437" s="136">
        <v>3.55</v>
      </c>
      <c r="L7437" s="136">
        <v>1.78</v>
      </c>
      <c r="M7437" s="137" t="str">
        <f t="shared" si="116"/>
        <v>P</v>
      </c>
      <c r="N7437" s="172" t="s">
        <v>10681</v>
      </c>
      <c r="O7437" s="149" t="s">
        <v>1506</v>
      </c>
      <c r="P7437" s="149" t="s">
        <v>9496</v>
      </c>
      <c r="Q7437" s="150" t="s">
        <v>10519</v>
      </c>
      <c r="R7437" s="189">
        <v>51</v>
      </c>
    </row>
    <row r="7438" spans="1:18" x14ac:dyDescent="0.25">
      <c r="A7438" s="132">
        <v>1081458</v>
      </c>
      <c r="B7438" s="145" t="s">
        <v>6771</v>
      </c>
      <c r="C7438" s="132">
        <v>100</v>
      </c>
      <c r="D7438" s="132" t="s">
        <v>20</v>
      </c>
      <c r="E7438" s="186" t="s">
        <v>20</v>
      </c>
      <c r="F7438" s="132" t="s">
        <v>20</v>
      </c>
      <c r="G7438" s="132" t="s">
        <v>20</v>
      </c>
      <c r="H7438" s="132" t="s">
        <v>20</v>
      </c>
      <c r="I7438" s="132" t="s">
        <v>20</v>
      </c>
      <c r="J7438" s="133">
        <v>0.6</v>
      </c>
      <c r="K7438" s="133">
        <v>0.6</v>
      </c>
      <c r="L7438" s="133">
        <v>3</v>
      </c>
      <c r="M7438" s="134" t="str">
        <f t="shared" si="116"/>
        <v>P</v>
      </c>
      <c r="N7438" s="173" t="s">
        <v>10682</v>
      </c>
      <c r="O7438" s="146" t="s">
        <v>1500</v>
      </c>
      <c r="P7438" s="146" t="s">
        <v>9418</v>
      </c>
      <c r="Q7438" s="147" t="s">
        <v>10519</v>
      </c>
      <c r="R7438" s="187">
        <v>9</v>
      </c>
    </row>
    <row r="7439" spans="1:18" x14ac:dyDescent="0.25">
      <c r="A7439" s="135">
        <v>1081459</v>
      </c>
      <c r="B7439" s="148" t="s">
        <v>6772</v>
      </c>
      <c r="C7439" s="135">
        <v>4</v>
      </c>
      <c r="D7439" s="135" t="s">
        <v>20</v>
      </c>
      <c r="E7439" s="188" t="s">
        <v>20</v>
      </c>
      <c r="F7439" s="135" t="s">
        <v>20</v>
      </c>
      <c r="G7439" s="135" t="s">
        <v>20</v>
      </c>
      <c r="H7439" s="135" t="s">
        <v>20</v>
      </c>
      <c r="I7439" s="135" t="s">
        <v>20</v>
      </c>
      <c r="J7439" s="136">
        <v>0.62</v>
      </c>
      <c r="K7439" s="136">
        <v>0.34499999999999997</v>
      </c>
      <c r="L7439" s="136">
        <v>0.17</v>
      </c>
      <c r="M7439" s="137" t="str">
        <f t="shared" si="116"/>
        <v>P</v>
      </c>
      <c r="N7439" s="172" t="s">
        <v>10682</v>
      </c>
      <c r="O7439" s="149" t="s">
        <v>1500</v>
      </c>
      <c r="P7439" s="149" t="s">
        <v>9418</v>
      </c>
      <c r="Q7439" s="150" t="s">
        <v>10519</v>
      </c>
      <c r="R7439" s="189">
        <v>14.64</v>
      </c>
    </row>
    <row r="7440" spans="1:18" x14ac:dyDescent="0.25">
      <c r="A7440" s="132">
        <v>1081463</v>
      </c>
      <c r="B7440" s="145" t="s">
        <v>6773</v>
      </c>
      <c r="C7440" s="132">
        <v>6</v>
      </c>
      <c r="D7440" s="132">
        <v>128</v>
      </c>
      <c r="E7440" s="186" t="s">
        <v>21</v>
      </c>
      <c r="F7440" s="132">
        <v>144</v>
      </c>
      <c r="G7440" s="132" t="s">
        <v>20</v>
      </c>
      <c r="H7440" s="132" t="s">
        <v>20</v>
      </c>
      <c r="I7440" s="132" t="s">
        <v>20</v>
      </c>
      <c r="J7440" s="133">
        <v>2.52</v>
      </c>
      <c r="K7440" s="133">
        <v>2.39</v>
      </c>
      <c r="L7440" s="133">
        <v>1.58</v>
      </c>
      <c r="M7440" s="134" t="str">
        <f t="shared" si="116"/>
        <v>P</v>
      </c>
      <c r="N7440" s="171" t="s">
        <v>10681</v>
      </c>
      <c r="O7440" s="146" t="s">
        <v>1506</v>
      </c>
      <c r="P7440" s="146" t="s">
        <v>9503</v>
      </c>
      <c r="Q7440" s="147" t="s">
        <v>10519</v>
      </c>
      <c r="R7440" s="187">
        <v>24.54</v>
      </c>
    </row>
    <row r="7441" spans="1:18" x14ac:dyDescent="0.25">
      <c r="A7441" s="135">
        <v>1081464</v>
      </c>
      <c r="B7441" s="148" t="s">
        <v>6774</v>
      </c>
      <c r="C7441" s="135">
        <v>1</v>
      </c>
      <c r="D7441" s="135" t="s">
        <v>20</v>
      </c>
      <c r="E7441" s="188" t="s">
        <v>20</v>
      </c>
      <c r="F7441" s="135" t="s">
        <v>20</v>
      </c>
      <c r="G7441" s="135" t="s">
        <v>20</v>
      </c>
      <c r="H7441" s="135" t="s">
        <v>20</v>
      </c>
      <c r="I7441" s="135" t="s">
        <v>20</v>
      </c>
      <c r="J7441" s="136">
        <v>3.48</v>
      </c>
      <c r="K7441" s="136">
        <v>1.64</v>
      </c>
      <c r="L7441" s="136">
        <v>1.4E-2</v>
      </c>
      <c r="M7441" s="137" t="str">
        <f t="shared" si="116"/>
        <v>P</v>
      </c>
      <c r="N7441" s="172" t="s">
        <v>10682</v>
      </c>
      <c r="O7441" s="149" t="s">
        <v>1506</v>
      </c>
      <c r="P7441" s="149" t="s">
        <v>9443</v>
      </c>
      <c r="Q7441" s="150" t="s">
        <v>10519</v>
      </c>
      <c r="R7441" s="189">
        <v>0.64</v>
      </c>
    </row>
    <row r="7442" spans="1:18" x14ac:dyDescent="0.25">
      <c r="A7442" s="132">
        <v>1081465</v>
      </c>
      <c r="B7442" s="145" t="s">
        <v>6775</v>
      </c>
      <c r="C7442" s="132">
        <v>1000</v>
      </c>
      <c r="D7442" s="132" t="s">
        <v>20</v>
      </c>
      <c r="E7442" s="186" t="s">
        <v>20</v>
      </c>
      <c r="F7442" s="132" t="s">
        <v>20</v>
      </c>
      <c r="G7442" s="132" t="s">
        <v>20</v>
      </c>
      <c r="H7442" s="132" t="s">
        <v>20</v>
      </c>
      <c r="I7442" s="132" t="s">
        <v>20</v>
      </c>
      <c r="J7442" s="133">
        <v>1.4</v>
      </c>
      <c r="K7442" s="133">
        <v>1.4</v>
      </c>
      <c r="L7442" s="133">
        <v>0.43</v>
      </c>
      <c r="M7442" s="134" t="str">
        <f t="shared" si="116"/>
        <v>P</v>
      </c>
      <c r="N7442" s="171" t="s">
        <v>10682</v>
      </c>
      <c r="O7442" s="146" t="s">
        <v>1506</v>
      </c>
      <c r="P7442" s="146" t="s">
        <v>9526</v>
      </c>
      <c r="Q7442" s="147" t="s">
        <v>10519</v>
      </c>
      <c r="R7442" s="187">
        <v>20</v>
      </c>
    </row>
    <row r="7443" spans="1:18" x14ac:dyDescent="0.25">
      <c r="A7443" s="135">
        <v>1081466</v>
      </c>
      <c r="B7443" s="148" t="s">
        <v>6776</v>
      </c>
      <c r="C7443" s="135">
        <v>1000</v>
      </c>
      <c r="D7443" s="135" t="s">
        <v>20</v>
      </c>
      <c r="E7443" s="188" t="s">
        <v>20</v>
      </c>
      <c r="F7443" s="135" t="s">
        <v>20</v>
      </c>
      <c r="G7443" s="135" t="s">
        <v>20</v>
      </c>
      <c r="H7443" s="135" t="s">
        <v>20</v>
      </c>
      <c r="I7443" s="135" t="s">
        <v>20</v>
      </c>
      <c r="J7443" s="136">
        <v>1.4</v>
      </c>
      <c r="K7443" s="136">
        <v>1.4</v>
      </c>
      <c r="L7443" s="136">
        <v>0.43</v>
      </c>
      <c r="M7443" s="137" t="str">
        <f t="shared" si="116"/>
        <v>P</v>
      </c>
      <c r="N7443" s="174" t="s">
        <v>10682</v>
      </c>
      <c r="O7443" s="149" t="s">
        <v>1506</v>
      </c>
      <c r="P7443" s="149" t="s">
        <v>9526</v>
      </c>
      <c r="Q7443" s="150" t="s">
        <v>10519</v>
      </c>
      <c r="R7443" s="189">
        <v>20</v>
      </c>
    </row>
    <row r="7444" spans="1:18" x14ac:dyDescent="0.25">
      <c r="A7444" s="132">
        <v>1081467</v>
      </c>
      <c r="B7444" s="145" t="s">
        <v>6777</v>
      </c>
      <c r="C7444" s="132">
        <v>1</v>
      </c>
      <c r="D7444" s="132" t="s">
        <v>20</v>
      </c>
      <c r="E7444" s="186" t="s">
        <v>20</v>
      </c>
      <c r="F7444" s="132" t="s">
        <v>20</v>
      </c>
      <c r="G7444" s="132" t="s">
        <v>20</v>
      </c>
      <c r="H7444" s="132" t="s">
        <v>20</v>
      </c>
      <c r="I7444" s="132" t="s">
        <v>20</v>
      </c>
      <c r="J7444" s="133">
        <v>2.81</v>
      </c>
      <c r="K7444" s="133">
        <v>1.47</v>
      </c>
      <c r="L7444" s="133">
        <v>1.7000000000000001E-2</v>
      </c>
      <c r="M7444" s="134" t="str">
        <f t="shared" si="116"/>
        <v>P</v>
      </c>
      <c r="N7444" s="171" t="s">
        <v>10682</v>
      </c>
      <c r="O7444" s="146" t="s">
        <v>1506</v>
      </c>
      <c r="P7444" s="146" t="s">
        <v>9443</v>
      </c>
      <c r="Q7444" s="147" t="s">
        <v>10519</v>
      </c>
      <c r="R7444" s="187">
        <v>0.01</v>
      </c>
    </row>
    <row r="7445" spans="1:18" x14ac:dyDescent="0.25">
      <c r="A7445" s="135">
        <v>1081496</v>
      </c>
      <c r="B7445" s="148" t="s">
        <v>115</v>
      </c>
      <c r="C7445" s="135">
        <v>6</v>
      </c>
      <c r="D7445" s="135">
        <v>264</v>
      </c>
      <c r="E7445" s="188" t="s">
        <v>21</v>
      </c>
      <c r="F7445" s="135">
        <v>372</v>
      </c>
      <c r="G7445" s="135">
        <v>5</v>
      </c>
      <c r="H7445" s="135">
        <v>6</v>
      </c>
      <c r="I7445" s="135">
        <v>5</v>
      </c>
      <c r="J7445" s="136">
        <v>3.2</v>
      </c>
      <c r="K7445" s="136">
        <v>2.12</v>
      </c>
      <c r="L7445" s="136">
        <v>0.46</v>
      </c>
      <c r="M7445" s="137" t="str">
        <f t="shared" si="116"/>
        <v>P</v>
      </c>
      <c r="N7445" s="172" t="s">
        <v>10681</v>
      </c>
      <c r="O7445" s="149" t="s">
        <v>1581</v>
      </c>
      <c r="P7445" s="149" t="s">
        <v>10581</v>
      </c>
      <c r="Q7445" s="150" t="s">
        <v>10519</v>
      </c>
      <c r="R7445" s="189">
        <v>4.8000000000000007</v>
      </c>
    </row>
    <row r="7446" spans="1:18" x14ac:dyDescent="0.25">
      <c r="A7446" s="132">
        <v>1081500</v>
      </c>
      <c r="B7446" s="145" t="s">
        <v>6778</v>
      </c>
      <c r="C7446" s="132">
        <v>1000</v>
      </c>
      <c r="D7446" s="132" t="s">
        <v>20</v>
      </c>
      <c r="E7446" s="186" t="s">
        <v>20</v>
      </c>
      <c r="F7446" s="132" t="s">
        <v>20</v>
      </c>
      <c r="G7446" s="132" t="s">
        <v>20</v>
      </c>
      <c r="H7446" s="132" t="s">
        <v>20</v>
      </c>
      <c r="I7446" s="132" t="s">
        <v>20</v>
      </c>
      <c r="J7446" s="133">
        <v>1.4</v>
      </c>
      <c r="K7446" s="133">
        <v>1.4</v>
      </c>
      <c r="L7446" s="133">
        <v>0.43</v>
      </c>
      <c r="M7446" s="134" t="str">
        <f t="shared" si="116"/>
        <v>P</v>
      </c>
      <c r="N7446" s="173" t="s">
        <v>10682</v>
      </c>
      <c r="O7446" s="146" t="s">
        <v>1506</v>
      </c>
      <c r="P7446" s="146" t="s">
        <v>9526</v>
      </c>
      <c r="Q7446" s="147" t="s">
        <v>10519</v>
      </c>
      <c r="R7446" s="187">
        <v>70</v>
      </c>
    </row>
    <row r="7447" spans="1:18" x14ac:dyDescent="0.25">
      <c r="A7447" s="135">
        <v>1081501</v>
      </c>
      <c r="B7447" s="148" t="s">
        <v>6779</v>
      </c>
      <c r="C7447" s="135">
        <v>1000</v>
      </c>
      <c r="D7447" s="135" t="s">
        <v>20</v>
      </c>
      <c r="E7447" s="188" t="s">
        <v>20</v>
      </c>
      <c r="F7447" s="135" t="s">
        <v>20</v>
      </c>
      <c r="G7447" s="135" t="s">
        <v>20</v>
      </c>
      <c r="H7447" s="135" t="s">
        <v>20</v>
      </c>
      <c r="I7447" s="135" t="s">
        <v>20</v>
      </c>
      <c r="J7447" s="136">
        <v>1.4</v>
      </c>
      <c r="K7447" s="136">
        <v>1.4</v>
      </c>
      <c r="L7447" s="136">
        <v>0.43</v>
      </c>
      <c r="M7447" s="137" t="str">
        <f t="shared" si="116"/>
        <v>P</v>
      </c>
      <c r="N7447" s="172" t="s">
        <v>10682</v>
      </c>
      <c r="O7447" s="149" t="s">
        <v>1506</v>
      </c>
      <c r="P7447" s="149" t="s">
        <v>9526</v>
      </c>
      <c r="Q7447" s="150" t="s">
        <v>10519</v>
      </c>
      <c r="R7447" s="189">
        <v>130</v>
      </c>
    </row>
    <row r="7448" spans="1:18" x14ac:dyDescent="0.25">
      <c r="A7448" s="132">
        <v>1081504</v>
      </c>
      <c r="B7448" s="145" t="s">
        <v>730</v>
      </c>
      <c r="C7448" s="132">
        <v>6</v>
      </c>
      <c r="D7448" s="132">
        <v>140</v>
      </c>
      <c r="E7448" s="186" t="s">
        <v>21</v>
      </c>
      <c r="F7448" s="132">
        <v>180</v>
      </c>
      <c r="G7448" s="132">
        <v>8</v>
      </c>
      <c r="H7448" s="132">
        <v>9</v>
      </c>
      <c r="I7448" s="132">
        <v>1</v>
      </c>
      <c r="J7448" s="133">
        <v>2.54</v>
      </c>
      <c r="K7448" s="133">
        <v>2</v>
      </c>
      <c r="L7448" s="133">
        <v>1.56</v>
      </c>
      <c r="M7448" s="134" t="str">
        <f t="shared" si="116"/>
        <v>P</v>
      </c>
      <c r="N7448" s="171" t="s">
        <v>10681</v>
      </c>
      <c r="O7448" s="146" t="s">
        <v>1506</v>
      </c>
      <c r="P7448" s="146" t="s">
        <v>9503</v>
      </c>
      <c r="Q7448" s="147" t="s">
        <v>10106</v>
      </c>
      <c r="R7448" s="187">
        <v>18.240000000000002</v>
      </c>
    </row>
    <row r="7449" spans="1:18" x14ac:dyDescent="0.25">
      <c r="A7449" s="135">
        <v>1081505</v>
      </c>
      <c r="B7449" s="148" t="s">
        <v>6780</v>
      </c>
      <c r="C7449" s="135">
        <v>1</v>
      </c>
      <c r="D7449" s="135" t="s">
        <v>20</v>
      </c>
      <c r="E7449" s="188" t="s">
        <v>20</v>
      </c>
      <c r="F7449" s="135" t="s">
        <v>20</v>
      </c>
      <c r="G7449" s="135" t="s">
        <v>20</v>
      </c>
      <c r="H7449" s="135" t="s">
        <v>20</v>
      </c>
      <c r="I7449" s="135" t="s">
        <v>20</v>
      </c>
      <c r="J7449" s="136">
        <v>3.1</v>
      </c>
      <c r="K7449" s="136">
        <v>1.65</v>
      </c>
      <c r="L7449" s="136">
        <v>1.2999999999999999E-2</v>
      </c>
      <c r="M7449" s="137" t="str">
        <f t="shared" si="116"/>
        <v>P</v>
      </c>
      <c r="N7449" s="172" t="s">
        <v>10682</v>
      </c>
      <c r="O7449" s="149" t="s">
        <v>1506</v>
      </c>
      <c r="P7449" s="149" t="s">
        <v>9443</v>
      </c>
      <c r="Q7449" s="150" t="s">
        <v>10519</v>
      </c>
      <c r="R7449" s="189">
        <v>0.65</v>
      </c>
    </row>
    <row r="7450" spans="1:18" x14ac:dyDescent="0.25">
      <c r="A7450" s="132">
        <v>1081506</v>
      </c>
      <c r="B7450" s="145" t="s">
        <v>6781</v>
      </c>
      <c r="C7450" s="132">
        <v>1</v>
      </c>
      <c r="D7450" s="132" t="s">
        <v>20</v>
      </c>
      <c r="E7450" s="186" t="s">
        <v>20</v>
      </c>
      <c r="F7450" s="132" t="s">
        <v>20</v>
      </c>
      <c r="G7450" s="132" t="s">
        <v>20</v>
      </c>
      <c r="H7450" s="132" t="s">
        <v>20</v>
      </c>
      <c r="I7450" s="132" t="s">
        <v>20</v>
      </c>
      <c r="J7450" s="133">
        <v>2.41</v>
      </c>
      <c r="K7450" s="133">
        <v>1.47</v>
      </c>
      <c r="L7450" s="133">
        <v>1.7000000000000001E-2</v>
      </c>
      <c r="M7450" s="134" t="str">
        <f t="shared" si="116"/>
        <v>P</v>
      </c>
      <c r="N7450" s="171" t="s">
        <v>10682</v>
      </c>
      <c r="O7450" s="146" t="s">
        <v>1506</v>
      </c>
      <c r="P7450" s="146" t="s">
        <v>9443</v>
      </c>
      <c r="Q7450" s="147" t="s">
        <v>10519</v>
      </c>
      <c r="R7450" s="187">
        <v>0.01</v>
      </c>
    </row>
    <row r="7451" spans="1:18" x14ac:dyDescent="0.25">
      <c r="A7451" s="135">
        <v>1081534</v>
      </c>
      <c r="B7451" s="148" t="s">
        <v>6782</v>
      </c>
      <c r="C7451" s="135">
        <v>1000</v>
      </c>
      <c r="D7451" s="135" t="s">
        <v>20</v>
      </c>
      <c r="E7451" s="188" t="s">
        <v>20</v>
      </c>
      <c r="F7451" s="135" t="s">
        <v>20</v>
      </c>
      <c r="G7451" s="135" t="s">
        <v>20</v>
      </c>
      <c r="H7451" s="135" t="s">
        <v>20</v>
      </c>
      <c r="I7451" s="135" t="s">
        <v>20</v>
      </c>
      <c r="J7451" s="136">
        <v>1.4</v>
      </c>
      <c r="K7451" s="136">
        <v>1.4</v>
      </c>
      <c r="L7451" s="136">
        <v>0.43</v>
      </c>
      <c r="M7451" s="137" t="str">
        <f t="shared" si="116"/>
        <v>P</v>
      </c>
      <c r="N7451" s="172" t="s">
        <v>10682</v>
      </c>
      <c r="O7451" s="149" t="s">
        <v>1506</v>
      </c>
      <c r="P7451" s="149" t="s">
        <v>9526</v>
      </c>
      <c r="Q7451" s="150" t="s">
        <v>10519</v>
      </c>
      <c r="R7451" s="189">
        <v>50</v>
      </c>
    </row>
    <row r="7452" spans="1:18" x14ac:dyDescent="0.25">
      <c r="A7452" s="132">
        <v>1081553</v>
      </c>
      <c r="B7452" s="145" t="s">
        <v>6783</v>
      </c>
      <c r="C7452" s="132">
        <v>6</v>
      </c>
      <c r="D7452" s="132">
        <v>324</v>
      </c>
      <c r="E7452" s="186">
        <v>18</v>
      </c>
      <c r="F7452" s="132" t="s">
        <v>20</v>
      </c>
      <c r="G7452" s="132" t="s">
        <v>20</v>
      </c>
      <c r="H7452" s="132" t="s">
        <v>20</v>
      </c>
      <c r="I7452" s="132" t="s">
        <v>20</v>
      </c>
      <c r="J7452" s="133">
        <v>3.63</v>
      </c>
      <c r="K7452" s="133">
        <v>2.4300000000000002</v>
      </c>
      <c r="L7452" s="133">
        <v>0.28000000000000003</v>
      </c>
      <c r="M7452" s="134" t="str">
        <f t="shared" si="116"/>
        <v>P</v>
      </c>
      <c r="N7452" s="171" t="s">
        <v>10682</v>
      </c>
      <c r="O7452" s="146" t="s">
        <v>1506</v>
      </c>
      <c r="P7452" s="146" t="s">
        <v>9443</v>
      </c>
      <c r="Q7452" s="147" t="s">
        <v>10519</v>
      </c>
      <c r="R7452" s="187">
        <v>4.26</v>
      </c>
    </row>
    <row r="7453" spans="1:18" x14ac:dyDescent="0.25">
      <c r="A7453" s="135">
        <v>1081562</v>
      </c>
      <c r="B7453" s="148" t="s">
        <v>6784</v>
      </c>
      <c r="C7453" s="135">
        <v>6</v>
      </c>
      <c r="D7453" s="135">
        <v>324</v>
      </c>
      <c r="E7453" s="188">
        <v>18</v>
      </c>
      <c r="F7453" s="135" t="s">
        <v>20</v>
      </c>
      <c r="G7453" s="135" t="s">
        <v>20</v>
      </c>
      <c r="H7453" s="135" t="s">
        <v>20</v>
      </c>
      <c r="I7453" s="135" t="s">
        <v>20</v>
      </c>
      <c r="J7453" s="136">
        <v>3.66</v>
      </c>
      <c r="K7453" s="136">
        <v>2.4</v>
      </c>
      <c r="L7453" s="136">
        <v>0.22</v>
      </c>
      <c r="M7453" s="137" t="str">
        <f t="shared" si="116"/>
        <v>P</v>
      </c>
      <c r="N7453" s="172" t="s">
        <v>10682</v>
      </c>
      <c r="O7453" s="149" t="s">
        <v>1506</v>
      </c>
      <c r="P7453" s="149" t="s">
        <v>9443</v>
      </c>
      <c r="Q7453" s="150" t="s">
        <v>10519</v>
      </c>
      <c r="R7453" s="189">
        <v>4.74</v>
      </c>
    </row>
    <row r="7454" spans="1:18" x14ac:dyDescent="0.25">
      <c r="A7454" s="132">
        <v>1081567</v>
      </c>
      <c r="B7454" s="145" t="s">
        <v>6785</v>
      </c>
      <c r="C7454" s="132">
        <v>1</v>
      </c>
      <c r="D7454" s="132" t="s">
        <v>20</v>
      </c>
      <c r="E7454" s="186" t="s">
        <v>20</v>
      </c>
      <c r="F7454" s="132" t="s">
        <v>20</v>
      </c>
      <c r="G7454" s="132" t="s">
        <v>20</v>
      </c>
      <c r="H7454" s="132" t="s">
        <v>20</v>
      </c>
      <c r="I7454" s="132" t="s">
        <v>20</v>
      </c>
      <c r="J7454" s="133">
        <v>2.25</v>
      </c>
      <c r="K7454" s="133">
        <v>0.85</v>
      </c>
      <c r="L7454" s="133">
        <v>3.0000000000000001E-3</v>
      </c>
      <c r="M7454" s="134" t="str">
        <f t="shared" si="116"/>
        <v>P</v>
      </c>
      <c r="N7454" s="173" t="s">
        <v>10682</v>
      </c>
      <c r="O7454" s="146" t="s">
        <v>1500</v>
      </c>
      <c r="P7454" s="146" t="s">
        <v>9456</v>
      </c>
      <c r="Q7454" s="147" t="s">
        <v>10519</v>
      </c>
      <c r="R7454" s="187">
        <v>0.24</v>
      </c>
    </row>
    <row r="7455" spans="1:18" x14ac:dyDescent="0.25">
      <c r="A7455" s="135">
        <v>1081636</v>
      </c>
      <c r="B7455" s="148" t="s">
        <v>6786</v>
      </c>
      <c r="C7455" s="135">
        <v>4</v>
      </c>
      <c r="D7455" s="135" t="s">
        <v>20</v>
      </c>
      <c r="E7455" s="188" t="s">
        <v>20</v>
      </c>
      <c r="F7455" s="135" t="s">
        <v>20</v>
      </c>
      <c r="G7455" s="135" t="s">
        <v>20</v>
      </c>
      <c r="H7455" s="135" t="s">
        <v>20</v>
      </c>
      <c r="I7455" s="135" t="s">
        <v>20</v>
      </c>
      <c r="J7455" s="136">
        <v>3</v>
      </c>
      <c r="K7455" s="136">
        <v>3.05</v>
      </c>
      <c r="L7455" s="136">
        <v>1.65</v>
      </c>
      <c r="M7455" s="137" t="str">
        <f t="shared" si="116"/>
        <v>P</v>
      </c>
      <c r="N7455" s="172" t="s">
        <v>10682</v>
      </c>
      <c r="O7455" s="149" t="s">
        <v>1614</v>
      </c>
      <c r="P7455" s="149" t="s">
        <v>9419</v>
      </c>
      <c r="Q7455" s="150" t="s">
        <v>10519</v>
      </c>
      <c r="R7455" s="189">
        <v>14.84</v>
      </c>
    </row>
    <row r="7456" spans="1:18" x14ac:dyDescent="0.25">
      <c r="A7456" s="132">
        <v>1081638</v>
      </c>
      <c r="B7456" s="145" t="s">
        <v>6787</v>
      </c>
      <c r="C7456" s="132">
        <v>4</v>
      </c>
      <c r="D7456" s="132">
        <v>63</v>
      </c>
      <c r="E7456" s="186" t="s">
        <v>21</v>
      </c>
      <c r="F7456" s="132">
        <v>77</v>
      </c>
      <c r="G7456" s="132">
        <v>5</v>
      </c>
      <c r="H7456" s="132">
        <v>6</v>
      </c>
      <c r="I7456" s="132">
        <v>1</v>
      </c>
      <c r="J7456" s="133">
        <v>3.1</v>
      </c>
      <c r="K7456" s="133">
        <v>3.1</v>
      </c>
      <c r="L7456" s="133">
        <v>1.74</v>
      </c>
      <c r="M7456" s="134" t="str">
        <f t="shared" si="116"/>
        <v>P</v>
      </c>
      <c r="N7456" s="171" t="s">
        <v>10681</v>
      </c>
      <c r="O7456" s="146" t="s">
        <v>1506</v>
      </c>
      <c r="P7456" s="146" t="s">
        <v>9496</v>
      </c>
      <c r="Q7456" s="147" t="s">
        <v>10519</v>
      </c>
      <c r="R7456" s="187">
        <v>43.04</v>
      </c>
    </row>
    <row r="7457" spans="1:18" x14ac:dyDescent="0.25">
      <c r="A7457" s="135">
        <v>1081679</v>
      </c>
      <c r="B7457" s="148" t="s">
        <v>6788</v>
      </c>
      <c r="C7457" s="135">
        <v>20</v>
      </c>
      <c r="D7457" s="135">
        <v>720</v>
      </c>
      <c r="E7457" s="188">
        <v>30</v>
      </c>
      <c r="F7457" s="135" t="s">
        <v>20</v>
      </c>
      <c r="G7457" s="135" t="s">
        <v>20</v>
      </c>
      <c r="H7457" s="135" t="s">
        <v>20</v>
      </c>
      <c r="I7457" s="135" t="s">
        <v>20</v>
      </c>
      <c r="J7457" s="136">
        <v>3.55</v>
      </c>
      <c r="K7457" s="136">
        <v>0.95</v>
      </c>
      <c r="L7457" s="136">
        <v>0.25</v>
      </c>
      <c r="M7457" s="137" t="str">
        <f t="shared" si="116"/>
        <v>P</v>
      </c>
      <c r="N7457" s="172" t="s">
        <v>10682</v>
      </c>
      <c r="O7457" s="149" t="s">
        <v>1614</v>
      </c>
      <c r="P7457" s="149" t="s">
        <v>9419</v>
      </c>
      <c r="Q7457" s="150" t="s">
        <v>10519</v>
      </c>
      <c r="R7457" s="189">
        <v>25.6</v>
      </c>
    </row>
    <row r="7458" spans="1:18" x14ac:dyDescent="0.25">
      <c r="A7458" s="132">
        <v>1081700</v>
      </c>
      <c r="B7458" s="145" t="s">
        <v>6789</v>
      </c>
      <c r="C7458" s="132">
        <v>60</v>
      </c>
      <c r="D7458" s="132" t="s">
        <v>20</v>
      </c>
      <c r="E7458" s="186" t="s">
        <v>20</v>
      </c>
      <c r="F7458" s="132" t="s">
        <v>20</v>
      </c>
      <c r="G7458" s="132" t="s">
        <v>20</v>
      </c>
      <c r="H7458" s="132" t="s">
        <v>20</v>
      </c>
      <c r="I7458" s="132" t="s">
        <v>20</v>
      </c>
      <c r="J7458" s="133">
        <v>1.78</v>
      </c>
      <c r="K7458" s="133">
        <v>1.5</v>
      </c>
      <c r="L7458" s="133">
        <v>0.57999999999999996</v>
      </c>
      <c r="M7458" s="134" t="str">
        <f t="shared" si="116"/>
        <v>P</v>
      </c>
      <c r="N7458" s="171" t="s">
        <v>10682</v>
      </c>
      <c r="O7458" s="146" t="s">
        <v>1506</v>
      </c>
      <c r="P7458" s="146" t="s">
        <v>9444</v>
      </c>
      <c r="Q7458" s="147" t="s">
        <v>10519</v>
      </c>
      <c r="R7458" s="187">
        <v>29.4</v>
      </c>
    </row>
    <row r="7459" spans="1:18" x14ac:dyDescent="0.25">
      <c r="A7459" s="135">
        <v>1081701</v>
      </c>
      <c r="B7459" s="148" t="s">
        <v>6790</v>
      </c>
      <c r="C7459" s="135">
        <v>12</v>
      </c>
      <c r="D7459" s="135">
        <v>96</v>
      </c>
      <c r="E7459" s="188">
        <v>8</v>
      </c>
      <c r="F7459" s="135" t="s">
        <v>20</v>
      </c>
      <c r="G7459" s="135" t="s">
        <v>20</v>
      </c>
      <c r="H7459" s="135" t="s">
        <v>20</v>
      </c>
      <c r="I7459" s="135" t="s">
        <v>20</v>
      </c>
      <c r="J7459" s="136">
        <v>4.0999999999999996</v>
      </c>
      <c r="K7459" s="136">
        <v>2.15</v>
      </c>
      <c r="L7459" s="136">
        <v>1</v>
      </c>
      <c r="M7459" s="137" t="str">
        <f t="shared" si="116"/>
        <v>P</v>
      </c>
      <c r="N7459" s="172" t="s">
        <v>10682</v>
      </c>
      <c r="O7459" s="149" t="s">
        <v>1500</v>
      </c>
      <c r="P7459" s="149" t="s">
        <v>9456</v>
      </c>
      <c r="Q7459" s="150" t="s">
        <v>10519</v>
      </c>
      <c r="R7459" s="189">
        <v>17.04</v>
      </c>
    </row>
    <row r="7460" spans="1:18" x14ac:dyDescent="0.25">
      <c r="A7460" s="132">
        <v>1081702</v>
      </c>
      <c r="B7460" s="145" t="s">
        <v>6791</v>
      </c>
      <c r="C7460" s="132">
        <v>20</v>
      </c>
      <c r="D7460" s="132">
        <v>72</v>
      </c>
      <c r="E7460" s="186">
        <v>8</v>
      </c>
      <c r="F7460" s="132" t="s">
        <v>20</v>
      </c>
      <c r="G7460" s="132" t="s">
        <v>21</v>
      </c>
      <c r="H7460" s="132" t="s">
        <v>21</v>
      </c>
      <c r="I7460" s="132" t="s">
        <v>21</v>
      </c>
      <c r="J7460" s="133">
        <v>3.8</v>
      </c>
      <c r="K7460" s="133">
        <v>4</v>
      </c>
      <c r="L7460" s="133">
        <v>0.81</v>
      </c>
      <c r="M7460" s="134" t="str">
        <f t="shared" si="116"/>
        <v>P</v>
      </c>
      <c r="N7460" s="171" t="s">
        <v>10682</v>
      </c>
      <c r="O7460" s="146" t="s">
        <v>1500</v>
      </c>
      <c r="P7460" s="146" t="s">
        <v>9418</v>
      </c>
      <c r="Q7460" s="147" t="s">
        <v>10519</v>
      </c>
      <c r="R7460" s="187">
        <v>16.200000000000003</v>
      </c>
    </row>
    <row r="7461" spans="1:18" x14ac:dyDescent="0.25">
      <c r="A7461" s="135">
        <v>1081703</v>
      </c>
      <c r="B7461" s="148" t="s">
        <v>6792</v>
      </c>
      <c r="C7461" s="135">
        <v>4</v>
      </c>
      <c r="D7461" s="135" t="s">
        <v>20</v>
      </c>
      <c r="E7461" s="188">
        <v>12</v>
      </c>
      <c r="F7461" s="135">
        <v>432</v>
      </c>
      <c r="G7461" s="135">
        <v>36</v>
      </c>
      <c r="H7461" s="135" t="s">
        <v>20</v>
      </c>
      <c r="I7461" s="135">
        <v>1</v>
      </c>
      <c r="J7461" s="136">
        <v>2.7</v>
      </c>
      <c r="K7461" s="136">
        <v>2.04</v>
      </c>
      <c r="L7461" s="136">
        <v>0.45</v>
      </c>
      <c r="M7461" s="137" t="str">
        <f t="shared" si="116"/>
        <v>P</v>
      </c>
      <c r="N7461" s="172" t="s">
        <v>10682</v>
      </c>
      <c r="O7461" s="149" t="s">
        <v>1587</v>
      </c>
      <c r="P7461" s="149" t="s">
        <v>9421</v>
      </c>
      <c r="Q7461" s="150" t="s">
        <v>10519</v>
      </c>
      <c r="R7461" s="189">
        <v>12.56</v>
      </c>
    </row>
    <row r="7462" spans="1:18" x14ac:dyDescent="0.25">
      <c r="A7462" s="132">
        <v>1081705</v>
      </c>
      <c r="B7462" s="145" t="s">
        <v>6793</v>
      </c>
      <c r="C7462" s="132">
        <v>250</v>
      </c>
      <c r="D7462" s="132">
        <v>72</v>
      </c>
      <c r="E7462" s="186" t="s">
        <v>21</v>
      </c>
      <c r="F7462" s="132">
        <v>84</v>
      </c>
      <c r="G7462" s="132" t="s">
        <v>20</v>
      </c>
      <c r="H7462" s="132" t="s">
        <v>20</v>
      </c>
      <c r="I7462" s="132" t="s">
        <v>20</v>
      </c>
      <c r="J7462" s="133">
        <v>3.12</v>
      </c>
      <c r="K7462" s="133">
        <v>2.42</v>
      </c>
      <c r="L7462" s="133">
        <v>1.5</v>
      </c>
      <c r="M7462" s="134" t="str">
        <f t="shared" si="116"/>
        <v>P</v>
      </c>
      <c r="N7462" s="171" t="s">
        <v>10682</v>
      </c>
      <c r="O7462" s="146" t="s">
        <v>1506</v>
      </c>
      <c r="P7462" s="146" t="s">
        <v>9460</v>
      </c>
      <c r="Q7462" s="147" t="s">
        <v>10519</v>
      </c>
      <c r="R7462" s="187">
        <v>5</v>
      </c>
    </row>
    <row r="7463" spans="1:18" x14ac:dyDescent="0.25">
      <c r="A7463" s="135">
        <v>1081724</v>
      </c>
      <c r="B7463" s="148" t="s">
        <v>6794</v>
      </c>
      <c r="C7463" s="135">
        <v>200</v>
      </c>
      <c r="D7463" s="135">
        <v>45</v>
      </c>
      <c r="E7463" s="188" t="s">
        <v>21</v>
      </c>
      <c r="F7463" s="135">
        <v>54</v>
      </c>
      <c r="G7463" s="135" t="s">
        <v>20</v>
      </c>
      <c r="H7463" s="135" t="s">
        <v>20</v>
      </c>
      <c r="I7463" s="135" t="s">
        <v>20</v>
      </c>
      <c r="J7463" s="136">
        <v>4.17</v>
      </c>
      <c r="K7463" s="136">
        <v>4.0999999999999996</v>
      </c>
      <c r="L7463" s="136">
        <v>1.94</v>
      </c>
      <c r="M7463" s="137" t="str">
        <f t="shared" si="116"/>
        <v>P</v>
      </c>
      <c r="N7463" s="172" t="s">
        <v>10682</v>
      </c>
      <c r="O7463" s="149" t="s">
        <v>1506</v>
      </c>
      <c r="P7463" s="149" t="s">
        <v>9460</v>
      </c>
      <c r="Q7463" s="150" t="s">
        <v>10519</v>
      </c>
      <c r="R7463" s="189">
        <v>10</v>
      </c>
    </row>
    <row r="7464" spans="1:18" x14ac:dyDescent="0.25">
      <c r="A7464" s="132">
        <v>1081744</v>
      </c>
      <c r="B7464" s="145" t="s">
        <v>6795</v>
      </c>
      <c r="C7464" s="132">
        <v>100</v>
      </c>
      <c r="D7464" s="132">
        <v>36</v>
      </c>
      <c r="E7464" s="186" t="s">
        <v>21</v>
      </c>
      <c r="F7464" s="132">
        <v>42</v>
      </c>
      <c r="G7464" s="132" t="s">
        <v>20</v>
      </c>
      <c r="H7464" s="132" t="s">
        <v>20</v>
      </c>
      <c r="I7464" s="132" t="s">
        <v>20</v>
      </c>
      <c r="J7464" s="133">
        <v>4.4000000000000004</v>
      </c>
      <c r="K7464" s="133">
        <v>4</v>
      </c>
      <c r="L7464" s="133">
        <v>2.25</v>
      </c>
      <c r="M7464" s="134" t="str">
        <f t="shared" si="116"/>
        <v>P</v>
      </c>
      <c r="N7464" s="173" t="s">
        <v>10682</v>
      </c>
      <c r="O7464" s="146" t="s">
        <v>1506</v>
      </c>
      <c r="P7464" s="146" t="s">
        <v>9460</v>
      </c>
      <c r="Q7464" s="147" t="s">
        <v>10519</v>
      </c>
      <c r="R7464" s="187">
        <v>8</v>
      </c>
    </row>
    <row r="7465" spans="1:18" x14ac:dyDescent="0.25">
      <c r="A7465" s="135">
        <v>1081745</v>
      </c>
      <c r="B7465" s="148" t="s">
        <v>6796</v>
      </c>
      <c r="C7465" s="135">
        <v>100</v>
      </c>
      <c r="D7465" s="135">
        <v>24</v>
      </c>
      <c r="E7465" s="188" t="s">
        <v>21</v>
      </c>
      <c r="F7465" s="135">
        <v>30</v>
      </c>
      <c r="G7465" s="135" t="s">
        <v>21</v>
      </c>
      <c r="H7465" s="135" t="s">
        <v>21</v>
      </c>
      <c r="I7465" s="135" t="s">
        <v>21</v>
      </c>
      <c r="J7465" s="136">
        <v>4.5999999999999996</v>
      </c>
      <c r="K7465" s="136">
        <v>4.34</v>
      </c>
      <c r="L7465" s="136">
        <v>2.2200000000000002</v>
      </c>
      <c r="M7465" s="137" t="str">
        <f t="shared" si="116"/>
        <v>P</v>
      </c>
      <c r="N7465" s="172" t="s">
        <v>10682</v>
      </c>
      <c r="O7465" s="149" t="s">
        <v>1506</v>
      </c>
      <c r="P7465" s="149" t="s">
        <v>9460</v>
      </c>
      <c r="Q7465" s="150" t="s">
        <v>10519</v>
      </c>
      <c r="R7465" s="189">
        <v>12</v>
      </c>
    </row>
    <row r="7466" spans="1:18" x14ac:dyDescent="0.25">
      <c r="A7466" s="132">
        <v>1081747</v>
      </c>
      <c r="B7466" s="145" t="s">
        <v>342</v>
      </c>
      <c r="C7466" s="132">
        <v>6</v>
      </c>
      <c r="D7466" s="132">
        <v>78</v>
      </c>
      <c r="E7466" s="186" t="s">
        <v>21</v>
      </c>
      <c r="F7466" s="132">
        <v>117</v>
      </c>
      <c r="G7466" s="132" t="s">
        <v>20</v>
      </c>
      <c r="H7466" s="132" t="s">
        <v>20</v>
      </c>
      <c r="I7466" s="132" t="s">
        <v>20</v>
      </c>
      <c r="J7466" s="133">
        <v>3.4</v>
      </c>
      <c r="K7466" s="133">
        <v>2.44</v>
      </c>
      <c r="L7466" s="133">
        <v>1.56</v>
      </c>
      <c r="M7466" s="134" t="str">
        <f t="shared" si="116"/>
        <v>P</v>
      </c>
      <c r="N7466" s="171" t="s">
        <v>10681</v>
      </c>
      <c r="O7466" s="146" t="s">
        <v>1578</v>
      </c>
      <c r="P7466" s="146" t="s">
        <v>9502</v>
      </c>
      <c r="Q7466" s="147" t="s">
        <v>10519</v>
      </c>
      <c r="R7466" s="187">
        <v>14.28</v>
      </c>
    </row>
    <row r="7467" spans="1:18" x14ac:dyDescent="0.25">
      <c r="A7467" s="135">
        <v>1081785</v>
      </c>
      <c r="B7467" s="148" t="s">
        <v>498</v>
      </c>
      <c r="C7467" s="135">
        <v>1</v>
      </c>
      <c r="D7467" s="135">
        <v>64</v>
      </c>
      <c r="E7467" s="188" t="s">
        <v>21</v>
      </c>
      <c r="F7467" s="135">
        <v>90</v>
      </c>
      <c r="G7467" s="135">
        <v>3</v>
      </c>
      <c r="H7467" s="135">
        <v>4</v>
      </c>
      <c r="I7467" s="135">
        <v>1</v>
      </c>
      <c r="J7467" s="136">
        <v>4.54</v>
      </c>
      <c r="K7467" s="136">
        <v>2.54</v>
      </c>
      <c r="L7467" s="136">
        <v>1.46</v>
      </c>
      <c r="M7467" s="137" t="str">
        <f t="shared" si="116"/>
        <v>P</v>
      </c>
      <c r="N7467" s="172" t="s">
        <v>10682</v>
      </c>
      <c r="O7467" s="149" t="s">
        <v>1506</v>
      </c>
      <c r="P7467" s="149" t="s">
        <v>10580</v>
      </c>
      <c r="Q7467" s="150" t="s">
        <v>10519</v>
      </c>
      <c r="R7467" s="189">
        <v>8.08</v>
      </c>
    </row>
    <row r="7468" spans="1:18" x14ac:dyDescent="0.25">
      <c r="A7468" s="132">
        <v>1081786</v>
      </c>
      <c r="B7468" s="145" t="s">
        <v>6797</v>
      </c>
      <c r="C7468" s="132">
        <v>12</v>
      </c>
      <c r="D7468" s="132">
        <v>264</v>
      </c>
      <c r="E7468" s="186">
        <v>6</v>
      </c>
      <c r="F7468" s="132" t="s">
        <v>20</v>
      </c>
      <c r="G7468" s="132" t="s">
        <v>20</v>
      </c>
      <c r="H7468" s="132" t="s">
        <v>20</v>
      </c>
      <c r="I7468" s="132" t="s">
        <v>20</v>
      </c>
      <c r="J7468" s="133">
        <v>2.4</v>
      </c>
      <c r="K7468" s="133">
        <v>1.5</v>
      </c>
      <c r="L7468" s="133">
        <v>1.05</v>
      </c>
      <c r="M7468" s="134" t="str">
        <f t="shared" si="116"/>
        <v>P</v>
      </c>
      <c r="N7468" s="173" t="s">
        <v>10682</v>
      </c>
      <c r="O7468" s="146" t="s">
        <v>1500</v>
      </c>
      <c r="P7468" s="146" t="s">
        <v>9456</v>
      </c>
      <c r="Q7468" s="147" t="s">
        <v>10519</v>
      </c>
      <c r="R7468" s="187">
        <v>7.92</v>
      </c>
    </row>
    <row r="7469" spans="1:18" x14ac:dyDescent="0.25">
      <c r="A7469" s="135">
        <v>1081819</v>
      </c>
      <c r="B7469" s="148" t="s">
        <v>6798</v>
      </c>
      <c r="C7469" s="135">
        <v>30</v>
      </c>
      <c r="D7469" s="135">
        <v>192</v>
      </c>
      <c r="E7469" s="188">
        <v>16</v>
      </c>
      <c r="F7469" s="135" t="s">
        <v>20</v>
      </c>
      <c r="G7469" s="135" t="s">
        <v>20</v>
      </c>
      <c r="H7469" s="135" t="s">
        <v>20</v>
      </c>
      <c r="I7469" s="135" t="s">
        <v>20</v>
      </c>
      <c r="J7469" s="136">
        <v>5.5</v>
      </c>
      <c r="K7469" s="136">
        <v>2.25</v>
      </c>
      <c r="L7469" s="136">
        <v>0.4</v>
      </c>
      <c r="M7469" s="137" t="str">
        <f t="shared" si="116"/>
        <v>P</v>
      </c>
      <c r="N7469" s="172" t="s">
        <v>10682</v>
      </c>
      <c r="O7469" s="149" t="s">
        <v>1500</v>
      </c>
      <c r="P7469" s="149" t="s">
        <v>9418</v>
      </c>
      <c r="Q7469" s="150" t="s">
        <v>10519</v>
      </c>
      <c r="R7469" s="189">
        <v>15.9</v>
      </c>
    </row>
    <row r="7470" spans="1:18" x14ac:dyDescent="0.25">
      <c r="A7470" s="132">
        <v>1081878</v>
      </c>
      <c r="B7470" s="145" t="s">
        <v>1336</v>
      </c>
      <c r="C7470" s="132">
        <v>1</v>
      </c>
      <c r="D7470" s="132" t="s">
        <v>9548</v>
      </c>
      <c r="E7470" s="186" t="s">
        <v>9548</v>
      </c>
      <c r="F7470" s="132" t="s">
        <v>9548</v>
      </c>
      <c r="G7470" s="132" t="s">
        <v>9548</v>
      </c>
      <c r="H7470" s="132" t="s">
        <v>9548</v>
      </c>
      <c r="I7470" s="132" t="s">
        <v>9548</v>
      </c>
      <c r="J7470" s="133">
        <v>0.59</v>
      </c>
      <c r="K7470" s="133">
        <v>0.57999999999999996</v>
      </c>
      <c r="L7470" s="133">
        <v>1.19</v>
      </c>
      <c r="M7470" s="134" t="str">
        <f t="shared" si="116"/>
        <v>P</v>
      </c>
      <c r="N7470" s="171" t="s">
        <v>10681</v>
      </c>
      <c r="O7470" s="146" t="s">
        <v>1506</v>
      </c>
      <c r="P7470" s="146" t="s">
        <v>9442</v>
      </c>
      <c r="Q7470" s="147" t="s">
        <v>10106</v>
      </c>
      <c r="R7470" s="187">
        <v>4.22</v>
      </c>
    </row>
    <row r="7471" spans="1:18" x14ac:dyDescent="0.25">
      <c r="A7471" s="135">
        <v>1081898</v>
      </c>
      <c r="B7471" s="148" t="s">
        <v>307</v>
      </c>
      <c r="C7471" s="135">
        <v>3</v>
      </c>
      <c r="D7471" s="135">
        <v>480</v>
      </c>
      <c r="E7471" s="188" t="s">
        <v>1423</v>
      </c>
      <c r="F7471" s="135">
        <v>600</v>
      </c>
      <c r="G7471" s="135">
        <v>28</v>
      </c>
      <c r="H7471" s="135">
        <v>28</v>
      </c>
      <c r="I7471" s="135">
        <v>2</v>
      </c>
      <c r="J7471" s="136">
        <v>2.72</v>
      </c>
      <c r="K7471" s="136">
        <v>1.43</v>
      </c>
      <c r="L7471" s="136">
        <v>0.88</v>
      </c>
      <c r="M7471" s="137" t="str">
        <f t="shared" si="116"/>
        <v>P</v>
      </c>
      <c r="N7471" s="172" t="s">
        <v>10682</v>
      </c>
      <c r="O7471" s="149" t="s">
        <v>1500</v>
      </c>
      <c r="P7471" s="149" t="s">
        <v>9418</v>
      </c>
      <c r="Q7471" s="150" t="s">
        <v>10519</v>
      </c>
      <c r="R7471" s="189">
        <v>2.58</v>
      </c>
    </row>
    <row r="7472" spans="1:18" x14ac:dyDescent="0.25">
      <c r="A7472" s="132">
        <v>1081921</v>
      </c>
      <c r="B7472" s="145" t="s">
        <v>6799</v>
      </c>
      <c r="C7472" s="132">
        <v>6</v>
      </c>
      <c r="D7472" s="132">
        <v>640</v>
      </c>
      <c r="E7472" s="186">
        <v>40</v>
      </c>
      <c r="F7472" s="132">
        <v>880</v>
      </c>
      <c r="G7472" s="132" t="s">
        <v>21</v>
      </c>
      <c r="H7472" s="132" t="s">
        <v>21</v>
      </c>
      <c r="I7472" s="132" t="s">
        <v>21</v>
      </c>
      <c r="J7472" s="133">
        <v>2.1</v>
      </c>
      <c r="K7472" s="133">
        <v>1.25</v>
      </c>
      <c r="L7472" s="133">
        <v>0.7</v>
      </c>
      <c r="M7472" s="134" t="str">
        <f t="shared" si="116"/>
        <v>P</v>
      </c>
      <c r="N7472" s="171" t="s">
        <v>10682</v>
      </c>
      <c r="O7472" s="146" t="s">
        <v>1500</v>
      </c>
      <c r="P7472" s="146" t="s">
        <v>9418</v>
      </c>
      <c r="Q7472" s="147" t="s">
        <v>10519</v>
      </c>
      <c r="R7472" s="187">
        <v>2.16</v>
      </c>
    </row>
    <row r="7473" spans="1:18" x14ac:dyDescent="0.25">
      <c r="A7473" s="135">
        <v>1081922</v>
      </c>
      <c r="B7473" s="148" t="s">
        <v>6800</v>
      </c>
      <c r="C7473" s="135">
        <v>6</v>
      </c>
      <c r="D7473" s="135">
        <v>640</v>
      </c>
      <c r="E7473" s="188">
        <v>40</v>
      </c>
      <c r="F7473" s="135">
        <v>880</v>
      </c>
      <c r="G7473" s="135" t="s">
        <v>21</v>
      </c>
      <c r="H7473" s="135" t="s">
        <v>21</v>
      </c>
      <c r="I7473" s="135" t="s">
        <v>21</v>
      </c>
      <c r="J7473" s="136">
        <v>2.1</v>
      </c>
      <c r="K7473" s="136">
        <v>1.25</v>
      </c>
      <c r="L7473" s="136">
        <v>0.7</v>
      </c>
      <c r="M7473" s="137" t="str">
        <f t="shared" si="116"/>
        <v>P</v>
      </c>
      <c r="N7473" s="174" t="s">
        <v>10682</v>
      </c>
      <c r="O7473" s="149" t="s">
        <v>1500</v>
      </c>
      <c r="P7473" s="149" t="s">
        <v>9418</v>
      </c>
      <c r="Q7473" s="150" t="s">
        <v>10519</v>
      </c>
      <c r="R7473" s="189">
        <v>1.92</v>
      </c>
    </row>
    <row r="7474" spans="1:18" x14ac:dyDescent="0.25">
      <c r="A7474" s="132">
        <v>1081927</v>
      </c>
      <c r="B7474" s="145" t="s">
        <v>6801</v>
      </c>
      <c r="C7474" s="132">
        <v>6</v>
      </c>
      <c r="D7474" s="132">
        <v>640</v>
      </c>
      <c r="E7474" s="186">
        <v>40</v>
      </c>
      <c r="F7474" s="132">
        <v>880</v>
      </c>
      <c r="G7474" s="132" t="s">
        <v>21</v>
      </c>
      <c r="H7474" s="132" t="s">
        <v>21</v>
      </c>
      <c r="I7474" s="132" t="s">
        <v>21</v>
      </c>
      <c r="J7474" s="133">
        <v>2.1</v>
      </c>
      <c r="K7474" s="133">
        <v>1.25</v>
      </c>
      <c r="L7474" s="133">
        <v>0.7</v>
      </c>
      <c r="M7474" s="134" t="str">
        <f t="shared" si="116"/>
        <v>P</v>
      </c>
      <c r="N7474" s="173" t="s">
        <v>10682</v>
      </c>
      <c r="O7474" s="146" t="s">
        <v>1500</v>
      </c>
      <c r="P7474" s="146" t="s">
        <v>9418</v>
      </c>
      <c r="Q7474" s="147" t="s">
        <v>10519</v>
      </c>
      <c r="R7474" s="187">
        <v>1.92</v>
      </c>
    </row>
    <row r="7475" spans="1:18" x14ac:dyDescent="0.25">
      <c r="A7475" s="135">
        <v>1081929</v>
      </c>
      <c r="B7475" s="148" t="s">
        <v>6802</v>
      </c>
      <c r="C7475" s="135">
        <v>6</v>
      </c>
      <c r="D7475" s="135">
        <v>78</v>
      </c>
      <c r="E7475" s="188" t="s">
        <v>21</v>
      </c>
      <c r="F7475" s="135">
        <v>117</v>
      </c>
      <c r="G7475" s="135">
        <v>8</v>
      </c>
      <c r="H7475" s="135" t="s">
        <v>20</v>
      </c>
      <c r="I7475" s="135">
        <v>1</v>
      </c>
      <c r="J7475" s="136">
        <v>3.44</v>
      </c>
      <c r="K7475" s="136">
        <v>2.44</v>
      </c>
      <c r="L7475" s="136">
        <v>1.56</v>
      </c>
      <c r="M7475" s="137" t="str">
        <f t="shared" si="116"/>
        <v>P</v>
      </c>
      <c r="N7475" s="174" t="s">
        <v>10681</v>
      </c>
      <c r="O7475" s="149" t="s">
        <v>1578</v>
      </c>
      <c r="P7475" s="149" t="s">
        <v>9502</v>
      </c>
      <c r="Q7475" s="150" t="s">
        <v>10519</v>
      </c>
      <c r="R7475" s="189">
        <v>20.52</v>
      </c>
    </row>
    <row r="7476" spans="1:18" x14ac:dyDescent="0.25">
      <c r="A7476" s="132">
        <v>1081930</v>
      </c>
      <c r="B7476" s="145" t="s">
        <v>6803</v>
      </c>
      <c r="C7476" s="132">
        <v>6</v>
      </c>
      <c r="D7476" s="132">
        <v>264</v>
      </c>
      <c r="E7476" s="186" t="s">
        <v>21</v>
      </c>
      <c r="F7476" s="132">
        <v>372</v>
      </c>
      <c r="G7476" s="132">
        <v>5</v>
      </c>
      <c r="H7476" s="132">
        <v>6</v>
      </c>
      <c r="I7476" s="132">
        <v>5</v>
      </c>
      <c r="J7476" s="133">
        <v>3.2</v>
      </c>
      <c r="K7476" s="133">
        <v>2.14</v>
      </c>
      <c r="L7476" s="133">
        <v>0.46</v>
      </c>
      <c r="M7476" s="134" t="str">
        <f t="shared" si="116"/>
        <v>P</v>
      </c>
      <c r="N7476" s="173" t="s">
        <v>10681</v>
      </c>
      <c r="O7476" s="146" t="s">
        <v>1581</v>
      </c>
      <c r="P7476" s="146" t="s">
        <v>10581</v>
      </c>
      <c r="Q7476" s="147" t="s">
        <v>10519</v>
      </c>
      <c r="R7476" s="187">
        <v>4.92</v>
      </c>
    </row>
    <row r="7477" spans="1:18" x14ac:dyDescent="0.25">
      <c r="A7477" s="135">
        <v>1081932</v>
      </c>
      <c r="B7477" s="148" t="s">
        <v>155</v>
      </c>
      <c r="C7477" s="135">
        <v>6</v>
      </c>
      <c r="D7477" s="135">
        <v>264</v>
      </c>
      <c r="E7477" s="188" t="s">
        <v>21</v>
      </c>
      <c r="F7477" s="135">
        <v>372</v>
      </c>
      <c r="G7477" s="135">
        <v>5</v>
      </c>
      <c r="H7477" s="135">
        <v>6</v>
      </c>
      <c r="I7477" s="135">
        <v>5</v>
      </c>
      <c r="J7477" s="136">
        <v>3.24</v>
      </c>
      <c r="K7477" s="136">
        <v>2.15</v>
      </c>
      <c r="L7477" s="136">
        <v>0.48</v>
      </c>
      <c r="M7477" s="137" t="str">
        <f t="shared" si="116"/>
        <v>P</v>
      </c>
      <c r="N7477" s="174" t="s">
        <v>10681</v>
      </c>
      <c r="O7477" s="149" t="s">
        <v>1581</v>
      </c>
      <c r="P7477" s="149" t="s">
        <v>10581</v>
      </c>
      <c r="Q7477" s="150" t="s">
        <v>10519</v>
      </c>
      <c r="R7477" s="189">
        <v>5.46</v>
      </c>
    </row>
    <row r="7478" spans="1:18" x14ac:dyDescent="0.25">
      <c r="A7478" s="132">
        <v>1081933</v>
      </c>
      <c r="B7478" s="145" t="s">
        <v>143</v>
      </c>
      <c r="C7478" s="132">
        <v>6</v>
      </c>
      <c r="D7478" s="132">
        <v>264</v>
      </c>
      <c r="E7478" s="186" t="s">
        <v>21</v>
      </c>
      <c r="F7478" s="132">
        <v>372</v>
      </c>
      <c r="G7478" s="132">
        <v>5</v>
      </c>
      <c r="H7478" s="132">
        <v>6</v>
      </c>
      <c r="I7478" s="132">
        <v>5</v>
      </c>
      <c r="J7478" s="133">
        <v>3.2</v>
      </c>
      <c r="K7478" s="133">
        <v>2.14</v>
      </c>
      <c r="L7478" s="133">
        <v>0.48</v>
      </c>
      <c r="M7478" s="134" t="str">
        <f t="shared" si="116"/>
        <v>P</v>
      </c>
      <c r="N7478" s="171" t="s">
        <v>10681</v>
      </c>
      <c r="O7478" s="146" t="s">
        <v>1581</v>
      </c>
      <c r="P7478" s="146" t="s">
        <v>10581</v>
      </c>
      <c r="Q7478" s="147" t="s">
        <v>10519</v>
      </c>
      <c r="R7478" s="187">
        <v>5.46</v>
      </c>
    </row>
    <row r="7479" spans="1:18" x14ac:dyDescent="0.25">
      <c r="A7479" s="135">
        <v>1081934</v>
      </c>
      <c r="B7479" s="148" t="s">
        <v>6804</v>
      </c>
      <c r="C7479" s="135">
        <v>6</v>
      </c>
      <c r="D7479" s="135">
        <v>671</v>
      </c>
      <c r="E7479" s="188" t="s">
        <v>21</v>
      </c>
      <c r="F7479" s="135">
        <v>1037</v>
      </c>
      <c r="G7479" s="135" t="s">
        <v>20</v>
      </c>
      <c r="H7479" s="135" t="s">
        <v>20</v>
      </c>
      <c r="I7479" s="135" t="s">
        <v>20</v>
      </c>
      <c r="J7479" s="136">
        <v>1.55</v>
      </c>
      <c r="K7479" s="136">
        <v>1.1100000000000001</v>
      </c>
      <c r="L7479" s="136">
        <v>0.91</v>
      </c>
      <c r="M7479" s="137" t="str">
        <f t="shared" si="116"/>
        <v>P</v>
      </c>
      <c r="N7479" s="174" t="s">
        <v>10681</v>
      </c>
      <c r="O7479" s="149" t="s">
        <v>1578</v>
      </c>
      <c r="P7479" s="149" t="s">
        <v>10579</v>
      </c>
      <c r="Q7479" s="150" t="s">
        <v>10106</v>
      </c>
      <c r="R7479" s="189">
        <v>5.04</v>
      </c>
    </row>
    <row r="7480" spans="1:18" x14ac:dyDescent="0.25">
      <c r="A7480" s="132">
        <v>1081937</v>
      </c>
      <c r="B7480" s="145" t="s">
        <v>879</v>
      </c>
      <c r="C7480" s="132">
        <v>1</v>
      </c>
      <c r="D7480" s="132">
        <v>660</v>
      </c>
      <c r="E7480" s="186">
        <v>22</v>
      </c>
      <c r="F7480" s="132" t="s">
        <v>20</v>
      </c>
      <c r="G7480" s="132">
        <v>40</v>
      </c>
      <c r="H7480" s="132" t="s">
        <v>20</v>
      </c>
      <c r="I7480" s="132">
        <v>1</v>
      </c>
      <c r="J7480" s="133">
        <v>1.55</v>
      </c>
      <c r="K7480" s="133">
        <v>1.8</v>
      </c>
      <c r="L7480" s="133">
        <v>0.48</v>
      </c>
      <c r="M7480" s="134" t="str">
        <f t="shared" si="116"/>
        <v>P</v>
      </c>
      <c r="N7480" s="171" t="s">
        <v>10682</v>
      </c>
      <c r="O7480" s="146" t="s">
        <v>1506</v>
      </c>
      <c r="P7480" s="146" t="s">
        <v>9426</v>
      </c>
      <c r="Q7480" s="147" t="s">
        <v>10519</v>
      </c>
      <c r="R7480" s="187">
        <v>9.83</v>
      </c>
    </row>
    <row r="7481" spans="1:18" x14ac:dyDescent="0.25">
      <c r="A7481" s="135">
        <v>1081949</v>
      </c>
      <c r="B7481" s="148" t="s">
        <v>8740</v>
      </c>
      <c r="C7481" s="135">
        <v>6</v>
      </c>
      <c r="D7481" s="135">
        <v>216</v>
      </c>
      <c r="E7481" s="188" t="s">
        <v>21</v>
      </c>
      <c r="F7481" s="135">
        <v>324</v>
      </c>
      <c r="G7481" s="135">
        <v>16</v>
      </c>
      <c r="H7481" s="135">
        <v>20</v>
      </c>
      <c r="I7481" s="135">
        <v>1</v>
      </c>
      <c r="J7481" s="136">
        <v>1.84</v>
      </c>
      <c r="K7481" s="136">
        <v>1.28</v>
      </c>
      <c r="L7481" s="136">
        <v>1.6</v>
      </c>
      <c r="M7481" s="137" t="str">
        <f t="shared" si="116"/>
        <v>P</v>
      </c>
      <c r="N7481" s="174" t="s">
        <v>10681</v>
      </c>
      <c r="O7481" s="149" t="s">
        <v>1607</v>
      </c>
      <c r="P7481" s="149" t="s">
        <v>9506</v>
      </c>
      <c r="Q7481" s="150" t="s">
        <v>10519</v>
      </c>
      <c r="R7481" s="189">
        <v>3.12</v>
      </c>
    </row>
    <row r="7482" spans="1:18" x14ac:dyDescent="0.25">
      <c r="A7482" s="132">
        <v>1081950</v>
      </c>
      <c r="B7482" s="145" t="s">
        <v>6805</v>
      </c>
      <c r="C7482" s="132">
        <v>1</v>
      </c>
      <c r="D7482" s="132" t="s">
        <v>20</v>
      </c>
      <c r="E7482" s="186" t="s">
        <v>20</v>
      </c>
      <c r="F7482" s="132" t="s">
        <v>20</v>
      </c>
      <c r="G7482" s="132" t="s">
        <v>20</v>
      </c>
      <c r="H7482" s="132" t="s">
        <v>20</v>
      </c>
      <c r="I7482" s="132" t="s">
        <v>20</v>
      </c>
      <c r="J7482" s="133">
        <v>1.3260000000000001</v>
      </c>
      <c r="K7482" s="133">
        <v>0.44</v>
      </c>
      <c r="L7482" s="133">
        <v>0.38</v>
      </c>
      <c r="M7482" s="134" t="str">
        <f t="shared" si="116"/>
        <v>P</v>
      </c>
      <c r="N7482" s="173" t="s">
        <v>10682</v>
      </c>
      <c r="O7482" s="146" t="s">
        <v>1506</v>
      </c>
      <c r="P7482" s="146" t="s">
        <v>9426</v>
      </c>
      <c r="Q7482" s="147" t="s">
        <v>10519</v>
      </c>
      <c r="R7482" s="187">
        <v>4.88</v>
      </c>
    </row>
    <row r="7483" spans="1:18" x14ac:dyDescent="0.25">
      <c r="A7483" s="135">
        <v>1081951</v>
      </c>
      <c r="B7483" s="148" t="s">
        <v>1438</v>
      </c>
      <c r="C7483" s="135">
        <v>6</v>
      </c>
      <c r="D7483" s="135">
        <v>216</v>
      </c>
      <c r="E7483" s="188" t="s">
        <v>21</v>
      </c>
      <c r="F7483" s="135">
        <v>324</v>
      </c>
      <c r="G7483" s="135">
        <v>16</v>
      </c>
      <c r="H7483" s="135">
        <v>20</v>
      </c>
      <c r="I7483" s="135">
        <v>1</v>
      </c>
      <c r="J7483" s="136">
        <v>1.86</v>
      </c>
      <c r="K7483" s="136">
        <v>1.28</v>
      </c>
      <c r="L7483" s="136">
        <v>1.6</v>
      </c>
      <c r="M7483" s="137" t="str">
        <f t="shared" si="116"/>
        <v>P</v>
      </c>
      <c r="N7483" s="174" t="s">
        <v>10681</v>
      </c>
      <c r="O7483" s="149" t="s">
        <v>1607</v>
      </c>
      <c r="P7483" s="149" t="s">
        <v>9506</v>
      </c>
      <c r="Q7483" s="150" t="s">
        <v>10519</v>
      </c>
      <c r="R7483" s="189">
        <v>3.3000000000000003</v>
      </c>
    </row>
    <row r="7484" spans="1:18" x14ac:dyDescent="0.25">
      <c r="A7484" s="132">
        <v>1081952</v>
      </c>
      <c r="B7484" s="145" t="s">
        <v>1444</v>
      </c>
      <c r="C7484" s="132">
        <v>6</v>
      </c>
      <c r="D7484" s="132">
        <v>216</v>
      </c>
      <c r="E7484" s="186" t="s">
        <v>21</v>
      </c>
      <c r="F7484" s="132">
        <v>324</v>
      </c>
      <c r="G7484" s="132" t="s">
        <v>20</v>
      </c>
      <c r="H7484" s="132" t="s">
        <v>20</v>
      </c>
      <c r="I7484" s="132" t="s">
        <v>20</v>
      </c>
      <c r="J7484" s="133">
        <v>1.84</v>
      </c>
      <c r="K7484" s="133">
        <v>1.29</v>
      </c>
      <c r="L7484" s="133">
        <v>1.59</v>
      </c>
      <c r="M7484" s="134" t="str">
        <f t="shared" si="116"/>
        <v>P</v>
      </c>
      <c r="N7484" s="173" t="s">
        <v>10681</v>
      </c>
      <c r="O7484" s="146" t="s">
        <v>1607</v>
      </c>
      <c r="P7484" s="146" t="s">
        <v>9506</v>
      </c>
      <c r="Q7484" s="147" t="s">
        <v>10519</v>
      </c>
      <c r="R7484" s="187">
        <v>3.3600000000000003</v>
      </c>
    </row>
    <row r="7485" spans="1:18" x14ac:dyDescent="0.25">
      <c r="A7485" s="135">
        <v>1081953</v>
      </c>
      <c r="B7485" s="148" t="s">
        <v>1445</v>
      </c>
      <c r="C7485" s="135">
        <v>6</v>
      </c>
      <c r="D7485" s="135">
        <v>145</v>
      </c>
      <c r="E7485" s="188" t="s">
        <v>21</v>
      </c>
      <c r="F7485" s="135">
        <v>224</v>
      </c>
      <c r="G7485" s="135">
        <v>12</v>
      </c>
      <c r="H7485" s="135" t="s">
        <v>20</v>
      </c>
      <c r="I7485" s="135">
        <v>1</v>
      </c>
      <c r="J7485" s="136">
        <v>2.1</v>
      </c>
      <c r="K7485" s="136">
        <v>1.44</v>
      </c>
      <c r="L7485" s="136">
        <v>1.8</v>
      </c>
      <c r="M7485" s="137" t="str">
        <f t="shared" si="116"/>
        <v>P</v>
      </c>
      <c r="N7485" s="172" t="s">
        <v>10681</v>
      </c>
      <c r="O7485" s="149" t="s">
        <v>1607</v>
      </c>
      <c r="P7485" s="149" t="s">
        <v>9506</v>
      </c>
      <c r="Q7485" s="150" t="s">
        <v>10519</v>
      </c>
      <c r="R7485" s="189">
        <v>4.62</v>
      </c>
    </row>
    <row r="7486" spans="1:18" x14ac:dyDescent="0.25">
      <c r="A7486" s="132">
        <v>1081954</v>
      </c>
      <c r="B7486" s="145" t="s">
        <v>1486</v>
      </c>
      <c r="C7486" s="132">
        <v>12</v>
      </c>
      <c r="D7486" s="132">
        <v>440</v>
      </c>
      <c r="E7486" s="186" t="s">
        <v>21</v>
      </c>
      <c r="F7486" s="132">
        <v>616</v>
      </c>
      <c r="G7486" s="132" t="s">
        <v>20</v>
      </c>
      <c r="H7486" s="132" t="s">
        <v>20</v>
      </c>
      <c r="I7486" s="132" t="s">
        <v>20</v>
      </c>
      <c r="J7486" s="133">
        <v>1.6</v>
      </c>
      <c r="K7486" s="133">
        <v>1.18</v>
      </c>
      <c r="L7486" s="133">
        <v>1.02</v>
      </c>
      <c r="M7486" s="134" t="str">
        <f t="shared" si="116"/>
        <v>P</v>
      </c>
      <c r="N7486" s="171" t="s">
        <v>10681</v>
      </c>
      <c r="O7486" s="146" t="s">
        <v>1607</v>
      </c>
      <c r="P7486" s="146" t="s">
        <v>9506</v>
      </c>
      <c r="Q7486" s="147" t="s">
        <v>10519</v>
      </c>
      <c r="R7486" s="187">
        <v>5.28</v>
      </c>
    </row>
    <row r="7487" spans="1:18" x14ac:dyDescent="0.25">
      <c r="A7487" s="135">
        <v>1081955</v>
      </c>
      <c r="B7487" s="148" t="s">
        <v>770</v>
      </c>
      <c r="C7487" s="135">
        <v>50</v>
      </c>
      <c r="D7487" s="135">
        <v>800</v>
      </c>
      <c r="E7487" s="188" t="s">
        <v>21</v>
      </c>
      <c r="F7487" s="135">
        <v>1000</v>
      </c>
      <c r="G7487" s="135" t="s">
        <v>20</v>
      </c>
      <c r="H7487" s="135" t="s">
        <v>20</v>
      </c>
      <c r="I7487" s="135" t="s">
        <v>20</v>
      </c>
      <c r="J7487" s="136">
        <v>2.2799999999999998</v>
      </c>
      <c r="K7487" s="136">
        <v>1.1000000000000001</v>
      </c>
      <c r="L7487" s="136">
        <v>0.4</v>
      </c>
      <c r="M7487" s="137" t="str">
        <f t="shared" si="116"/>
        <v>P</v>
      </c>
      <c r="N7487" s="172" t="s">
        <v>10682</v>
      </c>
      <c r="O7487" s="149" t="s">
        <v>1506</v>
      </c>
      <c r="P7487" s="149" t="s">
        <v>9460</v>
      </c>
      <c r="Q7487" s="150" t="s">
        <v>10519</v>
      </c>
      <c r="R7487" s="189">
        <v>2.5</v>
      </c>
    </row>
    <row r="7488" spans="1:18" x14ac:dyDescent="0.25">
      <c r="A7488" s="132">
        <v>1081956</v>
      </c>
      <c r="B7488" s="145" t="s">
        <v>6806</v>
      </c>
      <c r="C7488" s="132">
        <v>6</v>
      </c>
      <c r="D7488" s="132">
        <v>450</v>
      </c>
      <c r="E7488" s="186">
        <v>15</v>
      </c>
      <c r="F7488" s="132">
        <v>450</v>
      </c>
      <c r="G7488" s="132" t="s">
        <v>21</v>
      </c>
      <c r="H7488" s="132" t="s">
        <v>21</v>
      </c>
      <c r="I7488" s="132" t="s">
        <v>21</v>
      </c>
      <c r="J7488" s="133">
        <v>3.82</v>
      </c>
      <c r="K7488" s="133">
        <v>3.56</v>
      </c>
      <c r="L7488" s="133">
        <v>0.18</v>
      </c>
      <c r="M7488" s="134" t="str">
        <f t="shared" si="116"/>
        <v>P</v>
      </c>
      <c r="N7488" s="171" t="s">
        <v>10682</v>
      </c>
      <c r="O7488" s="146" t="s">
        <v>1506</v>
      </c>
      <c r="P7488" s="146" t="s">
        <v>9443</v>
      </c>
      <c r="Q7488" s="147" t="s">
        <v>10519</v>
      </c>
      <c r="R7488" s="187">
        <v>4.92</v>
      </c>
    </row>
    <row r="7489" spans="1:18" x14ac:dyDescent="0.25">
      <c r="A7489" s="135">
        <v>1081964</v>
      </c>
      <c r="B7489" s="148" t="s">
        <v>109</v>
      </c>
      <c r="C7489" s="135">
        <v>1</v>
      </c>
      <c r="D7489" s="135" t="s">
        <v>20</v>
      </c>
      <c r="E7489" s="188" t="s">
        <v>21</v>
      </c>
      <c r="F7489" s="135" t="s">
        <v>20</v>
      </c>
      <c r="G7489" s="135">
        <v>36</v>
      </c>
      <c r="H7489" s="135">
        <v>36</v>
      </c>
      <c r="I7489" s="135">
        <v>1</v>
      </c>
      <c r="J7489" s="136">
        <v>5.75</v>
      </c>
      <c r="K7489" s="136">
        <v>3</v>
      </c>
      <c r="L7489" s="136">
        <v>0.08</v>
      </c>
      <c r="M7489" s="137" t="str">
        <f t="shared" si="116"/>
        <v>P</v>
      </c>
      <c r="N7489" s="172" t="s">
        <v>10682</v>
      </c>
      <c r="O7489" s="149" t="s">
        <v>1506</v>
      </c>
      <c r="P7489" s="149" t="s">
        <v>10580</v>
      </c>
      <c r="Q7489" s="150" t="s">
        <v>10519</v>
      </c>
      <c r="R7489" s="189">
        <v>2.5099999999999998</v>
      </c>
    </row>
    <row r="7490" spans="1:18" x14ac:dyDescent="0.25">
      <c r="A7490" s="132">
        <v>1081966</v>
      </c>
      <c r="B7490" s="145" t="s">
        <v>6807</v>
      </c>
      <c r="C7490" s="132">
        <v>3</v>
      </c>
      <c r="D7490" s="132">
        <v>3840</v>
      </c>
      <c r="E7490" s="186">
        <v>96</v>
      </c>
      <c r="F7490" s="132" t="s">
        <v>20</v>
      </c>
      <c r="G7490" s="132">
        <v>288</v>
      </c>
      <c r="H7490" s="132">
        <v>384</v>
      </c>
      <c r="I7490" s="132">
        <v>1</v>
      </c>
      <c r="J7490" s="133">
        <v>1.86</v>
      </c>
      <c r="K7490" s="133">
        <v>1.1200000000000001</v>
      </c>
      <c r="L7490" s="133">
        <v>0.18</v>
      </c>
      <c r="M7490" s="134" t="str">
        <f t="shared" ref="M7490:M7553" si="117">HYPERLINK(CONCATENATE("T:\Distribution Centre\RDC Department Shared\Cubiscan photos","\",A7490,"-pac.jpg"),"P")</f>
        <v>P</v>
      </c>
      <c r="N7490" s="173" t="s">
        <v>10682</v>
      </c>
      <c r="O7490" s="146" t="s">
        <v>1500</v>
      </c>
      <c r="P7490" s="146" t="s">
        <v>9418</v>
      </c>
      <c r="Q7490" s="147" t="s">
        <v>10519</v>
      </c>
      <c r="R7490" s="187">
        <v>1.08</v>
      </c>
    </row>
    <row r="7491" spans="1:18" x14ac:dyDescent="0.25">
      <c r="A7491" s="135">
        <v>1081991</v>
      </c>
      <c r="B7491" s="148" t="s">
        <v>6808</v>
      </c>
      <c r="C7491" s="135">
        <v>6</v>
      </c>
      <c r="D7491" s="135">
        <v>84</v>
      </c>
      <c r="E7491" s="188" t="s">
        <v>20</v>
      </c>
      <c r="F7491" s="135" t="s">
        <v>20</v>
      </c>
      <c r="G7491" s="135" t="s">
        <v>21</v>
      </c>
      <c r="H7491" s="135" t="s">
        <v>21</v>
      </c>
      <c r="I7491" s="135" t="s">
        <v>21</v>
      </c>
      <c r="J7491" s="136">
        <v>4.5</v>
      </c>
      <c r="K7491" s="136">
        <v>4.5</v>
      </c>
      <c r="L7491" s="136">
        <v>1.22</v>
      </c>
      <c r="M7491" s="137" t="str">
        <f t="shared" si="117"/>
        <v>P</v>
      </c>
      <c r="N7491" s="174" t="s">
        <v>10682</v>
      </c>
      <c r="O7491" s="149" t="s">
        <v>1506</v>
      </c>
      <c r="P7491" s="149" t="s">
        <v>9498</v>
      </c>
      <c r="Q7491" s="150" t="s">
        <v>10519</v>
      </c>
      <c r="R7491" s="189">
        <v>8.16</v>
      </c>
    </row>
    <row r="7492" spans="1:18" x14ac:dyDescent="0.25">
      <c r="A7492" s="132">
        <v>1082061</v>
      </c>
      <c r="B7492" s="145" t="s">
        <v>1189</v>
      </c>
      <c r="C7492" s="132">
        <v>6</v>
      </c>
      <c r="D7492" s="132">
        <v>318</v>
      </c>
      <c r="E7492" s="186" t="s">
        <v>21</v>
      </c>
      <c r="F7492" s="132">
        <v>530</v>
      </c>
      <c r="G7492" s="132">
        <v>20</v>
      </c>
      <c r="H7492" s="132">
        <v>25</v>
      </c>
      <c r="I7492" s="132">
        <v>1</v>
      </c>
      <c r="J7492" s="133">
        <v>1.72</v>
      </c>
      <c r="K7492" s="133">
        <v>1.1399999999999999</v>
      </c>
      <c r="L7492" s="133">
        <v>1.48</v>
      </c>
      <c r="M7492" s="134" t="str">
        <f t="shared" si="117"/>
        <v>P</v>
      </c>
      <c r="N7492" s="173" t="s">
        <v>10681</v>
      </c>
      <c r="O7492" s="146" t="s">
        <v>1506</v>
      </c>
      <c r="P7492" s="146" t="s">
        <v>10455</v>
      </c>
      <c r="Q7492" s="147" t="s">
        <v>10519</v>
      </c>
      <c r="R7492" s="187">
        <v>3.42</v>
      </c>
    </row>
    <row r="7493" spans="1:18" x14ac:dyDescent="0.25">
      <c r="A7493" s="135">
        <v>1082062</v>
      </c>
      <c r="B7493" s="148" t="s">
        <v>6809</v>
      </c>
      <c r="C7493" s="135">
        <v>6</v>
      </c>
      <c r="D7493" s="135" t="s">
        <v>20</v>
      </c>
      <c r="E7493" s="188" t="s">
        <v>21</v>
      </c>
      <c r="F7493" s="135" t="s">
        <v>20</v>
      </c>
      <c r="G7493" s="135">
        <v>24</v>
      </c>
      <c r="H7493" s="135" t="s">
        <v>20</v>
      </c>
      <c r="I7493" s="135">
        <v>3</v>
      </c>
      <c r="J7493" s="136">
        <v>2.16</v>
      </c>
      <c r="K7493" s="136">
        <v>1.43</v>
      </c>
      <c r="L7493" s="136">
        <v>0.28000000000000003</v>
      </c>
      <c r="M7493" s="137" t="str">
        <f t="shared" si="117"/>
        <v>P</v>
      </c>
      <c r="N7493" s="174" t="s">
        <v>10681</v>
      </c>
      <c r="O7493" s="149" t="s">
        <v>1506</v>
      </c>
      <c r="P7493" s="149" t="s">
        <v>9398</v>
      </c>
      <c r="Q7493" s="150" t="s">
        <v>10519</v>
      </c>
      <c r="R7493" s="189">
        <v>7.62</v>
      </c>
    </row>
    <row r="7494" spans="1:18" x14ac:dyDescent="0.25">
      <c r="A7494" s="132">
        <v>1082097</v>
      </c>
      <c r="B7494" s="145" t="s">
        <v>1014</v>
      </c>
      <c r="C7494" s="132">
        <v>3</v>
      </c>
      <c r="D7494" s="132">
        <v>7560</v>
      </c>
      <c r="E7494" s="186">
        <v>24</v>
      </c>
      <c r="F7494" s="132">
        <v>8640</v>
      </c>
      <c r="G7494" s="132">
        <v>288</v>
      </c>
      <c r="H7494" s="132">
        <v>360</v>
      </c>
      <c r="I7494" s="132">
        <v>1</v>
      </c>
      <c r="J7494" s="133">
        <v>1.0900000000000001</v>
      </c>
      <c r="K7494" s="133">
        <v>0.49</v>
      </c>
      <c r="L7494" s="133">
        <v>0.16</v>
      </c>
      <c r="M7494" s="134" t="str">
        <f t="shared" si="117"/>
        <v>P</v>
      </c>
      <c r="N7494" s="173" t="s">
        <v>10681</v>
      </c>
      <c r="O7494" s="146" t="s">
        <v>1614</v>
      </c>
      <c r="P7494" s="146" t="s">
        <v>9511</v>
      </c>
      <c r="Q7494" s="147" t="s">
        <v>10519</v>
      </c>
      <c r="R7494" s="187">
        <v>1.77</v>
      </c>
    </row>
    <row r="7495" spans="1:18" x14ac:dyDescent="0.25">
      <c r="A7495" s="135">
        <v>1082169</v>
      </c>
      <c r="B7495" s="148" t="s">
        <v>1003</v>
      </c>
      <c r="C7495" s="135">
        <v>3</v>
      </c>
      <c r="D7495" s="135">
        <v>7560</v>
      </c>
      <c r="E7495" s="188">
        <v>24</v>
      </c>
      <c r="F7495" s="135">
        <v>8640</v>
      </c>
      <c r="G7495" s="135">
        <v>288</v>
      </c>
      <c r="H7495" s="135">
        <v>360</v>
      </c>
      <c r="I7495" s="135">
        <v>1</v>
      </c>
      <c r="J7495" s="136">
        <v>1.1000000000000001</v>
      </c>
      <c r="K7495" s="136">
        <v>0.49</v>
      </c>
      <c r="L7495" s="136">
        <v>0.16</v>
      </c>
      <c r="M7495" s="137" t="str">
        <f t="shared" si="117"/>
        <v>P</v>
      </c>
      <c r="N7495" s="174" t="s">
        <v>10681</v>
      </c>
      <c r="O7495" s="149" t="s">
        <v>1614</v>
      </c>
      <c r="P7495" s="149" t="s">
        <v>9511</v>
      </c>
      <c r="Q7495" s="150" t="s">
        <v>10519</v>
      </c>
      <c r="R7495" s="189">
        <v>1.7999999999999998</v>
      </c>
    </row>
    <row r="7496" spans="1:18" x14ac:dyDescent="0.25">
      <c r="A7496" s="132">
        <v>1082180</v>
      </c>
      <c r="B7496" s="145" t="s">
        <v>1001</v>
      </c>
      <c r="C7496" s="132">
        <v>3</v>
      </c>
      <c r="D7496" s="132">
        <v>7560</v>
      </c>
      <c r="E7496" s="186">
        <v>24</v>
      </c>
      <c r="F7496" s="132">
        <v>8640</v>
      </c>
      <c r="G7496" s="132">
        <v>288</v>
      </c>
      <c r="H7496" s="132">
        <v>360</v>
      </c>
      <c r="I7496" s="132">
        <v>1</v>
      </c>
      <c r="J7496" s="133">
        <v>1.0900000000000001</v>
      </c>
      <c r="K7496" s="133">
        <v>0.49</v>
      </c>
      <c r="L7496" s="133">
        <v>0.16</v>
      </c>
      <c r="M7496" s="134" t="str">
        <f t="shared" si="117"/>
        <v>P</v>
      </c>
      <c r="N7496" s="173" t="s">
        <v>10681</v>
      </c>
      <c r="O7496" s="146" t="s">
        <v>1614</v>
      </c>
      <c r="P7496" s="146" t="s">
        <v>9511</v>
      </c>
      <c r="Q7496" s="147" t="s">
        <v>10519</v>
      </c>
      <c r="R7496" s="187">
        <v>1.7399999999999998</v>
      </c>
    </row>
    <row r="7497" spans="1:18" x14ac:dyDescent="0.25">
      <c r="A7497" s="135">
        <v>1082181</v>
      </c>
      <c r="B7497" s="148" t="s">
        <v>1013</v>
      </c>
      <c r="C7497" s="135">
        <v>3</v>
      </c>
      <c r="D7497" s="135">
        <v>7560</v>
      </c>
      <c r="E7497" s="188">
        <v>24</v>
      </c>
      <c r="F7497" s="135">
        <v>8640</v>
      </c>
      <c r="G7497" s="135">
        <v>288</v>
      </c>
      <c r="H7497" s="135">
        <v>360</v>
      </c>
      <c r="I7497" s="135">
        <v>1</v>
      </c>
      <c r="J7497" s="136">
        <v>1.1100000000000001</v>
      </c>
      <c r="K7497" s="136">
        <v>0.49</v>
      </c>
      <c r="L7497" s="136">
        <v>0.16</v>
      </c>
      <c r="M7497" s="137" t="str">
        <f t="shared" si="117"/>
        <v>P</v>
      </c>
      <c r="N7497" s="172" t="s">
        <v>10681</v>
      </c>
      <c r="O7497" s="149" t="s">
        <v>1614</v>
      </c>
      <c r="P7497" s="149" t="s">
        <v>9511</v>
      </c>
      <c r="Q7497" s="150" t="s">
        <v>10519</v>
      </c>
      <c r="R7497" s="189">
        <v>1.7999999999999998</v>
      </c>
    </row>
    <row r="7498" spans="1:18" x14ac:dyDescent="0.25">
      <c r="A7498" s="132">
        <v>1082182</v>
      </c>
      <c r="B7498" s="145" t="s">
        <v>999</v>
      </c>
      <c r="C7498" s="132">
        <v>3</v>
      </c>
      <c r="D7498" s="132">
        <v>7560</v>
      </c>
      <c r="E7498" s="186">
        <v>24</v>
      </c>
      <c r="F7498" s="132">
        <v>8640</v>
      </c>
      <c r="G7498" s="132">
        <v>288</v>
      </c>
      <c r="H7498" s="132">
        <v>360</v>
      </c>
      <c r="I7498" s="132">
        <v>1</v>
      </c>
      <c r="J7498" s="133">
        <v>1.1000000000000001</v>
      </c>
      <c r="K7498" s="133">
        <v>0.52</v>
      </c>
      <c r="L7498" s="133">
        <v>0.17</v>
      </c>
      <c r="M7498" s="134" t="str">
        <f t="shared" si="117"/>
        <v>P</v>
      </c>
      <c r="N7498" s="171" t="s">
        <v>10681</v>
      </c>
      <c r="O7498" s="146" t="s">
        <v>1614</v>
      </c>
      <c r="P7498" s="146" t="s">
        <v>9511</v>
      </c>
      <c r="Q7498" s="147" t="s">
        <v>10519</v>
      </c>
      <c r="R7498" s="187">
        <v>1.77</v>
      </c>
    </row>
    <row r="7499" spans="1:18" x14ac:dyDescent="0.25">
      <c r="A7499" s="135">
        <v>1082184</v>
      </c>
      <c r="B7499" s="148" t="s">
        <v>1088</v>
      </c>
      <c r="C7499" s="135">
        <v>4</v>
      </c>
      <c r="D7499" s="135">
        <v>86</v>
      </c>
      <c r="E7499" s="188" t="s">
        <v>21</v>
      </c>
      <c r="F7499" s="135" t="s">
        <v>20</v>
      </c>
      <c r="G7499" s="135">
        <v>7</v>
      </c>
      <c r="H7499" s="135">
        <v>7</v>
      </c>
      <c r="I7499" s="135">
        <v>2</v>
      </c>
      <c r="J7499" s="136">
        <v>2.75</v>
      </c>
      <c r="K7499" s="136">
        <v>2.64</v>
      </c>
      <c r="L7499" s="136">
        <v>1.54</v>
      </c>
      <c r="M7499" s="137" t="str">
        <f t="shared" si="117"/>
        <v>P</v>
      </c>
      <c r="N7499" s="172" t="s">
        <v>10682</v>
      </c>
      <c r="O7499" s="149" t="s">
        <v>1506</v>
      </c>
      <c r="P7499" s="149" t="s">
        <v>10580</v>
      </c>
      <c r="Q7499" s="150" t="s">
        <v>10519</v>
      </c>
      <c r="R7499" s="189">
        <v>48.12</v>
      </c>
    </row>
    <row r="7500" spans="1:18" x14ac:dyDescent="0.25">
      <c r="A7500" s="132">
        <v>1082186</v>
      </c>
      <c r="B7500" s="145" t="s">
        <v>6810</v>
      </c>
      <c r="C7500" s="132">
        <v>1</v>
      </c>
      <c r="D7500" s="132" t="s">
        <v>20</v>
      </c>
      <c r="E7500" s="186" t="s">
        <v>20</v>
      </c>
      <c r="F7500" s="132" t="s">
        <v>20</v>
      </c>
      <c r="G7500" s="132" t="s">
        <v>20</v>
      </c>
      <c r="H7500" s="132" t="s">
        <v>20</v>
      </c>
      <c r="I7500" s="132" t="s">
        <v>20</v>
      </c>
      <c r="J7500" s="133">
        <v>2.65</v>
      </c>
      <c r="K7500" s="133">
        <v>1.1499999999999999</v>
      </c>
      <c r="L7500" s="133">
        <v>4.0000000000000001E-3</v>
      </c>
      <c r="M7500" s="134" t="str">
        <f t="shared" si="117"/>
        <v>P</v>
      </c>
      <c r="N7500" s="171" t="s">
        <v>10682</v>
      </c>
      <c r="O7500" s="146" t="s">
        <v>1500</v>
      </c>
      <c r="P7500" s="146" t="s">
        <v>9456</v>
      </c>
      <c r="Q7500" s="147" t="s">
        <v>10519</v>
      </c>
      <c r="R7500" s="187">
        <v>0.18</v>
      </c>
    </row>
    <row r="7501" spans="1:18" x14ac:dyDescent="0.25">
      <c r="A7501" s="135">
        <v>1082187</v>
      </c>
      <c r="B7501" s="148" t="s">
        <v>6811</v>
      </c>
      <c r="C7501" s="135">
        <v>1</v>
      </c>
      <c r="D7501" s="135" t="s">
        <v>20</v>
      </c>
      <c r="E7501" s="188" t="s">
        <v>20</v>
      </c>
      <c r="F7501" s="135" t="s">
        <v>20</v>
      </c>
      <c r="G7501" s="135" t="s">
        <v>20</v>
      </c>
      <c r="H7501" s="135" t="s">
        <v>20</v>
      </c>
      <c r="I7501" s="135" t="s">
        <v>20</v>
      </c>
      <c r="J7501" s="136">
        <v>2.65</v>
      </c>
      <c r="K7501" s="136">
        <v>1.1499999999999999</v>
      </c>
      <c r="L7501" s="136">
        <v>4.0000000000000001E-3</v>
      </c>
      <c r="M7501" s="137" t="str">
        <f t="shared" si="117"/>
        <v>P</v>
      </c>
      <c r="N7501" s="172" t="s">
        <v>10682</v>
      </c>
      <c r="O7501" s="149" t="s">
        <v>1500</v>
      </c>
      <c r="P7501" s="149" t="s">
        <v>9456</v>
      </c>
      <c r="Q7501" s="150" t="s">
        <v>10519</v>
      </c>
      <c r="R7501" s="189">
        <v>0.18</v>
      </c>
    </row>
    <row r="7502" spans="1:18" x14ac:dyDescent="0.25">
      <c r="A7502" s="132">
        <v>1082193</v>
      </c>
      <c r="B7502" s="145" t="s">
        <v>6812</v>
      </c>
      <c r="C7502" s="132">
        <v>1</v>
      </c>
      <c r="D7502" s="132" t="s">
        <v>20</v>
      </c>
      <c r="E7502" s="186" t="s">
        <v>20</v>
      </c>
      <c r="F7502" s="132" t="s">
        <v>20</v>
      </c>
      <c r="G7502" s="132" t="s">
        <v>20</v>
      </c>
      <c r="H7502" s="132" t="s">
        <v>20</v>
      </c>
      <c r="I7502" s="132" t="s">
        <v>20</v>
      </c>
      <c r="J7502" s="133">
        <v>2.65</v>
      </c>
      <c r="K7502" s="133">
        <v>1.1499999999999999</v>
      </c>
      <c r="L7502" s="133">
        <v>4.0000000000000001E-3</v>
      </c>
      <c r="M7502" s="134" t="str">
        <f t="shared" si="117"/>
        <v>P</v>
      </c>
      <c r="N7502" s="171" t="s">
        <v>10682</v>
      </c>
      <c r="O7502" s="146" t="s">
        <v>1500</v>
      </c>
      <c r="P7502" s="146" t="s">
        <v>9456</v>
      </c>
      <c r="Q7502" s="147" t="s">
        <v>10519</v>
      </c>
      <c r="R7502" s="187">
        <v>0.18</v>
      </c>
    </row>
    <row r="7503" spans="1:18" x14ac:dyDescent="0.25">
      <c r="A7503" s="135">
        <v>1082194</v>
      </c>
      <c r="B7503" s="148" t="s">
        <v>6813</v>
      </c>
      <c r="C7503" s="135">
        <v>1</v>
      </c>
      <c r="D7503" s="135" t="s">
        <v>20</v>
      </c>
      <c r="E7503" s="188" t="s">
        <v>20</v>
      </c>
      <c r="F7503" s="135" t="s">
        <v>20</v>
      </c>
      <c r="G7503" s="135" t="s">
        <v>20</v>
      </c>
      <c r="H7503" s="135" t="s">
        <v>20</v>
      </c>
      <c r="I7503" s="135" t="s">
        <v>20</v>
      </c>
      <c r="J7503" s="136">
        <v>2.65</v>
      </c>
      <c r="K7503" s="136">
        <v>1.1499999999999999</v>
      </c>
      <c r="L7503" s="136">
        <v>4.0000000000000001E-3</v>
      </c>
      <c r="M7503" s="137" t="str">
        <f t="shared" si="117"/>
        <v>P</v>
      </c>
      <c r="N7503" s="172" t="s">
        <v>10682</v>
      </c>
      <c r="O7503" s="149" t="s">
        <v>1500</v>
      </c>
      <c r="P7503" s="149" t="s">
        <v>9456</v>
      </c>
      <c r="Q7503" s="150" t="s">
        <v>10519</v>
      </c>
      <c r="R7503" s="189">
        <v>0.18</v>
      </c>
    </row>
    <row r="7504" spans="1:18" x14ac:dyDescent="0.25">
      <c r="A7504" s="132">
        <v>1082195</v>
      </c>
      <c r="B7504" s="145" t="s">
        <v>6814</v>
      </c>
      <c r="C7504" s="132">
        <v>1</v>
      </c>
      <c r="D7504" s="132" t="s">
        <v>20</v>
      </c>
      <c r="E7504" s="186" t="s">
        <v>20</v>
      </c>
      <c r="F7504" s="132" t="s">
        <v>20</v>
      </c>
      <c r="G7504" s="132" t="s">
        <v>20</v>
      </c>
      <c r="H7504" s="132" t="s">
        <v>20</v>
      </c>
      <c r="I7504" s="132" t="s">
        <v>20</v>
      </c>
      <c r="J7504" s="133">
        <v>2.65</v>
      </c>
      <c r="K7504" s="133">
        <v>1.1499999999999999</v>
      </c>
      <c r="L7504" s="133">
        <v>4.0000000000000001E-3</v>
      </c>
      <c r="M7504" s="134" t="str">
        <f t="shared" si="117"/>
        <v>P</v>
      </c>
      <c r="N7504" s="171" t="s">
        <v>10682</v>
      </c>
      <c r="O7504" s="146" t="s">
        <v>1500</v>
      </c>
      <c r="P7504" s="146" t="s">
        <v>9456</v>
      </c>
      <c r="Q7504" s="147" t="s">
        <v>10519</v>
      </c>
      <c r="R7504" s="187">
        <v>0.18</v>
      </c>
    </row>
    <row r="7505" spans="1:18" x14ac:dyDescent="0.25">
      <c r="A7505" s="135">
        <v>1082206</v>
      </c>
      <c r="B7505" s="148" t="s">
        <v>6815</v>
      </c>
      <c r="C7505" s="135">
        <v>1</v>
      </c>
      <c r="D7505" s="135" t="s">
        <v>20</v>
      </c>
      <c r="E7505" s="188" t="s">
        <v>20</v>
      </c>
      <c r="F7505" s="135" t="s">
        <v>20</v>
      </c>
      <c r="G7505" s="135" t="s">
        <v>20</v>
      </c>
      <c r="H7505" s="135" t="s">
        <v>20</v>
      </c>
      <c r="I7505" s="135" t="s">
        <v>20</v>
      </c>
      <c r="J7505" s="136">
        <v>2.65</v>
      </c>
      <c r="K7505" s="136">
        <v>1.1499999999999999</v>
      </c>
      <c r="L7505" s="136">
        <v>4.0000000000000001E-3</v>
      </c>
      <c r="M7505" s="137" t="str">
        <f t="shared" si="117"/>
        <v>P</v>
      </c>
      <c r="N7505" s="172" t="s">
        <v>10682</v>
      </c>
      <c r="O7505" s="149" t="s">
        <v>1500</v>
      </c>
      <c r="P7505" s="149" t="s">
        <v>9456</v>
      </c>
      <c r="Q7505" s="150" t="s">
        <v>10519</v>
      </c>
      <c r="R7505" s="189">
        <v>0.18</v>
      </c>
    </row>
    <row r="7506" spans="1:18" x14ac:dyDescent="0.25">
      <c r="A7506" s="132">
        <v>1082207</v>
      </c>
      <c r="B7506" s="145" t="s">
        <v>6816</v>
      </c>
      <c r="C7506" s="132">
        <v>1</v>
      </c>
      <c r="D7506" s="132" t="s">
        <v>20</v>
      </c>
      <c r="E7506" s="186" t="s">
        <v>20</v>
      </c>
      <c r="F7506" s="132" t="s">
        <v>20</v>
      </c>
      <c r="G7506" s="132" t="s">
        <v>20</v>
      </c>
      <c r="H7506" s="132" t="s">
        <v>20</v>
      </c>
      <c r="I7506" s="132" t="s">
        <v>20</v>
      </c>
      <c r="J7506" s="133">
        <v>2.65</v>
      </c>
      <c r="K7506" s="133">
        <v>1.1499999999999999</v>
      </c>
      <c r="L7506" s="133">
        <v>4.0000000000000001E-3</v>
      </c>
      <c r="M7506" s="134" t="str">
        <f t="shared" si="117"/>
        <v>P</v>
      </c>
      <c r="N7506" s="171" t="s">
        <v>10682</v>
      </c>
      <c r="O7506" s="146" t="s">
        <v>1500</v>
      </c>
      <c r="P7506" s="146" t="s">
        <v>9456</v>
      </c>
      <c r="Q7506" s="147" t="s">
        <v>10519</v>
      </c>
      <c r="R7506" s="187">
        <v>0.18</v>
      </c>
    </row>
    <row r="7507" spans="1:18" x14ac:dyDescent="0.25">
      <c r="A7507" s="135">
        <v>1082210</v>
      </c>
      <c r="B7507" s="148" t="s">
        <v>6817</v>
      </c>
      <c r="C7507" s="135">
        <v>1</v>
      </c>
      <c r="D7507" s="135" t="s">
        <v>20</v>
      </c>
      <c r="E7507" s="188" t="s">
        <v>20</v>
      </c>
      <c r="F7507" s="135" t="s">
        <v>20</v>
      </c>
      <c r="G7507" s="135" t="s">
        <v>20</v>
      </c>
      <c r="H7507" s="135" t="s">
        <v>20</v>
      </c>
      <c r="I7507" s="135" t="s">
        <v>20</v>
      </c>
      <c r="J7507" s="136">
        <v>2.65</v>
      </c>
      <c r="K7507" s="136">
        <v>1.1499999999999999</v>
      </c>
      <c r="L7507" s="136">
        <v>4.0000000000000001E-3</v>
      </c>
      <c r="M7507" s="137" t="str">
        <f t="shared" si="117"/>
        <v>P</v>
      </c>
      <c r="N7507" s="172" t="s">
        <v>10682</v>
      </c>
      <c r="O7507" s="149" t="s">
        <v>1500</v>
      </c>
      <c r="P7507" s="149" t="s">
        <v>9456</v>
      </c>
      <c r="Q7507" s="150" t="s">
        <v>10519</v>
      </c>
      <c r="R7507" s="189">
        <v>0.18</v>
      </c>
    </row>
    <row r="7508" spans="1:18" x14ac:dyDescent="0.25">
      <c r="A7508" s="132">
        <v>1082211</v>
      </c>
      <c r="B7508" s="145" t="s">
        <v>6818</v>
      </c>
      <c r="C7508" s="132">
        <v>1</v>
      </c>
      <c r="D7508" s="132" t="s">
        <v>20</v>
      </c>
      <c r="E7508" s="186" t="s">
        <v>20</v>
      </c>
      <c r="F7508" s="132" t="s">
        <v>20</v>
      </c>
      <c r="G7508" s="132" t="s">
        <v>20</v>
      </c>
      <c r="H7508" s="132" t="s">
        <v>20</v>
      </c>
      <c r="I7508" s="132" t="s">
        <v>20</v>
      </c>
      <c r="J7508" s="133">
        <v>2.65</v>
      </c>
      <c r="K7508" s="133">
        <v>1.1499999999999999</v>
      </c>
      <c r="L7508" s="133">
        <v>4.0000000000000001E-3</v>
      </c>
      <c r="M7508" s="134" t="str">
        <f t="shared" si="117"/>
        <v>P</v>
      </c>
      <c r="N7508" s="171" t="s">
        <v>10682</v>
      </c>
      <c r="O7508" s="146" t="s">
        <v>1500</v>
      </c>
      <c r="P7508" s="146" t="s">
        <v>9456</v>
      </c>
      <c r="Q7508" s="147" t="s">
        <v>10519</v>
      </c>
      <c r="R7508" s="187">
        <v>0.18</v>
      </c>
    </row>
    <row r="7509" spans="1:18" x14ac:dyDescent="0.25">
      <c r="A7509" s="135">
        <v>1082212</v>
      </c>
      <c r="B7509" s="148" t="s">
        <v>6819</v>
      </c>
      <c r="C7509" s="135">
        <v>1</v>
      </c>
      <c r="D7509" s="135" t="s">
        <v>20</v>
      </c>
      <c r="E7509" s="188" t="s">
        <v>20</v>
      </c>
      <c r="F7509" s="135" t="s">
        <v>20</v>
      </c>
      <c r="G7509" s="135" t="s">
        <v>20</v>
      </c>
      <c r="H7509" s="135" t="s">
        <v>20</v>
      </c>
      <c r="I7509" s="135" t="s">
        <v>20</v>
      </c>
      <c r="J7509" s="136">
        <v>2.65</v>
      </c>
      <c r="K7509" s="136">
        <v>1.1499999999999999</v>
      </c>
      <c r="L7509" s="136">
        <v>4.0000000000000001E-3</v>
      </c>
      <c r="M7509" s="137" t="str">
        <f t="shared" si="117"/>
        <v>P</v>
      </c>
      <c r="N7509" s="172" t="s">
        <v>10682</v>
      </c>
      <c r="O7509" s="149" t="s">
        <v>1500</v>
      </c>
      <c r="P7509" s="149" t="s">
        <v>9456</v>
      </c>
      <c r="Q7509" s="150" t="s">
        <v>10519</v>
      </c>
      <c r="R7509" s="189">
        <v>0.18</v>
      </c>
    </row>
    <row r="7510" spans="1:18" x14ac:dyDescent="0.25">
      <c r="A7510" s="132">
        <v>1082213</v>
      </c>
      <c r="B7510" s="145" t="s">
        <v>6820</v>
      </c>
      <c r="C7510" s="132">
        <v>6</v>
      </c>
      <c r="D7510" s="132" t="s">
        <v>20</v>
      </c>
      <c r="E7510" s="186" t="s">
        <v>20</v>
      </c>
      <c r="F7510" s="132" t="s">
        <v>20</v>
      </c>
      <c r="G7510" s="132" t="s">
        <v>20</v>
      </c>
      <c r="H7510" s="132" t="s">
        <v>20</v>
      </c>
      <c r="I7510" s="132" t="s">
        <v>20</v>
      </c>
      <c r="J7510" s="133">
        <v>3.5</v>
      </c>
      <c r="K7510" s="133">
        <v>1.6</v>
      </c>
      <c r="L7510" s="133">
        <v>0.1</v>
      </c>
      <c r="M7510" s="134" t="str">
        <f t="shared" si="117"/>
        <v>P</v>
      </c>
      <c r="N7510" s="171" t="s">
        <v>10682</v>
      </c>
      <c r="O7510" s="146" t="s">
        <v>1500</v>
      </c>
      <c r="P7510" s="146" t="s">
        <v>9456</v>
      </c>
      <c r="Q7510" s="147" t="s">
        <v>10519</v>
      </c>
      <c r="R7510" s="187">
        <v>0.94029850746268639</v>
      </c>
    </row>
    <row r="7511" spans="1:18" x14ac:dyDescent="0.25">
      <c r="A7511" s="135">
        <v>1082214</v>
      </c>
      <c r="B7511" s="148" t="s">
        <v>6821</v>
      </c>
      <c r="C7511" s="135">
        <v>6</v>
      </c>
      <c r="D7511" s="135" t="s">
        <v>20</v>
      </c>
      <c r="E7511" s="188" t="s">
        <v>20</v>
      </c>
      <c r="F7511" s="135" t="s">
        <v>20</v>
      </c>
      <c r="G7511" s="135" t="s">
        <v>20</v>
      </c>
      <c r="H7511" s="135" t="s">
        <v>20</v>
      </c>
      <c r="I7511" s="135" t="s">
        <v>20</v>
      </c>
      <c r="J7511" s="136">
        <v>3.5</v>
      </c>
      <c r="K7511" s="136">
        <v>1.6</v>
      </c>
      <c r="L7511" s="136">
        <v>0.1</v>
      </c>
      <c r="M7511" s="137" t="str">
        <f t="shared" si="117"/>
        <v>P</v>
      </c>
      <c r="N7511" s="172" t="s">
        <v>10682</v>
      </c>
      <c r="O7511" s="149" t="s">
        <v>1500</v>
      </c>
      <c r="P7511" s="149" t="s">
        <v>9456</v>
      </c>
      <c r="Q7511" s="150" t="s">
        <v>10519</v>
      </c>
      <c r="R7511" s="189">
        <v>0.94029850746268639</v>
      </c>
    </row>
    <row r="7512" spans="1:18" x14ac:dyDescent="0.25">
      <c r="A7512" s="132">
        <v>1082215</v>
      </c>
      <c r="B7512" s="145" t="s">
        <v>6822</v>
      </c>
      <c r="C7512" s="132">
        <v>6</v>
      </c>
      <c r="D7512" s="132" t="s">
        <v>20</v>
      </c>
      <c r="E7512" s="186" t="s">
        <v>20</v>
      </c>
      <c r="F7512" s="132" t="s">
        <v>20</v>
      </c>
      <c r="G7512" s="132" t="s">
        <v>20</v>
      </c>
      <c r="H7512" s="132" t="s">
        <v>20</v>
      </c>
      <c r="I7512" s="132" t="s">
        <v>20</v>
      </c>
      <c r="J7512" s="133">
        <v>3.5</v>
      </c>
      <c r="K7512" s="133">
        <v>1.6</v>
      </c>
      <c r="L7512" s="133">
        <v>0.1</v>
      </c>
      <c r="M7512" s="134" t="str">
        <f t="shared" si="117"/>
        <v>P</v>
      </c>
      <c r="N7512" s="171" t="s">
        <v>10682</v>
      </c>
      <c r="O7512" s="146" t="s">
        <v>1500</v>
      </c>
      <c r="P7512" s="146" t="s">
        <v>9456</v>
      </c>
      <c r="Q7512" s="147" t="s">
        <v>10519</v>
      </c>
      <c r="R7512" s="187">
        <v>0.94029850746268639</v>
      </c>
    </row>
    <row r="7513" spans="1:18" x14ac:dyDescent="0.25">
      <c r="A7513" s="135">
        <v>1082216</v>
      </c>
      <c r="B7513" s="148" t="s">
        <v>6823</v>
      </c>
      <c r="C7513" s="135">
        <v>6</v>
      </c>
      <c r="D7513" s="135" t="s">
        <v>20</v>
      </c>
      <c r="E7513" s="188" t="s">
        <v>20</v>
      </c>
      <c r="F7513" s="135" t="s">
        <v>20</v>
      </c>
      <c r="G7513" s="135" t="s">
        <v>20</v>
      </c>
      <c r="H7513" s="135" t="s">
        <v>20</v>
      </c>
      <c r="I7513" s="135" t="s">
        <v>20</v>
      </c>
      <c r="J7513" s="136">
        <v>3.5</v>
      </c>
      <c r="K7513" s="136">
        <v>1.6</v>
      </c>
      <c r="L7513" s="136">
        <v>0.1</v>
      </c>
      <c r="M7513" s="137" t="str">
        <f t="shared" si="117"/>
        <v>P</v>
      </c>
      <c r="N7513" s="172" t="s">
        <v>10682</v>
      </c>
      <c r="O7513" s="149" t="s">
        <v>1500</v>
      </c>
      <c r="P7513" s="149" t="s">
        <v>9456</v>
      </c>
      <c r="Q7513" s="150" t="s">
        <v>10519</v>
      </c>
      <c r="R7513" s="189">
        <v>0.94029850746268639</v>
      </c>
    </row>
    <row r="7514" spans="1:18" x14ac:dyDescent="0.25">
      <c r="A7514" s="132">
        <v>1082217</v>
      </c>
      <c r="B7514" s="145" t="s">
        <v>6824</v>
      </c>
      <c r="C7514" s="132">
        <v>6</v>
      </c>
      <c r="D7514" s="132" t="s">
        <v>20</v>
      </c>
      <c r="E7514" s="186" t="s">
        <v>20</v>
      </c>
      <c r="F7514" s="132" t="s">
        <v>20</v>
      </c>
      <c r="G7514" s="132" t="s">
        <v>20</v>
      </c>
      <c r="H7514" s="132" t="s">
        <v>20</v>
      </c>
      <c r="I7514" s="132" t="s">
        <v>20</v>
      </c>
      <c r="J7514" s="133">
        <v>3.5</v>
      </c>
      <c r="K7514" s="133">
        <v>1.6</v>
      </c>
      <c r="L7514" s="133">
        <v>0.1</v>
      </c>
      <c r="M7514" s="134" t="str">
        <f t="shared" si="117"/>
        <v>P</v>
      </c>
      <c r="N7514" s="171" t="s">
        <v>10682</v>
      </c>
      <c r="O7514" s="146" t="s">
        <v>1500</v>
      </c>
      <c r="P7514" s="146" t="s">
        <v>9456</v>
      </c>
      <c r="Q7514" s="147" t="s">
        <v>10519</v>
      </c>
      <c r="R7514" s="187">
        <v>0.94029850746268639</v>
      </c>
    </row>
    <row r="7515" spans="1:18" x14ac:dyDescent="0.25">
      <c r="A7515" s="135">
        <v>1082218</v>
      </c>
      <c r="B7515" s="148" t="s">
        <v>6825</v>
      </c>
      <c r="C7515" s="135">
        <v>50</v>
      </c>
      <c r="D7515" s="135" t="s">
        <v>20</v>
      </c>
      <c r="E7515" s="188" t="s">
        <v>20</v>
      </c>
      <c r="F7515" s="135" t="s">
        <v>20</v>
      </c>
      <c r="G7515" s="135" t="s">
        <v>20</v>
      </c>
      <c r="H7515" s="135" t="s">
        <v>20</v>
      </c>
      <c r="I7515" s="135" t="s">
        <v>20</v>
      </c>
      <c r="J7515" s="136">
        <v>1.22</v>
      </c>
      <c r="K7515" s="136">
        <v>1.22</v>
      </c>
      <c r="L7515" s="136">
        <v>0.3</v>
      </c>
      <c r="M7515" s="137" t="str">
        <f t="shared" si="117"/>
        <v>P</v>
      </c>
      <c r="N7515" s="172" t="s">
        <v>10682</v>
      </c>
      <c r="O7515" s="149" t="s">
        <v>1506</v>
      </c>
      <c r="P7515" s="149" t="s">
        <v>9505</v>
      </c>
      <c r="Q7515" s="150" t="s">
        <v>10519</v>
      </c>
      <c r="R7515" s="189">
        <v>9</v>
      </c>
    </row>
    <row r="7516" spans="1:18" x14ac:dyDescent="0.25">
      <c r="A7516" s="132">
        <v>1082219</v>
      </c>
      <c r="B7516" s="145" t="s">
        <v>6826</v>
      </c>
      <c r="C7516" s="132">
        <v>6</v>
      </c>
      <c r="D7516" s="132" t="s">
        <v>20</v>
      </c>
      <c r="E7516" s="186" t="s">
        <v>20</v>
      </c>
      <c r="F7516" s="132" t="s">
        <v>20</v>
      </c>
      <c r="G7516" s="132" t="s">
        <v>20</v>
      </c>
      <c r="H7516" s="132" t="s">
        <v>20</v>
      </c>
      <c r="I7516" s="132" t="s">
        <v>20</v>
      </c>
      <c r="J7516" s="133">
        <v>3.5</v>
      </c>
      <c r="K7516" s="133">
        <v>1.6</v>
      </c>
      <c r="L7516" s="133">
        <v>0.1</v>
      </c>
      <c r="M7516" s="134" t="str">
        <f t="shared" si="117"/>
        <v>P</v>
      </c>
      <c r="N7516" s="173" t="s">
        <v>10682</v>
      </c>
      <c r="O7516" s="146" t="s">
        <v>1500</v>
      </c>
      <c r="P7516" s="146" t="s">
        <v>9456</v>
      </c>
      <c r="Q7516" s="147" t="s">
        <v>10519</v>
      </c>
      <c r="R7516" s="187">
        <v>0.94029850746268639</v>
      </c>
    </row>
    <row r="7517" spans="1:18" x14ac:dyDescent="0.25">
      <c r="A7517" s="135">
        <v>1082222</v>
      </c>
      <c r="B7517" s="148" t="s">
        <v>6827</v>
      </c>
      <c r="C7517" s="135">
        <v>6</v>
      </c>
      <c r="D7517" s="135" t="s">
        <v>20</v>
      </c>
      <c r="E7517" s="188" t="s">
        <v>20</v>
      </c>
      <c r="F7517" s="135" t="s">
        <v>20</v>
      </c>
      <c r="G7517" s="135" t="s">
        <v>20</v>
      </c>
      <c r="H7517" s="135" t="s">
        <v>20</v>
      </c>
      <c r="I7517" s="135" t="s">
        <v>20</v>
      </c>
      <c r="J7517" s="136">
        <v>3.5</v>
      </c>
      <c r="K7517" s="136">
        <v>1.6</v>
      </c>
      <c r="L7517" s="136">
        <v>0.1</v>
      </c>
      <c r="M7517" s="137" t="str">
        <f t="shared" si="117"/>
        <v>P</v>
      </c>
      <c r="N7517" s="174" t="s">
        <v>10682</v>
      </c>
      <c r="O7517" s="149" t="s">
        <v>1500</v>
      </c>
      <c r="P7517" s="149" t="s">
        <v>9456</v>
      </c>
      <c r="Q7517" s="150" t="s">
        <v>10519</v>
      </c>
      <c r="R7517" s="189">
        <v>0.94029850746268639</v>
      </c>
    </row>
    <row r="7518" spans="1:18" x14ac:dyDescent="0.25">
      <c r="A7518" s="132">
        <v>1082297</v>
      </c>
      <c r="B7518" s="145" t="s">
        <v>2312</v>
      </c>
      <c r="C7518" s="132">
        <v>24</v>
      </c>
      <c r="D7518" s="132" t="s">
        <v>20</v>
      </c>
      <c r="E7518" s="186" t="s">
        <v>20</v>
      </c>
      <c r="F7518" s="132" t="s">
        <v>20</v>
      </c>
      <c r="G7518" s="132">
        <v>11</v>
      </c>
      <c r="H7518" s="132">
        <v>11</v>
      </c>
      <c r="I7518" s="132">
        <v>2</v>
      </c>
      <c r="J7518" s="133">
        <v>2.39</v>
      </c>
      <c r="K7518" s="133">
        <v>1.67</v>
      </c>
      <c r="L7518" s="133">
        <v>1.1200000000000001</v>
      </c>
      <c r="M7518" s="134" t="str">
        <f t="shared" si="117"/>
        <v>P</v>
      </c>
      <c r="N7518" s="173" t="s">
        <v>10681</v>
      </c>
      <c r="O7518" s="146" t="s">
        <v>1555</v>
      </c>
      <c r="P7518" s="146" t="s">
        <v>9429</v>
      </c>
      <c r="Q7518" s="147" t="s">
        <v>10519</v>
      </c>
      <c r="R7518" s="187">
        <v>6.710367271036727</v>
      </c>
    </row>
    <row r="7519" spans="1:18" x14ac:dyDescent="0.25">
      <c r="A7519" s="135">
        <v>1082313</v>
      </c>
      <c r="B7519" s="148" t="s">
        <v>6828</v>
      </c>
      <c r="C7519" s="135">
        <v>24</v>
      </c>
      <c r="D7519" s="135" t="s">
        <v>20</v>
      </c>
      <c r="E7519" s="188" t="s">
        <v>20</v>
      </c>
      <c r="F7519" s="135" t="s">
        <v>20</v>
      </c>
      <c r="G7519" s="135" t="s">
        <v>20</v>
      </c>
      <c r="H7519" s="135" t="s">
        <v>20</v>
      </c>
      <c r="I7519" s="135" t="s">
        <v>20</v>
      </c>
      <c r="J7519" s="136">
        <v>2.39</v>
      </c>
      <c r="K7519" s="136">
        <v>1.67</v>
      </c>
      <c r="L7519" s="136">
        <v>1.1200000000000001</v>
      </c>
      <c r="M7519" s="137" t="str">
        <f t="shared" si="117"/>
        <v>P</v>
      </c>
      <c r="N7519" s="172" t="s">
        <v>10681</v>
      </c>
      <c r="O7519" s="149" t="s">
        <v>1555</v>
      </c>
      <c r="P7519" s="149" t="s">
        <v>9429</v>
      </c>
      <c r="Q7519" s="150" t="s">
        <v>10519</v>
      </c>
      <c r="R7519" s="189">
        <v>8.0218503021850296</v>
      </c>
    </row>
    <row r="7520" spans="1:18" x14ac:dyDescent="0.25">
      <c r="A7520" s="132">
        <v>1082314</v>
      </c>
      <c r="B7520" s="145" t="s">
        <v>2027</v>
      </c>
      <c r="C7520" s="132">
        <v>24</v>
      </c>
      <c r="D7520" s="132">
        <v>252</v>
      </c>
      <c r="E7520" s="186" t="s">
        <v>21</v>
      </c>
      <c r="F7520" s="132">
        <v>364</v>
      </c>
      <c r="G7520" s="132" t="s">
        <v>20</v>
      </c>
      <c r="H7520" s="132">
        <v>11</v>
      </c>
      <c r="I7520" s="132">
        <v>2</v>
      </c>
      <c r="J7520" s="133">
        <v>2.39</v>
      </c>
      <c r="K7520" s="133">
        <v>1.67</v>
      </c>
      <c r="L7520" s="133">
        <v>1.1200000000000001</v>
      </c>
      <c r="M7520" s="134" t="str">
        <f t="shared" si="117"/>
        <v>P</v>
      </c>
      <c r="N7520" s="173" t="s">
        <v>10681</v>
      </c>
      <c r="O7520" s="146" t="s">
        <v>1555</v>
      </c>
      <c r="P7520" s="146" t="s">
        <v>9429</v>
      </c>
      <c r="Q7520" s="147" t="s">
        <v>10519</v>
      </c>
      <c r="R7520" s="187">
        <v>7.68</v>
      </c>
    </row>
    <row r="7521" spans="1:18" x14ac:dyDescent="0.25">
      <c r="A7521" s="135">
        <v>1082324</v>
      </c>
      <c r="B7521" s="148" t="s">
        <v>6829</v>
      </c>
      <c r="C7521" s="135">
        <v>1</v>
      </c>
      <c r="D7521" s="135">
        <v>1728</v>
      </c>
      <c r="E7521" s="188">
        <v>144</v>
      </c>
      <c r="F7521" s="135" t="s">
        <v>20</v>
      </c>
      <c r="G7521" s="135" t="s">
        <v>20</v>
      </c>
      <c r="H7521" s="135" t="s">
        <v>20</v>
      </c>
      <c r="I7521" s="135" t="s">
        <v>20</v>
      </c>
      <c r="J7521" s="136">
        <v>1.6</v>
      </c>
      <c r="K7521" s="136">
        <v>1.4</v>
      </c>
      <c r="L7521" s="136">
        <v>0.25</v>
      </c>
      <c r="M7521" s="137" t="str">
        <f t="shared" si="117"/>
        <v>P</v>
      </c>
      <c r="N7521" s="174" t="s">
        <v>10682</v>
      </c>
      <c r="O7521" s="149" t="s">
        <v>1500</v>
      </c>
      <c r="P7521" s="149" t="s">
        <v>9418</v>
      </c>
      <c r="Q7521" s="150" t="s">
        <v>10519</v>
      </c>
      <c r="R7521" s="189">
        <v>1.88</v>
      </c>
    </row>
    <row r="7522" spans="1:18" x14ac:dyDescent="0.25">
      <c r="A7522" s="132">
        <v>1082470</v>
      </c>
      <c r="B7522" s="145" t="s">
        <v>4704</v>
      </c>
      <c r="C7522" s="132">
        <v>24</v>
      </c>
      <c r="D7522" s="132">
        <v>330</v>
      </c>
      <c r="E7522" s="186" t="s">
        <v>20</v>
      </c>
      <c r="F7522" s="132" t="s">
        <v>20</v>
      </c>
      <c r="G7522" s="132" t="s">
        <v>20</v>
      </c>
      <c r="H7522" s="132" t="s">
        <v>20</v>
      </c>
      <c r="I7522" s="132" t="s">
        <v>20</v>
      </c>
      <c r="J7522" s="133">
        <v>2.46</v>
      </c>
      <c r="K7522" s="133">
        <v>1.52</v>
      </c>
      <c r="L7522" s="133">
        <v>0.93</v>
      </c>
      <c r="M7522" s="134" t="str">
        <f t="shared" si="117"/>
        <v>P</v>
      </c>
      <c r="N7522" s="173" t="s">
        <v>10681</v>
      </c>
      <c r="O7522" s="146" t="s">
        <v>1506</v>
      </c>
      <c r="P7522" s="146" t="s">
        <v>10455</v>
      </c>
      <c r="Q7522" s="147" t="s">
        <v>10519</v>
      </c>
      <c r="R7522" s="187">
        <v>6.9599999999999991</v>
      </c>
    </row>
    <row r="7523" spans="1:18" x14ac:dyDescent="0.25">
      <c r="A7523" s="135">
        <v>1082474</v>
      </c>
      <c r="B7523" s="148" t="s">
        <v>6830</v>
      </c>
      <c r="C7523" s="135">
        <v>6</v>
      </c>
      <c r="D7523" s="135">
        <v>330</v>
      </c>
      <c r="E7523" s="188" t="s">
        <v>21</v>
      </c>
      <c r="F7523" s="135">
        <v>396</v>
      </c>
      <c r="G7523" s="135">
        <v>24</v>
      </c>
      <c r="H7523" s="135">
        <v>25</v>
      </c>
      <c r="I7523" s="135">
        <v>1</v>
      </c>
      <c r="J7523" s="136">
        <v>1.54</v>
      </c>
      <c r="K7523" s="136">
        <v>1.04</v>
      </c>
      <c r="L7523" s="136">
        <v>1.75</v>
      </c>
      <c r="M7523" s="137" t="str">
        <f t="shared" si="117"/>
        <v>P</v>
      </c>
      <c r="N7523" s="174" t="s">
        <v>10681</v>
      </c>
      <c r="O7523" s="149" t="s">
        <v>1506</v>
      </c>
      <c r="P7523" s="149" t="s">
        <v>9410</v>
      </c>
      <c r="Q7523" s="150" t="s">
        <v>10519</v>
      </c>
      <c r="R7523" s="189">
        <v>7.8000000000000007</v>
      </c>
    </row>
    <row r="7524" spans="1:18" x14ac:dyDescent="0.25">
      <c r="A7524" s="132">
        <v>1082477</v>
      </c>
      <c r="B7524" s="145" t="s">
        <v>3164</v>
      </c>
      <c r="C7524" s="132">
        <v>6</v>
      </c>
      <c r="D7524" s="132">
        <v>504</v>
      </c>
      <c r="E7524" s="186" t="s">
        <v>21</v>
      </c>
      <c r="F7524" s="132">
        <v>588</v>
      </c>
      <c r="G7524" s="132">
        <v>24</v>
      </c>
      <c r="H7524" s="132">
        <v>30</v>
      </c>
      <c r="I7524" s="132">
        <v>1</v>
      </c>
      <c r="J7524" s="133">
        <v>1.44</v>
      </c>
      <c r="K7524" s="133">
        <v>0.96</v>
      </c>
      <c r="L7524" s="133">
        <v>1.93</v>
      </c>
      <c r="M7524" s="134" t="str">
        <f t="shared" si="117"/>
        <v>P</v>
      </c>
      <c r="N7524" s="173" t="s">
        <v>10681</v>
      </c>
      <c r="O7524" s="146" t="s">
        <v>1506</v>
      </c>
      <c r="P7524" s="146" t="s">
        <v>9427</v>
      </c>
      <c r="Q7524" s="147" t="s">
        <v>10519</v>
      </c>
      <c r="R7524" s="187">
        <v>3.3600000000000003</v>
      </c>
    </row>
    <row r="7525" spans="1:18" x14ac:dyDescent="0.25">
      <c r="A7525" s="135">
        <v>1082478</v>
      </c>
      <c r="B7525" s="148" t="s">
        <v>203</v>
      </c>
      <c r="C7525" s="135">
        <v>6</v>
      </c>
      <c r="D7525" s="135">
        <v>295</v>
      </c>
      <c r="E7525" s="188" t="s">
        <v>21</v>
      </c>
      <c r="F7525" s="135">
        <v>343</v>
      </c>
      <c r="G7525" s="135">
        <v>20</v>
      </c>
      <c r="H7525" s="135">
        <v>25</v>
      </c>
      <c r="I7525" s="135">
        <v>1</v>
      </c>
      <c r="J7525" s="136">
        <v>1.72</v>
      </c>
      <c r="K7525" s="136">
        <v>1.1499999999999999</v>
      </c>
      <c r="L7525" s="136">
        <v>2.11</v>
      </c>
      <c r="M7525" s="137" t="str">
        <f t="shared" si="117"/>
        <v>P</v>
      </c>
      <c r="N7525" s="174" t="s">
        <v>10681</v>
      </c>
      <c r="O7525" s="149" t="s">
        <v>1506</v>
      </c>
      <c r="P7525" s="149" t="s">
        <v>9427</v>
      </c>
      <c r="Q7525" s="150" t="s">
        <v>10519</v>
      </c>
      <c r="R7525" s="189">
        <v>4.74</v>
      </c>
    </row>
    <row r="7526" spans="1:18" x14ac:dyDescent="0.25">
      <c r="A7526" s="132">
        <v>1082480</v>
      </c>
      <c r="B7526" s="145" t="s">
        <v>1814</v>
      </c>
      <c r="C7526" s="132">
        <v>6</v>
      </c>
      <c r="D7526" s="132">
        <v>432</v>
      </c>
      <c r="E7526" s="186" t="s">
        <v>21</v>
      </c>
      <c r="F7526" s="132">
        <v>598</v>
      </c>
      <c r="G7526" s="132">
        <v>20</v>
      </c>
      <c r="H7526" s="132">
        <v>25</v>
      </c>
      <c r="I7526" s="132">
        <v>1</v>
      </c>
      <c r="J7526" s="133">
        <v>0.95</v>
      </c>
      <c r="K7526" s="133">
        <v>1.43</v>
      </c>
      <c r="L7526" s="133">
        <v>1.93</v>
      </c>
      <c r="M7526" s="134" t="str">
        <f t="shared" si="117"/>
        <v>P</v>
      </c>
      <c r="N7526" s="173" t="s">
        <v>10681</v>
      </c>
      <c r="O7526" s="146" t="s">
        <v>1506</v>
      </c>
      <c r="P7526" s="146" t="s">
        <v>10455</v>
      </c>
      <c r="Q7526" s="147" t="s">
        <v>10519</v>
      </c>
      <c r="R7526" s="187">
        <v>3.42</v>
      </c>
    </row>
    <row r="7527" spans="1:18" x14ac:dyDescent="0.25">
      <c r="A7527" s="135">
        <v>1082482</v>
      </c>
      <c r="B7527" s="148" t="s">
        <v>6831</v>
      </c>
      <c r="C7527" s="135">
        <v>6</v>
      </c>
      <c r="D7527" s="135">
        <v>923</v>
      </c>
      <c r="E7527" s="188" t="s">
        <v>21</v>
      </c>
      <c r="F7527" s="135">
        <v>1633</v>
      </c>
      <c r="G7527" s="135" t="s">
        <v>20</v>
      </c>
      <c r="H7527" s="135">
        <v>30</v>
      </c>
      <c r="I7527" s="135">
        <v>3</v>
      </c>
      <c r="J7527" s="136">
        <v>1.75</v>
      </c>
      <c r="K7527" s="136">
        <v>0.87</v>
      </c>
      <c r="L7527" s="136">
        <v>0.63</v>
      </c>
      <c r="M7527" s="137" t="str">
        <f t="shared" si="117"/>
        <v>P</v>
      </c>
      <c r="N7527" s="174" t="s">
        <v>10681</v>
      </c>
      <c r="O7527" s="149" t="s">
        <v>1506</v>
      </c>
      <c r="P7527" s="149" t="s">
        <v>9409</v>
      </c>
      <c r="Q7527" s="150" t="s">
        <v>10519</v>
      </c>
      <c r="R7527" s="189">
        <v>2.4000000000000004</v>
      </c>
    </row>
    <row r="7528" spans="1:18" x14ac:dyDescent="0.25">
      <c r="A7528" s="132">
        <v>1082484</v>
      </c>
      <c r="B7528" s="145" t="s">
        <v>6832</v>
      </c>
      <c r="C7528" s="132">
        <v>6</v>
      </c>
      <c r="D7528" s="132">
        <v>640</v>
      </c>
      <c r="E7528" s="186" t="s">
        <v>21</v>
      </c>
      <c r="F7528" s="132">
        <v>880</v>
      </c>
      <c r="G7528" s="132" t="s">
        <v>20</v>
      </c>
      <c r="H7528" s="132">
        <v>30</v>
      </c>
      <c r="I7528" s="132">
        <v>2</v>
      </c>
      <c r="J7528" s="133">
        <v>1.5</v>
      </c>
      <c r="K7528" s="133">
        <v>1</v>
      </c>
      <c r="L7528" s="133">
        <v>1.35</v>
      </c>
      <c r="M7528" s="134" t="str">
        <f t="shared" si="117"/>
        <v>P</v>
      </c>
      <c r="N7528" s="173" t="s">
        <v>10681</v>
      </c>
      <c r="O7528" s="146" t="s">
        <v>1506</v>
      </c>
      <c r="P7528" s="146" t="s">
        <v>9495</v>
      </c>
      <c r="Q7528" s="147" t="s">
        <v>10519</v>
      </c>
      <c r="R7528" s="187">
        <v>3.7800000000000002</v>
      </c>
    </row>
    <row r="7529" spans="1:18" x14ac:dyDescent="0.25">
      <c r="A7529" s="135">
        <v>1082485</v>
      </c>
      <c r="B7529" s="148" t="s">
        <v>6833</v>
      </c>
      <c r="C7529" s="135">
        <v>6</v>
      </c>
      <c r="D7529" s="135">
        <v>1520</v>
      </c>
      <c r="E7529" s="188" t="s">
        <v>21</v>
      </c>
      <c r="F7529" s="135">
        <v>1720</v>
      </c>
      <c r="G7529" s="135" t="s">
        <v>20</v>
      </c>
      <c r="H7529" s="135">
        <v>60</v>
      </c>
      <c r="I7529" s="135">
        <v>2</v>
      </c>
      <c r="J7529" s="136">
        <v>1.1499999999999999</v>
      </c>
      <c r="K7529" s="136">
        <v>0.73</v>
      </c>
      <c r="L7529" s="136">
        <v>1.1000000000000001</v>
      </c>
      <c r="M7529" s="137" t="str">
        <f t="shared" si="117"/>
        <v>P</v>
      </c>
      <c r="N7529" s="174" t="s">
        <v>10681</v>
      </c>
      <c r="O7529" s="149" t="s">
        <v>1506</v>
      </c>
      <c r="P7529" s="149" t="s">
        <v>9403</v>
      </c>
      <c r="Q7529" s="150" t="s">
        <v>10106</v>
      </c>
      <c r="R7529" s="189">
        <v>4.0200000000000005</v>
      </c>
    </row>
    <row r="7530" spans="1:18" x14ac:dyDescent="0.25">
      <c r="A7530" s="132">
        <v>1082486</v>
      </c>
      <c r="B7530" s="145" t="s">
        <v>6834</v>
      </c>
      <c r="C7530" s="132">
        <v>6</v>
      </c>
      <c r="D7530" s="132">
        <v>1520</v>
      </c>
      <c r="E7530" s="186" t="s">
        <v>21</v>
      </c>
      <c r="F7530" s="132">
        <v>1720</v>
      </c>
      <c r="G7530" s="132" t="s">
        <v>20</v>
      </c>
      <c r="H7530" s="132">
        <v>60</v>
      </c>
      <c r="I7530" s="132">
        <v>2</v>
      </c>
      <c r="J7530" s="133">
        <v>1.1499999999999999</v>
      </c>
      <c r="K7530" s="133">
        <v>0.72</v>
      </c>
      <c r="L7530" s="133">
        <v>1.1000000000000001</v>
      </c>
      <c r="M7530" s="134" t="str">
        <f t="shared" si="117"/>
        <v>P</v>
      </c>
      <c r="N7530" s="171" t="s">
        <v>10681</v>
      </c>
      <c r="O7530" s="146" t="s">
        <v>1506</v>
      </c>
      <c r="P7530" s="146" t="s">
        <v>9403</v>
      </c>
      <c r="Q7530" s="147" t="s">
        <v>10106</v>
      </c>
      <c r="R7530" s="187">
        <v>4.0200000000000005</v>
      </c>
    </row>
    <row r="7531" spans="1:18" x14ac:dyDescent="0.25">
      <c r="A7531" s="135">
        <v>1082493</v>
      </c>
      <c r="B7531" s="148" t="s">
        <v>3686</v>
      </c>
      <c r="C7531" s="135">
        <v>6</v>
      </c>
      <c r="D7531" s="135">
        <v>1170</v>
      </c>
      <c r="E7531" s="188" t="s">
        <v>21</v>
      </c>
      <c r="F7531" s="132">
        <v>1430</v>
      </c>
      <c r="G7531" s="135">
        <v>44</v>
      </c>
      <c r="H7531" s="135">
        <v>55</v>
      </c>
      <c r="I7531" s="135">
        <v>2</v>
      </c>
      <c r="J7531" s="136">
        <v>0.76</v>
      </c>
      <c r="K7531" s="136">
        <v>1.05</v>
      </c>
      <c r="L7531" s="136">
        <v>1.1499999999999999</v>
      </c>
      <c r="M7531" s="137" t="str">
        <f t="shared" si="117"/>
        <v>P</v>
      </c>
      <c r="N7531" s="174" t="s">
        <v>10681</v>
      </c>
      <c r="O7531" s="149" t="s">
        <v>1506</v>
      </c>
      <c r="P7531" s="149" t="s">
        <v>9410</v>
      </c>
      <c r="Q7531" s="150" t="s">
        <v>10106</v>
      </c>
      <c r="R7531" s="189">
        <v>4.62</v>
      </c>
    </row>
    <row r="7532" spans="1:18" x14ac:dyDescent="0.25">
      <c r="A7532" s="132">
        <v>1082494</v>
      </c>
      <c r="B7532" s="145" t="s">
        <v>6835</v>
      </c>
      <c r="C7532" s="132">
        <v>6</v>
      </c>
      <c r="D7532" s="132" t="s">
        <v>20</v>
      </c>
      <c r="E7532" s="186" t="s">
        <v>20</v>
      </c>
      <c r="F7532" s="132" t="s">
        <v>20</v>
      </c>
      <c r="G7532" s="132" t="s">
        <v>20</v>
      </c>
      <c r="H7532" s="132" t="s">
        <v>20</v>
      </c>
      <c r="I7532" s="132" t="s">
        <v>20</v>
      </c>
      <c r="J7532" s="133">
        <v>3.5</v>
      </c>
      <c r="K7532" s="133">
        <v>1.6</v>
      </c>
      <c r="L7532" s="133">
        <v>0.1</v>
      </c>
      <c r="M7532" s="134" t="str">
        <f t="shared" si="117"/>
        <v>P</v>
      </c>
      <c r="N7532" s="173" t="s">
        <v>10682</v>
      </c>
      <c r="O7532" s="146" t="s">
        <v>1500</v>
      </c>
      <c r="P7532" s="146" t="s">
        <v>9456</v>
      </c>
      <c r="Q7532" s="147" t="s">
        <v>10519</v>
      </c>
      <c r="R7532" s="187">
        <v>0.94029850746268639</v>
      </c>
    </row>
    <row r="7533" spans="1:18" x14ac:dyDescent="0.25">
      <c r="A7533" s="135">
        <v>1082774</v>
      </c>
      <c r="B7533" s="148" t="s">
        <v>6836</v>
      </c>
      <c r="C7533" s="135">
        <v>24</v>
      </c>
      <c r="D7533" s="135">
        <v>330</v>
      </c>
      <c r="E7533" s="188" t="s">
        <v>21</v>
      </c>
      <c r="F7533" s="135">
        <v>450</v>
      </c>
      <c r="G7533" s="135" t="s">
        <v>20</v>
      </c>
      <c r="H7533" s="135">
        <v>12</v>
      </c>
      <c r="I7533" s="135">
        <v>3</v>
      </c>
      <c r="J7533" s="136">
        <v>2.4</v>
      </c>
      <c r="K7533" s="136">
        <v>1.57</v>
      </c>
      <c r="L7533" s="136">
        <v>0.91</v>
      </c>
      <c r="M7533" s="137" t="str">
        <f t="shared" si="117"/>
        <v>P</v>
      </c>
      <c r="N7533" s="172" t="s">
        <v>10681</v>
      </c>
      <c r="O7533" s="149" t="s">
        <v>1506</v>
      </c>
      <c r="P7533" s="149" t="s">
        <v>9404</v>
      </c>
      <c r="Q7533" s="150" t="s">
        <v>10519</v>
      </c>
      <c r="R7533" s="189">
        <v>9.6000000000000014</v>
      </c>
    </row>
    <row r="7534" spans="1:18" x14ac:dyDescent="0.25">
      <c r="A7534" s="132">
        <v>1082775</v>
      </c>
      <c r="B7534" s="145" t="s">
        <v>6837</v>
      </c>
      <c r="C7534" s="132">
        <v>24</v>
      </c>
      <c r="D7534" s="132">
        <v>332</v>
      </c>
      <c r="E7534" s="186" t="s">
        <v>21</v>
      </c>
      <c r="F7534" s="132" t="s">
        <v>20</v>
      </c>
      <c r="G7534" s="132" t="s">
        <v>20</v>
      </c>
      <c r="H7534" s="132">
        <v>13</v>
      </c>
      <c r="I7534" s="132">
        <v>3</v>
      </c>
      <c r="J7534" s="133">
        <v>2.4</v>
      </c>
      <c r="K7534" s="133">
        <v>1.57</v>
      </c>
      <c r="L7534" s="133">
        <v>0.91</v>
      </c>
      <c r="M7534" s="134" t="str">
        <f t="shared" si="117"/>
        <v>P</v>
      </c>
      <c r="N7534" s="173" t="s">
        <v>10681</v>
      </c>
      <c r="O7534" s="146" t="s">
        <v>1506</v>
      </c>
      <c r="P7534" s="146" t="s">
        <v>9404</v>
      </c>
      <c r="Q7534" s="147" t="s">
        <v>10519</v>
      </c>
      <c r="R7534" s="187">
        <v>7.1999999999999993</v>
      </c>
    </row>
    <row r="7535" spans="1:18" x14ac:dyDescent="0.25">
      <c r="A7535" s="135">
        <v>1082786</v>
      </c>
      <c r="B7535" s="148" t="s">
        <v>6838</v>
      </c>
      <c r="C7535" s="135">
        <v>1</v>
      </c>
      <c r="D7535" s="135">
        <v>9</v>
      </c>
      <c r="E7535" s="188" t="s">
        <v>21</v>
      </c>
      <c r="F7535" s="135">
        <v>9</v>
      </c>
      <c r="G7535" s="135" t="s">
        <v>21</v>
      </c>
      <c r="H7535" s="135" t="s">
        <v>21</v>
      </c>
      <c r="I7535" s="135" t="s">
        <v>21</v>
      </c>
      <c r="J7535" s="136">
        <v>3.7</v>
      </c>
      <c r="K7535" s="136">
        <v>4.6500000000000004</v>
      </c>
      <c r="L7535" s="136">
        <v>7.6</v>
      </c>
      <c r="M7535" s="137" t="str">
        <f t="shared" si="117"/>
        <v>P</v>
      </c>
      <c r="N7535" s="174" t="s">
        <v>10682</v>
      </c>
      <c r="O7535" s="149" t="s">
        <v>1506</v>
      </c>
      <c r="P7535" s="149" t="s">
        <v>9476</v>
      </c>
      <c r="Q7535" s="150" t="s">
        <v>10519</v>
      </c>
      <c r="R7535" s="189">
        <v>82.01</v>
      </c>
    </row>
    <row r="7536" spans="1:18" x14ac:dyDescent="0.25">
      <c r="A7536" s="132">
        <v>1082813</v>
      </c>
      <c r="B7536" s="145" t="s">
        <v>6839</v>
      </c>
      <c r="C7536" s="132">
        <v>6</v>
      </c>
      <c r="D7536" s="132">
        <v>875</v>
      </c>
      <c r="E7536" s="186" t="s">
        <v>21</v>
      </c>
      <c r="F7536" s="132">
        <v>1035</v>
      </c>
      <c r="G7536" s="132" t="s">
        <v>20</v>
      </c>
      <c r="H7536" s="132">
        <v>55</v>
      </c>
      <c r="I7536" s="132">
        <v>1</v>
      </c>
      <c r="J7536" s="133">
        <v>1.1000000000000001</v>
      </c>
      <c r="K7536" s="133">
        <v>0.75</v>
      </c>
      <c r="L7536" s="133">
        <v>1.52</v>
      </c>
      <c r="M7536" s="134" t="str">
        <f t="shared" si="117"/>
        <v>P</v>
      </c>
      <c r="N7536" s="173" t="s">
        <v>10681</v>
      </c>
      <c r="O7536" s="146" t="s">
        <v>1506</v>
      </c>
      <c r="P7536" s="146" t="s">
        <v>10455</v>
      </c>
      <c r="Q7536" s="147" t="s">
        <v>10519</v>
      </c>
      <c r="R7536" s="187">
        <v>3.42</v>
      </c>
    </row>
    <row r="7537" spans="1:18" x14ac:dyDescent="0.25">
      <c r="A7537" s="135">
        <v>1082814</v>
      </c>
      <c r="B7537" s="148" t="s">
        <v>6840</v>
      </c>
      <c r="C7537" s="135">
        <v>6</v>
      </c>
      <c r="D7537" s="135">
        <v>875</v>
      </c>
      <c r="E7537" s="188" t="s">
        <v>21</v>
      </c>
      <c r="F7537" s="135">
        <v>1035</v>
      </c>
      <c r="G7537" s="135" t="s">
        <v>20</v>
      </c>
      <c r="H7537" s="135">
        <v>55</v>
      </c>
      <c r="I7537" s="135">
        <v>1</v>
      </c>
      <c r="J7537" s="136">
        <v>1.1200000000000001</v>
      </c>
      <c r="K7537" s="136">
        <v>0.77</v>
      </c>
      <c r="L7537" s="136">
        <v>1.5</v>
      </c>
      <c r="M7537" s="137" t="str">
        <f t="shared" si="117"/>
        <v>P</v>
      </c>
      <c r="N7537" s="174" t="s">
        <v>10681</v>
      </c>
      <c r="O7537" s="149" t="s">
        <v>1506</v>
      </c>
      <c r="P7537" s="149" t="s">
        <v>10455</v>
      </c>
      <c r="Q7537" s="150" t="s">
        <v>10519</v>
      </c>
      <c r="R7537" s="189">
        <v>3.4799999999999995</v>
      </c>
    </row>
    <row r="7538" spans="1:18" x14ac:dyDescent="0.25">
      <c r="A7538" s="132">
        <v>1082815</v>
      </c>
      <c r="B7538" s="145" t="s">
        <v>6841</v>
      </c>
      <c r="C7538" s="132">
        <v>6</v>
      </c>
      <c r="D7538" s="132">
        <v>875</v>
      </c>
      <c r="E7538" s="186" t="s">
        <v>21</v>
      </c>
      <c r="F7538" s="132">
        <v>1035</v>
      </c>
      <c r="G7538" s="132" t="s">
        <v>20</v>
      </c>
      <c r="H7538" s="132">
        <v>55</v>
      </c>
      <c r="I7538" s="132">
        <v>1</v>
      </c>
      <c r="J7538" s="133">
        <v>1.1200000000000001</v>
      </c>
      <c r="K7538" s="133">
        <v>0.77</v>
      </c>
      <c r="L7538" s="133">
        <v>1.5</v>
      </c>
      <c r="M7538" s="134" t="str">
        <f t="shared" si="117"/>
        <v>P</v>
      </c>
      <c r="N7538" s="171" t="s">
        <v>10681</v>
      </c>
      <c r="O7538" s="146" t="s">
        <v>1506</v>
      </c>
      <c r="P7538" s="146" t="s">
        <v>10455</v>
      </c>
      <c r="Q7538" s="147" t="s">
        <v>10519</v>
      </c>
      <c r="R7538" s="187">
        <v>3.96</v>
      </c>
    </row>
    <row r="7539" spans="1:18" x14ac:dyDescent="0.25">
      <c r="A7539" s="135">
        <v>1082817</v>
      </c>
      <c r="B7539" s="148" t="s">
        <v>1405</v>
      </c>
      <c r="C7539" s="135">
        <v>6</v>
      </c>
      <c r="D7539" s="135">
        <v>315</v>
      </c>
      <c r="E7539" s="188" t="s">
        <v>21</v>
      </c>
      <c r="F7539" s="135">
        <v>567</v>
      </c>
      <c r="G7539" s="135" t="s">
        <v>20</v>
      </c>
      <c r="H7539" s="135" t="s">
        <v>20</v>
      </c>
      <c r="I7539" s="135" t="s">
        <v>20</v>
      </c>
      <c r="J7539" s="136">
        <v>1.77</v>
      </c>
      <c r="K7539" s="136">
        <v>1.17</v>
      </c>
      <c r="L7539" s="136">
        <v>1.5</v>
      </c>
      <c r="M7539" s="137" t="str">
        <f t="shared" si="117"/>
        <v>P</v>
      </c>
      <c r="N7539" s="172" t="s">
        <v>10681</v>
      </c>
      <c r="O7539" s="149" t="s">
        <v>1506</v>
      </c>
      <c r="P7539" s="149" t="s">
        <v>9430</v>
      </c>
      <c r="Q7539" s="150" t="s">
        <v>10519</v>
      </c>
      <c r="R7539" s="189">
        <v>3.24</v>
      </c>
    </row>
    <row r="7540" spans="1:18" x14ac:dyDescent="0.25">
      <c r="A7540" s="132">
        <v>1082821</v>
      </c>
      <c r="B7540" s="145" t="s">
        <v>6842</v>
      </c>
      <c r="C7540" s="132">
        <v>6</v>
      </c>
      <c r="D7540" s="132" t="s">
        <v>20</v>
      </c>
      <c r="E7540" s="186" t="s">
        <v>20</v>
      </c>
      <c r="F7540" s="132" t="s">
        <v>20</v>
      </c>
      <c r="G7540" s="132" t="s">
        <v>20</v>
      </c>
      <c r="H7540" s="132" t="s">
        <v>20</v>
      </c>
      <c r="I7540" s="132" t="s">
        <v>20</v>
      </c>
      <c r="J7540" s="133">
        <v>3.46</v>
      </c>
      <c r="K7540" s="133">
        <v>2.5499999999999998</v>
      </c>
      <c r="L7540" s="133">
        <v>0.26</v>
      </c>
      <c r="M7540" s="134" t="str">
        <f t="shared" si="117"/>
        <v>P</v>
      </c>
      <c r="N7540" s="171" t="s">
        <v>10682</v>
      </c>
      <c r="O7540" s="146" t="s">
        <v>1497</v>
      </c>
      <c r="P7540" s="146" t="s">
        <v>9415</v>
      </c>
      <c r="Q7540" s="147" t="s">
        <v>10519</v>
      </c>
      <c r="R7540" s="187">
        <v>4.1399999999999997</v>
      </c>
    </row>
    <row r="7541" spans="1:18" x14ac:dyDescent="0.25">
      <c r="A7541" s="135">
        <v>1082859</v>
      </c>
      <c r="B7541" s="148" t="s">
        <v>6843</v>
      </c>
      <c r="C7541" s="135">
        <v>6</v>
      </c>
      <c r="D7541" s="135">
        <v>990</v>
      </c>
      <c r="E7541" s="188" t="s">
        <v>20</v>
      </c>
      <c r="F7541" s="135" t="s">
        <v>20</v>
      </c>
      <c r="G7541" s="135" t="s">
        <v>20</v>
      </c>
      <c r="H7541" s="135" t="s">
        <v>20</v>
      </c>
      <c r="I7541" s="135" t="s">
        <v>20</v>
      </c>
      <c r="J7541" s="136">
        <v>1.52</v>
      </c>
      <c r="K7541" s="136">
        <v>1.06</v>
      </c>
      <c r="L7541" s="136">
        <v>0.67</v>
      </c>
      <c r="M7541" s="137" t="str">
        <f t="shared" si="117"/>
        <v>P</v>
      </c>
      <c r="N7541" s="174" t="s">
        <v>10682</v>
      </c>
      <c r="O7541" s="149" t="s">
        <v>1506</v>
      </c>
      <c r="P7541" s="149" t="s">
        <v>9445</v>
      </c>
      <c r="Q7541" s="150" t="s">
        <v>10519</v>
      </c>
      <c r="R7541" s="189">
        <v>0.89999999999999991</v>
      </c>
    </row>
    <row r="7542" spans="1:18" x14ac:dyDescent="0.25">
      <c r="A7542" s="132">
        <v>1082869</v>
      </c>
      <c r="B7542" s="145" t="s">
        <v>6844</v>
      </c>
      <c r="C7542" s="132">
        <v>6</v>
      </c>
      <c r="D7542" s="132" t="s">
        <v>20</v>
      </c>
      <c r="E7542" s="186" t="s">
        <v>20</v>
      </c>
      <c r="F7542" s="132" t="s">
        <v>20</v>
      </c>
      <c r="G7542" s="132" t="s">
        <v>20</v>
      </c>
      <c r="H7542" s="132" t="s">
        <v>20</v>
      </c>
      <c r="I7542" s="132" t="s">
        <v>20</v>
      </c>
      <c r="J7542" s="133">
        <v>3.5</v>
      </c>
      <c r="K7542" s="133">
        <v>1.6</v>
      </c>
      <c r="L7542" s="133">
        <v>0.1</v>
      </c>
      <c r="M7542" s="134" t="str">
        <f t="shared" si="117"/>
        <v>P</v>
      </c>
      <c r="N7542" s="173" t="s">
        <v>10682</v>
      </c>
      <c r="O7542" s="146" t="s">
        <v>1500</v>
      </c>
      <c r="P7542" s="146" t="s">
        <v>9456</v>
      </c>
      <c r="Q7542" s="147" t="s">
        <v>10519</v>
      </c>
      <c r="R7542" s="187">
        <v>0.94029850746268639</v>
      </c>
    </row>
    <row r="7543" spans="1:18" x14ac:dyDescent="0.25">
      <c r="A7543" s="135">
        <v>1082874</v>
      </c>
      <c r="B7543" s="148" t="s">
        <v>285</v>
      </c>
      <c r="C7543" s="135">
        <v>6</v>
      </c>
      <c r="D7543" s="135">
        <v>300</v>
      </c>
      <c r="E7543" s="188" t="s">
        <v>21</v>
      </c>
      <c r="F7543" s="135">
        <v>450</v>
      </c>
      <c r="G7543" s="135">
        <v>50</v>
      </c>
      <c r="H7543" s="135" t="s">
        <v>20</v>
      </c>
      <c r="I7543" s="135" t="s">
        <v>20</v>
      </c>
      <c r="J7543" s="136">
        <v>1.77</v>
      </c>
      <c r="K7543" s="136">
        <v>1.17</v>
      </c>
      <c r="L7543" s="136">
        <v>1.5</v>
      </c>
      <c r="M7543" s="137" t="str">
        <f t="shared" si="117"/>
        <v>P</v>
      </c>
      <c r="N7543" s="174" t="s">
        <v>10681</v>
      </c>
      <c r="O7543" s="149" t="s">
        <v>1506</v>
      </c>
      <c r="P7543" s="149" t="s">
        <v>9430</v>
      </c>
      <c r="Q7543" s="150" t="s">
        <v>10519</v>
      </c>
      <c r="R7543" s="189">
        <v>3.7199999999999998</v>
      </c>
    </row>
    <row r="7544" spans="1:18" x14ac:dyDescent="0.25">
      <c r="A7544" s="132">
        <v>1082877</v>
      </c>
      <c r="B7544" s="145" t="s">
        <v>9977</v>
      </c>
      <c r="C7544" s="132">
        <v>6</v>
      </c>
      <c r="D7544" s="132">
        <v>216</v>
      </c>
      <c r="E7544" s="186" t="s">
        <v>20</v>
      </c>
      <c r="F7544" s="132" t="s">
        <v>20</v>
      </c>
      <c r="G7544" s="132" t="s">
        <v>20</v>
      </c>
      <c r="H7544" s="132" t="s">
        <v>20</v>
      </c>
      <c r="I7544" s="132" t="s">
        <v>20</v>
      </c>
      <c r="J7544" s="133">
        <v>2.04</v>
      </c>
      <c r="K7544" s="133">
        <v>1.37</v>
      </c>
      <c r="L7544" s="133">
        <v>1.71</v>
      </c>
      <c r="M7544" s="134" t="str">
        <f t="shared" si="117"/>
        <v>P</v>
      </c>
      <c r="N7544" s="173" t="s">
        <v>10681</v>
      </c>
      <c r="O7544" s="146" t="s">
        <v>1506</v>
      </c>
      <c r="P7544" s="146" t="s">
        <v>9430</v>
      </c>
      <c r="Q7544" s="147" t="s">
        <v>10519</v>
      </c>
      <c r="R7544" s="187">
        <v>5.22</v>
      </c>
    </row>
    <row r="7545" spans="1:18" x14ac:dyDescent="0.25">
      <c r="A7545" s="135">
        <v>1082880</v>
      </c>
      <c r="B7545" s="148" t="s">
        <v>9978</v>
      </c>
      <c r="C7545" s="135">
        <v>6</v>
      </c>
      <c r="D7545" s="135">
        <v>180</v>
      </c>
      <c r="E7545" s="188" t="s">
        <v>20</v>
      </c>
      <c r="F7545" s="135" t="s">
        <v>20</v>
      </c>
      <c r="G7545" s="135" t="s">
        <v>20</v>
      </c>
      <c r="H7545" s="135" t="s">
        <v>20</v>
      </c>
      <c r="I7545" s="135" t="s">
        <v>20</v>
      </c>
      <c r="J7545" s="136">
        <v>2.04</v>
      </c>
      <c r="K7545" s="136">
        <v>1.37</v>
      </c>
      <c r="L7545" s="136">
        <v>1.71</v>
      </c>
      <c r="M7545" s="137" t="str">
        <f t="shared" si="117"/>
        <v>P</v>
      </c>
      <c r="N7545" s="172" t="s">
        <v>10681</v>
      </c>
      <c r="O7545" s="149" t="s">
        <v>1506</v>
      </c>
      <c r="P7545" s="149" t="s">
        <v>9430</v>
      </c>
      <c r="Q7545" s="150" t="s">
        <v>10519</v>
      </c>
      <c r="R7545" s="189">
        <v>5.46</v>
      </c>
    </row>
    <row r="7546" spans="1:18" x14ac:dyDescent="0.25">
      <c r="A7546" s="132">
        <v>1082890</v>
      </c>
      <c r="B7546" s="145" t="s">
        <v>6845</v>
      </c>
      <c r="C7546" s="132">
        <v>12</v>
      </c>
      <c r="D7546" s="132">
        <v>495</v>
      </c>
      <c r="E7546" s="186" t="s">
        <v>21</v>
      </c>
      <c r="F7546" s="132">
        <v>660</v>
      </c>
      <c r="G7546" s="132">
        <v>20</v>
      </c>
      <c r="H7546" s="132">
        <v>24</v>
      </c>
      <c r="I7546" s="132">
        <v>2</v>
      </c>
      <c r="J7546" s="133">
        <v>1.75</v>
      </c>
      <c r="K7546" s="133">
        <v>1.69</v>
      </c>
      <c r="L7546" s="133">
        <v>0.77</v>
      </c>
      <c r="M7546" s="134" t="str">
        <f t="shared" si="117"/>
        <v>P</v>
      </c>
      <c r="N7546" s="171" t="s">
        <v>10681</v>
      </c>
      <c r="O7546" s="146" t="s">
        <v>1818</v>
      </c>
      <c r="P7546" s="146" t="s">
        <v>9568</v>
      </c>
      <c r="Q7546" s="147" t="s">
        <v>10519</v>
      </c>
      <c r="R7546" s="187">
        <v>4.68</v>
      </c>
    </row>
    <row r="7547" spans="1:18" x14ac:dyDescent="0.25">
      <c r="A7547" s="135">
        <v>1082891</v>
      </c>
      <c r="B7547" s="148" t="s">
        <v>9979</v>
      </c>
      <c r="C7547" s="135">
        <v>6</v>
      </c>
      <c r="D7547" s="135">
        <v>400</v>
      </c>
      <c r="E7547" s="188">
        <v>50</v>
      </c>
      <c r="F7547" s="135">
        <v>300</v>
      </c>
      <c r="G7547" s="135" t="s">
        <v>20</v>
      </c>
      <c r="H7547" s="135" t="s">
        <v>20</v>
      </c>
      <c r="I7547" s="135" t="s">
        <v>20</v>
      </c>
      <c r="J7547" s="136">
        <v>4.5</v>
      </c>
      <c r="K7547" s="136">
        <v>3.7</v>
      </c>
      <c r="L7547" s="136">
        <v>0.1</v>
      </c>
      <c r="M7547" s="137" t="str">
        <f t="shared" si="117"/>
        <v>P</v>
      </c>
      <c r="N7547" s="172" t="s">
        <v>10682</v>
      </c>
      <c r="O7547" s="149" t="s">
        <v>1506</v>
      </c>
      <c r="P7547" s="149" t="s">
        <v>9443</v>
      </c>
      <c r="Q7547" s="150" t="s">
        <v>10519</v>
      </c>
      <c r="R7547" s="189">
        <v>3.66</v>
      </c>
    </row>
    <row r="7548" spans="1:18" x14ac:dyDescent="0.25">
      <c r="A7548" s="132">
        <v>1082892</v>
      </c>
      <c r="B7548" s="145" t="s">
        <v>9980</v>
      </c>
      <c r="C7548" s="132">
        <v>6</v>
      </c>
      <c r="D7548" s="132" t="s">
        <v>20</v>
      </c>
      <c r="E7548" s="186" t="s">
        <v>20</v>
      </c>
      <c r="F7548" s="132" t="s">
        <v>20</v>
      </c>
      <c r="G7548" s="132" t="s">
        <v>20</v>
      </c>
      <c r="H7548" s="132" t="s">
        <v>20</v>
      </c>
      <c r="I7548" s="132" t="s">
        <v>20</v>
      </c>
      <c r="J7548" s="133">
        <v>1.75</v>
      </c>
      <c r="K7548" s="133">
        <v>1.1000000000000001</v>
      </c>
      <c r="L7548" s="133">
        <v>0.3</v>
      </c>
      <c r="M7548" s="134" t="str">
        <f t="shared" si="117"/>
        <v>P</v>
      </c>
      <c r="N7548" s="171" t="s">
        <v>10682</v>
      </c>
      <c r="O7548" s="146" t="s">
        <v>1500</v>
      </c>
      <c r="P7548" s="146" t="s">
        <v>9418</v>
      </c>
      <c r="Q7548" s="147" t="s">
        <v>10519</v>
      </c>
      <c r="R7548" s="187">
        <v>1.8805970149253728</v>
      </c>
    </row>
    <row r="7549" spans="1:18" x14ac:dyDescent="0.25">
      <c r="A7549" s="135">
        <v>1082895</v>
      </c>
      <c r="B7549" s="148" t="s">
        <v>6846</v>
      </c>
      <c r="C7549" s="135">
        <v>6</v>
      </c>
      <c r="D7549" s="135">
        <v>200</v>
      </c>
      <c r="E7549" s="188">
        <v>5</v>
      </c>
      <c r="F7549" s="135">
        <v>250</v>
      </c>
      <c r="G7549" s="135" t="s">
        <v>20</v>
      </c>
      <c r="H7549" s="135">
        <v>20</v>
      </c>
      <c r="I7549" s="135">
        <v>1</v>
      </c>
      <c r="J7549" s="136">
        <v>2.48</v>
      </c>
      <c r="K7549" s="136">
        <v>2.4300000000000002</v>
      </c>
      <c r="L7549" s="136">
        <v>1.03</v>
      </c>
      <c r="M7549" s="137" t="str">
        <f t="shared" si="117"/>
        <v>P</v>
      </c>
      <c r="N7549" s="172" t="s">
        <v>10682</v>
      </c>
      <c r="O7549" s="149" t="s">
        <v>1500</v>
      </c>
      <c r="P7549" s="149" t="s">
        <v>9428</v>
      </c>
      <c r="Q7549" s="150" t="s">
        <v>10519</v>
      </c>
      <c r="R7549" s="189">
        <v>5.28</v>
      </c>
    </row>
    <row r="7550" spans="1:18" x14ac:dyDescent="0.25">
      <c r="A7550" s="132">
        <v>1082898</v>
      </c>
      <c r="B7550" s="145" t="s">
        <v>9552</v>
      </c>
      <c r="C7550" s="132">
        <v>6</v>
      </c>
      <c r="D7550" s="132" t="s">
        <v>20</v>
      </c>
      <c r="E7550" s="186" t="s">
        <v>20</v>
      </c>
      <c r="F7550" s="132" t="s">
        <v>20</v>
      </c>
      <c r="G7550" s="132" t="s">
        <v>20</v>
      </c>
      <c r="H7550" s="132" t="s">
        <v>20</v>
      </c>
      <c r="I7550" s="132" t="s">
        <v>20</v>
      </c>
      <c r="J7550" s="133">
        <v>1.1000000000000001</v>
      </c>
      <c r="K7550" s="133">
        <v>0.3</v>
      </c>
      <c r="L7550" s="133">
        <v>0.9</v>
      </c>
      <c r="M7550" s="134" t="str">
        <f t="shared" si="117"/>
        <v>P</v>
      </c>
      <c r="N7550" s="171" t="s">
        <v>10682</v>
      </c>
      <c r="O7550" s="146" t="s">
        <v>1506</v>
      </c>
      <c r="P7550" s="146" t="s">
        <v>9444</v>
      </c>
      <c r="Q7550" s="147" t="s">
        <v>10519</v>
      </c>
      <c r="R7550" s="187">
        <v>3.3600000000000003</v>
      </c>
    </row>
    <row r="7551" spans="1:18" x14ac:dyDescent="0.25">
      <c r="A7551" s="135">
        <v>1082902</v>
      </c>
      <c r="B7551" s="148" t="s">
        <v>6847</v>
      </c>
      <c r="C7551" s="135">
        <v>1</v>
      </c>
      <c r="D7551" s="135">
        <v>576</v>
      </c>
      <c r="E7551" s="188">
        <v>16</v>
      </c>
      <c r="F7551" s="135">
        <v>720</v>
      </c>
      <c r="G7551" s="135" t="s">
        <v>21</v>
      </c>
      <c r="H7551" s="135" t="s">
        <v>21</v>
      </c>
      <c r="I7551" s="135">
        <v>1</v>
      </c>
      <c r="J7551" s="136">
        <v>0.2</v>
      </c>
      <c r="K7551" s="136">
        <v>1.8</v>
      </c>
      <c r="L7551" s="136">
        <v>0.65</v>
      </c>
      <c r="M7551" s="137" t="str">
        <f t="shared" si="117"/>
        <v>P</v>
      </c>
      <c r="N7551" s="174" t="s">
        <v>10682</v>
      </c>
      <c r="O7551" s="149" t="s">
        <v>1500</v>
      </c>
      <c r="P7551" s="149" t="s">
        <v>9439</v>
      </c>
      <c r="Q7551" s="150" t="s">
        <v>10519</v>
      </c>
      <c r="R7551" s="189">
        <v>2.08</v>
      </c>
    </row>
    <row r="7552" spans="1:18" x14ac:dyDescent="0.25">
      <c r="A7552" s="132">
        <v>1082911</v>
      </c>
      <c r="B7552" s="145" t="s">
        <v>8741</v>
      </c>
      <c r="C7552" s="132">
        <v>3</v>
      </c>
      <c r="D7552" s="132" t="s">
        <v>20</v>
      </c>
      <c r="E7552" s="186" t="s">
        <v>20</v>
      </c>
      <c r="F7552" s="132" t="s">
        <v>20</v>
      </c>
      <c r="G7552" s="132" t="s">
        <v>20</v>
      </c>
      <c r="H7552" s="132" t="s">
        <v>20</v>
      </c>
      <c r="I7552" s="132" t="s">
        <v>20</v>
      </c>
      <c r="J7552" s="133">
        <v>3.72</v>
      </c>
      <c r="K7552" s="133">
        <v>1.28</v>
      </c>
      <c r="L7552" s="133">
        <v>1.35</v>
      </c>
      <c r="M7552" s="134" t="str">
        <f t="shared" si="117"/>
        <v>P</v>
      </c>
      <c r="N7552" s="173" t="s">
        <v>10682</v>
      </c>
      <c r="O7552" s="146" t="s">
        <v>1500</v>
      </c>
      <c r="P7552" s="146" t="s">
        <v>9516</v>
      </c>
      <c r="Q7552" s="147" t="s">
        <v>10519</v>
      </c>
      <c r="R7552" s="187">
        <v>3.69</v>
      </c>
    </row>
    <row r="7553" spans="1:18" x14ac:dyDescent="0.25">
      <c r="A7553" s="135">
        <v>1082917</v>
      </c>
      <c r="B7553" s="148" t="s">
        <v>1707</v>
      </c>
      <c r="C7553" s="135">
        <v>6</v>
      </c>
      <c r="D7553" s="135">
        <v>3360</v>
      </c>
      <c r="E7553" s="188">
        <v>24</v>
      </c>
      <c r="F7553" s="135">
        <v>4320</v>
      </c>
      <c r="G7553" s="135">
        <v>192</v>
      </c>
      <c r="H7553" s="135">
        <v>216</v>
      </c>
      <c r="I7553" s="135">
        <v>1</v>
      </c>
      <c r="J7553" s="136">
        <v>0.75</v>
      </c>
      <c r="K7553" s="136">
        <v>0.49</v>
      </c>
      <c r="L7553" s="136">
        <v>0.72699999999999998</v>
      </c>
      <c r="M7553" s="137" t="str">
        <f t="shared" si="117"/>
        <v>P</v>
      </c>
      <c r="N7553" s="174" t="s">
        <v>10681</v>
      </c>
      <c r="O7553" s="149" t="s">
        <v>1506</v>
      </c>
      <c r="P7553" s="149" t="s">
        <v>9409</v>
      </c>
      <c r="Q7553" s="150" t="s">
        <v>10519</v>
      </c>
      <c r="R7553" s="189">
        <v>2.94</v>
      </c>
    </row>
    <row r="7554" spans="1:18" x14ac:dyDescent="0.25">
      <c r="A7554" s="132">
        <v>1082920</v>
      </c>
      <c r="B7554" s="145" t="s">
        <v>1713</v>
      </c>
      <c r="C7554" s="132">
        <v>6</v>
      </c>
      <c r="D7554" s="132">
        <v>3360</v>
      </c>
      <c r="E7554" s="186">
        <v>24</v>
      </c>
      <c r="F7554" s="132">
        <v>4320</v>
      </c>
      <c r="G7554" s="132">
        <v>192</v>
      </c>
      <c r="H7554" s="132">
        <v>216</v>
      </c>
      <c r="I7554" s="132">
        <v>1</v>
      </c>
      <c r="J7554" s="133">
        <v>0.75</v>
      </c>
      <c r="K7554" s="133">
        <v>0.49</v>
      </c>
      <c r="L7554" s="133">
        <v>0.72699999999999998</v>
      </c>
      <c r="M7554" s="134" t="str">
        <f t="shared" ref="M7554:M7617" si="118">HYPERLINK(CONCATENATE("T:\Distribution Centre\RDC Department Shared\Cubiscan photos","\",A7554,"-pac.jpg"),"P")</f>
        <v>P</v>
      </c>
      <c r="N7554" s="173" t="s">
        <v>10681</v>
      </c>
      <c r="O7554" s="146" t="s">
        <v>1506</v>
      </c>
      <c r="P7554" s="146" t="s">
        <v>9409</v>
      </c>
      <c r="Q7554" s="147" t="s">
        <v>10106</v>
      </c>
      <c r="R7554" s="187">
        <v>3.3000000000000003</v>
      </c>
    </row>
    <row r="7555" spans="1:18" x14ac:dyDescent="0.25">
      <c r="A7555" s="135">
        <v>1082925</v>
      </c>
      <c r="B7555" s="148" t="s">
        <v>1701</v>
      </c>
      <c r="C7555" s="135">
        <v>6</v>
      </c>
      <c r="D7555" s="135">
        <v>3360</v>
      </c>
      <c r="E7555" s="188">
        <v>24</v>
      </c>
      <c r="F7555" s="135">
        <v>4320</v>
      </c>
      <c r="G7555" s="135">
        <v>192</v>
      </c>
      <c r="H7555" s="135">
        <v>216</v>
      </c>
      <c r="I7555" s="135">
        <v>1</v>
      </c>
      <c r="J7555" s="136">
        <v>0.75</v>
      </c>
      <c r="K7555" s="136">
        <v>0.49</v>
      </c>
      <c r="L7555" s="136">
        <v>0.72699999999999998</v>
      </c>
      <c r="M7555" s="137" t="str">
        <f t="shared" si="118"/>
        <v>P</v>
      </c>
      <c r="N7555" s="174" t="s">
        <v>10681</v>
      </c>
      <c r="O7555" s="149" t="s">
        <v>1506</v>
      </c>
      <c r="P7555" s="149" t="s">
        <v>9409</v>
      </c>
      <c r="Q7555" s="150" t="s">
        <v>10106</v>
      </c>
      <c r="R7555" s="189">
        <v>2.94</v>
      </c>
    </row>
    <row r="7556" spans="1:18" x14ac:dyDescent="0.25">
      <c r="A7556" s="132">
        <v>1082927</v>
      </c>
      <c r="B7556" s="145" t="s">
        <v>1703</v>
      </c>
      <c r="C7556" s="132">
        <v>6</v>
      </c>
      <c r="D7556" s="132">
        <v>3360</v>
      </c>
      <c r="E7556" s="186">
        <v>24</v>
      </c>
      <c r="F7556" s="132">
        <v>4320</v>
      </c>
      <c r="G7556" s="132">
        <v>192</v>
      </c>
      <c r="H7556" s="132">
        <v>216</v>
      </c>
      <c r="I7556" s="132">
        <v>1</v>
      </c>
      <c r="J7556" s="133">
        <v>0.75</v>
      </c>
      <c r="K7556" s="133">
        <v>0.49</v>
      </c>
      <c r="L7556" s="133">
        <v>0.72699999999999998</v>
      </c>
      <c r="M7556" s="134" t="str">
        <f t="shared" si="118"/>
        <v>P</v>
      </c>
      <c r="N7556" s="173" t="s">
        <v>10681</v>
      </c>
      <c r="O7556" s="146" t="s">
        <v>1506</v>
      </c>
      <c r="P7556" s="146" t="s">
        <v>9409</v>
      </c>
      <c r="Q7556" s="147" t="s">
        <v>10106</v>
      </c>
      <c r="R7556" s="187">
        <v>2.94</v>
      </c>
    </row>
    <row r="7557" spans="1:18" x14ac:dyDescent="0.25">
      <c r="A7557" s="135">
        <v>1082936</v>
      </c>
      <c r="B7557" s="148" t="s">
        <v>6848</v>
      </c>
      <c r="C7557" s="135">
        <v>6</v>
      </c>
      <c r="D7557" s="135">
        <v>3360</v>
      </c>
      <c r="E7557" s="188">
        <v>24</v>
      </c>
      <c r="F7557" s="135">
        <v>4320</v>
      </c>
      <c r="G7557" s="135">
        <v>192</v>
      </c>
      <c r="H7557" s="135">
        <v>216</v>
      </c>
      <c r="I7557" s="135">
        <v>1</v>
      </c>
      <c r="J7557" s="136">
        <v>0.78500000000000003</v>
      </c>
      <c r="K7557" s="136">
        <v>0.49</v>
      </c>
      <c r="L7557" s="136">
        <v>0.72699999999999998</v>
      </c>
      <c r="M7557" s="137" t="str">
        <f t="shared" si="118"/>
        <v>P</v>
      </c>
      <c r="N7557" s="174" t="s">
        <v>10681</v>
      </c>
      <c r="O7557" s="149" t="s">
        <v>1506</v>
      </c>
      <c r="P7557" s="149" t="s">
        <v>9409</v>
      </c>
      <c r="Q7557" s="150" t="s">
        <v>10106</v>
      </c>
      <c r="R7557" s="189">
        <v>3.12</v>
      </c>
    </row>
    <row r="7558" spans="1:18" x14ac:dyDescent="0.25">
      <c r="A7558" s="132">
        <v>1082954</v>
      </c>
      <c r="B7558" s="145" t="s">
        <v>884</v>
      </c>
      <c r="C7558" s="132">
        <v>6</v>
      </c>
      <c r="D7558" s="132">
        <v>618</v>
      </c>
      <c r="E7558" s="186" t="s">
        <v>21</v>
      </c>
      <c r="F7558" s="132">
        <v>864</v>
      </c>
      <c r="G7558" s="132">
        <v>40</v>
      </c>
      <c r="H7558" s="132">
        <v>40</v>
      </c>
      <c r="I7558" s="132">
        <v>1</v>
      </c>
      <c r="J7558" s="133">
        <v>1.22</v>
      </c>
      <c r="K7558" s="133">
        <v>0.8</v>
      </c>
      <c r="L7558" s="133">
        <v>1.94</v>
      </c>
      <c r="M7558" s="134" t="str">
        <f t="shared" si="118"/>
        <v>P</v>
      </c>
      <c r="N7558" s="173" t="s">
        <v>10681</v>
      </c>
      <c r="O7558" s="146" t="s">
        <v>1506</v>
      </c>
      <c r="P7558" s="146" t="s">
        <v>9403</v>
      </c>
      <c r="Q7558" s="147" t="s">
        <v>10519</v>
      </c>
      <c r="R7558" s="187">
        <v>6.24</v>
      </c>
    </row>
    <row r="7559" spans="1:18" x14ac:dyDescent="0.25">
      <c r="A7559" s="135">
        <v>1082955</v>
      </c>
      <c r="B7559" s="148" t="s">
        <v>6849</v>
      </c>
      <c r="C7559" s="135">
        <v>6</v>
      </c>
      <c r="D7559" s="135">
        <v>618</v>
      </c>
      <c r="E7559" s="188" t="s">
        <v>21</v>
      </c>
      <c r="F7559" s="135">
        <v>864</v>
      </c>
      <c r="G7559" s="135">
        <v>40</v>
      </c>
      <c r="H7559" s="135">
        <v>40</v>
      </c>
      <c r="I7559" s="135">
        <v>1</v>
      </c>
      <c r="J7559" s="136">
        <v>1.21</v>
      </c>
      <c r="K7559" s="136">
        <v>0.83</v>
      </c>
      <c r="L7559" s="136">
        <v>1.97</v>
      </c>
      <c r="M7559" s="137" t="str">
        <f t="shared" si="118"/>
        <v>P</v>
      </c>
      <c r="N7559" s="174" t="s">
        <v>10681</v>
      </c>
      <c r="O7559" s="149" t="s">
        <v>1506</v>
      </c>
      <c r="P7559" s="149" t="s">
        <v>9403</v>
      </c>
      <c r="Q7559" s="150" t="s">
        <v>10519</v>
      </c>
      <c r="R7559" s="189">
        <v>6.18</v>
      </c>
    </row>
    <row r="7560" spans="1:18" x14ac:dyDescent="0.25">
      <c r="A7560" s="132">
        <v>1082957</v>
      </c>
      <c r="B7560" s="145" t="s">
        <v>6850</v>
      </c>
      <c r="C7560" s="132">
        <v>6</v>
      </c>
      <c r="D7560" s="132">
        <v>618</v>
      </c>
      <c r="E7560" s="186" t="s">
        <v>21</v>
      </c>
      <c r="F7560" s="132">
        <v>864</v>
      </c>
      <c r="G7560" s="132">
        <v>40</v>
      </c>
      <c r="H7560" s="132">
        <v>40</v>
      </c>
      <c r="I7560" s="132">
        <v>1</v>
      </c>
      <c r="J7560" s="133">
        <v>1.22</v>
      </c>
      <c r="K7560" s="133">
        <v>0.83</v>
      </c>
      <c r="L7560" s="133">
        <v>1.98</v>
      </c>
      <c r="M7560" s="134" t="str">
        <f t="shared" si="118"/>
        <v>P</v>
      </c>
      <c r="N7560" s="173" t="s">
        <v>10681</v>
      </c>
      <c r="O7560" s="146" t="s">
        <v>1506</v>
      </c>
      <c r="P7560" s="146" t="s">
        <v>9403</v>
      </c>
      <c r="Q7560" s="147" t="s">
        <v>10519</v>
      </c>
      <c r="R7560" s="187">
        <v>6.24</v>
      </c>
    </row>
    <row r="7561" spans="1:18" x14ac:dyDescent="0.25">
      <c r="A7561" s="135">
        <v>1082961</v>
      </c>
      <c r="B7561" s="148" t="s">
        <v>6851</v>
      </c>
      <c r="C7561" s="135">
        <v>6</v>
      </c>
      <c r="D7561" s="135">
        <v>618</v>
      </c>
      <c r="E7561" s="188" t="s">
        <v>21</v>
      </c>
      <c r="F7561" s="135">
        <v>864</v>
      </c>
      <c r="G7561" s="135">
        <v>40</v>
      </c>
      <c r="H7561" s="135">
        <v>40</v>
      </c>
      <c r="I7561" s="135">
        <v>1</v>
      </c>
      <c r="J7561" s="136">
        <v>1.24</v>
      </c>
      <c r="K7561" s="136">
        <v>0.82</v>
      </c>
      <c r="L7561" s="136">
        <v>1.96</v>
      </c>
      <c r="M7561" s="137" t="str">
        <f t="shared" si="118"/>
        <v>P</v>
      </c>
      <c r="N7561" s="174" t="s">
        <v>10681</v>
      </c>
      <c r="O7561" s="149" t="s">
        <v>1506</v>
      </c>
      <c r="P7561" s="149" t="s">
        <v>9403</v>
      </c>
      <c r="Q7561" s="150" t="s">
        <v>10519</v>
      </c>
      <c r="R7561" s="189">
        <v>6.18</v>
      </c>
    </row>
    <row r="7562" spans="1:18" x14ac:dyDescent="0.25">
      <c r="A7562" s="132">
        <v>1082963</v>
      </c>
      <c r="B7562" s="145" t="s">
        <v>6852</v>
      </c>
      <c r="C7562" s="132">
        <v>6</v>
      </c>
      <c r="D7562" s="132">
        <v>618</v>
      </c>
      <c r="E7562" s="186" t="s">
        <v>21</v>
      </c>
      <c r="F7562" s="132">
        <v>864</v>
      </c>
      <c r="G7562" s="132">
        <v>40</v>
      </c>
      <c r="H7562" s="132">
        <v>45</v>
      </c>
      <c r="I7562" s="132">
        <v>1</v>
      </c>
      <c r="J7562" s="133">
        <v>1.22</v>
      </c>
      <c r="K7562" s="133">
        <v>0.83</v>
      </c>
      <c r="L7562" s="133">
        <v>1.96</v>
      </c>
      <c r="M7562" s="134" t="str">
        <f t="shared" si="118"/>
        <v>P</v>
      </c>
      <c r="N7562" s="173" t="s">
        <v>10681</v>
      </c>
      <c r="O7562" s="146" t="s">
        <v>1506</v>
      </c>
      <c r="P7562" s="146" t="s">
        <v>9403</v>
      </c>
      <c r="Q7562" s="147" t="s">
        <v>10519</v>
      </c>
      <c r="R7562" s="187">
        <v>6.24</v>
      </c>
    </row>
    <row r="7563" spans="1:18" x14ac:dyDescent="0.25">
      <c r="A7563" s="135">
        <v>1082967</v>
      </c>
      <c r="B7563" s="148" t="s">
        <v>6853</v>
      </c>
      <c r="C7563" s="135">
        <v>6</v>
      </c>
      <c r="D7563" s="135">
        <v>618</v>
      </c>
      <c r="E7563" s="188" t="s">
        <v>21</v>
      </c>
      <c r="F7563" s="135">
        <v>864</v>
      </c>
      <c r="G7563" s="135">
        <v>40</v>
      </c>
      <c r="H7563" s="135">
        <v>40</v>
      </c>
      <c r="I7563" s="135">
        <v>1</v>
      </c>
      <c r="J7563" s="136">
        <v>1.21</v>
      </c>
      <c r="K7563" s="136">
        <v>0.84</v>
      </c>
      <c r="L7563" s="136">
        <v>1.95</v>
      </c>
      <c r="M7563" s="137" t="str">
        <f t="shared" si="118"/>
        <v>P</v>
      </c>
      <c r="N7563" s="172" t="s">
        <v>10681</v>
      </c>
      <c r="O7563" s="149" t="s">
        <v>1506</v>
      </c>
      <c r="P7563" s="149" t="s">
        <v>9403</v>
      </c>
      <c r="Q7563" s="150" t="s">
        <v>10519</v>
      </c>
      <c r="R7563" s="189">
        <v>6.24</v>
      </c>
    </row>
    <row r="7564" spans="1:18" x14ac:dyDescent="0.25">
      <c r="A7564" s="132">
        <v>1082985</v>
      </c>
      <c r="B7564" s="145" t="s">
        <v>1168</v>
      </c>
      <c r="C7564" s="132">
        <v>6</v>
      </c>
      <c r="D7564" s="132">
        <v>420</v>
      </c>
      <c r="E7564" s="186" t="s">
        <v>21</v>
      </c>
      <c r="F7564" s="132">
        <v>600</v>
      </c>
      <c r="G7564" s="132" t="s">
        <v>20</v>
      </c>
      <c r="H7564" s="132" t="s">
        <v>20</v>
      </c>
      <c r="I7564" s="132" t="s">
        <v>20</v>
      </c>
      <c r="J7564" s="133">
        <v>2.74</v>
      </c>
      <c r="K7564" s="133">
        <v>1.82</v>
      </c>
      <c r="L7564" s="133">
        <v>0.51</v>
      </c>
      <c r="M7564" s="134" t="str">
        <f t="shared" si="118"/>
        <v>P</v>
      </c>
      <c r="N7564" s="171" t="s">
        <v>10681</v>
      </c>
      <c r="O7564" s="146" t="s">
        <v>1506</v>
      </c>
      <c r="P7564" s="146" t="s">
        <v>9495</v>
      </c>
      <c r="Q7564" s="147" t="s">
        <v>10519</v>
      </c>
      <c r="R7564" s="187">
        <v>6.7200000000000006</v>
      </c>
    </row>
    <row r="7565" spans="1:18" x14ac:dyDescent="0.25">
      <c r="A7565" s="135">
        <v>1082996</v>
      </c>
      <c r="B7565" s="148" t="s">
        <v>6854</v>
      </c>
      <c r="C7565" s="135">
        <v>3</v>
      </c>
      <c r="D7565" s="135">
        <v>96</v>
      </c>
      <c r="E7565" s="188">
        <v>4</v>
      </c>
      <c r="F7565" s="135">
        <v>120</v>
      </c>
      <c r="G7565" s="135" t="s">
        <v>21</v>
      </c>
      <c r="H7565" s="135" t="s">
        <v>21</v>
      </c>
      <c r="I7565" s="135">
        <v>2</v>
      </c>
      <c r="J7565" s="136">
        <v>3.4649999999999999</v>
      </c>
      <c r="K7565" s="136">
        <v>1.6990000000000001</v>
      </c>
      <c r="L7565" s="136">
        <v>1.302</v>
      </c>
      <c r="M7565" s="137" t="str">
        <f t="shared" si="118"/>
        <v>P</v>
      </c>
      <c r="N7565" s="174" t="s">
        <v>10682</v>
      </c>
      <c r="O7565" s="149" t="s">
        <v>1562</v>
      </c>
      <c r="P7565" s="149" t="s">
        <v>9406</v>
      </c>
      <c r="Q7565" s="150" t="s">
        <v>10519</v>
      </c>
      <c r="R7565" s="189">
        <v>7.11</v>
      </c>
    </row>
    <row r="7566" spans="1:18" x14ac:dyDescent="0.25">
      <c r="A7566" s="132">
        <v>1083005</v>
      </c>
      <c r="B7566" s="145" t="s">
        <v>10194</v>
      </c>
      <c r="C7566" s="132">
        <v>6</v>
      </c>
      <c r="D7566" s="132">
        <v>300</v>
      </c>
      <c r="E7566" s="186" t="s">
        <v>20</v>
      </c>
      <c r="F7566" s="132" t="s">
        <v>20</v>
      </c>
      <c r="G7566" s="132" t="s">
        <v>20</v>
      </c>
      <c r="H7566" s="132" t="s">
        <v>20</v>
      </c>
      <c r="I7566" s="132" t="s">
        <v>20</v>
      </c>
      <c r="J7566" s="133">
        <v>2.9</v>
      </c>
      <c r="K7566" s="133">
        <v>1.95</v>
      </c>
      <c r="L7566" s="133">
        <v>0.78</v>
      </c>
      <c r="M7566" s="134" t="str">
        <f t="shared" si="118"/>
        <v>P</v>
      </c>
      <c r="N7566" s="173" t="s">
        <v>10682</v>
      </c>
      <c r="O7566" s="146" t="s">
        <v>1500</v>
      </c>
      <c r="P7566" s="146" t="s">
        <v>9418</v>
      </c>
      <c r="Q7566" s="147" t="s">
        <v>10519</v>
      </c>
      <c r="R7566" s="187">
        <v>1.62</v>
      </c>
    </row>
    <row r="7567" spans="1:18" x14ac:dyDescent="0.25">
      <c r="A7567" s="135">
        <v>1083012</v>
      </c>
      <c r="B7567" s="148" t="s">
        <v>6855</v>
      </c>
      <c r="C7567" s="135">
        <v>6</v>
      </c>
      <c r="D7567" s="135">
        <v>618</v>
      </c>
      <c r="E7567" s="188" t="s">
        <v>21</v>
      </c>
      <c r="F7567" s="135">
        <v>864</v>
      </c>
      <c r="G7567" s="135">
        <v>40</v>
      </c>
      <c r="H7567" s="135">
        <v>40</v>
      </c>
      <c r="I7567" s="135">
        <v>1</v>
      </c>
      <c r="J7567" s="136">
        <v>1.22</v>
      </c>
      <c r="K7567" s="136">
        <v>0.78</v>
      </c>
      <c r="L7567" s="136">
        <v>1.92</v>
      </c>
      <c r="M7567" s="137" t="str">
        <f t="shared" si="118"/>
        <v>P</v>
      </c>
      <c r="N7567" s="174" t="s">
        <v>10681</v>
      </c>
      <c r="O7567" s="149" t="s">
        <v>1506</v>
      </c>
      <c r="P7567" s="149" t="s">
        <v>9403</v>
      </c>
      <c r="Q7567" s="150" t="s">
        <v>10519</v>
      </c>
      <c r="R7567" s="189">
        <v>6.18</v>
      </c>
    </row>
    <row r="7568" spans="1:18" x14ac:dyDescent="0.25">
      <c r="A7568" s="132">
        <v>1083014</v>
      </c>
      <c r="B7568" s="145" t="s">
        <v>6856</v>
      </c>
      <c r="C7568" s="132">
        <v>6</v>
      </c>
      <c r="D7568" s="132">
        <v>618</v>
      </c>
      <c r="E7568" s="186" t="s">
        <v>21</v>
      </c>
      <c r="F7568" s="132">
        <v>864</v>
      </c>
      <c r="G7568" s="132">
        <v>40</v>
      </c>
      <c r="H7568" s="132">
        <v>40</v>
      </c>
      <c r="I7568" s="132">
        <v>1</v>
      </c>
      <c r="J7568" s="133">
        <v>1.23</v>
      </c>
      <c r="K7568" s="133">
        <v>0.82</v>
      </c>
      <c r="L7568" s="133">
        <v>1.95</v>
      </c>
      <c r="M7568" s="134" t="str">
        <f t="shared" si="118"/>
        <v>P</v>
      </c>
      <c r="N7568" s="173" t="s">
        <v>10681</v>
      </c>
      <c r="O7568" s="146" t="s">
        <v>1506</v>
      </c>
      <c r="P7568" s="146" t="s">
        <v>9403</v>
      </c>
      <c r="Q7568" s="147" t="s">
        <v>10519</v>
      </c>
      <c r="R7568" s="187">
        <v>6.18</v>
      </c>
    </row>
    <row r="7569" spans="1:18" x14ac:dyDescent="0.25">
      <c r="A7569" s="135">
        <v>1083016</v>
      </c>
      <c r="B7569" s="148" t="s">
        <v>6857</v>
      </c>
      <c r="C7569" s="135">
        <v>6</v>
      </c>
      <c r="D7569" s="135">
        <v>618</v>
      </c>
      <c r="E7569" s="188" t="s">
        <v>21</v>
      </c>
      <c r="F7569" s="135">
        <v>864</v>
      </c>
      <c r="G7569" s="135">
        <v>40</v>
      </c>
      <c r="H7569" s="135">
        <v>40</v>
      </c>
      <c r="I7569" s="135">
        <v>1</v>
      </c>
      <c r="J7569" s="136">
        <v>1.22</v>
      </c>
      <c r="K7569" s="136">
        <v>0.76</v>
      </c>
      <c r="L7569" s="136">
        <v>1.92</v>
      </c>
      <c r="M7569" s="137" t="str">
        <f t="shared" si="118"/>
        <v>P</v>
      </c>
      <c r="N7569" s="174" t="s">
        <v>10681</v>
      </c>
      <c r="O7569" s="149" t="s">
        <v>1506</v>
      </c>
      <c r="P7569" s="149" t="s">
        <v>9403</v>
      </c>
      <c r="Q7569" s="150" t="s">
        <v>10519</v>
      </c>
      <c r="R7569" s="189">
        <v>6.24</v>
      </c>
    </row>
    <row r="7570" spans="1:18" x14ac:dyDescent="0.25">
      <c r="A7570" s="132">
        <v>1083020</v>
      </c>
      <c r="B7570" s="145" t="s">
        <v>6858</v>
      </c>
      <c r="C7570" s="132">
        <v>6</v>
      </c>
      <c r="D7570" s="132">
        <v>618</v>
      </c>
      <c r="E7570" s="186" t="s">
        <v>21</v>
      </c>
      <c r="F7570" s="132">
        <v>864</v>
      </c>
      <c r="G7570" s="132">
        <v>40</v>
      </c>
      <c r="H7570" s="132">
        <v>40</v>
      </c>
      <c r="I7570" s="132">
        <v>1</v>
      </c>
      <c r="J7570" s="133">
        <v>1.23</v>
      </c>
      <c r="K7570" s="133">
        <v>0.82</v>
      </c>
      <c r="L7570" s="133">
        <v>1.95</v>
      </c>
      <c r="M7570" s="134" t="str">
        <f t="shared" si="118"/>
        <v>P</v>
      </c>
      <c r="N7570" s="173" t="s">
        <v>10681</v>
      </c>
      <c r="O7570" s="146" t="s">
        <v>1506</v>
      </c>
      <c r="P7570" s="146" t="s">
        <v>9403</v>
      </c>
      <c r="Q7570" s="147" t="s">
        <v>10519</v>
      </c>
      <c r="R7570" s="187">
        <v>6.18</v>
      </c>
    </row>
    <row r="7571" spans="1:18" x14ac:dyDescent="0.25">
      <c r="A7571" s="135">
        <v>1083022</v>
      </c>
      <c r="B7571" s="148" t="s">
        <v>6859</v>
      </c>
      <c r="C7571" s="135">
        <v>6</v>
      </c>
      <c r="D7571" s="135">
        <v>618</v>
      </c>
      <c r="E7571" s="188" t="s">
        <v>21</v>
      </c>
      <c r="F7571" s="135">
        <v>864</v>
      </c>
      <c r="G7571" s="135">
        <v>40</v>
      </c>
      <c r="H7571" s="135">
        <v>40</v>
      </c>
      <c r="I7571" s="135">
        <v>1</v>
      </c>
      <c r="J7571" s="136">
        <v>1.23</v>
      </c>
      <c r="K7571" s="136">
        <v>0.82</v>
      </c>
      <c r="L7571" s="136">
        <v>1.95</v>
      </c>
      <c r="M7571" s="137" t="str">
        <f t="shared" si="118"/>
        <v>P</v>
      </c>
      <c r="N7571" s="172" t="s">
        <v>10681</v>
      </c>
      <c r="O7571" s="149" t="s">
        <v>1506</v>
      </c>
      <c r="P7571" s="149" t="s">
        <v>9403</v>
      </c>
      <c r="Q7571" s="150" t="s">
        <v>10519</v>
      </c>
      <c r="R7571" s="189">
        <v>6.18</v>
      </c>
    </row>
    <row r="7572" spans="1:18" x14ac:dyDescent="0.25">
      <c r="A7572" s="132">
        <v>1083025</v>
      </c>
      <c r="B7572" s="145" t="s">
        <v>6860</v>
      </c>
      <c r="C7572" s="132">
        <v>6</v>
      </c>
      <c r="D7572" s="132">
        <v>618</v>
      </c>
      <c r="E7572" s="186" t="s">
        <v>21</v>
      </c>
      <c r="F7572" s="132">
        <v>864</v>
      </c>
      <c r="G7572" s="132">
        <v>40</v>
      </c>
      <c r="H7572" s="132">
        <v>40</v>
      </c>
      <c r="I7572" s="132">
        <v>1</v>
      </c>
      <c r="J7572" s="133">
        <v>1.23</v>
      </c>
      <c r="K7572" s="133">
        <v>0.82</v>
      </c>
      <c r="L7572" s="133">
        <v>1.95</v>
      </c>
      <c r="M7572" s="134" t="str">
        <f t="shared" si="118"/>
        <v>P</v>
      </c>
      <c r="N7572" s="171" t="s">
        <v>10681</v>
      </c>
      <c r="O7572" s="146" t="s">
        <v>1506</v>
      </c>
      <c r="P7572" s="146" t="s">
        <v>9403</v>
      </c>
      <c r="Q7572" s="147" t="s">
        <v>10519</v>
      </c>
      <c r="R7572" s="187">
        <v>6.18</v>
      </c>
    </row>
    <row r="7573" spans="1:18" x14ac:dyDescent="0.25">
      <c r="A7573" s="135">
        <v>1083047</v>
      </c>
      <c r="B7573" s="148" t="s">
        <v>6861</v>
      </c>
      <c r="C7573" s="135">
        <v>1</v>
      </c>
      <c r="D7573" s="135" t="s">
        <v>20</v>
      </c>
      <c r="E7573" s="188" t="s">
        <v>20</v>
      </c>
      <c r="F7573" s="135" t="s">
        <v>20</v>
      </c>
      <c r="G7573" s="135" t="s">
        <v>20</v>
      </c>
      <c r="H7573" s="135" t="s">
        <v>20</v>
      </c>
      <c r="I7573" s="135" t="s">
        <v>20</v>
      </c>
      <c r="J7573" s="136">
        <v>0.15</v>
      </c>
      <c r="K7573" s="136">
        <v>0.27</v>
      </c>
      <c r="L7573" s="136">
        <v>1.7000000000000001E-2</v>
      </c>
      <c r="M7573" s="137" t="str">
        <f t="shared" si="118"/>
        <v>P</v>
      </c>
      <c r="N7573" s="174" t="s">
        <v>10682</v>
      </c>
      <c r="O7573" s="149" t="s">
        <v>1506</v>
      </c>
      <c r="P7573" s="149" t="s">
        <v>9401</v>
      </c>
      <c r="Q7573" s="150" t="s">
        <v>10519</v>
      </c>
      <c r="R7573" s="189">
        <v>2.61</v>
      </c>
    </row>
    <row r="7574" spans="1:18" x14ac:dyDescent="0.25">
      <c r="A7574" s="132">
        <v>1083048</v>
      </c>
      <c r="B7574" s="145" t="s">
        <v>6862</v>
      </c>
      <c r="C7574" s="132">
        <v>1</v>
      </c>
      <c r="D7574" s="132" t="s">
        <v>20</v>
      </c>
      <c r="E7574" s="186" t="s">
        <v>20</v>
      </c>
      <c r="F7574" s="132" t="s">
        <v>20</v>
      </c>
      <c r="G7574" s="132" t="s">
        <v>20</v>
      </c>
      <c r="H7574" s="132" t="s">
        <v>20</v>
      </c>
      <c r="I7574" s="132" t="s">
        <v>20</v>
      </c>
      <c r="J7574" s="133">
        <v>0.15</v>
      </c>
      <c r="K7574" s="133">
        <v>0.27</v>
      </c>
      <c r="L7574" s="133">
        <v>1.7000000000000001E-2</v>
      </c>
      <c r="M7574" s="134" t="str">
        <f t="shared" si="118"/>
        <v>P</v>
      </c>
      <c r="N7574" s="173" t="s">
        <v>10682</v>
      </c>
      <c r="O7574" s="146" t="s">
        <v>1506</v>
      </c>
      <c r="P7574" s="146" t="s">
        <v>9401</v>
      </c>
      <c r="Q7574" s="147" t="s">
        <v>10519</v>
      </c>
      <c r="R7574" s="187">
        <v>2.61</v>
      </c>
    </row>
    <row r="7575" spans="1:18" x14ac:dyDescent="0.25">
      <c r="A7575" s="135">
        <v>1083078</v>
      </c>
      <c r="B7575" s="148" t="s">
        <v>6863</v>
      </c>
      <c r="C7575" s="135">
        <v>6</v>
      </c>
      <c r="D7575" s="135">
        <v>368</v>
      </c>
      <c r="E7575" s="188" t="s">
        <v>21</v>
      </c>
      <c r="F7575" s="135" t="s">
        <v>20</v>
      </c>
      <c r="G7575" s="135" t="s">
        <v>20</v>
      </c>
      <c r="H7575" s="135">
        <v>11</v>
      </c>
      <c r="I7575" s="135">
        <v>4</v>
      </c>
      <c r="J7575" s="136">
        <v>2.71</v>
      </c>
      <c r="K7575" s="136">
        <v>1.83</v>
      </c>
      <c r="L7575" s="136">
        <v>0.7</v>
      </c>
      <c r="M7575" s="137" t="str">
        <f t="shared" si="118"/>
        <v>P</v>
      </c>
      <c r="N7575" s="174" t="s">
        <v>10681</v>
      </c>
      <c r="O7575" s="149" t="s">
        <v>1506</v>
      </c>
      <c r="P7575" s="149" t="s">
        <v>10455</v>
      </c>
      <c r="Q7575" s="150" t="s">
        <v>10519</v>
      </c>
      <c r="R7575" s="189">
        <v>13.26</v>
      </c>
    </row>
    <row r="7576" spans="1:18" x14ac:dyDescent="0.25">
      <c r="A7576" s="132">
        <v>1083089</v>
      </c>
      <c r="B7576" s="145" t="s">
        <v>9981</v>
      </c>
      <c r="C7576" s="132">
        <v>6</v>
      </c>
      <c r="D7576" s="132" t="s">
        <v>20</v>
      </c>
      <c r="E7576" s="186" t="s">
        <v>20</v>
      </c>
      <c r="F7576" s="132" t="s">
        <v>20</v>
      </c>
      <c r="G7576" s="132" t="s">
        <v>20</v>
      </c>
      <c r="H7576" s="132" t="s">
        <v>20</v>
      </c>
      <c r="I7576" s="132" t="s">
        <v>20</v>
      </c>
      <c r="J7576" s="133">
        <v>2.1840000000000002</v>
      </c>
      <c r="K7576" s="133">
        <v>1.6759999999999999</v>
      </c>
      <c r="L7576" s="133">
        <v>1.3460000000000001</v>
      </c>
      <c r="M7576" s="134" t="str">
        <f t="shared" si="118"/>
        <v>P</v>
      </c>
      <c r="N7576" s="173" t="s">
        <v>10681</v>
      </c>
      <c r="O7576" s="146" t="s">
        <v>1562</v>
      </c>
      <c r="P7576" s="146" t="s">
        <v>9498</v>
      </c>
      <c r="Q7576" s="147" t="s">
        <v>10519</v>
      </c>
      <c r="R7576" s="187">
        <v>6.4626865671641793</v>
      </c>
    </row>
    <row r="7577" spans="1:18" x14ac:dyDescent="0.25">
      <c r="A7577" s="135">
        <v>1083090</v>
      </c>
      <c r="B7577" s="148" t="s">
        <v>1098</v>
      </c>
      <c r="C7577" s="135">
        <v>6</v>
      </c>
      <c r="D7577" s="135">
        <v>1190</v>
      </c>
      <c r="E7577" s="188" t="s">
        <v>21</v>
      </c>
      <c r="F7577" s="135" t="s">
        <v>20</v>
      </c>
      <c r="G7577" s="135" t="s">
        <v>20</v>
      </c>
      <c r="H7577" s="135">
        <v>120</v>
      </c>
      <c r="I7577" s="135">
        <v>1</v>
      </c>
      <c r="J7577" s="136">
        <v>1.25</v>
      </c>
      <c r="K7577" s="136">
        <v>0.55000000000000004</v>
      </c>
      <c r="L7577" s="136">
        <v>1.21</v>
      </c>
      <c r="M7577" s="137" t="str">
        <f t="shared" si="118"/>
        <v>P</v>
      </c>
      <c r="N7577" s="174" t="s">
        <v>10681</v>
      </c>
      <c r="O7577" s="149" t="s">
        <v>1506</v>
      </c>
      <c r="P7577" s="149" t="s">
        <v>10455</v>
      </c>
      <c r="Q7577" s="150" t="s">
        <v>10519</v>
      </c>
      <c r="R7577" s="189">
        <v>6.6000000000000005</v>
      </c>
    </row>
    <row r="7578" spans="1:18" x14ac:dyDescent="0.25">
      <c r="A7578" s="132">
        <v>1083091</v>
      </c>
      <c r="B7578" s="145" t="s">
        <v>1099</v>
      </c>
      <c r="C7578" s="132">
        <v>6</v>
      </c>
      <c r="D7578" s="132">
        <v>1360</v>
      </c>
      <c r="E7578" s="186" t="s">
        <v>21</v>
      </c>
      <c r="F7578" s="132">
        <v>1760</v>
      </c>
      <c r="G7578" s="132" t="s">
        <v>20</v>
      </c>
      <c r="H7578" s="132" t="s">
        <v>20</v>
      </c>
      <c r="I7578" s="132" t="s">
        <v>20</v>
      </c>
      <c r="J7578" s="133">
        <v>1.25</v>
      </c>
      <c r="K7578" s="133">
        <v>0.55000000000000004</v>
      </c>
      <c r="L7578" s="133">
        <v>1.21</v>
      </c>
      <c r="M7578" s="134" t="str">
        <f t="shared" si="118"/>
        <v>P</v>
      </c>
      <c r="N7578" s="173" t="s">
        <v>10681</v>
      </c>
      <c r="O7578" s="146" t="s">
        <v>1506</v>
      </c>
      <c r="P7578" s="146" t="s">
        <v>10455</v>
      </c>
      <c r="Q7578" s="147" t="s">
        <v>10519</v>
      </c>
      <c r="R7578" s="187">
        <v>6.6000000000000005</v>
      </c>
    </row>
    <row r="7579" spans="1:18" x14ac:dyDescent="0.25">
      <c r="A7579" s="135">
        <v>1083092</v>
      </c>
      <c r="B7579" s="148" t="s">
        <v>4135</v>
      </c>
      <c r="C7579" s="135">
        <v>6</v>
      </c>
      <c r="D7579" s="135" t="s">
        <v>20</v>
      </c>
      <c r="E7579" s="188" t="s">
        <v>20</v>
      </c>
      <c r="F7579" s="135" t="s">
        <v>20</v>
      </c>
      <c r="G7579" s="135" t="s">
        <v>20</v>
      </c>
      <c r="H7579" s="135" t="s">
        <v>20</v>
      </c>
      <c r="I7579" s="135" t="s">
        <v>20</v>
      </c>
      <c r="J7579" s="136">
        <v>1.25</v>
      </c>
      <c r="K7579" s="136">
        <v>0.55000000000000004</v>
      </c>
      <c r="L7579" s="136">
        <v>1.21</v>
      </c>
      <c r="M7579" s="137" t="str">
        <f t="shared" si="118"/>
        <v>P</v>
      </c>
      <c r="N7579" s="172" t="s">
        <v>10681</v>
      </c>
      <c r="O7579" s="149" t="s">
        <v>1506</v>
      </c>
      <c r="P7579" s="149" t="s">
        <v>10455</v>
      </c>
      <c r="Q7579" s="150" t="s">
        <v>10519</v>
      </c>
      <c r="R7579" s="189">
        <v>6.84</v>
      </c>
    </row>
    <row r="7580" spans="1:18" x14ac:dyDescent="0.25">
      <c r="A7580" s="132">
        <v>1083093</v>
      </c>
      <c r="B7580" s="145" t="s">
        <v>9982</v>
      </c>
      <c r="C7580" s="132">
        <v>6</v>
      </c>
      <c r="D7580" s="132">
        <v>1720</v>
      </c>
      <c r="E7580" s="186" t="s">
        <v>20</v>
      </c>
      <c r="F7580" s="132" t="s">
        <v>20</v>
      </c>
      <c r="G7580" s="132" t="s">
        <v>20</v>
      </c>
      <c r="H7580" s="132" t="s">
        <v>20</v>
      </c>
      <c r="I7580" s="132" t="s">
        <v>20</v>
      </c>
      <c r="J7580" s="133">
        <v>1.75</v>
      </c>
      <c r="K7580" s="133">
        <v>1.35</v>
      </c>
      <c r="L7580" s="133">
        <v>0.21</v>
      </c>
      <c r="M7580" s="134" t="str">
        <f t="shared" si="118"/>
        <v>P</v>
      </c>
      <c r="N7580" s="173" t="s">
        <v>10681</v>
      </c>
      <c r="O7580" s="146" t="s">
        <v>1578</v>
      </c>
      <c r="P7580" s="146" t="s">
        <v>9502</v>
      </c>
      <c r="Q7580" s="147" t="s">
        <v>10519</v>
      </c>
      <c r="R7580" s="187">
        <v>3.7199999999999998</v>
      </c>
    </row>
    <row r="7581" spans="1:18" x14ac:dyDescent="0.25">
      <c r="A7581" s="135">
        <v>1083094</v>
      </c>
      <c r="B7581" s="148" t="s">
        <v>6864</v>
      </c>
      <c r="C7581" s="135">
        <v>24</v>
      </c>
      <c r="D7581" s="135">
        <v>291</v>
      </c>
      <c r="E7581" s="188" t="s">
        <v>20</v>
      </c>
      <c r="F7581" s="135" t="s">
        <v>20</v>
      </c>
      <c r="G7581" s="135" t="s">
        <v>20</v>
      </c>
      <c r="H7581" s="135" t="s">
        <v>20</v>
      </c>
      <c r="I7581" s="135" t="s">
        <v>20</v>
      </c>
      <c r="J7581" s="136">
        <v>3.8</v>
      </c>
      <c r="K7581" s="136">
        <v>2.1</v>
      </c>
      <c r="L7581" s="136">
        <v>0.3</v>
      </c>
      <c r="M7581" s="137" t="str">
        <f t="shared" si="118"/>
        <v>P</v>
      </c>
      <c r="N7581" s="172" t="s">
        <v>10682</v>
      </c>
      <c r="O7581" s="149" t="s">
        <v>1611</v>
      </c>
      <c r="P7581" s="149" t="s">
        <v>9438</v>
      </c>
      <c r="Q7581" s="150" t="s">
        <v>10519</v>
      </c>
      <c r="R7581" s="189">
        <v>2.4000000000000004</v>
      </c>
    </row>
    <row r="7582" spans="1:18" x14ac:dyDescent="0.25">
      <c r="A7582" s="132">
        <v>1083101</v>
      </c>
      <c r="B7582" s="145" t="s">
        <v>9983</v>
      </c>
      <c r="C7582" s="132">
        <v>6</v>
      </c>
      <c r="D7582" s="132">
        <v>1720</v>
      </c>
      <c r="E7582" s="186">
        <v>8</v>
      </c>
      <c r="F7582" s="132" t="s">
        <v>20</v>
      </c>
      <c r="G7582" s="132" t="s">
        <v>20</v>
      </c>
      <c r="H7582" s="132">
        <v>160</v>
      </c>
      <c r="I7582" s="132">
        <v>1</v>
      </c>
      <c r="J7582" s="133">
        <v>1.75</v>
      </c>
      <c r="K7582" s="133">
        <v>1.35</v>
      </c>
      <c r="L7582" s="133">
        <v>0.21</v>
      </c>
      <c r="M7582" s="134" t="str">
        <f t="shared" si="118"/>
        <v>P</v>
      </c>
      <c r="N7582" s="173" t="s">
        <v>10681</v>
      </c>
      <c r="O7582" s="146" t="s">
        <v>1578</v>
      </c>
      <c r="P7582" s="146" t="s">
        <v>9502</v>
      </c>
      <c r="Q7582" s="147" t="s">
        <v>10519</v>
      </c>
      <c r="R7582" s="187">
        <v>3.7199999999999998</v>
      </c>
    </row>
    <row r="7583" spans="1:18" x14ac:dyDescent="0.25">
      <c r="A7583" s="135">
        <v>1083111</v>
      </c>
      <c r="B7583" s="148" t="s">
        <v>6865</v>
      </c>
      <c r="C7583" s="135">
        <v>6</v>
      </c>
      <c r="D7583" s="135" t="s">
        <v>20</v>
      </c>
      <c r="E7583" s="188" t="s">
        <v>20</v>
      </c>
      <c r="F7583" s="135" t="s">
        <v>20</v>
      </c>
      <c r="G7583" s="135" t="s">
        <v>20</v>
      </c>
      <c r="H7583" s="135" t="s">
        <v>20</v>
      </c>
      <c r="I7583" s="135" t="s">
        <v>20</v>
      </c>
      <c r="J7583" s="136">
        <v>3.5</v>
      </c>
      <c r="K7583" s="136">
        <v>1.6</v>
      </c>
      <c r="L7583" s="136">
        <v>0.1</v>
      </c>
      <c r="M7583" s="137" t="str">
        <f t="shared" si="118"/>
        <v>P</v>
      </c>
      <c r="N7583" s="174" t="s">
        <v>10682</v>
      </c>
      <c r="O7583" s="149" t="s">
        <v>1500</v>
      </c>
      <c r="P7583" s="149" t="s">
        <v>9456</v>
      </c>
      <c r="Q7583" s="150" t="s">
        <v>10519</v>
      </c>
      <c r="R7583" s="189">
        <v>0.94029850746268639</v>
      </c>
    </row>
    <row r="7584" spans="1:18" x14ac:dyDescent="0.25">
      <c r="A7584" s="132">
        <v>1083116</v>
      </c>
      <c r="B7584" s="145" t="s">
        <v>6866</v>
      </c>
      <c r="C7584" s="132">
        <v>3</v>
      </c>
      <c r="D7584" s="132" t="s">
        <v>20</v>
      </c>
      <c r="E7584" s="186" t="s">
        <v>20</v>
      </c>
      <c r="F7584" s="132" t="s">
        <v>20</v>
      </c>
      <c r="G7584" s="132" t="s">
        <v>20</v>
      </c>
      <c r="H7584" s="132" t="s">
        <v>20</v>
      </c>
      <c r="I7584" s="132" t="s">
        <v>20</v>
      </c>
      <c r="J7584" s="133">
        <v>0.93700000000000006</v>
      </c>
      <c r="K7584" s="133">
        <v>0.318</v>
      </c>
      <c r="L7584" s="133">
        <v>1.1200000000000001</v>
      </c>
      <c r="M7584" s="134" t="str">
        <f t="shared" si="118"/>
        <v>P</v>
      </c>
      <c r="N7584" s="173" t="s">
        <v>10681</v>
      </c>
      <c r="O7584" s="146" t="s">
        <v>1562</v>
      </c>
      <c r="P7584" s="146" t="s">
        <v>9454</v>
      </c>
      <c r="Q7584" s="147" t="s">
        <v>10519</v>
      </c>
      <c r="R7584" s="187">
        <v>9</v>
      </c>
    </row>
    <row r="7585" spans="1:18" x14ac:dyDescent="0.25">
      <c r="A7585" s="135">
        <v>1083117</v>
      </c>
      <c r="B7585" s="148" t="s">
        <v>6867</v>
      </c>
      <c r="C7585" s="135">
        <v>3</v>
      </c>
      <c r="D7585" s="135" t="s">
        <v>20</v>
      </c>
      <c r="E7585" s="188" t="s">
        <v>20</v>
      </c>
      <c r="F7585" s="135" t="s">
        <v>20</v>
      </c>
      <c r="G7585" s="135" t="s">
        <v>20</v>
      </c>
      <c r="H7585" s="135" t="s">
        <v>20</v>
      </c>
      <c r="I7585" s="135" t="s">
        <v>20</v>
      </c>
      <c r="J7585" s="136">
        <v>0.93700000000000006</v>
      </c>
      <c r="K7585" s="136">
        <v>0.318</v>
      </c>
      <c r="L7585" s="136">
        <v>1.1200000000000001</v>
      </c>
      <c r="M7585" s="137" t="str">
        <f t="shared" si="118"/>
        <v>P</v>
      </c>
      <c r="N7585" s="174" t="s">
        <v>10681</v>
      </c>
      <c r="O7585" s="149" t="s">
        <v>1562</v>
      </c>
      <c r="P7585" s="149" t="s">
        <v>9454</v>
      </c>
      <c r="Q7585" s="150" t="s">
        <v>10519</v>
      </c>
      <c r="R7585" s="189">
        <v>7.62</v>
      </c>
    </row>
    <row r="7586" spans="1:18" x14ac:dyDescent="0.25">
      <c r="A7586" s="132">
        <v>1083118</v>
      </c>
      <c r="B7586" s="145" t="s">
        <v>6868</v>
      </c>
      <c r="C7586" s="132">
        <v>3</v>
      </c>
      <c r="D7586" s="132" t="s">
        <v>20</v>
      </c>
      <c r="E7586" s="186" t="s">
        <v>20</v>
      </c>
      <c r="F7586" s="132" t="s">
        <v>20</v>
      </c>
      <c r="G7586" s="132" t="s">
        <v>20</v>
      </c>
      <c r="H7586" s="132" t="s">
        <v>20</v>
      </c>
      <c r="I7586" s="132" t="s">
        <v>20</v>
      </c>
      <c r="J7586" s="133">
        <v>0.93700000000000006</v>
      </c>
      <c r="K7586" s="133">
        <v>0.318</v>
      </c>
      <c r="L7586" s="133">
        <v>1.1200000000000001</v>
      </c>
      <c r="M7586" s="134" t="str">
        <f t="shared" si="118"/>
        <v>P</v>
      </c>
      <c r="N7586" s="173" t="s">
        <v>10681</v>
      </c>
      <c r="O7586" s="146" t="s">
        <v>1562</v>
      </c>
      <c r="P7586" s="146" t="s">
        <v>9454</v>
      </c>
      <c r="Q7586" s="147" t="s">
        <v>10519</v>
      </c>
      <c r="R7586" s="187">
        <v>7.62</v>
      </c>
    </row>
    <row r="7587" spans="1:18" x14ac:dyDescent="0.25">
      <c r="A7587" s="135">
        <v>1083152</v>
      </c>
      <c r="B7587" s="148" t="s">
        <v>2124</v>
      </c>
      <c r="C7587" s="135">
        <v>6</v>
      </c>
      <c r="D7587" s="135">
        <v>1378</v>
      </c>
      <c r="E7587" s="188" t="s">
        <v>21</v>
      </c>
      <c r="F7587" s="135">
        <v>2236</v>
      </c>
      <c r="G7587" s="135" t="s">
        <v>20</v>
      </c>
      <c r="H7587" s="135">
        <v>60</v>
      </c>
      <c r="I7587" s="135">
        <v>2</v>
      </c>
      <c r="J7587" s="136">
        <v>1.8</v>
      </c>
      <c r="K7587" s="136">
        <v>1.2</v>
      </c>
      <c r="L7587" s="136">
        <v>0.4</v>
      </c>
      <c r="M7587" s="137" t="str">
        <f t="shared" si="118"/>
        <v>P</v>
      </c>
      <c r="N7587" s="174" t="s">
        <v>10681</v>
      </c>
      <c r="O7587" s="149" t="s">
        <v>1506</v>
      </c>
      <c r="P7587" s="149" t="s">
        <v>9398</v>
      </c>
      <c r="Q7587" s="150" t="s">
        <v>10519</v>
      </c>
      <c r="R7587" s="189">
        <v>2.7</v>
      </c>
    </row>
    <row r="7588" spans="1:18" x14ac:dyDescent="0.25">
      <c r="A7588" s="132">
        <v>1083154</v>
      </c>
      <c r="B7588" s="145" t="s">
        <v>2117</v>
      </c>
      <c r="C7588" s="132">
        <v>6</v>
      </c>
      <c r="D7588" s="132">
        <v>1378</v>
      </c>
      <c r="E7588" s="186" t="s">
        <v>21</v>
      </c>
      <c r="F7588" s="132">
        <v>2236</v>
      </c>
      <c r="G7588" s="132" t="s">
        <v>20</v>
      </c>
      <c r="H7588" s="132">
        <v>60</v>
      </c>
      <c r="I7588" s="132">
        <v>2</v>
      </c>
      <c r="J7588" s="133">
        <v>3.6</v>
      </c>
      <c r="K7588" s="133">
        <v>1.2</v>
      </c>
      <c r="L7588" s="133">
        <v>0.36</v>
      </c>
      <c r="M7588" s="134" t="str">
        <f t="shared" si="118"/>
        <v>P</v>
      </c>
      <c r="N7588" s="173" t="s">
        <v>10681</v>
      </c>
      <c r="O7588" s="146" t="s">
        <v>1506</v>
      </c>
      <c r="P7588" s="146" t="s">
        <v>9398</v>
      </c>
      <c r="Q7588" s="147" t="s">
        <v>10519</v>
      </c>
      <c r="R7588" s="187">
        <v>2.7</v>
      </c>
    </row>
    <row r="7589" spans="1:18" x14ac:dyDescent="0.25">
      <c r="A7589" s="135">
        <v>1083155</v>
      </c>
      <c r="B7589" s="148" t="s">
        <v>5137</v>
      </c>
      <c r="C7589" s="135">
        <v>96</v>
      </c>
      <c r="D7589" s="135">
        <v>196</v>
      </c>
      <c r="E7589" s="188" t="s">
        <v>21</v>
      </c>
      <c r="F7589" s="135">
        <v>224</v>
      </c>
      <c r="G7589" s="135">
        <v>10</v>
      </c>
      <c r="H7589" s="135">
        <v>11</v>
      </c>
      <c r="I7589" s="135">
        <v>1</v>
      </c>
      <c r="J7589" s="136">
        <v>2.48</v>
      </c>
      <c r="K7589" s="136">
        <v>1.68</v>
      </c>
      <c r="L7589" s="136">
        <v>1.57</v>
      </c>
      <c r="M7589" s="137" t="str">
        <f t="shared" si="118"/>
        <v>P</v>
      </c>
      <c r="N7589" s="174" t="s">
        <v>10681</v>
      </c>
      <c r="O7589" s="149" t="s">
        <v>1506</v>
      </c>
      <c r="P7589" s="149" t="s">
        <v>9398</v>
      </c>
      <c r="Q7589" s="150" t="s">
        <v>10519</v>
      </c>
      <c r="R7589" s="189">
        <v>28.799999999999997</v>
      </c>
    </row>
    <row r="7590" spans="1:18" x14ac:dyDescent="0.25">
      <c r="A7590" s="132">
        <v>1083157</v>
      </c>
      <c r="B7590" s="145" t="s">
        <v>9984</v>
      </c>
      <c r="C7590" s="132">
        <v>6</v>
      </c>
      <c r="D7590" s="132">
        <v>1720</v>
      </c>
      <c r="E7590" s="186">
        <v>8</v>
      </c>
      <c r="F7590" s="132">
        <v>2408</v>
      </c>
      <c r="G7590" s="132" t="s">
        <v>20</v>
      </c>
      <c r="H7590" s="132" t="s">
        <v>20</v>
      </c>
      <c r="I7590" s="132" t="s">
        <v>20</v>
      </c>
      <c r="J7590" s="133">
        <v>1.75</v>
      </c>
      <c r="K7590" s="133">
        <v>1.35</v>
      </c>
      <c r="L7590" s="133">
        <v>0.21</v>
      </c>
      <c r="M7590" s="134" t="str">
        <f t="shared" si="118"/>
        <v>P</v>
      </c>
      <c r="N7590" s="171" t="s">
        <v>10681</v>
      </c>
      <c r="O7590" s="146" t="s">
        <v>1578</v>
      </c>
      <c r="P7590" s="146" t="s">
        <v>9502</v>
      </c>
      <c r="Q7590" s="147" t="s">
        <v>10519</v>
      </c>
      <c r="R7590" s="187">
        <v>3.7199999999999998</v>
      </c>
    </row>
    <row r="7591" spans="1:18" x14ac:dyDescent="0.25">
      <c r="A7591" s="135">
        <v>1083162</v>
      </c>
      <c r="B7591" s="148" t="s">
        <v>2214</v>
      </c>
      <c r="C7591" s="135">
        <v>3</v>
      </c>
      <c r="D7591" s="135" t="s">
        <v>20</v>
      </c>
      <c r="E7591" s="188" t="s">
        <v>20</v>
      </c>
      <c r="F7591" s="135" t="s">
        <v>20</v>
      </c>
      <c r="G7591" s="135" t="s">
        <v>20</v>
      </c>
      <c r="H7591" s="135" t="s">
        <v>20</v>
      </c>
      <c r="I7591" s="135" t="s">
        <v>20</v>
      </c>
      <c r="J7591" s="136">
        <v>0.93700000000000006</v>
      </c>
      <c r="K7591" s="136">
        <v>0.318</v>
      </c>
      <c r="L7591" s="136">
        <v>1.1200000000000001</v>
      </c>
      <c r="M7591" s="137" t="str">
        <f t="shared" si="118"/>
        <v>P</v>
      </c>
      <c r="N7591" s="174" t="s">
        <v>10681</v>
      </c>
      <c r="O7591" s="149" t="s">
        <v>1562</v>
      </c>
      <c r="P7591" s="149" t="s">
        <v>9454</v>
      </c>
      <c r="Q7591" s="150" t="s">
        <v>10519</v>
      </c>
      <c r="R7591" s="189">
        <v>9.1791044776119399</v>
      </c>
    </row>
    <row r="7592" spans="1:18" x14ac:dyDescent="0.25">
      <c r="A7592" s="132">
        <v>1083177</v>
      </c>
      <c r="B7592" s="145" t="s">
        <v>9985</v>
      </c>
      <c r="C7592" s="132">
        <v>1</v>
      </c>
      <c r="D7592" s="132" t="s">
        <v>20</v>
      </c>
      <c r="E7592" s="186" t="s">
        <v>20</v>
      </c>
      <c r="F7592" s="132" t="s">
        <v>20</v>
      </c>
      <c r="G7592" s="132" t="s">
        <v>20</v>
      </c>
      <c r="H7592" s="132" t="s">
        <v>20</v>
      </c>
      <c r="I7592" s="132" t="s">
        <v>20</v>
      </c>
      <c r="J7592" s="133">
        <v>2</v>
      </c>
      <c r="K7592" s="133">
        <v>1.3</v>
      </c>
      <c r="L7592" s="133">
        <v>0.13</v>
      </c>
      <c r="M7592" s="134" t="str">
        <f t="shared" si="118"/>
        <v>P</v>
      </c>
      <c r="N7592" s="173" t="s">
        <v>10682</v>
      </c>
      <c r="O7592" s="146" t="s">
        <v>1500</v>
      </c>
      <c r="P7592" s="146" t="s">
        <v>9456</v>
      </c>
      <c r="Q7592" s="147" t="s">
        <v>10519</v>
      </c>
      <c r="R7592" s="187">
        <v>0.54477611940298498</v>
      </c>
    </row>
    <row r="7593" spans="1:18" x14ac:dyDescent="0.25">
      <c r="A7593" s="135">
        <v>1083179</v>
      </c>
      <c r="B7593" s="148" t="s">
        <v>6869</v>
      </c>
      <c r="C7593" s="135">
        <v>20</v>
      </c>
      <c r="D7593" s="135">
        <v>2594</v>
      </c>
      <c r="E7593" s="188">
        <v>50</v>
      </c>
      <c r="F7593" s="135">
        <v>2250</v>
      </c>
      <c r="G7593" s="135" t="s">
        <v>20</v>
      </c>
      <c r="H7593" s="135">
        <v>250</v>
      </c>
      <c r="I7593" s="135">
        <v>1</v>
      </c>
      <c r="J7593" s="136">
        <v>1.4</v>
      </c>
      <c r="K7593" s="136">
        <v>1.03</v>
      </c>
      <c r="L7593" s="136">
        <v>7.0000000000000001E-3</v>
      </c>
      <c r="M7593" s="137" t="str">
        <f t="shared" si="118"/>
        <v>P</v>
      </c>
      <c r="N7593" s="174" t="s">
        <v>10681</v>
      </c>
      <c r="O7593" s="149" t="s">
        <v>1578</v>
      </c>
      <c r="P7593" s="149" t="s">
        <v>9417</v>
      </c>
      <c r="Q7593" s="150" t="s">
        <v>10519</v>
      </c>
      <c r="R7593" s="189">
        <v>1.2</v>
      </c>
    </row>
    <row r="7594" spans="1:18" x14ac:dyDescent="0.25">
      <c r="A7594" s="132">
        <v>1083195</v>
      </c>
      <c r="B7594" s="145" t="s">
        <v>1072</v>
      </c>
      <c r="C7594" s="132">
        <v>6</v>
      </c>
      <c r="D7594" s="132">
        <v>340</v>
      </c>
      <c r="E7594" s="186" t="s">
        <v>21</v>
      </c>
      <c r="F7594" s="132">
        <v>646</v>
      </c>
      <c r="G7594" s="132" t="s">
        <v>20</v>
      </c>
      <c r="H7594" s="132" t="s">
        <v>20</v>
      </c>
      <c r="I7594" s="132" t="s">
        <v>20</v>
      </c>
      <c r="J7594" s="133">
        <v>2.0499999999999998</v>
      </c>
      <c r="K7594" s="133">
        <v>1.42</v>
      </c>
      <c r="L7594" s="133">
        <v>0.8</v>
      </c>
      <c r="M7594" s="134" t="str">
        <f t="shared" si="118"/>
        <v>P</v>
      </c>
      <c r="N7594" s="173" t="s">
        <v>10681</v>
      </c>
      <c r="O7594" s="146" t="s">
        <v>1506</v>
      </c>
      <c r="P7594" s="146" t="s">
        <v>10455</v>
      </c>
      <c r="Q7594" s="147" t="s">
        <v>10519</v>
      </c>
      <c r="R7594" s="187">
        <v>8.34</v>
      </c>
    </row>
    <row r="7595" spans="1:18" x14ac:dyDescent="0.25">
      <c r="A7595" s="135">
        <v>1083283</v>
      </c>
      <c r="B7595" s="148" t="s">
        <v>6870</v>
      </c>
      <c r="C7595" s="135">
        <v>6</v>
      </c>
      <c r="D7595" s="135">
        <v>160</v>
      </c>
      <c r="E7595" s="188" t="s">
        <v>21</v>
      </c>
      <c r="F7595" s="135">
        <v>220</v>
      </c>
      <c r="G7595" s="135" t="s">
        <v>20</v>
      </c>
      <c r="H7595" s="135" t="s">
        <v>20</v>
      </c>
      <c r="I7595" s="135" t="s">
        <v>20</v>
      </c>
      <c r="J7595" s="136">
        <v>2.88</v>
      </c>
      <c r="K7595" s="136">
        <v>1.96</v>
      </c>
      <c r="L7595" s="136">
        <v>1.1399999999999999</v>
      </c>
      <c r="M7595" s="137" t="str">
        <f t="shared" si="118"/>
        <v>P</v>
      </c>
      <c r="N7595" s="174" t="s">
        <v>10681</v>
      </c>
      <c r="O7595" s="149" t="s">
        <v>1555</v>
      </c>
      <c r="P7595" s="149" t="s">
        <v>9448</v>
      </c>
      <c r="Q7595" s="150" t="s">
        <v>10519</v>
      </c>
      <c r="R7595" s="189">
        <v>7.5</v>
      </c>
    </row>
    <row r="7596" spans="1:18" x14ac:dyDescent="0.25">
      <c r="A7596" s="132">
        <v>1083284</v>
      </c>
      <c r="B7596" s="145" t="s">
        <v>3545</v>
      </c>
      <c r="C7596" s="132">
        <v>6</v>
      </c>
      <c r="D7596" s="132">
        <v>1764</v>
      </c>
      <c r="E7596" s="186" t="s">
        <v>21</v>
      </c>
      <c r="F7596" s="132">
        <v>2548</v>
      </c>
      <c r="G7596" s="132">
        <v>52</v>
      </c>
      <c r="H7596" s="132">
        <v>65</v>
      </c>
      <c r="I7596" s="132">
        <v>2</v>
      </c>
      <c r="J7596" s="133">
        <v>0.9</v>
      </c>
      <c r="K7596" s="133">
        <v>0.57999999999999996</v>
      </c>
      <c r="L7596" s="133">
        <v>1.1000000000000001</v>
      </c>
      <c r="M7596" s="134" t="str">
        <f t="shared" si="118"/>
        <v>P</v>
      </c>
      <c r="N7596" s="173" t="s">
        <v>10681</v>
      </c>
      <c r="O7596" s="146" t="s">
        <v>1506</v>
      </c>
      <c r="P7596" s="146" t="s">
        <v>10455</v>
      </c>
      <c r="Q7596" s="147" t="s">
        <v>10519</v>
      </c>
      <c r="R7596" s="187">
        <v>9.7799999999999994</v>
      </c>
    </row>
    <row r="7597" spans="1:18" x14ac:dyDescent="0.25">
      <c r="A7597" s="135">
        <v>1083285</v>
      </c>
      <c r="B7597" s="148" t="s">
        <v>6871</v>
      </c>
      <c r="C7597" s="135">
        <v>6</v>
      </c>
      <c r="D7597" s="135">
        <v>1386</v>
      </c>
      <c r="E7597" s="188" t="s">
        <v>21</v>
      </c>
      <c r="F7597" s="135">
        <v>2352</v>
      </c>
      <c r="G7597" s="135" t="s">
        <v>20</v>
      </c>
      <c r="H7597" s="135">
        <v>70</v>
      </c>
      <c r="I7597" s="135">
        <v>2</v>
      </c>
      <c r="J7597" s="136">
        <v>0.92</v>
      </c>
      <c r="K7597" s="136">
        <v>0.6</v>
      </c>
      <c r="L7597" s="136">
        <v>1.1000000000000001</v>
      </c>
      <c r="M7597" s="137" t="str">
        <f t="shared" si="118"/>
        <v>P</v>
      </c>
      <c r="N7597" s="174" t="s">
        <v>10681</v>
      </c>
      <c r="O7597" s="149" t="s">
        <v>1506</v>
      </c>
      <c r="P7597" s="149" t="s">
        <v>10455</v>
      </c>
      <c r="Q7597" s="150" t="s">
        <v>10519</v>
      </c>
      <c r="R7597" s="189">
        <v>9.7799999999999994</v>
      </c>
    </row>
    <row r="7598" spans="1:18" x14ac:dyDescent="0.25">
      <c r="A7598" s="132">
        <v>1083290</v>
      </c>
      <c r="B7598" s="145" t="s">
        <v>6872</v>
      </c>
      <c r="C7598" s="132">
        <v>6</v>
      </c>
      <c r="D7598" s="132">
        <v>784</v>
      </c>
      <c r="E7598" s="186" t="s">
        <v>21</v>
      </c>
      <c r="F7598" s="132">
        <v>1176</v>
      </c>
      <c r="G7598" s="132">
        <v>40</v>
      </c>
      <c r="H7598" s="132">
        <v>40</v>
      </c>
      <c r="I7598" s="132">
        <v>2</v>
      </c>
      <c r="J7598" s="133">
        <v>1.21</v>
      </c>
      <c r="K7598" s="133">
        <v>0.84</v>
      </c>
      <c r="L7598" s="133">
        <v>1.31</v>
      </c>
      <c r="M7598" s="134" t="str">
        <f t="shared" si="118"/>
        <v>P</v>
      </c>
      <c r="N7598" s="173" t="s">
        <v>10681</v>
      </c>
      <c r="O7598" s="146" t="s">
        <v>1506</v>
      </c>
      <c r="P7598" s="146" t="s">
        <v>10455</v>
      </c>
      <c r="Q7598" s="147" t="s">
        <v>10519</v>
      </c>
      <c r="R7598" s="187">
        <v>4.9799999999999995</v>
      </c>
    </row>
    <row r="7599" spans="1:18" x14ac:dyDescent="0.25">
      <c r="A7599" s="135">
        <v>1083291</v>
      </c>
      <c r="B7599" s="148" t="s">
        <v>4103</v>
      </c>
      <c r="C7599" s="135">
        <v>6</v>
      </c>
      <c r="D7599" s="135" t="s">
        <v>20</v>
      </c>
      <c r="E7599" s="188" t="s">
        <v>20</v>
      </c>
      <c r="F7599" s="135" t="s">
        <v>20</v>
      </c>
      <c r="G7599" s="135" t="s">
        <v>20</v>
      </c>
      <c r="H7599" s="135" t="s">
        <v>20</v>
      </c>
      <c r="I7599" s="135" t="s">
        <v>20</v>
      </c>
      <c r="J7599" s="136">
        <v>0.75</v>
      </c>
      <c r="K7599" s="136">
        <v>1.2</v>
      </c>
      <c r="L7599" s="136">
        <v>1.2</v>
      </c>
      <c r="M7599" s="137" t="str">
        <f t="shared" si="118"/>
        <v>P</v>
      </c>
      <c r="N7599" s="174" t="s">
        <v>10681</v>
      </c>
      <c r="O7599" s="149" t="s">
        <v>1562</v>
      </c>
      <c r="P7599" s="149" t="s">
        <v>9399</v>
      </c>
      <c r="Q7599" s="150" t="s">
        <v>10519</v>
      </c>
      <c r="R7599" s="189">
        <v>8.9552238805970141</v>
      </c>
    </row>
    <row r="7600" spans="1:18" x14ac:dyDescent="0.25">
      <c r="A7600" s="132">
        <v>1083294</v>
      </c>
      <c r="B7600" s="145" t="s">
        <v>2719</v>
      </c>
      <c r="C7600" s="132">
        <v>6</v>
      </c>
      <c r="D7600" s="132">
        <v>945</v>
      </c>
      <c r="E7600" s="186" t="s">
        <v>21</v>
      </c>
      <c r="F7600" s="132">
        <v>1898</v>
      </c>
      <c r="G7600" s="132">
        <v>40</v>
      </c>
      <c r="H7600" s="132">
        <v>50</v>
      </c>
      <c r="I7600" s="132">
        <v>1</v>
      </c>
      <c r="J7600" s="133">
        <v>0.75</v>
      </c>
      <c r="K7600" s="133">
        <v>1.2</v>
      </c>
      <c r="L7600" s="133">
        <v>1.2</v>
      </c>
      <c r="M7600" s="134" t="str">
        <f t="shared" si="118"/>
        <v>P</v>
      </c>
      <c r="N7600" s="173" t="s">
        <v>10681</v>
      </c>
      <c r="O7600" s="146" t="s">
        <v>1562</v>
      </c>
      <c r="P7600" s="146" t="s">
        <v>9399</v>
      </c>
      <c r="Q7600" s="147" t="s">
        <v>10519</v>
      </c>
      <c r="R7600" s="187">
        <v>7.8000000000000007</v>
      </c>
    </row>
    <row r="7601" spans="1:18" x14ac:dyDescent="0.25">
      <c r="A7601" s="135">
        <v>1083295</v>
      </c>
      <c r="B7601" s="148" t="s">
        <v>6291</v>
      </c>
      <c r="C7601" s="135">
        <v>6</v>
      </c>
      <c r="D7601" s="135" t="s">
        <v>20</v>
      </c>
      <c r="E7601" s="188" t="s">
        <v>20</v>
      </c>
      <c r="F7601" s="135" t="s">
        <v>20</v>
      </c>
      <c r="G7601" s="135" t="s">
        <v>20</v>
      </c>
      <c r="H7601" s="135" t="s">
        <v>20</v>
      </c>
      <c r="I7601" s="135" t="s">
        <v>20</v>
      </c>
      <c r="J7601" s="136">
        <v>2.0499999999999998</v>
      </c>
      <c r="K7601" s="136">
        <v>1.42</v>
      </c>
      <c r="L7601" s="136">
        <v>0.8</v>
      </c>
      <c r="M7601" s="137" t="str">
        <f t="shared" si="118"/>
        <v>P</v>
      </c>
      <c r="N7601" s="174" t="s">
        <v>10681</v>
      </c>
      <c r="O7601" s="149" t="s">
        <v>1506</v>
      </c>
      <c r="P7601" s="149" t="s">
        <v>10455</v>
      </c>
      <c r="Q7601" s="150" t="s">
        <v>10519</v>
      </c>
      <c r="R7601" s="189">
        <v>8.4599999999999991</v>
      </c>
    </row>
    <row r="7602" spans="1:18" x14ac:dyDescent="0.25">
      <c r="A7602" s="132">
        <v>1083309</v>
      </c>
      <c r="B7602" s="145" t="s">
        <v>1670</v>
      </c>
      <c r="C7602" s="132">
        <v>6</v>
      </c>
      <c r="D7602" s="132">
        <v>875</v>
      </c>
      <c r="E7602" s="186" t="s">
        <v>21</v>
      </c>
      <c r="F7602" s="132">
        <v>1125</v>
      </c>
      <c r="G7602" s="132" t="s">
        <v>20</v>
      </c>
      <c r="H7602" s="132">
        <v>50</v>
      </c>
      <c r="I7602" s="132">
        <v>1</v>
      </c>
      <c r="J7602" s="133">
        <v>1.1100000000000001</v>
      </c>
      <c r="K7602" s="133">
        <v>0.81</v>
      </c>
      <c r="L7602" s="133">
        <v>1.52</v>
      </c>
      <c r="M7602" s="134" t="str">
        <f t="shared" si="118"/>
        <v>P</v>
      </c>
      <c r="N7602" s="173" t="s">
        <v>10681</v>
      </c>
      <c r="O7602" s="146" t="s">
        <v>1506</v>
      </c>
      <c r="P7602" s="146" t="s">
        <v>10455</v>
      </c>
      <c r="Q7602" s="147" t="s">
        <v>10519</v>
      </c>
      <c r="R7602" s="187">
        <v>7.62</v>
      </c>
    </row>
    <row r="7603" spans="1:18" x14ac:dyDescent="0.25">
      <c r="A7603" s="135">
        <v>1083312</v>
      </c>
      <c r="B7603" s="148" t="s">
        <v>9986</v>
      </c>
      <c r="C7603" s="135">
        <v>6</v>
      </c>
      <c r="D7603" s="135" t="s">
        <v>20</v>
      </c>
      <c r="E7603" s="188" t="s">
        <v>20</v>
      </c>
      <c r="F7603" s="135" t="s">
        <v>20</v>
      </c>
      <c r="G7603" s="135" t="s">
        <v>20</v>
      </c>
      <c r="H7603" s="135" t="s">
        <v>20</v>
      </c>
      <c r="I7603" s="135" t="s">
        <v>20</v>
      </c>
      <c r="J7603" s="136">
        <v>1.77</v>
      </c>
      <c r="K7603" s="136">
        <v>1.17</v>
      </c>
      <c r="L7603" s="136">
        <v>1.5</v>
      </c>
      <c r="M7603" s="137" t="str">
        <f t="shared" si="118"/>
        <v>P</v>
      </c>
      <c r="N7603" s="174" t="s">
        <v>10681</v>
      </c>
      <c r="O7603" s="149" t="s">
        <v>1506</v>
      </c>
      <c r="P7603" s="149" t="s">
        <v>9430</v>
      </c>
      <c r="Q7603" s="150" t="s">
        <v>10519</v>
      </c>
      <c r="R7603" s="189">
        <v>3.1899999999999995</v>
      </c>
    </row>
    <row r="7604" spans="1:18" x14ac:dyDescent="0.25">
      <c r="A7604" s="132">
        <v>1083313</v>
      </c>
      <c r="B7604" s="145" t="s">
        <v>9987</v>
      </c>
      <c r="C7604" s="132">
        <v>6</v>
      </c>
      <c r="D7604" s="132" t="s">
        <v>20</v>
      </c>
      <c r="E7604" s="186" t="s">
        <v>20</v>
      </c>
      <c r="F7604" s="132" t="s">
        <v>20</v>
      </c>
      <c r="G7604" s="132" t="s">
        <v>20</v>
      </c>
      <c r="H7604" s="132" t="s">
        <v>20</v>
      </c>
      <c r="I7604" s="132" t="s">
        <v>20</v>
      </c>
      <c r="J7604" s="133">
        <v>1.77</v>
      </c>
      <c r="K7604" s="133">
        <v>1.17</v>
      </c>
      <c r="L7604" s="133">
        <v>1.5</v>
      </c>
      <c r="M7604" s="134" t="str">
        <f t="shared" si="118"/>
        <v>P</v>
      </c>
      <c r="N7604" s="173" t="s">
        <v>10681</v>
      </c>
      <c r="O7604" s="146" t="s">
        <v>1506</v>
      </c>
      <c r="P7604" s="146" t="s">
        <v>9430</v>
      </c>
      <c r="Q7604" s="147" t="s">
        <v>10519</v>
      </c>
      <c r="R7604" s="187">
        <v>2.93</v>
      </c>
    </row>
    <row r="7605" spans="1:18" x14ac:dyDescent="0.25">
      <c r="A7605" s="135">
        <v>1083314</v>
      </c>
      <c r="B7605" s="148" t="s">
        <v>9988</v>
      </c>
      <c r="C7605" s="135">
        <v>6</v>
      </c>
      <c r="D7605" s="135">
        <v>288</v>
      </c>
      <c r="E7605" s="188" t="s">
        <v>20</v>
      </c>
      <c r="F7605" s="135" t="s">
        <v>20</v>
      </c>
      <c r="G7605" s="135" t="s">
        <v>20</v>
      </c>
      <c r="H7605" s="135" t="s">
        <v>20</v>
      </c>
      <c r="I7605" s="135" t="s">
        <v>20</v>
      </c>
      <c r="J7605" s="136">
        <v>1.5</v>
      </c>
      <c r="K7605" s="136">
        <v>1</v>
      </c>
      <c r="L7605" s="136">
        <v>1.8</v>
      </c>
      <c r="M7605" s="137" t="str">
        <f t="shared" si="118"/>
        <v>P</v>
      </c>
      <c r="N7605" s="174" t="s">
        <v>10681</v>
      </c>
      <c r="O7605" s="149" t="s">
        <v>1506</v>
      </c>
      <c r="P7605" s="149" t="s">
        <v>9430</v>
      </c>
      <c r="Q7605" s="150" t="s">
        <v>10519</v>
      </c>
      <c r="R7605" s="189">
        <v>4.92</v>
      </c>
    </row>
    <row r="7606" spans="1:18" x14ac:dyDescent="0.25">
      <c r="A7606" s="132">
        <v>1083315</v>
      </c>
      <c r="B7606" s="145" t="s">
        <v>6873</v>
      </c>
      <c r="C7606" s="132">
        <v>24</v>
      </c>
      <c r="D7606" s="132">
        <v>476</v>
      </c>
      <c r="E7606" s="186" t="s">
        <v>21</v>
      </c>
      <c r="F7606" s="132" t="s">
        <v>20</v>
      </c>
      <c r="G7606" s="132">
        <v>16</v>
      </c>
      <c r="H7606" s="132">
        <v>15</v>
      </c>
      <c r="I7606" s="132">
        <v>3</v>
      </c>
      <c r="J7606" s="133">
        <v>2.09</v>
      </c>
      <c r="K7606" s="133">
        <v>1.49</v>
      </c>
      <c r="L7606" s="133">
        <v>0.8</v>
      </c>
      <c r="M7606" s="134" t="str">
        <f t="shared" si="118"/>
        <v>P</v>
      </c>
      <c r="N7606" s="173" t="s">
        <v>10681</v>
      </c>
      <c r="O7606" s="146" t="s">
        <v>1506</v>
      </c>
      <c r="P7606" s="146" t="s">
        <v>10455</v>
      </c>
      <c r="Q7606" s="147" t="s">
        <v>10519</v>
      </c>
      <c r="R7606" s="187">
        <v>45.36</v>
      </c>
    </row>
    <row r="7607" spans="1:18" x14ac:dyDescent="0.25">
      <c r="A7607" s="135">
        <v>1083322</v>
      </c>
      <c r="B7607" s="148" t="s">
        <v>1731</v>
      </c>
      <c r="C7607" s="135">
        <v>6</v>
      </c>
      <c r="D7607" s="135">
        <v>3360</v>
      </c>
      <c r="E7607" s="188">
        <v>24</v>
      </c>
      <c r="F7607" s="135">
        <v>4320</v>
      </c>
      <c r="G7607" s="135">
        <v>192</v>
      </c>
      <c r="H7607" s="135">
        <v>216</v>
      </c>
      <c r="I7607" s="135">
        <v>1</v>
      </c>
      <c r="J7607" s="136">
        <v>0.75</v>
      </c>
      <c r="K7607" s="136">
        <v>0.49</v>
      </c>
      <c r="L7607" s="136">
        <v>0.72699999999999998</v>
      </c>
      <c r="M7607" s="137" t="str">
        <f t="shared" si="118"/>
        <v>P</v>
      </c>
      <c r="N7607" s="174" t="s">
        <v>10681</v>
      </c>
      <c r="O7607" s="149" t="s">
        <v>1506</v>
      </c>
      <c r="P7607" s="149" t="s">
        <v>9409</v>
      </c>
      <c r="Q7607" s="150" t="s">
        <v>10519</v>
      </c>
      <c r="R7607" s="189">
        <v>3.12</v>
      </c>
    </row>
    <row r="7608" spans="1:18" x14ac:dyDescent="0.25">
      <c r="A7608" s="132">
        <v>1083327</v>
      </c>
      <c r="B7608" s="145" t="s">
        <v>1718</v>
      </c>
      <c r="C7608" s="132">
        <v>6</v>
      </c>
      <c r="D7608" s="132">
        <v>3360</v>
      </c>
      <c r="E7608" s="186">
        <v>24</v>
      </c>
      <c r="F7608" s="132">
        <v>4320</v>
      </c>
      <c r="G7608" s="132">
        <v>192</v>
      </c>
      <c r="H7608" s="132">
        <v>216</v>
      </c>
      <c r="I7608" s="132">
        <v>1</v>
      </c>
      <c r="J7608" s="133">
        <v>0.75</v>
      </c>
      <c r="K7608" s="133">
        <v>0.49</v>
      </c>
      <c r="L7608" s="133">
        <v>0.72699999999999998</v>
      </c>
      <c r="M7608" s="134" t="str">
        <f t="shared" si="118"/>
        <v>P</v>
      </c>
      <c r="N7608" s="173" t="s">
        <v>10681</v>
      </c>
      <c r="O7608" s="146" t="s">
        <v>1506</v>
      </c>
      <c r="P7608" s="146" t="s">
        <v>9409</v>
      </c>
      <c r="Q7608" s="147" t="s">
        <v>10519</v>
      </c>
      <c r="R7608" s="187">
        <v>3.06</v>
      </c>
    </row>
    <row r="7609" spans="1:18" x14ac:dyDescent="0.25">
      <c r="A7609" s="135">
        <v>1083331</v>
      </c>
      <c r="B7609" s="148" t="s">
        <v>9989</v>
      </c>
      <c r="C7609" s="135">
        <v>12</v>
      </c>
      <c r="D7609" s="135">
        <v>549</v>
      </c>
      <c r="E7609" s="188" t="s">
        <v>20</v>
      </c>
      <c r="F7609" s="135" t="s">
        <v>20</v>
      </c>
      <c r="G7609" s="135" t="s">
        <v>20</v>
      </c>
      <c r="H7609" s="135" t="s">
        <v>20</v>
      </c>
      <c r="I7609" s="135" t="s">
        <v>20</v>
      </c>
      <c r="J7609" s="136">
        <v>1.54</v>
      </c>
      <c r="K7609" s="136">
        <v>1.1599999999999999</v>
      </c>
      <c r="L7609" s="136">
        <v>0.9</v>
      </c>
      <c r="M7609" s="137" t="str">
        <f t="shared" si="118"/>
        <v>P</v>
      </c>
      <c r="N7609" s="172" t="s">
        <v>10681</v>
      </c>
      <c r="O7609" s="149" t="s">
        <v>1506</v>
      </c>
      <c r="P7609" s="149" t="s">
        <v>9430</v>
      </c>
      <c r="Q7609" s="150" t="s">
        <v>10519</v>
      </c>
      <c r="R7609" s="189">
        <v>3.7199999999999998</v>
      </c>
    </row>
    <row r="7610" spans="1:18" x14ac:dyDescent="0.25">
      <c r="A7610" s="132">
        <v>1083349</v>
      </c>
      <c r="B7610" s="145" t="s">
        <v>9990</v>
      </c>
      <c r="C7610" s="132">
        <v>6</v>
      </c>
      <c r="D7610" s="132">
        <v>288</v>
      </c>
      <c r="E7610" s="186" t="s">
        <v>20</v>
      </c>
      <c r="F7610" s="132" t="s">
        <v>20</v>
      </c>
      <c r="G7610" s="132" t="s">
        <v>20</v>
      </c>
      <c r="H7610" s="132" t="s">
        <v>20</v>
      </c>
      <c r="I7610" s="132" t="s">
        <v>20</v>
      </c>
      <c r="J7610" s="133">
        <v>1.5</v>
      </c>
      <c r="K7610" s="133">
        <v>1</v>
      </c>
      <c r="L7610" s="133">
        <v>1.8</v>
      </c>
      <c r="M7610" s="134" t="str">
        <f t="shared" si="118"/>
        <v>P</v>
      </c>
      <c r="N7610" s="173" t="s">
        <v>10681</v>
      </c>
      <c r="O7610" s="146" t="s">
        <v>1506</v>
      </c>
      <c r="P7610" s="146" t="s">
        <v>9430</v>
      </c>
      <c r="Q7610" s="147" t="s">
        <v>10519</v>
      </c>
      <c r="R7610" s="187">
        <v>4.0200000000000005</v>
      </c>
    </row>
    <row r="7611" spans="1:18" x14ac:dyDescent="0.25">
      <c r="A7611" s="135">
        <v>1083352</v>
      </c>
      <c r="B7611" s="148" t="s">
        <v>6874</v>
      </c>
      <c r="C7611" s="135">
        <v>200</v>
      </c>
      <c r="D7611" s="135" t="s">
        <v>20</v>
      </c>
      <c r="E7611" s="188" t="s">
        <v>20</v>
      </c>
      <c r="F7611" s="135" t="s">
        <v>20</v>
      </c>
      <c r="G7611" s="135" t="s">
        <v>20</v>
      </c>
      <c r="H7611" s="135" t="s">
        <v>20</v>
      </c>
      <c r="I7611" s="135" t="s">
        <v>20</v>
      </c>
      <c r="J7611" s="136">
        <v>2</v>
      </c>
      <c r="K7611" s="136">
        <v>2.5</v>
      </c>
      <c r="L7611" s="136">
        <v>0.2</v>
      </c>
      <c r="M7611" s="137" t="str">
        <f t="shared" si="118"/>
        <v>P</v>
      </c>
      <c r="N7611" s="174" t="s">
        <v>10682</v>
      </c>
      <c r="O7611" s="149" t="s">
        <v>1506</v>
      </c>
      <c r="P7611" s="149" t="s">
        <v>9472</v>
      </c>
      <c r="Q7611" s="150" t="s">
        <v>10519</v>
      </c>
      <c r="R7611" s="189">
        <v>14.000000000000002</v>
      </c>
    </row>
    <row r="7612" spans="1:18" x14ac:dyDescent="0.25">
      <c r="A7612" s="132">
        <v>1083391</v>
      </c>
      <c r="B7612" s="145" t="s">
        <v>6875</v>
      </c>
      <c r="C7612" s="132">
        <v>6</v>
      </c>
      <c r="D7612" s="132">
        <v>784</v>
      </c>
      <c r="E7612" s="186" t="s">
        <v>21</v>
      </c>
      <c r="F7612" s="132">
        <v>980</v>
      </c>
      <c r="G7612" s="132" t="s">
        <v>20</v>
      </c>
      <c r="H7612" s="132">
        <v>40</v>
      </c>
      <c r="I7612" s="132">
        <v>2</v>
      </c>
      <c r="J7612" s="133">
        <v>1.3</v>
      </c>
      <c r="K7612" s="133">
        <v>0.88</v>
      </c>
      <c r="L7612" s="133">
        <v>1.4</v>
      </c>
      <c r="M7612" s="134" t="str">
        <f t="shared" si="118"/>
        <v>P</v>
      </c>
      <c r="N7612" s="173" t="s">
        <v>10681</v>
      </c>
      <c r="O7612" s="146" t="s">
        <v>1506</v>
      </c>
      <c r="P7612" s="146" t="s">
        <v>9403</v>
      </c>
      <c r="Q7612" s="147" t="s">
        <v>10519</v>
      </c>
      <c r="R7612" s="187">
        <v>9.06</v>
      </c>
    </row>
    <row r="7613" spans="1:18" x14ac:dyDescent="0.25">
      <c r="A7613" s="135">
        <v>1083392</v>
      </c>
      <c r="B7613" s="148" t="s">
        <v>6876</v>
      </c>
      <c r="C7613" s="135">
        <v>6</v>
      </c>
      <c r="D7613" s="135">
        <v>747</v>
      </c>
      <c r="E7613" s="188" t="s">
        <v>21</v>
      </c>
      <c r="F7613" s="135">
        <v>726</v>
      </c>
      <c r="G7613" s="135">
        <v>34</v>
      </c>
      <c r="H7613" s="135">
        <v>25</v>
      </c>
      <c r="I7613" s="135">
        <v>2</v>
      </c>
      <c r="J7613" s="136">
        <v>1.69</v>
      </c>
      <c r="K7613" s="136">
        <v>1.02</v>
      </c>
      <c r="L7613" s="136">
        <v>1.33</v>
      </c>
      <c r="M7613" s="137" t="str">
        <f t="shared" si="118"/>
        <v>P</v>
      </c>
      <c r="N7613" s="172" t="s">
        <v>10681</v>
      </c>
      <c r="O7613" s="149" t="s">
        <v>1506</v>
      </c>
      <c r="P7613" s="149" t="s">
        <v>9403</v>
      </c>
      <c r="Q7613" s="150" t="s">
        <v>10106</v>
      </c>
      <c r="R7613" s="189">
        <v>4.8000000000000007</v>
      </c>
    </row>
    <row r="7614" spans="1:18" x14ac:dyDescent="0.25">
      <c r="A7614" s="132">
        <v>1083393</v>
      </c>
      <c r="B7614" s="145" t="s">
        <v>6877</v>
      </c>
      <c r="C7614" s="132">
        <v>6</v>
      </c>
      <c r="D7614" s="132">
        <v>160</v>
      </c>
      <c r="E7614" s="186" t="s">
        <v>21</v>
      </c>
      <c r="F7614" s="132">
        <v>220</v>
      </c>
      <c r="G7614" s="132" t="s">
        <v>20</v>
      </c>
      <c r="H7614" s="132" t="s">
        <v>20</v>
      </c>
      <c r="I7614" s="132" t="s">
        <v>20</v>
      </c>
      <c r="J7614" s="133">
        <v>2.88</v>
      </c>
      <c r="K7614" s="133">
        <v>1.96</v>
      </c>
      <c r="L7614" s="133">
        <v>1.1000000000000001</v>
      </c>
      <c r="M7614" s="134" t="str">
        <f t="shared" si="118"/>
        <v>P</v>
      </c>
      <c r="N7614" s="173" t="s">
        <v>10681</v>
      </c>
      <c r="O7614" s="146" t="s">
        <v>1555</v>
      </c>
      <c r="P7614" s="146" t="s">
        <v>9448</v>
      </c>
      <c r="Q7614" s="147" t="s">
        <v>10519</v>
      </c>
      <c r="R7614" s="187">
        <v>6.7799999999999994</v>
      </c>
    </row>
    <row r="7615" spans="1:18" x14ac:dyDescent="0.25">
      <c r="A7615" s="135">
        <v>1083397</v>
      </c>
      <c r="B7615" s="148" t="s">
        <v>6878</v>
      </c>
      <c r="C7615" s="135">
        <v>4</v>
      </c>
      <c r="D7615" s="135">
        <v>480</v>
      </c>
      <c r="E7615" s="188" t="s">
        <v>20</v>
      </c>
      <c r="F7615" s="135" t="s">
        <v>20</v>
      </c>
      <c r="G7615" s="135" t="s">
        <v>20</v>
      </c>
      <c r="H7615" s="135" t="s">
        <v>20</v>
      </c>
      <c r="I7615" s="135" t="s">
        <v>20</v>
      </c>
      <c r="J7615" s="136">
        <v>2.5</v>
      </c>
      <c r="K7615" s="136">
        <v>1.45</v>
      </c>
      <c r="L7615" s="136">
        <v>0.68</v>
      </c>
      <c r="M7615" s="137" t="str">
        <f t="shared" si="118"/>
        <v>P</v>
      </c>
      <c r="N7615" s="174" t="s">
        <v>10682</v>
      </c>
      <c r="O7615" s="149" t="s">
        <v>1506</v>
      </c>
      <c r="P7615" s="149" t="s">
        <v>9445</v>
      </c>
      <c r="Q7615" s="150" t="s">
        <v>10519</v>
      </c>
      <c r="R7615" s="189">
        <v>0.86</v>
      </c>
    </row>
    <row r="7616" spans="1:18" x14ac:dyDescent="0.25">
      <c r="A7616" s="132">
        <v>1083413</v>
      </c>
      <c r="B7616" s="145" t="s">
        <v>10195</v>
      </c>
      <c r="C7616" s="132">
        <v>12</v>
      </c>
      <c r="D7616" s="132" t="s">
        <v>20</v>
      </c>
      <c r="E7616" s="186" t="s">
        <v>20</v>
      </c>
      <c r="F7616" s="132" t="s">
        <v>20</v>
      </c>
      <c r="G7616" s="132" t="s">
        <v>20</v>
      </c>
      <c r="H7616" s="132" t="s">
        <v>20</v>
      </c>
      <c r="I7616" s="132" t="s">
        <v>20</v>
      </c>
      <c r="J7616" s="133">
        <v>1.54</v>
      </c>
      <c r="K7616" s="133">
        <v>1.1599999999999999</v>
      </c>
      <c r="L7616" s="133">
        <v>0.9</v>
      </c>
      <c r="M7616" s="134" t="str">
        <f t="shared" si="118"/>
        <v>P</v>
      </c>
      <c r="N7616" s="173" t="s">
        <v>10681</v>
      </c>
      <c r="O7616" s="146" t="s">
        <v>1506</v>
      </c>
      <c r="P7616" s="146" t="s">
        <v>9430</v>
      </c>
      <c r="Q7616" s="147" t="s">
        <v>10519</v>
      </c>
      <c r="R7616" s="187">
        <v>3.7199999999999998</v>
      </c>
    </row>
    <row r="7617" spans="1:18" x14ac:dyDescent="0.25">
      <c r="A7617" s="135">
        <v>1083416</v>
      </c>
      <c r="B7617" s="148" t="s">
        <v>6879</v>
      </c>
      <c r="C7617" s="135">
        <v>6</v>
      </c>
      <c r="D7617" s="135">
        <v>160</v>
      </c>
      <c r="E7617" s="188" t="s">
        <v>21</v>
      </c>
      <c r="F7617" s="135">
        <v>220</v>
      </c>
      <c r="G7617" s="135" t="s">
        <v>20</v>
      </c>
      <c r="H7617" s="135" t="s">
        <v>20</v>
      </c>
      <c r="I7617" s="135" t="s">
        <v>20</v>
      </c>
      <c r="J7617" s="136">
        <v>2.86</v>
      </c>
      <c r="K7617" s="136">
        <v>1.96</v>
      </c>
      <c r="L7617" s="136">
        <v>1.1000000000000001</v>
      </c>
      <c r="M7617" s="137" t="str">
        <f t="shared" si="118"/>
        <v>P</v>
      </c>
      <c r="N7617" s="174" t="s">
        <v>10681</v>
      </c>
      <c r="O7617" s="149" t="s">
        <v>1555</v>
      </c>
      <c r="P7617" s="149" t="s">
        <v>9448</v>
      </c>
      <c r="Q7617" s="150" t="s">
        <v>10519</v>
      </c>
      <c r="R7617" s="189">
        <v>7.26</v>
      </c>
    </row>
    <row r="7618" spans="1:18" x14ac:dyDescent="0.25">
      <c r="A7618" s="132">
        <v>1083433</v>
      </c>
      <c r="B7618" s="145" t="s">
        <v>6880</v>
      </c>
      <c r="C7618" s="132">
        <v>6</v>
      </c>
      <c r="D7618" s="132">
        <v>160</v>
      </c>
      <c r="E7618" s="186" t="s">
        <v>21</v>
      </c>
      <c r="F7618" s="132">
        <v>260</v>
      </c>
      <c r="G7618" s="132">
        <v>9</v>
      </c>
      <c r="H7618" s="132">
        <v>9</v>
      </c>
      <c r="I7618" s="132">
        <v>2</v>
      </c>
      <c r="J7618" s="133">
        <v>2.88</v>
      </c>
      <c r="K7618" s="133">
        <v>1.95</v>
      </c>
      <c r="L7618" s="133">
        <v>1.1000000000000001</v>
      </c>
      <c r="M7618" s="134" t="str">
        <f t="shared" ref="M7618:M7681" si="119">HYPERLINK(CONCATENATE("T:\Distribution Centre\RDC Department Shared\Cubiscan photos","\",A7618,"-pac.jpg"),"P")</f>
        <v>P</v>
      </c>
      <c r="N7618" s="173" t="s">
        <v>10681</v>
      </c>
      <c r="O7618" s="146" t="s">
        <v>1555</v>
      </c>
      <c r="P7618" s="146" t="s">
        <v>9448</v>
      </c>
      <c r="Q7618" s="147" t="s">
        <v>10519</v>
      </c>
      <c r="R7618" s="187">
        <v>7.5</v>
      </c>
    </row>
    <row r="7619" spans="1:18" x14ac:dyDescent="0.25">
      <c r="A7619" s="135">
        <v>1083460</v>
      </c>
      <c r="B7619" s="148" t="s">
        <v>9991</v>
      </c>
      <c r="C7619" s="135">
        <v>6</v>
      </c>
      <c r="D7619" s="135">
        <v>288</v>
      </c>
      <c r="E7619" s="188" t="s">
        <v>21</v>
      </c>
      <c r="F7619" s="135">
        <v>552</v>
      </c>
      <c r="G7619" s="135" t="s">
        <v>20</v>
      </c>
      <c r="H7619" s="135" t="s">
        <v>20</v>
      </c>
      <c r="I7619" s="135" t="s">
        <v>20</v>
      </c>
      <c r="J7619" s="136">
        <v>1.5</v>
      </c>
      <c r="K7619" s="136">
        <v>1</v>
      </c>
      <c r="L7619" s="136">
        <v>1.8</v>
      </c>
      <c r="M7619" s="137" t="str">
        <f t="shared" si="119"/>
        <v>P</v>
      </c>
      <c r="N7619" s="174" t="s">
        <v>10681</v>
      </c>
      <c r="O7619" s="149" t="s">
        <v>1506</v>
      </c>
      <c r="P7619" s="149" t="s">
        <v>9430</v>
      </c>
      <c r="Q7619" s="150" t="s">
        <v>10519</v>
      </c>
      <c r="R7619" s="189">
        <v>3.42</v>
      </c>
    </row>
    <row r="7620" spans="1:18" x14ac:dyDescent="0.25">
      <c r="A7620" s="132">
        <v>1083463</v>
      </c>
      <c r="B7620" s="145" t="s">
        <v>10196</v>
      </c>
      <c r="C7620" s="132">
        <v>12</v>
      </c>
      <c r="D7620" s="132">
        <v>549</v>
      </c>
      <c r="E7620" s="186" t="s">
        <v>20</v>
      </c>
      <c r="F7620" s="132" t="s">
        <v>20</v>
      </c>
      <c r="G7620" s="132" t="s">
        <v>20</v>
      </c>
      <c r="H7620" s="132" t="s">
        <v>20</v>
      </c>
      <c r="I7620" s="132" t="s">
        <v>20</v>
      </c>
      <c r="J7620" s="133">
        <v>1.54</v>
      </c>
      <c r="K7620" s="133">
        <v>1.1599999999999999</v>
      </c>
      <c r="L7620" s="133">
        <v>0.9</v>
      </c>
      <c r="M7620" s="134" t="str">
        <f t="shared" si="119"/>
        <v>P</v>
      </c>
      <c r="N7620" s="173" t="s">
        <v>10681</v>
      </c>
      <c r="O7620" s="146" t="s">
        <v>1506</v>
      </c>
      <c r="P7620" s="146" t="s">
        <v>9430</v>
      </c>
      <c r="Q7620" s="147" t="s">
        <v>10519</v>
      </c>
      <c r="R7620" s="187">
        <v>3.3200000000000003</v>
      </c>
    </row>
    <row r="7621" spans="1:18" x14ac:dyDescent="0.25">
      <c r="A7621" s="135">
        <v>1083470</v>
      </c>
      <c r="B7621" s="148" t="s">
        <v>9992</v>
      </c>
      <c r="C7621" s="135">
        <v>6</v>
      </c>
      <c r="D7621" s="135">
        <v>288</v>
      </c>
      <c r="E7621" s="188" t="s">
        <v>21</v>
      </c>
      <c r="F7621" s="135">
        <v>576</v>
      </c>
      <c r="G7621" s="135" t="s">
        <v>20</v>
      </c>
      <c r="H7621" s="135" t="s">
        <v>20</v>
      </c>
      <c r="I7621" s="135" t="s">
        <v>20</v>
      </c>
      <c r="J7621" s="136">
        <v>1.5</v>
      </c>
      <c r="K7621" s="136">
        <v>1</v>
      </c>
      <c r="L7621" s="136">
        <v>1.8</v>
      </c>
      <c r="M7621" s="137" t="str">
        <f t="shared" si="119"/>
        <v>P</v>
      </c>
      <c r="N7621" s="174" t="s">
        <v>10681</v>
      </c>
      <c r="O7621" s="149" t="s">
        <v>1506</v>
      </c>
      <c r="P7621" s="149" t="s">
        <v>9430</v>
      </c>
      <c r="Q7621" s="150" t="s">
        <v>10519</v>
      </c>
      <c r="R7621" s="189">
        <v>4.1399999999999997</v>
      </c>
    </row>
    <row r="7622" spans="1:18" x14ac:dyDescent="0.25">
      <c r="A7622" s="132">
        <v>1083471</v>
      </c>
      <c r="B7622" s="145" t="s">
        <v>9993</v>
      </c>
      <c r="C7622" s="132">
        <v>12</v>
      </c>
      <c r="D7622" s="132">
        <v>549</v>
      </c>
      <c r="E7622" s="186" t="s">
        <v>20</v>
      </c>
      <c r="F7622" s="132" t="s">
        <v>20</v>
      </c>
      <c r="G7622" s="132" t="s">
        <v>20</v>
      </c>
      <c r="H7622" s="132" t="s">
        <v>20</v>
      </c>
      <c r="I7622" s="132" t="s">
        <v>20</v>
      </c>
      <c r="J7622" s="133">
        <v>1.54</v>
      </c>
      <c r="K7622" s="133">
        <v>1.1599999999999999</v>
      </c>
      <c r="L7622" s="133">
        <v>0.9</v>
      </c>
      <c r="M7622" s="134" t="str">
        <f t="shared" si="119"/>
        <v>P</v>
      </c>
      <c r="N7622" s="173" t="s">
        <v>10681</v>
      </c>
      <c r="O7622" s="146" t="s">
        <v>1506</v>
      </c>
      <c r="P7622" s="146" t="s">
        <v>9430</v>
      </c>
      <c r="Q7622" s="147" t="s">
        <v>10519</v>
      </c>
      <c r="R7622" s="187">
        <v>4.08</v>
      </c>
    </row>
    <row r="7623" spans="1:18" x14ac:dyDescent="0.25">
      <c r="A7623" s="135">
        <v>1083472</v>
      </c>
      <c r="B7623" s="148" t="s">
        <v>10197</v>
      </c>
      <c r="C7623" s="135">
        <v>12</v>
      </c>
      <c r="D7623" s="135" t="s">
        <v>20</v>
      </c>
      <c r="E7623" s="188" t="s">
        <v>20</v>
      </c>
      <c r="F7623" s="135" t="s">
        <v>20</v>
      </c>
      <c r="G7623" s="135" t="s">
        <v>20</v>
      </c>
      <c r="H7623" s="135" t="s">
        <v>20</v>
      </c>
      <c r="I7623" s="135" t="s">
        <v>20</v>
      </c>
      <c r="J7623" s="136">
        <v>1.54</v>
      </c>
      <c r="K7623" s="136">
        <v>1.1599999999999999</v>
      </c>
      <c r="L7623" s="136">
        <v>0.9</v>
      </c>
      <c r="M7623" s="137" t="str">
        <f t="shared" si="119"/>
        <v>P</v>
      </c>
      <c r="N7623" s="172" t="s">
        <v>10681</v>
      </c>
      <c r="O7623" s="149" t="s">
        <v>1506</v>
      </c>
      <c r="P7623" s="149" t="s">
        <v>9430</v>
      </c>
      <c r="Q7623" s="150" t="s">
        <v>10519</v>
      </c>
      <c r="R7623" s="189">
        <v>3.13</v>
      </c>
    </row>
    <row r="7624" spans="1:18" x14ac:dyDescent="0.25">
      <c r="A7624" s="132">
        <v>1083489</v>
      </c>
      <c r="B7624" s="145" t="s">
        <v>6881</v>
      </c>
      <c r="C7624" s="132">
        <v>6</v>
      </c>
      <c r="D7624" s="132">
        <v>160</v>
      </c>
      <c r="E7624" s="186" t="s">
        <v>21</v>
      </c>
      <c r="F7624" s="132">
        <v>220</v>
      </c>
      <c r="G7624" s="132">
        <v>8</v>
      </c>
      <c r="H7624" s="132">
        <v>9</v>
      </c>
      <c r="I7624" s="132">
        <v>2</v>
      </c>
      <c r="J7624" s="133">
        <v>2.85</v>
      </c>
      <c r="K7624" s="133">
        <v>1.95</v>
      </c>
      <c r="L7624" s="133">
        <v>1.1200000000000001</v>
      </c>
      <c r="M7624" s="134" t="str">
        <f t="shared" si="119"/>
        <v>P</v>
      </c>
      <c r="N7624" s="171" t="s">
        <v>10681</v>
      </c>
      <c r="O7624" s="146" t="s">
        <v>1555</v>
      </c>
      <c r="P7624" s="146" t="s">
        <v>9448</v>
      </c>
      <c r="Q7624" s="147" t="s">
        <v>10519</v>
      </c>
      <c r="R7624" s="187">
        <v>6.84</v>
      </c>
    </row>
    <row r="7625" spans="1:18" x14ac:dyDescent="0.25">
      <c r="A7625" s="135">
        <v>1083495</v>
      </c>
      <c r="B7625" s="148" t="s">
        <v>6882</v>
      </c>
      <c r="C7625" s="135">
        <v>1</v>
      </c>
      <c r="D7625" s="135">
        <v>6</v>
      </c>
      <c r="E7625" s="188" t="s">
        <v>20</v>
      </c>
      <c r="F7625" s="135" t="s">
        <v>20</v>
      </c>
      <c r="G7625" s="135" t="s">
        <v>21</v>
      </c>
      <c r="H7625" s="135" t="s">
        <v>21</v>
      </c>
      <c r="I7625" s="135" t="s">
        <v>21</v>
      </c>
      <c r="J7625" s="136">
        <v>3.7</v>
      </c>
      <c r="K7625" s="136">
        <v>3.8</v>
      </c>
      <c r="L7625" s="136">
        <v>11.7</v>
      </c>
      <c r="M7625" s="137" t="str">
        <f t="shared" si="119"/>
        <v>P</v>
      </c>
      <c r="N7625" s="174" t="s">
        <v>10682</v>
      </c>
      <c r="O7625" s="149" t="s">
        <v>1506</v>
      </c>
      <c r="P7625" s="149" t="s">
        <v>9894</v>
      </c>
      <c r="Q7625" s="150" t="s">
        <v>10519</v>
      </c>
      <c r="R7625" s="189">
        <v>87.93</v>
      </c>
    </row>
    <row r="7626" spans="1:18" x14ac:dyDescent="0.25">
      <c r="A7626" s="132">
        <v>1083519</v>
      </c>
      <c r="B7626" s="145" t="s">
        <v>6883</v>
      </c>
      <c r="C7626" s="132">
        <v>6</v>
      </c>
      <c r="D7626" s="132">
        <v>160</v>
      </c>
      <c r="E7626" s="186">
        <v>4</v>
      </c>
      <c r="F7626" s="132" t="s">
        <v>20</v>
      </c>
      <c r="G7626" s="132" t="s">
        <v>20</v>
      </c>
      <c r="H7626" s="132" t="s">
        <v>20</v>
      </c>
      <c r="I7626" s="132" t="s">
        <v>20</v>
      </c>
      <c r="J7626" s="133">
        <v>4</v>
      </c>
      <c r="K7626" s="133">
        <v>2.64</v>
      </c>
      <c r="L7626" s="133">
        <v>0.84</v>
      </c>
      <c r="M7626" s="134" t="str">
        <f t="shared" si="119"/>
        <v>P</v>
      </c>
      <c r="N7626" s="173" t="s">
        <v>10682</v>
      </c>
      <c r="O7626" s="146" t="s">
        <v>1497</v>
      </c>
      <c r="P7626" s="146" t="s">
        <v>9415</v>
      </c>
      <c r="Q7626" s="147" t="s">
        <v>10519</v>
      </c>
      <c r="R7626" s="187">
        <v>4.4399999999999995</v>
      </c>
    </row>
    <row r="7627" spans="1:18" x14ac:dyDescent="0.25">
      <c r="A7627" s="135">
        <v>1083523</v>
      </c>
      <c r="B7627" s="148" t="s">
        <v>6884</v>
      </c>
      <c r="C7627" s="135">
        <v>3</v>
      </c>
      <c r="D7627" s="135">
        <v>5376</v>
      </c>
      <c r="E7627" s="188">
        <v>24</v>
      </c>
      <c r="F7627" s="135">
        <v>6048</v>
      </c>
      <c r="G7627" s="135">
        <v>240</v>
      </c>
      <c r="H7627" s="135">
        <v>240</v>
      </c>
      <c r="I7627" s="135">
        <v>1</v>
      </c>
      <c r="J7627" s="136">
        <v>1.37</v>
      </c>
      <c r="K7627" s="136">
        <v>0.63</v>
      </c>
      <c r="L7627" s="136">
        <v>0.21</v>
      </c>
      <c r="M7627" s="137" t="str">
        <f t="shared" si="119"/>
        <v>P</v>
      </c>
      <c r="N7627" s="174" t="s">
        <v>10681</v>
      </c>
      <c r="O7627" s="149" t="s">
        <v>1506</v>
      </c>
      <c r="P7627" s="149" t="s">
        <v>10455</v>
      </c>
      <c r="Q7627" s="150" t="s">
        <v>10519</v>
      </c>
      <c r="R7627" s="189">
        <v>4.92</v>
      </c>
    </row>
    <row r="7628" spans="1:18" x14ac:dyDescent="0.25">
      <c r="A7628" s="132">
        <v>1083616</v>
      </c>
      <c r="B7628" s="145" t="s">
        <v>10198</v>
      </c>
      <c r="C7628" s="132">
        <v>6</v>
      </c>
      <c r="D7628" s="132">
        <v>300</v>
      </c>
      <c r="E7628" s="186" t="s">
        <v>21</v>
      </c>
      <c r="F7628" s="132">
        <v>450</v>
      </c>
      <c r="G7628" s="132" t="s">
        <v>20</v>
      </c>
      <c r="H7628" s="132" t="s">
        <v>20</v>
      </c>
      <c r="I7628" s="132" t="s">
        <v>20</v>
      </c>
      <c r="J7628" s="133">
        <v>1.77</v>
      </c>
      <c r="K7628" s="133">
        <v>1.17</v>
      </c>
      <c r="L7628" s="133">
        <v>1.5</v>
      </c>
      <c r="M7628" s="134" t="str">
        <f t="shared" si="119"/>
        <v>P</v>
      </c>
      <c r="N7628" s="173" t="s">
        <v>10681</v>
      </c>
      <c r="O7628" s="146" t="s">
        <v>1506</v>
      </c>
      <c r="P7628" s="146" t="s">
        <v>9430</v>
      </c>
      <c r="Q7628" s="147" t="s">
        <v>10519</v>
      </c>
      <c r="R7628" s="187">
        <v>4.0200000000000005</v>
      </c>
    </row>
    <row r="7629" spans="1:18" x14ac:dyDescent="0.25">
      <c r="A7629" s="135">
        <v>1083618</v>
      </c>
      <c r="B7629" s="148" t="s">
        <v>921</v>
      </c>
      <c r="C7629" s="135">
        <v>6</v>
      </c>
      <c r="D7629" s="135">
        <v>2808</v>
      </c>
      <c r="E7629" s="188">
        <v>12</v>
      </c>
      <c r="F7629" s="135">
        <v>4212</v>
      </c>
      <c r="G7629" s="135">
        <v>192</v>
      </c>
      <c r="H7629" s="135">
        <v>240</v>
      </c>
      <c r="I7629" s="135">
        <v>1</v>
      </c>
      <c r="J7629" s="136">
        <v>1.2</v>
      </c>
      <c r="K7629" s="136">
        <v>0.8</v>
      </c>
      <c r="L7629" s="136">
        <v>0.26</v>
      </c>
      <c r="M7629" s="137" t="str">
        <f t="shared" si="119"/>
        <v>P</v>
      </c>
      <c r="N7629" s="174" t="s">
        <v>10681</v>
      </c>
      <c r="O7629" s="149" t="s">
        <v>1581</v>
      </c>
      <c r="P7629" s="149" t="s">
        <v>10581</v>
      </c>
      <c r="Q7629" s="150" t="s">
        <v>10519</v>
      </c>
      <c r="R7629" s="189">
        <v>1.8599999999999999</v>
      </c>
    </row>
    <row r="7630" spans="1:18" x14ac:dyDescent="0.25">
      <c r="A7630" s="132">
        <v>1083620</v>
      </c>
      <c r="B7630" s="145" t="s">
        <v>922</v>
      </c>
      <c r="C7630" s="132">
        <v>6</v>
      </c>
      <c r="D7630" s="132">
        <v>2808</v>
      </c>
      <c r="E7630" s="186">
        <v>12</v>
      </c>
      <c r="F7630" s="132">
        <v>4212</v>
      </c>
      <c r="G7630" s="132">
        <v>192</v>
      </c>
      <c r="H7630" s="132">
        <v>240</v>
      </c>
      <c r="I7630" s="132">
        <v>1</v>
      </c>
      <c r="J7630" s="133">
        <v>1.22</v>
      </c>
      <c r="K7630" s="133">
        <v>0.8</v>
      </c>
      <c r="L7630" s="133">
        <v>0.25</v>
      </c>
      <c r="M7630" s="134" t="str">
        <f t="shared" si="119"/>
        <v>P</v>
      </c>
      <c r="N7630" s="173" t="s">
        <v>10681</v>
      </c>
      <c r="O7630" s="146" t="s">
        <v>1581</v>
      </c>
      <c r="P7630" s="146" t="s">
        <v>10581</v>
      </c>
      <c r="Q7630" s="147" t="s">
        <v>10519</v>
      </c>
      <c r="R7630" s="187">
        <v>1.8599999999999999</v>
      </c>
    </row>
    <row r="7631" spans="1:18" x14ac:dyDescent="0.25">
      <c r="A7631" s="135">
        <v>1083621</v>
      </c>
      <c r="B7631" s="148" t="s">
        <v>6885</v>
      </c>
      <c r="C7631" s="135">
        <v>6</v>
      </c>
      <c r="D7631" s="135" t="s">
        <v>20</v>
      </c>
      <c r="E7631" s="188" t="s">
        <v>20</v>
      </c>
      <c r="F7631" s="135" t="s">
        <v>20</v>
      </c>
      <c r="G7631" s="135" t="s">
        <v>20</v>
      </c>
      <c r="H7631" s="135" t="s">
        <v>20</v>
      </c>
      <c r="I7631" s="135" t="s">
        <v>20</v>
      </c>
      <c r="J7631" s="136">
        <v>2.84</v>
      </c>
      <c r="K7631" s="136">
        <v>1.96</v>
      </c>
      <c r="L7631" s="136">
        <v>1.1399999999999999</v>
      </c>
      <c r="M7631" s="137" t="str">
        <f t="shared" si="119"/>
        <v>P</v>
      </c>
      <c r="N7631" s="172" t="s">
        <v>10681</v>
      </c>
      <c r="O7631" s="149" t="s">
        <v>1555</v>
      </c>
      <c r="P7631" s="149" t="s">
        <v>9448</v>
      </c>
      <c r="Q7631" s="150" t="s">
        <v>10519</v>
      </c>
      <c r="R7631" s="189">
        <v>7.38</v>
      </c>
    </row>
    <row r="7632" spans="1:18" x14ac:dyDescent="0.25">
      <c r="A7632" s="132">
        <v>1083622</v>
      </c>
      <c r="B7632" s="145" t="s">
        <v>928</v>
      </c>
      <c r="C7632" s="132">
        <v>6</v>
      </c>
      <c r="D7632" s="132">
        <v>2808</v>
      </c>
      <c r="E7632" s="186">
        <v>12</v>
      </c>
      <c r="F7632" s="132">
        <v>4212</v>
      </c>
      <c r="G7632" s="132">
        <v>192</v>
      </c>
      <c r="H7632" s="132">
        <v>240</v>
      </c>
      <c r="I7632" s="132">
        <v>1</v>
      </c>
      <c r="J7632" s="133">
        <v>1.2</v>
      </c>
      <c r="K7632" s="133">
        <v>0.8</v>
      </c>
      <c r="L7632" s="133">
        <v>0.25</v>
      </c>
      <c r="M7632" s="134" t="str">
        <f t="shared" si="119"/>
        <v>P</v>
      </c>
      <c r="N7632" s="171" t="s">
        <v>10681</v>
      </c>
      <c r="O7632" s="146" t="s">
        <v>1581</v>
      </c>
      <c r="P7632" s="146" t="s">
        <v>10581</v>
      </c>
      <c r="Q7632" s="147" t="s">
        <v>10519</v>
      </c>
      <c r="R7632" s="187">
        <v>1.8599999999999999</v>
      </c>
    </row>
    <row r="7633" spans="1:18" x14ac:dyDescent="0.25">
      <c r="A7633" s="135">
        <v>1083630</v>
      </c>
      <c r="B7633" s="148" t="s">
        <v>6886</v>
      </c>
      <c r="C7633" s="135">
        <v>1</v>
      </c>
      <c r="D7633" s="135" t="s">
        <v>20</v>
      </c>
      <c r="E7633" s="188" t="s">
        <v>20</v>
      </c>
      <c r="F7633" s="135" t="s">
        <v>20</v>
      </c>
      <c r="G7633" s="135" t="s">
        <v>20</v>
      </c>
      <c r="H7633" s="135" t="s">
        <v>20</v>
      </c>
      <c r="I7633" s="135" t="s">
        <v>20</v>
      </c>
      <c r="J7633" s="136">
        <v>1.08</v>
      </c>
      <c r="K7633" s="136">
        <v>0.1</v>
      </c>
      <c r="L7633" s="136">
        <v>1.45</v>
      </c>
      <c r="M7633" s="137" t="str">
        <f t="shared" si="119"/>
        <v>P</v>
      </c>
      <c r="N7633" s="172" t="s">
        <v>10682</v>
      </c>
      <c r="O7633" s="149" t="s">
        <v>1500</v>
      </c>
      <c r="P7633" s="149" t="s">
        <v>9994</v>
      </c>
      <c r="Q7633" s="150" t="s">
        <v>10519</v>
      </c>
      <c r="R7633" s="189">
        <v>2.06</v>
      </c>
    </row>
    <row r="7634" spans="1:18" x14ac:dyDescent="0.25">
      <c r="A7634" s="132">
        <v>1083631</v>
      </c>
      <c r="B7634" s="145" t="s">
        <v>6887</v>
      </c>
      <c r="C7634" s="132">
        <v>1</v>
      </c>
      <c r="D7634" s="132" t="s">
        <v>20</v>
      </c>
      <c r="E7634" s="186" t="s">
        <v>20</v>
      </c>
      <c r="F7634" s="132" t="s">
        <v>20</v>
      </c>
      <c r="G7634" s="132" t="s">
        <v>20</v>
      </c>
      <c r="H7634" s="132" t="s">
        <v>20</v>
      </c>
      <c r="I7634" s="132" t="s">
        <v>20</v>
      </c>
      <c r="J7634" s="133">
        <v>2.2000000000000002</v>
      </c>
      <c r="K7634" s="133">
        <v>0.15</v>
      </c>
      <c r="L7634" s="133">
        <v>3.05</v>
      </c>
      <c r="M7634" s="134" t="str">
        <f t="shared" si="119"/>
        <v>P</v>
      </c>
      <c r="N7634" s="173" t="s">
        <v>10682</v>
      </c>
      <c r="O7634" s="146" t="s">
        <v>1500</v>
      </c>
      <c r="P7634" s="146" t="s">
        <v>9994</v>
      </c>
      <c r="Q7634" s="147" t="s">
        <v>10519</v>
      </c>
      <c r="R7634" s="187">
        <v>4.8499999999999996</v>
      </c>
    </row>
    <row r="7635" spans="1:18" x14ac:dyDescent="0.25">
      <c r="A7635" s="135">
        <v>1083633</v>
      </c>
      <c r="B7635" s="148" t="s">
        <v>5242</v>
      </c>
      <c r="C7635" s="135">
        <v>100</v>
      </c>
      <c r="D7635" s="135">
        <v>270</v>
      </c>
      <c r="E7635" s="188">
        <v>3</v>
      </c>
      <c r="F7635" s="135" t="s">
        <v>20</v>
      </c>
      <c r="G7635" s="135" t="s">
        <v>20</v>
      </c>
      <c r="H7635" s="135">
        <v>18</v>
      </c>
      <c r="I7635" s="135">
        <v>2</v>
      </c>
      <c r="J7635" s="136">
        <v>1.65</v>
      </c>
      <c r="K7635" s="136">
        <v>1.08</v>
      </c>
      <c r="L7635" s="136">
        <v>7.3999999999999996E-2</v>
      </c>
      <c r="M7635" s="137" t="str">
        <f t="shared" si="119"/>
        <v>P</v>
      </c>
      <c r="N7635" s="172" t="s">
        <v>10682</v>
      </c>
      <c r="O7635" s="149" t="s">
        <v>1506</v>
      </c>
      <c r="P7635" s="149" t="s">
        <v>9466</v>
      </c>
      <c r="Q7635" s="150" t="s">
        <v>10519</v>
      </c>
      <c r="R7635" s="189">
        <v>7.0000000000000009</v>
      </c>
    </row>
    <row r="7636" spans="1:18" x14ac:dyDescent="0.25">
      <c r="A7636" s="132">
        <v>1083638</v>
      </c>
      <c r="B7636" s="145" t="s">
        <v>809</v>
      </c>
      <c r="C7636" s="132">
        <v>6</v>
      </c>
      <c r="D7636" s="132">
        <v>1000</v>
      </c>
      <c r="E7636" s="186" t="s">
        <v>21</v>
      </c>
      <c r="F7636" s="132">
        <v>1276</v>
      </c>
      <c r="G7636" s="132">
        <v>40</v>
      </c>
      <c r="H7636" s="132">
        <v>50</v>
      </c>
      <c r="I7636" s="132">
        <v>2</v>
      </c>
      <c r="J7636" s="133">
        <v>1.32</v>
      </c>
      <c r="K7636" s="133">
        <v>0.79</v>
      </c>
      <c r="L7636" s="133">
        <v>1.27</v>
      </c>
      <c r="M7636" s="134" t="str">
        <f t="shared" si="119"/>
        <v>P</v>
      </c>
      <c r="N7636" s="173" t="s">
        <v>10681</v>
      </c>
      <c r="O7636" s="146" t="s">
        <v>1506</v>
      </c>
      <c r="P7636" s="146" t="s">
        <v>9427</v>
      </c>
      <c r="Q7636" s="147" t="s">
        <v>10519</v>
      </c>
      <c r="R7636" s="187">
        <v>6.7200000000000006</v>
      </c>
    </row>
    <row r="7637" spans="1:18" x14ac:dyDescent="0.25">
      <c r="A7637" s="135">
        <v>1083650</v>
      </c>
      <c r="B7637" s="148" t="s">
        <v>6888</v>
      </c>
      <c r="C7637" s="135">
        <v>24</v>
      </c>
      <c r="D7637" s="135">
        <v>97</v>
      </c>
      <c r="E7637" s="188">
        <v>8</v>
      </c>
      <c r="F7637" s="135">
        <v>96</v>
      </c>
      <c r="G7637" s="135" t="s">
        <v>21</v>
      </c>
      <c r="H7637" s="135" t="s">
        <v>21</v>
      </c>
      <c r="I7637" s="135" t="s">
        <v>21</v>
      </c>
      <c r="J7637" s="136">
        <v>4.3</v>
      </c>
      <c r="K7637" s="136">
        <v>3.8</v>
      </c>
      <c r="L7637" s="136">
        <v>1.9</v>
      </c>
      <c r="M7637" s="137" t="str">
        <f t="shared" si="119"/>
        <v>P</v>
      </c>
      <c r="N7637" s="174" t="s">
        <v>10682</v>
      </c>
      <c r="O7637" s="149" t="s">
        <v>1614</v>
      </c>
      <c r="P7637" s="149" t="s">
        <v>9438</v>
      </c>
      <c r="Q7637" s="150" t="s">
        <v>10519</v>
      </c>
      <c r="R7637" s="189">
        <v>3.12</v>
      </c>
    </row>
    <row r="7638" spans="1:18" x14ac:dyDescent="0.25">
      <c r="A7638" s="132">
        <v>1083670</v>
      </c>
      <c r="B7638" s="145" t="s">
        <v>6889</v>
      </c>
      <c r="C7638" s="132">
        <v>12</v>
      </c>
      <c r="D7638" s="132">
        <v>730</v>
      </c>
      <c r="E7638" s="186">
        <v>12</v>
      </c>
      <c r="F7638" s="132" t="s">
        <v>20</v>
      </c>
      <c r="G7638" s="132" t="s">
        <v>20</v>
      </c>
      <c r="H7638" s="132">
        <v>48</v>
      </c>
      <c r="I7638" s="132">
        <v>2</v>
      </c>
      <c r="J7638" s="133">
        <v>2.1</v>
      </c>
      <c r="K7638" s="133">
        <v>0.7</v>
      </c>
      <c r="L7638" s="133">
        <v>0.52</v>
      </c>
      <c r="M7638" s="134" t="str">
        <f t="shared" si="119"/>
        <v>P</v>
      </c>
      <c r="N7638" s="173" t="s">
        <v>10681</v>
      </c>
      <c r="O7638" s="146" t="s">
        <v>2053</v>
      </c>
      <c r="P7638" s="146" t="s">
        <v>9413</v>
      </c>
      <c r="Q7638" s="147" t="s">
        <v>10519</v>
      </c>
      <c r="R7638" s="187">
        <v>36.96</v>
      </c>
    </row>
    <row r="7639" spans="1:18" x14ac:dyDescent="0.25">
      <c r="A7639" s="135">
        <v>1083671</v>
      </c>
      <c r="B7639" s="148" t="s">
        <v>6890</v>
      </c>
      <c r="C7639" s="135">
        <v>12</v>
      </c>
      <c r="D7639" s="135">
        <v>600</v>
      </c>
      <c r="E7639" s="188">
        <v>12</v>
      </c>
      <c r="F7639" s="135" t="s">
        <v>20</v>
      </c>
      <c r="G7639" s="135" t="s">
        <v>20</v>
      </c>
      <c r="H7639" s="135">
        <v>48</v>
      </c>
      <c r="I7639" s="135">
        <v>2</v>
      </c>
      <c r="J7639" s="136">
        <v>2.1</v>
      </c>
      <c r="K7639" s="136">
        <v>0.7</v>
      </c>
      <c r="L7639" s="136">
        <v>0.52</v>
      </c>
      <c r="M7639" s="137" t="str">
        <f t="shared" si="119"/>
        <v>P</v>
      </c>
      <c r="N7639" s="174" t="s">
        <v>10681</v>
      </c>
      <c r="O7639" s="149" t="s">
        <v>2053</v>
      </c>
      <c r="P7639" s="149" t="s">
        <v>9413</v>
      </c>
      <c r="Q7639" s="150" t="s">
        <v>10519</v>
      </c>
      <c r="R7639" s="189">
        <v>38.04</v>
      </c>
    </row>
    <row r="7640" spans="1:18" x14ac:dyDescent="0.25">
      <c r="A7640" s="132">
        <v>1083672</v>
      </c>
      <c r="B7640" s="145" t="s">
        <v>6891</v>
      </c>
      <c r="C7640" s="132">
        <v>12</v>
      </c>
      <c r="D7640" s="132">
        <v>730</v>
      </c>
      <c r="E7640" s="186">
        <v>12</v>
      </c>
      <c r="F7640" s="132" t="s">
        <v>20</v>
      </c>
      <c r="G7640" s="132" t="s">
        <v>20</v>
      </c>
      <c r="H7640" s="132">
        <v>48</v>
      </c>
      <c r="I7640" s="132">
        <v>2</v>
      </c>
      <c r="J7640" s="133">
        <v>2.1</v>
      </c>
      <c r="K7640" s="133">
        <v>0.7</v>
      </c>
      <c r="L7640" s="133">
        <v>0.52</v>
      </c>
      <c r="M7640" s="134" t="str">
        <f t="shared" si="119"/>
        <v>P</v>
      </c>
      <c r="N7640" s="173" t="s">
        <v>10681</v>
      </c>
      <c r="O7640" s="146" t="s">
        <v>2053</v>
      </c>
      <c r="P7640" s="146" t="s">
        <v>9413</v>
      </c>
      <c r="Q7640" s="147" t="s">
        <v>10519</v>
      </c>
      <c r="R7640" s="187">
        <v>38.04</v>
      </c>
    </row>
    <row r="7641" spans="1:18" x14ac:dyDescent="0.25">
      <c r="A7641" s="135">
        <v>1083673</v>
      </c>
      <c r="B7641" s="148" t="s">
        <v>6892</v>
      </c>
      <c r="C7641" s="135">
        <v>12</v>
      </c>
      <c r="D7641" s="135">
        <v>730</v>
      </c>
      <c r="E7641" s="188">
        <v>12</v>
      </c>
      <c r="F7641" s="135" t="s">
        <v>20</v>
      </c>
      <c r="G7641" s="135" t="s">
        <v>20</v>
      </c>
      <c r="H7641" s="135">
        <v>48</v>
      </c>
      <c r="I7641" s="135">
        <v>2</v>
      </c>
      <c r="J7641" s="136">
        <v>2.1</v>
      </c>
      <c r="K7641" s="136">
        <v>0.7</v>
      </c>
      <c r="L7641" s="136">
        <v>0.52</v>
      </c>
      <c r="M7641" s="137" t="str">
        <f t="shared" si="119"/>
        <v>P</v>
      </c>
      <c r="N7641" s="174" t="s">
        <v>10681</v>
      </c>
      <c r="O7641" s="149" t="s">
        <v>2053</v>
      </c>
      <c r="P7641" s="149" t="s">
        <v>9413</v>
      </c>
      <c r="Q7641" s="150" t="s">
        <v>10519</v>
      </c>
      <c r="R7641" s="189">
        <v>38.160000000000004</v>
      </c>
    </row>
    <row r="7642" spans="1:18" x14ac:dyDescent="0.25">
      <c r="A7642" s="132">
        <v>1083674</v>
      </c>
      <c r="B7642" s="145" t="s">
        <v>6893</v>
      </c>
      <c r="C7642" s="132">
        <v>12</v>
      </c>
      <c r="D7642" s="132">
        <v>730</v>
      </c>
      <c r="E7642" s="186">
        <v>12</v>
      </c>
      <c r="F7642" s="132" t="s">
        <v>20</v>
      </c>
      <c r="G7642" s="132" t="s">
        <v>20</v>
      </c>
      <c r="H7642" s="132">
        <v>48</v>
      </c>
      <c r="I7642" s="132">
        <v>2</v>
      </c>
      <c r="J7642" s="133">
        <v>2.1</v>
      </c>
      <c r="K7642" s="133">
        <v>0.7</v>
      </c>
      <c r="L7642" s="133">
        <v>0.52</v>
      </c>
      <c r="M7642" s="134" t="str">
        <f t="shared" si="119"/>
        <v>P</v>
      </c>
      <c r="N7642" s="173" t="s">
        <v>10681</v>
      </c>
      <c r="O7642" s="146" t="s">
        <v>2053</v>
      </c>
      <c r="P7642" s="146" t="s">
        <v>9413</v>
      </c>
      <c r="Q7642" s="147" t="s">
        <v>10519</v>
      </c>
      <c r="R7642" s="187">
        <v>38.160000000000004</v>
      </c>
    </row>
    <row r="7643" spans="1:18" x14ac:dyDescent="0.25">
      <c r="A7643" s="135">
        <v>1083675</v>
      </c>
      <c r="B7643" s="148" t="s">
        <v>6894</v>
      </c>
      <c r="C7643" s="135">
        <v>12</v>
      </c>
      <c r="D7643" s="135">
        <v>730</v>
      </c>
      <c r="E7643" s="188">
        <v>12</v>
      </c>
      <c r="F7643" s="135" t="s">
        <v>20</v>
      </c>
      <c r="G7643" s="135" t="s">
        <v>20</v>
      </c>
      <c r="H7643" s="135">
        <v>48</v>
      </c>
      <c r="I7643" s="135">
        <v>2</v>
      </c>
      <c r="J7643" s="136">
        <v>2.1</v>
      </c>
      <c r="K7643" s="136">
        <v>0.7</v>
      </c>
      <c r="L7643" s="136">
        <v>0.52</v>
      </c>
      <c r="M7643" s="137" t="str">
        <f t="shared" si="119"/>
        <v>P</v>
      </c>
      <c r="N7643" s="172" t="s">
        <v>10681</v>
      </c>
      <c r="O7643" s="149" t="s">
        <v>2053</v>
      </c>
      <c r="P7643" s="149" t="s">
        <v>9413</v>
      </c>
      <c r="Q7643" s="150" t="s">
        <v>10519</v>
      </c>
      <c r="R7643" s="189">
        <v>38.76</v>
      </c>
    </row>
    <row r="7644" spans="1:18" x14ac:dyDescent="0.25">
      <c r="A7644" s="132">
        <v>1083676</v>
      </c>
      <c r="B7644" s="145" t="s">
        <v>930</v>
      </c>
      <c r="C7644" s="132">
        <v>6</v>
      </c>
      <c r="D7644" s="132">
        <v>2808</v>
      </c>
      <c r="E7644" s="186">
        <v>12</v>
      </c>
      <c r="F7644" s="132">
        <v>4212</v>
      </c>
      <c r="G7644" s="132">
        <v>192</v>
      </c>
      <c r="H7644" s="132">
        <v>240</v>
      </c>
      <c r="I7644" s="132">
        <v>1</v>
      </c>
      <c r="J7644" s="133">
        <v>1.2</v>
      </c>
      <c r="K7644" s="133">
        <v>0.8</v>
      </c>
      <c r="L7644" s="133">
        <v>0.25</v>
      </c>
      <c r="M7644" s="134" t="str">
        <f t="shared" si="119"/>
        <v>P</v>
      </c>
      <c r="N7644" s="171" t="s">
        <v>10681</v>
      </c>
      <c r="O7644" s="146" t="s">
        <v>1581</v>
      </c>
      <c r="P7644" s="146" t="s">
        <v>10581</v>
      </c>
      <c r="Q7644" s="147" t="s">
        <v>10519</v>
      </c>
      <c r="R7644" s="187">
        <v>2.2800000000000002</v>
      </c>
    </row>
    <row r="7645" spans="1:18" x14ac:dyDescent="0.25">
      <c r="A7645" s="135">
        <v>1083677</v>
      </c>
      <c r="B7645" s="148" t="s">
        <v>9995</v>
      </c>
      <c r="C7645" s="135">
        <v>12</v>
      </c>
      <c r="D7645" s="135" t="s">
        <v>20</v>
      </c>
      <c r="E7645" s="188">
        <v>150</v>
      </c>
      <c r="F7645" s="135" t="s">
        <v>20</v>
      </c>
      <c r="G7645" s="135" t="s">
        <v>20</v>
      </c>
      <c r="H7645" s="135">
        <v>600</v>
      </c>
      <c r="I7645" s="135">
        <v>1</v>
      </c>
      <c r="J7645" s="136">
        <v>0.95</v>
      </c>
      <c r="K7645" s="136">
        <v>0.7</v>
      </c>
      <c r="L7645" s="136">
        <v>0.15</v>
      </c>
      <c r="M7645" s="137" t="str">
        <f t="shared" si="119"/>
        <v>P</v>
      </c>
      <c r="N7645" s="172" t="s">
        <v>10682</v>
      </c>
      <c r="O7645" s="149" t="s">
        <v>1497</v>
      </c>
      <c r="P7645" s="149" t="s">
        <v>9415</v>
      </c>
      <c r="Q7645" s="150" t="s">
        <v>10519</v>
      </c>
      <c r="R7645" s="189">
        <v>0.60000000000000009</v>
      </c>
    </row>
    <row r="7646" spans="1:18" x14ac:dyDescent="0.25">
      <c r="A7646" s="132">
        <v>1083678</v>
      </c>
      <c r="B7646" s="145" t="s">
        <v>9996</v>
      </c>
      <c r="C7646" s="132">
        <v>12</v>
      </c>
      <c r="D7646" s="132" t="s">
        <v>20</v>
      </c>
      <c r="E7646" s="186">
        <v>150</v>
      </c>
      <c r="F7646" s="132" t="s">
        <v>20</v>
      </c>
      <c r="G7646" s="132" t="s">
        <v>20</v>
      </c>
      <c r="H7646" s="132">
        <v>600</v>
      </c>
      <c r="I7646" s="132">
        <v>1</v>
      </c>
      <c r="J7646" s="133">
        <v>0.95</v>
      </c>
      <c r="K7646" s="133">
        <v>0.7</v>
      </c>
      <c r="L7646" s="133">
        <v>0.15</v>
      </c>
      <c r="M7646" s="134" t="str">
        <f t="shared" si="119"/>
        <v>P</v>
      </c>
      <c r="N7646" s="171" t="s">
        <v>10682</v>
      </c>
      <c r="O7646" s="146" t="s">
        <v>1497</v>
      </c>
      <c r="P7646" s="146" t="s">
        <v>9415</v>
      </c>
      <c r="Q7646" s="147" t="s">
        <v>10519</v>
      </c>
      <c r="R7646" s="187">
        <v>0.60000000000000009</v>
      </c>
    </row>
    <row r="7647" spans="1:18" x14ac:dyDescent="0.25">
      <c r="A7647" s="135">
        <v>1083679</v>
      </c>
      <c r="B7647" s="148" t="s">
        <v>9997</v>
      </c>
      <c r="C7647" s="135">
        <v>12</v>
      </c>
      <c r="D7647" s="135" t="s">
        <v>20</v>
      </c>
      <c r="E7647" s="188">
        <v>150</v>
      </c>
      <c r="F7647" s="135" t="s">
        <v>20</v>
      </c>
      <c r="G7647" s="135" t="s">
        <v>20</v>
      </c>
      <c r="H7647" s="135">
        <v>600</v>
      </c>
      <c r="I7647" s="135">
        <v>1</v>
      </c>
      <c r="J7647" s="136">
        <v>0.95</v>
      </c>
      <c r="K7647" s="136">
        <v>0.7</v>
      </c>
      <c r="L7647" s="136">
        <v>0.15</v>
      </c>
      <c r="M7647" s="137" t="str">
        <f t="shared" si="119"/>
        <v>P</v>
      </c>
      <c r="N7647" s="174" t="s">
        <v>10682</v>
      </c>
      <c r="O7647" s="149" t="s">
        <v>1497</v>
      </c>
      <c r="P7647" s="149" t="s">
        <v>9415</v>
      </c>
      <c r="Q7647" s="150" t="s">
        <v>10519</v>
      </c>
      <c r="R7647" s="189">
        <v>0.60000000000000009</v>
      </c>
    </row>
    <row r="7648" spans="1:18" x14ac:dyDescent="0.25">
      <c r="A7648" s="132">
        <v>1083680</v>
      </c>
      <c r="B7648" s="145" t="s">
        <v>9998</v>
      </c>
      <c r="C7648" s="132">
        <v>12</v>
      </c>
      <c r="D7648" s="132" t="s">
        <v>20</v>
      </c>
      <c r="E7648" s="186">
        <v>150</v>
      </c>
      <c r="F7648" s="132" t="s">
        <v>20</v>
      </c>
      <c r="G7648" s="132" t="s">
        <v>20</v>
      </c>
      <c r="H7648" s="132">
        <v>600</v>
      </c>
      <c r="I7648" s="132">
        <v>1</v>
      </c>
      <c r="J7648" s="133">
        <v>0.95</v>
      </c>
      <c r="K7648" s="133">
        <v>0.7</v>
      </c>
      <c r="L7648" s="133">
        <v>0.15</v>
      </c>
      <c r="M7648" s="134" t="str">
        <f t="shared" si="119"/>
        <v>P</v>
      </c>
      <c r="N7648" s="173" t="s">
        <v>10682</v>
      </c>
      <c r="O7648" s="146" t="s">
        <v>1497</v>
      </c>
      <c r="P7648" s="146" t="s">
        <v>9415</v>
      </c>
      <c r="Q7648" s="147" t="s">
        <v>10519</v>
      </c>
      <c r="R7648" s="187">
        <v>0.60000000000000009</v>
      </c>
    </row>
    <row r="7649" spans="1:18" x14ac:dyDescent="0.25">
      <c r="A7649" s="135">
        <v>1083681</v>
      </c>
      <c r="B7649" s="148" t="s">
        <v>931</v>
      </c>
      <c r="C7649" s="135">
        <v>6</v>
      </c>
      <c r="D7649" s="135" t="s">
        <v>20</v>
      </c>
      <c r="E7649" s="188">
        <v>12</v>
      </c>
      <c r="F7649" s="135" t="s">
        <v>20</v>
      </c>
      <c r="G7649" s="135" t="s">
        <v>20</v>
      </c>
      <c r="H7649" s="135">
        <v>192</v>
      </c>
      <c r="I7649" s="135">
        <v>1</v>
      </c>
      <c r="J7649" s="136">
        <v>1.2</v>
      </c>
      <c r="K7649" s="136">
        <v>0.8</v>
      </c>
      <c r="L7649" s="136">
        <v>0.25</v>
      </c>
      <c r="M7649" s="137" t="str">
        <f t="shared" si="119"/>
        <v>P</v>
      </c>
      <c r="N7649" s="172" t="s">
        <v>10681</v>
      </c>
      <c r="O7649" s="149" t="s">
        <v>1581</v>
      </c>
      <c r="P7649" s="149" t="s">
        <v>10581</v>
      </c>
      <c r="Q7649" s="150" t="s">
        <v>10519</v>
      </c>
      <c r="R7649" s="189">
        <v>2.2800000000000002</v>
      </c>
    </row>
    <row r="7650" spans="1:18" x14ac:dyDescent="0.25">
      <c r="A7650" s="132">
        <v>1083682</v>
      </c>
      <c r="B7650" s="145" t="s">
        <v>932</v>
      </c>
      <c r="C7650" s="132">
        <v>6</v>
      </c>
      <c r="D7650" s="132">
        <v>2808</v>
      </c>
      <c r="E7650" s="186">
        <v>12</v>
      </c>
      <c r="F7650" s="132">
        <v>4212</v>
      </c>
      <c r="G7650" s="132">
        <v>192</v>
      </c>
      <c r="H7650" s="132">
        <v>240</v>
      </c>
      <c r="I7650" s="132">
        <v>1</v>
      </c>
      <c r="J7650" s="133">
        <v>1.2</v>
      </c>
      <c r="K7650" s="133">
        <v>0.8</v>
      </c>
      <c r="L7650" s="133">
        <v>0.25</v>
      </c>
      <c r="M7650" s="134" t="str">
        <f t="shared" si="119"/>
        <v>P</v>
      </c>
      <c r="N7650" s="171" t="s">
        <v>10681</v>
      </c>
      <c r="O7650" s="146" t="s">
        <v>1581</v>
      </c>
      <c r="P7650" s="146" t="s">
        <v>10581</v>
      </c>
      <c r="Q7650" s="147" t="s">
        <v>10519</v>
      </c>
      <c r="R7650" s="187">
        <v>2.16</v>
      </c>
    </row>
    <row r="7651" spans="1:18" x14ac:dyDescent="0.25">
      <c r="A7651" s="135">
        <v>1083686</v>
      </c>
      <c r="B7651" s="148" t="s">
        <v>10199</v>
      </c>
      <c r="C7651" s="135">
        <v>6</v>
      </c>
      <c r="D7651" s="135">
        <v>360</v>
      </c>
      <c r="E7651" s="188">
        <v>30</v>
      </c>
      <c r="F7651" s="135">
        <v>360</v>
      </c>
      <c r="G7651" s="135" t="s">
        <v>20</v>
      </c>
      <c r="H7651" s="135" t="s">
        <v>20</v>
      </c>
      <c r="I7651" s="135" t="s">
        <v>20</v>
      </c>
      <c r="J7651" s="136">
        <v>2.9</v>
      </c>
      <c r="K7651" s="136">
        <v>1.95</v>
      </c>
      <c r="L7651" s="136">
        <v>0.78</v>
      </c>
      <c r="M7651" s="137" t="str">
        <f t="shared" si="119"/>
        <v>P</v>
      </c>
      <c r="N7651" s="172" t="s">
        <v>10682</v>
      </c>
      <c r="O7651" s="149" t="s">
        <v>1500</v>
      </c>
      <c r="P7651" s="149" t="s">
        <v>9418</v>
      </c>
      <c r="Q7651" s="150" t="s">
        <v>10519</v>
      </c>
      <c r="R7651" s="189">
        <v>1.62</v>
      </c>
    </row>
    <row r="7652" spans="1:18" x14ac:dyDescent="0.25">
      <c r="A7652" s="132">
        <v>1083689</v>
      </c>
      <c r="B7652" s="145" t="s">
        <v>9999</v>
      </c>
      <c r="C7652" s="132">
        <v>6</v>
      </c>
      <c r="D7652" s="132" t="s">
        <v>20</v>
      </c>
      <c r="E7652" s="186" t="s">
        <v>20</v>
      </c>
      <c r="F7652" s="132" t="s">
        <v>20</v>
      </c>
      <c r="G7652" s="132" t="s">
        <v>20</v>
      </c>
      <c r="H7652" s="132" t="s">
        <v>20</v>
      </c>
      <c r="I7652" s="132" t="s">
        <v>20</v>
      </c>
      <c r="J7652" s="133">
        <v>3.05</v>
      </c>
      <c r="K7652" s="133">
        <v>2.2000000000000002</v>
      </c>
      <c r="L7652" s="133">
        <v>0.6</v>
      </c>
      <c r="M7652" s="134" t="str">
        <f t="shared" si="119"/>
        <v>P</v>
      </c>
      <c r="N7652" s="171" t="s">
        <v>10682</v>
      </c>
      <c r="O7652" s="146" t="s">
        <v>1497</v>
      </c>
      <c r="P7652" s="146" t="s">
        <v>9415</v>
      </c>
      <c r="Q7652" s="147" t="s">
        <v>10519</v>
      </c>
      <c r="R7652" s="187">
        <v>5.52</v>
      </c>
    </row>
    <row r="7653" spans="1:18" x14ac:dyDescent="0.25">
      <c r="A7653" s="135">
        <v>1083690</v>
      </c>
      <c r="B7653" s="148" t="s">
        <v>9218</v>
      </c>
      <c r="C7653" s="135">
        <v>6</v>
      </c>
      <c r="D7653" s="135">
        <v>300</v>
      </c>
      <c r="E7653" s="188">
        <v>28</v>
      </c>
      <c r="F7653" s="135">
        <v>336</v>
      </c>
      <c r="G7653" s="135" t="s">
        <v>20</v>
      </c>
      <c r="H7653" s="135" t="s">
        <v>20</v>
      </c>
      <c r="I7653" s="135" t="s">
        <v>20</v>
      </c>
      <c r="J7653" s="136">
        <v>2.9</v>
      </c>
      <c r="K7653" s="136">
        <v>1.8</v>
      </c>
      <c r="L7653" s="136">
        <v>0.6</v>
      </c>
      <c r="M7653" s="137" t="str">
        <f t="shared" si="119"/>
        <v>P</v>
      </c>
      <c r="N7653" s="172" t="s">
        <v>10682</v>
      </c>
      <c r="O7653" s="149" t="s">
        <v>1587</v>
      </c>
      <c r="P7653" s="149" t="s">
        <v>9421</v>
      </c>
      <c r="Q7653" s="150" t="s">
        <v>10519</v>
      </c>
      <c r="R7653" s="189">
        <v>3.9000000000000004</v>
      </c>
    </row>
    <row r="7654" spans="1:18" x14ac:dyDescent="0.25">
      <c r="A7654" s="132">
        <v>1083691</v>
      </c>
      <c r="B7654" s="145" t="s">
        <v>9220</v>
      </c>
      <c r="C7654" s="132">
        <v>6</v>
      </c>
      <c r="D7654" s="132">
        <v>240</v>
      </c>
      <c r="E7654" s="186">
        <v>20</v>
      </c>
      <c r="F7654" s="132">
        <v>320</v>
      </c>
      <c r="G7654" s="132" t="s">
        <v>20</v>
      </c>
      <c r="H7654" s="132" t="s">
        <v>20</v>
      </c>
      <c r="I7654" s="132" t="s">
        <v>20</v>
      </c>
      <c r="J7654" s="133">
        <v>4.0999999999999996</v>
      </c>
      <c r="K7654" s="133">
        <v>3.2</v>
      </c>
      <c r="L7654" s="133">
        <v>0.8</v>
      </c>
      <c r="M7654" s="134" t="str">
        <f t="shared" si="119"/>
        <v>P</v>
      </c>
      <c r="N7654" s="171" t="s">
        <v>10682</v>
      </c>
      <c r="O7654" s="146" t="s">
        <v>1587</v>
      </c>
      <c r="P7654" s="146" t="s">
        <v>9421</v>
      </c>
      <c r="Q7654" s="147" t="s">
        <v>10519</v>
      </c>
      <c r="R7654" s="187">
        <v>5.22</v>
      </c>
    </row>
    <row r="7655" spans="1:18" x14ac:dyDescent="0.25">
      <c r="A7655" s="135">
        <v>1083692</v>
      </c>
      <c r="B7655" s="148" t="s">
        <v>10200</v>
      </c>
      <c r="C7655" s="135">
        <v>6</v>
      </c>
      <c r="D7655" s="135">
        <v>360</v>
      </c>
      <c r="E7655" s="188">
        <v>30</v>
      </c>
      <c r="F7655" s="135">
        <v>360</v>
      </c>
      <c r="G7655" s="135" t="s">
        <v>20</v>
      </c>
      <c r="H7655" s="135" t="s">
        <v>20</v>
      </c>
      <c r="I7655" s="135" t="s">
        <v>20</v>
      </c>
      <c r="J7655" s="136">
        <v>2.9</v>
      </c>
      <c r="K7655" s="136">
        <v>1.95</v>
      </c>
      <c r="L7655" s="136">
        <v>0.78</v>
      </c>
      <c r="M7655" s="137" t="str">
        <f t="shared" si="119"/>
        <v>P</v>
      </c>
      <c r="N7655" s="172" t="s">
        <v>10682</v>
      </c>
      <c r="O7655" s="149" t="s">
        <v>1500</v>
      </c>
      <c r="P7655" s="149" t="s">
        <v>9418</v>
      </c>
      <c r="Q7655" s="150" t="s">
        <v>10519</v>
      </c>
      <c r="R7655" s="189">
        <v>1.6800000000000002</v>
      </c>
    </row>
    <row r="7656" spans="1:18" x14ac:dyDescent="0.25">
      <c r="A7656" s="132">
        <v>1083693</v>
      </c>
      <c r="B7656" s="145" t="s">
        <v>10201</v>
      </c>
      <c r="C7656" s="132">
        <v>6</v>
      </c>
      <c r="D7656" s="132">
        <v>360</v>
      </c>
      <c r="E7656" s="186" t="s">
        <v>20</v>
      </c>
      <c r="F7656" s="132" t="s">
        <v>20</v>
      </c>
      <c r="G7656" s="132" t="s">
        <v>20</v>
      </c>
      <c r="H7656" s="132" t="s">
        <v>20</v>
      </c>
      <c r="I7656" s="132" t="s">
        <v>20</v>
      </c>
      <c r="J7656" s="133">
        <v>2.9</v>
      </c>
      <c r="K7656" s="133">
        <v>1.95</v>
      </c>
      <c r="L7656" s="133">
        <v>0.78</v>
      </c>
      <c r="M7656" s="134" t="str">
        <f t="shared" si="119"/>
        <v>P</v>
      </c>
      <c r="N7656" s="173" t="s">
        <v>10682</v>
      </c>
      <c r="O7656" s="146" t="s">
        <v>1500</v>
      </c>
      <c r="P7656" s="146" t="s">
        <v>9418</v>
      </c>
      <c r="Q7656" s="147" t="s">
        <v>10519</v>
      </c>
      <c r="R7656" s="187">
        <v>1.6800000000000002</v>
      </c>
    </row>
    <row r="7657" spans="1:18" x14ac:dyDescent="0.25">
      <c r="A7657" s="135">
        <v>1083694</v>
      </c>
      <c r="B7657" s="148" t="s">
        <v>10202</v>
      </c>
      <c r="C7657" s="135">
        <v>6</v>
      </c>
      <c r="D7657" s="135" t="s">
        <v>20</v>
      </c>
      <c r="E7657" s="188" t="s">
        <v>20</v>
      </c>
      <c r="F7657" s="135" t="s">
        <v>20</v>
      </c>
      <c r="G7657" s="135" t="s">
        <v>20</v>
      </c>
      <c r="H7657" s="135" t="s">
        <v>20</v>
      </c>
      <c r="I7657" s="135" t="s">
        <v>20</v>
      </c>
      <c r="J7657" s="136">
        <v>2.9</v>
      </c>
      <c r="K7657" s="136">
        <v>1.95</v>
      </c>
      <c r="L7657" s="136">
        <v>0.78</v>
      </c>
      <c r="M7657" s="137" t="str">
        <f t="shared" si="119"/>
        <v>P</v>
      </c>
      <c r="N7657" s="174" t="s">
        <v>10682</v>
      </c>
      <c r="O7657" s="149" t="s">
        <v>1500</v>
      </c>
      <c r="P7657" s="149" t="s">
        <v>9418</v>
      </c>
      <c r="Q7657" s="150" t="s">
        <v>10519</v>
      </c>
      <c r="R7657" s="189">
        <v>1.1791044776119404</v>
      </c>
    </row>
    <row r="7658" spans="1:18" x14ac:dyDescent="0.25">
      <c r="A7658" s="132">
        <v>1083697</v>
      </c>
      <c r="B7658" s="145" t="s">
        <v>10000</v>
      </c>
      <c r="C7658" s="132">
        <v>6</v>
      </c>
      <c r="D7658" s="132">
        <v>45</v>
      </c>
      <c r="E7658" s="186" t="s">
        <v>21</v>
      </c>
      <c r="F7658" s="132" t="s">
        <v>20</v>
      </c>
      <c r="G7658" s="132" t="s">
        <v>20</v>
      </c>
      <c r="H7658" s="132" t="s">
        <v>20</v>
      </c>
      <c r="I7658" s="132" t="s">
        <v>20</v>
      </c>
      <c r="J7658" s="133">
        <v>3.15</v>
      </c>
      <c r="K7658" s="133">
        <v>2.35</v>
      </c>
      <c r="L7658" s="133">
        <v>2.8</v>
      </c>
      <c r="M7658" s="134" t="str">
        <f t="shared" si="119"/>
        <v>P</v>
      </c>
      <c r="N7658" s="173" t="s">
        <v>10681</v>
      </c>
      <c r="O7658" s="146" t="s">
        <v>1578</v>
      </c>
      <c r="P7658" s="146" t="s">
        <v>9502</v>
      </c>
      <c r="Q7658" s="147" t="s">
        <v>10519</v>
      </c>
      <c r="R7658" s="187">
        <v>23.34</v>
      </c>
    </row>
    <row r="7659" spans="1:18" x14ac:dyDescent="0.25">
      <c r="A7659" s="135">
        <v>1083698</v>
      </c>
      <c r="B7659" s="148" t="s">
        <v>10001</v>
      </c>
      <c r="C7659" s="135">
        <v>6</v>
      </c>
      <c r="D7659" s="135">
        <v>45</v>
      </c>
      <c r="E7659" s="188" t="s">
        <v>21</v>
      </c>
      <c r="F7659" s="135">
        <v>75</v>
      </c>
      <c r="G7659" s="135" t="s">
        <v>20</v>
      </c>
      <c r="H7659" s="135" t="s">
        <v>20</v>
      </c>
      <c r="I7659" s="135" t="s">
        <v>20</v>
      </c>
      <c r="J7659" s="136">
        <v>3.15</v>
      </c>
      <c r="K7659" s="136">
        <v>2.35</v>
      </c>
      <c r="L7659" s="136">
        <v>2.8</v>
      </c>
      <c r="M7659" s="137" t="str">
        <f t="shared" si="119"/>
        <v>P</v>
      </c>
      <c r="N7659" s="174" t="s">
        <v>10681</v>
      </c>
      <c r="O7659" s="149" t="s">
        <v>1578</v>
      </c>
      <c r="P7659" s="149" t="s">
        <v>9502</v>
      </c>
      <c r="Q7659" s="150" t="s">
        <v>10519</v>
      </c>
      <c r="R7659" s="189">
        <v>24.18</v>
      </c>
    </row>
    <row r="7660" spans="1:18" x14ac:dyDescent="0.25">
      <c r="A7660" s="132">
        <v>1083699</v>
      </c>
      <c r="B7660" s="145" t="s">
        <v>10203</v>
      </c>
      <c r="C7660" s="132">
        <v>1</v>
      </c>
      <c r="D7660" s="132">
        <v>250</v>
      </c>
      <c r="E7660" s="186" t="s">
        <v>20</v>
      </c>
      <c r="F7660" s="132" t="s">
        <v>20</v>
      </c>
      <c r="G7660" s="132" t="s">
        <v>20</v>
      </c>
      <c r="H7660" s="132" t="s">
        <v>20</v>
      </c>
      <c r="I7660" s="132" t="s">
        <v>20</v>
      </c>
      <c r="J7660" s="133">
        <v>1.5</v>
      </c>
      <c r="K7660" s="133">
        <v>1.5</v>
      </c>
      <c r="L7660" s="133">
        <v>3</v>
      </c>
      <c r="M7660" s="134" t="str">
        <f t="shared" si="119"/>
        <v>P</v>
      </c>
      <c r="N7660" s="173" t="s">
        <v>10681</v>
      </c>
      <c r="O7660" s="146" t="s">
        <v>1506</v>
      </c>
      <c r="P7660" s="146" t="s">
        <v>9442</v>
      </c>
      <c r="Q7660" s="147" t="s">
        <v>10106</v>
      </c>
      <c r="R7660" s="187">
        <v>12.24</v>
      </c>
    </row>
    <row r="7661" spans="1:18" x14ac:dyDescent="0.25">
      <c r="A7661" s="135">
        <v>1083700</v>
      </c>
      <c r="B7661" s="148" t="s">
        <v>10204</v>
      </c>
      <c r="C7661" s="135">
        <v>1</v>
      </c>
      <c r="D7661" s="135">
        <v>8000</v>
      </c>
      <c r="E7661" s="188">
        <v>200</v>
      </c>
      <c r="F7661" s="135">
        <v>12000</v>
      </c>
      <c r="G7661" s="135" t="s">
        <v>20</v>
      </c>
      <c r="H7661" s="135" t="s">
        <v>20</v>
      </c>
      <c r="I7661" s="135" t="s">
        <v>20</v>
      </c>
      <c r="J7661" s="136">
        <v>1.2</v>
      </c>
      <c r="K7661" s="136">
        <v>0.37</v>
      </c>
      <c r="L7661" s="136">
        <v>0.27</v>
      </c>
      <c r="M7661" s="137" t="str">
        <f t="shared" si="119"/>
        <v>P</v>
      </c>
      <c r="N7661" s="174" t="s">
        <v>10681</v>
      </c>
      <c r="O7661" s="149" t="s">
        <v>1578</v>
      </c>
      <c r="P7661" s="149" t="s">
        <v>10582</v>
      </c>
      <c r="Q7661" s="150" t="s">
        <v>10519</v>
      </c>
      <c r="R7661" s="189">
        <v>1.1200000000000001</v>
      </c>
    </row>
    <row r="7662" spans="1:18" x14ac:dyDescent="0.25">
      <c r="A7662" s="132">
        <v>1083701</v>
      </c>
      <c r="B7662" s="145" t="s">
        <v>10205</v>
      </c>
      <c r="C7662" s="132">
        <v>1</v>
      </c>
      <c r="D7662" s="132">
        <v>8000</v>
      </c>
      <c r="E7662" s="186">
        <v>200</v>
      </c>
      <c r="F7662" s="132">
        <v>12000</v>
      </c>
      <c r="G7662" s="132" t="s">
        <v>20</v>
      </c>
      <c r="H7662" s="132">
        <v>800</v>
      </c>
      <c r="I7662" s="132">
        <v>1</v>
      </c>
      <c r="J7662" s="133">
        <v>1.2</v>
      </c>
      <c r="K7662" s="133">
        <v>0.37</v>
      </c>
      <c r="L7662" s="133">
        <v>0.27</v>
      </c>
      <c r="M7662" s="134" t="str">
        <f t="shared" si="119"/>
        <v>P</v>
      </c>
      <c r="N7662" s="171" t="s">
        <v>10681</v>
      </c>
      <c r="O7662" s="146" t="s">
        <v>1578</v>
      </c>
      <c r="P7662" s="146" t="s">
        <v>10582</v>
      </c>
      <c r="Q7662" s="147" t="s">
        <v>10519</v>
      </c>
      <c r="R7662" s="187">
        <v>1.46</v>
      </c>
    </row>
    <row r="7663" spans="1:18" x14ac:dyDescent="0.25">
      <c r="A7663" s="135">
        <v>1083702</v>
      </c>
      <c r="B7663" s="148" t="s">
        <v>10206</v>
      </c>
      <c r="C7663" s="135">
        <v>1</v>
      </c>
      <c r="D7663" s="135">
        <v>8000</v>
      </c>
      <c r="E7663" s="188">
        <v>200</v>
      </c>
      <c r="F7663" s="135" t="s">
        <v>20</v>
      </c>
      <c r="G7663" s="135" t="s">
        <v>20</v>
      </c>
      <c r="H7663" s="135">
        <v>800</v>
      </c>
      <c r="I7663" s="135">
        <v>1</v>
      </c>
      <c r="J7663" s="136">
        <v>1.2</v>
      </c>
      <c r="K7663" s="136">
        <v>0.37</v>
      </c>
      <c r="L7663" s="136">
        <v>0.27</v>
      </c>
      <c r="M7663" s="137" t="str">
        <f t="shared" si="119"/>
        <v>P</v>
      </c>
      <c r="N7663" s="174" t="s">
        <v>10681</v>
      </c>
      <c r="O7663" s="149" t="s">
        <v>1578</v>
      </c>
      <c r="P7663" s="149" t="s">
        <v>10582</v>
      </c>
      <c r="Q7663" s="150" t="s">
        <v>10519</v>
      </c>
      <c r="R7663" s="189">
        <v>1.44</v>
      </c>
    </row>
    <row r="7664" spans="1:18" x14ac:dyDescent="0.25">
      <c r="A7664" s="132">
        <v>1083703</v>
      </c>
      <c r="B7664" s="145" t="s">
        <v>10002</v>
      </c>
      <c r="C7664" s="132">
        <v>1000</v>
      </c>
      <c r="D7664" s="132" t="s">
        <v>20</v>
      </c>
      <c r="E7664" s="186" t="s">
        <v>20</v>
      </c>
      <c r="F7664" s="132" t="s">
        <v>20</v>
      </c>
      <c r="G7664" s="132" t="s">
        <v>20</v>
      </c>
      <c r="H7664" s="132" t="s">
        <v>20</v>
      </c>
      <c r="I7664" s="132" t="s">
        <v>20</v>
      </c>
      <c r="J7664" s="133">
        <v>1.4</v>
      </c>
      <c r="K7664" s="133">
        <v>1.4</v>
      </c>
      <c r="L7664" s="133">
        <v>0.43</v>
      </c>
      <c r="M7664" s="134" t="str">
        <f t="shared" si="119"/>
        <v>P</v>
      </c>
      <c r="N7664" s="173" t="s">
        <v>10682</v>
      </c>
      <c r="O7664" s="146" t="s">
        <v>1506</v>
      </c>
      <c r="P7664" s="146" t="s">
        <v>9526</v>
      </c>
      <c r="Q7664" s="147" t="s">
        <v>10519</v>
      </c>
      <c r="R7664" s="187">
        <v>40</v>
      </c>
    </row>
    <row r="7665" spans="1:18" x14ac:dyDescent="0.25">
      <c r="A7665" s="135">
        <v>1083705</v>
      </c>
      <c r="B7665" s="148" t="s">
        <v>10207</v>
      </c>
      <c r="C7665" s="135">
        <v>6</v>
      </c>
      <c r="D7665" s="135">
        <v>115</v>
      </c>
      <c r="E7665" s="188" t="s">
        <v>21</v>
      </c>
      <c r="F7665" s="135">
        <v>161</v>
      </c>
      <c r="G7665" s="135" t="s">
        <v>20</v>
      </c>
      <c r="H7665" s="135" t="s">
        <v>20</v>
      </c>
      <c r="I7665" s="135" t="s">
        <v>20</v>
      </c>
      <c r="J7665" s="136">
        <v>2.56</v>
      </c>
      <c r="K7665" s="136">
        <v>1.8</v>
      </c>
      <c r="L7665" s="136">
        <v>2.11</v>
      </c>
      <c r="M7665" s="137" t="str">
        <f t="shared" si="119"/>
        <v>P</v>
      </c>
      <c r="N7665" s="174" t="s">
        <v>10681</v>
      </c>
      <c r="O7665" s="149" t="s">
        <v>1506</v>
      </c>
      <c r="P7665" s="149" t="s">
        <v>9435</v>
      </c>
      <c r="Q7665" s="150" t="s">
        <v>10106</v>
      </c>
      <c r="R7665" s="189">
        <v>16.68</v>
      </c>
    </row>
    <row r="7666" spans="1:18" x14ac:dyDescent="0.25">
      <c r="A7666" s="132">
        <v>1083711</v>
      </c>
      <c r="B7666" s="145" t="s">
        <v>10208</v>
      </c>
      <c r="C7666" s="132">
        <v>6</v>
      </c>
      <c r="D7666" s="132">
        <v>115</v>
      </c>
      <c r="E7666" s="186" t="s">
        <v>21</v>
      </c>
      <c r="F7666" s="132">
        <v>161</v>
      </c>
      <c r="G7666" s="132" t="s">
        <v>20</v>
      </c>
      <c r="H7666" s="132" t="s">
        <v>20</v>
      </c>
      <c r="I7666" s="132" t="s">
        <v>20</v>
      </c>
      <c r="J7666" s="133">
        <v>2.56</v>
      </c>
      <c r="K7666" s="133">
        <v>1.8</v>
      </c>
      <c r="L7666" s="133">
        <v>2.11</v>
      </c>
      <c r="M7666" s="134" t="str">
        <f t="shared" si="119"/>
        <v>P</v>
      </c>
      <c r="N7666" s="173" t="s">
        <v>10681</v>
      </c>
      <c r="O7666" s="146" t="s">
        <v>1506</v>
      </c>
      <c r="P7666" s="146" t="s">
        <v>9435</v>
      </c>
      <c r="Q7666" s="147" t="s">
        <v>10106</v>
      </c>
      <c r="R7666" s="187">
        <v>21.06</v>
      </c>
    </row>
    <row r="7667" spans="1:18" x14ac:dyDescent="0.25">
      <c r="A7667" s="135">
        <v>1083712</v>
      </c>
      <c r="B7667" s="148" t="s">
        <v>10209</v>
      </c>
      <c r="C7667" s="135">
        <v>6</v>
      </c>
      <c r="D7667" s="135">
        <v>42</v>
      </c>
      <c r="E7667" s="188" t="s">
        <v>21</v>
      </c>
      <c r="F7667" s="135">
        <v>54</v>
      </c>
      <c r="G7667" s="135" t="s">
        <v>20</v>
      </c>
      <c r="H7667" s="135" t="s">
        <v>20</v>
      </c>
      <c r="I7667" s="135" t="s">
        <v>20</v>
      </c>
      <c r="J7667" s="136">
        <v>3.65</v>
      </c>
      <c r="K7667" s="136">
        <v>2.56</v>
      </c>
      <c r="L7667" s="136">
        <v>2.1800000000000002</v>
      </c>
      <c r="M7667" s="137" t="str">
        <f t="shared" si="119"/>
        <v>P</v>
      </c>
      <c r="N7667" s="174" t="s">
        <v>10681</v>
      </c>
      <c r="O7667" s="149" t="s">
        <v>1506</v>
      </c>
      <c r="P7667" s="149" t="s">
        <v>9435</v>
      </c>
      <c r="Q7667" s="150" t="s">
        <v>10106</v>
      </c>
      <c r="R7667" s="189">
        <v>35.46</v>
      </c>
    </row>
    <row r="7668" spans="1:18" x14ac:dyDescent="0.25">
      <c r="A7668" s="132">
        <v>1083713</v>
      </c>
      <c r="B7668" s="145" t="s">
        <v>10210</v>
      </c>
      <c r="C7668" s="132">
        <v>6</v>
      </c>
      <c r="D7668" s="132">
        <v>42</v>
      </c>
      <c r="E7668" s="186" t="s">
        <v>21</v>
      </c>
      <c r="F7668" s="132">
        <v>54</v>
      </c>
      <c r="G7668" s="132" t="s">
        <v>20</v>
      </c>
      <c r="H7668" s="132" t="s">
        <v>20</v>
      </c>
      <c r="I7668" s="132" t="s">
        <v>20</v>
      </c>
      <c r="J7668" s="133">
        <v>3.82</v>
      </c>
      <c r="K7668" s="133">
        <v>3.57</v>
      </c>
      <c r="L7668" s="133">
        <v>1.57</v>
      </c>
      <c r="M7668" s="134" t="str">
        <f t="shared" si="119"/>
        <v>P</v>
      </c>
      <c r="N7668" s="173" t="s">
        <v>10681</v>
      </c>
      <c r="O7668" s="146" t="s">
        <v>1506</v>
      </c>
      <c r="P7668" s="146" t="s">
        <v>9435</v>
      </c>
      <c r="Q7668" s="147" t="s">
        <v>10106</v>
      </c>
      <c r="R7668" s="187">
        <v>33.24</v>
      </c>
    </row>
    <row r="7669" spans="1:18" x14ac:dyDescent="0.25">
      <c r="A7669" s="135">
        <v>1083714</v>
      </c>
      <c r="B7669" s="148" t="s">
        <v>10211</v>
      </c>
      <c r="C7669" s="135">
        <v>6</v>
      </c>
      <c r="D7669" s="135">
        <v>42</v>
      </c>
      <c r="E7669" s="188" t="s">
        <v>21</v>
      </c>
      <c r="F7669" s="135">
        <v>54</v>
      </c>
      <c r="G7669" s="135" t="s">
        <v>20</v>
      </c>
      <c r="H7669" s="135" t="s">
        <v>20</v>
      </c>
      <c r="I7669" s="135" t="s">
        <v>20</v>
      </c>
      <c r="J7669" s="136">
        <v>3.82</v>
      </c>
      <c r="K7669" s="136">
        <v>3.57</v>
      </c>
      <c r="L7669" s="136">
        <v>1.57</v>
      </c>
      <c r="M7669" s="137" t="str">
        <f t="shared" si="119"/>
        <v>P</v>
      </c>
      <c r="N7669" s="174" t="s">
        <v>10681</v>
      </c>
      <c r="O7669" s="149" t="s">
        <v>1506</v>
      </c>
      <c r="P7669" s="149" t="s">
        <v>9435</v>
      </c>
      <c r="Q7669" s="150" t="s">
        <v>10106</v>
      </c>
      <c r="R7669" s="189">
        <v>32.28</v>
      </c>
    </row>
    <row r="7670" spans="1:18" x14ac:dyDescent="0.25">
      <c r="A7670" s="132">
        <v>1083715</v>
      </c>
      <c r="B7670" s="145" t="s">
        <v>10212</v>
      </c>
      <c r="C7670" s="132">
        <v>4</v>
      </c>
      <c r="D7670" s="132">
        <v>36</v>
      </c>
      <c r="E7670" s="186" t="s">
        <v>21</v>
      </c>
      <c r="F7670" s="132">
        <v>48</v>
      </c>
      <c r="G7670" s="132" t="s">
        <v>20</v>
      </c>
      <c r="H7670" s="132" t="s">
        <v>20</v>
      </c>
      <c r="I7670" s="132" t="s">
        <v>20</v>
      </c>
      <c r="J7670" s="133">
        <v>3.45</v>
      </c>
      <c r="K7670" s="133">
        <v>3.45</v>
      </c>
      <c r="L7670" s="133">
        <v>1.89</v>
      </c>
      <c r="M7670" s="134" t="str">
        <f t="shared" si="119"/>
        <v>P</v>
      </c>
      <c r="N7670" s="173" t="s">
        <v>10681</v>
      </c>
      <c r="O7670" s="146" t="s">
        <v>1506</v>
      </c>
      <c r="P7670" s="146" t="s">
        <v>9435</v>
      </c>
      <c r="Q7670" s="147" t="s">
        <v>10106</v>
      </c>
      <c r="R7670" s="187">
        <v>33.76</v>
      </c>
    </row>
    <row r="7671" spans="1:18" x14ac:dyDescent="0.25">
      <c r="A7671" s="135">
        <v>1083716</v>
      </c>
      <c r="B7671" s="148" t="s">
        <v>10213</v>
      </c>
      <c r="C7671" s="135">
        <v>4</v>
      </c>
      <c r="D7671" s="135">
        <v>30</v>
      </c>
      <c r="E7671" s="188" t="s">
        <v>21</v>
      </c>
      <c r="F7671" s="135">
        <v>36</v>
      </c>
      <c r="G7671" s="135" t="s">
        <v>20</v>
      </c>
      <c r="H7671" s="135" t="s">
        <v>20</v>
      </c>
      <c r="I7671" s="135" t="s">
        <v>20</v>
      </c>
      <c r="J7671" s="136">
        <v>3.46</v>
      </c>
      <c r="K7671" s="136">
        <v>3.45</v>
      </c>
      <c r="L7671" s="136">
        <v>2.15</v>
      </c>
      <c r="M7671" s="137" t="str">
        <f t="shared" si="119"/>
        <v>P</v>
      </c>
      <c r="N7671" s="174" t="s">
        <v>10681</v>
      </c>
      <c r="O7671" s="149" t="s">
        <v>1506</v>
      </c>
      <c r="P7671" s="149" t="s">
        <v>9435</v>
      </c>
      <c r="Q7671" s="150" t="s">
        <v>10106</v>
      </c>
      <c r="R7671" s="189">
        <v>30.16</v>
      </c>
    </row>
    <row r="7672" spans="1:18" x14ac:dyDescent="0.25">
      <c r="A7672" s="132">
        <v>1083717</v>
      </c>
      <c r="B7672" s="145" t="s">
        <v>10214</v>
      </c>
      <c r="C7672" s="132">
        <v>4</v>
      </c>
      <c r="D7672" s="132">
        <v>30</v>
      </c>
      <c r="E7672" s="186" t="s">
        <v>20</v>
      </c>
      <c r="F7672" s="132" t="s">
        <v>20</v>
      </c>
      <c r="G7672" s="132" t="s">
        <v>20</v>
      </c>
      <c r="H7672" s="132" t="s">
        <v>20</v>
      </c>
      <c r="I7672" s="132" t="s">
        <v>20</v>
      </c>
      <c r="J7672" s="133">
        <v>3.46</v>
      </c>
      <c r="K7672" s="133">
        <v>3.45</v>
      </c>
      <c r="L7672" s="133">
        <v>2.15</v>
      </c>
      <c r="M7672" s="134" t="str">
        <f t="shared" si="119"/>
        <v>P</v>
      </c>
      <c r="N7672" s="173" t="s">
        <v>10681</v>
      </c>
      <c r="O7672" s="146" t="s">
        <v>1506</v>
      </c>
      <c r="P7672" s="146" t="s">
        <v>9435</v>
      </c>
      <c r="Q7672" s="147" t="s">
        <v>10106</v>
      </c>
      <c r="R7672" s="187">
        <v>30.24</v>
      </c>
    </row>
    <row r="7673" spans="1:18" x14ac:dyDescent="0.25">
      <c r="A7673" s="135">
        <v>1083718</v>
      </c>
      <c r="B7673" s="148" t="s">
        <v>10215</v>
      </c>
      <c r="C7673" s="135">
        <v>4</v>
      </c>
      <c r="D7673" s="135">
        <v>48</v>
      </c>
      <c r="E7673" s="188" t="s">
        <v>20</v>
      </c>
      <c r="F7673" s="135" t="s">
        <v>20</v>
      </c>
      <c r="G7673" s="135" t="s">
        <v>20</v>
      </c>
      <c r="H7673" s="135" t="s">
        <v>20</v>
      </c>
      <c r="I7673" s="135" t="s">
        <v>20</v>
      </c>
      <c r="J7673" s="136">
        <v>3.05</v>
      </c>
      <c r="K7673" s="136">
        <v>2.66</v>
      </c>
      <c r="L7673" s="136">
        <v>2.76</v>
      </c>
      <c r="M7673" s="137" t="str">
        <f t="shared" si="119"/>
        <v>P</v>
      </c>
      <c r="N7673" s="174" t="s">
        <v>10681</v>
      </c>
      <c r="O7673" s="149" t="s">
        <v>1506</v>
      </c>
      <c r="P7673" s="149" t="s">
        <v>9435</v>
      </c>
      <c r="Q7673" s="150" t="s">
        <v>10106</v>
      </c>
      <c r="R7673" s="189">
        <v>30.08</v>
      </c>
    </row>
    <row r="7674" spans="1:18" x14ac:dyDescent="0.25">
      <c r="A7674" s="132">
        <v>1083721</v>
      </c>
      <c r="B7674" s="145" t="s">
        <v>10216</v>
      </c>
      <c r="C7674" s="132">
        <v>4</v>
      </c>
      <c r="D7674" s="132">
        <v>33</v>
      </c>
      <c r="E7674" s="186" t="s">
        <v>21</v>
      </c>
      <c r="F7674" s="132">
        <v>44</v>
      </c>
      <c r="G7674" s="132" t="s">
        <v>20</v>
      </c>
      <c r="H7674" s="132" t="s">
        <v>20</v>
      </c>
      <c r="I7674" s="132" t="s">
        <v>20</v>
      </c>
      <c r="J7674" s="133">
        <v>3.58</v>
      </c>
      <c r="K7674" s="133">
        <v>2.69</v>
      </c>
      <c r="L7674" s="133">
        <v>3.26</v>
      </c>
      <c r="M7674" s="134" t="str">
        <f t="shared" si="119"/>
        <v>P</v>
      </c>
      <c r="N7674" s="173" t="s">
        <v>10681</v>
      </c>
      <c r="O7674" s="146" t="s">
        <v>1506</v>
      </c>
      <c r="P7674" s="146" t="s">
        <v>9435</v>
      </c>
      <c r="Q7674" s="147" t="s">
        <v>10106</v>
      </c>
      <c r="R7674" s="187">
        <v>36.880000000000003</v>
      </c>
    </row>
    <row r="7675" spans="1:18" x14ac:dyDescent="0.25">
      <c r="A7675" s="135">
        <v>1083733</v>
      </c>
      <c r="B7675" s="148" t="s">
        <v>10217</v>
      </c>
      <c r="C7675" s="135">
        <v>6</v>
      </c>
      <c r="D7675" s="135">
        <v>100</v>
      </c>
      <c r="E7675" s="188" t="s">
        <v>21</v>
      </c>
      <c r="F7675" s="135">
        <v>120</v>
      </c>
      <c r="G7675" s="135" t="s">
        <v>20</v>
      </c>
      <c r="H7675" s="135" t="s">
        <v>20</v>
      </c>
      <c r="I7675" s="135" t="s">
        <v>20</v>
      </c>
      <c r="J7675" s="136">
        <v>2.87</v>
      </c>
      <c r="K7675" s="136">
        <v>1.9</v>
      </c>
      <c r="L7675" s="136">
        <v>2.33</v>
      </c>
      <c r="M7675" s="137" t="str">
        <f t="shared" si="119"/>
        <v>P</v>
      </c>
      <c r="N7675" s="174" t="s">
        <v>10681</v>
      </c>
      <c r="O7675" s="149" t="s">
        <v>1506</v>
      </c>
      <c r="P7675" s="149" t="s">
        <v>9435</v>
      </c>
      <c r="Q7675" s="150" t="s">
        <v>10106</v>
      </c>
      <c r="R7675" s="189">
        <v>20.22</v>
      </c>
    </row>
    <row r="7676" spans="1:18" x14ac:dyDescent="0.25">
      <c r="A7676" s="132">
        <v>1083736</v>
      </c>
      <c r="B7676" s="145" t="s">
        <v>10218</v>
      </c>
      <c r="C7676" s="132">
        <v>6</v>
      </c>
      <c r="D7676" s="132">
        <v>100</v>
      </c>
      <c r="E7676" s="186" t="s">
        <v>21</v>
      </c>
      <c r="F7676" s="132">
        <v>120</v>
      </c>
      <c r="G7676" s="132" t="s">
        <v>20</v>
      </c>
      <c r="H7676" s="132" t="s">
        <v>20</v>
      </c>
      <c r="I7676" s="132" t="s">
        <v>20</v>
      </c>
      <c r="J7676" s="133">
        <v>2.87</v>
      </c>
      <c r="K7676" s="133">
        <v>1.9</v>
      </c>
      <c r="L7676" s="133">
        <v>2.33</v>
      </c>
      <c r="M7676" s="134" t="str">
        <f t="shared" si="119"/>
        <v>P</v>
      </c>
      <c r="N7676" s="173" t="s">
        <v>10681</v>
      </c>
      <c r="O7676" s="146" t="s">
        <v>1506</v>
      </c>
      <c r="P7676" s="146" t="s">
        <v>9435</v>
      </c>
      <c r="Q7676" s="147" t="s">
        <v>10106</v>
      </c>
      <c r="R7676" s="187">
        <v>22.14</v>
      </c>
    </row>
    <row r="7677" spans="1:18" x14ac:dyDescent="0.25">
      <c r="A7677" s="135">
        <v>1083737</v>
      </c>
      <c r="B7677" s="148" t="s">
        <v>10219</v>
      </c>
      <c r="C7677" s="135">
        <v>6</v>
      </c>
      <c r="D7677" s="135">
        <v>100</v>
      </c>
      <c r="E7677" s="188" t="s">
        <v>21</v>
      </c>
      <c r="F7677" s="135">
        <v>120</v>
      </c>
      <c r="G7677" s="135" t="s">
        <v>20</v>
      </c>
      <c r="H7677" s="135" t="s">
        <v>20</v>
      </c>
      <c r="I7677" s="135" t="s">
        <v>20</v>
      </c>
      <c r="J7677" s="136">
        <v>2.87</v>
      </c>
      <c r="K7677" s="136">
        <v>1.9</v>
      </c>
      <c r="L7677" s="136">
        <v>2.33</v>
      </c>
      <c r="M7677" s="137" t="str">
        <f t="shared" si="119"/>
        <v>P</v>
      </c>
      <c r="N7677" s="174" t="s">
        <v>10681</v>
      </c>
      <c r="O7677" s="149" t="s">
        <v>1506</v>
      </c>
      <c r="P7677" s="149" t="s">
        <v>9435</v>
      </c>
      <c r="Q7677" s="150" t="s">
        <v>10106</v>
      </c>
      <c r="R7677" s="189">
        <v>21.419999999999998</v>
      </c>
    </row>
    <row r="7678" spans="1:18" x14ac:dyDescent="0.25">
      <c r="A7678" s="132">
        <v>1083738</v>
      </c>
      <c r="B7678" s="145" t="s">
        <v>10220</v>
      </c>
      <c r="C7678" s="132">
        <v>6</v>
      </c>
      <c r="D7678" s="132">
        <v>54</v>
      </c>
      <c r="E7678" s="186" t="s">
        <v>21</v>
      </c>
      <c r="F7678" s="132">
        <v>70</v>
      </c>
      <c r="G7678" s="132" t="s">
        <v>20</v>
      </c>
      <c r="H7678" s="132" t="s">
        <v>20</v>
      </c>
      <c r="I7678" s="132" t="s">
        <v>20</v>
      </c>
      <c r="J7678" s="133">
        <v>3.9</v>
      </c>
      <c r="K7678" s="133">
        <v>3.05</v>
      </c>
      <c r="L7678" s="133">
        <v>2</v>
      </c>
      <c r="M7678" s="134" t="str">
        <f t="shared" si="119"/>
        <v>P</v>
      </c>
      <c r="N7678" s="173" t="s">
        <v>10681</v>
      </c>
      <c r="O7678" s="146" t="s">
        <v>1506</v>
      </c>
      <c r="P7678" s="146" t="s">
        <v>9435</v>
      </c>
      <c r="Q7678" s="147" t="s">
        <v>10106</v>
      </c>
      <c r="R7678" s="187">
        <v>37.14</v>
      </c>
    </row>
    <row r="7679" spans="1:18" x14ac:dyDescent="0.25">
      <c r="A7679" s="135">
        <v>1083741</v>
      </c>
      <c r="B7679" s="148" t="s">
        <v>10221</v>
      </c>
      <c r="C7679" s="135">
        <v>4</v>
      </c>
      <c r="D7679" s="135">
        <v>45</v>
      </c>
      <c r="E7679" s="188" t="s">
        <v>21</v>
      </c>
      <c r="F7679" s="135">
        <v>54</v>
      </c>
      <c r="G7679" s="135" t="s">
        <v>20</v>
      </c>
      <c r="H7679" s="135" t="s">
        <v>20</v>
      </c>
      <c r="I7679" s="135" t="s">
        <v>20</v>
      </c>
      <c r="J7679" s="136">
        <v>3.43</v>
      </c>
      <c r="K7679" s="136">
        <v>3.12</v>
      </c>
      <c r="L7679" s="136">
        <v>2.2599999999999998</v>
      </c>
      <c r="M7679" s="137" t="str">
        <f t="shared" si="119"/>
        <v>P</v>
      </c>
      <c r="N7679" s="174" t="s">
        <v>10681</v>
      </c>
      <c r="O7679" s="149" t="s">
        <v>1506</v>
      </c>
      <c r="P7679" s="149" t="s">
        <v>9435</v>
      </c>
      <c r="Q7679" s="150" t="s">
        <v>10106</v>
      </c>
      <c r="R7679" s="189">
        <v>34.6</v>
      </c>
    </row>
    <row r="7680" spans="1:18" x14ac:dyDescent="0.25">
      <c r="A7680" s="132">
        <v>1083743</v>
      </c>
      <c r="B7680" s="145" t="s">
        <v>10222</v>
      </c>
      <c r="C7680" s="132">
        <v>4</v>
      </c>
      <c r="D7680" s="132">
        <v>45</v>
      </c>
      <c r="E7680" s="186" t="s">
        <v>21</v>
      </c>
      <c r="F7680" s="132">
        <v>54</v>
      </c>
      <c r="G7680" s="132" t="s">
        <v>20</v>
      </c>
      <c r="H7680" s="132" t="s">
        <v>20</v>
      </c>
      <c r="I7680" s="132" t="s">
        <v>20</v>
      </c>
      <c r="J7680" s="133">
        <v>3.43</v>
      </c>
      <c r="K7680" s="133">
        <v>3.12</v>
      </c>
      <c r="L7680" s="133">
        <v>2.2599999999999998</v>
      </c>
      <c r="M7680" s="134" t="str">
        <f t="shared" si="119"/>
        <v>P</v>
      </c>
      <c r="N7680" s="173" t="s">
        <v>10681</v>
      </c>
      <c r="O7680" s="146" t="s">
        <v>1506</v>
      </c>
      <c r="P7680" s="146" t="s">
        <v>9435</v>
      </c>
      <c r="Q7680" s="147" t="s">
        <v>10106</v>
      </c>
      <c r="R7680" s="187">
        <v>31.92</v>
      </c>
    </row>
    <row r="7681" spans="1:18" x14ac:dyDescent="0.25">
      <c r="A7681" s="135">
        <v>1083744</v>
      </c>
      <c r="B7681" s="148" t="s">
        <v>10223</v>
      </c>
      <c r="C7681" s="135">
        <v>6</v>
      </c>
      <c r="D7681" s="135" t="s">
        <v>20</v>
      </c>
      <c r="E7681" s="188" t="s">
        <v>21</v>
      </c>
      <c r="F7681" s="135">
        <v>351</v>
      </c>
      <c r="G7681" s="135" t="s">
        <v>20</v>
      </c>
      <c r="H7681" s="135" t="s">
        <v>20</v>
      </c>
      <c r="I7681" s="135" t="s">
        <v>20</v>
      </c>
      <c r="J7681" s="136">
        <v>2.5499999999999998</v>
      </c>
      <c r="K7681" s="136">
        <v>1.61</v>
      </c>
      <c r="L7681" s="136">
        <v>1.1000000000000001</v>
      </c>
      <c r="M7681" s="137" t="str">
        <f t="shared" si="119"/>
        <v>P</v>
      </c>
      <c r="N7681" s="174" t="s">
        <v>10681</v>
      </c>
      <c r="O7681" s="149" t="s">
        <v>1506</v>
      </c>
      <c r="P7681" s="149" t="s">
        <v>9435</v>
      </c>
      <c r="Q7681" s="150" t="s">
        <v>10519</v>
      </c>
      <c r="R7681" s="189">
        <v>17.34</v>
      </c>
    </row>
    <row r="7682" spans="1:18" x14ac:dyDescent="0.25">
      <c r="A7682" s="132">
        <v>1083747</v>
      </c>
      <c r="B7682" s="145" t="s">
        <v>10224</v>
      </c>
      <c r="C7682" s="132">
        <v>6</v>
      </c>
      <c r="D7682" s="132">
        <v>88</v>
      </c>
      <c r="E7682" s="186" t="s">
        <v>21</v>
      </c>
      <c r="F7682" s="132">
        <v>110</v>
      </c>
      <c r="G7682" s="132" t="s">
        <v>20</v>
      </c>
      <c r="H7682" s="132" t="s">
        <v>20</v>
      </c>
      <c r="I7682" s="132" t="s">
        <v>20</v>
      </c>
      <c r="J7682" s="133">
        <v>2.57</v>
      </c>
      <c r="K7682" s="133">
        <v>1.98</v>
      </c>
      <c r="L7682" s="133">
        <v>2.5</v>
      </c>
      <c r="M7682" s="134" t="str">
        <f t="shared" ref="M7682:M7745" si="120">HYPERLINK(CONCATENATE("T:\Distribution Centre\RDC Department Shared\Cubiscan photos","\",A7682,"-pac.jpg"),"P")</f>
        <v>P</v>
      </c>
      <c r="N7682" s="173" t="s">
        <v>10681</v>
      </c>
      <c r="O7682" s="146" t="s">
        <v>1506</v>
      </c>
      <c r="P7682" s="146" t="s">
        <v>9435</v>
      </c>
      <c r="Q7682" s="147" t="s">
        <v>10519</v>
      </c>
      <c r="R7682" s="187">
        <v>19.98</v>
      </c>
    </row>
    <row r="7683" spans="1:18" x14ac:dyDescent="0.25">
      <c r="A7683" s="135">
        <v>1083748</v>
      </c>
      <c r="B7683" s="148" t="s">
        <v>10225</v>
      </c>
      <c r="C7683" s="135">
        <v>6</v>
      </c>
      <c r="D7683" s="135">
        <v>44</v>
      </c>
      <c r="E7683" s="188" t="s">
        <v>21</v>
      </c>
      <c r="F7683" s="135">
        <v>66</v>
      </c>
      <c r="G7683" s="135" t="s">
        <v>20</v>
      </c>
      <c r="H7683" s="135" t="s">
        <v>20</v>
      </c>
      <c r="I7683" s="135" t="s">
        <v>20</v>
      </c>
      <c r="J7683" s="136">
        <v>3.65</v>
      </c>
      <c r="K7683" s="136">
        <v>2.4500000000000002</v>
      </c>
      <c r="L7683" s="136">
        <v>2.6</v>
      </c>
      <c r="M7683" s="137" t="str">
        <f t="shared" si="120"/>
        <v>P</v>
      </c>
      <c r="N7683" s="174" t="s">
        <v>10681</v>
      </c>
      <c r="O7683" s="149" t="s">
        <v>1506</v>
      </c>
      <c r="P7683" s="149" t="s">
        <v>9435</v>
      </c>
      <c r="Q7683" s="150" t="s">
        <v>10519</v>
      </c>
      <c r="R7683" s="189">
        <v>24.72</v>
      </c>
    </row>
    <row r="7684" spans="1:18" x14ac:dyDescent="0.25">
      <c r="A7684" s="132">
        <v>1083749</v>
      </c>
      <c r="B7684" s="145" t="s">
        <v>10226</v>
      </c>
      <c r="C7684" s="132">
        <v>6</v>
      </c>
      <c r="D7684" s="132">
        <v>39</v>
      </c>
      <c r="E7684" s="186" t="s">
        <v>20</v>
      </c>
      <c r="F7684" s="132" t="s">
        <v>20</v>
      </c>
      <c r="G7684" s="132" t="s">
        <v>20</v>
      </c>
      <c r="H7684" s="132" t="s">
        <v>20</v>
      </c>
      <c r="I7684" s="132" t="s">
        <v>20</v>
      </c>
      <c r="J7684" s="133">
        <v>4.8</v>
      </c>
      <c r="K7684" s="133">
        <v>1.84</v>
      </c>
      <c r="L7684" s="133">
        <v>2.56</v>
      </c>
      <c r="M7684" s="134" t="str">
        <f t="shared" si="120"/>
        <v>P</v>
      </c>
      <c r="N7684" s="173" t="s">
        <v>10681</v>
      </c>
      <c r="O7684" s="146" t="s">
        <v>1506</v>
      </c>
      <c r="P7684" s="146" t="s">
        <v>9435</v>
      </c>
      <c r="Q7684" s="147" t="s">
        <v>10519</v>
      </c>
      <c r="R7684" s="187">
        <v>30.599999999999998</v>
      </c>
    </row>
    <row r="7685" spans="1:18" x14ac:dyDescent="0.25">
      <c r="A7685" s="135">
        <v>1083755</v>
      </c>
      <c r="B7685" s="148" t="s">
        <v>10003</v>
      </c>
      <c r="C7685" s="135">
        <v>6</v>
      </c>
      <c r="D7685" s="135" t="s">
        <v>20</v>
      </c>
      <c r="E7685" s="188" t="s">
        <v>20</v>
      </c>
      <c r="F7685" s="135" t="s">
        <v>20</v>
      </c>
      <c r="G7685" s="135" t="s">
        <v>20</v>
      </c>
      <c r="H7685" s="135" t="s">
        <v>20</v>
      </c>
      <c r="I7685" s="135" t="s">
        <v>20</v>
      </c>
      <c r="J7685" s="136">
        <v>2.0569999999999999</v>
      </c>
      <c r="K7685" s="136">
        <v>1.625</v>
      </c>
      <c r="L7685" s="136">
        <v>1.651</v>
      </c>
      <c r="M7685" s="137" t="str">
        <f t="shared" si="120"/>
        <v>P</v>
      </c>
      <c r="N7685" s="174" t="s">
        <v>10681</v>
      </c>
      <c r="O7685" s="149" t="s">
        <v>1562</v>
      </c>
      <c r="P7685" s="149" t="s">
        <v>9498</v>
      </c>
      <c r="Q7685" s="150" t="s">
        <v>10519</v>
      </c>
      <c r="R7685" s="189">
        <v>4.955223880597015</v>
      </c>
    </row>
    <row r="7686" spans="1:18" x14ac:dyDescent="0.25">
      <c r="A7686" s="132">
        <v>1083756</v>
      </c>
      <c r="B7686" s="145" t="s">
        <v>10004</v>
      </c>
      <c r="C7686" s="132">
        <v>6</v>
      </c>
      <c r="D7686" s="132" t="s">
        <v>20</v>
      </c>
      <c r="E7686" s="186" t="s">
        <v>20</v>
      </c>
      <c r="F7686" s="132" t="s">
        <v>20</v>
      </c>
      <c r="G7686" s="132" t="s">
        <v>20</v>
      </c>
      <c r="H7686" s="132" t="s">
        <v>20</v>
      </c>
      <c r="I7686" s="132" t="s">
        <v>20</v>
      </c>
      <c r="J7686" s="133">
        <v>2.0569999999999999</v>
      </c>
      <c r="K7686" s="133">
        <v>1.625</v>
      </c>
      <c r="L7686" s="133">
        <v>1.651</v>
      </c>
      <c r="M7686" s="134" t="str">
        <f t="shared" si="120"/>
        <v>P</v>
      </c>
      <c r="N7686" s="171" t="s">
        <v>10681</v>
      </c>
      <c r="O7686" s="146" t="s">
        <v>1562</v>
      </c>
      <c r="P7686" s="146" t="s">
        <v>9498</v>
      </c>
      <c r="Q7686" s="147" t="s">
        <v>10519</v>
      </c>
      <c r="R7686" s="187">
        <v>4.955223880597015</v>
      </c>
    </row>
    <row r="7687" spans="1:18" x14ac:dyDescent="0.25">
      <c r="A7687" s="135">
        <v>1083757</v>
      </c>
      <c r="B7687" s="148" t="s">
        <v>10005</v>
      </c>
      <c r="C7687" s="135">
        <v>6</v>
      </c>
      <c r="D7687" s="135" t="s">
        <v>20</v>
      </c>
      <c r="E7687" s="188" t="s">
        <v>20</v>
      </c>
      <c r="F7687" s="135" t="s">
        <v>20</v>
      </c>
      <c r="G7687" s="135" t="s">
        <v>20</v>
      </c>
      <c r="H7687" s="135" t="s">
        <v>20</v>
      </c>
      <c r="I7687" s="135" t="s">
        <v>20</v>
      </c>
      <c r="J7687" s="136">
        <v>2.0569999999999999</v>
      </c>
      <c r="K7687" s="136">
        <v>1.625</v>
      </c>
      <c r="L7687" s="136">
        <v>1.651</v>
      </c>
      <c r="M7687" s="137" t="str">
        <f t="shared" si="120"/>
        <v>P</v>
      </c>
      <c r="N7687" s="172" t="s">
        <v>10681</v>
      </c>
      <c r="O7687" s="149" t="s">
        <v>1562</v>
      </c>
      <c r="P7687" s="149" t="s">
        <v>9498</v>
      </c>
      <c r="Q7687" s="150" t="s">
        <v>10519</v>
      </c>
      <c r="R7687" s="189">
        <v>4.955223880597015</v>
      </c>
    </row>
    <row r="7688" spans="1:18" x14ac:dyDescent="0.25">
      <c r="A7688" s="132">
        <v>1083776</v>
      </c>
      <c r="B7688" s="145" t="s">
        <v>10006</v>
      </c>
      <c r="C7688" s="132">
        <v>6</v>
      </c>
      <c r="D7688" s="132">
        <v>400</v>
      </c>
      <c r="E7688" s="186" t="s">
        <v>21</v>
      </c>
      <c r="F7688" s="132" t="s">
        <v>20</v>
      </c>
      <c r="G7688" s="132" t="s">
        <v>20</v>
      </c>
      <c r="H7688" s="132" t="s">
        <v>20</v>
      </c>
      <c r="I7688" s="132" t="s">
        <v>20</v>
      </c>
      <c r="J7688" s="133">
        <v>2.02</v>
      </c>
      <c r="K7688" s="133">
        <v>1.24</v>
      </c>
      <c r="L7688" s="133">
        <v>0.24</v>
      </c>
      <c r="M7688" s="134" t="str">
        <f t="shared" si="120"/>
        <v>P</v>
      </c>
      <c r="N7688" s="171" t="s">
        <v>10682</v>
      </c>
      <c r="O7688" s="146" t="s">
        <v>1506</v>
      </c>
      <c r="P7688" s="146" t="s">
        <v>9443</v>
      </c>
      <c r="Q7688" s="147" t="s">
        <v>10519</v>
      </c>
      <c r="R7688" s="187">
        <v>2.04</v>
      </c>
    </row>
    <row r="7689" spans="1:18" x14ac:dyDescent="0.25">
      <c r="A7689" s="135">
        <v>1083780</v>
      </c>
      <c r="B7689" s="148" t="s">
        <v>10007</v>
      </c>
      <c r="C7689" s="135">
        <v>6</v>
      </c>
      <c r="D7689" s="135" t="s">
        <v>20</v>
      </c>
      <c r="E7689" s="188" t="s">
        <v>20</v>
      </c>
      <c r="F7689" s="135" t="s">
        <v>20</v>
      </c>
      <c r="G7689" s="135" t="s">
        <v>20</v>
      </c>
      <c r="H7689" s="135" t="s">
        <v>20</v>
      </c>
      <c r="I7689" s="135" t="s">
        <v>20</v>
      </c>
      <c r="J7689" s="136">
        <v>2.02</v>
      </c>
      <c r="K7689" s="136">
        <v>1.24</v>
      </c>
      <c r="L7689" s="136">
        <v>0.24</v>
      </c>
      <c r="M7689" s="137" t="str">
        <f t="shared" si="120"/>
        <v>P</v>
      </c>
      <c r="N7689" s="174" t="s">
        <v>10682</v>
      </c>
      <c r="O7689" s="149" t="s">
        <v>1506</v>
      </c>
      <c r="P7689" s="149" t="s">
        <v>9443</v>
      </c>
      <c r="Q7689" s="150" t="s">
        <v>10519</v>
      </c>
      <c r="R7689" s="189">
        <v>2.04</v>
      </c>
    </row>
    <row r="7690" spans="1:18" x14ac:dyDescent="0.25">
      <c r="A7690" s="132">
        <v>1083781</v>
      </c>
      <c r="B7690" s="145" t="s">
        <v>10008</v>
      </c>
      <c r="C7690" s="132">
        <v>6</v>
      </c>
      <c r="D7690" s="132">
        <v>400</v>
      </c>
      <c r="E7690" s="186" t="s">
        <v>21</v>
      </c>
      <c r="F7690" s="132" t="s">
        <v>20</v>
      </c>
      <c r="G7690" s="132" t="s">
        <v>20</v>
      </c>
      <c r="H7690" s="132" t="s">
        <v>20</v>
      </c>
      <c r="I7690" s="132" t="s">
        <v>20</v>
      </c>
      <c r="J7690" s="133">
        <v>2.02</v>
      </c>
      <c r="K7690" s="133">
        <v>1.24</v>
      </c>
      <c r="L7690" s="133">
        <v>0.24</v>
      </c>
      <c r="M7690" s="134" t="str">
        <f t="shared" si="120"/>
        <v>P</v>
      </c>
      <c r="N7690" s="173" t="s">
        <v>10682</v>
      </c>
      <c r="O7690" s="146" t="s">
        <v>1506</v>
      </c>
      <c r="P7690" s="146" t="s">
        <v>9443</v>
      </c>
      <c r="Q7690" s="147" t="s">
        <v>10519</v>
      </c>
      <c r="R7690" s="187">
        <v>2.04</v>
      </c>
    </row>
    <row r="7691" spans="1:18" x14ac:dyDescent="0.25">
      <c r="A7691" s="135">
        <v>1083782</v>
      </c>
      <c r="B7691" s="148" t="s">
        <v>10227</v>
      </c>
      <c r="C7691" s="135">
        <v>6</v>
      </c>
      <c r="D7691" s="135">
        <v>55</v>
      </c>
      <c r="E7691" s="188" t="s">
        <v>21</v>
      </c>
      <c r="F7691" s="135">
        <v>66</v>
      </c>
      <c r="G7691" s="135" t="s">
        <v>20</v>
      </c>
      <c r="H7691" s="135" t="s">
        <v>20</v>
      </c>
      <c r="I7691" s="135" t="s">
        <v>20</v>
      </c>
      <c r="J7691" s="136">
        <v>3.64</v>
      </c>
      <c r="K7691" s="136">
        <v>2.58</v>
      </c>
      <c r="L7691" s="136">
        <v>2.16</v>
      </c>
      <c r="M7691" s="137" t="str">
        <f t="shared" si="120"/>
        <v>P</v>
      </c>
      <c r="N7691" s="174" t="s">
        <v>10681</v>
      </c>
      <c r="O7691" s="149" t="s">
        <v>1506</v>
      </c>
      <c r="P7691" s="149" t="s">
        <v>9435</v>
      </c>
      <c r="Q7691" s="150" t="s">
        <v>10106</v>
      </c>
      <c r="R7691" s="189">
        <v>22.799999999999997</v>
      </c>
    </row>
    <row r="7692" spans="1:18" x14ac:dyDescent="0.25">
      <c r="A7692" s="132">
        <v>1083784</v>
      </c>
      <c r="B7692" s="145" t="s">
        <v>10228</v>
      </c>
      <c r="C7692" s="132">
        <v>6</v>
      </c>
      <c r="D7692" s="132">
        <v>55</v>
      </c>
      <c r="E7692" s="186" t="s">
        <v>21</v>
      </c>
      <c r="F7692" s="132">
        <v>77</v>
      </c>
      <c r="G7692" s="132" t="s">
        <v>20</v>
      </c>
      <c r="H7692" s="132" t="s">
        <v>20</v>
      </c>
      <c r="I7692" s="132" t="s">
        <v>20</v>
      </c>
      <c r="J7692" s="133">
        <v>3.62</v>
      </c>
      <c r="K7692" s="133">
        <v>2.58</v>
      </c>
      <c r="L7692" s="133">
        <v>2.12</v>
      </c>
      <c r="M7692" s="134" t="str">
        <f t="shared" si="120"/>
        <v>P</v>
      </c>
      <c r="N7692" s="173" t="s">
        <v>10681</v>
      </c>
      <c r="O7692" s="146" t="s">
        <v>1506</v>
      </c>
      <c r="P7692" s="146" t="s">
        <v>9435</v>
      </c>
      <c r="Q7692" s="147" t="s">
        <v>10106</v>
      </c>
      <c r="R7692" s="187">
        <v>22.68</v>
      </c>
    </row>
    <row r="7693" spans="1:18" x14ac:dyDescent="0.25">
      <c r="A7693" s="135">
        <v>1083785</v>
      </c>
      <c r="B7693" s="148" t="s">
        <v>10229</v>
      </c>
      <c r="C7693" s="135">
        <v>6</v>
      </c>
      <c r="D7693" s="135">
        <v>55</v>
      </c>
      <c r="E7693" s="188" t="s">
        <v>21</v>
      </c>
      <c r="F7693" s="135">
        <v>77</v>
      </c>
      <c r="G7693" s="135" t="s">
        <v>20</v>
      </c>
      <c r="H7693" s="135" t="s">
        <v>20</v>
      </c>
      <c r="I7693" s="135" t="s">
        <v>20</v>
      </c>
      <c r="J7693" s="136">
        <v>3.65</v>
      </c>
      <c r="K7693" s="136">
        <v>2.56</v>
      </c>
      <c r="L7693" s="136">
        <v>2.1800000000000002</v>
      </c>
      <c r="M7693" s="137" t="str">
        <f t="shared" si="120"/>
        <v>P</v>
      </c>
      <c r="N7693" s="174" t="s">
        <v>10681</v>
      </c>
      <c r="O7693" s="149" t="s">
        <v>1506</v>
      </c>
      <c r="P7693" s="149" t="s">
        <v>9435</v>
      </c>
      <c r="Q7693" s="150" t="s">
        <v>10106</v>
      </c>
      <c r="R7693" s="189">
        <v>25.56</v>
      </c>
    </row>
    <row r="7694" spans="1:18" x14ac:dyDescent="0.25">
      <c r="A7694" s="132">
        <v>1083786</v>
      </c>
      <c r="B7694" s="145" t="s">
        <v>10230</v>
      </c>
      <c r="C7694" s="132">
        <v>4</v>
      </c>
      <c r="D7694" s="132">
        <v>48</v>
      </c>
      <c r="E7694" s="186" t="s">
        <v>21</v>
      </c>
      <c r="F7694" s="132">
        <v>56</v>
      </c>
      <c r="G7694" s="132" t="s">
        <v>20</v>
      </c>
      <c r="H7694" s="132" t="s">
        <v>20</v>
      </c>
      <c r="I7694" s="132" t="s">
        <v>20</v>
      </c>
      <c r="J7694" s="133">
        <v>4.05</v>
      </c>
      <c r="K7694" s="133">
        <v>3.2</v>
      </c>
      <c r="L7694" s="133">
        <v>1.85</v>
      </c>
      <c r="M7694" s="134" t="str">
        <f t="shared" si="120"/>
        <v>P</v>
      </c>
      <c r="N7694" s="173" t="s">
        <v>10681</v>
      </c>
      <c r="O7694" s="146" t="s">
        <v>1506</v>
      </c>
      <c r="P7694" s="146" t="s">
        <v>9435</v>
      </c>
      <c r="Q7694" s="147" t="s">
        <v>10106</v>
      </c>
      <c r="R7694" s="187">
        <v>29.2</v>
      </c>
    </row>
    <row r="7695" spans="1:18" x14ac:dyDescent="0.25">
      <c r="A7695" s="135">
        <v>1083787</v>
      </c>
      <c r="B7695" s="148" t="s">
        <v>10231</v>
      </c>
      <c r="C7695" s="135">
        <v>4</v>
      </c>
      <c r="D7695" s="135">
        <v>48</v>
      </c>
      <c r="E7695" s="188" t="s">
        <v>21</v>
      </c>
      <c r="F7695" s="135">
        <v>64</v>
      </c>
      <c r="G7695" s="135" t="s">
        <v>20</v>
      </c>
      <c r="H7695" s="135" t="s">
        <v>20</v>
      </c>
      <c r="I7695" s="135" t="s">
        <v>20</v>
      </c>
      <c r="J7695" s="136">
        <v>4.05</v>
      </c>
      <c r="K7695" s="136">
        <v>3.2</v>
      </c>
      <c r="L7695" s="136">
        <v>1.87</v>
      </c>
      <c r="M7695" s="137" t="str">
        <f t="shared" si="120"/>
        <v>P</v>
      </c>
      <c r="N7695" s="174" t="s">
        <v>10681</v>
      </c>
      <c r="O7695" s="149" t="s">
        <v>1506</v>
      </c>
      <c r="P7695" s="149" t="s">
        <v>9435</v>
      </c>
      <c r="Q7695" s="150" t="s">
        <v>10106</v>
      </c>
      <c r="R7695" s="189">
        <v>29.36</v>
      </c>
    </row>
    <row r="7696" spans="1:18" x14ac:dyDescent="0.25">
      <c r="A7696" s="132">
        <v>1083788</v>
      </c>
      <c r="B7696" s="145" t="s">
        <v>10232</v>
      </c>
      <c r="C7696" s="132">
        <v>4</v>
      </c>
      <c r="D7696" s="132">
        <v>27</v>
      </c>
      <c r="E7696" s="186" t="s">
        <v>20</v>
      </c>
      <c r="F7696" s="132" t="s">
        <v>20</v>
      </c>
      <c r="G7696" s="132" t="s">
        <v>20</v>
      </c>
      <c r="H7696" s="132" t="s">
        <v>20</v>
      </c>
      <c r="I7696" s="132" t="s">
        <v>20</v>
      </c>
      <c r="J7696" s="133">
        <v>3.32</v>
      </c>
      <c r="K7696" s="133">
        <v>3.3</v>
      </c>
      <c r="L7696" s="133">
        <v>3.65</v>
      </c>
      <c r="M7696" s="134" t="str">
        <f t="shared" si="120"/>
        <v>P</v>
      </c>
      <c r="N7696" s="171" t="s">
        <v>10681</v>
      </c>
      <c r="O7696" s="146" t="s">
        <v>1506</v>
      </c>
      <c r="P7696" s="146" t="s">
        <v>9435</v>
      </c>
      <c r="Q7696" s="147" t="s">
        <v>10106</v>
      </c>
      <c r="R7696" s="187">
        <v>51.12</v>
      </c>
    </row>
    <row r="7697" spans="1:18" x14ac:dyDescent="0.25">
      <c r="A7697" s="135">
        <v>1083789</v>
      </c>
      <c r="B7697" s="148" t="s">
        <v>10233</v>
      </c>
      <c r="C7697" s="135">
        <v>6</v>
      </c>
      <c r="D7697" s="135" t="s">
        <v>20</v>
      </c>
      <c r="E7697" s="188" t="s">
        <v>21</v>
      </c>
      <c r="F7697" s="135">
        <v>880</v>
      </c>
      <c r="G7697" s="135" t="s">
        <v>20</v>
      </c>
      <c r="H7697" s="135" t="s">
        <v>20</v>
      </c>
      <c r="I7697" s="135" t="s">
        <v>20</v>
      </c>
      <c r="J7697" s="136">
        <v>1.92</v>
      </c>
      <c r="K7697" s="136">
        <v>1.36</v>
      </c>
      <c r="L7697" s="136">
        <v>0.75</v>
      </c>
      <c r="M7697" s="137" t="str">
        <f t="shared" si="120"/>
        <v>P</v>
      </c>
      <c r="N7697" s="172" t="s">
        <v>10681</v>
      </c>
      <c r="O7697" s="149" t="s">
        <v>1506</v>
      </c>
      <c r="P7697" s="149" t="s">
        <v>9435</v>
      </c>
      <c r="Q7697" s="150" t="s">
        <v>10519</v>
      </c>
      <c r="R7697" s="189">
        <v>30.119999999999997</v>
      </c>
    </row>
    <row r="7698" spans="1:18" x14ac:dyDescent="0.25">
      <c r="A7698" s="132">
        <v>1083791</v>
      </c>
      <c r="B7698" s="145" t="s">
        <v>10009</v>
      </c>
      <c r="C7698" s="132">
        <v>6</v>
      </c>
      <c r="D7698" s="132">
        <v>216</v>
      </c>
      <c r="E7698" s="186">
        <v>18</v>
      </c>
      <c r="F7698" s="132">
        <v>288</v>
      </c>
      <c r="G7698" s="132" t="s">
        <v>20</v>
      </c>
      <c r="H7698" s="132">
        <v>54</v>
      </c>
      <c r="I7698" s="132">
        <v>1</v>
      </c>
      <c r="J7698" s="133">
        <v>2.9</v>
      </c>
      <c r="K7698" s="133">
        <v>1.6</v>
      </c>
      <c r="L7698" s="133">
        <v>1.5</v>
      </c>
      <c r="M7698" s="134" t="str">
        <f t="shared" si="120"/>
        <v>P</v>
      </c>
      <c r="N7698" s="171" t="s">
        <v>10682</v>
      </c>
      <c r="O7698" s="146" t="s">
        <v>1500</v>
      </c>
      <c r="P7698" s="146" t="s">
        <v>9418</v>
      </c>
      <c r="Q7698" s="147" t="s">
        <v>10519</v>
      </c>
      <c r="R7698" s="187">
        <v>12.48</v>
      </c>
    </row>
    <row r="7699" spans="1:18" x14ac:dyDescent="0.25">
      <c r="A7699" s="135">
        <v>1083792</v>
      </c>
      <c r="B7699" s="148" t="s">
        <v>10234</v>
      </c>
      <c r="C7699" s="135">
        <v>3</v>
      </c>
      <c r="D7699" s="135">
        <v>2592</v>
      </c>
      <c r="E7699" s="188" t="s">
        <v>20</v>
      </c>
      <c r="F7699" s="135" t="s">
        <v>20</v>
      </c>
      <c r="G7699" s="135" t="s">
        <v>20</v>
      </c>
      <c r="H7699" s="135" t="s">
        <v>20</v>
      </c>
      <c r="I7699" s="135" t="s">
        <v>20</v>
      </c>
      <c r="J7699" s="136">
        <v>1.64</v>
      </c>
      <c r="K7699" s="136">
        <v>0.67</v>
      </c>
      <c r="L7699" s="136">
        <v>0.28000000000000003</v>
      </c>
      <c r="M7699" s="137" t="str">
        <f t="shared" si="120"/>
        <v>P</v>
      </c>
      <c r="N7699" s="172" t="s">
        <v>10682</v>
      </c>
      <c r="O7699" s="149" t="s">
        <v>1500</v>
      </c>
      <c r="P7699" s="149" t="s">
        <v>9456</v>
      </c>
      <c r="Q7699" s="150" t="s">
        <v>10519</v>
      </c>
      <c r="R7699" s="189">
        <v>3.66</v>
      </c>
    </row>
    <row r="7700" spans="1:18" x14ac:dyDescent="0.25">
      <c r="A7700" s="132">
        <v>1083899</v>
      </c>
      <c r="B7700" s="145" t="s">
        <v>10235</v>
      </c>
      <c r="C7700" s="132">
        <v>1000</v>
      </c>
      <c r="D7700" s="132" t="s">
        <v>20</v>
      </c>
      <c r="E7700" s="186" t="s">
        <v>20</v>
      </c>
      <c r="F7700" s="132" t="s">
        <v>20</v>
      </c>
      <c r="G7700" s="132" t="s">
        <v>20</v>
      </c>
      <c r="H7700" s="132" t="s">
        <v>20</v>
      </c>
      <c r="I7700" s="132" t="s">
        <v>20</v>
      </c>
      <c r="J7700" s="133">
        <v>1.4</v>
      </c>
      <c r="K7700" s="133">
        <v>1.4</v>
      </c>
      <c r="L7700" s="133">
        <v>0.43</v>
      </c>
      <c r="M7700" s="134" t="str">
        <f t="shared" si="120"/>
        <v>P</v>
      </c>
      <c r="N7700" s="171" t="s">
        <v>10682</v>
      </c>
      <c r="O7700" s="146" t="s">
        <v>1506</v>
      </c>
      <c r="P7700" s="146" t="s">
        <v>9526</v>
      </c>
      <c r="Q7700" s="147" t="s">
        <v>10519</v>
      </c>
      <c r="R7700" s="187">
        <v>120</v>
      </c>
    </row>
    <row r="7701" spans="1:18" x14ac:dyDescent="0.25">
      <c r="A7701" s="135">
        <v>1083900</v>
      </c>
      <c r="B7701" s="148" t="s">
        <v>10236</v>
      </c>
      <c r="C7701" s="135">
        <v>1000</v>
      </c>
      <c r="D7701" s="135" t="s">
        <v>20</v>
      </c>
      <c r="E7701" s="188" t="s">
        <v>20</v>
      </c>
      <c r="F7701" s="135" t="s">
        <v>20</v>
      </c>
      <c r="G7701" s="135" t="s">
        <v>20</v>
      </c>
      <c r="H7701" s="135" t="s">
        <v>20</v>
      </c>
      <c r="I7701" s="135" t="s">
        <v>20</v>
      </c>
      <c r="J7701" s="136">
        <v>1.4</v>
      </c>
      <c r="K7701" s="136">
        <v>1.4</v>
      </c>
      <c r="L7701" s="136">
        <v>0.43</v>
      </c>
      <c r="M7701" s="137" t="str">
        <f t="shared" si="120"/>
        <v>P</v>
      </c>
      <c r="N7701" s="172" t="s">
        <v>10682</v>
      </c>
      <c r="O7701" s="149" t="s">
        <v>1506</v>
      </c>
      <c r="P7701" s="149" t="s">
        <v>9526</v>
      </c>
      <c r="Q7701" s="150" t="s">
        <v>10519</v>
      </c>
      <c r="R7701" s="189">
        <v>120</v>
      </c>
    </row>
    <row r="7702" spans="1:18" x14ac:dyDescent="0.25">
      <c r="A7702" s="132">
        <v>1083901</v>
      </c>
      <c r="B7702" s="145" t="s">
        <v>10237</v>
      </c>
      <c r="C7702" s="132">
        <v>1000</v>
      </c>
      <c r="D7702" s="132" t="s">
        <v>20</v>
      </c>
      <c r="E7702" s="186" t="s">
        <v>20</v>
      </c>
      <c r="F7702" s="132" t="s">
        <v>20</v>
      </c>
      <c r="G7702" s="132" t="s">
        <v>20</v>
      </c>
      <c r="H7702" s="132" t="s">
        <v>20</v>
      </c>
      <c r="I7702" s="132" t="s">
        <v>20</v>
      </c>
      <c r="J7702" s="133">
        <v>1.4</v>
      </c>
      <c r="K7702" s="133">
        <v>1.4</v>
      </c>
      <c r="L7702" s="133">
        <v>0.43</v>
      </c>
      <c r="M7702" s="134" t="str">
        <f t="shared" si="120"/>
        <v>P</v>
      </c>
      <c r="N7702" s="173" t="s">
        <v>10682</v>
      </c>
      <c r="O7702" s="146" t="s">
        <v>1506</v>
      </c>
      <c r="P7702" s="146" t="s">
        <v>9526</v>
      </c>
      <c r="Q7702" s="147" t="s">
        <v>10519</v>
      </c>
      <c r="R7702" s="187">
        <v>100</v>
      </c>
    </row>
    <row r="7703" spans="1:18" x14ac:dyDescent="0.25">
      <c r="A7703" s="135">
        <v>1083903</v>
      </c>
      <c r="B7703" s="148" t="s">
        <v>10238</v>
      </c>
      <c r="C7703" s="135">
        <v>1000</v>
      </c>
      <c r="D7703" s="135" t="s">
        <v>20</v>
      </c>
      <c r="E7703" s="188" t="s">
        <v>20</v>
      </c>
      <c r="F7703" s="135" t="s">
        <v>20</v>
      </c>
      <c r="G7703" s="135" t="s">
        <v>20</v>
      </c>
      <c r="H7703" s="135" t="s">
        <v>20</v>
      </c>
      <c r="I7703" s="135" t="s">
        <v>20</v>
      </c>
      <c r="J7703" s="136">
        <v>1.4</v>
      </c>
      <c r="K7703" s="136">
        <v>1.4</v>
      </c>
      <c r="L7703" s="136">
        <v>0.43</v>
      </c>
      <c r="M7703" s="137" t="str">
        <f t="shared" si="120"/>
        <v>P</v>
      </c>
      <c r="N7703" s="172" t="s">
        <v>10682</v>
      </c>
      <c r="O7703" s="149" t="s">
        <v>1506</v>
      </c>
      <c r="P7703" s="149" t="s">
        <v>9526</v>
      </c>
      <c r="Q7703" s="150" t="s">
        <v>10519</v>
      </c>
      <c r="R7703" s="189">
        <v>100</v>
      </c>
    </row>
    <row r="7704" spans="1:18" x14ac:dyDescent="0.25">
      <c r="A7704" s="132">
        <v>1083904</v>
      </c>
      <c r="B7704" s="145" t="s">
        <v>10010</v>
      </c>
      <c r="C7704" s="132">
        <v>1</v>
      </c>
      <c r="D7704" s="132" t="s">
        <v>20</v>
      </c>
      <c r="E7704" s="186" t="s">
        <v>20</v>
      </c>
      <c r="F7704" s="132" t="s">
        <v>20</v>
      </c>
      <c r="G7704" s="132" t="s">
        <v>20</v>
      </c>
      <c r="H7704" s="132" t="s">
        <v>20</v>
      </c>
      <c r="I7704" s="132" t="s">
        <v>20</v>
      </c>
      <c r="J7704" s="133">
        <v>1.9</v>
      </c>
      <c r="K7704" s="133">
        <v>0.9</v>
      </c>
      <c r="L7704" s="133">
        <v>1.8</v>
      </c>
      <c r="M7704" s="134" t="str">
        <f t="shared" si="120"/>
        <v>P</v>
      </c>
      <c r="N7704" s="171" t="s">
        <v>10681</v>
      </c>
      <c r="O7704" s="146" t="s">
        <v>1532</v>
      </c>
      <c r="P7704" s="146" t="s">
        <v>9847</v>
      </c>
      <c r="Q7704" s="147" t="s">
        <v>10519</v>
      </c>
      <c r="R7704" s="187">
        <v>10.044444444444443</v>
      </c>
    </row>
    <row r="7705" spans="1:18" x14ac:dyDescent="0.25">
      <c r="A7705" s="135">
        <v>1083920</v>
      </c>
      <c r="B7705" s="148" t="s">
        <v>6895</v>
      </c>
      <c r="C7705" s="135">
        <v>480</v>
      </c>
      <c r="D7705" s="135" t="s">
        <v>20</v>
      </c>
      <c r="E7705" s="188" t="s">
        <v>20</v>
      </c>
      <c r="F7705" s="135" t="s">
        <v>20</v>
      </c>
      <c r="G7705" s="135" t="s">
        <v>21</v>
      </c>
      <c r="H7705" s="135" t="s">
        <v>21</v>
      </c>
      <c r="I7705" s="135" t="s">
        <v>21</v>
      </c>
      <c r="J7705" s="136">
        <v>7.65</v>
      </c>
      <c r="K7705" s="136">
        <v>5.04</v>
      </c>
      <c r="L7705" s="136">
        <v>0.3</v>
      </c>
      <c r="M7705" s="137" t="str">
        <f t="shared" si="120"/>
        <v>P</v>
      </c>
      <c r="N7705" s="172" t="s">
        <v>10682</v>
      </c>
      <c r="O7705" s="149" t="s">
        <v>1562</v>
      </c>
      <c r="P7705" s="149" t="s">
        <v>9564</v>
      </c>
      <c r="Q7705" s="150" t="s">
        <v>10519</v>
      </c>
      <c r="R7705" s="189">
        <v>18.268656716417908</v>
      </c>
    </row>
    <row r="7706" spans="1:18" x14ac:dyDescent="0.25">
      <c r="A7706" s="132">
        <v>1083944</v>
      </c>
      <c r="B7706" s="145" t="s">
        <v>10239</v>
      </c>
      <c r="C7706" s="132">
        <v>1000</v>
      </c>
      <c r="D7706" s="132" t="s">
        <v>20</v>
      </c>
      <c r="E7706" s="186" t="s">
        <v>20</v>
      </c>
      <c r="F7706" s="132" t="s">
        <v>20</v>
      </c>
      <c r="G7706" s="132" t="s">
        <v>20</v>
      </c>
      <c r="H7706" s="132" t="s">
        <v>20</v>
      </c>
      <c r="I7706" s="132" t="s">
        <v>20</v>
      </c>
      <c r="J7706" s="133">
        <v>1.4</v>
      </c>
      <c r="K7706" s="133">
        <v>1.4</v>
      </c>
      <c r="L7706" s="133">
        <v>0.43</v>
      </c>
      <c r="M7706" s="134" t="str">
        <f t="shared" si="120"/>
        <v>P</v>
      </c>
      <c r="N7706" s="171" t="s">
        <v>10682</v>
      </c>
      <c r="O7706" s="146" t="s">
        <v>1506</v>
      </c>
      <c r="P7706" s="146" t="s">
        <v>9526</v>
      </c>
      <c r="Q7706" s="147" t="s">
        <v>10519</v>
      </c>
      <c r="R7706" s="187">
        <v>100</v>
      </c>
    </row>
    <row r="7707" spans="1:18" x14ac:dyDescent="0.25">
      <c r="A7707" s="135">
        <v>1083945</v>
      </c>
      <c r="B7707" s="148" t="s">
        <v>10240</v>
      </c>
      <c r="C7707" s="135">
        <v>1000</v>
      </c>
      <c r="D7707" s="135" t="s">
        <v>20</v>
      </c>
      <c r="E7707" s="188" t="s">
        <v>20</v>
      </c>
      <c r="F7707" s="135" t="s">
        <v>20</v>
      </c>
      <c r="G7707" s="135" t="s">
        <v>20</v>
      </c>
      <c r="H7707" s="135" t="s">
        <v>20</v>
      </c>
      <c r="I7707" s="135" t="s">
        <v>20</v>
      </c>
      <c r="J7707" s="136">
        <v>1.4</v>
      </c>
      <c r="K7707" s="136">
        <v>1.4</v>
      </c>
      <c r="L7707" s="136">
        <v>0.43</v>
      </c>
      <c r="M7707" s="137" t="str">
        <f t="shared" si="120"/>
        <v>P</v>
      </c>
      <c r="N7707" s="174" t="s">
        <v>10682</v>
      </c>
      <c r="O7707" s="149" t="s">
        <v>1506</v>
      </c>
      <c r="P7707" s="149" t="s">
        <v>9526</v>
      </c>
      <c r="Q7707" s="150" t="s">
        <v>10519</v>
      </c>
      <c r="R7707" s="189">
        <v>100</v>
      </c>
    </row>
    <row r="7708" spans="1:18" x14ac:dyDescent="0.25">
      <c r="A7708" s="132">
        <v>1083946</v>
      </c>
      <c r="B7708" s="145" t="s">
        <v>10241</v>
      </c>
      <c r="C7708" s="132">
        <v>1000</v>
      </c>
      <c r="D7708" s="132" t="s">
        <v>20</v>
      </c>
      <c r="E7708" s="186" t="s">
        <v>20</v>
      </c>
      <c r="F7708" s="132" t="s">
        <v>20</v>
      </c>
      <c r="G7708" s="132" t="s">
        <v>20</v>
      </c>
      <c r="H7708" s="132" t="s">
        <v>20</v>
      </c>
      <c r="I7708" s="132" t="s">
        <v>20</v>
      </c>
      <c r="J7708" s="133">
        <v>1.4</v>
      </c>
      <c r="K7708" s="133">
        <v>1.4</v>
      </c>
      <c r="L7708" s="133">
        <v>0.43</v>
      </c>
      <c r="M7708" s="134" t="str">
        <f t="shared" si="120"/>
        <v>P</v>
      </c>
      <c r="N7708" s="173" t="s">
        <v>10682</v>
      </c>
      <c r="O7708" s="146" t="s">
        <v>1506</v>
      </c>
      <c r="P7708" s="146" t="s">
        <v>9526</v>
      </c>
      <c r="Q7708" s="147" t="s">
        <v>10519</v>
      </c>
      <c r="R7708" s="187">
        <v>90</v>
      </c>
    </row>
    <row r="7709" spans="1:18" x14ac:dyDescent="0.25">
      <c r="A7709" s="135">
        <v>1083991</v>
      </c>
      <c r="B7709" s="148" t="s">
        <v>10011</v>
      </c>
      <c r="C7709" s="135">
        <v>1</v>
      </c>
      <c r="D7709" s="135" t="s">
        <v>9548</v>
      </c>
      <c r="E7709" s="188" t="s">
        <v>9548</v>
      </c>
      <c r="F7709" s="135" t="s">
        <v>9548</v>
      </c>
      <c r="G7709" s="135" t="s">
        <v>9548</v>
      </c>
      <c r="H7709" s="135" t="s">
        <v>9548</v>
      </c>
      <c r="I7709" s="135" t="s">
        <v>9548</v>
      </c>
      <c r="J7709" s="136">
        <v>0.74</v>
      </c>
      <c r="K7709" s="136">
        <v>0.74</v>
      </c>
      <c r="L7709" s="136">
        <v>0.74</v>
      </c>
      <c r="M7709" s="137" t="str">
        <f t="shared" si="120"/>
        <v>P</v>
      </c>
      <c r="N7709" s="172" t="s">
        <v>10681</v>
      </c>
      <c r="O7709" s="149" t="s">
        <v>1506</v>
      </c>
      <c r="P7709" s="149" t="s">
        <v>9442</v>
      </c>
      <c r="Q7709" s="150" t="s">
        <v>10519</v>
      </c>
      <c r="R7709" s="189">
        <v>1</v>
      </c>
    </row>
    <row r="7710" spans="1:18" x14ac:dyDescent="0.25">
      <c r="A7710" s="132">
        <v>1084018</v>
      </c>
      <c r="B7710" s="145" t="s">
        <v>9553</v>
      </c>
      <c r="C7710" s="132">
        <v>1</v>
      </c>
      <c r="D7710" s="132" t="s">
        <v>9548</v>
      </c>
      <c r="E7710" s="186" t="s">
        <v>9548</v>
      </c>
      <c r="F7710" s="132" t="s">
        <v>9548</v>
      </c>
      <c r="G7710" s="132" t="s">
        <v>9548</v>
      </c>
      <c r="H7710" s="132" t="s">
        <v>9548</v>
      </c>
      <c r="I7710" s="132" t="s">
        <v>9548</v>
      </c>
      <c r="J7710" s="133">
        <v>0.74</v>
      </c>
      <c r="K7710" s="133">
        <v>0.73</v>
      </c>
      <c r="L7710" s="133">
        <v>0.73</v>
      </c>
      <c r="M7710" s="134" t="str">
        <f t="shared" si="120"/>
        <v>P</v>
      </c>
      <c r="N7710" s="173" t="s">
        <v>10681</v>
      </c>
      <c r="O7710" s="146" t="s">
        <v>1506</v>
      </c>
      <c r="P7710" s="146" t="s">
        <v>9442</v>
      </c>
      <c r="Q7710" s="147" t="s">
        <v>10519</v>
      </c>
      <c r="R7710" s="187">
        <v>0.99</v>
      </c>
    </row>
    <row r="7711" spans="1:18" x14ac:dyDescent="0.25">
      <c r="A7711" s="135">
        <v>1084027</v>
      </c>
      <c r="B7711" s="148" t="s">
        <v>1054</v>
      </c>
      <c r="C7711" s="135">
        <v>3</v>
      </c>
      <c r="D7711" s="135">
        <v>108</v>
      </c>
      <c r="E7711" s="188">
        <v>6</v>
      </c>
      <c r="F7711" s="135">
        <v>144</v>
      </c>
      <c r="G7711" s="135" t="s">
        <v>21</v>
      </c>
      <c r="H7711" s="135" t="s">
        <v>21</v>
      </c>
      <c r="I7711" s="135">
        <v>1</v>
      </c>
      <c r="J7711" s="136">
        <v>3.61</v>
      </c>
      <c r="K7711" s="136">
        <v>1.28</v>
      </c>
      <c r="L7711" s="136">
        <v>1.47</v>
      </c>
      <c r="M7711" s="137" t="str">
        <f t="shared" si="120"/>
        <v>P</v>
      </c>
      <c r="N7711" s="174" t="s">
        <v>10682</v>
      </c>
      <c r="O7711" s="149" t="s">
        <v>1587</v>
      </c>
      <c r="P7711" s="149" t="s">
        <v>9517</v>
      </c>
      <c r="Q7711" s="150" t="s">
        <v>10519</v>
      </c>
      <c r="R7711" s="189">
        <v>7.3500000000000005</v>
      </c>
    </row>
    <row r="7712" spans="1:18" x14ac:dyDescent="0.25">
      <c r="A7712" s="132">
        <v>1084029</v>
      </c>
      <c r="B7712" s="145" t="s">
        <v>10012</v>
      </c>
      <c r="C7712" s="132">
        <v>1</v>
      </c>
      <c r="D7712" s="132" t="s">
        <v>9548</v>
      </c>
      <c r="E7712" s="186" t="s">
        <v>9548</v>
      </c>
      <c r="F7712" s="132" t="s">
        <v>9548</v>
      </c>
      <c r="G7712" s="132" t="s">
        <v>9548</v>
      </c>
      <c r="H7712" s="132" t="s">
        <v>9548</v>
      </c>
      <c r="I7712" s="132" t="s">
        <v>9548</v>
      </c>
      <c r="J7712" s="133">
        <v>0.74</v>
      </c>
      <c r="K7712" s="133">
        <v>0.74</v>
      </c>
      <c r="L7712" s="133">
        <v>0.73</v>
      </c>
      <c r="M7712" s="134" t="str">
        <f t="shared" si="120"/>
        <v>P</v>
      </c>
      <c r="N7712" s="173" t="s">
        <v>10681</v>
      </c>
      <c r="O7712" s="146" t="s">
        <v>1506</v>
      </c>
      <c r="P7712" s="146" t="s">
        <v>9442</v>
      </c>
      <c r="Q7712" s="147" t="s">
        <v>10519</v>
      </c>
      <c r="R7712" s="187">
        <v>1.05</v>
      </c>
    </row>
    <row r="7713" spans="1:18" x14ac:dyDescent="0.25">
      <c r="A7713" s="135">
        <v>1084031</v>
      </c>
      <c r="B7713" s="148" t="s">
        <v>10013</v>
      </c>
      <c r="C7713" s="135">
        <v>1</v>
      </c>
      <c r="D7713" s="135" t="s">
        <v>9548</v>
      </c>
      <c r="E7713" s="188" t="s">
        <v>9548</v>
      </c>
      <c r="F7713" s="135" t="s">
        <v>9548</v>
      </c>
      <c r="G7713" s="135" t="s">
        <v>9548</v>
      </c>
      <c r="H7713" s="135" t="s">
        <v>9548</v>
      </c>
      <c r="I7713" s="135" t="s">
        <v>9548</v>
      </c>
      <c r="J7713" s="136">
        <v>0.74</v>
      </c>
      <c r="K7713" s="136">
        <v>0.74</v>
      </c>
      <c r="L7713" s="136">
        <v>0.73</v>
      </c>
      <c r="M7713" s="137" t="str">
        <f t="shared" si="120"/>
        <v>P</v>
      </c>
      <c r="N7713" s="174" t="s">
        <v>10681</v>
      </c>
      <c r="O7713" s="149" t="s">
        <v>1506</v>
      </c>
      <c r="P7713" s="149" t="s">
        <v>9442</v>
      </c>
      <c r="Q7713" s="150" t="s">
        <v>10519</v>
      </c>
      <c r="R7713" s="189">
        <v>1.06</v>
      </c>
    </row>
    <row r="7714" spans="1:18" x14ac:dyDescent="0.25">
      <c r="A7714" s="132">
        <v>1084043</v>
      </c>
      <c r="B7714" s="145" t="s">
        <v>10014</v>
      </c>
      <c r="C7714" s="132">
        <v>1</v>
      </c>
      <c r="D7714" s="132" t="s">
        <v>9548</v>
      </c>
      <c r="E7714" s="186" t="s">
        <v>9548</v>
      </c>
      <c r="F7714" s="132" t="s">
        <v>9548</v>
      </c>
      <c r="G7714" s="132" t="s">
        <v>9548</v>
      </c>
      <c r="H7714" s="132" t="s">
        <v>9548</v>
      </c>
      <c r="I7714" s="132" t="s">
        <v>9548</v>
      </c>
      <c r="J7714" s="133">
        <v>0.76</v>
      </c>
      <c r="K7714" s="133">
        <v>0.76</v>
      </c>
      <c r="L7714" s="133">
        <v>0.73</v>
      </c>
      <c r="M7714" s="134" t="str">
        <f t="shared" si="120"/>
        <v>P</v>
      </c>
      <c r="N7714" s="173" t="s">
        <v>10681</v>
      </c>
      <c r="O7714" s="146" t="s">
        <v>1506</v>
      </c>
      <c r="P7714" s="146" t="s">
        <v>9442</v>
      </c>
      <c r="Q7714" s="147" t="s">
        <v>10519</v>
      </c>
      <c r="R7714" s="187">
        <v>1.02</v>
      </c>
    </row>
    <row r="7715" spans="1:18" x14ac:dyDescent="0.25">
      <c r="A7715" s="135">
        <v>1084051</v>
      </c>
      <c r="B7715" s="148" t="s">
        <v>10015</v>
      </c>
      <c r="C7715" s="135">
        <v>1</v>
      </c>
      <c r="D7715" s="135" t="s">
        <v>9548</v>
      </c>
      <c r="E7715" s="188" t="s">
        <v>9548</v>
      </c>
      <c r="F7715" s="135" t="s">
        <v>9548</v>
      </c>
      <c r="G7715" s="135" t="s">
        <v>9548</v>
      </c>
      <c r="H7715" s="135" t="s">
        <v>9548</v>
      </c>
      <c r="I7715" s="135" t="s">
        <v>9548</v>
      </c>
      <c r="J7715" s="136">
        <v>0.74</v>
      </c>
      <c r="K7715" s="136">
        <v>0.74</v>
      </c>
      <c r="L7715" s="136">
        <v>0.73</v>
      </c>
      <c r="M7715" s="137" t="str">
        <f t="shared" si="120"/>
        <v>P</v>
      </c>
      <c r="N7715" s="174" t="s">
        <v>10681</v>
      </c>
      <c r="O7715" s="149" t="s">
        <v>1506</v>
      </c>
      <c r="P7715" s="149" t="s">
        <v>9442</v>
      </c>
      <c r="Q7715" s="150" t="s">
        <v>10519</v>
      </c>
      <c r="R7715" s="189">
        <v>1.06</v>
      </c>
    </row>
    <row r="7716" spans="1:18" x14ac:dyDescent="0.25">
      <c r="A7716" s="132">
        <v>1084068</v>
      </c>
      <c r="B7716" s="145" t="s">
        <v>6896</v>
      </c>
      <c r="C7716" s="132">
        <v>3</v>
      </c>
      <c r="D7716" s="132">
        <v>13200</v>
      </c>
      <c r="E7716" s="186">
        <v>90</v>
      </c>
      <c r="F7716" s="132" t="s">
        <v>20</v>
      </c>
      <c r="G7716" s="132">
        <v>720</v>
      </c>
      <c r="H7716" s="132">
        <v>900</v>
      </c>
      <c r="I7716" s="132">
        <v>1</v>
      </c>
      <c r="J7716" s="133">
        <v>1.6</v>
      </c>
      <c r="K7716" s="133">
        <v>0.25</v>
      </c>
      <c r="L7716" s="133">
        <v>0.25</v>
      </c>
      <c r="M7716" s="134" t="str">
        <f t="shared" si="120"/>
        <v>P</v>
      </c>
      <c r="N7716" s="173" t="s">
        <v>10681</v>
      </c>
      <c r="O7716" s="146" t="s">
        <v>1506</v>
      </c>
      <c r="P7716" s="146" t="s">
        <v>9410</v>
      </c>
      <c r="Q7716" s="147" t="s">
        <v>10519</v>
      </c>
      <c r="R7716" s="187">
        <v>1.3800000000000001</v>
      </c>
    </row>
    <row r="7717" spans="1:18" x14ac:dyDescent="0.25">
      <c r="A7717" s="135">
        <v>1084083</v>
      </c>
      <c r="B7717" s="148" t="s">
        <v>6897</v>
      </c>
      <c r="C7717" s="135">
        <v>6</v>
      </c>
      <c r="D7717" s="135">
        <v>48</v>
      </c>
      <c r="E7717" s="188" t="s">
        <v>21</v>
      </c>
      <c r="F7717" s="135">
        <v>64</v>
      </c>
      <c r="G7717" s="135" t="s">
        <v>20</v>
      </c>
      <c r="H7717" s="135">
        <v>4</v>
      </c>
      <c r="I7717" s="135">
        <v>1</v>
      </c>
      <c r="J7717" s="136">
        <v>4.1909999999999998</v>
      </c>
      <c r="K7717" s="136">
        <v>2.8730000000000002</v>
      </c>
      <c r="L7717" s="136">
        <v>1.841</v>
      </c>
      <c r="M7717" s="137" t="str">
        <f t="shared" si="120"/>
        <v>P</v>
      </c>
      <c r="N7717" s="172" t="s">
        <v>10681</v>
      </c>
      <c r="O7717" s="149" t="s">
        <v>1562</v>
      </c>
      <c r="P7717" s="149" t="s">
        <v>9406</v>
      </c>
      <c r="Q7717" s="150" t="s">
        <v>10519</v>
      </c>
      <c r="R7717" s="189">
        <v>32.339999999999996</v>
      </c>
    </row>
    <row r="7718" spans="1:18" x14ac:dyDescent="0.25">
      <c r="A7718" s="132">
        <v>1084089</v>
      </c>
      <c r="B7718" s="145" t="s">
        <v>6898</v>
      </c>
      <c r="C7718" s="132">
        <v>6</v>
      </c>
      <c r="D7718" s="132" t="s">
        <v>20</v>
      </c>
      <c r="E7718" s="186" t="s">
        <v>21</v>
      </c>
      <c r="F7718" s="132">
        <v>220</v>
      </c>
      <c r="G7718" s="132" t="s">
        <v>20</v>
      </c>
      <c r="H7718" s="132" t="s">
        <v>20</v>
      </c>
      <c r="I7718" s="132" t="s">
        <v>20</v>
      </c>
      <c r="J7718" s="133">
        <v>2.89</v>
      </c>
      <c r="K7718" s="133">
        <v>1.95</v>
      </c>
      <c r="L7718" s="133">
        <v>1.1299999999999999</v>
      </c>
      <c r="M7718" s="134" t="str">
        <f t="shared" si="120"/>
        <v>P</v>
      </c>
      <c r="N7718" s="173" t="s">
        <v>10681</v>
      </c>
      <c r="O7718" s="146" t="s">
        <v>1555</v>
      </c>
      <c r="P7718" s="146" t="s">
        <v>9448</v>
      </c>
      <c r="Q7718" s="147" t="s">
        <v>10519</v>
      </c>
      <c r="R7718" s="187">
        <v>7.14</v>
      </c>
    </row>
    <row r="7719" spans="1:18" x14ac:dyDescent="0.25">
      <c r="A7719" s="135">
        <v>1084094</v>
      </c>
      <c r="B7719" s="148" t="s">
        <v>6899</v>
      </c>
      <c r="C7719" s="135">
        <v>1</v>
      </c>
      <c r="D7719" s="135">
        <v>2160</v>
      </c>
      <c r="E7719" s="188">
        <v>108</v>
      </c>
      <c r="F7719" s="135" t="s">
        <v>20</v>
      </c>
      <c r="G7719" s="135" t="s">
        <v>20</v>
      </c>
      <c r="H7719" s="135" t="s">
        <v>20</v>
      </c>
      <c r="I7719" s="135" t="s">
        <v>20</v>
      </c>
      <c r="J7719" s="136">
        <v>2.4</v>
      </c>
      <c r="K7719" s="136">
        <v>1.25</v>
      </c>
      <c r="L7719" s="136">
        <v>0.11600000000000001</v>
      </c>
      <c r="M7719" s="137" t="str">
        <f t="shared" si="120"/>
        <v>P</v>
      </c>
      <c r="N7719" s="174" t="s">
        <v>10682</v>
      </c>
      <c r="O7719" s="149" t="s">
        <v>1500</v>
      </c>
      <c r="P7719" s="149" t="s">
        <v>9455</v>
      </c>
      <c r="Q7719" s="150" t="s">
        <v>10519</v>
      </c>
      <c r="R7719" s="189">
        <v>0.81</v>
      </c>
    </row>
    <row r="7720" spans="1:18" x14ac:dyDescent="0.25">
      <c r="A7720" s="132">
        <v>1084109</v>
      </c>
      <c r="B7720" s="145" t="s">
        <v>9554</v>
      </c>
      <c r="C7720" s="132">
        <v>1</v>
      </c>
      <c r="D7720" s="132" t="s">
        <v>9548</v>
      </c>
      <c r="E7720" s="186" t="s">
        <v>9548</v>
      </c>
      <c r="F7720" s="132" t="s">
        <v>9548</v>
      </c>
      <c r="G7720" s="132" t="s">
        <v>9548</v>
      </c>
      <c r="H7720" s="132" t="s">
        <v>9548</v>
      </c>
      <c r="I7720" s="132" t="s">
        <v>9548</v>
      </c>
      <c r="J7720" s="133">
        <v>0.56999999999999995</v>
      </c>
      <c r="K7720" s="133">
        <v>0.56999999999999995</v>
      </c>
      <c r="L7720" s="133">
        <v>0.44</v>
      </c>
      <c r="M7720" s="134" t="str">
        <f t="shared" si="120"/>
        <v>P</v>
      </c>
      <c r="N7720" s="173" t="s">
        <v>10681</v>
      </c>
      <c r="O7720" s="146" t="s">
        <v>1506</v>
      </c>
      <c r="P7720" s="146" t="s">
        <v>9442</v>
      </c>
      <c r="Q7720" s="147" t="s">
        <v>10519</v>
      </c>
      <c r="R7720" s="187">
        <v>0.75</v>
      </c>
    </row>
    <row r="7721" spans="1:18" x14ac:dyDescent="0.25">
      <c r="A7721" s="135">
        <v>1084110</v>
      </c>
      <c r="B7721" s="148" t="s">
        <v>10016</v>
      </c>
      <c r="C7721" s="135">
        <v>1</v>
      </c>
      <c r="D7721" s="135" t="s">
        <v>9548</v>
      </c>
      <c r="E7721" s="188" t="s">
        <v>9548</v>
      </c>
      <c r="F7721" s="135" t="s">
        <v>9548</v>
      </c>
      <c r="G7721" s="135" t="s">
        <v>9548</v>
      </c>
      <c r="H7721" s="135" t="s">
        <v>9548</v>
      </c>
      <c r="I7721" s="135" t="s">
        <v>9548</v>
      </c>
      <c r="J7721" s="136">
        <v>0.66</v>
      </c>
      <c r="K7721" s="136">
        <v>0.66</v>
      </c>
      <c r="L7721" s="136">
        <v>0.63</v>
      </c>
      <c r="M7721" s="137" t="str">
        <f t="shared" si="120"/>
        <v>P</v>
      </c>
      <c r="N7721" s="174" t="s">
        <v>10681</v>
      </c>
      <c r="O7721" s="149" t="s">
        <v>1506</v>
      </c>
      <c r="P7721" s="149" t="s">
        <v>9442</v>
      </c>
      <c r="Q7721" s="150" t="s">
        <v>10519</v>
      </c>
      <c r="R7721" s="189">
        <v>1.85</v>
      </c>
    </row>
    <row r="7722" spans="1:18" x14ac:dyDescent="0.25">
      <c r="A7722" s="132">
        <v>1084130</v>
      </c>
      <c r="B7722" s="145" t="s">
        <v>6900</v>
      </c>
      <c r="C7722" s="132">
        <v>3</v>
      </c>
      <c r="D7722" s="132">
        <v>6300</v>
      </c>
      <c r="E7722" s="186">
        <v>105</v>
      </c>
      <c r="F7722" s="132">
        <v>7350</v>
      </c>
      <c r="G7722" s="132">
        <v>420</v>
      </c>
      <c r="H7722" s="132">
        <v>525</v>
      </c>
      <c r="I7722" s="132">
        <v>1</v>
      </c>
      <c r="J7722" s="133">
        <v>0.52</v>
      </c>
      <c r="K7722" s="133">
        <v>0.52</v>
      </c>
      <c r="L7722" s="133">
        <v>0.5</v>
      </c>
      <c r="M7722" s="134" t="str">
        <f t="shared" si="120"/>
        <v>P</v>
      </c>
      <c r="N7722" s="173" t="s">
        <v>10681</v>
      </c>
      <c r="O7722" s="146" t="s">
        <v>1607</v>
      </c>
      <c r="P7722" s="146" t="s">
        <v>9559</v>
      </c>
      <c r="Q7722" s="147" t="s">
        <v>10519</v>
      </c>
      <c r="R7722" s="187">
        <v>4.68</v>
      </c>
    </row>
    <row r="7723" spans="1:18" x14ac:dyDescent="0.25">
      <c r="A7723" s="135">
        <v>1084132</v>
      </c>
      <c r="B7723" s="148" t="s">
        <v>6901</v>
      </c>
      <c r="C7723" s="135">
        <v>3</v>
      </c>
      <c r="D7723" s="135">
        <v>6300</v>
      </c>
      <c r="E7723" s="188">
        <v>105</v>
      </c>
      <c r="F7723" s="135">
        <v>7350</v>
      </c>
      <c r="G7723" s="135">
        <v>420</v>
      </c>
      <c r="H7723" s="135">
        <v>525</v>
      </c>
      <c r="I7723" s="135">
        <v>1</v>
      </c>
      <c r="J7723" s="136">
        <v>0.52</v>
      </c>
      <c r="K7723" s="136">
        <v>0.52</v>
      </c>
      <c r="L7723" s="136">
        <v>0.5</v>
      </c>
      <c r="M7723" s="137" t="str">
        <f t="shared" si="120"/>
        <v>P</v>
      </c>
      <c r="N7723" s="174" t="s">
        <v>10681</v>
      </c>
      <c r="O7723" s="149" t="s">
        <v>1607</v>
      </c>
      <c r="P7723" s="149" t="s">
        <v>9559</v>
      </c>
      <c r="Q7723" s="150" t="s">
        <v>10519</v>
      </c>
      <c r="R7723" s="189">
        <v>4.71</v>
      </c>
    </row>
    <row r="7724" spans="1:18" x14ac:dyDescent="0.25">
      <c r="A7724" s="132">
        <v>1084134</v>
      </c>
      <c r="B7724" s="145" t="s">
        <v>6902</v>
      </c>
      <c r="C7724" s="132">
        <v>3</v>
      </c>
      <c r="D7724" s="132">
        <v>6300</v>
      </c>
      <c r="E7724" s="186">
        <v>105</v>
      </c>
      <c r="F7724" s="132">
        <v>7350</v>
      </c>
      <c r="G7724" s="132">
        <v>420</v>
      </c>
      <c r="H7724" s="132">
        <v>525</v>
      </c>
      <c r="I7724" s="132">
        <v>1</v>
      </c>
      <c r="J7724" s="133">
        <v>0.52</v>
      </c>
      <c r="K7724" s="133">
        <v>0.52</v>
      </c>
      <c r="L7724" s="133">
        <v>0.5</v>
      </c>
      <c r="M7724" s="134" t="str">
        <f t="shared" si="120"/>
        <v>P</v>
      </c>
      <c r="N7724" s="173" t="s">
        <v>10681</v>
      </c>
      <c r="O7724" s="146" t="s">
        <v>1607</v>
      </c>
      <c r="P7724" s="146" t="s">
        <v>9559</v>
      </c>
      <c r="Q7724" s="147" t="s">
        <v>10519</v>
      </c>
      <c r="R7724" s="187">
        <v>5.28</v>
      </c>
    </row>
    <row r="7725" spans="1:18" x14ac:dyDescent="0.25">
      <c r="A7725" s="135">
        <v>1084136</v>
      </c>
      <c r="B7725" s="148" t="s">
        <v>6903</v>
      </c>
      <c r="C7725" s="135">
        <v>3</v>
      </c>
      <c r="D7725" s="135">
        <v>6300</v>
      </c>
      <c r="E7725" s="188">
        <v>105</v>
      </c>
      <c r="F7725" s="135">
        <v>7350</v>
      </c>
      <c r="G7725" s="135">
        <v>420</v>
      </c>
      <c r="H7725" s="135">
        <v>525</v>
      </c>
      <c r="I7725" s="135">
        <v>1</v>
      </c>
      <c r="J7725" s="136">
        <v>0.52</v>
      </c>
      <c r="K7725" s="136">
        <v>0.52</v>
      </c>
      <c r="L7725" s="136">
        <v>0.5</v>
      </c>
      <c r="M7725" s="137" t="str">
        <f t="shared" si="120"/>
        <v>P</v>
      </c>
      <c r="N7725" s="174" t="s">
        <v>10681</v>
      </c>
      <c r="O7725" s="149" t="s">
        <v>1607</v>
      </c>
      <c r="P7725" s="149" t="s">
        <v>9559</v>
      </c>
      <c r="Q7725" s="150" t="s">
        <v>10519</v>
      </c>
      <c r="R7725" s="189">
        <v>5.91</v>
      </c>
    </row>
    <row r="7726" spans="1:18" x14ac:dyDescent="0.25">
      <c r="A7726" s="132">
        <v>1084138</v>
      </c>
      <c r="B7726" s="145" t="s">
        <v>6904</v>
      </c>
      <c r="C7726" s="132">
        <v>3</v>
      </c>
      <c r="D7726" s="132">
        <v>6300</v>
      </c>
      <c r="E7726" s="186">
        <v>105</v>
      </c>
      <c r="F7726" s="132">
        <v>7350</v>
      </c>
      <c r="G7726" s="132">
        <v>420</v>
      </c>
      <c r="H7726" s="132">
        <v>525</v>
      </c>
      <c r="I7726" s="132">
        <v>1</v>
      </c>
      <c r="J7726" s="133">
        <v>0.52</v>
      </c>
      <c r="K7726" s="133">
        <v>0.52</v>
      </c>
      <c r="L7726" s="133">
        <v>0.5</v>
      </c>
      <c r="M7726" s="134" t="str">
        <f t="shared" si="120"/>
        <v>P</v>
      </c>
      <c r="N7726" s="173" t="s">
        <v>10681</v>
      </c>
      <c r="O7726" s="146" t="s">
        <v>1607</v>
      </c>
      <c r="P7726" s="146" t="s">
        <v>9559</v>
      </c>
      <c r="Q7726" s="147" t="s">
        <v>10519</v>
      </c>
      <c r="R7726" s="187">
        <v>5.28</v>
      </c>
    </row>
    <row r="7727" spans="1:18" x14ac:dyDescent="0.25">
      <c r="A7727" s="135">
        <v>1084140</v>
      </c>
      <c r="B7727" s="148" t="s">
        <v>6905</v>
      </c>
      <c r="C7727" s="135">
        <v>3</v>
      </c>
      <c r="D7727" s="135">
        <v>6300</v>
      </c>
      <c r="E7727" s="188">
        <v>105</v>
      </c>
      <c r="F7727" s="135">
        <v>7350</v>
      </c>
      <c r="G7727" s="135">
        <v>420</v>
      </c>
      <c r="H7727" s="135">
        <v>525</v>
      </c>
      <c r="I7727" s="135">
        <v>1</v>
      </c>
      <c r="J7727" s="136">
        <v>0.52</v>
      </c>
      <c r="K7727" s="136">
        <v>0.52</v>
      </c>
      <c r="L7727" s="136">
        <v>0.5</v>
      </c>
      <c r="M7727" s="137" t="str">
        <f t="shared" si="120"/>
        <v>P</v>
      </c>
      <c r="N7727" s="174" t="s">
        <v>10681</v>
      </c>
      <c r="O7727" s="149" t="s">
        <v>1607</v>
      </c>
      <c r="P7727" s="149" t="s">
        <v>9559</v>
      </c>
      <c r="Q7727" s="150" t="s">
        <v>10519</v>
      </c>
      <c r="R7727" s="189">
        <v>5.3100000000000005</v>
      </c>
    </row>
    <row r="7728" spans="1:18" x14ac:dyDescent="0.25">
      <c r="A7728" s="132">
        <v>1084142</v>
      </c>
      <c r="B7728" s="145" t="s">
        <v>6906</v>
      </c>
      <c r="C7728" s="132">
        <v>3</v>
      </c>
      <c r="D7728" s="132">
        <v>6300</v>
      </c>
      <c r="E7728" s="186">
        <v>105</v>
      </c>
      <c r="F7728" s="132">
        <v>7350</v>
      </c>
      <c r="G7728" s="132">
        <v>420</v>
      </c>
      <c r="H7728" s="132">
        <v>525</v>
      </c>
      <c r="I7728" s="132">
        <v>1</v>
      </c>
      <c r="J7728" s="133">
        <v>0.52</v>
      </c>
      <c r="K7728" s="133">
        <v>0.52</v>
      </c>
      <c r="L7728" s="133">
        <v>0.5</v>
      </c>
      <c r="M7728" s="134" t="str">
        <f t="shared" si="120"/>
        <v>P</v>
      </c>
      <c r="N7728" s="173" t="s">
        <v>10681</v>
      </c>
      <c r="O7728" s="146" t="s">
        <v>1607</v>
      </c>
      <c r="P7728" s="146" t="s">
        <v>9559</v>
      </c>
      <c r="Q7728" s="147" t="s">
        <v>10519</v>
      </c>
      <c r="R7728" s="187">
        <v>5.28</v>
      </c>
    </row>
    <row r="7729" spans="1:18" x14ac:dyDescent="0.25">
      <c r="A7729" s="135">
        <v>1084144</v>
      </c>
      <c r="B7729" s="148" t="s">
        <v>6907</v>
      </c>
      <c r="C7729" s="135">
        <v>3</v>
      </c>
      <c r="D7729" s="135">
        <v>6300</v>
      </c>
      <c r="E7729" s="188">
        <v>105</v>
      </c>
      <c r="F7729" s="135">
        <v>7350</v>
      </c>
      <c r="G7729" s="135">
        <v>420</v>
      </c>
      <c r="H7729" s="135">
        <v>525</v>
      </c>
      <c r="I7729" s="135">
        <v>1</v>
      </c>
      <c r="J7729" s="136">
        <v>0.52</v>
      </c>
      <c r="K7729" s="136">
        <v>0.52</v>
      </c>
      <c r="L7729" s="136">
        <v>0.5</v>
      </c>
      <c r="M7729" s="137" t="str">
        <f t="shared" si="120"/>
        <v>P</v>
      </c>
      <c r="N7729" s="174" t="s">
        <v>10681</v>
      </c>
      <c r="O7729" s="149" t="s">
        <v>1607</v>
      </c>
      <c r="P7729" s="149" t="s">
        <v>9559</v>
      </c>
      <c r="Q7729" s="150" t="s">
        <v>10519</v>
      </c>
      <c r="R7729" s="189">
        <v>4.68</v>
      </c>
    </row>
    <row r="7730" spans="1:18" x14ac:dyDescent="0.25">
      <c r="A7730" s="132">
        <v>1084147</v>
      </c>
      <c r="B7730" s="145" t="s">
        <v>6908</v>
      </c>
      <c r="C7730" s="132">
        <v>3</v>
      </c>
      <c r="D7730" s="132">
        <v>4675</v>
      </c>
      <c r="E7730" s="186">
        <v>156</v>
      </c>
      <c r="F7730" s="132">
        <v>11700</v>
      </c>
      <c r="G7730" s="132" t="s">
        <v>20</v>
      </c>
      <c r="H7730" s="132">
        <v>936</v>
      </c>
      <c r="I7730" s="132">
        <v>1</v>
      </c>
      <c r="J7730" s="133">
        <v>0.5</v>
      </c>
      <c r="K7730" s="133">
        <v>0.18</v>
      </c>
      <c r="L7730" s="133">
        <v>1.6</v>
      </c>
      <c r="M7730" s="134" t="str">
        <f t="shared" si="120"/>
        <v>P</v>
      </c>
      <c r="N7730" s="173" t="s">
        <v>10681</v>
      </c>
      <c r="O7730" s="146" t="s">
        <v>1555</v>
      </c>
      <c r="P7730" s="146" t="s">
        <v>9400</v>
      </c>
      <c r="Q7730" s="147" t="s">
        <v>10519</v>
      </c>
      <c r="R7730" s="187">
        <v>2.61</v>
      </c>
    </row>
    <row r="7731" spans="1:18" x14ac:dyDescent="0.25">
      <c r="A7731" s="135">
        <v>1084149</v>
      </c>
      <c r="B7731" s="148" t="s">
        <v>6909</v>
      </c>
      <c r="C7731" s="135">
        <v>3</v>
      </c>
      <c r="D7731" s="135">
        <v>7000</v>
      </c>
      <c r="E7731" s="188">
        <v>156</v>
      </c>
      <c r="F7731" s="135">
        <v>11700</v>
      </c>
      <c r="G7731" s="135" t="s">
        <v>20</v>
      </c>
      <c r="H7731" s="135">
        <v>936</v>
      </c>
      <c r="I7731" s="135">
        <v>1</v>
      </c>
      <c r="J7731" s="136">
        <v>0.5</v>
      </c>
      <c r="K7731" s="136">
        <v>0.18</v>
      </c>
      <c r="L7731" s="136">
        <v>1.6</v>
      </c>
      <c r="M7731" s="137" t="str">
        <f t="shared" si="120"/>
        <v>P</v>
      </c>
      <c r="N7731" s="174" t="s">
        <v>10681</v>
      </c>
      <c r="O7731" s="149" t="s">
        <v>1555</v>
      </c>
      <c r="P7731" s="149" t="s">
        <v>9400</v>
      </c>
      <c r="Q7731" s="150" t="s">
        <v>10519</v>
      </c>
      <c r="R7731" s="189">
        <v>2.8499999999999996</v>
      </c>
    </row>
    <row r="7732" spans="1:18" x14ac:dyDescent="0.25">
      <c r="A7732" s="132">
        <v>1084151</v>
      </c>
      <c r="B7732" s="145" t="s">
        <v>6910</v>
      </c>
      <c r="C7732" s="132">
        <v>3</v>
      </c>
      <c r="D7732" s="132">
        <v>4675</v>
      </c>
      <c r="E7732" s="186">
        <v>156</v>
      </c>
      <c r="F7732" s="132">
        <v>11700</v>
      </c>
      <c r="G7732" s="132" t="s">
        <v>20</v>
      </c>
      <c r="H7732" s="132">
        <v>936</v>
      </c>
      <c r="I7732" s="132">
        <v>1</v>
      </c>
      <c r="J7732" s="133">
        <v>0.5</v>
      </c>
      <c r="K7732" s="133">
        <v>0.18</v>
      </c>
      <c r="L7732" s="133">
        <v>1.6</v>
      </c>
      <c r="M7732" s="134" t="str">
        <f t="shared" si="120"/>
        <v>P</v>
      </c>
      <c r="N7732" s="173" t="s">
        <v>10681</v>
      </c>
      <c r="O7732" s="146" t="s">
        <v>1555</v>
      </c>
      <c r="P7732" s="146" t="s">
        <v>9400</v>
      </c>
      <c r="Q7732" s="147" t="s">
        <v>10519</v>
      </c>
      <c r="R7732" s="187">
        <v>3.0300000000000002</v>
      </c>
    </row>
    <row r="7733" spans="1:18" x14ac:dyDescent="0.25">
      <c r="A7733" s="135">
        <v>1084153</v>
      </c>
      <c r="B7733" s="148" t="s">
        <v>6911</v>
      </c>
      <c r="C7733" s="135">
        <v>3</v>
      </c>
      <c r="D7733" s="135">
        <v>6686</v>
      </c>
      <c r="E7733" s="188">
        <v>156</v>
      </c>
      <c r="F7733" s="135">
        <v>11700</v>
      </c>
      <c r="G7733" s="135" t="s">
        <v>20</v>
      </c>
      <c r="H7733" s="135">
        <v>936</v>
      </c>
      <c r="I7733" s="135">
        <v>1</v>
      </c>
      <c r="J7733" s="136">
        <v>0.5</v>
      </c>
      <c r="K7733" s="136">
        <v>0.18</v>
      </c>
      <c r="L7733" s="136">
        <v>1.6</v>
      </c>
      <c r="M7733" s="137" t="str">
        <f t="shared" si="120"/>
        <v>P</v>
      </c>
      <c r="N7733" s="174" t="s">
        <v>10681</v>
      </c>
      <c r="O7733" s="149" t="s">
        <v>1555</v>
      </c>
      <c r="P7733" s="149" t="s">
        <v>9400</v>
      </c>
      <c r="Q7733" s="150" t="s">
        <v>10519</v>
      </c>
      <c r="R7733" s="189">
        <v>3.06</v>
      </c>
    </row>
    <row r="7734" spans="1:18" x14ac:dyDescent="0.25">
      <c r="A7734" s="132">
        <v>1084155</v>
      </c>
      <c r="B7734" s="145" t="s">
        <v>6912</v>
      </c>
      <c r="C7734" s="132">
        <v>3</v>
      </c>
      <c r="D7734" s="132">
        <v>5169</v>
      </c>
      <c r="E7734" s="186">
        <v>156</v>
      </c>
      <c r="F7734" s="132">
        <v>11700</v>
      </c>
      <c r="G7734" s="132" t="s">
        <v>20</v>
      </c>
      <c r="H7734" s="132">
        <v>936</v>
      </c>
      <c r="I7734" s="132">
        <v>1</v>
      </c>
      <c r="J7734" s="133">
        <v>0.5</v>
      </c>
      <c r="K7734" s="133">
        <v>0.18</v>
      </c>
      <c r="L7734" s="133">
        <v>1.6</v>
      </c>
      <c r="M7734" s="134" t="str">
        <f t="shared" si="120"/>
        <v>P</v>
      </c>
      <c r="N7734" s="173" t="s">
        <v>10681</v>
      </c>
      <c r="O7734" s="146" t="s">
        <v>1555</v>
      </c>
      <c r="P7734" s="146" t="s">
        <v>9400</v>
      </c>
      <c r="Q7734" s="147" t="s">
        <v>10519</v>
      </c>
      <c r="R7734" s="187">
        <v>2.9699999999999998</v>
      </c>
    </row>
    <row r="7735" spans="1:18" x14ac:dyDescent="0.25">
      <c r="A7735" s="135">
        <v>1084158</v>
      </c>
      <c r="B7735" s="148" t="s">
        <v>6913</v>
      </c>
      <c r="C7735" s="135">
        <v>3</v>
      </c>
      <c r="D7735" s="135">
        <v>5100</v>
      </c>
      <c r="E7735" s="188">
        <v>156</v>
      </c>
      <c r="F7735" s="135">
        <v>11700</v>
      </c>
      <c r="G7735" s="135" t="s">
        <v>20</v>
      </c>
      <c r="H7735" s="135">
        <v>936</v>
      </c>
      <c r="I7735" s="135">
        <v>1</v>
      </c>
      <c r="J7735" s="136">
        <v>0.5</v>
      </c>
      <c r="K7735" s="136">
        <v>0.18</v>
      </c>
      <c r="L7735" s="136">
        <v>1.6</v>
      </c>
      <c r="M7735" s="137" t="str">
        <f t="shared" si="120"/>
        <v>P</v>
      </c>
      <c r="N7735" s="174" t="s">
        <v>10681</v>
      </c>
      <c r="O7735" s="149" t="s">
        <v>1555</v>
      </c>
      <c r="P7735" s="149" t="s">
        <v>9400</v>
      </c>
      <c r="Q7735" s="150" t="s">
        <v>10519</v>
      </c>
      <c r="R7735" s="189">
        <v>2.8499999999999996</v>
      </c>
    </row>
    <row r="7736" spans="1:18" x14ac:dyDescent="0.25">
      <c r="A7736" s="132">
        <v>1084160</v>
      </c>
      <c r="B7736" s="145" t="s">
        <v>6914</v>
      </c>
      <c r="C7736" s="132">
        <v>3</v>
      </c>
      <c r="D7736" s="132">
        <v>8000</v>
      </c>
      <c r="E7736" s="186">
        <v>156</v>
      </c>
      <c r="F7736" s="132">
        <v>11700</v>
      </c>
      <c r="G7736" s="132" t="s">
        <v>20</v>
      </c>
      <c r="H7736" s="132">
        <v>936</v>
      </c>
      <c r="I7736" s="132">
        <v>1</v>
      </c>
      <c r="J7736" s="133">
        <v>0.5</v>
      </c>
      <c r="K7736" s="133">
        <v>0.18</v>
      </c>
      <c r="L7736" s="133">
        <v>1.6</v>
      </c>
      <c r="M7736" s="134" t="str">
        <f t="shared" si="120"/>
        <v>P</v>
      </c>
      <c r="N7736" s="173" t="s">
        <v>10681</v>
      </c>
      <c r="O7736" s="146" t="s">
        <v>1555</v>
      </c>
      <c r="P7736" s="146" t="s">
        <v>9400</v>
      </c>
      <c r="Q7736" s="147" t="s">
        <v>10519</v>
      </c>
      <c r="R7736" s="187">
        <v>2.9699999999999998</v>
      </c>
    </row>
    <row r="7737" spans="1:18" x14ac:dyDescent="0.25">
      <c r="A7737" s="135">
        <v>1084161</v>
      </c>
      <c r="B7737" s="148" t="s">
        <v>6915</v>
      </c>
      <c r="C7737" s="135">
        <v>3</v>
      </c>
      <c r="D7737" s="135">
        <v>3600</v>
      </c>
      <c r="E7737" s="188">
        <v>60</v>
      </c>
      <c r="F7737" s="135">
        <v>4200</v>
      </c>
      <c r="G7737" s="135">
        <v>240</v>
      </c>
      <c r="H7737" s="135">
        <v>300</v>
      </c>
      <c r="I7737" s="135">
        <v>1</v>
      </c>
      <c r="J7737" s="136">
        <v>0.67</v>
      </c>
      <c r="K7737" s="136">
        <v>0.67</v>
      </c>
      <c r="L7737" s="136">
        <v>0.61</v>
      </c>
      <c r="M7737" s="137" t="str">
        <f t="shared" si="120"/>
        <v>P</v>
      </c>
      <c r="N7737" s="174" t="s">
        <v>10681</v>
      </c>
      <c r="O7737" s="149" t="s">
        <v>1607</v>
      </c>
      <c r="P7737" s="149" t="s">
        <v>9559</v>
      </c>
      <c r="Q7737" s="150" t="s">
        <v>10519</v>
      </c>
      <c r="R7737" s="189">
        <v>3.93</v>
      </c>
    </row>
    <row r="7738" spans="1:18" x14ac:dyDescent="0.25">
      <c r="A7738" s="132">
        <v>1084162</v>
      </c>
      <c r="B7738" s="145" t="s">
        <v>6916</v>
      </c>
      <c r="C7738" s="132">
        <v>3</v>
      </c>
      <c r="D7738" s="132">
        <v>4745</v>
      </c>
      <c r="E7738" s="186">
        <v>156</v>
      </c>
      <c r="F7738" s="132">
        <v>11700</v>
      </c>
      <c r="G7738" s="132" t="s">
        <v>20</v>
      </c>
      <c r="H7738" s="132">
        <v>936</v>
      </c>
      <c r="I7738" s="132">
        <v>1</v>
      </c>
      <c r="J7738" s="133">
        <v>0.5</v>
      </c>
      <c r="K7738" s="133">
        <v>0.18</v>
      </c>
      <c r="L7738" s="133">
        <v>1.6</v>
      </c>
      <c r="M7738" s="134" t="str">
        <f t="shared" si="120"/>
        <v>P</v>
      </c>
      <c r="N7738" s="173" t="s">
        <v>10681</v>
      </c>
      <c r="O7738" s="146" t="s">
        <v>1555</v>
      </c>
      <c r="P7738" s="146" t="s">
        <v>9400</v>
      </c>
      <c r="Q7738" s="147" t="s">
        <v>10519</v>
      </c>
      <c r="R7738" s="187">
        <v>2.88</v>
      </c>
    </row>
    <row r="7739" spans="1:18" x14ac:dyDescent="0.25">
      <c r="A7739" s="135">
        <v>1084163</v>
      </c>
      <c r="B7739" s="148" t="s">
        <v>376</v>
      </c>
      <c r="C7739" s="135">
        <v>3</v>
      </c>
      <c r="D7739" s="135">
        <v>3600</v>
      </c>
      <c r="E7739" s="188">
        <v>60</v>
      </c>
      <c r="F7739" s="135">
        <v>4200</v>
      </c>
      <c r="G7739" s="135">
        <v>240</v>
      </c>
      <c r="H7739" s="135">
        <v>300</v>
      </c>
      <c r="I7739" s="135">
        <v>1</v>
      </c>
      <c r="J7739" s="136">
        <v>0.68</v>
      </c>
      <c r="K7739" s="136">
        <v>0.67</v>
      </c>
      <c r="L7739" s="136">
        <v>0.65</v>
      </c>
      <c r="M7739" s="137" t="str">
        <f t="shared" si="120"/>
        <v>P</v>
      </c>
      <c r="N7739" s="174" t="s">
        <v>10681</v>
      </c>
      <c r="O7739" s="149" t="s">
        <v>1693</v>
      </c>
      <c r="P7739" s="149" t="s">
        <v>9504</v>
      </c>
      <c r="Q7739" s="150" t="s">
        <v>10519</v>
      </c>
      <c r="R7739" s="189">
        <v>4.5600000000000005</v>
      </c>
    </row>
    <row r="7740" spans="1:18" x14ac:dyDescent="0.25">
      <c r="A7740" s="132">
        <v>1084164</v>
      </c>
      <c r="B7740" s="145" t="s">
        <v>6917</v>
      </c>
      <c r="C7740" s="132">
        <v>3</v>
      </c>
      <c r="D7740" s="132">
        <v>2579</v>
      </c>
      <c r="E7740" s="186">
        <v>156</v>
      </c>
      <c r="F7740" s="132">
        <v>11700</v>
      </c>
      <c r="G7740" s="132">
        <v>1092</v>
      </c>
      <c r="H7740" s="132">
        <v>936</v>
      </c>
      <c r="I7740" s="132">
        <v>1</v>
      </c>
      <c r="J7740" s="133">
        <v>0.5</v>
      </c>
      <c r="K7740" s="133">
        <v>0.18</v>
      </c>
      <c r="L7740" s="133">
        <v>1.6</v>
      </c>
      <c r="M7740" s="134" t="str">
        <f t="shared" si="120"/>
        <v>P</v>
      </c>
      <c r="N7740" s="173" t="s">
        <v>10681</v>
      </c>
      <c r="O7740" s="146" t="s">
        <v>1555</v>
      </c>
      <c r="P7740" s="146" t="s">
        <v>9400</v>
      </c>
      <c r="Q7740" s="147" t="s">
        <v>10519</v>
      </c>
      <c r="R7740" s="187">
        <v>3</v>
      </c>
    </row>
    <row r="7741" spans="1:18" x14ac:dyDescent="0.25">
      <c r="A7741" s="135">
        <v>1084169</v>
      </c>
      <c r="B7741" s="148" t="s">
        <v>293</v>
      </c>
      <c r="C7741" s="135">
        <v>3</v>
      </c>
      <c r="D7741" s="135">
        <v>1800</v>
      </c>
      <c r="E7741" s="188">
        <v>30</v>
      </c>
      <c r="F7741" s="135">
        <v>2400</v>
      </c>
      <c r="G7741" s="135" t="s">
        <v>20</v>
      </c>
      <c r="H7741" s="135">
        <v>150</v>
      </c>
      <c r="I7741" s="135">
        <v>1</v>
      </c>
      <c r="J7741" s="136">
        <v>0.77</v>
      </c>
      <c r="K7741" s="136">
        <v>0.76</v>
      </c>
      <c r="L7741" s="136">
        <v>0.73</v>
      </c>
      <c r="M7741" s="137" t="str">
        <f t="shared" si="120"/>
        <v>P</v>
      </c>
      <c r="N7741" s="174" t="s">
        <v>10681</v>
      </c>
      <c r="O7741" s="149" t="s">
        <v>1693</v>
      </c>
      <c r="P7741" s="149" t="s">
        <v>9504</v>
      </c>
      <c r="Q7741" s="150" t="s">
        <v>10519</v>
      </c>
      <c r="R7741" s="189">
        <v>5.67</v>
      </c>
    </row>
    <row r="7742" spans="1:18" x14ac:dyDescent="0.25">
      <c r="A7742" s="132">
        <v>1084172</v>
      </c>
      <c r="B7742" s="145" t="s">
        <v>294</v>
      </c>
      <c r="C7742" s="132">
        <v>3</v>
      </c>
      <c r="D7742" s="132">
        <v>1980</v>
      </c>
      <c r="E7742" s="186">
        <v>30</v>
      </c>
      <c r="F7742" s="132">
        <v>2400</v>
      </c>
      <c r="G7742" s="132" t="s">
        <v>20</v>
      </c>
      <c r="H7742" s="132">
        <v>150</v>
      </c>
      <c r="I7742" s="132">
        <v>1</v>
      </c>
      <c r="J7742" s="133">
        <v>0.76</v>
      </c>
      <c r="K7742" s="133">
        <v>0.75</v>
      </c>
      <c r="L7742" s="133">
        <v>0.7</v>
      </c>
      <c r="M7742" s="134" t="str">
        <f t="shared" si="120"/>
        <v>P</v>
      </c>
      <c r="N7742" s="173" t="s">
        <v>10681</v>
      </c>
      <c r="O7742" s="146" t="s">
        <v>1693</v>
      </c>
      <c r="P7742" s="146" t="s">
        <v>9504</v>
      </c>
      <c r="Q7742" s="147" t="s">
        <v>10519</v>
      </c>
      <c r="R7742" s="187">
        <v>5.6999999999999993</v>
      </c>
    </row>
    <row r="7743" spans="1:18" x14ac:dyDescent="0.25">
      <c r="A7743" s="135">
        <v>1084222</v>
      </c>
      <c r="B7743" s="148" t="s">
        <v>4600</v>
      </c>
      <c r="C7743" s="135">
        <v>6</v>
      </c>
      <c r="D7743" s="135">
        <v>870</v>
      </c>
      <c r="E7743" s="188" t="s">
        <v>21</v>
      </c>
      <c r="F7743" s="135">
        <v>960</v>
      </c>
      <c r="G7743" s="135">
        <v>32</v>
      </c>
      <c r="H7743" s="135">
        <v>40</v>
      </c>
      <c r="I7743" s="135">
        <v>2</v>
      </c>
      <c r="J7743" s="136">
        <v>0.86</v>
      </c>
      <c r="K7743" s="136">
        <v>1.29</v>
      </c>
      <c r="L7743" s="136">
        <v>1.1000000000000001</v>
      </c>
      <c r="M7743" s="137" t="str">
        <f t="shared" si="120"/>
        <v>P</v>
      </c>
      <c r="N7743" s="174" t="s">
        <v>10681</v>
      </c>
      <c r="O7743" s="149" t="s">
        <v>1506</v>
      </c>
      <c r="P7743" s="149" t="s">
        <v>9403</v>
      </c>
      <c r="Q7743" s="150" t="s">
        <v>10106</v>
      </c>
      <c r="R7743" s="189">
        <v>5.34</v>
      </c>
    </row>
    <row r="7744" spans="1:18" x14ac:dyDescent="0.25">
      <c r="A7744" s="132">
        <v>1084223</v>
      </c>
      <c r="B7744" s="145" t="s">
        <v>48</v>
      </c>
      <c r="C7744" s="132">
        <v>6</v>
      </c>
      <c r="D7744" s="132">
        <v>870</v>
      </c>
      <c r="E7744" s="186" t="s">
        <v>21</v>
      </c>
      <c r="F7744" s="132">
        <v>960</v>
      </c>
      <c r="G7744" s="132">
        <v>32</v>
      </c>
      <c r="H7744" s="132">
        <v>40</v>
      </c>
      <c r="I7744" s="132">
        <v>2</v>
      </c>
      <c r="J7744" s="133">
        <v>0.86</v>
      </c>
      <c r="K7744" s="133">
        <v>1.29</v>
      </c>
      <c r="L7744" s="133">
        <v>1.1000000000000001</v>
      </c>
      <c r="M7744" s="134" t="str">
        <f t="shared" si="120"/>
        <v>P</v>
      </c>
      <c r="N7744" s="171" t="s">
        <v>10681</v>
      </c>
      <c r="O7744" s="146" t="s">
        <v>1506</v>
      </c>
      <c r="P7744" s="146" t="s">
        <v>9403</v>
      </c>
      <c r="Q7744" s="147" t="s">
        <v>10106</v>
      </c>
      <c r="R7744" s="187">
        <v>5.34</v>
      </c>
    </row>
    <row r="7745" spans="1:18" x14ac:dyDescent="0.25">
      <c r="A7745" s="135">
        <v>1084232</v>
      </c>
      <c r="B7745" s="148" t="s">
        <v>260</v>
      </c>
      <c r="C7745" s="135">
        <v>6</v>
      </c>
      <c r="D7745" s="135">
        <v>1600</v>
      </c>
      <c r="E7745" s="188" t="s">
        <v>21</v>
      </c>
      <c r="F7745" s="135" t="s">
        <v>20</v>
      </c>
      <c r="G7745" s="135">
        <v>16</v>
      </c>
      <c r="H7745" s="135">
        <v>20</v>
      </c>
      <c r="I7745" s="135">
        <v>5</v>
      </c>
      <c r="J7745" s="136">
        <v>1.8</v>
      </c>
      <c r="K7745" s="136">
        <v>1.2</v>
      </c>
      <c r="L7745" s="136">
        <v>0.36</v>
      </c>
      <c r="M7745" s="137" t="str">
        <f t="shared" si="120"/>
        <v>P</v>
      </c>
      <c r="N7745" s="174" t="s">
        <v>10681</v>
      </c>
      <c r="O7745" s="149" t="s">
        <v>1506</v>
      </c>
      <c r="P7745" s="149" t="s">
        <v>9403</v>
      </c>
      <c r="Q7745" s="150" t="s">
        <v>10519</v>
      </c>
      <c r="R7745" s="189">
        <v>3.42</v>
      </c>
    </row>
    <row r="7746" spans="1:18" x14ac:dyDescent="0.25">
      <c r="A7746" s="132">
        <v>1084261</v>
      </c>
      <c r="B7746" s="145" t="s">
        <v>6918</v>
      </c>
      <c r="C7746" s="132">
        <v>1</v>
      </c>
      <c r="D7746" s="132">
        <v>1000</v>
      </c>
      <c r="E7746" s="186" t="s">
        <v>20</v>
      </c>
      <c r="F7746" s="132" t="s">
        <v>20</v>
      </c>
      <c r="G7746" s="132" t="s">
        <v>20</v>
      </c>
      <c r="H7746" s="132" t="s">
        <v>20</v>
      </c>
      <c r="I7746" s="132" t="s">
        <v>20</v>
      </c>
      <c r="J7746" s="133">
        <v>3.24</v>
      </c>
      <c r="K7746" s="133">
        <v>2.2799999999999998</v>
      </c>
      <c r="L7746" s="133">
        <v>3.3000000000000002E-2</v>
      </c>
      <c r="M7746" s="134" t="str">
        <f t="shared" ref="M7746:M7809" si="121">HYPERLINK(CONCATENATE("T:\Distribution Centre\RDC Department Shared\Cubiscan photos","\",A7746,"-pac.jpg"),"P")</f>
        <v>P</v>
      </c>
      <c r="N7746" s="171" t="s">
        <v>10682</v>
      </c>
      <c r="O7746" s="146" t="s">
        <v>1506</v>
      </c>
      <c r="P7746" s="146" t="s">
        <v>9466</v>
      </c>
      <c r="Q7746" s="147" t="s">
        <v>10519</v>
      </c>
      <c r="R7746" s="187">
        <v>0.54</v>
      </c>
    </row>
    <row r="7747" spans="1:18" x14ac:dyDescent="0.25">
      <c r="A7747" s="135">
        <v>1084271</v>
      </c>
      <c r="B7747" s="148" t="s">
        <v>6919</v>
      </c>
      <c r="C7747" s="135">
        <v>6</v>
      </c>
      <c r="D7747" s="135">
        <v>320</v>
      </c>
      <c r="E7747" s="188" t="s">
        <v>20</v>
      </c>
      <c r="F7747" s="135" t="s">
        <v>20</v>
      </c>
      <c r="G7747" s="135" t="s">
        <v>20</v>
      </c>
      <c r="H7747" s="135" t="s">
        <v>20</v>
      </c>
      <c r="I7747" s="135" t="s">
        <v>20</v>
      </c>
      <c r="J7747" s="136">
        <v>1.9</v>
      </c>
      <c r="K7747" s="136">
        <v>1.9</v>
      </c>
      <c r="L7747" s="136">
        <v>1.1499999999999999</v>
      </c>
      <c r="M7747" s="137" t="str">
        <f t="shared" si="121"/>
        <v>P</v>
      </c>
      <c r="N7747" s="172" t="s">
        <v>10681</v>
      </c>
      <c r="O7747" s="149" t="s">
        <v>1578</v>
      </c>
      <c r="P7747" s="149" t="s">
        <v>9500</v>
      </c>
      <c r="Q7747" s="150" t="s">
        <v>10519</v>
      </c>
      <c r="R7747" s="189">
        <v>10.199999999999999</v>
      </c>
    </row>
    <row r="7748" spans="1:18" x14ac:dyDescent="0.25">
      <c r="A7748" s="132">
        <v>1084347</v>
      </c>
      <c r="B7748" s="145" t="s">
        <v>6920</v>
      </c>
      <c r="C7748" s="132">
        <v>3</v>
      </c>
      <c r="D7748" s="132" t="s">
        <v>20</v>
      </c>
      <c r="E7748" s="186" t="s">
        <v>20</v>
      </c>
      <c r="F7748" s="132" t="s">
        <v>20</v>
      </c>
      <c r="G7748" s="132" t="s">
        <v>20</v>
      </c>
      <c r="H7748" s="132" t="s">
        <v>20</v>
      </c>
      <c r="I7748" s="132" t="s">
        <v>20</v>
      </c>
      <c r="J7748" s="133">
        <v>3.3</v>
      </c>
      <c r="K7748" s="133">
        <v>1.5</v>
      </c>
      <c r="L7748" s="133">
        <v>0.1</v>
      </c>
      <c r="M7748" s="134" t="str">
        <f t="shared" si="121"/>
        <v>P</v>
      </c>
      <c r="N7748" s="173" t="s">
        <v>10682</v>
      </c>
      <c r="O7748" s="146" t="s">
        <v>1506</v>
      </c>
      <c r="P7748" s="146" t="s">
        <v>10017</v>
      </c>
      <c r="Q7748" s="147" t="s">
        <v>10519</v>
      </c>
      <c r="R7748" s="187">
        <v>4.08</v>
      </c>
    </row>
    <row r="7749" spans="1:18" x14ac:dyDescent="0.25">
      <c r="A7749" s="135">
        <v>1084348</v>
      </c>
      <c r="B7749" s="148" t="s">
        <v>6921</v>
      </c>
      <c r="C7749" s="135">
        <v>3</v>
      </c>
      <c r="D7749" s="135" t="s">
        <v>20</v>
      </c>
      <c r="E7749" s="188" t="s">
        <v>20</v>
      </c>
      <c r="F7749" s="135" t="s">
        <v>20</v>
      </c>
      <c r="G7749" s="135" t="s">
        <v>20</v>
      </c>
      <c r="H7749" s="135" t="s">
        <v>20</v>
      </c>
      <c r="I7749" s="135" t="s">
        <v>20</v>
      </c>
      <c r="J7749" s="136">
        <v>1.8</v>
      </c>
      <c r="K7749" s="136">
        <v>1.86</v>
      </c>
      <c r="L7749" s="136">
        <v>1.5</v>
      </c>
      <c r="M7749" s="137" t="str">
        <f t="shared" si="121"/>
        <v>P</v>
      </c>
      <c r="N7749" s="174" t="s">
        <v>10682</v>
      </c>
      <c r="O7749" s="149" t="s">
        <v>1500</v>
      </c>
      <c r="P7749" s="149" t="s">
        <v>9455</v>
      </c>
      <c r="Q7749" s="150" t="s">
        <v>10519</v>
      </c>
      <c r="R7749" s="189">
        <v>3.33</v>
      </c>
    </row>
    <row r="7750" spans="1:18" x14ac:dyDescent="0.25">
      <c r="A7750" s="132">
        <v>1084404</v>
      </c>
      <c r="B7750" s="145" t="s">
        <v>6922</v>
      </c>
      <c r="C7750" s="132">
        <v>6</v>
      </c>
      <c r="D7750" s="132">
        <v>200</v>
      </c>
      <c r="E7750" s="186" t="s">
        <v>21</v>
      </c>
      <c r="F7750" s="132">
        <v>240</v>
      </c>
      <c r="G7750" s="132">
        <v>8</v>
      </c>
      <c r="H7750" s="132" t="s">
        <v>20</v>
      </c>
      <c r="I7750" s="132">
        <v>2</v>
      </c>
      <c r="J7750" s="133">
        <v>2.84</v>
      </c>
      <c r="K7750" s="133">
        <v>1.96</v>
      </c>
      <c r="L7750" s="133">
        <v>1.22</v>
      </c>
      <c r="M7750" s="134" t="str">
        <f t="shared" si="121"/>
        <v>P</v>
      </c>
      <c r="N7750" s="171" t="s">
        <v>10681</v>
      </c>
      <c r="O7750" s="146" t="s">
        <v>1693</v>
      </c>
      <c r="P7750" s="146" t="s">
        <v>10126</v>
      </c>
      <c r="Q7750" s="147" t="s">
        <v>10519</v>
      </c>
      <c r="R7750" s="187">
        <v>6.5400000000000009</v>
      </c>
    </row>
    <row r="7751" spans="1:18" x14ac:dyDescent="0.25">
      <c r="A7751" s="135">
        <v>1084433</v>
      </c>
      <c r="B7751" s="148" t="s">
        <v>1669</v>
      </c>
      <c r="C7751" s="135">
        <v>6</v>
      </c>
      <c r="D7751" s="135">
        <v>721</v>
      </c>
      <c r="E7751" s="188" t="s">
        <v>21</v>
      </c>
      <c r="F7751" s="135">
        <v>824</v>
      </c>
      <c r="G7751" s="135">
        <v>36</v>
      </c>
      <c r="H7751" s="135">
        <v>50</v>
      </c>
      <c r="I7751" s="135">
        <v>1</v>
      </c>
      <c r="J7751" s="136">
        <v>1.27</v>
      </c>
      <c r="K7751" s="136">
        <v>0.85</v>
      </c>
      <c r="L7751" s="136">
        <v>1.6</v>
      </c>
      <c r="M7751" s="137" t="str">
        <f t="shared" si="121"/>
        <v>P</v>
      </c>
      <c r="N7751" s="174" t="s">
        <v>10681</v>
      </c>
      <c r="O7751" s="149" t="s">
        <v>1506</v>
      </c>
      <c r="P7751" s="149" t="s">
        <v>10455</v>
      </c>
      <c r="Q7751" s="150" t="s">
        <v>10519</v>
      </c>
      <c r="R7751" s="189">
        <v>6.0600000000000005</v>
      </c>
    </row>
    <row r="7752" spans="1:18" x14ac:dyDescent="0.25">
      <c r="A7752" s="132">
        <v>1084435</v>
      </c>
      <c r="B7752" s="145" t="s">
        <v>6923</v>
      </c>
      <c r="C7752" s="132">
        <v>1</v>
      </c>
      <c r="D7752" s="132">
        <v>165</v>
      </c>
      <c r="E7752" s="186" t="s">
        <v>20</v>
      </c>
      <c r="F7752" s="132" t="s">
        <v>20</v>
      </c>
      <c r="G7752" s="132" t="s">
        <v>20</v>
      </c>
      <c r="H7752" s="132" t="s">
        <v>20</v>
      </c>
      <c r="I7752" s="132" t="s">
        <v>20</v>
      </c>
      <c r="J7752" s="133">
        <v>3.14</v>
      </c>
      <c r="K7752" s="133">
        <v>2.21</v>
      </c>
      <c r="L7752" s="133">
        <v>1</v>
      </c>
      <c r="M7752" s="134" t="str">
        <f t="shared" si="121"/>
        <v>P</v>
      </c>
      <c r="N7752" s="173" t="s">
        <v>10682</v>
      </c>
      <c r="O7752" s="146" t="s">
        <v>1506</v>
      </c>
      <c r="P7752" s="146" t="s">
        <v>9401</v>
      </c>
      <c r="Q7752" s="147" t="s">
        <v>10519</v>
      </c>
      <c r="R7752" s="187">
        <v>3.14</v>
      </c>
    </row>
    <row r="7753" spans="1:18" x14ac:dyDescent="0.25">
      <c r="A7753" s="135">
        <v>1084542</v>
      </c>
      <c r="B7753" s="148" t="s">
        <v>10242</v>
      </c>
      <c r="C7753" s="135">
        <v>6</v>
      </c>
      <c r="D7753" s="135">
        <v>325</v>
      </c>
      <c r="E7753" s="188" t="s">
        <v>21</v>
      </c>
      <c r="F7753" s="135">
        <v>450</v>
      </c>
      <c r="G7753" s="135" t="s">
        <v>20</v>
      </c>
      <c r="H7753" s="135">
        <v>48</v>
      </c>
      <c r="I7753" s="135">
        <v>1</v>
      </c>
      <c r="J7753" s="136">
        <v>2.38</v>
      </c>
      <c r="K7753" s="136">
        <v>1.58</v>
      </c>
      <c r="L7753" s="136">
        <v>0.79</v>
      </c>
      <c r="M7753" s="137" t="str">
        <f t="shared" si="121"/>
        <v>P</v>
      </c>
      <c r="N7753" s="172" t="s">
        <v>10681</v>
      </c>
      <c r="O7753" s="149" t="s">
        <v>1581</v>
      </c>
      <c r="P7753" s="149" t="s">
        <v>10581</v>
      </c>
      <c r="Q7753" s="150" t="s">
        <v>10519</v>
      </c>
      <c r="R7753" s="189">
        <v>4.92</v>
      </c>
    </row>
    <row r="7754" spans="1:18" x14ac:dyDescent="0.25">
      <c r="A7754" s="132">
        <v>1084545</v>
      </c>
      <c r="B7754" s="145" t="s">
        <v>6924</v>
      </c>
      <c r="C7754" s="132">
        <v>6</v>
      </c>
      <c r="D7754" s="132">
        <v>272</v>
      </c>
      <c r="E7754" s="186" t="s">
        <v>21</v>
      </c>
      <c r="F7754" s="132">
        <v>378</v>
      </c>
      <c r="G7754" s="132" t="s">
        <v>20</v>
      </c>
      <c r="H7754" s="132">
        <v>10</v>
      </c>
      <c r="I7754" s="132">
        <v>3</v>
      </c>
      <c r="J7754" s="133">
        <v>2.7</v>
      </c>
      <c r="K7754" s="133">
        <v>1.88</v>
      </c>
      <c r="L7754" s="133">
        <v>0.8</v>
      </c>
      <c r="M7754" s="134" t="str">
        <f t="shared" si="121"/>
        <v>P</v>
      </c>
      <c r="N7754" s="173" t="s">
        <v>10681</v>
      </c>
      <c r="O7754" s="146" t="s">
        <v>1555</v>
      </c>
      <c r="P7754" s="146" t="s">
        <v>9400</v>
      </c>
      <c r="Q7754" s="147" t="s">
        <v>10519</v>
      </c>
      <c r="R7754" s="187">
        <v>11.28</v>
      </c>
    </row>
    <row r="7755" spans="1:18" x14ac:dyDescent="0.25">
      <c r="A7755" s="135">
        <v>1084546</v>
      </c>
      <c r="B7755" s="148" t="s">
        <v>6925</v>
      </c>
      <c r="C7755" s="135">
        <v>3</v>
      </c>
      <c r="D7755" s="135">
        <v>1184</v>
      </c>
      <c r="E7755" s="188" t="s">
        <v>20</v>
      </c>
      <c r="F7755" s="135" t="s">
        <v>20</v>
      </c>
      <c r="G7755" s="135" t="s">
        <v>20</v>
      </c>
      <c r="H7755" s="135" t="s">
        <v>20</v>
      </c>
      <c r="I7755" s="135" t="s">
        <v>20</v>
      </c>
      <c r="J7755" s="136">
        <v>3.5</v>
      </c>
      <c r="K7755" s="136">
        <v>2.2999999999999998</v>
      </c>
      <c r="L7755" s="136">
        <v>0.1</v>
      </c>
      <c r="M7755" s="137" t="str">
        <f t="shared" si="121"/>
        <v>P</v>
      </c>
      <c r="N7755" s="172" t="s">
        <v>10682</v>
      </c>
      <c r="O7755" s="149" t="s">
        <v>1506</v>
      </c>
      <c r="P7755" s="149" t="s">
        <v>9442</v>
      </c>
      <c r="Q7755" s="150" t="s">
        <v>10519</v>
      </c>
      <c r="R7755" s="189">
        <v>4.4399999999999995</v>
      </c>
    </row>
    <row r="7756" spans="1:18" x14ac:dyDescent="0.25">
      <c r="A7756" s="132">
        <v>1084548</v>
      </c>
      <c r="B7756" s="145" t="s">
        <v>6926</v>
      </c>
      <c r="C7756" s="132">
        <v>6</v>
      </c>
      <c r="D7756" s="132">
        <v>432</v>
      </c>
      <c r="E7756" s="186" t="s">
        <v>21</v>
      </c>
      <c r="F7756" s="132">
        <v>560</v>
      </c>
      <c r="G7756" s="132">
        <v>5</v>
      </c>
      <c r="H7756" s="132">
        <v>6</v>
      </c>
      <c r="I7756" s="132">
        <v>5</v>
      </c>
      <c r="J7756" s="133">
        <v>3.15</v>
      </c>
      <c r="K7756" s="133">
        <v>2.1</v>
      </c>
      <c r="L7756" s="133">
        <v>0.45</v>
      </c>
      <c r="M7756" s="134" t="str">
        <f t="shared" si="121"/>
        <v>P</v>
      </c>
      <c r="N7756" s="173" t="s">
        <v>10681</v>
      </c>
      <c r="O7756" s="146" t="s">
        <v>1506</v>
      </c>
      <c r="P7756" s="146" t="s">
        <v>9403</v>
      </c>
      <c r="Q7756" s="147" t="s">
        <v>10519</v>
      </c>
      <c r="R7756" s="187">
        <v>5.22</v>
      </c>
    </row>
    <row r="7757" spans="1:18" x14ac:dyDescent="0.25">
      <c r="A7757" s="135">
        <v>1084560</v>
      </c>
      <c r="B7757" s="148" t="s">
        <v>6927</v>
      </c>
      <c r="C7757" s="135">
        <v>10</v>
      </c>
      <c r="D7757" s="135">
        <v>449</v>
      </c>
      <c r="E7757" s="188" t="s">
        <v>21</v>
      </c>
      <c r="F7757" s="135">
        <v>522</v>
      </c>
      <c r="G7757" s="135" t="s">
        <v>21</v>
      </c>
      <c r="H7757" s="135" t="s">
        <v>21</v>
      </c>
      <c r="I7757" s="135" t="s">
        <v>21</v>
      </c>
      <c r="J7757" s="136">
        <v>9</v>
      </c>
      <c r="K7757" s="136">
        <v>0.65</v>
      </c>
      <c r="L7757" s="136">
        <v>0.45</v>
      </c>
      <c r="M7757" s="137" t="str">
        <f t="shared" si="121"/>
        <v>P</v>
      </c>
      <c r="N7757" s="174" t="s">
        <v>10682</v>
      </c>
      <c r="O7757" s="149" t="s">
        <v>1506</v>
      </c>
      <c r="P7757" s="149" t="s">
        <v>9401</v>
      </c>
      <c r="Q7757" s="150" t="s">
        <v>10519</v>
      </c>
      <c r="R7757" s="189">
        <v>6.3</v>
      </c>
    </row>
    <row r="7758" spans="1:18" x14ac:dyDescent="0.25">
      <c r="A7758" s="132">
        <v>1084565</v>
      </c>
      <c r="B7758" s="145" t="s">
        <v>6928</v>
      </c>
      <c r="C7758" s="132">
        <v>1</v>
      </c>
      <c r="D7758" s="132" t="s">
        <v>20</v>
      </c>
      <c r="E7758" s="186" t="s">
        <v>20</v>
      </c>
      <c r="F7758" s="132" t="s">
        <v>20</v>
      </c>
      <c r="G7758" s="132" t="s">
        <v>20</v>
      </c>
      <c r="H7758" s="132" t="s">
        <v>20</v>
      </c>
      <c r="I7758" s="132" t="s">
        <v>20</v>
      </c>
      <c r="J7758" s="133">
        <v>0.65</v>
      </c>
      <c r="K7758" s="133">
        <v>0.6</v>
      </c>
      <c r="L7758" s="133">
        <v>8.5000000000000006E-2</v>
      </c>
      <c r="M7758" s="134" t="str">
        <f t="shared" si="121"/>
        <v>P</v>
      </c>
      <c r="N7758" s="173" t="s">
        <v>10681</v>
      </c>
      <c r="O7758" s="146" t="s">
        <v>1500</v>
      </c>
      <c r="P7758" s="146" t="s">
        <v>9507</v>
      </c>
      <c r="Q7758" s="147" t="s">
        <v>10519</v>
      </c>
      <c r="R7758" s="187">
        <v>0.24</v>
      </c>
    </row>
    <row r="7759" spans="1:18" x14ac:dyDescent="0.25">
      <c r="A7759" s="135">
        <v>1084567</v>
      </c>
      <c r="B7759" s="148" t="s">
        <v>6929</v>
      </c>
      <c r="C7759" s="135">
        <v>3</v>
      </c>
      <c r="D7759" s="135" t="s">
        <v>20</v>
      </c>
      <c r="E7759" s="188">
        <v>60</v>
      </c>
      <c r="F7759" s="135" t="s">
        <v>20</v>
      </c>
      <c r="G7759" s="135" t="s">
        <v>21</v>
      </c>
      <c r="H7759" s="135" t="s">
        <v>21</v>
      </c>
      <c r="I7759" s="135">
        <v>1</v>
      </c>
      <c r="J7759" s="136">
        <v>1.1499999999999999</v>
      </c>
      <c r="K7759" s="136">
        <v>0.7</v>
      </c>
      <c r="L7759" s="136">
        <v>0.45</v>
      </c>
      <c r="M7759" s="137" t="str">
        <f t="shared" si="121"/>
        <v>P</v>
      </c>
      <c r="N7759" s="172" t="s">
        <v>10681</v>
      </c>
      <c r="O7759" s="149" t="s">
        <v>1500</v>
      </c>
      <c r="P7759" s="149" t="s">
        <v>9507</v>
      </c>
      <c r="Q7759" s="150" t="s">
        <v>10519</v>
      </c>
      <c r="R7759" s="189">
        <v>3.0300000000000002</v>
      </c>
    </row>
    <row r="7760" spans="1:18" x14ac:dyDescent="0.25">
      <c r="A7760" s="132">
        <v>1084573</v>
      </c>
      <c r="B7760" s="145" t="s">
        <v>6930</v>
      </c>
      <c r="C7760" s="132">
        <v>6</v>
      </c>
      <c r="D7760" s="132">
        <v>1022</v>
      </c>
      <c r="E7760" s="186" t="s">
        <v>21</v>
      </c>
      <c r="F7760" s="132">
        <v>1314</v>
      </c>
      <c r="G7760" s="132" t="s">
        <v>20</v>
      </c>
      <c r="H7760" s="132">
        <v>55</v>
      </c>
      <c r="I7760" s="132">
        <v>1</v>
      </c>
      <c r="J7760" s="133">
        <v>1.05</v>
      </c>
      <c r="K7760" s="133">
        <v>0.75</v>
      </c>
      <c r="L7760" s="133">
        <v>1.42</v>
      </c>
      <c r="M7760" s="134" t="str">
        <f t="shared" si="121"/>
        <v>P</v>
      </c>
      <c r="N7760" s="173" t="s">
        <v>10681</v>
      </c>
      <c r="O7760" s="146" t="s">
        <v>1506</v>
      </c>
      <c r="P7760" s="146" t="s">
        <v>9403</v>
      </c>
      <c r="Q7760" s="147" t="s">
        <v>10519</v>
      </c>
      <c r="R7760" s="187">
        <v>4.1399999999999997</v>
      </c>
    </row>
    <row r="7761" spans="1:18" x14ac:dyDescent="0.25">
      <c r="A7761" s="135">
        <v>1084583</v>
      </c>
      <c r="B7761" s="148" t="s">
        <v>6931</v>
      </c>
      <c r="C7761" s="135">
        <v>6</v>
      </c>
      <c r="D7761" s="135" t="s">
        <v>20</v>
      </c>
      <c r="E7761" s="188" t="s">
        <v>20</v>
      </c>
      <c r="F7761" s="135" t="s">
        <v>20</v>
      </c>
      <c r="G7761" s="135" t="s">
        <v>20</v>
      </c>
      <c r="H7761" s="135" t="s">
        <v>20</v>
      </c>
      <c r="I7761" s="135" t="s">
        <v>20</v>
      </c>
      <c r="J7761" s="136">
        <v>1.48</v>
      </c>
      <c r="K7761" s="136">
        <v>1</v>
      </c>
      <c r="L7761" s="136">
        <v>0.9</v>
      </c>
      <c r="M7761" s="137" t="str">
        <f t="shared" si="121"/>
        <v>P</v>
      </c>
      <c r="N7761" s="174" t="s">
        <v>10682</v>
      </c>
      <c r="O7761" s="149" t="s">
        <v>1578</v>
      </c>
      <c r="P7761" s="149" t="s">
        <v>10018</v>
      </c>
      <c r="Q7761" s="150" t="s">
        <v>10106</v>
      </c>
      <c r="R7761" s="189">
        <v>10.636363636363635</v>
      </c>
    </row>
    <row r="7762" spans="1:18" x14ac:dyDescent="0.25">
      <c r="A7762" s="132">
        <v>1084585</v>
      </c>
      <c r="B7762" s="145" t="s">
        <v>6932</v>
      </c>
      <c r="C7762" s="132">
        <v>3</v>
      </c>
      <c r="D7762" s="132" t="s">
        <v>20</v>
      </c>
      <c r="E7762" s="186" t="s">
        <v>20</v>
      </c>
      <c r="F7762" s="132" t="s">
        <v>20</v>
      </c>
      <c r="G7762" s="132" t="s">
        <v>20</v>
      </c>
      <c r="H7762" s="132" t="s">
        <v>20</v>
      </c>
      <c r="I7762" s="132" t="s">
        <v>20</v>
      </c>
      <c r="J7762" s="133">
        <v>0.93700000000000006</v>
      </c>
      <c r="K7762" s="133">
        <v>0.318</v>
      </c>
      <c r="L7762" s="133">
        <v>1.1200000000000001</v>
      </c>
      <c r="M7762" s="134" t="str">
        <f t="shared" si="121"/>
        <v>P</v>
      </c>
      <c r="N7762" s="173" t="s">
        <v>10681</v>
      </c>
      <c r="O7762" s="146" t="s">
        <v>1562</v>
      </c>
      <c r="P7762" s="146" t="s">
        <v>9454</v>
      </c>
      <c r="Q7762" s="147" t="s">
        <v>10519</v>
      </c>
      <c r="R7762" s="187">
        <v>9</v>
      </c>
    </row>
    <row r="7763" spans="1:18" x14ac:dyDescent="0.25">
      <c r="A7763" s="135">
        <v>1084586</v>
      </c>
      <c r="B7763" s="148" t="s">
        <v>2007</v>
      </c>
      <c r="C7763" s="135">
        <v>6</v>
      </c>
      <c r="D7763" s="135">
        <v>1470</v>
      </c>
      <c r="E7763" s="188" t="s">
        <v>21</v>
      </c>
      <c r="F7763" s="135">
        <v>1764</v>
      </c>
      <c r="G7763" s="135" t="s">
        <v>20</v>
      </c>
      <c r="H7763" s="135">
        <v>90</v>
      </c>
      <c r="I7763" s="135">
        <v>3</v>
      </c>
      <c r="J7763" s="136">
        <v>1.08</v>
      </c>
      <c r="K7763" s="136">
        <v>0.71</v>
      </c>
      <c r="L7763" s="136">
        <v>1.19</v>
      </c>
      <c r="M7763" s="137" t="str">
        <f t="shared" si="121"/>
        <v>P</v>
      </c>
      <c r="N7763" s="174" t="s">
        <v>10681</v>
      </c>
      <c r="O7763" s="149" t="s">
        <v>1506</v>
      </c>
      <c r="P7763" s="149" t="s">
        <v>10455</v>
      </c>
      <c r="Q7763" s="150" t="s">
        <v>10519</v>
      </c>
      <c r="R7763" s="189">
        <v>5.16</v>
      </c>
    </row>
    <row r="7764" spans="1:18" x14ac:dyDescent="0.25">
      <c r="A7764" s="132">
        <v>1084587</v>
      </c>
      <c r="B7764" s="145" t="s">
        <v>6933</v>
      </c>
      <c r="C7764" s="132">
        <v>6</v>
      </c>
      <c r="D7764" s="132">
        <v>200</v>
      </c>
      <c r="E7764" s="186" t="s">
        <v>21</v>
      </c>
      <c r="F7764" s="132">
        <v>220</v>
      </c>
      <c r="G7764" s="132">
        <v>8</v>
      </c>
      <c r="H7764" s="132" t="s">
        <v>20</v>
      </c>
      <c r="I7764" s="132">
        <v>2</v>
      </c>
      <c r="J7764" s="133">
        <v>2.84</v>
      </c>
      <c r="K7764" s="133">
        <v>1.99</v>
      </c>
      <c r="L7764" s="133">
        <v>1.2</v>
      </c>
      <c r="M7764" s="134" t="str">
        <f t="shared" si="121"/>
        <v>P</v>
      </c>
      <c r="N7764" s="173" t="s">
        <v>10681</v>
      </c>
      <c r="O7764" s="146" t="s">
        <v>1693</v>
      </c>
      <c r="P7764" s="146" t="s">
        <v>10126</v>
      </c>
      <c r="Q7764" s="147" t="s">
        <v>10519</v>
      </c>
      <c r="R7764" s="187">
        <v>6.7200000000000006</v>
      </c>
    </row>
    <row r="7765" spans="1:18" x14ac:dyDescent="0.25">
      <c r="A7765" s="135">
        <v>1084611</v>
      </c>
      <c r="B7765" s="148" t="s">
        <v>3354</v>
      </c>
      <c r="C7765" s="135">
        <v>24</v>
      </c>
      <c r="D7765" s="135">
        <v>196</v>
      </c>
      <c r="E7765" s="188" t="s">
        <v>21</v>
      </c>
      <c r="F7765" s="135">
        <v>448</v>
      </c>
      <c r="G7765" s="135" t="s">
        <v>20</v>
      </c>
      <c r="H7765" s="135">
        <v>11</v>
      </c>
      <c r="I7765" s="135">
        <v>2</v>
      </c>
      <c r="J7765" s="136">
        <v>2.39</v>
      </c>
      <c r="K7765" s="136">
        <v>1.67</v>
      </c>
      <c r="L7765" s="136">
        <v>1.1200000000000001</v>
      </c>
      <c r="M7765" s="137" t="str">
        <f t="shared" si="121"/>
        <v>P</v>
      </c>
      <c r="N7765" s="174" t="s">
        <v>10681</v>
      </c>
      <c r="O7765" s="149" t="s">
        <v>1555</v>
      </c>
      <c r="P7765" s="149" t="s">
        <v>9429</v>
      </c>
      <c r="Q7765" s="150" t="s">
        <v>10106</v>
      </c>
      <c r="R7765" s="189">
        <v>6.48</v>
      </c>
    </row>
    <row r="7766" spans="1:18" x14ac:dyDescent="0.25">
      <c r="A7766" s="132">
        <v>1084624</v>
      </c>
      <c r="B7766" s="145" t="s">
        <v>6934</v>
      </c>
      <c r="C7766" s="132">
        <v>3</v>
      </c>
      <c r="D7766" s="132">
        <v>2880</v>
      </c>
      <c r="E7766" s="186">
        <v>24</v>
      </c>
      <c r="F7766" s="132">
        <v>3600</v>
      </c>
      <c r="G7766" s="132">
        <v>168</v>
      </c>
      <c r="H7766" s="132">
        <v>192</v>
      </c>
      <c r="I7766" s="132">
        <v>2</v>
      </c>
      <c r="J7766" s="133">
        <v>1.42</v>
      </c>
      <c r="K7766" s="133">
        <v>0.37</v>
      </c>
      <c r="L7766" s="133">
        <v>0.59</v>
      </c>
      <c r="M7766" s="134" t="str">
        <f t="shared" si="121"/>
        <v>P</v>
      </c>
      <c r="N7766" s="173" t="s">
        <v>10681</v>
      </c>
      <c r="O7766" s="146" t="s">
        <v>1506</v>
      </c>
      <c r="P7766" s="146" t="s">
        <v>9409</v>
      </c>
      <c r="Q7766" s="147" t="s">
        <v>10106</v>
      </c>
      <c r="R7766" s="187">
        <v>4.0200000000000005</v>
      </c>
    </row>
    <row r="7767" spans="1:18" x14ac:dyDescent="0.25">
      <c r="A7767" s="135">
        <v>1084627</v>
      </c>
      <c r="B7767" s="148" t="s">
        <v>6935</v>
      </c>
      <c r="C7767" s="135">
        <v>6</v>
      </c>
      <c r="D7767" s="135">
        <v>960</v>
      </c>
      <c r="E7767" s="188">
        <v>8</v>
      </c>
      <c r="F7767" s="135">
        <v>1280</v>
      </c>
      <c r="G7767" s="135">
        <v>64</v>
      </c>
      <c r="H7767" s="135">
        <v>80</v>
      </c>
      <c r="I7767" s="135">
        <v>1</v>
      </c>
      <c r="J7767" s="136">
        <v>1.32</v>
      </c>
      <c r="K7767" s="136">
        <v>0.84</v>
      </c>
      <c r="L7767" s="136">
        <v>0.8</v>
      </c>
      <c r="M7767" s="137" t="str">
        <f t="shared" si="121"/>
        <v>P</v>
      </c>
      <c r="N7767" s="174" t="s">
        <v>10681</v>
      </c>
      <c r="O7767" s="149" t="s">
        <v>1506</v>
      </c>
      <c r="P7767" s="149" t="s">
        <v>9409</v>
      </c>
      <c r="Q7767" s="150" t="s">
        <v>10106</v>
      </c>
      <c r="R7767" s="189">
        <v>14.100000000000001</v>
      </c>
    </row>
    <row r="7768" spans="1:18" x14ac:dyDescent="0.25">
      <c r="A7768" s="132">
        <v>1084628</v>
      </c>
      <c r="B7768" s="145" t="s">
        <v>6936</v>
      </c>
      <c r="C7768" s="132">
        <v>6</v>
      </c>
      <c r="D7768" s="132">
        <v>960</v>
      </c>
      <c r="E7768" s="186">
        <v>8</v>
      </c>
      <c r="F7768" s="132">
        <v>1280</v>
      </c>
      <c r="G7768" s="132">
        <v>64</v>
      </c>
      <c r="H7768" s="132">
        <v>80</v>
      </c>
      <c r="I7768" s="132">
        <v>1</v>
      </c>
      <c r="J7768" s="133">
        <v>1.31</v>
      </c>
      <c r="K7768" s="133">
        <v>0.85</v>
      </c>
      <c r="L7768" s="133">
        <v>0.82</v>
      </c>
      <c r="M7768" s="134" t="str">
        <f t="shared" si="121"/>
        <v>P</v>
      </c>
      <c r="N7768" s="173" t="s">
        <v>10681</v>
      </c>
      <c r="O7768" s="146" t="s">
        <v>1506</v>
      </c>
      <c r="P7768" s="146" t="s">
        <v>9409</v>
      </c>
      <c r="Q7768" s="147" t="s">
        <v>10106</v>
      </c>
      <c r="R7768" s="187">
        <v>14.16</v>
      </c>
    </row>
    <row r="7769" spans="1:18" x14ac:dyDescent="0.25">
      <c r="A7769" s="135">
        <v>1084642</v>
      </c>
      <c r="B7769" s="148" t="s">
        <v>6937</v>
      </c>
      <c r="C7769" s="135">
        <v>6</v>
      </c>
      <c r="D7769" s="135">
        <v>120</v>
      </c>
      <c r="E7769" s="188" t="s">
        <v>21</v>
      </c>
      <c r="F7769" s="135">
        <v>165</v>
      </c>
      <c r="G7769" s="135" t="s">
        <v>21</v>
      </c>
      <c r="H7769" s="135" t="s">
        <v>21</v>
      </c>
      <c r="I7769" s="135">
        <v>2</v>
      </c>
      <c r="J7769" s="136">
        <v>3.5</v>
      </c>
      <c r="K7769" s="136">
        <v>1.77</v>
      </c>
      <c r="L7769" s="136">
        <v>1.4</v>
      </c>
      <c r="M7769" s="137" t="str">
        <f t="shared" si="121"/>
        <v>P</v>
      </c>
      <c r="N7769" s="174" t="s">
        <v>10681</v>
      </c>
      <c r="O7769" s="149" t="s">
        <v>1506</v>
      </c>
      <c r="P7769" s="149" t="s">
        <v>9451</v>
      </c>
      <c r="Q7769" s="150" t="s">
        <v>10519</v>
      </c>
      <c r="R7769" s="189">
        <v>31.02</v>
      </c>
    </row>
    <row r="7770" spans="1:18" x14ac:dyDescent="0.25">
      <c r="A7770" s="132">
        <v>1084649</v>
      </c>
      <c r="B7770" s="145" t="s">
        <v>6938</v>
      </c>
      <c r="C7770" s="132">
        <v>6</v>
      </c>
      <c r="D7770" s="132">
        <v>432</v>
      </c>
      <c r="E7770" s="186" t="s">
        <v>21</v>
      </c>
      <c r="F7770" s="132">
        <v>504</v>
      </c>
      <c r="G7770" s="132" t="s">
        <v>20</v>
      </c>
      <c r="H7770" s="132">
        <v>25</v>
      </c>
      <c r="I7770" s="132">
        <v>1</v>
      </c>
      <c r="J7770" s="133">
        <v>1.87</v>
      </c>
      <c r="K7770" s="133">
        <v>1.4</v>
      </c>
      <c r="L7770" s="133">
        <v>0.95</v>
      </c>
      <c r="M7770" s="134" t="str">
        <f t="shared" si="121"/>
        <v>P</v>
      </c>
      <c r="N7770" s="173" t="s">
        <v>10681</v>
      </c>
      <c r="O7770" s="146" t="s">
        <v>1578</v>
      </c>
      <c r="P7770" s="146" t="s">
        <v>9402</v>
      </c>
      <c r="Q7770" s="147" t="s">
        <v>10519</v>
      </c>
      <c r="R7770" s="187">
        <v>7.4399999999999995</v>
      </c>
    </row>
    <row r="7771" spans="1:18" x14ac:dyDescent="0.25">
      <c r="A7771" s="135">
        <v>1084651</v>
      </c>
      <c r="B7771" s="148" t="s">
        <v>6939</v>
      </c>
      <c r="C7771" s="135">
        <v>6</v>
      </c>
      <c r="D7771" s="135">
        <v>570</v>
      </c>
      <c r="E7771" s="188" t="s">
        <v>21</v>
      </c>
      <c r="F7771" s="135">
        <v>760</v>
      </c>
      <c r="G7771" s="135" t="s">
        <v>20</v>
      </c>
      <c r="H7771" s="135">
        <v>40</v>
      </c>
      <c r="I7771" s="135">
        <v>1</v>
      </c>
      <c r="J7771" s="136">
        <v>1.25</v>
      </c>
      <c r="K7771" s="136">
        <v>0.85</v>
      </c>
      <c r="L7771" s="136">
        <v>1.56</v>
      </c>
      <c r="M7771" s="137" t="str">
        <f t="shared" si="121"/>
        <v>P</v>
      </c>
      <c r="N7771" s="174" t="s">
        <v>10681</v>
      </c>
      <c r="O7771" s="149" t="s">
        <v>1562</v>
      </c>
      <c r="P7771" s="149" t="s">
        <v>9558</v>
      </c>
      <c r="Q7771" s="150" t="s">
        <v>10519</v>
      </c>
      <c r="R7771" s="189">
        <v>4.92</v>
      </c>
    </row>
    <row r="7772" spans="1:18" x14ac:dyDescent="0.25">
      <c r="A7772" s="132">
        <v>1084652</v>
      </c>
      <c r="B7772" s="145" t="s">
        <v>6940</v>
      </c>
      <c r="C7772" s="132">
        <v>6</v>
      </c>
      <c r="D7772" s="132">
        <v>855</v>
      </c>
      <c r="E7772" s="186" t="s">
        <v>21</v>
      </c>
      <c r="F7772" s="132">
        <v>1170</v>
      </c>
      <c r="G7772" s="132" t="s">
        <v>20</v>
      </c>
      <c r="H7772" s="132">
        <v>20</v>
      </c>
      <c r="I7772" s="132">
        <v>3</v>
      </c>
      <c r="J7772" s="133">
        <v>1.79</v>
      </c>
      <c r="K7772" s="133">
        <v>1.22</v>
      </c>
      <c r="L7772" s="133">
        <v>0.62</v>
      </c>
      <c r="M7772" s="134" t="str">
        <f t="shared" si="121"/>
        <v>P</v>
      </c>
      <c r="N7772" s="173" t="s">
        <v>10681</v>
      </c>
      <c r="O7772" s="146" t="s">
        <v>1562</v>
      </c>
      <c r="P7772" s="146" t="s">
        <v>9558</v>
      </c>
      <c r="Q7772" s="147" t="s">
        <v>10519</v>
      </c>
      <c r="R7772" s="187">
        <v>10.98</v>
      </c>
    </row>
    <row r="7773" spans="1:18" x14ac:dyDescent="0.25">
      <c r="A7773" s="135">
        <v>1084655</v>
      </c>
      <c r="B7773" s="148" t="s">
        <v>6941</v>
      </c>
      <c r="C7773" s="135">
        <v>6</v>
      </c>
      <c r="D7773" s="135">
        <v>2016</v>
      </c>
      <c r="E7773" s="188">
        <v>24</v>
      </c>
      <c r="F7773" s="135" t="s">
        <v>20</v>
      </c>
      <c r="G7773" s="135">
        <v>168</v>
      </c>
      <c r="H7773" s="135" t="s">
        <v>20</v>
      </c>
      <c r="I7773" s="135" t="s">
        <v>20</v>
      </c>
      <c r="J7773" s="136">
        <v>0.6</v>
      </c>
      <c r="K7773" s="136">
        <v>0.4</v>
      </c>
      <c r="L7773" s="136">
        <v>1.18</v>
      </c>
      <c r="M7773" s="137" t="str">
        <f t="shared" si="121"/>
        <v>P</v>
      </c>
      <c r="N7773" s="172" t="s">
        <v>10681</v>
      </c>
      <c r="O7773" s="149" t="s">
        <v>1578</v>
      </c>
      <c r="P7773" s="149" t="s">
        <v>9402</v>
      </c>
      <c r="Q7773" s="150" t="s">
        <v>10519</v>
      </c>
      <c r="R7773" s="189">
        <v>8.2200000000000006</v>
      </c>
    </row>
    <row r="7774" spans="1:18" x14ac:dyDescent="0.25">
      <c r="A7774" s="132">
        <v>1084662</v>
      </c>
      <c r="B7774" s="145" t="s">
        <v>6942</v>
      </c>
      <c r="C7774" s="132">
        <v>12</v>
      </c>
      <c r="D7774" s="132">
        <v>455</v>
      </c>
      <c r="E7774" s="186" t="s">
        <v>21</v>
      </c>
      <c r="F7774" s="132">
        <v>595</v>
      </c>
      <c r="G7774" s="132">
        <v>20</v>
      </c>
      <c r="H7774" s="132">
        <v>24</v>
      </c>
      <c r="I7774" s="132">
        <v>2</v>
      </c>
      <c r="J7774" s="133">
        <v>1.83</v>
      </c>
      <c r="K7774" s="133">
        <v>1.65</v>
      </c>
      <c r="L7774" s="133">
        <v>0.74</v>
      </c>
      <c r="M7774" s="134" t="str">
        <f t="shared" si="121"/>
        <v>P</v>
      </c>
      <c r="N7774" s="173" t="s">
        <v>10681</v>
      </c>
      <c r="O7774" s="146" t="s">
        <v>1506</v>
      </c>
      <c r="P7774" s="146" t="s">
        <v>9409</v>
      </c>
      <c r="Q7774" s="147" t="s">
        <v>10519</v>
      </c>
      <c r="R7774" s="187">
        <v>4.08</v>
      </c>
    </row>
    <row r="7775" spans="1:18" x14ac:dyDescent="0.25">
      <c r="A7775" s="135">
        <v>1084708</v>
      </c>
      <c r="B7775" s="148" t="s">
        <v>6943</v>
      </c>
      <c r="C7775" s="135">
        <v>1</v>
      </c>
      <c r="D7775" s="135" t="s">
        <v>20</v>
      </c>
      <c r="E7775" s="188" t="s">
        <v>20</v>
      </c>
      <c r="F7775" s="135" t="s">
        <v>20</v>
      </c>
      <c r="G7775" s="135" t="s">
        <v>20</v>
      </c>
      <c r="H7775" s="135" t="s">
        <v>20</v>
      </c>
      <c r="I7775" s="135" t="s">
        <v>20</v>
      </c>
      <c r="J7775" s="136">
        <v>1.3</v>
      </c>
      <c r="K7775" s="136">
        <v>1.3</v>
      </c>
      <c r="L7775" s="136">
        <v>4.5999999999999996</v>
      </c>
      <c r="M7775" s="137" t="str">
        <f t="shared" si="121"/>
        <v>P</v>
      </c>
      <c r="N7775" s="174" t="s">
        <v>10682</v>
      </c>
      <c r="O7775" s="149" t="s">
        <v>1506</v>
      </c>
      <c r="P7775" s="149" t="s">
        <v>10019</v>
      </c>
      <c r="Q7775" s="150" t="s">
        <v>10519</v>
      </c>
      <c r="R7775" s="189">
        <v>10.14</v>
      </c>
    </row>
    <row r="7776" spans="1:18" x14ac:dyDescent="0.25">
      <c r="A7776" s="132">
        <v>1084730</v>
      </c>
      <c r="B7776" s="145" t="s">
        <v>2077</v>
      </c>
      <c r="C7776" s="132">
        <v>6</v>
      </c>
      <c r="D7776" s="132">
        <v>875</v>
      </c>
      <c r="E7776" s="186" t="s">
        <v>21</v>
      </c>
      <c r="F7776" s="132">
        <v>1125</v>
      </c>
      <c r="G7776" s="132" t="s">
        <v>20</v>
      </c>
      <c r="H7776" s="132">
        <v>50</v>
      </c>
      <c r="I7776" s="132">
        <v>1</v>
      </c>
      <c r="J7776" s="133">
        <v>1.1100000000000001</v>
      </c>
      <c r="K7776" s="133">
        <v>0.78</v>
      </c>
      <c r="L7776" s="133">
        <v>1.52</v>
      </c>
      <c r="M7776" s="134" t="str">
        <f t="shared" si="121"/>
        <v>P</v>
      </c>
      <c r="N7776" s="173" t="s">
        <v>10681</v>
      </c>
      <c r="O7776" s="146" t="s">
        <v>1506</v>
      </c>
      <c r="P7776" s="146" t="s">
        <v>10455</v>
      </c>
      <c r="Q7776" s="147" t="s">
        <v>10519</v>
      </c>
      <c r="R7776" s="187">
        <v>7.62</v>
      </c>
    </row>
    <row r="7777" spans="1:18" x14ac:dyDescent="0.25">
      <c r="A7777" s="135">
        <v>1084732</v>
      </c>
      <c r="B7777" s="148" t="s">
        <v>6944</v>
      </c>
      <c r="C7777" s="135">
        <v>6</v>
      </c>
      <c r="D7777" s="135">
        <v>200</v>
      </c>
      <c r="E7777" s="188" t="s">
        <v>21</v>
      </c>
      <c r="F7777" s="135">
        <v>240</v>
      </c>
      <c r="G7777" s="135" t="s">
        <v>20</v>
      </c>
      <c r="H7777" s="135">
        <v>8</v>
      </c>
      <c r="I7777" s="135">
        <v>2</v>
      </c>
      <c r="J7777" s="136">
        <v>2.86</v>
      </c>
      <c r="K7777" s="136">
        <v>1.98</v>
      </c>
      <c r="L7777" s="136">
        <v>1.2</v>
      </c>
      <c r="M7777" s="137" t="str">
        <f t="shared" si="121"/>
        <v>P</v>
      </c>
      <c r="N7777" s="172" t="s">
        <v>10681</v>
      </c>
      <c r="O7777" s="149" t="s">
        <v>1693</v>
      </c>
      <c r="P7777" s="149" t="s">
        <v>10126</v>
      </c>
      <c r="Q7777" s="150" t="s">
        <v>10519</v>
      </c>
      <c r="R7777" s="189">
        <v>6.84</v>
      </c>
    </row>
    <row r="7778" spans="1:18" x14ac:dyDescent="0.25">
      <c r="A7778" s="132">
        <v>1084735</v>
      </c>
      <c r="B7778" s="145" t="s">
        <v>6945</v>
      </c>
      <c r="C7778" s="132">
        <v>6</v>
      </c>
      <c r="D7778" s="132">
        <v>930</v>
      </c>
      <c r="E7778" s="186" t="s">
        <v>21</v>
      </c>
      <c r="F7778" s="132">
        <v>1116</v>
      </c>
      <c r="G7778" s="132" t="s">
        <v>20</v>
      </c>
      <c r="H7778" s="132">
        <v>40</v>
      </c>
      <c r="I7778" s="132">
        <v>2</v>
      </c>
      <c r="J7778" s="133">
        <v>1.29</v>
      </c>
      <c r="K7778" s="133">
        <v>0.86</v>
      </c>
      <c r="L7778" s="133">
        <v>1.08</v>
      </c>
      <c r="M7778" s="134" t="str">
        <f t="shared" si="121"/>
        <v>P</v>
      </c>
      <c r="N7778" s="173" t="s">
        <v>10681</v>
      </c>
      <c r="O7778" s="146" t="s">
        <v>1506</v>
      </c>
      <c r="P7778" s="146" t="s">
        <v>9403</v>
      </c>
      <c r="Q7778" s="147" t="s">
        <v>10106</v>
      </c>
      <c r="R7778" s="187">
        <v>5.22</v>
      </c>
    </row>
    <row r="7779" spans="1:18" x14ac:dyDescent="0.25">
      <c r="A7779" s="135">
        <v>1084762</v>
      </c>
      <c r="B7779" s="148" t="s">
        <v>6946</v>
      </c>
      <c r="C7779" s="135">
        <v>6</v>
      </c>
      <c r="D7779" s="135" t="s">
        <v>20</v>
      </c>
      <c r="E7779" s="188" t="s">
        <v>20</v>
      </c>
      <c r="F7779" s="135" t="s">
        <v>20</v>
      </c>
      <c r="G7779" s="135" t="s">
        <v>20</v>
      </c>
      <c r="H7779" s="135" t="s">
        <v>20</v>
      </c>
      <c r="I7779" s="135" t="s">
        <v>20</v>
      </c>
      <c r="J7779" s="136">
        <v>2.67</v>
      </c>
      <c r="K7779" s="136">
        <v>1.7</v>
      </c>
      <c r="L7779" s="136">
        <v>0.01</v>
      </c>
      <c r="M7779" s="137" t="str">
        <f t="shared" si="121"/>
        <v>P</v>
      </c>
      <c r="N7779" s="172" t="s">
        <v>10682</v>
      </c>
      <c r="O7779" s="149" t="s">
        <v>1500</v>
      </c>
      <c r="P7779" s="149" t="s">
        <v>10020</v>
      </c>
      <c r="Q7779" s="150" t="s">
        <v>10519</v>
      </c>
      <c r="R7779" s="189">
        <v>0.67164179104477606</v>
      </c>
    </row>
    <row r="7780" spans="1:18" x14ac:dyDescent="0.25">
      <c r="A7780" s="132">
        <v>1084793</v>
      </c>
      <c r="B7780" s="145" t="s">
        <v>6947</v>
      </c>
      <c r="C7780" s="132">
        <v>6</v>
      </c>
      <c r="D7780" s="132">
        <v>945</v>
      </c>
      <c r="E7780" s="186" t="s">
        <v>21</v>
      </c>
      <c r="F7780" s="132">
        <v>1898</v>
      </c>
      <c r="G7780" s="132">
        <v>40</v>
      </c>
      <c r="H7780" s="132">
        <v>50</v>
      </c>
      <c r="I7780" s="132">
        <v>1</v>
      </c>
      <c r="J7780" s="133">
        <v>1.2</v>
      </c>
      <c r="K7780" s="133">
        <v>0.82</v>
      </c>
      <c r="L7780" s="133">
        <v>1.27</v>
      </c>
      <c r="M7780" s="134" t="str">
        <f t="shared" si="121"/>
        <v>P</v>
      </c>
      <c r="N7780" s="171" t="s">
        <v>10681</v>
      </c>
      <c r="O7780" s="146" t="s">
        <v>1562</v>
      </c>
      <c r="P7780" s="146" t="s">
        <v>9399</v>
      </c>
      <c r="Q7780" s="147" t="s">
        <v>10519</v>
      </c>
      <c r="R7780" s="187">
        <v>10.14</v>
      </c>
    </row>
    <row r="7781" spans="1:18" x14ac:dyDescent="0.25">
      <c r="A7781" s="135">
        <v>1084820</v>
      </c>
      <c r="B7781" s="148" t="s">
        <v>6948</v>
      </c>
      <c r="C7781" s="135">
        <v>1</v>
      </c>
      <c r="D7781" s="135">
        <v>792</v>
      </c>
      <c r="E7781" s="188">
        <v>12</v>
      </c>
      <c r="F7781" s="135" t="s">
        <v>20</v>
      </c>
      <c r="G7781" s="135" t="s">
        <v>20</v>
      </c>
      <c r="H7781" s="135">
        <v>60</v>
      </c>
      <c r="I7781" s="135">
        <v>2</v>
      </c>
      <c r="J7781" s="136">
        <v>1.4</v>
      </c>
      <c r="K7781" s="136">
        <v>1.4</v>
      </c>
      <c r="L7781" s="136">
        <v>0.7</v>
      </c>
      <c r="M7781" s="137" t="str">
        <f t="shared" si="121"/>
        <v>P</v>
      </c>
      <c r="N7781" s="172" t="s">
        <v>10682</v>
      </c>
      <c r="O7781" s="149" t="s">
        <v>1500</v>
      </c>
      <c r="P7781" s="149" t="s">
        <v>9439</v>
      </c>
      <c r="Q7781" s="150" t="s">
        <v>10519</v>
      </c>
      <c r="R7781" s="189">
        <v>1.56</v>
      </c>
    </row>
    <row r="7782" spans="1:18" x14ac:dyDescent="0.25">
      <c r="A7782" s="132">
        <v>1084821</v>
      </c>
      <c r="B7782" s="145" t="s">
        <v>6949</v>
      </c>
      <c r="C7782" s="132">
        <v>1</v>
      </c>
      <c r="D7782" s="132" t="s">
        <v>20</v>
      </c>
      <c r="E7782" s="186" t="s">
        <v>20</v>
      </c>
      <c r="F7782" s="132" t="s">
        <v>20</v>
      </c>
      <c r="G7782" s="132" t="s">
        <v>20</v>
      </c>
      <c r="H7782" s="132" t="s">
        <v>20</v>
      </c>
      <c r="I7782" s="132" t="s">
        <v>20</v>
      </c>
      <c r="J7782" s="133">
        <v>2.25</v>
      </c>
      <c r="K7782" s="133">
        <v>3.8</v>
      </c>
      <c r="L7782" s="133">
        <v>0.75</v>
      </c>
      <c r="M7782" s="134" t="str">
        <f t="shared" si="121"/>
        <v>P</v>
      </c>
      <c r="N7782" s="171" t="s">
        <v>10682</v>
      </c>
      <c r="O7782" s="146" t="s">
        <v>1506</v>
      </c>
      <c r="P7782" s="146" t="s">
        <v>9401</v>
      </c>
      <c r="Q7782" s="147" t="s">
        <v>10519</v>
      </c>
      <c r="R7782" s="187">
        <v>5.64</v>
      </c>
    </row>
    <row r="7783" spans="1:18" x14ac:dyDescent="0.25">
      <c r="A7783" s="135">
        <v>1084826</v>
      </c>
      <c r="B7783" s="148" t="s">
        <v>6950</v>
      </c>
      <c r="C7783" s="135">
        <v>2</v>
      </c>
      <c r="D7783" s="135">
        <v>364</v>
      </c>
      <c r="E7783" s="188">
        <v>200</v>
      </c>
      <c r="F7783" s="135" t="s">
        <v>20</v>
      </c>
      <c r="G7783" s="135" t="s">
        <v>21</v>
      </c>
      <c r="H7783" s="135" t="s">
        <v>21</v>
      </c>
      <c r="I7783" s="135">
        <v>1</v>
      </c>
      <c r="J7783" s="136">
        <v>0.9</v>
      </c>
      <c r="K7783" s="136">
        <v>0.9</v>
      </c>
      <c r="L7783" s="136">
        <v>0.2</v>
      </c>
      <c r="M7783" s="137" t="str">
        <f t="shared" si="121"/>
        <v>P</v>
      </c>
      <c r="N7783" s="172" t="s">
        <v>10682</v>
      </c>
      <c r="O7783" s="149" t="s">
        <v>1506</v>
      </c>
      <c r="P7783" s="149" t="s">
        <v>9426</v>
      </c>
      <c r="Q7783" s="150" t="s">
        <v>10519</v>
      </c>
      <c r="R7783" s="189">
        <v>0.94</v>
      </c>
    </row>
    <row r="7784" spans="1:18" x14ac:dyDescent="0.25">
      <c r="A7784" s="132">
        <v>1084827</v>
      </c>
      <c r="B7784" s="145" t="s">
        <v>6951</v>
      </c>
      <c r="C7784" s="132">
        <v>1</v>
      </c>
      <c r="D7784" s="132">
        <v>216</v>
      </c>
      <c r="E7784" s="186" t="s">
        <v>21</v>
      </c>
      <c r="F7784" s="132">
        <v>324</v>
      </c>
      <c r="G7784" s="132">
        <v>18</v>
      </c>
      <c r="H7784" s="132" t="s">
        <v>21</v>
      </c>
      <c r="I7784" s="132">
        <v>2</v>
      </c>
      <c r="J7784" s="133">
        <v>1.3</v>
      </c>
      <c r="K7784" s="133">
        <v>3.1</v>
      </c>
      <c r="L7784" s="133">
        <v>1.25</v>
      </c>
      <c r="M7784" s="134" t="str">
        <f t="shared" si="121"/>
        <v>P</v>
      </c>
      <c r="N7784" s="173" t="s">
        <v>10682</v>
      </c>
      <c r="O7784" s="146" t="s">
        <v>1506</v>
      </c>
      <c r="P7784" s="146" t="s">
        <v>9426</v>
      </c>
      <c r="Q7784" s="147" t="s">
        <v>10519</v>
      </c>
      <c r="R7784" s="187">
        <v>6.13</v>
      </c>
    </row>
    <row r="7785" spans="1:18" x14ac:dyDescent="0.25">
      <c r="A7785" s="135">
        <v>1084829</v>
      </c>
      <c r="B7785" s="148" t="s">
        <v>6952</v>
      </c>
      <c r="C7785" s="135">
        <v>3</v>
      </c>
      <c r="D7785" s="135">
        <v>1080</v>
      </c>
      <c r="E7785" s="188">
        <v>40</v>
      </c>
      <c r="F7785" s="135">
        <v>1440</v>
      </c>
      <c r="G7785" s="135" t="s">
        <v>21</v>
      </c>
      <c r="H7785" s="135" t="s">
        <v>21</v>
      </c>
      <c r="I7785" s="135" t="s">
        <v>21</v>
      </c>
      <c r="J7785" s="136">
        <v>3.43</v>
      </c>
      <c r="K7785" s="136">
        <v>7.0000000000000007E-2</v>
      </c>
      <c r="L7785" s="136">
        <v>2.25</v>
      </c>
      <c r="M7785" s="137" t="str">
        <f t="shared" si="121"/>
        <v>P</v>
      </c>
      <c r="N7785" s="172" t="s">
        <v>10682</v>
      </c>
      <c r="O7785" s="149" t="s">
        <v>1587</v>
      </c>
      <c r="P7785" s="149" t="s">
        <v>9421</v>
      </c>
      <c r="Q7785" s="150" t="s">
        <v>10519</v>
      </c>
      <c r="R7785" s="189">
        <v>3.96</v>
      </c>
    </row>
    <row r="7786" spans="1:18" x14ac:dyDescent="0.25">
      <c r="A7786" s="132">
        <v>1084840</v>
      </c>
      <c r="B7786" s="145" t="s">
        <v>2068</v>
      </c>
      <c r="C7786" s="132">
        <v>6</v>
      </c>
      <c r="D7786" s="132">
        <v>721</v>
      </c>
      <c r="E7786" s="186" t="s">
        <v>21</v>
      </c>
      <c r="F7786" s="132">
        <v>824</v>
      </c>
      <c r="G7786" s="132">
        <v>36</v>
      </c>
      <c r="H7786" s="132">
        <v>50</v>
      </c>
      <c r="I7786" s="132">
        <v>1</v>
      </c>
      <c r="J7786" s="133">
        <v>1.28</v>
      </c>
      <c r="K7786" s="133">
        <v>0.81</v>
      </c>
      <c r="L7786" s="133">
        <v>1.65</v>
      </c>
      <c r="M7786" s="134" t="str">
        <f t="shared" si="121"/>
        <v>P</v>
      </c>
      <c r="N7786" s="171" t="s">
        <v>10681</v>
      </c>
      <c r="O7786" s="146" t="s">
        <v>1506</v>
      </c>
      <c r="P7786" s="146" t="s">
        <v>10455</v>
      </c>
      <c r="Q7786" s="147" t="s">
        <v>10519</v>
      </c>
      <c r="R7786" s="187">
        <v>7.8000000000000007</v>
      </c>
    </row>
    <row r="7787" spans="1:18" x14ac:dyDescent="0.25">
      <c r="A7787" s="135">
        <v>1084857</v>
      </c>
      <c r="B7787" s="148" t="s">
        <v>6953</v>
      </c>
      <c r="C7787" s="135">
        <v>3</v>
      </c>
      <c r="D7787" s="135">
        <v>192</v>
      </c>
      <c r="E7787" s="188">
        <v>8</v>
      </c>
      <c r="F7787" s="135" t="s">
        <v>20</v>
      </c>
      <c r="G7787" s="135" t="s">
        <v>21</v>
      </c>
      <c r="H7787" s="135" t="s">
        <v>21</v>
      </c>
      <c r="I7787" s="135" t="s">
        <v>21</v>
      </c>
      <c r="J7787" s="136">
        <v>3.76</v>
      </c>
      <c r="K7787" s="136">
        <v>1.29</v>
      </c>
      <c r="L7787" s="136">
        <v>1.35</v>
      </c>
      <c r="M7787" s="137" t="str">
        <f t="shared" si="121"/>
        <v>P</v>
      </c>
      <c r="N7787" s="174" t="s">
        <v>10682</v>
      </c>
      <c r="O7787" s="149" t="s">
        <v>1500</v>
      </c>
      <c r="P7787" s="149" t="s">
        <v>9516</v>
      </c>
      <c r="Q7787" s="150" t="s">
        <v>10519</v>
      </c>
      <c r="R7787" s="189">
        <v>3.7199999999999998</v>
      </c>
    </row>
    <row r="7788" spans="1:18" x14ac:dyDescent="0.25">
      <c r="A7788" s="132">
        <v>1084891</v>
      </c>
      <c r="B7788" s="145" t="s">
        <v>10243</v>
      </c>
      <c r="C7788" s="132">
        <v>8</v>
      </c>
      <c r="D7788" s="132" t="s">
        <v>20</v>
      </c>
      <c r="E7788" s="186">
        <v>50</v>
      </c>
      <c r="F7788" s="132">
        <v>500</v>
      </c>
      <c r="G7788" s="132" t="s">
        <v>20</v>
      </c>
      <c r="H7788" s="132" t="s">
        <v>20</v>
      </c>
      <c r="I7788" s="132" t="s">
        <v>20</v>
      </c>
      <c r="J7788" s="133">
        <v>1.5</v>
      </c>
      <c r="K7788" s="133">
        <v>2.4</v>
      </c>
      <c r="L7788" s="133">
        <v>0.62</v>
      </c>
      <c r="M7788" s="134" t="str">
        <f t="shared" si="121"/>
        <v>P</v>
      </c>
      <c r="N7788" s="173" t="s">
        <v>10682</v>
      </c>
      <c r="O7788" s="146" t="s">
        <v>1506</v>
      </c>
      <c r="P7788" s="146" t="s">
        <v>9401</v>
      </c>
      <c r="Q7788" s="147" t="s">
        <v>10519</v>
      </c>
      <c r="R7788" s="187">
        <v>39.68</v>
      </c>
    </row>
    <row r="7789" spans="1:18" x14ac:dyDescent="0.25">
      <c r="A7789" s="135">
        <v>1084896</v>
      </c>
      <c r="B7789" s="148" t="s">
        <v>979</v>
      </c>
      <c r="C7789" s="135">
        <v>6</v>
      </c>
      <c r="D7789" s="135">
        <v>4690</v>
      </c>
      <c r="E7789" s="188">
        <v>102</v>
      </c>
      <c r="F7789" s="135" t="s">
        <v>20</v>
      </c>
      <c r="G7789" s="135">
        <v>408</v>
      </c>
      <c r="H7789" s="135" t="s">
        <v>21</v>
      </c>
      <c r="I7789" s="135">
        <v>1</v>
      </c>
      <c r="J7789" s="136">
        <v>1.21</v>
      </c>
      <c r="K7789" s="136">
        <v>0.55000000000000004</v>
      </c>
      <c r="L7789" s="136">
        <v>0.2</v>
      </c>
      <c r="M7789" s="137" t="str">
        <f t="shared" si="121"/>
        <v>P</v>
      </c>
      <c r="N7789" s="174" t="s">
        <v>10681</v>
      </c>
      <c r="O7789" s="149" t="s">
        <v>1500</v>
      </c>
      <c r="P7789" s="149" t="s">
        <v>9507</v>
      </c>
      <c r="Q7789" s="150" t="s">
        <v>10519</v>
      </c>
      <c r="R7789" s="189">
        <v>1.62</v>
      </c>
    </row>
    <row r="7790" spans="1:18" x14ac:dyDescent="0.25">
      <c r="A7790" s="132">
        <v>1084897</v>
      </c>
      <c r="B7790" s="145" t="s">
        <v>6954</v>
      </c>
      <c r="C7790" s="132">
        <v>3</v>
      </c>
      <c r="D7790" s="132">
        <v>13465</v>
      </c>
      <c r="E7790" s="186">
        <v>416</v>
      </c>
      <c r="F7790" s="132" t="s">
        <v>20</v>
      </c>
      <c r="G7790" s="132">
        <v>1664</v>
      </c>
      <c r="H7790" s="132">
        <v>2080</v>
      </c>
      <c r="I7790" s="132">
        <v>1</v>
      </c>
      <c r="J7790" s="133">
        <v>0.5</v>
      </c>
      <c r="K7790" s="133">
        <v>0.16</v>
      </c>
      <c r="L7790" s="133">
        <v>0.8</v>
      </c>
      <c r="M7790" s="134" t="str">
        <f t="shared" si="121"/>
        <v>P</v>
      </c>
      <c r="N7790" s="171" t="s">
        <v>10681</v>
      </c>
      <c r="O7790" s="146" t="s">
        <v>1500</v>
      </c>
      <c r="P7790" s="146" t="s">
        <v>10021</v>
      </c>
      <c r="Q7790" s="147" t="s">
        <v>10519</v>
      </c>
      <c r="R7790" s="187">
        <v>0.96</v>
      </c>
    </row>
    <row r="7791" spans="1:18" x14ac:dyDescent="0.25">
      <c r="A7791" s="135">
        <v>1084907</v>
      </c>
      <c r="B7791" s="148" t="s">
        <v>6955</v>
      </c>
      <c r="C7791" s="135">
        <v>12</v>
      </c>
      <c r="D7791" s="135">
        <v>112</v>
      </c>
      <c r="E7791" s="188" t="s">
        <v>21</v>
      </c>
      <c r="F7791" s="135">
        <v>160</v>
      </c>
      <c r="G7791" s="135" t="s">
        <v>20</v>
      </c>
      <c r="H7791" s="135">
        <v>6</v>
      </c>
      <c r="I7791" s="135">
        <v>2</v>
      </c>
      <c r="J7791" s="136">
        <v>3.06</v>
      </c>
      <c r="K7791" s="136">
        <v>2.11</v>
      </c>
      <c r="L7791" s="136">
        <v>1.45</v>
      </c>
      <c r="M7791" s="137" t="str">
        <f t="shared" si="121"/>
        <v>P</v>
      </c>
      <c r="N7791" s="172" t="s">
        <v>10681</v>
      </c>
      <c r="O7791" s="149" t="s">
        <v>1506</v>
      </c>
      <c r="P7791" s="149" t="s">
        <v>9471</v>
      </c>
      <c r="Q7791" s="150" t="s">
        <v>10519</v>
      </c>
      <c r="R7791" s="189">
        <v>6.24</v>
      </c>
    </row>
    <row r="7792" spans="1:18" x14ac:dyDescent="0.25">
      <c r="A7792" s="132">
        <v>1084911</v>
      </c>
      <c r="B7792" s="145" t="s">
        <v>6956</v>
      </c>
      <c r="C7792" s="132">
        <v>1</v>
      </c>
      <c r="D7792" s="132">
        <v>1335</v>
      </c>
      <c r="E7792" s="186" t="s">
        <v>21</v>
      </c>
      <c r="F7792" s="132" t="s">
        <v>20</v>
      </c>
      <c r="G7792" s="132" t="s">
        <v>20</v>
      </c>
      <c r="H7792" s="132">
        <v>110</v>
      </c>
      <c r="I7792" s="132">
        <v>2</v>
      </c>
      <c r="J7792" s="133">
        <v>1.2</v>
      </c>
      <c r="K7792" s="133">
        <v>1.2</v>
      </c>
      <c r="L7792" s="133">
        <v>0.45</v>
      </c>
      <c r="M7792" s="134" t="str">
        <f t="shared" si="121"/>
        <v>P</v>
      </c>
      <c r="N7792" s="171" t="s">
        <v>10682</v>
      </c>
      <c r="O7792" s="146" t="s">
        <v>1506</v>
      </c>
      <c r="P7792" s="146" t="s">
        <v>9401</v>
      </c>
      <c r="Q7792" s="147" t="s">
        <v>10519</v>
      </c>
      <c r="R7792" s="187">
        <v>1.86</v>
      </c>
    </row>
    <row r="7793" spans="1:18" x14ac:dyDescent="0.25">
      <c r="A7793" s="135">
        <v>1084914</v>
      </c>
      <c r="B7793" s="148" t="s">
        <v>6957</v>
      </c>
      <c r="C7793" s="135">
        <v>250</v>
      </c>
      <c r="D7793" s="135">
        <v>156</v>
      </c>
      <c r="E7793" s="188" t="s">
        <v>21</v>
      </c>
      <c r="F7793" s="135" t="s">
        <v>20</v>
      </c>
      <c r="G7793" s="135" t="s">
        <v>20</v>
      </c>
      <c r="H7793" s="135">
        <v>6</v>
      </c>
      <c r="I7793" s="135">
        <v>2</v>
      </c>
      <c r="J7793" s="136">
        <v>1.48</v>
      </c>
      <c r="K7793" s="136">
        <v>1.05</v>
      </c>
      <c r="L7793" s="136">
        <v>3.25</v>
      </c>
      <c r="M7793" s="137" t="str">
        <f t="shared" si="121"/>
        <v>P</v>
      </c>
      <c r="N7793" s="172" t="s">
        <v>10682</v>
      </c>
      <c r="O7793" s="149" t="s">
        <v>1506</v>
      </c>
      <c r="P7793" s="149" t="s">
        <v>9466</v>
      </c>
      <c r="Q7793" s="150" t="s">
        <v>10519</v>
      </c>
      <c r="R7793" s="189">
        <v>25</v>
      </c>
    </row>
    <row r="7794" spans="1:18" x14ac:dyDescent="0.25">
      <c r="A7794" s="132">
        <v>1084917</v>
      </c>
      <c r="B7794" s="145" t="s">
        <v>6958</v>
      </c>
      <c r="C7794" s="132">
        <v>1</v>
      </c>
      <c r="D7794" s="132">
        <v>500</v>
      </c>
      <c r="E7794" s="186" t="s">
        <v>20</v>
      </c>
      <c r="F7794" s="132" t="s">
        <v>20</v>
      </c>
      <c r="G7794" s="132" t="s">
        <v>20</v>
      </c>
      <c r="H7794" s="132" t="s">
        <v>20</v>
      </c>
      <c r="I7794" s="132" t="s">
        <v>20</v>
      </c>
      <c r="J7794" s="133">
        <v>0.22900000000000001</v>
      </c>
      <c r="K7794" s="133">
        <v>0.16200000000000001</v>
      </c>
      <c r="L7794" s="133">
        <v>7.0000000000000001E-3</v>
      </c>
      <c r="M7794" s="134" t="str">
        <f t="shared" si="121"/>
        <v>P</v>
      </c>
      <c r="N7794" s="171" t="s">
        <v>10682</v>
      </c>
      <c r="O7794" s="146" t="s">
        <v>1506</v>
      </c>
      <c r="P7794" s="146" t="s">
        <v>9466</v>
      </c>
      <c r="Q7794" s="147" t="s">
        <v>10519</v>
      </c>
      <c r="R7794" s="187">
        <v>7.45</v>
      </c>
    </row>
    <row r="7795" spans="1:18" x14ac:dyDescent="0.25">
      <c r="A7795" s="135">
        <v>1084929</v>
      </c>
      <c r="B7795" s="148" t="s">
        <v>6959</v>
      </c>
      <c r="C7795" s="135">
        <v>1</v>
      </c>
      <c r="D7795" s="135" t="s">
        <v>20</v>
      </c>
      <c r="E7795" s="188" t="s">
        <v>20</v>
      </c>
      <c r="F7795" s="135" t="s">
        <v>20</v>
      </c>
      <c r="G7795" s="135" t="s">
        <v>20</v>
      </c>
      <c r="H7795" s="135" t="s">
        <v>20</v>
      </c>
      <c r="I7795" s="135" t="s">
        <v>20</v>
      </c>
      <c r="J7795" s="136">
        <v>3.81</v>
      </c>
      <c r="K7795" s="136">
        <v>2.9209999999999998</v>
      </c>
      <c r="L7795" s="136">
        <v>1.905</v>
      </c>
      <c r="M7795" s="137" t="str">
        <f t="shared" si="121"/>
        <v>P</v>
      </c>
      <c r="N7795" s="172" t="s">
        <v>10682</v>
      </c>
      <c r="O7795" s="149" t="s">
        <v>1500</v>
      </c>
      <c r="P7795" s="149" t="s">
        <v>10022</v>
      </c>
      <c r="Q7795" s="150" t="s">
        <v>10519</v>
      </c>
      <c r="R7795" s="189">
        <v>5.4</v>
      </c>
    </row>
    <row r="7796" spans="1:18" x14ac:dyDescent="0.25">
      <c r="A7796" s="132">
        <v>1084933</v>
      </c>
      <c r="B7796" s="145" t="s">
        <v>6960</v>
      </c>
      <c r="C7796" s="132">
        <v>50</v>
      </c>
      <c r="D7796" s="132" t="s">
        <v>20</v>
      </c>
      <c r="E7796" s="186" t="s">
        <v>20</v>
      </c>
      <c r="F7796" s="132" t="s">
        <v>20</v>
      </c>
      <c r="G7796" s="132" t="s">
        <v>21</v>
      </c>
      <c r="H7796" s="132" t="s">
        <v>21</v>
      </c>
      <c r="I7796" s="132" t="s">
        <v>21</v>
      </c>
      <c r="J7796" s="133">
        <v>5.0170000000000003</v>
      </c>
      <c r="K7796" s="133">
        <v>3.1749999999999998</v>
      </c>
      <c r="L7796" s="133">
        <v>2.4769999999999999</v>
      </c>
      <c r="M7796" s="134" t="str">
        <f t="shared" si="121"/>
        <v>P</v>
      </c>
      <c r="N7796" s="171" t="s">
        <v>10682</v>
      </c>
      <c r="O7796" s="146" t="s">
        <v>1500</v>
      </c>
      <c r="P7796" s="146" t="s">
        <v>9428</v>
      </c>
      <c r="Q7796" s="147" t="s">
        <v>10519</v>
      </c>
      <c r="R7796" s="187">
        <v>16.417910447761194</v>
      </c>
    </row>
    <row r="7797" spans="1:18" x14ac:dyDescent="0.25">
      <c r="A7797" s="135">
        <v>1084935</v>
      </c>
      <c r="B7797" s="148" t="s">
        <v>6961</v>
      </c>
      <c r="C7797" s="135">
        <v>50</v>
      </c>
      <c r="D7797" s="135" t="s">
        <v>20</v>
      </c>
      <c r="E7797" s="188" t="s">
        <v>20</v>
      </c>
      <c r="F7797" s="135" t="s">
        <v>20</v>
      </c>
      <c r="G7797" s="135" t="s">
        <v>20</v>
      </c>
      <c r="H7797" s="135" t="s">
        <v>20</v>
      </c>
      <c r="I7797" s="135" t="s">
        <v>20</v>
      </c>
      <c r="J7797" s="136">
        <v>4.1909999999999998</v>
      </c>
      <c r="K7797" s="136">
        <v>1.9690000000000001</v>
      </c>
      <c r="L7797" s="136">
        <v>1.524</v>
      </c>
      <c r="M7797" s="137" t="str">
        <f t="shared" si="121"/>
        <v>P</v>
      </c>
      <c r="N7797" s="172" t="s">
        <v>10682</v>
      </c>
      <c r="O7797" s="149" t="s">
        <v>1500</v>
      </c>
      <c r="P7797" s="149" t="s">
        <v>9428</v>
      </c>
      <c r="Q7797" s="150" t="s">
        <v>10519</v>
      </c>
      <c r="R7797" s="189">
        <v>9.3283582089552226</v>
      </c>
    </row>
    <row r="7798" spans="1:18" x14ac:dyDescent="0.25">
      <c r="A7798" s="132">
        <v>1084950</v>
      </c>
      <c r="B7798" s="145" t="s">
        <v>6962</v>
      </c>
      <c r="C7798" s="132">
        <v>1</v>
      </c>
      <c r="D7798" s="132" t="s">
        <v>20</v>
      </c>
      <c r="E7798" s="186" t="s">
        <v>20</v>
      </c>
      <c r="F7798" s="132" t="s">
        <v>20</v>
      </c>
      <c r="G7798" s="132" t="s">
        <v>20</v>
      </c>
      <c r="H7798" s="132" t="s">
        <v>20</v>
      </c>
      <c r="I7798" s="132" t="s">
        <v>20</v>
      </c>
      <c r="J7798" s="133">
        <v>2.1</v>
      </c>
      <c r="K7798" s="133">
        <v>3.8</v>
      </c>
      <c r="L7798" s="133">
        <v>1.05</v>
      </c>
      <c r="M7798" s="134" t="str">
        <f t="shared" si="121"/>
        <v>P</v>
      </c>
      <c r="N7798" s="171" t="s">
        <v>10682</v>
      </c>
      <c r="O7798" s="146" t="s">
        <v>1506</v>
      </c>
      <c r="P7798" s="146" t="s">
        <v>9401</v>
      </c>
      <c r="Q7798" s="147" t="s">
        <v>10519</v>
      </c>
      <c r="R7798" s="187">
        <v>3.31</v>
      </c>
    </row>
    <row r="7799" spans="1:18" x14ac:dyDescent="0.25">
      <c r="A7799" s="135">
        <v>1084952</v>
      </c>
      <c r="B7799" s="148" t="s">
        <v>6963</v>
      </c>
      <c r="C7799" s="135">
        <v>3</v>
      </c>
      <c r="D7799" s="135">
        <v>960</v>
      </c>
      <c r="E7799" s="188">
        <v>16</v>
      </c>
      <c r="F7799" s="135" t="s">
        <v>20</v>
      </c>
      <c r="G7799" s="135" t="s">
        <v>20</v>
      </c>
      <c r="H7799" s="135">
        <v>80</v>
      </c>
      <c r="I7799" s="135">
        <v>1</v>
      </c>
      <c r="J7799" s="136">
        <v>3.87</v>
      </c>
      <c r="K7799" s="136">
        <v>1.27</v>
      </c>
      <c r="L7799" s="136">
        <v>3.2000000000000001E-2</v>
      </c>
      <c r="M7799" s="137" t="str">
        <f t="shared" si="121"/>
        <v>P</v>
      </c>
      <c r="N7799" s="172" t="s">
        <v>10682</v>
      </c>
      <c r="O7799" s="149" t="s">
        <v>1500</v>
      </c>
      <c r="P7799" s="149" t="s">
        <v>9439</v>
      </c>
      <c r="Q7799" s="150" t="s">
        <v>10519</v>
      </c>
      <c r="R7799" s="189">
        <v>2.79</v>
      </c>
    </row>
    <row r="7800" spans="1:18" x14ac:dyDescent="0.25">
      <c r="A7800" s="132">
        <v>1084964</v>
      </c>
      <c r="B7800" s="145" t="s">
        <v>10244</v>
      </c>
      <c r="C7800" s="132">
        <v>2</v>
      </c>
      <c r="D7800" s="132" t="s">
        <v>20</v>
      </c>
      <c r="E7800" s="186" t="s">
        <v>21</v>
      </c>
      <c r="F7800" s="132">
        <v>1440</v>
      </c>
      <c r="G7800" s="132" t="s">
        <v>20</v>
      </c>
      <c r="H7800" s="132" t="s">
        <v>20</v>
      </c>
      <c r="I7800" s="132" t="s">
        <v>20</v>
      </c>
      <c r="J7800" s="133">
        <v>1.45</v>
      </c>
      <c r="K7800" s="133">
        <v>0.65</v>
      </c>
      <c r="L7800" s="133">
        <v>0.35</v>
      </c>
      <c r="M7800" s="134" t="str">
        <f t="shared" si="121"/>
        <v>P</v>
      </c>
      <c r="N7800" s="171" t="s">
        <v>10682</v>
      </c>
      <c r="O7800" s="146" t="s">
        <v>1506</v>
      </c>
      <c r="P7800" s="146" t="s">
        <v>9401</v>
      </c>
      <c r="Q7800" s="147" t="s">
        <v>10519</v>
      </c>
      <c r="R7800" s="187">
        <v>5.82</v>
      </c>
    </row>
    <row r="7801" spans="1:18" x14ac:dyDescent="0.25">
      <c r="A7801" s="135">
        <v>1084965</v>
      </c>
      <c r="B7801" s="148" t="s">
        <v>10245</v>
      </c>
      <c r="C7801" s="135">
        <v>2</v>
      </c>
      <c r="D7801" s="135" t="s">
        <v>20</v>
      </c>
      <c r="E7801" s="188" t="s">
        <v>20</v>
      </c>
      <c r="F7801" s="135" t="s">
        <v>20</v>
      </c>
      <c r="G7801" s="135" t="s">
        <v>20</v>
      </c>
      <c r="H7801" s="135" t="s">
        <v>20</v>
      </c>
      <c r="I7801" s="135" t="s">
        <v>20</v>
      </c>
      <c r="J7801" s="136">
        <v>1.25</v>
      </c>
      <c r="K7801" s="136">
        <v>1.25</v>
      </c>
      <c r="L7801" s="136">
        <v>0.85</v>
      </c>
      <c r="M7801" s="137" t="str">
        <f t="shared" si="121"/>
        <v>P</v>
      </c>
      <c r="N7801" s="174" t="s">
        <v>10682</v>
      </c>
      <c r="O7801" s="149" t="s">
        <v>1506</v>
      </c>
      <c r="P7801" s="149" t="s">
        <v>9401</v>
      </c>
      <c r="Q7801" s="150" t="s">
        <v>10519</v>
      </c>
      <c r="R7801" s="189">
        <v>5.86</v>
      </c>
    </row>
    <row r="7802" spans="1:18" x14ac:dyDescent="0.25">
      <c r="A7802" s="132">
        <v>1084966</v>
      </c>
      <c r="B7802" s="145" t="s">
        <v>10246</v>
      </c>
      <c r="C7802" s="132">
        <v>1</v>
      </c>
      <c r="D7802" s="132">
        <v>100</v>
      </c>
      <c r="E7802" s="186" t="s">
        <v>21</v>
      </c>
      <c r="F7802" s="132">
        <v>110</v>
      </c>
      <c r="G7802" s="132" t="s">
        <v>20</v>
      </c>
      <c r="H7802" s="132" t="s">
        <v>20</v>
      </c>
      <c r="I7802" s="132" t="s">
        <v>20</v>
      </c>
      <c r="J7802" s="133">
        <v>2.2999999999999998</v>
      </c>
      <c r="K7802" s="133">
        <v>4.55</v>
      </c>
      <c r="L7802" s="133">
        <v>0.11</v>
      </c>
      <c r="M7802" s="134" t="str">
        <f t="shared" si="121"/>
        <v>P</v>
      </c>
      <c r="N7802" s="173" t="s">
        <v>10682</v>
      </c>
      <c r="O7802" s="146" t="s">
        <v>1506</v>
      </c>
      <c r="P7802" s="146" t="s">
        <v>9401</v>
      </c>
      <c r="Q7802" s="147" t="s">
        <v>10519</v>
      </c>
      <c r="R7802" s="187">
        <v>5.73</v>
      </c>
    </row>
    <row r="7803" spans="1:18" x14ac:dyDescent="0.25">
      <c r="A7803" s="135">
        <v>1084967</v>
      </c>
      <c r="B7803" s="148" t="s">
        <v>10451</v>
      </c>
      <c r="C7803" s="135">
        <v>6</v>
      </c>
      <c r="D7803" s="135" t="s">
        <v>20</v>
      </c>
      <c r="E7803" s="188" t="s">
        <v>20</v>
      </c>
      <c r="F7803" s="135" t="s">
        <v>20</v>
      </c>
      <c r="G7803" s="135" t="s">
        <v>20</v>
      </c>
      <c r="H7803" s="135" t="s">
        <v>20</v>
      </c>
      <c r="I7803" s="135" t="s">
        <v>20</v>
      </c>
      <c r="J7803" s="136">
        <v>1</v>
      </c>
      <c r="K7803" s="136">
        <v>0.69</v>
      </c>
      <c r="L7803" s="136">
        <v>1.64</v>
      </c>
      <c r="M7803" s="137" t="str">
        <f t="shared" si="121"/>
        <v>P</v>
      </c>
      <c r="N7803" s="174" t="s">
        <v>10681</v>
      </c>
      <c r="O7803" s="149" t="s">
        <v>1506</v>
      </c>
      <c r="P7803" s="149" t="s">
        <v>10455</v>
      </c>
      <c r="Q7803" s="150" t="s">
        <v>10519</v>
      </c>
      <c r="R7803" s="189">
        <v>11.35</v>
      </c>
    </row>
    <row r="7804" spans="1:18" x14ac:dyDescent="0.25">
      <c r="A7804" s="132">
        <v>1084970</v>
      </c>
      <c r="B7804" s="145" t="s">
        <v>10247</v>
      </c>
      <c r="C7804" s="132">
        <v>6</v>
      </c>
      <c r="D7804" s="132" t="s">
        <v>20</v>
      </c>
      <c r="E7804" s="186" t="s">
        <v>20</v>
      </c>
      <c r="F7804" s="132" t="s">
        <v>20</v>
      </c>
      <c r="G7804" s="132" t="s">
        <v>20</v>
      </c>
      <c r="H7804" s="132" t="s">
        <v>20</v>
      </c>
      <c r="I7804" s="132" t="s">
        <v>20</v>
      </c>
      <c r="J7804" s="133">
        <v>1</v>
      </c>
      <c r="K7804" s="133">
        <v>0.69</v>
      </c>
      <c r="L7804" s="133">
        <v>1.64</v>
      </c>
      <c r="M7804" s="134" t="str">
        <f t="shared" si="121"/>
        <v>P</v>
      </c>
      <c r="N7804" s="173" t="s">
        <v>10681</v>
      </c>
      <c r="O7804" s="146" t="s">
        <v>1506</v>
      </c>
      <c r="P7804" s="146" t="s">
        <v>10455</v>
      </c>
      <c r="Q7804" s="147" t="s">
        <v>10519</v>
      </c>
      <c r="R7804" s="187">
        <v>11.08</v>
      </c>
    </row>
    <row r="7805" spans="1:18" x14ac:dyDescent="0.25">
      <c r="A7805" s="135">
        <v>1084986</v>
      </c>
      <c r="B7805" s="148" t="s">
        <v>6964</v>
      </c>
      <c r="C7805" s="135">
        <v>6</v>
      </c>
      <c r="D7805" s="135">
        <v>480</v>
      </c>
      <c r="E7805" s="188" t="s">
        <v>21</v>
      </c>
      <c r="F7805" s="135">
        <v>560</v>
      </c>
      <c r="G7805" s="135" t="s">
        <v>20</v>
      </c>
      <c r="H7805" s="135">
        <v>30</v>
      </c>
      <c r="I7805" s="135">
        <v>1</v>
      </c>
      <c r="J7805" s="136">
        <v>1.5</v>
      </c>
      <c r="K7805" s="136">
        <v>1</v>
      </c>
      <c r="L7805" s="136">
        <v>1.85</v>
      </c>
      <c r="M7805" s="137" t="str">
        <f t="shared" si="121"/>
        <v>P</v>
      </c>
      <c r="N7805" s="174" t="s">
        <v>10681</v>
      </c>
      <c r="O7805" s="149" t="s">
        <v>1506</v>
      </c>
      <c r="P7805" s="149" t="s">
        <v>10455</v>
      </c>
      <c r="Q7805" s="150" t="s">
        <v>10519</v>
      </c>
      <c r="R7805" s="189">
        <v>6.12</v>
      </c>
    </row>
    <row r="7806" spans="1:18" x14ac:dyDescent="0.25">
      <c r="A7806" s="132">
        <v>1084990</v>
      </c>
      <c r="B7806" s="145" t="s">
        <v>1941</v>
      </c>
      <c r="C7806" s="132">
        <v>6</v>
      </c>
      <c r="D7806" s="132">
        <v>1794</v>
      </c>
      <c r="E7806" s="186" t="s">
        <v>21</v>
      </c>
      <c r="F7806" s="132">
        <v>2208</v>
      </c>
      <c r="G7806" s="132">
        <v>44</v>
      </c>
      <c r="H7806" s="132">
        <v>55</v>
      </c>
      <c r="I7806" s="132">
        <v>3</v>
      </c>
      <c r="J7806" s="133">
        <v>1.2</v>
      </c>
      <c r="K7806" s="133">
        <v>0.8</v>
      </c>
      <c r="L7806" s="133">
        <v>0.9</v>
      </c>
      <c r="M7806" s="134" t="str">
        <f t="shared" si="121"/>
        <v>P</v>
      </c>
      <c r="N7806" s="173" t="s">
        <v>10681</v>
      </c>
      <c r="O7806" s="146" t="s">
        <v>1506</v>
      </c>
      <c r="P7806" s="146" t="s">
        <v>10455</v>
      </c>
      <c r="Q7806" s="147" t="s">
        <v>10519</v>
      </c>
      <c r="R7806" s="187">
        <v>2.82</v>
      </c>
    </row>
    <row r="7807" spans="1:18" x14ac:dyDescent="0.25">
      <c r="A7807" s="135">
        <v>1084991</v>
      </c>
      <c r="B7807" s="148" t="s">
        <v>1942</v>
      </c>
      <c r="C7807" s="135">
        <v>6</v>
      </c>
      <c r="D7807" s="135">
        <v>1794</v>
      </c>
      <c r="E7807" s="188" t="s">
        <v>21</v>
      </c>
      <c r="F7807" s="135">
        <v>2070</v>
      </c>
      <c r="G7807" s="135">
        <v>44</v>
      </c>
      <c r="H7807" s="135">
        <v>55</v>
      </c>
      <c r="I7807" s="135">
        <v>2</v>
      </c>
      <c r="J7807" s="136">
        <v>1.1599999999999999</v>
      </c>
      <c r="K7807" s="136">
        <v>0.76</v>
      </c>
      <c r="L7807" s="136">
        <v>0.9</v>
      </c>
      <c r="M7807" s="137" t="str">
        <f t="shared" si="121"/>
        <v>P</v>
      </c>
      <c r="N7807" s="174" t="s">
        <v>10681</v>
      </c>
      <c r="O7807" s="149" t="s">
        <v>1506</v>
      </c>
      <c r="P7807" s="149" t="s">
        <v>10455</v>
      </c>
      <c r="Q7807" s="150" t="s">
        <v>10519</v>
      </c>
      <c r="R7807" s="189">
        <v>3.12</v>
      </c>
    </row>
    <row r="7808" spans="1:18" x14ac:dyDescent="0.25">
      <c r="A7808" s="132">
        <v>1085002</v>
      </c>
      <c r="B7808" s="145" t="s">
        <v>1943</v>
      </c>
      <c r="C7808" s="132">
        <v>6</v>
      </c>
      <c r="D7808" s="132">
        <v>1794</v>
      </c>
      <c r="E7808" s="186" t="s">
        <v>21</v>
      </c>
      <c r="F7808" s="132">
        <v>2070</v>
      </c>
      <c r="G7808" s="132">
        <v>44</v>
      </c>
      <c r="H7808" s="132">
        <v>55</v>
      </c>
      <c r="I7808" s="132">
        <v>3</v>
      </c>
      <c r="J7808" s="133">
        <v>1.1599999999999999</v>
      </c>
      <c r="K7808" s="133">
        <v>0.76</v>
      </c>
      <c r="L7808" s="133">
        <v>0.9</v>
      </c>
      <c r="M7808" s="134" t="str">
        <f t="shared" si="121"/>
        <v>P</v>
      </c>
      <c r="N7808" s="173" t="s">
        <v>10681</v>
      </c>
      <c r="O7808" s="146" t="s">
        <v>1506</v>
      </c>
      <c r="P7808" s="146" t="s">
        <v>10455</v>
      </c>
      <c r="Q7808" s="147" t="s">
        <v>10519</v>
      </c>
      <c r="R7808" s="187">
        <v>2.88</v>
      </c>
    </row>
    <row r="7809" spans="1:18" x14ac:dyDescent="0.25">
      <c r="A7809" s="135">
        <v>1085013</v>
      </c>
      <c r="B7809" s="148" t="s">
        <v>6965</v>
      </c>
      <c r="C7809" s="135">
        <v>6</v>
      </c>
      <c r="D7809" s="135">
        <v>1794</v>
      </c>
      <c r="E7809" s="188" t="s">
        <v>21</v>
      </c>
      <c r="F7809" s="135">
        <v>2070</v>
      </c>
      <c r="G7809" s="135">
        <v>44</v>
      </c>
      <c r="H7809" s="135">
        <v>55</v>
      </c>
      <c r="I7809" s="135">
        <v>3</v>
      </c>
      <c r="J7809" s="136">
        <v>1.21</v>
      </c>
      <c r="K7809" s="136">
        <v>0.77</v>
      </c>
      <c r="L7809" s="136">
        <v>0.93</v>
      </c>
      <c r="M7809" s="137" t="str">
        <f t="shared" si="121"/>
        <v>P</v>
      </c>
      <c r="N7809" s="174" t="s">
        <v>10681</v>
      </c>
      <c r="O7809" s="149" t="s">
        <v>1506</v>
      </c>
      <c r="P7809" s="149" t="s">
        <v>10455</v>
      </c>
      <c r="Q7809" s="150" t="s">
        <v>10519</v>
      </c>
      <c r="R7809" s="189">
        <v>2.2199999999999998</v>
      </c>
    </row>
    <row r="7810" spans="1:18" x14ac:dyDescent="0.25">
      <c r="A7810" s="132">
        <v>1085023</v>
      </c>
      <c r="B7810" s="145" t="s">
        <v>6966</v>
      </c>
      <c r="C7810" s="132">
        <v>6</v>
      </c>
      <c r="D7810" s="132">
        <v>432</v>
      </c>
      <c r="E7810" s="186" t="s">
        <v>21</v>
      </c>
      <c r="F7810" s="132">
        <v>504</v>
      </c>
      <c r="G7810" s="132" t="s">
        <v>20</v>
      </c>
      <c r="H7810" s="132">
        <v>25</v>
      </c>
      <c r="I7810" s="132">
        <v>1</v>
      </c>
      <c r="J7810" s="133">
        <v>1.5</v>
      </c>
      <c r="K7810" s="133">
        <v>1</v>
      </c>
      <c r="L7810" s="133">
        <v>1.85</v>
      </c>
      <c r="M7810" s="134" t="str">
        <f t="shared" ref="M7810:M7873" si="122">HYPERLINK(CONCATENATE("T:\Distribution Centre\RDC Department Shared\Cubiscan photos","\",A7810,"-pac.jpg"),"P")</f>
        <v>P</v>
      </c>
      <c r="N7810" s="173" t="s">
        <v>10681</v>
      </c>
      <c r="O7810" s="146" t="s">
        <v>1506</v>
      </c>
      <c r="P7810" s="146" t="s">
        <v>10455</v>
      </c>
      <c r="Q7810" s="147" t="s">
        <v>10519</v>
      </c>
      <c r="R7810" s="187">
        <v>3.96</v>
      </c>
    </row>
    <row r="7811" spans="1:18" x14ac:dyDescent="0.25">
      <c r="A7811" s="135">
        <v>1085024</v>
      </c>
      <c r="B7811" s="148" t="s">
        <v>6967</v>
      </c>
      <c r="C7811" s="135">
        <v>6</v>
      </c>
      <c r="D7811" s="135">
        <v>1794</v>
      </c>
      <c r="E7811" s="188" t="s">
        <v>21</v>
      </c>
      <c r="F7811" s="135">
        <v>2070</v>
      </c>
      <c r="G7811" s="135">
        <v>44</v>
      </c>
      <c r="H7811" s="135">
        <v>55</v>
      </c>
      <c r="I7811" s="135">
        <v>3</v>
      </c>
      <c r="J7811" s="136">
        <v>1.23</v>
      </c>
      <c r="K7811" s="136">
        <v>0.8</v>
      </c>
      <c r="L7811" s="136">
        <v>0.95</v>
      </c>
      <c r="M7811" s="137" t="str">
        <f t="shared" si="122"/>
        <v>P</v>
      </c>
      <c r="N7811" s="174" t="s">
        <v>10681</v>
      </c>
      <c r="O7811" s="149" t="s">
        <v>1506</v>
      </c>
      <c r="P7811" s="149" t="s">
        <v>10455</v>
      </c>
      <c r="Q7811" s="150" t="s">
        <v>10519</v>
      </c>
      <c r="R7811" s="189">
        <v>2.64</v>
      </c>
    </row>
    <row r="7812" spans="1:18" x14ac:dyDescent="0.25">
      <c r="A7812" s="132">
        <v>1085025</v>
      </c>
      <c r="B7812" s="145" t="s">
        <v>6968</v>
      </c>
      <c r="C7812" s="132">
        <v>6</v>
      </c>
      <c r="D7812" s="132">
        <v>1794</v>
      </c>
      <c r="E7812" s="186" t="s">
        <v>21</v>
      </c>
      <c r="F7812" s="132">
        <v>2070</v>
      </c>
      <c r="G7812" s="132">
        <v>44</v>
      </c>
      <c r="H7812" s="132">
        <v>55</v>
      </c>
      <c r="I7812" s="132">
        <v>3</v>
      </c>
      <c r="J7812" s="133">
        <v>1.31</v>
      </c>
      <c r="K7812" s="133">
        <v>0.81</v>
      </c>
      <c r="L7812" s="133">
        <v>0.93</v>
      </c>
      <c r="M7812" s="134" t="str">
        <f t="shared" si="122"/>
        <v>P</v>
      </c>
      <c r="N7812" s="173" t="s">
        <v>10681</v>
      </c>
      <c r="O7812" s="146" t="s">
        <v>1506</v>
      </c>
      <c r="P7812" s="146" t="s">
        <v>10455</v>
      </c>
      <c r="Q7812" s="147" t="s">
        <v>10519</v>
      </c>
      <c r="R7812" s="187">
        <v>2.46</v>
      </c>
    </row>
    <row r="7813" spans="1:18" x14ac:dyDescent="0.25">
      <c r="A7813" s="135">
        <v>1085026</v>
      </c>
      <c r="B7813" s="148" t="s">
        <v>6969</v>
      </c>
      <c r="C7813" s="135">
        <v>6</v>
      </c>
      <c r="D7813" s="135">
        <v>480</v>
      </c>
      <c r="E7813" s="188" t="s">
        <v>21</v>
      </c>
      <c r="F7813" s="135">
        <v>640</v>
      </c>
      <c r="G7813" s="135">
        <v>20</v>
      </c>
      <c r="H7813" s="135">
        <v>30</v>
      </c>
      <c r="I7813" s="135">
        <v>1</v>
      </c>
      <c r="J7813" s="136">
        <v>1.6</v>
      </c>
      <c r="K7813" s="136">
        <v>1.05</v>
      </c>
      <c r="L7813" s="136">
        <v>1.82</v>
      </c>
      <c r="M7813" s="137" t="str">
        <f t="shared" si="122"/>
        <v>P</v>
      </c>
      <c r="N7813" s="174" t="s">
        <v>10681</v>
      </c>
      <c r="O7813" s="149" t="s">
        <v>1506</v>
      </c>
      <c r="P7813" s="149" t="s">
        <v>10455</v>
      </c>
      <c r="Q7813" s="150" t="s">
        <v>10519</v>
      </c>
      <c r="R7813" s="189">
        <v>3.18</v>
      </c>
    </row>
    <row r="7814" spans="1:18" x14ac:dyDescent="0.25">
      <c r="A7814" s="132">
        <v>1085033</v>
      </c>
      <c r="B7814" s="145" t="s">
        <v>804</v>
      </c>
      <c r="C7814" s="132">
        <v>6</v>
      </c>
      <c r="D7814" s="132">
        <v>1664</v>
      </c>
      <c r="E7814" s="186" t="s">
        <v>21</v>
      </c>
      <c r="F7814" s="132">
        <v>2080</v>
      </c>
      <c r="G7814" s="132" t="s">
        <v>20</v>
      </c>
      <c r="H7814" s="132">
        <v>60</v>
      </c>
      <c r="I7814" s="132">
        <v>3</v>
      </c>
      <c r="J7814" s="133">
        <v>1.96</v>
      </c>
      <c r="K7814" s="133">
        <v>1.2</v>
      </c>
      <c r="L7814" s="133">
        <v>0.41</v>
      </c>
      <c r="M7814" s="134" t="str">
        <f t="shared" si="122"/>
        <v>P</v>
      </c>
      <c r="N7814" s="173" t="s">
        <v>10681</v>
      </c>
      <c r="O7814" s="146" t="s">
        <v>1506</v>
      </c>
      <c r="P7814" s="146" t="s">
        <v>10455</v>
      </c>
      <c r="Q7814" s="147" t="s">
        <v>10519</v>
      </c>
      <c r="R7814" s="187">
        <v>3.12</v>
      </c>
    </row>
    <row r="7815" spans="1:18" x14ac:dyDescent="0.25">
      <c r="A7815" s="135">
        <v>1085043</v>
      </c>
      <c r="B7815" s="148" t="s">
        <v>400</v>
      </c>
      <c r="C7815" s="135">
        <v>6</v>
      </c>
      <c r="D7815" s="135">
        <v>1794</v>
      </c>
      <c r="E7815" s="188" t="s">
        <v>21</v>
      </c>
      <c r="F7815" s="135">
        <v>2070</v>
      </c>
      <c r="G7815" s="135">
        <v>44</v>
      </c>
      <c r="H7815" s="135">
        <v>55</v>
      </c>
      <c r="I7815" s="135">
        <v>3</v>
      </c>
      <c r="J7815" s="136">
        <v>1.3</v>
      </c>
      <c r="K7815" s="136">
        <v>0.8</v>
      </c>
      <c r="L7815" s="136">
        <v>0.93</v>
      </c>
      <c r="M7815" s="137" t="str">
        <f t="shared" si="122"/>
        <v>P</v>
      </c>
      <c r="N7815" s="174" t="s">
        <v>10681</v>
      </c>
      <c r="O7815" s="149" t="s">
        <v>1506</v>
      </c>
      <c r="P7815" s="149" t="s">
        <v>10455</v>
      </c>
      <c r="Q7815" s="150" t="s">
        <v>10519</v>
      </c>
      <c r="R7815" s="189">
        <v>3.24</v>
      </c>
    </row>
    <row r="7816" spans="1:18" x14ac:dyDescent="0.25">
      <c r="A7816" s="132">
        <v>1085047</v>
      </c>
      <c r="B7816" s="145" t="s">
        <v>6970</v>
      </c>
      <c r="C7816" s="132">
        <v>6</v>
      </c>
      <c r="D7816" s="132">
        <v>280</v>
      </c>
      <c r="E7816" s="186" t="s">
        <v>21</v>
      </c>
      <c r="F7816" s="132">
        <v>336</v>
      </c>
      <c r="G7816" s="132">
        <v>20</v>
      </c>
      <c r="H7816" s="132">
        <v>25</v>
      </c>
      <c r="I7816" s="132">
        <v>1</v>
      </c>
      <c r="J7816" s="133">
        <v>1.7</v>
      </c>
      <c r="K7816" s="133">
        <v>1.1399999999999999</v>
      </c>
      <c r="L7816" s="133">
        <v>2.11</v>
      </c>
      <c r="M7816" s="134" t="str">
        <f t="shared" si="122"/>
        <v>P</v>
      </c>
      <c r="N7816" s="173" t="s">
        <v>10681</v>
      </c>
      <c r="O7816" s="146" t="s">
        <v>1506</v>
      </c>
      <c r="P7816" s="146" t="s">
        <v>10455</v>
      </c>
      <c r="Q7816" s="147" t="s">
        <v>10519</v>
      </c>
      <c r="R7816" s="187">
        <v>6.36</v>
      </c>
    </row>
    <row r="7817" spans="1:18" x14ac:dyDescent="0.25">
      <c r="A7817" s="135">
        <v>1085050</v>
      </c>
      <c r="B7817" s="148" t="s">
        <v>6971</v>
      </c>
      <c r="C7817" s="135">
        <v>6</v>
      </c>
      <c r="D7817" s="135">
        <v>1664</v>
      </c>
      <c r="E7817" s="188" t="s">
        <v>21</v>
      </c>
      <c r="F7817" s="135">
        <v>1924</v>
      </c>
      <c r="G7817" s="135">
        <v>48</v>
      </c>
      <c r="H7817" s="135">
        <v>60</v>
      </c>
      <c r="I7817" s="135">
        <v>3</v>
      </c>
      <c r="J7817" s="136">
        <v>1.95</v>
      </c>
      <c r="K7817" s="136">
        <v>1.2</v>
      </c>
      <c r="L7817" s="136">
        <v>0.41</v>
      </c>
      <c r="M7817" s="137" t="str">
        <f t="shared" si="122"/>
        <v>P</v>
      </c>
      <c r="N7817" s="174" t="s">
        <v>10681</v>
      </c>
      <c r="O7817" s="149" t="s">
        <v>1506</v>
      </c>
      <c r="P7817" s="149" t="s">
        <v>10455</v>
      </c>
      <c r="Q7817" s="150" t="s">
        <v>10519</v>
      </c>
      <c r="R7817" s="189">
        <v>3.5999999999999996</v>
      </c>
    </row>
    <row r="7818" spans="1:18" x14ac:dyDescent="0.25">
      <c r="A7818" s="132">
        <v>1085051</v>
      </c>
      <c r="B7818" s="145" t="s">
        <v>6972</v>
      </c>
      <c r="C7818" s="132">
        <v>6</v>
      </c>
      <c r="D7818" s="132">
        <v>340</v>
      </c>
      <c r="E7818" s="186" t="s">
        <v>21</v>
      </c>
      <c r="F7818" s="132">
        <v>476</v>
      </c>
      <c r="G7818" s="132" t="s">
        <v>20</v>
      </c>
      <c r="H7818" s="132">
        <v>30</v>
      </c>
      <c r="I7818" s="132">
        <v>1</v>
      </c>
      <c r="J7818" s="133">
        <v>1.51</v>
      </c>
      <c r="K7818" s="133">
        <v>1.01</v>
      </c>
      <c r="L7818" s="133">
        <v>1.97</v>
      </c>
      <c r="M7818" s="134" t="str">
        <f t="shared" si="122"/>
        <v>P</v>
      </c>
      <c r="N7818" s="173" t="s">
        <v>10681</v>
      </c>
      <c r="O7818" s="146" t="s">
        <v>1506</v>
      </c>
      <c r="P7818" s="146" t="s">
        <v>10455</v>
      </c>
      <c r="Q7818" s="147" t="s">
        <v>10519</v>
      </c>
      <c r="R7818" s="187">
        <v>5.16</v>
      </c>
    </row>
    <row r="7819" spans="1:18" x14ac:dyDescent="0.25">
      <c r="A7819" s="135">
        <v>1085053</v>
      </c>
      <c r="B7819" s="148" t="s">
        <v>6973</v>
      </c>
      <c r="C7819" s="135">
        <v>6</v>
      </c>
      <c r="D7819" s="135">
        <v>1082</v>
      </c>
      <c r="E7819" s="188" t="s">
        <v>21</v>
      </c>
      <c r="F7819" s="135">
        <v>1320</v>
      </c>
      <c r="G7819" s="135" t="s">
        <v>20</v>
      </c>
      <c r="H7819" s="135">
        <v>45</v>
      </c>
      <c r="I7819" s="135">
        <v>2</v>
      </c>
      <c r="J7819" s="136">
        <v>1.05</v>
      </c>
      <c r="K7819" s="136">
        <v>0.9</v>
      </c>
      <c r="L7819" s="136">
        <v>1.2</v>
      </c>
      <c r="M7819" s="137" t="str">
        <f t="shared" si="122"/>
        <v>P</v>
      </c>
      <c r="N7819" s="174" t="s">
        <v>10681</v>
      </c>
      <c r="O7819" s="149" t="s">
        <v>1506</v>
      </c>
      <c r="P7819" s="149" t="s">
        <v>9410</v>
      </c>
      <c r="Q7819" s="150" t="s">
        <v>10106</v>
      </c>
      <c r="R7819" s="189">
        <v>7.1999999999999993</v>
      </c>
    </row>
    <row r="7820" spans="1:18" x14ac:dyDescent="0.25">
      <c r="A7820" s="132">
        <v>1085081</v>
      </c>
      <c r="B7820" s="145" t="s">
        <v>6974</v>
      </c>
      <c r="C7820" s="132">
        <v>12</v>
      </c>
      <c r="D7820" s="132">
        <v>800</v>
      </c>
      <c r="E7820" s="186" t="s">
        <v>21</v>
      </c>
      <c r="F7820" s="132">
        <v>900</v>
      </c>
      <c r="G7820" s="132" t="s">
        <v>20</v>
      </c>
      <c r="H7820" s="132">
        <v>45</v>
      </c>
      <c r="I7820" s="132">
        <v>2</v>
      </c>
      <c r="J7820" s="133">
        <v>1.21</v>
      </c>
      <c r="K7820" s="133">
        <v>0.93</v>
      </c>
      <c r="L7820" s="133">
        <v>1.39</v>
      </c>
      <c r="M7820" s="134" t="str">
        <f t="shared" si="122"/>
        <v>P</v>
      </c>
      <c r="N7820" s="173" t="s">
        <v>10681</v>
      </c>
      <c r="O7820" s="146" t="s">
        <v>1506</v>
      </c>
      <c r="P7820" s="146" t="s">
        <v>9423</v>
      </c>
      <c r="Q7820" s="147" t="s">
        <v>10519</v>
      </c>
      <c r="R7820" s="187">
        <v>3.7199999999999998</v>
      </c>
    </row>
    <row r="7821" spans="1:18" x14ac:dyDescent="0.25">
      <c r="A7821" s="135">
        <v>1085082</v>
      </c>
      <c r="B7821" s="148" t="s">
        <v>6975</v>
      </c>
      <c r="C7821" s="135">
        <v>6</v>
      </c>
      <c r="D7821" s="135">
        <v>432</v>
      </c>
      <c r="E7821" s="188" t="s">
        <v>21</v>
      </c>
      <c r="F7821" s="135">
        <v>560</v>
      </c>
      <c r="G7821" s="135">
        <v>5</v>
      </c>
      <c r="H7821" s="135">
        <v>6</v>
      </c>
      <c r="I7821" s="135">
        <v>5</v>
      </c>
      <c r="J7821" s="136">
        <v>3.15</v>
      </c>
      <c r="K7821" s="136">
        <v>2.1</v>
      </c>
      <c r="L7821" s="136">
        <v>0.43</v>
      </c>
      <c r="M7821" s="137" t="str">
        <f t="shared" si="122"/>
        <v>P</v>
      </c>
      <c r="N7821" s="174" t="s">
        <v>10681</v>
      </c>
      <c r="O7821" s="149" t="s">
        <v>1506</v>
      </c>
      <c r="P7821" s="149" t="s">
        <v>9398</v>
      </c>
      <c r="Q7821" s="150" t="s">
        <v>10519</v>
      </c>
      <c r="R7821" s="189">
        <v>5.4</v>
      </c>
    </row>
    <row r="7822" spans="1:18" x14ac:dyDescent="0.25">
      <c r="A7822" s="132">
        <v>1085086</v>
      </c>
      <c r="B7822" s="145" t="s">
        <v>6976</v>
      </c>
      <c r="C7822" s="132">
        <v>6</v>
      </c>
      <c r="D7822" s="132">
        <v>1092</v>
      </c>
      <c r="E7822" s="186" t="s">
        <v>21</v>
      </c>
      <c r="F7822" s="132">
        <v>1443</v>
      </c>
      <c r="G7822" s="132" t="s">
        <v>20</v>
      </c>
      <c r="H7822" s="132">
        <v>30</v>
      </c>
      <c r="I7822" s="132">
        <v>3</v>
      </c>
      <c r="J7822" s="133">
        <v>2.13</v>
      </c>
      <c r="K7822" s="133">
        <v>1.42</v>
      </c>
      <c r="L7822" s="133">
        <v>0.4</v>
      </c>
      <c r="M7822" s="134" t="str">
        <f t="shared" si="122"/>
        <v>P</v>
      </c>
      <c r="N7822" s="173" t="s">
        <v>10681</v>
      </c>
      <c r="O7822" s="146" t="s">
        <v>1506</v>
      </c>
      <c r="P7822" s="146" t="s">
        <v>9423</v>
      </c>
      <c r="Q7822" s="147" t="s">
        <v>10519</v>
      </c>
      <c r="R7822" s="187">
        <v>3.7199999999999998</v>
      </c>
    </row>
    <row r="7823" spans="1:18" x14ac:dyDescent="0.25">
      <c r="A7823" s="135">
        <v>1085087</v>
      </c>
      <c r="B7823" s="148" t="s">
        <v>6977</v>
      </c>
      <c r="C7823" s="135">
        <v>96</v>
      </c>
      <c r="D7823" s="135">
        <v>168</v>
      </c>
      <c r="E7823" s="188" t="s">
        <v>21</v>
      </c>
      <c r="F7823" s="135">
        <v>192</v>
      </c>
      <c r="G7823" s="135">
        <v>8</v>
      </c>
      <c r="H7823" s="135">
        <v>11</v>
      </c>
      <c r="I7823" s="135">
        <v>1</v>
      </c>
      <c r="J7823" s="136">
        <v>2.56</v>
      </c>
      <c r="K7823" s="136">
        <v>1.7</v>
      </c>
      <c r="L7823" s="136">
        <v>1.7</v>
      </c>
      <c r="M7823" s="137" t="str">
        <f t="shared" si="122"/>
        <v>P</v>
      </c>
      <c r="N7823" s="174" t="s">
        <v>10681</v>
      </c>
      <c r="O7823" s="149" t="s">
        <v>1506</v>
      </c>
      <c r="P7823" s="149" t="s">
        <v>9423</v>
      </c>
      <c r="Q7823" s="150" t="s">
        <v>10519</v>
      </c>
      <c r="R7823" s="189">
        <v>41.28</v>
      </c>
    </row>
    <row r="7824" spans="1:18" x14ac:dyDescent="0.25">
      <c r="A7824" s="132">
        <v>1085105</v>
      </c>
      <c r="B7824" s="145" t="s">
        <v>810</v>
      </c>
      <c r="C7824" s="132">
        <v>6</v>
      </c>
      <c r="D7824" s="132">
        <v>1350</v>
      </c>
      <c r="E7824" s="186" t="s">
        <v>21</v>
      </c>
      <c r="F7824" s="132">
        <v>2490</v>
      </c>
      <c r="G7824" s="132">
        <v>44</v>
      </c>
      <c r="H7824" s="132">
        <v>50</v>
      </c>
      <c r="I7824" s="132">
        <v>2</v>
      </c>
      <c r="J7824" s="133">
        <v>2.35</v>
      </c>
      <c r="K7824" s="133">
        <v>1.51</v>
      </c>
      <c r="L7824" s="133">
        <v>0.27</v>
      </c>
      <c r="M7824" s="134" t="str">
        <f t="shared" si="122"/>
        <v>P</v>
      </c>
      <c r="N7824" s="171" t="s">
        <v>10681</v>
      </c>
      <c r="O7824" s="146" t="s">
        <v>1506</v>
      </c>
      <c r="P7824" s="146" t="s">
        <v>9403</v>
      </c>
      <c r="Q7824" s="147" t="s">
        <v>10519</v>
      </c>
      <c r="R7824" s="187">
        <v>4.74</v>
      </c>
    </row>
    <row r="7825" spans="1:18" x14ac:dyDescent="0.25">
      <c r="A7825" s="135">
        <v>1085121</v>
      </c>
      <c r="B7825" s="148" t="s">
        <v>6978</v>
      </c>
      <c r="C7825" s="135">
        <v>6</v>
      </c>
      <c r="D7825" s="135">
        <v>216</v>
      </c>
      <c r="E7825" s="188" t="s">
        <v>21</v>
      </c>
      <c r="F7825" s="135">
        <v>264</v>
      </c>
      <c r="G7825" s="135" t="s">
        <v>20</v>
      </c>
      <c r="H7825" s="135">
        <v>12</v>
      </c>
      <c r="I7825" s="135">
        <v>2</v>
      </c>
      <c r="J7825" s="136">
        <v>2.85</v>
      </c>
      <c r="K7825" s="136">
        <v>1.6</v>
      </c>
      <c r="L7825" s="136">
        <v>1.2</v>
      </c>
      <c r="M7825" s="137" t="str">
        <f t="shared" si="122"/>
        <v>P</v>
      </c>
      <c r="N7825" s="174" t="s">
        <v>10681</v>
      </c>
      <c r="O7825" s="149" t="s">
        <v>1506</v>
      </c>
      <c r="P7825" s="149" t="s">
        <v>10455</v>
      </c>
      <c r="Q7825" s="150" t="s">
        <v>10519</v>
      </c>
      <c r="R7825" s="189">
        <v>15.059999999999999</v>
      </c>
    </row>
    <row r="7826" spans="1:18" x14ac:dyDescent="0.25">
      <c r="A7826" s="132">
        <v>1085136</v>
      </c>
      <c r="B7826" s="145" t="s">
        <v>6979</v>
      </c>
      <c r="C7826" s="132">
        <v>3</v>
      </c>
      <c r="D7826" s="132">
        <v>3200</v>
      </c>
      <c r="E7826" s="186">
        <v>150</v>
      </c>
      <c r="F7826" s="132" t="s">
        <v>20</v>
      </c>
      <c r="G7826" s="132">
        <v>100</v>
      </c>
      <c r="H7826" s="132" t="s">
        <v>21</v>
      </c>
      <c r="I7826" s="132" t="s">
        <v>21</v>
      </c>
      <c r="J7826" s="133">
        <v>2.6</v>
      </c>
      <c r="K7826" s="133">
        <v>0.9</v>
      </c>
      <c r="L7826" s="133">
        <v>0.05</v>
      </c>
      <c r="M7826" s="134" t="str">
        <f t="shared" si="122"/>
        <v>P</v>
      </c>
      <c r="N7826" s="171" t="s">
        <v>10682</v>
      </c>
      <c r="O7826" s="146" t="s">
        <v>1500</v>
      </c>
      <c r="P7826" s="146" t="s">
        <v>9418</v>
      </c>
      <c r="Q7826" s="147" t="s">
        <v>10519</v>
      </c>
      <c r="R7826" s="187">
        <v>1.17</v>
      </c>
    </row>
    <row r="7827" spans="1:18" x14ac:dyDescent="0.25">
      <c r="A7827" s="135">
        <v>1085137</v>
      </c>
      <c r="B7827" s="148" t="s">
        <v>6980</v>
      </c>
      <c r="C7827" s="135">
        <v>6</v>
      </c>
      <c r="D7827" s="135">
        <v>102</v>
      </c>
      <c r="E7827" s="188" t="s">
        <v>21</v>
      </c>
      <c r="F7827" s="135">
        <v>157</v>
      </c>
      <c r="G7827" s="135" t="s">
        <v>20</v>
      </c>
      <c r="H7827" s="135" t="s">
        <v>20</v>
      </c>
      <c r="I7827" s="135" t="s">
        <v>20</v>
      </c>
      <c r="J7827" s="136">
        <v>2.78</v>
      </c>
      <c r="K7827" s="136">
        <v>2.2999999999999998</v>
      </c>
      <c r="L7827" s="136">
        <v>1.5</v>
      </c>
      <c r="M7827" s="137" t="str">
        <f t="shared" si="122"/>
        <v>P</v>
      </c>
      <c r="N7827" s="172" t="s">
        <v>10681</v>
      </c>
      <c r="O7827" s="149" t="s">
        <v>1555</v>
      </c>
      <c r="P7827" s="149" t="s">
        <v>9448</v>
      </c>
      <c r="Q7827" s="150" t="s">
        <v>10519</v>
      </c>
      <c r="R7827" s="189">
        <v>14.46</v>
      </c>
    </row>
    <row r="7828" spans="1:18" x14ac:dyDescent="0.25">
      <c r="A7828" s="132">
        <v>1085140</v>
      </c>
      <c r="B7828" s="145" t="s">
        <v>432</v>
      </c>
      <c r="C7828" s="132">
        <v>3</v>
      </c>
      <c r="D7828" s="132">
        <v>3600</v>
      </c>
      <c r="E7828" s="186">
        <v>200</v>
      </c>
      <c r="F7828" s="132">
        <v>7000</v>
      </c>
      <c r="G7828" s="132">
        <v>600</v>
      </c>
      <c r="H7828" s="132" t="s">
        <v>21</v>
      </c>
      <c r="I7828" s="132">
        <v>1</v>
      </c>
      <c r="J7828" s="133">
        <v>1.44</v>
      </c>
      <c r="K7828" s="133">
        <v>0.62</v>
      </c>
      <c r="L7828" s="133">
        <v>0.34</v>
      </c>
      <c r="M7828" s="134" t="str">
        <f t="shared" si="122"/>
        <v>P</v>
      </c>
      <c r="N7828" s="173" t="s">
        <v>10682</v>
      </c>
      <c r="O7828" s="146" t="s">
        <v>1506</v>
      </c>
      <c r="P7828" s="146" t="s">
        <v>9444</v>
      </c>
      <c r="Q7828" s="147" t="s">
        <v>10519</v>
      </c>
      <c r="R7828" s="187">
        <v>2.2199999999999998</v>
      </c>
    </row>
    <row r="7829" spans="1:18" x14ac:dyDescent="0.25">
      <c r="A7829" s="135">
        <v>1085141</v>
      </c>
      <c r="B7829" s="148" t="s">
        <v>6981</v>
      </c>
      <c r="C7829" s="135">
        <v>60</v>
      </c>
      <c r="D7829" s="135">
        <v>240</v>
      </c>
      <c r="E7829" s="188" t="s">
        <v>21</v>
      </c>
      <c r="F7829" s="135" t="s">
        <v>20</v>
      </c>
      <c r="G7829" s="135" t="s">
        <v>20</v>
      </c>
      <c r="H7829" s="135">
        <v>10</v>
      </c>
      <c r="I7829" s="135">
        <v>3</v>
      </c>
      <c r="J7829" s="136">
        <v>3.4</v>
      </c>
      <c r="K7829" s="136">
        <v>1.4</v>
      </c>
      <c r="L7829" s="136">
        <v>0.7</v>
      </c>
      <c r="M7829" s="137" t="str">
        <f t="shared" si="122"/>
        <v>P</v>
      </c>
      <c r="N7829" s="174" t="s">
        <v>10682</v>
      </c>
      <c r="O7829" s="149" t="s">
        <v>1500</v>
      </c>
      <c r="P7829" s="149" t="s">
        <v>9446</v>
      </c>
      <c r="Q7829" s="150" t="s">
        <v>10519</v>
      </c>
      <c r="R7829" s="189">
        <v>7.8000000000000007</v>
      </c>
    </row>
    <row r="7830" spans="1:18" x14ac:dyDescent="0.25">
      <c r="A7830" s="132">
        <v>1085159</v>
      </c>
      <c r="B7830" s="145" t="s">
        <v>223</v>
      </c>
      <c r="C7830" s="132">
        <v>6</v>
      </c>
      <c r="D7830" s="132">
        <v>312</v>
      </c>
      <c r="E7830" s="186" t="s">
        <v>20</v>
      </c>
      <c r="F7830" s="132" t="s">
        <v>20</v>
      </c>
      <c r="G7830" s="132" t="s">
        <v>20</v>
      </c>
      <c r="H7830" s="132" t="s">
        <v>20</v>
      </c>
      <c r="I7830" s="132" t="s">
        <v>20</v>
      </c>
      <c r="J7830" s="133">
        <v>1.69</v>
      </c>
      <c r="K7830" s="133">
        <v>1.21</v>
      </c>
      <c r="L7830" s="133">
        <v>1.55</v>
      </c>
      <c r="M7830" s="134" t="str">
        <f t="shared" si="122"/>
        <v>P</v>
      </c>
      <c r="N7830" s="173" t="s">
        <v>10681</v>
      </c>
      <c r="O7830" s="146" t="s">
        <v>1578</v>
      </c>
      <c r="P7830" s="146" t="s">
        <v>10579</v>
      </c>
      <c r="Q7830" s="147" t="s">
        <v>10106</v>
      </c>
      <c r="R7830" s="187">
        <v>6</v>
      </c>
    </row>
    <row r="7831" spans="1:18" x14ac:dyDescent="0.25">
      <c r="A7831" s="135">
        <v>1085162</v>
      </c>
      <c r="B7831" s="148" t="s">
        <v>6982</v>
      </c>
      <c r="C7831" s="135">
        <v>6</v>
      </c>
      <c r="D7831" s="135">
        <v>102</v>
      </c>
      <c r="E7831" s="188" t="s">
        <v>21</v>
      </c>
      <c r="F7831" s="135">
        <v>170</v>
      </c>
      <c r="G7831" s="135" t="s">
        <v>20</v>
      </c>
      <c r="H7831" s="135" t="s">
        <v>20</v>
      </c>
      <c r="I7831" s="135" t="s">
        <v>20</v>
      </c>
      <c r="J7831" s="136">
        <v>2.76</v>
      </c>
      <c r="K7831" s="136">
        <v>2.2999999999999998</v>
      </c>
      <c r="L7831" s="136">
        <v>1.4</v>
      </c>
      <c r="M7831" s="137" t="str">
        <f t="shared" si="122"/>
        <v>P</v>
      </c>
      <c r="N7831" s="172" t="s">
        <v>10681</v>
      </c>
      <c r="O7831" s="149" t="s">
        <v>1555</v>
      </c>
      <c r="P7831" s="149" t="s">
        <v>9448</v>
      </c>
      <c r="Q7831" s="150" t="s">
        <v>10519</v>
      </c>
      <c r="R7831" s="189">
        <v>12.419999999999998</v>
      </c>
    </row>
    <row r="7832" spans="1:18" x14ac:dyDescent="0.25">
      <c r="A7832" s="132">
        <v>1085214</v>
      </c>
      <c r="B7832" s="145" t="s">
        <v>3686</v>
      </c>
      <c r="C7832" s="132">
        <v>6</v>
      </c>
      <c r="D7832" s="132" t="s">
        <v>20</v>
      </c>
      <c r="E7832" s="186" t="s">
        <v>20</v>
      </c>
      <c r="F7832" s="132" t="s">
        <v>20</v>
      </c>
      <c r="G7832" s="132" t="s">
        <v>20</v>
      </c>
      <c r="H7832" s="132" t="s">
        <v>20</v>
      </c>
      <c r="I7832" s="132" t="s">
        <v>20</v>
      </c>
      <c r="J7832" s="133">
        <v>1.41</v>
      </c>
      <c r="K7832" s="133">
        <v>0.95</v>
      </c>
      <c r="L7832" s="133">
        <v>0.9</v>
      </c>
      <c r="M7832" s="134" t="str">
        <f t="shared" si="122"/>
        <v>P</v>
      </c>
      <c r="N7832" s="171" t="s">
        <v>10681</v>
      </c>
      <c r="O7832" s="146" t="s">
        <v>1578</v>
      </c>
      <c r="P7832" s="146" t="s">
        <v>10582</v>
      </c>
      <c r="Q7832" s="147" t="s">
        <v>10106</v>
      </c>
      <c r="R7832" s="187">
        <v>3.5363636363636362</v>
      </c>
    </row>
    <row r="7833" spans="1:18" x14ac:dyDescent="0.25">
      <c r="A7833" s="135">
        <v>1085218</v>
      </c>
      <c r="B7833" s="148" t="s">
        <v>6983</v>
      </c>
      <c r="C7833" s="135">
        <v>100</v>
      </c>
      <c r="D7833" s="135" t="s">
        <v>20</v>
      </c>
      <c r="E7833" s="188" t="s">
        <v>20</v>
      </c>
      <c r="F7833" s="135" t="s">
        <v>20</v>
      </c>
      <c r="G7833" s="135" t="s">
        <v>20</v>
      </c>
      <c r="H7833" s="135" t="s">
        <v>20</v>
      </c>
      <c r="I7833" s="135" t="s">
        <v>20</v>
      </c>
      <c r="J7833" s="136">
        <v>1.48</v>
      </c>
      <c r="K7833" s="136">
        <v>2.1</v>
      </c>
      <c r="L7833" s="136">
        <v>0.1</v>
      </c>
      <c r="M7833" s="137" t="str">
        <f t="shared" si="122"/>
        <v>P</v>
      </c>
      <c r="N7833" s="174" t="s">
        <v>10682</v>
      </c>
      <c r="O7833" s="149" t="s">
        <v>1818</v>
      </c>
      <c r="P7833" s="149" t="s">
        <v>9570</v>
      </c>
      <c r="Q7833" s="150" t="s">
        <v>10519</v>
      </c>
      <c r="R7833" s="189">
        <v>4.2937853107344628</v>
      </c>
    </row>
    <row r="7834" spans="1:18" x14ac:dyDescent="0.25">
      <c r="A7834" s="132">
        <v>1085262</v>
      </c>
      <c r="B7834" s="145" t="s">
        <v>6984</v>
      </c>
      <c r="C7834" s="132">
        <v>1</v>
      </c>
      <c r="D7834" s="132" t="s">
        <v>20</v>
      </c>
      <c r="E7834" s="186" t="s">
        <v>20</v>
      </c>
      <c r="F7834" s="132" t="s">
        <v>20</v>
      </c>
      <c r="G7834" s="132" t="s">
        <v>20</v>
      </c>
      <c r="H7834" s="132" t="s">
        <v>20</v>
      </c>
      <c r="I7834" s="132" t="s">
        <v>20</v>
      </c>
      <c r="J7834" s="133">
        <v>7.62</v>
      </c>
      <c r="K7834" s="133">
        <v>0.57099999999999995</v>
      </c>
      <c r="L7834" s="133">
        <v>0.57099999999999995</v>
      </c>
      <c r="M7834" s="134" t="str">
        <f t="shared" si="122"/>
        <v>P</v>
      </c>
      <c r="N7834" s="173" t="s">
        <v>10682</v>
      </c>
      <c r="O7834" s="146" t="s">
        <v>1562</v>
      </c>
      <c r="P7834" s="146" t="s">
        <v>9564</v>
      </c>
      <c r="Q7834" s="147" t="s">
        <v>10519</v>
      </c>
      <c r="R7834" s="187">
        <v>5.7462686567164178</v>
      </c>
    </row>
    <row r="7835" spans="1:18" x14ac:dyDescent="0.25">
      <c r="A7835" s="135">
        <v>1085263</v>
      </c>
      <c r="B7835" s="148" t="s">
        <v>6985</v>
      </c>
      <c r="C7835" s="135">
        <v>6</v>
      </c>
      <c r="D7835" s="135">
        <v>432</v>
      </c>
      <c r="E7835" s="188" t="s">
        <v>21</v>
      </c>
      <c r="F7835" s="135">
        <v>598</v>
      </c>
      <c r="G7835" s="135">
        <v>20</v>
      </c>
      <c r="H7835" s="135">
        <v>25</v>
      </c>
      <c r="I7835" s="135">
        <v>1</v>
      </c>
      <c r="J7835" s="136">
        <v>1.5</v>
      </c>
      <c r="K7835" s="136">
        <v>1</v>
      </c>
      <c r="L7835" s="136">
        <v>1.81</v>
      </c>
      <c r="M7835" s="137" t="str">
        <f t="shared" si="122"/>
        <v>P</v>
      </c>
      <c r="N7835" s="174" t="s">
        <v>10681</v>
      </c>
      <c r="O7835" s="149" t="s">
        <v>1506</v>
      </c>
      <c r="P7835" s="149" t="s">
        <v>10455</v>
      </c>
      <c r="Q7835" s="150" t="s">
        <v>10519</v>
      </c>
      <c r="R7835" s="189">
        <v>5.0999999999999996</v>
      </c>
    </row>
    <row r="7836" spans="1:18" x14ac:dyDescent="0.25">
      <c r="A7836" s="132">
        <v>1085265</v>
      </c>
      <c r="B7836" s="145" t="s">
        <v>6986</v>
      </c>
      <c r="C7836" s="132">
        <v>6</v>
      </c>
      <c r="D7836" s="132">
        <v>432</v>
      </c>
      <c r="E7836" s="186" t="s">
        <v>21</v>
      </c>
      <c r="F7836" s="132">
        <v>598</v>
      </c>
      <c r="G7836" s="132">
        <v>20</v>
      </c>
      <c r="H7836" s="132">
        <v>25</v>
      </c>
      <c r="I7836" s="132">
        <v>1</v>
      </c>
      <c r="J7836" s="133">
        <v>1.5</v>
      </c>
      <c r="K7836" s="133">
        <v>1</v>
      </c>
      <c r="L7836" s="133">
        <v>1.81</v>
      </c>
      <c r="M7836" s="134" t="str">
        <f t="shared" si="122"/>
        <v>P</v>
      </c>
      <c r="N7836" s="173" t="s">
        <v>10681</v>
      </c>
      <c r="O7836" s="146" t="s">
        <v>1506</v>
      </c>
      <c r="P7836" s="146" t="s">
        <v>10455</v>
      </c>
      <c r="Q7836" s="147" t="s">
        <v>10519</v>
      </c>
      <c r="R7836" s="187">
        <v>4.5600000000000005</v>
      </c>
    </row>
    <row r="7837" spans="1:18" x14ac:dyDescent="0.25">
      <c r="A7837" s="135">
        <v>1085268</v>
      </c>
      <c r="B7837" s="148" t="s">
        <v>6987</v>
      </c>
      <c r="C7837" s="135">
        <v>6</v>
      </c>
      <c r="D7837" s="135">
        <v>432</v>
      </c>
      <c r="E7837" s="188" t="s">
        <v>21</v>
      </c>
      <c r="F7837" s="135">
        <v>598</v>
      </c>
      <c r="G7837" s="135">
        <v>20</v>
      </c>
      <c r="H7837" s="135">
        <v>25</v>
      </c>
      <c r="I7837" s="135">
        <v>1</v>
      </c>
      <c r="J7837" s="136">
        <v>1.5</v>
      </c>
      <c r="K7837" s="136">
        <v>1.02</v>
      </c>
      <c r="L7837" s="136">
        <v>1.85</v>
      </c>
      <c r="M7837" s="137" t="str">
        <f t="shared" si="122"/>
        <v>P</v>
      </c>
      <c r="N7837" s="174" t="s">
        <v>10681</v>
      </c>
      <c r="O7837" s="149" t="s">
        <v>1506</v>
      </c>
      <c r="P7837" s="149" t="s">
        <v>10455</v>
      </c>
      <c r="Q7837" s="150" t="s">
        <v>10519</v>
      </c>
      <c r="R7837" s="189">
        <v>4.62</v>
      </c>
    </row>
    <row r="7838" spans="1:18" x14ac:dyDescent="0.25">
      <c r="A7838" s="132">
        <v>1085280</v>
      </c>
      <c r="B7838" s="145" t="s">
        <v>480</v>
      </c>
      <c r="C7838" s="132">
        <v>6</v>
      </c>
      <c r="D7838" s="132">
        <v>408</v>
      </c>
      <c r="E7838" s="186" t="s">
        <v>20</v>
      </c>
      <c r="F7838" s="132" t="s">
        <v>20</v>
      </c>
      <c r="G7838" s="132" t="s">
        <v>20</v>
      </c>
      <c r="H7838" s="132" t="s">
        <v>20</v>
      </c>
      <c r="I7838" s="132" t="s">
        <v>20</v>
      </c>
      <c r="J7838" s="133">
        <v>1.64</v>
      </c>
      <c r="K7838" s="133">
        <v>1.37</v>
      </c>
      <c r="L7838" s="133">
        <v>0.8</v>
      </c>
      <c r="M7838" s="134" t="str">
        <f t="shared" si="122"/>
        <v>P</v>
      </c>
      <c r="N7838" s="173" t="s">
        <v>10681</v>
      </c>
      <c r="O7838" s="146" t="s">
        <v>1578</v>
      </c>
      <c r="P7838" s="146" t="s">
        <v>10583</v>
      </c>
      <c r="Q7838" s="147" t="s">
        <v>10106</v>
      </c>
      <c r="R7838" s="187">
        <v>9.709090909090909</v>
      </c>
    </row>
    <row r="7839" spans="1:18" x14ac:dyDescent="0.25">
      <c r="A7839" s="135">
        <v>1085316</v>
      </c>
      <c r="B7839" s="148" t="s">
        <v>6988</v>
      </c>
      <c r="C7839" s="135">
        <v>6</v>
      </c>
      <c r="D7839" s="135">
        <v>528</v>
      </c>
      <c r="E7839" s="188" t="s">
        <v>21</v>
      </c>
      <c r="F7839" s="135">
        <v>682</v>
      </c>
      <c r="G7839" s="135">
        <v>9</v>
      </c>
      <c r="H7839" s="135">
        <v>11</v>
      </c>
      <c r="I7839" s="135">
        <v>5</v>
      </c>
      <c r="J7839" s="136">
        <v>2.73</v>
      </c>
      <c r="K7839" s="136">
        <v>1.81</v>
      </c>
      <c r="L7839" s="136">
        <v>0.48</v>
      </c>
      <c r="M7839" s="137" t="str">
        <f t="shared" si="122"/>
        <v>P</v>
      </c>
      <c r="N7839" s="174" t="s">
        <v>10681</v>
      </c>
      <c r="O7839" s="149" t="s">
        <v>1506</v>
      </c>
      <c r="P7839" s="149" t="s">
        <v>9398</v>
      </c>
      <c r="Q7839" s="150" t="s">
        <v>10519</v>
      </c>
      <c r="R7839" s="189">
        <v>6.7799999999999994</v>
      </c>
    </row>
    <row r="7840" spans="1:18" x14ac:dyDescent="0.25">
      <c r="A7840" s="132">
        <v>1085317</v>
      </c>
      <c r="B7840" s="145" t="s">
        <v>10458</v>
      </c>
      <c r="C7840" s="132">
        <v>6</v>
      </c>
      <c r="D7840" s="132" t="s">
        <v>20</v>
      </c>
      <c r="E7840" s="186">
        <v>80</v>
      </c>
      <c r="F7840" s="132" t="s">
        <v>20</v>
      </c>
      <c r="G7840" s="132" t="s">
        <v>20</v>
      </c>
      <c r="H7840" s="132" t="s">
        <v>20</v>
      </c>
      <c r="I7840" s="132" t="s">
        <v>20</v>
      </c>
      <c r="J7840" s="133">
        <v>1.17</v>
      </c>
      <c r="K7840" s="133">
        <v>0.78</v>
      </c>
      <c r="L7840" s="133">
        <v>0.24</v>
      </c>
      <c r="M7840" s="134" t="str">
        <f t="shared" si="122"/>
        <v>P</v>
      </c>
      <c r="N7840" s="171" t="s">
        <v>10681</v>
      </c>
      <c r="O7840" s="146" t="s">
        <v>1506</v>
      </c>
      <c r="P7840" s="146" t="s">
        <v>9410</v>
      </c>
      <c r="Q7840" s="147" t="s">
        <v>10519</v>
      </c>
      <c r="R7840" s="187">
        <v>2.2199999999999998</v>
      </c>
    </row>
    <row r="7841" spans="1:18" x14ac:dyDescent="0.25">
      <c r="A7841" s="135">
        <v>1085318</v>
      </c>
      <c r="B7841" s="148" t="s">
        <v>6989</v>
      </c>
      <c r="C7841" s="135">
        <v>6</v>
      </c>
      <c r="D7841" s="135">
        <v>102</v>
      </c>
      <c r="E7841" s="188" t="s">
        <v>21</v>
      </c>
      <c r="F7841" s="135">
        <v>170</v>
      </c>
      <c r="G7841" s="135">
        <v>8</v>
      </c>
      <c r="H7841" s="135" t="s">
        <v>20</v>
      </c>
      <c r="I7841" s="135">
        <v>2</v>
      </c>
      <c r="J7841" s="136">
        <v>2.76</v>
      </c>
      <c r="K7841" s="136">
        <v>2.2799999999999998</v>
      </c>
      <c r="L7841" s="136">
        <v>1.42</v>
      </c>
      <c r="M7841" s="137" t="str">
        <f t="shared" si="122"/>
        <v>P</v>
      </c>
      <c r="N7841" s="172" t="s">
        <v>10681</v>
      </c>
      <c r="O7841" s="149" t="s">
        <v>1555</v>
      </c>
      <c r="P7841" s="149" t="s">
        <v>9448</v>
      </c>
      <c r="Q7841" s="150" t="s">
        <v>10519</v>
      </c>
      <c r="R7841" s="189">
        <v>13.32</v>
      </c>
    </row>
    <row r="7842" spans="1:18" x14ac:dyDescent="0.25">
      <c r="A7842" s="132">
        <v>1085349</v>
      </c>
      <c r="B7842" s="145" t="s">
        <v>6990</v>
      </c>
      <c r="C7842" s="132">
        <v>1</v>
      </c>
      <c r="D7842" s="132">
        <v>1575</v>
      </c>
      <c r="E7842" s="186" t="s">
        <v>21</v>
      </c>
      <c r="F7842" s="132" t="s">
        <v>20</v>
      </c>
      <c r="G7842" s="132" t="s">
        <v>20</v>
      </c>
      <c r="H7842" s="132">
        <v>110</v>
      </c>
      <c r="I7842" s="132">
        <v>2</v>
      </c>
      <c r="J7842" s="133">
        <v>1.25</v>
      </c>
      <c r="K7842" s="133">
        <v>1.25</v>
      </c>
      <c r="L7842" s="133">
        <v>0.35</v>
      </c>
      <c r="M7842" s="134" t="str">
        <f t="shared" si="122"/>
        <v>P</v>
      </c>
      <c r="N7842" s="171" t="s">
        <v>10682</v>
      </c>
      <c r="O7842" s="146" t="s">
        <v>1506</v>
      </c>
      <c r="P7842" s="146" t="s">
        <v>9401</v>
      </c>
      <c r="Q7842" s="147" t="s">
        <v>10519</v>
      </c>
      <c r="R7842" s="187">
        <v>1.9</v>
      </c>
    </row>
    <row r="7843" spans="1:18" x14ac:dyDescent="0.25">
      <c r="A7843" s="135">
        <v>1085350</v>
      </c>
      <c r="B7843" s="148" t="s">
        <v>6991</v>
      </c>
      <c r="C7843" s="135">
        <v>1</v>
      </c>
      <c r="D7843" s="135">
        <v>250</v>
      </c>
      <c r="E7843" s="188" t="s">
        <v>21</v>
      </c>
      <c r="F7843" s="135">
        <v>300</v>
      </c>
      <c r="G7843" s="135" t="s">
        <v>21</v>
      </c>
      <c r="H7843" s="135" t="s">
        <v>21</v>
      </c>
      <c r="I7843" s="135" t="s">
        <v>21</v>
      </c>
      <c r="J7843" s="136">
        <v>4.6989999999999998</v>
      </c>
      <c r="K7843" s="136">
        <v>2.032</v>
      </c>
      <c r="L7843" s="136">
        <v>0.38100000000000001</v>
      </c>
      <c r="M7843" s="137" t="str">
        <f t="shared" si="122"/>
        <v>P</v>
      </c>
      <c r="N7843" s="172" t="s">
        <v>10682</v>
      </c>
      <c r="O7843" s="149" t="s">
        <v>1500</v>
      </c>
      <c r="P7843" s="149" t="s">
        <v>9418</v>
      </c>
      <c r="Q7843" s="150" t="s">
        <v>10519</v>
      </c>
      <c r="R7843" s="189">
        <v>3.44</v>
      </c>
    </row>
    <row r="7844" spans="1:18" x14ac:dyDescent="0.25">
      <c r="A7844" s="132">
        <v>1085352</v>
      </c>
      <c r="B7844" s="145" t="s">
        <v>913</v>
      </c>
      <c r="C7844" s="132">
        <v>1</v>
      </c>
      <c r="D7844" s="132">
        <v>1440</v>
      </c>
      <c r="E7844" s="186">
        <v>30</v>
      </c>
      <c r="F7844" s="132" t="s">
        <v>20</v>
      </c>
      <c r="G7844" s="132">
        <v>240</v>
      </c>
      <c r="H7844" s="132">
        <v>150</v>
      </c>
      <c r="I7844" s="132">
        <v>2</v>
      </c>
      <c r="J7844" s="133">
        <v>1.83</v>
      </c>
      <c r="K7844" s="133">
        <v>1.95</v>
      </c>
      <c r="L7844" s="133">
        <v>0.24</v>
      </c>
      <c r="M7844" s="134" t="str">
        <f t="shared" si="122"/>
        <v>P</v>
      </c>
      <c r="N7844" s="173" t="s">
        <v>10682</v>
      </c>
      <c r="O7844" s="146" t="s">
        <v>1500</v>
      </c>
      <c r="P7844" s="146" t="s">
        <v>9418</v>
      </c>
      <c r="Q7844" s="147" t="s">
        <v>10519</v>
      </c>
      <c r="R7844" s="187">
        <v>4.03</v>
      </c>
    </row>
    <row r="7845" spans="1:18" x14ac:dyDescent="0.25">
      <c r="A7845" s="135">
        <v>1085353</v>
      </c>
      <c r="B7845" s="148" t="s">
        <v>6992</v>
      </c>
      <c r="C7845" s="135">
        <v>1</v>
      </c>
      <c r="D7845" s="135" t="s">
        <v>20</v>
      </c>
      <c r="E7845" s="188" t="s">
        <v>20</v>
      </c>
      <c r="F7845" s="135" t="s">
        <v>20</v>
      </c>
      <c r="G7845" s="135" t="s">
        <v>20</v>
      </c>
      <c r="H7845" s="135" t="s">
        <v>20</v>
      </c>
      <c r="I7845" s="135" t="s">
        <v>20</v>
      </c>
      <c r="J7845" s="136">
        <v>2.6</v>
      </c>
      <c r="K7845" s="136">
        <v>2.1</v>
      </c>
      <c r="L7845" s="136">
        <v>1.1499999999999999</v>
      </c>
      <c r="M7845" s="137" t="str">
        <f t="shared" si="122"/>
        <v>P</v>
      </c>
      <c r="N7845" s="174" t="s">
        <v>10682</v>
      </c>
      <c r="O7845" s="149" t="s">
        <v>1506</v>
      </c>
      <c r="P7845" s="149" t="s">
        <v>9401</v>
      </c>
      <c r="Q7845" s="150" t="s">
        <v>10519</v>
      </c>
      <c r="R7845" s="189">
        <v>3.32</v>
      </c>
    </row>
    <row r="7846" spans="1:18" x14ac:dyDescent="0.25">
      <c r="A7846" s="132">
        <v>1085357</v>
      </c>
      <c r="B7846" s="145" t="s">
        <v>6993</v>
      </c>
      <c r="C7846" s="132">
        <v>6</v>
      </c>
      <c r="D7846" s="132">
        <v>102</v>
      </c>
      <c r="E7846" s="186" t="s">
        <v>21</v>
      </c>
      <c r="F7846" s="132">
        <v>170</v>
      </c>
      <c r="G7846" s="132" t="s">
        <v>20</v>
      </c>
      <c r="H7846" s="132" t="s">
        <v>20</v>
      </c>
      <c r="I7846" s="132" t="s">
        <v>20</v>
      </c>
      <c r="J7846" s="133">
        <v>2.76</v>
      </c>
      <c r="K7846" s="133">
        <v>2.2999999999999998</v>
      </c>
      <c r="L7846" s="133">
        <v>1.42</v>
      </c>
      <c r="M7846" s="134" t="str">
        <f t="shared" si="122"/>
        <v>P</v>
      </c>
      <c r="N7846" s="171" t="s">
        <v>10681</v>
      </c>
      <c r="O7846" s="146" t="s">
        <v>1555</v>
      </c>
      <c r="P7846" s="146" t="s">
        <v>9448</v>
      </c>
      <c r="Q7846" s="147" t="s">
        <v>10519</v>
      </c>
      <c r="R7846" s="187">
        <v>12.66</v>
      </c>
    </row>
    <row r="7847" spans="1:18" x14ac:dyDescent="0.25">
      <c r="A7847" s="135">
        <v>1085386</v>
      </c>
      <c r="B7847" s="148" t="s">
        <v>6994</v>
      </c>
      <c r="C7847" s="135">
        <v>6</v>
      </c>
      <c r="D7847" s="135">
        <v>102</v>
      </c>
      <c r="E7847" s="188" t="s">
        <v>21</v>
      </c>
      <c r="F7847" s="135">
        <v>170</v>
      </c>
      <c r="G7847" s="135">
        <v>8</v>
      </c>
      <c r="H7847" s="135" t="s">
        <v>20</v>
      </c>
      <c r="I7847" s="135">
        <v>1</v>
      </c>
      <c r="J7847" s="136">
        <v>2.75</v>
      </c>
      <c r="K7847" s="136">
        <v>2.33</v>
      </c>
      <c r="L7847" s="136">
        <v>1.45</v>
      </c>
      <c r="M7847" s="137" t="str">
        <f t="shared" si="122"/>
        <v>P</v>
      </c>
      <c r="N7847" s="172" t="s">
        <v>10681</v>
      </c>
      <c r="O7847" s="149" t="s">
        <v>1555</v>
      </c>
      <c r="P7847" s="149" t="s">
        <v>9448</v>
      </c>
      <c r="Q7847" s="150" t="s">
        <v>10519</v>
      </c>
      <c r="R7847" s="189">
        <v>11.94</v>
      </c>
    </row>
    <row r="7848" spans="1:18" x14ac:dyDescent="0.25">
      <c r="A7848" s="132">
        <v>1085393</v>
      </c>
      <c r="B7848" s="145" t="s">
        <v>6995</v>
      </c>
      <c r="C7848" s="132">
        <v>14</v>
      </c>
      <c r="D7848" s="132" t="s">
        <v>20</v>
      </c>
      <c r="E7848" s="186" t="s">
        <v>20</v>
      </c>
      <c r="F7848" s="132" t="s">
        <v>20</v>
      </c>
      <c r="G7848" s="132" t="s">
        <v>20</v>
      </c>
      <c r="H7848" s="132" t="s">
        <v>20</v>
      </c>
      <c r="I7848" s="132" t="s">
        <v>20</v>
      </c>
      <c r="J7848" s="133">
        <v>0.65</v>
      </c>
      <c r="K7848" s="133">
        <v>1.4</v>
      </c>
      <c r="L7848" s="133">
        <v>0.7</v>
      </c>
      <c r="M7848" s="134" t="str">
        <f t="shared" si="122"/>
        <v>P</v>
      </c>
      <c r="N7848" s="171" t="s">
        <v>10682</v>
      </c>
      <c r="O7848" s="146" t="s">
        <v>1562</v>
      </c>
      <c r="P7848" s="146" t="s">
        <v>9564</v>
      </c>
      <c r="Q7848" s="147" t="s">
        <v>10519</v>
      </c>
      <c r="R7848" s="187">
        <v>13.582089552238806</v>
      </c>
    </row>
    <row r="7849" spans="1:18" x14ac:dyDescent="0.25">
      <c r="A7849" s="135">
        <v>1085394</v>
      </c>
      <c r="B7849" s="148" t="s">
        <v>6996</v>
      </c>
      <c r="C7849" s="135">
        <v>50</v>
      </c>
      <c r="D7849" s="135">
        <v>360</v>
      </c>
      <c r="E7849" s="188">
        <v>8</v>
      </c>
      <c r="F7849" s="135">
        <v>432</v>
      </c>
      <c r="G7849" s="135" t="s">
        <v>21</v>
      </c>
      <c r="H7849" s="135" t="s">
        <v>21</v>
      </c>
      <c r="I7849" s="135">
        <v>1</v>
      </c>
      <c r="J7849" s="136">
        <v>2.23</v>
      </c>
      <c r="K7849" s="136">
        <v>1.59</v>
      </c>
      <c r="L7849" s="136">
        <v>0.9</v>
      </c>
      <c r="M7849" s="137" t="str">
        <f t="shared" si="122"/>
        <v>P</v>
      </c>
      <c r="N7849" s="172" t="s">
        <v>10682</v>
      </c>
      <c r="O7849" s="149" t="s">
        <v>1506</v>
      </c>
      <c r="P7849" s="149" t="s">
        <v>9433</v>
      </c>
      <c r="Q7849" s="150" t="s">
        <v>10519</v>
      </c>
      <c r="R7849" s="189">
        <v>10</v>
      </c>
    </row>
    <row r="7850" spans="1:18" x14ac:dyDescent="0.25">
      <c r="A7850" s="132">
        <v>1085395</v>
      </c>
      <c r="B7850" s="145" t="s">
        <v>6997</v>
      </c>
      <c r="C7850" s="132">
        <v>50</v>
      </c>
      <c r="D7850" s="132">
        <v>360</v>
      </c>
      <c r="E7850" s="186">
        <v>8</v>
      </c>
      <c r="F7850" s="132">
        <v>432</v>
      </c>
      <c r="G7850" s="132" t="s">
        <v>21</v>
      </c>
      <c r="H7850" s="132" t="s">
        <v>21</v>
      </c>
      <c r="I7850" s="132">
        <v>1</v>
      </c>
      <c r="J7850" s="133">
        <v>2.23</v>
      </c>
      <c r="K7850" s="133">
        <v>1.59</v>
      </c>
      <c r="L7850" s="133">
        <v>0.9</v>
      </c>
      <c r="M7850" s="134" t="str">
        <f t="shared" si="122"/>
        <v>P</v>
      </c>
      <c r="N7850" s="171" t="s">
        <v>10682</v>
      </c>
      <c r="O7850" s="146" t="s">
        <v>1506</v>
      </c>
      <c r="P7850" s="146" t="s">
        <v>9433</v>
      </c>
      <c r="Q7850" s="147" t="s">
        <v>10519</v>
      </c>
      <c r="R7850" s="187">
        <v>9</v>
      </c>
    </row>
    <row r="7851" spans="1:18" x14ac:dyDescent="0.25">
      <c r="A7851" s="135">
        <v>1085396</v>
      </c>
      <c r="B7851" s="148" t="s">
        <v>6998</v>
      </c>
      <c r="C7851" s="135">
        <v>50</v>
      </c>
      <c r="D7851" s="135">
        <v>360</v>
      </c>
      <c r="E7851" s="188">
        <v>8</v>
      </c>
      <c r="F7851" s="135">
        <v>432</v>
      </c>
      <c r="G7851" s="135" t="s">
        <v>21</v>
      </c>
      <c r="H7851" s="135" t="s">
        <v>21</v>
      </c>
      <c r="I7851" s="135">
        <v>1</v>
      </c>
      <c r="J7851" s="136">
        <v>2.23</v>
      </c>
      <c r="K7851" s="136">
        <v>1.59</v>
      </c>
      <c r="L7851" s="136">
        <v>0.9</v>
      </c>
      <c r="M7851" s="137" t="str">
        <f t="shared" si="122"/>
        <v>P</v>
      </c>
      <c r="N7851" s="172" t="s">
        <v>10682</v>
      </c>
      <c r="O7851" s="149" t="s">
        <v>1506</v>
      </c>
      <c r="P7851" s="149" t="s">
        <v>9433</v>
      </c>
      <c r="Q7851" s="150" t="s">
        <v>10519</v>
      </c>
      <c r="R7851" s="189">
        <v>9</v>
      </c>
    </row>
    <row r="7852" spans="1:18" x14ac:dyDescent="0.25">
      <c r="A7852" s="132">
        <v>1085397</v>
      </c>
      <c r="B7852" s="145" t="s">
        <v>6999</v>
      </c>
      <c r="C7852" s="132">
        <v>50</v>
      </c>
      <c r="D7852" s="132">
        <v>360</v>
      </c>
      <c r="E7852" s="186">
        <v>8</v>
      </c>
      <c r="F7852" s="132">
        <v>432</v>
      </c>
      <c r="G7852" s="132" t="s">
        <v>21</v>
      </c>
      <c r="H7852" s="132" t="s">
        <v>21</v>
      </c>
      <c r="I7852" s="132">
        <v>1</v>
      </c>
      <c r="J7852" s="133">
        <v>2.23</v>
      </c>
      <c r="K7852" s="133">
        <v>1.59</v>
      </c>
      <c r="L7852" s="133">
        <v>0.9</v>
      </c>
      <c r="M7852" s="134" t="str">
        <f t="shared" si="122"/>
        <v>P</v>
      </c>
      <c r="N7852" s="171" t="s">
        <v>10682</v>
      </c>
      <c r="O7852" s="146" t="s">
        <v>1506</v>
      </c>
      <c r="P7852" s="146" t="s">
        <v>9433</v>
      </c>
      <c r="Q7852" s="147" t="s">
        <v>10519</v>
      </c>
      <c r="R7852" s="187">
        <v>14.499999999999998</v>
      </c>
    </row>
    <row r="7853" spans="1:18" x14ac:dyDescent="0.25">
      <c r="A7853" s="135">
        <v>1085398</v>
      </c>
      <c r="B7853" s="148" t="s">
        <v>7000</v>
      </c>
      <c r="C7853" s="135">
        <v>50</v>
      </c>
      <c r="D7853" s="135">
        <v>360</v>
      </c>
      <c r="E7853" s="188">
        <v>8</v>
      </c>
      <c r="F7853" s="135">
        <v>432</v>
      </c>
      <c r="G7853" s="135" t="s">
        <v>21</v>
      </c>
      <c r="H7853" s="135" t="s">
        <v>21</v>
      </c>
      <c r="I7853" s="135">
        <v>1</v>
      </c>
      <c r="J7853" s="136">
        <v>2.23</v>
      </c>
      <c r="K7853" s="136">
        <v>1.59</v>
      </c>
      <c r="L7853" s="136">
        <v>0.9</v>
      </c>
      <c r="M7853" s="137" t="str">
        <f t="shared" si="122"/>
        <v>P</v>
      </c>
      <c r="N7853" s="172" t="s">
        <v>10682</v>
      </c>
      <c r="O7853" s="149" t="s">
        <v>1506</v>
      </c>
      <c r="P7853" s="149" t="s">
        <v>9433</v>
      </c>
      <c r="Q7853" s="150" t="s">
        <v>10519</v>
      </c>
      <c r="R7853" s="189">
        <v>9.5</v>
      </c>
    </row>
    <row r="7854" spans="1:18" x14ac:dyDescent="0.25">
      <c r="A7854" s="132">
        <v>1085399</v>
      </c>
      <c r="B7854" s="145" t="s">
        <v>5267</v>
      </c>
      <c r="C7854" s="132">
        <v>50</v>
      </c>
      <c r="D7854" s="132">
        <v>360</v>
      </c>
      <c r="E7854" s="186">
        <v>8</v>
      </c>
      <c r="F7854" s="132">
        <v>432</v>
      </c>
      <c r="G7854" s="132" t="s">
        <v>21</v>
      </c>
      <c r="H7854" s="132" t="s">
        <v>21</v>
      </c>
      <c r="I7854" s="132">
        <v>1</v>
      </c>
      <c r="J7854" s="133">
        <v>2.23</v>
      </c>
      <c r="K7854" s="133">
        <v>1.59</v>
      </c>
      <c r="L7854" s="133">
        <v>0.9</v>
      </c>
      <c r="M7854" s="134" t="str">
        <f t="shared" si="122"/>
        <v>P</v>
      </c>
      <c r="N7854" s="171" t="s">
        <v>10682</v>
      </c>
      <c r="O7854" s="146" t="s">
        <v>1506</v>
      </c>
      <c r="P7854" s="146" t="s">
        <v>9433</v>
      </c>
      <c r="Q7854" s="147" t="s">
        <v>10519</v>
      </c>
      <c r="R7854" s="187">
        <v>7.5</v>
      </c>
    </row>
    <row r="7855" spans="1:18" x14ac:dyDescent="0.25">
      <c r="A7855" s="135">
        <v>1085400</v>
      </c>
      <c r="B7855" s="148" t="s">
        <v>7001</v>
      </c>
      <c r="C7855" s="135">
        <v>50</v>
      </c>
      <c r="D7855" s="135">
        <v>360</v>
      </c>
      <c r="E7855" s="188">
        <v>8</v>
      </c>
      <c r="F7855" s="135">
        <v>432</v>
      </c>
      <c r="G7855" s="135" t="s">
        <v>21</v>
      </c>
      <c r="H7855" s="135" t="s">
        <v>21</v>
      </c>
      <c r="I7855" s="135">
        <v>1</v>
      </c>
      <c r="J7855" s="136">
        <v>2.33</v>
      </c>
      <c r="K7855" s="136">
        <v>1.65</v>
      </c>
      <c r="L7855" s="136">
        <v>0.86</v>
      </c>
      <c r="M7855" s="137" t="str">
        <f t="shared" si="122"/>
        <v>P</v>
      </c>
      <c r="N7855" s="172" t="s">
        <v>10682</v>
      </c>
      <c r="O7855" s="149" t="s">
        <v>1506</v>
      </c>
      <c r="P7855" s="149" t="s">
        <v>9433</v>
      </c>
      <c r="Q7855" s="150" t="s">
        <v>10519</v>
      </c>
      <c r="R7855" s="189">
        <v>10.5</v>
      </c>
    </row>
    <row r="7856" spans="1:18" x14ac:dyDescent="0.25">
      <c r="A7856" s="132">
        <v>1085401</v>
      </c>
      <c r="B7856" s="145" t="s">
        <v>7002</v>
      </c>
      <c r="C7856" s="132">
        <v>50</v>
      </c>
      <c r="D7856" s="132">
        <v>360</v>
      </c>
      <c r="E7856" s="186">
        <v>8</v>
      </c>
      <c r="F7856" s="132">
        <v>432</v>
      </c>
      <c r="G7856" s="132" t="s">
        <v>21</v>
      </c>
      <c r="H7856" s="132" t="s">
        <v>21</v>
      </c>
      <c r="I7856" s="132">
        <v>1</v>
      </c>
      <c r="J7856" s="133">
        <v>2.23</v>
      </c>
      <c r="K7856" s="133">
        <v>1.59</v>
      </c>
      <c r="L7856" s="133">
        <v>0.9</v>
      </c>
      <c r="M7856" s="134" t="str">
        <f t="shared" si="122"/>
        <v>P</v>
      </c>
      <c r="N7856" s="171" t="s">
        <v>10682</v>
      </c>
      <c r="O7856" s="146" t="s">
        <v>1506</v>
      </c>
      <c r="P7856" s="146" t="s">
        <v>9433</v>
      </c>
      <c r="Q7856" s="147" t="s">
        <v>10519</v>
      </c>
      <c r="R7856" s="187">
        <v>9</v>
      </c>
    </row>
    <row r="7857" spans="1:18" x14ac:dyDescent="0.25">
      <c r="A7857" s="135">
        <v>1085402</v>
      </c>
      <c r="B7857" s="148" t="s">
        <v>7003</v>
      </c>
      <c r="C7857" s="135">
        <v>50</v>
      </c>
      <c r="D7857" s="135" t="s">
        <v>20</v>
      </c>
      <c r="E7857" s="188">
        <v>4</v>
      </c>
      <c r="F7857" s="135" t="s">
        <v>20</v>
      </c>
      <c r="G7857" s="135">
        <v>192</v>
      </c>
      <c r="H7857" s="135">
        <v>100</v>
      </c>
      <c r="I7857" s="135">
        <v>2</v>
      </c>
      <c r="J7857" s="136">
        <v>1.06</v>
      </c>
      <c r="K7857" s="136">
        <v>0.71</v>
      </c>
      <c r="L7857" s="136">
        <v>0.38</v>
      </c>
      <c r="M7857" s="137" t="str">
        <f t="shared" si="122"/>
        <v>P</v>
      </c>
      <c r="N7857" s="172" t="s">
        <v>10682</v>
      </c>
      <c r="O7857" s="149" t="s">
        <v>1506</v>
      </c>
      <c r="P7857" s="149" t="s">
        <v>9433</v>
      </c>
      <c r="Q7857" s="150" t="s">
        <v>10519</v>
      </c>
      <c r="R7857" s="189">
        <v>3</v>
      </c>
    </row>
    <row r="7858" spans="1:18" x14ac:dyDescent="0.25">
      <c r="A7858" s="132">
        <v>1085403</v>
      </c>
      <c r="B7858" s="145" t="s">
        <v>7004</v>
      </c>
      <c r="C7858" s="132">
        <v>50</v>
      </c>
      <c r="D7858" s="132" t="s">
        <v>20</v>
      </c>
      <c r="E7858" s="186">
        <v>4</v>
      </c>
      <c r="F7858" s="132" t="s">
        <v>20</v>
      </c>
      <c r="G7858" s="132">
        <v>192</v>
      </c>
      <c r="H7858" s="132">
        <v>100</v>
      </c>
      <c r="I7858" s="132">
        <v>2</v>
      </c>
      <c r="J7858" s="133">
        <v>1.06</v>
      </c>
      <c r="K7858" s="133">
        <v>0.71</v>
      </c>
      <c r="L7858" s="133">
        <v>0.38</v>
      </c>
      <c r="M7858" s="134" t="str">
        <f t="shared" si="122"/>
        <v>P</v>
      </c>
      <c r="N7858" s="171" t="s">
        <v>10682</v>
      </c>
      <c r="O7858" s="146" t="s">
        <v>1506</v>
      </c>
      <c r="P7858" s="146" t="s">
        <v>9433</v>
      </c>
      <c r="Q7858" s="147" t="s">
        <v>10519</v>
      </c>
      <c r="R7858" s="187">
        <v>3.5000000000000004</v>
      </c>
    </row>
    <row r="7859" spans="1:18" x14ac:dyDescent="0.25">
      <c r="A7859" s="135">
        <v>1085404</v>
      </c>
      <c r="B7859" s="148" t="s">
        <v>7005</v>
      </c>
      <c r="C7859" s="135">
        <v>50</v>
      </c>
      <c r="D7859" s="135" t="s">
        <v>20</v>
      </c>
      <c r="E7859" s="188">
        <v>4</v>
      </c>
      <c r="F7859" s="135" t="s">
        <v>20</v>
      </c>
      <c r="G7859" s="135">
        <v>192</v>
      </c>
      <c r="H7859" s="135">
        <v>100</v>
      </c>
      <c r="I7859" s="135">
        <v>2</v>
      </c>
      <c r="J7859" s="136">
        <v>1.06</v>
      </c>
      <c r="K7859" s="136">
        <v>0.71</v>
      </c>
      <c r="L7859" s="136">
        <v>0.38</v>
      </c>
      <c r="M7859" s="137" t="str">
        <f t="shared" si="122"/>
        <v>P</v>
      </c>
      <c r="N7859" s="172" t="s">
        <v>10682</v>
      </c>
      <c r="O7859" s="149" t="s">
        <v>1506</v>
      </c>
      <c r="P7859" s="149" t="s">
        <v>9433</v>
      </c>
      <c r="Q7859" s="150" t="s">
        <v>10519</v>
      </c>
      <c r="R7859" s="189">
        <v>11</v>
      </c>
    </row>
    <row r="7860" spans="1:18" x14ac:dyDescent="0.25">
      <c r="A7860" s="132">
        <v>1085405</v>
      </c>
      <c r="B7860" s="145" t="s">
        <v>7006</v>
      </c>
      <c r="C7860" s="132">
        <v>50</v>
      </c>
      <c r="D7860" s="132" t="s">
        <v>20</v>
      </c>
      <c r="E7860" s="186">
        <v>4</v>
      </c>
      <c r="F7860" s="132" t="s">
        <v>20</v>
      </c>
      <c r="G7860" s="132">
        <v>192</v>
      </c>
      <c r="H7860" s="132">
        <v>100</v>
      </c>
      <c r="I7860" s="132">
        <v>2</v>
      </c>
      <c r="J7860" s="133">
        <v>1.05</v>
      </c>
      <c r="K7860" s="133">
        <v>0.72</v>
      </c>
      <c r="L7860" s="133">
        <v>0.39</v>
      </c>
      <c r="M7860" s="134" t="str">
        <f t="shared" si="122"/>
        <v>P</v>
      </c>
      <c r="N7860" s="171" t="s">
        <v>10682</v>
      </c>
      <c r="O7860" s="146" t="s">
        <v>1506</v>
      </c>
      <c r="P7860" s="146" t="s">
        <v>9433</v>
      </c>
      <c r="Q7860" s="147" t="s">
        <v>10519</v>
      </c>
      <c r="R7860" s="187">
        <v>13.5</v>
      </c>
    </row>
    <row r="7861" spans="1:18" x14ac:dyDescent="0.25">
      <c r="A7861" s="135">
        <v>1085406</v>
      </c>
      <c r="B7861" s="148" t="s">
        <v>7007</v>
      </c>
      <c r="C7861" s="135">
        <v>50</v>
      </c>
      <c r="D7861" s="135" t="s">
        <v>20</v>
      </c>
      <c r="E7861" s="188">
        <v>4</v>
      </c>
      <c r="F7861" s="135" t="s">
        <v>20</v>
      </c>
      <c r="G7861" s="135">
        <v>192</v>
      </c>
      <c r="H7861" s="135">
        <v>100</v>
      </c>
      <c r="I7861" s="135">
        <v>2</v>
      </c>
      <c r="J7861" s="136">
        <v>1.06</v>
      </c>
      <c r="K7861" s="136">
        <v>0.71</v>
      </c>
      <c r="L7861" s="136">
        <v>0.38</v>
      </c>
      <c r="M7861" s="137" t="str">
        <f t="shared" si="122"/>
        <v>P</v>
      </c>
      <c r="N7861" s="172" t="s">
        <v>10682</v>
      </c>
      <c r="O7861" s="149" t="s">
        <v>1506</v>
      </c>
      <c r="P7861" s="149" t="s">
        <v>9433</v>
      </c>
      <c r="Q7861" s="150" t="s">
        <v>10519</v>
      </c>
      <c r="R7861" s="189">
        <v>10</v>
      </c>
    </row>
    <row r="7862" spans="1:18" x14ac:dyDescent="0.25">
      <c r="A7862" s="132">
        <v>1085407</v>
      </c>
      <c r="B7862" s="145" t="s">
        <v>7008</v>
      </c>
      <c r="C7862" s="132">
        <v>50</v>
      </c>
      <c r="D7862" s="132" t="s">
        <v>20</v>
      </c>
      <c r="E7862" s="186">
        <v>4</v>
      </c>
      <c r="F7862" s="132" t="s">
        <v>20</v>
      </c>
      <c r="G7862" s="132">
        <v>192</v>
      </c>
      <c r="H7862" s="132">
        <v>100</v>
      </c>
      <c r="I7862" s="132">
        <v>2</v>
      </c>
      <c r="J7862" s="133">
        <v>1.06</v>
      </c>
      <c r="K7862" s="133">
        <v>0.71</v>
      </c>
      <c r="L7862" s="133">
        <v>0.38</v>
      </c>
      <c r="M7862" s="134" t="str">
        <f t="shared" si="122"/>
        <v>P</v>
      </c>
      <c r="N7862" s="171" t="s">
        <v>10682</v>
      </c>
      <c r="O7862" s="146" t="s">
        <v>1506</v>
      </c>
      <c r="P7862" s="146" t="s">
        <v>9433</v>
      </c>
      <c r="Q7862" s="147" t="s">
        <v>10519</v>
      </c>
      <c r="R7862" s="187">
        <v>9</v>
      </c>
    </row>
    <row r="7863" spans="1:18" x14ac:dyDescent="0.25">
      <c r="A7863" s="135">
        <v>1085408</v>
      </c>
      <c r="B7863" s="148" t="s">
        <v>7009</v>
      </c>
      <c r="C7863" s="135">
        <v>50</v>
      </c>
      <c r="D7863" s="135" t="s">
        <v>20</v>
      </c>
      <c r="E7863" s="188">
        <v>4</v>
      </c>
      <c r="F7863" s="135" t="s">
        <v>20</v>
      </c>
      <c r="G7863" s="135">
        <v>192</v>
      </c>
      <c r="H7863" s="135">
        <v>100</v>
      </c>
      <c r="I7863" s="135">
        <v>2</v>
      </c>
      <c r="J7863" s="136">
        <v>1.06</v>
      </c>
      <c r="K7863" s="136">
        <v>0.71</v>
      </c>
      <c r="L7863" s="136">
        <v>0.38</v>
      </c>
      <c r="M7863" s="137" t="str">
        <f t="shared" si="122"/>
        <v>P</v>
      </c>
      <c r="N7863" s="172" t="s">
        <v>10682</v>
      </c>
      <c r="O7863" s="149" t="s">
        <v>1506</v>
      </c>
      <c r="P7863" s="149" t="s">
        <v>9433</v>
      </c>
      <c r="Q7863" s="150" t="s">
        <v>10519</v>
      </c>
      <c r="R7863" s="189">
        <v>10</v>
      </c>
    </row>
    <row r="7864" spans="1:18" x14ac:dyDescent="0.25">
      <c r="A7864" s="132">
        <v>1085409</v>
      </c>
      <c r="B7864" s="145" t="s">
        <v>7010</v>
      </c>
      <c r="C7864" s="132">
        <v>50</v>
      </c>
      <c r="D7864" s="132" t="s">
        <v>20</v>
      </c>
      <c r="E7864" s="186">
        <v>4</v>
      </c>
      <c r="F7864" s="132" t="s">
        <v>20</v>
      </c>
      <c r="G7864" s="132">
        <v>192</v>
      </c>
      <c r="H7864" s="132">
        <v>100</v>
      </c>
      <c r="I7864" s="132">
        <v>2</v>
      </c>
      <c r="J7864" s="133">
        <v>1.05</v>
      </c>
      <c r="K7864" s="133">
        <v>0.72</v>
      </c>
      <c r="L7864" s="133">
        <v>0.39</v>
      </c>
      <c r="M7864" s="134" t="str">
        <f t="shared" si="122"/>
        <v>P</v>
      </c>
      <c r="N7864" s="171" t="s">
        <v>10682</v>
      </c>
      <c r="O7864" s="146" t="s">
        <v>1506</v>
      </c>
      <c r="P7864" s="146" t="s">
        <v>9433</v>
      </c>
      <c r="Q7864" s="147" t="s">
        <v>10519</v>
      </c>
      <c r="R7864" s="187">
        <v>9</v>
      </c>
    </row>
    <row r="7865" spans="1:18" x14ac:dyDescent="0.25">
      <c r="A7865" s="135">
        <v>1085413</v>
      </c>
      <c r="B7865" s="148" t="s">
        <v>7011</v>
      </c>
      <c r="C7865" s="135">
        <v>1</v>
      </c>
      <c r="D7865" s="135">
        <v>180</v>
      </c>
      <c r="E7865" s="188" t="s">
        <v>20</v>
      </c>
      <c r="F7865" s="135" t="s">
        <v>20</v>
      </c>
      <c r="G7865" s="135" t="s">
        <v>20</v>
      </c>
      <c r="H7865" s="135" t="s">
        <v>20</v>
      </c>
      <c r="I7865" s="135" t="s">
        <v>20</v>
      </c>
      <c r="J7865" s="136">
        <v>2.15</v>
      </c>
      <c r="K7865" s="136">
        <v>3.85</v>
      </c>
      <c r="L7865" s="136">
        <v>0.75</v>
      </c>
      <c r="M7865" s="137" t="str">
        <f t="shared" si="122"/>
        <v>P</v>
      </c>
      <c r="N7865" s="172" t="s">
        <v>10682</v>
      </c>
      <c r="O7865" s="149" t="s">
        <v>1506</v>
      </c>
      <c r="P7865" s="149" t="s">
        <v>9401</v>
      </c>
      <c r="Q7865" s="150" t="s">
        <v>10519</v>
      </c>
      <c r="R7865" s="189">
        <v>2.74</v>
      </c>
    </row>
    <row r="7866" spans="1:18" x14ac:dyDescent="0.25">
      <c r="A7866" s="132">
        <v>1085415</v>
      </c>
      <c r="B7866" s="145" t="s">
        <v>10248</v>
      </c>
      <c r="C7866" s="132">
        <v>1</v>
      </c>
      <c r="D7866" s="132">
        <v>1472</v>
      </c>
      <c r="E7866" s="186" t="s">
        <v>21</v>
      </c>
      <c r="F7866" s="132">
        <v>1472</v>
      </c>
      <c r="G7866" s="132" t="s">
        <v>20</v>
      </c>
      <c r="H7866" s="132" t="s">
        <v>20</v>
      </c>
      <c r="I7866" s="132" t="s">
        <v>20</v>
      </c>
      <c r="J7866" s="133">
        <v>3.25</v>
      </c>
      <c r="K7866" s="133">
        <v>2.2999999999999998</v>
      </c>
      <c r="L7866" s="133">
        <v>0.08</v>
      </c>
      <c r="M7866" s="134" t="str">
        <f t="shared" si="122"/>
        <v>P</v>
      </c>
      <c r="N7866" s="171" t="s">
        <v>10682</v>
      </c>
      <c r="O7866" s="146" t="s">
        <v>1506</v>
      </c>
      <c r="P7866" s="146" t="s">
        <v>10580</v>
      </c>
      <c r="Q7866" s="147" t="s">
        <v>10519</v>
      </c>
      <c r="R7866" s="187">
        <v>1.99</v>
      </c>
    </row>
    <row r="7867" spans="1:18" x14ac:dyDescent="0.25">
      <c r="A7867" s="135">
        <v>1085416</v>
      </c>
      <c r="B7867" s="148" t="s">
        <v>10249</v>
      </c>
      <c r="C7867" s="135">
        <v>1</v>
      </c>
      <c r="D7867" s="135">
        <v>166</v>
      </c>
      <c r="E7867" s="188" t="s">
        <v>21</v>
      </c>
      <c r="F7867" s="135">
        <v>166</v>
      </c>
      <c r="G7867" s="135" t="s">
        <v>20</v>
      </c>
      <c r="H7867" s="135" t="s">
        <v>20</v>
      </c>
      <c r="I7867" s="135" t="s">
        <v>20</v>
      </c>
      <c r="J7867" s="136">
        <v>4.8499999999999996</v>
      </c>
      <c r="K7867" s="136">
        <v>3.6</v>
      </c>
      <c r="L7867" s="136">
        <v>0.2</v>
      </c>
      <c r="M7867" s="137" t="str">
        <f t="shared" si="122"/>
        <v>P</v>
      </c>
      <c r="N7867" s="172" t="s">
        <v>10682</v>
      </c>
      <c r="O7867" s="149" t="s">
        <v>1506</v>
      </c>
      <c r="P7867" s="149" t="s">
        <v>10580</v>
      </c>
      <c r="Q7867" s="150" t="s">
        <v>10519</v>
      </c>
      <c r="R7867" s="189">
        <v>5.5</v>
      </c>
    </row>
    <row r="7868" spans="1:18" x14ac:dyDescent="0.25">
      <c r="A7868" s="132">
        <v>1085417</v>
      </c>
      <c r="B7868" s="145" t="s">
        <v>7012</v>
      </c>
      <c r="C7868" s="132">
        <v>1</v>
      </c>
      <c r="D7868" s="132" t="s">
        <v>20</v>
      </c>
      <c r="E7868" s="186" t="s">
        <v>20</v>
      </c>
      <c r="F7868" s="132" t="s">
        <v>20</v>
      </c>
      <c r="G7868" s="132" t="s">
        <v>20</v>
      </c>
      <c r="H7868" s="132" t="s">
        <v>20</v>
      </c>
      <c r="I7868" s="132" t="s">
        <v>20</v>
      </c>
      <c r="J7868" s="133">
        <v>2.6</v>
      </c>
      <c r="K7868" s="133">
        <v>2.1</v>
      </c>
      <c r="L7868" s="133">
        <v>1.115</v>
      </c>
      <c r="M7868" s="134" t="str">
        <f t="shared" si="122"/>
        <v>P</v>
      </c>
      <c r="N7868" s="171" t="s">
        <v>10682</v>
      </c>
      <c r="O7868" s="146" t="s">
        <v>1506</v>
      </c>
      <c r="P7868" s="146" t="s">
        <v>9401</v>
      </c>
      <c r="Q7868" s="147" t="s">
        <v>10519</v>
      </c>
      <c r="R7868" s="187">
        <v>2.21</v>
      </c>
    </row>
    <row r="7869" spans="1:18" x14ac:dyDescent="0.25">
      <c r="A7869" s="135">
        <v>1085430</v>
      </c>
      <c r="B7869" s="148" t="s">
        <v>7013</v>
      </c>
      <c r="C7869" s="135">
        <v>1</v>
      </c>
      <c r="D7869" s="135">
        <v>120</v>
      </c>
      <c r="E7869" s="188" t="s">
        <v>21</v>
      </c>
      <c r="F7869" s="135" t="s">
        <v>20</v>
      </c>
      <c r="G7869" s="135" t="s">
        <v>20</v>
      </c>
      <c r="H7869" s="135">
        <v>90</v>
      </c>
      <c r="I7869" s="135">
        <v>2</v>
      </c>
      <c r="J7869" s="136">
        <v>1.7</v>
      </c>
      <c r="K7869" s="136">
        <v>0.85</v>
      </c>
      <c r="L7869" s="136">
        <v>0.4</v>
      </c>
      <c r="M7869" s="137" t="str">
        <f t="shared" si="122"/>
        <v>P</v>
      </c>
      <c r="N7869" s="172" t="s">
        <v>10682</v>
      </c>
      <c r="O7869" s="149" t="s">
        <v>1506</v>
      </c>
      <c r="P7869" s="149" t="s">
        <v>9401</v>
      </c>
      <c r="Q7869" s="150" t="s">
        <v>10519</v>
      </c>
      <c r="R7869" s="189">
        <v>25.01</v>
      </c>
    </row>
    <row r="7870" spans="1:18" x14ac:dyDescent="0.25">
      <c r="A7870" s="132">
        <v>1085445</v>
      </c>
      <c r="B7870" s="145" t="s">
        <v>10250</v>
      </c>
      <c r="C7870" s="132">
        <v>1</v>
      </c>
      <c r="D7870" s="132" t="s">
        <v>20</v>
      </c>
      <c r="E7870" s="186" t="s">
        <v>20</v>
      </c>
      <c r="F7870" s="132" t="s">
        <v>20</v>
      </c>
      <c r="G7870" s="132" t="s">
        <v>20</v>
      </c>
      <c r="H7870" s="132" t="s">
        <v>20</v>
      </c>
      <c r="I7870" s="132" t="s">
        <v>20</v>
      </c>
      <c r="J7870" s="133">
        <v>2.1</v>
      </c>
      <c r="K7870" s="133">
        <v>1.7</v>
      </c>
      <c r="L7870" s="133">
        <v>0.15</v>
      </c>
      <c r="M7870" s="134" t="str">
        <f t="shared" si="122"/>
        <v>P</v>
      </c>
      <c r="N7870" s="173" t="s">
        <v>10682</v>
      </c>
      <c r="O7870" s="146" t="s">
        <v>1506</v>
      </c>
      <c r="P7870" s="146" t="s">
        <v>10580</v>
      </c>
      <c r="Q7870" s="147" t="s">
        <v>10519</v>
      </c>
      <c r="R7870" s="187">
        <v>2.4500000000000002</v>
      </c>
    </row>
    <row r="7871" spans="1:18" x14ac:dyDescent="0.25">
      <c r="A7871" s="135">
        <v>1085467</v>
      </c>
      <c r="B7871" s="148" t="s">
        <v>7014</v>
      </c>
      <c r="C7871" s="135">
        <v>1</v>
      </c>
      <c r="D7871" s="135">
        <v>23</v>
      </c>
      <c r="E7871" s="188">
        <v>20</v>
      </c>
      <c r="F7871" s="135" t="s">
        <v>20</v>
      </c>
      <c r="G7871" s="135" t="s">
        <v>20</v>
      </c>
      <c r="H7871" s="135">
        <v>100</v>
      </c>
      <c r="I7871" s="135">
        <v>1</v>
      </c>
      <c r="J7871" s="136">
        <v>2.1</v>
      </c>
      <c r="K7871" s="136">
        <v>1.48</v>
      </c>
      <c r="L7871" s="136">
        <v>0.35</v>
      </c>
      <c r="M7871" s="137" t="str">
        <f t="shared" si="122"/>
        <v>P</v>
      </c>
      <c r="N7871" s="174" t="s">
        <v>10682</v>
      </c>
      <c r="O7871" s="149" t="s">
        <v>1506</v>
      </c>
      <c r="P7871" s="149" t="s">
        <v>9930</v>
      </c>
      <c r="Q7871" s="150" t="s">
        <v>10519</v>
      </c>
      <c r="R7871" s="189">
        <v>5.39</v>
      </c>
    </row>
    <row r="7872" spans="1:18" x14ac:dyDescent="0.25">
      <c r="A7872" s="132">
        <v>1085476</v>
      </c>
      <c r="B7872" s="145" t="s">
        <v>7015</v>
      </c>
      <c r="C7872" s="132">
        <v>96</v>
      </c>
      <c r="D7872" s="132">
        <v>564</v>
      </c>
      <c r="E7872" s="186" t="s">
        <v>21</v>
      </c>
      <c r="F7872" s="132">
        <v>630</v>
      </c>
      <c r="G7872" s="132" t="s">
        <v>20</v>
      </c>
      <c r="H7872" s="132">
        <v>15</v>
      </c>
      <c r="I7872" s="132">
        <v>3</v>
      </c>
      <c r="J7872" s="133">
        <v>1.87</v>
      </c>
      <c r="K7872" s="133">
        <v>1.3</v>
      </c>
      <c r="L7872" s="133">
        <v>1</v>
      </c>
      <c r="M7872" s="134" t="str">
        <f t="shared" si="122"/>
        <v>P</v>
      </c>
      <c r="N7872" s="173" t="s">
        <v>10681</v>
      </c>
      <c r="O7872" s="146" t="s">
        <v>1506</v>
      </c>
      <c r="P7872" s="146" t="s">
        <v>10455</v>
      </c>
      <c r="Q7872" s="147" t="s">
        <v>10519</v>
      </c>
      <c r="R7872" s="187">
        <v>63.36</v>
      </c>
    </row>
    <row r="7873" spans="1:18" x14ac:dyDescent="0.25">
      <c r="A7873" s="135">
        <v>1085478</v>
      </c>
      <c r="B7873" s="148" t="s">
        <v>7016</v>
      </c>
      <c r="C7873" s="135">
        <v>3</v>
      </c>
      <c r="D7873" s="135">
        <v>9720</v>
      </c>
      <c r="E7873" s="188">
        <v>180</v>
      </c>
      <c r="F7873" s="135">
        <v>12960</v>
      </c>
      <c r="G7873" s="135" t="s">
        <v>21</v>
      </c>
      <c r="H7873" s="135" t="s">
        <v>21</v>
      </c>
      <c r="I7873" s="135">
        <v>1</v>
      </c>
      <c r="J7873" s="136">
        <v>0.21</v>
      </c>
      <c r="K7873" s="136">
        <v>0.7</v>
      </c>
      <c r="L7873" s="136">
        <v>1</v>
      </c>
      <c r="M7873" s="137" t="str">
        <f t="shared" si="122"/>
        <v>P</v>
      </c>
      <c r="N7873" s="174" t="s">
        <v>10681</v>
      </c>
      <c r="O7873" s="149" t="s">
        <v>1555</v>
      </c>
      <c r="P7873" s="149" t="s">
        <v>9429</v>
      </c>
      <c r="Q7873" s="150" t="s">
        <v>10519</v>
      </c>
      <c r="R7873" s="189">
        <v>2.4899999999999998</v>
      </c>
    </row>
    <row r="7874" spans="1:18" x14ac:dyDescent="0.25">
      <c r="A7874" s="132">
        <v>1085479</v>
      </c>
      <c r="B7874" s="145" t="s">
        <v>7017</v>
      </c>
      <c r="C7874" s="132">
        <v>3</v>
      </c>
      <c r="D7874" s="132">
        <v>9720</v>
      </c>
      <c r="E7874" s="186">
        <v>180</v>
      </c>
      <c r="F7874" s="132">
        <v>12960</v>
      </c>
      <c r="G7874" s="132" t="s">
        <v>21</v>
      </c>
      <c r="H7874" s="132" t="s">
        <v>21</v>
      </c>
      <c r="I7874" s="132">
        <v>1</v>
      </c>
      <c r="J7874" s="133">
        <v>0.21</v>
      </c>
      <c r="K7874" s="133">
        <v>0.7</v>
      </c>
      <c r="L7874" s="133">
        <v>1</v>
      </c>
      <c r="M7874" s="134" t="str">
        <f t="shared" ref="M7874:M7937" si="123">HYPERLINK(CONCATENATE("T:\Distribution Centre\RDC Department Shared\Cubiscan photos","\",A7874,"-pac.jpg"),"P")</f>
        <v>P</v>
      </c>
      <c r="N7874" s="173" t="s">
        <v>10681</v>
      </c>
      <c r="O7874" s="146" t="s">
        <v>1555</v>
      </c>
      <c r="P7874" s="146" t="s">
        <v>9429</v>
      </c>
      <c r="Q7874" s="147" t="s">
        <v>10519</v>
      </c>
      <c r="R7874" s="187">
        <v>2.52</v>
      </c>
    </row>
    <row r="7875" spans="1:18" x14ac:dyDescent="0.25">
      <c r="A7875" s="135">
        <v>1085481</v>
      </c>
      <c r="B7875" s="148" t="s">
        <v>7018</v>
      </c>
      <c r="C7875" s="135">
        <v>3</v>
      </c>
      <c r="D7875" s="135">
        <v>9720</v>
      </c>
      <c r="E7875" s="188">
        <v>180</v>
      </c>
      <c r="F7875" s="135">
        <v>12960</v>
      </c>
      <c r="G7875" s="135" t="s">
        <v>21</v>
      </c>
      <c r="H7875" s="135" t="s">
        <v>21</v>
      </c>
      <c r="I7875" s="135">
        <v>1</v>
      </c>
      <c r="J7875" s="136">
        <v>0.21</v>
      </c>
      <c r="K7875" s="136">
        <v>0.7</v>
      </c>
      <c r="L7875" s="136">
        <v>1</v>
      </c>
      <c r="M7875" s="137" t="str">
        <f t="shared" si="123"/>
        <v>P</v>
      </c>
      <c r="N7875" s="174" t="s">
        <v>10681</v>
      </c>
      <c r="O7875" s="149" t="s">
        <v>1555</v>
      </c>
      <c r="P7875" s="149" t="s">
        <v>9429</v>
      </c>
      <c r="Q7875" s="150" t="s">
        <v>10519</v>
      </c>
      <c r="R7875" s="189">
        <v>2.5499999999999998</v>
      </c>
    </row>
    <row r="7876" spans="1:18" x14ac:dyDescent="0.25">
      <c r="A7876" s="132">
        <v>1085483</v>
      </c>
      <c r="B7876" s="145" t="s">
        <v>7019</v>
      </c>
      <c r="C7876" s="132">
        <v>3</v>
      </c>
      <c r="D7876" s="132">
        <v>9720</v>
      </c>
      <c r="E7876" s="186">
        <v>180</v>
      </c>
      <c r="F7876" s="132">
        <v>12960</v>
      </c>
      <c r="G7876" s="132" t="s">
        <v>21</v>
      </c>
      <c r="H7876" s="132" t="s">
        <v>21</v>
      </c>
      <c r="I7876" s="132">
        <v>1</v>
      </c>
      <c r="J7876" s="133">
        <v>0.21</v>
      </c>
      <c r="K7876" s="133">
        <v>0.7</v>
      </c>
      <c r="L7876" s="133">
        <v>1</v>
      </c>
      <c r="M7876" s="134" t="str">
        <f t="shared" si="123"/>
        <v>P</v>
      </c>
      <c r="N7876" s="173" t="s">
        <v>10681</v>
      </c>
      <c r="O7876" s="146" t="s">
        <v>1555</v>
      </c>
      <c r="P7876" s="146" t="s">
        <v>9429</v>
      </c>
      <c r="Q7876" s="147" t="s">
        <v>10519</v>
      </c>
      <c r="R7876" s="187">
        <v>2.88</v>
      </c>
    </row>
    <row r="7877" spans="1:18" x14ac:dyDescent="0.25">
      <c r="A7877" s="135">
        <v>1085487</v>
      </c>
      <c r="B7877" s="148" t="s">
        <v>7020</v>
      </c>
      <c r="C7877" s="135">
        <v>3</v>
      </c>
      <c r="D7877" s="135">
        <v>9720</v>
      </c>
      <c r="E7877" s="188">
        <v>180</v>
      </c>
      <c r="F7877" s="135">
        <v>12960</v>
      </c>
      <c r="G7877" s="135" t="s">
        <v>21</v>
      </c>
      <c r="H7877" s="135" t="s">
        <v>21</v>
      </c>
      <c r="I7877" s="135">
        <v>1</v>
      </c>
      <c r="J7877" s="136">
        <v>0.7</v>
      </c>
      <c r="K7877" s="136">
        <v>0.2</v>
      </c>
      <c r="L7877" s="136">
        <v>1.2</v>
      </c>
      <c r="M7877" s="137" t="str">
        <f t="shared" si="123"/>
        <v>P</v>
      </c>
      <c r="N7877" s="174" t="s">
        <v>10681</v>
      </c>
      <c r="O7877" s="149" t="s">
        <v>1555</v>
      </c>
      <c r="P7877" s="149" t="s">
        <v>9400</v>
      </c>
      <c r="Q7877" s="150" t="s">
        <v>10519</v>
      </c>
      <c r="R7877" s="189">
        <v>2.7600000000000002</v>
      </c>
    </row>
    <row r="7878" spans="1:18" x14ac:dyDescent="0.25">
      <c r="A7878" s="132">
        <v>1085488</v>
      </c>
      <c r="B7878" s="145" t="s">
        <v>7021</v>
      </c>
      <c r="C7878" s="132">
        <v>3</v>
      </c>
      <c r="D7878" s="132">
        <v>9720</v>
      </c>
      <c r="E7878" s="186">
        <v>180</v>
      </c>
      <c r="F7878" s="132">
        <v>12960</v>
      </c>
      <c r="G7878" s="132" t="s">
        <v>21</v>
      </c>
      <c r="H7878" s="132" t="s">
        <v>21</v>
      </c>
      <c r="I7878" s="132">
        <v>1</v>
      </c>
      <c r="J7878" s="133">
        <v>0.7</v>
      </c>
      <c r="K7878" s="133">
        <v>0.2</v>
      </c>
      <c r="L7878" s="133">
        <v>1.2</v>
      </c>
      <c r="M7878" s="134" t="str">
        <f t="shared" si="123"/>
        <v>P</v>
      </c>
      <c r="N7878" s="171" t="s">
        <v>10681</v>
      </c>
      <c r="O7878" s="146" t="s">
        <v>1555</v>
      </c>
      <c r="P7878" s="146" t="s">
        <v>9400</v>
      </c>
      <c r="Q7878" s="147" t="s">
        <v>10519</v>
      </c>
      <c r="R7878" s="187">
        <v>2.4899999999999998</v>
      </c>
    </row>
    <row r="7879" spans="1:18" x14ac:dyDescent="0.25">
      <c r="A7879" s="135">
        <v>1085512</v>
      </c>
      <c r="B7879" s="148" t="s">
        <v>7022</v>
      </c>
      <c r="C7879" s="135">
        <v>3</v>
      </c>
      <c r="D7879" s="135">
        <v>9720</v>
      </c>
      <c r="E7879" s="188">
        <v>180</v>
      </c>
      <c r="F7879" s="135">
        <v>12960</v>
      </c>
      <c r="G7879" s="135" t="s">
        <v>21</v>
      </c>
      <c r="H7879" s="135" t="s">
        <v>21</v>
      </c>
      <c r="I7879" s="135">
        <v>1</v>
      </c>
      <c r="J7879" s="136">
        <v>0.7</v>
      </c>
      <c r="K7879" s="136">
        <v>0.2</v>
      </c>
      <c r="L7879" s="136">
        <v>1.2</v>
      </c>
      <c r="M7879" s="137" t="str">
        <f t="shared" si="123"/>
        <v>P</v>
      </c>
      <c r="N7879" s="172" t="s">
        <v>10681</v>
      </c>
      <c r="O7879" s="149" t="s">
        <v>1555</v>
      </c>
      <c r="P7879" s="149" t="s">
        <v>9400</v>
      </c>
      <c r="Q7879" s="150" t="s">
        <v>10519</v>
      </c>
      <c r="R7879" s="189">
        <v>3.18</v>
      </c>
    </row>
    <row r="7880" spans="1:18" x14ac:dyDescent="0.25">
      <c r="A7880" s="132">
        <v>1085515</v>
      </c>
      <c r="B7880" s="145" t="s">
        <v>7023</v>
      </c>
      <c r="C7880" s="132">
        <v>10</v>
      </c>
      <c r="D7880" s="132">
        <v>272</v>
      </c>
      <c r="E7880" s="186" t="s">
        <v>21</v>
      </c>
      <c r="F7880" s="132">
        <v>952</v>
      </c>
      <c r="G7880" s="132" t="s">
        <v>21</v>
      </c>
      <c r="H7880" s="132" t="s">
        <v>21</v>
      </c>
      <c r="I7880" s="132" t="s">
        <v>21</v>
      </c>
      <c r="J7880" s="133">
        <v>0.68</v>
      </c>
      <c r="K7880" s="133">
        <v>0.36</v>
      </c>
      <c r="L7880" s="133">
        <v>9</v>
      </c>
      <c r="M7880" s="134" t="str">
        <f t="shared" si="123"/>
        <v>P</v>
      </c>
      <c r="N7880" s="171" t="s">
        <v>10682</v>
      </c>
      <c r="O7880" s="146" t="s">
        <v>1506</v>
      </c>
      <c r="P7880" s="146" t="s">
        <v>9401</v>
      </c>
      <c r="Q7880" s="147" t="s">
        <v>10519</v>
      </c>
      <c r="R7880" s="187">
        <v>10.3</v>
      </c>
    </row>
    <row r="7881" spans="1:18" x14ac:dyDescent="0.25">
      <c r="A7881" s="135">
        <v>1085520</v>
      </c>
      <c r="B7881" s="148" t="s">
        <v>7024</v>
      </c>
      <c r="C7881" s="135">
        <v>1</v>
      </c>
      <c r="D7881" s="135" t="s">
        <v>20</v>
      </c>
      <c r="E7881" s="188" t="s">
        <v>20</v>
      </c>
      <c r="F7881" s="135" t="s">
        <v>20</v>
      </c>
      <c r="G7881" s="135" t="s">
        <v>21</v>
      </c>
      <c r="H7881" s="135" t="s">
        <v>21</v>
      </c>
      <c r="I7881" s="135" t="s">
        <v>21</v>
      </c>
      <c r="J7881" s="136">
        <v>12</v>
      </c>
      <c r="K7881" s="136">
        <v>10</v>
      </c>
      <c r="L7881" s="136">
        <v>8</v>
      </c>
      <c r="M7881" s="137" t="str">
        <f t="shared" si="123"/>
        <v>P</v>
      </c>
      <c r="N7881" s="172" t="s">
        <v>10682</v>
      </c>
      <c r="O7881" s="149" t="s">
        <v>1506</v>
      </c>
      <c r="P7881" s="149" t="s">
        <v>9426</v>
      </c>
      <c r="Q7881" s="150" t="s">
        <v>10519</v>
      </c>
      <c r="R7881" s="189">
        <v>540.41</v>
      </c>
    </row>
    <row r="7882" spans="1:18" x14ac:dyDescent="0.25">
      <c r="A7882" s="132">
        <v>1085526</v>
      </c>
      <c r="B7882" s="145" t="s">
        <v>7025</v>
      </c>
      <c r="C7882" s="132">
        <v>20</v>
      </c>
      <c r="D7882" s="132">
        <v>2100</v>
      </c>
      <c r="E7882" s="186">
        <v>50</v>
      </c>
      <c r="F7882" s="132" t="s">
        <v>20</v>
      </c>
      <c r="G7882" s="132" t="s">
        <v>20</v>
      </c>
      <c r="H7882" s="132">
        <v>300</v>
      </c>
      <c r="I7882" s="132">
        <v>2</v>
      </c>
      <c r="J7882" s="133">
        <v>1.48</v>
      </c>
      <c r="K7882" s="133">
        <v>1.06</v>
      </c>
      <c r="L7882" s="133">
        <v>0.04</v>
      </c>
      <c r="M7882" s="134" t="str">
        <f t="shared" si="123"/>
        <v>P</v>
      </c>
      <c r="N7882" s="173" t="s">
        <v>10682</v>
      </c>
      <c r="O7882" s="146" t="s">
        <v>1506</v>
      </c>
      <c r="P7882" s="146" t="s">
        <v>9567</v>
      </c>
      <c r="Q7882" s="147" t="s">
        <v>10519</v>
      </c>
      <c r="R7882" s="187">
        <v>2.4</v>
      </c>
    </row>
    <row r="7883" spans="1:18" x14ac:dyDescent="0.25">
      <c r="A7883" s="135">
        <v>1085528</v>
      </c>
      <c r="B7883" s="148" t="s">
        <v>7026</v>
      </c>
      <c r="C7883" s="135">
        <v>20</v>
      </c>
      <c r="D7883" s="135">
        <v>4500</v>
      </c>
      <c r="E7883" s="188" t="s">
        <v>20</v>
      </c>
      <c r="F7883" s="135" t="s">
        <v>20</v>
      </c>
      <c r="G7883" s="135" t="s">
        <v>20</v>
      </c>
      <c r="H7883" s="135" t="s">
        <v>20</v>
      </c>
      <c r="I7883" s="135" t="s">
        <v>20</v>
      </c>
      <c r="J7883" s="136">
        <v>1.48</v>
      </c>
      <c r="K7883" s="136">
        <v>1.06</v>
      </c>
      <c r="L7883" s="136">
        <v>0.04</v>
      </c>
      <c r="M7883" s="137" t="str">
        <f t="shared" si="123"/>
        <v>P</v>
      </c>
      <c r="N7883" s="174" t="s">
        <v>10682</v>
      </c>
      <c r="O7883" s="149" t="s">
        <v>1506</v>
      </c>
      <c r="P7883" s="149" t="s">
        <v>9567</v>
      </c>
      <c r="Q7883" s="150" t="s">
        <v>10519</v>
      </c>
      <c r="R7883" s="189">
        <v>2.4</v>
      </c>
    </row>
    <row r="7884" spans="1:18" x14ac:dyDescent="0.25">
      <c r="A7884" s="132">
        <v>1085539</v>
      </c>
      <c r="B7884" s="145" t="s">
        <v>7027</v>
      </c>
      <c r="C7884" s="132">
        <v>6</v>
      </c>
      <c r="D7884" s="132">
        <v>305</v>
      </c>
      <c r="E7884" s="186" t="s">
        <v>21</v>
      </c>
      <c r="F7884" s="132">
        <v>427</v>
      </c>
      <c r="G7884" s="132" t="s">
        <v>20</v>
      </c>
      <c r="H7884" s="132">
        <v>25</v>
      </c>
      <c r="I7884" s="132">
        <v>1</v>
      </c>
      <c r="J7884" s="133">
        <v>1.65</v>
      </c>
      <c r="K7884" s="133">
        <v>1.1200000000000001</v>
      </c>
      <c r="L7884" s="133">
        <v>2</v>
      </c>
      <c r="M7884" s="134" t="str">
        <f t="shared" si="123"/>
        <v>P</v>
      </c>
      <c r="N7884" s="173" t="s">
        <v>10681</v>
      </c>
      <c r="O7884" s="146" t="s">
        <v>1506</v>
      </c>
      <c r="P7884" s="146" t="s">
        <v>9398</v>
      </c>
      <c r="Q7884" s="147" t="s">
        <v>10519</v>
      </c>
      <c r="R7884" s="187">
        <v>4.32</v>
      </c>
    </row>
    <row r="7885" spans="1:18" x14ac:dyDescent="0.25">
      <c r="A7885" s="135">
        <v>1085540</v>
      </c>
      <c r="B7885" s="148" t="s">
        <v>7028</v>
      </c>
      <c r="C7885" s="135">
        <v>6</v>
      </c>
      <c r="D7885" s="135">
        <v>305</v>
      </c>
      <c r="E7885" s="188" t="s">
        <v>21</v>
      </c>
      <c r="F7885" s="135">
        <v>427</v>
      </c>
      <c r="G7885" s="135" t="s">
        <v>20</v>
      </c>
      <c r="H7885" s="135">
        <v>25</v>
      </c>
      <c r="I7885" s="135">
        <v>1</v>
      </c>
      <c r="J7885" s="136">
        <v>1.65</v>
      </c>
      <c r="K7885" s="136">
        <v>1.1200000000000001</v>
      </c>
      <c r="L7885" s="136">
        <v>2</v>
      </c>
      <c r="M7885" s="137" t="str">
        <f t="shared" si="123"/>
        <v>P</v>
      </c>
      <c r="N7885" s="174" t="s">
        <v>10681</v>
      </c>
      <c r="O7885" s="149" t="s">
        <v>1506</v>
      </c>
      <c r="P7885" s="149" t="s">
        <v>9398</v>
      </c>
      <c r="Q7885" s="150" t="s">
        <v>10519</v>
      </c>
      <c r="R7885" s="189">
        <v>4.32</v>
      </c>
    </row>
    <row r="7886" spans="1:18" x14ac:dyDescent="0.25">
      <c r="A7886" s="132">
        <v>1085542</v>
      </c>
      <c r="B7886" s="145" t="s">
        <v>7029</v>
      </c>
      <c r="C7886" s="132">
        <v>6</v>
      </c>
      <c r="D7886" s="132">
        <v>305</v>
      </c>
      <c r="E7886" s="186" t="s">
        <v>21</v>
      </c>
      <c r="F7886" s="132">
        <v>427</v>
      </c>
      <c r="G7886" s="132" t="s">
        <v>20</v>
      </c>
      <c r="H7886" s="132">
        <v>25</v>
      </c>
      <c r="I7886" s="132">
        <v>1</v>
      </c>
      <c r="J7886" s="133">
        <v>1.65</v>
      </c>
      <c r="K7886" s="133">
        <v>1.1200000000000001</v>
      </c>
      <c r="L7886" s="133">
        <v>2</v>
      </c>
      <c r="M7886" s="134" t="str">
        <f t="shared" si="123"/>
        <v>P</v>
      </c>
      <c r="N7886" s="171" t="s">
        <v>10681</v>
      </c>
      <c r="O7886" s="146" t="s">
        <v>1506</v>
      </c>
      <c r="P7886" s="146" t="s">
        <v>9398</v>
      </c>
      <c r="Q7886" s="147" t="s">
        <v>10519</v>
      </c>
      <c r="R7886" s="187">
        <v>4.32</v>
      </c>
    </row>
    <row r="7887" spans="1:18" x14ac:dyDescent="0.25">
      <c r="A7887" s="135">
        <v>1085555</v>
      </c>
      <c r="B7887" s="148" t="s">
        <v>7030</v>
      </c>
      <c r="C7887" s="135">
        <v>24</v>
      </c>
      <c r="D7887" s="135">
        <v>330</v>
      </c>
      <c r="E7887" s="188">
        <v>10</v>
      </c>
      <c r="F7887" s="135">
        <v>400</v>
      </c>
      <c r="G7887" s="135" t="s">
        <v>21</v>
      </c>
      <c r="H7887" s="135" t="s">
        <v>21</v>
      </c>
      <c r="I7887" s="135" t="s">
        <v>21</v>
      </c>
      <c r="J7887" s="136">
        <v>2.56</v>
      </c>
      <c r="K7887" s="136">
        <v>1.8</v>
      </c>
      <c r="L7887" s="136">
        <v>0.68</v>
      </c>
      <c r="M7887" s="137" t="str">
        <f t="shared" si="123"/>
        <v>P</v>
      </c>
      <c r="N7887" s="174" t="s">
        <v>10681</v>
      </c>
      <c r="O7887" s="149" t="s">
        <v>1500</v>
      </c>
      <c r="P7887" s="149" t="s">
        <v>9446</v>
      </c>
      <c r="Q7887" s="150" t="s">
        <v>10519</v>
      </c>
      <c r="R7887" s="189">
        <v>7.4399999999999995</v>
      </c>
    </row>
    <row r="7888" spans="1:18" x14ac:dyDescent="0.25">
      <c r="A7888" s="132">
        <v>1085556</v>
      </c>
      <c r="B7888" s="145" t="s">
        <v>7031</v>
      </c>
      <c r="C7888" s="132">
        <v>25</v>
      </c>
      <c r="D7888" s="132">
        <v>2099</v>
      </c>
      <c r="E7888" s="186">
        <v>112</v>
      </c>
      <c r="F7888" s="132" t="s">
        <v>20</v>
      </c>
      <c r="G7888" s="132" t="s">
        <v>21</v>
      </c>
      <c r="H7888" s="132" t="s">
        <v>21</v>
      </c>
      <c r="I7888" s="132" t="s">
        <v>21</v>
      </c>
      <c r="J7888" s="133">
        <v>1.1000000000000001</v>
      </c>
      <c r="K7888" s="133">
        <v>0.89</v>
      </c>
      <c r="L7888" s="133">
        <v>0.27</v>
      </c>
      <c r="M7888" s="134" t="str">
        <f t="shared" si="123"/>
        <v>P</v>
      </c>
      <c r="N7888" s="173" t="s">
        <v>10682</v>
      </c>
      <c r="O7888" s="146" t="s">
        <v>1500</v>
      </c>
      <c r="P7888" s="146" t="s">
        <v>9418</v>
      </c>
      <c r="Q7888" s="147" t="s">
        <v>10519</v>
      </c>
      <c r="R7888" s="187">
        <v>1.7500000000000002</v>
      </c>
    </row>
    <row r="7889" spans="1:18" x14ac:dyDescent="0.25">
      <c r="A7889" s="135">
        <v>1085585</v>
      </c>
      <c r="B7889" s="148" t="s">
        <v>262</v>
      </c>
      <c r="C7889" s="135">
        <v>6</v>
      </c>
      <c r="D7889" s="135">
        <v>720</v>
      </c>
      <c r="E7889" s="188">
        <v>12</v>
      </c>
      <c r="F7889" s="135" t="s">
        <v>20</v>
      </c>
      <c r="G7889" s="135" t="s">
        <v>20</v>
      </c>
      <c r="H7889" s="135">
        <v>60</v>
      </c>
      <c r="I7889" s="135">
        <v>2</v>
      </c>
      <c r="J7889" s="136">
        <v>1.8</v>
      </c>
      <c r="K7889" s="136">
        <v>1.2</v>
      </c>
      <c r="L7889" s="136">
        <v>0.37</v>
      </c>
      <c r="M7889" s="137" t="str">
        <f t="shared" si="123"/>
        <v>P</v>
      </c>
      <c r="N7889" s="172" t="s">
        <v>10681</v>
      </c>
      <c r="O7889" s="149" t="s">
        <v>1555</v>
      </c>
      <c r="P7889" s="149" t="s">
        <v>9400</v>
      </c>
      <c r="Q7889" s="150" t="s">
        <v>10519</v>
      </c>
      <c r="R7889" s="189">
        <v>2.52</v>
      </c>
    </row>
    <row r="7890" spans="1:18" x14ac:dyDescent="0.25">
      <c r="A7890" s="132">
        <v>1085589</v>
      </c>
      <c r="B7890" s="145" t="s">
        <v>7032</v>
      </c>
      <c r="C7890" s="132">
        <v>35</v>
      </c>
      <c r="D7890" s="132">
        <v>1485</v>
      </c>
      <c r="E7890" s="186">
        <v>10</v>
      </c>
      <c r="F7890" s="132" t="s">
        <v>20</v>
      </c>
      <c r="G7890" s="132" t="s">
        <v>20</v>
      </c>
      <c r="H7890" s="132">
        <v>110</v>
      </c>
      <c r="I7890" s="132">
        <v>2</v>
      </c>
      <c r="J7890" s="133">
        <v>1.45</v>
      </c>
      <c r="K7890" s="133">
        <v>0.81</v>
      </c>
      <c r="L7890" s="133">
        <v>0.24</v>
      </c>
      <c r="M7890" s="134" t="str">
        <f t="shared" si="123"/>
        <v>P</v>
      </c>
      <c r="N7890" s="171" t="s">
        <v>10681</v>
      </c>
      <c r="O7890" s="146" t="s">
        <v>1500</v>
      </c>
      <c r="P7890" s="146" t="s">
        <v>9418</v>
      </c>
      <c r="Q7890" s="147" t="s">
        <v>10519</v>
      </c>
      <c r="R7890" s="187">
        <v>2.4500000000000002</v>
      </c>
    </row>
    <row r="7891" spans="1:18" x14ac:dyDescent="0.25">
      <c r="A7891" s="135">
        <v>1085593</v>
      </c>
      <c r="B7891" s="148" t="s">
        <v>7033</v>
      </c>
      <c r="C7891" s="135">
        <v>30</v>
      </c>
      <c r="D7891" s="135">
        <v>96</v>
      </c>
      <c r="E7891" s="188">
        <v>8</v>
      </c>
      <c r="F7891" s="135">
        <v>120</v>
      </c>
      <c r="G7891" s="135" t="s">
        <v>21</v>
      </c>
      <c r="H7891" s="135" t="s">
        <v>21</v>
      </c>
      <c r="I7891" s="135" t="s">
        <v>21</v>
      </c>
      <c r="J7891" s="136">
        <v>4.74</v>
      </c>
      <c r="K7891" s="136">
        <v>3.76</v>
      </c>
      <c r="L7891" s="136">
        <v>0.74</v>
      </c>
      <c r="M7891" s="137" t="str">
        <f t="shared" si="123"/>
        <v>P</v>
      </c>
      <c r="N7891" s="174" t="s">
        <v>10682</v>
      </c>
      <c r="O7891" s="149" t="s">
        <v>1500</v>
      </c>
      <c r="P7891" s="149" t="s">
        <v>9418</v>
      </c>
      <c r="Q7891" s="150" t="s">
        <v>10519</v>
      </c>
      <c r="R7891" s="189">
        <v>3</v>
      </c>
    </row>
    <row r="7892" spans="1:18" x14ac:dyDescent="0.25">
      <c r="A7892" s="132">
        <v>1085594</v>
      </c>
      <c r="B7892" s="145" t="s">
        <v>7034</v>
      </c>
      <c r="C7892" s="132">
        <v>30</v>
      </c>
      <c r="D7892" s="132">
        <v>96</v>
      </c>
      <c r="E7892" s="186">
        <v>8</v>
      </c>
      <c r="F7892" s="132">
        <v>120</v>
      </c>
      <c r="G7892" s="132" t="s">
        <v>21</v>
      </c>
      <c r="H7892" s="132" t="s">
        <v>21</v>
      </c>
      <c r="I7892" s="132" t="s">
        <v>21</v>
      </c>
      <c r="J7892" s="133">
        <v>4.8</v>
      </c>
      <c r="K7892" s="133">
        <v>3.8</v>
      </c>
      <c r="L7892" s="133">
        <v>0.78</v>
      </c>
      <c r="M7892" s="134" t="str">
        <f t="shared" si="123"/>
        <v>P</v>
      </c>
      <c r="N7892" s="171" t="s">
        <v>10682</v>
      </c>
      <c r="O7892" s="146" t="s">
        <v>1614</v>
      </c>
      <c r="P7892" s="146" t="s">
        <v>9438</v>
      </c>
      <c r="Q7892" s="147" t="s">
        <v>10519</v>
      </c>
      <c r="R7892" s="187">
        <v>2.6999999999999997</v>
      </c>
    </row>
    <row r="7893" spans="1:18" x14ac:dyDescent="0.25">
      <c r="A7893" s="135">
        <v>1085599</v>
      </c>
      <c r="B7893" s="148" t="s">
        <v>1847</v>
      </c>
      <c r="C7893" s="135">
        <v>6</v>
      </c>
      <c r="D7893" s="135" t="s">
        <v>20</v>
      </c>
      <c r="E7893" s="188" t="s">
        <v>21</v>
      </c>
      <c r="F7893" s="135" t="s">
        <v>20</v>
      </c>
      <c r="G7893" s="135">
        <v>20</v>
      </c>
      <c r="H7893" s="135">
        <v>25</v>
      </c>
      <c r="I7893" s="135">
        <v>1</v>
      </c>
      <c r="J7893" s="136">
        <v>1.8</v>
      </c>
      <c r="K7893" s="136">
        <v>1.2</v>
      </c>
      <c r="L7893" s="136">
        <v>1.35</v>
      </c>
      <c r="M7893" s="137" t="str">
        <f t="shared" si="123"/>
        <v>P</v>
      </c>
      <c r="N7893" s="174" t="s">
        <v>10681</v>
      </c>
      <c r="O7893" s="149" t="s">
        <v>1555</v>
      </c>
      <c r="P7893" s="149" t="s">
        <v>9429</v>
      </c>
      <c r="Q7893" s="150" t="s">
        <v>10519</v>
      </c>
      <c r="R7893" s="189">
        <v>5.28</v>
      </c>
    </row>
    <row r="7894" spans="1:18" x14ac:dyDescent="0.25">
      <c r="A7894" s="132">
        <v>1085612</v>
      </c>
      <c r="B7894" s="145" t="s">
        <v>885</v>
      </c>
      <c r="C7894" s="132">
        <v>3</v>
      </c>
      <c r="D7894" s="132">
        <v>1050</v>
      </c>
      <c r="E7894" s="186">
        <v>24</v>
      </c>
      <c r="F7894" s="132" t="s">
        <v>20</v>
      </c>
      <c r="G7894" s="132" t="s">
        <v>20</v>
      </c>
      <c r="H7894" s="132">
        <v>120</v>
      </c>
      <c r="I7894" s="132">
        <v>1</v>
      </c>
      <c r="J7894" s="133">
        <v>1.4</v>
      </c>
      <c r="K7894" s="133">
        <v>0.5</v>
      </c>
      <c r="L7894" s="133">
        <v>1.3</v>
      </c>
      <c r="M7894" s="134" t="str">
        <f t="shared" si="123"/>
        <v>P</v>
      </c>
      <c r="N7894" s="171" t="s">
        <v>10682</v>
      </c>
      <c r="O7894" s="146" t="s">
        <v>1506</v>
      </c>
      <c r="P7894" s="146" t="s">
        <v>9426</v>
      </c>
      <c r="Q7894" s="147" t="s">
        <v>10519</v>
      </c>
      <c r="R7894" s="187">
        <v>2.7</v>
      </c>
    </row>
    <row r="7895" spans="1:18" x14ac:dyDescent="0.25">
      <c r="A7895" s="135">
        <v>1085641</v>
      </c>
      <c r="B7895" s="148" t="s">
        <v>7035</v>
      </c>
      <c r="C7895" s="135">
        <v>6</v>
      </c>
      <c r="D7895" s="135">
        <v>432</v>
      </c>
      <c r="E7895" s="188" t="s">
        <v>21</v>
      </c>
      <c r="F7895" s="135">
        <v>560</v>
      </c>
      <c r="G7895" s="135">
        <v>5</v>
      </c>
      <c r="H7895" s="135">
        <v>6</v>
      </c>
      <c r="I7895" s="135">
        <v>5</v>
      </c>
      <c r="J7895" s="136">
        <v>3.19</v>
      </c>
      <c r="K7895" s="136">
        <v>2.09</v>
      </c>
      <c r="L7895" s="136">
        <v>0.48</v>
      </c>
      <c r="M7895" s="137" t="str">
        <f t="shared" si="123"/>
        <v>P</v>
      </c>
      <c r="N7895" s="174" t="s">
        <v>10681</v>
      </c>
      <c r="O7895" s="149" t="s">
        <v>1506</v>
      </c>
      <c r="P7895" s="149" t="s">
        <v>9398</v>
      </c>
      <c r="Q7895" s="150" t="s">
        <v>10519</v>
      </c>
      <c r="R7895" s="189">
        <v>5.76</v>
      </c>
    </row>
    <row r="7896" spans="1:18" x14ac:dyDescent="0.25">
      <c r="A7896" s="132">
        <v>1085695</v>
      </c>
      <c r="B7896" s="145" t="s">
        <v>7036</v>
      </c>
      <c r="C7896" s="132">
        <v>3</v>
      </c>
      <c r="D7896" s="132" t="s">
        <v>20</v>
      </c>
      <c r="E7896" s="186" t="s">
        <v>20</v>
      </c>
      <c r="F7896" s="132" t="s">
        <v>20</v>
      </c>
      <c r="G7896" s="132" t="s">
        <v>20</v>
      </c>
      <c r="H7896" s="132" t="s">
        <v>20</v>
      </c>
      <c r="I7896" s="132" t="s">
        <v>20</v>
      </c>
      <c r="J7896" s="133">
        <v>2.4</v>
      </c>
      <c r="K7896" s="133">
        <v>1.5</v>
      </c>
      <c r="L7896" s="133">
        <v>0.15</v>
      </c>
      <c r="M7896" s="134" t="str">
        <f t="shared" si="123"/>
        <v>P</v>
      </c>
      <c r="N7896" s="173" t="s">
        <v>10682</v>
      </c>
      <c r="O7896" s="146" t="s">
        <v>1567</v>
      </c>
      <c r="P7896" s="146" t="s">
        <v>9405</v>
      </c>
      <c r="Q7896" s="147" t="s">
        <v>10519</v>
      </c>
      <c r="R7896" s="187">
        <v>1.62</v>
      </c>
    </row>
    <row r="7897" spans="1:18" x14ac:dyDescent="0.25">
      <c r="A7897" s="135">
        <v>1085728</v>
      </c>
      <c r="B7897" s="148" t="s">
        <v>7037</v>
      </c>
      <c r="C7897" s="135">
        <v>6</v>
      </c>
      <c r="D7897" s="135">
        <v>618</v>
      </c>
      <c r="E7897" s="188" t="s">
        <v>21</v>
      </c>
      <c r="F7897" s="135">
        <v>721</v>
      </c>
      <c r="G7897" s="135">
        <v>40</v>
      </c>
      <c r="H7897" s="135">
        <v>40</v>
      </c>
      <c r="I7897" s="135">
        <v>1</v>
      </c>
      <c r="J7897" s="136">
        <v>1.22</v>
      </c>
      <c r="K7897" s="136">
        <v>0.83</v>
      </c>
      <c r="L7897" s="136">
        <v>1.95</v>
      </c>
      <c r="M7897" s="137" t="str">
        <f t="shared" si="123"/>
        <v>P</v>
      </c>
      <c r="N7897" s="174" t="s">
        <v>10681</v>
      </c>
      <c r="O7897" s="149" t="s">
        <v>1506</v>
      </c>
      <c r="P7897" s="149" t="s">
        <v>9403</v>
      </c>
      <c r="Q7897" s="150" t="s">
        <v>10519</v>
      </c>
      <c r="R7897" s="189">
        <v>6.18</v>
      </c>
    </row>
    <row r="7898" spans="1:18" x14ac:dyDescent="0.25">
      <c r="A7898" s="132">
        <v>1085752</v>
      </c>
      <c r="B7898" s="145" t="s">
        <v>31</v>
      </c>
      <c r="C7898" s="132">
        <v>6</v>
      </c>
      <c r="D7898" s="132">
        <v>1175</v>
      </c>
      <c r="E7898" s="186" t="s">
        <v>21</v>
      </c>
      <c r="F7898" s="132">
        <v>1323</v>
      </c>
      <c r="G7898" s="132">
        <v>44</v>
      </c>
      <c r="H7898" s="132">
        <v>55</v>
      </c>
      <c r="I7898" s="132">
        <v>1</v>
      </c>
      <c r="J7898" s="133">
        <v>1.0900000000000001</v>
      </c>
      <c r="K7898" s="133">
        <v>0.75</v>
      </c>
      <c r="L7898" s="133">
        <v>1.53</v>
      </c>
      <c r="M7898" s="134" t="str">
        <f t="shared" si="123"/>
        <v>P</v>
      </c>
      <c r="N7898" s="173" t="s">
        <v>10681</v>
      </c>
      <c r="O7898" s="146" t="s">
        <v>1506</v>
      </c>
      <c r="P7898" s="146" t="s">
        <v>9398</v>
      </c>
      <c r="Q7898" s="147" t="s">
        <v>10519</v>
      </c>
      <c r="R7898" s="187">
        <v>4.8600000000000003</v>
      </c>
    </row>
    <row r="7899" spans="1:18" x14ac:dyDescent="0.25">
      <c r="A7899" s="135">
        <v>1085754</v>
      </c>
      <c r="B7899" s="148" t="s">
        <v>32</v>
      </c>
      <c r="C7899" s="135">
        <v>6</v>
      </c>
      <c r="D7899" s="135">
        <v>1175</v>
      </c>
      <c r="E7899" s="188" t="s">
        <v>21</v>
      </c>
      <c r="F7899" s="135">
        <v>1323</v>
      </c>
      <c r="G7899" s="135">
        <v>44</v>
      </c>
      <c r="H7899" s="135">
        <v>55</v>
      </c>
      <c r="I7899" s="135">
        <v>1</v>
      </c>
      <c r="J7899" s="136">
        <v>1.0900000000000001</v>
      </c>
      <c r="K7899" s="136">
        <v>0.71</v>
      </c>
      <c r="L7899" s="136">
        <v>1.52</v>
      </c>
      <c r="M7899" s="137" t="str">
        <f t="shared" si="123"/>
        <v>P</v>
      </c>
      <c r="N7899" s="172" t="s">
        <v>10681</v>
      </c>
      <c r="O7899" s="149" t="s">
        <v>1506</v>
      </c>
      <c r="P7899" s="149" t="s">
        <v>9398</v>
      </c>
      <c r="Q7899" s="150" t="s">
        <v>10519</v>
      </c>
      <c r="R7899" s="189">
        <v>4.8000000000000007</v>
      </c>
    </row>
    <row r="7900" spans="1:18" x14ac:dyDescent="0.25">
      <c r="A7900" s="132">
        <v>1085763</v>
      </c>
      <c r="B7900" s="145" t="s">
        <v>7038</v>
      </c>
      <c r="C7900" s="132">
        <v>6</v>
      </c>
      <c r="D7900" s="132">
        <v>102</v>
      </c>
      <c r="E7900" s="186" t="s">
        <v>21</v>
      </c>
      <c r="F7900" s="132">
        <v>187</v>
      </c>
      <c r="G7900" s="132" t="s">
        <v>20</v>
      </c>
      <c r="H7900" s="132" t="s">
        <v>20</v>
      </c>
      <c r="I7900" s="132" t="s">
        <v>20</v>
      </c>
      <c r="J7900" s="133">
        <v>2.78</v>
      </c>
      <c r="K7900" s="133">
        <v>2.2999999999999998</v>
      </c>
      <c r="L7900" s="133">
        <v>1.42</v>
      </c>
      <c r="M7900" s="134" t="str">
        <f t="shared" si="123"/>
        <v>P</v>
      </c>
      <c r="N7900" s="171" t="s">
        <v>10681</v>
      </c>
      <c r="O7900" s="146" t="s">
        <v>1555</v>
      </c>
      <c r="P7900" s="146" t="s">
        <v>9448</v>
      </c>
      <c r="Q7900" s="147" t="s">
        <v>10519</v>
      </c>
      <c r="R7900" s="187">
        <v>15</v>
      </c>
    </row>
    <row r="7901" spans="1:18" x14ac:dyDescent="0.25">
      <c r="A7901" s="135">
        <v>1085768</v>
      </c>
      <c r="B7901" s="148" t="s">
        <v>7039</v>
      </c>
      <c r="C7901" s="135">
        <v>100</v>
      </c>
      <c r="D7901" s="135">
        <v>107</v>
      </c>
      <c r="E7901" s="188" t="s">
        <v>20</v>
      </c>
      <c r="F7901" s="135" t="s">
        <v>20</v>
      </c>
      <c r="G7901" s="135" t="s">
        <v>20</v>
      </c>
      <c r="H7901" s="135" t="s">
        <v>20</v>
      </c>
      <c r="I7901" s="135" t="s">
        <v>20</v>
      </c>
      <c r="J7901" s="136">
        <v>2.15</v>
      </c>
      <c r="K7901" s="136">
        <v>0.87</v>
      </c>
      <c r="L7901" s="136">
        <v>0.62</v>
      </c>
      <c r="M7901" s="137" t="str">
        <f t="shared" si="123"/>
        <v>P</v>
      </c>
      <c r="N7901" s="172" t="s">
        <v>10682</v>
      </c>
      <c r="O7901" s="149" t="s">
        <v>1500</v>
      </c>
      <c r="P7901" s="149" t="s">
        <v>9428</v>
      </c>
      <c r="Q7901" s="150" t="s">
        <v>10519</v>
      </c>
      <c r="R7901" s="189">
        <v>22</v>
      </c>
    </row>
    <row r="7902" spans="1:18" x14ac:dyDescent="0.25">
      <c r="A7902" s="132">
        <v>1085777</v>
      </c>
      <c r="B7902" s="145" t="s">
        <v>10251</v>
      </c>
      <c r="C7902" s="132">
        <v>1</v>
      </c>
      <c r="D7902" s="132" t="s">
        <v>20</v>
      </c>
      <c r="E7902" s="186" t="s">
        <v>21</v>
      </c>
      <c r="F7902" s="132">
        <v>836</v>
      </c>
      <c r="G7902" s="132">
        <v>8</v>
      </c>
      <c r="H7902" s="132" t="s">
        <v>20</v>
      </c>
      <c r="I7902" s="132">
        <v>3</v>
      </c>
      <c r="J7902" s="133">
        <v>1.85</v>
      </c>
      <c r="K7902" s="133">
        <v>1.5</v>
      </c>
      <c r="L7902" s="133">
        <v>0.65</v>
      </c>
      <c r="M7902" s="134" t="str">
        <f t="shared" si="123"/>
        <v>P</v>
      </c>
      <c r="N7902" s="171" t="s">
        <v>10682</v>
      </c>
      <c r="O7902" s="146" t="s">
        <v>1506</v>
      </c>
      <c r="P7902" s="146" t="s">
        <v>10580</v>
      </c>
      <c r="Q7902" s="147" t="s">
        <v>10519</v>
      </c>
      <c r="R7902" s="187">
        <v>3.49</v>
      </c>
    </row>
    <row r="7903" spans="1:18" x14ac:dyDescent="0.25">
      <c r="A7903" s="135">
        <v>1085778</v>
      </c>
      <c r="B7903" s="148" t="s">
        <v>10252</v>
      </c>
      <c r="C7903" s="135">
        <v>1</v>
      </c>
      <c r="D7903" s="135">
        <v>100</v>
      </c>
      <c r="E7903" s="188" t="s">
        <v>21</v>
      </c>
      <c r="F7903" s="135">
        <v>140</v>
      </c>
      <c r="G7903" s="135" t="s">
        <v>20</v>
      </c>
      <c r="H7903" s="135" t="s">
        <v>20</v>
      </c>
      <c r="I7903" s="135" t="s">
        <v>20</v>
      </c>
      <c r="J7903" s="136">
        <v>10.3</v>
      </c>
      <c r="K7903" s="136">
        <v>4.3</v>
      </c>
      <c r="L7903" s="136">
        <v>0.2</v>
      </c>
      <c r="M7903" s="137" t="str">
        <f t="shared" si="123"/>
        <v>P</v>
      </c>
      <c r="N7903" s="172" t="s">
        <v>10682</v>
      </c>
      <c r="O7903" s="149" t="s">
        <v>1506</v>
      </c>
      <c r="P7903" s="149" t="s">
        <v>10580</v>
      </c>
      <c r="Q7903" s="150" t="s">
        <v>10519</v>
      </c>
      <c r="R7903" s="189">
        <v>8.76</v>
      </c>
    </row>
    <row r="7904" spans="1:18" x14ac:dyDescent="0.25">
      <c r="A7904" s="132">
        <v>1085779</v>
      </c>
      <c r="B7904" s="145" t="s">
        <v>10253</v>
      </c>
      <c r="C7904" s="132">
        <v>2</v>
      </c>
      <c r="D7904" s="132">
        <v>50</v>
      </c>
      <c r="E7904" s="186" t="s">
        <v>21</v>
      </c>
      <c r="F7904" s="132">
        <v>50</v>
      </c>
      <c r="G7904" s="132" t="s">
        <v>20</v>
      </c>
      <c r="H7904" s="132" t="s">
        <v>20</v>
      </c>
      <c r="I7904" s="132" t="s">
        <v>20</v>
      </c>
      <c r="J7904" s="133">
        <v>11.45</v>
      </c>
      <c r="K7904" s="133">
        <v>7.05</v>
      </c>
      <c r="L7904" s="133">
        <v>0.2</v>
      </c>
      <c r="M7904" s="134" t="str">
        <f t="shared" si="123"/>
        <v>P</v>
      </c>
      <c r="N7904" s="173" t="s">
        <v>10682</v>
      </c>
      <c r="O7904" s="146" t="s">
        <v>1506</v>
      </c>
      <c r="P7904" s="146" t="s">
        <v>10580</v>
      </c>
      <c r="Q7904" s="147" t="s">
        <v>10519</v>
      </c>
      <c r="R7904" s="187">
        <v>13.92</v>
      </c>
    </row>
    <row r="7905" spans="1:18" x14ac:dyDescent="0.25">
      <c r="A7905" s="135">
        <v>1085780</v>
      </c>
      <c r="B7905" s="148" t="s">
        <v>10254</v>
      </c>
      <c r="C7905" s="135">
        <v>10</v>
      </c>
      <c r="D7905" s="135">
        <v>100</v>
      </c>
      <c r="E7905" s="188" t="s">
        <v>21</v>
      </c>
      <c r="F7905" s="135">
        <v>100</v>
      </c>
      <c r="G7905" s="135" t="s">
        <v>20</v>
      </c>
      <c r="H7905" s="135" t="s">
        <v>20</v>
      </c>
      <c r="I7905" s="135" t="s">
        <v>20</v>
      </c>
      <c r="J7905" s="136">
        <v>6.95</v>
      </c>
      <c r="K7905" s="136">
        <v>4.8</v>
      </c>
      <c r="L7905" s="136">
        <v>0.2</v>
      </c>
      <c r="M7905" s="137" t="str">
        <f t="shared" si="123"/>
        <v>P</v>
      </c>
      <c r="N7905" s="172" t="s">
        <v>10682</v>
      </c>
      <c r="O7905" s="149" t="s">
        <v>1506</v>
      </c>
      <c r="P7905" s="149" t="s">
        <v>10580</v>
      </c>
      <c r="Q7905" s="150" t="s">
        <v>10519</v>
      </c>
      <c r="R7905" s="189">
        <v>5.4</v>
      </c>
    </row>
    <row r="7906" spans="1:18" x14ac:dyDescent="0.25">
      <c r="A7906" s="132">
        <v>1085783</v>
      </c>
      <c r="B7906" s="145" t="s">
        <v>421</v>
      </c>
      <c r="C7906" s="132">
        <v>6</v>
      </c>
      <c r="D7906" s="132">
        <v>756</v>
      </c>
      <c r="E7906" s="186">
        <v>3</v>
      </c>
      <c r="F7906" s="132">
        <v>1080</v>
      </c>
      <c r="G7906" s="132" t="s">
        <v>20</v>
      </c>
      <c r="H7906" s="132" t="s">
        <v>20</v>
      </c>
      <c r="I7906" s="132" t="s">
        <v>20</v>
      </c>
      <c r="J7906" s="133">
        <v>1.8</v>
      </c>
      <c r="K7906" s="133">
        <v>1.2</v>
      </c>
      <c r="L7906" s="133">
        <v>0.59</v>
      </c>
      <c r="M7906" s="134" t="str">
        <f t="shared" si="123"/>
        <v>P</v>
      </c>
      <c r="N7906" s="171" t="s">
        <v>10681</v>
      </c>
      <c r="O7906" s="146" t="s">
        <v>1581</v>
      </c>
      <c r="P7906" s="146" t="s">
        <v>10581</v>
      </c>
      <c r="Q7906" s="147" t="s">
        <v>10519</v>
      </c>
      <c r="R7906" s="187">
        <v>3.5999999999999996</v>
      </c>
    </row>
    <row r="7907" spans="1:18" x14ac:dyDescent="0.25">
      <c r="A7907" s="135">
        <v>1085787</v>
      </c>
      <c r="B7907" s="148" t="s">
        <v>10255</v>
      </c>
      <c r="C7907" s="135">
        <v>1</v>
      </c>
      <c r="D7907" s="135">
        <v>50</v>
      </c>
      <c r="E7907" s="188" t="s">
        <v>21</v>
      </c>
      <c r="F7907" s="135">
        <v>50</v>
      </c>
      <c r="G7907" s="135" t="s">
        <v>20</v>
      </c>
      <c r="H7907" s="135" t="s">
        <v>20</v>
      </c>
      <c r="I7907" s="135" t="s">
        <v>20</v>
      </c>
      <c r="J7907" s="136">
        <v>11.97</v>
      </c>
      <c r="K7907" s="136">
        <v>6.5</v>
      </c>
      <c r="L7907" s="136">
        <v>0.2</v>
      </c>
      <c r="M7907" s="137" t="str">
        <f t="shared" si="123"/>
        <v>P</v>
      </c>
      <c r="N7907" s="172" t="s">
        <v>10682</v>
      </c>
      <c r="O7907" s="149" t="s">
        <v>1506</v>
      </c>
      <c r="P7907" s="149" t="s">
        <v>10580</v>
      </c>
      <c r="Q7907" s="150" t="s">
        <v>10519</v>
      </c>
      <c r="R7907" s="189">
        <v>27.51</v>
      </c>
    </row>
    <row r="7908" spans="1:18" x14ac:dyDescent="0.25">
      <c r="A7908" s="132">
        <v>1085879</v>
      </c>
      <c r="B7908" s="145" t="s">
        <v>7040</v>
      </c>
      <c r="C7908" s="132">
        <v>1</v>
      </c>
      <c r="D7908" s="132">
        <v>634</v>
      </c>
      <c r="E7908" s="186">
        <v>50</v>
      </c>
      <c r="F7908" s="132" t="s">
        <v>20</v>
      </c>
      <c r="G7908" s="132">
        <v>200</v>
      </c>
      <c r="H7908" s="132">
        <v>500</v>
      </c>
      <c r="I7908" s="132">
        <v>2</v>
      </c>
      <c r="J7908" s="133">
        <v>0.41</v>
      </c>
      <c r="K7908" s="133">
        <v>0.35</v>
      </c>
      <c r="L7908" s="133">
        <v>0.19</v>
      </c>
      <c r="M7908" s="134" t="str">
        <f t="shared" si="123"/>
        <v>P</v>
      </c>
      <c r="N7908" s="173" t="s">
        <v>10682</v>
      </c>
      <c r="O7908" s="146" t="s">
        <v>1506</v>
      </c>
      <c r="P7908" s="146" t="s">
        <v>9422</v>
      </c>
      <c r="Q7908" s="147" t="s">
        <v>10519</v>
      </c>
      <c r="R7908" s="187">
        <v>1.1399999999999999</v>
      </c>
    </row>
    <row r="7909" spans="1:18" x14ac:dyDescent="0.25">
      <c r="A7909" s="135">
        <v>1085880</v>
      </c>
      <c r="B7909" s="148" t="s">
        <v>7041</v>
      </c>
      <c r="C7909" s="135">
        <v>2</v>
      </c>
      <c r="D7909" s="135">
        <v>108</v>
      </c>
      <c r="E7909" s="188" t="s">
        <v>21</v>
      </c>
      <c r="F7909" s="135">
        <v>144</v>
      </c>
      <c r="G7909" s="135">
        <v>12</v>
      </c>
      <c r="H7909" s="135">
        <v>6</v>
      </c>
      <c r="I7909" s="135">
        <v>2</v>
      </c>
      <c r="J7909" s="136">
        <v>2.94</v>
      </c>
      <c r="K7909" s="136">
        <v>2.92</v>
      </c>
      <c r="L7909" s="136">
        <v>1.26</v>
      </c>
      <c r="M7909" s="137" t="str">
        <f t="shared" si="123"/>
        <v>P</v>
      </c>
      <c r="N7909" s="174" t="s">
        <v>10682</v>
      </c>
      <c r="O7909" s="149" t="s">
        <v>3101</v>
      </c>
      <c r="P7909" s="149" t="s">
        <v>9489</v>
      </c>
      <c r="Q7909" s="150" t="s">
        <v>10519</v>
      </c>
      <c r="R7909" s="189">
        <v>6.36</v>
      </c>
    </row>
    <row r="7910" spans="1:18" x14ac:dyDescent="0.25">
      <c r="A7910" s="132">
        <v>1085883</v>
      </c>
      <c r="B7910" s="145" t="s">
        <v>7042</v>
      </c>
      <c r="C7910" s="132">
        <v>6</v>
      </c>
      <c r="D7910" s="132">
        <v>650</v>
      </c>
      <c r="E7910" s="186" t="s">
        <v>21</v>
      </c>
      <c r="F7910" s="132">
        <v>1040</v>
      </c>
      <c r="G7910" s="132">
        <v>32</v>
      </c>
      <c r="H7910" s="132">
        <v>40</v>
      </c>
      <c r="I7910" s="132">
        <v>2</v>
      </c>
      <c r="J7910" s="133">
        <v>1.45</v>
      </c>
      <c r="K7910" s="133">
        <v>0.91</v>
      </c>
      <c r="L7910" s="133">
        <v>1.1000000000000001</v>
      </c>
      <c r="M7910" s="134" t="str">
        <f t="shared" si="123"/>
        <v>P</v>
      </c>
      <c r="N7910" s="171" t="s">
        <v>10681</v>
      </c>
      <c r="O7910" s="146" t="s">
        <v>1506</v>
      </c>
      <c r="P7910" s="146" t="s">
        <v>10455</v>
      </c>
      <c r="Q7910" s="147" t="s">
        <v>10106</v>
      </c>
      <c r="R7910" s="187">
        <v>5.34</v>
      </c>
    </row>
    <row r="7911" spans="1:18" x14ac:dyDescent="0.25">
      <c r="A7911" s="135">
        <v>1085884</v>
      </c>
      <c r="B7911" s="148" t="s">
        <v>7043</v>
      </c>
      <c r="C7911" s="135">
        <v>6</v>
      </c>
      <c r="D7911" s="135">
        <v>650</v>
      </c>
      <c r="E7911" s="188" t="s">
        <v>21</v>
      </c>
      <c r="F7911" s="135">
        <v>845</v>
      </c>
      <c r="G7911" s="135">
        <v>32</v>
      </c>
      <c r="H7911" s="135">
        <v>40</v>
      </c>
      <c r="I7911" s="135">
        <v>2</v>
      </c>
      <c r="J7911" s="136">
        <v>1.57</v>
      </c>
      <c r="K7911" s="136">
        <v>0.98</v>
      </c>
      <c r="L7911" s="136">
        <v>1.1399999999999999</v>
      </c>
      <c r="M7911" s="137" t="str">
        <f t="shared" si="123"/>
        <v>P</v>
      </c>
      <c r="N7911" s="172" t="s">
        <v>10681</v>
      </c>
      <c r="O7911" s="149" t="s">
        <v>1506</v>
      </c>
      <c r="P7911" s="149" t="s">
        <v>10455</v>
      </c>
      <c r="Q7911" s="150" t="s">
        <v>10106</v>
      </c>
      <c r="R7911" s="189">
        <v>5.0999999999999996</v>
      </c>
    </row>
    <row r="7912" spans="1:18" x14ac:dyDescent="0.25">
      <c r="A7912" s="132">
        <v>1085886</v>
      </c>
      <c r="B7912" s="145" t="s">
        <v>10023</v>
      </c>
      <c r="C7912" s="132">
        <v>1</v>
      </c>
      <c r="D7912" s="132">
        <v>14</v>
      </c>
      <c r="E7912" s="186" t="s">
        <v>21</v>
      </c>
      <c r="F7912" s="132">
        <v>14</v>
      </c>
      <c r="G7912" s="132" t="s">
        <v>20</v>
      </c>
      <c r="H7912" s="132" t="s">
        <v>20</v>
      </c>
      <c r="I7912" s="132" t="s">
        <v>20</v>
      </c>
      <c r="J7912" s="133">
        <v>11.95</v>
      </c>
      <c r="K7912" s="133">
        <v>5.3</v>
      </c>
      <c r="L7912" s="133">
        <v>0.85</v>
      </c>
      <c r="M7912" s="134" t="str">
        <f t="shared" si="123"/>
        <v>P</v>
      </c>
      <c r="N7912" s="171" t="s">
        <v>10682</v>
      </c>
      <c r="O7912" s="146" t="s">
        <v>1506</v>
      </c>
      <c r="P7912" s="146" t="s">
        <v>9401</v>
      </c>
      <c r="Q7912" s="147" t="s">
        <v>10519</v>
      </c>
      <c r="R7912" s="187">
        <v>68.98</v>
      </c>
    </row>
    <row r="7913" spans="1:18" x14ac:dyDescent="0.25">
      <c r="A7913" s="135">
        <v>1085887</v>
      </c>
      <c r="B7913" s="148" t="s">
        <v>10256</v>
      </c>
      <c r="C7913" s="135">
        <v>1</v>
      </c>
      <c r="D7913" s="135" t="s">
        <v>20</v>
      </c>
      <c r="E7913" s="188" t="s">
        <v>21</v>
      </c>
      <c r="F7913" s="135" t="s">
        <v>20</v>
      </c>
      <c r="G7913" s="135" t="s">
        <v>20</v>
      </c>
      <c r="H7913" s="135" t="s">
        <v>20</v>
      </c>
      <c r="I7913" s="135" t="s">
        <v>20</v>
      </c>
      <c r="J7913" s="136">
        <v>5</v>
      </c>
      <c r="K7913" s="136">
        <v>3</v>
      </c>
      <c r="L7913" s="136">
        <v>0.1</v>
      </c>
      <c r="M7913" s="137" t="str">
        <f t="shared" si="123"/>
        <v>P</v>
      </c>
      <c r="N7913" s="174" t="s">
        <v>10682</v>
      </c>
      <c r="O7913" s="149" t="s">
        <v>1506</v>
      </c>
      <c r="P7913" s="149" t="s">
        <v>10580</v>
      </c>
      <c r="Q7913" s="150" t="s">
        <v>10519</v>
      </c>
      <c r="R7913" s="189">
        <v>2.72</v>
      </c>
    </row>
    <row r="7914" spans="1:18" x14ac:dyDescent="0.25">
      <c r="A7914" s="132">
        <v>1085947</v>
      </c>
      <c r="B7914" s="145" t="s">
        <v>7044</v>
      </c>
      <c r="C7914" s="132">
        <v>3</v>
      </c>
      <c r="D7914" s="132">
        <v>160</v>
      </c>
      <c r="E7914" s="186">
        <v>8</v>
      </c>
      <c r="F7914" s="132">
        <v>200</v>
      </c>
      <c r="G7914" s="132" t="s">
        <v>21</v>
      </c>
      <c r="H7914" s="132" t="s">
        <v>21</v>
      </c>
      <c r="I7914" s="132" t="s">
        <v>21</v>
      </c>
      <c r="J7914" s="133">
        <v>3.9</v>
      </c>
      <c r="K7914" s="133">
        <v>1.37</v>
      </c>
      <c r="L7914" s="133">
        <v>1.32</v>
      </c>
      <c r="M7914" s="134" t="str">
        <f t="shared" si="123"/>
        <v>P</v>
      </c>
      <c r="N7914" s="171" t="s">
        <v>10682</v>
      </c>
      <c r="O7914" s="146" t="s">
        <v>1500</v>
      </c>
      <c r="P7914" s="146" t="s">
        <v>9516</v>
      </c>
      <c r="Q7914" s="147" t="s">
        <v>10519</v>
      </c>
      <c r="R7914" s="187">
        <v>5.61</v>
      </c>
    </row>
    <row r="7915" spans="1:18" x14ac:dyDescent="0.25">
      <c r="A7915" s="135">
        <v>1085948</v>
      </c>
      <c r="B7915" s="148" t="s">
        <v>7045</v>
      </c>
      <c r="C7915" s="135">
        <v>3</v>
      </c>
      <c r="D7915" s="135">
        <v>1536</v>
      </c>
      <c r="E7915" s="188">
        <v>48</v>
      </c>
      <c r="F7915" s="135" t="s">
        <v>20</v>
      </c>
      <c r="G7915" s="135" t="s">
        <v>21</v>
      </c>
      <c r="H7915" s="135" t="s">
        <v>21</v>
      </c>
      <c r="I7915" s="135">
        <v>1</v>
      </c>
      <c r="J7915" s="136">
        <v>0.93</v>
      </c>
      <c r="K7915" s="136">
        <v>0.53</v>
      </c>
      <c r="L7915" s="136">
        <v>0.93</v>
      </c>
      <c r="M7915" s="137" t="str">
        <f t="shared" si="123"/>
        <v>P</v>
      </c>
      <c r="N7915" s="172" t="s">
        <v>10681</v>
      </c>
      <c r="O7915" s="149" t="s">
        <v>1500</v>
      </c>
      <c r="P7915" s="149" t="s">
        <v>9516</v>
      </c>
      <c r="Q7915" s="150" t="s">
        <v>10519</v>
      </c>
      <c r="R7915" s="189">
        <v>3.12</v>
      </c>
    </row>
    <row r="7916" spans="1:18" x14ac:dyDescent="0.25">
      <c r="A7916" s="132">
        <v>1085951</v>
      </c>
      <c r="B7916" s="145" t="s">
        <v>7046</v>
      </c>
      <c r="C7916" s="132">
        <v>1</v>
      </c>
      <c r="D7916" s="132">
        <v>400</v>
      </c>
      <c r="E7916" s="186" t="s">
        <v>20</v>
      </c>
      <c r="F7916" s="132" t="s">
        <v>20</v>
      </c>
      <c r="G7916" s="132" t="s">
        <v>20</v>
      </c>
      <c r="H7916" s="132" t="s">
        <v>20</v>
      </c>
      <c r="I7916" s="132" t="s">
        <v>20</v>
      </c>
      <c r="J7916" s="133">
        <v>1.8</v>
      </c>
      <c r="K7916" s="133">
        <v>1.8</v>
      </c>
      <c r="L7916" s="133">
        <v>0.02</v>
      </c>
      <c r="M7916" s="134" t="str">
        <f t="shared" si="123"/>
        <v>P</v>
      </c>
      <c r="N7916" s="173" t="s">
        <v>10682</v>
      </c>
      <c r="O7916" s="146" t="s">
        <v>1506</v>
      </c>
      <c r="P7916" s="146" t="s">
        <v>9401</v>
      </c>
      <c r="Q7916" s="147" t="s">
        <v>10519</v>
      </c>
      <c r="R7916" s="187">
        <v>3.07</v>
      </c>
    </row>
    <row r="7917" spans="1:18" x14ac:dyDescent="0.25">
      <c r="A7917" s="135">
        <v>1085961</v>
      </c>
      <c r="B7917" s="148" t="s">
        <v>7047</v>
      </c>
      <c r="C7917" s="135">
        <v>6</v>
      </c>
      <c r="D7917" s="135">
        <v>1416</v>
      </c>
      <c r="E7917" s="188">
        <v>24</v>
      </c>
      <c r="F7917" s="135" t="s">
        <v>20</v>
      </c>
      <c r="G7917" s="135" t="s">
        <v>20</v>
      </c>
      <c r="H7917" s="135" t="s">
        <v>20</v>
      </c>
      <c r="I7917" s="135" t="s">
        <v>20</v>
      </c>
      <c r="J7917" s="136">
        <v>1.35</v>
      </c>
      <c r="K7917" s="136">
        <v>0.9</v>
      </c>
      <c r="L7917" s="136">
        <v>1.35</v>
      </c>
      <c r="M7917" s="137" t="str">
        <f t="shared" si="123"/>
        <v>P</v>
      </c>
      <c r="N7917" s="174" t="s">
        <v>10682</v>
      </c>
      <c r="O7917" s="149" t="s">
        <v>1506</v>
      </c>
      <c r="P7917" s="149" t="s">
        <v>9445</v>
      </c>
      <c r="Q7917" s="150" t="s">
        <v>10519</v>
      </c>
      <c r="R7917" s="189">
        <v>0.89999999999999991</v>
      </c>
    </row>
    <row r="7918" spans="1:18" x14ac:dyDescent="0.25">
      <c r="A7918" s="132">
        <v>1086010</v>
      </c>
      <c r="B7918" s="145" t="s">
        <v>7048</v>
      </c>
      <c r="C7918" s="132">
        <v>6</v>
      </c>
      <c r="D7918" s="132">
        <v>480</v>
      </c>
      <c r="E7918" s="186" t="s">
        <v>21</v>
      </c>
      <c r="F7918" s="132">
        <v>640</v>
      </c>
      <c r="G7918" s="132" t="s">
        <v>20</v>
      </c>
      <c r="H7918" s="132">
        <v>25</v>
      </c>
      <c r="I7918" s="132">
        <v>1</v>
      </c>
      <c r="J7918" s="133">
        <v>1</v>
      </c>
      <c r="K7918" s="133">
        <v>1.5</v>
      </c>
      <c r="L7918" s="133">
        <v>1.75</v>
      </c>
      <c r="M7918" s="134" t="str">
        <f t="shared" si="123"/>
        <v>P</v>
      </c>
      <c r="N7918" s="173" t="s">
        <v>10681</v>
      </c>
      <c r="O7918" s="146" t="s">
        <v>1506</v>
      </c>
      <c r="P7918" s="146" t="s">
        <v>10455</v>
      </c>
      <c r="Q7918" s="147" t="s">
        <v>10519</v>
      </c>
      <c r="R7918" s="187">
        <v>4.8600000000000003</v>
      </c>
    </row>
    <row r="7919" spans="1:18" x14ac:dyDescent="0.25">
      <c r="A7919" s="135">
        <v>1086011</v>
      </c>
      <c r="B7919" s="148" t="s">
        <v>7049</v>
      </c>
      <c r="C7919" s="135">
        <v>6</v>
      </c>
      <c r="D7919" s="135">
        <v>102</v>
      </c>
      <c r="E7919" s="188" t="s">
        <v>21</v>
      </c>
      <c r="F7919" s="135">
        <v>170</v>
      </c>
      <c r="G7919" s="135">
        <v>8</v>
      </c>
      <c r="H7919" s="135" t="s">
        <v>20</v>
      </c>
      <c r="I7919" s="135">
        <v>2</v>
      </c>
      <c r="J7919" s="136">
        <v>2.76</v>
      </c>
      <c r="K7919" s="136">
        <v>2.29</v>
      </c>
      <c r="L7919" s="136">
        <v>1.45</v>
      </c>
      <c r="M7919" s="137" t="str">
        <f t="shared" si="123"/>
        <v>P</v>
      </c>
      <c r="N7919" s="174" t="s">
        <v>10681</v>
      </c>
      <c r="O7919" s="149" t="s">
        <v>1555</v>
      </c>
      <c r="P7919" s="149" t="s">
        <v>9448</v>
      </c>
      <c r="Q7919" s="150" t="s">
        <v>10519</v>
      </c>
      <c r="R7919" s="189">
        <v>13.200000000000001</v>
      </c>
    </row>
    <row r="7920" spans="1:18" x14ac:dyDescent="0.25">
      <c r="A7920" s="132">
        <v>1086014</v>
      </c>
      <c r="B7920" s="145" t="s">
        <v>7050</v>
      </c>
      <c r="C7920" s="132">
        <v>24</v>
      </c>
      <c r="D7920" s="132">
        <v>390</v>
      </c>
      <c r="E7920" s="186" t="s">
        <v>21</v>
      </c>
      <c r="F7920" s="132">
        <v>450</v>
      </c>
      <c r="G7920" s="132">
        <v>24</v>
      </c>
      <c r="H7920" s="132">
        <v>13</v>
      </c>
      <c r="I7920" s="132">
        <v>3</v>
      </c>
      <c r="J7920" s="133">
        <v>2.2999999999999998</v>
      </c>
      <c r="K7920" s="133">
        <v>1.5</v>
      </c>
      <c r="L7920" s="133">
        <v>0.9</v>
      </c>
      <c r="M7920" s="134" t="str">
        <f t="shared" si="123"/>
        <v>P</v>
      </c>
      <c r="N7920" s="173" t="s">
        <v>10681</v>
      </c>
      <c r="O7920" s="146" t="s">
        <v>1506</v>
      </c>
      <c r="P7920" s="146" t="s">
        <v>10455</v>
      </c>
      <c r="Q7920" s="147" t="s">
        <v>10519</v>
      </c>
      <c r="R7920" s="187">
        <v>13.68</v>
      </c>
    </row>
    <row r="7921" spans="1:18" x14ac:dyDescent="0.25">
      <c r="A7921" s="135">
        <v>1086034</v>
      </c>
      <c r="B7921" s="148" t="s">
        <v>7051</v>
      </c>
      <c r="C7921" s="135">
        <v>6</v>
      </c>
      <c r="D7921" s="135">
        <v>432</v>
      </c>
      <c r="E7921" s="188" t="s">
        <v>21</v>
      </c>
      <c r="F7921" s="135">
        <v>560</v>
      </c>
      <c r="G7921" s="135">
        <v>5</v>
      </c>
      <c r="H7921" s="135">
        <v>6</v>
      </c>
      <c r="I7921" s="135">
        <v>5</v>
      </c>
      <c r="J7921" s="136">
        <v>3.12</v>
      </c>
      <c r="K7921" s="136">
        <v>2.08</v>
      </c>
      <c r="L7921" s="136">
        <v>0.44</v>
      </c>
      <c r="M7921" s="137" t="str">
        <f t="shared" si="123"/>
        <v>P</v>
      </c>
      <c r="N7921" s="174" t="s">
        <v>10681</v>
      </c>
      <c r="O7921" s="149" t="s">
        <v>1506</v>
      </c>
      <c r="P7921" s="149" t="s">
        <v>9398</v>
      </c>
      <c r="Q7921" s="150" t="s">
        <v>10519</v>
      </c>
      <c r="R7921" s="189">
        <v>5.6999999999999993</v>
      </c>
    </row>
    <row r="7922" spans="1:18" x14ac:dyDescent="0.25">
      <c r="A7922" s="132">
        <v>1086036</v>
      </c>
      <c r="B7922" s="145" t="s">
        <v>7052</v>
      </c>
      <c r="C7922" s="132">
        <v>24</v>
      </c>
      <c r="D7922" s="132">
        <v>330</v>
      </c>
      <c r="E7922" s="186" t="s">
        <v>21</v>
      </c>
      <c r="F7922" s="132">
        <v>420</v>
      </c>
      <c r="G7922" s="132" t="s">
        <v>20</v>
      </c>
      <c r="H7922" s="132">
        <v>12</v>
      </c>
      <c r="I7922" s="132">
        <v>2</v>
      </c>
      <c r="J7922" s="133">
        <v>1.6</v>
      </c>
      <c r="K7922" s="133">
        <v>1.05</v>
      </c>
      <c r="L7922" s="133">
        <v>1.05</v>
      </c>
      <c r="M7922" s="134" t="str">
        <f t="shared" si="123"/>
        <v>P</v>
      </c>
      <c r="N7922" s="171" t="s">
        <v>10681</v>
      </c>
      <c r="O7922" s="146" t="s">
        <v>1506</v>
      </c>
      <c r="P7922" s="146" t="s">
        <v>10024</v>
      </c>
      <c r="Q7922" s="147" t="s">
        <v>10519</v>
      </c>
      <c r="R7922" s="187">
        <v>7.68</v>
      </c>
    </row>
    <row r="7923" spans="1:18" x14ac:dyDescent="0.25">
      <c r="A7923" s="135">
        <v>1086042</v>
      </c>
      <c r="B7923" s="148" t="s">
        <v>7053</v>
      </c>
      <c r="C7923" s="135">
        <v>6</v>
      </c>
      <c r="D7923" s="135">
        <v>396</v>
      </c>
      <c r="E7923" s="188" t="s">
        <v>21</v>
      </c>
      <c r="F7923" s="135">
        <v>594</v>
      </c>
      <c r="G7923" s="135" t="s">
        <v>20</v>
      </c>
      <c r="H7923" s="135">
        <v>25</v>
      </c>
      <c r="I7923" s="135">
        <v>1</v>
      </c>
      <c r="J7923" s="136">
        <v>1.48</v>
      </c>
      <c r="K7923" s="136">
        <v>1.03</v>
      </c>
      <c r="L7923" s="136">
        <v>1.4750000000000001</v>
      </c>
      <c r="M7923" s="137" t="str">
        <f t="shared" si="123"/>
        <v>P</v>
      </c>
      <c r="N7923" s="174" t="s">
        <v>10681</v>
      </c>
      <c r="O7923" s="149" t="s">
        <v>1506</v>
      </c>
      <c r="P7923" s="149" t="s">
        <v>9410</v>
      </c>
      <c r="Q7923" s="150" t="s">
        <v>10106</v>
      </c>
      <c r="R7923" s="189">
        <v>10.44</v>
      </c>
    </row>
    <row r="7924" spans="1:18" x14ac:dyDescent="0.25">
      <c r="A7924" s="132">
        <v>1086109</v>
      </c>
      <c r="B7924" s="145" t="s">
        <v>7054</v>
      </c>
      <c r="C7924" s="132">
        <v>12</v>
      </c>
      <c r="D7924" s="132">
        <v>540</v>
      </c>
      <c r="E7924" s="186">
        <v>20</v>
      </c>
      <c r="F7924" s="132" t="s">
        <v>20</v>
      </c>
      <c r="G7924" s="132" t="s">
        <v>20</v>
      </c>
      <c r="H7924" s="132" t="s">
        <v>20</v>
      </c>
      <c r="I7924" s="132" t="s">
        <v>20</v>
      </c>
      <c r="J7924" s="133">
        <v>3.35</v>
      </c>
      <c r="K7924" s="133">
        <v>2.2000000000000002</v>
      </c>
      <c r="L7924" s="133">
        <v>0.22</v>
      </c>
      <c r="M7924" s="134" t="str">
        <f t="shared" si="123"/>
        <v>P</v>
      </c>
      <c r="N7924" s="171" t="s">
        <v>10682</v>
      </c>
      <c r="O7924" s="146" t="s">
        <v>1506</v>
      </c>
      <c r="P7924" s="146" t="s">
        <v>9443</v>
      </c>
      <c r="Q7924" s="147" t="s">
        <v>10519</v>
      </c>
      <c r="R7924" s="187">
        <v>2.16</v>
      </c>
    </row>
    <row r="7925" spans="1:18" x14ac:dyDescent="0.25">
      <c r="A7925" s="135">
        <v>1086221</v>
      </c>
      <c r="B7925" s="148" t="s">
        <v>7055</v>
      </c>
      <c r="C7925" s="135">
        <v>6</v>
      </c>
      <c r="D7925" s="135">
        <v>40</v>
      </c>
      <c r="E7925" s="188" t="s">
        <v>21</v>
      </c>
      <c r="F7925" s="135">
        <v>60</v>
      </c>
      <c r="G7925" s="135" t="s">
        <v>20</v>
      </c>
      <c r="H7925" s="135" t="s">
        <v>20</v>
      </c>
      <c r="I7925" s="135" t="s">
        <v>20</v>
      </c>
      <c r="J7925" s="136">
        <v>4.42</v>
      </c>
      <c r="K7925" s="136">
        <v>2.2599999999999998</v>
      </c>
      <c r="L7925" s="136">
        <v>2.36</v>
      </c>
      <c r="M7925" s="137" t="str">
        <f t="shared" si="123"/>
        <v>P</v>
      </c>
      <c r="N7925" s="172" t="s">
        <v>10681</v>
      </c>
      <c r="O7925" s="149" t="s">
        <v>1555</v>
      </c>
      <c r="P7925" s="149" t="s">
        <v>9448</v>
      </c>
      <c r="Q7925" s="150" t="s">
        <v>10519</v>
      </c>
      <c r="R7925" s="189">
        <v>20.580000000000002</v>
      </c>
    </row>
    <row r="7926" spans="1:18" x14ac:dyDescent="0.25">
      <c r="A7926" s="132">
        <v>1086255</v>
      </c>
      <c r="B7926" s="145" t="s">
        <v>7056</v>
      </c>
      <c r="C7926" s="132">
        <v>100</v>
      </c>
      <c r="D7926" s="132">
        <v>400</v>
      </c>
      <c r="E7926" s="186">
        <v>4</v>
      </c>
      <c r="F7926" s="132">
        <v>480</v>
      </c>
      <c r="G7926" s="132">
        <v>32</v>
      </c>
      <c r="H7926" s="132">
        <v>32</v>
      </c>
      <c r="I7926" s="132">
        <v>1</v>
      </c>
      <c r="J7926" s="133">
        <v>2.2400000000000002</v>
      </c>
      <c r="K7926" s="133">
        <v>2.02</v>
      </c>
      <c r="L7926" s="133">
        <v>0.46</v>
      </c>
      <c r="M7926" s="134" t="str">
        <f t="shared" si="123"/>
        <v>P</v>
      </c>
      <c r="N7926" s="171" t="s">
        <v>10682</v>
      </c>
      <c r="O7926" s="146" t="s">
        <v>1500</v>
      </c>
      <c r="P7926" s="146" t="s">
        <v>9428</v>
      </c>
      <c r="Q7926" s="147" t="s">
        <v>10519</v>
      </c>
      <c r="R7926" s="187">
        <v>7.0000000000000009</v>
      </c>
    </row>
    <row r="7927" spans="1:18" x14ac:dyDescent="0.25">
      <c r="A7927" s="135">
        <v>1086256</v>
      </c>
      <c r="B7927" s="148" t="s">
        <v>7057</v>
      </c>
      <c r="C7927" s="135">
        <v>75</v>
      </c>
      <c r="D7927" s="135">
        <v>240</v>
      </c>
      <c r="E7927" s="188">
        <v>3</v>
      </c>
      <c r="F7927" s="135">
        <v>270</v>
      </c>
      <c r="G7927" s="135" t="s">
        <v>20</v>
      </c>
      <c r="H7927" s="135">
        <v>18</v>
      </c>
      <c r="I7927" s="135">
        <v>1</v>
      </c>
      <c r="J7927" s="136">
        <v>3.1</v>
      </c>
      <c r="K7927" s="136">
        <v>1.96</v>
      </c>
      <c r="L7927" s="136">
        <v>0.74</v>
      </c>
      <c r="M7927" s="137" t="str">
        <f t="shared" si="123"/>
        <v>P</v>
      </c>
      <c r="N7927" s="172" t="s">
        <v>10682</v>
      </c>
      <c r="O7927" s="149" t="s">
        <v>1500</v>
      </c>
      <c r="P7927" s="149" t="s">
        <v>9418</v>
      </c>
      <c r="Q7927" s="150" t="s">
        <v>10519</v>
      </c>
      <c r="R7927" s="189">
        <v>6.75</v>
      </c>
    </row>
    <row r="7928" spans="1:18" x14ac:dyDescent="0.25">
      <c r="A7928" s="132">
        <v>1086257</v>
      </c>
      <c r="B7928" s="145" t="s">
        <v>51</v>
      </c>
      <c r="C7928" s="132">
        <v>50</v>
      </c>
      <c r="D7928" s="132" t="s">
        <v>20</v>
      </c>
      <c r="E7928" s="186">
        <v>4</v>
      </c>
      <c r="F7928" s="132">
        <v>336</v>
      </c>
      <c r="G7928" s="132">
        <v>16</v>
      </c>
      <c r="H7928" s="132">
        <v>20</v>
      </c>
      <c r="I7928" s="132">
        <v>1</v>
      </c>
      <c r="J7928" s="133">
        <v>3</v>
      </c>
      <c r="K7928" s="133">
        <v>2.66</v>
      </c>
      <c r="L7928" s="133">
        <v>0.46</v>
      </c>
      <c r="M7928" s="134" t="str">
        <f t="shared" si="123"/>
        <v>P</v>
      </c>
      <c r="N7928" s="171" t="s">
        <v>10682</v>
      </c>
      <c r="O7928" s="146" t="s">
        <v>1500</v>
      </c>
      <c r="P7928" s="146" t="s">
        <v>9428</v>
      </c>
      <c r="Q7928" s="147" t="s">
        <v>10519</v>
      </c>
      <c r="R7928" s="187">
        <v>5</v>
      </c>
    </row>
    <row r="7929" spans="1:18" x14ac:dyDescent="0.25">
      <c r="A7929" s="135">
        <v>1086260</v>
      </c>
      <c r="B7929" s="148" t="s">
        <v>7058</v>
      </c>
      <c r="C7929" s="135">
        <v>24</v>
      </c>
      <c r="D7929" s="135">
        <v>900</v>
      </c>
      <c r="E7929" s="188">
        <v>50</v>
      </c>
      <c r="F7929" s="135">
        <v>1000</v>
      </c>
      <c r="G7929" s="135" t="s">
        <v>21</v>
      </c>
      <c r="H7929" s="135" t="s">
        <v>21</v>
      </c>
      <c r="I7929" s="135" t="s">
        <v>21</v>
      </c>
      <c r="J7929" s="136">
        <v>4.5999999999999996</v>
      </c>
      <c r="K7929" s="136">
        <v>0.2</v>
      </c>
      <c r="L7929" s="136">
        <v>0.05</v>
      </c>
      <c r="M7929" s="137" t="str">
        <f t="shared" si="123"/>
        <v>P</v>
      </c>
      <c r="N7929" s="172" t="s">
        <v>10682</v>
      </c>
      <c r="O7929" s="149" t="s">
        <v>1500</v>
      </c>
      <c r="P7929" s="149" t="s">
        <v>10020</v>
      </c>
      <c r="Q7929" s="150" t="s">
        <v>10519</v>
      </c>
      <c r="R7929" s="189">
        <v>7.4399999999999995</v>
      </c>
    </row>
    <row r="7930" spans="1:18" x14ac:dyDescent="0.25">
      <c r="A7930" s="132">
        <v>1086261</v>
      </c>
      <c r="B7930" s="145" t="s">
        <v>7059</v>
      </c>
      <c r="C7930" s="132">
        <v>24</v>
      </c>
      <c r="D7930" s="132">
        <v>900</v>
      </c>
      <c r="E7930" s="186">
        <v>50</v>
      </c>
      <c r="F7930" s="132" t="s">
        <v>20</v>
      </c>
      <c r="G7930" s="132" t="s">
        <v>21</v>
      </c>
      <c r="H7930" s="132" t="s">
        <v>21</v>
      </c>
      <c r="I7930" s="132" t="s">
        <v>21</v>
      </c>
      <c r="J7930" s="133">
        <v>5.5</v>
      </c>
      <c r="K7930" s="133">
        <v>0.25</v>
      </c>
      <c r="L7930" s="133">
        <v>0.05</v>
      </c>
      <c r="M7930" s="134" t="str">
        <f t="shared" si="123"/>
        <v>P</v>
      </c>
      <c r="N7930" s="171" t="s">
        <v>10682</v>
      </c>
      <c r="O7930" s="146" t="s">
        <v>1500</v>
      </c>
      <c r="P7930" s="146" t="s">
        <v>10020</v>
      </c>
      <c r="Q7930" s="147" t="s">
        <v>10519</v>
      </c>
      <c r="R7930" s="187">
        <v>7.92</v>
      </c>
    </row>
    <row r="7931" spans="1:18" x14ac:dyDescent="0.25">
      <c r="A7931" s="135">
        <v>1086263</v>
      </c>
      <c r="B7931" s="148" t="s">
        <v>7060</v>
      </c>
      <c r="C7931" s="135">
        <v>6</v>
      </c>
      <c r="D7931" s="135">
        <v>1176</v>
      </c>
      <c r="E7931" s="188">
        <v>6</v>
      </c>
      <c r="F7931" s="135" t="s">
        <v>20</v>
      </c>
      <c r="G7931" s="135" t="s">
        <v>20</v>
      </c>
      <c r="H7931" s="135">
        <v>96</v>
      </c>
      <c r="I7931" s="135">
        <v>1</v>
      </c>
      <c r="J7931" s="136">
        <v>2.38</v>
      </c>
      <c r="K7931" s="136">
        <v>1.78</v>
      </c>
      <c r="L7931" s="136">
        <v>0.19</v>
      </c>
      <c r="M7931" s="137" t="str">
        <f t="shared" si="123"/>
        <v>P</v>
      </c>
      <c r="N7931" s="174" t="s">
        <v>10682</v>
      </c>
      <c r="O7931" s="149" t="s">
        <v>1500</v>
      </c>
      <c r="P7931" s="149" t="s">
        <v>9428</v>
      </c>
      <c r="Q7931" s="150" t="s">
        <v>10519</v>
      </c>
      <c r="R7931" s="189">
        <v>1.5</v>
      </c>
    </row>
    <row r="7932" spans="1:18" x14ac:dyDescent="0.25">
      <c r="A7932" s="132">
        <v>1086264</v>
      </c>
      <c r="B7932" s="145" t="s">
        <v>7061</v>
      </c>
      <c r="C7932" s="132">
        <v>100</v>
      </c>
      <c r="D7932" s="132">
        <v>280</v>
      </c>
      <c r="E7932" s="186">
        <v>40</v>
      </c>
      <c r="F7932" s="132" t="s">
        <v>20</v>
      </c>
      <c r="G7932" s="132" t="s">
        <v>20</v>
      </c>
      <c r="H7932" s="132" t="s">
        <v>20</v>
      </c>
      <c r="I7932" s="132" t="s">
        <v>20</v>
      </c>
      <c r="J7932" s="133">
        <v>0.76</v>
      </c>
      <c r="K7932" s="133">
        <v>0.56999999999999995</v>
      </c>
      <c r="L7932" s="133">
        <v>0.51</v>
      </c>
      <c r="M7932" s="134" t="str">
        <f t="shared" si="123"/>
        <v>P</v>
      </c>
      <c r="N7932" s="171" t="s">
        <v>10682</v>
      </c>
      <c r="O7932" s="146" t="s">
        <v>1500</v>
      </c>
      <c r="P7932" s="146" t="s">
        <v>9428</v>
      </c>
      <c r="Q7932" s="147" t="s">
        <v>10519</v>
      </c>
      <c r="R7932" s="187">
        <v>4</v>
      </c>
    </row>
    <row r="7933" spans="1:18" x14ac:dyDescent="0.25">
      <c r="A7933" s="135">
        <v>1086363</v>
      </c>
      <c r="B7933" s="148" t="s">
        <v>7062</v>
      </c>
      <c r="C7933" s="135">
        <v>6</v>
      </c>
      <c r="D7933" s="135">
        <v>392</v>
      </c>
      <c r="E7933" s="188" t="s">
        <v>21</v>
      </c>
      <c r="F7933" s="135">
        <v>504</v>
      </c>
      <c r="G7933" s="135" t="s">
        <v>20</v>
      </c>
      <c r="H7933" s="135">
        <v>20</v>
      </c>
      <c r="I7933" s="135">
        <v>1</v>
      </c>
      <c r="J7933" s="136">
        <v>1.75</v>
      </c>
      <c r="K7933" s="136">
        <v>1.1399999999999999</v>
      </c>
      <c r="L7933" s="136">
        <v>1.37</v>
      </c>
      <c r="M7933" s="137" t="str">
        <f t="shared" si="123"/>
        <v>P</v>
      </c>
      <c r="N7933" s="172" t="s">
        <v>10681</v>
      </c>
      <c r="O7933" s="149" t="s">
        <v>1555</v>
      </c>
      <c r="P7933" s="149" t="s">
        <v>9429</v>
      </c>
      <c r="Q7933" s="150" t="s">
        <v>10519</v>
      </c>
      <c r="R7933" s="189">
        <v>5.82</v>
      </c>
    </row>
    <row r="7934" spans="1:18" x14ac:dyDescent="0.25">
      <c r="A7934" s="132">
        <v>1086377</v>
      </c>
      <c r="B7934" s="145" t="s">
        <v>7063</v>
      </c>
      <c r="C7934" s="132">
        <v>24</v>
      </c>
      <c r="D7934" s="132">
        <v>554</v>
      </c>
      <c r="E7934" s="186" t="s">
        <v>21</v>
      </c>
      <c r="F7934" s="132" t="s">
        <v>20</v>
      </c>
      <c r="G7934" s="132" t="s">
        <v>20</v>
      </c>
      <c r="H7934" s="132">
        <v>30</v>
      </c>
      <c r="I7934" s="132">
        <v>3</v>
      </c>
      <c r="J7934" s="133">
        <v>1.5</v>
      </c>
      <c r="K7934" s="133">
        <v>0.85</v>
      </c>
      <c r="L7934" s="133">
        <v>0.85</v>
      </c>
      <c r="M7934" s="134" t="str">
        <f t="shared" si="123"/>
        <v>P</v>
      </c>
      <c r="N7934" s="173" t="s">
        <v>10682</v>
      </c>
      <c r="O7934" s="146" t="s">
        <v>1614</v>
      </c>
      <c r="P7934" s="146" t="s">
        <v>9438</v>
      </c>
      <c r="Q7934" s="147" t="s">
        <v>10519</v>
      </c>
      <c r="R7934" s="187">
        <v>1.6800000000000002</v>
      </c>
    </row>
    <row r="7935" spans="1:18" x14ac:dyDescent="0.25">
      <c r="A7935" s="135">
        <v>1086379</v>
      </c>
      <c r="B7935" s="148" t="s">
        <v>7064</v>
      </c>
      <c r="C7935" s="135">
        <v>24</v>
      </c>
      <c r="D7935" s="135">
        <v>208</v>
      </c>
      <c r="E7935" s="188">
        <v>8</v>
      </c>
      <c r="F7935" s="135">
        <v>288</v>
      </c>
      <c r="G7935" s="135" t="s">
        <v>21</v>
      </c>
      <c r="H7935" s="135" t="s">
        <v>21</v>
      </c>
      <c r="I7935" s="135" t="s">
        <v>21</v>
      </c>
      <c r="J7935" s="136">
        <v>2.1</v>
      </c>
      <c r="K7935" s="136">
        <v>1.9</v>
      </c>
      <c r="L7935" s="136">
        <v>0.9</v>
      </c>
      <c r="M7935" s="137" t="str">
        <f t="shared" si="123"/>
        <v>P</v>
      </c>
      <c r="N7935" s="172" t="s">
        <v>10682</v>
      </c>
      <c r="O7935" s="149" t="s">
        <v>1587</v>
      </c>
      <c r="P7935" s="149" t="s">
        <v>9421</v>
      </c>
      <c r="Q7935" s="150" t="s">
        <v>10519</v>
      </c>
      <c r="R7935" s="189">
        <v>12.48</v>
      </c>
    </row>
    <row r="7936" spans="1:18" x14ac:dyDescent="0.25">
      <c r="A7936" s="132">
        <v>1086400</v>
      </c>
      <c r="B7936" s="145" t="s">
        <v>7065</v>
      </c>
      <c r="C7936" s="132">
        <v>6</v>
      </c>
      <c r="D7936" s="132">
        <v>270</v>
      </c>
      <c r="E7936" s="186" t="s">
        <v>20</v>
      </c>
      <c r="F7936" s="132" t="s">
        <v>20</v>
      </c>
      <c r="G7936" s="132" t="s">
        <v>20</v>
      </c>
      <c r="H7936" s="132" t="s">
        <v>20</v>
      </c>
      <c r="I7936" s="132" t="s">
        <v>20</v>
      </c>
      <c r="J7936" s="133">
        <v>1.99</v>
      </c>
      <c r="K7936" s="133">
        <v>1.3</v>
      </c>
      <c r="L7936" s="133">
        <v>1.42</v>
      </c>
      <c r="M7936" s="134" t="str">
        <f t="shared" si="123"/>
        <v>P</v>
      </c>
      <c r="N7936" s="171" t="s">
        <v>10681</v>
      </c>
      <c r="O7936" s="146" t="s">
        <v>1506</v>
      </c>
      <c r="P7936" s="146" t="s">
        <v>10025</v>
      </c>
      <c r="Q7936" s="147" t="s">
        <v>10106</v>
      </c>
      <c r="R7936" s="187">
        <v>13.200000000000001</v>
      </c>
    </row>
    <row r="7937" spans="1:18" x14ac:dyDescent="0.25">
      <c r="A7937" s="135">
        <v>1086507</v>
      </c>
      <c r="B7937" s="148" t="s">
        <v>7066</v>
      </c>
      <c r="C7937" s="135">
        <v>25</v>
      </c>
      <c r="D7937" s="135" t="s">
        <v>20</v>
      </c>
      <c r="E7937" s="188" t="s">
        <v>20</v>
      </c>
      <c r="F7937" s="135" t="s">
        <v>20</v>
      </c>
      <c r="G7937" s="135" t="s">
        <v>20</v>
      </c>
      <c r="H7937" s="135" t="s">
        <v>20</v>
      </c>
      <c r="I7937" s="135" t="s">
        <v>20</v>
      </c>
      <c r="J7937" s="136">
        <v>1.27</v>
      </c>
      <c r="K7937" s="136">
        <v>1.27</v>
      </c>
      <c r="L7937" s="136">
        <v>0.254</v>
      </c>
      <c r="M7937" s="137" t="str">
        <f t="shared" si="123"/>
        <v>P</v>
      </c>
      <c r="N7937" s="172" t="s">
        <v>10682</v>
      </c>
      <c r="O7937" s="149" t="s">
        <v>1562</v>
      </c>
      <c r="P7937" s="149" t="s">
        <v>9564</v>
      </c>
      <c r="Q7937" s="150" t="s">
        <v>10519</v>
      </c>
      <c r="R7937" s="189">
        <v>13.208955223880595</v>
      </c>
    </row>
    <row r="7938" spans="1:18" x14ac:dyDescent="0.25">
      <c r="A7938" s="132">
        <v>1086511</v>
      </c>
      <c r="B7938" s="145" t="s">
        <v>7067</v>
      </c>
      <c r="C7938" s="132">
        <v>30</v>
      </c>
      <c r="D7938" s="132">
        <v>96</v>
      </c>
      <c r="E7938" s="186">
        <v>8</v>
      </c>
      <c r="F7938" s="132">
        <v>128</v>
      </c>
      <c r="G7938" s="132" t="s">
        <v>21</v>
      </c>
      <c r="H7938" s="132" t="s">
        <v>21</v>
      </c>
      <c r="I7938" s="132" t="s">
        <v>21</v>
      </c>
      <c r="J7938" s="133">
        <v>4.78</v>
      </c>
      <c r="K7938" s="133">
        <v>3.8</v>
      </c>
      <c r="L7938" s="133">
        <v>0.70599999999999996</v>
      </c>
      <c r="M7938" s="134" t="str">
        <f t="shared" ref="M7938:M8001" si="124">HYPERLINK(CONCATENATE("T:\Distribution Centre\RDC Department Shared\Cubiscan photos","\",A7938,"-pac.jpg"),"P")</f>
        <v>P</v>
      </c>
      <c r="N7938" s="171" t="s">
        <v>10682</v>
      </c>
      <c r="O7938" s="146" t="s">
        <v>1614</v>
      </c>
      <c r="P7938" s="146" t="s">
        <v>9438</v>
      </c>
      <c r="Q7938" s="147" t="s">
        <v>10519</v>
      </c>
      <c r="R7938" s="187">
        <v>3</v>
      </c>
    </row>
    <row r="7939" spans="1:18" x14ac:dyDescent="0.25">
      <c r="A7939" s="135">
        <v>1086514</v>
      </c>
      <c r="B7939" s="148" t="s">
        <v>7068</v>
      </c>
      <c r="C7939" s="135">
        <v>1</v>
      </c>
      <c r="D7939" s="135">
        <v>1307</v>
      </c>
      <c r="E7939" s="188">
        <v>24</v>
      </c>
      <c r="F7939" s="135" t="s">
        <v>20</v>
      </c>
      <c r="G7939" s="135" t="s">
        <v>21</v>
      </c>
      <c r="H7939" s="135" t="s">
        <v>21</v>
      </c>
      <c r="I7939" s="135">
        <v>1</v>
      </c>
      <c r="J7939" s="136">
        <v>2</v>
      </c>
      <c r="K7939" s="136">
        <v>1.2</v>
      </c>
      <c r="L7939" s="136">
        <v>0.18</v>
      </c>
      <c r="M7939" s="137" t="str">
        <f t="shared" si="124"/>
        <v>P</v>
      </c>
      <c r="N7939" s="174" t="s">
        <v>10682</v>
      </c>
      <c r="O7939" s="149" t="s">
        <v>1500</v>
      </c>
      <c r="P7939" s="149" t="s">
        <v>10020</v>
      </c>
      <c r="Q7939" s="150" t="s">
        <v>10519</v>
      </c>
      <c r="R7939" s="189">
        <v>8.6199999999999992</v>
      </c>
    </row>
    <row r="7940" spans="1:18" x14ac:dyDescent="0.25">
      <c r="A7940" s="132">
        <v>1086518</v>
      </c>
      <c r="B7940" s="145" t="s">
        <v>7069</v>
      </c>
      <c r="C7940" s="132">
        <v>24</v>
      </c>
      <c r="D7940" s="132">
        <v>900</v>
      </c>
      <c r="E7940" s="186">
        <v>50</v>
      </c>
      <c r="F7940" s="132" t="s">
        <v>20</v>
      </c>
      <c r="G7940" s="132" t="s">
        <v>21</v>
      </c>
      <c r="H7940" s="132" t="s">
        <v>21</v>
      </c>
      <c r="I7940" s="132" t="s">
        <v>21</v>
      </c>
      <c r="J7940" s="133">
        <v>3.7</v>
      </c>
      <c r="K7940" s="133">
        <v>0.16</v>
      </c>
      <c r="L7940" s="133">
        <v>0.05</v>
      </c>
      <c r="M7940" s="134" t="str">
        <f t="shared" si="124"/>
        <v>P</v>
      </c>
      <c r="N7940" s="173" t="s">
        <v>10682</v>
      </c>
      <c r="O7940" s="146" t="s">
        <v>1500</v>
      </c>
      <c r="P7940" s="146" t="s">
        <v>10020</v>
      </c>
      <c r="Q7940" s="147" t="s">
        <v>10519</v>
      </c>
      <c r="R7940" s="187">
        <v>5.76</v>
      </c>
    </row>
    <row r="7941" spans="1:18" x14ac:dyDescent="0.25">
      <c r="A7941" s="135">
        <v>1086520</v>
      </c>
      <c r="B7941" s="148" t="s">
        <v>7070</v>
      </c>
      <c r="C7941" s="135">
        <v>6</v>
      </c>
      <c r="D7941" s="135">
        <v>168</v>
      </c>
      <c r="E7941" s="188">
        <v>4</v>
      </c>
      <c r="F7941" s="135">
        <v>224</v>
      </c>
      <c r="G7941" s="135" t="s">
        <v>21</v>
      </c>
      <c r="H7941" s="135" t="s">
        <v>21</v>
      </c>
      <c r="I7941" s="135" t="s">
        <v>21</v>
      </c>
      <c r="J7941" s="136">
        <v>1.9</v>
      </c>
      <c r="K7941" s="136">
        <v>1.64</v>
      </c>
      <c r="L7941" s="136">
        <v>1.6</v>
      </c>
      <c r="M7941" s="137" t="str">
        <f t="shared" si="124"/>
        <v>P</v>
      </c>
      <c r="N7941" s="174" t="s">
        <v>10681</v>
      </c>
      <c r="O7941" s="149" t="s">
        <v>2318</v>
      </c>
      <c r="P7941" s="149" t="s">
        <v>9478</v>
      </c>
      <c r="Q7941" s="150" t="s">
        <v>10519</v>
      </c>
      <c r="R7941" s="189">
        <v>6.84</v>
      </c>
    </row>
    <row r="7942" spans="1:18" x14ac:dyDescent="0.25">
      <c r="A7942" s="132">
        <v>1086522</v>
      </c>
      <c r="B7942" s="145" t="s">
        <v>7071</v>
      </c>
      <c r="C7942" s="132">
        <v>6</v>
      </c>
      <c r="D7942" s="132">
        <v>130</v>
      </c>
      <c r="E7942" s="186">
        <v>2</v>
      </c>
      <c r="F7942" s="132">
        <v>144</v>
      </c>
      <c r="G7942" s="132" t="s">
        <v>21</v>
      </c>
      <c r="H7942" s="132" t="s">
        <v>21</v>
      </c>
      <c r="I7942" s="132" t="s">
        <v>21</v>
      </c>
      <c r="J7942" s="133">
        <v>2.12</v>
      </c>
      <c r="K7942" s="133">
        <v>1.84</v>
      </c>
      <c r="L7942" s="133">
        <v>2.16</v>
      </c>
      <c r="M7942" s="134" t="str">
        <f t="shared" si="124"/>
        <v>P</v>
      </c>
      <c r="N7942" s="171" t="s">
        <v>10681</v>
      </c>
      <c r="O7942" s="146" t="s">
        <v>2318</v>
      </c>
      <c r="P7942" s="146" t="s">
        <v>9478</v>
      </c>
      <c r="Q7942" s="147" t="s">
        <v>10519</v>
      </c>
      <c r="R7942" s="187">
        <v>9.36</v>
      </c>
    </row>
    <row r="7943" spans="1:18" x14ac:dyDescent="0.25">
      <c r="A7943" s="135">
        <v>1086523</v>
      </c>
      <c r="B7943" s="148" t="s">
        <v>7072</v>
      </c>
      <c r="C7943" s="135">
        <v>6</v>
      </c>
      <c r="D7943" s="135">
        <v>88</v>
      </c>
      <c r="E7943" s="188">
        <v>2</v>
      </c>
      <c r="F7943" s="135">
        <v>100</v>
      </c>
      <c r="G7943" s="135" t="s">
        <v>21</v>
      </c>
      <c r="H7943" s="135" t="s">
        <v>21</v>
      </c>
      <c r="I7943" s="135" t="s">
        <v>21</v>
      </c>
      <c r="J7943" s="136">
        <v>2.64</v>
      </c>
      <c r="K7943" s="136">
        <v>1.8</v>
      </c>
      <c r="L7943" s="136">
        <v>2.64</v>
      </c>
      <c r="M7943" s="137" t="str">
        <f t="shared" si="124"/>
        <v>P</v>
      </c>
      <c r="N7943" s="172" t="s">
        <v>10681</v>
      </c>
      <c r="O7943" s="149" t="s">
        <v>2318</v>
      </c>
      <c r="P7943" s="149" t="s">
        <v>9478</v>
      </c>
      <c r="Q7943" s="150" t="s">
        <v>10519</v>
      </c>
      <c r="R7943" s="189">
        <v>11.82</v>
      </c>
    </row>
    <row r="7944" spans="1:18" x14ac:dyDescent="0.25">
      <c r="A7944" s="132">
        <v>1086525</v>
      </c>
      <c r="B7944" s="145" t="s">
        <v>7073</v>
      </c>
      <c r="C7944" s="132">
        <v>1</v>
      </c>
      <c r="D7944" s="132">
        <v>1800</v>
      </c>
      <c r="E7944" s="186">
        <v>50</v>
      </c>
      <c r="F7944" s="132" t="s">
        <v>20</v>
      </c>
      <c r="G7944" s="132" t="s">
        <v>21</v>
      </c>
      <c r="H7944" s="132" t="s">
        <v>21</v>
      </c>
      <c r="I7944" s="132">
        <v>1</v>
      </c>
      <c r="J7944" s="133">
        <v>1.1000000000000001</v>
      </c>
      <c r="K7944" s="133">
        <v>1.1000000000000001</v>
      </c>
      <c r="L7944" s="133">
        <v>0.33</v>
      </c>
      <c r="M7944" s="134" t="str">
        <f t="shared" si="124"/>
        <v>P</v>
      </c>
      <c r="N7944" s="171" t="s">
        <v>10682</v>
      </c>
      <c r="O7944" s="146" t="s">
        <v>1506</v>
      </c>
      <c r="P7944" s="146" t="s">
        <v>9526</v>
      </c>
      <c r="Q7944" s="147" t="s">
        <v>10519</v>
      </c>
      <c r="R7944" s="187">
        <v>2.2200000000000002</v>
      </c>
    </row>
    <row r="7945" spans="1:18" x14ac:dyDescent="0.25">
      <c r="A7945" s="135">
        <v>1086526</v>
      </c>
      <c r="B7945" s="148" t="s">
        <v>7074</v>
      </c>
      <c r="C7945" s="135">
        <v>1</v>
      </c>
      <c r="D7945" s="135">
        <v>36</v>
      </c>
      <c r="E7945" s="188">
        <v>4</v>
      </c>
      <c r="F7945" s="135">
        <v>48</v>
      </c>
      <c r="G7945" s="135" t="s">
        <v>21</v>
      </c>
      <c r="H7945" s="135" t="s">
        <v>21</v>
      </c>
      <c r="I7945" s="135" t="s">
        <v>21</v>
      </c>
      <c r="J7945" s="136">
        <v>4.93</v>
      </c>
      <c r="K7945" s="136">
        <v>3.8</v>
      </c>
      <c r="L7945" s="136">
        <v>1.7</v>
      </c>
      <c r="M7945" s="137" t="str">
        <f t="shared" si="124"/>
        <v>P</v>
      </c>
      <c r="N7945" s="172" t="s">
        <v>10682</v>
      </c>
      <c r="O7945" s="149" t="s">
        <v>1611</v>
      </c>
      <c r="P7945" s="149" t="s">
        <v>10026</v>
      </c>
      <c r="Q7945" s="150" t="s">
        <v>10519</v>
      </c>
      <c r="R7945" s="189">
        <v>6.73</v>
      </c>
    </row>
    <row r="7946" spans="1:18" x14ac:dyDescent="0.25">
      <c r="A7946" s="132">
        <v>1086529</v>
      </c>
      <c r="B7946" s="145" t="s">
        <v>7075</v>
      </c>
      <c r="C7946" s="132">
        <v>6</v>
      </c>
      <c r="D7946" s="132">
        <v>576</v>
      </c>
      <c r="E7946" s="186">
        <v>24</v>
      </c>
      <c r="F7946" s="132" t="s">
        <v>20</v>
      </c>
      <c r="G7946" s="132" t="s">
        <v>20</v>
      </c>
      <c r="H7946" s="132" t="s">
        <v>20</v>
      </c>
      <c r="I7946" s="132" t="s">
        <v>20</v>
      </c>
      <c r="J7946" s="133">
        <v>1.9</v>
      </c>
      <c r="K7946" s="133">
        <v>2.5499999999999998</v>
      </c>
      <c r="L7946" s="133">
        <v>0.35</v>
      </c>
      <c r="M7946" s="134" t="str">
        <f t="shared" si="124"/>
        <v>P</v>
      </c>
      <c r="N7946" s="173" t="s">
        <v>10682</v>
      </c>
      <c r="O7946" s="146" t="s">
        <v>1500</v>
      </c>
      <c r="P7946" s="146" t="s">
        <v>9455</v>
      </c>
      <c r="Q7946" s="147" t="s">
        <v>10519</v>
      </c>
      <c r="R7946" s="187">
        <v>3.42</v>
      </c>
    </row>
    <row r="7947" spans="1:18" x14ac:dyDescent="0.25">
      <c r="A7947" s="135">
        <v>1086588</v>
      </c>
      <c r="B7947" s="148" t="s">
        <v>7076</v>
      </c>
      <c r="C7947" s="135">
        <v>6</v>
      </c>
      <c r="D7947" s="135" t="s">
        <v>20</v>
      </c>
      <c r="E7947" s="188" t="s">
        <v>20</v>
      </c>
      <c r="F7947" s="135" t="s">
        <v>20</v>
      </c>
      <c r="G7947" s="135" t="s">
        <v>20</v>
      </c>
      <c r="H7947" s="135" t="s">
        <v>20</v>
      </c>
      <c r="I7947" s="135" t="s">
        <v>20</v>
      </c>
      <c r="J7947" s="136">
        <v>2.93</v>
      </c>
      <c r="K7947" s="136">
        <v>1.77</v>
      </c>
      <c r="L7947" s="136">
        <v>2.2200000000000002</v>
      </c>
      <c r="M7947" s="137" t="str">
        <f t="shared" si="124"/>
        <v>P</v>
      </c>
      <c r="N7947" s="172" t="s">
        <v>10682</v>
      </c>
      <c r="O7947" s="149" t="s">
        <v>1506</v>
      </c>
      <c r="P7947" s="149" t="s">
        <v>10027</v>
      </c>
      <c r="Q7947" s="150" t="s">
        <v>10106</v>
      </c>
      <c r="R7947" s="189">
        <v>17.940000000000001</v>
      </c>
    </row>
    <row r="7948" spans="1:18" x14ac:dyDescent="0.25">
      <c r="A7948" s="132">
        <v>1086599</v>
      </c>
      <c r="B7948" s="145" t="s">
        <v>7077</v>
      </c>
      <c r="C7948" s="132">
        <v>4</v>
      </c>
      <c r="D7948" s="132">
        <v>560</v>
      </c>
      <c r="E7948" s="186" t="s">
        <v>21</v>
      </c>
      <c r="F7948" s="132">
        <v>720</v>
      </c>
      <c r="G7948" s="132" t="s">
        <v>20</v>
      </c>
      <c r="H7948" s="132">
        <v>25</v>
      </c>
      <c r="I7948" s="132">
        <v>1</v>
      </c>
      <c r="J7948" s="133">
        <v>1.5</v>
      </c>
      <c r="K7948" s="133">
        <v>1</v>
      </c>
      <c r="L7948" s="133">
        <v>1.5</v>
      </c>
      <c r="M7948" s="134" t="str">
        <f t="shared" si="124"/>
        <v>P</v>
      </c>
      <c r="N7948" s="171" t="s">
        <v>10681</v>
      </c>
      <c r="O7948" s="146" t="s">
        <v>1506</v>
      </c>
      <c r="P7948" s="146" t="s">
        <v>10455</v>
      </c>
      <c r="Q7948" s="147" t="s">
        <v>10519</v>
      </c>
      <c r="R7948" s="187">
        <v>18.48</v>
      </c>
    </row>
    <row r="7949" spans="1:18" x14ac:dyDescent="0.25">
      <c r="A7949" s="135">
        <v>1086613</v>
      </c>
      <c r="B7949" s="148" t="s">
        <v>7078</v>
      </c>
      <c r="C7949" s="135">
        <v>6</v>
      </c>
      <c r="D7949" s="135">
        <v>30</v>
      </c>
      <c r="E7949" s="188" t="s">
        <v>20</v>
      </c>
      <c r="F7949" s="135" t="s">
        <v>20</v>
      </c>
      <c r="G7949" s="135" t="s">
        <v>20</v>
      </c>
      <c r="H7949" s="135" t="s">
        <v>20</v>
      </c>
      <c r="I7949" s="135" t="s">
        <v>20</v>
      </c>
      <c r="J7949" s="136">
        <v>1.9</v>
      </c>
      <c r="K7949" s="136">
        <v>1.31</v>
      </c>
      <c r="L7949" s="136">
        <v>7.0000000000000007E-2</v>
      </c>
      <c r="M7949" s="137" t="str">
        <f t="shared" si="124"/>
        <v>P</v>
      </c>
      <c r="N7949" s="174" t="s">
        <v>10682</v>
      </c>
      <c r="O7949" s="149" t="s">
        <v>1506</v>
      </c>
      <c r="P7949" s="149" t="s">
        <v>10028</v>
      </c>
      <c r="Q7949" s="150" t="s">
        <v>10519</v>
      </c>
      <c r="R7949" s="189">
        <v>1.62</v>
      </c>
    </row>
    <row r="7950" spans="1:18" x14ac:dyDescent="0.25">
      <c r="A7950" s="132">
        <v>1086615</v>
      </c>
      <c r="B7950" s="145" t="s">
        <v>7079</v>
      </c>
      <c r="C7950" s="132">
        <v>6</v>
      </c>
      <c r="D7950" s="132">
        <v>400</v>
      </c>
      <c r="E7950" s="186" t="s">
        <v>20</v>
      </c>
      <c r="F7950" s="132" t="s">
        <v>20</v>
      </c>
      <c r="G7950" s="132" t="s">
        <v>20</v>
      </c>
      <c r="H7950" s="132" t="s">
        <v>20</v>
      </c>
      <c r="I7950" s="132" t="s">
        <v>20</v>
      </c>
      <c r="J7950" s="133">
        <v>1.55</v>
      </c>
      <c r="K7950" s="133">
        <v>2.4</v>
      </c>
      <c r="L7950" s="133">
        <v>3.7999999999999999E-2</v>
      </c>
      <c r="M7950" s="134" t="str">
        <f t="shared" si="124"/>
        <v>P</v>
      </c>
      <c r="N7950" s="173" t="s">
        <v>10682</v>
      </c>
      <c r="O7950" s="146" t="s">
        <v>1506</v>
      </c>
      <c r="P7950" s="146" t="s">
        <v>10028</v>
      </c>
      <c r="Q7950" s="147" t="s">
        <v>10519</v>
      </c>
      <c r="R7950" s="187">
        <v>1.32</v>
      </c>
    </row>
    <row r="7951" spans="1:18" x14ac:dyDescent="0.25">
      <c r="A7951" s="135">
        <v>1086677</v>
      </c>
      <c r="B7951" s="148" t="s">
        <v>10029</v>
      </c>
      <c r="C7951" s="135">
        <v>1</v>
      </c>
      <c r="D7951" s="135" t="s">
        <v>20</v>
      </c>
      <c r="E7951" s="188" t="s">
        <v>20</v>
      </c>
      <c r="F7951" s="135" t="s">
        <v>20</v>
      </c>
      <c r="G7951" s="135" t="s">
        <v>20</v>
      </c>
      <c r="H7951" s="135" t="s">
        <v>20</v>
      </c>
      <c r="I7951" s="135" t="s">
        <v>20</v>
      </c>
      <c r="J7951" s="136">
        <v>2.9980000000000002</v>
      </c>
      <c r="K7951" s="136">
        <v>1.601</v>
      </c>
      <c r="L7951" s="136">
        <v>1.679</v>
      </c>
      <c r="M7951" s="137" t="str">
        <f t="shared" si="124"/>
        <v>P</v>
      </c>
      <c r="N7951" s="174" t="s">
        <v>10681</v>
      </c>
      <c r="O7951" s="149" t="s">
        <v>1562</v>
      </c>
      <c r="P7951" s="149" t="s">
        <v>10691</v>
      </c>
      <c r="Q7951" s="150" t="s">
        <v>10106</v>
      </c>
      <c r="R7951" s="189">
        <v>1.7388059701492538</v>
      </c>
    </row>
    <row r="7952" spans="1:18" x14ac:dyDescent="0.25">
      <c r="A7952" s="132">
        <v>1086678</v>
      </c>
      <c r="B7952" s="145" t="s">
        <v>10030</v>
      </c>
      <c r="C7952" s="132">
        <v>4</v>
      </c>
      <c r="D7952" s="132" t="s">
        <v>20</v>
      </c>
      <c r="E7952" s="186" t="s">
        <v>20</v>
      </c>
      <c r="F7952" s="132" t="s">
        <v>20</v>
      </c>
      <c r="G7952" s="132" t="s">
        <v>20</v>
      </c>
      <c r="H7952" s="132" t="s">
        <v>20</v>
      </c>
      <c r="I7952" s="132" t="s">
        <v>20</v>
      </c>
      <c r="J7952" s="133">
        <v>6.0460000000000003</v>
      </c>
      <c r="K7952" s="133">
        <v>3.03</v>
      </c>
      <c r="L7952" s="133">
        <v>1.679</v>
      </c>
      <c r="M7952" s="134" t="str">
        <f t="shared" si="124"/>
        <v>P</v>
      </c>
      <c r="N7952" s="171" t="s">
        <v>10681</v>
      </c>
      <c r="O7952" s="146" t="s">
        <v>1562</v>
      </c>
      <c r="P7952" s="146" t="s">
        <v>10691</v>
      </c>
      <c r="Q7952" s="147" t="s">
        <v>10519</v>
      </c>
      <c r="R7952" s="187">
        <v>6.3283582089552235</v>
      </c>
    </row>
    <row r="7953" spans="1:18" x14ac:dyDescent="0.25">
      <c r="A7953" s="135">
        <v>1086680</v>
      </c>
      <c r="B7953" s="148" t="s">
        <v>10031</v>
      </c>
      <c r="C7953" s="135">
        <v>1</v>
      </c>
      <c r="D7953" s="135" t="s">
        <v>20</v>
      </c>
      <c r="E7953" s="188" t="s">
        <v>20</v>
      </c>
      <c r="F7953" s="135" t="s">
        <v>20</v>
      </c>
      <c r="G7953" s="135" t="s">
        <v>20</v>
      </c>
      <c r="H7953" s="135" t="s">
        <v>20</v>
      </c>
      <c r="I7953" s="135" t="s">
        <v>20</v>
      </c>
      <c r="J7953" s="136">
        <v>2.9980000000000002</v>
      </c>
      <c r="K7953" s="136">
        <v>1.601</v>
      </c>
      <c r="L7953" s="136">
        <v>1.679</v>
      </c>
      <c r="M7953" s="137" t="str">
        <f t="shared" si="124"/>
        <v>P</v>
      </c>
      <c r="N7953" s="174" t="s">
        <v>10681</v>
      </c>
      <c r="O7953" s="149" t="s">
        <v>1562</v>
      </c>
      <c r="P7953" s="149" t="s">
        <v>10691</v>
      </c>
      <c r="Q7953" s="150" t="s">
        <v>10519</v>
      </c>
      <c r="R7953" s="189">
        <v>1.7313432835820892</v>
      </c>
    </row>
    <row r="7954" spans="1:18" x14ac:dyDescent="0.25">
      <c r="A7954" s="132">
        <v>1086681</v>
      </c>
      <c r="B7954" s="145" t="s">
        <v>10032</v>
      </c>
      <c r="C7954" s="132">
        <v>1</v>
      </c>
      <c r="D7954" s="132" t="s">
        <v>20</v>
      </c>
      <c r="E7954" s="186" t="s">
        <v>20</v>
      </c>
      <c r="F7954" s="132" t="s">
        <v>20</v>
      </c>
      <c r="G7954" s="132" t="s">
        <v>20</v>
      </c>
      <c r="H7954" s="132" t="s">
        <v>20</v>
      </c>
      <c r="I7954" s="132" t="s">
        <v>20</v>
      </c>
      <c r="J7954" s="133">
        <v>5.8</v>
      </c>
      <c r="K7954" s="133">
        <v>5.8</v>
      </c>
      <c r="L7954" s="133">
        <v>7</v>
      </c>
      <c r="M7954" s="134" t="str">
        <f t="shared" si="124"/>
        <v>P</v>
      </c>
      <c r="N7954" s="173" t="s">
        <v>10682</v>
      </c>
      <c r="O7954" s="146" t="s">
        <v>1506</v>
      </c>
      <c r="P7954" s="146" t="s">
        <v>9501</v>
      </c>
      <c r="Q7954" s="147" t="s">
        <v>10519</v>
      </c>
      <c r="R7954" s="187">
        <v>112.87</v>
      </c>
    </row>
    <row r="7955" spans="1:18" x14ac:dyDescent="0.25">
      <c r="A7955" s="135">
        <v>1086684</v>
      </c>
      <c r="B7955" s="148" t="s">
        <v>10509</v>
      </c>
      <c r="C7955" s="135">
        <v>6</v>
      </c>
      <c r="D7955" s="135" t="s">
        <v>20</v>
      </c>
      <c r="E7955" s="188" t="s">
        <v>20</v>
      </c>
      <c r="F7955" s="135" t="s">
        <v>20</v>
      </c>
      <c r="G7955" s="135" t="s">
        <v>20</v>
      </c>
      <c r="H7955" s="135" t="s">
        <v>20</v>
      </c>
      <c r="I7955" s="135" t="s">
        <v>20</v>
      </c>
      <c r="J7955" s="136">
        <v>1.77</v>
      </c>
      <c r="K7955" s="136">
        <v>1.17</v>
      </c>
      <c r="L7955" s="136">
        <v>1.5</v>
      </c>
      <c r="M7955" s="137" t="str">
        <f t="shared" si="124"/>
        <v>P</v>
      </c>
      <c r="N7955" s="174" t="s">
        <v>10681</v>
      </c>
      <c r="O7955" s="149" t="s">
        <v>1506</v>
      </c>
      <c r="P7955" s="149" t="s">
        <v>9430</v>
      </c>
      <c r="Q7955" s="150" t="s">
        <v>10519</v>
      </c>
      <c r="R7955" s="189">
        <v>3.21</v>
      </c>
    </row>
    <row r="7956" spans="1:18" x14ac:dyDescent="0.25">
      <c r="A7956" s="132">
        <v>1086727</v>
      </c>
      <c r="B7956" s="145" t="s">
        <v>7080</v>
      </c>
      <c r="C7956" s="132">
        <v>6</v>
      </c>
      <c r="D7956" s="132">
        <v>50</v>
      </c>
      <c r="E7956" s="186" t="s">
        <v>21</v>
      </c>
      <c r="F7956" s="132">
        <v>60</v>
      </c>
      <c r="G7956" s="132" t="s">
        <v>20</v>
      </c>
      <c r="H7956" s="132" t="s">
        <v>20</v>
      </c>
      <c r="I7956" s="132" t="s">
        <v>20</v>
      </c>
      <c r="J7956" s="133">
        <v>4.22</v>
      </c>
      <c r="K7956" s="133">
        <v>2.2000000000000002</v>
      </c>
      <c r="L7956" s="133">
        <v>2.23</v>
      </c>
      <c r="M7956" s="134" t="str">
        <f t="shared" si="124"/>
        <v>P</v>
      </c>
      <c r="N7956" s="173" t="s">
        <v>10681</v>
      </c>
      <c r="O7956" s="146" t="s">
        <v>1506</v>
      </c>
      <c r="P7956" s="146" t="s">
        <v>9496</v>
      </c>
      <c r="Q7956" s="147" t="s">
        <v>10519</v>
      </c>
      <c r="R7956" s="187">
        <v>22.5</v>
      </c>
    </row>
    <row r="7957" spans="1:18" x14ac:dyDescent="0.25">
      <c r="A7957" s="135">
        <v>1086748</v>
      </c>
      <c r="B7957" s="148" t="s">
        <v>7081</v>
      </c>
      <c r="C7957" s="135">
        <v>6</v>
      </c>
      <c r="D7957" s="135">
        <v>50</v>
      </c>
      <c r="E7957" s="188" t="s">
        <v>21</v>
      </c>
      <c r="F7957" s="135">
        <v>60</v>
      </c>
      <c r="G7957" s="135" t="s">
        <v>20</v>
      </c>
      <c r="H7957" s="135" t="s">
        <v>20</v>
      </c>
      <c r="I7957" s="135" t="s">
        <v>20</v>
      </c>
      <c r="J7957" s="136">
        <v>4.4000000000000004</v>
      </c>
      <c r="K7957" s="136">
        <v>2.25</v>
      </c>
      <c r="L7957" s="136">
        <v>2.3199999999999998</v>
      </c>
      <c r="M7957" s="137" t="str">
        <f t="shared" si="124"/>
        <v>P</v>
      </c>
      <c r="N7957" s="174" t="s">
        <v>10681</v>
      </c>
      <c r="O7957" s="149" t="s">
        <v>1506</v>
      </c>
      <c r="P7957" s="149" t="s">
        <v>9435</v>
      </c>
      <c r="Q7957" s="150" t="s">
        <v>10519</v>
      </c>
      <c r="R7957" s="189">
        <v>20.399999999999999</v>
      </c>
    </row>
    <row r="7958" spans="1:18" x14ac:dyDescent="0.25">
      <c r="A7958" s="132">
        <v>1086848</v>
      </c>
      <c r="B7958" s="145" t="s">
        <v>10452</v>
      </c>
      <c r="C7958" s="132">
        <v>6</v>
      </c>
      <c r="D7958" s="132" t="s">
        <v>20</v>
      </c>
      <c r="E7958" s="186" t="s">
        <v>20</v>
      </c>
      <c r="F7958" s="132" t="s">
        <v>20</v>
      </c>
      <c r="G7958" s="132" t="s">
        <v>20</v>
      </c>
      <c r="H7958" s="132" t="s">
        <v>20</v>
      </c>
      <c r="I7958" s="132" t="s">
        <v>20</v>
      </c>
      <c r="J7958" s="133">
        <v>1.67</v>
      </c>
      <c r="K7958" s="133">
        <v>1.0900000000000001</v>
      </c>
      <c r="L7958" s="133">
        <v>1.65</v>
      </c>
      <c r="M7958" s="134" t="str">
        <f t="shared" si="124"/>
        <v>P</v>
      </c>
      <c r="N7958" s="173" t="s">
        <v>10681</v>
      </c>
      <c r="O7958" s="146" t="s">
        <v>1506</v>
      </c>
      <c r="P7958" s="146" t="s">
        <v>9430</v>
      </c>
      <c r="Q7958" s="147" t="s">
        <v>10519</v>
      </c>
      <c r="R7958" s="187">
        <v>5.09</v>
      </c>
    </row>
    <row r="7959" spans="1:18" x14ac:dyDescent="0.25">
      <c r="A7959" s="135">
        <v>1086849</v>
      </c>
      <c r="B7959" s="148" t="s">
        <v>1401</v>
      </c>
      <c r="C7959" s="135">
        <v>6</v>
      </c>
      <c r="D7959" s="135" t="s">
        <v>20</v>
      </c>
      <c r="E7959" s="188" t="s">
        <v>20</v>
      </c>
      <c r="F7959" s="135" t="s">
        <v>20</v>
      </c>
      <c r="G7959" s="135" t="s">
        <v>20</v>
      </c>
      <c r="H7959" s="135" t="s">
        <v>20</v>
      </c>
      <c r="I7959" s="135" t="s">
        <v>20</v>
      </c>
      <c r="J7959" s="136">
        <v>1.67</v>
      </c>
      <c r="K7959" s="136">
        <v>1.0900000000000001</v>
      </c>
      <c r="L7959" s="136">
        <v>1.65</v>
      </c>
      <c r="M7959" s="137" t="str">
        <f t="shared" si="124"/>
        <v>P</v>
      </c>
      <c r="N7959" s="174" t="s">
        <v>10681</v>
      </c>
      <c r="O7959" s="149" t="s">
        <v>1506</v>
      </c>
      <c r="P7959" s="149" t="s">
        <v>9430</v>
      </c>
      <c r="Q7959" s="150" t="s">
        <v>10519</v>
      </c>
      <c r="R7959" s="189">
        <v>4</v>
      </c>
    </row>
    <row r="7960" spans="1:18" x14ac:dyDescent="0.25">
      <c r="A7960" s="132">
        <v>1086850</v>
      </c>
      <c r="B7960" s="145" t="s">
        <v>10453</v>
      </c>
      <c r="C7960" s="132">
        <v>6</v>
      </c>
      <c r="D7960" s="132" t="s">
        <v>20</v>
      </c>
      <c r="E7960" s="186" t="s">
        <v>20</v>
      </c>
      <c r="F7960" s="132" t="s">
        <v>20</v>
      </c>
      <c r="G7960" s="132" t="s">
        <v>20</v>
      </c>
      <c r="H7960" s="132" t="s">
        <v>20</v>
      </c>
      <c r="I7960" s="132" t="s">
        <v>20</v>
      </c>
      <c r="J7960" s="133">
        <v>1.67</v>
      </c>
      <c r="K7960" s="133">
        <v>1.0900000000000001</v>
      </c>
      <c r="L7960" s="133">
        <v>1.65</v>
      </c>
      <c r="M7960" s="134" t="str">
        <f t="shared" si="124"/>
        <v>P</v>
      </c>
      <c r="N7960" s="173" t="s">
        <v>10681</v>
      </c>
      <c r="O7960" s="146" t="s">
        <v>1506</v>
      </c>
      <c r="P7960" s="146" t="s">
        <v>9430</v>
      </c>
      <c r="Q7960" s="147" t="s">
        <v>10519</v>
      </c>
      <c r="R7960" s="187">
        <v>3.58</v>
      </c>
    </row>
    <row r="7961" spans="1:18" x14ac:dyDescent="0.25">
      <c r="A7961" s="135">
        <v>1086852</v>
      </c>
      <c r="B7961" s="148" t="s">
        <v>10454</v>
      </c>
      <c r="C7961" s="135">
        <v>6</v>
      </c>
      <c r="D7961" s="135" t="s">
        <v>20</v>
      </c>
      <c r="E7961" s="188" t="s">
        <v>20</v>
      </c>
      <c r="F7961" s="135" t="s">
        <v>20</v>
      </c>
      <c r="G7961" s="135" t="s">
        <v>20</v>
      </c>
      <c r="H7961" s="135" t="s">
        <v>20</v>
      </c>
      <c r="I7961" s="135" t="s">
        <v>20</v>
      </c>
      <c r="J7961" s="136">
        <v>1.67</v>
      </c>
      <c r="K7961" s="136">
        <v>1.0900000000000001</v>
      </c>
      <c r="L7961" s="136">
        <v>1.65</v>
      </c>
      <c r="M7961" s="137" t="str">
        <f t="shared" si="124"/>
        <v>P</v>
      </c>
      <c r="N7961" s="174" t="s">
        <v>10681</v>
      </c>
      <c r="O7961" s="149" t="s">
        <v>1506</v>
      </c>
      <c r="P7961" s="149" t="s">
        <v>9430</v>
      </c>
      <c r="Q7961" s="150" t="s">
        <v>10519</v>
      </c>
      <c r="R7961" s="189">
        <v>2.4</v>
      </c>
    </row>
    <row r="7962" spans="1:18" x14ac:dyDescent="0.25">
      <c r="A7962" s="132">
        <v>1086858</v>
      </c>
      <c r="B7962" s="145" t="s">
        <v>1402</v>
      </c>
      <c r="C7962" s="132">
        <v>6</v>
      </c>
      <c r="D7962" s="132" t="s">
        <v>20</v>
      </c>
      <c r="E7962" s="186" t="s">
        <v>20</v>
      </c>
      <c r="F7962" s="132" t="s">
        <v>20</v>
      </c>
      <c r="G7962" s="132" t="s">
        <v>20</v>
      </c>
      <c r="H7962" s="132" t="s">
        <v>20</v>
      </c>
      <c r="I7962" s="132" t="s">
        <v>20</v>
      </c>
      <c r="J7962" s="133">
        <v>1.72</v>
      </c>
      <c r="K7962" s="133">
        <v>1.1499999999999999</v>
      </c>
      <c r="L7962" s="133">
        <v>1.68</v>
      </c>
      <c r="M7962" s="134" t="str">
        <f t="shared" si="124"/>
        <v>P</v>
      </c>
      <c r="N7962" s="173" t="s">
        <v>10681</v>
      </c>
      <c r="O7962" s="146" t="s">
        <v>1506</v>
      </c>
      <c r="P7962" s="146" t="s">
        <v>10455</v>
      </c>
      <c r="Q7962" s="147" t="s">
        <v>10519</v>
      </c>
      <c r="R7962" s="187">
        <v>7.0500000000000007</v>
      </c>
    </row>
    <row r="7963" spans="1:18" x14ac:dyDescent="0.25">
      <c r="A7963" s="135">
        <v>1086859</v>
      </c>
      <c r="B7963" s="148" t="s">
        <v>1403</v>
      </c>
      <c r="C7963" s="135">
        <v>6</v>
      </c>
      <c r="D7963" s="135" t="s">
        <v>20</v>
      </c>
      <c r="E7963" s="188" t="s">
        <v>20</v>
      </c>
      <c r="F7963" s="135" t="s">
        <v>20</v>
      </c>
      <c r="G7963" s="135" t="s">
        <v>20</v>
      </c>
      <c r="H7963" s="135" t="s">
        <v>20</v>
      </c>
      <c r="I7963" s="135" t="s">
        <v>20</v>
      </c>
      <c r="J7963" s="136">
        <v>1.72</v>
      </c>
      <c r="K7963" s="136">
        <v>1.1499999999999999</v>
      </c>
      <c r="L7963" s="136">
        <v>1.68</v>
      </c>
      <c r="M7963" s="137" t="str">
        <f t="shared" si="124"/>
        <v>P</v>
      </c>
      <c r="N7963" s="172" t="s">
        <v>10681</v>
      </c>
      <c r="O7963" s="149" t="s">
        <v>1506</v>
      </c>
      <c r="P7963" s="149" t="s">
        <v>10455</v>
      </c>
      <c r="Q7963" s="150" t="s">
        <v>10519</v>
      </c>
      <c r="R7963" s="189">
        <v>4.71</v>
      </c>
    </row>
    <row r="7964" spans="1:18" x14ac:dyDescent="0.25">
      <c r="A7964" s="132">
        <v>1086892</v>
      </c>
      <c r="B7964" s="145" t="s">
        <v>7082</v>
      </c>
      <c r="C7964" s="132">
        <v>6</v>
      </c>
      <c r="D7964" s="132">
        <v>40</v>
      </c>
      <c r="E7964" s="186" t="s">
        <v>21</v>
      </c>
      <c r="F7964" s="132">
        <v>60</v>
      </c>
      <c r="G7964" s="132" t="s">
        <v>20</v>
      </c>
      <c r="H7964" s="132" t="s">
        <v>20</v>
      </c>
      <c r="I7964" s="132" t="s">
        <v>20</v>
      </c>
      <c r="J7964" s="133">
        <v>4.45</v>
      </c>
      <c r="K7964" s="133">
        <v>2.25</v>
      </c>
      <c r="L7964" s="133">
        <v>2.3199999999999998</v>
      </c>
      <c r="M7964" s="134" t="str">
        <f t="shared" si="124"/>
        <v>P</v>
      </c>
      <c r="N7964" s="173" t="s">
        <v>10681</v>
      </c>
      <c r="O7964" s="146" t="s">
        <v>1555</v>
      </c>
      <c r="P7964" s="146" t="s">
        <v>9448</v>
      </c>
      <c r="Q7964" s="147" t="s">
        <v>10519</v>
      </c>
      <c r="R7964" s="187">
        <v>21.36</v>
      </c>
    </row>
    <row r="7965" spans="1:18" x14ac:dyDescent="0.25">
      <c r="A7965" s="135">
        <v>1086897</v>
      </c>
      <c r="B7965" s="148" t="s">
        <v>10257</v>
      </c>
      <c r="C7965" s="135">
        <v>6</v>
      </c>
      <c r="D7965" s="135" t="s">
        <v>20</v>
      </c>
      <c r="E7965" s="188">
        <v>12</v>
      </c>
      <c r="F7965" s="135">
        <v>384</v>
      </c>
      <c r="G7965" s="135" t="s">
        <v>20</v>
      </c>
      <c r="H7965" s="135" t="s">
        <v>20</v>
      </c>
      <c r="I7965" s="135" t="s">
        <v>20</v>
      </c>
      <c r="J7965" s="136">
        <v>3.7</v>
      </c>
      <c r="K7965" s="136">
        <v>2.2999999999999998</v>
      </c>
      <c r="L7965" s="136">
        <v>0.5</v>
      </c>
      <c r="M7965" s="137" t="str">
        <f t="shared" si="124"/>
        <v>P</v>
      </c>
      <c r="N7965" s="174" t="s">
        <v>10682</v>
      </c>
      <c r="O7965" s="149" t="s">
        <v>1587</v>
      </c>
      <c r="P7965" s="149" t="s">
        <v>9421</v>
      </c>
      <c r="Q7965" s="150" t="s">
        <v>10519</v>
      </c>
      <c r="R7965" s="189">
        <v>6.3000000000000007</v>
      </c>
    </row>
    <row r="7966" spans="1:18" x14ac:dyDescent="0.25">
      <c r="A7966" s="132">
        <v>1086898</v>
      </c>
      <c r="B7966" s="145" t="s">
        <v>847</v>
      </c>
      <c r="C7966" s="132">
        <v>12</v>
      </c>
      <c r="D7966" s="132" t="s">
        <v>20</v>
      </c>
      <c r="E7966" s="186" t="s">
        <v>20</v>
      </c>
      <c r="F7966" s="132" t="s">
        <v>20</v>
      </c>
      <c r="G7966" s="132" t="s">
        <v>20</v>
      </c>
      <c r="H7966" s="132" t="s">
        <v>20</v>
      </c>
      <c r="I7966" s="132" t="s">
        <v>20</v>
      </c>
      <c r="J7966" s="133">
        <v>1.2</v>
      </c>
      <c r="K7966" s="133">
        <v>0.84</v>
      </c>
      <c r="L7966" s="133">
        <v>1.32</v>
      </c>
      <c r="M7966" s="134" t="str">
        <f t="shared" si="124"/>
        <v>P</v>
      </c>
      <c r="N7966" s="173" t="s">
        <v>10681</v>
      </c>
      <c r="O7966" s="146" t="s">
        <v>1506</v>
      </c>
      <c r="P7966" s="146" t="s">
        <v>10455</v>
      </c>
      <c r="Q7966" s="147" t="s">
        <v>10519</v>
      </c>
      <c r="R7966" s="187">
        <v>3.2</v>
      </c>
    </row>
    <row r="7967" spans="1:18" x14ac:dyDescent="0.25">
      <c r="A7967" s="135">
        <v>1086899</v>
      </c>
      <c r="B7967" s="148" t="s">
        <v>846</v>
      </c>
      <c r="C7967" s="135">
        <v>6</v>
      </c>
      <c r="D7967" s="135" t="s">
        <v>20</v>
      </c>
      <c r="E7967" s="188" t="s">
        <v>20</v>
      </c>
      <c r="F7967" s="135" t="s">
        <v>20</v>
      </c>
      <c r="G7967" s="135" t="s">
        <v>20</v>
      </c>
      <c r="H7967" s="135" t="s">
        <v>20</v>
      </c>
      <c r="I7967" s="135" t="s">
        <v>20</v>
      </c>
      <c r="J7967" s="136">
        <v>1.36</v>
      </c>
      <c r="K7967" s="136">
        <v>0.96</v>
      </c>
      <c r="L7967" s="136">
        <v>1.7</v>
      </c>
      <c r="M7967" s="137" t="str">
        <f t="shared" si="124"/>
        <v>P</v>
      </c>
      <c r="N7967" s="174" t="s">
        <v>10681</v>
      </c>
      <c r="O7967" s="149" t="s">
        <v>1506</v>
      </c>
      <c r="P7967" s="149" t="s">
        <v>10455</v>
      </c>
      <c r="Q7967" s="150" t="s">
        <v>10519</v>
      </c>
      <c r="R7967" s="189">
        <v>3.09</v>
      </c>
    </row>
    <row r="7968" spans="1:18" x14ac:dyDescent="0.25">
      <c r="A7968" s="132">
        <v>1086901</v>
      </c>
      <c r="B7968" s="145" t="s">
        <v>823</v>
      </c>
      <c r="C7968" s="132">
        <v>12</v>
      </c>
      <c r="D7968" s="132" t="s">
        <v>20</v>
      </c>
      <c r="E7968" s="186" t="s">
        <v>20</v>
      </c>
      <c r="F7968" s="132" t="s">
        <v>20</v>
      </c>
      <c r="G7968" s="132" t="s">
        <v>20</v>
      </c>
      <c r="H7968" s="132" t="s">
        <v>20</v>
      </c>
      <c r="I7968" s="132" t="s">
        <v>20</v>
      </c>
      <c r="J7968" s="133">
        <v>1.2</v>
      </c>
      <c r="K7968" s="133">
        <v>0.84</v>
      </c>
      <c r="L7968" s="133">
        <v>1.32</v>
      </c>
      <c r="M7968" s="134" t="str">
        <f t="shared" si="124"/>
        <v>P</v>
      </c>
      <c r="N7968" s="173" t="s">
        <v>10681</v>
      </c>
      <c r="O7968" s="146" t="s">
        <v>1506</v>
      </c>
      <c r="P7968" s="146" t="s">
        <v>10455</v>
      </c>
      <c r="Q7968" s="147" t="s">
        <v>10519</v>
      </c>
      <c r="R7968" s="187">
        <v>3</v>
      </c>
    </row>
    <row r="7969" spans="1:18" x14ac:dyDescent="0.25">
      <c r="A7969" s="135">
        <v>1086911</v>
      </c>
      <c r="B7969" s="148" t="s">
        <v>822</v>
      </c>
      <c r="C7969" s="135">
        <v>6</v>
      </c>
      <c r="D7969" s="135" t="s">
        <v>20</v>
      </c>
      <c r="E7969" s="188" t="s">
        <v>20</v>
      </c>
      <c r="F7969" s="135" t="s">
        <v>20</v>
      </c>
      <c r="G7969" s="135" t="s">
        <v>20</v>
      </c>
      <c r="H7969" s="135" t="s">
        <v>20</v>
      </c>
      <c r="I7969" s="135" t="s">
        <v>20</v>
      </c>
      <c r="J7969" s="136">
        <v>1.36</v>
      </c>
      <c r="K7969" s="136">
        <v>0.96</v>
      </c>
      <c r="L7969" s="136">
        <v>1.7</v>
      </c>
      <c r="M7969" s="137" t="str">
        <f t="shared" si="124"/>
        <v>P</v>
      </c>
      <c r="N7969" s="174" t="s">
        <v>10681</v>
      </c>
      <c r="O7969" s="149" t="s">
        <v>1506</v>
      </c>
      <c r="P7969" s="149" t="s">
        <v>10455</v>
      </c>
      <c r="Q7969" s="150" t="s">
        <v>10519</v>
      </c>
      <c r="R7969" s="189">
        <v>2.85</v>
      </c>
    </row>
    <row r="7970" spans="1:18" x14ac:dyDescent="0.25">
      <c r="A7970" s="132">
        <v>1086915</v>
      </c>
      <c r="B7970" s="145" t="s">
        <v>830</v>
      </c>
      <c r="C7970" s="132">
        <v>12</v>
      </c>
      <c r="D7970" s="132" t="s">
        <v>20</v>
      </c>
      <c r="E7970" s="186" t="s">
        <v>20</v>
      </c>
      <c r="F7970" s="132" t="s">
        <v>20</v>
      </c>
      <c r="G7970" s="132" t="s">
        <v>20</v>
      </c>
      <c r="H7970" s="132" t="s">
        <v>20</v>
      </c>
      <c r="I7970" s="132" t="s">
        <v>20</v>
      </c>
      <c r="J7970" s="133">
        <v>1.2</v>
      </c>
      <c r="K7970" s="133">
        <v>0.84</v>
      </c>
      <c r="L7970" s="133">
        <v>1.32</v>
      </c>
      <c r="M7970" s="134" t="str">
        <f t="shared" si="124"/>
        <v>P</v>
      </c>
      <c r="N7970" s="173" t="s">
        <v>10681</v>
      </c>
      <c r="O7970" s="146" t="s">
        <v>1506</v>
      </c>
      <c r="P7970" s="146" t="s">
        <v>10455</v>
      </c>
      <c r="Q7970" s="147" t="s">
        <v>10519</v>
      </c>
      <c r="R7970" s="187">
        <v>3.24</v>
      </c>
    </row>
    <row r="7971" spans="1:18" x14ac:dyDescent="0.25">
      <c r="A7971" s="135">
        <v>1086917</v>
      </c>
      <c r="B7971" s="148" t="s">
        <v>7083</v>
      </c>
      <c r="C7971" s="135">
        <v>6</v>
      </c>
      <c r="D7971" s="135">
        <v>102</v>
      </c>
      <c r="E7971" s="188" t="s">
        <v>21</v>
      </c>
      <c r="F7971" s="135">
        <v>170</v>
      </c>
      <c r="G7971" s="135" t="s">
        <v>20</v>
      </c>
      <c r="H7971" s="135" t="s">
        <v>20</v>
      </c>
      <c r="I7971" s="135" t="s">
        <v>20</v>
      </c>
      <c r="J7971" s="136">
        <v>2.75</v>
      </c>
      <c r="K7971" s="136">
        <v>2.2999999999999998</v>
      </c>
      <c r="L7971" s="136">
        <v>1.42</v>
      </c>
      <c r="M7971" s="137" t="str">
        <f t="shared" si="124"/>
        <v>P</v>
      </c>
      <c r="N7971" s="174" t="s">
        <v>10681</v>
      </c>
      <c r="O7971" s="149" t="s">
        <v>1555</v>
      </c>
      <c r="P7971" s="149" t="s">
        <v>9448</v>
      </c>
      <c r="Q7971" s="150" t="s">
        <v>10519</v>
      </c>
      <c r="R7971" s="189">
        <v>12.36</v>
      </c>
    </row>
    <row r="7972" spans="1:18" x14ac:dyDescent="0.25">
      <c r="A7972" s="132">
        <v>1086928</v>
      </c>
      <c r="B7972" s="145" t="s">
        <v>7084</v>
      </c>
      <c r="C7972" s="132">
        <v>6</v>
      </c>
      <c r="D7972" s="132">
        <v>40</v>
      </c>
      <c r="E7972" s="186" t="s">
        <v>21</v>
      </c>
      <c r="F7972" s="132">
        <v>60</v>
      </c>
      <c r="G7972" s="132" t="s">
        <v>20</v>
      </c>
      <c r="H7972" s="132" t="s">
        <v>20</v>
      </c>
      <c r="I7972" s="132" t="s">
        <v>20</v>
      </c>
      <c r="J7972" s="133">
        <v>4.42</v>
      </c>
      <c r="K7972" s="133">
        <v>2.2400000000000002</v>
      </c>
      <c r="L7972" s="133">
        <v>2.4300000000000002</v>
      </c>
      <c r="M7972" s="134" t="str">
        <f t="shared" si="124"/>
        <v>P</v>
      </c>
      <c r="N7972" s="173" t="s">
        <v>10681</v>
      </c>
      <c r="O7972" s="146" t="s">
        <v>1555</v>
      </c>
      <c r="P7972" s="146" t="s">
        <v>9448</v>
      </c>
      <c r="Q7972" s="147" t="s">
        <v>10519</v>
      </c>
      <c r="R7972" s="187">
        <v>20.16</v>
      </c>
    </row>
    <row r="7973" spans="1:18" x14ac:dyDescent="0.25">
      <c r="A7973" s="135">
        <v>1087041</v>
      </c>
      <c r="B7973" s="148" t="s">
        <v>7085</v>
      </c>
      <c r="C7973" s="135">
        <v>20</v>
      </c>
      <c r="D7973" s="135">
        <v>864</v>
      </c>
      <c r="E7973" s="188">
        <v>24</v>
      </c>
      <c r="F7973" s="135">
        <v>1080</v>
      </c>
      <c r="G7973" s="135" t="s">
        <v>20</v>
      </c>
      <c r="H7973" s="135">
        <v>120</v>
      </c>
      <c r="I7973" s="135">
        <v>1</v>
      </c>
      <c r="J7973" s="136">
        <v>2.3199999999999998</v>
      </c>
      <c r="K7973" s="136">
        <v>1.33</v>
      </c>
      <c r="L7973" s="136">
        <v>0.37</v>
      </c>
      <c r="M7973" s="137" t="str">
        <f t="shared" si="124"/>
        <v>P</v>
      </c>
      <c r="N7973" s="172" t="s">
        <v>10681</v>
      </c>
      <c r="O7973" s="149" t="s">
        <v>1506</v>
      </c>
      <c r="P7973" s="149" t="s">
        <v>9567</v>
      </c>
      <c r="Q7973" s="150" t="s">
        <v>10519</v>
      </c>
      <c r="R7973" s="189">
        <v>3.2</v>
      </c>
    </row>
    <row r="7974" spans="1:18" x14ac:dyDescent="0.25">
      <c r="A7974" s="132">
        <v>1087051</v>
      </c>
      <c r="B7974" s="145" t="s">
        <v>7086</v>
      </c>
      <c r="C7974" s="132">
        <v>30</v>
      </c>
      <c r="D7974" s="132">
        <v>160</v>
      </c>
      <c r="E7974" s="186">
        <v>16</v>
      </c>
      <c r="F7974" s="132">
        <v>240</v>
      </c>
      <c r="G7974" s="132" t="s">
        <v>21</v>
      </c>
      <c r="H7974" s="132" t="s">
        <v>21</v>
      </c>
      <c r="I7974" s="132" t="s">
        <v>21</v>
      </c>
      <c r="J7974" s="133">
        <v>3.2</v>
      </c>
      <c r="K7974" s="133">
        <v>2.6</v>
      </c>
      <c r="L7974" s="133">
        <v>0.5</v>
      </c>
      <c r="M7974" s="134" t="str">
        <f t="shared" si="124"/>
        <v>P</v>
      </c>
      <c r="N7974" s="171" t="s">
        <v>10681</v>
      </c>
      <c r="O7974" s="146" t="s">
        <v>1614</v>
      </c>
      <c r="P7974" s="146" t="s">
        <v>9438</v>
      </c>
      <c r="Q7974" s="147" t="s">
        <v>10519</v>
      </c>
      <c r="R7974" s="187">
        <v>1.5</v>
      </c>
    </row>
    <row r="7975" spans="1:18" x14ac:dyDescent="0.25">
      <c r="A7975" s="135">
        <v>1087052</v>
      </c>
      <c r="B7975" s="148" t="s">
        <v>7087</v>
      </c>
      <c r="C7975" s="135">
        <v>30</v>
      </c>
      <c r="D7975" s="135">
        <v>192</v>
      </c>
      <c r="E7975" s="188">
        <v>16</v>
      </c>
      <c r="F7975" s="135">
        <v>240</v>
      </c>
      <c r="G7975" s="135" t="s">
        <v>21</v>
      </c>
      <c r="H7975" s="135" t="s">
        <v>21</v>
      </c>
      <c r="I7975" s="135" t="s">
        <v>21</v>
      </c>
      <c r="J7975" s="136">
        <v>3.2</v>
      </c>
      <c r="K7975" s="136">
        <v>2.6</v>
      </c>
      <c r="L7975" s="136">
        <v>0.5</v>
      </c>
      <c r="M7975" s="137" t="str">
        <f t="shared" si="124"/>
        <v>P</v>
      </c>
      <c r="N7975" s="174" t="s">
        <v>10682</v>
      </c>
      <c r="O7975" s="149" t="s">
        <v>1614</v>
      </c>
      <c r="P7975" s="149" t="s">
        <v>9438</v>
      </c>
      <c r="Q7975" s="150" t="s">
        <v>10519</v>
      </c>
      <c r="R7975" s="189">
        <v>1.7999999999999998</v>
      </c>
    </row>
    <row r="7976" spans="1:18" x14ac:dyDescent="0.25">
      <c r="A7976" s="132">
        <v>1087054</v>
      </c>
      <c r="B7976" s="145" t="s">
        <v>7088</v>
      </c>
      <c r="C7976" s="132">
        <v>1</v>
      </c>
      <c r="D7976" s="132">
        <v>936</v>
      </c>
      <c r="E7976" s="186">
        <v>12</v>
      </c>
      <c r="F7976" s="132" t="s">
        <v>20</v>
      </c>
      <c r="G7976" s="132" t="s">
        <v>20</v>
      </c>
      <c r="H7976" s="132" t="s">
        <v>20</v>
      </c>
      <c r="I7976" s="132" t="s">
        <v>20</v>
      </c>
      <c r="J7976" s="133">
        <v>2.12</v>
      </c>
      <c r="K7976" s="133">
        <v>1.4</v>
      </c>
      <c r="L7976" s="133">
        <v>0.37</v>
      </c>
      <c r="M7976" s="134" t="str">
        <f t="shared" si="124"/>
        <v>P</v>
      </c>
      <c r="N7976" s="173" t="s">
        <v>10682</v>
      </c>
      <c r="O7976" s="146" t="s">
        <v>1500</v>
      </c>
      <c r="P7976" s="146" t="s">
        <v>10033</v>
      </c>
      <c r="Q7976" s="147" t="s">
        <v>10519</v>
      </c>
      <c r="R7976" s="187">
        <v>1.18</v>
      </c>
    </row>
    <row r="7977" spans="1:18" x14ac:dyDescent="0.25">
      <c r="A7977" s="135">
        <v>1087055</v>
      </c>
      <c r="B7977" s="148" t="s">
        <v>7089</v>
      </c>
      <c r="C7977" s="135">
        <v>6</v>
      </c>
      <c r="D7977" s="135">
        <v>192</v>
      </c>
      <c r="E7977" s="188" t="s">
        <v>21</v>
      </c>
      <c r="F7977" s="135">
        <v>272</v>
      </c>
      <c r="G7977" s="135">
        <v>5</v>
      </c>
      <c r="H7977" s="135">
        <v>6</v>
      </c>
      <c r="I7977" s="135">
        <v>3</v>
      </c>
      <c r="J7977" s="136">
        <v>3.1680000000000001</v>
      </c>
      <c r="K7977" s="136">
        <v>2.12</v>
      </c>
      <c r="L7977" s="136">
        <v>0.8</v>
      </c>
      <c r="M7977" s="137" t="str">
        <f t="shared" si="124"/>
        <v>P</v>
      </c>
      <c r="N7977" s="174" t="s">
        <v>10681</v>
      </c>
      <c r="O7977" s="149" t="s">
        <v>1506</v>
      </c>
      <c r="P7977" s="149" t="s">
        <v>9398</v>
      </c>
      <c r="Q7977" s="150" t="s">
        <v>10519</v>
      </c>
      <c r="R7977" s="189">
        <v>11.52</v>
      </c>
    </row>
    <row r="7978" spans="1:18" x14ac:dyDescent="0.25">
      <c r="A7978" s="132">
        <v>1087057</v>
      </c>
      <c r="B7978" s="145" t="s">
        <v>7090</v>
      </c>
      <c r="C7978" s="132">
        <v>6</v>
      </c>
      <c r="D7978" s="132">
        <v>192</v>
      </c>
      <c r="E7978" s="186" t="s">
        <v>21</v>
      </c>
      <c r="F7978" s="132">
        <v>272</v>
      </c>
      <c r="G7978" s="132">
        <v>5</v>
      </c>
      <c r="H7978" s="132">
        <v>6</v>
      </c>
      <c r="I7978" s="132">
        <v>3</v>
      </c>
      <c r="J7978" s="133">
        <v>3.1680000000000001</v>
      </c>
      <c r="K7978" s="133">
        <v>2.12</v>
      </c>
      <c r="L7978" s="133">
        <v>0.8</v>
      </c>
      <c r="M7978" s="134" t="str">
        <f t="shared" si="124"/>
        <v>P</v>
      </c>
      <c r="N7978" s="173" t="s">
        <v>10681</v>
      </c>
      <c r="O7978" s="146" t="s">
        <v>1506</v>
      </c>
      <c r="P7978" s="146" t="s">
        <v>9398</v>
      </c>
      <c r="Q7978" s="147" t="s">
        <v>10519</v>
      </c>
      <c r="R7978" s="187">
        <v>9.36</v>
      </c>
    </row>
    <row r="7979" spans="1:18" x14ac:dyDescent="0.25">
      <c r="A7979" s="135">
        <v>1087060</v>
      </c>
      <c r="B7979" s="148" t="s">
        <v>7091</v>
      </c>
      <c r="C7979" s="135">
        <v>6</v>
      </c>
      <c r="D7979" s="135">
        <v>40</v>
      </c>
      <c r="E7979" s="188" t="s">
        <v>21</v>
      </c>
      <c r="F7979" s="135">
        <v>60</v>
      </c>
      <c r="G7979" s="135" t="s">
        <v>20</v>
      </c>
      <c r="H7979" s="135" t="s">
        <v>20</v>
      </c>
      <c r="I7979" s="135" t="s">
        <v>20</v>
      </c>
      <c r="J7979" s="136">
        <v>4.4000000000000004</v>
      </c>
      <c r="K7979" s="136">
        <v>2.25</v>
      </c>
      <c r="L7979" s="136">
        <v>2.3199999999999998</v>
      </c>
      <c r="M7979" s="137" t="str">
        <f t="shared" si="124"/>
        <v>P</v>
      </c>
      <c r="N7979" s="172" t="s">
        <v>10681</v>
      </c>
      <c r="O7979" s="149" t="s">
        <v>1555</v>
      </c>
      <c r="P7979" s="149" t="s">
        <v>9448</v>
      </c>
      <c r="Q7979" s="150" t="s">
        <v>10519</v>
      </c>
      <c r="R7979" s="189">
        <v>20.28</v>
      </c>
    </row>
    <row r="7980" spans="1:18" x14ac:dyDescent="0.25">
      <c r="A7980" s="132">
        <v>1087061</v>
      </c>
      <c r="B7980" s="145" t="s">
        <v>7092</v>
      </c>
      <c r="C7980" s="132">
        <v>6</v>
      </c>
      <c r="D7980" s="132">
        <v>50</v>
      </c>
      <c r="E7980" s="186" t="s">
        <v>21</v>
      </c>
      <c r="F7980" s="132">
        <v>60</v>
      </c>
      <c r="G7980" s="132" t="s">
        <v>20</v>
      </c>
      <c r="H7980" s="132" t="s">
        <v>20</v>
      </c>
      <c r="I7980" s="132" t="s">
        <v>20</v>
      </c>
      <c r="J7980" s="133">
        <v>4.24</v>
      </c>
      <c r="K7980" s="133">
        <v>2.1800000000000002</v>
      </c>
      <c r="L7980" s="133">
        <v>2.2999999999999998</v>
      </c>
      <c r="M7980" s="134" t="str">
        <f t="shared" si="124"/>
        <v>P</v>
      </c>
      <c r="N7980" s="171" t="s">
        <v>10681</v>
      </c>
      <c r="O7980" s="146" t="s">
        <v>1506</v>
      </c>
      <c r="P7980" s="146" t="s">
        <v>9496</v>
      </c>
      <c r="Q7980" s="147" t="s">
        <v>10519</v>
      </c>
      <c r="R7980" s="187">
        <v>23.04</v>
      </c>
    </row>
    <row r="7981" spans="1:18" x14ac:dyDescent="0.25">
      <c r="A7981" s="135">
        <v>1087062</v>
      </c>
      <c r="B7981" s="148" t="s">
        <v>891</v>
      </c>
      <c r="C7981" s="135">
        <v>1</v>
      </c>
      <c r="D7981" s="135">
        <v>1080</v>
      </c>
      <c r="E7981" s="188">
        <v>36</v>
      </c>
      <c r="F7981" s="135" t="s">
        <v>20</v>
      </c>
      <c r="G7981" s="135" t="s">
        <v>20</v>
      </c>
      <c r="H7981" s="135">
        <v>180</v>
      </c>
      <c r="I7981" s="135">
        <v>1</v>
      </c>
      <c r="J7981" s="136">
        <v>1.4</v>
      </c>
      <c r="K7981" s="136">
        <v>0.89</v>
      </c>
      <c r="L7981" s="136">
        <v>0.68</v>
      </c>
      <c r="M7981" s="137" t="str">
        <f t="shared" si="124"/>
        <v>P</v>
      </c>
      <c r="N7981" s="172" t="s">
        <v>10682</v>
      </c>
      <c r="O7981" s="149" t="s">
        <v>1506</v>
      </c>
      <c r="P7981" s="149" t="s">
        <v>9426</v>
      </c>
      <c r="Q7981" s="150" t="s">
        <v>10519</v>
      </c>
      <c r="R7981" s="189">
        <v>1.38</v>
      </c>
    </row>
    <row r="7982" spans="1:18" x14ac:dyDescent="0.25">
      <c r="A7982" s="132">
        <v>1087064</v>
      </c>
      <c r="B7982" s="145" t="s">
        <v>7093</v>
      </c>
      <c r="C7982" s="132">
        <v>2</v>
      </c>
      <c r="D7982" s="132">
        <v>1000</v>
      </c>
      <c r="E7982" s="186">
        <v>120</v>
      </c>
      <c r="F7982" s="132" t="s">
        <v>20</v>
      </c>
      <c r="G7982" s="132" t="s">
        <v>21</v>
      </c>
      <c r="H7982" s="132" t="s">
        <v>21</v>
      </c>
      <c r="I7982" s="132" t="s">
        <v>21</v>
      </c>
      <c r="J7982" s="133">
        <v>1.74</v>
      </c>
      <c r="K7982" s="133">
        <v>0.94</v>
      </c>
      <c r="L7982" s="133">
        <v>0.44</v>
      </c>
      <c r="M7982" s="134" t="str">
        <f t="shared" si="124"/>
        <v>P</v>
      </c>
      <c r="N7982" s="171" t="s">
        <v>10682</v>
      </c>
      <c r="O7982" s="146" t="s">
        <v>1506</v>
      </c>
      <c r="P7982" s="146" t="s">
        <v>9426</v>
      </c>
      <c r="Q7982" s="147" t="s">
        <v>10519</v>
      </c>
      <c r="R7982" s="187">
        <v>3.9</v>
      </c>
    </row>
    <row r="7983" spans="1:18" x14ac:dyDescent="0.25">
      <c r="A7983" s="135">
        <v>1087065</v>
      </c>
      <c r="B7983" s="148" t="s">
        <v>10034</v>
      </c>
      <c r="C7983" s="135">
        <v>1</v>
      </c>
      <c r="D7983" s="135">
        <v>22500</v>
      </c>
      <c r="E7983" s="188">
        <v>375</v>
      </c>
      <c r="F7983" s="135" t="s">
        <v>20</v>
      </c>
      <c r="G7983" s="135" t="s">
        <v>20</v>
      </c>
      <c r="H7983" s="135" t="s">
        <v>20</v>
      </c>
      <c r="I7983" s="135" t="s">
        <v>20</v>
      </c>
      <c r="J7983" s="136">
        <v>1.74</v>
      </c>
      <c r="K7983" s="136">
        <v>1.61</v>
      </c>
      <c r="L7983" s="136">
        <v>0.02</v>
      </c>
      <c r="M7983" s="137" t="str">
        <f t="shared" si="124"/>
        <v>P</v>
      </c>
      <c r="N7983" s="172" t="s">
        <v>10682</v>
      </c>
      <c r="O7983" s="149" t="s">
        <v>1506</v>
      </c>
      <c r="P7983" s="149" t="s">
        <v>9443</v>
      </c>
      <c r="Q7983" s="150" t="s">
        <v>10519</v>
      </c>
      <c r="R7983" s="189">
        <v>0.11</v>
      </c>
    </row>
    <row r="7984" spans="1:18" x14ac:dyDescent="0.25">
      <c r="A7984" s="132">
        <v>1087066</v>
      </c>
      <c r="B7984" s="145" t="s">
        <v>10035</v>
      </c>
      <c r="C7984" s="132">
        <v>1</v>
      </c>
      <c r="D7984" s="132" t="s">
        <v>20</v>
      </c>
      <c r="E7984" s="186" t="s">
        <v>20</v>
      </c>
      <c r="F7984" s="132" t="s">
        <v>20</v>
      </c>
      <c r="G7984" s="132" t="s">
        <v>20</v>
      </c>
      <c r="H7984" s="132" t="s">
        <v>20</v>
      </c>
      <c r="I7984" s="132" t="s">
        <v>20</v>
      </c>
      <c r="J7984" s="133">
        <v>1.08</v>
      </c>
      <c r="K7984" s="133">
        <v>0.99</v>
      </c>
      <c r="L7984" s="133">
        <v>0.02</v>
      </c>
      <c r="M7984" s="134" t="str">
        <f t="shared" si="124"/>
        <v>P</v>
      </c>
      <c r="N7984" s="171" t="s">
        <v>10682</v>
      </c>
      <c r="O7984" s="146" t="s">
        <v>1506</v>
      </c>
      <c r="P7984" s="146" t="s">
        <v>9443</v>
      </c>
      <c r="Q7984" s="147" t="s">
        <v>10519</v>
      </c>
      <c r="R7984" s="187">
        <v>0.01</v>
      </c>
    </row>
    <row r="7985" spans="1:18" x14ac:dyDescent="0.25">
      <c r="A7985" s="135">
        <v>1087068</v>
      </c>
      <c r="B7985" s="148" t="s">
        <v>7094</v>
      </c>
      <c r="C7985" s="135">
        <v>1</v>
      </c>
      <c r="D7985" s="135">
        <v>1000</v>
      </c>
      <c r="E7985" s="188" t="s">
        <v>21</v>
      </c>
      <c r="F7985" s="135">
        <v>1980</v>
      </c>
      <c r="G7985" s="135" t="s">
        <v>20</v>
      </c>
      <c r="H7985" s="135">
        <v>60</v>
      </c>
      <c r="I7985" s="135">
        <v>2</v>
      </c>
      <c r="J7985" s="136">
        <v>1.76</v>
      </c>
      <c r="K7985" s="136">
        <v>1.02</v>
      </c>
      <c r="L7985" s="136">
        <v>0.5</v>
      </c>
      <c r="M7985" s="137" t="str">
        <f t="shared" si="124"/>
        <v>P</v>
      </c>
      <c r="N7985" s="172" t="s">
        <v>10682</v>
      </c>
      <c r="O7985" s="149" t="s">
        <v>1506</v>
      </c>
      <c r="P7985" s="149" t="s">
        <v>9426</v>
      </c>
      <c r="Q7985" s="150" t="s">
        <v>10519</v>
      </c>
      <c r="R7985" s="189">
        <v>3.57</v>
      </c>
    </row>
    <row r="7986" spans="1:18" x14ac:dyDescent="0.25">
      <c r="A7986" s="132">
        <v>1087070</v>
      </c>
      <c r="B7986" s="145" t="s">
        <v>10258</v>
      </c>
      <c r="C7986" s="132">
        <v>1000</v>
      </c>
      <c r="D7986" s="132" t="s">
        <v>20</v>
      </c>
      <c r="E7986" s="186" t="s">
        <v>20</v>
      </c>
      <c r="F7986" s="132" t="s">
        <v>20</v>
      </c>
      <c r="G7986" s="132" t="s">
        <v>20</v>
      </c>
      <c r="H7986" s="132" t="s">
        <v>20</v>
      </c>
      <c r="I7986" s="132" t="s">
        <v>20</v>
      </c>
      <c r="J7986" s="133">
        <v>1.4</v>
      </c>
      <c r="K7986" s="133">
        <v>1.4</v>
      </c>
      <c r="L7986" s="133">
        <v>0.43</v>
      </c>
      <c r="M7986" s="134" t="str">
        <f t="shared" si="124"/>
        <v>P</v>
      </c>
      <c r="N7986" s="171" t="s">
        <v>10682</v>
      </c>
      <c r="O7986" s="146" t="s">
        <v>1506</v>
      </c>
      <c r="P7986" s="146" t="s">
        <v>9526</v>
      </c>
      <c r="Q7986" s="147" t="s">
        <v>10519</v>
      </c>
      <c r="R7986" s="187">
        <v>100</v>
      </c>
    </row>
    <row r="7987" spans="1:18" x14ac:dyDescent="0.25">
      <c r="A7987" s="135">
        <v>1087071</v>
      </c>
      <c r="B7987" s="148" t="s">
        <v>10259</v>
      </c>
      <c r="C7987" s="135">
        <v>1000</v>
      </c>
      <c r="D7987" s="135" t="s">
        <v>20</v>
      </c>
      <c r="E7987" s="188" t="s">
        <v>20</v>
      </c>
      <c r="F7987" s="135" t="s">
        <v>20</v>
      </c>
      <c r="G7987" s="135" t="s">
        <v>20</v>
      </c>
      <c r="H7987" s="135" t="s">
        <v>20</v>
      </c>
      <c r="I7987" s="135" t="s">
        <v>20</v>
      </c>
      <c r="J7987" s="136">
        <v>1.4</v>
      </c>
      <c r="K7987" s="136">
        <v>1.4</v>
      </c>
      <c r="L7987" s="136">
        <v>0.43</v>
      </c>
      <c r="M7987" s="137" t="str">
        <f t="shared" si="124"/>
        <v>P</v>
      </c>
      <c r="N7987" s="172" t="s">
        <v>10682</v>
      </c>
      <c r="O7987" s="149" t="s">
        <v>1506</v>
      </c>
      <c r="P7987" s="149" t="s">
        <v>9526</v>
      </c>
      <c r="Q7987" s="150" t="s">
        <v>10519</v>
      </c>
      <c r="R7987" s="189">
        <v>100</v>
      </c>
    </row>
    <row r="7988" spans="1:18" x14ac:dyDescent="0.25">
      <c r="A7988" s="132">
        <v>1087072</v>
      </c>
      <c r="B7988" s="145" t="s">
        <v>7095</v>
      </c>
      <c r="C7988" s="132">
        <v>5</v>
      </c>
      <c r="D7988" s="132">
        <v>312</v>
      </c>
      <c r="E7988" s="186" t="s">
        <v>21</v>
      </c>
      <c r="F7988" s="132">
        <v>476</v>
      </c>
      <c r="G7988" s="132" t="s">
        <v>21</v>
      </c>
      <c r="H7988" s="132" t="s">
        <v>21</v>
      </c>
      <c r="I7988" s="132" t="s">
        <v>21</v>
      </c>
      <c r="J7988" s="133">
        <v>0.82</v>
      </c>
      <c r="K7988" s="133">
        <v>0.06</v>
      </c>
      <c r="L7988" s="133">
        <v>9.1</v>
      </c>
      <c r="M7988" s="134" t="str">
        <f t="shared" si="124"/>
        <v>P</v>
      </c>
      <c r="N7988" s="171" t="s">
        <v>10682</v>
      </c>
      <c r="O7988" s="146" t="s">
        <v>1506</v>
      </c>
      <c r="P7988" s="146" t="s">
        <v>9426</v>
      </c>
      <c r="Q7988" s="147" t="s">
        <v>10519</v>
      </c>
      <c r="R7988" s="187">
        <v>21</v>
      </c>
    </row>
    <row r="7989" spans="1:18" x14ac:dyDescent="0.25">
      <c r="A7989" s="135">
        <v>1087073</v>
      </c>
      <c r="B7989" s="148" t="s">
        <v>7096</v>
      </c>
      <c r="C7989" s="135">
        <v>4</v>
      </c>
      <c r="D7989" s="135">
        <v>624</v>
      </c>
      <c r="E7989" s="188" t="s">
        <v>21</v>
      </c>
      <c r="F7989" s="135" t="s">
        <v>20</v>
      </c>
      <c r="G7989" s="135" t="s">
        <v>21</v>
      </c>
      <c r="H7989" s="135">
        <v>36</v>
      </c>
      <c r="I7989" s="135">
        <v>1</v>
      </c>
      <c r="J7989" s="136">
        <v>4.66</v>
      </c>
      <c r="K7989" s="136">
        <v>0.78</v>
      </c>
      <c r="L7989" s="136">
        <v>0.38</v>
      </c>
      <c r="M7989" s="137" t="str">
        <f t="shared" si="124"/>
        <v>P</v>
      </c>
      <c r="N7989" s="172" t="s">
        <v>10682</v>
      </c>
      <c r="O7989" s="149" t="s">
        <v>1506</v>
      </c>
      <c r="P7989" s="149" t="s">
        <v>9426</v>
      </c>
      <c r="Q7989" s="150" t="s">
        <v>10519</v>
      </c>
      <c r="R7989" s="189">
        <v>10.72</v>
      </c>
    </row>
    <row r="7990" spans="1:18" x14ac:dyDescent="0.25">
      <c r="A7990" s="132">
        <v>1087074</v>
      </c>
      <c r="B7990" s="145" t="s">
        <v>7097</v>
      </c>
      <c r="C7990" s="132">
        <v>1</v>
      </c>
      <c r="D7990" s="132">
        <v>24</v>
      </c>
      <c r="E7990" s="186" t="s">
        <v>21</v>
      </c>
      <c r="F7990" s="132">
        <v>32</v>
      </c>
      <c r="G7990" s="132" t="s">
        <v>21</v>
      </c>
      <c r="H7990" s="132" t="s">
        <v>21</v>
      </c>
      <c r="I7990" s="132" t="s">
        <v>21</v>
      </c>
      <c r="J7990" s="133">
        <v>4.82</v>
      </c>
      <c r="K7990" s="133">
        <v>2.13</v>
      </c>
      <c r="L7990" s="133">
        <v>1.95</v>
      </c>
      <c r="M7990" s="134" t="str">
        <f t="shared" si="124"/>
        <v>P</v>
      </c>
      <c r="N7990" s="171" t="s">
        <v>10682</v>
      </c>
      <c r="O7990" s="146" t="s">
        <v>1506</v>
      </c>
      <c r="P7990" s="146" t="s">
        <v>9401</v>
      </c>
      <c r="Q7990" s="147" t="s">
        <v>10519</v>
      </c>
      <c r="R7990" s="187">
        <v>46.58</v>
      </c>
    </row>
    <row r="7991" spans="1:18" x14ac:dyDescent="0.25">
      <c r="A7991" s="135">
        <v>1087075</v>
      </c>
      <c r="B7991" s="148" t="s">
        <v>7098</v>
      </c>
      <c r="C7991" s="135">
        <v>1</v>
      </c>
      <c r="D7991" s="135">
        <v>24</v>
      </c>
      <c r="E7991" s="188" t="s">
        <v>21</v>
      </c>
      <c r="F7991" s="135">
        <v>32</v>
      </c>
      <c r="G7991" s="135" t="s">
        <v>21</v>
      </c>
      <c r="H7991" s="135" t="s">
        <v>21</v>
      </c>
      <c r="I7991" s="135" t="s">
        <v>21</v>
      </c>
      <c r="J7991" s="136">
        <v>4.82</v>
      </c>
      <c r="K7991" s="136">
        <v>2.13</v>
      </c>
      <c r="L7991" s="136">
        <v>1.95</v>
      </c>
      <c r="M7991" s="137" t="str">
        <f t="shared" si="124"/>
        <v>P</v>
      </c>
      <c r="N7991" s="172" t="s">
        <v>10682</v>
      </c>
      <c r="O7991" s="149" t="s">
        <v>1506</v>
      </c>
      <c r="P7991" s="149" t="s">
        <v>9401</v>
      </c>
      <c r="Q7991" s="150" t="s">
        <v>10519</v>
      </c>
      <c r="R7991" s="189">
        <v>46.61</v>
      </c>
    </row>
    <row r="7992" spans="1:18" x14ac:dyDescent="0.25">
      <c r="A7992" s="132">
        <v>1087077</v>
      </c>
      <c r="B7992" s="145" t="s">
        <v>10260</v>
      </c>
      <c r="C7992" s="132">
        <v>1000</v>
      </c>
      <c r="D7992" s="132" t="s">
        <v>20</v>
      </c>
      <c r="E7992" s="186" t="s">
        <v>20</v>
      </c>
      <c r="F7992" s="132" t="s">
        <v>20</v>
      </c>
      <c r="G7992" s="132" t="s">
        <v>20</v>
      </c>
      <c r="H7992" s="132" t="s">
        <v>20</v>
      </c>
      <c r="I7992" s="132" t="s">
        <v>20</v>
      </c>
      <c r="J7992" s="133">
        <v>1.4</v>
      </c>
      <c r="K7992" s="133">
        <v>1.4</v>
      </c>
      <c r="L7992" s="133">
        <v>0.43</v>
      </c>
      <c r="M7992" s="134" t="str">
        <f t="shared" si="124"/>
        <v>P</v>
      </c>
      <c r="N7992" s="171" t="s">
        <v>10682</v>
      </c>
      <c r="O7992" s="146" t="s">
        <v>1506</v>
      </c>
      <c r="P7992" s="146" t="s">
        <v>9526</v>
      </c>
      <c r="Q7992" s="147" t="s">
        <v>10519</v>
      </c>
      <c r="R7992" s="187">
        <v>100</v>
      </c>
    </row>
    <row r="7993" spans="1:18" x14ac:dyDescent="0.25">
      <c r="A7993" s="135">
        <v>1087078</v>
      </c>
      <c r="B7993" s="148" t="s">
        <v>10261</v>
      </c>
      <c r="C7993" s="135">
        <v>1000</v>
      </c>
      <c r="D7993" s="135" t="s">
        <v>20</v>
      </c>
      <c r="E7993" s="188" t="s">
        <v>20</v>
      </c>
      <c r="F7993" s="135" t="s">
        <v>20</v>
      </c>
      <c r="G7993" s="135" t="s">
        <v>20</v>
      </c>
      <c r="H7993" s="135" t="s">
        <v>20</v>
      </c>
      <c r="I7993" s="135" t="s">
        <v>20</v>
      </c>
      <c r="J7993" s="136">
        <v>1.4</v>
      </c>
      <c r="K7993" s="136">
        <v>1.4</v>
      </c>
      <c r="L7993" s="136">
        <v>0.43</v>
      </c>
      <c r="M7993" s="137" t="str">
        <f t="shared" si="124"/>
        <v>P</v>
      </c>
      <c r="N7993" s="172" t="s">
        <v>10682</v>
      </c>
      <c r="O7993" s="149" t="s">
        <v>1506</v>
      </c>
      <c r="P7993" s="149" t="s">
        <v>9526</v>
      </c>
      <c r="Q7993" s="150" t="s">
        <v>10519</v>
      </c>
      <c r="R7993" s="189">
        <v>100</v>
      </c>
    </row>
    <row r="7994" spans="1:18" x14ac:dyDescent="0.25">
      <c r="A7994" s="132">
        <v>1087079</v>
      </c>
      <c r="B7994" s="145" t="s">
        <v>10262</v>
      </c>
      <c r="C7994" s="132">
        <v>1000</v>
      </c>
      <c r="D7994" s="132" t="s">
        <v>20</v>
      </c>
      <c r="E7994" s="186" t="s">
        <v>20</v>
      </c>
      <c r="F7994" s="132" t="s">
        <v>20</v>
      </c>
      <c r="G7994" s="132" t="s">
        <v>20</v>
      </c>
      <c r="H7994" s="132" t="s">
        <v>20</v>
      </c>
      <c r="I7994" s="132" t="s">
        <v>20</v>
      </c>
      <c r="J7994" s="133">
        <v>1.4</v>
      </c>
      <c r="K7994" s="133">
        <v>1.4</v>
      </c>
      <c r="L7994" s="133">
        <v>0.43</v>
      </c>
      <c r="M7994" s="134" t="str">
        <f t="shared" si="124"/>
        <v>P</v>
      </c>
      <c r="N7994" s="171" t="s">
        <v>10682</v>
      </c>
      <c r="O7994" s="146" t="s">
        <v>1506</v>
      </c>
      <c r="P7994" s="146" t="s">
        <v>9526</v>
      </c>
      <c r="Q7994" s="147" t="s">
        <v>10519</v>
      </c>
      <c r="R7994" s="187">
        <v>120</v>
      </c>
    </row>
    <row r="7995" spans="1:18" x14ac:dyDescent="0.25">
      <c r="A7995" s="135">
        <v>1087080</v>
      </c>
      <c r="B7995" s="148" t="s">
        <v>7099</v>
      </c>
      <c r="C7995" s="135">
        <v>1</v>
      </c>
      <c r="D7995" s="135">
        <v>370</v>
      </c>
      <c r="E7995" s="188" t="s">
        <v>21</v>
      </c>
      <c r="F7995" s="135">
        <v>429</v>
      </c>
      <c r="G7995" s="135" t="s">
        <v>20</v>
      </c>
      <c r="H7995" s="135">
        <v>25</v>
      </c>
      <c r="I7995" s="135">
        <v>1</v>
      </c>
      <c r="J7995" s="136">
        <v>2.0499999999999998</v>
      </c>
      <c r="K7995" s="136">
        <v>1.4</v>
      </c>
      <c r="L7995" s="136">
        <v>1.1499999999999999</v>
      </c>
      <c r="M7995" s="137" t="str">
        <f t="shared" si="124"/>
        <v>P</v>
      </c>
      <c r="N7995" s="172" t="s">
        <v>10682</v>
      </c>
      <c r="O7995" s="149" t="s">
        <v>1506</v>
      </c>
      <c r="P7995" s="149" t="s">
        <v>9401</v>
      </c>
      <c r="Q7995" s="150" t="s">
        <v>10519</v>
      </c>
      <c r="R7995" s="189">
        <v>2.37</v>
      </c>
    </row>
    <row r="7996" spans="1:18" x14ac:dyDescent="0.25">
      <c r="A7996" s="132">
        <v>1087081</v>
      </c>
      <c r="B7996" s="145" t="s">
        <v>7100</v>
      </c>
      <c r="C7996" s="132">
        <v>1</v>
      </c>
      <c r="D7996" s="132">
        <v>693</v>
      </c>
      <c r="E7996" s="186" t="s">
        <v>21</v>
      </c>
      <c r="F7996" s="132" t="s">
        <v>20</v>
      </c>
      <c r="G7996" s="132" t="s">
        <v>20</v>
      </c>
      <c r="H7996" s="132">
        <v>30</v>
      </c>
      <c r="I7996" s="132">
        <v>3</v>
      </c>
      <c r="J7996" s="133">
        <v>1.3</v>
      </c>
      <c r="K7996" s="133">
        <v>1.25</v>
      </c>
      <c r="L7996" s="133">
        <v>0.9</v>
      </c>
      <c r="M7996" s="134" t="str">
        <f t="shared" si="124"/>
        <v>P</v>
      </c>
      <c r="N7996" s="173" t="s">
        <v>10682</v>
      </c>
      <c r="O7996" s="146" t="s">
        <v>1506</v>
      </c>
      <c r="P7996" s="146" t="s">
        <v>9401</v>
      </c>
      <c r="Q7996" s="147" t="s">
        <v>10519</v>
      </c>
      <c r="R7996" s="187">
        <v>2.38</v>
      </c>
    </row>
    <row r="7997" spans="1:18" x14ac:dyDescent="0.25">
      <c r="A7997" s="135">
        <v>1087083</v>
      </c>
      <c r="B7997" s="148" t="s">
        <v>7101</v>
      </c>
      <c r="C7997" s="135">
        <v>200</v>
      </c>
      <c r="D7997" s="135" t="s">
        <v>20</v>
      </c>
      <c r="E7997" s="188" t="s">
        <v>20</v>
      </c>
      <c r="F7997" s="135" t="s">
        <v>20</v>
      </c>
      <c r="G7997" s="135" t="s">
        <v>20</v>
      </c>
      <c r="H7997" s="135" t="s">
        <v>20</v>
      </c>
      <c r="I7997" s="135" t="s">
        <v>20</v>
      </c>
      <c r="J7997" s="136">
        <v>2.2000000000000002</v>
      </c>
      <c r="K7997" s="136">
        <v>1.8</v>
      </c>
      <c r="L7997" s="136">
        <v>0.08</v>
      </c>
      <c r="M7997" s="137" t="str">
        <f t="shared" si="124"/>
        <v>P</v>
      </c>
      <c r="N7997" s="174" t="s">
        <v>10682</v>
      </c>
      <c r="O7997" s="149" t="s">
        <v>1506</v>
      </c>
      <c r="P7997" s="149" t="s">
        <v>9472</v>
      </c>
      <c r="Q7997" s="150" t="s">
        <v>10519</v>
      </c>
      <c r="R7997" s="189">
        <v>14.000000000000002</v>
      </c>
    </row>
    <row r="7998" spans="1:18" x14ac:dyDescent="0.25">
      <c r="A7998" s="132">
        <v>1087085</v>
      </c>
      <c r="B7998" s="145" t="s">
        <v>7102</v>
      </c>
      <c r="C7998" s="132">
        <v>6</v>
      </c>
      <c r="D7998" s="132">
        <v>50</v>
      </c>
      <c r="E7998" s="186" t="s">
        <v>21</v>
      </c>
      <c r="F7998" s="132">
        <v>60</v>
      </c>
      <c r="G7998" s="132" t="s">
        <v>20</v>
      </c>
      <c r="H7998" s="132" t="s">
        <v>20</v>
      </c>
      <c r="I7998" s="132" t="s">
        <v>20</v>
      </c>
      <c r="J7998" s="133">
        <v>4.4000000000000004</v>
      </c>
      <c r="K7998" s="133">
        <v>2.25</v>
      </c>
      <c r="L7998" s="133">
        <v>2.2999999999999998</v>
      </c>
      <c r="M7998" s="134" t="str">
        <f t="shared" si="124"/>
        <v>P</v>
      </c>
      <c r="N7998" s="173" t="s">
        <v>10681</v>
      </c>
      <c r="O7998" s="146" t="s">
        <v>1506</v>
      </c>
      <c r="P7998" s="146" t="s">
        <v>9496</v>
      </c>
      <c r="Q7998" s="147" t="s">
        <v>10519</v>
      </c>
      <c r="R7998" s="187">
        <v>20.94</v>
      </c>
    </row>
    <row r="7999" spans="1:18" x14ac:dyDescent="0.25">
      <c r="A7999" s="135">
        <v>1087088</v>
      </c>
      <c r="B7999" s="148" t="s">
        <v>7103</v>
      </c>
      <c r="C7999" s="135">
        <v>6</v>
      </c>
      <c r="D7999" s="135">
        <v>50</v>
      </c>
      <c r="E7999" s="188" t="s">
        <v>21</v>
      </c>
      <c r="F7999" s="135">
        <v>60</v>
      </c>
      <c r="G7999" s="135" t="s">
        <v>20</v>
      </c>
      <c r="H7999" s="135" t="s">
        <v>20</v>
      </c>
      <c r="I7999" s="135" t="s">
        <v>20</v>
      </c>
      <c r="J7999" s="136">
        <v>4.42</v>
      </c>
      <c r="K7999" s="136">
        <v>2.16</v>
      </c>
      <c r="L7999" s="136">
        <v>2.2799999999999998</v>
      </c>
      <c r="M7999" s="137" t="str">
        <f t="shared" si="124"/>
        <v>P</v>
      </c>
      <c r="N7999" s="172" t="s">
        <v>10681</v>
      </c>
      <c r="O7999" s="149" t="s">
        <v>1506</v>
      </c>
      <c r="P7999" s="149" t="s">
        <v>9496</v>
      </c>
      <c r="Q7999" s="150" t="s">
        <v>10519</v>
      </c>
      <c r="R7999" s="189">
        <v>21.96</v>
      </c>
    </row>
    <row r="8000" spans="1:18" x14ac:dyDescent="0.25">
      <c r="A8000" s="132">
        <v>1087092</v>
      </c>
      <c r="B8000" s="145" t="s">
        <v>7104</v>
      </c>
      <c r="C8000" s="132">
        <v>6</v>
      </c>
      <c r="D8000" s="132">
        <v>50</v>
      </c>
      <c r="E8000" s="186" t="s">
        <v>21</v>
      </c>
      <c r="F8000" s="132">
        <v>60</v>
      </c>
      <c r="G8000" s="132" t="s">
        <v>20</v>
      </c>
      <c r="H8000" s="132" t="s">
        <v>20</v>
      </c>
      <c r="I8000" s="132" t="s">
        <v>20</v>
      </c>
      <c r="J8000" s="133">
        <v>4.2</v>
      </c>
      <c r="K8000" s="133">
        <v>2.15</v>
      </c>
      <c r="L8000" s="133">
        <v>2.25</v>
      </c>
      <c r="M8000" s="134" t="str">
        <f t="shared" si="124"/>
        <v>P</v>
      </c>
      <c r="N8000" s="171" t="s">
        <v>10681</v>
      </c>
      <c r="O8000" s="146" t="s">
        <v>1506</v>
      </c>
      <c r="P8000" s="146" t="s">
        <v>9496</v>
      </c>
      <c r="Q8000" s="147" t="s">
        <v>10519</v>
      </c>
      <c r="R8000" s="187">
        <v>22.259999999999998</v>
      </c>
    </row>
    <row r="8001" spans="1:18" x14ac:dyDescent="0.25">
      <c r="A8001" s="135">
        <v>1087100</v>
      </c>
      <c r="B8001" s="148" t="s">
        <v>7105</v>
      </c>
      <c r="C8001" s="135">
        <v>2</v>
      </c>
      <c r="D8001" s="135">
        <v>25</v>
      </c>
      <c r="E8001" s="188" t="s">
        <v>21</v>
      </c>
      <c r="F8001" s="135">
        <v>52</v>
      </c>
      <c r="G8001" s="135" t="s">
        <v>21</v>
      </c>
      <c r="H8001" s="135" t="s">
        <v>21</v>
      </c>
      <c r="I8001" s="135" t="s">
        <v>21</v>
      </c>
      <c r="J8001" s="136">
        <v>13.5</v>
      </c>
      <c r="K8001" s="136">
        <v>9</v>
      </c>
      <c r="L8001" s="136">
        <v>0.24</v>
      </c>
      <c r="M8001" s="137" t="str">
        <f t="shared" si="124"/>
        <v>P</v>
      </c>
      <c r="N8001" s="172" t="s">
        <v>10682</v>
      </c>
      <c r="O8001" s="149" t="s">
        <v>1506</v>
      </c>
      <c r="P8001" s="149" t="s">
        <v>10036</v>
      </c>
      <c r="Q8001" s="150" t="s">
        <v>10519</v>
      </c>
      <c r="R8001" s="189">
        <v>54.44</v>
      </c>
    </row>
    <row r="8002" spans="1:18" x14ac:dyDescent="0.25">
      <c r="A8002" s="132">
        <v>1087101</v>
      </c>
      <c r="B8002" s="145" t="s">
        <v>7106</v>
      </c>
      <c r="C8002" s="132">
        <v>2</v>
      </c>
      <c r="D8002" s="132">
        <v>50</v>
      </c>
      <c r="E8002" s="186" t="s">
        <v>21</v>
      </c>
      <c r="F8002" s="132">
        <v>100</v>
      </c>
      <c r="G8002" s="132" t="s">
        <v>21</v>
      </c>
      <c r="H8002" s="132" t="s">
        <v>21</v>
      </c>
      <c r="I8002" s="132" t="s">
        <v>21</v>
      </c>
      <c r="J8002" s="133">
        <v>13.5</v>
      </c>
      <c r="K8002" s="133">
        <v>4.8</v>
      </c>
      <c r="L8002" s="133">
        <v>0.2</v>
      </c>
      <c r="M8002" s="134" t="str">
        <f t="shared" ref="M8002:M8065" si="125">HYPERLINK(CONCATENATE("T:\Distribution Centre\RDC Department Shared\Cubiscan photos","\",A8002,"-pac.jpg"),"P")</f>
        <v>P</v>
      </c>
      <c r="N8002" s="171" t="s">
        <v>10682</v>
      </c>
      <c r="O8002" s="146" t="s">
        <v>1506</v>
      </c>
      <c r="P8002" s="146" t="s">
        <v>10036</v>
      </c>
      <c r="Q8002" s="147" t="s">
        <v>10519</v>
      </c>
      <c r="R8002" s="187">
        <v>29.52</v>
      </c>
    </row>
    <row r="8003" spans="1:18" x14ac:dyDescent="0.25">
      <c r="A8003" s="135">
        <v>1087103</v>
      </c>
      <c r="B8003" s="148" t="s">
        <v>10263</v>
      </c>
      <c r="C8003" s="135">
        <v>1000</v>
      </c>
      <c r="D8003" s="135" t="s">
        <v>20</v>
      </c>
      <c r="E8003" s="188" t="s">
        <v>20</v>
      </c>
      <c r="F8003" s="135" t="s">
        <v>20</v>
      </c>
      <c r="G8003" s="135" t="s">
        <v>20</v>
      </c>
      <c r="H8003" s="135" t="s">
        <v>20</v>
      </c>
      <c r="I8003" s="135" t="s">
        <v>20</v>
      </c>
      <c r="J8003" s="136">
        <v>1.4</v>
      </c>
      <c r="K8003" s="136">
        <v>1.4</v>
      </c>
      <c r="L8003" s="136">
        <v>0.43</v>
      </c>
      <c r="M8003" s="137" t="str">
        <f t="shared" si="125"/>
        <v>P</v>
      </c>
      <c r="N8003" s="174" t="s">
        <v>10682</v>
      </c>
      <c r="O8003" s="149" t="s">
        <v>1506</v>
      </c>
      <c r="P8003" s="149" t="s">
        <v>9526</v>
      </c>
      <c r="Q8003" s="150" t="s">
        <v>10519</v>
      </c>
      <c r="R8003" s="189">
        <v>120</v>
      </c>
    </row>
    <row r="8004" spans="1:18" x14ac:dyDescent="0.25">
      <c r="A8004" s="132">
        <v>1087104</v>
      </c>
      <c r="B8004" s="145" t="s">
        <v>10264</v>
      </c>
      <c r="C8004" s="132">
        <v>1000</v>
      </c>
      <c r="D8004" s="132" t="s">
        <v>20</v>
      </c>
      <c r="E8004" s="186" t="s">
        <v>20</v>
      </c>
      <c r="F8004" s="132" t="s">
        <v>20</v>
      </c>
      <c r="G8004" s="132" t="s">
        <v>20</v>
      </c>
      <c r="H8004" s="132" t="s">
        <v>20</v>
      </c>
      <c r="I8004" s="132" t="s">
        <v>20</v>
      </c>
      <c r="J8004" s="133">
        <v>1.4</v>
      </c>
      <c r="K8004" s="133">
        <v>1.4</v>
      </c>
      <c r="L8004" s="133">
        <v>0.43</v>
      </c>
      <c r="M8004" s="134" t="str">
        <f t="shared" si="125"/>
        <v>P</v>
      </c>
      <c r="N8004" s="173" t="s">
        <v>10682</v>
      </c>
      <c r="O8004" s="146" t="s">
        <v>1506</v>
      </c>
      <c r="P8004" s="146" t="s">
        <v>9526</v>
      </c>
      <c r="Q8004" s="147" t="s">
        <v>10519</v>
      </c>
      <c r="R8004" s="187">
        <v>120</v>
      </c>
    </row>
    <row r="8005" spans="1:18" x14ac:dyDescent="0.25">
      <c r="A8005" s="135">
        <v>1087107</v>
      </c>
      <c r="B8005" s="148" t="s">
        <v>3286</v>
      </c>
      <c r="C8005" s="135">
        <v>24</v>
      </c>
      <c r="D8005" s="135">
        <v>238</v>
      </c>
      <c r="E8005" s="188" t="s">
        <v>21</v>
      </c>
      <c r="F8005" s="135">
        <v>340</v>
      </c>
      <c r="G8005" s="135" t="s">
        <v>20</v>
      </c>
      <c r="H8005" s="135">
        <v>12</v>
      </c>
      <c r="I8005" s="135">
        <v>2</v>
      </c>
      <c r="J8005" s="136">
        <v>2.16</v>
      </c>
      <c r="K8005" s="136">
        <v>1.55</v>
      </c>
      <c r="L8005" s="136">
        <v>1.57</v>
      </c>
      <c r="M8005" s="137" t="str">
        <f t="shared" si="125"/>
        <v>P</v>
      </c>
      <c r="N8005" s="172" t="s">
        <v>10681</v>
      </c>
      <c r="O8005" s="149" t="s">
        <v>1506</v>
      </c>
      <c r="P8005" s="149" t="s">
        <v>9398</v>
      </c>
      <c r="Q8005" s="150" t="s">
        <v>10519</v>
      </c>
      <c r="R8005" s="189">
        <v>11.76</v>
      </c>
    </row>
    <row r="8006" spans="1:18" x14ac:dyDescent="0.25">
      <c r="A8006" s="132">
        <v>1087108</v>
      </c>
      <c r="B8006" s="145" t="s">
        <v>7107</v>
      </c>
      <c r="C8006" s="132">
        <v>24</v>
      </c>
      <c r="D8006" s="132">
        <v>238</v>
      </c>
      <c r="E8006" s="186" t="s">
        <v>21</v>
      </c>
      <c r="F8006" s="132">
        <v>340</v>
      </c>
      <c r="G8006" s="132" t="s">
        <v>20</v>
      </c>
      <c r="H8006" s="132">
        <v>13</v>
      </c>
      <c r="I8006" s="132">
        <v>2</v>
      </c>
      <c r="J8006" s="133">
        <v>2.17</v>
      </c>
      <c r="K8006" s="133">
        <v>1.49</v>
      </c>
      <c r="L8006" s="133">
        <v>1.51</v>
      </c>
      <c r="M8006" s="134" t="str">
        <f t="shared" si="125"/>
        <v>P</v>
      </c>
      <c r="N8006" s="171" t="s">
        <v>10681</v>
      </c>
      <c r="O8006" s="146" t="s">
        <v>1506</v>
      </c>
      <c r="P8006" s="146" t="s">
        <v>9398</v>
      </c>
      <c r="Q8006" s="147" t="s">
        <v>10519</v>
      </c>
      <c r="R8006" s="187">
        <v>11.28</v>
      </c>
    </row>
    <row r="8007" spans="1:18" x14ac:dyDescent="0.25">
      <c r="A8007" s="135">
        <v>1087109</v>
      </c>
      <c r="B8007" s="148" t="s">
        <v>10265</v>
      </c>
      <c r="C8007" s="135">
        <v>1000</v>
      </c>
      <c r="D8007" s="135" t="s">
        <v>20</v>
      </c>
      <c r="E8007" s="188" t="s">
        <v>20</v>
      </c>
      <c r="F8007" s="135" t="s">
        <v>20</v>
      </c>
      <c r="G8007" s="135" t="s">
        <v>20</v>
      </c>
      <c r="H8007" s="135" t="s">
        <v>20</v>
      </c>
      <c r="I8007" s="135" t="s">
        <v>20</v>
      </c>
      <c r="J8007" s="136">
        <v>1.4</v>
      </c>
      <c r="K8007" s="136">
        <v>1.4</v>
      </c>
      <c r="L8007" s="136">
        <v>0.43</v>
      </c>
      <c r="M8007" s="137" t="str">
        <f t="shared" si="125"/>
        <v>P</v>
      </c>
      <c r="N8007" s="174" t="s">
        <v>10682</v>
      </c>
      <c r="O8007" s="149" t="s">
        <v>1506</v>
      </c>
      <c r="P8007" s="149" t="s">
        <v>9526</v>
      </c>
      <c r="Q8007" s="150" t="s">
        <v>10519</v>
      </c>
      <c r="R8007" s="189">
        <v>100</v>
      </c>
    </row>
    <row r="8008" spans="1:18" x14ac:dyDescent="0.25">
      <c r="A8008" s="132">
        <v>1087110</v>
      </c>
      <c r="B8008" s="145" t="s">
        <v>10266</v>
      </c>
      <c r="C8008" s="132">
        <v>1000</v>
      </c>
      <c r="D8008" s="132" t="s">
        <v>20</v>
      </c>
      <c r="E8008" s="186" t="s">
        <v>20</v>
      </c>
      <c r="F8008" s="132" t="s">
        <v>20</v>
      </c>
      <c r="G8008" s="132" t="s">
        <v>20</v>
      </c>
      <c r="H8008" s="132" t="s">
        <v>20</v>
      </c>
      <c r="I8008" s="132" t="s">
        <v>20</v>
      </c>
      <c r="J8008" s="133">
        <v>1.4</v>
      </c>
      <c r="K8008" s="133">
        <v>1.4</v>
      </c>
      <c r="L8008" s="133">
        <v>0.43</v>
      </c>
      <c r="M8008" s="134" t="str">
        <f t="shared" si="125"/>
        <v>P</v>
      </c>
      <c r="N8008" s="173" t="s">
        <v>10682</v>
      </c>
      <c r="O8008" s="146" t="s">
        <v>1506</v>
      </c>
      <c r="P8008" s="146" t="s">
        <v>9526</v>
      </c>
      <c r="Q8008" s="147" t="s">
        <v>10519</v>
      </c>
      <c r="R8008" s="187">
        <v>100</v>
      </c>
    </row>
    <row r="8009" spans="1:18" x14ac:dyDescent="0.25">
      <c r="A8009" s="135">
        <v>1087114</v>
      </c>
      <c r="B8009" s="148" t="s">
        <v>7108</v>
      </c>
      <c r="C8009" s="135">
        <v>6</v>
      </c>
      <c r="D8009" s="135">
        <v>50</v>
      </c>
      <c r="E8009" s="188" t="s">
        <v>21</v>
      </c>
      <c r="F8009" s="135">
        <v>60</v>
      </c>
      <c r="G8009" s="135" t="s">
        <v>20</v>
      </c>
      <c r="H8009" s="135" t="s">
        <v>20</v>
      </c>
      <c r="I8009" s="135" t="s">
        <v>20</v>
      </c>
      <c r="J8009" s="136">
        <v>4.24</v>
      </c>
      <c r="K8009" s="136">
        <v>2.16</v>
      </c>
      <c r="L8009" s="136">
        <v>2.2599999999999998</v>
      </c>
      <c r="M8009" s="137" t="str">
        <f t="shared" si="125"/>
        <v>P</v>
      </c>
      <c r="N8009" s="174" t="s">
        <v>10681</v>
      </c>
      <c r="O8009" s="149" t="s">
        <v>1506</v>
      </c>
      <c r="P8009" s="149" t="s">
        <v>9496</v>
      </c>
      <c r="Q8009" s="150" t="s">
        <v>10519</v>
      </c>
      <c r="R8009" s="189">
        <v>22.68</v>
      </c>
    </row>
    <row r="8010" spans="1:18" x14ac:dyDescent="0.25">
      <c r="A8010" s="132">
        <v>1087115</v>
      </c>
      <c r="B8010" s="145" t="s">
        <v>7109</v>
      </c>
      <c r="C8010" s="132">
        <v>6</v>
      </c>
      <c r="D8010" s="132">
        <v>40</v>
      </c>
      <c r="E8010" s="186" t="s">
        <v>21</v>
      </c>
      <c r="F8010" s="132">
        <v>40</v>
      </c>
      <c r="G8010" s="132" t="s">
        <v>20</v>
      </c>
      <c r="H8010" s="132" t="s">
        <v>20</v>
      </c>
      <c r="I8010" s="132" t="s">
        <v>20</v>
      </c>
      <c r="J8010" s="133">
        <v>4.4000000000000004</v>
      </c>
      <c r="K8010" s="133">
        <v>3.04</v>
      </c>
      <c r="L8010" s="133">
        <v>2.3199999999999998</v>
      </c>
      <c r="M8010" s="134" t="str">
        <f t="shared" si="125"/>
        <v>P</v>
      </c>
      <c r="N8010" s="173" t="s">
        <v>10681</v>
      </c>
      <c r="O8010" s="146" t="s">
        <v>1506</v>
      </c>
      <c r="P8010" s="146" t="s">
        <v>9435</v>
      </c>
      <c r="Q8010" s="147" t="s">
        <v>10106</v>
      </c>
      <c r="R8010" s="187">
        <v>31.32</v>
      </c>
    </row>
    <row r="8011" spans="1:18" x14ac:dyDescent="0.25">
      <c r="A8011" s="135">
        <v>1087116</v>
      </c>
      <c r="B8011" s="148" t="s">
        <v>7110</v>
      </c>
      <c r="C8011" s="135">
        <v>6</v>
      </c>
      <c r="D8011" s="135">
        <v>40</v>
      </c>
      <c r="E8011" s="188" t="s">
        <v>21</v>
      </c>
      <c r="F8011" s="135">
        <v>48</v>
      </c>
      <c r="G8011" s="135" t="s">
        <v>20</v>
      </c>
      <c r="H8011" s="135" t="s">
        <v>20</v>
      </c>
      <c r="I8011" s="135" t="s">
        <v>20</v>
      </c>
      <c r="J8011" s="136">
        <v>4.38</v>
      </c>
      <c r="K8011" s="136">
        <v>3.06</v>
      </c>
      <c r="L8011" s="136">
        <v>2.34</v>
      </c>
      <c r="M8011" s="137" t="str">
        <f t="shared" si="125"/>
        <v>P</v>
      </c>
      <c r="N8011" s="174" t="s">
        <v>10681</v>
      </c>
      <c r="O8011" s="149" t="s">
        <v>1506</v>
      </c>
      <c r="P8011" s="149" t="s">
        <v>9435</v>
      </c>
      <c r="Q8011" s="150" t="s">
        <v>10106</v>
      </c>
      <c r="R8011" s="189">
        <v>30.36</v>
      </c>
    </row>
    <row r="8012" spans="1:18" x14ac:dyDescent="0.25">
      <c r="A8012" s="132">
        <v>1087117</v>
      </c>
      <c r="B8012" s="145" t="s">
        <v>7111</v>
      </c>
      <c r="C8012" s="132">
        <v>6</v>
      </c>
      <c r="D8012" s="132">
        <v>40</v>
      </c>
      <c r="E8012" s="186" t="s">
        <v>21</v>
      </c>
      <c r="F8012" s="132">
        <v>48</v>
      </c>
      <c r="G8012" s="132" t="s">
        <v>20</v>
      </c>
      <c r="H8012" s="132" t="s">
        <v>20</v>
      </c>
      <c r="I8012" s="132" t="s">
        <v>20</v>
      </c>
      <c r="J8012" s="133">
        <v>4.3600000000000003</v>
      </c>
      <c r="K8012" s="133">
        <v>3.05</v>
      </c>
      <c r="L8012" s="133">
        <v>2.34</v>
      </c>
      <c r="M8012" s="134" t="str">
        <f t="shared" si="125"/>
        <v>P</v>
      </c>
      <c r="N8012" s="173" t="s">
        <v>10681</v>
      </c>
      <c r="O8012" s="146" t="s">
        <v>1506</v>
      </c>
      <c r="P8012" s="146" t="s">
        <v>9435</v>
      </c>
      <c r="Q8012" s="147" t="s">
        <v>10106</v>
      </c>
      <c r="R8012" s="187">
        <v>29.400000000000002</v>
      </c>
    </row>
    <row r="8013" spans="1:18" x14ac:dyDescent="0.25">
      <c r="A8013" s="135">
        <v>1087118</v>
      </c>
      <c r="B8013" s="148" t="s">
        <v>7112</v>
      </c>
      <c r="C8013" s="135">
        <v>6</v>
      </c>
      <c r="D8013" s="135">
        <v>40</v>
      </c>
      <c r="E8013" s="188" t="s">
        <v>21</v>
      </c>
      <c r="F8013" s="135">
        <v>48</v>
      </c>
      <c r="G8013" s="135" t="s">
        <v>20</v>
      </c>
      <c r="H8013" s="135" t="s">
        <v>20</v>
      </c>
      <c r="I8013" s="135" t="s">
        <v>20</v>
      </c>
      <c r="J8013" s="136">
        <v>4.3600000000000003</v>
      </c>
      <c r="K8013" s="136">
        <v>3.05</v>
      </c>
      <c r="L8013" s="136">
        <v>2.34</v>
      </c>
      <c r="M8013" s="137" t="str">
        <f t="shared" si="125"/>
        <v>P</v>
      </c>
      <c r="N8013" s="174" t="s">
        <v>10681</v>
      </c>
      <c r="O8013" s="149" t="s">
        <v>1506</v>
      </c>
      <c r="P8013" s="149" t="s">
        <v>9435</v>
      </c>
      <c r="Q8013" s="150" t="s">
        <v>10106</v>
      </c>
      <c r="R8013" s="189">
        <v>34.019999999999996</v>
      </c>
    </row>
    <row r="8014" spans="1:18" x14ac:dyDescent="0.25">
      <c r="A8014" s="132">
        <v>1087119</v>
      </c>
      <c r="B8014" s="145" t="s">
        <v>7113</v>
      </c>
      <c r="C8014" s="132">
        <v>6</v>
      </c>
      <c r="D8014" s="132">
        <v>40</v>
      </c>
      <c r="E8014" s="186" t="s">
        <v>21</v>
      </c>
      <c r="F8014" s="132">
        <v>48</v>
      </c>
      <c r="G8014" s="132" t="s">
        <v>20</v>
      </c>
      <c r="H8014" s="132" t="s">
        <v>20</v>
      </c>
      <c r="I8014" s="132" t="s">
        <v>20</v>
      </c>
      <c r="J8014" s="133">
        <v>4.24</v>
      </c>
      <c r="K8014" s="133">
        <v>3.02</v>
      </c>
      <c r="L8014" s="133">
        <v>2.36</v>
      </c>
      <c r="M8014" s="134" t="str">
        <f t="shared" si="125"/>
        <v>P</v>
      </c>
      <c r="N8014" s="173" t="s">
        <v>10681</v>
      </c>
      <c r="O8014" s="146" t="s">
        <v>1506</v>
      </c>
      <c r="P8014" s="146" t="s">
        <v>9496</v>
      </c>
      <c r="Q8014" s="147" t="s">
        <v>10106</v>
      </c>
      <c r="R8014" s="187">
        <v>32.58</v>
      </c>
    </row>
    <row r="8015" spans="1:18" x14ac:dyDescent="0.25">
      <c r="A8015" s="135">
        <v>1087120</v>
      </c>
      <c r="B8015" s="148" t="s">
        <v>7114</v>
      </c>
      <c r="C8015" s="135">
        <v>6</v>
      </c>
      <c r="D8015" s="135">
        <v>40</v>
      </c>
      <c r="E8015" s="188" t="s">
        <v>21</v>
      </c>
      <c r="F8015" s="135">
        <v>48</v>
      </c>
      <c r="G8015" s="135" t="s">
        <v>20</v>
      </c>
      <c r="H8015" s="135" t="s">
        <v>20</v>
      </c>
      <c r="I8015" s="135" t="s">
        <v>20</v>
      </c>
      <c r="J8015" s="136">
        <v>4.24</v>
      </c>
      <c r="K8015" s="136">
        <v>3.02</v>
      </c>
      <c r="L8015" s="136">
        <v>2.34</v>
      </c>
      <c r="M8015" s="137" t="str">
        <f t="shared" si="125"/>
        <v>P</v>
      </c>
      <c r="N8015" s="172" t="s">
        <v>10681</v>
      </c>
      <c r="O8015" s="149" t="s">
        <v>1506</v>
      </c>
      <c r="P8015" s="149" t="s">
        <v>9496</v>
      </c>
      <c r="Q8015" s="150" t="s">
        <v>10519</v>
      </c>
      <c r="R8015" s="189">
        <v>35.22</v>
      </c>
    </row>
    <row r="8016" spans="1:18" x14ac:dyDescent="0.25">
      <c r="A8016" s="132">
        <v>1087121</v>
      </c>
      <c r="B8016" s="145" t="s">
        <v>7115</v>
      </c>
      <c r="C8016" s="132">
        <v>6</v>
      </c>
      <c r="D8016" s="132">
        <v>40</v>
      </c>
      <c r="E8016" s="186" t="s">
        <v>21</v>
      </c>
      <c r="F8016" s="132">
        <v>48</v>
      </c>
      <c r="G8016" s="132" t="s">
        <v>20</v>
      </c>
      <c r="H8016" s="132" t="s">
        <v>20</v>
      </c>
      <c r="I8016" s="132" t="s">
        <v>20</v>
      </c>
      <c r="J8016" s="133">
        <v>4.24</v>
      </c>
      <c r="K8016" s="133">
        <v>3.02</v>
      </c>
      <c r="L8016" s="133">
        <v>2.34</v>
      </c>
      <c r="M8016" s="134" t="str">
        <f t="shared" si="125"/>
        <v>P</v>
      </c>
      <c r="N8016" s="171" t="s">
        <v>10681</v>
      </c>
      <c r="O8016" s="146" t="s">
        <v>1506</v>
      </c>
      <c r="P8016" s="146" t="s">
        <v>9496</v>
      </c>
      <c r="Q8016" s="147" t="s">
        <v>10519</v>
      </c>
      <c r="R8016" s="187">
        <v>29.099999999999998</v>
      </c>
    </row>
    <row r="8017" spans="1:18" x14ac:dyDescent="0.25">
      <c r="A8017" s="135">
        <v>1087132</v>
      </c>
      <c r="B8017" s="148" t="s">
        <v>7116</v>
      </c>
      <c r="C8017" s="135">
        <v>100</v>
      </c>
      <c r="D8017" s="135" t="s">
        <v>20</v>
      </c>
      <c r="E8017" s="188" t="s">
        <v>20</v>
      </c>
      <c r="F8017" s="135" t="s">
        <v>20</v>
      </c>
      <c r="G8017" s="135" t="s">
        <v>20</v>
      </c>
      <c r="H8017" s="135" t="s">
        <v>20</v>
      </c>
      <c r="I8017" s="135" t="s">
        <v>20</v>
      </c>
      <c r="J8017" s="136">
        <v>0.6</v>
      </c>
      <c r="K8017" s="136">
        <v>0.6</v>
      </c>
      <c r="L8017" s="136">
        <v>3</v>
      </c>
      <c r="M8017" s="137" t="str">
        <f t="shared" si="125"/>
        <v>P</v>
      </c>
      <c r="N8017" s="172" t="s">
        <v>10682</v>
      </c>
      <c r="O8017" s="149" t="s">
        <v>1500</v>
      </c>
      <c r="P8017" s="149" t="s">
        <v>9418</v>
      </c>
      <c r="Q8017" s="150" t="s">
        <v>10519</v>
      </c>
      <c r="R8017" s="189">
        <v>7.5970149253731343</v>
      </c>
    </row>
    <row r="8018" spans="1:18" x14ac:dyDescent="0.25">
      <c r="A8018" s="132">
        <v>1087133</v>
      </c>
      <c r="B8018" s="145" t="s">
        <v>7117</v>
      </c>
      <c r="C8018" s="132">
        <v>100</v>
      </c>
      <c r="D8018" s="132" t="s">
        <v>20</v>
      </c>
      <c r="E8018" s="186" t="s">
        <v>20</v>
      </c>
      <c r="F8018" s="132" t="s">
        <v>20</v>
      </c>
      <c r="G8018" s="132" t="s">
        <v>20</v>
      </c>
      <c r="H8018" s="132" t="s">
        <v>20</v>
      </c>
      <c r="I8018" s="132" t="s">
        <v>20</v>
      </c>
      <c r="J8018" s="133">
        <v>0.6</v>
      </c>
      <c r="K8018" s="133">
        <v>0.6</v>
      </c>
      <c r="L8018" s="133">
        <v>3</v>
      </c>
      <c r="M8018" s="134" t="str">
        <f t="shared" si="125"/>
        <v>P</v>
      </c>
      <c r="N8018" s="171" t="s">
        <v>10682</v>
      </c>
      <c r="O8018" s="146" t="s">
        <v>1500</v>
      </c>
      <c r="P8018" s="146" t="s">
        <v>9418</v>
      </c>
      <c r="Q8018" s="147" t="s">
        <v>10519</v>
      </c>
      <c r="R8018" s="187">
        <v>7.5970149253731343</v>
      </c>
    </row>
    <row r="8019" spans="1:18" x14ac:dyDescent="0.25">
      <c r="A8019" s="135">
        <v>1087134</v>
      </c>
      <c r="B8019" s="148" t="s">
        <v>7118</v>
      </c>
      <c r="C8019" s="135">
        <v>100</v>
      </c>
      <c r="D8019" s="135" t="s">
        <v>20</v>
      </c>
      <c r="E8019" s="188" t="s">
        <v>20</v>
      </c>
      <c r="F8019" s="135" t="s">
        <v>20</v>
      </c>
      <c r="G8019" s="135" t="s">
        <v>20</v>
      </c>
      <c r="H8019" s="135" t="s">
        <v>20</v>
      </c>
      <c r="I8019" s="135" t="s">
        <v>20</v>
      </c>
      <c r="J8019" s="136">
        <v>0.6</v>
      </c>
      <c r="K8019" s="136">
        <v>0.6</v>
      </c>
      <c r="L8019" s="136">
        <v>3</v>
      </c>
      <c r="M8019" s="137" t="str">
        <f t="shared" si="125"/>
        <v>P</v>
      </c>
      <c r="N8019" s="172" t="s">
        <v>10682</v>
      </c>
      <c r="O8019" s="149" t="s">
        <v>1500</v>
      </c>
      <c r="P8019" s="149" t="s">
        <v>9418</v>
      </c>
      <c r="Q8019" s="150" t="s">
        <v>10519</v>
      </c>
      <c r="R8019" s="189">
        <v>7.5970149253731343</v>
      </c>
    </row>
    <row r="8020" spans="1:18" x14ac:dyDescent="0.25">
      <c r="A8020" s="132">
        <v>1087136</v>
      </c>
      <c r="B8020" s="145" t="s">
        <v>7119</v>
      </c>
      <c r="C8020" s="132">
        <v>1000</v>
      </c>
      <c r="D8020" s="132" t="s">
        <v>20</v>
      </c>
      <c r="E8020" s="186" t="s">
        <v>20</v>
      </c>
      <c r="F8020" s="132" t="s">
        <v>20</v>
      </c>
      <c r="G8020" s="132" t="s">
        <v>20</v>
      </c>
      <c r="H8020" s="132" t="s">
        <v>20</v>
      </c>
      <c r="I8020" s="132" t="s">
        <v>20</v>
      </c>
      <c r="J8020" s="133">
        <v>1.65</v>
      </c>
      <c r="K8020" s="133">
        <v>1.65</v>
      </c>
      <c r="L8020" s="133">
        <v>0.35</v>
      </c>
      <c r="M8020" s="134" t="str">
        <f t="shared" si="125"/>
        <v>P</v>
      </c>
      <c r="N8020" s="171" t="s">
        <v>10682</v>
      </c>
      <c r="O8020" s="146" t="s">
        <v>1506</v>
      </c>
      <c r="P8020" s="146" t="s">
        <v>9526</v>
      </c>
      <c r="Q8020" s="147" t="s">
        <v>10519</v>
      </c>
      <c r="R8020" s="187">
        <v>20</v>
      </c>
    </row>
    <row r="8021" spans="1:18" x14ac:dyDescent="0.25">
      <c r="A8021" s="135">
        <v>1087137</v>
      </c>
      <c r="B8021" s="148" t="s">
        <v>7120</v>
      </c>
      <c r="C8021" s="135">
        <v>1000</v>
      </c>
      <c r="D8021" s="135" t="s">
        <v>20</v>
      </c>
      <c r="E8021" s="188" t="s">
        <v>20</v>
      </c>
      <c r="F8021" s="135" t="s">
        <v>20</v>
      </c>
      <c r="G8021" s="135" t="s">
        <v>20</v>
      </c>
      <c r="H8021" s="135" t="s">
        <v>20</v>
      </c>
      <c r="I8021" s="135" t="s">
        <v>20</v>
      </c>
      <c r="J8021" s="136">
        <v>1.65</v>
      </c>
      <c r="K8021" s="136">
        <v>1.65</v>
      </c>
      <c r="L8021" s="136">
        <v>0.34</v>
      </c>
      <c r="M8021" s="137" t="str">
        <f t="shared" si="125"/>
        <v>P</v>
      </c>
      <c r="N8021" s="172" t="s">
        <v>10682</v>
      </c>
      <c r="O8021" s="149" t="s">
        <v>1506</v>
      </c>
      <c r="P8021" s="149" t="s">
        <v>9526</v>
      </c>
      <c r="Q8021" s="150" t="s">
        <v>10519</v>
      </c>
      <c r="R8021" s="189">
        <v>20</v>
      </c>
    </row>
    <row r="8022" spans="1:18" x14ac:dyDescent="0.25">
      <c r="A8022" s="132">
        <v>1087139</v>
      </c>
      <c r="B8022" s="145" t="s">
        <v>7121</v>
      </c>
      <c r="C8022" s="132">
        <v>1000</v>
      </c>
      <c r="D8022" s="132" t="s">
        <v>20</v>
      </c>
      <c r="E8022" s="186" t="s">
        <v>20</v>
      </c>
      <c r="F8022" s="132" t="s">
        <v>20</v>
      </c>
      <c r="G8022" s="132" t="s">
        <v>20</v>
      </c>
      <c r="H8022" s="132" t="s">
        <v>20</v>
      </c>
      <c r="I8022" s="132" t="s">
        <v>20</v>
      </c>
      <c r="J8022" s="133">
        <v>1.81</v>
      </c>
      <c r="K8022" s="133">
        <v>1.81</v>
      </c>
      <c r="L8022" s="133">
        <v>0.5</v>
      </c>
      <c r="M8022" s="134" t="str">
        <f t="shared" si="125"/>
        <v>P</v>
      </c>
      <c r="N8022" s="171" t="s">
        <v>10682</v>
      </c>
      <c r="O8022" s="146" t="s">
        <v>1506</v>
      </c>
      <c r="P8022" s="146" t="s">
        <v>9526</v>
      </c>
      <c r="Q8022" s="147" t="s">
        <v>10519</v>
      </c>
      <c r="R8022" s="187">
        <v>50</v>
      </c>
    </row>
    <row r="8023" spans="1:18" x14ac:dyDescent="0.25">
      <c r="A8023" s="135">
        <v>1087144</v>
      </c>
      <c r="B8023" s="148" t="s">
        <v>7122</v>
      </c>
      <c r="C8023" s="135">
        <v>1000</v>
      </c>
      <c r="D8023" s="135" t="s">
        <v>20</v>
      </c>
      <c r="E8023" s="188" t="s">
        <v>20</v>
      </c>
      <c r="F8023" s="135" t="s">
        <v>20</v>
      </c>
      <c r="G8023" s="135" t="s">
        <v>20</v>
      </c>
      <c r="H8023" s="135" t="s">
        <v>20</v>
      </c>
      <c r="I8023" s="135" t="s">
        <v>20</v>
      </c>
      <c r="J8023" s="136">
        <v>2.02</v>
      </c>
      <c r="K8023" s="136">
        <v>2.02</v>
      </c>
      <c r="L8023" s="136">
        <v>0.65</v>
      </c>
      <c r="M8023" s="137" t="str">
        <f t="shared" si="125"/>
        <v>P</v>
      </c>
      <c r="N8023" s="172" t="s">
        <v>10682</v>
      </c>
      <c r="O8023" s="149" t="s">
        <v>1506</v>
      </c>
      <c r="P8023" s="149" t="s">
        <v>9526</v>
      </c>
      <c r="Q8023" s="150" t="s">
        <v>10519</v>
      </c>
      <c r="R8023" s="189">
        <v>50</v>
      </c>
    </row>
    <row r="8024" spans="1:18" x14ac:dyDescent="0.25">
      <c r="A8024" s="132">
        <v>1087150</v>
      </c>
      <c r="B8024" s="145" t="s">
        <v>7123</v>
      </c>
      <c r="C8024" s="132">
        <v>1000</v>
      </c>
      <c r="D8024" s="132" t="s">
        <v>20</v>
      </c>
      <c r="E8024" s="186" t="s">
        <v>20</v>
      </c>
      <c r="F8024" s="132" t="s">
        <v>20</v>
      </c>
      <c r="G8024" s="132" t="s">
        <v>20</v>
      </c>
      <c r="H8024" s="132" t="s">
        <v>20</v>
      </c>
      <c r="I8024" s="132" t="s">
        <v>20</v>
      </c>
      <c r="J8024" s="133">
        <v>1.4</v>
      </c>
      <c r="K8024" s="133">
        <v>1.4</v>
      </c>
      <c r="L8024" s="133">
        <v>0.43</v>
      </c>
      <c r="M8024" s="134" t="str">
        <f t="shared" si="125"/>
        <v>P</v>
      </c>
      <c r="N8024" s="171" t="s">
        <v>10682</v>
      </c>
      <c r="O8024" s="146" t="s">
        <v>1506</v>
      </c>
      <c r="P8024" s="146" t="s">
        <v>9526</v>
      </c>
      <c r="Q8024" s="147" t="s">
        <v>10519</v>
      </c>
      <c r="R8024" s="187">
        <v>35.35</v>
      </c>
    </row>
    <row r="8025" spans="1:18" x14ac:dyDescent="0.25">
      <c r="A8025" s="135">
        <v>1087151</v>
      </c>
      <c r="B8025" s="148" t="s">
        <v>7124</v>
      </c>
      <c r="C8025" s="135">
        <v>1000</v>
      </c>
      <c r="D8025" s="135" t="s">
        <v>20</v>
      </c>
      <c r="E8025" s="188" t="s">
        <v>20</v>
      </c>
      <c r="F8025" s="135" t="s">
        <v>20</v>
      </c>
      <c r="G8025" s="135" t="s">
        <v>20</v>
      </c>
      <c r="H8025" s="135" t="s">
        <v>20</v>
      </c>
      <c r="I8025" s="135" t="s">
        <v>20</v>
      </c>
      <c r="J8025" s="136">
        <v>1.4</v>
      </c>
      <c r="K8025" s="136">
        <v>1.4</v>
      </c>
      <c r="L8025" s="136">
        <v>0.43</v>
      </c>
      <c r="M8025" s="137" t="str">
        <f t="shared" si="125"/>
        <v>P</v>
      </c>
      <c r="N8025" s="172" t="s">
        <v>10682</v>
      </c>
      <c r="O8025" s="149" t="s">
        <v>1506</v>
      </c>
      <c r="P8025" s="149" t="s">
        <v>9526</v>
      </c>
      <c r="Q8025" s="150" t="s">
        <v>10519</v>
      </c>
      <c r="R8025" s="189">
        <v>35.35</v>
      </c>
    </row>
    <row r="8026" spans="1:18" x14ac:dyDescent="0.25">
      <c r="A8026" s="132">
        <v>1087152</v>
      </c>
      <c r="B8026" s="145" t="s">
        <v>7125</v>
      </c>
      <c r="C8026" s="132">
        <v>1000</v>
      </c>
      <c r="D8026" s="132" t="s">
        <v>20</v>
      </c>
      <c r="E8026" s="186" t="s">
        <v>20</v>
      </c>
      <c r="F8026" s="132" t="s">
        <v>20</v>
      </c>
      <c r="G8026" s="132" t="s">
        <v>20</v>
      </c>
      <c r="H8026" s="132" t="s">
        <v>20</v>
      </c>
      <c r="I8026" s="132" t="s">
        <v>20</v>
      </c>
      <c r="J8026" s="133">
        <v>1.4</v>
      </c>
      <c r="K8026" s="133">
        <v>1.4</v>
      </c>
      <c r="L8026" s="133">
        <v>0.43</v>
      </c>
      <c r="M8026" s="134" t="str">
        <f t="shared" si="125"/>
        <v>P</v>
      </c>
      <c r="N8026" s="171" t="s">
        <v>10682</v>
      </c>
      <c r="O8026" s="146" t="s">
        <v>1506</v>
      </c>
      <c r="P8026" s="146" t="s">
        <v>9526</v>
      </c>
      <c r="Q8026" s="147" t="s">
        <v>10519</v>
      </c>
      <c r="R8026" s="187">
        <v>35.35</v>
      </c>
    </row>
    <row r="8027" spans="1:18" x14ac:dyDescent="0.25">
      <c r="A8027" s="135">
        <v>1087154</v>
      </c>
      <c r="B8027" s="148" t="s">
        <v>7126</v>
      </c>
      <c r="C8027" s="135">
        <v>1000</v>
      </c>
      <c r="D8027" s="135" t="s">
        <v>20</v>
      </c>
      <c r="E8027" s="188" t="s">
        <v>20</v>
      </c>
      <c r="F8027" s="135" t="s">
        <v>20</v>
      </c>
      <c r="G8027" s="135" t="s">
        <v>20</v>
      </c>
      <c r="H8027" s="135" t="s">
        <v>20</v>
      </c>
      <c r="I8027" s="135" t="s">
        <v>20</v>
      </c>
      <c r="J8027" s="136">
        <v>1.4</v>
      </c>
      <c r="K8027" s="136">
        <v>1.4</v>
      </c>
      <c r="L8027" s="136">
        <v>0.43</v>
      </c>
      <c r="M8027" s="137" t="str">
        <f t="shared" si="125"/>
        <v>P</v>
      </c>
      <c r="N8027" s="172" t="s">
        <v>10682</v>
      </c>
      <c r="O8027" s="149" t="s">
        <v>1506</v>
      </c>
      <c r="P8027" s="149" t="s">
        <v>9526</v>
      </c>
      <c r="Q8027" s="150" t="s">
        <v>10519</v>
      </c>
      <c r="R8027" s="189">
        <v>53.89</v>
      </c>
    </row>
    <row r="8028" spans="1:18" x14ac:dyDescent="0.25">
      <c r="A8028" s="132">
        <v>1087155</v>
      </c>
      <c r="B8028" s="145" t="s">
        <v>7127</v>
      </c>
      <c r="C8028" s="132">
        <v>1000</v>
      </c>
      <c r="D8028" s="132" t="s">
        <v>20</v>
      </c>
      <c r="E8028" s="186" t="s">
        <v>20</v>
      </c>
      <c r="F8028" s="132" t="s">
        <v>20</v>
      </c>
      <c r="G8028" s="132" t="s">
        <v>20</v>
      </c>
      <c r="H8028" s="132" t="s">
        <v>20</v>
      </c>
      <c r="I8028" s="132" t="s">
        <v>20</v>
      </c>
      <c r="J8028" s="133">
        <v>1.4</v>
      </c>
      <c r="K8028" s="133">
        <v>1.4</v>
      </c>
      <c r="L8028" s="133">
        <v>0.43</v>
      </c>
      <c r="M8028" s="134" t="str">
        <f t="shared" si="125"/>
        <v>P</v>
      </c>
      <c r="N8028" s="171" t="s">
        <v>10682</v>
      </c>
      <c r="O8028" s="146" t="s">
        <v>1506</v>
      </c>
      <c r="P8028" s="146" t="s">
        <v>9526</v>
      </c>
      <c r="Q8028" s="147" t="s">
        <v>10519</v>
      </c>
      <c r="R8028" s="187">
        <v>45.91</v>
      </c>
    </row>
    <row r="8029" spans="1:18" x14ac:dyDescent="0.25">
      <c r="A8029" s="135">
        <v>1087156</v>
      </c>
      <c r="B8029" s="148" t="s">
        <v>7128</v>
      </c>
      <c r="C8029" s="135">
        <v>100</v>
      </c>
      <c r="D8029" s="135" t="s">
        <v>20</v>
      </c>
      <c r="E8029" s="188" t="s">
        <v>20</v>
      </c>
      <c r="F8029" s="135" t="s">
        <v>20</v>
      </c>
      <c r="G8029" s="135" t="s">
        <v>20</v>
      </c>
      <c r="H8029" s="135" t="s">
        <v>20</v>
      </c>
      <c r="I8029" s="135" t="s">
        <v>20</v>
      </c>
      <c r="J8029" s="136">
        <v>0.45</v>
      </c>
      <c r="K8029" s="136">
        <v>0.45</v>
      </c>
      <c r="L8029" s="136">
        <v>3</v>
      </c>
      <c r="M8029" s="137" t="str">
        <f t="shared" si="125"/>
        <v>P</v>
      </c>
      <c r="N8029" s="172" t="s">
        <v>10682</v>
      </c>
      <c r="O8029" s="149" t="s">
        <v>1500</v>
      </c>
      <c r="P8029" s="149" t="s">
        <v>9418</v>
      </c>
      <c r="Q8029" s="150" t="s">
        <v>10519</v>
      </c>
      <c r="R8029" s="189">
        <v>5.2238805970149258</v>
      </c>
    </row>
    <row r="8030" spans="1:18" x14ac:dyDescent="0.25">
      <c r="A8030" s="132">
        <v>1087157</v>
      </c>
      <c r="B8030" s="145" t="s">
        <v>7129</v>
      </c>
      <c r="C8030" s="132">
        <v>100</v>
      </c>
      <c r="D8030" s="132" t="s">
        <v>20</v>
      </c>
      <c r="E8030" s="186" t="s">
        <v>20</v>
      </c>
      <c r="F8030" s="132" t="s">
        <v>20</v>
      </c>
      <c r="G8030" s="132" t="s">
        <v>20</v>
      </c>
      <c r="H8030" s="132" t="s">
        <v>20</v>
      </c>
      <c r="I8030" s="132" t="s">
        <v>20</v>
      </c>
      <c r="J8030" s="133">
        <v>0.45</v>
      </c>
      <c r="K8030" s="133">
        <v>0.45</v>
      </c>
      <c r="L8030" s="133">
        <v>3</v>
      </c>
      <c r="M8030" s="134" t="str">
        <f t="shared" si="125"/>
        <v>P</v>
      </c>
      <c r="N8030" s="171" t="s">
        <v>10682</v>
      </c>
      <c r="O8030" s="146" t="s">
        <v>1500</v>
      </c>
      <c r="P8030" s="146" t="s">
        <v>9418</v>
      </c>
      <c r="Q8030" s="147" t="s">
        <v>10519</v>
      </c>
      <c r="R8030" s="187">
        <v>5.2238805970149258</v>
      </c>
    </row>
    <row r="8031" spans="1:18" x14ac:dyDescent="0.25">
      <c r="A8031" s="135">
        <v>1087158</v>
      </c>
      <c r="B8031" s="148" t="s">
        <v>7130</v>
      </c>
      <c r="C8031" s="135">
        <v>100</v>
      </c>
      <c r="D8031" s="135" t="s">
        <v>20</v>
      </c>
      <c r="E8031" s="188" t="s">
        <v>20</v>
      </c>
      <c r="F8031" s="135" t="s">
        <v>20</v>
      </c>
      <c r="G8031" s="135" t="s">
        <v>20</v>
      </c>
      <c r="H8031" s="135" t="s">
        <v>20</v>
      </c>
      <c r="I8031" s="135" t="s">
        <v>20</v>
      </c>
      <c r="J8031" s="136">
        <v>0.45</v>
      </c>
      <c r="K8031" s="136">
        <v>0.45</v>
      </c>
      <c r="L8031" s="136">
        <v>3</v>
      </c>
      <c r="M8031" s="137" t="str">
        <f t="shared" si="125"/>
        <v>P</v>
      </c>
      <c r="N8031" s="172" t="s">
        <v>10682</v>
      </c>
      <c r="O8031" s="149" t="s">
        <v>1500</v>
      </c>
      <c r="P8031" s="149" t="s">
        <v>9418</v>
      </c>
      <c r="Q8031" s="150" t="s">
        <v>10519</v>
      </c>
      <c r="R8031" s="189">
        <v>5.2238805970149258</v>
      </c>
    </row>
    <row r="8032" spans="1:18" x14ac:dyDescent="0.25">
      <c r="A8032" s="132">
        <v>1087159</v>
      </c>
      <c r="B8032" s="145" t="s">
        <v>7131</v>
      </c>
      <c r="C8032" s="132">
        <v>1000</v>
      </c>
      <c r="D8032" s="132" t="s">
        <v>20</v>
      </c>
      <c r="E8032" s="186" t="s">
        <v>20</v>
      </c>
      <c r="F8032" s="132" t="s">
        <v>20</v>
      </c>
      <c r="G8032" s="132" t="s">
        <v>20</v>
      </c>
      <c r="H8032" s="132" t="s">
        <v>20</v>
      </c>
      <c r="I8032" s="132" t="s">
        <v>20</v>
      </c>
      <c r="J8032" s="133">
        <v>1.4</v>
      </c>
      <c r="K8032" s="133">
        <v>1.4</v>
      </c>
      <c r="L8032" s="133">
        <v>0.43</v>
      </c>
      <c r="M8032" s="134" t="str">
        <f t="shared" si="125"/>
        <v>P</v>
      </c>
      <c r="N8032" s="171" t="s">
        <v>10682</v>
      </c>
      <c r="O8032" s="146" t="s">
        <v>1506</v>
      </c>
      <c r="P8032" s="146" t="s">
        <v>9526</v>
      </c>
      <c r="Q8032" s="147" t="s">
        <v>10519</v>
      </c>
      <c r="R8032" s="187">
        <v>45.91</v>
      </c>
    </row>
    <row r="8033" spans="1:18" x14ac:dyDescent="0.25">
      <c r="A8033" s="135">
        <v>1087160</v>
      </c>
      <c r="B8033" s="148" t="s">
        <v>7132</v>
      </c>
      <c r="C8033" s="135">
        <v>100</v>
      </c>
      <c r="D8033" s="135" t="s">
        <v>20</v>
      </c>
      <c r="E8033" s="188" t="s">
        <v>20</v>
      </c>
      <c r="F8033" s="135" t="s">
        <v>20</v>
      </c>
      <c r="G8033" s="135" t="s">
        <v>20</v>
      </c>
      <c r="H8033" s="135" t="s">
        <v>20</v>
      </c>
      <c r="I8033" s="135" t="s">
        <v>20</v>
      </c>
      <c r="J8033" s="136">
        <v>0.45</v>
      </c>
      <c r="K8033" s="136">
        <v>0.45</v>
      </c>
      <c r="L8033" s="136">
        <v>3</v>
      </c>
      <c r="M8033" s="137" t="str">
        <f t="shared" si="125"/>
        <v>P</v>
      </c>
      <c r="N8033" s="174" t="s">
        <v>10682</v>
      </c>
      <c r="O8033" s="149" t="s">
        <v>1500</v>
      </c>
      <c r="P8033" s="149" t="s">
        <v>9418</v>
      </c>
      <c r="Q8033" s="150" t="s">
        <v>10519</v>
      </c>
      <c r="R8033" s="189">
        <v>5.2238805970149258</v>
      </c>
    </row>
    <row r="8034" spans="1:18" x14ac:dyDescent="0.25">
      <c r="A8034" s="132">
        <v>1087161</v>
      </c>
      <c r="B8034" s="145" t="s">
        <v>7133</v>
      </c>
      <c r="C8034" s="132">
        <v>1000</v>
      </c>
      <c r="D8034" s="132" t="s">
        <v>20</v>
      </c>
      <c r="E8034" s="186" t="s">
        <v>20</v>
      </c>
      <c r="F8034" s="132" t="s">
        <v>20</v>
      </c>
      <c r="G8034" s="132" t="s">
        <v>20</v>
      </c>
      <c r="H8034" s="132" t="s">
        <v>20</v>
      </c>
      <c r="I8034" s="132" t="s">
        <v>20</v>
      </c>
      <c r="J8034" s="133">
        <v>1.4</v>
      </c>
      <c r="K8034" s="133">
        <v>1.4</v>
      </c>
      <c r="L8034" s="133">
        <v>0.43</v>
      </c>
      <c r="M8034" s="134" t="str">
        <f t="shared" si="125"/>
        <v>P</v>
      </c>
      <c r="N8034" s="173" t="s">
        <v>10682</v>
      </c>
      <c r="O8034" s="146" t="s">
        <v>1506</v>
      </c>
      <c r="P8034" s="146" t="s">
        <v>9526</v>
      </c>
      <c r="Q8034" s="147" t="s">
        <v>10519</v>
      </c>
      <c r="R8034" s="187">
        <v>133.29</v>
      </c>
    </row>
    <row r="8035" spans="1:18" x14ac:dyDescent="0.25">
      <c r="A8035" s="135">
        <v>1087163</v>
      </c>
      <c r="B8035" s="148" t="s">
        <v>8742</v>
      </c>
      <c r="C8035" s="135">
        <v>1</v>
      </c>
      <c r="D8035" s="135" t="s">
        <v>20</v>
      </c>
      <c r="E8035" s="188" t="s">
        <v>20</v>
      </c>
      <c r="F8035" s="135" t="s">
        <v>20</v>
      </c>
      <c r="G8035" s="135" t="s">
        <v>20</v>
      </c>
      <c r="H8035" s="135" t="s">
        <v>20</v>
      </c>
      <c r="I8035" s="135" t="s">
        <v>20</v>
      </c>
      <c r="J8035" s="136">
        <v>2.2000000000000002</v>
      </c>
      <c r="K8035" s="136">
        <v>0.4</v>
      </c>
      <c r="L8035" s="136">
        <v>1.2</v>
      </c>
      <c r="M8035" s="137" t="str">
        <f t="shared" si="125"/>
        <v>P</v>
      </c>
      <c r="N8035" s="174" t="s">
        <v>10681</v>
      </c>
      <c r="O8035" s="149" t="s">
        <v>1578</v>
      </c>
      <c r="P8035" s="149" t="s">
        <v>9412</v>
      </c>
      <c r="Q8035" s="150" t="s">
        <v>10519</v>
      </c>
      <c r="R8035" s="189">
        <v>11.1</v>
      </c>
    </row>
    <row r="8036" spans="1:18" x14ac:dyDescent="0.25">
      <c r="A8036" s="132">
        <v>1087166</v>
      </c>
      <c r="B8036" s="145" t="s">
        <v>7134</v>
      </c>
      <c r="C8036" s="132">
        <v>4</v>
      </c>
      <c r="D8036" s="132">
        <v>91</v>
      </c>
      <c r="E8036" s="186" t="s">
        <v>21</v>
      </c>
      <c r="F8036" s="132">
        <v>117</v>
      </c>
      <c r="G8036" s="132" t="s">
        <v>20</v>
      </c>
      <c r="H8036" s="132" t="s">
        <v>20</v>
      </c>
      <c r="I8036" s="132" t="s">
        <v>20</v>
      </c>
      <c r="J8036" s="133">
        <v>3.42</v>
      </c>
      <c r="K8036" s="133">
        <v>2.2599999999999998</v>
      </c>
      <c r="L8036" s="133">
        <v>1.66</v>
      </c>
      <c r="M8036" s="134" t="str">
        <f t="shared" si="125"/>
        <v>P</v>
      </c>
      <c r="N8036" s="173" t="s">
        <v>10681</v>
      </c>
      <c r="O8036" s="146" t="s">
        <v>1506</v>
      </c>
      <c r="P8036" s="146" t="s">
        <v>9496</v>
      </c>
      <c r="Q8036" s="147" t="s">
        <v>10106</v>
      </c>
      <c r="R8036" s="187">
        <v>26.84</v>
      </c>
    </row>
    <row r="8037" spans="1:18" x14ac:dyDescent="0.25">
      <c r="A8037" s="135">
        <v>1087167</v>
      </c>
      <c r="B8037" s="148" t="s">
        <v>8743</v>
      </c>
      <c r="C8037" s="135">
        <v>1</v>
      </c>
      <c r="D8037" s="135" t="s">
        <v>20</v>
      </c>
      <c r="E8037" s="188" t="s">
        <v>20</v>
      </c>
      <c r="F8037" s="135" t="s">
        <v>20</v>
      </c>
      <c r="G8037" s="135" t="s">
        <v>20</v>
      </c>
      <c r="H8037" s="135" t="s">
        <v>20</v>
      </c>
      <c r="I8037" s="135" t="s">
        <v>20</v>
      </c>
      <c r="J8037" s="136">
        <v>2.2000000000000002</v>
      </c>
      <c r="K8037" s="136">
        <v>0.4</v>
      </c>
      <c r="L8037" s="136">
        <v>1.2</v>
      </c>
      <c r="M8037" s="137" t="str">
        <f t="shared" si="125"/>
        <v>P</v>
      </c>
      <c r="N8037" s="174" t="s">
        <v>10681</v>
      </c>
      <c r="O8037" s="149" t="s">
        <v>1578</v>
      </c>
      <c r="P8037" s="149" t="s">
        <v>9412</v>
      </c>
      <c r="Q8037" s="150" t="s">
        <v>10519</v>
      </c>
      <c r="R8037" s="189">
        <v>5.9999999999999991</v>
      </c>
    </row>
    <row r="8038" spans="1:18" x14ac:dyDescent="0.25">
      <c r="A8038" s="132">
        <v>1087171</v>
      </c>
      <c r="B8038" s="145" t="s">
        <v>8744</v>
      </c>
      <c r="C8038" s="132">
        <v>1</v>
      </c>
      <c r="D8038" s="132" t="s">
        <v>20</v>
      </c>
      <c r="E8038" s="186" t="s">
        <v>20</v>
      </c>
      <c r="F8038" s="132" t="s">
        <v>20</v>
      </c>
      <c r="G8038" s="132" t="s">
        <v>20</v>
      </c>
      <c r="H8038" s="132" t="s">
        <v>20</v>
      </c>
      <c r="I8038" s="132" t="s">
        <v>20</v>
      </c>
      <c r="J8038" s="133">
        <v>2.4</v>
      </c>
      <c r="K8038" s="133">
        <v>0.3</v>
      </c>
      <c r="L8038" s="133">
        <v>0.9</v>
      </c>
      <c r="M8038" s="134" t="str">
        <f t="shared" si="125"/>
        <v>P</v>
      </c>
      <c r="N8038" s="173" t="s">
        <v>10681</v>
      </c>
      <c r="O8038" s="146" t="s">
        <v>1578</v>
      </c>
      <c r="P8038" s="146" t="s">
        <v>9412</v>
      </c>
      <c r="Q8038" s="147" t="s">
        <v>10519</v>
      </c>
      <c r="R8038" s="187">
        <v>14.545454545454545</v>
      </c>
    </row>
    <row r="8039" spans="1:18" x14ac:dyDescent="0.25">
      <c r="A8039" s="135">
        <v>1087173</v>
      </c>
      <c r="B8039" s="148" t="s">
        <v>8745</v>
      </c>
      <c r="C8039" s="135">
        <v>1</v>
      </c>
      <c r="D8039" s="135" t="s">
        <v>20</v>
      </c>
      <c r="E8039" s="188" t="s">
        <v>20</v>
      </c>
      <c r="F8039" s="135" t="s">
        <v>20</v>
      </c>
      <c r="G8039" s="135" t="s">
        <v>20</v>
      </c>
      <c r="H8039" s="135" t="s">
        <v>20</v>
      </c>
      <c r="I8039" s="135" t="s">
        <v>20</v>
      </c>
      <c r="J8039" s="136">
        <v>2.4</v>
      </c>
      <c r="K8039" s="136">
        <v>0.3</v>
      </c>
      <c r="L8039" s="136">
        <v>0.9</v>
      </c>
      <c r="M8039" s="137" t="str">
        <f t="shared" si="125"/>
        <v>P</v>
      </c>
      <c r="N8039" s="174" t="s">
        <v>10681</v>
      </c>
      <c r="O8039" s="149" t="s">
        <v>1578</v>
      </c>
      <c r="P8039" s="149" t="s">
        <v>10582</v>
      </c>
      <c r="Q8039" s="150" t="s">
        <v>10519</v>
      </c>
      <c r="R8039" s="189">
        <v>7.7272727272727266</v>
      </c>
    </row>
    <row r="8040" spans="1:18" x14ac:dyDescent="0.25">
      <c r="A8040" s="132">
        <v>1087174</v>
      </c>
      <c r="B8040" s="145" t="s">
        <v>7135</v>
      </c>
      <c r="C8040" s="132">
        <v>6</v>
      </c>
      <c r="D8040" s="132">
        <v>96</v>
      </c>
      <c r="E8040" s="186" t="s">
        <v>21</v>
      </c>
      <c r="F8040" s="132">
        <v>128</v>
      </c>
      <c r="G8040" s="132" t="s">
        <v>20</v>
      </c>
      <c r="H8040" s="132" t="s">
        <v>20</v>
      </c>
      <c r="I8040" s="132" t="s">
        <v>20</v>
      </c>
      <c r="J8040" s="133">
        <v>2.5299999999999998</v>
      </c>
      <c r="K8040" s="133">
        <v>2.35</v>
      </c>
      <c r="L8040" s="133">
        <v>1.76</v>
      </c>
      <c r="M8040" s="134" t="str">
        <f t="shared" si="125"/>
        <v>P</v>
      </c>
      <c r="N8040" s="173" t="s">
        <v>10681</v>
      </c>
      <c r="O8040" s="146" t="s">
        <v>1506</v>
      </c>
      <c r="P8040" s="146" t="s">
        <v>9435</v>
      </c>
      <c r="Q8040" s="147" t="s">
        <v>10519</v>
      </c>
      <c r="R8040" s="187">
        <v>23.16</v>
      </c>
    </row>
    <row r="8041" spans="1:18" x14ac:dyDescent="0.25">
      <c r="A8041" s="135">
        <v>1087175</v>
      </c>
      <c r="B8041" s="148" t="s">
        <v>7136</v>
      </c>
      <c r="C8041" s="135">
        <v>6</v>
      </c>
      <c r="D8041" s="135">
        <v>162</v>
      </c>
      <c r="E8041" s="188" t="s">
        <v>21</v>
      </c>
      <c r="F8041" s="135">
        <v>216</v>
      </c>
      <c r="G8041" s="135" t="s">
        <v>20</v>
      </c>
      <c r="H8041" s="135" t="s">
        <v>20</v>
      </c>
      <c r="I8041" s="135" t="s">
        <v>20</v>
      </c>
      <c r="J8041" s="136">
        <v>2.1800000000000002</v>
      </c>
      <c r="K8041" s="136">
        <v>1.76</v>
      </c>
      <c r="L8041" s="136">
        <v>1.84</v>
      </c>
      <c r="M8041" s="137" t="str">
        <f t="shared" si="125"/>
        <v>P</v>
      </c>
      <c r="N8041" s="174" t="s">
        <v>10681</v>
      </c>
      <c r="O8041" s="149" t="s">
        <v>1506</v>
      </c>
      <c r="P8041" s="149" t="s">
        <v>9435</v>
      </c>
      <c r="Q8041" s="150" t="s">
        <v>10519</v>
      </c>
      <c r="R8041" s="189">
        <v>14.580000000000002</v>
      </c>
    </row>
    <row r="8042" spans="1:18" x14ac:dyDescent="0.25">
      <c r="A8042" s="132">
        <v>1087176</v>
      </c>
      <c r="B8042" s="145" t="s">
        <v>7137</v>
      </c>
      <c r="C8042" s="132">
        <v>6</v>
      </c>
      <c r="D8042" s="132">
        <v>195</v>
      </c>
      <c r="E8042" s="186" t="s">
        <v>21</v>
      </c>
      <c r="F8042" s="132">
        <v>378</v>
      </c>
      <c r="G8042" s="132" t="s">
        <v>20</v>
      </c>
      <c r="H8042" s="132" t="s">
        <v>20</v>
      </c>
      <c r="I8042" s="132" t="s">
        <v>20</v>
      </c>
      <c r="J8042" s="133">
        <v>1.92</v>
      </c>
      <c r="K8042" s="133">
        <v>1.34</v>
      </c>
      <c r="L8042" s="133">
        <v>1.48</v>
      </c>
      <c r="M8042" s="134" t="str">
        <f t="shared" si="125"/>
        <v>P</v>
      </c>
      <c r="N8042" s="173" t="s">
        <v>10681</v>
      </c>
      <c r="O8042" s="146" t="s">
        <v>1555</v>
      </c>
      <c r="P8042" s="146" t="s">
        <v>9448</v>
      </c>
      <c r="Q8042" s="147" t="s">
        <v>10519</v>
      </c>
      <c r="R8042" s="187">
        <v>11.879999999999999</v>
      </c>
    </row>
    <row r="8043" spans="1:18" x14ac:dyDescent="0.25">
      <c r="A8043" s="135">
        <v>1087180</v>
      </c>
      <c r="B8043" s="148" t="s">
        <v>10037</v>
      </c>
      <c r="C8043" s="135">
        <v>6</v>
      </c>
      <c r="D8043" s="135" t="s">
        <v>20</v>
      </c>
      <c r="E8043" s="188" t="s">
        <v>20</v>
      </c>
      <c r="F8043" s="135" t="s">
        <v>20</v>
      </c>
      <c r="G8043" s="135" t="s">
        <v>20</v>
      </c>
      <c r="H8043" s="135" t="s">
        <v>20</v>
      </c>
      <c r="I8043" s="135" t="s">
        <v>20</v>
      </c>
      <c r="J8043" s="136">
        <v>1.82</v>
      </c>
      <c r="K8043" s="136">
        <v>1.6</v>
      </c>
      <c r="L8043" s="136">
        <v>0.86</v>
      </c>
      <c r="M8043" s="137" t="str">
        <f t="shared" si="125"/>
        <v>P</v>
      </c>
      <c r="N8043" s="174" t="s">
        <v>10681</v>
      </c>
      <c r="O8043" s="149" t="s">
        <v>1506</v>
      </c>
      <c r="P8043" s="149" t="s">
        <v>9435</v>
      </c>
      <c r="Q8043" s="150" t="s">
        <v>10519</v>
      </c>
      <c r="R8043" s="189">
        <v>8.82</v>
      </c>
    </row>
    <row r="8044" spans="1:18" x14ac:dyDescent="0.25">
      <c r="A8044" s="132">
        <v>1087181</v>
      </c>
      <c r="B8044" s="145" t="s">
        <v>10038</v>
      </c>
      <c r="C8044" s="132">
        <v>6</v>
      </c>
      <c r="D8044" s="132" t="s">
        <v>20</v>
      </c>
      <c r="E8044" s="186" t="s">
        <v>21</v>
      </c>
      <c r="F8044" s="132" t="s">
        <v>20</v>
      </c>
      <c r="G8044" s="132">
        <v>10</v>
      </c>
      <c r="H8044" s="132" t="s">
        <v>20</v>
      </c>
      <c r="I8044" s="132">
        <v>3</v>
      </c>
      <c r="J8044" s="133">
        <v>1.85</v>
      </c>
      <c r="K8044" s="133">
        <v>1.6</v>
      </c>
      <c r="L8044" s="133">
        <v>0.9</v>
      </c>
      <c r="M8044" s="134" t="str">
        <f t="shared" si="125"/>
        <v>P</v>
      </c>
      <c r="N8044" s="173" t="s">
        <v>10681</v>
      </c>
      <c r="O8044" s="146" t="s">
        <v>1506</v>
      </c>
      <c r="P8044" s="146" t="s">
        <v>9435</v>
      </c>
      <c r="Q8044" s="147" t="s">
        <v>10519</v>
      </c>
      <c r="R8044" s="187">
        <v>8.76</v>
      </c>
    </row>
    <row r="8045" spans="1:18" x14ac:dyDescent="0.25">
      <c r="A8045" s="135">
        <v>1087182</v>
      </c>
      <c r="B8045" s="148" t="s">
        <v>10039</v>
      </c>
      <c r="C8045" s="135">
        <v>6</v>
      </c>
      <c r="D8045" s="135">
        <v>494</v>
      </c>
      <c r="E8045" s="188" t="s">
        <v>21</v>
      </c>
      <c r="F8045" s="135">
        <v>608</v>
      </c>
      <c r="G8045" s="135" t="s">
        <v>20</v>
      </c>
      <c r="H8045" s="135" t="s">
        <v>20</v>
      </c>
      <c r="I8045" s="135" t="s">
        <v>20</v>
      </c>
      <c r="J8045" s="136">
        <v>1.82</v>
      </c>
      <c r="K8045" s="136">
        <v>1.6</v>
      </c>
      <c r="L8045" s="136">
        <v>0.85</v>
      </c>
      <c r="M8045" s="137" t="str">
        <f t="shared" si="125"/>
        <v>P</v>
      </c>
      <c r="N8045" s="174" t="s">
        <v>10681</v>
      </c>
      <c r="O8045" s="149" t="s">
        <v>1506</v>
      </c>
      <c r="P8045" s="149" t="s">
        <v>9435</v>
      </c>
      <c r="Q8045" s="150" t="s">
        <v>10519</v>
      </c>
      <c r="R8045" s="189">
        <v>9.120000000000001</v>
      </c>
    </row>
    <row r="8046" spans="1:18" x14ac:dyDescent="0.25">
      <c r="A8046" s="132">
        <v>1087183</v>
      </c>
      <c r="B8046" s="145" t="s">
        <v>7138</v>
      </c>
      <c r="C8046" s="132">
        <v>6</v>
      </c>
      <c r="D8046" s="132">
        <v>200</v>
      </c>
      <c r="E8046" s="186" t="s">
        <v>21</v>
      </c>
      <c r="F8046" s="132">
        <v>240</v>
      </c>
      <c r="G8046" s="132">
        <v>8</v>
      </c>
      <c r="H8046" s="132" t="s">
        <v>20</v>
      </c>
      <c r="I8046" s="132">
        <v>2</v>
      </c>
      <c r="J8046" s="133">
        <v>2.85</v>
      </c>
      <c r="K8046" s="133">
        <v>1.95</v>
      </c>
      <c r="L8046" s="133">
        <v>1.17</v>
      </c>
      <c r="M8046" s="134" t="str">
        <f t="shared" si="125"/>
        <v>P</v>
      </c>
      <c r="N8046" s="173" t="s">
        <v>10681</v>
      </c>
      <c r="O8046" s="146" t="s">
        <v>1693</v>
      </c>
      <c r="P8046" s="146" t="s">
        <v>10126</v>
      </c>
      <c r="Q8046" s="147" t="s">
        <v>10519</v>
      </c>
      <c r="R8046" s="187">
        <v>6.36</v>
      </c>
    </row>
    <row r="8047" spans="1:18" x14ac:dyDescent="0.25">
      <c r="A8047" s="135">
        <v>1087185</v>
      </c>
      <c r="B8047" s="148" t="s">
        <v>7139</v>
      </c>
      <c r="C8047" s="135">
        <v>6</v>
      </c>
      <c r="D8047" s="135">
        <v>200</v>
      </c>
      <c r="E8047" s="188" t="s">
        <v>21</v>
      </c>
      <c r="F8047" s="135">
        <v>240</v>
      </c>
      <c r="G8047" s="135">
        <v>10</v>
      </c>
      <c r="H8047" s="135" t="s">
        <v>20</v>
      </c>
      <c r="I8047" s="135">
        <v>2</v>
      </c>
      <c r="J8047" s="136">
        <v>2.84</v>
      </c>
      <c r="K8047" s="136">
        <v>1.96</v>
      </c>
      <c r="L8047" s="136">
        <v>1.18</v>
      </c>
      <c r="M8047" s="137" t="str">
        <f t="shared" si="125"/>
        <v>P</v>
      </c>
      <c r="N8047" s="174" t="s">
        <v>10681</v>
      </c>
      <c r="O8047" s="149" t="s">
        <v>1693</v>
      </c>
      <c r="P8047" s="149" t="s">
        <v>10126</v>
      </c>
      <c r="Q8047" s="150" t="s">
        <v>10519</v>
      </c>
      <c r="R8047" s="189">
        <v>6.36</v>
      </c>
    </row>
    <row r="8048" spans="1:18" x14ac:dyDescent="0.25">
      <c r="A8048" s="132">
        <v>1087188</v>
      </c>
      <c r="B8048" s="145" t="s">
        <v>7140</v>
      </c>
      <c r="C8048" s="132">
        <v>6</v>
      </c>
      <c r="D8048" s="132">
        <v>144</v>
      </c>
      <c r="E8048" s="186" t="s">
        <v>21</v>
      </c>
      <c r="F8048" s="132">
        <v>176</v>
      </c>
      <c r="G8048" s="132">
        <v>8</v>
      </c>
      <c r="H8048" s="132" t="s">
        <v>20</v>
      </c>
      <c r="I8048" s="132">
        <v>2</v>
      </c>
      <c r="J8048" s="133">
        <v>3.08</v>
      </c>
      <c r="K8048" s="133">
        <v>2.12</v>
      </c>
      <c r="L8048" s="133">
        <v>1.28</v>
      </c>
      <c r="M8048" s="134" t="str">
        <f t="shared" si="125"/>
        <v>P</v>
      </c>
      <c r="N8048" s="173" t="s">
        <v>10681</v>
      </c>
      <c r="O8048" s="146" t="s">
        <v>1506</v>
      </c>
      <c r="P8048" s="146" t="s">
        <v>9435</v>
      </c>
      <c r="Q8048" s="147" t="s">
        <v>10106</v>
      </c>
      <c r="R8048" s="187">
        <v>18.78</v>
      </c>
    </row>
    <row r="8049" spans="1:18" x14ac:dyDescent="0.25">
      <c r="A8049" s="135">
        <v>1087189</v>
      </c>
      <c r="B8049" s="148" t="s">
        <v>7141</v>
      </c>
      <c r="C8049" s="135">
        <v>6</v>
      </c>
      <c r="D8049" s="135">
        <v>144</v>
      </c>
      <c r="E8049" s="188" t="s">
        <v>21</v>
      </c>
      <c r="F8049" s="135">
        <v>192</v>
      </c>
      <c r="G8049" s="135" t="s">
        <v>20</v>
      </c>
      <c r="H8049" s="135" t="s">
        <v>20</v>
      </c>
      <c r="I8049" s="135" t="s">
        <v>20</v>
      </c>
      <c r="J8049" s="136">
        <v>3.06</v>
      </c>
      <c r="K8049" s="136">
        <v>2.08</v>
      </c>
      <c r="L8049" s="136">
        <v>1.1499999999999999</v>
      </c>
      <c r="M8049" s="137" t="str">
        <f t="shared" si="125"/>
        <v>P</v>
      </c>
      <c r="N8049" s="174" t="s">
        <v>10681</v>
      </c>
      <c r="O8049" s="149" t="s">
        <v>1506</v>
      </c>
      <c r="P8049" s="149" t="s">
        <v>9435</v>
      </c>
      <c r="Q8049" s="150" t="s">
        <v>10106</v>
      </c>
      <c r="R8049" s="189">
        <v>19.440000000000001</v>
      </c>
    </row>
    <row r="8050" spans="1:18" x14ac:dyDescent="0.25">
      <c r="A8050" s="132">
        <v>1087190</v>
      </c>
      <c r="B8050" s="145" t="s">
        <v>7142</v>
      </c>
      <c r="C8050" s="132">
        <v>6</v>
      </c>
      <c r="D8050" s="132">
        <v>144</v>
      </c>
      <c r="E8050" s="186" t="s">
        <v>21</v>
      </c>
      <c r="F8050" s="132">
        <v>176</v>
      </c>
      <c r="G8050" s="132" t="s">
        <v>20</v>
      </c>
      <c r="H8050" s="132">
        <v>8</v>
      </c>
      <c r="I8050" s="132">
        <v>2</v>
      </c>
      <c r="J8050" s="133">
        <v>3.08</v>
      </c>
      <c r="K8050" s="133">
        <v>2.14</v>
      </c>
      <c r="L8050" s="133">
        <v>1.28</v>
      </c>
      <c r="M8050" s="134" t="str">
        <f t="shared" si="125"/>
        <v>P</v>
      </c>
      <c r="N8050" s="171" t="s">
        <v>10681</v>
      </c>
      <c r="O8050" s="146" t="s">
        <v>1506</v>
      </c>
      <c r="P8050" s="146" t="s">
        <v>9435</v>
      </c>
      <c r="Q8050" s="147" t="s">
        <v>10106</v>
      </c>
      <c r="R8050" s="187">
        <v>19.559999999999999</v>
      </c>
    </row>
    <row r="8051" spans="1:18" x14ac:dyDescent="0.25">
      <c r="A8051" s="135">
        <v>1087191</v>
      </c>
      <c r="B8051" s="148" t="s">
        <v>7143</v>
      </c>
      <c r="C8051" s="135">
        <v>6</v>
      </c>
      <c r="D8051" s="135">
        <v>55</v>
      </c>
      <c r="E8051" s="188" t="s">
        <v>21</v>
      </c>
      <c r="F8051" s="135">
        <v>63</v>
      </c>
      <c r="G8051" s="135" t="s">
        <v>20</v>
      </c>
      <c r="H8051" s="135" t="s">
        <v>20</v>
      </c>
      <c r="I8051" s="135" t="s">
        <v>20</v>
      </c>
      <c r="J8051" s="136">
        <v>3.51</v>
      </c>
      <c r="K8051" s="136">
        <v>2.95</v>
      </c>
      <c r="L8051" s="136">
        <v>2.2200000000000002</v>
      </c>
      <c r="M8051" s="137" t="str">
        <f t="shared" si="125"/>
        <v>P</v>
      </c>
      <c r="N8051" s="174" t="s">
        <v>10681</v>
      </c>
      <c r="O8051" s="149" t="s">
        <v>1506</v>
      </c>
      <c r="P8051" s="149" t="s">
        <v>9435</v>
      </c>
      <c r="Q8051" s="150" t="s">
        <v>10106</v>
      </c>
      <c r="R8051" s="189">
        <v>21.419999999999998</v>
      </c>
    </row>
    <row r="8052" spans="1:18" x14ac:dyDescent="0.25">
      <c r="A8052" s="132">
        <v>1087192</v>
      </c>
      <c r="B8052" s="145" t="s">
        <v>7144</v>
      </c>
      <c r="C8052" s="132">
        <v>1</v>
      </c>
      <c r="D8052" s="132">
        <v>204</v>
      </c>
      <c r="E8052" s="186" t="s">
        <v>20</v>
      </c>
      <c r="F8052" s="132" t="s">
        <v>20</v>
      </c>
      <c r="G8052" s="132" t="s">
        <v>20</v>
      </c>
      <c r="H8052" s="132" t="s">
        <v>20</v>
      </c>
      <c r="I8052" s="132" t="s">
        <v>20</v>
      </c>
      <c r="J8052" s="133">
        <v>2.7</v>
      </c>
      <c r="K8052" s="133">
        <v>2.14</v>
      </c>
      <c r="L8052" s="133">
        <v>0.75</v>
      </c>
      <c r="M8052" s="134" t="str">
        <f t="shared" si="125"/>
        <v>P</v>
      </c>
      <c r="N8052" s="173" t="s">
        <v>10682</v>
      </c>
      <c r="O8052" s="146" t="s">
        <v>1506</v>
      </c>
      <c r="P8052" s="146" t="s">
        <v>10580</v>
      </c>
      <c r="Q8052" s="147" t="s">
        <v>10519</v>
      </c>
      <c r="R8052" s="187">
        <v>7.11</v>
      </c>
    </row>
    <row r="8053" spans="1:18" x14ac:dyDescent="0.25">
      <c r="A8053" s="135">
        <v>1087193</v>
      </c>
      <c r="B8053" s="148" t="s">
        <v>7145</v>
      </c>
      <c r="C8053" s="135">
        <v>6</v>
      </c>
      <c r="D8053" s="135">
        <v>128</v>
      </c>
      <c r="E8053" s="188" t="s">
        <v>21</v>
      </c>
      <c r="F8053" s="135">
        <v>160</v>
      </c>
      <c r="G8053" s="135" t="s">
        <v>20</v>
      </c>
      <c r="H8053" s="135">
        <v>10</v>
      </c>
      <c r="I8053" s="135">
        <v>2</v>
      </c>
      <c r="J8053" s="136">
        <v>3.07</v>
      </c>
      <c r="K8053" s="136">
        <v>2.11</v>
      </c>
      <c r="L8053" s="136">
        <v>1.17</v>
      </c>
      <c r="M8053" s="137" t="str">
        <f t="shared" si="125"/>
        <v>P</v>
      </c>
      <c r="N8053" s="174" t="s">
        <v>10681</v>
      </c>
      <c r="O8053" s="149" t="s">
        <v>1555</v>
      </c>
      <c r="P8053" s="149" t="s">
        <v>9448</v>
      </c>
      <c r="Q8053" s="150" t="s">
        <v>10519</v>
      </c>
      <c r="R8053" s="189">
        <v>13.379999999999999</v>
      </c>
    </row>
    <row r="8054" spans="1:18" x14ac:dyDescent="0.25">
      <c r="A8054" s="132">
        <v>1087195</v>
      </c>
      <c r="B8054" s="145" t="s">
        <v>8746</v>
      </c>
      <c r="C8054" s="132">
        <v>1</v>
      </c>
      <c r="D8054" s="132" t="s">
        <v>20</v>
      </c>
      <c r="E8054" s="186" t="s">
        <v>20</v>
      </c>
      <c r="F8054" s="132" t="s">
        <v>20</v>
      </c>
      <c r="G8054" s="132" t="s">
        <v>20</v>
      </c>
      <c r="H8054" s="132" t="s">
        <v>20</v>
      </c>
      <c r="I8054" s="132" t="s">
        <v>20</v>
      </c>
      <c r="J8054" s="133">
        <v>1.8</v>
      </c>
      <c r="K8054" s="133">
        <v>0.3</v>
      </c>
      <c r="L8054" s="133">
        <v>0.9</v>
      </c>
      <c r="M8054" s="134" t="str">
        <f t="shared" si="125"/>
        <v>P</v>
      </c>
      <c r="N8054" s="173" t="s">
        <v>10681</v>
      </c>
      <c r="O8054" s="146" t="s">
        <v>1578</v>
      </c>
      <c r="P8054" s="146" t="s">
        <v>10582</v>
      </c>
      <c r="Q8054" s="147" t="s">
        <v>10519</v>
      </c>
      <c r="R8054" s="187">
        <v>5</v>
      </c>
    </row>
    <row r="8055" spans="1:18" x14ac:dyDescent="0.25">
      <c r="A8055" s="135">
        <v>1087196</v>
      </c>
      <c r="B8055" s="148" t="s">
        <v>8747</v>
      </c>
      <c r="C8055" s="135">
        <v>1</v>
      </c>
      <c r="D8055" s="135" t="s">
        <v>20</v>
      </c>
      <c r="E8055" s="188" t="s">
        <v>20</v>
      </c>
      <c r="F8055" s="135" t="s">
        <v>20</v>
      </c>
      <c r="G8055" s="135" t="s">
        <v>20</v>
      </c>
      <c r="H8055" s="135" t="s">
        <v>20</v>
      </c>
      <c r="I8055" s="135" t="s">
        <v>20</v>
      </c>
      <c r="J8055" s="136">
        <v>2.4</v>
      </c>
      <c r="K8055" s="136">
        <v>0.3</v>
      </c>
      <c r="L8055" s="136">
        <v>0.9</v>
      </c>
      <c r="M8055" s="137" t="str">
        <f t="shared" si="125"/>
        <v>P</v>
      </c>
      <c r="N8055" s="174" t="s">
        <v>10681</v>
      </c>
      <c r="O8055" s="149" t="s">
        <v>1578</v>
      </c>
      <c r="P8055" s="149" t="s">
        <v>9412</v>
      </c>
      <c r="Q8055" s="150" t="s">
        <v>10519</v>
      </c>
      <c r="R8055" s="189">
        <v>6.3636363636363633</v>
      </c>
    </row>
    <row r="8056" spans="1:18" x14ac:dyDescent="0.25">
      <c r="A8056" s="132">
        <v>1087197</v>
      </c>
      <c r="B8056" s="145" t="s">
        <v>8748</v>
      </c>
      <c r="C8056" s="132">
        <v>1</v>
      </c>
      <c r="D8056" s="132" t="s">
        <v>20</v>
      </c>
      <c r="E8056" s="186" t="s">
        <v>20</v>
      </c>
      <c r="F8056" s="132" t="s">
        <v>20</v>
      </c>
      <c r="G8056" s="132" t="s">
        <v>20</v>
      </c>
      <c r="H8056" s="132" t="s">
        <v>20</v>
      </c>
      <c r="I8056" s="132" t="s">
        <v>20</v>
      </c>
      <c r="J8056" s="133">
        <v>1.8</v>
      </c>
      <c r="K8056" s="133">
        <v>0.3</v>
      </c>
      <c r="L8056" s="133">
        <v>0.9</v>
      </c>
      <c r="M8056" s="134" t="str">
        <f t="shared" si="125"/>
        <v>P</v>
      </c>
      <c r="N8056" s="171" t="s">
        <v>10681</v>
      </c>
      <c r="O8056" s="146" t="s">
        <v>1578</v>
      </c>
      <c r="P8056" s="146" t="s">
        <v>10582</v>
      </c>
      <c r="Q8056" s="147" t="s">
        <v>10519</v>
      </c>
      <c r="R8056" s="187">
        <v>5.9090909090909083</v>
      </c>
    </row>
    <row r="8057" spans="1:18" x14ac:dyDescent="0.25">
      <c r="A8057" s="135">
        <v>1087198</v>
      </c>
      <c r="B8057" s="148" t="s">
        <v>8749</v>
      </c>
      <c r="C8057" s="135">
        <v>1</v>
      </c>
      <c r="D8057" s="135" t="s">
        <v>20</v>
      </c>
      <c r="E8057" s="188" t="s">
        <v>20</v>
      </c>
      <c r="F8057" s="135" t="s">
        <v>20</v>
      </c>
      <c r="G8057" s="135" t="s">
        <v>20</v>
      </c>
      <c r="H8057" s="135" t="s">
        <v>20</v>
      </c>
      <c r="I8057" s="135" t="s">
        <v>20</v>
      </c>
      <c r="J8057" s="136">
        <v>2.4</v>
      </c>
      <c r="K8057" s="136">
        <v>0.3</v>
      </c>
      <c r="L8057" s="136">
        <v>0.9</v>
      </c>
      <c r="M8057" s="137" t="str">
        <f t="shared" si="125"/>
        <v>P</v>
      </c>
      <c r="N8057" s="174" t="s">
        <v>10681</v>
      </c>
      <c r="O8057" s="149" t="s">
        <v>1578</v>
      </c>
      <c r="P8057" s="149" t="s">
        <v>10582</v>
      </c>
      <c r="Q8057" s="150" t="s">
        <v>10519</v>
      </c>
      <c r="R8057" s="189">
        <v>5</v>
      </c>
    </row>
    <row r="8058" spans="1:18" x14ac:dyDescent="0.25">
      <c r="A8058" s="132">
        <v>1087199</v>
      </c>
      <c r="B8058" s="145" t="s">
        <v>7146</v>
      </c>
      <c r="C8058" s="132">
        <v>1</v>
      </c>
      <c r="D8058" s="132" t="s">
        <v>20</v>
      </c>
      <c r="E8058" s="186" t="s">
        <v>20</v>
      </c>
      <c r="F8058" s="132" t="s">
        <v>20</v>
      </c>
      <c r="G8058" s="132" t="s">
        <v>20</v>
      </c>
      <c r="H8058" s="132" t="s">
        <v>20</v>
      </c>
      <c r="I8058" s="132" t="s">
        <v>20</v>
      </c>
      <c r="J8058" s="133">
        <v>1.1499999999999999</v>
      </c>
      <c r="K8058" s="133">
        <v>0.93</v>
      </c>
      <c r="L8058" s="133">
        <v>0.2</v>
      </c>
      <c r="M8058" s="134" t="str">
        <f t="shared" si="125"/>
        <v>P</v>
      </c>
      <c r="N8058" s="173" t="s">
        <v>10682</v>
      </c>
      <c r="O8058" s="146" t="s">
        <v>1506</v>
      </c>
      <c r="P8058" s="146" t="s">
        <v>9426</v>
      </c>
      <c r="Q8058" s="147" t="s">
        <v>10519</v>
      </c>
      <c r="R8058" s="187">
        <v>0.13</v>
      </c>
    </row>
    <row r="8059" spans="1:18" x14ac:dyDescent="0.25">
      <c r="A8059" s="135">
        <v>1087200</v>
      </c>
      <c r="B8059" s="148" t="s">
        <v>7147</v>
      </c>
      <c r="C8059" s="135">
        <v>6</v>
      </c>
      <c r="D8059" s="135">
        <v>70</v>
      </c>
      <c r="E8059" s="188" t="s">
        <v>21</v>
      </c>
      <c r="F8059" s="135">
        <v>90</v>
      </c>
      <c r="G8059" s="135" t="s">
        <v>20</v>
      </c>
      <c r="H8059" s="135" t="s">
        <v>20</v>
      </c>
      <c r="I8059" s="135" t="s">
        <v>20</v>
      </c>
      <c r="J8059" s="136">
        <v>4.05</v>
      </c>
      <c r="K8059" s="136">
        <v>2.66</v>
      </c>
      <c r="L8059" s="136">
        <v>1.6</v>
      </c>
      <c r="M8059" s="137" t="str">
        <f t="shared" si="125"/>
        <v>P</v>
      </c>
      <c r="N8059" s="174" t="s">
        <v>10681</v>
      </c>
      <c r="O8059" s="149" t="s">
        <v>1506</v>
      </c>
      <c r="P8059" s="149" t="s">
        <v>9435</v>
      </c>
      <c r="Q8059" s="150" t="s">
        <v>10106</v>
      </c>
      <c r="R8059" s="189">
        <v>25.619999999999997</v>
      </c>
    </row>
    <row r="8060" spans="1:18" x14ac:dyDescent="0.25">
      <c r="A8060" s="132">
        <v>1087201</v>
      </c>
      <c r="B8060" s="145" t="s">
        <v>7148</v>
      </c>
      <c r="C8060" s="132">
        <v>6</v>
      </c>
      <c r="D8060" s="132">
        <v>70</v>
      </c>
      <c r="E8060" s="186" t="s">
        <v>21</v>
      </c>
      <c r="F8060" s="132">
        <v>90</v>
      </c>
      <c r="G8060" s="132" t="s">
        <v>20</v>
      </c>
      <c r="H8060" s="132" t="s">
        <v>20</v>
      </c>
      <c r="I8060" s="132" t="s">
        <v>20</v>
      </c>
      <c r="J8060" s="133">
        <v>4.0199999999999996</v>
      </c>
      <c r="K8060" s="133">
        <v>2.7</v>
      </c>
      <c r="L8060" s="133">
        <v>1.58</v>
      </c>
      <c r="M8060" s="134" t="str">
        <f t="shared" si="125"/>
        <v>P</v>
      </c>
      <c r="N8060" s="173" t="s">
        <v>10681</v>
      </c>
      <c r="O8060" s="146" t="s">
        <v>1506</v>
      </c>
      <c r="P8060" s="146" t="s">
        <v>9435</v>
      </c>
      <c r="Q8060" s="147" t="s">
        <v>10106</v>
      </c>
      <c r="R8060" s="187">
        <v>27.48</v>
      </c>
    </row>
    <row r="8061" spans="1:18" x14ac:dyDescent="0.25">
      <c r="A8061" s="135">
        <v>1087202</v>
      </c>
      <c r="B8061" s="148" t="s">
        <v>7149</v>
      </c>
      <c r="C8061" s="135">
        <v>6</v>
      </c>
      <c r="D8061" s="135">
        <v>70</v>
      </c>
      <c r="E8061" s="188" t="s">
        <v>21</v>
      </c>
      <c r="F8061" s="135">
        <v>90</v>
      </c>
      <c r="G8061" s="135" t="s">
        <v>20</v>
      </c>
      <c r="H8061" s="135" t="s">
        <v>20</v>
      </c>
      <c r="I8061" s="135" t="s">
        <v>20</v>
      </c>
      <c r="J8061" s="136">
        <v>4.0199999999999996</v>
      </c>
      <c r="K8061" s="136">
        <v>2.7</v>
      </c>
      <c r="L8061" s="136">
        <v>1.6</v>
      </c>
      <c r="M8061" s="137" t="str">
        <f t="shared" si="125"/>
        <v>P</v>
      </c>
      <c r="N8061" s="174" t="s">
        <v>10681</v>
      </c>
      <c r="O8061" s="149" t="s">
        <v>1506</v>
      </c>
      <c r="P8061" s="149" t="s">
        <v>9435</v>
      </c>
      <c r="Q8061" s="150" t="s">
        <v>10106</v>
      </c>
      <c r="R8061" s="189">
        <v>26.46</v>
      </c>
    </row>
    <row r="8062" spans="1:18" x14ac:dyDescent="0.25">
      <c r="A8062" s="132">
        <v>1087203</v>
      </c>
      <c r="B8062" s="145" t="s">
        <v>7150</v>
      </c>
      <c r="C8062" s="132">
        <v>6</v>
      </c>
      <c r="D8062" s="132">
        <v>70</v>
      </c>
      <c r="E8062" s="186" t="s">
        <v>21</v>
      </c>
      <c r="F8062" s="132">
        <v>90</v>
      </c>
      <c r="G8062" s="132" t="s">
        <v>20</v>
      </c>
      <c r="H8062" s="132" t="s">
        <v>20</v>
      </c>
      <c r="I8062" s="132" t="s">
        <v>20</v>
      </c>
      <c r="J8062" s="133">
        <v>4.04</v>
      </c>
      <c r="K8062" s="133">
        <v>2.66</v>
      </c>
      <c r="L8062" s="133">
        <v>1.6</v>
      </c>
      <c r="M8062" s="134" t="str">
        <f t="shared" si="125"/>
        <v>P</v>
      </c>
      <c r="N8062" s="173" t="s">
        <v>10681</v>
      </c>
      <c r="O8062" s="146" t="s">
        <v>1506</v>
      </c>
      <c r="P8062" s="146" t="s">
        <v>9435</v>
      </c>
      <c r="Q8062" s="147" t="s">
        <v>10106</v>
      </c>
      <c r="R8062" s="187">
        <v>27</v>
      </c>
    </row>
    <row r="8063" spans="1:18" x14ac:dyDescent="0.25">
      <c r="A8063" s="135">
        <v>1087204</v>
      </c>
      <c r="B8063" s="148" t="s">
        <v>7151</v>
      </c>
      <c r="C8063" s="135">
        <v>6</v>
      </c>
      <c r="D8063" s="135">
        <v>65</v>
      </c>
      <c r="E8063" s="188" t="s">
        <v>21</v>
      </c>
      <c r="F8063" s="135">
        <v>78</v>
      </c>
      <c r="G8063" s="135" t="s">
        <v>20</v>
      </c>
      <c r="H8063" s="135" t="s">
        <v>20</v>
      </c>
      <c r="I8063" s="135" t="s">
        <v>20</v>
      </c>
      <c r="J8063" s="136">
        <v>3.44</v>
      </c>
      <c r="K8063" s="136">
        <v>2.2599999999999998</v>
      </c>
      <c r="L8063" s="136">
        <v>2.2200000000000002</v>
      </c>
      <c r="M8063" s="137" t="str">
        <f t="shared" si="125"/>
        <v>P</v>
      </c>
      <c r="N8063" s="174" t="s">
        <v>10681</v>
      </c>
      <c r="O8063" s="149" t="s">
        <v>1506</v>
      </c>
      <c r="P8063" s="149" t="s">
        <v>9435</v>
      </c>
      <c r="Q8063" s="150" t="s">
        <v>10519</v>
      </c>
      <c r="R8063" s="189">
        <v>22.740000000000002</v>
      </c>
    </row>
    <row r="8064" spans="1:18" x14ac:dyDescent="0.25">
      <c r="A8064" s="132">
        <v>1087219</v>
      </c>
      <c r="B8064" s="145" t="s">
        <v>1751</v>
      </c>
      <c r="C8064" s="132">
        <v>6</v>
      </c>
      <c r="D8064" s="132">
        <v>721</v>
      </c>
      <c r="E8064" s="186" t="s">
        <v>21</v>
      </c>
      <c r="F8064" s="132">
        <v>927</v>
      </c>
      <c r="G8064" s="132">
        <v>36</v>
      </c>
      <c r="H8064" s="132">
        <v>45</v>
      </c>
      <c r="I8064" s="132">
        <v>1</v>
      </c>
      <c r="J8064" s="133">
        <v>1.29</v>
      </c>
      <c r="K8064" s="133">
        <v>0.87</v>
      </c>
      <c r="L8064" s="133">
        <v>1.71</v>
      </c>
      <c r="M8064" s="134" t="str">
        <f t="shared" si="125"/>
        <v>P</v>
      </c>
      <c r="N8064" s="173" t="s">
        <v>10681</v>
      </c>
      <c r="O8064" s="146" t="s">
        <v>1506</v>
      </c>
      <c r="P8064" s="146" t="s">
        <v>10455</v>
      </c>
      <c r="Q8064" s="147" t="s">
        <v>10519</v>
      </c>
      <c r="R8064" s="187">
        <v>2.46</v>
      </c>
    </row>
    <row r="8065" spans="1:18" x14ac:dyDescent="0.25">
      <c r="A8065" s="135">
        <v>1087222</v>
      </c>
      <c r="B8065" s="148" t="s">
        <v>7152</v>
      </c>
      <c r="C8065" s="135">
        <v>24</v>
      </c>
      <c r="D8065" s="135">
        <v>390</v>
      </c>
      <c r="E8065" s="188" t="s">
        <v>21</v>
      </c>
      <c r="F8065" s="135">
        <v>450</v>
      </c>
      <c r="G8065" s="135">
        <v>10</v>
      </c>
      <c r="H8065" s="135">
        <v>13</v>
      </c>
      <c r="I8065" s="135">
        <v>3</v>
      </c>
      <c r="J8065" s="136">
        <v>2.37</v>
      </c>
      <c r="K8065" s="136">
        <v>1.45</v>
      </c>
      <c r="L8065" s="136">
        <v>0.9</v>
      </c>
      <c r="M8065" s="137" t="str">
        <f t="shared" si="125"/>
        <v>P</v>
      </c>
      <c r="N8065" s="172" t="s">
        <v>10681</v>
      </c>
      <c r="O8065" s="149" t="s">
        <v>1506</v>
      </c>
      <c r="P8065" s="149" t="s">
        <v>10455</v>
      </c>
      <c r="Q8065" s="150" t="s">
        <v>10519</v>
      </c>
      <c r="R8065" s="189">
        <v>8.879999999999999</v>
      </c>
    </row>
    <row r="8066" spans="1:18" x14ac:dyDescent="0.25">
      <c r="A8066" s="132">
        <v>1087224</v>
      </c>
      <c r="B8066" s="145" t="s">
        <v>7153</v>
      </c>
      <c r="C8066" s="132">
        <v>1</v>
      </c>
      <c r="D8066" s="132" t="s">
        <v>20</v>
      </c>
      <c r="E8066" s="186" t="s">
        <v>20</v>
      </c>
      <c r="F8066" s="132" t="s">
        <v>20</v>
      </c>
      <c r="G8066" s="132" t="s">
        <v>20</v>
      </c>
      <c r="H8066" s="132" t="s">
        <v>20</v>
      </c>
      <c r="I8066" s="132" t="s">
        <v>20</v>
      </c>
      <c r="J8066" s="133">
        <v>2</v>
      </c>
      <c r="K8066" s="133">
        <v>2</v>
      </c>
      <c r="L8066" s="133">
        <v>0.6</v>
      </c>
      <c r="M8066" s="134" t="str">
        <f t="shared" ref="M8066:M8129" si="126">HYPERLINK(CONCATENATE("T:\Distribution Centre\RDC Department Shared\Cubiscan photos","\",A8066,"-pac.jpg"),"P")</f>
        <v>P</v>
      </c>
      <c r="N8066" s="173" t="s">
        <v>10681</v>
      </c>
      <c r="O8066" s="146" t="s">
        <v>1532</v>
      </c>
      <c r="P8066" s="146" t="s">
        <v>9847</v>
      </c>
      <c r="Q8066" s="147" t="s">
        <v>10519</v>
      </c>
      <c r="R8066" s="187">
        <v>0.59444444444444444</v>
      </c>
    </row>
    <row r="8067" spans="1:18" x14ac:dyDescent="0.25">
      <c r="A8067" s="135">
        <v>1087233</v>
      </c>
      <c r="B8067" s="148" t="s">
        <v>7154</v>
      </c>
      <c r="C8067" s="135">
        <v>6</v>
      </c>
      <c r="D8067" s="135">
        <v>16</v>
      </c>
      <c r="E8067" s="188" t="s">
        <v>20</v>
      </c>
      <c r="F8067" s="135" t="s">
        <v>20</v>
      </c>
      <c r="G8067" s="135" t="s">
        <v>21</v>
      </c>
      <c r="H8067" s="135" t="s">
        <v>21</v>
      </c>
      <c r="I8067" s="135" t="s">
        <v>21</v>
      </c>
      <c r="J8067" s="136">
        <v>4.5199999999999996</v>
      </c>
      <c r="K8067" s="136">
        <v>2.7</v>
      </c>
      <c r="L8067" s="136">
        <v>2.75</v>
      </c>
      <c r="M8067" s="137" t="str">
        <f t="shared" si="126"/>
        <v>P</v>
      </c>
      <c r="N8067" s="174" t="s">
        <v>10682</v>
      </c>
      <c r="O8067" s="149" t="s">
        <v>1500</v>
      </c>
      <c r="P8067" s="149" t="s">
        <v>9428</v>
      </c>
      <c r="Q8067" s="150" t="s">
        <v>10519</v>
      </c>
      <c r="R8067" s="189">
        <v>6.7200000000000006</v>
      </c>
    </row>
    <row r="8068" spans="1:18" x14ac:dyDescent="0.25">
      <c r="A8068" s="132">
        <v>1087240</v>
      </c>
      <c r="B8068" s="145" t="s">
        <v>10267</v>
      </c>
      <c r="C8068" s="132">
        <v>6</v>
      </c>
      <c r="D8068" s="132" t="s">
        <v>20</v>
      </c>
      <c r="E8068" s="186">
        <v>24</v>
      </c>
      <c r="F8068" s="132">
        <v>4104</v>
      </c>
      <c r="G8068" s="132" t="s">
        <v>20</v>
      </c>
      <c r="H8068" s="132" t="s">
        <v>20</v>
      </c>
      <c r="I8068" s="132" t="s">
        <v>20</v>
      </c>
      <c r="J8068" s="133">
        <v>0.78</v>
      </c>
      <c r="K8068" s="133">
        <v>0.51</v>
      </c>
      <c r="L8068" s="133">
        <v>0.72</v>
      </c>
      <c r="M8068" s="134" t="str">
        <f t="shared" si="126"/>
        <v>P</v>
      </c>
      <c r="N8068" s="171" t="s">
        <v>10681</v>
      </c>
      <c r="O8068" s="146" t="s">
        <v>1506</v>
      </c>
      <c r="P8068" s="146" t="s">
        <v>9409</v>
      </c>
      <c r="Q8068" s="147" t="s">
        <v>10519</v>
      </c>
      <c r="R8068" s="187">
        <v>2.4000000000000004</v>
      </c>
    </row>
    <row r="8069" spans="1:18" x14ac:dyDescent="0.25">
      <c r="A8069" s="135">
        <v>1087241</v>
      </c>
      <c r="B8069" s="148" t="s">
        <v>10268</v>
      </c>
      <c r="C8069" s="135">
        <v>6</v>
      </c>
      <c r="D8069" s="135" t="s">
        <v>20</v>
      </c>
      <c r="E8069" s="188">
        <v>24</v>
      </c>
      <c r="F8069" s="135" t="s">
        <v>20</v>
      </c>
      <c r="G8069" s="135" t="s">
        <v>20</v>
      </c>
      <c r="H8069" s="135">
        <v>192</v>
      </c>
      <c r="I8069" s="135">
        <v>1</v>
      </c>
      <c r="J8069" s="136">
        <v>0.78</v>
      </c>
      <c r="K8069" s="136">
        <v>0.51</v>
      </c>
      <c r="L8069" s="136">
        <v>0.72</v>
      </c>
      <c r="M8069" s="137" t="str">
        <f t="shared" si="126"/>
        <v>P</v>
      </c>
      <c r="N8069" s="174" t="s">
        <v>10681</v>
      </c>
      <c r="O8069" s="149" t="s">
        <v>1506</v>
      </c>
      <c r="P8069" s="149" t="s">
        <v>9409</v>
      </c>
      <c r="Q8069" s="150" t="s">
        <v>10519</v>
      </c>
      <c r="R8069" s="189">
        <v>2.16</v>
      </c>
    </row>
    <row r="8070" spans="1:18" x14ac:dyDescent="0.25">
      <c r="A8070" s="132">
        <v>1087242</v>
      </c>
      <c r="B8070" s="145" t="s">
        <v>7155</v>
      </c>
      <c r="C8070" s="132">
        <v>6</v>
      </c>
      <c r="D8070" s="132">
        <v>15</v>
      </c>
      <c r="E8070" s="186" t="s">
        <v>21</v>
      </c>
      <c r="F8070" s="132" t="s">
        <v>20</v>
      </c>
      <c r="G8070" s="132">
        <v>3</v>
      </c>
      <c r="H8070" s="132">
        <v>4</v>
      </c>
      <c r="I8070" s="132">
        <v>1</v>
      </c>
      <c r="J8070" s="133">
        <v>4.88</v>
      </c>
      <c r="K8070" s="133">
        <v>2.5499999999999998</v>
      </c>
      <c r="L8070" s="133">
        <v>2.5499999999999998</v>
      </c>
      <c r="M8070" s="134" t="str">
        <f t="shared" si="126"/>
        <v>P</v>
      </c>
      <c r="N8070" s="173" t="s">
        <v>10682</v>
      </c>
      <c r="O8070" s="146" t="s">
        <v>1500</v>
      </c>
      <c r="P8070" s="146" t="s">
        <v>9428</v>
      </c>
      <c r="Q8070" s="147" t="s">
        <v>10519</v>
      </c>
      <c r="R8070" s="187">
        <v>9</v>
      </c>
    </row>
    <row r="8071" spans="1:18" x14ac:dyDescent="0.25">
      <c r="A8071" s="135">
        <v>1087248</v>
      </c>
      <c r="B8071" s="148" t="s">
        <v>534</v>
      </c>
      <c r="C8071" s="135">
        <v>3</v>
      </c>
      <c r="D8071" s="135">
        <v>6000</v>
      </c>
      <c r="E8071" s="188">
        <v>100</v>
      </c>
      <c r="F8071" s="135">
        <v>10000</v>
      </c>
      <c r="G8071" s="135">
        <v>400</v>
      </c>
      <c r="H8071" s="135">
        <v>500</v>
      </c>
      <c r="I8071" s="135">
        <v>1</v>
      </c>
      <c r="J8071" s="136">
        <v>1.08</v>
      </c>
      <c r="K8071" s="136">
        <v>0.52</v>
      </c>
      <c r="L8071" s="136">
        <v>0.22</v>
      </c>
      <c r="M8071" s="137" t="str">
        <f t="shared" si="126"/>
        <v>P</v>
      </c>
      <c r="N8071" s="174" t="s">
        <v>10681</v>
      </c>
      <c r="O8071" s="149" t="s">
        <v>1607</v>
      </c>
      <c r="P8071" s="149" t="s">
        <v>9559</v>
      </c>
      <c r="Q8071" s="150" t="s">
        <v>10519</v>
      </c>
      <c r="R8071" s="189">
        <v>2.52</v>
      </c>
    </row>
    <row r="8072" spans="1:18" x14ac:dyDescent="0.25">
      <c r="A8072" s="132">
        <v>1087250</v>
      </c>
      <c r="B8072" s="145" t="s">
        <v>535</v>
      </c>
      <c r="C8072" s="132">
        <v>3</v>
      </c>
      <c r="D8072" s="132">
        <v>6000</v>
      </c>
      <c r="E8072" s="186">
        <v>100</v>
      </c>
      <c r="F8072" s="132">
        <v>10000</v>
      </c>
      <c r="G8072" s="132">
        <v>400</v>
      </c>
      <c r="H8072" s="132">
        <v>500</v>
      </c>
      <c r="I8072" s="132">
        <v>1</v>
      </c>
      <c r="J8072" s="133">
        <v>1.02</v>
      </c>
      <c r="K8072" s="133">
        <v>0.49</v>
      </c>
      <c r="L8072" s="133">
        <v>0.22</v>
      </c>
      <c r="M8072" s="134" t="str">
        <f t="shared" si="126"/>
        <v>P</v>
      </c>
      <c r="N8072" s="171" t="s">
        <v>10681</v>
      </c>
      <c r="O8072" s="146" t="s">
        <v>1607</v>
      </c>
      <c r="P8072" s="146" t="s">
        <v>9559</v>
      </c>
      <c r="Q8072" s="147" t="s">
        <v>10519</v>
      </c>
      <c r="R8072" s="187">
        <v>2.7</v>
      </c>
    </row>
    <row r="8073" spans="1:18" x14ac:dyDescent="0.25">
      <c r="A8073" s="135">
        <v>1087251</v>
      </c>
      <c r="B8073" s="148" t="s">
        <v>7156</v>
      </c>
      <c r="C8073" s="135">
        <v>3</v>
      </c>
      <c r="D8073" s="135">
        <v>6000</v>
      </c>
      <c r="E8073" s="188">
        <v>100</v>
      </c>
      <c r="F8073" s="135">
        <v>10000</v>
      </c>
      <c r="G8073" s="135">
        <v>400</v>
      </c>
      <c r="H8073" s="135">
        <v>500</v>
      </c>
      <c r="I8073" s="135">
        <v>1</v>
      </c>
      <c r="J8073" s="136">
        <v>0.65</v>
      </c>
      <c r="K8073" s="136">
        <v>0.17</v>
      </c>
      <c r="L8073" s="136">
        <v>1.1000000000000001</v>
      </c>
      <c r="M8073" s="137" t="str">
        <f t="shared" si="126"/>
        <v>P</v>
      </c>
      <c r="N8073" s="172" t="s">
        <v>10681</v>
      </c>
      <c r="O8073" s="149" t="s">
        <v>1607</v>
      </c>
      <c r="P8073" s="149" t="s">
        <v>9559</v>
      </c>
      <c r="Q8073" s="150" t="s">
        <v>10519</v>
      </c>
      <c r="R8073" s="189">
        <v>2.37</v>
      </c>
    </row>
    <row r="8074" spans="1:18" x14ac:dyDescent="0.25">
      <c r="A8074" s="132">
        <v>1087254</v>
      </c>
      <c r="B8074" s="145" t="s">
        <v>7157</v>
      </c>
      <c r="C8074" s="132">
        <v>24</v>
      </c>
      <c r="D8074" s="132" t="s">
        <v>20</v>
      </c>
      <c r="E8074" s="186" t="s">
        <v>20</v>
      </c>
      <c r="F8074" s="132" t="s">
        <v>20</v>
      </c>
      <c r="G8074" s="132" t="s">
        <v>20</v>
      </c>
      <c r="H8074" s="132" t="s">
        <v>20</v>
      </c>
      <c r="I8074" s="132" t="s">
        <v>20</v>
      </c>
      <c r="J8074" s="133">
        <v>2.1589999999999998</v>
      </c>
      <c r="K8074" s="133">
        <v>2.1589999999999998</v>
      </c>
      <c r="L8074" s="133">
        <v>3.762</v>
      </c>
      <c r="M8074" s="134" t="str">
        <f t="shared" si="126"/>
        <v>P</v>
      </c>
      <c r="N8074" s="171" t="s">
        <v>10682</v>
      </c>
      <c r="O8074" s="146" t="s">
        <v>1562</v>
      </c>
      <c r="P8074" s="146" t="s">
        <v>9564</v>
      </c>
      <c r="Q8074" s="147" t="s">
        <v>10519</v>
      </c>
      <c r="R8074" s="187">
        <v>51.402985074626855</v>
      </c>
    </row>
    <row r="8075" spans="1:18" x14ac:dyDescent="0.25">
      <c r="A8075" s="135">
        <v>1087257</v>
      </c>
      <c r="B8075" s="148" t="s">
        <v>7158</v>
      </c>
      <c r="C8075" s="135">
        <v>24</v>
      </c>
      <c r="D8075" s="135" t="s">
        <v>20</v>
      </c>
      <c r="E8075" s="188" t="s">
        <v>20</v>
      </c>
      <c r="F8075" s="135" t="s">
        <v>20</v>
      </c>
      <c r="G8075" s="135" t="s">
        <v>21</v>
      </c>
      <c r="H8075" s="135" t="s">
        <v>21</v>
      </c>
      <c r="I8075" s="135" t="s">
        <v>21</v>
      </c>
      <c r="J8075" s="136">
        <v>5.08</v>
      </c>
      <c r="K8075" s="136">
        <v>3.81</v>
      </c>
      <c r="L8075" s="136">
        <v>2.032</v>
      </c>
      <c r="M8075" s="137" t="str">
        <f t="shared" si="126"/>
        <v>P</v>
      </c>
      <c r="N8075" s="174" t="s">
        <v>10682</v>
      </c>
      <c r="O8075" s="149" t="s">
        <v>1562</v>
      </c>
      <c r="P8075" s="149" t="s">
        <v>9564</v>
      </c>
      <c r="Q8075" s="150" t="s">
        <v>10519</v>
      </c>
      <c r="R8075" s="189">
        <v>17.014925373134329</v>
      </c>
    </row>
    <row r="8076" spans="1:18" x14ac:dyDescent="0.25">
      <c r="A8076" s="132">
        <v>1087258</v>
      </c>
      <c r="B8076" s="145" t="s">
        <v>10269</v>
      </c>
      <c r="C8076" s="132">
        <v>1000</v>
      </c>
      <c r="D8076" s="132" t="s">
        <v>20</v>
      </c>
      <c r="E8076" s="186" t="s">
        <v>20</v>
      </c>
      <c r="F8076" s="132" t="s">
        <v>20</v>
      </c>
      <c r="G8076" s="132" t="s">
        <v>20</v>
      </c>
      <c r="H8076" s="132" t="s">
        <v>20</v>
      </c>
      <c r="I8076" s="132" t="s">
        <v>20</v>
      </c>
      <c r="J8076" s="133">
        <v>1.4</v>
      </c>
      <c r="K8076" s="133">
        <v>1.4</v>
      </c>
      <c r="L8076" s="133">
        <v>0.43</v>
      </c>
      <c r="M8076" s="134" t="str">
        <f t="shared" si="126"/>
        <v>P</v>
      </c>
      <c r="N8076" s="173" t="s">
        <v>10682</v>
      </c>
      <c r="O8076" s="146" t="s">
        <v>1506</v>
      </c>
      <c r="P8076" s="146" t="s">
        <v>9526</v>
      </c>
      <c r="Q8076" s="147" t="s">
        <v>10519</v>
      </c>
      <c r="R8076" s="187">
        <v>100</v>
      </c>
    </row>
    <row r="8077" spans="1:18" x14ac:dyDescent="0.25">
      <c r="A8077" s="135">
        <v>1087268</v>
      </c>
      <c r="B8077" s="148" t="s">
        <v>10270</v>
      </c>
      <c r="C8077" s="135">
        <v>6</v>
      </c>
      <c r="D8077" s="135" t="s">
        <v>20</v>
      </c>
      <c r="E8077" s="188">
        <v>24</v>
      </c>
      <c r="F8077" s="135">
        <v>4104</v>
      </c>
      <c r="G8077" s="135" t="s">
        <v>20</v>
      </c>
      <c r="H8077" s="135" t="s">
        <v>20</v>
      </c>
      <c r="I8077" s="135" t="s">
        <v>20</v>
      </c>
      <c r="J8077" s="136">
        <v>0.78</v>
      </c>
      <c r="K8077" s="136">
        <v>0.51</v>
      </c>
      <c r="L8077" s="136">
        <v>0.72</v>
      </c>
      <c r="M8077" s="137" t="str">
        <f t="shared" si="126"/>
        <v>P</v>
      </c>
      <c r="N8077" s="174" t="s">
        <v>10681</v>
      </c>
      <c r="O8077" s="149" t="s">
        <v>1506</v>
      </c>
      <c r="P8077" s="149" t="s">
        <v>9409</v>
      </c>
      <c r="Q8077" s="150" t="s">
        <v>10519</v>
      </c>
      <c r="R8077" s="189">
        <v>2.2800000000000002</v>
      </c>
    </row>
    <row r="8078" spans="1:18" x14ac:dyDescent="0.25">
      <c r="A8078" s="132">
        <v>1087270</v>
      </c>
      <c r="B8078" s="145" t="s">
        <v>10271</v>
      </c>
      <c r="C8078" s="132">
        <v>6</v>
      </c>
      <c r="D8078" s="132" t="s">
        <v>20</v>
      </c>
      <c r="E8078" s="186">
        <v>24</v>
      </c>
      <c r="F8078" s="132">
        <v>4104</v>
      </c>
      <c r="G8078" s="132" t="s">
        <v>20</v>
      </c>
      <c r="H8078" s="132" t="s">
        <v>20</v>
      </c>
      <c r="I8078" s="132" t="s">
        <v>20</v>
      </c>
      <c r="J8078" s="133">
        <v>0.78</v>
      </c>
      <c r="K8078" s="133">
        <v>0.51</v>
      </c>
      <c r="L8078" s="133">
        <v>0.72</v>
      </c>
      <c r="M8078" s="134" t="str">
        <f t="shared" si="126"/>
        <v>P</v>
      </c>
      <c r="N8078" s="173" t="s">
        <v>10681</v>
      </c>
      <c r="O8078" s="146" t="s">
        <v>1506</v>
      </c>
      <c r="P8078" s="146" t="s">
        <v>9409</v>
      </c>
      <c r="Q8078" s="147" t="s">
        <v>10519</v>
      </c>
      <c r="R8078" s="187">
        <v>3</v>
      </c>
    </row>
    <row r="8079" spans="1:18" x14ac:dyDescent="0.25">
      <c r="A8079" s="135">
        <v>1087271</v>
      </c>
      <c r="B8079" s="148" t="s">
        <v>10272</v>
      </c>
      <c r="C8079" s="135">
        <v>6</v>
      </c>
      <c r="D8079" s="135" t="s">
        <v>20</v>
      </c>
      <c r="E8079" s="188" t="s">
        <v>20</v>
      </c>
      <c r="F8079" s="135" t="s">
        <v>20</v>
      </c>
      <c r="G8079" s="135" t="s">
        <v>20</v>
      </c>
      <c r="H8079" s="135" t="s">
        <v>20</v>
      </c>
      <c r="I8079" s="135" t="s">
        <v>20</v>
      </c>
      <c r="J8079" s="136">
        <v>0.78</v>
      </c>
      <c r="K8079" s="136">
        <v>0.51</v>
      </c>
      <c r="L8079" s="136">
        <v>0.72</v>
      </c>
      <c r="M8079" s="137" t="str">
        <f t="shared" si="126"/>
        <v>P</v>
      </c>
      <c r="N8079" s="174" t="s">
        <v>10681</v>
      </c>
      <c r="O8079" s="149" t="s">
        <v>1506</v>
      </c>
      <c r="P8079" s="149" t="s">
        <v>9409</v>
      </c>
      <c r="Q8079" s="150" t="s">
        <v>10519</v>
      </c>
      <c r="R8079" s="189">
        <v>2.19</v>
      </c>
    </row>
    <row r="8080" spans="1:18" x14ac:dyDescent="0.25">
      <c r="A8080" s="132">
        <v>1087275</v>
      </c>
      <c r="B8080" s="145" t="s">
        <v>10273</v>
      </c>
      <c r="C8080" s="132">
        <v>6</v>
      </c>
      <c r="D8080" s="132" t="s">
        <v>20</v>
      </c>
      <c r="E8080" s="186">
        <v>24</v>
      </c>
      <c r="F8080" s="132" t="s">
        <v>20</v>
      </c>
      <c r="G8080" s="132" t="s">
        <v>20</v>
      </c>
      <c r="H8080" s="132">
        <v>192</v>
      </c>
      <c r="I8080" s="132">
        <v>1</v>
      </c>
      <c r="J8080" s="133">
        <v>0.78</v>
      </c>
      <c r="K8080" s="133">
        <v>0.51</v>
      </c>
      <c r="L8080" s="133">
        <v>0.72</v>
      </c>
      <c r="M8080" s="134" t="str">
        <f t="shared" si="126"/>
        <v>P</v>
      </c>
      <c r="N8080" s="173" t="s">
        <v>10681</v>
      </c>
      <c r="O8080" s="146" t="s">
        <v>1506</v>
      </c>
      <c r="P8080" s="146" t="s">
        <v>9409</v>
      </c>
      <c r="Q8080" s="147" t="s">
        <v>10519</v>
      </c>
      <c r="R8080" s="187">
        <v>2.58</v>
      </c>
    </row>
    <row r="8081" spans="1:18" x14ac:dyDescent="0.25">
      <c r="A8081" s="135">
        <v>1087277</v>
      </c>
      <c r="B8081" s="148" t="s">
        <v>10274</v>
      </c>
      <c r="C8081" s="135">
        <v>6</v>
      </c>
      <c r="D8081" s="135" t="s">
        <v>20</v>
      </c>
      <c r="E8081" s="188">
        <v>24</v>
      </c>
      <c r="F8081" s="135" t="s">
        <v>20</v>
      </c>
      <c r="G8081" s="135" t="s">
        <v>20</v>
      </c>
      <c r="H8081" s="135">
        <v>192</v>
      </c>
      <c r="I8081" s="135">
        <v>1</v>
      </c>
      <c r="J8081" s="136">
        <v>0.78</v>
      </c>
      <c r="K8081" s="136">
        <v>0.51</v>
      </c>
      <c r="L8081" s="136">
        <v>0.72</v>
      </c>
      <c r="M8081" s="137" t="str">
        <f t="shared" si="126"/>
        <v>P</v>
      </c>
      <c r="N8081" s="174" t="s">
        <v>10681</v>
      </c>
      <c r="O8081" s="149" t="s">
        <v>1506</v>
      </c>
      <c r="P8081" s="149" t="s">
        <v>9409</v>
      </c>
      <c r="Q8081" s="150" t="s">
        <v>10519</v>
      </c>
      <c r="R8081" s="189">
        <v>2.2800000000000002</v>
      </c>
    </row>
    <row r="8082" spans="1:18" x14ac:dyDescent="0.25">
      <c r="A8082" s="132">
        <v>1087280</v>
      </c>
      <c r="B8082" s="145" t="s">
        <v>10275</v>
      </c>
      <c r="C8082" s="132">
        <v>6</v>
      </c>
      <c r="D8082" s="132" t="s">
        <v>20</v>
      </c>
      <c r="E8082" s="186">
        <v>24</v>
      </c>
      <c r="F8082" s="132" t="s">
        <v>20</v>
      </c>
      <c r="G8082" s="132" t="s">
        <v>20</v>
      </c>
      <c r="H8082" s="132">
        <v>192</v>
      </c>
      <c r="I8082" s="132">
        <v>1</v>
      </c>
      <c r="J8082" s="133">
        <v>0.78</v>
      </c>
      <c r="K8082" s="133">
        <v>0.51</v>
      </c>
      <c r="L8082" s="133">
        <v>0.72</v>
      </c>
      <c r="M8082" s="134" t="str">
        <f t="shared" si="126"/>
        <v>P</v>
      </c>
      <c r="N8082" s="173" t="s">
        <v>10681</v>
      </c>
      <c r="O8082" s="146" t="s">
        <v>1506</v>
      </c>
      <c r="P8082" s="146" t="s">
        <v>9409</v>
      </c>
      <c r="Q8082" s="147" t="s">
        <v>10519</v>
      </c>
      <c r="R8082" s="187">
        <v>2.2800000000000002</v>
      </c>
    </row>
    <row r="8083" spans="1:18" x14ac:dyDescent="0.25">
      <c r="A8083" s="135">
        <v>1087281</v>
      </c>
      <c r="B8083" s="148" t="s">
        <v>10276</v>
      </c>
      <c r="C8083" s="135">
        <v>6</v>
      </c>
      <c r="D8083" s="135" t="s">
        <v>20</v>
      </c>
      <c r="E8083" s="188">
        <v>24</v>
      </c>
      <c r="F8083" s="135">
        <v>4104</v>
      </c>
      <c r="G8083" s="135" t="s">
        <v>20</v>
      </c>
      <c r="H8083" s="135" t="s">
        <v>20</v>
      </c>
      <c r="I8083" s="135" t="s">
        <v>20</v>
      </c>
      <c r="J8083" s="136">
        <v>0.78</v>
      </c>
      <c r="K8083" s="136">
        <v>0.51</v>
      </c>
      <c r="L8083" s="136">
        <v>0.72</v>
      </c>
      <c r="M8083" s="137" t="str">
        <f t="shared" si="126"/>
        <v>P</v>
      </c>
      <c r="N8083" s="172" t="s">
        <v>10681</v>
      </c>
      <c r="O8083" s="149" t="s">
        <v>1506</v>
      </c>
      <c r="P8083" s="149" t="s">
        <v>9409</v>
      </c>
      <c r="Q8083" s="150" t="s">
        <v>10519</v>
      </c>
      <c r="R8083" s="189">
        <v>2.16</v>
      </c>
    </row>
    <row r="8084" spans="1:18" x14ac:dyDescent="0.25">
      <c r="A8084" s="132">
        <v>1087287</v>
      </c>
      <c r="B8084" s="145" t="s">
        <v>7159</v>
      </c>
      <c r="C8084" s="132">
        <v>12</v>
      </c>
      <c r="D8084" s="132">
        <v>192</v>
      </c>
      <c r="E8084" s="186" t="s">
        <v>21</v>
      </c>
      <c r="F8084" s="132">
        <v>408</v>
      </c>
      <c r="G8084" s="132" t="s">
        <v>20</v>
      </c>
      <c r="H8084" s="132">
        <v>13</v>
      </c>
      <c r="I8084" s="132">
        <v>2</v>
      </c>
      <c r="J8084" s="133">
        <v>2.65</v>
      </c>
      <c r="K8084" s="133">
        <v>1.1499999999999999</v>
      </c>
      <c r="L8084" s="133">
        <v>1.2</v>
      </c>
      <c r="M8084" s="134" t="str">
        <f t="shared" si="126"/>
        <v>P</v>
      </c>
      <c r="N8084" s="173" t="s">
        <v>10681</v>
      </c>
      <c r="O8084" s="146" t="s">
        <v>1506</v>
      </c>
      <c r="P8084" s="146" t="s">
        <v>9409</v>
      </c>
      <c r="Q8084" s="147" t="s">
        <v>10519</v>
      </c>
      <c r="R8084" s="187">
        <v>13.68</v>
      </c>
    </row>
    <row r="8085" spans="1:18" x14ac:dyDescent="0.25">
      <c r="A8085" s="135">
        <v>1087301</v>
      </c>
      <c r="B8085" s="148" t="s">
        <v>10277</v>
      </c>
      <c r="C8085" s="135">
        <v>1</v>
      </c>
      <c r="D8085" s="135" t="s">
        <v>20</v>
      </c>
      <c r="E8085" s="188" t="s">
        <v>20</v>
      </c>
      <c r="F8085" s="135" t="s">
        <v>20</v>
      </c>
      <c r="G8085" s="135" t="s">
        <v>20</v>
      </c>
      <c r="H8085" s="135" t="s">
        <v>20</v>
      </c>
      <c r="I8085" s="135" t="s">
        <v>20</v>
      </c>
      <c r="J8085" s="136">
        <v>2.4500000000000002</v>
      </c>
      <c r="K8085" s="136">
        <v>2.95</v>
      </c>
      <c r="L8085" s="136">
        <v>0.05</v>
      </c>
      <c r="M8085" s="137" t="str">
        <f t="shared" si="126"/>
        <v>P</v>
      </c>
      <c r="N8085" s="172" t="s">
        <v>10682</v>
      </c>
      <c r="O8085" s="149" t="s">
        <v>1500</v>
      </c>
      <c r="P8085" s="149" t="s">
        <v>9456</v>
      </c>
      <c r="Q8085" s="150" t="s">
        <v>10519</v>
      </c>
      <c r="R8085" s="189">
        <v>1.0671641791044775</v>
      </c>
    </row>
    <row r="8086" spans="1:18" x14ac:dyDescent="0.25">
      <c r="A8086" s="132">
        <v>1087332</v>
      </c>
      <c r="B8086" s="145" t="s">
        <v>7161</v>
      </c>
      <c r="C8086" s="132">
        <v>24</v>
      </c>
      <c r="D8086" s="132">
        <v>442</v>
      </c>
      <c r="E8086" s="186" t="s">
        <v>21</v>
      </c>
      <c r="F8086" s="132">
        <v>510</v>
      </c>
      <c r="G8086" s="132" t="s">
        <v>20</v>
      </c>
      <c r="H8086" s="132">
        <v>13</v>
      </c>
      <c r="I8086" s="132">
        <v>3</v>
      </c>
      <c r="J8086" s="133">
        <v>2.25</v>
      </c>
      <c r="K8086" s="133">
        <v>1.5</v>
      </c>
      <c r="L8086" s="133">
        <v>0.9</v>
      </c>
      <c r="M8086" s="134" t="str">
        <f t="shared" si="126"/>
        <v>P</v>
      </c>
      <c r="N8086" s="173" t="s">
        <v>10681</v>
      </c>
      <c r="O8086" s="146" t="s">
        <v>1506</v>
      </c>
      <c r="P8086" s="146" t="s">
        <v>10455</v>
      </c>
      <c r="Q8086" s="147" t="s">
        <v>10519</v>
      </c>
      <c r="R8086" s="187">
        <v>8.64</v>
      </c>
    </row>
    <row r="8087" spans="1:18" x14ac:dyDescent="0.25">
      <c r="A8087" s="135">
        <v>1087363</v>
      </c>
      <c r="B8087" s="148" t="s">
        <v>7162</v>
      </c>
      <c r="C8087" s="135">
        <v>6</v>
      </c>
      <c r="D8087" s="135">
        <v>40</v>
      </c>
      <c r="E8087" s="188" t="s">
        <v>20</v>
      </c>
      <c r="F8087" s="135" t="s">
        <v>20</v>
      </c>
      <c r="G8087" s="135" t="s">
        <v>20</v>
      </c>
      <c r="H8087" s="135" t="s">
        <v>20</v>
      </c>
      <c r="I8087" s="135" t="s">
        <v>20</v>
      </c>
      <c r="J8087" s="136">
        <v>4.47</v>
      </c>
      <c r="K8087" s="136">
        <v>2.58</v>
      </c>
      <c r="L8087" s="136">
        <v>3</v>
      </c>
      <c r="M8087" s="137" t="str">
        <f t="shared" si="126"/>
        <v>P</v>
      </c>
      <c r="N8087" s="174" t="s">
        <v>10682</v>
      </c>
      <c r="O8087" s="149" t="s">
        <v>1500</v>
      </c>
      <c r="P8087" s="149" t="s">
        <v>9428</v>
      </c>
      <c r="Q8087" s="150" t="s">
        <v>10519</v>
      </c>
      <c r="R8087" s="189">
        <v>7.86</v>
      </c>
    </row>
    <row r="8088" spans="1:18" x14ac:dyDescent="0.25">
      <c r="A8088" s="132">
        <v>1087378</v>
      </c>
      <c r="B8088" s="145" t="s">
        <v>10278</v>
      </c>
      <c r="C8088" s="132">
        <v>6</v>
      </c>
      <c r="D8088" s="132">
        <v>742</v>
      </c>
      <c r="E8088" s="186" t="s">
        <v>20</v>
      </c>
      <c r="F8088" s="132" t="s">
        <v>20</v>
      </c>
      <c r="G8088" s="132" t="s">
        <v>20</v>
      </c>
      <c r="H8088" s="132" t="s">
        <v>20</v>
      </c>
      <c r="I8088" s="132" t="s">
        <v>20</v>
      </c>
      <c r="J8088" s="133">
        <v>1.3</v>
      </c>
      <c r="K8088" s="133">
        <v>0.84</v>
      </c>
      <c r="L8088" s="133">
        <v>1.321</v>
      </c>
      <c r="M8088" s="134" t="str">
        <f t="shared" si="126"/>
        <v>P</v>
      </c>
      <c r="N8088" s="171" t="s">
        <v>10681</v>
      </c>
      <c r="O8088" s="146" t="s">
        <v>1506</v>
      </c>
      <c r="P8088" s="146" t="s">
        <v>10455</v>
      </c>
      <c r="Q8088" s="147" t="s">
        <v>10519</v>
      </c>
      <c r="R8088" s="187">
        <v>3.84</v>
      </c>
    </row>
    <row r="8089" spans="1:18" x14ac:dyDescent="0.25">
      <c r="A8089" s="135">
        <v>1087379</v>
      </c>
      <c r="B8089" s="148" t="s">
        <v>10468</v>
      </c>
      <c r="C8089" s="135">
        <v>6</v>
      </c>
      <c r="D8089" s="135" t="s">
        <v>20</v>
      </c>
      <c r="E8089" s="188" t="s">
        <v>20</v>
      </c>
      <c r="F8089" s="135" t="s">
        <v>20</v>
      </c>
      <c r="G8089" s="135" t="s">
        <v>20</v>
      </c>
      <c r="H8089" s="135" t="s">
        <v>20</v>
      </c>
      <c r="I8089" s="135" t="s">
        <v>20</v>
      </c>
      <c r="J8089" s="136">
        <v>1.29</v>
      </c>
      <c r="K8089" s="136">
        <v>0.85</v>
      </c>
      <c r="L8089" s="136">
        <v>1.32</v>
      </c>
      <c r="M8089" s="137" t="str">
        <f t="shared" si="126"/>
        <v>P</v>
      </c>
      <c r="N8089" s="174" t="s">
        <v>10681</v>
      </c>
      <c r="O8089" s="149" t="s">
        <v>1506</v>
      </c>
      <c r="P8089" s="149" t="s">
        <v>9430</v>
      </c>
      <c r="Q8089" s="150" t="s">
        <v>10519</v>
      </c>
      <c r="R8089" s="189">
        <v>4.34</v>
      </c>
    </row>
    <row r="8090" spans="1:18" x14ac:dyDescent="0.25">
      <c r="A8090" s="132">
        <v>1087384</v>
      </c>
      <c r="B8090" s="145" t="s">
        <v>10279</v>
      </c>
      <c r="C8090" s="132">
        <v>3</v>
      </c>
      <c r="D8090" s="132">
        <v>51</v>
      </c>
      <c r="E8090" s="186" t="s">
        <v>20</v>
      </c>
      <c r="F8090" s="132" t="s">
        <v>20</v>
      </c>
      <c r="G8090" s="132" t="s">
        <v>20</v>
      </c>
      <c r="H8090" s="132" t="s">
        <v>20</v>
      </c>
      <c r="I8090" s="132" t="s">
        <v>20</v>
      </c>
      <c r="J8090" s="133">
        <v>2.75</v>
      </c>
      <c r="K8090" s="133">
        <v>2.15</v>
      </c>
      <c r="L8090" s="133">
        <v>1.712</v>
      </c>
      <c r="M8090" s="134" t="str">
        <f t="shared" si="126"/>
        <v>P</v>
      </c>
      <c r="N8090" s="171" t="s">
        <v>10682</v>
      </c>
      <c r="O8090" s="146" t="s">
        <v>1506</v>
      </c>
      <c r="P8090" s="146" t="s">
        <v>10580</v>
      </c>
      <c r="Q8090" s="147" t="s">
        <v>10519</v>
      </c>
      <c r="R8090" s="187">
        <v>18.93</v>
      </c>
    </row>
    <row r="8091" spans="1:18" x14ac:dyDescent="0.25">
      <c r="A8091" s="135">
        <v>1087385</v>
      </c>
      <c r="B8091" s="148" t="s">
        <v>1415</v>
      </c>
      <c r="C8091" s="135">
        <v>6</v>
      </c>
      <c r="D8091" s="135" t="s">
        <v>20</v>
      </c>
      <c r="E8091" s="188" t="s">
        <v>20</v>
      </c>
      <c r="F8091" s="135" t="s">
        <v>20</v>
      </c>
      <c r="G8091" s="135" t="s">
        <v>20</v>
      </c>
      <c r="H8091" s="135" t="s">
        <v>20</v>
      </c>
      <c r="I8091" s="135" t="s">
        <v>20</v>
      </c>
      <c r="J8091" s="136">
        <v>1.47</v>
      </c>
      <c r="K8091" s="136">
        <v>1.01</v>
      </c>
      <c r="L8091" s="136">
        <v>1.52</v>
      </c>
      <c r="M8091" s="137" t="str">
        <f t="shared" si="126"/>
        <v>P</v>
      </c>
      <c r="N8091" s="172" t="s">
        <v>10681</v>
      </c>
      <c r="O8091" s="149" t="s">
        <v>1555</v>
      </c>
      <c r="P8091" s="149" t="s">
        <v>9494</v>
      </c>
      <c r="Q8091" s="150" t="s">
        <v>10519</v>
      </c>
      <c r="R8091" s="189">
        <v>7.9651324965132497</v>
      </c>
    </row>
    <row r="8092" spans="1:18" x14ac:dyDescent="0.25">
      <c r="A8092" s="132">
        <v>1087391</v>
      </c>
      <c r="B8092" s="145" t="s">
        <v>10523</v>
      </c>
      <c r="C8092" s="132">
        <v>6</v>
      </c>
      <c r="D8092" s="132" t="s">
        <v>20</v>
      </c>
      <c r="E8092" s="186" t="s">
        <v>20</v>
      </c>
      <c r="F8092" s="132" t="s">
        <v>20</v>
      </c>
      <c r="G8092" s="132" t="s">
        <v>20</v>
      </c>
      <c r="H8092" s="132" t="s">
        <v>20</v>
      </c>
      <c r="I8092" s="132" t="s">
        <v>20</v>
      </c>
      <c r="J8092" s="133">
        <v>2.8</v>
      </c>
      <c r="K8092" s="133">
        <v>2.7</v>
      </c>
      <c r="L8092" s="133">
        <v>0.18</v>
      </c>
      <c r="M8092" s="134" t="str">
        <f t="shared" si="126"/>
        <v>P</v>
      </c>
      <c r="N8092" s="173" t="s">
        <v>10682</v>
      </c>
      <c r="O8092" s="146" t="s">
        <v>1500</v>
      </c>
      <c r="P8092" s="146" t="s">
        <v>9456</v>
      </c>
      <c r="Q8092" s="147" t="s">
        <v>10519</v>
      </c>
      <c r="R8092" s="187">
        <v>2.2835820895522385</v>
      </c>
    </row>
    <row r="8093" spans="1:18" x14ac:dyDescent="0.25">
      <c r="A8093" s="135">
        <v>1087418</v>
      </c>
      <c r="B8093" s="148" t="s">
        <v>7163</v>
      </c>
      <c r="C8093" s="135">
        <v>1</v>
      </c>
      <c r="D8093" s="135">
        <v>9</v>
      </c>
      <c r="E8093" s="188" t="s">
        <v>21</v>
      </c>
      <c r="F8093" s="135">
        <v>9</v>
      </c>
      <c r="G8093" s="135" t="s">
        <v>21</v>
      </c>
      <c r="H8093" s="135" t="s">
        <v>21</v>
      </c>
      <c r="I8093" s="135" t="s">
        <v>21</v>
      </c>
      <c r="J8093" s="136">
        <v>3.3</v>
      </c>
      <c r="K8093" s="136">
        <v>3.9</v>
      </c>
      <c r="L8093" s="136">
        <v>11</v>
      </c>
      <c r="M8093" s="137" t="str">
        <f t="shared" si="126"/>
        <v>P</v>
      </c>
      <c r="N8093" s="172" t="s">
        <v>10682</v>
      </c>
      <c r="O8093" s="149" t="s">
        <v>1506</v>
      </c>
      <c r="P8093" s="149" t="s">
        <v>10040</v>
      </c>
      <c r="Q8093" s="150" t="s">
        <v>10519</v>
      </c>
      <c r="R8093" s="189">
        <v>199.53</v>
      </c>
    </row>
    <row r="8094" spans="1:18" x14ac:dyDescent="0.25">
      <c r="A8094" s="132">
        <v>1087424</v>
      </c>
      <c r="B8094" s="145" t="s">
        <v>1161</v>
      </c>
      <c r="C8094" s="132">
        <v>6</v>
      </c>
      <c r="D8094" s="132">
        <v>145</v>
      </c>
      <c r="E8094" s="186" t="s">
        <v>20</v>
      </c>
      <c r="F8094" s="132" t="s">
        <v>20</v>
      </c>
      <c r="G8094" s="132" t="s">
        <v>20</v>
      </c>
      <c r="H8094" s="132" t="s">
        <v>20</v>
      </c>
      <c r="I8094" s="132" t="s">
        <v>20</v>
      </c>
      <c r="J8094" s="133">
        <v>2.11</v>
      </c>
      <c r="K8094" s="133">
        <v>1.46</v>
      </c>
      <c r="L8094" s="133">
        <v>1.82</v>
      </c>
      <c r="M8094" s="134" t="str">
        <f t="shared" si="126"/>
        <v>P</v>
      </c>
      <c r="N8094" s="173" t="s">
        <v>10681</v>
      </c>
      <c r="O8094" s="146" t="s">
        <v>1607</v>
      </c>
      <c r="P8094" s="146" t="s">
        <v>9506</v>
      </c>
      <c r="Q8094" s="147" t="s">
        <v>10519</v>
      </c>
      <c r="R8094" s="187">
        <v>6</v>
      </c>
    </row>
    <row r="8095" spans="1:18" x14ac:dyDescent="0.25">
      <c r="A8095" s="135">
        <v>1087444</v>
      </c>
      <c r="B8095" s="148" t="s">
        <v>7164</v>
      </c>
      <c r="C8095" s="135">
        <v>6</v>
      </c>
      <c r="D8095" s="135">
        <v>420</v>
      </c>
      <c r="E8095" s="188">
        <v>6</v>
      </c>
      <c r="F8095" s="135" t="s">
        <v>20</v>
      </c>
      <c r="G8095" s="135" t="s">
        <v>20</v>
      </c>
      <c r="H8095" s="135" t="s">
        <v>20</v>
      </c>
      <c r="I8095" s="135" t="s">
        <v>20</v>
      </c>
      <c r="J8095" s="136">
        <v>1.84</v>
      </c>
      <c r="K8095" s="136">
        <v>1.33</v>
      </c>
      <c r="L8095" s="136">
        <v>0.89</v>
      </c>
      <c r="M8095" s="137" t="str">
        <f t="shared" si="126"/>
        <v>P</v>
      </c>
      <c r="N8095" s="174" t="s">
        <v>10682</v>
      </c>
      <c r="O8095" s="149" t="s">
        <v>1500</v>
      </c>
      <c r="P8095" s="149" t="s">
        <v>9428</v>
      </c>
      <c r="Q8095" s="150" t="s">
        <v>10519</v>
      </c>
      <c r="R8095" s="189">
        <v>2.34</v>
      </c>
    </row>
    <row r="8096" spans="1:18" x14ac:dyDescent="0.25">
      <c r="A8096" s="132">
        <v>1087459</v>
      </c>
      <c r="B8096" s="145" t="s">
        <v>7165</v>
      </c>
      <c r="C8096" s="132">
        <v>24</v>
      </c>
      <c r="D8096" s="132">
        <v>330</v>
      </c>
      <c r="E8096" s="186" t="s">
        <v>21</v>
      </c>
      <c r="F8096" s="132">
        <v>480</v>
      </c>
      <c r="G8096" s="132">
        <v>11</v>
      </c>
      <c r="H8096" s="132">
        <v>11</v>
      </c>
      <c r="I8096" s="132">
        <v>2</v>
      </c>
      <c r="J8096" s="133">
        <v>2.34</v>
      </c>
      <c r="K8096" s="133">
        <v>1.57</v>
      </c>
      <c r="L8096" s="133">
        <v>1</v>
      </c>
      <c r="M8096" s="134" t="str">
        <f t="shared" si="126"/>
        <v>P</v>
      </c>
      <c r="N8096" s="173" t="s">
        <v>10681</v>
      </c>
      <c r="O8096" s="146" t="s">
        <v>1506</v>
      </c>
      <c r="P8096" s="146" t="s">
        <v>10024</v>
      </c>
      <c r="Q8096" s="147" t="s">
        <v>10519</v>
      </c>
      <c r="R8096" s="187">
        <v>6.24</v>
      </c>
    </row>
    <row r="8097" spans="1:18" x14ac:dyDescent="0.25">
      <c r="A8097" s="135">
        <v>1087463</v>
      </c>
      <c r="B8097" s="148" t="s">
        <v>1785</v>
      </c>
      <c r="C8097" s="135">
        <v>24</v>
      </c>
      <c r="D8097" s="135">
        <v>330</v>
      </c>
      <c r="E8097" s="188" t="s">
        <v>21</v>
      </c>
      <c r="F8097" s="135">
        <v>480</v>
      </c>
      <c r="G8097" s="135">
        <v>11</v>
      </c>
      <c r="H8097" s="135">
        <v>11</v>
      </c>
      <c r="I8097" s="135">
        <v>2</v>
      </c>
      <c r="J8097" s="136">
        <v>2.3199999999999998</v>
      </c>
      <c r="K8097" s="136">
        <v>1.6</v>
      </c>
      <c r="L8097" s="136">
        <v>1.05</v>
      </c>
      <c r="M8097" s="137" t="str">
        <f t="shared" si="126"/>
        <v>P</v>
      </c>
      <c r="N8097" s="172" t="s">
        <v>10681</v>
      </c>
      <c r="O8097" s="149" t="s">
        <v>1506</v>
      </c>
      <c r="P8097" s="149" t="s">
        <v>10024</v>
      </c>
      <c r="Q8097" s="150" t="s">
        <v>10519</v>
      </c>
      <c r="R8097" s="189">
        <v>6.48</v>
      </c>
    </row>
    <row r="8098" spans="1:18" x14ac:dyDescent="0.25">
      <c r="A8098" s="132">
        <v>1087465</v>
      </c>
      <c r="B8098" s="145" t="s">
        <v>1783</v>
      </c>
      <c r="C8098" s="132">
        <v>24</v>
      </c>
      <c r="D8098" s="132">
        <v>330</v>
      </c>
      <c r="E8098" s="186" t="s">
        <v>21</v>
      </c>
      <c r="F8098" s="132" t="s">
        <v>20</v>
      </c>
      <c r="G8098" s="132" t="s">
        <v>20</v>
      </c>
      <c r="H8098" s="132">
        <v>12</v>
      </c>
      <c r="I8098" s="132">
        <v>3</v>
      </c>
      <c r="J8098" s="133">
        <v>2.37</v>
      </c>
      <c r="K8098" s="133">
        <v>1.54</v>
      </c>
      <c r="L8098" s="133">
        <v>0.91</v>
      </c>
      <c r="M8098" s="134" t="str">
        <f t="shared" si="126"/>
        <v>P</v>
      </c>
      <c r="N8098" s="173" t="s">
        <v>10681</v>
      </c>
      <c r="O8098" s="146" t="s">
        <v>1506</v>
      </c>
      <c r="P8098" s="146" t="s">
        <v>9427</v>
      </c>
      <c r="Q8098" s="147" t="s">
        <v>10519</v>
      </c>
      <c r="R8098" s="187">
        <v>7.68</v>
      </c>
    </row>
    <row r="8099" spans="1:18" x14ac:dyDescent="0.25">
      <c r="A8099" s="135">
        <v>1087470</v>
      </c>
      <c r="B8099" s="148" t="s">
        <v>7166</v>
      </c>
      <c r="C8099" s="135">
        <v>6</v>
      </c>
      <c r="D8099" s="135">
        <v>180</v>
      </c>
      <c r="E8099" s="188">
        <v>4</v>
      </c>
      <c r="F8099" s="135">
        <v>240</v>
      </c>
      <c r="G8099" s="135" t="s">
        <v>20</v>
      </c>
      <c r="H8099" s="135">
        <v>16</v>
      </c>
      <c r="I8099" s="135">
        <v>1</v>
      </c>
      <c r="J8099" s="136">
        <v>4.0999999999999996</v>
      </c>
      <c r="K8099" s="136">
        <v>2.4</v>
      </c>
      <c r="L8099" s="136">
        <v>0.7</v>
      </c>
      <c r="M8099" s="137" t="str">
        <f t="shared" si="126"/>
        <v>P</v>
      </c>
      <c r="N8099" s="172" t="s">
        <v>10682</v>
      </c>
      <c r="O8099" s="149" t="s">
        <v>1497</v>
      </c>
      <c r="P8099" s="149" t="s">
        <v>9415</v>
      </c>
      <c r="Q8099" s="150" t="s">
        <v>10519</v>
      </c>
      <c r="R8099" s="189">
        <v>4.8600000000000003</v>
      </c>
    </row>
    <row r="8100" spans="1:18" x14ac:dyDescent="0.25">
      <c r="A8100" s="132">
        <v>1087471</v>
      </c>
      <c r="B8100" s="145" t="s">
        <v>7167</v>
      </c>
      <c r="C8100" s="132">
        <v>24</v>
      </c>
      <c r="D8100" s="132">
        <v>308</v>
      </c>
      <c r="E8100" s="186" t="s">
        <v>21</v>
      </c>
      <c r="F8100" s="132">
        <v>392</v>
      </c>
      <c r="G8100" s="132">
        <v>10</v>
      </c>
      <c r="H8100" s="132">
        <v>12</v>
      </c>
      <c r="I8100" s="132">
        <v>3</v>
      </c>
      <c r="J8100" s="133">
        <v>2.2799999999999998</v>
      </c>
      <c r="K8100" s="133">
        <v>1.52</v>
      </c>
      <c r="L8100" s="133">
        <v>0.9</v>
      </c>
      <c r="M8100" s="134" t="str">
        <f t="shared" si="126"/>
        <v>P</v>
      </c>
      <c r="N8100" s="171" t="s">
        <v>10681</v>
      </c>
      <c r="O8100" s="146" t="s">
        <v>1506</v>
      </c>
      <c r="P8100" s="146" t="s">
        <v>9403</v>
      </c>
      <c r="Q8100" s="147" t="s">
        <v>10519</v>
      </c>
      <c r="R8100" s="187">
        <v>10.32</v>
      </c>
    </row>
    <row r="8101" spans="1:18" x14ac:dyDescent="0.25">
      <c r="A8101" s="135">
        <v>1087483</v>
      </c>
      <c r="B8101" s="148" t="s">
        <v>10588</v>
      </c>
      <c r="C8101" s="135">
        <v>1</v>
      </c>
      <c r="D8101" s="135" t="s">
        <v>20</v>
      </c>
      <c r="E8101" s="188" t="s">
        <v>20</v>
      </c>
      <c r="F8101" s="135" t="s">
        <v>20</v>
      </c>
      <c r="G8101" s="135" t="s">
        <v>20</v>
      </c>
      <c r="H8101" s="135" t="s">
        <v>20</v>
      </c>
      <c r="I8101" s="135" t="s">
        <v>20</v>
      </c>
      <c r="J8101" s="136">
        <v>2.2999999999999998</v>
      </c>
      <c r="K8101" s="136">
        <v>4.55</v>
      </c>
      <c r="L8101" s="136">
        <v>0.11</v>
      </c>
      <c r="M8101" s="137" t="str">
        <f t="shared" si="126"/>
        <v>P</v>
      </c>
      <c r="N8101" s="172" t="s">
        <v>10682</v>
      </c>
      <c r="O8101" s="149" t="s">
        <v>1506</v>
      </c>
      <c r="P8101" s="149" t="s">
        <v>9401</v>
      </c>
      <c r="Q8101" s="150" t="s">
        <v>10519</v>
      </c>
      <c r="R8101" s="189">
        <v>15.75</v>
      </c>
    </row>
    <row r="8102" spans="1:18" x14ac:dyDescent="0.25">
      <c r="A8102" s="132">
        <v>1087484</v>
      </c>
      <c r="B8102" s="145" t="s">
        <v>7168</v>
      </c>
      <c r="C8102" s="132">
        <v>100</v>
      </c>
      <c r="D8102" s="132" t="s">
        <v>20</v>
      </c>
      <c r="E8102" s="186">
        <v>12</v>
      </c>
      <c r="F8102" s="132" t="s">
        <v>21</v>
      </c>
      <c r="G8102" s="132" t="s">
        <v>20</v>
      </c>
      <c r="H8102" s="132">
        <v>150</v>
      </c>
      <c r="I8102" s="132" t="s">
        <v>20</v>
      </c>
      <c r="J8102" s="133">
        <v>1.2</v>
      </c>
      <c r="K8102" s="133">
        <v>1</v>
      </c>
      <c r="L8102" s="133">
        <v>0.5</v>
      </c>
      <c r="M8102" s="134" t="str">
        <f t="shared" si="126"/>
        <v>P</v>
      </c>
      <c r="N8102" s="171" t="s">
        <v>10682</v>
      </c>
      <c r="O8102" s="146" t="s">
        <v>1497</v>
      </c>
      <c r="P8102" s="146" t="s">
        <v>9415</v>
      </c>
      <c r="Q8102" s="147" t="s">
        <v>10519</v>
      </c>
      <c r="R8102" s="187">
        <v>5</v>
      </c>
    </row>
    <row r="8103" spans="1:18" x14ac:dyDescent="0.25">
      <c r="A8103" s="135">
        <v>1087485</v>
      </c>
      <c r="B8103" s="148" t="s">
        <v>7169</v>
      </c>
      <c r="C8103" s="135">
        <v>1</v>
      </c>
      <c r="D8103" s="135">
        <v>376</v>
      </c>
      <c r="E8103" s="188">
        <v>81</v>
      </c>
      <c r="F8103" s="135" t="s">
        <v>20</v>
      </c>
      <c r="G8103" s="135" t="s">
        <v>21</v>
      </c>
      <c r="H8103" s="135" t="s">
        <v>21</v>
      </c>
      <c r="I8103" s="135" t="s">
        <v>21</v>
      </c>
      <c r="J8103" s="136">
        <v>1.1000000000000001</v>
      </c>
      <c r="K8103" s="136">
        <v>1.1000000000000001</v>
      </c>
      <c r="L8103" s="136">
        <v>0.33</v>
      </c>
      <c r="M8103" s="137" t="str">
        <f t="shared" si="126"/>
        <v>P</v>
      </c>
      <c r="N8103" s="172" t="s">
        <v>10682</v>
      </c>
      <c r="O8103" s="149" t="s">
        <v>1506</v>
      </c>
      <c r="P8103" s="149" t="s">
        <v>9526</v>
      </c>
      <c r="Q8103" s="150" t="s">
        <v>10519</v>
      </c>
      <c r="R8103" s="189">
        <v>2.2999999999999998</v>
      </c>
    </row>
    <row r="8104" spans="1:18" x14ac:dyDescent="0.25">
      <c r="A8104" s="132">
        <v>1087487</v>
      </c>
      <c r="B8104" s="145" t="s">
        <v>7170</v>
      </c>
      <c r="C8104" s="132">
        <v>6</v>
      </c>
      <c r="D8104" s="132">
        <v>447</v>
      </c>
      <c r="E8104" s="186" t="s">
        <v>20</v>
      </c>
      <c r="F8104" s="132" t="s">
        <v>20</v>
      </c>
      <c r="G8104" s="132" t="s">
        <v>20</v>
      </c>
      <c r="H8104" s="132" t="s">
        <v>20</v>
      </c>
      <c r="I8104" s="132" t="s">
        <v>20</v>
      </c>
      <c r="J8104" s="133">
        <v>3.3</v>
      </c>
      <c r="K8104" s="133">
        <v>2.6</v>
      </c>
      <c r="L8104" s="133">
        <v>0.26</v>
      </c>
      <c r="M8104" s="134" t="str">
        <f t="shared" si="126"/>
        <v>P</v>
      </c>
      <c r="N8104" s="171" t="s">
        <v>10682</v>
      </c>
      <c r="O8104" s="146" t="s">
        <v>1497</v>
      </c>
      <c r="P8104" s="146" t="s">
        <v>9415</v>
      </c>
      <c r="Q8104" s="147" t="s">
        <v>10519</v>
      </c>
      <c r="R8104" s="187">
        <v>5.4</v>
      </c>
    </row>
    <row r="8105" spans="1:18" x14ac:dyDescent="0.25">
      <c r="A8105" s="135">
        <v>1087496</v>
      </c>
      <c r="B8105" s="148" t="s">
        <v>7171</v>
      </c>
      <c r="C8105" s="135">
        <v>6</v>
      </c>
      <c r="D8105" s="135">
        <v>180</v>
      </c>
      <c r="E8105" s="188">
        <v>6</v>
      </c>
      <c r="F8105" s="135">
        <v>246</v>
      </c>
      <c r="G8105" s="135" t="s">
        <v>21</v>
      </c>
      <c r="H8105" s="135" t="s">
        <v>21</v>
      </c>
      <c r="I8105" s="135" t="s">
        <v>21</v>
      </c>
      <c r="J8105" s="136">
        <v>3.7</v>
      </c>
      <c r="K8105" s="136">
        <v>2.4</v>
      </c>
      <c r="L8105" s="136">
        <v>0.7</v>
      </c>
      <c r="M8105" s="137" t="str">
        <f t="shared" si="126"/>
        <v>P</v>
      </c>
      <c r="N8105" s="172" t="s">
        <v>10682</v>
      </c>
      <c r="O8105" s="149" t="s">
        <v>1497</v>
      </c>
      <c r="P8105" s="149" t="s">
        <v>9415</v>
      </c>
      <c r="Q8105" s="150" t="s">
        <v>10519</v>
      </c>
      <c r="R8105" s="189">
        <v>4.5</v>
      </c>
    </row>
    <row r="8106" spans="1:18" x14ac:dyDescent="0.25">
      <c r="A8106" s="132">
        <v>1087515</v>
      </c>
      <c r="B8106" s="145" t="s">
        <v>7172</v>
      </c>
      <c r="C8106" s="132">
        <v>6</v>
      </c>
      <c r="D8106" s="132" t="s">
        <v>20</v>
      </c>
      <c r="E8106" s="186" t="s">
        <v>20</v>
      </c>
      <c r="F8106" s="132" t="s">
        <v>20</v>
      </c>
      <c r="G8106" s="132" t="s">
        <v>20</v>
      </c>
      <c r="H8106" s="132" t="s">
        <v>20</v>
      </c>
      <c r="I8106" s="132" t="s">
        <v>20</v>
      </c>
      <c r="J8106" s="133">
        <v>2.5</v>
      </c>
      <c r="K8106" s="133">
        <v>2.1</v>
      </c>
      <c r="L8106" s="133">
        <v>0.3</v>
      </c>
      <c r="M8106" s="134" t="str">
        <f t="shared" si="126"/>
        <v>P</v>
      </c>
      <c r="N8106" s="171" t="s">
        <v>10682</v>
      </c>
      <c r="O8106" s="146" t="s">
        <v>1497</v>
      </c>
      <c r="P8106" s="146" t="s">
        <v>9415</v>
      </c>
      <c r="Q8106" s="147" t="s">
        <v>10519</v>
      </c>
      <c r="R8106" s="187">
        <v>3.3599999999999994</v>
      </c>
    </row>
    <row r="8107" spans="1:18" x14ac:dyDescent="0.25">
      <c r="A8107" s="135">
        <v>1087517</v>
      </c>
      <c r="B8107" s="148" t="s">
        <v>7173</v>
      </c>
      <c r="C8107" s="135">
        <v>6</v>
      </c>
      <c r="D8107" s="135">
        <v>326</v>
      </c>
      <c r="E8107" s="188" t="s">
        <v>21</v>
      </c>
      <c r="F8107" s="135">
        <v>420</v>
      </c>
      <c r="G8107" s="135" t="s">
        <v>21</v>
      </c>
      <c r="H8107" s="135" t="s">
        <v>21</v>
      </c>
      <c r="I8107" s="135" t="s">
        <v>21</v>
      </c>
      <c r="J8107" s="136">
        <v>4.0999999999999996</v>
      </c>
      <c r="K8107" s="136">
        <v>2.7</v>
      </c>
      <c r="L8107" s="136">
        <v>0.35</v>
      </c>
      <c r="M8107" s="137" t="str">
        <f t="shared" si="126"/>
        <v>P</v>
      </c>
      <c r="N8107" s="174" t="s">
        <v>10682</v>
      </c>
      <c r="O8107" s="149" t="s">
        <v>1497</v>
      </c>
      <c r="P8107" s="149" t="s">
        <v>9415</v>
      </c>
      <c r="Q8107" s="150" t="s">
        <v>10519</v>
      </c>
      <c r="R8107" s="189">
        <v>5.0999999999999996</v>
      </c>
    </row>
    <row r="8108" spans="1:18" x14ac:dyDescent="0.25">
      <c r="A8108" s="132">
        <v>1087519</v>
      </c>
      <c r="B8108" s="145" t="s">
        <v>7174</v>
      </c>
      <c r="C8108" s="132">
        <v>1</v>
      </c>
      <c r="D8108" s="132">
        <v>144</v>
      </c>
      <c r="E8108" s="186">
        <v>4</v>
      </c>
      <c r="F8108" s="132">
        <v>160</v>
      </c>
      <c r="G8108" s="132" t="s">
        <v>21</v>
      </c>
      <c r="H8108" s="132" t="s">
        <v>21</v>
      </c>
      <c r="I8108" s="132" t="s">
        <v>21</v>
      </c>
      <c r="J8108" s="133">
        <v>5.08</v>
      </c>
      <c r="K8108" s="133">
        <v>3.81</v>
      </c>
      <c r="L8108" s="133">
        <v>0.36</v>
      </c>
      <c r="M8108" s="134" t="str">
        <f t="shared" si="126"/>
        <v>P</v>
      </c>
      <c r="N8108" s="173" t="s">
        <v>10682</v>
      </c>
      <c r="O8108" s="146" t="s">
        <v>1562</v>
      </c>
      <c r="P8108" s="146" t="s">
        <v>9441</v>
      </c>
      <c r="Q8108" s="147" t="s">
        <v>10519</v>
      </c>
      <c r="R8108" s="187">
        <v>16.63</v>
      </c>
    </row>
    <row r="8109" spans="1:18" x14ac:dyDescent="0.25">
      <c r="A8109" s="135">
        <v>1087527</v>
      </c>
      <c r="B8109" s="148" t="s">
        <v>7175</v>
      </c>
      <c r="C8109" s="135">
        <v>6</v>
      </c>
      <c r="D8109" s="135">
        <v>432</v>
      </c>
      <c r="E8109" s="188" t="s">
        <v>21</v>
      </c>
      <c r="F8109" s="135">
        <v>576</v>
      </c>
      <c r="G8109" s="135" t="s">
        <v>20</v>
      </c>
      <c r="H8109" s="135">
        <v>30</v>
      </c>
      <c r="I8109" s="135">
        <v>1</v>
      </c>
      <c r="J8109" s="136">
        <v>1.4</v>
      </c>
      <c r="K8109" s="136">
        <v>0.85</v>
      </c>
      <c r="L8109" s="136">
        <v>1.75</v>
      </c>
      <c r="M8109" s="137" t="str">
        <f t="shared" si="126"/>
        <v>P</v>
      </c>
      <c r="N8109" s="174" t="s">
        <v>10681</v>
      </c>
      <c r="O8109" s="149" t="s">
        <v>1506</v>
      </c>
      <c r="P8109" s="149" t="s">
        <v>10455</v>
      </c>
      <c r="Q8109" s="150" t="s">
        <v>10519</v>
      </c>
      <c r="R8109" s="189">
        <v>8.4599999999999991</v>
      </c>
    </row>
    <row r="8110" spans="1:18" x14ac:dyDescent="0.25">
      <c r="A8110" s="132">
        <v>1087528</v>
      </c>
      <c r="B8110" s="145" t="s">
        <v>7176</v>
      </c>
      <c r="C8110" s="132">
        <v>6</v>
      </c>
      <c r="D8110" s="132">
        <v>846</v>
      </c>
      <c r="E8110" s="186" t="s">
        <v>21</v>
      </c>
      <c r="F8110" s="132">
        <v>940</v>
      </c>
      <c r="G8110" s="132">
        <v>32</v>
      </c>
      <c r="H8110" s="132">
        <v>40</v>
      </c>
      <c r="I8110" s="132">
        <v>2</v>
      </c>
      <c r="J8110" s="133">
        <v>1.51</v>
      </c>
      <c r="K8110" s="133">
        <v>0.89</v>
      </c>
      <c r="L8110" s="133">
        <v>1.33</v>
      </c>
      <c r="M8110" s="134" t="str">
        <f t="shared" si="126"/>
        <v>P</v>
      </c>
      <c r="N8110" s="171" t="s">
        <v>10681</v>
      </c>
      <c r="O8110" s="146" t="s">
        <v>1506</v>
      </c>
      <c r="P8110" s="146" t="s">
        <v>10455</v>
      </c>
      <c r="Q8110" s="147" t="s">
        <v>10519</v>
      </c>
      <c r="R8110" s="187">
        <v>11.7</v>
      </c>
    </row>
    <row r="8111" spans="1:18" x14ac:dyDescent="0.25">
      <c r="A8111" s="135">
        <v>1087529</v>
      </c>
      <c r="B8111" s="148" t="s">
        <v>7177</v>
      </c>
      <c r="C8111" s="135">
        <v>6</v>
      </c>
      <c r="D8111" s="135">
        <v>945</v>
      </c>
      <c r="E8111" s="188" t="s">
        <v>21</v>
      </c>
      <c r="F8111" s="135" t="s">
        <v>20</v>
      </c>
      <c r="G8111" s="135">
        <v>36</v>
      </c>
      <c r="H8111" s="135">
        <v>50</v>
      </c>
      <c r="I8111" s="135">
        <v>2</v>
      </c>
      <c r="J8111" s="136">
        <v>1.143</v>
      </c>
      <c r="K8111" s="136">
        <v>0.77800000000000002</v>
      </c>
      <c r="L8111" s="136">
        <v>1.175</v>
      </c>
      <c r="M8111" s="137" t="str">
        <f t="shared" si="126"/>
        <v>P</v>
      </c>
      <c r="N8111" s="172" t="s">
        <v>10681</v>
      </c>
      <c r="O8111" s="149" t="s">
        <v>1562</v>
      </c>
      <c r="P8111" s="149" t="s">
        <v>9399</v>
      </c>
      <c r="Q8111" s="150" t="s">
        <v>10519</v>
      </c>
      <c r="R8111" s="189">
        <v>11.459999999999999</v>
      </c>
    </row>
    <row r="8112" spans="1:18" x14ac:dyDescent="0.25">
      <c r="A8112" s="132">
        <v>1087549</v>
      </c>
      <c r="B8112" s="145" t="s">
        <v>10280</v>
      </c>
      <c r="C8112" s="132">
        <v>1000</v>
      </c>
      <c r="D8112" s="132" t="s">
        <v>20</v>
      </c>
      <c r="E8112" s="186" t="s">
        <v>20</v>
      </c>
      <c r="F8112" s="132" t="s">
        <v>20</v>
      </c>
      <c r="G8112" s="132" t="s">
        <v>20</v>
      </c>
      <c r="H8112" s="132" t="s">
        <v>20</v>
      </c>
      <c r="I8112" s="132" t="s">
        <v>20</v>
      </c>
      <c r="J8112" s="133">
        <v>1.4</v>
      </c>
      <c r="K8112" s="133">
        <v>1.4</v>
      </c>
      <c r="L8112" s="133">
        <v>0.43</v>
      </c>
      <c r="M8112" s="134" t="str">
        <f t="shared" si="126"/>
        <v>P</v>
      </c>
      <c r="N8112" s="171" t="s">
        <v>10682</v>
      </c>
      <c r="O8112" s="146" t="s">
        <v>1506</v>
      </c>
      <c r="P8112" s="146" t="s">
        <v>9526</v>
      </c>
      <c r="Q8112" s="147" t="s">
        <v>10519</v>
      </c>
      <c r="R8112" s="187">
        <v>100</v>
      </c>
    </row>
    <row r="8113" spans="1:18" x14ac:dyDescent="0.25">
      <c r="A8113" s="135">
        <v>1087550</v>
      </c>
      <c r="B8113" s="148" t="s">
        <v>10281</v>
      </c>
      <c r="C8113" s="135">
        <v>1000</v>
      </c>
      <c r="D8113" s="135" t="s">
        <v>20</v>
      </c>
      <c r="E8113" s="188" t="s">
        <v>20</v>
      </c>
      <c r="F8113" s="135" t="s">
        <v>20</v>
      </c>
      <c r="G8113" s="135" t="s">
        <v>20</v>
      </c>
      <c r="H8113" s="135" t="s">
        <v>20</v>
      </c>
      <c r="I8113" s="135" t="s">
        <v>20</v>
      </c>
      <c r="J8113" s="136">
        <v>1.4</v>
      </c>
      <c r="K8113" s="136">
        <v>1.4</v>
      </c>
      <c r="L8113" s="136">
        <v>0.43</v>
      </c>
      <c r="M8113" s="137" t="str">
        <f t="shared" si="126"/>
        <v>P</v>
      </c>
      <c r="N8113" s="174" t="s">
        <v>10682</v>
      </c>
      <c r="O8113" s="149" t="s">
        <v>1506</v>
      </c>
      <c r="P8113" s="149" t="s">
        <v>9526</v>
      </c>
      <c r="Q8113" s="150" t="s">
        <v>10519</v>
      </c>
      <c r="R8113" s="189">
        <v>120</v>
      </c>
    </row>
    <row r="8114" spans="1:18" x14ac:dyDescent="0.25">
      <c r="A8114" s="132">
        <v>1087551</v>
      </c>
      <c r="B8114" s="145" t="s">
        <v>10282</v>
      </c>
      <c r="C8114" s="132">
        <v>1000</v>
      </c>
      <c r="D8114" s="132" t="s">
        <v>20</v>
      </c>
      <c r="E8114" s="186" t="s">
        <v>20</v>
      </c>
      <c r="F8114" s="132" t="s">
        <v>20</v>
      </c>
      <c r="G8114" s="132" t="s">
        <v>20</v>
      </c>
      <c r="H8114" s="132" t="s">
        <v>20</v>
      </c>
      <c r="I8114" s="132" t="s">
        <v>20</v>
      </c>
      <c r="J8114" s="133">
        <v>1.4</v>
      </c>
      <c r="K8114" s="133">
        <v>1.4</v>
      </c>
      <c r="L8114" s="133">
        <v>0.43</v>
      </c>
      <c r="M8114" s="134" t="str">
        <f t="shared" si="126"/>
        <v>P</v>
      </c>
      <c r="N8114" s="173" t="s">
        <v>10682</v>
      </c>
      <c r="O8114" s="146" t="s">
        <v>1506</v>
      </c>
      <c r="P8114" s="146" t="s">
        <v>9526</v>
      </c>
      <c r="Q8114" s="147" t="s">
        <v>10519</v>
      </c>
      <c r="R8114" s="187">
        <v>100</v>
      </c>
    </row>
    <row r="8115" spans="1:18" x14ac:dyDescent="0.25">
      <c r="A8115" s="135">
        <v>1087558</v>
      </c>
      <c r="B8115" s="148" t="s">
        <v>7178</v>
      </c>
      <c r="C8115" s="135">
        <v>24</v>
      </c>
      <c r="D8115" s="135">
        <v>270</v>
      </c>
      <c r="E8115" s="188" t="s">
        <v>21</v>
      </c>
      <c r="F8115" s="135">
        <v>450</v>
      </c>
      <c r="G8115" s="135" t="s">
        <v>20</v>
      </c>
      <c r="H8115" s="135">
        <v>10</v>
      </c>
      <c r="I8115" s="135">
        <v>3</v>
      </c>
      <c r="J8115" s="136">
        <v>2.2799999999999998</v>
      </c>
      <c r="K8115" s="136">
        <v>1.52</v>
      </c>
      <c r="L8115" s="136">
        <v>0.95</v>
      </c>
      <c r="M8115" s="137" t="str">
        <f t="shared" si="126"/>
        <v>P</v>
      </c>
      <c r="N8115" s="174" t="s">
        <v>10681</v>
      </c>
      <c r="O8115" s="149" t="s">
        <v>1506</v>
      </c>
      <c r="P8115" s="149" t="s">
        <v>9398</v>
      </c>
      <c r="Q8115" s="150" t="s">
        <v>10106</v>
      </c>
      <c r="R8115" s="189">
        <v>9.36</v>
      </c>
    </row>
    <row r="8116" spans="1:18" x14ac:dyDescent="0.25">
      <c r="A8116" s="132">
        <v>1087564</v>
      </c>
      <c r="B8116" s="145" t="s">
        <v>7179</v>
      </c>
      <c r="C8116" s="132">
        <v>24</v>
      </c>
      <c r="D8116" s="132">
        <v>270</v>
      </c>
      <c r="E8116" s="186" t="s">
        <v>21</v>
      </c>
      <c r="F8116" s="132">
        <v>450</v>
      </c>
      <c r="G8116" s="132" t="s">
        <v>20</v>
      </c>
      <c r="H8116" s="132">
        <v>10</v>
      </c>
      <c r="I8116" s="132">
        <v>3</v>
      </c>
      <c r="J8116" s="133">
        <v>2.2999999999999998</v>
      </c>
      <c r="K8116" s="133">
        <v>1.5620000000000001</v>
      </c>
      <c r="L8116" s="133">
        <v>0.99</v>
      </c>
      <c r="M8116" s="134" t="str">
        <f t="shared" si="126"/>
        <v>P</v>
      </c>
      <c r="N8116" s="173" t="s">
        <v>10681</v>
      </c>
      <c r="O8116" s="146" t="s">
        <v>1506</v>
      </c>
      <c r="P8116" s="146" t="s">
        <v>9398</v>
      </c>
      <c r="Q8116" s="147" t="s">
        <v>10106</v>
      </c>
      <c r="R8116" s="187">
        <v>9.84</v>
      </c>
    </row>
    <row r="8117" spans="1:18" x14ac:dyDescent="0.25">
      <c r="A8117" s="135">
        <v>1087568</v>
      </c>
      <c r="B8117" s="148" t="s">
        <v>7180</v>
      </c>
      <c r="C8117" s="135">
        <v>24</v>
      </c>
      <c r="D8117" s="135">
        <v>270</v>
      </c>
      <c r="E8117" s="188" t="s">
        <v>20</v>
      </c>
      <c r="F8117" s="135">
        <v>450</v>
      </c>
      <c r="G8117" s="135" t="s">
        <v>20</v>
      </c>
      <c r="H8117" s="135" t="s">
        <v>20</v>
      </c>
      <c r="I8117" s="135" t="s">
        <v>20</v>
      </c>
      <c r="J8117" s="136">
        <v>2.2999999999999998</v>
      </c>
      <c r="K8117" s="136">
        <v>1.6</v>
      </c>
      <c r="L8117" s="136">
        <v>1</v>
      </c>
      <c r="M8117" s="137" t="str">
        <f t="shared" si="126"/>
        <v>P</v>
      </c>
      <c r="N8117" s="172" t="s">
        <v>10681</v>
      </c>
      <c r="O8117" s="149" t="s">
        <v>1506</v>
      </c>
      <c r="P8117" s="149" t="s">
        <v>9398</v>
      </c>
      <c r="Q8117" s="150" t="s">
        <v>10106</v>
      </c>
      <c r="R8117" s="189">
        <v>9.84</v>
      </c>
    </row>
    <row r="8118" spans="1:18" x14ac:dyDescent="0.25">
      <c r="A8118" s="132">
        <v>1087569</v>
      </c>
      <c r="B8118" s="145" t="s">
        <v>7181</v>
      </c>
      <c r="C8118" s="132">
        <v>24</v>
      </c>
      <c r="D8118" s="132">
        <v>270</v>
      </c>
      <c r="E8118" s="186" t="s">
        <v>20</v>
      </c>
      <c r="F8118" s="132">
        <v>450</v>
      </c>
      <c r="G8118" s="132" t="s">
        <v>20</v>
      </c>
      <c r="H8118" s="132" t="s">
        <v>20</v>
      </c>
      <c r="I8118" s="132" t="s">
        <v>20</v>
      </c>
      <c r="J8118" s="133">
        <v>2.34</v>
      </c>
      <c r="K8118" s="133">
        <v>1.54</v>
      </c>
      <c r="L8118" s="133">
        <v>1.04</v>
      </c>
      <c r="M8118" s="134" t="str">
        <f t="shared" si="126"/>
        <v>P</v>
      </c>
      <c r="N8118" s="171" t="s">
        <v>10681</v>
      </c>
      <c r="O8118" s="146" t="s">
        <v>1506</v>
      </c>
      <c r="P8118" s="146" t="s">
        <v>9398</v>
      </c>
      <c r="Q8118" s="147" t="s">
        <v>10106</v>
      </c>
      <c r="R8118" s="187">
        <v>9.84</v>
      </c>
    </row>
    <row r="8119" spans="1:18" x14ac:dyDescent="0.25">
      <c r="A8119" s="135">
        <v>1087570</v>
      </c>
      <c r="B8119" s="148" t="s">
        <v>10283</v>
      </c>
      <c r="C8119" s="135">
        <v>1000</v>
      </c>
      <c r="D8119" s="135" t="s">
        <v>20</v>
      </c>
      <c r="E8119" s="188" t="s">
        <v>20</v>
      </c>
      <c r="F8119" s="135" t="s">
        <v>20</v>
      </c>
      <c r="G8119" s="135" t="s">
        <v>20</v>
      </c>
      <c r="H8119" s="135" t="s">
        <v>20</v>
      </c>
      <c r="I8119" s="135" t="s">
        <v>20</v>
      </c>
      <c r="J8119" s="136">
        <v>1.4</v>
      </c>
      <c r="K8119" s="136">
        <v>1.4</v>
      </c>
      <c r="L8119" s="136">
        <v>0.43</v>
      </c>
      <c r="M8119" s="137" t="str">
        <f t="shared" si="126"/>
        <v>P</v>
      </c>
      <c r="N8119" s="172" t="s">
        <v>10682</v>
      </c>
      <c r="O8119" s="149" t="s">
        <v>1506</v>
      </c>
      <c r="P8119" s="149" t="s">
        <v>9526</v>
      </c>
      <c r="Q8119" s="150" t="s">
        <v>10519</v>
      </c>
      <c r="R8119" s="189">
        <v>100</v>
      </c>
    </row>
    <row r="8120" spans="1:18" x14ac:dyDescent="0.25">
      <c r="A8120" s="132">
        <v>1087572</v>
      </c>
      <c r="B8120" s="145" t="s">
        <v>7182</v>
      </c>
      <c r="C8120" s="132">
        <v>7</v>
      </c>
      <c r="D8120" s="132">
        <v>40</v>
      </c>
      <c r="E8120" s="186" t="s">
        <v>21</v>
      </c>
      <c r="F8120" s="132">
        <v>50</v>
      </c>
      <c r="G8120" s="132" t="s">
        <v>20</v>
      </c>
      <c r="H8120" s="132">
        <v>5</v>
      </c>
      <c r="I8120" s="132">
        <v>1</v>
      </c>
      <c r="J8120" s="133">
        <v>3.9</v>
      </c>
      <c r="K8120" s="133">
        <v>2.78</v>
      </c>
      <c r="L8120" s="133">
        <v>2.82</v>
      </c>
      <c r="M8120" s="134" t="str">
        <f t="shared" si="126"/>
        <v>P</v>
      </c>
      <c r="N8120" s="171" t="s">
        <v>10682</v>
      </c>
      <c r="O8120" s="146" t="s">
        <v>1500</v>
      </c>
      <c r="P8120" s="146" t="s">
        <v>9418</v>
      </c>
      <c r="Q8120" s="147" t="s">
        <v>10519</v>
      </c>
      <c r="R8120" s="187">
        <v>21.91</v>
      </c>
    </row>
    <row r="8121" spans="1:18" x14ac:dyDescent="0.25">
      <c r="A8121" s="135">
        <v>1087573</v>
      </c>
      <c r="B8121" s="148" t="s">
        <v>7183</v>
      </c>
      <c r="C8121" s="135">
        <v>1</v>
      </c>
      <c r="D8121" s="135">
        <v>190</v>
      </c>
      <c r="E8121" s="188" t="s">
        <v>21</v>
      </c>
      <c r="F8121" s="135" t="s">
        <v>20</v>
      </c>
      <c r="G8121" s="135" t="s">
        <v>20</v>
      </c>
      <c r="H8121" s="135">
        <v>10</v>
      </c>
      <c r="I8121" s="135">
        <v>2</v>
      </c>
      <c r="J8121" s="136">
        <v>2.15</v>
      </c>
      <c r="K8121" s="136">
        <v>2.7</v>
      </c>
      <c r="L8121" s="136">
        <v>1.2</v>
      </c>
      <c r="M8121" s="137" t="str">
        <f t="shared" si="126"/>
        <v>P</v>
      </c>
      <c r="N8121" s="172" t="s">
        <v>10682</v>
      </c>
      <c r="O8121" s="149" t="s">
        <v>1506</v>
      </c>
      <c r="P8121" s="149" t="s">
        <v>9401</v>
      </c>
      <c r="Q8121" s="150" t="s">
        <v>10519</v>
      </c>
      <c r="R8121" s="189">
        <v>2.58</v>
      </c>
    </row>
    <row r="8122" spans="1:18" x14ac:dyDescent="0.25">
      <c r="A8122" s="132">
        <v>1087574</v>
      </c>
      <c r="B8122" s="145" t="s">
        <v>7184</v>
      </c>
      <c r="C8122" s="132">
        <v>1</v>
      </c>
      <c r="D8122" s="132">
        <v>90</v>
      </c>
      <c r="E8122" s="186" t="s">
        <v>21</v>
      </c>
      <c r="F8122" s="132">
        <v>96</v>
      </c>
      <c r="G8122" s="132" t="s">
        <v>20</v>
      </c>
      <c r="H8122" s="132">
        <v>9</v>
      </c>
      <c r="I8122" s="132">
        <v>1</v>
      </c>
      <c r="J8122" s="133">
        <v>2.9</v>
      </c>
      <c r="K8122" s="133">
        <v>2.15</v>
      </c>
      <c r="L8122" s="133">
        <v>2.2000000000000002</v>
      </c>
      <c r="M8122" s="134" t="str">
        <f t="shared" si="126"/>
        <v>P</v>
      </c>
      <c r="N8122" s="171" t="s">
        <v>10682</v>
      </c>
      <c r="O8122" s="146" t="s">
        <v>1506</v>
      </c>
      <c r="P8122" s="146" t="s">
        <v>9401</v>
      </c>
      <c r="Q8122" s="147" t="s">
        <v>10519</v>
      </c>
      <c r="R8122" s="187">
        <v>24.85</v>
      </c>
    </row>
    <row r="8123" spans="1:18" x14ac:dyDescent="0.25">
      <c r="A8123" s="135">
        <v>1087576</v>
      </c>
      <c r="B8123" s="148" t="s">
        <v>7185</v>
      </c>
      <c r="C8123" s="135">
        <v>1</v>
      </c>
      <c r="D8123" s="135">
        <v>288</v>
      </c>
      <c r="E8123" s="188" t="s">
        <v>21</v>
      </c>
      <c r="F8123" s="135">
        <v>315</v>
      </c>
      <c r="G8123" s="135" t="s">
        <v>21</v>
      </c>
      <c r="H8123" s="135" t="s">
        <v>21</v>
      </c>
      <c r="I8123" s="135" t="s">
        <v>21</v>
      </c>
      <c r="J8123" s="136">
        <v>3</v>
      </c>
      <c r="K8123" s="136">
        <v>1.5</v>
      </c>
      <c r="L8123" s="136">
        <v>0.91</v>
      </c>
      <c r="M8123" s="137" t="str">
        <f t="shared" si="126"/>
        <v>P</v>
      </c>
      <c r="N8123" s="172" t="s">
        <v>10682</v>
      </c>
      <c r="O8123" s="149" t="s">
        <v>1506</v>
      </c>
      <c r="P8123" s="149" t="s">
        <v>9401</v>
      </c>
      <c r="Q8123" s="150" t="s">
        <v>10519</v>
      </c>
      <c r="R8123" s="189">
        <v>4.99</v>
      </c>
    </row>
    <row r="8124" spans="1:18" x14ac:dyDescent="0.25">
      <c r="A8124" s="132">
        <v>1087578</v>
      </c>
      <c r="B8124" s="145" t="s">
        <v>7186</v>
      </c>
      <c r="C8124" s="132">
        <v>1</v>
      </c>
      <c r="D8124" s="132">
        <v>144</v>
      </c>
      <c r="E8124" s="186" t="s">
        <v>21</v>
      </c>
      <c r="F8124" s="132">
        <v>288</v>
      </c>
      <c r="G8124" s="132" t="s">
        <v>21</v>
      </c>
      <c r="H8124" s="132" t="s">
        <v>21</v>
      </c>
      <c r="I8124" s="132" t="s">
        <v>21</v>
      </c>
      <c r="J8124" s="133">
        <v>1.26</v>
      </c>
      <c r="K8124" s="133">
        <v>0.4</v>
      </c>
      <c r="L8124" s="133">
        <v>8.82</v>
      </c>
      <c r="M8124" s="134" t="str">
        <f t="shared" si="126"/>
        <v>P</v>
      </c>
      <c r="N8124" s="171" t="s">
        <v>10682</v>
      </c>
      <c r="O8124" s="146" t="s">
        <v>1506</v>
      </c>
      <c r="P8124" s="146" t="s">
        <v>9401</v>
      </c>
      <c r="Q8124" s="147" t="s">
        <v>10519</v>
      </c>
      <c r="R8124" s="187">
        <v>144.74</v>
      </c>
    </row>
    <row r="8125" spans="1:18" x14ac:dyDescent="0.25">
      <c r="A8125" s="135">
        <v>1087579</v>
      </c>
      <c r="B8125" s="148" t="s">
        <v>7187</v>
      </c>
      <c r="C8125" s="135">
        <v>1</v>
      </c>
      <c r="D8125" s="135">
        <v>276</v>
      </c>
      <c r="E8125" s="188" t="s">
        <v>21</v>
      </c>
      <c r="F8125" s="135">
        <v>425</v>
      </c>
      <c r="G8125" s="135">
        <v>6</v>
      </c>
      <c r="H8125" s="135" t="s">
        <v>21</v>
      </c>
      <c r="I8125" s="135">
        <v>4</v>
      </c>
      <c r="J8125" s="136">
        <v>4.96</v>
      </c>
      <c r="K8125" s="136">
        <v>1.26</v>
      </c>
      <c r="L8125" s="136">
        <v>0.46</v>
      </c>
      <c r="M8125" s="137" t="str">
        <f t="shared" si="126"/>
        <v>P</v>
      </c>
      <c r="N8125" s="172" t="s">
        <v>10682</v>
      </c>
      <c r="O8125" s="149" t="s">
        <v>1506</v>
      </c>
      <c r="P8125" s="149" t="s">
        <v>9401</v>
      </c>
      <c r="Q8125" s="150" t="s">
        <v>10519</v>
      </c>
      <c r="R8125" s="189">
        <v>111.93</v>
      </c>
    </row>
    <row r="8126" spans="1:18" x14ac:dyDescent="0.25">
      <c r="A8126" s="132">
        <v>1087581</v>
      </c>
      <c r="B8126" s="145" t="s">
        <v>7188</v>
      </c>
      <c r="C8126" s="132">
        <v>1</v>
      </c>
      <c r="D8126" s="132">
        <v>56</v>
      </c>
      <c r="E8126" s="186" t="s">
        <v>21</v>
      </c>
      <c r="F8126" s="132">
        <v>72</v>
      </c>
      <c r="G8126" s="132" t="s">
        <v>21</v>
      </c>
      <c r="H8126" s="132" t="s">
        <v>21</v>
      </c>
      <c r="I8126" s="132" t="s">
        <v>21</v>
      </c>
      <c r="J8126" s="133">
        <v>3.34</v>
      </c>
      <c r="K8126" s="133">
        <v>0.76</v>
      </c>
      <c r="L8126" s="133">
        <v>9.1</v>
      </c>
      <c r="M8126" s="134" t="str">
        <f t="shared" si="126"/>
        <v>P</v>
      </c>
      <c r="N8126" s="173" t="s">
        <v>10682</v>
      </c>
      <c r="O8126" s="146" t="s">
        <v>1506</v>
      </c>
      <c r="P8126" s="146" t="s">
        <v>9401</v>
      </c>
      <c r="Q8126" s="147" t="s">
        <v>10519</v>
      </c>
      <c r="R8126" s="187">
        <v>401.15</v>
      </c>
    </row>
    <row r="8127" spans="1:18" x14ac:dyDescent="0.25">
      <c r="A8127" s="135">
        <v>1087584</v>
      </c>
      <c r="B8127" s="148" t="s">
        <v>7189</v>
      </c>
      <c r="C8127" s="135">
        <v>1</v>
      </c>
      <c r="D8127" s="135">
        <v>184</v>
      </c>
      <c r="E8127" s="188" t="s">
        <v>21</v>
      </c>
      <c r="F8127" s="135" t="s">
        <v>20</v>
      </c>
      <c r="G8127" s="135" t="s">
        <v>21</v>
      </c>
      <c r="H8127" s="135" t="s">
        <v>21</v>
      </c>
      <c r="I8127" s="135" t="s">
        <v>21</v>
      </c>
      <c r="J8127" s="136">
        <v>5</v>
      </c>
      <c r="K8127" s="136">
        <v>3</v>
      </c>
      <c r="L8127" s="136">
        <v>0.5</v>
      </c>
      <c r="M8127" s="137" t="str">
        <f t="shared" si="126"/>
        <v>P</v>
      </c>
      <c r="N8127" s="174" t="s">
        <v>10682</v>
      </c>
      <c r="O8127" s="149" t="s">
        <v>1506</v>
      </c>
      <c r="P8127" s="149" t="s">
        <v>9401</v>
      </c>
      <c r="Q8127" s="150" t="s">
        <v>10519</v>
      </c>
      <c r="R8127" s="189">
        <v>163.80000000000001</v>
      </c>
    </row>
    <row r="8128" spans="1:18" x14ac:dyDescent="0.25">
      <c r="A8128" s="132">
        <v>1087599</v>
      </c>
      <c r="B8128" s="145" t="s">
        <v>7190</v>
      </c>
      <c r="C8128" s="132">
        <v>3</v>
      </c>
      <c r="D8128" s="132">
        <v>1586</v>
      </c>
      <c r="E8128" s="186">
        <v>40</v>
      </c>
      <c r="F8128" s="132">
        <v>2880</v>
      </c>
      <c r="G8128" s="132">
        <v>160</v>
      </c>
      <c r="H8128" s="132">
        <v>160</v>
      </c>
      <c r="I8128" s="132">
        <v>1</v>
      </c>
      <c r="J8128" s="133">
        <v>1.25</v>
      </c>
      <c r="K8128" s="133">
        <v>0.24</v>
      </c>
      <c r="L8128" s="133">
        <v>1.1000000000000001</v>
      </c>
      <c r="M8128" s="134" t="str">
        <f t="shared" si="126"/>
        <v>P</v>
      </c>
      <c r="N8128" s="171" t="s">
        <v>10681</v>
      </c>
      <c r="O8128" s="146" t="s">
        <v>1555</v>
      </c>
      <c r="P8128" s="146" t="s">
        <v>9400</v>
      </c>
      <c r="Q8128" s="147" t="s">
        <v>10519</v>
      </c>
      <c r="R8128" s="187">
        <v>5.91</v>
      </c>
    </row>
    <row r="8129" spans="1:18" x14ac:dyDescent="0.25">
      <c r="A8129" s="135">
        <v>1087621</v>
      </c>
      <c r="B8129" s="148" t="s">
        <v>10041</v>
      </c>
      <c r="C8129" s="135">
        <v>6</v>
      </c>
      <c r="D8129" s="135">
        <v>120</v>
      </c>
      <c r="E8129" s="188" t="s">
        <v>21</v>
      </c>
      <c r="F8129" s="135">
        <v>150</v>
      </c>
      <c r="G8129" s="135" t="s">
        <v>20</v>
      </c>
      <c r="H8129" s="135" t="s">
        <v>20</v>
      </c>
      <c r="I8129" s="135" t="s">
        <v>20</v>
      </c>
      <c r="J8129" s="136">
        <v>3.26</v>
      </c>
      <c r="K8129" s="136">
        <v>2.2799999999999998</v>
      </c>
      <c r="L8129" s="136">
        <v>1.44</v>
      </c>
      <c r="M8129" s="137" t="str">
        <f t="shared" si="126"/>
        <v>P</v>
      </c>
      <c r="N8129" s="174" t="s">
        <v>10681</v>
      </c>
      <c r="O8129" s="149" t="s">
        <v>1506</v>
      </c>
      <c r="P8129" s="149" t="s">
        <v>9435</v>
      </c>
      <c r="Q8129" s="150" t="s">
        <v>10519</v>
      </c>
      <c r="R8129" s="189">
        <v>21.6</v>
      </c>
    </row>
    <row r="8130" spans="1:18" x14ac:dyDescent="0.25">
      <c r="A8130" s="132">
        <v>1087626</v>
      </c>
      <c r="B8130" s="145" t="s">
        <v>7191</v>
      </c>
      <c r="C8130" s="132">
        <v>1</v>
      </c>
      <c r="D8130" s="132">
        <v>11</v>
      </c>
      <c r="E8130" s="186" t="s">
        <v>20</v>
      </c>
      <c r="F8130" s="132" t="s">
        <v>20</v>
      </c>
      <c r="G8130" s="132" t="s">
        <v>21</v>
      </c>
      <c r="H8130" s="132" t="s">
        <v>21</v>
      </c>
      <c r="I8130" s="132" t="s">
        <v>21</v>
      </c>
      <c r="J8130" s="133">
        <v>0.1</v>
      </c>
      <c r="K8130" s="133">
        <v>0.1</v>
      </c>
      <c r="L8130" s="133">
        <v>0.1</v>
      </c>
      <c r="M8130" s="134" t="str">
        <f t="shared" ref="M8130:M8193" si="127">HYPERLINK(CONCATENATE("T:\Distribution Centre\RDC Department Shared\Cubiscan photos","\",A8130,"-pac.jpg"),"P")</f>
        <v>P</v>
      </c>
      <c r="N8130" s="171" t="s">
        <v>10682</v>
      </c>
      <c r="O8130" s="146" t="s">
        <v>1506</v>
      </c>
      <c r="P8130" s="146" t="s">
        <v>9476</v>
      </c>
      <c r="Q8130" s="147" t="s">
        <v>10519</v>
      </c>
      <c r="R8130" s="187">
        <v>114.88</v>
      </c>
    </row>
    <row r="8131" spans="1:18" x14ac:dyDescent="0.25">
      <c r="A8131" s="135">
        <v>1087628</v>
      </c>
      <c r="B8131" s="148" t="s">
        <v>7192</v>
      </c>
      <c r="C8131" s="135">
        <v>6</v>
      </c>
      <c r="D8131" s="135">
        <v>200</v>
      </c>
      <c r="E8131" s="188" t="s">
        <v>21</v>
      </c>
      <c r="F8131" s="135">
        <v>240</v>
      </c>
      <c r="G8131" s="135" t="s">
        <v>20</v>
      </c>
      <c r="H8131" s="135" t="s">
        <v>20</v>
      </c>
      <c r="I8131" s="135" t="s">
        <v>20</v>
      </c>
      <c r="J8131" s="136">
        <v>2.84</v>
      </c>
      <c r="K8131" s="136">
        <v>1.95</v>
      </c>
      <c r="L8131" s="136">
        <v>1.18</v>
      </c>
      <c r="M8131" s="137" t="str">
        <f t="shared" si="127"/>
        <v>P</v>
      </c>
      <c r="N8131" s="174" t="s">
        <v>10681</v>
      </c>
      <c r="O8131" s="149" t="s">
        <v>1693</v>
      </c>
      <c r="P8131" s="149" t="s">
        <v>10126</v>
      </c>
      <c r="Q8131" s="150" t="s">
        <v>10519</v>
      </c>
      <c r="R8131" s="189">
        <v>9.66</v>
      </c>
    </row>
    <row r="8132" spans="1:18" x14ac:dyDescent="0.25">
      <c r="A8132" s="132">
        <v>1087632</v>
      </c>
      <c r="B8132" s="145" t="s">
        <v>10284</v>
      </c>
      <c r="C8132" s="132">
        <v>1000</v>
      </c>
      <c r="D8132" s="132" t="s">
        <v>20</v>
      </c>
      <c r="E8132" s="186" t="s">
        <v>20</v>
      </c>
      <c r="F8132" s="132" t="s">
        <v>20</v>
      </c>
      <c r="G8132" s="132" t="s">
        <v>20</v>
      </c>
      <c r="H8132" s="132" t="s">
        <v>20</v>
      </c>
      <c r="I8132" s="132" t="s">
        <v>20</v>
      </c>
      <c r="J8132" s="133">
        <v>1.4</v>
      </c>
      <c r="K8132" s="133">
        <v>1.4</v>
      </c>
      <c r="L8132" s="133">
        <v>0.43</v>
      </c>
      <c r="M8132" s="134" t="str">
        <f t="shared" si="127"/>
        <v>P</v>
      </c>
      <c r="N8132" s="171" t="s">
        <v>10682</v>
      </c>
      <c r="O8132" s="146" t="s">
        <v>1506</v>
      </c>
      <c r="P8132" s="146" t="s">
        <v>9526</v>
      </c>
      <c r="Q8132" s="147" t="s">
        <v>10519</v>
      </c>
      <c r="R8132" s="187">
        <v>100</v>
      </c>
    </row>
    <row r="8133" spans="1:18" x14ac:dyDescent="0.25">
      <c r="A8133" s="135">
        <v>1087638</v>
      </c>
      <c r="B8133" s="148" t="s">
        <v>7193</v>
      </c>
      <c r="C8133" s="135">
        <v>20</v>
      </c>
      <c r="D8133" s="135">
        <v>2500</v>
      </c>
      <c r="E8133" s="188">
        <v>50</v>
      </c>
      <c r="F8133" s="135">
        <v>4000</v>
      </c>
      <c r="G8133" s="135" t="s">
        <v>20</v>
      </c>
      <c r="H8133" s="135">
        <v>250</v>
      </c>
      <c r="I8133" s="135">
        <v>1</v>
      </c>
      <c r="J8133" s="136">
        <v>1.2</v>
      </c>
      <c r="K8133" s="136">
        <v>0.2</v>
      </c>
      <c r="L8133" s="136">
        <v>1</v>
      </c>
      <c r="M8133" s="137" t="str">
        <f t="shared" si="127"/>
        <v>P</v>
      </c>
      <c r="N8133" s="172" t="s">
        <v>10681</v>
      </c>
      <c r="O8133" s="149" t="s">
        <v>1506</v>
      </c>
      <c r="P8133" s="149" t="s">
        <v>9567</v>
      </c>
      <c r="Q8133" s="150" t="s">
        <v>10519</v>
      </c>
      <c r="R8133" s="189">
        <v>3.4000000000000004</v>
      </c>
    </row>
    <row r="8134" spans="1:18" x14ac:dyDescent="0.25">
      <c r="A8134" s="132">
        <v>1087639</v>
      </c>
      <c r="B8134" s="145" t="s">
        <v>10285</v>
      </c>
      <c r="C8134" s="132">
        <v>1000</v>
      </c>
      <c r="D8134" s="132" t="s">
        <v>20</v>
      </c>
      <c r="E8134" s="186" t="s">
        <v>20</v>
      </c>
      <c r="F8134" s="132" t="s">
        <v>20</v>
      </c>
      <c r="G8134" s="132" t="s">
        <v>20</v>
      </c>
      <c r="H8134" s="132" t="s">
        <v>20</v>
      </c>
      <c r="I8134" s="132" t="s">
        <v>20</v>
      </c>
      <c r="J8134" s="133">
        <v>1.4</v>
      </c>
      <c r="K8134" s="133">
        <v>1.4</v>
      </c>
      <c r="L8134" s="133">
        <v>0.43</v>
      </c>
      <c r="M8134" s="134" t="str">
        <f t="shared" si="127"/>
        <v>P</v>
      </c>
      <c r="N8134" s="171" t="s">
        <v>10682</v>
      </c>
      <c r="O8134" s="146" t="s">
        <v>1506</v>
      </c>
      <c r="P8134" s="146" t="s">
        <v>9526</v>
      </c>
      <c r="Q8134" s="147" t="s">
        <v>10519</v>
      </c>
      <c r="R8134" s="187">
        <v>100</v>
      </c>
    </row>
    <row r="8135" spans="1:18" x14ac:dyDescent="0.25">
      <c r="A8135" s="135">
        <v>1087643</v>
      </c>
      <c r="B8135" s="148" t="s">
        <v>10286</v>
      </c>
      <c r="C8135" s="135">
        <v>1000</v>
      </c>
      <c r="D8135" s="135" t="s">
        <v>20</v>
      </c>
      <c r="E8135" s="188" t="s">
        <v>20</v>
      </c>
      <c r="F8135" s="135" t="s">
        <v>20</v>
      </c>
      <c r="G8135" s="135" t="s">
        <v>20</v>
      </c>
      <c r="H8135" s="135" t="s">
        <v>20</v>
      </c>
      <c r="I8135" s="135" t="s">
        <v>20</v>
      </c>
      <c r="J8135" s="136">
        <v>1.4</v>
      </c>
      <c r="K8135" s="136">
        <v>1.4</v>
      </c>
      <c r="L8135" s="136">
        <v>0.43</v>
      </c>
      <c r="M8135" s="137" t="str">
        <f t="shared" si="127"/>
        <v>P</v>
      </c>
      <c r="N8135" s="172" t="s">
        <v>10682</v>
      </c>
      <c r="O8135" s="149" t="s">
        <v>1506</v>
      </c>
      <c r="P8135" s="149" t="s">
        <v>9526</v>
      </c>
      <c r="Q8135" s="150" t="s">
        <v>10519</v>
      </c>
      <c r="R8135" s="189">
        <v>100</v>
      </c>
    </row>
    <row r="8136" spans="1:18" x14ac:dyDescent="0.25">
      <c r="A8136" s="132">
        <v>1087644</v>
      </c>
      <c r="B8136" s="145" t="s">
        <v>10287</v>
      </c>
      <c r="C8136" s="132">
        <v>1000</v>
      </c>
      <c r="D8136" s="132" t="s">
        <v>20</v>
      </c>
      <c r="E8136" s="186" t="s">
        <v>20</v>
      </c>
      <c r="F8136" s="132" t="s">
        <v>20</v>
      </c>
      <c r="G8136" s="132" t="s">
        <v>20</v>
      </c>
      <c r="H8136" s="132" t="s">
        <v>20</v>
      </c>
      <c r="I8136" s="132" t="s">
        <v>20</v>
      </c>
      <c r="J8136" s="133">
        <v>1.4</v>
      </c>
      <c r="K8136" s="133">
        <v>1.4</v>
      </c>
      <c r="L8136" s="133">
        <v>0.43</v>
      </c>
      <c r="M8136" s="134" t="str">
        <f t="shared" si="127"/>
        <v>P</v>
      </c>
      <c r="N8136" s="171" t="s">
        <v>10682</v>
      </c>
      <c r="O8136" s="146" t="s">
        <v>1506</v>
      </c>
      <c r="P8136" s="146" t="s">
        <v>9526</v>
      </c>
      <c r="Q8136" s="147" t="s">
        <v>10519</v>
      </c>
      <c r="R8136" s="187">
        <v>100</v>
      </c>
    </row>
    <row r="8137" spans="1:18" x14ac:dyDescent="0.25">
      <c r="A8137" s="135">
        <v>1087649</v>
      </c>
      <c r="B8137" s="148" t="s">
        <v>7194</v>
      </c>
      <c r="C8137" s="135">
        <v>3</v>
      </c>
      <c r="D8137" s="135">
        <v>900</v>
      </c>
      <c r="E8137" s="188">
        <v>30</v>
      </c>
      <c r="F8137" s="135" t="s">
        <v>20</v>
      </c>
      <c r="G8137" s="135" t="s">
        <v>21</v>
      </c>
      <c r="H8137" s="135" t="s">
        <v>21</v>
      </c>
      <c r="I8137" s="135">
        <v>1</v>
      </c>
      <c r="J8137" s="136">
        <v>1.3</v>
      </c>
      <c r="K8137" s="136">
        <v>1.5</v>
      </c>
      <c r="L8137" s="136">
        <v>0.55000000000000004</v>
      </c>
      <c r="M8137" s="137" t="str">
        <f t="shared" si="127"/>
        <v>P</v>
      </c>
      <c r="N8137" s="174" t="s">
        <v>10682</v>
      </c>
      <c r="O8137" s="149" t="s">
        <v>1500</v>
      </c>
      <c r="P8137" s="149" t="s">
        <v>10042</v>
      </c>
      <c r="Q8137" s="150" t="s">
        <v>10519</v>
      </c>
      <c r="R8137" s="189">
        <v>2.4899999999999998</v>
      </c>
    </row>
    <row r="8138" spans="1:18" x14ac:dyDescent="0.25">
      <c r="A8138" s="132">
        <v>1087654</v>
      </c>
      <c r="B8138" s="145" t="s">
        <v>7195</v>
      </c>
      <c r="C8138" s="132">
        <v>50</v>
      </c>
      <c r="D8138" s="132">
        <v>1440</v>
      </c>
      <c r="E8138" s="186">
        <v>40</v>
      </c>
      <c r="F8138" s="132" t="s">
        <v>20</v>
      </c>
      <c r="G8138" s="132" t="s">
        <v>20</v>
      </c>
      <c r="H8138" s="132">
        <v>240</v>
      </c>
      <c r="I8138" s="132">
        <v>1</v>
      </c>
      <c r="J8138" s="133">
        <v>1.8</v>
      </c>
      <c r="K8138" s="133">
        <v>1.1000000000000001</v>
      </c>
      <c r="L8138" s="133">
        <v>0.5</v>
      </c>
      <c r="M8138" s="134" t="str">
        <f t="shared" si="127"/>
        <v>P</v>
      </c>
      <c r="N8138" s="171" t="s">
        <v>10682</v>
      </c>
      <c r="O8138" s="146" t="s">
        <v>1506</v>
      </c>
      <c r="P8138" s="146" t="s">
        <v>9505</v>
      </c>
      <c r="Q8138" s="147" t="s">
        <v>10519</v>
      </c>
      <c r="R8138" s="187">
        <v>15</v>
      </c>
    </row>
    <row r="8139" spans="1:18" x14ac:dyDescent="0.25">
      <c r="A8139" s="135">
        <v>1087659</v>
      </c>
      <c r="B8139" s="148" t="s">
        <v>7196</v>
      </c>
      <c r="C8139" s="135">
        <v>6</v>
      </c>
      <c r="D8139" s="135" t="s">
        <v>20</v>
      </c>
      <c r="E8139" s="188" t="s">
        <v>20</v>
      </c>
      <c r="F8139" s="135" t="s">
        <v>20</v>
      </c>
      <c r="G8139" s="135" t="s">
        <v>20</v>
      </c>
      <c r="H8139" s="135" t="s">
        <v>20</v>
      </c>
      <c r="I8139" s="135" t="s">
        <v>20</v>
      </c>
      <c r="J8139" s="136">
        <v>1.23</v>
      </c>
      <c r="K8139" s="136">
        <v>0.82</v>
      </c>
      <c r="L8139" s="136">
        <v>1.95</v>
      </c>
      <c r="M8139" s="137" t="str">
        <f t="shared" si="127"/>
        <v>P</v>
      </c>
      <c r="N8139" s="172" t="s">
        <v>10681</v>
      </c>
      <c r="O8139" s="149" t="s">
        <v>1506</v>
      </c>
      <c r="P8139" s="149" t="s">
        <v>9403</v>
      </c>
      <c r="Q8139" s="150" t="s">
        <v>10519</v>
      </c>
      <c r="R8139" s="189">
        <v>6.18</v>
      </c>
    </row>
    <row r="8140" spans="1:18" x14ac:dyDescent="0.25">
      <c r="A8140" s="132">
        <v>1087666</v>
      </c>
      <c r="B8140" s="145" t="s">
        <v>7197</v>
      </c>
      <c r="C8140" s="132">
        <v>6</v>
      </c>
      <c r="D8140" s="132">
        <v>18</v>
      </c>
      <c r="E8140" s="186" t="s">
        <v>21</v>
      </c>
      <c r="F8140" s="132">
        <v>22</v>
      </c>
      <c r="G8140" s="132" t="s">
        <v>21</v>
      </c>
      <c r="H8140" s="132" t="s">
        <v>21</v>
      </c>
      <c r="I8140" s="132" t="s">
        <v>21</v>
      </c>
      <c r="J8140" s="133">
        <v>5.98</v>
      </c>
      <c r="K8140" s="133">
        <v>3.04</v>
      </c>
      <c r="L8140" s="133">
        <v>3.98</v>
      </c>
      <c r="M8140" s="134" t="str">
        <f t="shared" si="127"/>
        <v>P</v>
      </c>
      <c r="N8140" s="171" t="s">
        <v>10682</v>
      </c>
      <c r="O8140" s="146" t="s">
        <v>1500</v>
      </c>
      <c r="P8140" s="146" t="s">
        <v>9418</v>
      </c>
      <c r="Q8140" s="147" t="s">
        <v>10519</v>
      </c>
      <c r="R8140" s="187">
        <v>30.06</v>
      </c>
    </row>
    <row r="8141" spans="1:18" x14ac:dyDescent="0.25">
      <c r="A8141" s="135">
        <v>1087667</v>
      </c>
      <c r="B8141" s="148" t="s">
        <v>10288</v>
      </c>
      <c r="C8141" s="135">
        <v>1000</v>
      </c>
      <c r="D8141" s="135" t="s">
        <v>20</v>
      </c>
      <c r="E8141" s="188" t="s">
        <v>20</v>
      </c>
      <c r="F8141" s="135" t="s">
        <v>20</v>
      </c>
      <c r="G8141" s="135" t="s">
        <v>20</v>
      </c>
      <c r="H8141" s="135" t="s">
        <v>20</v>
      </c>
      <c r="I8141" s="135" t="s">
        <v>20</v>
      </c>
      <c r="J8141" s="136">
        <v>1.4</v>
      </c>
      <c r="K8141" s="136">
        <v>1.4</v>
      </c>
      <c r="L8141" s="136">
        <v>0.43</v>
      </c>
      <c r="M8141" s="137" t="str">
        <f t="shared" si="127"/>
        <v>P</v>
      </c>
      <c r="N8141" s="172" t="s">
        <v>10682</v>
      </c>
      <c r="O8141" s="149" t="s">
        <v>1506</v>
      </c>
      <c r="P8141" s="149" t="s">
        <v>9526</v>
      </c>
      <c r="Q8141" s="150" t="s">
        <v>10519</v>
      </c>
      <c r="R8141" s="189">
        <v>100</v>
      </c>
    </row>
    <row r="8142" spans="1:18" x14ac:dyDescent="0.25">
      <c r="A8142" s="132">
        <v>1087669</v>
      </c>
      <c r="B8142" s="145" t="s">
        <v>10289</v>
      </c>
      <c r="C8142" s="132">
        <v>1</v>
      </c>
      <c r="D8142" s="132" t="s">
        <v>20</v>
      </c>
      <c r="E8142" s="186" t="s">
        <v>20</v>
      </c>
      <c r="F8142" s="132" t="s">
        <v>20</v>
      </c>
      <c r="G8142" s="132" t="s">
        <v>20</v>
      </c>
      <c r="H8142" s="132" t="s">
        <v>20</v>
      </c>
      <c r="I8142" s="132" t="s">
        <v>20</v>
      </c>
      <c r="J8142" s="133">
        <v>0.45</v>
      </c>
      <c r="K8142" s="133">
        <v>0.45</v>
      </c>
      <c r="L8142" s="133">
        <v>0.01</v>
      </c>
      <c r="M8142" s="134" t="str">
        <f t="shared" si="127"/>
        <v>P</v>
      </c>
      <c r="N8142" s="171" t="s">
        <v>10682</v>
      </c>
      <c r="O8142" s="146" t="s">
        <v>1500</v>
      </c>
      <c r="P8142" s="146" t="s">
        <v>9418</v>
      </c>
      <c r="Q8142" s="147" t="s">
        <v>10519</v>
      </c>
      <c r="R8142" s="187">
        <v>0.3</v>
      </c>
    </row>
    <row r="8143" spans="1:18" x14ac:dyDescent="0.25">
      <c r="A8143" s="135">
        <v>1087684</v>
      </c>
      <c r="B8143" s="148" t="s">
        <v>10043</v>
      </c>
      <c r="C8143" s="135">
        <v>10</v>
      </c>
      <c r="D8143" s="135" t="s">
        <v>20</v>
      </c>
      <c r="E8143" s="188" t="s">
        <v>20</v>
      </c>
      <c r="F8143" s="135" t="s">
        <v>20</v>
      </c>
      <c r="G8143" s="135" t="s">
        <v>20</v>
      </c>
      <c r="H8143" s="135" t="s">
        <v>20</v>
      </c>
      <c r="I8143" s="135" t="s">
        <v>20</v>
      </c>
      <c r="J8143" s="136">
        <v>20</v>
      </c>
      <c r="K8143" s="136">
        <v>15</v>
      </c>
      <c r="L8143" s="136">
        <v>3</v>
      </c>
      <c r="M8143" s="137" t="str">
        <f t="shared" si="127"/>
        <v>P</v>
      </c>
      <c r="N8143" s="172" t="s">
        <v>10682</v>
      </c>
      <c r="O8143" s="149" t="s">
        <v>1587</v>
      </c>
      <c r="P8143" s="149" t="s">
        <v>9421</v>
      </c>
      <c r="Q8143" s="150" t="s">
        <v>10519</v>
      </c>
      <c r="R8143" s="189">
        <v>5.0746268656716413</v>
      </c>
    </row>
    <row r="8144" spans="1:18" x14ac:dyDescent="0.25">
      <c r="A8144" s="132">
        <v>1087685</v>
      </c>
      <c r="B8144" s="145" t="s">
        <v>10044</v>
      </c>
      <c r="C8144" s="132">
        <v>5</v>
      </c>
      <c r="D8144" s="132" t="s">
        <v>20</v>
      </c>
      <c r="E8144" s="186" t="s">
        <v>20</v>
      </c>
      <c r="F8144" s="132" t="s">
        <v>20</v>
      </c>
      <c r="G8144" s="132" t="s">
        <v>20</v>
      </c>
      <c r="H8144" s="132" t="s">
        <v>20</v>
      </c>
      <c r="I8144" s="132" t="s">
        <v>20</v>
      </c>
      <c r="J8144" s="133">
        <v>20</v>
      </c>
      <c r="K8144" s="133">
        <v>20</v>
      </c>
      <c r="L8144" s="133">
        <v>5</v>
      </c>
      <c r="M8144" s="134" t="str">
        <f t="shared" si="127"/>
        <v>P</v>
      </c>
      <c r="N8144" s="171" t="s">
        <v>10682</v>
      </c>
      <c r="O8144" s="146" t="s">
        <v>1587</v>
      </c>
      <c r="P8144" s="146" t="s">
        <v>9421</v>
      </c>
      <c r="Q8144" s="147" t="s">
        <v>10519</v>
      </c>
      <c r="R8144" s="187">
        <v>5</v>
      </c>
    </row>
    <row r="8145" spans="1:18" x14ac:dyDescent="0.25">
      <c r="A8145" s="135">
        <v>1087686</v>
      </c>
      <c r="B8145" s="148" t="s">
        <v>10290</v>
      </c>
      <c r="C8145" s="135">
        <v>6</v>
      </c>
      <c r="D8145" s="135" t="s">
        <v>20</v>
      </c>
      <c r="E8145" s="188" t="s">
        <v>20</v>
      </c>
      <c r="F8145" s="135" t="s">
        <v>20</v>
      </c>
      <c r="G8145" s="135" t="s">
        <v>20</v>
      </c>
      <c r="H8145" s="135" t="s">
        <v>20</v>
      </c>
      <c r="I8145" s="135" t="s">
        <v>20</v>
      </c>
      <c r="J8145" s="136">
        <v>4.9000000000000004</v>
      </c>
      <c r="K8145" s="136">
        <v>1.7</v>
      </c>
      <c r="L8145" s="136">
        <v>3.6</v>
      </c>
      <c r="M8145" s="137" t="str">
        <f t="shared" si="127"/>
        <v>P</v>
      </c>
      <c r="N8145" s="172" t="s">
        <v>10682</v>
      </c>
      <c r="O8145" s="149" t="s">
        <v>1500</v>
      </c>
      <c r="P8145" s="149" t="s">
        <v>9456</v>
      </c>
      <c r="Q8145" s="150" t="s">
        <v>10519</v>
      </c>
      <c r="R8145" s="189">
        <v>9.18</v>
      </c>
    </row>
    <row r="8146" spans="1:18" x14ac:dyDescent="0.25">
      <c r="A8146" s="132">
        <v>1087687</v>
      </c>
      <c r="B8146" s="145" t="s">
        <v>10291</v>
      </c>
      <c r="C8146" s="132">
        <v>1</v>
      </c>
      <c r="D8146" s="132" t="s">
        <v>20</v>
      </c>
      <c r="E8146" s="186" t="s">
        <v>20</v>
      </c>
      <c r="F8146" s="132" t="s">
        <v>20</v>
      </c>
      <c r="G8146" s="132" t="s">
        <v>20</v>
      </c>
      <c r="H8146" s="132" t="s">
        <v>20</v>
      </c>
      <c r="I8146" s="132" t="s">
        <v>20</v>
      </c>
      <c r="J8146" s="133">
        <v>2.25</v>
      </c>
      <c r="K8146" s="133">
        <v>1.65</v>
      </c>
      <c r="L8146" s="133">
        <v>0.02</v>
      </c>
      <c r="M8146" s="134" t="str">
        <f t="shared" si="127"/>
        <v>P</v>
      </c>
      <c r="N8146" s="173" t="s">
        <v>10682</v>
      </c>
      <c r="O8146" s="146" t="s">
        <v>1506</v>
      </c>
      <c r="P8146" s="146" t="s">
        <v>9443</v>
      </c>
      <c r="Q8146" s="147" t="s">
        <v>10519</v>
      </c>
      <c r="R8146" s="187">
        <v>0.27</v>
      </c>
    </row>
    <row r="8147" spans="1:18" x14ac:dyDescent="0.25">
      <c r="A8147" s="135">
        <v>1087688</v>
      </c>
      <c r="B8147" s="148" t="s">
        <v>10292</v>
      </c>
      <c r="C8147" s="135">
        <v>1</v>
      </c>
      <c r="D8147" s="135" t="s">
        <v>20</v>
      </c>
      <c r="E8147" s="188" t="s">
        <v>20</v>
      </c>
      <c r="F8147" s="135" t="s">
        <v>20</v>
      </c>
      <c r="G8147" s="135" t="s">
        <v>20</v>
      </c>
      <c r="H8147" s="135" t="s">
        <v>20</v>
      </c>
      <c r="I8147" s="135" t="s">
        <v>20</v>
      </c>
      <c r="J8147" s="136">
        <v>2.25</v>
      </c>
      <c r="K8147" s="136">
        <v>1.65</v>
      </c>
      <c r="L8147" s="136">
        <v>0.02</v>
      </c>
      <c r="M8147" s="137" t="str">
        <f t="shared" si="127"/>
        <v>P</v>
      </c>
      <c r="N8147" s="174" t="s">
        <v>10682</v>
      </c>
      <c r="O8147" s="149" t="s">
        <v>1506</v>
      </c>
      <c r="P8147" s="149" t="s">
        <v>9443</v>
      </c>
      <c r="Q8147" s="150" t="s">
        <v>10519</v>
      </c>
      <c r="R8147" s="189">
        <v>0.27</v>
      </c>
    </row>
    <row r="8148" spans="1:18" x14ac:dyDescent="0.25">
      <c r="A8148" s="132">
        <v>1087689</v>
      </c>
      <c r="B8148" s="145" t="s">
        <v>7198</v>
      </c>
      <c r="C8148" s="132">
        <v>6</v>
      </c>
      <c r="D8148" s="132">
        <v>3955</v>
      </c>
      <c r="E8148" s="186">
        <v>90</v>
      </c>
      <c r="F8148" s="132">
        <v>5670</v>
      </c>
      <c r="G8148" s="132" t="s">
        <v>21</v>
      </c>
      <c r="H8148" s="132" t="s">
        <v>21</v>
      </c>
      <c r="I8148" s="132">
        <v>1</v>
      </c>
      <c r="J8148" s="133">
        <v>2.1</v>
      </c>
      <c r="K8148" s="133">
        <v>0.7</v>
      </c>
      <c r="L8148" s="133">
        <v>0.2</v>
      </c>
      <c r="M8148" s="134" t="str">
        <f t="shared" si="127"/>
        <v>P</v>
      </c>
      <c r="N8148" s="173" t="s">
        <v>10681</v>
      </c>
      <c r="O8148" s="146" t="s">
        <v>1562</v>
      </c>
      <c r="P8148" s="146" t="s">
        <v>9416</v>
      </c>
      <c r="Q8148" s="147" t="s">
        <v>10519</v>
      </c>
      <c r="R8148" s="187">
        <v>3.4799999999999995</v>
      </c>
    </row>
    <row r="8149" spans="1:18" x14ac:dyDescent="0.25">
      <c r="A8149" s="135">
        <v>1087690</v>
      </c>
      <c r="B8149" s="148" t="s">
        <v>7199</v>
      </c>
      <c r="C8149" s="135">
        <v>6</v>
      </c>
      <c r="D8149" s="135">
        <v>4045</v>
      </c>
      <c r="E8149" s="188">
        <v>90</v>
      </c>
      <c r="F8149" s="135">
        <v>5670</v>
      </c>
      <c r="G8149" s="135" t="s">
        <v>21</v>
      </c>
      <c r="H8149" s="135" t="s">
        <v>21</v>
      </c>
      <c r="I8149" s="135">
        <v>1</v>
      </c>
      <c r="J8149" s="136">
        <v>2.1</v>
      </c>
      <c r="K8149" s="136">
        <v>0.7</v>
      </c>
      <c r="L8149" s="136">
        <v>0.2</v>
      </c>
      <c r="M8149" s="137" t="str">
        <f t="shared" si="127"/>
        <v>P</v>
      </c>
      <c r="N8149" s="174" t="s">
        <v>10681</v>
      </c>
      <c r="O8149" s="149" t="s">
        <v>1562</v>
      </c>
      <c r="P8149" s="149" t="s">
        <v>9416</v>
      </c>
      <c r="Q8149" s="150" t="s">
        <v>10519</v>
      </c>
      <c r="R8149" s="189">
        <v>3.4799999999999995</v>
      </c>
    </row>
    <row r="8150" spans="1:18" x14ac:dyDescent="0.25">
      <c r="A8150" s="132">
        <v>1087691</v>
      </c>
      <c r="B8150" s="145" t="s">
        <v>7200</v>
      </c>
      <c r="C8150" s="132">
        <v>6</v>
      </c>
      <c r="D8150" s="132">
        <v>3380</v>
      </c>
      <c r="E8150" s="186">
        <v>90</v>
      </c>
      <c r="F8150" s="132">
        <v>5670</v>
      </c>
      <c r="G8150" s="132" t="s">
        <v>21</v>
      </c>
      <c r="H8150" s="132" t="s">
        <v>21</v>
      </c>
      <c r="I8150" s="132">
        <v>1</v>
      </c>
      <c r="J8150" s="133">
        <v>2.1</v>
      </c>
      <c r="K8150" s="133">
        <v>0.7</v>
      </c>
      <c r="L8150" s="133">
        <v>0.2</v>
      </c>
      <c r="M8150" s="134" t="str">
        <f t="shared" si="127"/>
        <v>P</v>
      </c>
      <c r="N8150" s="171" t="s">
        <v>10681</v>
      </c>
      <c r="O8150" s="146" t="s">
        <v>1562</v>
      </c>
      <c r="P8150" s="146" t="s">
        <v>9416</v>
      </c>
      <c r="Q8150" s="147" t="s">
        <v>10519</v>
      </c>
      <c r="R8150" s="187">
        <v>3.3600000000000003</v>
      </c>
    </row>
    <row r="8151" spans="1:18" x14ac:dyDescent="0.25">
      <c r="A8151" s="135">
        <v>1087692</v>
      </c>
      <c r="B8151" s="148" t="s">
        <v>7201</v>
      </c>
      <c r="C8151" s="135">
        <v>6</v>
      </c>
      <c r="D8151" s="135">
        <v>3240</v>
      </c>
      <c r="E8151" s="188">
        <v>90</v>
      </c>
      <c r="F8151" s="135">
        <v>5670</v>
      </c>
      <c r="G8151" s="135" t="s">
        <v>21</v>
      </c>
      <c r="H8151" s="135" t="s">
        <v>21</v>
      </c>
      <c r="I8151" s="135">
        <v>1</v>
      </c>
      <c r="J8151" s="136">
        <v>2.1</v>
      </c>
      <c r="K8151" s="136">
        <v>0.7</v>
      </c>
      <c r="L8151" s="136">
        <v>0.2</v>
      </c>
      <c r="M8151" s="137" t="str">
        <f t="shared" si="127"/>
        <v>P</v>
      </c>
      <c r="N8151" s="172" t="s">
        <v>10681</v>
      </c>
      <c r="O8151" s="149" t="s">
        <v>1562</v>
      </c>
      <c r="P8151" s="149" t="s">
        <v>9416</v>
      </c>
      <c r="Q8151" s="150" t="s">
        <v>10519</v>
      </c>
      <c r="R8151" s="189">
        <v>3.42</v>
      </c>
    </row>
    <row r="8152" spans="1:18" x14ac:dyDescent="0.25">
      <c r="A8152" s="132">
        <v>1087693</v>
      </c>
      <c r="B8152" s="145" t="s">
        <v>10293</v>
      </c>
      <c r="C8152" s="132">
        <v>6</v>
      </c>
      <c r="D8152" s="132" t="s">
        <v>20</v>
      </c>
      <c r="E8152" s="186" t="s">
        <v>20</v>
      </c>
      <c r="F8152" s="132" t="s">
        <v>20</v>
      </c>
      <c r="G8152" s="132" t="s">
        <v>20</v>
      </c>
      <c r="H8152" s="132" t="s">
        <v>20</v>
      </c>
      <c r="I8152" s="132" t="s">
        <v>20</v>
      </c>
      <c r="J8152" s="133">
        <v>3.8</v>
      </c>
      <c r="K8152" s="133">
        <v>3.5</v>
      </c>
      <c r="L8152" s="133">
        <v>1.55</v>
      </c>
      <c r="M8152" s="134" t="str">
        <f t="shared" si="127"/>
        <v>P</v>
      </c>
      <c r="N8152" s="173" t="s">
        <v>10682</v>
      </c>
      <c r="O8152" s="146" t="s">
        <v>1500</v>
      </c>
      <c r="P8152" s="146" t="s">
        <v>9456</v>
      </c>
      <c r="Q8152" s="147" t="s">
        <v>10519</v>
      </c>
      <c r="R8152" s="187">
        <v>9.42</v>
      </c>
    </row>
    <row r="8153" spans="1:18" x14ac:dyDescent="0.25">
      <c r="A8153" s="135">
        <v>1087694</v>
      </c>
      <c r="B8153" s="148" t="s">
        <v>10294</v>
      </c>
      <c r="C8153" s="135">
        <v>6</v>
      </c>
      <c r="D8153" s="135" t="s">
        <v>20</v>
      </c>
      <c r="E8153" s="188" t="s">
        <v>20</v>
      </c>
      <c r="F8153" s="135" t="s">
        <v>20</v>
      </c>
      <c r="G8153" s="135" t="s">
        <v>20</v>
      </c>
      <c r="H8153" s="135" t="s">
        <v>20</v>
      </c>
      <c r="I8153" s="135" t="s">
        <v>20</v>
      </c>
      <c r="J8153" s="136">
        <v>3.8</v>
      </c>
      <c r="K8153" s="136">
        <v>3.5</v>
      </c>
      <c r="L8153" s="136">
        <v>1.55</v>
      </c>
      <c r="M8153" s="137" t="str">
        <f t="shared" si="127"/>
        <v>P</v>
      </c>
      <c r="N8153" s="174" t="s">
        <v>10682</v>
      </c>
      <c r="O8153" s="149" t="s">
        <v>1500</v>
      </c>
      <c r="P8153" s="149" t="s">
        <v>9456</v>
      </c>
      <c r="Q8153" s="150" t="s">
        <v>10519</v>
      </c>
      <c r="R8153" s="189">
        <v>9.42</v>
      </c>
    </row>
    <row r="8154" spans="1:18" x14ac:dyDescent="0.25">
      <c r="A8154" s="132">
        <v>1087695</v>
      </c>
      <c r="B8154" s="145" t="s">
        <v>7202</v>
      </c>
      <c r="C8154" s="132">
        <v>6</v>
      </c>
      <c r="D8154" s="132">
        <v>3240</v>
      </c>
      <c r="E8154" s="186">
        <v>90</v>
      </c>
      <c r="F8154" s="132">
        <v>5670</v>
      </c>
      <c r="G8154" s="132" t="s">
        <v>21</v>
      </c>
      <c r="H8154" s="132" t="s">
        <v>21</v>
      </c>
      <c r="I8154" s="132">
        <v>1</v>
      </c>
      <c r="J8154" s="133">
        <v>2.1</v>
      </c>
      <c r="K8154" s="133">
        <v>0.7</v>
      </c>
      <c r="L8154" s="133">
        <v>0.2</v>
      </c>
      <c r="M8154" s="134" t="str">
        <f t="shared" si="127"/>
        <v>P</v>
      </c>
      <c r="N8154" s="171" t="s">
        <v>10681</v>
      </c>
      <c r="O8154" s="146" t="s">
        <v>1562</v>
      </c>
      <c r="P8154" s="146" t="s">
        <v>9416</v>
      </c>
      <c r="Q8154" s="147" t="s">
        <v>10519</v>
      </c>
      <c r="R8154" s="187">
        <v>3.4799999999999995</v>
      </c>
    </row>
    <row r="8155" spans="1:18" x14ac:dyDescent="0.25">
      <c r="A8155" s="135">
        <v>1087697</v>
      </c>
      <c r="B8155" s="148" t="s">
        <v>7203</v>
      </c>
      <c r="C8155" s="135">
        <v>6</v>
      </c>
      <c r="D8155" s="135">
        <v>55</v>
      </c>
      <c r="E8155" s="188" t="s">
        <v>21</v>
      </c>
      <c r="F8155" s="135">
        <v>66</v>
      </c>
      <c r="G8155" s="135" t="s">
        <v>20</v>
      </c>
      <c r="H8155" s="135" t="s">
        <v>20</v>
      </c>
      <c r="I8155" s="135" t="s">
        <v>20</v>
      </c>
      <c r="J8155" s="136">
        <v>3.5</v>
      </c>
      <c r="K8155" s="136">
        <v>2.95</v>
      </c>
      <c r="L8155" s="136">
        <v>2.2200000000000002</v>
      </c>
      <c r="M8155" s="137" t="str">
        <f t="shared" si="127"/>
        <v>P</v>
      </c>
      <c r="N8155" s="174" t="s">
        <v>10681</v>
      </c>
      <c r="O8155" s="149" t="s">
        <v>1506</v>
      </c>
      <c r="P8155" s="149" t="s">
        <v>9435</v>
      </c>
      <c r="Q8155" s="150" t="s">
        <v>10106</v>
      </c>
      <c r="R8155" s="189">
        <v>21.18</v>
      </c>
    </row>
    <row r="8156" spans="1:18" x14ac:dyDescent="0.25">
      <c r="A8156" s="132">
        <v>1087703</v>
      </c>
      <c r="B8156" s="145" t="s">
        <v>10295</v>
      </c>
      <c r="C8156" s="132">
        <v>6</v>
      </c>
      <c r="D8156" s="132" t="s">
        <v>20</v>
      </c>
      <c r="E8156" s="186" t="s">
        <v>20</v>
      </c>
      <c r="F8156" s="132" t="s">
        <v>20</v>
      </c>
      <c r="G8156" s="132" t="s">
        <v>20</v>
      </c>
      <c r="H8156" s="132" t="s">
        <v>20</v>
      </c>
      <c r="I8156" s="132" t="s">
        <v>20</v>
      </c>
      <c r="J8156" s="133">
        <v>3.8</v>
      </c>
      <c r="K8156" s="133">
        <v>3.5</v>
      </c>
      <c r="L8156" s="133">
        <v>1.55</v>
      </c>
      <c r="M8156" s="134" t="str">
        <f t="shared" si="127"/>
        <v>P</v>
      </c>
      <c r="N8156" s="173" t="s">
        <v>10682</v>
      </c>
      <c r="O8156" s="146" t="s">
        <v>1500</v>
      </c>
      <c r="P8156" s="146" t="s">
        <v>9456</v>
      </c>
      <c r="Q8156" s="147" t="s">
        <v>10519</v>
      </c>
      <c r="R8156" s="187">
        <v>9.42</v>
      </c>
    </row>
    <row r="8157" spans="1:18" x14ac:dyDescent="0.25">
      <c r="A8157" s="135">
        <v>1087757</v>
      </c>
      <c r="B8157" s="148" t="s">
        <v>7204</v>
      </c>
      <c r="C8157" s="135">
        <v>6</v>
      </c>
      <c r="D8157" s="135">
        <v>45</v>
      </c>
      <c r="E8157" s="188" t="s">
        <v>21</v>
      </c>
      <c r="F8157" s="135">
        <v>48</v>
      </c>
      <c r="G8157" s="135" t="s">
        <v>21</v>
      </c>
      <c r="H8157" s="135" t="s">
        <v>21</v>
      </c>
      <c r="I8157" s="135" t="s">
        <v>21</v>
      </c>
      <c r="J8157" s="136">
        <v>3.44</v>
      </c>
      <c r="K8157" s="136">
        <v>2.42</v>
      </c>
      <c r="L8157" s="136">
        <v>3.46</v>
      </c>
      <c r="M8157" s="137" t="str">
        <f t="shared" si="127"/>
        <v>P</v>
      </c>
      <c r="N8157" s="172" t="s">
        <v>10681</v>
      </c>
      <c r="O8157" s="149" t="s">
        <v>2318</v>
      </c>
      <c r="P8157" s="149" t="s">
        <v>9478</v>
      </c>
      <c r="Q8157" s="150" t="s">
        <v>10519</v>
      </c>
      <c r="R8157" s="189">
        <v>15.66</v>
      </c>
    </row>
    <row r="8158" spans="1:18" x14ac:dyDescent="0.25">
      <c r="A8158" s="132">
        <v>1087758</v>
      </c>
      <c r="B8158" s="145" t="s">
        <v>7205</v>
      </c>
      <c r="C8158" s="132">
        <v>6</v>
      </c>
      <c r="D8158" s="132">
        <v>66</v>
      </c>
      <c r="E8158" s="186" t="s">
        <v>21</v>
      </c>
      <c r="F8158" s="132">
        <v>77</v>
      </c>
      <c r="G8158" s="132" t="s">
        <v>20</v>
      </c>
      <c r="H8158" s="132" t="s">
        <v>20</v>
      </c>
      <c r="I8158" s="132" t="s">
        <v>20</v>
      </c>
      <c r="J8158" s="133">
        <v>3.24</v>
      </c>
      <c r="K8158" s="133">
        <v>2.42</v>
      </c>
      <c r="L8158" s="133">
        <v>1.8</v>
      </c>
      <c r="M8158" s="134" t="str">
        <f t="shared" si="127"/>
        <v>P</v>
      </c>
      <c r="N8158" s="173" t="s">
        <v>10681</v>
      </c>
      <c r="O8158" s="146" t="s">
        <v>1506</v>
      </c>
      <c r="P8158" s="146" t="s">
        <v>9435</v>
      </c>
      <c r="Q8158" s="147" t="s">
        <v>10106</v>
      </c>
      <c r="R8158" s="187">
        <v>25.32</v>
      </c>
    </row>
    <row r="8159" spans="1:18" x14ac:dyDescent="0.25">
      <c r="A8159" s="135">
        <v>1087808</v>
      </c>
      <c r="B8159" s="148" t="s">
        <v>7206</v>
      </c>
      <c r="C8159" s="135">
        <v>6</v>
      </c>
      <c r="D8159" s="135">
        <v>449</v>
      </c>
      <c r="E8159" s="188" t="s">
        <v>20</v>
      </c>
      <c r="F8159" s="135" t="s">
        <v>20</v>
      </c>
      <c r="G8159" s="135" t="s">
        <v>20</v>
      </c>
      <c r="H8159" s="135" t="s">
        <v>20</v>
      </c>
      <c r="I8159" s="135" t="s">
        <v>20</v>
      </c>
      <c r="J8159" s="136">
        <v>2.2000000000000002</v>
      </c>
      <c r="K8159" s="136">
        <v>1.8</v>
      </c>
      <c r="L8159" s="136">
        <v>0.2</v>
      </c>
      <c r="M8159" s="137" t="str">
        <f t="shared" si="127"/>
        <v>P</v>
      </c>
      <c r="N8159" s="172" t="s">
        <v>10682</v>
      </c>
      <c r="O8159" s="149" t="s">
        <v>1506</v>
      </c>
      <c r="P8159" s="149" t="s">
        <v>9443</v>
      </c>
      <c r="Q8159" s="150" t="s">
        <v>10519</v>
      </c>
      <c r="R8159" s="189">
        <v>1.98</v>
      </c>
    </row>
    <row r="8160" spans="1:18" x14ac:dyDescent="0.25">
      <c r="A8160" s="132">
        <v>1087811</v>
      </c>
      <c r="B8160" s="145" t="s">
        <v>7207</v>
      </c>
      <c r="C8160" s="132">
        <v>6</v>
      </c>
      <c r="D8160" s="132">
        <v>114</v>
      </c>
      <c r="E8160" s="186" t="s">
        <v>21</v>
      </c>
      <c r="F8160" s="132">
        <v>133</v>
      </c>
      <c r="G8160" s="132">
        <v>8</v>
      </c>
      <c r="H8160" s="132" t="s">
        <v>20</v>
      </c>
      <c r="I8160" s="132">
        <v>1</v>
      </c>
      <c r="J8160" s="133">
        <v>3.85</v>
      </c>
      <c r="K8160" s="133">
        <v>1.58</v>
      </c>
      <c r="L8160" s="133">
        <v>2.04</v>
      </c>
      <c r="M8160" s="134" t="str">
        <f t="shared" si="127"/>
        <v>P</v>
      </c>
      <c r="N8160" s="171" t="s">
        <v>10681</v>
      </c>
      <c r="O8160" s="146" t="s">
        <v>1506</v>
      </c>
      <c r="P8160" s="146" t="s">
        <v>9435</v>
      </c>
      <c r="Q8160" s="147" t="s">
        <v>10519</v>
      </c>
      <c r="R8160" s="187">
        <v>14.580000000000002</v>
      </c>
    </row>
    <row r="8161" spans="1:18" x14ac:dyDescent="0.25">
      <c r="A8161" s="135">
        <v>1087815</v>
      </c>
      <c r="B8161" s="148" t="s">
        <v>10589</v>
      </c>
      <c r="C8161" s="135">
        <v>1</v>
      </c>
      <c r="D8161" s="135" t="s">
        <v>20</v>
      </c>
      <c r="E8161" s="188" t="s">
        <v>20</v>
      </c>
      <c r="F8161" s="135" t="s">
        <v>20</v>
      </c>
      <c r="G8161" s="135" t="s">
        <v>20</v>
      </c>
      <c r="H8161" s="135" t="s">
        <v>20</v>
      </c>
      <c r="I8161" s="135" t="s">
        <v>20</v>
      </c>
      <c r="J8161" s="136">
        <v>1.3</v>
      </c>
      <c r="K8161" s="136">
        <v>2.7</v>
      </c>
      <c r="L8161" s="136">
        <v>2.7</v>
      </c>
      <c r="M8161" s="137" t="str">
        <f t="shared" si="127"/>
        <v>P</v>
      </c>
      <c r="N8161" s="172" t="s">
        <v>10682</v>
      </c>
      <c r="O8161" s="149" t="s">
        <v>1506</v>
      </c>
      <c r="P8161" s="149" t="s">
        <v>9401</v>
      </c>
      <c r="Q8161" s="150" t="s">
        <v>10519</v>
      </c>
      <c r="R8161" s="189">
        <v>41.19</v>
      </c>
    </row>
    <row r="8162" spans="1:18" x14ac:dyDescent="0.25">
      <c r="A8162" s="132">
        <v>1087853</v>
      </c>
      <c r="B8162" s="145" t="s">
        <v>10296</v>
      </c>
      <c r="C8162" s="132">
        <v>4</v>
      </c>
      <c r="D8162" s="132" t="s">
        <v>20</v>
      </c>
      <c r="E8162" s="186" t="s">
        <v>20</v>
      </c>
      <c r="F8162" s="132" t="s">
        <v>20</v>
      </c>
      <c r="G8162" s="132" t="s">
        <v>20</v>
      </c>
      <c r="H8162" s="132" t="s">
        <v>20</v>
      </c>
      <c r="I8162" s="132" t="s">
        <v>20</v>
      </c>
      <c r="J8162" s="133">
        <v>3.4</v>
      </c>
      <c r="K8162" s="133">
        <v>3.4</v>
      </c>
      <c r="L8162" s="133">
        <v>1.8</v>
      </c>
      <c r="M8162" s="134" t="str">
        <f t="shared" si="127"/>
        <v>P</v>
      </c>
      <c r="N8162" s="171" t="s">
        <v>10682</v>
      </c>
      <c r="O8162" s="146" t="s">
        <v>1500</v>
      </c>
      <c r="P8162" s="146" t="s">
        <v>9456</v>
      </c>
      <c r="Q8162" s="147" t="s">
        <v>10519</v>
      </c>
      <c r="R8162" s="187">
        <v>7.72</v>
      </c>
    </row>
    <row r="8163" spans="1:18" x14ac:dyDescent="0.25">
      <c r="A8163" s="135">
        <v>1087863</v>
      </c>
      <c r="B8163" s="148" t="s">
        <v>7208</v>
      </c>
      <c r="C8163" s="135">
        <v>6</v>
      </c>
      <c r="D8163" s="135">
        <v>20</v>
      </c>
      <c r="E8163" s="188" t="s">
        <v>20</v>
      </c>
      <c r="F8163" s="135" t="s">
        <v>20</v>
      </c>
      <c r="G8163" s="135" t="s">
        <v>20</v>
      </c>
      <c r="H8163" s="135" t="s">
        <v>20</v>
      </c>
      <c r="I8163" s="135" t="s">
        <v>20</v>
      </c>
      <c r="J8163" s="136">
        <v>9</v>
      </c>
      <c r="K8163" s="136">
        <v>3</v>
      </c>
      <c r="L8163" s="136">
        <v>2.35</v>
      </c>
      <c r="M8163" s="137" t="str">
        <f t="shared" si="127"/>
        <v>P</v>
      </c>
      <c r="N8163" s="172" t="s">
        <v>10682</v>
      </c>
      <c r="O8163" s="149" t="s">
        <v>1506</v>
      </c>
      <c r="P8163" s="149" t="s">
        <v>10045</v>
      </c>
      <c r="Q8163" s="150" t="s">
        <v>10519</v>
      </c>
      <c r="R8163" s="189">
        <v>239.70000000000002</v>
      </c>
    </row>
    <row r="8164" spans="1:18" x14ac:dyDescent="0.25">
      <c r="A8164" s="132">
        <v>1087876</v>
      </c>
      <c r="B8164" s="145" t="s">
        <v>1101</v>
      </c>
      <c r="C8164" s="132">
        <v>1</v>
      </c>
      <c r="D8164" s="132" t="s">
        <v>20</v>
      </c>
      <c r="E8164" s="186" t="s">
        <v>21</v>
      </c>
      <c r="F8164" s="132">
        <v>400</v>
      </c>
      <c r="G8164" s="132">
        <v>20</v>
      </c>
      <c r="H8164" s="132">
        <v>24</v>
      </c>
      <c r="I8164" s="132">
        <v>4</v>
      </c>
      <c r="J8164" s="133">
        <v>2.56</v>
      </c>
      <c r="K8164" s="133">
        <v>1.6</v>
      </c>
      <c r="L8164" s="133">
        <v>0.7</v>
      </c>
      <c r="M8164" s="134" t="str">
        <f t="shared" si="127"/>
        <v>P</v>
      </c>
      <c r="N8164" s="173" t="s">
        <v>10682</v>
      </c>
      <c r="O8164" s="146" t="s">
        <v>1506</v>
      </c>
      <c r="P8164" s="146" t="s">
        <v>9422</v>
      </c>
      <c r="Q8164" s="147" t="s">
        <v>10519</v>
      </c>
      <c r="R8164" s="187">
        <v>24.02</v>
      </c>
    </row>
    <row r="8165" spans="1:18" x14ac:dyDescent="0.25">
      <c r="A8165" s="135">
        <v>1087877</v>
      </c>
      <c r="B8165" s="148" t="s">
        <v>7209</v>
      </c>
      <c r="C8165" s="135">
        <v>1</v>
      </c>
      <c r="D8165" s="135">
        <v>500</v>
      </c>
      <c r="E8165" s="188">
        <v>50</v>
      </c>
      <c r="F8165" s="135" t="s">
        <v>20</v>
      </c>
      <c r="G8165" s="135">
        <v>400</v>
      </c>
      <c r="H8165" s="135">
        <v>500</v>
      </c>
      <c r="I8165" s="135">
        <v>2</v>
      </c>
      <c r="J8165" s="136">
        <v>2.86</v>
      </c>
      <c r="K8165" s="136">
        <v>1.94</v>
      </c>
      <c r="L8165" s="136">
        <v>1.1200000000000001</v>
      </c>
      <c r="M8165" s="137" t="str">
        <f t="shared" si="127"/>
        <v>P</v>
      </c>
      <c r="N8165" s="172" t="s">
        <v>10682</v>
      </c>
      <c r="O8165" s="149" t="s">
        <v>1506</v>
      </c>
      <c r="P8165" s="149" t="s">
        <v>9422</v>
      </c>
      <c r="Q8165" s="150" t="s">
        <v>10519</v>
      </c>
      <c r="R8165" s="189">
        <v>1.23</v>
      </c>
    </row>
    <row r="8166" spans="1:18" x14ac:dyDescent="0.25">
      <c r="A8166" s="132">
        <v>1087878</v>
      </c>
      <c r="B8166" s="145" t="s">
        <v>7210</v>
      </c>
      <c r="C8166" s="132">
        <v>48</v>
      </c>
      <c r="D8166" s="132">
        <v>147</v>
      </c>
      <c r="E8166" s="186" t="s">
        <v>21</v>
      </c>
      <c r="F8166" s="132">
        <v>187</v>
      </c>
      <c r="G8166" s="132" t="s">
        <v>20</v>
      </c>
      <c r="H8166" s="132">
        <v>6</v>
      </c>
      <c r="I8166" s="132">
        <v>2</v>
      </c>
      <c r="J8166" s="133">
        <v>2.87</v>
      </c>
      <c r="K8166" s="133">
        <v>2.25</v>
      </c>
      <c r="L8166" s="133">
        <v>1.28</v>
      </c>
      <c r="M8166" s="134" t="str">
        <f t="shared" si="127"/>
        <v>P</v>
      </c>
      <c r="N8166" s="171" t="s">
        <v>10681</v>
      </c>
      <c r="O8166" s="146" t="s">
        <v>1562</v>
      </c>
      <c r="P8166" s="146" t="s">
        <v>9399</v>
      </c>
      <c r="Q8166" s="147" t="s">
        <v>10519</v>
      </c>
      <c r="R8166" s="187">
        <v>58.08</v>
      </c>
    </row>
    <row r="8167" spans="1:18" x14ac:dyDescent="0.25">
      <c r="A8167" s="135">
        <v>1087905</v>
      </c>
      <c r="B8167" s="148" t="s">
        <v>10297</v>
      </c>
      <c r="C8167" s="135">
        <v>4</v>
      </c>
      <c r="D8167" s="135" t="s">
        <v>20</v>
      </c>
      <c r="E8167" s="188" t="s">
        <v>20</v>
      </c>
      <c r="F8167" s="135" t="s">
        <v>20</v>
      </c>
      <c r="G8167" s="135" t="s">
        <v>20</v>
      </c>
      <c r="H8167" s="135" t="s">
        <v>20</v>
      </c>
      <c r="I8167" s="135" t="s">
        <v>20</v>
      </c>
      <c r="J8167" s="136">
        <v>3.4</v>
      </c>
      <c r="K8167" s="136">
        <v>3.4</v>
      </c>
      <c r="L8167" s="136">
        <v>2.1</v>
      </c>
      <c r="M8167" s="137" t="str">
        <f t="shared" si="127"/>
        <v>P</v>
      </c>
      <c r="N8167" s="172" t="s">
        <v>10682</v>
      </c>
      <c r="O8167" s="149" t="s">
        <v>1500</v>
      </c>
      <c r="P8167" s="149" t="s">
        <v>9456</v>
      </c>
      <c r="Q8167" s="150" t="s">
        <v>10519</v>
      </c>
      <c r="R8167" s="189">
        <v>7.84</v>
      </c>
    </row>
    <row r="8168" spans="1:18" x14ac:dyDescent="0.25">
      <c r="A8168" s="132">
        <v>1087908</v>
      </c>
      <c r="B8168" s="145" t="s">
        <v>10298</v>
      </c>
      <c r="C8168" s="132">
        <v>4</v>
      </c>
      <c r="D8168" s="132" t="s">
        <v>20</v>
      </c>
      <c r="E8168" s="186" t="s">
        <v>20</v>
      </c>
      <c r="F8168" s="132" t="s">
        <v>20</v>
      </c>
      <c r="G8168" s="132" t="s">
        <v>20</v>
      </c>
      <c r="H8168" s="132" t="s">
        <v>20</v>
      </c>
      <c r="I8168" s="132" t="s">
        <v>20</v>
      </c>
      <c r="J8168" s="133">
        <v>3.4</v>
      </c>
      <c r="K8168" s="133">
        <v>3.4</v>
      </c>
      <c r="L8168" s="133">
        <v>2.1</v>
      </c>
      <c r="M8168" s="134" t="str">
        <f t="shared" si="127"/>
        <v>P</v>
      </c>
      <c r="N8168" s="171" t="s">
        <v>10682</v>
      </c>
      <c r="O8168" s="146" t="s">
        <v>1500</v>
      </c>
      <c r="P8168" s="146" t="s">
        <v>9456</v>
      </c>
      <c r="Q8168" s="147" t="s">
        <v>10519</v>
      </c>
      <c r="R8168" s="187">
        <v>7.84</v>
      </c>
    </row>
    <row r="8169" spans="1:18" x14ac:dyDescent="0.25">
      <c r="A8169" s="135">
        <v>1087926</v>
      </c>
      <c r="B8169" s="148" t="s">
        <v>10299</v>
      </c>
      <c r="C8169" s="135">
        <v>4</v>
      </c>
      <c r="D8169" s="135" t="s">
        <v>20</v>
      </c>
      <c r="E8169" s="188" t="s">
        <v>20</v>
      </c>
      <c r="F8169" s="135" t="s">
        <v>20</v>
      </c>
      <c r="G8169" s="135" t="s">
        <v>20</v>
      </c>
      <c r="H8169" s="135" t="s">
        <v>20</v>
      </c>
      <c r="I8169" s="135" t="s">
        <v>20</v>
      </c>
      <c r="J8169" s="136">
        <v>3.05</v>
      </c>
      <c r="K8169" s="136">
        <v>2.65</v>
      </c>
      <c r="L8169" s="136">
        <v>3</v>
      </c>
      <c r="M8169" s="137" t="str">
        <f t="shared" si="127"/>
        <v>P</v>
      </c>
      <c r="N8169" s="172" t="s">
        <v>10682</v>
      </c>
      <c r="O8169" s="149" t="s">
        <v>1500</v>
      </c>
      <c r="P8169" s="149" t="s">
        <v>9456</v>
      </c>
      <c r="Q8169" s="150" t="s">
        <v>10519</v>
      </c>
      <c r="R8169" s="189">
        <v>12.52</v>
      </c>
    </row>
    <row r="8170" spans="1:18" x14ac:dyDescent="0.25">
      <c r="A8170" s="132">
        <v>1087928</v>
      </c>
      <c r="B8170" s="145" t="s">
        <v>10300</v>
      </c>
      <c r="C8170" s="132">
        <v>4</v>
      </c>
      <c r="D8170" s="132" t="s">
        <v>20</v>
      </c>
      <c r="E8170" s="186" t="s">
        <v>20</v>
      </c>
      <c r="F8170" s="132" t="s">
        <v>20</v>
      </c>
      <c r="G8170" s="132" t="s">
        <v>20</v>
      </c>
      <c r="H8170" s="132" t="s">
        <v>20</v>
      </c>
      <c r="I8170" s="132" t="s">
        <v>20</v>
      </c>
      <c r="J8170" s="133">
        <v>3.55</v>
      </c>
      <c r="K8170" s="133">
        <v>2.7</v>
      </c>
      <c r="L8170" s="133">
        <v>3.35</v>
      </c>
      <c r="M8170" s="134" t="str">
        <f t="shared" si="127"/>
        <v>P</v>
      </c>
      <c r="N8170" s="171" t="s">
        <v>10682</v>
      </c>
      <c r="O8170" s="146" t="s">
        <v>1500</v>
      </c>
      <c r="P8170" s="146" t="s">
        <v>9456</v>
      </c>
      <c r="Q8170" s="147" t="s">
        <v>10519</v>
      </c>
      <c r="R8170" s="187">
        <v>13.16</v>
      </c>
    </row>
    <row r="8171" spans="1:18" x14ac:dyDescent="0.25">
      <c r="A8171" s="135">
        <v>1087935</v>
      </c>
      <c r="B8171" s="148" t="s">
        <v>10301</v>
      </c>
      <c r="C8171" s="135">
        <v>1</v>
      </c>
      <c r="D8171" s="135" t="s">
        <v>20</v>
      </c>
      <c r="E8171" s="188" t="s">
        <v>20</v>
      </c>
      <c r="F8171" s="135" t="s">
        <v>20</v>
      </c>
      <c r="G8171" s="135" t="s">
        <v>20</v>
      </c>
      <c r="H8171" s="135" t="s">
        <v>20</v>
      </c>
      <c r="I8171" s="135" t="s">
        <v>20</v>
      </c>
      <c r="J8171" s="136">
        <v>3.95</v>
      </c>
      <c r="K8171" s="136">
        <v>1.8</v>
      </c>
      <c r="L8171" s="136">
        <v>0.02</v>
      </c>
      <c r="M8171" s="137" t="str">
        <f t="shared" si="127"/>
        <v>P</v>
      </c>
      <c r="N8171" s="172" t="s">
        <v>10682</v>
      </c>
      <c r="O8171" s="149" t="s">
        <v>1506</v>
      </c>
      <c r="P8171" s="149" t="s">
        <v>9443</v>
      </c>
      <c r="Q8171" s="150" t="s">
        <v>10519</v>
      </c>
      <c r="R8171" s="189">
        <v>0.42</v>
      </c>
    </row>
    <row r="8172" spans="1:18" x14ac:dyDescent="0.25">
      <c r="A8172" s="132">
        <v>1087938</v>
      </c>
      <c r="B8172" s="145" t="s">
        <v>10302</v>
      </c>
      <c r="C8172" s="132">
        <v>1</v>
      </c>
      <c r="D8172" s="132" t="s">
        <v>20</v>
      </c>
      <c r="E8172" s="186" t="s">
        <v>20</v>
      </c>
      <c r="F8172" s="132" t="s">
        <v>20</v>
      </c>
      <c r="G8172" s="132" t="s">
        <v>20</v>
      </c>
      <c r="H8172" s="132" t="s">
        <v>20</v>
      </c>
      <c r="I8172" s="132" t="s">
        <v>20</v>
      </c>
      <c r="J8172" s="133">
        <v>3.95</v>
      </c>
      <c r="K8172" s="133">
        <v>1.8</v>
      </c>
      <c r="L8172" s="133">
        <v>0.02</v>
      </c>
      <c r="M8172" s="134" t="str">
        <f t="shared" si="127"/>
        <v>P</v>
      </c>
      <c r="N8172" s="171" t="s">
        <v>10682</v>
      </c>
      <c r="O8172" s="146" t="s">
        <v>1506</v>
      </c>
      <c r="P8172" s="146" t="s">
        <v>9443</v>
      </c>
      <c r="Q8172" s="147" t="s">
        <v>10519</v>
      </c>
      <c r="R8172" s="187">
        <v>0.47</v>
      </c>
    </row>
    <row r="8173" spans="1:18" x14ac:dyDescent="0.25">
      <c r="A8173" s="135">
        <v>1087939</v>
      </c>
      <c r="B8173" s="148" t="s">
        <v>10303</v>
      </c>
      <c r="C8173" s="135">
        <v>1</v>
      </c>
      <c r="D8173" s="135" t="s">
        <v>20</v>
      </c>
      <c r="E8173" s="188" t="s">
        <v>20</v>
      </c>
      <c r="F8173" s="135" t="s">
        <v>20</v>
      </c>
      <c r="G8173" s="135" t="s">
        <v>20</v>
      </c>
      <c r="H8173" s="135" t="s">
        <v>20</v>
      </c>
      <c r="I8173" s="135" t="s">
        <v>20</v>
      </c>
      <c r="J8173" s="136">
        <v>3.95</v>
      </c>
      <c r="K8173" s="136">
        <v>1.8</v>
      </c>
      <c r="L8173" s="136">
        <v>0.02</v>
      </c>
      <c r="M8173" s="137" t="str">
        <f t="shared" si="127"/>
        <v>P</v>
      </c>
      <c r="N8173" s="172" t="s">
        <v>10682</v>
      </c>
      <c r="O8173" s="149" t="s">
        <v>1506</v>
      </c>
      <c r="P8173" s="149" t="s">
        <v>9443</v>
      </c>
      <c r="Q8173" s="150" t="s">
        <v>10519</v>
      </c>
      <c r="R8173" s="189">
        <v>0.47</v>
      </c>
    </row>
    <row r="8174" spans="1:18" x14ac:dyDescent="0.25">
      <c r="A8174" s="132">
        <v>1087940</v>
      </c>
      <c r="B8174" s="145" t="s">
        <v>10304</v>
      </c>
      <c r="C8174" s="132">
        <v>6</v>
      </c>
      <c r="D8174" s="132" t="s">
        <v>20</v>
      </c>
      <c r="E8174" s="186" t="s">
        <v>20</v>
      </c>
      <c r="F8174" s="132" t="s">
        <v>20</v>
      </c>
      <c r="G8174" s="132" t="s">
        <v>20</v>
      </c>
      <c r="H8174" s="132" t="s">
        <v>20</v>
      </c>
      <c r="I8174" s="132" t="s">
        <v>20</v>
      </c>
      <c r="J8174" s="133">
        <v>3.9</v>
      </c>
      <c r="K8174" s="133">
        <v>3</v>
      </c>
      <c r="L8174" s="133">
        <v>1.93</v>
      </c>
      <c r="M8174" s="134" t="str">
        <f t="shared" si="127"/>
        <v>P</v>
      </c>
      <c r="N8174" s="171" t="s">
        <v>10682</v>
      </c>
      <c r="O8174" s="146" t="s">
        <v>1500</v>
      </c>
      <c r="P8174" s="146" t="s">
        <v>9418</v>
      </c>
      <c r="Q8174" s="147" t="s">
        <v>10519</v>
      </c>
      <c r="R8174" s="187">
        <v>13.14</v>
      </c>
    </row>
    <row r="8175" spans="1:18" x14ac:dyDescent="0.25">
      <c r="A8175" s="135">
        <v>1087942</v>
      </c>
      <c r="B8175" s="148" t="s">
        <v>10305</v>
      </c>
      <c r="C8175" s="135">
        <v>4</v>
      </c>
      <c r="D8175" s="135" t="s">
        <v>20</v>
      </c>
      <c r="E8175" s="188" t="s">
        <v>20</v>
      </c>
      <c r="F8175" s="135" t="s">
        <v>20</v>
      </c>
      <c r="G8175" s="135" t="s">
        <v>20</v>
      </c>
      <c r="H8175" s="135" t="s">
        <v>20</v>
      </c>
      <c r="I8175" s="135" t="s">
        <v>20</v>
      </c>
      <c r="J8175" s="136">
        <v>3.45</v>
      </c>
      <c r="K8175" s="136">
        <v>3.1</v>
      </c>
      <c r="L8175" s="136">
        <v>2.25</v>
      </c>
      <c r="M8175" s="137" t="str">
        <f t="shared" si="127"/>
        <v>P</v>
      </c>
      <c r="N8175" s="174" t="s">
        <v>10682</v>
      </c>
      <c r="O8175" s="149" t="s">
        <v>1500</v>
      </c>
      <c r="P8175" s="149" t="s">
        <v>9418</v>
      </c>
      <c r="Q8175" s="150" t="s">
        <v>10519</v>
      </c>
      <c r="R8175" s="189">
        <v>9.52</v>
      </c>
    </row>
    <row r="8176" spans="1:18" x14ac:dyDescent="0.25">
      <c r="A8176" s="132">
        <v>1087944</v>
      </c>
      <c r="B8176" s="145" t="s">
        <v>10306</v>
      </c>
      <c r="C8176" s="132">
        <v>4</v>
      </c>
      <c r="D8176" s="132" t="s">
        <v>20</v>
      </c>
      <c r="E8176" s="186" t="s">
        <v>20</v>
      </c>
      <c r="F8176" s="132" t="s">
        <v>20</v>
      </c>
      <c r="G8176" s="132" t="s">
        <v>20</v>
      </c>
      <c r="H8176" s="132" t="s">
        <v>20</v>
      </c>
      <c r="I8176" s="132" t="s">
        <v>20</v>
      </c>
      <c r="J8176" s="133">
        <v>3.45</v>
      </c>
      <c r="K8176" s="133">
        <v>3.1</v>
      </c>
      <c r="L8176" s="133">
        <v>2.25</v>
      </c>
      <c r="M8176" s="134" t="str">
        <f t="shared" si="127"/>
        <v>P</v>
      </c>
      <c r="N8176" s="171" t="s">
        <v>10682</v>
      </c>
      <c r="O8176" s="146" t="s">
        <v>1500</v>
      </c>
      <c r="P8176" s="146" t="s">
        <v>9418</v>
      </c>
      <c r="Q8176" s="147" t="s">
        <v>10519</v>
      </c>
      <c r="R8176" s="187">
        <v>9.52</v>
      </c>
    </row>
    <row r="8177" spans="1:18" x14ac:dyDescent="0.25">
      <c r="A8177" s="135">
        <v>1087951</v>
      </c>
      <c r="B8177" s="148" t="s">
        <v>7211</v>
      </c>
      <c r="C8177" s="135">
        <v>6</v>
      </c>
      <c r="D8177" s="135">
        <v>612</v>
      </c>
      <c r="E8177" s="188" t="s">
        <v>21</v>
      </c>
      <c r="F8177" s="135">
        <v>918</v>
      </c>
      <c r="G8177" s="135" t="s">
        <v>20</v>
      </c>
      <c r="H8177" s="135">
        <v>45</v>
      </c>
      <c r="I8177" s="135">
        <v>1</v>
      </c>
      <c r="J8177" s="136">
        <v>0.92</v>
      </c>
      <c r="K8177" s="136">
        <v>1.24</v>
      </c>
      <c r="L8177" s="136">
        <v>1.64</v>
      </c>
      <c r="M8177" s="137" t="str">
        <f t="shared" si="127"/>
        <v>P</v>
      </c>
      <c r="N8177" s="172" t="s">
        <v>10681</v>
      </c>
      <c r="O8177" s="149" t="s">
        <v>1506</v>
      </c>
      <c r="P8177" s="149" t="s">
        <v>9398</v>
      </c>
      <c r="Q8177" s="150" t="s">
        <v>10519</v>
      </c>
      <c r="R8177" s="189">
        <v>6.48</v>
      </c>
    </row>
    <row r="8178" spans="1:18" x14ac:dyDescent="0.25">
      <c r="A8178" s="132">
        <v>1088007</v>
      </c>
      <c r="B8178" s="145" t="s">
        <v>10307</v>
      </c>
      <c r="C8178" s="132">
        <v>1</v>
      </c>
      <c r="D8178" s="132" t="s">
        <v>20</v>
      </c>
      <c r="E8178" s="186" t="s">
        <v>20</v>
      </c>
      <c r="F8178" s="132" t="s">
        <v>20</v>
      </c>
      <c r="G8178" s="132" t="s">
        <v>20</v>
      </c>
      <c r="H8178" s="132" t="s">
        <v>20</v>
      </c>
      <c r="I8178" s="132" t="s">
        <v>20</v>
      </c>
      <c r="J8178" s="133">
        <v>2.2000000000000002</v>
      </c>
      <c r="K8178" s="133">
        <v>1</v>
      </c>
      <c r="L8178" s="133">
        <v>0.02</v>
      </c>
      <c r="M8178" s="134" t="str">
        <f t="shared" si="127"/>
        <v>P</v>
      </c>
      <c r="N8178" s="173" t="s">
        <v>10682</v>
      </c>
      <c r="O8178" s="146" t="s">
        <v>1506</v>
      </c>
      <c r="P8178" s="146" t="s">
        <v>9443</v>
      </c>
      <c r="Q8178" s="147" t="s">
        <v>10519</v>
      </c>
      <c r="R8178" s="187">
        <v>0.45</v>
      </c>
    </row>
    <row r="8179" spans="1:18" x14ac:dyDescent="0.25">
      <c r="A8179" s="135">
        <v>1088008</v>
      </c>
      <c r="B8179" s="148" t="s">
        <v>10308</v>
      </c>
      <c r="C8179" s="135">
        <v>1</v>
      </c>
      <c r="D8179" s="135" t="s">
        <v>20</v>
      </c>
      <c r="E8179" s="188" t="s">
        <v>20</v>
      </c>
      <c r="F8179" s="135" t="s">
        <v>20</v>
      </c>
      <c r="G8179" s="135" t="s">
        <v>20</v>
      </c>
      <c r="H8179" s="135" t="s">
        <v>20</v>
      </c>
      <c r="I8179" s="135" t="s">
        <v>20</v>
      </c>
      <c r="J8179" s="136">
        <v>2.36</v>
      </c>
      <c r="K8179" s="136">
        <v>1.8</v>
      </c>
      <c r="L8179" s="136">
        <v>0.03</v>
      </c>
      <c r="M8179" s="137" t="str">
        <f t="shared" si="127"/>
        <v>P</v>
      </c>
      <c r="N8179" s="172" t="s">
        <v>10682</v>
      </c>
      <c r="O8179" s="149" t="s">
        <v>1500</v>
      </c>
      <c r="P8179" s="149" t="s">
        <v>9456</v>
      </c>
      <c r="Q8179" s="150" t="s">
        <v>10519</v>
      </c>
      <c r="R8179" s="189">
        <v>0.53</v>
      </c>
    </row>
    <row r="8180" spans="1:18" x14ac:dyDescent="0.25">
      <c r="A8180" s="132">
        <v>1088012</v>
      </c>
      <c r="B8180" s="145" t="s">
        <v>7212</v>
      </c>
      <c r="C8180" s="132">
        <v>6</v>
      </c>
      <c r="D8180" s="132">
        <v>40</v>
      </c>
      <c r="E8180" s="186" t="s">
        <v>21</v>
      </c>
      <c r="F8180" s="132">
        <v>60</v>
      </c>
      <c r="G8180" s="132" t="s">
        <v>20</v>
      </c>
      <c r="H8180" s="132" t="s">
        <v>20</v>
      </c>
      <c r="I8180" s="132" t="s">
        <v>20</v>
      </c>
      <c r="J8180" s="133">
        <v>4.26</v>
      </c>
      <c r="K8180" s="133">
        <v>2.2599999999999998</v>
      </c>
      <c r="L8180" s="133">
        <v>2.52</v>
      </c>
      <c r="M8180" s="134" t="str">
        <f t="shared" si="127"/>
        <v>P</v>
      </c>
      <c r="N8180" s="171" t="s">
        <v>10681</v>
      </c>
      <c r="O8180" s="146" t="s">
        <v>1506</v>
      </c>
      <c r="P8180" s="146" t="s">
        <v>9435</v>
      </c>
      <c r="Q8180" s="147" t="s">
        <v>10519</v>
      </c>
      <c r="R8180" s="187">
        <v>4.08</v>
      </c>
    </row>
    <row r="8181" spans="1:18" x14ac:dyDescent="0.25">
      <c r="A8181" s="135">
        <v>1088020</v>
      </c>
      <c r="B8181" s="148" t="s">
        <v>10309</v>
      </c>
      <c r="C8181" s="135">
        <v>1</v>
      </c>
      <c r="D8181" s="135" t="s">
        <v>20</v>
      </c>
      <c r="E8181" s="188" t="s">
        <v>20</v>
      </c>
      <c r="F8181" s="135" t="s">
        <v>20</v>
      </c>
      <c r="G8181" s="135" t="s">
        <v>20</v>
      </c>
      <c r="H8181" s="135" t="s">
        <v>20</v>
      </c>
      <c r="I8181" s="135" t="s">
        <v>20</v>
      </c>
      <c r="J8181" s="136">
        <v>4.6500000000000004</v>
      </c>
      <c r="K8181" s="136">
        <v>2.2999999999999998</v>
      </c>
      <c r="L8181" s="136">
        <v>0.02</v>
      </c>
      <c r="M8181" s="137" t="str">
        <f t="shared" si="127"/>
        <v>P</v>
      </c>
      <c r="N8181" s="172" t="s">
        <v>10682</v>
      </c>
      <c r="O8181" s="149" t="s">
        <v>1506</v>
      </c>
      <c r="P8181" s="149" t="s">
        <v>9443</v>
      </c>
      <c r="Q8181" s="150" t="s">
        <v>10519</v>
      </c>
      <c r="R8181" s="189">
        <v>0.66</v>
      </c>
    </row>
    <row r="8182" spans="1:18" x14ac:dyDescent="0.25">
      <c r="A8182" s="132">
        <v>1088022</v>
      </c>
      <c r="B8182" s="145" t="s">
        <v>10310</v>
      </c>
      <c r="C8182" s="132">
        <v>1</v>
      </c>
      <c r="D8182" s="132" t="s">
        <v>20</v>
      </c>
      <c r="E8182" s="186" t="s">
        <v>20</v>
      </c>
      <c r="F8182" s="132" t="s">
        <v>20</v>
      </c>
      <c r="G8182" s="132" t="s">
        <v>20</v>
      </c>
      <c r="H8182" s="132" t="s">
        <v>20</v>
      </c>
      <c r="I8182" s="132" t="s">
        <v>20</v>
      </c>
      <c r="J8182" s="133">
        <v>3.45</v>
      </c>
      <c r="K8182" s="133">
        <v>2.2999999999999998</v>
      </c>
      <c r="L8182" s="133">
        <v>1.7000000000000001E-2</v>
      </c>
      <c r="M8182" s="134" t="str">
        <f t="shared" si="127"/>
        <v>P</v>
      </c>
      <c r="N8182" s="171" t="s">
        <v>10682</v>
      </c>
      <c r="O8182" s="146" t="s">
        <v>1506</v>
      </c>
      <c r="P8182" s="146" t="s">
        <v>9443</v>
      </c>
      <c r="Q8182" s="147" t="s">
        <v>10519</v>
      </c>
      <c r="R8182" s="187">
        <v>0.45</v>
      </c>
    </row>
    <row r="8183" spans="1:18" x14ac:dyDescent="0.25">
      <c r="A8183" s="135">
        <v>1088029</v>
      </c>
      <c r="B8183" s="148" t="s">
        <v>10311</v>
      </c>
      <c r="C8183" s="135">
        <v>1</v>
      </c>
      <c r="D8183" s="135" t="s">
        <v>20</v>
      </c>
      <c r="E8183" s="188" t="s">
        <v>20</v>
      </c>
      <c r="F8183" s="135" t="s">
        <v>20</v>
      </c>
      <c r="G8183" s="135" t="s">
        <v>20</v>
      </c>
      <c r="H8183" s="135" t="s">
        <v>20</v>
      </c>
      <c r="I8183" s="135" t="s">
        <v>20</v>
      </c>
      <c r="J8183" s="136">
        <v>3.45</v>
      </c>
      <c r="K8183" s="136">
        <v>2.2999999999999998</v>
      </c>
      <c r="L8183" s="136">
        <v>1.7000000000000001E-2</v>
      </c>
      <c r="M8183" s="137" t="str">
        <f t="shared" si="127"/>
        <v>P</v>
      </c>
      <c r="N8183" s="172" t="s">
        <v>10682</v>
      </c>
      <c r="O8183" s="149" t="s">
        <v>1506</v>
      </c>
      <c r="P8183" s="149" t="s">
        <v>9443</v>
      </c>
      <c r="Q8183" s="150" t="s">
        <v>10519</v>
      </c>
      <c r="R8183" s="189">
        <v>0.45</v>
      </c>
    </row>
    <row r="8184" spans="1:18" x14ac:dyDescent="0.25">
      <c r="A8184" s="132">
        <v>1088030</v>
      </c>
      <c r="B8184" s="145" t="s">
        <v>10312</v>
      </c>
      <c r="C8184" s="132">
        <v>1</v>
      </c>
      <c r="D8184" s="132" t="s">
        <v>20</v>
      </c>
      <c r="E8184" s="186" t="s">
        <v>20</v>
      </c>
      <c r="F8184" s="132" t="s">
        <v>20</v>
      </c>
      <c r="G8184" s="132" t="s">
        <v>20</v>
      </c>
      <c r="H8184" s="132" t="s">
        <v>20</v>
      </c>
      <c r="I8184" s="132" t="s">
        <v>20</v>
      </c>
      <c r="J8184" s="133">
        <v>3.45</v>
      </c>
      <c r="K8184" s="133">
        <v>2.2999999999999998</v>
      </c>
      <c r="L8184" s="133">
        <v>1.7000000000000001E-2</v>
      </c>
      <c r="M8184" s="134" t="str">
        <f t="shared" si="127"/>
        <v>P</v>
      </c>
      <c r="N8184" s="171" t="s">
        <v>10682</v>
      </c>
      <c r="O8184" s="146" t="s">
        <v>1506</v>
      </c>
      <c r="P8184" s="146" t="s">
        <v>9443</v>
      </c>
      <c r="Q8184" s="147" t="s">
        <v>10519</v>
      </c>
      <c r="R8184" s="187">
        <v>0.68</v>
      </c>
    </row>
    <row r="8185" spans="1:18" x14ac:dyDescent="0.25">
      <c r="A8185" s="135">
        <v>1088040</v>
      </c>
      <c r="B8185" s="148" t="s">
        <v>10510</v>
      </c>
      <c r="C8185" s="135">
        <v>6</v>
      </c>
      <c r="D8185" s="135" t="s">
        <v>20</v>
      </c>
      <c r="E8185" s="188" t="s">
        <v>20</v>
      </c>
      <c r="F8185" s="135" t="s">
        <v>20</v>
      </c>
      <c r="G8185" s="135" t="s">
        <v>20</v>
      </c>
      <c r="H8185" s="135" t="s">
        <v>20</v>
      </c>
      <c r="I8185" s="135" t="s">
        <v>20</v>
      </c>
      <c r="J8185" s="136">
        <v>2.7</v>
      </c>
      <c r="K8185" s="136">
        <v>1.7</v>
      </c>
      <c r="L8185" s="136">
        <v>0.5</v>
      </c>
      <c r="M8185" s="137" t="str">
        <f t="shared" si="127"/>
        <v>P</v>
      </c>
      <c r="N8185" s="174" t="s">
        <v>10682</v>
      </c>
      <c r="O8185" s="149" t="s">
        <v>1587</v>
      </c>
      <c r="P8185" s="149" t="s">
        <v>9421</v>
      </c>
      <c r="Q8185" s="150" t="s">
        <v>10519</v>
      </c>
      <c r="R8185" s="189">
        <v>3.4925373134328352</v>
      </c>
    </row>
    <row r="8186" spans="1:18" x14ac:dyDescent="0.25">
      <c r="A8186" s="132">
        <v>1088041</v>
      </c>
      <c r="B8186" s="145" t="s">
        <v>10469</v>
      </c>
      <c r="C8186" s="132">
        <v>12</v>
      </c>
      <c r="D8186" s="132" t="s">
        <v>20</v>
      </c>
      <c r="E8186" s="186" t="s">
        <v>20</v>
      </c>
      <c r="F8186" s="132" t="s">
        <v>20</v>
      </c>
      <c r="G8186" s="132" t="s">
        <v>20</v>
      </c>
      <c r="H8186" s="132" t="s">
        <v>20</v>
      </c>
      <c r="I8186" s="132" t="s">
        <v>20</v>
      </c>
      <c r="J8186" s="133">
        <v>2.9</v>
      </c>
      <c r="K8186" s="133">
        <v>2.6</v>
      </c>
      <c r="L8186" s="133">
        <v>0.6</v>
      </c>
      <c r="M8186" s="134" t="str">
        <f t="shared" si="127"/>
        <v>P</v>
      </c>
      <c r="N8186" s="171" t="s">
        <v>10682</v>
      </c>
      <c r="O8186" s="146" t="s">
        <v>1500</v>
      </c>
      <c r="P8186" s="146" t="s">
        <v>9418</v>
      </c>
      <c r="Q8186" s="147" t="s">
        <v>10519</v>
      </c>
      <c r="R8186" s="187">
        <v>5.8208955223880601</v>
      </c>
    </row>
    <row r="8187" spans="1:18" x14ac:dyDescent="0.25">
      <c r="A8187" s="135">
        <v>1088059</v>
      </c>
      <c r="B8187" s="148" t="s">
        <v>520</v>
      </c>
      <c r="C8187" s="135">
        <v>6</v>
      </c>
      <c r="D8187" s="135" t="s">
        <v>20</v>
      </c>
      <c r="E8187" s="188" t="s">
        <v>20</v>
      </c>
      <c r="F8187" s="135" t="s">
        <v>20</v>
      </c>
      <c r="G8187" s="135" t="s">
        <v>20</v>
      </c>
      <c r="H8187" s="135" t="s">
        <v>20</v>
      </c>
      <c r="I8187" s="135" t="s">
        <v>20</v>
      </c>
      <c r="J8187" s="136">
        <v>1.52</v>
      </c>
      <c r="K8187" s="136">
        <v>1.04</v>
      </c>
      <c r="L8187" s="136">
        <v>1.83</v>
      </c>
      <c r="M8187" s="137" t="str">
        <f t="shared" si="127"/>
        <v>P</v>
      </c>
      <c r="N8187" s="172" t="s">
        <v>10681</v>
      </c>
      <c r="O8187" s="149" t="s">
        <v>1506</v>
      </c>
      <c r="P8187" s="149" t="s">
        <v>9427</v>
      </c>
      <c r="Q8187" s="150" t="s">
        <v>10519</v>
      </c>
      <c r="R8187" s="189">
        <v>2.74</v>
      </c>
    </row>
    <row r="8188" spans="1:18" x14ac:dyDescent="0.25">
      <c r="A8188" s="132">
        <v>1088085</v>
      </c>
      <c r="B8188" s="145" t="s">
        <v>7213</v>
      </c>
      <c r="C8188" s="132">
        <v>12</v>
      </c>
      <c r="D8188" s="132">
        <v>123</v>
      </c>
      <c r="E8188" s="186" t="s">
        <v>20</v>
      </c>
      <c r="F8188" s="132" t="s">
        <v>20</v>
      </c>
      <c r="G8188" s="132" t="s">
        <v>20</v>
      </c>
      <c r="H8188" s="132" t="s">
        <v>20</v>
      </c>
      <c r="I8188" s="132" t="s">
        <v>20</v>
      </c>
      <c r="J8188" s="133">
        <v>2.7</v>
      </c>
      <c r="K8188" s="133">
        <v>1.9</v>
      </c>
      <c r="L8188" s="133">
        <v>1.6</v>
      </c>
      <c r="M8188" s="134" t="str">
        <f t="shared" si="127"/>
        <v>P</v>
      </c>
      <c r="N8188" s="171" t="s">
        <v>10682</v>
      </c>
      <c r="O8188" s="146" t="s">
        <v>1500</v>
      </c>
      <c r="P8188" s="146" t="s">
        <v>10033</v>
      </c>
      <c r="Q8188" s="147" t="s">
        <v>10519</v>
      </c>
      <c r="R8188" s="187">
        <v>6.9599999999999991</v>
      </c>
    </row>
    <row r="8189" spans="1:18" x14ac:dyDescent="0.25">
      <c r="A8189" s="135">
        <v>1088095</v>
      </c>
      <c r="B8189" s="148" t="s">
        <v>7214</v>
      </c>
      <c r="C8189" s="135">
        <v>20</v>
      </c>
      <c r="D8189" s="135">
        <v>112</v>
      </c>
      <c r="E8189" s="188" t="s">
        <v>21</v>
      </c>
      <c r="F8189" s="135">
        <v>136</v>
      </c>
      <c r="G8189" s="135" t="s">
        <v>21</v>
      </c>
      <c r="H8189" s="135" t="s">
        <v>21</v>
      </c>
      <c r="I8189" s="135" t="s">
        <v>21</v>
      </c>
      <c r="J8189" s="136">
        <v>4.05</v>
      </c>
      <c r="K8189" s="136">
        <v>1.65</v>
      </c>
      <c r="L8189" s="136">
        <v>1.64</v>
      </c>
      <c r="M8189" s="137" t="str">
        <f t="shared" si="127"/>
        <v>P</v>
      </c>
      <c r="N8189" s="172" t="s">
        <v>10682</v>
      </c>
      <c r="O8189" s="149" t="s">
        <v>1506</v>
      </c>
      <c r="P8189" s="149" t="s">
        <v>9518</v>
      </c>
      <c r="Q8189" s="150" t="s">
        <v>10519</v>
      </c>
      <c r="R8189" s="189">
        <v>12.8</v>
      </c>
    </row>
    <row r="8190" spans="1:18" x14ac:dyDescent="0.25">
      <c r="A8190" s="132">
        <v>1088105</v>
      </c>
      <c r="B8190" s="145" t="s">
        <v>10313</v>
      </c>
      <c r="C8190" s="132">
        <v>4</v>
      </c>
      <c r="D8190" s="132" t="s">
        <v>20</v>
      </c>
      <c r="E8190" s="186" t="s">
        <v>20</v>
      </c>
      <c r="F8190" s="132" t="s">
        <v>20</v>
      </c>
      <c r="G8190" s="132" t="s">
        <v>20</v>
      </c>
      <c r="H8190" s="132" t="s">
        <v>20</v>
      </c>
      <c r="I8190" s="132" t="s">
        <v>20</v>
      </c>
      <c r="J8190" s="133">
        <v>3.2</v>
      </c>
      <c r="K8190" s="133">
        <v>4.2</v>
      </c>
      <c r="L8190" s="133">
        <v>1.7</v>
      </c>
      <c r="M8190" s="134" t="str">
        <f t="shared" si="127"/>
        <v>P</v>
      </c>
      <c r="N8190" s="171" t="s">
        <v>10682</v>
      </c>
      <c r="O8190" s="146" t="s">
        <v>1500</v>
      </c>
      <c r="P8190" s="146" t="s">
        <v>9456</v>
      </c>
      <c r="Q8190" s="147" t="s">
        <v>10519</v>
      </c>
      <c r="R8190" s="187">
        <v>10.64</v>
      </c>
    </row>
    <row r="8191" spans="1:18" x14ac:dyDescent="0.25">
      <c r="A8191" s="135">
        <v>1088106</v>
      </c>
      <c r="B8191" s="148" t="s">
        <v>10314</v>
      </c>
      <c r="C8191" s="135">
        <v>4</v>
      </c>
      <c r="D8191" s="135" t="s">
        <v>20</v>
      </c>
      <c r="E8191" s="188" t="s">
        <v>20</v>
      </c>
      <c r="F8191" s="135" t="s">
        <v>20</v>
      </c>
      <c r="G8191" s="135" t="s">
        <v>20</v>
      </c>
      <c r="H8191" s="135" t="s">
        <v>20</v>
      </c>
      <c r="I8191" s="135" t="s">
        <v>20</v>
      </c>
      <c r="J8191" s="136">
        <v>3.2</v>
      </c>
      <c r="K8191" s="136">
        <v>4.2</v>
      </c>
      <c r="L8191" s="136">
        <v>1.7</v>
      </c>
      <c r="M8191" s="137" t="str">
        <f t="shared" si="127"/>
        <v>P</v>
      </c>
      <c r="N8191" s="172" t="s">
        <v>10682</v>
      </c>
      <c r="O8191" s="149" t="s">
        <v>1500</v>
      </c>
      <c r="P8191" s="149" t="s">
        <v>9456</v>
      </c>
      <c r="Q8191" s="150" t="s">
        <v>10519</v>
      </c>
      <c r="R8191" s="189">
        <v>10.64</v>
      </c>
    </row>
    <row r="8192" spans="1:18" x14ac:dyDescent="0.25">
      <c r="A8192" s="132">
        <v>1088107</v>
      </c>
      <c r="B8192" s="145" t="s">
        <v>10315</v>
      </c>
      <c r="C8192" s="132">
        <v>4</v>
      </c>
      <c r="D8192" s="132" t="s">
        <v>20</v>
      </c>
      <c r="E8192" s="186" t="s">
        <v>20</v>
      </c>
      <c r="F8192" s="132" t="s">
        <v>20</v>
      </c>
      <c r="G8192" s="132" t="s">
        <v>20</v>
      </c>
      <c r="H8192" s="132" t="s">
        <v>20</v>
      </c>
      <c r="I8192" s="132" t="s">
        <v>20</v>
      </c>
      <c r="J8192" s="133">
        <v>3.25</v>
      </c>
      <c r="K8192" s="133">
        <v>3.25</v>
      </c>
      <c r="L8192" s="133">
        <v>3.5</v>
      </c>
      <c r="M8192" s="134" t="str">
        <f t="shared" si="127"/>
        <v>P</v>
      </c>
      <c r="N8192" s="171" t="s">
        <v>10682</v>
      </c>
      <c r="O8192" s="146" t="s">
        <v>1500</v>
      </c>
      <c r="P8192" s="146" t="s">
        <v>9456</v>
      </c>
      <c r="Q8192" s="147" t="s">
        <v>10519</v>
      </c>
      <c r="R8192" s="187">
        <v>13.84</v>
      </c>
    </row>
    <row r="8193" spans="1:18" x14ac:dyDescent="0.25">
      <c r="A8193" s="135">
        <v>1088108</v>
      </c>
      <c r="B8193" s="148" t="s">
        <v>10316</v>
      </c>
      <c r="C8193" s="135">
        <v>1</v>
      </c>
      <c r="D8193" s="135" t="s">
        <v>20</v>
      </c>
      <c r="E8193" s="188" t="s">
        <v>20</v>
      </c>
      <c r="F8193" s="135" t="s">
        <v>20</v>
      </c>
      <c r="G8193" s="135" t="s">
        <v>20</v>
      </c>
      <c r="H8193" s="135" t="s">
        <v>20</v>
      </c>
      <c r="I8193" s="135" t="s">
        <v>20</v>
      </c>
      <c r="J8193" s="136">
        <v>1.85</v>
      </c>
      <c r="K8193" s="136">
        <v>0.1</v>
      </c>
      <c r="L8193" s="136">
        <v>0.65</v>
      </c>
      <c r="M8193" s="137" t="str">
        <f t="shared" si="127"/>
        <v>P</v>
      </c>
      <c r="N8193" s="172" t="s">
        <v>10682</v>
      </c>
      <c r="O8193" s="149" t="s">
        <v>1500</v>
      </c>
      <c r="P8193" s="149" t="s">
        <v>9418</v>
      </c>
      <c r="Q8193" s="150" t="s">
        <v>10519</v>
      </c>
      <c r="R8193" s="189">
        <v>1.02</v>
      </c>
    </row>
    <row r="8194" spans="1:18" x14ac:dyDescent="0.25">
      <c r="A8194" s="132">
        <v>1088115</v>
      </c>
      <c r="B8194" s="145" t="s">
        <v>533</v>
      </c>
      <c r="C8194" s="132">
        <v>3</v>
      </c>
      <c r="D8194" s="132">
        <v>2560</v>
      </c>
      <c r="E8194" s="186">
        <v>80</v>
      </c>
      <c r="F8194" s="132">
        <v>3200</v>
      </c>
      <c r="G8194" s="132">
        <v>240</v>
      </c>
      <c r="H8194" s="132">
        <v>240</v>
      </c>
      <c r="I8194" s="132">
        <v>1</v>
      </c>
      <c r="J8194" s="133">
        <v>1.08</v>
      </c>
      <c r="K8194" s="133">
        <v>1.28</v>
      </c>
      <c r="L8194" s="133">
        <v>0.51</v>
      </c>
      <c r="M8194" s="134" t="str">
        <f t="shared" ref="M8194:M8257" si="128">HYPERLINK(CONCATENATE("T:\Distribution Centre\RDC Department Shared\Cubiscan photos","\",A8194,"-pac.jpg"),"P")</f>
        <v>P</v>
      </c>
      <c r="N8194" s="173" t="s">
        <v>10682</v>
      </c>
      <c r="O8194" s="146" t="s">
        <v>1500</v>
      </c>
      <c r="P8194" s="146" t="s">
        <v>9418</v>
      </c>
      <c r="Q8194" s="147" t="s">
        <v>10519</v>
      </c>
      <c r="R8194" s="187">
        <v>1.1099999999999999</v>
      </c>
    </row>
    <row r="8195" spans="1:18" x14ac:dyDescent="0.25">
      <c r="A8195" s="135">
        <v>1088116</v>
      </c>
      <c r="B8195" s="148" t="s">
        <v>1411</v>
      </c>
      <c r="C8195" s="135">
        <v>3</v>
      </c>
      <c r="D8195" s="135">
        <v>5519</v>
      </c>
      <c r="E8195" s="188">
        <v>160</v>
      </c>
      <c r="F8195" s="135">
        <v>16000</v>
      </c>
      <c r="G8195" s="135">
        <v>320</v>
      </c>
      <c r="H8195" s="135" t="s">
        <v>21</v>
      </c>
      <c r="I8195" s="135">
        <v>1</v>
      </c>
      <c r="J8195" s="136">
        <v>1.36</v>
      </c>
      <c r="K8195" s="136">
        <v>0.69</v>
      </c>
      <c r="L8195" s="136">
        <v>0.17</v>
      </c>
      <c r="M8195" s="137" t="str">
        <f t="shared" si="128"/>
        <v>P</v>
      </c>
      <c r="N8195" s="174" t="s">
        <v>10682</v>
      </c>
      <c r="O8195" s="149" t="s">
        <v>1500</v>
      </c>
      <c r="P8195" s="149" t="s">
        <v>9418</v>
      </c>
      <c r="Q8195" s="150" t="s">
        <v>10519</v>
      </c>
      <c r="R8195" s="189">
        <v>1.26</v>
      </c>
    </row>
    <row r="8196" spans="1:18" x14ac:dyDescent="0.25">
      <c r="A8196" s="132">
        <v>1088131</v>
      </c>
      <c r="B8196" s="145" t="s">
        <v>7215</v>
      </c>
      <c r="C8196" s="132">
        <v>3</v>
      </c>
      <c r="D8196" s="132">
        <v>6750</v>
      </c>
      <c r="E8196" s="186" t="s">
        <v>20</v>
      </c>
      <c r="F8196" s="132" t="s">
        <v>20</v>
      </c>
      <c r="G8196" s="132" t="s">
        <v>20</v>
      </c>
      <c r="H8196" s="132" t="s">
        <v>20</v>
      </c>
      <c r="I8196" s="132" t="s">
        <v>20</v>
      </c>
      <c r="J8196" s="133">
        <v>0.51</v>
      </c>
      <c r="K8196" s="133">
        <v>0.17</v>
      </c>
      <c r="L8196" s="133">
        <v>1.3</v>
      </c>
      <c r="M8196" s="134" t="str">
        <f t="shared" si="128"/>
        <v>P</v>
      </c>
      <c r="N8196" s="171" t="s">
        <v>10681</v>
      </c>
      <c r="O8196" s="146" t="s">
        <v>1506</v>
      </c>
      <c r="P8196" s="146" t="s">
        <v>9410</v>
      </c>
      <c r="Q8196" s="147" t="s">
        <v>10106</v>
      </c>
      <c r="R8196" s="187">
        <v>3.75</v>
      </c>
    </row>
    <row r="8197" spans="1:18" x14ac:dyDescent="0.25">
      <c r="A8197" s="135">
        <v>1088136</v>
      </c>
      <c r="B8197" s="148" t="s">
        <v>7216</v>
      </c>
      <c r="C8197" s="135">
        <v>3</v>
      </c>
      <c r="D8197" s="135">
        <v>3300</v>
      </c>
      <c r="E8197" s="188">
        <v>55</v>
      </c>
      <c r="F8197" s="135">
        <v>4400</v>
      </c>
      <c r="G8197" s="135">
        <v>220</v>
      </c>
      <c r="H8197" s="135">
        <v>275</v>
      </c>
      <c r="I8197" s="135">
        <v>1</v>
      </c>
      <c r="J8197" s="136">
        <v>0.75</v>
      </c>
      <c r="K8197" s="136">
        <v>0.26</v>
      </c>
      <c r="L8197" s="136">
        <v>1.45</v>
      </c>
      <c r="M8197" s="137" t="str">
        <f t="shared" si="128"/>
        <v>P</v>
      </c>
      <c r="N8197" s="174" t="s">
        <v>10681</v>
      </c>
      <c r="O8197" s="149" t="s">
        <v>1607</v>
      </c>
      <c r="P8197" s="149" t="s">
        <v>9559</v>
      </c>
      <c r="Q8197" s="150" t="s">
        <v>10519</v>
      </c>
      <c r="R8197" s="189">
        <v>5.49</v>
      </c>
    </row>
    <row r="8198" spans="1:18" x14ac:dyDescent="0.25">
      <c r="A8198" s="132">
        <v>1088137</v>
      </c>
      <c r="B8198" s="145" t="s">
        <v>10046</v>
      </c>
      <c r="C8198" s="132">
        <v>6</v>
      </c>
      <c r="D8198" s="132" t="s">
        <v>20</v>
      </c>
      <c r="E8198" s="186" t="s">
        <v>20</v>
      </c>
      <c r="F8198" s="132" t="s">
        <v>20</v>
      </c>
      <c r="G8198" s="132" t="s">
        <v>20</v>
      </c>
      <c r="H8198" s="132" t="s">
        <v>20</v>
      </c>
      <c r="I8198" s="132" t="s">
        <v>20</v>
      </c>
      <c r="J8198" s="133">
        <v>2.6</v>
      </c>
      <c r="K8198" s="133">
        <v>1.3</v>
      </c>
      <c r="L8198" s="133">
        <v>0.6</v>
      </c>
      <c r="M8198" s="134" t="str">
        <f t="shared" si="128"/>
        <v>P</v>
      </c>
      <c r="N8198" s="173" t="s">
        <v>10682</v>
      </c>
      <c r="O8198" s="146" t="s">
        <v>1500</v>
      </c>
      <c r="P8198" s="146" t="s">
        <v>9418</v>
      </c>
      <c r="Q8198" s="147" t="s">
        <v>10519</v>
      </c>
      <c r="R8198" s="187">
        <v>3.91044776119403</v>
      </c>
    </row>
    <row r="8199" spans="1:18" x14ac:dyDescent="0.25">
      <c r="A8199" s="135">
        <v>1088138</v>
      </c>
      <c r="B8199" s="148" t="s">
        <v>1175</v>
      </c>
      <c r="C8199" s="135">
        <v>3</v>
      </c>
      <c r="D8199" s="135">
        <v>1024</v>
      </c>
      <c r="E8199" s="188">
        <v>16</v>
      </c>
      <c r="F8199" s="135">
        <v>1280</v>
      </c>
      <c r="G8199" s="135" t="s">
        <v>20</v>
      </c>
      <c r="H8199" s="135">
        <v>96</v>
      </c>
      <c r="I8199" s="135">
        <v>1</v>
      </c>
      <c r="J8199" s="136">
        <v>2.06</v>
      </c>
      <c r="K8199" s="136">
        <v>0.37</v>
      </c>
      <c r="L8199" s="136">
        <v>1.27</v>
      </c>
      <c r="M8199" s="137" t="str">
        <f t="shared" si="128"/>
        <v>P</v>
      </c>
      <c r="N8199" s="174" t="s">
        <v>10681</v>
      </c>
      <c r="O8199" s="149" t="s">
        <v>1506</v>
      </c>
      <c r="P8199" s="149" t="s">
        <v>9410</v>
      </c>
      <c r="Q8199" s="150" t="s">
        <v>10519</v>
      </c>
      <c r="R8199" s="189">
        <v>6.3000000000000007</v>
      </c>
    </row>
    <row r="8200" spans="1:18" x14ac:dyDescent="0.25">
      <c r="A8200" s="132">
        <v>1088139</v>
      </c>
      <c r="B8200" s="145" t="s">
        <v>7217</v>
      </c>
      <c r="C8200" s="132">
        <v>3</v>
      </c>
      <c r="D8200" s="132">
        <v>4224</v>
      </c>
      <c r="E8200" s="186">
        <v>24</v>
      </c>
      <c r="F8200" s="132">
        <v>4752</v>
      </c>
      <c r="G8200" s="132">
        <v>192</v>
      </c>
      <c r="H8200" s="132" t="s">
        <v>20</v>
      </c>
      <c r="I8200" s="132">
        <v>2</v>
      </c>
      <c r="J8200" s="133">
        <v>0.95499999999999996</v>
      </c>
      <c r="K8200" s="133">
        <v>0.218</v>
      </c>
      <c r="L8200" s="133">
        <v>1.38</v>
      </c>
      <c r="M8200" s="134" t="str">
        <f t="shared" si="128"/>
        <v>P</v>
      </c>
      <c r="N8200" s="173" t="s">
        <v>10681</v>
      </c>
      <c r="O8200" s="146" t="s">
        <v>1506</v>
      </c>
      <c r="P8200" s="146" t="s">
        <v>10455</v>
      </c>
      <c r="Q8200" s="147" t="s">
        <v>10519</v>
      </c>
      <c r="R8200" s="187">
        <v>2.61</v>
      </c>
    </row>
    <row r="8201" spans="1:18" x14ac:dyDescent="0.25">
      <c r="A8201" s="135">
        <v>1088140</v>
      </c>
      <c r="B8201" s="148" t="s">
        <v>7218</v>
      </c>
      <c r="C8201" s="135">
        <v>3</v>
      </c>
      <c r="D8201" s="135">
        <v>4800</v>
      </c>
      <c r="E8201" s="188">
        <v>120</v>
      </c>
      <c r="F8201" s="135" t="s">
        <v>20</v>
      </c>
      <c r="G8201" s="135" t="s">
        <v>20</v>
      </c>
      <c r="H8201" s="135">
        <v>480</v>
      </c>
      <c r="I8201" s="135">
        <v>1</v>
      </c>
      <c r="J8201" s="136">
        <v>1.0620000000000001</v>
      </c>
      <c r="K8201" s="136">
        <v>0.60299999999999998</v>
      </c>
      <c r="L8201" s="136">
        <v>0.222</v>
      </c>
      <c r="M8201" s="137" t="str">
        <f t="shared" si="128"/>
        <v>P</v>
      </c>
      <c r="N8201" s="172" t="s">
        <v>10681</v>
      </c>
      <c r="O8201" s="149" t="s">
        <v>1562</v>
      </c>
      <c r="P8201" s="149" t="s">
        <v>9454</v>
      </c>
      <c r="Q8201" s="150" t="s">
        <v>10519</v>
      </c>
      <c r="R8201" s="189">
        <v>2.7600000000000002</v>
      </c>
    </row>
    <row r="8202" spans="1:18" x14ac:dyDescent="0.25">
      <c r="A8202" s="132">
        <v>1088141</v>
      </c>
      <c r="B8202" s="145" t="s">
        <v>7219</v>
      </c>
      <c r="C8202" s="132">
        <v>3</v>
      </c>
      <c r="D8202" s="132">
        <v>4800</v>
      </c>
      <c r="E8202" s="186">
        <v>120</v>
      </c>
      <c r="F8202" s="132" t="s">
        <v>20</v>
      </c>
      <c r="G8202" s="132" t="s">
        <v>20</v>
      </c>
      <c r="H8202" s="132">
        <v>480</v>
      </c>
      <c r="I8202" s="132">
        <v>1</v>
      </c>
      <c r="J8202" s="133">
        <v>1.0620000000000001</v>
      </c>
      <c r="K8202" s="133">
        <v>0.60299999999999998</v>
      </c>
      <c r="L8202" s="133">
        <v>0.222</v>
      </c>
      <c r="M8202" s="134" t="str">
        <f t="shared" si="128"/>
        <v>P</v>
      </c>
      <c r="N8202" s="171" t="s">
        <v>10681</v>
      </c>
      <c r="O8202" s="146" t="s">
        <v>1562</v>
      </c>
      <c r="P8202" s="146" t="s">
        <v>9454</v>
      </c>
      <c r="Q8202" s="147" t="s">
        <v>10519</v>
      </c>
      <c r="R8202" s="187">
        <v>2.73</v>
      </c>
    </row>
    <row r="8203" spans="1:18" x14ac:dyDescent="0.25">
      <c r="A8203" s="135">
        <v>1088143</v>
      </c>
      <c r="B8203" s="148" t="s">
        <v>10047</v>
      </c>
      <c r="C8203" s="135">
        <v>6</v>
      </c>
      <c r="D8203" s="135" t="s">
        <v>20</v>
      </c>
      <c r="E8203" s="188" t="s">
        <v>20</v>
      </c>
      <c r="F8203" s="135" t="s">
        <v>20</v>
      </c>
      <c r="G8203" s="135" t="s">
        <v>20</v>
      </c>
      <c r="H8203" s="135" t="s">
        <v>20</v>
      </c>
      <c r="I8203" s="135" t="s">
        <v>20</v>
      </c>
      <c r="J8203" s="136">
        <v>2.9</v>
      </c>
      <c r="K8203" s="136">
        <v>1.6</v>
      </c>
      <c r="L8203" s="136">
        <v>1.5</v>
      </c>
      <c r="M8203" s="137" t="str">
        <f t="shared" si="128"/>
        <v>P</v>
      </c>
      <c r="N8203" s="172" t="s">
        <v>10682</v>
      </c>
      <c r="O8203" s="149" t="s">
        <v>1500</v>
      </c>
      <c r="P8203" s="149" t="s">
        <v>9418</v>
      </c>
      <c r="Q8203" s="150" t="s">
        <v>10519</v>
      </c>
      <c r="R8203" s="189">
        <v>10.529850746268655</v>
      </c>
    </row>
    <row r="8204" spans="1:18" x14ac:dyDescent="0.25">
      <c r="A8204" s="132">
        <v>1088144</v>
      </c>
      <c r="B8204" s="145" t="s">
        <v>10317</v>
      </c>
      <c r="C8204" s="132">
        <v>1</v>
      </c>
      <c r="D8204" s="132">
        <v>160</v>
      </c>
      <c r="E8204" s="186" t="s">
        <v>21</v>
      </c>
      <c r="F8204" s="132">
        <v>190</v>
      </c>
      <c r="G8204" s="132" t="s">
        <v>20</v>
      </c>
      <c r="H8204" s="132" t="s">
        <v>20</v>
      </c>
      <c r="I8204" s="132" t="s">
        <v>20</v>
      </c>
      <c r="J8204" s="133">
        <v>2.2999999999999998</v>
      </c>
      <c r="K8204" s="133">
        <v>4.55</v>
      </c>
      <c r="L8204" s="133">
        <v>0.75</v>
      </c>
      <c r="M8204" s="134" t="str">
        <f t="shared" si="128"/>
        <v>P</v>
      </c>
      <c r="N8204" s="173" t="s">
        <v>10682</v>
      </c>
      <c r="O8204" s="146" t="s">
        <v>1506</v>
      </c>
      <c r="P8204" s="146" t="s">
        <v>9401</v>
      </c>
      <c r="Q8204" s="147" t="s">
        <v>10519</v>
      </c>
      <c r="R8204" s="187">
        <v>6.83</v>
      </c>
    </row>
    <row r="8205" spans="1:18" x14ac:dyDescent="0.25">
      <c r="A8205" s="135">
        <v>1088145</v>
      </c>
      <c r="B8205" s="148" t="s">
        <v>10048</v>
      </c>
      <c r="C8205" s="135">
        <v>1</v>
      </c>
      <c r="D8205" s="135" t="s">
        <v>20</v>
      </c>
      <c r="E8205" s="188" t="s">
        <v>20</v>
      </c>
      <c r="F8205" s="135" t="s">
        <v>20</v>
      </c>
      <c r="G8205" s="135" t="s">
        <v>20</v>
      </c>
      <c r="H8205" s="135" t="s">
        <v>20</v>
      </c>
      <c r="I8205" s="135" t="s">
        <v>20</v>
      </c>
      <c r="J8205" s="136">
        <v>2.75</v>
      </c>
      <c r="K8205" s="136">
        <v>2.2000000000000002</v>
      </c>
      <c r="L8205" s="136">
        <v>0.1</v>
      </c>
      <c r="M8205" s="137" t="str">
        <f t="shared" si="128"/>
        <v>P</v>
      </c>
      <c r="N8205" s="174" t="s">
        <v>10682</v>
      </c>
      <c r="O8205" s="149" t="s">
        <v>1500</v>
      </c>
      <c r="P8205" s="149" t="s">
        <v>9456</v>
      </c>
      <c r="Q8205" s="150" t="s">
        <v>10519</v>
      </c>
      <c r="R8205" s="189">
        <v>1.4776119402985073</v>
      </c>
    </row>
    <row r="8206" spans="1:18" x14ac:dyDescent="0.25">
      <c r="A8206" s="132">
        <v>1088146</v>
      </c>
      <c r="B8206" s="145" t="s">
        <v>8787</v>
      </c>
      <c r="C8206" s="132">
        <v>6</v>
      </c>
      <c r="D8206" s="132" t="s">
        <v>20</v>
      </c>
      <c r="E8206" s="186" t="s">
        <v>20</v>
      </c>
      <c r="F8206" s="132" t="s">
        <v>20</v>
      </c>
      <c r="G8206" s="132" t="s">
        <v>20</v>
      </c>
      <c r="H8206" s="132" t="s">
        <v>20</v>
      </c>
      <c r="I8206" s="132" t="s">
        <v>20</v>
      </c>
      <c r="J8206" s="133">
        <v>1.77</v>
      </c>
      <c r="K8206" s="133">
        <v>1.17</v>
      </c>
      <c r="L8206" s="133">
        <v>1.5</v>
      </c>
      <c r="M8206" s="134" t="str">
        <f t="shared" si="128"/>
        <v>P</v>
      </c>
      <c r="N8206" s="173" t="s">
        <v>10681</v>
      </c>
      <c r="O8206" s="146" t="s">
        <v>1506</v>
      </c>
      <c r="P8206" s="146" t="s">
        <v>9430</v>
      </c>
      <c r="Q8206" s="147" t="s">
        <v>10519</v>
      </c>
      <c r="R8206" s="187">
        <v>3.69</v>
      </c>
    </row>
    <row r="8207" spans="1:18" x14ac:dyDescent="0.25">
      <c r="A8207" s="135">
        <v>1088148</v>
      </c>
      <c r="B8207" s="148" t="s">
        <v>1201</v>
      </c>
      <c r="C8207" s="135">
        <v>6</v>
      </c>
      <c r="D8207" s="135">
        <v>288</v>
      </c>
      <c r="E8207" s="188" t="s">
        <v>20</v>
      </c>
      <c r="F8207" s="135" t="s">
        <v>20</v>
      </c>
      <c r="G8207" s="135" t="s">
        <v>20</v>
      </c>
      <c r="H8207" s="135" t="s">
        <v>20</v>
      </c>
      <c r="I8207" s="135" t="s">
        <v>20</v>
      </c>
      <c r="J8207" s="136">
        <v>1.5</v>
      </c>
      <c r="K8207" s="136">
        <v>1</v>
      </c>
      <c r="L8207" s="136">
        <v>1.8</v>
      </c>
      <c r="M8207" s="137" t="str">
        <f t="shared" si="128"/>
        <v>P</v>
      </c>
      <c r="N8207" s="174" t="s">
        <v>10681</v>
      </c>
      <c r="O8207" s="149" t="s">
        <v>1506</v>
      </c>
      <c r="P8207" s="149" t="s">
        <v>9430</v>
      </c>
      <c r="Q8207" s="150" t="s">
        <v>10519</v>
      </c>
      <c r="R8207" s="189">
        <v>3.84</v>
      </c>
    </row>
    <row r="8208" spans="1:18" x14ac:dyDescent="0.25">
      <c r="A8208" s="132">
        <v>1088150</v>
      </c>
      <c r="B8208" s="145" t="s">
        <v>1233</v>
      </c>
      <c r="C8208" s="132">
        <v>12</v>
      </c>
      <c r="D8208" s="132">
        <v>549</v>
      </c>
      <c r="E8208" s="186" t="s">
        <v>20</v>
      </c>
      <c r="F8208" s="132" t="s">
        <v>20</v>
      </c>
      <c r="G8208" s="132" t="s">
        <v>20</v>
      </c>
      <c r="H8208" s="132" t="s">
        <v>20</v>
      </c>
      <c r="I8208" s="132" t="s">
        <v>20</v>
      </c>
      <c r="J8208" s="133">
        <v>1.54</v>
      </c>
      <c r="K8208" s="133">
        <v>1.1599999999999999</v>
      </c>
      <c r="L8208" s="133">
        <v>0.9</v>
      </c>
      <c r="M8208" s="134" t="str">
        <f t="shared" si="128"/>
        <v>P</v>
      </c>
      <c r="N8208" s="173" t="s">
        <v>10681</v>
      </c>
      <c r="O8208" s="146" t="s">
        <v>1506</v>
      </c>
      <c r="P8208" s="146" t="s">
        <v>9430</v>
      </c>
      <c r="Q8208" s="147" t="s">
        <v>10519</v>
      </c>
      <c r="R8208" s="187">
        <v>3.24</v>
      </c>
    </row>
    <row r="8209" spans="1:18" x14ac:dyDescent="0.25">
      <c r="A8209" s="135">
        <v>1088151</v>
      </c>
      <c r="B8209" s="148" t="s">
        <v>1232</v>
      </c>
      <c r="C8209" s="135">
        <v>6</v>
      </c>
      <c r="D8209" s="135">
        <v>300</v>
      </c>
      <c r="E8209" s="188" t="s">
        <v>20</v>
      </c>
      <c r="F8209" s="135" t="s">
        <v>20</v>
      </c>
      <c r="G8209" s="135" t="s">
        <v>20</v>
      </c>
      <c r="H8209" s="135" t="s">
        <v>20</v>
      </c>
      <c r="I8209" s="135" t="s">
        <v>20</v>
      </c>
      <c r="J8209" s="136">
        <v>1.77</v>
      </c>
      <c r="K8209" s="136">
        <v>1.17</v>
      </c>
      <c r="L8209" s="136">
        <v>1.5</v>
      </c>
      <c r="M8209" s="137" t="str">
        <f t="shared" si="128"/>
        <v>P</v>
      </c>
      <c r="N8209" s="174" t="s">
        <v>10681</v>
      </c>
      <c r="O8209" s="149" t="s">
        <v>1506</v>
      </c>
      <c r="P8209" s="149" t="s">
        <v>9430</v>
      </c>
      <c r="Q8209" s="150" t="s">
        <v>10519</v>
      </c>
      <c r="R8209" s="189">
        <v>3.12</v>
      </c>
    </row>
    <row r="8210" spans="1:18" x14ac:dyDescent="0.25">
      <c r="A8210" s="132">
        <v>1088159</v>
      </c>
      <c r="B8210" s="145" t="s">
        <v>1200</v>
      </c>
      <c r="C8210" s="132">
        <v>12</v>
      </c>
      <c r="D8210" s="132">
        <v>549</v>
      </c>
      <c r="E8210" s="186" t="s">
        <v>20</v>
      </c>
      <c r="F8210" s="132" t="s">
        <v>20</v>
      </c>
      <c r="G8210" s="132" t="s">
        <v>20</v>
      </c>
      <c r="H8210" s="132" t="s">
        <v>20</v>
      </c>
      <c r="I8210" s="132" t="s">
        <v>20</v>
      </c>
      <c r="J8210" s="133">
        <v>1.54</v>
      </c>
      <c r="K8210" s="133">
        <v>1.1599999999999999</v>
      </c>
      <c r="L8210" s="133">
        <v>0.9</v>
      </c>
      <c r="M8210" s="134" t="str">
        <f t="shared" si="128"/>
        <v>P</v>
      </c>
      <c r="N8210" s="173" t="s">
        <v>10681</v>
      </c>
      <c r="O8210" s="146" t="s">
        <v>1506</v>
      </c>
      <c r="P8210" s="146" t="s">
        <v>9430</v>
      </c>
      <c r="Q8210" s="147" t="s">
        <v>10519</v>
      </c>
      <c r="R8210" s="187">
        <v>3.12</v>
      </c>
    </row>
    <row r="8211" spans="1:18" x14ac:dyDescent="0.25">
      <c r="A8211" s="135">
        <v>1088162</v>
      </c>
      <c r="B8211" s="148" t="s">
        <v>7220</v>
      </c>
      <c r="C8211" s="135">
        <v>3</v>
      </c>
      <c r="D8211" s="135">
        <v>3300</v>
      </c>
      <c r="E8211" s="188">
        <v>55</v>
      </c>
      <c r="F8211" s="135">
        <v>4400</v>
      </c>
      <c r="G8211" s="135">
        <v>220</v>
      </c>
      <c r="H8211" s="135">
        <v>275</v>
      </c>
      <c r="I8211" s="135">
        <v>1</v>
      </c>
      <c r="J8211" s="136">
        <v>0.76</v>
      </c>
      <c r="K8211" s="136">
        <v>0.26</v>
      </c>
      <c r="L8211" s="136">
        <v>1.46</v>
      </c>
      <c r="M8211" s="137" t="str">
        <f t="shared" si="128"/>
        <v>P</v>
      </c>
      <c r="N8211" s="172" t="s">
        <v>10681</v>
      </c>
      <c r="O8211" s="149" t="s">
        <v>1607</v>
      </c>
      <c r="P8211" s="149" t="s">
        <v>9559</v>
      </c>
      <c r="Q8211" s="150" t="s">
        <v>10519</v>
      </c>
      <c r="R8211" s="189">
        <v>5.49</v>
      </c>
    </row>
    <row r="8212" spans="1:18" x14ac:dyDescent="0.25">
      <c r="A8212" s="132">
        <v>1088209</v>
      </c>
      <c r="B8212" s="145" t="s">
        <v>1199</v>
      </c>
      <c r="C8212" s="132">
        <v>6</v>
      </c>
      <c r="D8212" s="132">
        <v>300</v>
      </c>
      <c r="E8212" s="186" t="s">
        <v>20</v>
      </c>
      <c r="F8212" s="132" t="s">
        <v>20</v>
      </c>
      <c r="G8212" s="132" t="s">
        <v>20</v>
      </c>
      <c r="H8212" s="132" t="s">
        <v>20</v>
      </c>
      <c r="I8212" s="132" t="s">
        <v>20</v>
      </c>
      <c r="J8212" s="133">
        <v>1.77</v>
      </c>
      <c r="K8212" s="133">
        <v>1.17</v>
      </c>
      <c r="L8212" s="133">
        <v>1.5</v>
      </c>
      <c r="M8212" s="134" t="str">
        <f t="shared" si="128"/>
        <v>P</v>
      </c>
      <c r="N8212" s="171" t="s">
        <v>10681</v>
      </c>
      <c r="O8212" s="146" t="s">
        <v>1506</v>
      </c>
      <c r="P8212" s="146" t="s">
        <v>9430</v>
      </c>
      <c r="Q8212" s="147" t="s">
        <v>10519</v>
      </c>
      <c r="R8212" s="187">
        <v>2.7600000000000002</v>
      </c>
    </row>
    <row r="8213" spans="1:18" x14ac:dyDescent="0.25">
      <c r="A8213" s="135">
        <v>1088210</v>
      </c>
      <c r="B8213" s="148" t="s">
        <v>10318</v>
      </c>
      <c r="C8213" s="135">
        <v>1</v>
      </c>
      <c r="D8213" s="135">
        <v>10</v>
      </c>
      <c r="E8213" s="188" t="s">
        <v>21</v>
      </c>
      <c r="F8213" s="135">
        <v>15</v>
      </c>
      <c r="G8213" s="135" t="s">
        <v>20</v>
      </c>
      <c r="H8213" s="135" t="s">
        <v>20</v>
      </c>
      <c r="I8213" s="135" t="s">
        <v>20</v>
      </c>
      <c r="J8213" s="136">
        <v>11.74</v>
      </c>
      <c r="K8213" s="136">
        <v>9.06</v>
      </c>
      <c r="L8213" s="136">
        <v>1.06</v>
      </c>
      <c r="M8213" s="137" t="str">
        <f t="shared" si="128"/>
        <v>P</v>
      </c>
      <c r="N8213" s="172" t="s">
        <v>10682</v>
      </c>
      <c r="O8213" s="149" t="s">
        <v>1506</v>
      </c>
      <c r="P8213" s="149" t="s">
        <v>10580</v>
      </c>
      <c r="Q8213" s="150" t="s">
        <v>10519</v>
      </c>
      <c r="R8213" s="189">
        <v>199.36</v>
      </c>
    </row>
    <row r="8214" spans="1:18" x14ac:dyDescent="0.25">
      <c r="A8214" s="132">
        <v>1088220</v>
      </c>
      <c r="B8214" s="145" t="s">
        <v>7221</v>
      </c>
      <c r="C8214" s="132">
        <v>1</v>
      </c>
      <c r="D8214" s="132">
        <v>180</v>
      </c>
      <c r="E8214" s="186" t="s">
        <v>20</v>
      </c>
      <c r="F8214" s="132" t="s">
        <v>20</v>
      </c>
      <c r="G8214" s="132" t="s">
        <v>20</v>
      </c>
      <c r="H8214" s="132" t="s">
        <v>20</v>
      </c>
      <c r="I8214" s="132" t="s">
        <v>20</v>
      </c>
      <c r="J8214" s="133">
        <v>2.25</v>
      </c>
      <c r="K8214" s="133">
        <v>3.8</v>
      </c>
      <c r="L8214" s="133">
        <v>0.9</v>
      </c>
      <c r="M8214" s="134" t="str">
        <f t="shared" si="128"/>
        <v>P</v>
      </c>
      <c r="N8214" s="171" t="s">
        <v>10682</v>
      </c>
      <c r="O8214" s="146" t="s">
        <v>1506</v>
      </c>
      <c r="P8214" s="146" t="s">
        <v>9401</v>
      </c>
      <c r="Q8214" s="147" t="s">
        <v>10519</v>
      </c>
      <c r="R8214" s="187">
        <v>4.5</v>
      </c>
    </row>
    <row r="8215" spans="1:18" x14ac:dyDescent="0.25">
      <c r="A8215" s="135">
        <v>1088224</v>
      </c>
      <c r="B8215" s="148" t="s">
        <v>7222</v>
      </c>
      <c r="C8215" s="135">
        <v>1</v>
      </c>
      <c r="D8215" s="135">
        <v>533</v>
      </c>
      <c r="E8215" s="188" t="s">
        <v>21</v>
      </c>
      <c r="F8215" s="135" t="s">
        <v>20</v>
      </c>
      <c r="G8215" s="135" t="s">
        <v>20</v>
      </c>
      <c r="H8215" s="135">
        <v>35</v>
      </c>
      <c r="I8215" s="135">
        <v>2</v>
      </c>
      <c r="J8215" s="136">
        <v>1.53</v>
      </c>
      <c r="K8215" s="136">
        <v>1.1499999999999999</v>
      </c>
      <c r="L8215" s="136">
        <v>0.69</v>
      </c>
      <c r="M8215" s="137" t="str">
        <f t="shared" si="128"/>
        <v>P</v>
      </c>
      <c r="N8215" s="172" t="s">
        <v>10682</v>
      </c>
      <c r="O8215" s="149" t="s">
        <v>1506</v>
      </c>
      <c r="P8215" s="149" t="s">
        <v>9401</v>
      </c>
      <c r="Q8215" s="150" t="s">
        <v>10519</v>
      </c>
      <c r="R8215" s="189">
        <v>10.32</v>
      </c>
    </row>
    <row r="8216" spans="1:18" x14ac:dyDescent="0.25">
      <c r="A8216" s="132">
        <v>1088228</v>
      </c>
      <c r="B8216" s="145" t="s">
        <v>7223</v>
      </c>
      <c r="C8216" s="132">
        <v>1</v>
      </c>
      <c r="D8216" s="132" t="s">
        <v>20</v>
      </c>
      <c r="E8216" s="186" t="s">
        <v>20</v>
      </c>
      <c r="F8216" s="132" t="s">
        <v>20</v>
      </c>
      <c r="G8216" s="132" t="s">
        <v>20</v>
      </c>
      <c r="H8216" s="132" t="s">
        <v>20</v>
      </c>
      <c r="I8216" s="132" t="s">
        <v>20</v>
      </c>
      <c r="J8216" s="133">
        <v>2.7</v>
      </c>
      <c r="K8216" s="133">
        <v>2.5</v>
      </c>
      <c r="L8216" s="133">
        <v>0.2</v>
      </c>
      <c r="M8216" s="134" t="str">
        <f t="shared" si="128"/>
        <v>P</v>
      </c>
      <c r="N8216" s="171" t="s">
        <v>10682</v>
      </c>
      <c r="O8216" s="146" t="s">
        <v>1506</v>
      </c>
      <c r="P8216" s="146" t="s">
        <v>10694</v>
      </c>
      <c r="Q8216" s="147" t="s">
        <v>10519</v>
      </c>
      <c r="R8216" s="187">
        <v>2.87</v>
      </c>
    </row>
    <row r="8217" spans="1:18" x14ac:dyDescent="0.25">
      <c r="A8217" s="135">
        <v>1088234</v>
      </c>
      <c r="B8217" s="148" t="s">
        <v>10049</v>
      </c>
      <c r="C8217" s="135">
        <v>1</v>
      </c>
      <c r="D8217" s="135">
        <v>1</v>
      </c>
      <c r="E8217" s="188" t="s">
        <v>20</v>
      </c>
      <c r="F8217" s="135" t="s">
        <v>20</v>
      </c>
      <c r="G8217" s="135" t="s">
        <v>20</v>
      </c>
      <c r="H8217" s="135" t="s">
        <v>20</v>
      </c>
      <c r="I8217" s="135" t="s">
        <v>20</v>
      </c>
      <c r="J8217" s="136">
        <v>7.7</v>
      </c>
      <c r="K8217" s="136">
        <v>6.5</v>
      </c>
      <c r="L8217" s="136">
        <v>10.5</v>
      </c>
      <c r="M8217" s="137" t="str">
        <f t="shared" si="128"/>
        <v>P</v>
      </c>
      <c r="N8217" s="172" t="s">
        <v>10682</v>
      </c>
      <c r="O8217" s="149" t="s">
        <v>1506</v>
      </c>
      <c r="P8217" s="149" t="s">
        <v>9401</v>
      </c>
      <c r="Q8217" s="150" t="s">
        <v>10519</v>
      </c>
      <c r="R8217" s="189">
        <v>195.07</v>
      </c>
    </row>
    <row r="8218" spans="1:18" x14ac:dyDescent="0.25">
      <c r="A8218" s="132">
        <v>1088238</v>
      </c>
      <c r="B8218" s="145" t="s">
        <v>7224</v>
      </c>
      <c r="C8218" s="132">
        <v>1</v>
      </c>
      <c r="D8218" s="132">
        <v>85</v>
      </c>
      <c r="E8218" s="186" t="s">
        <v>21</v>
      </c>
      <c r="F8218" s="132">
        <v>119</v>
      </c>
      <c r="G8218" s="132" t="s">
        <v>20</v>
      </c>
      <c r="H8218" s="132">
        <v>9</v>
      </c>
      <c r="I8218" s="132">
        <v>1</v>
      </c>
      <c r="J8218" s="133">
        <v>2.25</v>
      </c>
      <c r="K8218" s="133">
        <v>2.8</v>
      </c>
      <c r="L8218" s="133">
        <v>2.1</v>
      </c>
      <c r="M8218" s="134" t="str">
        <f t="shared" si="128"/>
        <v>P</v>
      </c>
      <c r="N8218" s="171" t="s">
        <v>10682</v>
      </c>
      <c r="O8218" s="146" t="s">
        <v>1506</v>
      </c>
      <c r="P8218" s="146" t="s">
        <v>9401</v>
      </c>
      <c r="Q8218" s="147" t="s">
        <v>10519</v>
      </c>
      <c r="R8218" s="187">
        <v>7.57</v>
      </c>
    </row>
    <row r="8219" spans="1:18" x14ac:dyDescent="0.25">
      <c r="A8219" s="135">
        <v>1088239</v>
      </c>
      <c r="B8219" s="148" t="s">
        <v>7225</v>
      </c>
      <c r="C8219" s="135">
        <v>1</v>
      </c>
      <c r="D8219" s="135">
        <v>800</v>
      </c>
      <c r="E8219" s="188" t="s">
        <v>21</v>
      </c>
      <c r="F8219" s="135" t="s">
        <v>20</v>
      </c>
      <c r="G8219" s="135" t="s">
        <v>20</v>
      </c>
      <c r="H8219" s="135">
        <v>30</v>
      </c>
      <c r="I8219" s="135">
        <v>2</v>
      </c>
      <c r="J8219" s="136">
        <v>1.38</v>
      </c>
      <c r="K8219" s="136">
        <v>2.2799999999999998</v>
      </c>
      <c r="L8219" s="136">
        <v>0.35</v>
      </c>
      <c r="M8219" s="137" t="str">
        <f t="shared" si="128"/>
        <v>P</v>
      </c>
      <c r="N8219" s="172" t="s">
        <v>10682</v>
      </c>
      <c r="O8219" s="149" t="s">
        <v>1506</v>
      </c>
      <c r="P8219" s="149" t="s">
        <v>9401</v>
      </c>
      <c r="Q8219" s="150" t="s">
        <v>10519</v>
      </c>
      <c r="R8219" s="189">
        <v>5.7</v>
      </c>
    </row>
    <row r="8220" spans="1:18" x14ac:dyDescent="0.25">
      <c r="A8220" s="132">
        <v>1088242</v>
      </c>
      <c r="B8220" s="145" t="s">
        <v>7226</v>
      </c>
      <c r="C8220" s="132">
        <v>5</v>
      </c>
      <c r="D8220" s="132">
        <v>639</v>
      </c>
      <c r="E8220" s="186" t="s">
        <v>21</v>
      </c>
      <c r="F8220" s="132">
        <v>1278</v>
      </c>
      <c r="G8220" s="132" t="s">
        <v>20</v>
      </c>
      <c r="H8220" s="132">
        <v>30</v>
      </c>
      <c r="I8220" s="132">
        <v>3</v>
      </c>
      <c r="J8220" s="133">
        <v>0.85</v>
      </c>
      <c r="K8220" s="133">
        <v>0.85</v>
      </c>
      <c r="L8220" s="133">
        <v>1.1499999999999999</v>
      </c>
      <c r="M8220" s="134" t="str">
        <f t="shared" si="128"/>
        <v>P</v>
      </c>
      <c r="N8220" s="171" t="s">
        <v>10682</v>
      </c>
      <c r="O8220" s="146" t="s">
        <v>1506</v>
      </c>
      <c r="P8220" s="146" t="s">
        <v>9401</v>
      </c>
      <c r="Q8220" s="147" t="s">
        <v>10519</v>
      </c>
      <c r="R8220" s="187">
        <v>6.25</v>
      </c>
    </row>
    <row r="8221" spans="1:18" x14ac:dyDescent="0.25">
      <c r="A8221" s="135">
        <v>1088247</v>
      </c>
      <c r="B8221" s="148" t="s">
        <v>7227</v>
      </c>
      <c r="C8221" s="135">
        <v>1</v>
      </c>
      <c r="D8221" s="135">
        <v>20</v>
      </c>
      <c r="E8221" s="188" t="s">
        <v>21</v>
      </c>
      <c r="F8221" s="135">
        <v>20</v>
      </c>
      <c r="G8221" s="135" t="s">
        <v>21</v>
      </c>
      <c r="H8221" s="135" t="s">
        <v>21</v>
      </c>
      <c r="I8221" s="135" t="s">
        <v>21</v>
      </c>
      <c r="J8221" s="136">
        <v>10.35</v>
      </c>
      <c r="K8221" s="136">
        <v>3.8</v>
      </c>
      <c r="L8221" s="136">
        <v>1</v>
      </c>
      <c r="M8221" s="137" t="str">
        <f t="shared" si="128"/>
        <v>P</v>
      </c>
      <c r="N8221" s="172" t="s">
        <v>10682</v>
      </c>
      <c r="O8221" s="149" t="s">
        <v>1506</v>
      </c>
      <c r="P8221" s="149" t="s">
        <v>9476</v>
      </c>
      <c r="Q8221" s="150" t="s">
        <v>10519</v>
      </c>
      <c r="R8221" s="189">
        <v>39.869999999999997</v>
      </c>
    </row>
    <row r="8222" spans="1:18" x14ac:dyDescent="0.25">
      <c r="A8222" s="132">
        <v>1088248</v>
      </c>
      <c r="B8222" s="145" t="s">
        <v>7228</v>
      </c>
      <c r="C8222" s="132">
        <v>5</v>
      </c>
      <c r="D8222" s="132">
        <v>368</v>
      </c>
      <c r="E8222" s="186" t="s">
        <v>21</v>
      </c>
      <c r="F8222" s="132">
        <v>1278</v>
      </c>
      <c r="G8222" s="132" t="s">
        <v>20</v>
      </c>
      <c r="H8222" s="132">
        <v>30</v>
      </c>
      <c r="I8222" s="132">
        <v>3</v>
      </c>
      <c r="J8222" s="133">
        <v>0.85</v>
      </c>
      <c r="K8222" s="133">
        <v>0.85</v>
      </c>
      <c r="L8222" s="133">
        <v>1.1499999999999999</v>
      </c>
      <c r="M8222" s="134" t="str">
        <f t="shared" si="128"/>
        <v>P</v>
      </c>
      <c r="N8222" s="171" t="s">
        <v>10682</v>
      </c>
      <c r="O8222" s="146" t="s">
        <v>1506</v>
      </c>
      <c r="P8222" s="146" t="s">
        <v>9401</v>
      </c>
      <c r="Q8222" s="147" t="s">
        <v>10519</v>
      </c>
      <c r="R8222" s="187">
        <v>7.6</v>
      </c>
    </row>
    <row r="8223" spans="1:18" x14ac:dyDescent="0.25">
      <c r="A8223" s="135">
        <v>1088252</v>
      </c>
      <c r="B8223" s="148" t="s">
        <v>7229</v>
      </c>
      <c r="C8223" s="135">
        <v>1</v>
      </c>
      <c r="D8223" s="135">
        <v>1120</v>
      </c>
      <c r="E8223" s="188" t="s">
        <v>21</v>
      </c>
      <c r="F8223" s="135" t="s">
        <v>20</v>
      </c>
      <c r="G8223" s="135" t="s">
        <v>20</v>
      </c>
      <c r="H8223" s="135">
        <v>60</v>
      </c>
      <c r="I8223" s="135">
        <v>2</v>
      </c>
      <c r="J8223" s="136">
        <v>1.1499999999999999</v>
      </c>
      <c r="K8223" s="136">
        <v>1.3</v>
      </c>
      <c r="L8223" s="136">
        <v>0.65</v>
      </c>
      <c r="M8223" s="137" t="str">
        <f t="shared" si="128"/>
        <v>P</v>
      </c>
      <c r="N8223" s="172" t="s">
        <v>10682</v>
      </c>
      <c r="O8223" s="149" t="s">
        <v>1506</v>
      </c>
      <c r="P8223" s="149" t="s">
        <v>9401</v>
      </c>
      <c r="Q8223" s="150" t="s">
        <v>10519</v>
      </c>
      <c r="R8223" s="189">
        <v>9.1199999999999992</v>
      </c>
    </row>
    <row r="8224" spans="1:18" x14ac:dyDescent="0.25">
      <c r="A8224" s="132">
        <v>1088263</v>
      </c>
      <c r="B8224" s="145" t="s">
        <v>7230</v>
      </c>
      <c r="C8224" s="132">
        <v>4</v>
      </c>
      <c r="D8224" s="132" t="s">
        <v>20</v>
      </c>
      <c r="E8224" s="186" t="s">
        <v>20</v>
      </c>
      <c r="F8224" s="132" t="s">
        <v>20</v>
      </c>
      <c r="G8224" s="132" t="s">
        <v>21</v>
      </c>
      <c r="H8224" s="132" t="s">
        <v>21</v>
      </c>
      <c r="I8224" s="132" t="s">
        <v>21</v>
      </c>
      <c r="J8224" s="133">
        <v>5.2</v>
      </c>
      <c r="K8224" s="133">
        <v>5</v>
      </c>
      <c r="L8224" s="133">
        <v>2.2000000000000002</v>
      </c>
      <c r="M8224" s="134" t="str">
        <f t="shared" si="128"/>
        <v>P</v>
      </c>
      <c r="N8224" s="173" t="s">
        <v>10682</v>
      </c>
      <c r="O8224" s="146" t="s">
        <v>1562</v>
      </c>
      <c r="P8224" s="146" t="s">
        <v>9564</v>
      </c>
      <c r="Q8224" s="147" t="s">
        <v>10519</v>
      </c>
      <c r="R8224" s="187">
        <v>30.656716417910445</v>
      </c>
    </row>
    <row r="8225" spans="1:18" x14ac:dyDescent="0.25">
      <c r="A8225" s="135">
        <v>1088272</v>
      </c>
      <c r="B8225" s="148" t="s">
        <v>7231</v>
      </c>
      <c r="C8225" s="135">
        <v>1</v>
      </c>
      <c r="D8225" s="135" t="s">
        <v>20</v>
      </c>
      <c r="E8225" s="188" t="s">
        <v>20</v>
      </c>
      <c r="F8225" s="135" t="s">
        <v>20</v>
      </c>
      <c r="G8225" s="135" t="s">
        <v>20</v>
      </c>
      <c r="H8225" s="135" t="s">
        <v>20</v>
      </c>
      <c r="I8225" s="135" t="s">
        <v>20</v>
      </c>
      <c r="J8225" s="136">
        <v>2.0299999999999998</v>
      </c>
      <c r="K8225" s="136">
        <v>0.44</v>
      </c>
      <c r="L8225" s="136">
        <v>0.38</v>
      </c>
      <c r="M8225" s="137" t="str">
        <f t="shared" si="128"/>
        <v>P</v>
      </c>
      <c r="N8225" s="172" t="s">
        <v>10682</v>
      </c>
      <c r="O8225" s="149" t="s">
        <v>1587</v>
      </c>
      <c r="P8225" s="149" t="s">
        <v>10050</v>
      </c>
      <c r="Q8225" s="150" t="s">
        <v>10519</v>
      </c>
      <c r="R8225" s="189">
        <v>0.64925373134328357</v>
      </c>
    </row>
    <row r="8226" spans="1:18" x14ac:dyDescent="0.25">
      <c r="A8226" s="132">
        <v>1088286</v>
      </c>
      <c r="B8226" s="145" t="s">
        <v>7232</v>
      </c>
      <c r="C8226" s="132">
        <v>6</v>
      </c>
      <c r="D8226" s="132">
        <v>6326</v>
      </c>
      <c r="E8226" s="186">
        <v>148</v>
      </c>
      <c r="F8226" s="132" t="s">
        <v>20</v>
      </c>
      <c r="G8226" s="132" t="s">
        <v>21</v>
      </c>
      <c r="H8226" s="132" t="s">
        <v>21</v>
      </c>
      <c r="I8226" s="132">
        <v>1</v>
      </c>
      <c r="J8226" s="133">
        <v>1.8</v>
      </c>
      <c r="K8226" s="133">
        <v>0.6</v>
      </c>
      <c r="L8226" s="133">
        <v>0.15</v>
      </c>
      <c r="M8226" s="134" t="str">
        <f t="shared" si="128"/>
        <v>P</v>
      </c>
      <c r="N8226" s="171" t="s">
        <v>10681</v>
      </c>
      <c r="O8226" s="146" t="s">
        <v>1562</v>
      </c>
      <c r="P8226" s="146" t="s">
        <v>9416</v>
      </c>
      <c r="Q8226" s="147" t="s">
        <v>10519</v>
      </c>
      <c r="R8226" s="187">
        <v>2.52</v>
      </c>
    </row>
    <row r="8227" spans="1:18" x14ac:dyDescent="0.25">
      <c r="A8227" s="135">
        <v>1088297</v>
      </c>
      <c r="B8227" s="148" t="s">
        <v>10319</v>
      </c>
      <c r="C8227" s="135">
        <v>3</v>
      </c>
      <c r="D8227" s="135" t="s">
        <v>20</v>
      </c>
      <c r="E8227" s="188" t="s">
        <v>20</v>
      </c>
      <c r="F8227" s="135" t="s">
        <v>20</v>
      </c>
      <c r="G8227" s="135" t="s">
        <v>20</v>
      </c>
      <c r="H8227" s="135" t="s">
        <v>20</v>
      </c>
      <c r="I8227" s="135" t="s">
        <v>20</v>
      </c>
      <c r="J8227" s="136">
        <v>1.38</v>
      </c>
      <c r="K8227" s="136">
        <v>0.83</v>
      </c>
      <c r="L8227" s="136">
        <v>0.28000000000000003</v>
      </c>
      <c r="M8227" s="137" t="str">
        <f t="shared" si="128"/>
        <v>P</v>
      </c>
      <c r="N8227" s="172" t="s">
        <v>10682</v>
      </c>
      <c r="O8227" s="149" t="s">
        <v>3837</v>
      </c>
      <c r="P8227" s="149" t="s">
        <v>9574</v>
      </c>
      <c r="Q8227" s="150" t="s">
        <v>10519</v>
      </c>
      <c r="R8227" s="189">
        <v>1.3283582089552239</v>
      </c>
    </row>
    <row r="8228" spans="1:18" x14ac:dyDescent="0.25">
      <c r="A8228" s="132">
        <v>1088298</v>
      </c>
      <c r="B8228" s="145" t="s">
        <v>10320</v>
      </c>
      <c r="C8228" s="132">
        <v>3</v>
      </c>
      <c r="D8228" s="132" t="s">
        <v>20</v>
      </c>
      <c r="E8228" s="186" t="s">
        <v>20</v>
      </c>
      <c r="F8228" s="132" t="s">
        <v>20</v>
      </c>
      <c r="G8228" s="132" t="s">
        <v>20</v>
      </c>
      <c r="H8228" s="132" t="s">
        <v>20</v>
      </c>
      <c r="I8228" s="132" t="s">
        <v>20</v>
      </c>
      <c r="J8228" s="133">
        <v>2.2000000000000002</v>
      </c>
      <c r="K8228" s="133">
        <v>1.72</v>
      </c>
      <c r="L8228" s="133">
        <v>0.55000000000000004</v>
      </c>
      <c r="M8228" s="134" t="str">
        <f t="shared" si="128"/>
        <v>P</v>
      </c>
      <c r="N8228" s="171" t="s">
        <v>10682</v>
      </c>
      <c r="O8228" s="146" t="s">
        <v>3837</v>
      </c>
      <c r="P8228" s="146" t="s">
        <v>9574</v>
      </c>
      <c r="Q8228" s="147" t="s">
        <v>10519</v>
      </c>
      <c r="R8228" s="187">
        <v>4.3134328358208958</v>
      </c>
    </row>
    <row r="8229" spans="1:18" x14ac:dyDescent="0.25">
      <c r="A8229" s="135">
        <v>1088333</v>
      </c>
      <c r="B8229" s="148" t="s">
        <v>10321</v>
      </c>
      <c r="C8229" s="135">
        <v>6</v>
      </c>
      <c r="D8229" s="135" t="s">
        <v>20</v>
      </c>
      <c r="E8229" s="188" t="s">
        <v>20</v>
      </c>
      <c r="F8229" s="135" t="s">
        <v>20</v>
      </c>
      <c r="G8229" s="135" t="s">
        <v>20</v>
      </c>
      <c r="H8229" s="135" t="s">
        <v>20</v>
      </c>
      <c r="I8229" s="135" t="s">
        <v>20</v>
      </c>
      <c r="J8229" s="136">
        <v>4.5</v>
      </c>
      <c r="K8229" s="136">
        <v>3.7</v>
      </c>
      <c r="L8229" s="136">
        <v>0.1</v>
      </c>
      <c r="M8229" s="137" t="str">
        <f t="shared" si="128"/>
        <v>P</v>
      </c>
      <c r="N8229" s="172" t="s">
        <v>10682</v>
      </c>
      <c r="O8229" s="149" t="s">
        <v>1506</v>
      </c>
      <c r="P8229" s="149" t="s">
        <v>9443</v>
      </c>
      <c r="Q8229" s="150" t="s">
        <v>10519</v>
      </c>
      <c r="R8229" s="189">
        <v>3.18</v>
      </c>
    </row>
    <row r="8230" spans="1:18" x14ac:dyDescent="0.25">
      <c r="A8230" s="132">
        <v>1088336</v>
      </c>
      <c r="B8230" s="145" t="s">
        <v>7233</v>
      </c>
      <c r="C8230" s="132">
        <v>4</v>
      </c>
      <c r="D8230" s="132">
        <v>77</v>
      </c>
      <c r="E8230" s="186" t="s">
        <v>20</v>
      </c>
      <c r="F8230" s="132" t="s">
        <v>20</v>
      </c>
      <c r="G8230" s="132" t="s">
        <v>20</v>
      </c>
      <c r="H8230" s="132" t="s">
        <v>20</v>
      </c>
      <c r="I8230" s="132" t="s">
        <v>20</v>
      </c>
      <c r="J8230" s="133">
        <v>2.75</v>
      </c>
      <c r="K8230" s="133">
        <v>1.75</v>
      </c>
      <c r="L8230" s="133">
        <v>0.8</v>
      </c>
      <c r="M8230" s="134" t="str">
        <f t="shared" si="128"/>
        <v>P</v>
      </c>
      <c r="N8230" s="171" t="s">
        <v>10682</v>
      </c>
      <c r="O8230" s="146" t="s">
        <v>1506</v>
      </c>
      <c r="P8230" s="146" t="s">
        <v>10051</v>
      </c>
      <c r="Q8230" s="147" t="s">
        <v>10519</v>
      </c>
      <c r="R8230" s="187">
        <v>1.28</v>
      </c>
    </row>
    <row r="8231" spans="1:18" x14ac:dyDescent="0.25">
      <c r="A8231" s="135">
        <v>1088339</v>
      </c>
      <c r="B8231" s="148" t="s">
        <v>7234</v>
      </c>
      <c r="C8231" s="135">
        <v>1000</v>
      </c>
      <c r="D8231" s="135" t="s">
        <v>20</v>
      </c>
      <c r="E8231" s="188" t="s">
        <v>20</v>
      </c>
      <c r="F8231" s="135" t="s">
        <v>20</v>
      </c>
      <c r="G8231" s="135" t="s">
        <v>20</v>
      </c>
      <c r="H8231" s="135" t="s">
        <v>20</v>
      </c>
      <c r="I8231" s="135" t="s">
        <v>20</v>
      </c>
      <c r="J8231" s="136">
        <v>0.92</v>
      </c>
      <c r="K8231" s="136">
        <v>0.92</v>
      </c>
      <c r="L8231" s="136">
        <v>0.44</v>
      </c>
      <c r="M8231" s="137" t="str">
        <f t="shared" si="128"/>
        <v>P</v>
      </c>
      <c r="N8231" s="172" t="s">
        <v>10682</v>
      </c>
      <c r="O8231" s="149" t="s">
        <v>1506</v>
      </c>
      <c r="P8231" s="149" t="s">
        <v>9526</v>
      </c>
      <c r="Q8231" s="150" t="s">
        <v>10519</v>
      </c>
      <c r="R8231" s="189">
        <v>31.1</v>
      </c>
    </row>
    <row r="8232" spans="1:18" x14ac:dyDescent="0.25">
      <c r="A8232" s="132">
        <v>1088349</v>
      </c>
      <c r="B8232" s="145" t="s">
        <v>7235</v>
      </c>
      <c r="C8232" s="132">
        <v>1000</v>
      </c>
      <c r="D8232" s="132" t="s">
        <v>20</v>
      </c>
      <c r="E8232" s="186" t="s">
        <v>20</v>
      </c>
      <c r="F8232" s="132" t="s">
        <v>20</v>
      </c>
      <c r="G8232" s="132" t="s">
        <v>20</v>
      </c>
      <c r="H8232" s="132" t="s">
        <v>20</v>
      </c>
      <c r="I8232" s="132" t="s">
        <v>20</v>
      </c>
      <c r="J8232" s="133">
        <v>0.92</v>
      </c>
      <c r="K8232" s="133">
        <v>0.92</v>
      </c>
      <c r="L8232" s="133">
        <v>0.44</v>
      </c>
      <c r="M8232" s="134" t="str">
        <f t="shared" si="128"/>
        <v>P</v>
      </c>
      <c r="N8232" s="173" t="s">
        <v>10682</v>
      </c>
      <c r="O8232" s="146" t="s">
        <v>1506</v>
      </c>
      <c r="P8232" s="146" t="s">
        <v>9526</v>
      </c>
      <c r="Q8232" s="147" t="s">
        <v>10519</v>
      </c>
      <c r="R8232" s="187">
        <v>31.1</v>
      </c>
    </row>
    <row r="8233" spans="1:18" x14ac:dyDescent="0.25">
      <c r="A8233" s="135">
        <v>1088367</v>
      </c>
      <c r="B8233" s="148" t="s">
        <v>7236</v>
      </c>
      <c r="C8233" s="135">
        <v>4</v>
      </c>
      <c r="D8233" s="135">
        <v>321</v>
      </c>
      <c r="E8233" s="188" t="s">
        <v>20</v>
      </c>
      <c r="F8233" s="135" t="s">
        <v>20</v>
      </c>
      <c r="G8233" s="135" t="s">
        <v>20</v>
      </c>
      <c r="H8233" s="135" t="s">
        <v>20</v>
      </c>
      <c r="I8233" s="135" t="s">
        <v>20</v>
      </c>
      <c r="J8233" s="136">
        <v>1.9</v>
      </c>
      <c r="K8233" s="136">
        <v>1.6</v>
      </c>
      <c r="L8233" s="136">
        <v>1</v>
      </c>
      <c r="M8233" s="137" t="str">
        <f t="shared" si="128"/>
        <v>P</v>
      </c>
      <c r="N8233" s="172" t="s">
        <v>10682</v>
      </c>
      <c r="O8233" s="149" t="s">
        <v>1506</v>
      </c>
      <c r="P8233" s="149" t="s">
        <v>10051</v>
      </c>
      <c r="Q8233" s="150" t="s">
        <v>10519</v>
      </c>
      <c r="R8233" s="189">
        <v>0.75</v>
      </c>
    </row>
    <row r="8234" spans="1:18" x14ac:dyDescent="0.25">
      <c r="A8234" s="132">
        <v>1088369</v>
      </c>
      <c r="B8234" s="145" t="s">
        <v>7237</v>
      </c>
      <c r="C8234" s="132">
        <v>6</v>
      </c>
      <c r="D8234" s="132">
        <v>192</v>
      </c>
      <c r="E8234" s="186" t="s">
        <v>21</v>
      </c>
      <c r="F8234" s="132">
        <v>272</v>
      </c>
      <c r="G8234" s="132">
        <v>5</v>
      </c>
      <c r="H8234" s="132">
        <v>6</v>
      </c>
      <c r="I8234" s="132">
        <v>3</v>
      </c>
      <c r="J8234" s="133">
        <v>3.1680000000000001</v>
      </c>
      <c r="K8234" s="133">
        <v>2.12</v>
      </c>
      <c r="L8234" s="133">
        <v>0.3</v>
      </c>
      <c r="M8234" s="134" t="str">
        <f t="shared" si="128"/>
        <v>P</v>
      </c>
      <c r="N8234" s="171" t="s">
        <v>10681</v>
      </c>
      <c r="O8234" s="146" t="s">
        <v>1506</v>
      </c>
      <c r="P8234" s="146" t="s">
        <v>9398</v>
      </c>
      <c r="Q8234" s="147" t="s">
        <v>10519</v>
      </c>
      <c r="R8234" s="187">
        <v>8.64</v>
      </c>
    </row>
    <row r="8235" spans="1:18" x14ac:dyDescent="0.25">
      <c r="A8235" s="135">
        <v>1088389</v>
      </c>
      <c r="B8235" s="148" t="s">
        <v>7238</v>
      </c>
      <c r="C8235" s="135">
        <v>30</v>
      </c>
      <c r="D8235" s="135" t="s">
        <v>20</v>
      </c>
      <c r="E8235" s="188" t="s">
        <v>20</v>
      </c>
      <c r="F8235" s="135" t="s">
        <v>20</v>
      </c>
      <c r="G8235" s="135" t="s">
        <v>21</v>
      </c>
      <c r="H8235" s="135" t="s">
        <v>21</v>
      </c>
      <c r="I8235" s="135" t="s">
        <v>21</v>
      </c>
      <c r="J8235" s="136">
        <v>5.6</v>
      </c>
      <c r="K8235" s="136">
        <v>3.8</v>
      </c>
      <c r="L8235" s="136">
        <v>6.1</v>
      </c>
      <c r="M8235" s="137" t="str">
        <f t="shared" si="128"/>
        <v>P</v>
      </c>
      <c r="N8235" s="172" t="s">
        <v>10682</v>
      </c>
      <c r="O8235" s="149" t="s">
        <v>1562</v>
      </c>
      <c r="P8235" s="149" t="s">
        <v>9564</v>
      </c>
      <c r="Q8235" s="150" t="s">
        <v>10519</v>
      </c>
      <c r="R8235" s="189">
        <v>5.4701492537313428</v>
      </c>
    </row>
    <row r="8236" spans="1:18" x14ac:dyDescent="0.25">
      <c r="A8236" s="132">
        <v>1088391</v>
      </c>
      <c r="B8236" s="145" t="s">
        <v>10322</v>
      </c>
      <c r="C8236" s="132">
        <v>6</v>
      </c>
      <c r="D8236" s="132" t="s">
        <v>20</v>
      </c>
      <c r="E8236" s="186" t="s">
        <v>20</v>
      </c>
      <c r="F8236" s="132" t="s">
        <v>20</v>
      </c>
      <c r="G8236" s="132" t="s">
        <v>20</v>
      </c>
      <c r="H8236" s="132" t="s">
        <v>20</v>
      </c>
      <c r="I8236" s="132" t="s">
        <v>20</v>
      </c>
      <c r="J8236" s="133">
        <v>4.5</v>
      </c>
      <c r="K8236" s="133">
        <v>4.8</v>
      </c>
      <c r="L8236" s="133">
        <v>0.17399999999999999</v>
      </c>
      <c r="M8236" s="134" t="str">
        <f t="shared" si="128"/>
        <v>P</v>
      </c>
      <c r="N8236" s="171" t="s">
        <v>10682</v>
      </c>
      <c r="O8236" s="146" t="s">
        <v>1506</v>
      </c>
      <c r="P8236" s="146" t="s">
        <v>9443</v>
      </c>
      <c r="Q8236" s="147" t="s">
        <v>10519</v>
      </c>
      <c r="R8236" s="187">
        <v>3.18</v>
      </c>
    </row>
    <row r="8237" spans="1:18" x14ac:dyDescent="0.25">
      <c r="A8237" s="135">
        <v>1088392</v>
      </c>
      <c r="B8237" s="148" t="s">
        <v>7239</v>
      </c>
      <c r="C8237" s="135">
        <v>30</v>
      </c>
      <c r="D8237" s="135" t="s">
        <v>20</v>
      </c>
      <c r="E8237" s="188" t="s">
        <v>20</v>
      </c>
      <c r="F8237" s="135" t="s">
        <v>20</v>
      </c>
      <c r="G8237" s="135" t="s">
        <v>20</v>
      </c>
      <c r="H8237" s="135" t="s">
        <v>20</v>
      </c>
      <c r="I8237" s="135" t="s">
        <v>20</v>
      </c>
      <c r="J8237" s="136">
        <v>2.65</v>
      </c>
      <c r="K8237" s="136">
        <v>1.1499999999999999</v>
      </c>
      <c r="L8237" s="136">
        <v>1.2</v>
      </c>
      <c r="M8237" s="137" t="str">
        <f t="shared" si="128"/>
        <v>P</v>
      </c>
      <c r="N8237" s="174" t="s">
        <v>10682</v>
      </c>
      <c r="O8237" s="149" t="s">
        <v>1562</v>
      </c>
      <c r="P8237" s="149" t="s">
        <v>9564</v>
      </c>
      <c r="Q8237" s="150" t="s">
        <v>10519</v>
      </c>
      <c r="R8237" s="189">
        <v>0.31343283582089554</v>
      </c>
    </row>
    <row r="8238" spans="1:18" x14ac:dyDescent="0.25">
      <c r="A8238" s="132">
        <v>1088393</v>
      </c>
      <c r="B8238" s="145" t="s">
        <v>7240</v>
      </c>
      <c r="C8238" s="132">
        <v>25</v>
      </c>
      <c r="D8238" s="132" t="s">
        <v>20</v>
      </c>
      <c r="E8238" s="186" t="s">
        <v>20</v>
      </c>
      <c r="F8238" s="132" t="s">
        <v>20</v>
      </c>
      <c r="G8238" s="132" t="s">
        <v>21</v>
      </c>
      <c r="H8238" s="132" t="s">
        <v>21</v>
      </c>
      <c r="I8238" s="132" t="s">
        <v>21</v>
      </c>
      <c r="J8238" s="133">
        <v>3.8</v>
      </c>
      <c r="K8238" s="133">
        <v>3.6</v>
      </c>
      <c r="L8238" s="133">
        <v>1</v>
      </c>
      <c r="M8238" s="134" t="str">
        <f t="shared" si="128"/>
        <v>P</v>
      </c>
      <c r="N8238" s="173" t="s">
        <v>10682</v>
      </c>
      <c r="O8238" s="146" t="s">
        <v>1562</v>
      </c>
      <c r="P8238" s="146" t="s">
        <v>9564</v>
      </c>
      <c r="Q8238" s="147" t="s">
        <v>10519</v>
      </c>
      <c r="R8238" s="187">
        <v>1.6268656716417911</v>
      </c>
    </row>
    <row r="8239" spans="1:18" x14ac:dyDescent="0.25">
      <c r="A8239" s="135">
        <v>1088406</v>
      </c>
      <c r="B8239" s="148" t="s">
        <v>7241</v>
      </c>
      <c r="C8239" s="135">
        <v>6</v>
      </c>
      <c r="D8239" s="135">
        <v>432</v>
      </c>
      <c r="E8239" s="188" t="s">
        <v>21</v>
      </c>
      <c r="F8239" s="135">
        <v>720</v>
      </c>
      <c r="G8239" s="135" t="s">
        <v>20</v>
      </c>
      <c r="H8239" s="135">
        <v>30</v>
      </c>
      <c r="I8239" s="135">
        <v>1</v>
      </c>
      <c r="J8239" s="136">
        <v>0.95</v>
      </c>
      <c r="K8239" s="136">
        <v>1.48</v>
      </c>
      <c r="L8239" s="136">
        <v>1.72</v>
      </c>
      <c r="M8239" s="137" t="str">
        <f t="shared" si="128"/>
        <v>P</v>
      </c>
      <c r="N8239" s="174" t="s">
        <v>10681</v>
      </c>
      <c r="O8239" s="149" t="s">
        <v>1506</v>
      </c>
      <c r="P8239" s="149" t="s">
        <v>10455</v>
      </c>
      <c r="Q8239" s="150" t="s">
        <v>10519</v>
      </c>
      <c r="R8239" s="189">
        <v>6.0600000000000005</v>
      </c>
    </row>
    <row r="8240" spans="1:18" x14ac:dyDescent="0.25">
      <c r="A8240" s="132">
        <v>1088410</v>
      </c>
      <c r="B8240" s="145" t="s">
        <v>1848</v>
      </c>
      <c r="C8240" s="132">
        <v>6</v>
      </c>
      <c r="D8240" s="132">
        <v>448</v>
      </c>
      <c r="E8240" s="186" t="s">
        <v>21</v>
      </c>
      <c r="F8240" s="132">
        <v>616</v>
      </c>
      <c r="G8240" s="132">
        <v>20</v>
      </c>
      <c r="H8240" s="132">
        <v>25</v>
      </c>
      <c r="I8240" s="132">
        <v>1</v>
      </c>
      <c r="J8240" s="133">
        <v>1.8</v>
      </c>
      <c r="K8240" s="133">
        <v>1.2</v>
      </c>
      <c r="L8240" s="133">
        <v>1.35</v>
      </c>
      <c r="M8240" s="134" t="str">
        <f t="shared" si="128"/>
        <v>P</v>
      </c>
      <c r="N8240" s="173" t="s">
        <v>10681</v>
      </c>
      <c r="O8240" s="146" t="s">
        <v>1506</v>
      </c>
      <c r="P8240" s="146" t="s">
        <v>10024</v>
      </c>
      <c r="Q8240" s="147" t="s">
        <v>10519</v>
      </c>
      <c r="R8240" s="187">
        <v>4.26</v>
      </c>
    </row>
    <row r="8241" spans="1:18" x14ac:dyDescent="0.25">
      <c r="A8241" s="135">
        <v>1088411</v>
      </c>
      <c r="B8241" s="148" t="s">
        <v>1850</v>
      </c>
      <c r="C8241" s="135">
        <v>6</v>
      </c>
      <c r="D8241" s="135">
        <v>448</v>
      </c>
      <c r="E8241" s="188" t="s">
        <v>21</v>
      </c>
      <c r="F8241" s="135">
        <v>616</v>
      </c>
      <c r="G8241" s="135">
        <v>20</v>
      </c>
      <c r="H8241" s="135">
        <v>25</v>
      </c>
      <c r="I8241" s="135">
        <v>1</v>
      </c>
      <c r="J8241" s="136">
        <v>1.8</v>
      </c>
      <c r="K8241" s="136">
        <v>1.2</v>
      </c>
      <c r="L8241" s="136">
        <v>1.35</v>
      </c>
      <c r="M8241" s="137" t="str">
        <f t="shared" si="128"/>
        <v>P</v>
      </c>
      <c r="N8241" s="172" t="s">
        <v>10681</v>
      </c>
      <c r="O8241" s="149" t="s">
        <v>1506</v>
      </c>
      <c r="P8241" s="149" t="s">
        <v>10024</v>
      </c>
      <c r="Q8241" s="150" t="s">
        <v>10519</v>
      </c>
      <c r="R8241" s="189">
        <v>3.7800000000000002</v>
      </c>
    </row>
    <row r="8242" spans="1:18" x14ac:dyDescent="0.25">
      <c r="A8242" s="132">
        <v>1088412</v>
      </c>
      <c r="B8242" s="145" t="s">
        <v>1846</v>
      </c>
      <c r="C8242" s="132">
        <v>6</v>
      </c>
      <c r="D8242" s="132">
        <v>448</v>
      </c>
      <c r="E8242" s="186" t="s">
        <v>21</v>
      </c>
      <c r="F8242" s="132">
        <v>616</v>
      </c>
      <c r="G8242" s="132">
        <v>20</v>
      </c>
      <c r="H8242" s="132">
        <v>25</v>
      </c>
      <c r="I8242" s="132">
        <v>1</v>
      </c>
      <c r="J8242" s="133">
        <v>1.75</v>
      </c>
      <c r="K8242" s="133">
        <v>1.1499999999999999</v>
      </c>
      <c r="L8242" s="133">
        <v>1.34</v>
      </c>
      <c r="M8242" s="134" t="str">
        <f t="shared" si="128"/>
        <v>P</v>
      </c>
      <c r="N8242" s="171" t="s">
        <v>10681</v>
      </c>
      <c r="O8242" s="146" t="s">
        <v>1506</v>
      </c>
      <c r="P8242" s="146" t="s">
        <v>10024</v>
      </c>
      <c r="Q8242" s="147" t="s">
        <v>10519</v>
      </c>
      <c r="R8242" s="187">
        <v>3.3600000000000003</v>
      </c>
    </row>
    <row r="8243" spans="1:18" x14ac:dyDescent="0.25">
      <c r="A8243" s="135">
        <v>1088439</v>
      </c>
      <c r="B8243" s="148" t="s">
        <v>10323</v>
      </c>
      <c r="C8243" s="135">
        <v>6</v>
      </c>
      <c r="D8243" s="135" t="s">
        <v>20</v>
      </c>
      <c r="E8243" s="188" t="s">
        <v>20</v>
      </c>
      <c r="F8243" s="135" t="s">
        <v>20</v>
      </c>
      <c r="G8243" s="135" t="s">
        <v>20</v>
      </c>
      <c r="H8243" s="135" t="s">
        <v>20</v>
      </c>
      <c r="I8243" s="135" t="s">
        <v>20</v>
      </c>
      <c r="J8243" s="136">
        <v>4.5</v>
      </c>
      <c r="K8243" s="136">
        <v>4.8</v>
      </c>
      <c r="L8243" s="136">
        <v>0.223</v>
      </c>
      <c r="M8243" s="137" t="str">
        <f t="shared" si="128"/>
        <v>P</v>
      </c>
      <c r="N8243" s="172" t="s">
        <v>10682</v>
      </c>
      <c r="O8243" s="149" t="s">
        <v>1506</v>
      </c>
      <c r="P8243" s="149" t="s">
        <v>9443</v>
      </c>
      <c r="Q8243" s="150" t="s">
        <v>10519</v>
      </c>
      <c r="R8243" s="189">
        <v>4.08</v>
      </c>
    </row>
    <row r="8244" spans="1:18" x14ac:dyDescent="0.25">
      <c r="A8244" s="132">
        <v>1088440</v>
      </c>
      <c r="B8244" s="145" t="s">
        <v>10324</v>
      </c>
      <c r="C8244" s="132">
        <v>6</v>
      </c>
      <c r="D8244" s="132" t="s">
        <v>20</v>
      </c>
      <c r="E8244" s="186" t="s">
        <v>20</v>
      </c>
      <c r="F8244" s="132" t="s">
        <v>20</v>
      </c>
      <c r="G8244" s="132" t="s">
        <v>20</v>
      </c>
      <c r="H8244" s="132" t="s">
        <v>20</v>
      </c>
      <c r="I8244" s="132" t="s">
        <v>20</v>
      </c>
      <c r="J8244" s="133">
        <v>4.5</v>
      </c>
      <c r="K8244" s="133">
        <v>4.8</v>
      </c>
      <c r="L8244" s="133">
        <v>0.24</v>
      </c>
      <c r="M8244" s="134" t="str">
        <f t="shared" si="128"/>
        <v>P</v>
      </c>
      <c r="N8244" s="171" t="s">
        <v>10682</v>
      </c>
      <c r="O8244" s="146" t="s">
        <v>1506</v>
      </c>
      <c r="P8244" s="146" t="s">
        <v>9443</v>
      </c>
      <c r="Q8244" s="147" t="s">
        <v>10519</v>
      </c>
      <c r="R8244" s="187">
        <v>4.08</v>
      </c>
    </row>
    <row r="8245" spans="1:18" x14ac:dyDescent="0.25">
      <c r="A8245" s="135">
        <v>1088441</v>
      </c>
      <c r="B8245" s="148" t="s">
        <v>10325</v>
      </c>
      <c r="C8245" s="135">
        <v>6</v>
      </c>
      <c r="D8245" s="135" t="s">
        <v>20</v>
      </c>
      <c r="E8245" s="188" t="s">
        <v>20</v>
      </c>
      <c r="F8245" s="135" t="s">
        <v>20</v>
      </c>
      <c r="G8245" s="135" t="s">
        <v>20</v>
      </c>
      <c r="H8245" s="135" t="s">
        <v>20</v>
      </c>
      <c r="I8245" s="135" t="s">
        <v>20</v>
      </c>
      <c r="J8245" s="136">
        <v>4.5</v>
      </c>
      <c r="K8245" s="136">
        <v>4.8</v>
      </c>
      <c r="L8245" s="136">
        <v>0.217</v>
      </c>
      <c r="M8245" s="137" t="str">
        <f t="shared" si="128"/>
        <v>P</v>
      </c>
      <c r="N8245" s="174" t="s">
        <v>10682</v>
      </c>
      <c r="O8245" s="149" t="s">
        <v>1506</v>
      </c>
      <c r="P8245" s="149" t="s">
        <v>9443</v>
      </c>
      <c r="Q8245" s="150" t="s">
        <v>10519</v>
      </c>
      <c r="R8245" s="189">
        <v>4.08</v>
      </c>
    </row>
    <row r="8246" spans="1:18" x14ac:dyDescent="0.25">
      <c r="A8246" s="132">
        <v>1088442</v>
      </c>
      <c r="B8246" s="145" t="s">
        <v>10326</v>
      </c>
      <c r="C8246" s="132">
        <v>6</v>
      </c>
      <c r="D8246" s="132" t="s">
        <v>20</v>
      </c>
      <c r="E8246" s="186" t="s">
        <v>20</v>
      </c>
      <c r="F8246" s="132" t="s">
        <v>20</v>
      </c>
      <c r="G8246" s="132" t="s">
        <v>20</v>
      </c>
      <c r="H8246" s="132" t="s">
        <v>20</v>
      </c>
      <c r="I8246" s="132" t="s">
        <v>20</v>
      </c>
      <c r="J8246" s="133">
        <v>4.5</v>
      </c>
      <c r="K8246" s="133">
        <v>4.8</v>
      </c>
      <c r="L8246" s="133">
        <v>0.20699999999999999</v>
      </c>
      <c r="M8246" s="134" t="str">
        <f t="shared" si="128"/>
        <v>P</v>
      </c>
      <c r="N8246" s="171" t="s">
        <v>10682</v>
      </c>
      <c r="O8246" s="146" t="s">
        <v>1506</v>
      </c>
      <c r="P8246" s="146" t="s">
        <v>9443</v>
      </c>
      <c r="Q8246" s="147" t="s">
        <v>10519</v>
      </c>
      <c r="R8246" s="187">
        <v>3.42</v>
      </c>
    </row>
    <row r="8247" spans="1:18" x14ac:dyDescent="0.25">
      <c r="A8247" s="135">
        <v>1088484</v>
      </c>
      <c r="B8247" s="148" t="s">
        <v>1784</v>
      </c>
      <c r="C8247" s="135">
        <v>24</v>
      </c>
      <c r="D8247" s="135">
        <v>252</v>
      </c>
      <c r="E8247" s="188" t="s">
        <v>21</v>
      </c>
      <c r="F8247" s="135">
        <v>364</v>
      </c>
      <c r="G8247" s="135">
        <v>11</v>
      </c>
      <c r="H8247" s="135">
        <v>11</v>
      </c>
      <c r="I8247" s="135">
        <v>2</v>
      </c>
      <c r="J8247" s="136">
        <v>2.3199999999999998</v>
      </c>
      <c r="K8247" s="136">
        <v>1.6</v>
      </c>
      <c r="L8247" s="136">
        <v>1.05</v>
      </c>
      <c r="M8247" s="137" t="str">
        <f t="shared" si="128"/>
        <v>P</v>
      </c>
      <c r="N8247" s="172" t="s">
        <v>10681</v>
      </c>
      <c r="O8247" s="149" t="s">
        <v>1555</v>
      </c>
      <c r="P8247" s="149" t="s">
        <v>9429</v>
      </c>
      <c r="Q8247" s="150" t="s">
        <v>10519</v>
      </c>
      <c r="R8247" s="189">
        <v>7.92</v>
      </c>
    </row>
    <row r="8248" spans="1:18" x14ac:dyDescent="0.25">
      <c r="A8248" s="132">
        <v>1088513</v>
      </c>
      <c r="B8248" s="145" t="s">
        <v>7242</v>
      </c>
      <c r="C8248" s="132">
        <v>12</v>
      </c>
      <c r="D8248" s="132">
        <v>36</v>
      </c>
      <c r="E8248" s="186" t="s">
        <v>21</v>
      </c>
      <c r="F8248" s="132">
        <v>54</v>
      </c>
      <c r="G8248" s="132" t="s">
        <v>21</v>
      </c>
      <c r="H8248" s="132" t="s">
        <v>21</v>
      </c>
      <c r="I8248" s="132" t="s">
        <v>21</v>
      </c>
      <c r="J8248" s="133">
        <v>4.5</v>
      </c>
      <c r="K8248" s="133">
        <v>3.25</v>
      </c>
      <c r="L8248" s="133">
        <v>1.57</v>
      </c>
      <c r="M8248" s="134" t="str">
        <f t="shared" si="128"/>
        <v>P</v>
      </c>
      <c r="N8248" s="171" t="s">
        <v>10682</v>
      </c>
      <c r="O8248" s="146" t="s">
        <v>1506</v>
      </c>
      <c r="P8248" s="146" t="s">
        <v>9409</v>
      </c>
      <c r="Q8248" s="147" t="s">
        <v>10519</v>
      </c>
      <c r="R8248" s="187">
        <v>41.76</v>
      </c>
    </row>
    <row r="8249" spans="1:18" x14ac:dyDescent="0.25">
      <c r="A8249" s="135">
        <v>1088523</v>
      </c>
      <c r="B8249" s="148" t="s">
        <v>7243</v>
      </c>
      <c r="C8249" s="135">
        <v>50</v>
      </c>
      <c r="D8249" s="135" t="s">
        <v>20</v>
      </c>
      <c r="E8249" s="188" t="s">
        <v>21</v>
      </c>
      <c r="F8249" s="135" t="s">
        <v>20</v>
      </c>
      <c r="G8249" s="135">
        <v>102</v>
      </c>
      <c r="H8249" s="135">
        <v>170</v>
      </c>
      <c r="I8249" s="135">
        <v>2</v>
      </c>
      <c r="J8249" s="136">
        <v>1.06</v>
      </c>
      <c r="K8249" s="136">
        <v>0.5</v>
      </c>
      <c r="L8249" s="136">
        <v>0.65</v>
      </c>
      <c r="M8249" s="137" t="str">
        <f t="shared" si="128"/>
        <v>P</v>
      </c>
      <c r="N8249" s="172" t="s">
        <v>10682</v>
      </c>
      <c r="O8249" s="149" t="s">
        <v>1506</v>
      </c>
      <c r="P8249" s="149" t="s">
        <v>10690</v>
      </c>
      <c r="Q8249" s="150" t="s">
        <v>10519</v>
      </c>
      <c r="R8249" s="189">
        <v>11</v>
      </c>
    </row>
    <row r="8250" spans="1:18" x14ac:dyDescent="0.25">
      <c r="A8250" s="132">
        <v>1088524</v>
      </c>
      <c r="B8250" s="145" t="s">
        <v>10457</v>
      </c>
      <c r="C8250" s="132">
        <v>108</v>
      </c>
      <c r="D8250" s="132" t="s">
        <v>20</v>
      </c>
      <c r="E8250" s="186" t="s">
        <v>20</v>
      </c>
      <c r="F8250" s="132" t="s">
        <v>20</v>
      </c>
      <c r="G8250" s="132" t="s">
        <v>20</v>
      </c>
      <c r="H8250" s="132" t="s">
        <v>20</v>
      </c>
      <c r="I8250" s="132" t="s">
        <v>20</v>
      </c>
      <c r="J8250" s="133">
        <v>3.5</v>
      </c>
      <c r="K8250" s="133">
        <v>2.2999999999999998</v>
      </c>
      <c r="L8250" s="133">
        <v>1</v>
      </c>
      <c r="M8250" s="134" t="str">
        <f t="shared" si="128"/>
        <v>P</v>
      </c>
      <c r="N8250" s="171" t="s">
        <v>10682</v>
      </c>
      <c r="O8250" s="146" t="s">
        <v>1818</v>
      </c>
      <c r="P8250" s="146" t="s">
        <v>9904</v>
      </c>
      <c r="Q8250" s="147" t="s">
        <v>10519</v>
      </c>
      <c r="R8250" s="187">
        <v>39.66101694915254</v>
      </c>
    </row>
    <row r="8251" spans="1:18" x14ac:dyDescent="0.25">
      <c r="A8251" s="135">
        <v>1088525</v>
      </c>
      <c r="B8251" s="148" t="s">
        <v>10327</v>
      </c>
      <c r="C8251" s="135">
        <v>1</v>
      </c>
      <c r="D8251" s="135" t="s">
        <v>20</v>
      </c>
      <c r="E8251" s="188" t="s">
        <v>20</v>
      </c>
      <c r="F8251" s="135" t="s">
        <v>20</v>
      </c>
      <c r="G8251" s="135" t="s">
        <v>20</v>
      </c>
      <c r="H8251" s="135" t="s">
        <v>20</v>
      </c>
      <c r="I8251" s="135" t="s">
        <v>20</v>
      </c>
      <c r="J8251" s="136">
        <v>2.7</v>
      </c>
      <c r="K8251" s="136">
        <v>3.2</v>
      </c>
      <c r="L8251" s="136">
        <v>0.1</v>
      </c>
      <c r="M8251" s="137" t="str">
        <f t="shared" si="128"/>
        <v>P</v>
      </c>
      <c r="N8251" s="174" t="s">
        <v>10682</v>
      </c>
      <c r="O8251" s="149" t="s">
        <v>1500</v>
      </c>
      <c r="P8251" s="149" t="s">
        <v>9456</v>
      </c>
      <c r="Q8251" s="150" t="s">
        <v>10519</v>
      </c>
      <c r="R8251" s="189">
        <v>0.82835820895522394</v>
      </c>
    </row>
    <row r="8252" spans="1:18" x14ac:dyDescent="0.25">
      <c r="A8252" s="132">
        <v>1088526</v>
      </c>
      <c r="B8252" s="145" t="s">
        <v>10328</v>
      </c>
      <c r="C8252" s="132">
        <v>1</v>
      </c>
      <c r="D8252" s="132" t="s">
        <v>20</v>
      </c>
      <c r="E8252" s="186" t="s">
        <v>20</v>
      </c>
      <c r="F8252" s="132" t="s">
        <v>20</v>
      </c>
      <c r="G8252" s="132" t="s">
        <v>20</v>
      </c>
      <c r="H8252" s="132" t="s">
        <v>20</v>
      </c>
      <c r="I8252" s="132" t="s">
        <v>20</v>
      </c>
      <c r="J8252" s="133">
        <v>1.75</v>
      </c>
      <c r="K8252" s="133">
        <v>2.2999999999999998</v>
      </c>
      <c r="L8252" s="133">
        <v>0.1</v>
      </c>
      <c r="M8252" s="134" t="str">
        <f t="shared" si="128"/>
        <v>P</v>
      </c>
      <c r="N8252" s="173" t="s">
        <v>10682</v>
      </c>
      <c r="O8252" s="146" t="s">
        <v>1500</v>
      </c>
      <c r="P8252" s="146" t="s">
        <v>9456</v>
      </c>
      <c r="Q8252" s="147" t="s">
        <v>10519</v>
      </c>
      <c r="R8252" s="187">
        <v>0.59701492537313428</v>
      </c>
    </row>
    <row r="8253" spans="1:18" x14ac:dyDescent="0.25">
      <c r="A8253" s="135">
        <v>1088536</v>
      </c>
      <c r="B8253" s="148" t="s">
        <v>7244</v>
      </c>
      <c r="C8253" s="135">
        <v>3</v>
      </c>
      <c r="D8253" s="135">
        <v>4200</v>
      </c>
      <c r="E8253" s="188">
        <v>70</v>
      </c>
      <c r="F8253" s="135">
        <v>4900</v>
      </c>
      <c r="G8253" s="135">
        <v>280</v>
      </c>
      <c r="H8253" s="135">
        <v>350</v>
      </c>
      <c r="I8253" s="135">
        <v>1</v>
      </c>
      <c r="J8253" s="136">
        <v>0.53</v>
      </c>
      <c r="K8253" s="136">
        <v>0.53</v>
      </c>
      <c r="L8253" s="136">
        <v>0.75</v>
      </c>
      <c r="M8253" s="137" t="str">
        <f t="shared" si="128"/>
        <v>P</v>
      </c>
      <c r="N8253" s="174" t="s">
        <v>10681</v>
      </c>
      <c r="O8253" s="149" t="s">
        <v>1607</v>
      </c>
      <c r="P8253" s="149" t="s">
        <v>9559</v>
      </c>
      <c r="Q8253" s="150" t="s">
        <v>10519</v>
      </c>
      <c r="R8253" s="189">
        <v>6.8999999999999995</v>
      </c>
    </row>
    <row r="8254" spans="1:18" x14ac:dyDescent="0.25">
      <c r="A8254" s="132">
        <v>1088537</v>
      </c>
      <c r="B8254" s="145" t="s">
        <v>7245</v>
      </c>
      <c r="C8254" s="132">
        <v>3</v>
      </c>
      <c r="D8254" s="132">
        <v>4200</v>
      </c>
      <c r="E8254" s="186">
        <v>70</v>
      </c>
      <c r="F8254" s="132">
        <v>4900</v>
      </c>
      <c r="G8254" s="132">
        <v>280</v>
      </c>
      <c r="H8254" s="132">
        <v>350</v>
      </c>
      <c r="I8254" s="132">
        <v>1</v>
      </c>
      <c r="J8254" s="133">
        <v>0.53</v>
      </c>
      <c r="K8254" s="133">
        <v>0.53</v>
      </c>
      <c r="L8254" s="133">
        <v>0.75</v>
      </c>
      <c r="M8254" s="134" t="str">
        <f t="shared" si="128"/>
        <v>P</v>
      </c>
      <c r="N8254" s="173" t="s">
        <v>10681</v>
      </c>
      <c r="O8254" s="146" t="s">
        <v>1607</v>
      </c>
      <c r="P8254" s="146" t="s">
        <v>9559</v>
      </c>
      <c r="Q8254" s="147" t="s">
        <v>10519</v>
      </c>
      <c r="R8254" s="187">
        <v>6.33</v>
      </c>
    </row>
    <row r="8255" spans="1:18" x14ac:dyDescent="0.25">
      <c r="A8255" s="135">
        <v>1088538</v>
      </c>
      <c r="B8255" s="148" t="s">
        <v>7246</v>
      </c>
      <c r="C8255" s="135">
        <v>3</v>
      </c>
      <c r="D8255" s="135">
        <v>4200</v>
      </c>
      <c r="E8255" s="188">
        <v>70</v>
      </c>
      <c r="F8255" s="135">
        <v>4900</v>
      </c>
      <c r="G8255" s="135">
        <v>280</v>
      </c>
      <c r="H8255" s="135">
        <v>350</v>
      </c>
      <c r="I8255" s="135">
        <v>1</v>
      </c>
      <c r="J8255" s="136">
        <v>0.52</v>
      </c>
      <c r="K8255" s="136">
        <v>0.52</v>
      </c>
      <c r="L8255" s="136">
        <v>0.75</v>
      </c>
      <c r="M8255" s="137" t="str">
        <f t="shared" si="128"/>
        <v>P</v>
      </c>
      <c r="N8255" s="172" t="s">
        <v>10681</v>
      </c>
      <c r="O8255" s="149" t="s">
        <v>1607</v>
      </c>
      <c r="P8255" s="149" t="s">
        <v>9559</v>
      </c>
      <c r="Q8255" s="150" t="s">
        <v>10519</v>
      </c>
      <c r="R8255" s="189">
        <v>6.66</v>
      </c>
    </row>
    <row r="8256" spans="1:18" x14ac:dyDescent="0.25">
      <c r="A8256" s="132">
        <v>1088539</v>
      </c>
      <c r="B8256" s="145" t="s">
        <v>7247</v>
      </c>
      <c r="C8256" s="132">
        <v>3</v>
      </c>
      <c r="D8256" s="132">
        <v>4200</v>
      </c>
      <c r="E8256" s="186">
        <v>70</v>
      </c>
      <c r="F8256" s="132">
        <v>4900</v>
      </c>
      <c r="G8256" s="132">
        <v>280</v>
      </c>
      <c r="H8256" s="132">
        <v>350</v>
      </c>
      <c r="I8256" s="132">
        <v>1</v>
      </c>
      <c r="J8256" s="133">
        <v>0.54</v>
      </c>
      <c r="K8256" s="133">
        <v>0.54</v>
      </c>
      <c r="L8256" s="133">
        <v>0.8</v>
      </c>
      <c r="M8256" s="134" t="str">
        <f t="shared" si="128"/>
        <v>P</v>
      </c>
      <c r="N8256" s="173" t="s">
        <v>10681</v>
      </c>
      <c r="O8256" s="146" t="s">
        <v>1607</v>
      </c>
      <c r="P8256" s="146" t="s">
        <v>9559</v>
      </c>
      <c r="Q8256" s="147" t="s">
        <v>10519</v>
      </c>
      <c r="R8256" s="187">
        <v>6.7799999999999994</v>
      </c>
    </row>
    <row r="8257" spans="1:18" x14ac:dyDescent="0.25">
      <c r="A8257" s="135">
        <v>1088546</v>
      </c>
      <c r="B8257" s="148" t="s">
        <v>1023</v>
      </c>
      <c r="C8257" s="135">
        <v>3</v>
      </c>
      <c r="D8257" s="135">
        <v>720</v>
      </c>
      <c r="E8257" s="188">
        <v>72</v>
      </c>
      <c r="F8257" s="135">
        <v>864</v>
      </c>
      <c r="G8257" s="135" t="s">
        <v>20</v>
      </c>
      <c r="H8257" s="135" t="s">
        <v>20</v>
      </c>
      <c r="I8257" s="135" t="s">
        <v>20</v>
      </c>
      <c r="J8257" s="136">
        <v>3.17</v>
      </c>
      <c r="K8257" s="136">
        <v>1.34</v>
      </c>
      <c r="L8257" s="136">
        <v>0.59</v>
      </c>
      <c r="M8257" s="137" t="str">
        <f t="shared" si="128"/>
        <v>P</v>
      </c>
      <c r="N8257" s="174" t="s">
        <v>10682</v>
      </c>
      <c r="O8257" s="149" t="s">
        <v>3270</v>
      </c>
      <c r="P8257" s="149" t="s">
        <v>10590</v>
      </c>
      <c r="Q8257" s="150" t="s">
        <v>10519</v>
      </c>
      <c r="R8257" s="189">
        <v>5.5200000000000005</v>
      </c>
    </row>
    <row r="8258" spans="1:18" x14ac:dyDescent="0.25">
      <c r="A8258" s="132">
        <v>1088563</v>
      </c>
      <c r="B8258" s="145" t="s">
        <v>7248</v>
      </c>
      <c r="C8258" s="132">
        <v>3</v>
      </c>
      <c r="D8258" s="132">
        <v>13200</v>
      </c>
      <c r="E8258" s="186">
        <v>90</v>
      </c>
      <c r="F8258" s="132" t="s">
        <v>20</v>
      </c>
      <c r="G8258" s="132">
        <v>720</v>
      </c>
      <c r="H8258" s="132">
        <v>900</v>
      </c>
      <c r="I8258" s="132">
        <v>1</v>
      </c>
      <c r="J8258" s="133">
        <v>1.62</v>
      </c>
      <c r="K8258" s="133">
        <v>0.1</v>
      </c>
      <c r="L8258" s="133">
        <v>0.3</v>
      </c>
      <c r="M8258" s="134" t="str">
        <f t="shared" ref="M8258:M8321" si="129">HYPERLINK(CONCATENATE("T:\Distribution Centre\RDC Department Shared\Cubiscan photos","\",A8258,"-pac.jpg"),"P")</f>
        <v>P</v>
      </c>
      <c r="N8258" s="171" t="s">
        <v>10681</v>
      </c>
      <c r="O8258" s="146" t="s">
        <v>1506</v>
      </c>
      <c r="P8258" s="146" t="s">
        <v>9410</v>
      </c>
      <c r="Q8258" s="147" t="s">
        <v>10519</v>
      </c>
      <c r="R8258" s="187">
        <v>1.59</v>
      </c>
    </row>
    <row r="8259" spans="1:18" x14ac:dyDescent="0.25">
      <c r="A8259" s="135">
        <v>1088568</v>
      </c>
      <c r="B8259" s="148" t="s">
        <v>7249</v>
      </c>
      <c r="C8259" s="135">
        <v>3</v>
      </c>
      <c r="D8259" s="135">
        <v>13200</v>
      </c>
      <c r="E8259" s="188">
        <v>90</v>
      </c>
      <c r="F8259" s="135" t="s">
        <v>20</v>
      </c>
      <c r="G8259" s="135">
        <v>720</v>
      </c>
      <c r="H8259" s="135">
        <v>900</v>
      </c>
      <c r="I8259" s="135">
        <v>1</v>
      </c>
      <c r="J8259" s="136">
        <v>1.62</v>
      </c>
      <c r="K8259" s="136">
        <v>0.1</v>
      </c>
      <c r="L8259" s="136">
        <v>0.3</v>
      </c>
      <c r="M8259" s="137" t="str">
        <f t="shared" si="129"/>
        <v>P</v>
      </c>
      <c r="N8259" s="172" t="s">
        <v>10681</v>
      </c>
      <c r="O8259" s="149" t="s">
        <v>1506</v>
      </c>
      <c r="P8259" s="149" t="s">
        <v>9410</v>
      </c>
      <c r="Q8259" s="150" t="s">
        <v>10519</v>
      </c>
      <c r="R8259" s="189">
        <v>1.59</v>
      </c>
    </row>
    <row r="8260" spans="1:18" x14ac:dyDescent="0.25">
      <c r="A8260" s="132">
        <v>1088571</v>
      </c>
      <c r="B8260" s="145" t="s">
        <v>7250</v>
      </c>
      <c r="C8260" s="132">
        <v>6</v>
      </c>
      <c r="D8260" s="132">
        <v>804</v>
      </c>
      <c r="E8260" s="186">
        <v>6</v>
      </c>
      <c r="F8260" s="132">
        <v>1008</v>
      </c>
      <c r="G8260" s="132" t="s">
        <v>20</v>
      </c>
      <c r="H8260" s="132">
        <v>60</v>
      </c>
      <c r="I8260" s="132">
        <v>1</v>
      </c>
      <c r="J8260" s="133">
        <v>3.29</v>
      </c>
      <c r="K8260" s="133">
        <v>1.7</v>
      </c>
      <c r="L8260" s="133">
        <v>0.23</v>
      </c>
      <c r="M8260" s="134" t="str">
        <f t="shared" si="129"/>
        <v>P</v>
      </c>
      <c r="N8260" s="173" t="s">
        <v>10682</v>
      </c>
      <c r="O8260" s="146" t="s">
        <v>1500</v>
      </c>
      <c r="P8260" s="146" t="s">
        <v>9428</v>
      </c>
      <c r="Q8260" s="147" t="s">
        <v>10519</v>
      </c>
      <c r="R8260" s="187">
        <v>1.62</v>
      </c>
    </row>
    <row r="8261" spans="1:18" x14ac:dyDescent="0.25">
      <c r="A8261" s="135">
        <v>1088572</v>
      </c>
      <c r="B8261" s="148" t="s">
        <v>7251</v>
      </c>
      <c r="C8261" s="135">
        <v>6</v>
      </c>
      <c r="D8261" s="135">
        <v>804</v>
      </c>
      <c r="E8261" s="188">
        <v>6</v>
      </c>
      <c r="F8261" s="135">
        <v>1008</v>
      </c>
      <c r="G8261" s="135" t="s">
        <v>20</v>
      </c>
      <c r="H8261" s="135">
        <v>60</v>
      </c>
      <c r="I8261" s="135">
        <v>1</v>
      </c>
      <c r="J8261" s="136">
        <v>3.33</v>
      </c>
      <c r="K8261" s="136">
        <v>1.73</v>
      </c>
      <c r="L8261" s="136">
        <v>0.2</v>
      </c>
      <c r="M8261" s="137" t="str">
        <f t="shared" si="129"/>
        <v>P</v>
      </c>
      <c r="N8261" s="174" t="s">
        <v>10682</v>
      </c>
      <c r="O8261" s="149" t="s">
        <v>1500</v>
      </c>
      <c r="P8261" s="149" t="s">
        <v>9428</v>
      </c>
      <c r="Q8261" s="150" t="s">
        <v>10519</v>
      </c>
      <c r="R8261" s="189">
        <v>1.7399999999999998</v>
      </c>
    </row>
    <row r="8262" spans="1:18" x14ac:dyDescent="0.25">
      <c r="A8262" s="132">
        <v>1088578</v>
      </c>
      <c r="B8262" s="145" t="s">
        <v>401</v>
      </c>
      <c r="C8262" s="132">
        <v>6</v>
      </c>
      <c r="D8262" s="132">
        <v>480</v>
      </c>
      <c r="E8262" s="186" t="s">
        <v>21</v>
      </c>
      <c r="F8262" s="132">
        <v>640</v>
      </c>
      <c r="G8262" s="132">
        <v>20</v>
      </c>
      <c r="H8262" s="132">
        <v>30</v>
      </c>
      <c r="I8262" s="132">
        <v>1</v>
      </c>
      <c r="J8262" s="133">
        <v>1.5</v>
      </c>
      <c r="K8262" s="133">
        <v>1</v>
      </c>
      <c r="L8262" s="133">
        <v>1.82</v>
      </c>
      <c r="M8262" s="134" t="str">
        <f t="shared" si="129"/>
        <v>P</v>
      </c>
      <c r="N8262" s="173" t="s">
        <v>10681</v>
      </c>
      <c r="O8262" s="146" t="s">
        <v>1506</v>
      </c>
      <c r="P8262" s="146" t="s">
        <v>10455</v>
      </c>
      <c r="Q8262" s="147" t="s">
        <v>10519</v>
      </c>
      <c r="R8262" s="187">
        <v>3.7199999999999998</v>
      </c>
    </row>
    <row r="8263" spans="1:18" x14ac:dyDescent="0.25">
      <c r="A8263" s="135">
        <v>1088579</v>
      </c>
      <c r="B8263" s="148" t="s">
        <v>7252</v>
      </c>
      <c r="C8263" s="135">
        <v>6</v>
      </c>
      <c r="D8263" s="135">
        <v>280</v>
      </c>
      <c r="E8263" s="188" t="s">
        <v>21</v>
      </c>
      <c r="F8263" s="135">
        <v>336</v>
      </c>
      <c r="G8263" s="135">
        <v>20</v>
      </c>
      <c r="H8263" s="135">
        <v>25</v>
      </c>
      <c r="I8263" s="135">
        <v>1</v>
      </c>
      <c r="J8263" s="136">
        <v>1.76</v>
      </c>
      <c r="K8263" s="136">
        <v>1.1399999999999999</v>
      </c>
      <c r="L8263" s="136">
        <v>2.12</v>
      </c>
      <c r="M8263" s="137" t="str">
        <f t="shared" si="129"/>
        <v>P</v>
      </c>
      <c r="N8263" s="174" t="s">
        <v>10681</v>
      </c>
      <c r="O8263" s="149" t="s">
        <v>1506</v>
      </c>
      <c r="P8263" s="149" t="s">
        <v>10455</v>
      </c>
      <c r="Q8263" s="150" t="s">
        <v>10519</v>
      </c>
      <c r="R8263" s="189">
        <v>4.4399999999999995</v>
      </c>
    </row>
    <row r="8264" spans="1:18" x14ac:dyDescent="0.25">
      <c r="A8264" s="132">
        <v>1088583</v>
      </c>
      <c r="B8264" s="145" t="s">
        <v>7253</v>
      </c>
      <c r="C8264" s="132">
        <v>6</v>
      </c>
      <c r="D8264" s="132">
        <v>324</v>
      </c>
      <c r="E8264" s="186" t="s">
        <v>21</v>
      </c>
      <c r="F8264" s="132">
        <v>576</v>
      </c>
      <c r="G8264" s="132" t="s">
        <v>20</v>
      </c>
      <c r="H8264" s="132">
        <v>30</v>
      </c>
      <c r="I8264" s="132">
        <v>1</v>
      </c>
      <c r="J8264" s="133">
        <v>1.68</v>
      </c>
      <c r="K8264" s="133">
        <v>1.03</v>
      </c>
      <c r="L8264" s="133">
        <v>1.84</v>
      </c>
      <c r="M8264" s="134" t="str">
        <f t="shared" si="129"/>
        <v>P</v>
      </c>
      <c r="N8264" s="173" t="s">
        <v>10681</v>
      </c>
      <c r="O8264" s="146" t="s">
        <v>1506</v>
      </c>
      <c r="P8264" s="146" t="s">
        <v>10455</v>
      </c>
      <c r="Q8264" s="147" t="s">
        <v>10519</v>
      </c>
      <c r="R8264" s="187">
        <v>4.26</v>
      </c>
    </row>
    <row r="8265" spans="1:18" x14ac:dyDescent="0.25">
      <c r="A8265" s="135">
        <v>1088584</v>
      </c>
      <c r="B8265" s="148" t="s">
        <v>7254</v>
      </c>
      <c r="C8265" s="135">
        <v>6</v>
      </c>
      <c r="D8265" s="135">
        <v>280</v>
      </c>
      <c r="E8265" s="188" t="s">
        <v>21</v>
      </c>
      <c r="F8265" s="135">
        <v>336</v>
      </c>
      <c r="G8265" s="135">
        <v>20</v>
      </c>
      <c r="H8265" s="135">
        <v>25</v>
      </c>
      <c r="I8265" s="135">
        <v>1</v>
      </c>
      <c r="J8265" s="136">
        <v>1.7</v>
      </c>
      <c r="K8265" s="136">
        <v>1.1200000000000001</v>
      </c>
      <c r="L8265" s="136">
        <v>2.12</v>
      </c>
      <c r="M8265" s="137" t="str">
        <f t="shared" si="129"/>
        <v>P</v>
      </c>
      <c r="N8265" s="174" t="s">
        <v>10681</v>
      </c>
      <c r="O8265" s="149" t="s">
        <v>1506</v>
      </c>
      <c r="P8265" s="149" t="s">
        <v>10455</v>
      </c>
      <c r="Q8265" s="150" t="s">
        <v>10519</v>
      </c>
      <c r="R8265" s="189">
        <v>5.5200000000000005</v>
      </c>
    </row>
    <row r="8266" spans="1:18" x14ac:dyDescent="0.25">
      <c r="A8266" s="132">
        <v>1088587</v>
      </c>
      <c r="B8266" s="145" t="s">
        <v>398</v>
      </c>
      <c r="C8266" s="132">
        <v>6</v>
      </c>
      <c r="D8266" s="132">
        <v>480</v>
      </c>
      <c r="E8266" s="186" t="s">
        <v>21</v>
      </c>
      <c r="F8266" s="132">
        <v>640</v>
      </c>
      <c r="G8266" s="132">
        <v>20</v>
      </c>
      <c r="H8266" s="132">
        <v>30</v>
      </c>
      <c r="I8266" s="132">
        <v>1</v>
      </c>
      <c r="J8266" s="133">
        <v>1.56</v>
      </c>
      <c r="K8266" s="133">
        <v>1.03</v>
      </c>
      <c r="L8266" s="133">
        <v>1.83</v>
      </c>
      <c r="M8266" s="134" t="str">
        <f t="shared" si="129"/>
        <v>P</v>
      </c>
      <c r="N8266" s="173" t="s">
        <v>10681</v>
      </c>
      <c r="O8266" s="146" t="s">
        <v>1506</v>
      </c>
      <c r="P8266" s="146" t="s">
        <v>10455</v>
      </c>
      <c r="Q8266" s="147" t="s">
        <v>10519</v>
      </c>
      <c r="R8266" s="187">
        <v>3.84</v>
      </c>
    </row>
    <row r="8267" spans="1:18" x14ac:dyDescent="0.25">
      <c r="A8267" s="135">
        <v>1088589</v>
      </c>
      <c r="B8267" s="148" t="s">
        <v>803</v>
      </c>
      <c r="C8267" s="135">
        <v>6</v>
      </c>
      <c r="D8267" s="135">
        <v>460</v>
      </c>
      <c r="E8267" s="188" t="s">
        <v>21</v>
      </c>
      <c r="F8267" s="135">
        <v>620</v>
      </c>
      <c r="G8267" s="135">
        <v>10</v>
      </c>
      <c r="H8267" s="135">
        <v>11</v>
      </c>
      <c r="I8267" s="135">
        <v>3</v>
      </c>
      <c r="J8267" s="136">
        <v>2.82</v>
      </c>
      <c r="K8267" s="136">
        <v>1.82</v>
      </c>
      <c r="L8267" s="136">
        <v>0.51</v>
      </c>
      <c r="M8267" s="137" t="str">
        <f t="shared" si="129"/>
        <v>P</v>
      </c>
      <c r="N8267" s="174" t="s">
        <v>10681</v>
      </c>
      <c r="O8267" s="149" t="s">
        <v>1506</v>
      </c>
      <c r="P8267" s="149" t="s">
        <v>10455</v>
      </c>
      <c r="Q8267" s="150" t="s">
        <v>10519</v>
      </c>
      <c r="R8267" s="189">
        <v>4.38</v>
      </c>
    </row>
    <row r="8268" spans="1:18" x14ac:dyDescent="0.25">
      <c r="A8268" s="132">
        <v>1088592</v>
      </c>
      <c r="B8268" s="145" t="s">
        <v>399</v>
      </c>
      <c r="C8268" s="132">
        <v>6</v>
      </c>
      <c r="D8268" s="132">
        <v>480</v>
      </c>
      <c r="E8268" s="186" t="s">
        <v>21</v>
      </c>
      <c r="F8268" s="132">
        <v>640</v>
      </c>
      <c r="G8268" s="132">
        <v>20</v>
      </c>
      <c r="H8268" s="132">
        <v>30</v>
      </c>
      <c r="I8268" s="132">
        <v>1</v>
      </c>
      <c r="J8268" s="133">
        <v>1.59</v>
      </c>
      <c r="K8268" s="133">
        <v>1.04</v>
      </c>
      <c r="L8268" s="133">
        <v>1.84</v>
      </c>
      <c r="M8268" s="134" t="str">
        <f t="shared" si="129"/>
        <v>P</v>
      </c>
      <c r="N8268" s="173" t="s">
        <v>10681</v>
      </c>
      <c r="O8268" s="146" t="s">
        <v>1506</v>
      </c>
      <c r="P8268" s="146" t="s">
        <v>10455</v>
      </c>
      <c r="Q8268" s="147" t="s">
        <v>10519</v>
      </c>
      <c r="R8268" s="187">
        <v>6.3000000000000007</v>
      </c>
    </row>
    <row r="8269" spans="1:18" x14ac:dyDescent="0.25">
      <c r="A8269" s="135">
        <v>1088594</v>
      </c>
      <c r="B8269" s="148" t="s">
        <v>433</v>
      </c>
      <c r="C8269" s="135">
        <v>6</v>
      </c>
      <c r="D8269" s="135">
        <v>345</v>
      </c>
      <c r="E8269" s="188" t="s">
        <v>21</v>
      </c>
      <c r="F8269" s="135">
        <v>483</v>
      </c>
      <c r="G8269" s="135">
        <v>20</v>
      </c>
      <c r="H8269" s="135">
        <v>25</v>
      </c>
      <c r="I8269" s="135">
        <v>1</v>
      </c>
      <c r="J8269" s="136">
        <v>1.64</v>
      </c>
      <c r="K8269" s="136">
        <v>1.04</v>
      </c>
      <c r="L8269" s="136">
        <v>1.98</v>
      </c>
      <c r="M8269" s="137" t="str">
        <f t="shared" si="129"/>
        <v>P</v>
      </c>
      <c r="N8269" s="174" t="s">
        <v>10681</v>
      </c>
      <c r="O8269" s="149" t="s">
        <v>1506</v>
      </c>
      <c r="P8269" s="149" t="s">
        <v>10455</v>
      </c>
      <c r="Q8269" s="150" t="s">
        <v>10519</v>
      </c>
      <c r="R8269" s="189">
        <v>6.48</v>
      </c>
    </row>
    <row r="8270" spans="1:18" x14ac:dyDescent="0.25">
      <c r="A8270" s="132">
        <v>1088597</v>
      </c>
      <c r="B8270" s="145" t="s">
        <v>395</v>
      </c>
      <c r="C8270" s="132">
        <v>6</v>
      </c>
      <c r="D8270" s="132">
        <v>480</v>
      </c>
      <c r="E8270" s="186" t="s">
        <v>21</v>
      </c>
      <c r="F8270" s="132">
        <v>640</v>
      </c>
      <c r="G8270" s="132" t="s">
        <v>20</v>
      </c>
      <c r="H8270" s="132">
        <v>30</v>
      </c>
      <c r="I8270" s="132">
        <v>1</v>
      </c>
      <c r="J8270" s="133">
        <v>1.59</v>
      </c>
      <c r="K8270" s="133">
        <v>1.03</v>
      </c>
      <c r="L8270" s="133">
        <v>1.83</v>
      </c>
      <c r="M8270" s="134" t="str">
        <f t="shared" si="129"/>
        <v>P</v>
      </c>
      <c r="N8270" s="173" t="s">
        <v>10681</v>
      </c>
      <c r="O8270" s="146" t="s">
        <v>1506</v>
      </c>
      <c r="P8270" s="146" t="s">
        <v>10455</v>
      </c>
      <c r="Q8270" s="147" t="s">
        <v>10519</v>
      </c>
      <c r="R8270" s="187">
        <v>4.4399999999999995</v>
      </c>
    </row>
    <row r="8271" spans="1:18" x14ac:dyDescent="0.25">
      <c r="A8271" s="135">
        <v>1088598</v>
      </c>
      <c r="B8271" s="148" t="s">
        <v>7255</v>
      </c>
      <c r="C8271" s="135">
        <v>6</v>
      </c>
      <c r="D8271" s="135">
        <v>280</v>
      </c>
      <c r="E8271" s="188" t="s">
        <v>21</v>
      </c>
      <c r="F8271" s="135">
        <v>392</v>
      </c>
      <c r="G8271" s="135" t="s">
        <v>20</v>
      </c>
      <c r="H8271" s="135">
        <v>20</v>
      </c>
      <c r="I8271" s="135">
        <v>1</v>
      </c>
      <c r="J8271" s="136">
        <v>1.76</v>
      </c>
      <c r="K8271" s="136">
        <v>1.1399999999999999</v>
      </c>
      <c r="L8271" s="136">
        <v>2.12</v>
      </c>
      <c r="M8271" s="137" t="str">
        <f t="shared" si="129"/>
        <v>P</v>
      </c>
      <c r="N8271" s="174" t="s">
        <v>10681</v>
      </c>
      <c r="O8271" s="149" t="s">
        <v>1506</v>
      </c>
      <c r="P8271" s="149" t="s">
        <v>10455</v>
      </c>
      <c r="Q8271" s="150" t="s">
        <v>10519</v>
      </c>
      <c r="R8271" s="189">
        <v>5.28</v>
      </c>
    </row>
    <row r="8272" spans="1:18" x14ac:dyDescent="0.25">
      <c r="A8272" s="132">
        <v>1088599</v>
      </c>
      <c r="B8272" s="145" t="s">
        <v>7256</v>
      </c>
      <c r="C8272" s="132">
        <v>6</v>
      </c>
      <c r="D8272" s="132">
        <v>1794</v>
      </c>
      <c r="E8272" s="186" t="s">
        <v>21</v>
      </c>
      <c r="F8272" s="132">
        <v>2070</v>
      </c>
      <c r="G8272" s="132">
        <v>44</v>
      </c>
      <c r="H8272" s="132">
        <v>55</v>
      </c>
      <c r="I8272" s="132">
        <v>3</v>
      </c>
      <c r="J8272" s="133">
        <v>1.18</v>
      </c>
      <c r="K8272" s="133">
        <v>0.81</v>
      </c>
      <c r="L8272" s="133">
        <v>0.92</v>
      </c>
      <c r="M8272" s="134" t="str">
        <f t="shared" si="129"/>
        <v>P</v>
      </c>
      <c r="N8272" s="171" t="s">
        <v>10681</v>
      </c>
      <c r="O8272" s="146" t="s">
        <v>1506</v>
      </c>
      <c r="P8272" s="146" t="s">
        <v>10455</v>
      </c>
      <c r="Q8272" s="147" t="s">
        <v>10519</v>
      </c>
      <c r="R8272" s="187">
        <v>3.3599999999999994</v>
      </c>
    </row>
    <row r="8273" spans="1:18" x14ac:dyDescent="0.25">
      <c r="A8273" s="135">
        <v>1088600</v>
      </c>
      <c r="B8273" s="148" t="s">
        <v>7257</v>
      </c>
      <c r="C8273" s="135">
        <v>6</v>
      </c>
      <c r="D8273" s="135">
        <v>1794</v>
      </c>
      <c r="E8273" s="188" t="s">
        <v>21</v>
      </c>
      <c r="F8273" s="135">
        <v>2070</v>
      </c>
      <c r="G8273" s="135">
        <v>44</v>
      </c>
      <c r="H8273" s="135">
        <v>55</v>
      </c>
      <c r="I8273" s="135">
        <v>3</v>
      </c>
      <c r="J8273" s="136">
        <v>1.1399999999999999</v>
      </c>
      <c r="K8273" s="136">
        <v>0.76</v>
      </c>
      <c r="L8273" s="136">
        <v>0.9</v>
      </c>
      <c r="M8273" s="137" t="str">
        <f t="shared" si="129"/>
        <v>P</v>
      </c>
      <c r="N8273" s="172" t="s">
        <v>10681</v>
      </c>
      <c r="O8273" s="149" t="s">
        <v>1506</v>
      </c>
      <c r="P8273" s="149" t="s">
        <v>10455</v>
      </c>
      <c r="Q8273" s="150" t="s">
        <v>10519</v>
      </c>
      <c r="R8273" s="189">
        <v>2.58</v>
      </c>
    </row>
    <row r="8274" spans="1:18" x14ac:dyDescent="0.25">
      <c r="A8274" s="132">
        <v>1088602</v>
      </c>
      <c r="B8274" s="145" t="s">
        <v>7258</v>
      </c>
      <c r="C8274" s="132">
        <v>25</v>
      </c>
      <c r="D8274" s="132" t="s">
        <v>20</v>
      </c>
      <c r="E8274" s="186" t="s">
        <v>20</v>
      </c>
      <c r="F8274" s="132" t="s">
        <v>20</v>
      </c>
      <c r="G8274" s="132" t="s">
        <v>21</v>
      </c>
      <c r="H8274" s="132" t="s">
        <v>21</v>
      </c>
      <c r="I8274" s="132" t="s">
        <v>21</v>
      </c>
      <c r="J8274" s="133">
        <v>6.32</v>
      </c>
      <c r="K8274" s="133">
        <v>5.25</v>
      </c>
      <c r="L8274" s="133">
        <v>0.05</v>
      </c>
      <c r="M8274" s="134" t="str">
        <f t="shared" si="129"/>
        <v>P</v>
      </c>
      <c r="N8274" s="171" t="s">
        <v>10682</v>
      </c>
      <c r="O8274" s="146" t="s">
        <v>1562</v>
      </c>
      <c r="P8274" s="146" t="s">
        <v>9564</v>
      </c>
      <c r="Q8274" s="147" t="s">
        <v>10519</v>
      </c>
      <c r="R8274" s="187">
        <v>2.9850746268656714</v>
      </c>
    </row>
    <row r="8275" spans="1:18" x14ac:dyDescent="0.25">
      <c r="A8275" s="135">
        <v>1088603</v>
      </c>
      <c r="B8275" s="148" t="s">
        <v>7259</v>
      </c>
      <c r="C8275" s="135">
        <v>25</v>
      </c>
      <c r="D8275" s="135" t="s">
        <v>20</v>
      </c>
      <c r="E8275" s="188" t="s">
        <v>20</v>
      </c>
      <c r="F8275" s="135" t="s">
        <v>20</v>
      </c>
      <c r="G8275" s="135" t="s">
        <v>21</v>
      </c>
      <c r="H8275" s="135" t="s">
        <v>21</v>
      </c>
      <c r="I8275" s="135" t="s">
        <v>21</v>
      </c>
      <c r="J8275" s="136">
        <v>6.2</v>
      </c>
      <c r="K8275" s="136">
        <v>4</v>
      </c>
      <c r="L8275" s="136">
        <v>0.2</v>
      </c>
      <c r="M8275" s="137" t="str">
        <f t="shared" si="129"/>
        <v>P</v>
      </c>
      <c r="N8275" s="172" t="s">
        <v>10682</v>
      </c>
      <c r="O8275" s="149" t="s">
        <v>1562</v>
      </c>
      <c r="P8275" s="149" t="s">
        <v>9564</v>
      </c>
      <c r="Q8275" s="150" t="s">
        <v>10519</v>
      </c>
      <c r="R8275" s="189">
        <v>5.9701492537313428</v>
      </c>
    </row>
    <row r="8276" spans="1:18" x14ac:dyDescent="0.25">
      <c r="A8276" s="132">
        <v>1088604</v>
      </c>
      <c r="B8276" s="145" t="s">
        <v>7260</v>
      </c>
      <c r="C8276" s="132">
        <v>30</v>
      </c>
      <c r="D8276" s="132" t="s">
        <v>20</v>
      </c>
      <c r="E8276" s="186" t="s">
        <v>20</v>
      </c>
      <c r="F8276" s="132" t="s">
        <v>20</v>
      </c>
      <c r="G8276" s="132" t="s">
        <v>21</v>
      </c>
      <c r="H8276" s="132" t="s">
        <v>21</v>
      </c>
      <c r="I8276" s="132" t="s">
        <v>21</v>
      </c>
      <c r="J8276" s="133">
        <v>3.048</v>
      </c>
      <c r="K8276" s="133">
        <v>3.1749999999999998</v>
      </c>
      <c r="L8276" s="133">
        <v>2.54</v>
      </c>
      <c r="M8276" s="134" t="str">
        <f t="shared" si="129"/>
        <v>P</v>
      </c>
      <c r="N8276" s="171" t="s">
        <v>10682</v>
      </c>
      <c r="O8276" s="146" t="s">
        <v>1562</v>
      </c>
      <c r="P8276" s="146" t="s">
        <v>9564</v>
      </c>
      <c r="Q8276" s="147" t="s">
        <v>10519</v>
      </c>
      <c r="R8276" s="187">
        <v>0.93283582089552231</v>
      </c>
    </row>
    <row r="8277" spans="1:18" x14ac:dyDescent="0.25">
      <c r="A8277" s="135">
        <v>1088608</v>
      </c>
      <c r="B8277" s="148" t="s">
        <v>7261</v>
      </c>
      <c r="C8277" s="135">
        <v>24</v>
      </c>
      <c r="D8277" s="135" t="s">
        <v>20</v>
      </c>
      <c r="E8277" s="188" t="s">
        <v>20</v>
      </c>
      <c r="F8277" s="135" t="s">
        <v>20</v>
      </c>
      <c r="G8277" s="135" t="s">
        <v>21</v>
      </c>
      <c r="H8277" s="135" t="s">
        <v>21</v>
      </c>
      <c r="I8277" s="135" t="s">
        <v>21</v>
      </c>
      <c r="J8277" s="136">
        <v>4.8890000000000002</v>
      </c>
      <c r="K8277" s="136">
        <v>2.5070000000000001</v>
      </c>
      <c r="L8277" s="136">
        <v>3.492</v>
      </c>
      <c r="M8277" s="137" t="str">
        <f t="shared" si="129"/>
        <v>P</v>
      </c>
      <c r="N8277" s="172" t="s">
        <v>10682</v>
      </c>
      <c r="O8277" s="149" t="s">
        <v>1562</v>
      </c>
      <c r="P8277" s="149" t="s">
        <v>9564</v>
      </c>
      <c r="Q8277" s="150" t="s">
        <v>10519</v>
      </c>
      <c r="R8277" s="189">
        <v>51.694029850746261</v>
      </c>
    </row>
    <row r="8278" spans="1:18" x14ac:dyDescent="0.25">
      <c r="A8278" s="132">
        <v>1088616</v>
      </c>
      <c r="B8278" s="145" t="s">
        <v>10329</v>
      </c>
      <c r="C8278" s="132">
        <v>6</v>
      </c>
      <c r="D8278" s="132" t="s">
        <v>20</v>
      </c>
      <c r="E8278" s="186" t="s">
        <v>20</v>
      </c>
      <c r="F8278" s="132" t="s">
        <v>20</v>
      </c>
      <c r="G8278" s="132" t="s">
        <v>20</v>
      </c>
      <c r="H8278" s="132" t="s">
        <v>20</v>
      </c>
      <c r="I8278" s="132" t="s">
        <v>20</v>
      </c>
      <c r="J8278" s="133">
        <v>2.36</v>
      </c>
      <c r="K8278" s="133">
        <v>1.8</v>
      </c>
      <c r="L8278" s="133">
        <v>0.2</v>
      </c>
      <c r="M8278" s="134" t="str">
        <f t="shared" si="129"/>
        <v>P</v>
      </c>
      <c r="N8278" s="173" t="s">
        <v>10682</v>
      </c>
      <c r="O8278" s="146" t="s">
        <v>1500</v>
      </c>
      <c r="P8278" s="146" t="s">
        <v>9456</v>
      </c>
      <c r="Q8278" s="147" t="s">
        <v>10519</v>
      </c>
      <c r="R8278" s="187">
        <v>2.7089552238805967</v>
      </c>
    </row>
    <row r="8279" spans="1:18" x14ac:dyDescent="0.25">
      <c r="A8279" s="135">
        <v>1088617</v>
      </c>
      <c r="B8279" s="148" t="s">
        <v>10330</v>
      </c>
      <c r="C8279" s="135">
        <v>6</v>
      </c>
      <c r="D8279" s="135" t="s">
        <v>20</v>
      </c>
      <c r="E8279" s="188" t="s">
        <v>20</v>
      </c>
      <c r="F8279" s="135" t="s">
        <v>20</v>
      </c>
      <c r="G8279" s="135" t="s">
        <v>20</v>
      </c>
      <c r="H8279" s="135" t="s">
        <v>20</v>
      </c>
      <c r="I8279" s="135" t="s">
        <v>20</v>
      </c>
      <c r="J8279" s="136">
        <v>4.5</v>
      </c>
      <c r="K8279" s="136">
        <v>4.8</v>
      </c>
      <c r="L8279" s="136">
        <v>0.24</v>
      </c>
      <c r="M8279" s="137" t="str">
        <f t="shared" si="129"/>
        <v>P</v>
      </c>
      <c r="N8279" s="172" t="s">
        <v>10682</v>
      </c>
      <c r="O8279" s="149" t="s">
        <v>1506</v>
      </c>
      <c r="P8279" s="149" t="s">
        <v>9443</v>
      </c>
      <c r="Q8279" s="150" t="s">
        <v>10519</v>
      </c>
      <c r="R8279" s="189">
        <v>5.5200000000000005</v>
      </c>
    </row>
    <row r="8280" spans="1:18" x14ac:dyDescent="0.25">
      <c r="A8280" s="132">
        <v>1088626</v>
      </c>
      <c r="B8280" s="145" t="s">
        <v>7262</v>
      </c>
      <c r="C8280" s="132">
        <v>6</v>
      </c>
      <c r="D8280" s="132">
        <v>2100</v>
      </c>
      <c r="E8280" s="186" t="s">
        <v>21</v>
      </c>
      <c r="F8280" s="132">
        <v>2655</v>
      </c>
      <c r="G8280" s="132" t="s">
        <v>20</v>
      </c>
      <c r="H8280" s="132">
        <v>80</v>
      </c>
      <c r="I8280" s="132">
        <v>3</v>
      </c>
      <c r="J8280" s="133">
        <v>0.91</v>
      </c>
      <c r="K8280" s="133">
        <v>0.91</v>
      </c>
      <c r="L8280" s="133">
        <v>0.8</v>
      </c>
      <c r="M8280" s="134" t="str">
        <f t="shared" si="129"/>
        <v>P</v>
      </c>
      <c r="N8280" s="171" t="s">
        <v>10681</v>
      </c>
      <c r="O8280" s="146" t="s">
        <v>1506</v>
      </c>
      <c r="P8280" s="146" t="s">
        <v>10455</v>
      </c>
      <c r="Q8280" s="147" t="s">
        <v>10519</v>
      </c>
      <c r="R8280" s="187">
        <v>4.32</v>
      </c>
    </row>
    <row r="8281" spans="1:18" x14ac:dyDescent="0.25">
      <c r="A8281" s="135">
        <v>1088632</v>
      </c>
      <c r="B8281" s="148" t="s">
        <v>10331</v>
      </c>
      <c r="C8281" s="135">
        <v>6</v>
      </c>
      <c r="D8281" s="135" t="s">
        <v>20</v>
      </c>
      <c r="E8281" s="188" t="s">
        <v>20</v>
      </c>
      <c r="F8281" s="135" t="s">
        <v>20</v>
      </c>
      <c r="G8281" s="135" t="s">
        <v>20</v>
      </c>
      <c r="H8281" s="135" t="s">
        <v>20</v>
      </c>
      <c r="I8281" s="135" t="s">
        <v>20</v>
      </c>
      <c r="J8281" s="136">
        <v>4.5</v>
      </c>
      <c r="K8281" s="136">
        <v>4.8</v>
      </c>
      <c r="L8281" s="136">
        <v>0.24</v>
      </c>
      <c r="M8281" s="137" t="str">
        <f t="shared" si="129"/>
        <v>P</v>
      </c>
      <c r="N8281" s="172" t="s">
        <v>10682</v>
      </c>
      <c r="O8281" s="149" t="s">
        <v>1506</v>
      </c>
      <c r="P8281" s="149" t="s">
        <v>9443</v>
      </c>
      <c r="Q8281" s="150" t="s">
        <v>10519</v>
      </c>
      <c r="R8281" s="189">
        <v>4.26</v>
      </c>
    </row>
    <row r="8282" spans="1:18" x14ac:dyDescent="0.25">
      <c r="A8282" s="132">
        <v>1088633</v>
      </c>
      <c r="B8282" s="145" t="s">
        <v>10332</v>
      </c>
      <c r="C8282" s="132">
        <v>6</v>
      </c>
      <c r="D8282" s="132" t="s">
        <v>20</v>
      </c>
      <c r="E8282" s="186" t="s">
        <v>20</v>
      </c>
      <c r="F8282" s="132" t="s">
        <v>20</v>
      </c>
      <c r="G8282" s="132" t="s">
        <v>20</v>
      </c>
      <c r="H8282" s="132" t="s">
        <v>20</v>
      </c>
      <c r="I8282" s="132" t="s">
        <v>20</v>
      </c>
      <c r="J8282" s="133">
        <v>4.5</v>
      </c>
      <c r="K8282" s="133">
        <v>4.8</v>
      </c>
      <c r="L8282" s="133">
        <v>0.24</v>
      </c>
      <c r="M8282" s="134" t="str">
        <f t="shared" si="129"/>
        <v>P</v>
      </c>
      <c r="N8282" s="171" t="s">
        <v>10682</v>
      </c>
      <c r="O8282" s="146" t="s">
        <v>1506</v>
      </c>
      <c r="P8282" s="146" t="s">
        <v>9443</v>
      </c>
      <c r="Q8282" s="147" t="s">
        <v>10519</v>
      </c>
      <c r="R8282" s="187">
        <v>5.64</v>
      </c>
    </row>
    <row r="8283" spans="1:18" x14ac:dyDescent="0.25">
      <c r="A8283" s="135">
        <v>1088634</v>
      </c>
      <c r="B8283" s="148" t="s">
        <v>10333</v>
      </c>
      <c r="C8283" s="135">
        <v>6</v>
      </c>
      <c r="D8283" s="135" t="s">
        <v>20</v>
      </c>
      <c r="E8283" s="188" t="s">
        <v>20</v>
      </c>
      <c r="F8283" s="135" t="s">
        <v>20</v>
      </c>
      <c r="G8283" s="135" t="s">
        <v>20</v>
      </c>
      <c r="H8283" s="135" t="s">
        <v>20</v>
      </c>
      <c r="I8283" s="135" t="s">
        <v>20</v>
      </c>
      <c r="J8283" s="136">
        <v>4.5</v>
      </c>
      <c r="K8283" s="136">
        <v>4.8</v>
      </c>
      <c r="L8283" s="136">
        <v>0.24</v>
      </c>
      <c r="M8283" s="137" t="str">
        <f t="shared" si="129"/>
        <v>P</v>
      </c>
      <c r="N8283" s="172" t="s">
        <v>10682</v>
      </c>
      <c r="O8283" s="149" t="s">
        <v>1506</v>
      </c>
      <c r="P8283" s="149" t="s">
        <v>9443</v>
      </c>
      <c r="Q8283" s="150" t="s">
        <v>10519</v>
      </c>
      <c r="R8283" s="189">
        <v>4.26</v>
      </c>
    </row>
    <row r="8284" spans="1:18" x14ac:dyDescent="0.25">
      <c r="A8284" s="132">
        <v>1088655</v>
      </c>
      <c r="B8284" s="145" t="s">
        <v>10511</v>
      </c>
      <c r="C8284" s="132">
        <v>36</v>
      </c>
      <c r="D8284" s="132" t="s">
        <v>20</v>
      </c>
      <c r="E8284" s="186" t="s">
        <v>20</v>
      </c>
      <c r="F8284" s="132" t="s">
        <v>20</v>
      </c>
      <c r="G8284" s="132" t="s">
        <v>20</v>
      </c>
      <c r="H8284" s="132" t="s">
        <v>20</v>
      </c>
      <c r="I8284" s="132" t="s">
        <v>20</v>
      </c>
      <c r="J8284" s="133">
        <v>5.9</v>
      </c>
      <c r="K8284" s="133">
        <v>4.8</v>
      </c>
      <c r="L8284" s="133">
        <v>0.75</v>
      </c>
      <c r="M8284" s="134" t="str">
        <f t="shared" si="129"/>
        <v>P</v>
      </c>
      <c r="N8284" s="173" t="s">
        <v>10682</v>
      </c>
      <c r="O8284" s="146" t="s">
        <v>1500</v>
      </c>
      <c r="P8284" s="146" t="s">
        <v>9418</v>
      </c>
      <c r="Q8284" s="147" t="s">
        <v>10519</v>
      </c>
      <c r="R8284" s="187">
        <v>6.6865671641791051</v>
      </c>
    </row>
    <row r="8285" spans="1:18" x14ac:dyDescent="0.25">
      <c r="A8285" s="135">
        <v>1088656</v>
      </c>
      <c r="B8285" s="148" t="s">
        <v>10511</v>
      </c>
      <c r="C8285" s="135">
        <v>180</v>
      </c>
      <c r="D8285" s="135" t="s">
        <v>20</v>
      </c>
      <c r="E8285" s="188" t="s">
        <v>20</v>
      </c>
      <c r="F8285" s="135" t="s">
        <v>20</v>
      </c>
      <c r="G8285" s="135" t="s">
        <v>20</v>
      </c>
      <c r="H8285" s="135" t="s">
        <v>20</v>
      </c>
      <c r="I8285" s="135" t="s">
        <v>20</v>
      </c>
      <c r="J8285" s="136">
        <v>5.9</v>
      </c>
      <c r="K8285" s="136">
        <v>4.9000000000000004</v>
      </c>
      <c r="L8285" s="136">
        <v>3.9</v>
      </c>
      <c r="M8285" s="137" t="str">
        <f t="shared" si="129"/>
        <v>P</v>
      </c>
      <c r="N8285" s="172" t="s">
        <v>10682</v>
      </c>
      <c r="O8285" s="149" t="s">
        <v>1500</v>
      </c>
      <c r="P8285" s="149" t="s">
        <v>9418</v>
      </c>
      <c r="Q8285" s="150" t="s">
        <v>10519</v>
      </c>
      <c r="R8285" s="189">
        <v>33.447761194029844</v>
      </c>
    </row>
    <row r="8286" spans="1:18" x14ac:dyDescent="0.25">
      <c r="A8286" s="132">
        <v>1088675</v>
      </c>
      <c r="B8286" s="145" t="s">
        <v>7263</v>
      </c>
      <c r="C8286" s="132">
        <v>1</v>
      </c>
      <c r="D8286" s="132">
        <v>2184</v>
      </c>
      <c r="E8286" s="186">
        <v>24</v>
      </c>
      <c r="F8286" s="132" t="s">
        <v>20</v>
      </c>
      <c r="G8286" s="132">
        <v>168</v>
      </c>
      <c r="H8286" s="132">
        <v>120</v>
      </c>
      <c r="I8286" s="132">
        <v>1</v>
      </c>
      <c r="J8286" s="133">
        <v>0.56000000000000005</v>
      </c>
      <c r="K8286" s="133">
        <v>0.56000000000000005</v>
      </c>
      <c r="L8286" s="133">
        <v>1.37</v>
      </c>
      <c r="M8286" s="134" t="str">
        <f t="shared" si="129"/>
        <v>P</v>
      </c>
      <c r="N8286" s="171" t="s">
        <v>10681</v>
      </c>
      <c r="O8286" s="146" t="s">
        <v>1506</v>
      </c>
      <c r="P8286" s="146" t="s">
        <v>9409</v>
      </c>
      <c r="Q8286" s="147" t="s">
        <v>10519</v>
      </c>
      <c r="R8286" s="187">
        <v>2.5099999999999998</v>
      </c>
    </row>
    <row r="8287" spans="1:18" x14ac:dyDescent="0.25">
      <c r="A8287" s="135">
        <v>1088707</v>
      </c>
      <c r="B8287" s="148" t="s">
        <v>10512</v>
      </c>
      <c r="C8287" s="135">
        <v>36</v>
      </c>
      <c r="D8287" s="135" t="s">
        <v>20</v>
      </c>
      <c r="E8287" s="188" t="s">
        <v>20</v>
      </c>
      <c r="F8287" s="135" t="s">
        <v>20</v>
      </c>
      <c r="G8287" s="135" t="s">
        <v>20</v>
      </c>
      <c r="H8287" s="135" t="s">
        <v>20</v>
      </c>
      <c r="I8287" s="135" t="s">
        <v>20</v>
      </c>
      <c r="J8287" s="136">
        <v>5.9</v>
      </c>
      <c r="K8287" s="136">
        <v>4.8</v>
      </c>
      <c r="L8287" s="136">
        <v>0.75</v>
      </c>
      <c r="M8287" s="137" t="str">
        <f t="shared" si="129"/>
        <v>P</v>
      </c>
      <c r="N8287" s="172" t="s">
        <v>10682</v>
      </c>
      <c r="O8287" s="149" t="s">
        <v>1500</v>
      </c>
      <c r="P8287" s="149" t="s">
        <v>9418</v>
      </c>
      <c r="Q8287" s="150" t="s">
        <v>10519</v>
      </c>
      <c r="R8287" s="189">
        <v>6.6865671641791051</v>
      </c>
    </row>
    <row r="8288" spans="1:18" x14ac:dyDescent="0.25">
      <c r="A8288" s="132">
        <v>1088708</v>
      </c>
      <c r="B8288" s="145" t="s">
        <v>10512</v>
      </c>
      <c r="C8288" s="132">
        <v>180</v>
      </c>
      <c r="D8288" s="132" t="s">
        <v>20</v>
      </c>
      <c r="E8288" s="186" t="s">
        <v>20</v>
      </c>
      <c r="F8288" s="132" t="s">
        <v>20</v>
      </c>
      <c r="G8288" s="132" t="s">
        <v>20</v>
      </c>
      <c r="H8288" s="132" t="s">
        <v>20</v>
      </c>
      <c r="I8288" s="132" t="s">
        <v>20</v>
      </c>
      <c r="J8288" s="133">
        <v>5.9</v>
      </c>
      <c r="K8288" s="133">
        <v>4.9000000000000004</v>
      </c>
      <c r="L8288" s="133">
        <v>3.9</v>
      </c>
      <c r="M8288" s="134" t="str">
        <f t="shared" si="129"/>
        <v>P</v>
      </c>
      <c r="N8288" s="171" t="s">
        <v>10682</v>
      </c>
      <c r="O8288" s="146" t="s">
        <v>1500</v>
      </c>
      <c r="P8288" s="146" t="s">
        <v>9418</v>
      </c>
      <c r="Q8288" s="147" t="s">
        <v>10519</v>
      </c>
      <c r="R8288" s="187">
        <v>33.447761194029844</v>
      </c>
    </row>
    <row r="8289" spans="1:18" x14ac:dyDescent="0.25">
      <c r="A8289" s="135">
        <v>1088709</v>
      </c>
      <c r="B8289" s="148" t="s">
        <v>10513</v>
      </c>
      <c r="C8289" s="135">
        <v>180</v>
      </c>
      <c r="D8289" s="135" t="s">
        <v>20</v>
      </c>
      <c r="E8289" s="188" t="s">
        <v>20</v>
      </c>
      <c r="F8289" s="135" t="s">
        <v>20</v>
      </c>
      <c r="G8289" s="135" t="s">
        <v>20</v>
      </c>
      <c r="H8289" s="135" t="s">
        <v>20</v>
      </c>
      <c r="I8289" s="135" t="s">
        <v>20</v>
      </c>
      <c r="J8289" s="136">
        <v>5.9</v>
      </c>
      <c r="K8289" s="136">
        <v>4.9000000000000004</v>
      </c>
      <c r="L8289" s="136">
        <v>3.9</v>
      </c>
      <c r="M8289" s="137" t="str">
        <f t="shared" si="129"/>
        <v>P</v>
      </c>
      <c r="N8289" s="172" t="s">
        <v>10682</v>
      </c>
      <c r="O8289" s="149" t="s">
        <v>1500</v>
      </c>
      <c r="P8289" s="149" t="s">
        <v>9418</v>
      </c>
      <c r="Q8289" s="150" t="s">
        <v>10519</v>
      </c>
      <c r="R8289" s="189">
        <v>33.447761194029844</v>
      </c>
    </row>
    <row r="8290" spans="1:18" x14ac:dyDescent="0.25">
      <c r="A8290" s="132">
        <v>1088710</v>
      </c>
      <c r="B8290" s="145" t="s">
        <v>10513</v>
      </c>
      <c r="C8290" s="132">
        <v>36</v>
      </c>
      <c r="D8290" s="132" t="s">
        <v>20</v>
      </c>
      <c r="E8290" s="186" t="s">
        <v>20</v>
      </c>
      <c r="F8290" s="132" t="s">
        <v>20</v>
      </c>
      <c r="G8290" s="132" t="s">
        <v>20</v>
      </c>
      <c r="H8290" s="132" t="s">
        <v>20</v>
      </c>
      <c r="I8290" s="132" t="s">
        <v>20</v>
      </c>
      <c r="J8290" s="133">
        <v>5.9</v>
      </c>
      <c r="K8290" s="133">
        <v>4.8</v>
      </c>
      <c r="L8290" s="133">
        <v>0.75</v>
      </c>
      <c r="M8290" s="134" t="str">
        <f t="shared" si="129"/>
        <v>P</v>
      </c>
      <c r="N8290" s="173" t="s">
        <v>10682</v>
      </c>
      <c r="O8290" s="146" t="s">
        <v>1500</v>
      </c>
      <c r="P8290" s="146" t="s">
        <v>9418</v>
      </c>
      <c r="Q8290" s="147" t="s">
        <v>10519</v>
      </c>
      <c r="R8290" s="187">
        <v>6.6865671641791051</v>
      </c>
    </row>
    <row r="8291" spans="1:18" x14ac:dyDescent="0.25">
      <c r="A8291" s="135">
        <v>1088711</v>
      </c>
      <c r="B8291" s="148" t="s">
        <v>10514</v>
      </c>
      <c r="C8291" s="135">
        <v>400</v>
      </c>
      <c r="D8291" s="135" t="s">
        <v>20</v>
      </c>
      <c r="E8291" s="188" t="s">
        <v>20</v>
      </c>
      <c r="F8291" s="135" t="s">
        <v>20</v>
      </c>
      <c r="G8291" s="135" t="s">
        <v>20</v>
      </c>
      <c r="H8291" s="135" t="s">
        <v>20</v>
      </c>
      <c r="I8291" s="135" t="s">
        <v>20</v>
      </c>
      <c r="J8291" s="136">
        <v>5.9</v>
      </c>
      <c r="K8291" s="136">
        <v>4.9000000000000004</v>
      </c>
      <c r="L8291" s="136">
        <v>3.9</v>
      </c>
      <c r="M8291" s="137" t="str">
        <f t="shared" si="129"/>
        <v>P</v>
      </c>
      <c r="N8291" s="174" t="s">
        <v>10682</v>
      </c>
      <c r="O8291" s="149" t="s">
        <v>1500</v>
      </c>
      <c r="P8291" s="149" t="s">
        <v>9418</v>
      </c>
      <c r="Q8291" s="150" t="s">
        <v>10519</v>
      </c>
      <c r="R8291" s="189">
        <v>33.134328358208954</v>
      </c>
    </row>
    <row r="8292" spans="1:18" x14ac:dyDescent="0.25">
      <c r="A8292" s="132">
        <v>1088714</v>
      </c>
      <c r="B8292" s="145" t="s">
        <v>10334</v>
      </c>
      <c r="C8292" s="132">
        <v>6</v>
      </c>
      <c r="D8292" s="132">
        <v>320</v>
      </c>
      <c r="E8292" s="186">
        <v>4</v>
      </c>
      <c r="F8292" s="132">
        <v>640</v>
      </c>
      <c r="G8292" s="132" t="s">
        <v>20</v>
      </c>
      <c r="H8292" s="132">
        <v>32</v>
      </c>
      <c r="I8292" s="132">
        <v>1</v>
      </c>
      <c r="J8292" s="133">
        <v>1.2</v>
      </c>
      <c r="K8292" s="133">
        <v>0.87</v>
      </c>
      <c r="L8292" s="133">
        <v>1.55</v>
      </c>
      <c r="M8292" s="134" t="str">
        <f t="shared" si="129"/>
        <v>P</v>
      </c>
      <c r="N8292" s="173" t="s">
        <v>10681</v>
      </c>
      <c r="O8292" s="146" t="s">
        <v>1555</v>
      </c>
      <c r="P8292" s="146" t="s">
        <v>9494</v>
      </c>
      <c r="Q8292" s="147" t="s">
        <v>10106</v>
      </c>
      <c r="R8292" s="187">
        <v>15.24</v>
      </c>
    </row>
    <row r="8293" spans="1:18" x14ac:dyDescent="0.25">
      <c r="A8293" s="135">
        <v>1088715</v>
      </c>
      <c r="B8293" s="148" t="s">
        <v>10335</v>
      </c>
      <c r="C8293" s="135">
        <v>6</v>
      </c>
      <c r="D8293" s="135">
        <v>320</v>
      </c>
      <c r="E8293" s="188">
        <v>4</v>
      </c>
      <c r="F8293" s="135">
        <v>560</v>
      </c>
      <c r="G8293" s="135" t="s">
        <v>20</v>
      </c>
      <c r="H8293" s="135">
        <v>32</v>
      </c>
      <c r="I8293" s="135">
        <v>1</v>
      </c>
      <c r="J8293" s="136">
        <v>1.2</v>
      </c>
      <c r="K8293" s="136">
        <v>0.87</v>
      </c>
      <c r="L8293" s="136">
        <v>1.55</v>
      </c>
      <c r="M8293" s="137" t="str">
        <f t="shared" si="129"/>
        <v>P</v>
      </c>
      <c r="N8293" s="174" t="s">
        <v>10681</v>
      </c>
      <c r="O8293" s="149" t="s">
        <v>1555</v>
      </c>
      <c r="P8293" s="149" t="s">
        <v>9494</v>
      </c>
      <c r="Q8293" s="150" t="s">
        <v>10106</v>
      </c>
      <c r="R8293" s="189">
        <v>13.26</v>
      </c>
    </row>
    <row r="8294" spans="1:18" x14ac:dyDescent="0.25">
      <c r="A8294" s="132">
        <v>1088716</v>
      </c>
      <c r="B8294" s="145" t="s">
        <v>10336</v>
      </c>
      <c r="C8294" s="132">
        <v>6</v>
      </c>
      <c r="D8294" s="132">
        <v>320</v>
      </c>
      <c r="E8294" s="186">
        <v>4</v>
      </c>
      <c r="F8294" s="132">
        <v>640</v>
      </c>
      <c r="G8294" s="132" t="s">
        <v>20</v>
      </c>
      <c r="H8294" s="132" t="s">
        <v>20</v>
      </c>
      <c r="I8294" s="132" t="s">
        <v>20</v>
      </c>
      <c r="J8294" s="133">
        <v>1.2</v>
      </c>
      <c r="K8294" s="133">
        <v>0.87</v>
      </c>
      <c r="L8294" s="133">
        <v>1.55</v>
      </c>
      <c r="M8294" s="134" t="str">
        <f t="shared" si="129"/>
        <v>P</v>
      </c>
      <c r="N8294" s="173" t="s">
        <v>10681</v>
      </c>
      <c r="O8294" s="146" t="s">
        <v>1555</v>
      </c>
      <c r="P8294" s="146" t="s">
        <v>9494</v>
      </c>
      <c r="Q8294" s="147" t="s">
        <v>10106</v>
      </c>
      <c r="R8294" s="187">
        <v>13.98</v>
      </c>
    </row>
    <row r="8295" spans="1:18" x14ac:dyDescent="0.25">
      <c r="A8295" s="135">
        <v>1088717</v>
      </c>
      <c r="B8295" s="148" t="s">
        <v>10337</v>
      </c>
      <c r="C8295" s="135">
        <v>6</v>
      </c>
      <c r="D8295" s="135">
        <v>320</v>
      </c>
      <c r="E8295" s="188">
        <v>4</v>
      </c>
      <c r="F8295" s="135">
        <v>640</v>
      </c>
      <c r="G8295" s="135" t="s">
        <v>20</v>
      </c>
      <c r="H8295" s="135" t="s">
        <v>20</v>
      </c>
      <c r="I8295" s="135" t="s">
        <v>20</v>
      </c>
      <c r="J8295" s="136">
        <v>1.2</v>
      </c>
      <c r="K8295" s="136">
        <v>0.87</v>
      </c>
      <c r="L8295" s="136">
        <v>1.55</v>
      </c>
      <c r="M8295" s="137" t="str">
        <f t="shared" si="129"/>
        <v>P</v>
      </c>
      <c r="N8295" s="174" t="s">
        <v>10681</v>
      </c>
      <c r="O8295" s="149" t="s">
        <v>1555</v>
      </c>
      <c r="P8295" s="149" t="s">
        <v>9494</v>
      </c>
      <c r="Q8295" s="150" t="s">
        <v>10106</v>
      </c>
      <c r="R8295" s="189">
        <v>13.559999999999999</v>
      </c>
    </row>
    <row r="8296" spans="1:18" x14ac:dyDescent="0.25">
      <c r="A8296" s="132">
        <v>1088718</v>
      </c>
      <c r="B8296" s="145" t="s">
        <v>10338</v>
      </c>
      <c r="C8296" s="132">
        <v>6</v>
      </c>
      <c r="D8296" s="132">
        <v>320</v>
      </c>
      <c r="E8296" s="186">
        <v>4</v>
      </c>
      <c r="F8296" s="132">
        <v>640</v>
      </c>
      <c r="G8296" s="132" t="s">
        <v>20</v>
      </c>
      <c r="H8296" s="132" t="s">
        <v>20</v>
      </c>
      <c r="I8296" s="132" t="s">
        <v>20</v>
      </c>
      <c r="J8296" s="133">
        <v>1.2</v>
      </c>
      <c r="K8296" s="133">
        <v>0.87</v>
      </c>
      <c r="L8296" s="133">
        <v>1.55</v>
      </c>
      <c r="M8296" s="134" t="str">
        <f t="shared" si="129"/>
        <v>P</v>
      </c>
      <c r="N8296" s="173" t="s">
        <v>10681</v>
      </c>
      <c r="O8296" s="146" t="s">
        <v>1555</v>
      </c>
      <c r="P8296" s="146" t="s">
        <v>9494</v>
      </c>
      <c r="Q8296" s="147" t="s">
        <v>10106</v>
      </c>
      <c r="R8296" s="187">
        <v>14.22</v>
      </c>
    </row>
    <row r="8297" spans="1:18" x14ac:dyDescent="0.25">
      <c r="A8297" s="135">
        <v>1088719</v>
      </c>
      <c r="B8297" s="148" t="s">
        <v>10339</v>
      </c>
      <c r="C8297" s="135">
        <v>6</v>
      </c>
      <c r="D8297" s="135">
        <v>240</v>
      </c>
      <c r="E8297" s="188">
        <v>4</v>
      </c>
      <c r="F8297" s="135">
        <v>392</v>
      </c>
      <c r="G8297" s="135" t="s">
        <v>20</v>
      </c>
      <c r="H8297" s="135" t="s">
        <v>20</v>
      </c>
      <c r="I8297" s="135" t="s">
        <v>20</v>
      </c>
      <c r="J8297" s="136">
        <v>1.48</v>
      </c>
      <c r="K8297" s="136">
        <v>0.95</v>
      </c>
      <c r="L8297" s="136">
        <v>1.63</v>
      </c>
      <c r="M8297" s="137" t="str">
        <f t="shared" si="129"/>
        <v>P</v>
      </c>
      <c r="N8297" s="174" t="s">
        <v>10681</v>
      </c>
      <c r="O8297" s="149" t="s">
        <v>1555</v>
      </c>
      <c r="P8297" s="149" t="s">
        <v>9494</v>
      </c>
      <c r="Q8297" s="150" t="s">
        <v>10106</v>
      </c>
      <c r="R8297" s="189">
        <v>7.32</v>
      </c>
    </row>
    <row r="8298" spans="1:18" x14ac:dyDescent="0.25">
      <c r="A8298" s="132">
        <v>1088720</v>
      </c>
      <c r="B8298" s="145" t="s">
        <v>10340</v>
      </c>
      <c r="C8298" s="132">
        <v>6</v>
      </c>
      <c r="D8298" s="132" t="s">
        <v>20</v>
      </c>
      <c r="E8298" s="186" t="s">
        <v>20</v>
      </c>
      <c r="F8298" s="132" t="s">
        <v>20</v>
      </c>
      <c r="G8298" s="132" t="s">
        <v>20</v>
      </c>
      <c r="H8298" s="132" t="s">
        <v>20</v>
      </c>
      <c r="I8298" s="132" t="s">
        <v>20</v>
      </c>
      <c r="J8298" s="133">
        <v>1.48</v>
      </c>
      <c r="K8298" s="133">
        <v>0.95</v>
      </c>
      <c r="L8298" s="133">
        <v>1.63</v>
      </c>
      <c r="M8298" s="134" t="str">
        <f t="shared" si="129"/>
        <v>P</v>
      </c>
      <c r="N8298" s="171" t="s">
        <v>10681</v>
      </c>
      <c r="O8298" s="146" t="s">
        <v>1555</v>
      </c>
      <c r="P8298" s="146" t="s">
        <v>9494</v>
      </c>
      <c r="Q8298" s="147" t="s">
        <v>10519</v>
      </c>
      <c r="R8298" s="187">
        <v>4.9781496978149704</v>
      </c>
    </row>
    <row r="8299" spans="1:18" x14ac:dyDescent="0.25">
      <c r="A8299" s="135">
        <v>1088721</v>
      </c>
      <c r="B8299" s="148" t="s">
        <v>10341</v>
      </c>
      <c r="C8299" s="135">
        <v>6</v>
      </c>
      <c r="D8299" s="135">
        <v>240</v>
      </c>
      <c r="E8299" s="188">
        <v>4</v>
      </c>
      <c r="F8299" s="135">
        <v>392</v>
      </c>
      <c r="G8299" s="135" t="s">
        <v>20</v>
      </c>
      <c r="H8299" s="135" t="s">
        <v>20</v>
      </c>
      <c r="I8299" s="135" t="s">
        <v>20</v>
      </c>
      <c r="J8299" s="136">
        <v>1.48</v>
      </c>
      <c r="K8299" s="136">
        <v>0.95</v>
      </c>
      <c r="L8299" s="136">
        <v>1.63</v>
      </c>
      <c r="M8299" s="137" t="str">
        <f t="shared" si="129"/>
        <v>P</v>
      </c>
      <c r="N8299" s="172" t="s">
        <v>10681</v>
      </c>
      <c r="O8299" s="149" t="s">
        <v>1555</v>
      </c>
      <c r="P8299" s="149" t="s">
        <v>9494</v>
      </c>
      <c r="Q8299" s="150" t="s">
        <v>10106</v>
      </c>
      <c r="R8299" s="189">
        <v>7.32</v>
      </c>
    </row>
    <row r="8300" spans="1:18" x14ac:dyDescent="0.25">
      <c r="A8300" s="132">
        <v>1088731</v>
      </c>
      <c r="B8300" s="145" t="s">
        <v>7264</v>
      </c>
      <c r="C8300" s="132">
        <v>1</v>
      </c>
      <c r="D8300" s="132">
        <v>8</v>
      </c>
      <c r="E8300" s="186" t="s">
        <v>21</v>
      </c>
      <c r="F8300" s="132">
        <v>12</v>
      </c>
      <c r="G8300" s="132" t="s">
        <v>21</v>
      </c>
      <c r="H8300" s="132" t="s">
        <v>21</v>
      </c>
      <c r="I8300" s="132" t="s">
        <v>21</v>
      </c>
      <c r="J8300" s="133">
        <v>4.24</v>
      </c>
      <c r="K8300" s="133">
        <v>4.24</v>
      </c>
      <c r="L8300" s="133">
        <v>4.34</v>
      </c>
      <c r="M8300" s="134" t="str">
        <f t="shared" si="129"/>
        <v>P</v>
      </c>
      <c r="N8300" s="171" t="s">
        <v>10682</v>
      </c>
      <c r="O8300" s="146" t="s">
        <v>3101</v>
      </c>
      <c r="P8300" s="146" t="s">
        <v>9489</v>
      </c>
      <c r="Q8300" s="147" t="s">
        <v>10519</v>
      </c>
      <c r="R8300" s="187">
        <v>27.64</v>
      </c>
    </row>
    <row r="8301" spans="1:18" x14ac:dyDescent="0.25">
      <c r="A8301" s="135">
        <v>1088732</v>
      </c>
      <c r="B8301" s="148" t="s">
        <v>7265</v>
      </c>
      <c r="C8301" s="135">
        <v>1</v>
      </c>
      <c r="D8301" s="135" t="s">
        <v>20</v>
      </c>
      <c r="E8301" s="188">
        <v>18</v>
      </c>
      <c r="F8301" s="135">
        <v>864</v>
      </c>
      <c r="G8301" s="135">
        <v>72</v>
      </c>
      <c r="H8301" s="135" t="s">
        <v>21</v>
      </c>
      <c r="I8301" s="135">
        <v>1</v>
      </c>
      <c r="J8301" s="136">
        <v>3.98</v>
      </c>
      <c r="K8301" s="136">
        <v>1.47</v>
      </c>
      <c r="L8301" s="136">
        <v>0.8</v>
      </c>
      <c r="M8301" s="137" t="str">
        <f t="shared" si="129"/>
        <v>P</v>
      </c>
      <c r="N8301" s="174" t="s">
        <v>10682</v>
      </c>
      <c r="O8301" s="149" t="s">
        <v>1500</v>
      </c>
      <c r="P8301" s="149" t="s">
        <v>9418</v>
      </c>
      <c r="Q8301" s="150" t="s">
        <v>10519</v>
      </c>
      <c r="R8301" s="189">
        <v>4.58</v>
      </c>
    </row>
    <row r="8302" spans="1:18" x14ac:dyDescent="0.25">
      <c r="A8302" s="132">
        <v>1088733</v>
      </c>
      <c r="B8302" s="145" t="s">
        <v>7266</v>
      </c>
      <c r="C8302" s="132">
        <v>4</v>
      </c>
      <c r="D8302" s="132">
        <v>64</v>
      </c>
      <c r="E8302" s="186" t="s">
        <v>21</v>
      </c>
      <c r="F8302" s="132">
        <v>84</v>
      </c>
      <c r="G8302" s="132" t="s">
        <v>21</v>
      </c>
      <c r="H8302" s="132" t="s">
        <v>21</v>
      </c>
      <c r="I8302" s="132" t="s">
        <v>21</v>
      </c>
      <c r="J8302" s="133">
        <v>3.26</v>
      </c>
      <c r="K8302" s="133">
        <v>3.32</v>
      </c>
      <c r="L8302" s="133">
        <v>1.78</v>
      </c>
      <c r="M8302" s="134" t="str">
        <f t="shared" si="129"/>
        <v>P</v>
      </c>
      <c r="N8302" s="171" t="s">
        <v>10682</v>
      </c>
      <c r="O8302" s="146" t="s">
        <v>3101</v>
      </c>
      <c r="P8302" s="146" t="s">
        <v>9489</v>
      </c>
      <c r="Q8302" s="147" t="s">
        <v>10519</v>
      </c>
      <c r="R8302" s="187">
        <v>16.72</v>
      </c>
    </row>
    <row r="8303" spans="1:18" x14ac:dyDescent="0.25">
      <c r="A8303" s="135">
        <v>1088734</v>
      </c>
      <c r="B8303" s="148" t="s">
        <v>10342</v>
      </c>
      <c r="C8303" s="135">
        <v>6</v>
      </c>
      <c r="D8303" s="135">
        <v>240</v>
      </c>
      <c r="E8303" s="188">
        <v>4</v>
      </c>
      <c r="F8303" s="135">
        <v>392</v>
      </c>
      <c r="G8303" s="135" t="s">
        <v>20</v>
      </c>
      <c r="H8303" s="135" t="s">
        <v>20</v>
      </c>
      <c r="I8303" s="135" t="s">
        <v>20</v>
      </c>
      <c r="J8303" s="136">
        <v>1.48</v>
      </c>
      <c r="K8303" s="136">
        <v>0.95</v>
      </c>
      <c r="L8303" s="136">
        <v>1.63</v>
      </c>
      <c r="M8303" s="137" t="str">
        <f t="shared" si="129"/>
        <v>P</v>
      </c>
      <c r="N8303" s="172" t="s">
        <v>10681</v>
      </c>
      <c r="O8303" s="149" t="s">
        <v>1555</v>
      </c>
      <c r="P8303" s="149" t="s">
        <v>9494</v>
      </c>
      <c r="Q8303" s="150" t="s">
        <v>10106</v>
      </c>
      <c r="R8303" s="189">
        <v>7.32</v>
      </c>
    </row>
    <row r="8304" spans="1:18" x14ac:dyDescent="0.25">
      <c r="A8304" s="132">
        <v>1088745</v>
      </c>
      <c r="B8304" s="145" t="s">
        <v>10514</v>
      </c>
      <c r="C8304" s="132">
        <v>36</v>
      </c>
      <c r="D8304" s="132" t="s">
        <v>20</v>
      </c>
      <c r="E8304" s="186" t="s">
        <v>20</v>
      </c>
      <c r="F8304" s="132" t="s">
        <v>20</v>
      </c>
      <c r="G8304" s="132" t="s">
        <v>20</v>
      </c>
      <c r="H8304" s="132" t="s">
        <v>20</v>
      </c>
      <c r="I8304" s="132" t="s">
        <v>20</v>
      </c>
      <c r="J8304" s="133">
        <v>5.9</v>
      </c>
      <c r="K8304" s="133">
        <v>2.4</v>
      </c>
      <c r="L8304" s="133">
        <v>0.7</v>
      </c>
      <c r="M8304" s="134" t="str">
        <f t="shared" si="129"/>
        <v>P</v>
      </c>
      <c r="N8304" s="171" t="s">
        <v>10682</v>
      </c>
      <c r="O8304" s="146" t="s">
        <v>1500</v>
      </c>
      <c r="P8304" s="146" t="s">
        <v>9418</v>
      </c>
      <c r="Q8304" s="147" t="s">
        <v>10519</v>
      </c>
      <c r="R8304" s="187">
        <v>3.0074626865671643</v>
      </c>
    </row>
    <row r="8305" spans="1:18" x14ac:dyDescent="0.25">
      <c r="A8305" s="135">
        <v>1088747</v>
      </c>
      <c r="B8305" s="148" t="s">
        <v>7267</v>
      </c>
      <c r="C8305" s="135">
        <v>25</v>
      </c>
      <c r="D8305" s="135">
        <v>1826</v>
      </c>
      <c r="E8305" s="188" t="s">
        <v>20</v>
      </c>
      <c r="F8305" s="135" t="s">
        <v>20</v>
      </c>
      <c r="G8305" s="135" t="s">
        <v>20</v>
      </c>
      <c r="H8305" s="135" t="s">
        <v>20</v>
      </c>
      <c r="I8305" s="135" t="s">
        <v>20</v>
      </c>
      <c r="J8305" s="136">
        <v>1.2</v>
      </c>
      <c r="K8305" s="136">
        <v>1</v>
      </c>
      <c r="L8305" s="136">
        <v>0.3</v>
      </c>
      <c r="M8305" s="137" t="str">
        <f t="shared" si="129"/>
        <v>P</v>
      </c>
      <c r="N8305" s="172" t="s">
        <v>10682</v>
      </c>
      <c r="O8305" s="149" t="s">
        <v>1506</v>
      </c>
      <c r="P8305" s="149" t="s">
        <v>9505</v>
      </c>
      <c r="Q8305" s="150" t="s">
        <v>10519</v>
      </c>
      <c r="R8305" s="189">
        <v>6.75</v>
      </c>
    </row>
    <row r="8306" spans="1:18" x14ac:dyDescent="0.25">
      <c r="A8306" s="132">
        <v>1088749</v>
      </c>
      <c r="B8306" s="145" t="s">
        <v>1410</v>
      </c>
      <c r="C8306" s="132">
        <v>5</v>
      </c>
      <c r="D8306" s="132">
        <v>176</v>
      </c>
      <c r="E8306" s="186" t="s">
        <v>21</v>
      </c>
      <c r="F8306" s="132">
        <v>308</v>
      </c>
      <c r="G8306" s="132">
        <v>10</v>
      </c>
      <c r="H8306" s="132">
        <v>11</v>
      </c>
      <c r="I8306" s="132">
        <v>1</v>
      </c>
      <c r="J8306" s="133">
        <v>2.6</v>
      </c>
      <c r="K8306" s="133">
        <v>1.76</v>
      </c>
      <c r="L8306" s="133">
        <v>1.26</v>
      </c>
      <c r="M8306" s="134" t="str">
        <f t="shared" si="129"/>
        <v>P</v>
      </c>
      <c r="N8306" s="171" t="s">
        <v>10682</v>
      </c>
      <c r="O8306" s="146" t="s">
        <v>1506</v>
      </c>
      <c r="P8306" s="146" t="s">
        <v>9426</v>
      </c>
      <c r="Q8306" s="147" t="s">
        <v>10519</v>
      </c>
      <c r="R8306" s="187">
        <v>7.3</v>
      </c>
    </row>
    <row r="8307" spans="1:18" x14ac:dyDescent="0.25">
      <c r="A8307" s="135">
        <v>1088751</v>
      </c>
      <c r="B8307" s="148" t="s">
        <v>7268</v>
      </c>
      <c r="C8307" s="135">
        <v>5</v>
      </c>
      <c r="D8307" s="135">
        <v>176</v>
      </c>
      <c r="E8307" s="188" t="s">
        <v>21</v>
      </c>
      <c r="F8307" s="135" t="s">
        <v>20</v>
      </c>
      <c r="G8307" s="135">
        <v>9</v>
      </c>
      <c r="H8307" s="135">
        <v>11</v>
      </c>
      <c r="I8307" s="135">
        <v>2</v>
      </c>
      <c r="J8307" s="136">
        <v>2.4</v>
      </c>
      <c r="K8307" s="136">
        <v>1.5</v>
      </c>
      <c r="L8307" s="136">
        <v>1.1000000000000001</v>
      </c>
      <c r="M8307" s="137" t="str">
        <f t="shared" si="129"/>
        <v>P</v>
      </c>
      <c r="N8307" s="174" t="s">
        <v>10682</v>
      </c>
      <c r="O8307" s="149" t="s">
        <v>1506</v>
      </c>
      <c r="P8307" s="149" t="s">
        <v>9426</v>
      </c>
      <c r="Q8307" s="150" t="s">
        <v>10519</v>
      </c>
      <c r="R8307" s="189">
        <v>8</v>
      </c>
    </row>
    <row r="8308" spans="1:18" x14ac:dyDescent="0.25">
      <c r="A8308" s="132">
        <v>1088763</v>
      </c>
      <c r="B8308" s="145" t="s">
        <v>7269</v>
      </c>
      <c r="C8308" s="132">
        <v>1</v>
      </c>
      <c r="D8308" s="132">
        <v>200</v>
      </c>
      <c r="E8308" s="186" t="s">
        <v>20</v>
      </c>
      <c r="F8308" s="132" t="s">
        <v>20</v>
      </c>
      <c r="G8308" s="132" t="s">
        <v>20</v>
      </c>
      <c r="H8308" s="132" t="s">
        <v>20</v>
      </c>
      <c r="I8308" s="132" t="s">
        <v>20</v>
      </c>
      <c r="J8308" s="133">
        <v>3.2</v>
      </c>
      <c r="K8308" s="133">
        <v>1.1000000000000001</v>
      </c>
      <c r="L8308" s="133">
        <v>1.4</v>
      </c>
      <c r="M8308" s="134" t="str">
        <f t="shared" si="129"/>
        <v>P</v>
      </c>
      <c r="N8308" s="171" t="s">
        <v>10682</v>
      </c>
      <c r="O8308" s="146" t="s">
        <v>1506</v>
      </c>
      <c r="P8308" s="146" t="s">
        <v>9401</v>
      </c>
      <c r="Q8308" s="147" t="s">
        <v>10519</v>
      </c>
      <c r="R8308" s="187">
        <v>6.45</v>
      </c>
    </row>
    <row r="8309" spans="1:18" x14ac:dyDescent="0.25">
      <c r="A8309" s="135">
        <v>1088765</v>
      </c>
      <c r="B8309" s="148" t="s">
        <v>10343</v>
      </c>
      <c r="C8309" s="135">
        <v>6</v>
      </c>
      <c r="D8309" s="135">
        <v>240</v>
      </c>
      <c r="E8309" s="188">
        <v>4</v>
      </c>
      <c r="F8309" s="135">
        <v>392</v>
      </c>
      <c r="G8309" s="135" t="s">
        <v>20</v>
      </c>
      <c r="H8309" s="135" t="s">
        <v>20</v>
      </c>
      <c r="I8309" s="135" t="s">
        <v>20</v>
      </c>
      <c r="J8309" s="136">
        <v>1.48</v>
      </c>
      <c r="K8309" s="136">
        <v>0.95</v>
      </c>
      <c r="L8309" s="136">
        <v>1.63</v>
      </c>
      <c r="M8309" s="137" t="str">
        <f t="shared" si="129"/>
        <v>P</v>
      </c>
      <c r="N8309" s="172" t="s">
        <v>10681</v>
      </c>
      <c r="O8309" s="149" t="s">
        <v>1555</v>
      </c>
      <c r="P8309" s="149" t="s">
        <v>9494</v>
      </c>
      <c r="Q8309" s="150" t="s">
        <v>10106</v>
      </c>
      <c r="R8309" s="189">
        <v>7.32</v>
      </c>
    </row>
    <row r="8310" spans="1:18" x14ac:dyDescent="0.25">
      <c r="A8310" s="132">
        <v>1088772</v>
      </c>
      <c r="B8310" s="145" t="s">
        <v>10344</v>
      </c>
      <c r="C8310" s="132">
        <v>1</v>
      </c>
      <c r="D8310" s="132" t="s">
        <v>20</v>
      </c>
      <c r="E8310" s="186" t="s">
        <v>20</v>
      </c>
      <c r="F8310" s="132" t="s">
        <v>20</v>
      </c>
      <c r="G8310" s="132" t="s">
        <v>20</v>
      </c>
      <c r="H8310" s="132" t="s">
        <v>20</v>
      </c>
      <c r="I8310" s="132" t="s">
        <v>20</v>
      </c>
      <c r="J8310" s="133">
        <v>2.0099999999999998</v>
      </c>
      <c r="K8310" s="133">
        <v>1.79</v>
      </c>
      <c r="L8310" s="133">
        <v>6.0000000000000001E-3</v>
      </c>
      <c r="M8310" s="134" t="str">
        <f t="shared" si="129"/>
        <v>P</v>
      </c>
      <c r="N8310" s="171" t="s">
        <v>10682</v>
      </c>
      <c r="O8310" s="146" t="s">
        <v>1506</v>
      </c>
      <c r="P8310" s="146" t="s">
        <v>9443</v>
      </c>
      <c r="Q8310" s="147" t="s">
        <v>10519</v>
      </c>
      <c r="R8310" s="187">
        <v>0.05</v>
      </c>
    </row>
    <row r="8311" spans="1:18" x14ac:dyDescent="0.25">
      <c r="A8311" s="135">
        <v>1088773</v>
      </c>
      <c r="B8311" s="148" t="s">
        <v>10345</v>
      </c>
      <c r="C8311" s="135">
        <v>1</v>
      </c>
      <c r="D8311" s="135" t="s">
        <v>20</v>
      </c>
      <c r="E8311" s="188" t="s">
        <v>20</v>
      </c>
      <c r="F8311" s="135" t="s">
        <v>20</v>
      </c>
      <c r="G8311" s="135" t="s">
        <v>20</v>
      </c>
      <c r="H8311" s="135" t="s">
        <v>20</v>
      </c>
      <c r="I8311" s="135" t="s">
        <v>20</v>
      </c>
      <c r="J8311" s="136">
        <v>1.1499999999999999</v>
      </c>
      <c r="K8311" s="136">
        <v>0.98</v>
      </c>
      <c r="L8311" s="136">
        <v>1.7000000000000001E-2</v>
      </c>
      <c r="M8311" s="137" t="str">
        <f t="shared" si="129"/>
        <v>P</v>
      </c>
      <c r="N8311" s="172" t="s">
        <v>10682</v>
      </c>
      <c r="O8311" s="149" t="s">
        <v>1506</v>
      </c>
      <c r="P8311" s="149" t="s">
        <v>9443</v>
      </c>
      <c r="Q8311" s="150" t="s">
        <v>10519</v>
      </c>
      <c r="R8311" s="189">
        <v>0.05</v>
      </c>
    </row>
    <row r="8312" spans="1:18" x14ac:dyDescent="0.25">
      <c r="A8312" s="132">
        <v>1088774</v>
      </c>
      <c r="B8312" s="145" t="s">
        <v>10346</v>
      </c>
      <c r="C8312" s="132">
        <v>1</v>
      </c>
      <c r="D8312" s="132" t="s">
        <v>20</v>
      </c>
      <c r="E8312" s="186" t="s">
        <v>20</v>
      </c>
      <c r="F8312" s="132" t="s">
        <v>20</v>
      </c>
      <c r="G8312" s="132" t="s">
        <v>20</v>
      </c>
      <c r="H8312" s="132" t="s">
        <v>20</v>
      </c>
      <c r="I8312" s="132" t="s">
        <v>20</v>
      </c>
      <c r="J8312" s="133">
        <v>2.0099999999999998</v>
      </c>
      <c r="K8312" s="133">
        <v>1.79</v>
      </c>
      <c r="L8312" s="133">
        <v>6.0000000000000001E-3</v>
      </c>
      <c r="M8312" s="134" t="str">
        <f t="shared" si="129"/>
        <v>P</v>
      </c>
      <c r="N8312" s="171" t="s">
        <v>10682</v>
      </c>
      <c r="O8312" s="146" t="s">
        <v>1506</v>
      </c>
      <c r="P8312" s="146" t="s">
        <v>9443</v>
      </c>
      <c r="Q8312" s="147" t="s">
        <v>10519</v>
      </c>
      <c r="R8312" s="187">
        <v>0.05</v>
      </c>
    </row>
    <row r="8313" spans="1:18" x14ac:dyDescent="0.25">
      <c r="A8313" s="135">
        <v>1088775</v>
      </c>
      <c r="B8313" s="148" t="s">
        <v>10347</v>
      </c>
      <c r="C8313" s="135">
        <v>1</v>
      </c>
      <c r="D8313" s="135" t="s">
        <v>20</v>
      </c>
      <c r="E8313" s="188" t="s">
        <v>20</v>
      </c>
      <c r="F8313" s="135" t="s">
        <v>20</v>
      </c>
      <c r="G8313" s="135" t="s">
        <v>20</v>
      </c>
      <c r="H8313" s="135" t="s">
        <v>20</v>
      </c>
      <c r="I8313" s="135" t="s">
        <v>20</v>
      </c>
      <c r="J8313" s="136">
        <v>1.1499999999999999</v>
      </c>
      <c r="K8313" s="136">
        <v>0.98</v>
      </c>
      <c r="L8313" s="136">
        <v>1.7000000000000001E-2</v>
      </c>
      <c r="M8313" s="137" t="str">
        <f t="shared" si="129"/>
        <v>P</v>
      </c>
      <c r="N8313" s="172" t="s">
        <v>10682</v>
      </c>
      <c r="O8313" s="149" t="s">
        <v>1506</v>
      </c>
      <c r="P8313" s="149" t="s">
        <v>9443</v>
      </c>
      <c r="Q8313" s="150" t="s">
        <v>10519</v>
      </c>
      <c r="R8313" s="189">
        <v>0.05</v>
      </c>
    </row>
    <row r="8314" spans="1:18" x14ac:dyDescent="0.25">
      <c r="A8314" s="132">
        <v>1088776</v>
      </c>
      <c r="B8314" s="145" t="s">
        <v>10348</v>
      </c>
      <c r="C8314" s="132">
        <v>1</v>
      </c>
      <c r="D8314" s="132" t="s">
        <v>20</v>
      </c>
      <c r="E8314" s="186" t="s">
        <v>20</v>
      </c>
      <c r="F8314" s="132" t="s">
        <v>20</v>
      </c>
      <c r="G8314" s="132" t="s">
        <v>20</v>
      </c>
      <c r="H8314" s="132" t="s">
        <v>20</v>
      </c>
      <c r="I8314" s="132" t="s">
        <v>20</v>
      </c>
      <c r="J8314" s="133">
        <v>2.2999999999999998</v>
      </c>
      <c r="K8314" s="133">
        <v>2.2999999999999998</v>
      </c>
      <c r="L8314" s="133">
        <v>6.0000000000000001E-3</v>
      </c>
      <c r="M8314" s="134" t="str">
        <f t="shared" si="129"/>
        <v>P</v>
      </c>
      <c r="N8314" s="171" t="s">
        <v>10682</v>
      </c>
      <c r="O8314" s="146" t="s">
        <v>1506</v>
      </c>
      <c r="P8314" s="146" t="s">
        <v>9443</v>
      </c>
      <c r="Q8314" s="147" t="s">
        <v>10519</v>
      </c>
      <c r="R8314" s="187">
        <v>0.05</v>
      </c>
    </row>
    <row r="8315" spans="1:18" x14ac:dyDescent="0.25">
      <c r="A8315" s="135">
        <v>1088777</v>
      </c>
      <c r="B8315" s="148" t="s">
        <v>10349</v>
      </c>
      <c r="C8315" s="135">
        <v>1</v>
      </c>
      <c r="D8315" s="135" t="s">
        <v>20</v>
      </c>
      <c r="E8315" s="188" t="s">
        <v>20</v>
      </c>
      <c r="F8315" s="135" t="s">
        <v>20</v>
      </c>
      <c r="G8315" s="135" t="s">
        <v>20</v>
      </c>
      <c r="H8315" s="135" t="s">
        <v>20</v>
      </c>
      <c r="I8315" s="135" t="s">
        <v>20</v>
      </c>
      <c r="J8315" s="136">
        <v>1.25</v>
      </c>
      <c r="K8315" s="136">
        <v>1.07</v>
      </c>
      <c r="L8315" s="136">
        <v>1.7000000000000001E-2</v>
      </c>
      <c r="M8315" s="137" t="str">
        <f t="shared" si="129"/>
        <v>P</v>
      </c>
      <c r="N8315" s="172" t="s">
        <v>10682</v>
      </c>
      <c r="O8315" s="149" t="s">
        <v>1506</v>
      </c>
      <c r="P8315" s="149" t="s">
        <v>9443</v>
      </c>
      <c r="Q8315" s="150" t="s">
        <v>10519</v>
      </c>
      <c r="R8315" s="189">
        <v>0.05</v>
      </c>
    </row>
    <row r="8316" spans="1:18" x14ac:dyDescent="0.25">
      <c r="A8316" s="132">
        <v>1088778</v>
      </c>
      <c r="B8316" s="145" t="s">
        <v>10350</v>
      </c>
      <c r="C8316" s="132">
        <v>1</v>
      </c>
      <c r="D8316" s="132" t="s">
        <v>20</v>
      </c>
      <c r="E8316" s="186" t="s">
        <v>20</v>
      </c>
      <c r="F8316" s="132" t="s">
        <v>20</v>
      </c>
      <c r="G8316" s="132" t="s">
        <v>20</v>
      </c>
      <c r="H8316" s="132" t="s">
        <v>20</v>
      </c>
      <c r="I8316" s="132" t="s">
        <v>20</v>
      </c>
      <c r="J8316" s="133">
        <v>1.25</v>
      </c>
      <c r="K8316" s="133">
        <v>1.07</v>
      </c>
      <c r="L8316" s="133">
        <v>1.7000000000000001E-2</v>
      </c>
      <c r="M8316" s="134" t="str">
        <f t="shared" si="129"/>
        <v>P</v>
      </c>
      <c r="N8316" s="171" t="s">
        <v>10682</v>
      </c>
      <c r="O8316" s="146" t="s">
        <v>1506</v>
      </c>
      <c r="P8316" s="146" t="s">
        <v>9443</v>
      </c>
      <c r="Q8316" s="147" t="s">
        <v>10519</v>
      </c>
      <c r="R8316" s="187">
        <v>0.05</v>
      </c>
    </row>
    <row r="8317" spans="1:18" x14ac:dyDescent="0.25">
      <c r="A8317" s="135">
        <v>1088780</v>
      </c>
      <c r="B8317" s="148" t="s">
        <v>10515</v>
      </c>
      <c r="C8317" s="135">
        <v>36</v>
      </c>
      <c r="D8317" s="135" t="s">
        <v>20</v>
      </c>
      <c r="E8317" s="188" t="s">
        <v>20</v>
      </c>
      <c r="F8317" s="135" t="s">
        <v>20</v>
      </c>
      <c r="G8317" s="135" t="s">
        <v>20</v>
      </c>
      <c r="H8317" s="135" t="s">
        <v>20</v>
      </c>
      <c r="I8317" s="135" t="s">
        <v>20</v>
      </c>
      <c r="J8317" s="136">
        <v>5.9</v>
      </c>
      <c r="K8317" s="136">
        <v>2.4</v>
      </c>
      <c r="L8317" s="136">
        <v>0.7</v>
      </c>
      <c r="M8317" s="137" t="str">
        <f t="shared" si="129"/>
        <v>P</v>
      </c>
      <c r="N8317" s="172" t="s">
        <v>10682</v>
      </c>
      <c r="O8317" s="149" t="s">
        <v>1500</v>
      </c>
      <c r="P8317" s="149" t="s">
        <v>9418</v>
      </c>
      <c r="Q8317" s="150" t="s">
        <v>10519</v>
      </c>
      <c r="R8317" s="189">
        <v>3.0074626865671643</v>
      </c>
    </row>
    <row r="8318" spans="1:18" x14ac:dyDescent="0.25">
      <c r="A8318" s="132">
        <v>1088781</v>
      </c>
      <c r="B8318" s="145" t="s">
        <v>10516</v>
      </c>
      <c r="C8318" s="132">
        <v>36</v>
      </c>
      <c r="D8318" s="132" t="s">
        <v>20</v>
      </c>
      <c r="E8318" s="186" t="s">
        <v>20</v>
      </c>
      <c r="F8318" s="132" t="s">
        <v>20</v>
      </c>
      <c r="G8318" s="132" t="s">
        <v>20</v>
      </c>
      <c r="H8318" s="132" t="s">
        <v>20</v>
      </c>
      <c r="I8318" s="132" t="s">
        <v>20</v>
      </c>
      <c r="J8318" s="133">
        <v>5.9</v>
      </c>
      <c r="K8318" s="133">
        <v>4.8</v>
      </c>
      <c r="L8318" s="133">
        <v>0.75</v>
      </c>
      <c r="M8318" s="134" t="str">
        <f t="shared" si="129"/>
        <v>P</v>
      </c>
      <c r="N8318" s="171" t="s">
        <v>10682</v>
      </c>
      <c r="O8318" s="146" t="s">
        <v>1500</v>
      </c>
      <c r="P8318" s="146" t="s">
        <v>9418</v>
      </c>
      <c r="Q8318" s="147" t="s">
        <v>10519</v>
      </c>
      <c r="R8318" s="187">
        <v>6.6865671641791051</v>
      </c>
    </row>
    <row r="8319" spans="1:18" x14ac:dyDescent="0.25">
      <c r="A8319" s="135">
        <v>1088784</v>
      </c>
      <c r="B8319" s="148" t="s">
        <v>10351</v>
      </c>
      <c r="C8319" s="135">
        <v>1</v>
      </c>
      <c r="D8319" s="135" t="s">
        <v>20</v>
      </c>
      <c r="E8319" s="188" t="s">
        <v>20</v>
      </c>
      <c r="F8319" s="135" t="s">
        <v>20</v>
      </c>
      <c r="G8319" s="135" t="s">
        <v>20</v>
      </c>
      <c r="H8319" s="135" t="s">
        <v>20</v>
      </c>
      <c r="I8319" s="135" t="s">
        <v>20</v>
      </c>
      <c r="J8319" s="136">
        <v>1.25</v>
      </c>
      <c r="K8319" s="136">
        <v>1.07</v>
      </c>
      <c r="L8319" s="136">
        <v>1.7000000000000001E-2</v>
      </c>
      <c r="M8319" s="137" t="str">
        <f t="shared" si="129"/>
        <v>P</v>
      </c>
      <c r="N8319" s="174" t="s">
        <v>10682</v>
      </c>
      <c r="O8319" s="149" t="s">
        <v>1506</v>
      </c>
      <c r="P8319" s="149" t="s">
        <v>9443</v>
      </c>
      <c r="Q8319" s="150" t="s">
        <v>10519</v>
      </c>
      <c r="R8319" s="189">
        <v>0.05</v>
      </c>
    </row>
    <row r="8320" spans="1:18" x14ac:dyDescent="0.25">
      <c r="A8320" s="132">
        <v>1088785</v>
      </c>
      <c r="B8320" s="145" t="s">
        <v>10352</v>
      </c>
      <c r="C8320" s="132">
        <v>1</v>
      </c>
      <c r="D8320" s="132" t="s">
        <v>20</v>
      </c>
      <c r="E8320" s="186" t="s">
        <v>20</v>
      </c>
      <c r="F8320" s="132" t="s">
        <v>20</v>
      </c>
      <c r="G8320" s="132" t="s">
        <v>20</v>
      </c>
      <c r="H8320" s="132" t="s">
        <v>20</v>
      </c>
      <c r="I8320" s="132" t="s">
        <v>20</v>
      </c>
      <c r="J8320" s="133">
        <v>2.62</v>
      </c>
      <c r="K8320" s="133">
        <v>2.62</v>
      </c>
      <c r="L8320" s="133">
        <v>6.0000000000000001E-3</v>
      </c>
      <c r="M8320" s="134" t="str">
        <f t="shared" si="129"/>
        <v>P</v>
      </c>
      <c r="N8320" s="173" t="s">
        <v>10682</v>
      </c>
      <c r="O8320" s="146" t="s">
        <v>1506</v>
      </c>
      <c r="P8320" s="146" t="s">
        <v>9443</v>
      </c>
      <c r="Q8320" s="147" t="s">
        <v>10519</v>
      </c>
      <c r="R8320" s="187">
        <v>0.05</v>
      </c>
    </row>
    <row r="8321" spans="1:18" x14ac:dyDescent="0.25">
      <c r="A8321" s="135">
        <v>1088788</v>
      </c>
      <c r="B8321" s="148" t="s">
        <v>1910</v>
      </c>
      <c r="C8321" s="135">
        <v>6</v>
      </c>
      <c r="D8321" s="135">
        <v>310</v>
      </c>
      <c r="E8321" s="188" t="s">
        <v>21</v>
      </c>
      <c r="F8321" s="135">
        <v>504</v>
      </c>
      <c r="G8321" s="135" t="s">
        <v>20</v>
      </c>
      <c r="H8321" s="135">
        <v>25</v>
      </c>
      <c r="I8321" s="135">
        <v>1</v>
      </c>
      <c r="J8321" s="136">
        <v>1.5</v>
      </c>
      <c r="K8321" s="136">
        <v>1</v>
      </c>
      <c r="L8321" s="136">
        <v>2</v>
      </c>
      <c r="M8321" s="137" t="str">
        <f t="shared" si="129"/>
        <v>P</v>
      </c>
      <c r="N8321" s="174" t="s">
        <v>10681</v>
      </c>
      <c r="O8321" s="149" t="s">
        <v>1506</v>
      </c>
      <c r="P8321" s="149" t="s">
        <v>9423</v>
      </c>
      <c r="Q8321" s="150" t="s">
        <v>10519</v>
      </c>
      <c r="R8321" s="189">
        <v>5.34</v>
      </c>
    </row>
    <row r="8322" spans="1:18" x14ac:dyDescent="0.25">
      <c r="A8322" s="132">
        <v>1088789</v>
      </c>
      <c r="B8322" s="145" t="s">
        <v>7270</v>
      </c>
      <c r="C8322" s="132">
        <v>6</v>
      </c>
      <c r="D8322" s="132">
        <v>432</v>
      </c>
      <c r="E8322" s="186" t="s">
        <v>21</v>
      </c>
      <c r="F8322" s="132">
        <v>497</v>
      </c>
      <c r="G8322" s="132">
        <v>24</v>
      </c>
      <c r="H8322" s="132">
        <v>25</v>
      </c>
      <c r="I8322" s="132">
        <v>1</v>
      </c>
      <c r="J8322" s="133">
        <v>1.5</v>
      </c>
      <c r="K8322" s="133">
        <v>1</v>
      </c>
      <c r="L8322" s="133">
        <v>2</v>
      </c>
      <c r="M8322" s="134" t="str">
        <f t="shared" ref="M8322:M8385" si="130">HYPERLINK(CONCATENATE("T:\Distribution Centre\RDC Department Shared\Cubiscan photos","\",A8322,"-pac.jpg"),"P")</f>
        <v>P</v>
      </c>
      <c r="N8322" s="171" t="s">
        <v>10681</v>
      </c>
      <c r="O8322" s="146" t="s">
        <v>1506</v>
      </c>
      <c r="P8322" s="146" t="s">
        <v>9423</v>
      </c>
      <c r="Q8322" s="147" t="s">
        <v>10519</v>
      </c>
      <c r="R8322" s="187">
        <v>5.9399999999999995</v>
      </c>
    </row>
    <row r="8323" spans="1:18" x14ac:dyDescent="0.25">
      <c r="A8323" s="135">
        <v>1088790</v>
      </c>
      <c r="B8323" s="148" t="s">
        <v>7271</v>
      </c>
      <c r="C8323" s="135">
        <v>6</v>
      </c>
      <c r="D8323" s="135">
        <v>432</v>
      </c>
      <c r="E8323" s="188" t="s">
        <v>21</v>
      </c>
      <c r="F8323" s="135">
        <v>504</v>
      </c>
      <c r="G8323" s="135" t="s">
        <v>20</v>
      </c>
      <c r="H8323" s="135">
        <v>25</v>
      </c>
      <c r="I8323" s="135">
        <v>1</v>
      </c>
      <c r="J8323" s="136">
        <v>1.45</v>
      </c>
      <c r="K8323" s="136">
        <v>0.98</v>
      </c>
      <c r="L8323" s="136">
        <v>2</v>
      </c>
      <c r="M8323" s="137" t="str">
        <f t="shared" si="130"/>
        <v>P</v>
      </c>
      <c r="N8323" s="172" t="s">
        <v>10681</v>
      </c>
      <c r="O8323" s="149" t="s">
        <v>1506</v>
      </c>
      <c r="P8323" s="149" t="s">
        <v>9423</v>
      </c>
      <c r="Q8323" s="150" t="s">
        <v>10519</v>
      </c>
      <c r="R8323" s="189">
        <v>6.84</v>
      </c>
    </row>
    <row r="8324" spans="1:18" x14ac:dyDescent="0.25">
      <c r="A8324" s="132">
        <v>1088794</v>
      </c>
      <c r="B8324" s="145" t="s">
        <v>10515</v>
      </c>
      <c r="C8324" s="132">
        <v>400</v>
      </c>
      <c r="D8324" s="132" t="s">
        <v>20</v>
      </c>
      <c r="E8324" s="186" t="s">
        <v>20</v>
      </c>
      <c r="F8324" s="132" t="s">
        <v>20</v>
      </c>
      <c r="G8324" s="132" t="s">
        <v>20</v>
      </c>
      <c r="H8324" s="132" t="s">
        <v>20</v>
      </c>
      <c r="I8324" s="132" t="s">
        <v>20</v>
      </c>
      <c r="J8324" s="133">
        <v>5.9</v>
      </c>
      <c r="K8324" s="133">
        <v>4.9000000000000004</v>
      </c>
      <c r="L8324" s="133">
        <v>3.9</v>
      </c>
      <c r="M8324" s="134" t="str">
        <f t="shared" si="130"/>
        <v>P</v>
      </c>
      <c r="N8324" s="173" t="s">
        <v>10682</v>
      </c>
      <c r="O8324" s="146" t="s">
        <v>1500</v>
      </c>
      <c r="P8324" s="146" t="s">
        <v>9418</v>
      </c>
      <c r="Q8324" s="147" t="s">
        <v>10519</v>
      </c>
      <c r="R8324" s="187">
        <v>33.134328358208954</v>
      </c>
    </row>
    <row r="8325" spans="1:18" x14ac:dyDescent="0.25">
      <c r="A8325" s="135">
        <v>1088795</v>
      </c>
      <c r="B8325" s="148" t="s">
        <v>10516</v>
      </c>
      <c r="C8325" s="135">
        <v>180</v>
      </c>
      <c r="D8325" s="135" t="s">
        <v>20</v>
      </c>
      <c r="E8325" s="188" t="s">
        <v>20</v>
      </c>
      <c r="F8325" s="135" t="s">
        <v>20</v>
      </c>
      <c r="G8325" s="135" t="s">
        <v>20</v>
      </c>
      <c r="H8325" s="135" t="s">
        <v>20</v>
      </c>
      <c r="I8325" s="135" t="s">
        <v>20</v>
      </c>
      <c r="J8325" s="136">
        <v>5.9</v>
      </c>
      <c r="K8325" s="136">
        <v>4.9000000000000004</v>
      </c>
      <c r="L8325" s="136">
        <v>3.9</v>
      </c>
      <c r="M8325" s="137" t="str">
        <f t="shared" si="130"/>
        <v>P</v>
      </c>
      <c r="N8325" s="174" t="s">
        <v>10682</v>
      </c>
      <c r="O8325" s="149" t="s">
        <v>1500</v>
      </c>
      <c r="P8325" s="149" t="s">
        <v>9418</v>
      </c>
      <c r="Q8325" s="150" t="s">
        <v>10519</v>
      </c>
      <c r="R8325" s="189">
        <v>33.447761194029844</v>
      </c>
    </row>
    <row r="8326" spans="1:18" x14ac:dyDescent="0.25">
      <c r="A8326" s="132">
        <v>1088798</v>
      </c>
      <c r="B8326" s="145" t="s">
        <v>7272</v>
      </c>
      <c r="C8326" s="132">
        <v>6</v>
      </c>
      <c r="D8326" s="132">
        <v>560</v>
      </c>
      <c r="E8326" s="186" t="s">
        <v>21</v>
      </c>
      <c r="F8326" s="132">
        <v>720</v>
      </c>
      <c r="G8326" s="132" t="s">
        <v>20</v>
      </c>
      <c r="H8326" s="132">
        <v>40</v>
      </c>
      <c r="I8326" s="132">
        <v>1</v>
      </c>
      <c r="J8326" s="133">
        <v>1.4</v>
      </c>
      <c r="K8326" s="133">
        <v>0.93</v>
      </c>
      <c r="L8326" s="133">
        <v>1.59</v>
      </c>
      <c r="M8326" s="134" t="str">
        <f t="shared" si="130"/>
        <v>P</v>
      </c>
      <c r="N8326" s="171" t="s">
        <v>10681</v>
      </c>
      <c r="O8326" s="146" t="s">
        <v>1506</v>
      </c>
      <c r="P8326" s="146" t="s">
        <v>9423</v>
      </c>
      <c r="Q8326" s="147" t="s">
        <v>10519</v>
      </c>
      <c r="R8326" s="187">
        <v>2.88</v>
      </c>
    </row>
    <row r="8327" spans="1:18" x14ac:dyDescent="0.25">
      <c r="A8327" s="135">
        <v>1088799</v>
      </c>
      <c r="B8327" s="148" t="s">
        <v>7273</v>
      </c>
      <c r="C8327" s="135">
        <v>12</v>
      </c>
      <c r="D8327" s="135">
        <v>800</v>
      </c>
      <c r="E8327" s="188" t="s">
        <v>21</v>
      </c>
      <c r="F8327" s="135">
        <v>1000</v>
      </c>
      <c r="G8327" s="135" t="s">
        <v>20</v>
      </c>
      <c r="H8327" s="135">
        <v>40</v>
      </c>
      <c r="I8327" s="135">
        <v>2</v>
      </c>
      <c r="J8327" s="136">
        <v>1.2</v>
      </c>
      <c r="K8327" s="136">
        <v>0.9</v>
      </c>
      <c r="L8327" s="136">
        <v>1.41</v>
      </c>
      <c r="M8327" s="137" t="str">
        <f t="shared" si="130"/>
        <v>P</v>
      </c>
      <c r="N8327" s="174" t="s">
        <v>10681</v>
      </c>
      <c r="O8327" s="149" t="s">
        <v>1506</v>
      </c>
      <c r="P8327" s="149" t="s">
        <v>9423</v>
      </c>
      <c r="Q8327" s="150" t="s">
        <v>10519</v>
      </c>
      <c r="R8327" s="189">
        <v>3.96</v>
      </c>
    </row>
    <row r="8328" spans="1:18" x14ac:dyDescent="0.25">
      <c r="A8328" s="132">
        <v>1088801</v>
      </c>
      <c r="B8328" s="145" t="s">
        <v>10353</v>
      </c>
      <c r="C8328" s="132">
        <v>1</v>
      </c>
      <c r="D8328" s="132" t="s">
        <v>20</v>
      </c>
      <c r="E8328" s="186" t="s">
        <v>20</v>
      </c>
      <c r="F8328" s="132" t="s">
        <v>20</v>
      </c>
      <c r="G8328" s="132" t="s">
        <v>20</v>
      </c>
      <c r="H8328" s="132" t="s">
        <v>20</v>
      </c>
      <c r="I8328" s="132" t="s">
        <v>20</v>
      </c>
      <c r="J8328" s="133">
        <v>1.5</v>
      </c>
      <c r="K8328" s="133">
        <v>1.33</v>
      </c>
      <c r="L8328" s="133">
        <v>1.7000000000000001E-2</v>
      </c>
      <c r="M8328" s="134" t="str">
        <f t="shared" si="130"/>
        <v>P</v>
      </c>
      <c r="N8328" s="173" t="s">
        <v>10682</v>
      </c>
      <c r="O8328" s="146" t="s">
        <v>1506</v>
      </c>
      <c r="P8328" s="146" t="s">
        <v>9443</v>
      </c>
      <c r="Q8328" s="147" t="s">
        <v>10519</v>
      </c>
      <c r="R8328" s="187">
        <v>0.05</v>
      </c>
    </row>
    <row r="8329" spans="1:18" x14ac:dyDescent="0.25">
      <c r="A8329" s="135">
        <v>1088817</v>
      </c>
      <c r="B8329" s="148" t="s">
        <v>7275</v>
      </c>
      <c r="C8329" s="135">
        <v>3</v>
      </c>
      <c r="D8329" s="135">
        <v>1728</v>
      </c>
      <c r="E8329" s="188">
        <v>18</v>
      </c>
      <c r="F8329" s="135">
        <v>2304</v>
      </c>
      <c r="G8329" s="135">
        <v>126</v>
      </c>
      <c r="H8329" s="135">
        <v>144</v>
      </c>
      <c r="I8329" s="135">
        <v>1</v>
      </c>
      <c r="J8329" s="136">
        <v>0.76700000000000002</v>
      </c>
      <c r="K8329" s="136">
        <v>0.76700000000000002</v>
      </c>
      <c r="L8329" s="136">
        <v>0.72099999999999997</v>
      </c>
      <c r="M8329" s="137" t="str">
        <f t="shared" si="130"/>
        <v>P</v>
      </c>
      <c r="N8329" s="174" t="s">
        <v>10681</v>
      </c>
      <c r="O8329" s="149" t="s">
        <v>1562</v>
      </c>
      <c r="P8329" s="149" t="s">
        <v>9416</v>
      </c>
      <c r="Q8329" s="150" t="s">
        <v>10519</v>
      </c>
      <c r="R8329" s="189">
        <v>8.01</v>
      </c>
    </row>
    <row r="8330" spans="1:18" x14ac:dyDescent="0.25">
      <c r="A8330" s="132">
        <v>1088818</v>
      </c>
      <c r="B8330" s="145" t="s">
        <v>7276</v>
      </c>
      <c r="C8330" s="132">
        <v>3</v>
      </c>
      <c r="D8330" s="132">
        <v>1728</v>
      </c>
      <c r="E8330" s="186">
        <v>18</v>
      </c>
      <c r="F8330" s="132">
        <v>2304</v>
      </c>
      <c r="G8330" s="132">
        <v>126</v>
      </c>
      <c r="H8330" s="132">
        <v>144</v>
      </c>
      <c r="I8330" s="132">
        <v>1</v>
      </c>
      <c r="J8330" s="133">
        <v>0.76700000000000002</v>
      </c>
      <c r="K8330" s="133">
        <v>0.76700000000000002</v>
      </c>
      <c r="L8330" s="133">
        <v>0.72099999999999997</v>
      </c>
      <c r="M8330" s="134" t="str">
        <f t="shared" si="130"/>
        <v>P</v>
      </c>
      <c r="N8330" s="173" t="s">
        <v>10681</v>
      </c>
      <c r="O8330" s="146" t="s">
        <v>1562</v>
      </c>
      <c r="P8330" s="146" t="s">
        <v>9416</v>
      </c>
      <c r="Q8330" s="147" t="s">
        <v>10519</v>
      </c>
      <c r="R8330" s="187">
        <v>8.16</v>
      </c>
    </row>
    <row r="8331" spans="1:18" x14ac:dyDescent="0.25">
      <c r="A8331" s="135">
        <v>1088819</v>
      </c>
      <c r="B8331" s="148" t="s">
        <v>7277</v>
      </c>
      <c r="C8331" s="135">
        <v>3</v>
      </c>
      <c r="D8331" s="135">
        <v>1728</v>
      </c>
      <c r="E8331" s="188">
        <v>18</v>
      </c>
      <c r="F8331" s="135">
        <v>2304</v>
      </c>
      <c r="G8331" s="135">
        <v>126</v>
      </c>
      <c r="H8331" s="135">
        <v>144</v>
      </c>
      <c r="I8331" s="135">
        <v>1</v>
      </c>
      <c r="J8331" s="136">
        <v>0.76700000000000002</v>
      </c>
      <c r="K8331" s="136">
        <v>0.76700000000000002</v>
      </c>
      <c r="L8331" s="136">
        <v>0.72099999999999997</v>
      </c>
      <c r="M8331" s="137" t="str">
        <f t="shared" si="130"/>
        <v>P</v>
      </c>
      <c r="N8331" s="174" t="s">
        <v>10681</v>
      </c>
      <c r="O8331" s="149" t="s">
        <v>1562</v>
      </c>
      <c r="P8331" s="149" t="s">
        <v>9416</v>
      </c>
      <c r="Q8331" s="150" t="s">
        <v>10519</v>
      </c>
      <c r="R8331" s="189">
        <v>8.01</v>
      </c>
    </row>
    <row r="8332" spans="1:18" x14ac:dyDescent="0.25">
      <c r="A8332" s="132">
        <v>1088820</v>
      </c>
      <c r="B8332" s="145" t="s">
        <v>7278</v>
      </c>
      <c r="C8332" s="132">
        <v>3</v>
      </c>
      <c r="D8332" s="132">
        <v>1728</v>
      </c>
      <c r="E8332" s="186">
        <v>18</v>
      </c>
      <c r="F8332" s="132">
        <v>2304</v>
      </c>
      <c r="G8332" s="132">
        <v>126</v>
      </c>
      <c r="H8332" s="132">
        <v>144</v>
      </c>
      <c r="I8332" s="132">
        <v>1</v>
      </c>
      <c r="J8332" s="133">
        <v>0.76700000000000002</v>
      </c>
      <c r="K8332" s="133">
        <v>0.76700000000000002</v>
      </c>
      <c r="L8332" s="133">
        <v>0.72099999999999997</v>
      </c>
      <c r="M8332" s="134" t="str">
        <f t="shared" si="130"/>
        <v>P</v>
      </c>
      <c r="N8332" s="173" t="s">
        <v>10681</v>
      </c>
      <c r="O8332" s="146" t="s">
        <v>1562</v>
      </c>
      <c r="P8332" s="146" t="s">
        <v>9416</v>
      </c>
      <c r="Q8332" s="147" t="s">
        <v>10519</v>
      </c>
      <c r="R8332" s="187">
        <v>8.3999999999999986</v>
      </c>
    </row>
    <row r="8333" spans="1:18" x14ac:dyDescent="0.25">
      <c r="A8333" s="135">
        <v>1088821</v>
      </c>
      <c r="B8333" s="148" t="s">
        <v>7279</v>
      </c>
      <c r="C8333" s="135">
        <v>3</v>
      </c>
      <c r="D8333" s="135">
        <v>1728</v>
      </c>
      <c r="E8333" s="188">
        <v>18</v>
      </c>
      <c r="F8333" s="135">
        <v>2304</v>
      </c>
      <c r="G8333" s="135">
        <v>126</v>
      </c>
      <c r="H8333" s="135">
        <v>144</v>
      </c>
      <c r="I8333" s="135">
        <v>1</v>
      </c>
      <c r="J8333" s="136">
        <v>0.76</v>
      </c>
      <c r="K8333" s="136">
        <v>0.72</v>
      </c>
      <c r="L8333" s="136">
        <v>0.78</v>
      </c>
      <c r="M8333" s="137" t="str">
        <f t="shared" si="130"/>
        <v>P</v>
      </c>
      <c r="N8333" s="174" t="s">
        <v>10681</v>
      </c>
      <c r="O8333" s="149" t="s">
        <v>1562</v>
      </c>
      <c r="P8333" s="149" t="s">
        <v>9416</v>
      </c>
      <c r="Q8333" s="150" t="s">
        <v>10519</v>
      </c>
      <c r="R8333" s="189">
        <v>8.2200000000000006</v>
      </c>
    </row>
    <row r="8334" spans="1:18" x14ac:dyDescent="0.25">
      <c r="A8334" s="132">
        <v>1088822</v>
      </c>
      <c r="B8334" s="145" t="s">
        <v>7280</v>
      </c>
      <c r="C8334" s="132">
        <v>3</v>
      </c>
      <c r="D8334" s="132">
        <v>1728</v>
      </c>
      <c r="E8334" s="186">
        <v>18</v>
      </c>
      <c r="F8334" s="132">
        <v>2304</v>
      </c>
      <c r="G8334" s="132">
        <v>126</v>
      </c>
      <c r="H8334" s="132">
        <v>144</v>
      </c>
      <c r="I8334" s="132">
        <v>1</v>
      </c>
      <c r="J8334" s="133">
        <v>0.76700000000000002</v>
      </c>
      <c r="K8334" s="133">
        <v>0.76700000000000002</v>
      </c>
      <c r="L8334" s="133">
        <v>0.72099999999999997</v>
      </c>
      <c r="M8334" s="134" t="str">
        <f t="shared" si="130"/>
        <v>P</v>
      </c>
      <c r="N8334" s="173" t="s">
        <v>10681</v>
      </c>
      <c r="O8334" s="146" t="s">
        <v>1562</v>
      </c>
      <c r="P8334" s="146" t="s">
        <v>9416</v>
      </c>
      <c r="Q8334" s="147" t="s">
        <v>10519</v>
      </c>
      <c r="R8334" s="187">
        <v>8.2799999999999994</v>
      </c>
    </row>
    <row r="8335" spans="1:18" x14ac:dyDescent="0.25">
      <c r="A8335" s="135">
        <v>1088823</v>
      </c>
      <c r="B8335" s="148" t="s">
        <v>7281</v>
      </c>
      <c r="C8335" s="135">
        <v>3</v>
      </c>
      <c r="D8335" s="135">
        <v>1728</v>
      </c>
      <c r="E8335" s="188">
        <v>18</v>
      </c>
      <c r="F8335" s="135">
        <v>2304</v>
      </c>
      <c r="G8335" s="135">
        <v>126</v>
      </c>
      <c r="H8335" s="135">
        <v>144</v>
      </c>
      <c r="I8335" s="135">
        <v>1</v>
      </c>
      <c r="J8335" s="136">
        <v>0.76700000000000002</v>
      </c>
      <c r="K8335" s="136">
        <v>0.76700000000000002</v>
      </c>
      <c r="L8335" s="136">
        <v>0.72099999999999997</v>
      </c>
      <c r="M8335" s="137" t="str">
        <f t="shared" si="130"/>
        <v>P</v>
      </c>
      <c r="N8335" s="174" t="s">
        <v>10681</v>
      </c>
      <c r="O8335" s="149" t="s">
        <v>1562</v>
      </c>
      <c r="P8335" s="149" t="s">
        <v>9416</v>
      </c>
      <c r="Q8335" s="150" t="s">
        <v>10519</v>
      </c>
      <c r="R8335" s="189">
        <v>7.77</v>
      </c>
    </row>
    <row r="8336" spans="1:18" x14ac:dyDescent="0.25">
      <c r="A8336" s="132">
        <v>1088824</v>
      </c>
      <c r="B8336" s="145" t="s">
        <v>7282</v>
      </c>
      <c r="C8336" s="132">
        <v>3</v>
      </c>
      <c r="D8336" s="132">
        <v>1728</v>
      </c>
      <c r="E8336" s="186">
        <v>18</v>
      </c>
      <c r="F8336" s="132">
        <v>2304</v>
      </c>
      <c r="G8336" s="132">
        <v>126</v>
      </c>
      <c r="H8336" s="132">
        <v>144</v>
      </c>
      <c r="I8336" s="132">
        <v>1</v>
      </c>
      <c r="J8336" s="133">
        <v>0.76700000000000002</v>
      </c>
      <c r="K8336" s="133">
        <v>0.76700000000000002</v>
      </c>
      <c r="L8336" s="133">
        <v>0.72099999999999997</v>
      </c>
      <c r="M8336" s="134" t="str">
        <f t="shared" si="130"/>
        <v>P</v>
      </c>
      <c r="N8336" s="173" t="s">
        <v>10681</v>
      </c>
      <c r="O8336" s="146" t="s">
        <v>1562</v>
      </c>
      <c r="P8336" s="146" t="s">
        <v>9416</v>
      </c>
      <c r="Q8336" s="147" t="s">
        <v>10519</v>
      </c>
      <c r="R8336" s="187">
        <v>8.19</v>
      </c>
    </row>
    <row r="8337" spans="1:18" x14ac:dyDescent="0.25">
      <c r="A8337" s="135">
        <v>1088825</v>
      </c>
      <c r="B8337" s="148" t="s">
        <v>7283</v>
      </c>
      <c r="C8337" s="135">
        <v>3</v>
      </c>
      <c r="D8337" s="135">
        <v>1728</v>
      </c>
      <c r="E8337" s="188">
        <v>18</v>
      </c>
      <c r="F8337" s="135">
        <v>2304</v>
      </c>
      <c r="G8337" s="135">
        <v>126</v>
      </c>
      <c r="H8337" s="135">
        <v>144</v>
      </c>
      <c r="I8337" s="135">
        <v>1</v>
      </c>
      <c r="J8337" s="136">
        <v>0.76700000000000002</v>
      </c>
      <c r="K8337" s="136">
        <v>0.76700000000000002</v>
      </c>
      <c r="L8337" s="136">
        <v>0.72099999999999997</v>
      </c>
      <c r="M8337" s="137" t="str">
        <f t="shared" si="130"/>
        <v>P</v>
      </c>
      <c r="N8337" s="174" t="s">
        <v>10681</v>
      </c>
      <c r="O8337" s="149" t="s">
        <v>1562</v>
      </c>
      <c r="P8337" s="149" t="s">
        <v>9416</v>
      </c>
      <c r="Q8337" s="150" t="s">
        <v>10519</v>
      </c>
      <c r="R8337" s="189">
        <v>7.74</v>
      </c>
    </row>
    <row r="8338" spans="1:18" x14ac:dyDescent="0.25">
      <c r="A8338" s="132">
        <v>1088826</v>
      </c>
      <c r="B8338" s="145" t="s">
        <v>7284</v>
      </c>
      <c r="C8338" s="132">
        <v>3</v>
      </c>
      <c r="D8338" s="132">
        <v>1728</v>
      </c>
      <c r="E8338" s="186">
        <v>18</v>
      </c>
      <c r="F8338" s="132">
        <v>2304</v>
      </c>
      <c r="G8338" s="132">
        <v>126</v>
      </c>
      <c r="H8338" s="132">
        <v>144</v>
      </c>
      <c r="I8338" s="132">
        <v>1</v>
      </c>
      <c r="J8338" s="133">
        <v>0.76700000000000002</v>
      </c>
      <c r="K8338" s="133">
        <v>0.76700000000000002</v>
      </c>
      <c r="L8338" s="133">
        <v>0.72099999999999997</v>
      </c>
      <c r="M8338" s="134" t="str">
        <f t="shared" si="130"/>
        <v>P</v>
      </c>
      <c r="N8338" s="173" t="s">
        <v>10681</v>
      </c>
      <c r="O8338" s="146" t="s">
        <v>1562</v>
      </c>
      <c r="P8338" s="146" t="s">
        <v>9416</v>
      </c>
      <c r="Q8338" s="147" t="s">
        <v>10519</v>
      </c>
      <c r="R8338" s="187">
        <v>8.01</v>
      </c>
    </row>
    <row r="8339" spans="1:18" x14ac:dyDescent="0.25">
      <c r="A8339" s="135">
        <v>1088827</v>
      </c>
      <c r="B8339" s="148" t="s">
        <v>7285</v>
      </c>
      <c r="C8339" s="135">
        <v>3</v>
      </c>
      <c r="D8339" s="135">
        <v>1728</v>
      </c>
      <c r="E8339" s="188">
        <v>18</v>
      </c>
      <c r="F8339" s="135">
        <v>2304</v>
      </c>
      <c r="G8339" s="135">
        <v>126</v>
      </c>
      <c r="H8339" s="135">
        <v>144</v>
      </c>
      <c r="I8339" s="135">
        <v>1</v>
      </c>
      <c r="J8339" s="136">
        <v>0.76700000000000002</v>
      </c>
      <c r="K8339" s="136">
        <v>0.76700000000000002</v>
      </c>
      <c r="L8339" s="136">
        <v>0.72099999999999997</v>
      </c>
      <c r="M8339" s="137" t="str">
        <f t="shared" si="130"/>
        <v>P</v>
      </c>
      <c r="N8339" s="174" t="s">
        <v>10681</v>
      </c>
      <c r="O8339" s="149" t="s">
        <v>1562</v>
      </c>
      <c r="P8339" s="149" t="s">
        <v>9416</v>
      </c>
      <c r="Q8339" s="150" t="s">
        <v>10519</v>
      </c>
      <c r="R8339" s="189">
        <v>7.92</v>
      </c>
    </row>
    <row r="8340" spans="1:18" x14ac:dyDescent="0.25">
      <c r="A8340" s="132">
        <v>1088831</v>
      </c>
      <c r="B8340" s="145" t="s">
        <v>7286</v>
      </c>
      <c r="C8340" s="132">
        <v>3</v>
      </c>
      <c r="D8340" s="132">
        <v>2160</v>
      </c>
      <c r="E8340" s="186">
        <v>30</v>
      </c>
      <c r="F8340" s="132">
        <v>2430</v>
      </c>
      <c r="G8340" s="132" t="s">
        <v>21</v>
      </c>
      <c r="H8340" s="132" t="s">
        <v>21</v>
      </c>
      <c r="I8340" s="132">
        <v>2</v>
      </c>
      <c r="J8340" s="133">
        <v>1.02</v>
      </c>
      <c r="K8340" s="133">
        <v>0.33</v>
      </c>
      <c r="L8340" s="133">
        <v>1.18</v>
      </c>
      <c r="M8340" s="134" t="str">
        <f t="shared" si="130"/>
        <v>P</v>
      </c>
      <c r="N8340" s="173" t="s">
        <v>10681</v>
      </c>
      <c r="O8340" s="146" t="s">
        <v>1562</v>
      </c>
      <c r="P8340" s="146" t="s">
        <v>9454</v>
      </c>
      <c r="Q8340" s="147" t="s">
        <v>10519</v>
      </c>
      <c r="R8340" s="187">
        <v>6.93</v>
      </c>
    </row>
    <row r="8341" spans="1:18" x14ac:dyDescent="0.25">
      <c r="A8341" s="135">
        <v>1088836</v>
      </c>
      <c r="B8341" s="148" t="s">
        <v>7287</v>
      </c>
      <c r="C8341" s="135">
        <v>3</v>
      </c>
      <c r="D8341" s="135">
        <v>2160</v>
      </c>
      <c r="E8341" s="188">
        <v>30</v>
      </c>
      <c r="F8341" s="135">
        <v>2430</v>
      </c>
      <c r="G8341" s="135" t="s">
        <v>21</v>
      </c>
      <c r="H8341" s="135" t="s">
        <v>21</v>
      </c>
      <c r="I8341" s="135">
        <v>2</v>
      </c>
      <c r="J8341" s="136">
        <v>1.02</v>
      </c>
      <c r="K8341" s="136">
        <v>0.33</v>
      </c>
      <c r="L8341" s="136">
        <v>1.18</v>
      </c>
      <c r="M8341" s="137" t="str">
        <f t="shared" si="130"/>
        <v>P</v>
      </c>
      <c r="N8341" s="174" t="s">
        <v>10681</v>
      </c>
      <c r="O8341" s="149" t="s">
        <v>1562</v>
      </c>
      <c r="P8341" s="149" t="s">
        <v>9454</v>
      </c>
      <c r="Q8341" s="150" t="s">
        <v>10519</v>
      </c>
      <c r="R8341" s="189">
        <v>6.8999999999999995</v>
      </c>
    </row>
    <row r="8342" spans="1:18" x14ac:dyDescent="0.25">
      <c r="A8342" s="132">
        <v>1088839</v>
      </c>
      <c r="B8342" s="145" t="s">
        <v>7288</v>
      </c>
      <c r="C8342" s="132">
        <v>3</v>
      </c>
      <c r="D8342" s="132">
        <v>2160</v>
      </c>
      <c r="E8342" s="186">
        <v>30</v>
      </c>
      <c r="F8342" s="132">
        <v>2430</v>
      </c>
      <c r="G8342" s="132" t="s">
        <v>21</v>
      </c>
      <c r="H8342" s="132" t="s">
        <v>21</v>
      </c>
      <c r="I8342" s="132">
        <v>2</v>
      </c>
      <c r="J8342" s="133">
        <v>1.02</v>
      </c>
      <c r="K8342" s="133">
        <v>0.33</v>
      </c>
      <c r="L8342" s="133">
        <v>1.18</v>
      </c>
      <c r="M8342" s="134" t="str">
        <f t="shared" si="130"/>
        <v>P</v>
      </c>
      <c r="N8342" s="173" t="s">
        <v>10681</v>
      </c>
      <c r="O8342" s="146" t="s">
        <v>1562</v>
      </c>
      <c r="P8342" s="146" t="s">
        <v>9454</v>
      </c>
      <c r="Q8342" s="147" t="s">
        <v>10519</v>
      </c>
      <c r="R8342" s="187">
        <v>6.8999999999999995</v>
      </c>
    </row>
    <row r="8343" spans="1:18" x14ac:dyDescent="0.25">
      <c r="A8343" s="135">
        <v>1088840</v>
      </c>
      <c r="B8343" s="148" t="s">
        <v>7289</v>
      </c>
      <c r="C8343" s="135">
        <v>3</v>
      </c>
      <c r="D8343" s="135">
        <v>2160</v>
      </c>
      <c r="E8343" s="188">
        <v>30</v>
      </c>
      <c r="F8343" s="135">
        <v>2430</v>
      </c>
      <c r="G8343" s="135" t="s">
        <v>21</v>
      </c>
      <c r="H8343" s="135" t="s">
        <v>21</v>
      </c>
      <c r="I8343" s="135">
        <v>2</v>
      </c>
      <c r="J8343" s="136">
        <v>1.02</v>
      </c>
      <c r="K8343" s="136">
        <v>0.33</v>
      </c>
      <c r="L8343" s="136">
        <v>1.18</v>
      </c>
      <c r="M8343" s="137" t="str">
        <f t="shared" si="130"/>
        <v>P</v>
      </c>
      <c r="N8343" s="174" t="s">
        <v>10681</v>
      </c>
      <c r="O8343" s="149" t="s">
        <v>1562</v>
      </c>
      <c r="P8343" s="149" t="s">
        <v>9454</v>
      </c>
      <c r="Q8343" s="150" t="s">
        <v>10519</v>
      </c>
      <c r="R8343" s="189">
        <v>6.66</v>
      </c>
    </row>
    <row r="8344" spans="1:18" x14ac:dyDescent="0.25">
      <c r="A8344" s="132">
        <v>1088841</v>
      </c>
      <c r="B8344" s="145" t="s">
        <v>7290</v>
      </c>
      <c r="C8344" s="132">
        <v>3</v>
      </c>
      <c r="D8344" s="132">
        <v>2160</v>
      </c>
      <c r="E8344" s="186">
        <v>30</v>
      </c>
      <c r="F8344" s="132">
        <v>2430</v>
      </c>
      <c r="G8344" s="132" t="s">
        <v>21</v>
      </c>
      <c r="H8344" s="132" t="s">
        <v>21</v>
      </c>
      <c r="I8344" s="132">
        <v>2</v>
      </c>
      <c r="J8344" s="133">
        <v>1.02</v>
      </c>
      <c r="K8344" s="133">
        <v>0.33</v>
      </c>
      <c r="L8344" s="133">
        <v>1.18</v>
      </c>
      <c r="M8344" s="134" t="str">
        <f t="shared" si="130"/>
        <v>P</v>
      </c>
      <c r="N8344" s="173" t="s">
        <v>10681</v>
      </c>
      <c r="O8344" s="146" t="s">
        <v>1562</v>
      </c>
      <c r="P8344" s="146" t="s">
        <v>9454</v>
      </c>
      <c r="Q8344" s="147" t="s">
        <v>10519</v>
      </c>
      <c r="R8344" s="187">
        <v>7.5600000000000005</v>
      </c>
    </row>
    <row r="8345" spans="1:18" x14ac:dyDescent="0.25">
      <c r="A8345" s="135">
        <v>1088842</v>
      </c>
      <c r="B8345" s="148" t="s">
        <v>7291</v>
      </c>
      <c r="C8345" s="135">
        <v>3</v>
      </c>
      <c r="D8345" s="135">
        <v>1680</v>
      </c>
      <c r="E8345" s="188">
        <v>42</v>
      </c>
      <c r="F8345" s="135">
        <v>2520</v>
      </c>
      <c r="G8345" s="135">
        <v>168</v>
      </c>
      <c r="H8345" s="135">
        <v>210</v>
      </c>
      <c r="I8345" s="135">
        <v>1</v>
      </c>
      <c r="J8345" s="136">
        <v>1.74</v>
      </c>
      <c r="K8345" s="136">
        <v>0.57999999999999996</v>
      </c>
      <c r="L8345" s="136">
        <v>0.32</v>
      </c>
      <c r="M8345" s="137" t="str">
        <f t="shared" si="130"/>
        <v>P</v>
      </c>
      <c r="N8345" s="174" t="s">
        <v>10681</v>
      </c>
      <c r="O8345" s="149" t="s">
        <v>1562</v>
      </c>
      <c r="P8345" s="149" t="s">
        <v>9454</v>
      </c>
      <c r="Q8345" s="150" t="s">
        <v>10519</v>
      </c>
      <c r="R8345" s="189">
        <v>6.39</v>
      </c>
    </row>
    <row r="8346" spans="1:18" x14ac:dyDescent="0.25">
      <c r="A8346" s="132">
        <v>1088843</v>
      </c>
      <c r="B8346" s="145" t="s">
        <v>7292</v>
      </c>
      <c r="C8346" s="132">
        <v>3</v>
      </c>
      <c r="D8346" s="132">
        <v>1680</v>
      </c>
      <c r="E8346" s="186">
        <v>42</v>
      </c>
      <c r="F8346" s="132">
        <v>2520</v>
      </c>
      <c r="G8346" s="132">
        <v>126</v>
      </c>
      <c r="H8346" s="132">
        <v>210</v>
      </c>
      <c r="I8346" s="132">
        <v>1</v>
      </c>
      <c r="J8346" s="133">
        <v>1.75</v>
      </c>
      <c r="K8346" s="133">
        <v>0.57999999999999996</v>
      </c>
      <c r="L8346" s="133">
        <v>0.3</v>
      </c>
      <c r="M8346" s="134" t="str">
        <f t="shared" si="130"/>
        <v>P</v>
      </c>
      <c r="N8346" s="173" t="s">
        <v>10681</v>
      </c>
      <c r="O8346" s="146" t="s">
        <v>1562</v>
      </c>
      <c r="P8346" s="146" t="s">
        <v>9454</v>
      </c>
      <c r="Q8346" s="147" t="s">
        <v>10519</v>
      </c>
      <c r="R8346" s="187">
        <v>6.48</v>
      </c>
    </row>
    <row r="8347" spans="1:18" x14ac:dyDescent="0.25">
      <c r="A8347" s="135">
        <v>1088844</v>
      </c>
      <c r="B8347" s="148" t="s">
        <v>7293</v>
      </c>
      <c r="C8347" s="135">
        <v>3</v>
      </c>
      <c r="D8347" s="135">
        <v>1680</v>
      </c>
      <c r="E8347" s="188">
        <v>42</v>
      </c>
      <c r="F8347" s="135">
        <v>2520</v>
      </c>
      <c r="G8347" s="135">
        <v>126</v>
      </c>
      <c r="H8347" s="135">
        <v>210</v>
      </c>
      <c r="I8347" s="135">
        <v>1</v>
      </c>
      <c r="J8347" s="136">
        <v>1.74</v>
      </c>
      <c r="K8347" s="136">
        <v>0.6</v>
      </c>
      <c r="L8347" s="136">
        <v>0.32</v>
      </c>
      <c r="M8347" s="137" t="str">
        <f t="shared" si="130"/>
        <v>P</v>
      </c>
      <c r="N8347" s="174" t="s">
        <v>10681</v>
      </c>
      <c r="O8347" s="149" t="s">
        <v>1562</v>
      </c>
      <c r="P8347" s="149" t="s">
        <v>9454</v>
      </c>
      <c r="Q8347" s="150" t="s">
        <v>10519</v>
      </c>
      <c r="R8347" s="189">
        <v>6.5400000000000009</v>
      </c>
    </row>
    <row r="8348" spans="1:18" x14ac:dyDescent="0.25">
      <c r="A8348" s="132">
        <v>1088845</v>
      </c>
      <c r="B8348" s="145" t="s">
        <v>7294</v>
      </c>
      <c r="C8348" s="132">
        <v>3</v>
      </c>
      <c r="D8348" s="132">
        <v>1680</v>
      </c>
      <c r="E8348" s="186">
        <v>42</v>
      </c>
      <c r="F8348" s="132">
        <v>2520</v>
      </c>
      <c r="G8348" s="132">
        <v>126</v>
      </c>
      <c r="H8348" s="132">
        <v>210</v>
      </c>
      <c r="I8348" s="132">
        <v>1</v>
      </c>
      <c r="J8348" s="133">
        <v>1.75</v>
      </c>
      <c r="K8348" s="133">
        <v>0.65</v>
      </c>
      <c r="L8348" s="133">
        <v>0.37</v>
      </c>
      <c r="M8348" s="134" t="str">
        <f t="shared" si="130"/>
        <v>P</v>
      </c>
      <c r="N8348" s="173" t="s">
        <v>10681</v>
      </c>
      <c r="O8348" s="146" t="s">
        <v>1562</v>
      </c>
      <c r="P8348" s="146" t="s">
        <v>9454</v>
      </c>
      <c r="Q8348" s="147" t="s">
        <v>10519</v>
      </c>
      <c r="R8348" s="187">
        <v>6.33</v>
      </c>
    </row>
    <row r="8349" spans="1:18" x14ac:dyDescent="0.25">
      <c r="A8349" s="135">
        <v>1088846</v>
      </c>
      <c r="B8349" s="148" t="s">
        <v>7295</v>
      </c>
      <c r="C8349" s="135">
        <v>3</v>
      </c>
      <c r="D8349" s="135">
        <v>1680</v>
      </c>
      <c r="E8349" s="188">
        <v>42</v>
      </c>
      <c r="F8349" s="135">
        <v>2520</v>
      </c>
      <c r="G8349" s="135">
        <v>126</v>
      </c>
      <c r="H8349" s="135">
        <v>210</v>
      </c>
      <c r="I8349" s="135">
        <v>1</v>
      </c>
      <c r="J8349" s="136">
        <v>1.75</v>
      </c>
      <c r="K8349" s="136">
        <v>0.59</v>
      </c>
      <c r="L8349" s="136">
        <v>0.33</v>
      </c>
      <c r="M8349" s="137" t="str">
        <f t="shared" si="130"/>
        <v>P</v>
      </c>
      <c r="N8349" s="174" t="s">
        <v>10681</v>
      </c>
      <c r="O8349" s="149" t="s">
        <v>1562</v>
      </c>
      <c r="P8349" s="149" t="s">
        <v>9454</v>
      </c>
      <c r="Q8349" s="150" t="s">
        <v>10519</v>
      </c>
      <c r="R8349" s="189">
        <v>6.4499999999999993</v>
      </c>
    </row>
    <row r="8350" spans="1:18" x14ac:dyDescent="0.25">
      <c r="A8350" s="132">
        <v>1088847</v>
      </c>
      <c r="B8350" s="145" t="s">
        <v>7296</v>
      </c>
      <c r="C8350" s="132">
        <v>3</v>
      </c>
      <c r="D8350" s="132">
        <v>1680</v>
      </c>
      <c r="E8350" s="186">
        <v>42</v>
      </c>
      <c r="F8350" s="132">
        <v>2520</v>
      </c>
      <c r="G8350" s="132">
        <v>126</v>
      </c>
      <c r="H8350" s="132">
        <v>210</v>
      </c>
      <c r="I8350" s="132">
        <v>1</v>
      </c>
      <c r="J8350" s="133">
        <v>1.73</v>
      </c>
      <c r="K8350" s="133">
        <v>0.6</v>
      </c>
      <c r="L8350" s="133">
        <v>0.34</v>
      </c>
      <c r="M8350" s="134" t="str">
        <f t="shared" si="130"/>
        <v>P</v>
      </c>
      <c r="N8350" s="173" t="s">
        <v>10681</v>
      </c>
      <c r="O8350" s="146" t="s">
        <v>1562</v>
      </c>
      <c r="P8350" s="146" t="s">
        <v>9454</v>
      </c>
      <c r="Q8350" s="147" t="s">
        <v>10519</v>
      </c>
      <c r="R8350" s="187">
        <v>6.36</v>
      </c>
    </row>
    <row r="8351" spans="1:18" x14ac:dyDescent="0.25">
      <c r="A8351" s="135">
        <v>1088848</v>
      </c>
      <c r="B8351" s="148" t="s">
        <v>7297</v>
      </c>
      <c r="C8351" s="135">
        <v>3</v>
      </c>
      <c r="D8351" s="135">
        <v>1680</v>
      </c>
      <c r="E8351" s="188">
        <v>42</v>
      </c>
      <c r="F8351" s="135">
        <v>2520</v>
      </c>
      <c r="G8351" s="135">
        <v>126</v>
      </c>
      <c r="H8351" s="135">
        <v>210</v>
      </c>
      <c r="I8351" s="135">
        <v>1</v>
      </c>
      <c r="J8351" s="136">
        <v>1.75</v>
      </c>
      <c r="K8351" s="136">
        <v>0.59</v>
      </c>
      <c r="L8351" s="136">
        <v>0.33</v>
      </c>
      <c r="M8351" s="137" t="str">
        <f t="shared" si="130"/>
        <v>P</v>
      </c>
      <c r="N8351" s="174" t="s">
        <v>10681</v>
      </c>
      <c r="O8351" s="149" t="s">
        <v>1562</v>
      </c>
      <c r="P8351" s="149" t="s">
        <v>9454</v>
      </c>
      <c r="Q8351" s="150" t="s">
        <v>10519</v>
      </c>
      <c r="R8351" s="189">
        <v>6.5400000000000009</v>
      </c>
    </row>
    <row r="8352" spans="1:18" x14ac:dyDescent="0.25">
      <c r="A8352" s="132">
        <v>1088849</v>
      </c>
      <c r="B8352" s="145" t="s">
        <v>7298</v>
      </c>
      <c r="C8352" s="132">
        <v>3</v>
      </c>
      <c r="D8352" s="132">
        <v>1680</v>
      </c>
      <c r="E8352" s="186">
        <v>42</v>
      </c>
      <c r="F8352" s="132">
        <v>2520</v>
      </c>
      <c r="G8352" s="132">
        <v>126</v>
      </c>
      <c r="H8352" s="132">
        <v>210</v>
      </c>
      <c r="I8352" s="132">
        <v>1</v>
      </c>
      <c r="J8352" s="133">
        <v>1.74</v>
      </c>
      <c r="K8352" s="133">
        <v>0.6</v>
      </c>
      <c r="L8352" s="133">
        <v>0.32</v>
      </c>
      <c r="M8352" s="134" t="str">
        <f t="shared" si="130"/>
        <v>P</v>
      </c>
      <c r="N8352" s="173" t="s">
        <v>10681</v>
      </c>
      <c r="O8352" s="146" t="s">
        <v>1562</v>
      </c>
      <c r="P8352" s="146" t="s">
        <v>9454</v>
      </c>
      <c r="Q8352" s="147" t="s">
        <v>10519</v>
      </c>
      <c r="R8352" s="187">
        <v>6.3000000000000007</v>
      </c>
    </row>
    <row r="8353" spans="1:18" x14ac:dyDescent="0.25">
      <c r="A8353" s="135">
        <v>1088850</v>
      </c>
      <c r="B8353" s="148" t="s">
        <v>7299</v>
      </c>
      <c r="C8353" s="135">
        <v>3</v>
      </c>
      <c r="D8353" s="135">
        <v>1680</v>
      </c>
      <c r="E8353" s="188">
        <v>42</v>
      </c>
      <c r="F8353" s="135">
        <v>2520</v>
      </c>
      <c r="G8353" s="135">
        <v>126</v>
      </c>
      <c r="H8353" s="135">
        <v>210</v>
      </c>
      <c r="I8353" s="135">
        <v>1</v>
      </c>
      <c r="J8353" s="136">
        <v>1.7150000000000001</v>
      </c>
      <c r="K8353" s="136">
        <v>0.53</v>
      </c>
      <c r="L8353" s="136">
        <v>0.375</v>
      </c>
      <c r="M8353" s="137" t="str">
        <f t="shared" si="130"/>
        <v>P</v>
      </c>
      <c r="N8353" s="174" t="s">
        <v>10681</v>
      </c>
      <c r="O8353" s="149" t="s">
        <v>1562</v>
      </c>
      <c r="P8353" s="149" t="s">
        <v>9454</v>
      </c>
      <c r="Q8353" s="150" t="s">
        <v>10519</v>
      </c>
      <c r="R8353" s="189">
        <v>6.09</v>
      </c>
    </row>
    <row r="8354" spans="1:18" x14ac:dyDescent="0.25">
      <c r="A8354" s="132">
        <v>1088851</v>
      </c>
      <c r="B8354" s="145" t="s">
        <v>7300</v>
      </c>
      <c r="C8354" s="132">
        <v>3</v>
      </c>
      <c r="D8354" s="132">
        <v>1920</v>
      </c>
      <c r="E8354" s="186">
        <v>42</v>
      </c>
      <c r="F8354" s="132">
        <v>2520</v>
      </c>
      <c r="G8354" s="132">
        <v>126</v>
      </c>
      <c r="H8354" s="132">
        <v>210</v>
      </c>
      <c r="I8354" s="132">
        <v>1</v>
      </c>
      <c r="J8354" s="133">
        <v>1.7150000000000001</v>
      </c>
      <c r="K8354" s="133">
        <v>0.53</v>
      </c>
      <c r="L8354" s="133">
        <v>0.375</v>
      </c>
      <c r="M8354" s="134" t="str">
        <f t="shared" si="130"/>
        <v>P</v>
      </c>
      <c r="N8354" s="173" t="s">
        <v>10681</v>
      </c>
      <c r="O8354" s="146" t="s">
        <v>1562</v>
      </c>
      <c r="P8354" s="146" t="s">
        <v>9454</v>
      </c>
      <c r="Q8354" s="147" t="s">
        <v>10519</v>
      </c>
      <c r="R8354" s="187">
        <v>6.18</v>
      </c>
    </row>
    <row r="8355" spans="1:18" x14ac:dyDescent="0.25">
      <c r="A8355" s="135">
        <v>1088852</v>
      </c>
      <c r="B8355" s="148" t="s">
        <v>7301</v>
      </c>
      <c r="C8355" s="135">
        <v>3</v>
      </c>
      <c r="D8355" s="135">
        <v>1680</v>
      </c>
      <c r="E8355" s="188">
        <v>42</v>
      </c>
      <c r="F8355" s="135">
        <v>2520</v>
      </c>
      <c r="G8355" s="135">
        <v>126</v>
      </c>
      <c r="H8355" s="135">
        <v>210</v>
      </c>
      <c r="I8355" s="135">
        <v>1</v>
      </c>
      <c r="J8355" s="136">
        <v>1.7150000000000001</v>
      </c>
      <c r="K8355" s="136">
        <v>0.53</v>
      </c>
      <c r="L8355" s="136">
        <v>0.375</v>
      </c>
      <c r="M8355" s="137" t="str">
        <f t="shared" si="130"/>
        <v>P</v>
      </c>
      <c r="N8355" s="172" t="s">
        <v>10681</v>
      </c>
      <c r="O8355" s="149" t="s">
        <v>1562</v>
      </c>
      <c r="P8355" s="149" t="s">
        <v>9454</v>
      </c>
      <c r="Q8355" s="150" t="s">
        <v>10519</v>
      </c>
      <c r="R8355" s="189">
        <v>6.09</v>
      </c>
    </row>
    <row r="8356" spans="1:18" x14ac:dyDescent="0.25">
      <c r="A8356" s="132">
        <v>1088853</v>
      </c>
      <c r="B8356" s="145" t="s">
        <v>7302</v>
      </c>
      <c r="C8356" s="132">
        <v>3</v>
      </c>
      <c r="D8356" s="132">
        <v>1680</v>
      </c>
      <c r="E8356" s="186">
        <v>42</v>
      </c>
      <c r="F8356" s="132">
        <v>2520</v>
      </c>
      <c r="G8356" s="132">
        <v>126</v>
      </c>
      <c r="H8356" s="132">
        <v>210</v>
      </c>
      <c r="I8356" s="132">
        <v>1</v>
      </c>
      <c r="J8356" s="133">
        <v>1.73</v>
      </c>
      <c r="K8356" s="133">
        <v>0.6</v>
      </c>
      <c r="L8356" s="133">
        <v>0.34</v>
      </c>
      <c r="M8356" s="134" t="str">
        <f t="shared" si="130"/>
        <v>P</v>
      </c>
      <c r="N8356" s="171" t="s">
        <v>10681</v>
      </c>
      <c r="O8356" s="146" t="s">
        <v>1562</v>
      </c>
      <c r="P8356" s="146" t="s">
        <v>9454</v>
      </c>
      <c r="Q8356" s="147" t="s">
        <v>10519</v>
      </c>
      <c r="R8356" s="187">
        <v>6.2099999999999991</v>
      </c>
    </row>
    <row r="8357" spans="1:18" x14ac:dyDescent="0.25">
      <c r="A8357" s="135">
        <v>1088854</v>
      </c>
      <c r="B8357" s="148" t="s">
        <v>10354</v>
      </c>
      <c r="C8357" s="135">
        <v>1</v>
      </c>
      <c r="D8357" s="135" t="s">
        <v>20</v>
      </c>
      <c r="E8357" s="188" t="s">
        <v>20</v>
      </c>
      <c r="F8357" s="135" t="s">
        <v>20</v>
      </c>
      <c r="G8357" s="135" t="s">
        <v>20</v>
      </c>
      <c r="H8357" s="135" t="s">
        <v>20</v>
      </c>
      <c r="I8357" s="135" t="s">
        <v>20</v>
      </c>
      <c r="J8357" s="136">
        <v>2.35</v>
      </c>
      <c r="K8357" s="136">
        <v>1.8</v>
      </c>
      <c r="L8357" s="136">
        <v>6.0000000000000001E-3</v>
      </c>
      <c r="M8357" s="137" t="str">
        <f t="shared" si="130"/>
        <v>P</v>
      </c>
      <c r="N8357" s="172" t="s">
        <v>10682</v>
      </c>
      <c r="O8357" s="149" t="s">
        <v>1506</v>
      </c>
      <c r="P8357" s="149" t="s">
        <v>9443</v>
      </c>
      <c r="Q8357" s="150" t="s">
        <v>10519</v>
      </c>
      <c r="R8357" s="189">
        <v>0.05</v>
      </c>
    </row>
    <row r="8358" spans="1:18" x14ac:dyDescent="0.25">
      <c r="A8358" s="132">
        <v>1088855</v>
      </c>
      <c r="B8358" s="145" t="s">
        <v>10355</v>
      </c>
      <c r="C8358" s="132">
        <v>1</v>
      </c>
      <c r="D8358" s="132" t="s">
        <v>20</v>
      </c>
      <c r="E8358" s="186" t="s">
        <v>20</v>
      </c>
      <c r="F8358" s="132" t="s">
        <v>20</v>
      </c>
      <c r="G8358" s="132" t="s">
        <v>20</v>
      </c>
      <c r="H8358" s="132" t="s">
        <v>20</v>
      </c>
      <c r="I8358" s="132" t="s">
        <v>20</v>
      </c>
      <c r="J8358" s="133">
        <v>1.51</v>
      </c>
      <c r="K8358" s="133">
        <v>1.32</v>
      </c>
      <c r="L8358" s="133">
        <v>1.7000000000000001E-2</v>
      </c>
      <c r="M8358" s="134" t="str">
        <f t="shared" si="130"/>
        <v>P</v>
      </c>
      <c r="N8358" s="171" t="s">
        <v>10682</v>
      </c>
      <c r="O8358" s="146" t="s">
        <v>1506</v>
      </c>
      <c r="P8358" s="146" t="s">
        <v>9443</v>
      </c>
      <c r="Q8358" s="147" t="s">
        <v>10519</v>
      </c>
      <c r="R8358" s="187">
        <v>0.05</v>
      </c>
    </row>
    <row r="8359" spans="1:18" x14ac:dyDescent="0.25">
      <c r="A8359" s="135">
        <v>1088856</v>
      </c>
      <c r="B8359" s="148" t="s">
        <v>10356</v>
      </c>
      <c r="C8359" s="135">
        <v>1</v>
      </c>
      <c r="D8359" s="135" t="s">
        <v>20</v>
      </c>
      <c r="E8359" s="188" t="s">
        <v>20</v>
      </c>
      <c r="F8359" s="135" t="s">
        <v>20</v>
      </c>
      <c r="G8359" s="135" t="s">
        <v>20</v>
      </c>
      <c r="H8359" s="135" t="s">
        <v>20</v>
      </c>
      <c r="I8359" s="135" t="s">
        <v>20</v>
      </c>
      <c r="J8359" s="136">
        <v>2.35</v>
      </c>
      <c r="K8359" s="136">
        <v>1.8</v>
      </c>
      <c r="L8359" s="136">
        <v>6.0000000000000001E-3</v>
      </c>
      <c r="M8359" s="137" t="str">
        <f t="shared" si="130"/>
        <v>P</v>
      </c>
      <c r="N8359" s="172" t="s">
        <v>10682</v>
      </c>
      <c r="O8359" s="149" t="s">
        <v>1506</v>
      </c>
      <c r="P8359" s="149" t="s">
        <v>9443</v>
      </c>
      <c r="Q8359" s="150" t="s">
        <v>10519</v>
      </c>
      <c r="R8359" s="189">
        <v>0.05</v>
      </c>
    </row>
    <row r="8360" spans="1:18" x14ac:dyDescent="0.25">
      <c r="A8360" s="132">
        <v>1088879</v>
      </c>
      <c r="B8360" s="145" t="s">
        <v>7303</v>
      </c>
      <c r="C8360" s="132">
        <v>4</v>
      </c>
      <c r="D8360" s="132">
        <v>70</v>
      </c>
      <c r="E8360" s="186" t="s">
        <v>20</v>
      </c>
      <c r="F8360" s="132" t="s">
        <v>20</v>
      </c>
      <c r="G8360" s="132" t="s">
        <v>20</v>
      </c>
      <c r="H8360" s="132" t="s">
        <v>20</v>
      </c>
      <c r="I8360" s="132" t="s">
        <v>20</v>
      </c>
      <c r="J8360" s="133">
        <v>4.8499999999999996</v>
      </c>
      <c r="K8360" s="133">
        <v>2.5</v>
      </c>
      <c r="L8360" s="133">
        <v>1.85</v>
      </c>
      <c r="M8360" s="134" t="str">
        <f t="shared" si="130"/>
        <v>P</v>
      </c>
      <c r="N8360" s="173" t="s">
        <v>10682</v>
      </c>
      <c r="O8360" s="146" t="s">
        <v>1500</v>
      </c>
      <c r="P8360" s="146" t="s">
        <v>9428</v>
      </c>
      <c r="Q8360" s="147" t="s">
        <v>10519</v>
      </c>
      <c r="R8360" s="187">
        <v>9.56</v>
      </c>
    </row>
    <row r="8361" spans="1:18" x14ac:dyDescent="0.25">
      <c r="A8361" s="135">
        <v>1088885</v>
      </c>
      <c r="B8361" s="148" t="s">
        <v>321</v>
      </c>
      <c r="C8361" s="135">
        <v>3</v>
      </c>
      <c r="D8361" s="135">
        <v>1800</v>
      </c>
      <c r="E8361" s="188">
        <v>100</v>
      </c>
      <c r="F8361" s="135">
        <v>2500</v>
      </c>
      <c r="G8361" s="135">
        <v>60</v>
      </c>
      <c r="H8361" s="135" t="s">
        <v>21</v>
      </c>
      <c r="I8361" s="135">
        <v>3</v>
      </c>
      <c r="J8361" s="136">
        <v>1.42</v>
      </c>
      <c r="K8361" s="136">
        <v>0.95</v>
      </c>
      <c r="L8361" s="136">
        <v>0.38</v>
      </c>
      <c r="M8361" s="137" t="str">
        <f t="shared" si="130"/>
        <v>P</v>
      </c>
      <c r="N8361" s="172" t="s">
        <v>10682</v>
      </c>
      <c r="O8361" s="149" t="s">
        <v>1500</v>
      </c>
      <c r="P8361" s="149" t="s">
        <v>9418</v>
      </c>
      <c r="Q8361" s="150" t="s">
        <v>10519</v>
      </c>
      <c r="R8361" s="189">
        <v>5.79</v>
      </c>
    </row>
    <row r="8362" spans="1:18" x14ac:dyDescent="0.25">
      <c r="A8362" s="132">
        <v>1088886</v>
      </c>
      <c r="B8362" s="145" t="s">
        <v>776</v>
      </c>
      <c r="C8362" s="132">
        <v>1</v>
      </c>
      <c r="D8362" s="132" t="s">
        <v>20</v>
      </c>
      <c r="E8362" s="186" t="s">
        <v>20</v>
      </c>
      <c r="F8362" s="132" t="s">
        <v>20</v>
      </c>
      <c r="G8362" s="132" t="s">
        <v>20</v>
      </c>
      <c r="H8362" s="132" t="s">
        <v>20</v>
      </c>
      <c r="I8362" s="132" t="s">
        <v>20</v>
      </c>
      <c r="J8362" s="133">
        <v>1.31</v>
      </c>
      <c r="K8362" s="133">
        <v>0.46</v>
      </c>
      <c r="L8362" s="133">
        <v>0.21</v>
      </c>
      <c r="M8362" s="134" t="str">
        <f t="shared" si="130"/>
        <v>P</v>
      </c>
      <c r="N8362" s="171" t="s">
        <v>10681</v>
      </c>
      <c r="O8362" s="146" t="s">
        <v>1581</v>
      </c>
      <c r="P8362" s="146" t="s">
        <v>9483</v>
      </c>
      <c r="Q8362" s="147" t="s">
        <v>10519</v>
      </c>
      <c r="R8362" s="187">
        <v>1.209090909090909</v>
      </c>
    </row>
    <row r="8363" spans="1:18" x14ac:dyDescent="0.25">
      <c r="A8363" s="135">
        <v>1088890</v>
      </c>
      <c r="B8363" s="148" t="s">
        <v>7304</v>
      </c>
      <c r="C8363" s="135">
        <v>1</v>
      </c>
      <c r="D8363" s="135">
        <v>120</v>
      </c>
      <c r="E8363" s="188" t="s">
        <v>21</v>
      </c>
      <c r="F8363" s="135" t="s">
        <v>20</v>
      </c>
      <c r="G8363" s="135" t="s">
        <v>20</v>
      </c>
      <c r="H8363" s="135">
        <v>4</v>
      </c>
      <c r="I8363" s="135">
        <v>2</v>
      </c>
      <c r="J8363" s="136">
        <v>3.5</v>
      </c>
      <c r="K8363" s="136">
        <v>2.7</v>
      </c>
      <c r="L8363" s="136">
        <v>1</v>
      </c>
      <c r="M8363" s="137" t="str">
        <f t="shared" si="130"/>
        <v>P</v>
      </c>
      <c r="N8363" s="172" t="s">
        <v>10682</v>
      </c>
      <c r="O8363" s="149" t="s">
        <v>1506</v>
      </c>
      <c r="P8363" s="149" t="s">
        <v>9401</v>
      </c>
      <c r="Q8363" s="150" t="s">
        <v>10519</v>
      </c>
      <c r="R8363" s="189">
        <v>8.73</v>
      </c>
    </row>
    <row r="8364" spans="1:18" x14ac:dyDescent="0.25">
      <c r="A8364" s="132">
        <v>1088891</v>
      </c>
      <c r="B8364" s="145" t="s">
        <v>7305</v>
      </c>
      <c r="C8364" s="132">
        <v>1</v>
      </c>
      <c r="D8364" s="132">
        <v>190</v>
      </c>
      <c r="E8364" s="186" t="s">
        <v>21</v>
      </c>
      <c r="F8364" s="132">
        <v>240</v>
      </c>
      <c r="G8364" s="132" t="s">
        <v>20</v>
      </c>
      <c r="H8364" s="132">
        <v>4</v>
      </c>
      <c r="I8364" s="132">
        <v>5</v>
      </c>
      <c r="J8364" s="133">
        <v>4.55</v>
      </c>
      <c r="K8364" s="133">
        <v>2.0499999999999998</v>
      </c>
      <c r="L8364" s="133">
        <v>0.6</v>
      </c>
      <c r="M8364" s="134" t="str">
        <f t="shared" si="130"/>
        <v>P</v>
      </c>
      <c r="N8364" s="171" t="s">
        <v>10682</v>
      </c>
      <c r="O8364" s="146" t="s">
        <v>1506</v>
      </c>
      <c r="P8364" s="146" t="s">
        <v>9426</v>
      </c>
      <c r="Q8364" s="147" t="s">
        <v>10519</v>
      </c>
      <c r="R8364" s="187">
        <v>15.63</v>
      </c>
    </row>
    <row r="8365" spans="1:18" x14ac:dyDescent="0.25">
      <c r="A8365" s="135">
        <v>1088892</v>
      </c>
      <c r="B8365" s="148" t="s">
        <v>10357</v>
      </c>
      <c r="C8365" s="135">
        <v>1</v>
      </c>
      <c r="D8365" s="135" t="s">
        <v>20</v>
      </c>
      <c r="E8365" s="188" t="s">
        <v>20</v>
      </c>
      <c r="F8365" s="135" t="s">
        <v>20</v>
      </c>
      <c r="G8365" s="135" t="s">
        <v>20</v>
      </c>
      <c r="H8365" s="135" t="s">
        <v>20</v>
      </c>
      <c r="I8365" s="135" t="s">
        <v>20</v>
      </c>
      <c r="J8365" s="136">
        <v>1.51</v>
      </c>
      <c r="K8365" s="136">
        <v>1.32</v>
      </c>
      <c r="L8365" s="136">
        <v>1.7000000000000001E-2</v>
      </c>
      <c r="M8365" s="137" t="str">
        <f t="shared" si="130"/>
        <v>P</v>
      </c>
      <c r="N8365" s="172" t="s">
        <v>10682</v>
      </c>
      <c r="O8365" s="149" t="s">
        <v>1506</v>
      </c>
      <c r="P8365" s="149" t="s">
        <v>9443</v>
      </c>
      <c r="Q8365" s="150" t="s">
        <v>10519</v>
      </c>
      <c r="R8365" s="189">
        <v>0.05</v>
      </c>
    </row>
    <row r="8366" spans="1:18" x14ac:dyDescent="0.25">
      <c r="A8366" s="132">
        <v>1088894</v>
      </c>
      <c r="B8366" s="145" t="s">
        <v>7306</v>
      </c>
      <c r="C8366" s="132">
        <v>1</v>
      </c>
      <c r="D8366" s="132">
        <v>300</v>
      </c>
      <c r="E8366" s="186" t="s">
        <v>21</v>
      </c>
      <c r="F8366" s="132">
        <v>360</v>
      </c>
      <c r="G8366" s="132" t="s">
        <v>20</v>
      </c>
      <c r="H8366" s="132">
        <v>10</v>
      </c>
      <c r="I8366" s="132">
        <v>2</v>
      </c>
      <c r="J8366" s="133">
        <v>1</v>
      </c>
      <c r="K8366" s="133">
        <v>1.7</v>
      </c>
      <c r="L8366" s="133">
        <v>1.5</v>
      </c>
      <c r="M8366" s="134" t="str">
        <f t="shared" si="130"/>
        <v>P</v>
      </c>
      <c r="N8366" s="171" t="s">
        <v>10682</v>
      </c>
      <c r="O8366" s="146" t="s">
        <v>1506</v>
      </c>
      <c r="P8366" s="146" t="s">
        <v>9426</v>
      </c>
      <c r="Q8366" s="147" t="s">
        <v>10519</v>
      </c>
      <c r="R8366" s="187">
        <v>9.2100000000000009</v>
      </c>
    </row>
    <row r="8367" spans="1:18" x14ac:dyDescent="0.25">
      <c r="A8367" s="135">
        <v>1088895</v>
      </c>
      <c r="B8367" s="148" t="s">
        <v>7307</v>
      </c>
      <c r="C8367" s="135">
        <v>1</v>
      </c>
      <c r="D8367" s="135">
        <v>48</v>
      </c>
      <c r="E8367" s="188" t="s">
        <v>20</v>
      </c>
      <c r="F8367" s="135" t="s">
        <v>20</v>
      </c>
      <c r="G8367" s="135" t="s">
        <v>20</v>
      </c>
      <c r="H8367" s="135" t="s">
        <v>20</v>
      </c>
      <c r="I8367" s="135" t="s">
        <v>20</v>
      </c>
      <c r="J8367" s="136">
        <v>4.5999999999999996</v>
      </c>
      <c r="K8367" s="136">
        <v>3</v>
      </c>
      <c r="L8367" s="136">
        <v>2</v>
      </c>
      <c r="M8367" s="137" t="str">
        <f t="shared" si="130"/>
        <v>P</v>
      </c>
      <c r="N8367" s="172" t="s">
        <v>10682</v>
      </c>
      <c r="O8367" s="149" t="s">
        <v>1506</v>
      </c>
      <c r="P8367" s="149" t="s">
        <v>9426</v>
      </c>
      <c r="Q8367" s="150" t="s">
        <v>10519</v>
      </c>
      <c r="R8367" s="189">
        <v>27.62</v>
      </c>
    </row>
    <row r="8368" spans="1:18" x14ac:dyDescent="0.25">
      <c r="A8368" s="132">
        <v>1088896</v>
      </c>
      <c r="B8368" s="145" t="s">
        <v>7308</v>
      </c>
      <c r="C8368" s="132">
        <v>1</v>
      </c>
      <c r="D8368" s="132">
        <v>193</v>
      </c>
      <c r="E8368" s="186" t="s">
        <v>20</v>
      </c>
      <c r="F8368" s="132" t="s">
        <v>20</v>
      </c>
      <c r="G8368" s="132" t="s">
        <v>20</v>
      </c>
      <c r="H8368" s="132" t="s">
        <v>20</v>
      </c>
      <c r="I8368" s="132" t="s">
        <v>20</v>
      </c>
      <c r="J8368" s="133">
        <v>4.5999999999999996</v>
      </c>
      <c r="K8368" s="133">
        <v>0.9</v>
      </c>
      <c r="L8368" s="133">
        <v>0.9</v>
      </c>
      <c r="M8368" s="134" t="str">
        <f t="shared" si="130"/>
        <v>P</v>
      </c>
      <c r="N8368" s="171" t="s">
        <v>10682</v>
      </c>
      <c r="O8368" s="146" t="s">
        <v>1506</v>
      </c>
      <c r="P8368" s="146" t="s">
        <v>9426</v>
      </c>
      <c r="Q8368" s="147" t="s">
        <v>10519</v>
      </c>
      <c r="R8368" s="187">
        <v>24.17</v>
      </c>
    </row>
    <row r="8369" spans="1:18" x14ac:dyDescent="0.25">
      <c r="A8369" s="135">
        <v>1088897</v>
      </c>
      <c r="B8369" s="148" t="s">
        <v>7309</v>
      </c>
      <c r="C8369" s="135">
        <v>1</v>
      </c>
      <c r="D8369" s="135">
        <v>140</v>
      </c>
      <c r="E8369" s="188" t="s">
        <v>21</v>
      </c>
      <c r="F8369" s="135">
        <v>180</v>
      </c>
      <c r="G8369" s="135" t="s">
        <v>20</v>
      </c>
      <c r="H8369" s="135">
        <v>5</v>
      </c>
      <c r="I8369" s="135">
        <v>3</v>
      </c>
      <c r="J8369" s="136">
        <v>3.96</v>
      </c>
      <c r="K8369" s="136">
        <v>2.6</v>
      </c>
      <c r="L8369" s="136">
        <v>0.82</v>
      </c>
      <c r="M8369" s="137" t="str">
        <f t="shared" si="130"/>
        <v>P</v>
      </c>
      <c r="N8369" s="172" t="s">
        <v>10682</v>
      </c>
      <c r="O8369" s="149" t="s">
        <v>1506</v>
      </c>
      <c r="P8369" s="149" t="s">
        <v>9401</v>
      </c>
      <c r="Q8369" s="150" t="s">
        <v>10519</v>
      </c>
      <c r="R8369" s="189">
        <v>20.3</v>
      </c>
    </row>
    <row r="8370" spans="1:18" x14ac:dyDescent="0.25">
      <c r="A8370" s="132">
        <v>1088899</v>
      </c>
      <c r="B8370" s="145" t="s">
        <v>7310</v>
      </c>
      <c r="C8370" s="132">
        <v>1</v>
      </c>
      <c r="D8370" s="132">
        <v>960</v>
      </c>
      <c r="E8370" s="186" t="s">
        <v>20</v>
      </c>
      <c r="F8370" s="132" t="s">
        <v>20</v>
      </c>
      <c r="G8370" s="132" t="s">
        <v>20</v>
      </c>
      <c r="H8370" s="132" t="s">
        <v>20</v>
      </c>
      <c r="I8370" s="132" t="s">
        <v>20</v>
      </c>
      <c r="J8370" s="133">
        <v>2.17</v>
      </c>
      <c r="K8370" s="133">
        <v>0.88</v>
      </c>
      <c r="L8370" s="133">
        <v>0.56000000000000005</v>
      </c>
      <c r="M8370" s="134" t="str">
        <f t="shared" si="130"/>
        <v>P</v>
      </c>
      <c r="N8370" s="171" t="s">
        <v>10682</v>
      </c>
      <c r="O8370" s="146" t="s">
        <v>1506</v>
      </c>
      <c r="P8370" s="146" t="s">
        <v>9426</v>
      </c>
      <c r="Q8370" s="147" t="s">
        <v>10519</v>
      </c>
      <c r="R8370" s="187">
        <v>1.77</v>
      </c>
    </row>
    <row r="8371" spans="1:18" x14ac:dyDescent="0.25">
      <c r="A8371" s="135">
        <v>1088900</v>
      </c>
      <c r="B8371" s="148" t="s">
        <v>7311</v>
      </c>
      <c r="C8371" s="135">
        <v>1</v>
      </c>
      <c r="D8371" s="135">
        <v>1200</v>
      </c>
      <c r="E8371" s="188" t="s">
        <v>20</v>
      </c>
      <c r="F8371" s="135" t="s">
        <v>20</v>
      </c>
      <c r="G8371" s="135" t="s">
        <v>20</v>
      </c>
      <c r="H8371" s="135" t="s">
        <v>20</v>
      </c>
      <c r="I8371" s="135" t="s">
        <v>20</v>
      </c>
      <c r="J8371" s="136">
        <v>2.165</v>
      </c>
      <c r="K8371" s="136">
        <v>0.875</v>
      </c>
      <c r="L8371" s="136">
        <v>0.4</v>
      </c>
      <c r="M8371" s="137" t="str">
        <f t="shared" si="130"/>
        <v>P</v>
      </c>
      <c r="N8371" s="172" t="s">
        <v>10682</v>
      </c>
      <c r="O8371" s="149" t="s">
        <v>1506</v>
      </c>
      <c r="P8371" s="149" t="s">
        <v>9426</v>
      </c>
      <c r="Q8371" s="150" t="s">
        <v>10519</v>
      </c>
      <c r="R8371" s="189">
        <v>2.42</v>
      </c>
    </row>
    <row r="8372" spans="1:18" x14ac:dyDescent="0.25">
      <c r="A8372" s="132">
        <v>1088901</v>
      </c>
      <c r="B8372" s="145" t="s">
        <v>7312</v>
      </c>
      <c r="C8372" s="132">
        <v>1</v>
      </c>
      <c r="D8372" s="132">
        <v>48</v>
      </c>
      <c r="E8372" s="186" t="s">
        <v>21</v>
      </c>
      <c r="F8372" s="132">
        <v>72</v>
      </c>
      <c r="G8372" s="132" t="s">
        <v>20</v>
      </c>
      <c r="H8372" s="132">
        <v>3</v>
      </c>
      <c r="I8372" s="132">
        <v>1</v>
      </c>
      <c r="J8372" s="133">
        <v>5.9</v>
      </c>
      <c r="K8372" s="133">
        <v>2.5</v>
      </c>
      <c r="L8372" s="133">
        <v>1.65</v>
      </c>
      <c r="M8372" s="134" t="str">
        <f t="shared" si="130"/>
        <v>P</v>
      </c>
      <c r="N8372" s="171" t="s">
        <v>10682</v>
      </c>
      <c r="O8372" s="146" t="s">
        <v>1506</v>
      </c>
      <c r="P8372" s="146" t="s">
        <v>9468</v>
      </c>
      <c r="Q8372" s="147" t="s">
        <v>10519</v>
      </c>
      <c r="R8372" s="187">
        <v>43.95</v>
      </c>
    </row>
    <row r="8373" spans="1:18" x14ac:dyDescent="0.25">
      <c r="A8373" s="135">
        <v>1088902</v>
      </c>
      <c r="B8373" s="148" t="s">
        <v>1279</v>
      </c>
      <c r="C8373" s="135">
        <v>3</v>
      </c>
      <c r="D8373" s="135">
        <v>640</v>
      </c>
      <c r="E8373" s="188">
        <v>64</v>
      </c>
      <c r="F8373" s="135">
        <v>768</v>
      </c>
      <c r="G8373" s="135" t="s">
        <v>21</v>
      </c>
      <c r="H8373" s="135" t="s">
        <v>21</v>
      </c>
      <c r="I8373" s="135" t="s">
        <v>21</v>
      </c>
      <c r="J8373" s="136">
        <v>1.44</v>
      </c>
      <c r="K8373" s="136">
        <v>1.32</v>
      </c>
      <c r="L8373" s="136">
        <v>0.97</v>
      </c>
      <c r="M8373" s="137" t="str">
        <f t="shared" si="130"/>
        <v>P</v>
      </c>
      <c r="N8373" s="172" t="s">
        <v>10682</v>
      </c>
      <c r="O8373" s="149" t="s">
        <v>2053</v>
      </c>
      <c r="P8373" s="149" t="s">
        <v>9519</v>
      </c>
      <c r="Q8373" s="150" t="s">
        <v>10519</v>
      </c>
      <c r="R8373" s="189">
        <v>3.33</v>
      </c>
    </row>
    <row r="8374" spans="1:18" x14ac:dyDescent="0.25">
      <c r="A8374" s="132">
        <v>1088903</v>
      </c>
      <c r="B8374" s="145" t="s">
        <v>7313</v>
      </c>
      <c r="C8374" s="132">
        <v>2</v>
      </c>
      <c r="D8374" s="132">
        <v>792</v>
      </c>
      <c r="E8374" s="186" t="s">
        <v>21</v>
      </c>
      <c r="F8374" s="132">
        <v>1188</v>
      </c>
      <c r="G8374" s="132">
        <v>60</v>
      </c>
      <c r="H8374" s="132">
        <v>75</v>
      </c>
      <c r="I8374" s="132">
        <v>1</v>
      </c>
      <c r="J8374" s="133">
        <v>1.95</v>
      </c>
      <c r="K8374" s="133">
        <v>0.85</v>
      </c>
      <c r="L8374" s="133">
        <v>0.65</v>
      </c>
      <c r="M8374" s="134" t="str">
        <f t="shared" si="130"/>
        <v>P</v>
      </c>
      <c r="N8374" s="171" t="s">
        <v>10682</v>
      </c>
      <c r="O8374" s="146" t="s">
        <v>1506</v>
      </c>
      <c r="P8374" s="146" t="s">
        <v>9401</v>
      </c>
      <c r="Q8374" s="147" t="s">
        <v>10519</v>
      </c>
      <c r="R8374" s="187">
        <v>8.56</v>
      </c>
    </row>
    <row r="8375" spans="1:18" x14ac:dyDescent="0.25">
      <c r="A8375" s="135">
        <v>1088904</v>
      </c>
      <c r="B8375" s="148" t="s">
        <v>7314</v>
      </c>
      <c r="C8375" s="135">
        <v>3</v>
      </c>
      <c r="D8375" s="135">
        <v>950</v>
      </c>
      <c r="E8375" s="188" t="s">
        <v>21</v>
      </c>
      <c r="F8375" s="135" t="s">
        <v>20</v>
      </c>
      <c r="G8375" s="135" t="s">
        <v>20</v>
      </c>
      <c r="H8375" s="135">
        <v>100</v>
      </c>
      <c r="I8375" s="135">
        <v>2</v>
      </c>
      <c r="J8375" s="136">
        <v>2.33</v>
      </c>
      <c r="K8375" s="136">
        <v>1.54</v>
      </c>
      <c r="L8375" s="136">
        <v>0.18</v>
      </c>
      <c r="M8375" s="137" t="str">
        <f t="shared" si="130"/>
        <v>P</v>
      </c>
      <c r="N8375" s="172" t="s">
        <v>10682</v>
      </c>
      <c r="O8375" s="149" t="s">
        <v>1506</v>
      </c>
      <c r="P8375" s="149" t="s">
        <v>9401</v>
      </c>
      <c r="Q8375" s="150" t="s">
        <v>10519</v>
      </c>
      <c r="R8375" s="189">
        <v>3.69</v>
      </c>
    </row>
    <row r="8376" spans="1:18" x14ac:dyDescent="0.25">
      <c r="A8376" s="132">
        <v>1088908</v>
      </c>
      <c r="B8376" s="145" t="s">
        <v>7315</v>
      </c>
      <c r="C8376" s="132">
        <v>1</v>
      </c>
      <c r="D8376" s="132">
        <v>3135</v>
      </c>
      <c r="E8376" s="186">
        <v>90</v>
      </c>
      <c r="F8376" s="132" t="s">
        <v>20</v>
      </c>
      <c r="G8376" s="132">
        <v>200</v>
      </c>
      <c r="H8376" s="132">
        <v>450</v>
      </c>
      <c r="I8376" s="132">
        <v>1</v>
      </c>
      <c r="J8376" s="133">
        <v>1.1100000000000001</v>
      </c>
      <c r="K8376" s="133">
        <v>1</v>
      </c>
      <c r="L8376" s="133">
        <v>0.3</v>
      </c>
      <c r="M8376" s="134" t="str">
        <f t="shared" si="130"/>
        <v>P</v>
      </c>
      <c r="N8376" s="171" t="s">
        <v>10682</v>
      </c>
      <c r="O8376" s="146" t="s">
        <v>1500</v>
      </c>
      <c r="P8376" s="146" t="s">
        <v>9439</v>
      </c>
      <c r="Q8376" s="147" t="s">
        <v>10519</v>
      </c>
      <c r="R8376" s="187">
        <v>3.06</v>
      </c>
    </row>
    <row r="8377" spans="1:18" x14ac:dyDescent="0.25">
      <c r="A8377" s="135">
        <v>1088909</v>
      </c>
      <c r="B8377" s="148" t="s">
        <v>10358</v>
      </c>
      <c r="C8377" s="135">
        <v>1</v>
      </c>
      <c r="D8377" s="135" t="s">
        <v>20</v>
      </c>
      <c r="E8377" s="188" t="s">
        <v>20</v>
      </c>
      <c r="F8377" s="135" t="s">
        <v>20</v>
      </c>
      <c r="G8377" s="135" t="s">
        <v>20</v>
      </c>
      <c r="H8377" s="135" t="s">
        <v>20</v>
      </c>
      <c r="I8377" s="135" t="s">
        <v>20</v>
      </c>
      <c r="J8377" s="136">
        <v>2.35</v>
      </c>
      <c r="K8377" s="136">
        <v>1.89</v>
      </c>
      <c r="L8377" s="136">
        <v>6.0000000000000001E-3</v>
      </c>
      <c r="M8377" s="137" t="str">
        <f t="shared" si="130"/>
        <v>P</v>
      </c>
      <c r="N8377" s="174" t="s">
        <v>10682</v>
      </c>
      <c r="O8377" s="149" t="s">
        <v>1506</v>
      </c>
      <c r="P8377" s="149" t="s">
        <v>9443</v>
      </c>
      <c r="Q8377" s="150" t="s">
        <v>10519</v>
      </c>
      <c r="R8377" s="189">
        <v>0.05</v>
      </c>
    </row>
    <row r="8378" spans="1:18" x14ac:dyDescent="0.25">
      <c r="A8378" s="132">
        <v>1088910</v>
      </c>
      <c r="B8378" s="145" t="s">
        <v>10359</v>
      </c>
      <c r="C8378" s="132">
        <v>1</v>
      </c>
      <c r="D8378" s="132" t="s">
        <v>20</v>
      </c>
      <c r="E8378" s="186" t="s">
        <v>20</v>
      </c>
      <c r="F8378" s="132" t="s">
        <v>20</v>
      </c>
      <c r="G8378" s="132" t="s">
        <v>20</v>
      </c>
      <c r="H8378" s="132" t="s">
        <v>20</v>
      </c>
      <c r="I8378" s="132" t="s">
        <v>20</v>
      </c>
      <c r="J8378" s="133">
        <v>1.51</v>
      </c>
      <c r="K8378" s="133">
        <v>1.33</v>
      </c>
      <c r="L8378" s="133">
        <v>1.7000000000000001E-2</v>
      </c>
      <c r="M8378" s="134" t="str">
        <f t="shared" si="130"/>
        <v>P</v>
      </c>
      <c r="N8378" s="173" t="s">
        <v>10682</v>
      </c>
      <c r="O8378" s="146" t="s">
        <v>1506</v>
      </c>
      <c r="P8378" s="146" t="s">
        <v>9443</v>
      </c>
      <c r="Q8378" s="147" t="s">
        <v>10519</v>
      </c>
      <c r="R8378" s="187">
        <v>0.05</v>
      </c>
    </row>
    <row r="8379" spans="1:18" x14ac:dyDescent="0.25">
      <c r="A8379" s="135">
        <v>1088911</v>
      </c>
      <c r="B8379" s="148" t="s">
        <v>10360</v>
      </c>
      <c r="C8379" s="135">
        <v>6</v>
      </c>
      <c r="D8379" s="135">
        <v>396</v>
      </c>
      <c r="E8379" s="188">
        <v>12</v>
      </c>
      <c r="F8379" s="135" t="s">
        <v>20</v>
      </c>
      <c r="G8379" s="135" t="s">
        <v>20</v>
      </c>
      <c r="H8379" s="135">
        <v>60</v>
      </c>
      <c r="I8379" s="135">
        <v>1</v>
      </c>
      <c r="J8379" s="136">
        <v>1.66</v>
      </c>
      <c r="K8379" s="136">
        <v>1.1499999999999999</v>
      </c>
      <c r="L8379" s="136">
        <v>0.78</v>
      </c>
      <c r="M8379" s="137" t="str">
        <f t="shared" si="130"/>
        <v>P</v>
      </c>
      <c r="N8379" s="174" t="s">
        <v>10681</v>
      </c>
      <c r="O8379" s="149" t="s">
        <v>1555</v>
      </c>
      <c r="P8379" s="149" t="s">
        <v>9494</v>
      </c>
      <c r="Q8379" s="150" t="s">
        <v>10106</v>
      </c>
      <c r="R8379" s="189">
        <v>36.42</v>
      </c>
    </row>
    <row r="8380" spans="1:18" x14ac:dyDescent="0.25">
      <c r="A8380" s="132">
        <v>1088912</v>
      </c>
      <c r="B8380" s="145" t="s">
        <v>10361</v>
      </c>
      <c r="C8380" s="132">
        <v>6</v>
      </c>
      <c r="D8380" s="132" t="s">
        <v>20</v>
      </c>
      <c r="E8380" s="186">
        <v>12</v>
      </c>
      <c r="F8380" s="132">
        <v>660</v>
      </c>
      <c r="G8380" s="132" t="s">
        <v>20</v>
      </c>
      <c r="H8380" s="132" t="s">
        <v>20</v>
      </c>
      <c r="I8380" s="132" t="s">
        <v>20</v>
      </c>
      <c r="J8380" s="133">
        <v>1.66</v>
      </c>
      <c r="K8380" s="133">
        <v>1.1499999999999999</v>
      </c>
      <c r="L8380" s="133">
        <v>0.78</v>
      </c>
      <c r="M8380" s="134" t="str">
        <f t="shared" si="130"/>
        <v>P</v>
      </c>
      <c r="N8380" s="173" t="s">
        <v>10681</v>
      </c>
      <c r="O8380" s="146" t="s">
        <v>1555</v>
      </c>
      <c r="P8380" s="146" t="s">
        <v>9494</v>
      </c>
      <c r="Q8380" s="147" t="s">
        <v>10106</v>
      </c>
      <c r="R8380" s="187">
        <v>22.38</v>
      </c>
    </row>
    <row r="8381" spans="1:18" x14ac:dyDescent="0.25">
      <c r="A8381" s="135">
        <v>1088913</v>
      </c>
      <c r="B8381" s="148" t="s">
        <v>10362</v>
      </c>
      <c r="C8381" s="135">
        <v>6</v>
      </c>
      <c r="D8381" s="135" t="s">
        <v>20</v>
      </c>
      <c r="E8381" s="188">
        <v>12</v>
      </c>
      <c r="F8381" s="135">
        <v>660</v>
      </c>
      <c r="G8381" s="135" t="s">
        <v>20</v>
      </c>
      <c r="H8381" s="135" t="s">
        <v>20</v>
      </c>
      <c r="I8381" s="135" t="s">
        <v>20</v>
      </c>
      <c r="J8381" s="136">
        <v>1.66</v>
      </c>
      <c r="K8381" s="136">
        <v>1.1499999999999999</v>
      </c>
      <c r="L8381" s="136">
        <v>0.78</v>
      </c>
      <c r="M8381" s="137" t="str">
        <f t="shared" si="130"/>
        <v>P</v>
      </c>
      <c r="N8381" s="174" t="s">
        <v>10681</v>
      </c>
      <c r="O8381" s="149" t="s">
        <v>1555</v>
      </c>
      <c r="P8381" s="149" t="s">
        <v>9494</v>
      </c>
      <c r="Q8381" s="150" t="s">
        <v>10106</v>
      </c>
      <c r="R8381" s="189">
        <v>22.38</v>
      </c>
    </row>
    <row r="8382" spans="1:18" x14ac:dyDescent="0.25">
      <c r="A8382" s="132">
        <v>1088914</v>
      </c>
      <c r="B8382" s="145" t="s">
        <v>10363</v>
      </c>
      <c r="C8382" s="132">
        <v>6</v>
      </c>
      <c r="D8382" s="132" t="s">
        <v>20</v>
      </c>
      <c r="E8382" s="186">
        <v>12</v>
      </c>
      <c r="F8382" s="132">
        <v>660</v>
      </c>
      <c r="G8382" s="132" t="s">
        <v>20</v>
      </c>
      <c r="H8382" s="132" t="s">
        <v>20</v>
      </c>
      <c r="I8382" s="132" t="s">
        <v>20</v>
      </c>
      <c r="J8382" s="133">
        <v>1.66</v>
      </c>
      <c r="K8382" s="133">
        <v>1.1499999999999999</v>
      </c>
      <c r="L8382" s="133">
        <v>0.78</v>
      </c>
      <c r="M8382" s="134" t="str">
        <f t="shared" si="130"/>
        <v>P</v>
      </c>
      <c r="N8382" s="171" t="s">
        <v>10681</v>
      </c>
      <c r="O8382" s="146" t="s">
        <v>1555</v>
      </c>
      <c r="P8382" s="146" t="s">
        <v>9494</v>
      </c>
      <c r="Q8382" s="147" t="s">
        <v>10106</v>
      </c>
      <c r="R8382" s="187">
        <v>22.080000000000002</v>
      </c>
    </row>
    <row r="8383" spans="1:18" x14ac:dyDescent="0.25">
      <c r="A8383" s="135">
        <v>1088915</v>
      </c>
      <c r="B8383" s="148" t="s">
        <v>10364</v>
      </c>
      <c r="C8383" s="135">
        <v>6</v>
      </c>
      <c r="D8383" s="135" t="s">
        <v>20</v>
      </c>
      <c r="E8383" s="188">
        <v>12</v>
      </c>
      <c r="F8383" s="135">
        <v>660</v>
      </c>
      <c r="G8383" s="135" t="s">
        <v>20</v>
      </c>
      <c r="H8383" s="135">
        <v>48</v>
      </c>
      <c r="I8383" s="135">
        <v>1</v>
      </c>
      <c r="J8383" s="136">
        <v>1.66</v>
      </c>
      <c r="K8383" s="136">
        <v>1.1499999999999999</v>
      </c>
      <c r="L8383" s="136">
        <v>0.78</v>
      </c>
      <c r="M8383" s="137" t="str">
        <f t="shared" si="130"/>
        <v>P</v>
      </c>
      <c r="N8383" s="172" t="s">
        <v>10681</v>
      </c>
      <c r="O8383" s="149" t="s">
        <v>1555</v>
      </c>
      <c r="P8383" s="149" t="s">
        <v>9494</v>
      </c>
      <c r="Q8383" s="150" t="s">
        <v>10106</v>
      </c>
      <c r="R8383" s="189">
        <v>22.02</v>
      </c>
    </row>
    <row r="8384" spans="1:18" x14ac:dyDescent="0.25">
      <c r="A8384" s="132">
        <v>1088924</v>
      </c>
      <c r="B8384" s="145" t="s">
        <v>10365</v>
      </c>
      <c r="C8384" s="132">
        <v>6</v>
      </c>
      <c r="D8384" s="132" t="s">
        <v>20</v>
      </c>
      <c r="E8384" s="186" t="s">
        <v>20</v>
      </c>
      <c r="F8384" s="132" t="s">
        <v>20</v>
      </c>
      <c r="G8384" s="132" t="s">
        <v>20</v>
      </c>
      <c r="H8384" s="132" t="s">
        <v>20</v>
      </c>
      <c r="I8384" s="132" t="s">
        <v>20</v>
      </c>
      <c r="J8384" s="133">
        <v>4.0999999999999996</v>
      </c>
      <c r="K8384" s="133">
        <v>2.1</v>
      </c>
      <c r="L8384" s="133">
        <v>0.5</v>
      </c>
      <c r="M8384" s="134" t="str">
        <f t="shared" si="130"/>
        <v>P</v>
      </c>
      <c r="N8384" s="171" t="s">
        <v>10682</v>
      </c>
      <c r="O8384" s="146" t="s">
        <v>1497</v>
      </c>
      <c r="P8384" s="146" t="s">
        <v>9415</v>
      </c>
      <c r="Q8384" s="147" t="s">
        <v>10519</v>
      </c>
      <c r="R8384" s="187">
        <v>10.08</v>
      </c>
    </row>
    <row r="8385" spans="1:18" x14ac:dyDescent="0.25">
      <c r="A8385" s="135">
        <v>1088926</v>
      </c>
      <c r="B8385" s="148" t="s">
        <v>10366</v>
      </c>
      <c r="C8385" s="135">
        <v>6</v>
      </c>
      <c r="D8385" s="135" t="s">
        <v>20</v>
      </c>
      <c r="E8385" s="188">
        <v>50</v>
      </c>
      <c r="F8385" s="135">
        <v>600</v>
      </c>
      <c r="G8385" s="135" t="s">
        <v>20</v>
      </c>
      <c r="H8385" s="135" t="s">
        <v>20</v>
      </c>
      <c r="I8385" s="135" t="s">
        <v>20</v>
      </c>
      <c r="J8385" s="136">
        <v>4.5</v>
      </c>
      <c r="K8385" s="136">
        <v>3.7</v>
      </c>
      <c r="L8385" s="136">
        <v>0.12</v>
      </c>
      <c r="M8385" s="137" t="str">
        <f t="shared" si="130"/>
        <v>P</v>
      </c>
      <c r="N8385" s="172" t="s">
        <v>10682</v>
      </c>
      <c r="O8385" s="149" t="s">
        <v>1506</v>
      </c>
      <c r="P8385" s="149" t="s">
        <v>9443</v>
      </c>
      <c r="Q8385" s="150" t="s">
        <v>10519</v>
      </c>
      <c r="R8385" s="189">
        <v>2.58</v>
      </c>
    </row>
    <row r="8386" spans="1:18" x14ac:dyDescent="0.25">
      <c r="A8386" s="132">
        <v>1088927</v>
      </c>
      <c r="B8386" s="145" t="s">
        <v>10367</v>
      </c>
      <c r="C8386" s="132">
        <v>6</v>
      </c>
      <c r="D8386" s="132">
        <v>400</v>
      </c>
      <c r="E8386" s="186">
        <v>50</v>
      </c>
      <c r="F8386" s="132">
        <v>600</v>
      </c>
      <c r="G8386" s="132" t="s">
        <v>20</v>
      </c>
      <c r="H8386" s="132" t="s">
        <v>20</v>
      </c>
      <c r="I8386" s="132" t="s">
        <v>20</v>
      </c>
      <c r="J8386" s="133">
        <v>4.5</v>
      </c>
      <c r="K8386" s="133">
        <v>3.7</v>
      </c>
      <c r="L8386" s="133">
        <v>0.12</v>
      </c>
      <c r="M8386" s="134" t="str">
        <f t="shared" ref="M8386:M8449" si="131">HYPERLINK(CONCATENATE("T:\Distribution Centre\RDC Department Shared\Cubiscan photos","\",A8386,"-pac.jpg"),"P")</f>
        <v>P</v>
      </c>
      <c r="N8386" s="171" t="s">
        <v>10682</v>
      </c>
      <c r="O8386" s="146" t="s">
        <v>1506</v>
      </c>
      <c r="P8386" s="146" t="s">
        <v>9443</v>
      </c>
      <c r="Q8386" s="147" t="s">
        <v>10519</v>
      </c>
      <c r="R8386" s="187">
        <v>2.34</v>
      </c>
    </row>
    <row r="8387" spans="1:18" x14ac:dyDescent="0.25">
      <c r="A8387" s="135">
        <v>1088934</v>
      </c>
      <c r="B8387" s="148" t="s">
        <v>10368</v>
      </c>
      <c r="C8387" s="135">
        <v>6</v>
      </c>
      <c r="D8387" s="135" t="s">
        <v>20</v>
      </c>
      <c r="E8387" s="188" t="s">
        <v>20</v>
      </c>
      <c r="F8387" s="135" t="s">
        <v>20</v>
      </c>
      <c r="G8387" s="135" t="s">
        <v>20</v>
      </c>
      <c r="H8387" s="135" t="s">
        <v>20</v>
      </c>
      <c r="I8387" s="135" t="s">
        <v>20</v>
      </c>
      <c r="J8387" s="136">
        <v>2.7</v>
      </c>
      <c r="K8387" s="136">
        <v>2.9</v>
      </c>
      <c r="L8387" s="136">
        <v>0.02</v>
      </c>
      <c r="M8387" s="137" t="str">
        <f t="shared" si="131"/>
        <v>P</v>
      </c>
      <c r="N8387" s="174" t="s">
        <v>10682</v>
      </c>
      <c r="O8387" s="149" t="s">
        <v>1500</v>
      </c>
      <c r="P8387" s="149" t="s">
        <v>9418</v>
      </c>
      <c r="Q8387" s="150" t="s">
        <v>10519</v>
      </c>
      <c r="R8387" s="189">
        <v>7.74</v>
      </c>
    </row>
    <row r="8388" spans="1:18" x14ac:dyDescent="0.25">
      <c r="A8388" s="132">
        <v>1088935</v>
      </c>
      <c r="B8388" s="145" t="s">
        <v>10369</v>
      </c>
      <c r="C8388" s="132">
        <v>6</v>
      </c>
      <c r="D8388" s="132" t="s">
        <v>20</v>
      </c>
      <c r="E8388" s="186" t="s">
        <v>20</v>
      </c>
      <c r="F8388" s="132" t="s">
        <v>20</v>
      </c>
      <c r="G8388" s="132" t="s">
        <v>20</v>
      </c>
      <c r="H8388" s="132" t="s">
        <v>20</v>
      </c>
      <c r="I8388" s="132" t="s">
        <v>20</v>
      </c>
      <c r="J8388" s="133">
        <v>1.9</v>
      </c>
      <c r="K8388" s="133">
        <v>0.15</v>
      </c>
      <c r="L8388" s="133">
        <v>0.7</v>
      </c>
      <c r="M8388" s="134" t="str">
        <f t="shared" si="131"/>
        <v>P</v>
      </c>
      <c r="N8388" s="173" t="s">
        <v>10682</v>
      </c>
      <c r="O8388" s="146" t="s">
        <v>1500</v>
      </c>
      <c r="P8388" s="146" t="s">
        <v>9418</v>
      </c>
      <c r="Q8388" s="147" t="s">
        <v>10519</v>
      </c>
      <c r="R8388" s="187">
        <v>3.9402985074626864</v>
      </c>
    </row>
    <row r="8389" spans="1:18" x14ac:dyDescent="0.25">
      <c r="A8389" s="135">
        <v>1088938</v>
      </c>
      <c r="B8389" s="148" t="s">
        <v>1217</v>
      </c>
      <c r="C8389" s="135">
        <v>6</v>
      </c>
      <c r="D8389" s="135">
        <v>300</v>
      </c>
      <c r="E8389" s="188" t="s">
        <v>21</v>
      </c>
      <c r="F8389" s="135" t="s">
        <v>20</v>
      </c>
      <c r="G8389" s="135" t="s">
        <v>20</v>
      </c>
      <c r="H8389" s="135" t="s">
        <v>20</v>
      </c>
      <c r="I8389" s="135" t="s">
        <v>20</v>
      </c>
      <c r="J8389" s="136">
        <v>1.81</v>
      </c>
      <c r="K8389" s="136">
        <v>1.2</v>
      </c>
      <c r="L8389" s="136">
        <v>1.51</v>
      </c>
      <c r="M8389" s="137" t="str">
        <f t="shared" si="131"/>
        <v>P</v>
      </c>
      <c r="N8389" s="174" t="s">
        <v>10681</v>
      </c>
      <c r="O8389" s="149" t="s">
        <v>1506</v>
      </c>
      <c r="P8389" s="149" t="s">
        <v>9430</v>
      </c>
      <c r="Q8389" s="150" t="s">
        <v>10519</v>
      </c>
      <c r="R8389" s="189">
        <v>3.24</v>
      </c>
    </row>
    <row r="8390" spans="1:18" x14ac:dyDescent="0.25">
      <c r="A8390" s="132">
        <v>1088939</v>
      </c>
      <c r="B8390" s="145" t="s">
        <v>1218</v>
      </c>
      <c r="C8390" s="132">
        <v>12</v>
      </c>
      <c r="D8390" s="132">
        <v>549</v>
      </c>
      <c r="E8390" s="186" t="s">
        <v>20</v>
      </c>
      <c r="F8390" s="132" t="s">
        <v>20</v>
      </c>
      <c r="G8390" s="132" t="s">
        <v>20</v>
      </c>
      <c r="H8390" s="132" t="s">
        <v>20</v>
      </c>
      <c r="I8390" s="132" t="s">
        <v>20</v>
      </c>
      <c r="J8390" s="133">
        <v>1.54</v>
      </c>
      <c r="K8390" s="133">
        <v>1.1599999999999999</v>
      </c>
      <c r="L8390" s="133">
        <v>0.9</v>
      </c>
      <c r="M8390" s="134" t="str">
        <f t="shared" si="131"/>
        <v>P</v>
      </c>
      <c r="N8390" s="171" t="s">
        <v>10681</v>
      </c>
      <c r="O8390" s="146" t="s">
        <v>1506</v>
      </c>
      <c r="P8390" s="146" t="s">
        <v>9430</v>
      </c>
      <c r="Q8390" s="147" t="s">
        <v>10519</v>
      </c>
      <c r="R8390" s="187">
        <v>2.88</v>
      </c>
    </row>
    <row r="8391" spans="1:18" x14ac:dyDescent="0.25">
      <c r="A8391" s="135">
        <v>1088940</v>
      </c>
      <c r="B8391" s="148" t="s">
        <v>1219</v>
      </c>
      <c r="C8391" s="135">
        <v>6</v>
      </c>
      <c r="D8391" s="135" t="s">
        <v>20</v>
      </c>
      <c r="E8391" s="188" t="s">
        <v>20</v>
      </c>
      <c r="F8391" s="135" t="s">
        <v>20</v>
      </c>
      <c r="G8391" s="135" t="s">
        <v>20</v>
      </c>
      <c r="H8391" s="135" t="s">
        <v>20</v>
      </c>
      <c r="I8391" s="135" t="s">
        <v>20</v>
      </c>
      <c r="J8391" s="136">
        <v>2.61</v>
      </c>
      <c r="K8391" s="136">
        <v>1.8</v>
      </c>
      <c r="L8391" s="136">
        <v>2.0299999999999998</v>
      </c>
      <c r="M8391" s="137" t="str">
        <f t="shared" si="131"/>
        <v>P</v>
      </c>
      <c r="N8391" s="174" t="s">
        <v>10681</v>
      </c>
      <c r="O8391" s="149" t="s">
        <v>1506</v>
      </c>
      <c r="P8391" s="149" t="s">
        <v>9430</v>
      </c>
      <c r="Q8391" s="150" t="s">
        <v>10519</v>
      </c>
      <c r="R8391" s="189">
        <v>9.2799999999999994</v>
      </c>
    </row>
    <row r="8392" spans="1:18" x14ac:dyDescent="0.25">
      <c r="A8392" s="132">
        <v>1088942</v>
      </c>
      <c r="B8392" s="145" t="s">
        <v>7316</v>
      </c>
      <c r="C8392" s="132">
        <v>24</v>
      </c>
      <c r="D8392" s="132" t="s">
        <v>20</v>
      </c>
      <c r="E8392" s="186" t="s">
        <v>20</v>
      </c>
      <c r="F8392" s="132" t="s">
        <v>20</v>
      </c>
      <c r="G8392" s="132" t="s">
        <v>21</v>
      </c>
      <c r="H8392" s="132" t="s">
        <v>21</v>
      </c>
      <c r="I8392" s="132" t="s">
        <v>21</v>
      </c>
      <c r="J8392" s="133">
        <v>3.65</v>
      </c>
      <c r="K8392" s="133">
        <v>3.71</v>
      </c>
      <c r="L8392" s="133">
        <v>1.905</v>
      </c>
      <c r="M8392" s="134" t="str">
        <f t="shared" si="131"/>
        <v>P</v>
      </c>
      <c r="N8392" s="171" t="s">
        <v>10682</v>
      </c>
      <c r="O8392" s="146" t="s">
        <v>1562</v>
      </c>
      <c r="P8392" s="146" t="s">
        <v>9564</v>
      </c>
      <c r="Q8392" s="147" t="s">
        <v>10519</v>
      </c>
      <c r="R8392" s="187">
        <v>11.104477611940297</v>
      </c>
    </row>
    <row r="8393" spans="1:18" x14ac:dyDescent="0.25">
      <c r="A8393" s="135">
        <v>1088943</v>
      </c>
      <c r="B8393" s="148" t="s">
        <v>777</v>
      </c>
      <c r="C8393" s="135">
        <v>1</v>
      </c>
      <c r="D8393" s="135" t="s">
        <v>20</v>
      </c>
      <c r="E8393" s="188" t="s">
        <v>20</v>
      </c>
      <c r="F8393" s="135" t="s">
        <v>20</v>
      </c>
      <c r="G8393" s="135" t="s">
        <v>20</v>
      </c>
      <c r="H8393" s="135" t="s">
        <v>20</v>
      </c>
      <c r="I8393" s="135" t="s">
        <v>20</v>
      </c>
      <c r="J8393" s="136">
        <v>1.32</v>
      </c>
      <c r="K8393" s="136">
        <v>0.28999999999999998</v>
      </c>
      <c r="L8393" s="136">
        <v>0.18</v>
      </c>
      <c r="M8393" s="137" t="str">
        <f t="shared" si="131"/>
        <v>P</v>
      </c>
      <c r="N8393" s="172" t="s">
        <v>10681</v>
      </c>
      <c r="O8393" s="149" t="s">
        <v>1581</v>
      </c>
      <c r="P8393" s="149" t="s">
        <v>9483</v>
      </c>
      <c r="Q8393" s="150" t="s">
        <v>10519</v>
      </c>
      <c r="R8393" s="189">
        <v>1.209090909090909</v>
      </c>
    </row>
    <row r="8394" spans="1:18" x14ac:dyDescent="0.25">
      <c r="A8394" s="132">
        <v>1088957</v>
      </c>
      <c r="B8394" s="145" t="s">
        <v>7317</v>
      </c>
      <c r="C8394" s="132">
        <v>1</v>
      </c>
      <c r="D8394" s="132" t="s">
        <v>20</v>
      </c>
      <c r="E8394" s="186" t="s">
        <v>20</v>
      </c>
      <c r="F8394" s="132" t="s">
        <v>20</v>
      </c>
      <c r="G8394" s="132" t="s">
        <v>20</v>
      </c>
      <c r="H8394" s="132" t="s">
        <v>20</v>
      </c>
      <c r="I8394" s="132" t="s">
        <v>20</v>
      </c>
      <c r="J8394" s="133">
        <v>2.2200000000000002</v>
      </c>
      <c r="K8394" s="133">
        <v>1.32</v>
      </c>
      <c r="L8394" s="133">
        <v>0.30499999999999999</v>
      </c>
      <c r="M8394" s="134" t="str">
        <f t="shared" si="131"/>
        <v>P</v>
      </c>
      <c r="N8394" s="171" t="s">
        <v>10682</v>
      </c>
      <c r="O8394" s="146" t="s">
        <v>1611</v>
      </c>
      <c r="P8394" s="146" t="s">
        <v>10026</v>
      </c>
      <c r="Q8394" s="147" t="s">
        <v>10519</v>
      </c>
      <c r="R8394" s="187">
        <v>2.4925373134328357</v>
      </c>
    </row>
    <row r="8395" spans="1:18" x14ac:dyDescent="0.25">
      <c r="A8395" s="135">
        <v>1088959</v>
      </c>
      <c r="B8395" s="148" t="s">
        <v>7318</v>
      </c>
      <c r="C8395" s="135">
        <v>5</v>
      </c>
      <c r="D8395" s="135" t="s">
        <v>20</v>
      </c>
      <c r="E8395" s="188">
        <v>11</v>
      </c>
      <c r="F8395" s="135" t="s">
        <v>20</v>
      </c>
      <c r="G8395" s="135" t="s">
        <v>21</v>
      </c>
      <c r="H8395" s="135" t="s">
        <v>21</v>
      </c>
      <c r="I8395" s="135">
        <v>1</v>
      </c>
      <c r="J8395" s="136">
        <v>1.25</v>
      </c>
      <c r="K8395" s="136">
        <v>1.25</v>
      </c>
      <c r="L8395" s="136">
        <v>1.25</v>
      </c>
      <c r="M8395" s="137" t="str">
        <f t="shared" si="131"/>
        <v>P</v>
      </c>
      <c r="N8395" s="172" t="s">
        <v>10682</v>
      </c>
      <c r="O8395" s="149" t="s">
        <v>1611</v>
      </c>
      <c r="P8395" s="149" t="s">
        <v>10026</v>
      </c>
      <c r="Q8395" s="150" t="s">
        <v>10519</v>
      </c>
      <c r="R8395" s="189">
        <v>7.9</v>
      </c>
    </row>
    <row r="8396" spans="1:18" x14ac:dyDescent="0.25">
      <c r="A8396" s="132">
        <v>1088964</v>
      </c>
      <c r="B8396" s="145" t="s">
        <v>10370</v>
      </c>
      <c r="C8396" s="132">
        <v>6</v>
      </c>
      <c r="D8396" s="132">
        <v>180</v>
      </c>
      <c r="E8396" s="186" t="s">
        <v>20</v>
      </c>
      <c r="F8396" s="132" t="s">
        <v>20</v>
      </c>
      <c r="G8396" s="132" t="s">
        <v>20</v>
      </c>
      <c r="H8396" s="132" t="s">
        <v>20</v>
      </c>
      <c r="I8396" s="132" t="s">
        <v>20</v>
      </c>
      <c r="J8396" s="133">
        <v>3.75</v>
      </c>
      <c r="K8396" s="133">
        <v>2.65</v>
      </c>
      <c r="L8396" s="133">
        <v>0.76</v>
      </c>
      <c r="M8396" s="134" t="str">
        <f t="shared" si="131"/>
        <v>P</v>
      </c>
      <c r="N8396" s="171" t="s">
        <v>10682</v>
      </c>
      <c r="O8396" s="146" t="s">
        <v>1497</v>
      </c>
      <c r="P8396" s="146" t="s">
        <v>9415</v>
      </c>
      <c r="Q8396" s="147" t="s">
        <v>10519</v>
      </c>
      <c r="R8396" s="187">
        <v>6.0600000000000005</v>
      </c>
    </row>
    <row r="8397" spans="1:18" x14ac:dyDescent="0.25">
      <c r="A8397" s="135">
        <v>1088967</v>
      </c>
      <c r="B8397" s="148" t="s">
        <v>10371</v>
      </c>
      <c r="C8397" s="135">
        <v>6</v>
      </c>
      <c r="D8397" s="135">
        <v>1250</v>
      </c>
      <c r="E8397" s="188" t="s">
        <v>20</v>
      </c>
      <c r="F8397" s="135" t="s">
        <v>20</v>
      </c>
      <c r="G8397" s="135" t="s">
        <v>20</v>
      </c>
      <c r="H8397" s="135" t="s">
        <v>20</v>
      </c>
      <c r="I8397" s="135" t="s">
        <v>20</v>
      </c>
      <c r="J8397" s="136">
        <v>2.2999999999999998</v>
      </c>
      <c r="K8397" s="136">
        <v>1.7</v>
      </c>
      <c r="L8397" s="136">
        <v>0.3</v>
      </c>
      <c r="M8397" s="137" t="str">
        <f t="shared" si="131"/>
        <v>P</v>
      </c>
      <c r="N8397" s="172" t="s">
        <v>10682</v>
      </c>
      <c r="O8397" s="149" t="s">
        <v>1497</v>
      </c>
      <c r="P8397" s="149" t="s">
        <v>9415</v>
      </c>
      <c r="Q8397" s="150" t="s">
        <v>10519</v>
      </c>
      <c r="R8397" s="189">
        <v>1.2</v>
      </c>
    </row>
    <row r="8398" spans="1:18" x14ac:dyDescent="0.25">
      <c r="A8398" s="132">
        <v>1088968</v>
      </c>
      <c r="B8398" s="145" t="s">
        <v>10372</v>
      </c>
      <c r="C8398" s="132">
        <v>6</v>
      </c>
      <c r="D8398" s="132">
        <v>400</v>
      </c>
      <c r="E8398" s="186">
        <v>50</v>
      </c>
      <c r="F8398" s="132">
        <v>400</v>
      </c>
      <c r="G8398" s="132" t="s">
        <v>20</v>
      </c>
      <c r="H8398" s="132" t="s">
        <v>20</v>
      </c>
      <c r="I8398" s="132" t="s">
        <v>20</v>
      </c>
      <c r="J8398" s="133">
        <v>4.5</v>
      </c>
      <c r="K8398" s="133">
        <v>3.7</v>
      </c>
      <c r="L8398" s="133">
        <v>0.12</v>
      </c>
      <c r="M8398" s="134" t="str">
        <f t="shared" si="131"/>
        <v>P</v>
      </c>
      <c r="N8398" s="173" t="s">
        <v>10682</v>
      </c>
      <c r="O8398" s="146" t="s">
        <v>1506</v>
      </c>
      <c r="P8398" s="146" t="s">
        <v>9443</v>
      </c>
      <c r="Q8398" s="147" t="s">
        <v>10519</v>
      </c>
      <c r="R8398" s="187">
        <v>2.64</v>
      </c>
    </row>
    <row r="8399" spans="1:18" x14ac:dyDescent="0.25">
      <c r="A8399" s="135">
        <v>1088969</v>
      </c>
      <c r="B8399" s="148" t="s">
        <v>10373</v>
      </c>
      <c r="C8399" s="135">
        <v>6</v>
      </c>
      <c r="D8399" s="135" t="s">
        <v>20</v>
      </c>
      <c r="E8399" s="188">
        <v>50</v>
      </c>
      <c r="F8399" s="135">
        <v>600</v>
      </c>
      <c r="G8399" s="135" t="s">
        <v>20</v>
      </c>
      <c r="H8399" s="135" t="s">
        <v>20</v>
      </c>
      <c r="I8399" s="135" t="s">
        <v>20</v>
      </c>
      <c r="J8399" s="136">
        <v>4.5</v>
      </c>
      <c r="K8399" s="136">
        <v>3.7</v>
      </c>
      <c r="L8399" s="136">
        <v>0.12</v>
      </c>
      <c r="M8399" s="137" t="str">
        <f t="shared" si="131"/>
        <v>P</v>
      </c>
      <c r="N8399" s="174" t="s">
        <v>10682</v>
      </c>
      <c r="O8399" s="149" t="s">
        <v>1506</v>
      </c>
      <c r="P8399" s="149" t="s">
        <v>9443</v>
      </c>
      <c r="Q8399" s="150" t="s">
        <v>10519</v>
      </c>
      <c r="R8399" s="189">
        <v>2.64</v>
      </c>
    </row>
    <row r="8400" spans="1:18" x14ac:dyDescent="0.25">
      <c r="A8400" s="132">
        <v>1088972</v>
      </c>
      <c r="B8400" s="145" t="s">
        <v>10374</v>
      </c>
      <c r="C8400" s="132">
        <v>3</v>
      </c>
      <c r="D8400" s="132">
        <v>1080</v>
      </c>
      <c r="E8400" s="186">
        <v>27</v>
      </c>
      <c r="F8400" s="132">
        <v>1620</v>
      </c>
      <c r="G8400" s="132" t="s">
        <v>20</v>
      </c>
      <c r="H8400" s="132" t="s">
        <v>20</v>
      </c>
      <c r="I8400" s="132" t="s">
        <v>20</v>
      </c>
      <c r="J8400" s="133">
        <v>0.13</v>
      </c>
      <c r="K8400" s="133">
        <v>0.3</v>
      </c>
      <c r="L8400" s="133">
        <v>1.7999999999999999E-2</v>
      </c>
      <c r="M8400" s="134" t="str">
        <f t="shared" si="131"/>
        <v>P</v>
      </c>
      <c r="N8400" s="171" t="s">
        <v>10681</v>
      </c>
      <c r="O8400" s="146" t="s">
        <v>1607</v>
      </c>
      <c r="P8400" s="146" t="s">
        <v>9524</v>
      </c>
      <c r="Q8400" s="147" t="s">
        <v>10519</v>
      </c>
      <c r="R8400" s="187">
        <v>8.01</v>
      </c>
    </row>
    <row r="8401" spans="1:18" x14ac:dyDescent="0.25">
      <c r="A8401" s="135">
        <v>1088974</v>
      </c>
      <c r="B8401" s="148" t="s">
        <v>10375</v>
      </c>
      <c r="C8401" s="135">
        <v>3</v>
      </c>
      <c r="D8401" s="135">
        <v>1080</v>
      </c>
      <c r="E8401" s="188">
        <v>27</v>
      </c>
      <c r="F8401" s="135">
        <v>1620</v>
      </c>
      <c r="G8401" s="135" t="s">
        <v>20</v>
      </c>
      <c r="H8401" s="135" t="s">
        <v>20</v>
      </c>
      <c r="I8401" s="135" t="s">
        <v>20</v>
      </c>
      <c r="J8401" s="136">
        <v>0.13</v>
      </c>
      <c r="K8401" s="136">
        <v>0.3</v>
      </c>
      <c r="L8401" s="136">
        <v>1.7999999999999999E-2</v>
      </c>
      <c r="M8401" s="137" t="str">
        <f t="shared" si="131"/>
        <v>P</v>
      </c>
      <c r="N8401" s="172" t="s">
        <v>10681</v>
      </c>
      <c r="O8401" s="149" t="s">
        <v>1607</v>
      </c>
      <c r="P8401" s="149" t="s">
        <v>9524</v>
      </c>
      <c r="Q8401" s="150" t="s">
        <v>10519</v>
      </c>
      <c r="R8401" s="189">
        <v>8.01</v>
      </c>
    </row>
    <row r="8402" spans="1:18" x14ac:dyDescent="0.25">
      <c r="A8402" s="132">
        <v>1088980</v>
      </c>
      <c r="B8402" s="145" t="s">
        <v>10052</v>
      </c>
      <c r="C8402" s="132">
        <v>6</v>
      </c>
      <c r="D8402" s="132" t="s">
        <v>20</v>
      </c>
      <c r="E8402" s="186" t="s">
        <v>20</v>
      </c>
      <c r="F8402" s="132" t="s">
        <v>20</v>
      </c>
      <c r="G8402" s="132" t="s">
        <v>20</v>
      </c>
      <c r="H8402" s="132" t="s">
        <v>20</v>
      </c>
      <c r="I8402" s="132" t="s">
        <v>20</v>
      </c>
      <c r="J8402" s="133">
        <v>1.8</v>
      </c>
      <c r="K8402" s="133">
        <v>1.75</v>
      </c>
      <c r="L8402" s="133">
        <v>1.4</v>
      </c>
      <c r="M8402" s="134" t="str">
        <f t="shared" si="131"/>
        <v>P</v>
      </c>
      <c r="N8402" s="171" t="s">
        <v>10682</v>
      </c>
      <c r="O8402" s="146" t="s">
        <v>1500</v>
      </c>
      <c r="P8402" s="146" t="s">
        <v>9456</v>
      </c>
      <c r="Q8402" s="147" t="s">
        <v>10519</v>
      </c>
      <c r="R8402" s="187">
        <v>3.6268656716417906</v>
      </c>
    </row>
    <row r="8403" spans="1:18" x14ac:dyDescent="0.25">
      <c r="A8403" s="135">
        <v>1088981</v>
      </c>
      <c r="B8403" s="148" t="s">
        <v>10376</v>
      </c>
      <c r="C8403" s="135">
        <v>3</v>
      </c>
      <c r="D8403" s="135">
        <v>1200</v>
      </c>
      <c r="E8403" s="188">
        <v>100</v>
      </c>
      <c r="F8403" s="135" t="s">
        <v>20</v>
      </c>
      <c r="G8403" s="135" t="s">
        <v>20</v>
      </c>
      <c r="H8403" s="135">
        <v>300</v>
      </c>
      <c r="I8403" s="135">
        <v>1</v>
      </c>
      <c r="J8403" s="136">
        <v>1.2</v>
      </c>
      <c r="K8403" s="136">
        <v>2.4E-2</v>
      </c>
      <c r="L8403" s="136">
        <v>2.2000000000000002</v>
      </c>
      <c r="M8403" s="137" t="str">
        <f t="shared" si="131"/>
        <v>P</v>
      </c>
      <c r="N8403" s="174" t="s">
        <v>10682</v>
      </c>
      <c r="O8403" s="149" t="s">
        <v>1500</v>
      </c>
      <c r="P8403" s="149" t="s">
        <v>9418</v>
      </c>
      <c r="Q8403" s="150" t="s">
        <v>10519</v>
      </c>
      <c r="R8403" s="189">
        <v>3.87</v>
      </c>
    </row>
    <row r="8404" spans="1:18" x14ac:dyDescent="0.25">
      <c r="A8404" s="132">
        <v>1088983</v>
      </c>
      <c r="B8404" s="145" t="s">
        <v>10377</v>
      </c>
      <c r="C8404" s="132">
        <v>3</v>
      </c>
      <c r="D8404" s="132" t="s">
        <v>20</v>
      </c>
      <c r="E8404" s="186" t="s">
        <v>20</v>
      </c>
      <c r="F8404" s="132" t="s">
        <v>20</v>
      </c>
      <c r="G8404" s="132" t="s">
        <v>20</v>
      </c>
      <c r="H8404" s="132" t="s">
        <v>20</v>
      </c>
      <c r="I8404" s="132" t="s">
        <v>20</v>
      </c>
      <c r="J8404" s="133">
        <v>1.8</v>
      </c>
      <c r="K8404" s="133">
        <v>0.75</v>
      </c>
      <c r="L8404" s="133">
        <v>0.05</v>
      </c>
      <c r="M8404" s="134" t="str">
        <f t="shared" si="131"/>
        <v>P</v>
      </c>
      <c r="N8404" s="173" t="s">
        <v>10682</v>
      </c>
      <c r="O8404" s="146" t="s">
        <v>1500</v>
      </c>
      <c r="P8404" s="146" t="s">
        <v>9418</v>
      </c>
      <c r="Q8404" s="147" t="s">
        <v>10519</v>
      </c>
      <c r="R8404" s="187">
        <v>1.2761194029850744</v>
      </c>
    </row>
    <row r="8405" spans="1:18" x14ac:dyDescent="0.25">
      <c r="A8405" s="135">
        <v>1088986</v>
      </c>
      <c r="B8405" s="148" t="s">
        <v>10591</v>
      </c>
      <c r="C8405" s="135">
        <v>3</v>
      </c>
      <c r="D8405" s="135" t="s">
        <v>20</v>
      </c>
      <c r="E8405" s="188" t="s">
        <v>20</v>
      </c>
      <c r="F8405" s="135" t="s">
        <v>20</v>
      </c>
      <c r="G8405" s="135" t="s">
        <v>20</v>
      </c>
      <c r="H8405" s="135" t="s">
        <v>20</v>
      </c>
      <c r="I8405" s="135" t="s">
        <v>20</v>
      </c>
      <c r="J8405" s="136">
        <v>0.45</v>
      </c>
      <c r="K8405" s="136">
        <v>0.13</v>
      </c>
      <c r="L8405" s="136">
        <v>1.3</v>
      </c>
      <c r="M8405" s="137" t="str">
        <f t="shared" si="131"/>
        <v>P</v>
      </c>
      <c r="N8405" s="174" t="s">
        <v>10681</v>
      </c>
      <c r="O8405" s="149" t="s">
        <v>1555</v>
      </c>
      <c r="P8405" s="149" t="s">
        <v>9429</v>
      </c>
      <c r="Q8405" s="150" t="s">
        <v>10519</v>
      </c>
      <c r="R8405" s="189">
        <v>2.9067875406787538</v>
      </c>
    </row>
    <row r="8406" spans="1:18" x14ac:dyDescent="0.25">
      <c r="A8406" s="132">
        <v>1088987</v>
      </c>
      <c r="B8406" s="145" t="s">
        <v>10592</v>
      </c>
      <c r="C8406" s="132">
        <v>3</v>
      </c>
      <c r="D8406" s="132" t="s">
        <v>20</v>
      </c>
      <c r="E8406" s="186" t="s">
        <v>20</v>
      </c>
      <c r="F8406" s="132" t="s">
        <v>20</v>
      </c>
      <c r="G8406" s="132" t="s">
        <v>20</v>
      </c>
      <c r="H8406" s="132" t="s">
        <v>20</v>
      </c>
      <c r="I8406" s="132" t="s">
        <v>20</v>
      </c>
      <c r="J8406" s="133">
        <v>0.45</v>
      </c>
      <c r="K8406" s="133">
        <v>0.13</v>
      </c>
      <c r="L8406" s="133">
        <v>1.3</v>
      </c>
      <c r="M8406" s="134" t="str">
        <f t="shared" si="131"/>
        <v>P</v>
      </c>
      <c r="N8406" s="173" t="s">
        <v>10681</v>
      </c>
      <c r="O8406" s="146" t="s">
        <v>1555</v>
      </c>
      <c r="P8406" s="146" t="s">
        <v>9429</v>
      </c>
      <c r="Q8406" s="147" t="s">
        <v>10519</v>
      </c>
      <c r="R8406" s="187">
        <v>2.8742445374244534</v>
      </c>
    </row>
    <row r="8407" spans="1:18" x14ac:dyDescent="0.25">
      <c r="A8407" s="135">
        <v>1088989</v>
      </c>
      <c r="B8407" s="148" t="s">
        <v>10593</v>
      </c>
      <c r="C8407" s="135">
        <v>3</v>
      </c>
      <c r="D8407" s="135" t="s">
        <v>20</v>
      </c>
      <c r="E8407" s="188" t="s">
        <v>20</v>
      </c>
      <c r="F8407" s="135" t="s">
        <v>20</v>
      </c>
      <c r="G8407" s="135" t="s">
        <v>20</v>
      </c>
      <c r="H8407" s="135" t="s">
        <v>20</v>
      </c>
      <c r="I8407" s="135" t="s">
        <v>20</v>
      </c>
      <c r="J8407" s="136">
        <v>0.45</v>
      </c>
      <c r="K8407" s="136">
        <v>0.13</v>
      </c>
      <c r="L8407" s="136">
        <v>1.3</v>
      </c>
      <c r="M8407" s="137" t="str">
        <f t="shared" si="131"/>
        <v>P</v>
      </c>
      <c r="N8407" s="174" t="s">
        <v>10681</v>
      </c>
      <c r="O8407" s="149" t="s">
        <v>1555</v>
      </c>
      <c r="P8407" s="149" t="s">
        <v>9429</v>
      </c>
      <c r="Q8407" s="150" t="s">
        <v>10519</v>
      </c>
      <c r="R8407" s="189">
        <v>2.9086471408647139</v>
      </c>
    </row>
    <row r="8408" spans="1:18" x14ac:dyDescent="0.25">
      <c r="A8408" s="132">
        <v>1088991</v>
      </c>
      <c r="B8408" s="145" t="s">
        <v>10594</v>
      </c>
      <c r="C8408" s="132">
        <v>3</v>
      </c>
      <c r="D8408" s="132" t="s">
        <v>20</v>
      </c>
      <c r="E8408" s="186" t="s">
        <v>20</v>
      </c>
      <c r="F8408" s="132" t="s">
        <v>20</v>
      </c>
      <c r="G8408" s="132" t="s">
        <v>20</v>
      </c>
      <c r="H8408" s="132" t="s">
        <v>20</v>
      </c>
      <c r="I8408" s="132" t="s">
        <v>20</v>
      </c>
      <c r="J8408" s="133">
        <v>0.45</v>
      </c>
      <c r="K8408" s="133">
        <v>0.13</v>
      </c>
      <c r="L8408" s="133">
        <v>1.3</v>
      </c>
      <c r="M8408" s="134" t="str">
        <f t="shared" si="131"/>
        <v>P</v>
      </c>
      <c r="N8408" s="173" t="s">
        <v>10681</v>
      </c>
      <c r="O8408" s="146" t="s">
        <v>1555</v>
      </c>
      <c r="P8408" s="146" t="s">
        <v>9429</v>
      </c>
      <c r="Q8408" s="147" t="s">
        <v>10519</v>
      </c>
      <c r="R8408" s="187">
        <v>2.9072524407252436</v>
      </c>
    </row>
    <row r="8409" spans="1:18" x14ac:dyDescent="0.25">
      <c r="A8409" s="135">
        <v>1088997</v>
      </c>
      <c r="B8409" s="148" t="s">
        <v>10053</v>
      </c>
      <c r="C8409" s="135">
        <v>1</v>
      </c>
      <c r="D8409" s="135" t="s">
        <v>20</v>
      </c>
      <c r="E8409" s="188" t="s">
        <v>20</v>
      </c>
      <c r="F8409" s="135" t="s">
        <v>20</v>
      </c>
      <c r="G8409" s="135" t="s">
        <v>20</v>
      </c>
      <c r="H8409" s="135" t="s">
        <v>20</v>
      </c>
      <c r="I8409" s="135" t="s">
        <v>20</v>
      </c>
      <c r="J8409" s="136">
        <v>1.9</v>
      </c>
      <c r="K8409" s="136">
        <v>0.2</v>
      </c>
      <c r="L8409" s="136">
        <v>1.9</v>
      </c>
      <c r="M8409" s="137" t="str">
        <f t="shared" si="131"/>
        <v>P</v>
      </c>
      <c r="N8409" s="174" t="s">
        <v>10681</v>
      </c>
      <c r="O8409" s="149" t="s">
        <v>1578</v>
      </c>
      <c r="P8409" s="149" t="s">
        <v>10582</v>
      </c>
      <c r="Q8409" s="150" t="s">
        <v>10519</v>
      </c>
      <c r="R8409" s="189">
        <v>5.9090909090909083</v>
      </c>
    </row>
    <row r="8410" spans="1:18" x14ac:dyDescent="0.25">
      <c r="A8410" s="132">
        <v>1088998</v>
      </c>
      <c r="B8410" s="145" t="s">
        <v>10054</v>
      </c>
      <c r="C8410" s="132">
        <v>1</v>
      </c>
      <c r="D8410" s="132" t="s">
        <v>20</v>
      </c>
      <c r="E8410" s="186" t="s">
        <v>20</v>
      </c>
      <c r="F8410" s="132" t="s">
        <v>20</v>
      </c>
      <c r="G8410" s="132" t="s">
        <v>20</v>
      </c>
      <c r="H8410" s="132" t="s">
        <v>20</v>
      </c>
      <c r="I8410" s="132" t="s">
        <v>20</v>
      </c>
      <c r="J8410" s="133">
        <v>2.2000000000000002</v>
      </c>
      <c r="K8410" s="133">
        <v>0.4</v>
      </c>
      <c r="L8410" s="133">
        <v>1.2</v>
      </c>
      <c r="M8410" s="134" t="str">
        <f t="shared" si="131"/>
        <v>P</v>
      </c>
      <c r="N8410" s="171" t="s">
        <v>10681</v>
      </c>
      <c r="O8410" s="146" t="s">
        <v>1578</v>
      </c>
      <c r="P8410" s="146" t="s">
        <v>9412</v>
      </c>
      <c r="Q8410" s="147" t="s">
        <v>10519</v>
      </c>
      <c r="R8410" s="187">
        <v>7.0909090909090899</v>
      </c>
    </row>
    <row r="8411" spans="1:18" x14ac:dyDescent="0.25">
      <c r="A8411" s="135">
        <v>1088999</v>
      </c>
      <c r="B8411" s="148" t="s">
        <v>10378</v>
      </c>
      <c r="C8411" s="135">
        <v>6</v>
      </c>
      <c r="D8411" s="135">
        <v>700</v>
      </c>
      <c r="E8411" s="188" t="s">
        <v>20</v>
      </c>
      <c r="F8411" s="135">
        <v>1100</v>
      </c>
      <c r="G8411" s="135" t="s">
        <v>20</v>
      </c>
      <c r="H8411" s="135" t="s">
        <v>20</v>
      </c>
      <c r="I8411" s="135" t="s">
        <v>20</v>
      </c>
      <c r="J8411" s="136">
        <v>1.23</v>
      </c>
      <c r="K8411" s="136">
        <v>0.93</v>
      </c>
      <c r="L8411" s="136">
        <v>1.32</v>
      </c>
      <c r="M8411" s="137" t="str">
        <f t="shared" si="131"/>
        <v>P</v>
      </c>
      <c r="N8411" s="172" t="s">
        <v>10681</v>
      </c>
      <c r="O8411" s="149" t="s">
        <v>1506</v>
      </c>
      <c r="P8411" s="149" t="s">
        <v>9398</v>
      </c>
      <c r="Q8411" s="150" t="s">
        <v>10519</v>
      </c>
      <c r="R8411" s="189">
        <v>6.24</v>
      </c>
    </row>
    <row r="8412" spans="1:18" x14ac:dyDescent="0.25">
      <c r="A8412" s="132">
        <v>1089000</v>
      </c>
      <c r="B8412" s="145" t="s">
        <v>10379</v>
      </c>
      <c r="C8412" s="132">
        <v>6</v>
      </c>
      <c r="D8412" s="132" t="s">
        <v>20</v>
      </c>
      <c r="E8412" s="186" t="s">
        <v>20</v>
      </c>
      <c r="F8412" s="132" t="s">
        <v>20</v>
      </c>
      <c r="G8412" s="132" t="s">
        <v>20</v>
      </c>
      <c r="H8412" s="132" t="s">
        <v>20</v>
      </c>
      <c r="I8412" s="132" t="s">
        <v>20</v>
      </c>
      <c r="J8412" s="133">
        <v>2.2999999999999998</v>
      </c>
      <c r="K8412" s="133">
        <v>1.7</v>
      </c>
      <c r="L8412" s="133">
        <v>0.32</v>
      </c>
      <c r="M8412" s="134" t="str">
        <f t="shared" si="131"/>
        <v>P</v>
      </c>
      <c r="N8412" s="173" t="s">
        <v>10682</v>
      </c>
      <c r="O8412" s="146" t="s">
        <v>1497</v>
      </c>
      <c r="P8412" s="146" t="s">
        <v>9415</v>
      </c>
      <c r="Q8412" s="147" t="s">
        <v>10519</v>
      </c>
      <c r="R8412" s="187">
        <v>1.62</v>
      </c>
    </row>
    <row r="8413" spans="1:18" x14ac:dyDescent="0.25">
      <c r="A8413" s="135">
        <v>1089006</v>
      </c>
      <c r="B8413" s="148" t="s">
        <v>10380</v>
      </c>
      <c r="C8413" s="135">
        <v>3</v>
      </c>
      <c r="D8413" s="135">
        <v>480</v>
      </c>
      <c r="E8413" s="188" t="s">
        <v>20</v>
      </c>
      <c r="F8413" s="135" t="s">
        <v>20</v>
      </c>
      <c r="G8413" s="135" t="s">
        <v>20</v>
      </c>
      <c r="H8413" s="135" t="s">
        <v>20</v>
      </c>
      <c r="I8413" s="135" t="s">
        <v>20</v>
      </c>
      <c r="J8413" s="136">
        <v>1.6</v>
      </c>
      <c r="K8413" s="136">
        <v>1.4</v>
      </c>
      <c r="L8413" s="136">
        <v>0.65</v>
      </c>
      <c r="M8413" s="137" t="str">
        <f t="shared" si="131"/>
        <v>P</v>
      </c>
      <c r="N8413" s="174" t="s">
        <v>10682</v>
      </c>
      <c r="O8413" s="149" t="s">
        <v>1587</v>
      </c>
      <c r="P8413" s="149" t="s">
        <v>9421</v>
      </c>
      <c r="Q8413" s="150" t="s">
        <v>10519</v>
      </c>
      <c r="R8413" s="189">
        <v>8.94</v>
      </c>
    </row>
    <row r="8414" spans="1:18" x14ac:dyDescent="0.25">
      <c r="A8414" s="132">
        <v>1089007</v>
      </c>
      <c r="B8414" s="145" t="s">
        <v>10381</v>
      </c>
      <c r="C8414" s="132">
        <v>6</v>
      </c>
      <c r="D8414" s="132">
        <v>330</v>
      </c>
      <c r="E8414" s="186" t="s">
        <v>21</v>
      </c>
      <c r="F8414" s="132">
        <v>462</v>
      </c>
      <c r="G8414" s="132" t="s">
        <v>20</v>
      </c>
      <c r="H8414" s="132" t="s">
        <v>20</v>
      </c>
      <c r="I8414" s="132" t="s">
        <v>20</v>
      </c>
      <c r="J8414" s="133">
        <v>1.57</v>
      </c>
      <c r="K8414" s="133">
        <v>1.1100000000000001</v>
      </c>
      <c r="L8414" s="133">
        <v>1.92</v>
      </c>
      <c r="M8414" s="134" t="str">
        <f t="shared" si="131"/>
        <v>P</v>
      </c>
      <c r="N8414" s="173" t="s">
        <v>10681</v>
      </c>
      <c r="O8414" s="146" t="s">
        <v>1506</v>
      </c>
      <c r="P8414" s="146" t="s">
        <v>9430</v>
      </c>
      <c r="Q8414" s="147" t="s">
        <v>10519</v>
      </c>
      <c r="R8414" s="187">
        <v>5.88</v>
      </c>
    </row>
    <row r="8415" spans="1:18" x14ac:dyDescent="0.25">
      <c r="A8415" s="135">
        <v>1089008</v>
      </c>
      <c r="B8415" s="148" t="s">
        <v>10382</v>
      </c>
      <c r="C8415" s="135">
        <v>6</v>
      </c>
      <c r="D8415" s="135" t="s">
        <v>20</v>
      </c>
      <c r="E8415" s="188" t="s">
        <v>20</v>
      </c>
      <c r="F8415" s="135" t="s">
        <v>20</v>
      </c>
      <c r="G8415" s="135" t="s">
        <v>20</v>
      </c>
      <c r="H8415" s="135" t="s">
        <v>20</v>
      </c>
      <c r="I8415" s="135" t="s">
        <v>20</v>
      </c>
      <c r="J8415" s="136">
        <v>0.25</v>
      </c>
      <c r="K8415" s="136">
        <v>1.1499999999999999</v>
      </c>
      <c r="L8415" s="136">
        <v>1.6</v>
      </c>
      <c r="M8415" s="137" t="str">
        <f t="shared" si="131"/>
        <v>P</v>
      </c>
      <c r="N8415" s="174" t="s">
        <v>10681</v>
      </c>
      <c r="O8415" s="149" t="s">
        <v>1555</v>
      </c>
      <c r="P8415" s="149" t="s">
        <v>9494</v>
      </c>
      <c r="Q8415" s="150" t="s">
        <v>10519</v>
      </c>
      <c r="R8415" s="189">
        <v>2.6290097629009761</v>
      </c>
    </row>
    <row r="8416" spans="1:18" x14ac:dyDescent="0.25">
      <c r="A8416" s="132">
        <v>1089009</v>
      </c>
      <c r="B8416" s="145" t="s">
        <v>10383</v>
      </c>
      <c r="C8416" s="132">
        <v>6</v>
      </c>
      <c r="D8416" s="132">
        <v>6912</v>
      </c>
      <c r="E8416" s="186" t="s">
        <v>20</v>
      </c>
      <c r="F8416" s="132" t="s">
        <v>20</v>
      </c>
      <c r="G8416" s="132" t="s">
        <v>20</v>
      </c>
      <c r="H8416" s="132" t="s">
        <v>20</v>
      </c>
      <c r="I8416" s="132" t="s">
        <v>20</v>
      </c>
      <c r="J8416" s="133">
        <v>0.25</v>
      </c>
      <c r="K8416" s="133">
        <v>1.1499999999999999</v>
      </c>
      <c r="L8416" s="133">
        <v>1.6</v>
      </c>
      <c r="M8416" s="134" t="str">
        <f t="shared" si="131"/>
        <v>P</v>
      </c>
      <c r="N8416" s="173" t="s">
        <v>10681</v>
      </c>
      <c r="O8416" s="146" t="s">
        <v>1555</v>
      </c>
      <c r="P8416" s="146" t="s">
        <v>9494</v>
      </c>
      <c r="Q8416" s="147" t="s">
        <v>10519</v>
      </c>
      <c r="R8416" s="187">
        <v>2.1101813110181311</v>
      </c>
    </row>
    <row r="8417" spans="1:18" x14ac:dyDescent="0.25">
      <c r="A8417" s="135">
        <v>1089010</v>
      </c>
      <c r="B8417" s="148" t="s">
        <v>10540</v>
      </c>
      <c r="C8417" s="135">
        <v>6</v>
      </c>
      <c r="D8417" s="132">
        <v>6912</v>
      </c>
      <c r="E8417" s="188" t="s">
        <v>20</v>
      </c>
      <c r="F8417" s="135" t="s">
        <v>20</v>
      </c>
      <c r="G8417" s="135" t="s">
        <v>20</v>
      </c>
      <c r="H8417" s="135" t="s">
        <v>20</v>
      </c>
      <c r="I8417" s="135" t="s">
        <v>20</v>
      </c>
      <c r="J8417" s="136">
        <v>0.25</v>
      </c>
      <c r="K8417" s="136">
        <v>1.1499999999999999</v>
      </c>
      <c r="L8417" s="136">
        <v>1.6</v>
      </c>
      <c r="M8417" s="137" t="str">
        <f t="shared" si="131"/>
        <v>P</v>
      </c>
      <c r="N8417" s="174" t="s">
        <v>10681</v>
      </c>
      <c r="O8417" s="149" t="s">
        <v>1555</v>
      </c>
      <c r="P8417" s="149" t="s">
        <v>9494</v>
      </c>
      <c r="Q8417" s="150" t="s">
        <v>10519</v>
      </c>
      <c r="R8417" s="189">
        <v>2.2022315202231519</v>
      </c>
    </row>
    <row r="8418" spans="1:18" x14ac:dyDescent="0.25">
      <c r="A8418" s="132">
        <v>1089011</v>
      </c>
      <c r="B8418" s="145" t="s">
        <v>10384</v>
      </c>
      <c r="C8418" s="132">
        <v>6</v>
      </c>
      <c r="D8418" s="132">
        <v>6912</v>
      </c>
      <c r="E8418" s="186">
        <v>24</v>
      </c>
      <c r="F8418" s="132" t="s">
        <v>20</v>
      </c>
      <c r="G8418" s="132" t="s">
        <v>20</v>
      </c>
      <c r="H8418" s="132">
        <v>144</v>
      </c>
      <c r="I8418" s="132">
        <v>1</v>
      </c>
      <c r="J8418" s="133">
        <v>0.25</v>
      </c>
      <c r="K8418" s="133">
        <v>1.1499999999999999</v>
      </c>
      <c r="L8418" s="133">
        <v>1.6</v>
      </c>
      <c r="M8418" s="134" t="str">
        <f t="shared" si="131"/>
        <v>P</v>
      </c>
      <c r="N8418" s="173" t="s">
        <v>10681</v>
      </c>
      <c r="O8418" s="146" t="s">
        <v>1555</v>
      </c>
      <c r="P8418" s="146" t="s">
        <v>9494</v>
      </c>
      <c r="Q8418" s="147" t="s">
        <v>10519</v>
      </c>
      <c r="R8418" s="187">
        <v>2.04</v>
      </c>
    </row>
    <row r="8419" spans="1:18" x14ac:dyDescent="0.25">
      <c r="A8419" s="135">
        <v>1089012</v>
      </c>
      <c r="B8419" s="148" t="s">
        <v>10528</v>
      </c>
      <c r="C8419" s="135">
        <v>3</v>
      </c>
      <c r="D8419" s="135" t="s">
        <v>20</v>
      </c>
      <c r="E8419" s="188" t="s">
        <v>20</v>
      </c>
      <c r="F8419" s="135" t="s">
        <v>20</v>
      </c>
      <c r="G8419" s="135" t="s">
        <v>20</v>
      </c>
      <c r="H8419" s="135" t="s">
        <v>20</v>
      </c>
      <c r="I8419" s="135" t="s">
        <v>20</v>
      </c>
      <c r="J8419" s="136">
        <v>0.48</v>
      </c>
      <c r="K8419" s="136">
        <v>0.16</v>
      </c>
      <c r="L8419" s="136">
        <v>1.0900000000000001</v>
      </c>
      <c r="M8419" s="137" t="str">
        <f t="shared" si="131"/>
        <v>P</v>
      </c>
      <c r="N8419" s="174" t="s">
        <v>10681</v>
      </c>
      <c r="O8419" s="149" t="s">
        <v>1614</v>
      </c>
      <c r="P8419" s="149" t="s">
        <v>9511</v>
      </c>
      <c r="Q8419" s="150" t="s">
        <v>10519</v>
      </c>
      <c r="R8419" s="189">
        <v>1.7733773377337736</v>
      </c>
    </row>
    <row r="8420" spans="1:18" x14ac:dyDescent="0.25">
      <c r="A8420" s="132">
        <v>1089013</v>
      </c>
      <c r="B8420" s="145" t="s">
        <v>10529</v>
      </c>
      <c r="C8420" s="132">
        <v>3</v>
      </c>
      <c r="D8420" s="132" t="s">
        <v>20</v>
      </c>
      <c r="E8420" s="186" t="s">
        <v>20</v>
      </c>
      <c r="F8420" s="132" t="s">
        <v>20</v>
      </c>
      <c r="G8420" s="132" t="s">
        <v>20</v>
      </c>
      <c r="H8420" s="132" t="s">
        <v>20</v>
      </c>
      <c r="I8420" s="132" t="s">
        <v>20</v>
      </c>
      <c r="J8420" s="133">
        <v>0.48</v>
      </c>
      <c r="K8420" s="133">
        <v>0.16</v>
      </c>
      <c r="L8420" s="133">
        <v>1.0900000000000001</v>
      </c>
      <c r="M8420" s="134" t="str">
        <f t="shared" si="131"/>
        <v>P</v>
      </c>
      <c r="N8420" s="173" t="s">
        <v>10681</v>
      </c>
      <c r="O8420" s="146" t="s">
        <v>1614</v>
      </c>
      <c r="P8420" s="146" t="s">
        <v>9511</v>
      </c>
      <c r="Q8420" s="147" t="s">
        <v>10519</v>
      </c>
      <c r="R8420" s="187">
        <v>1.7733773377337736</v>
      </c>
    </row>
    <row r="8421" spans="1:18" x14ac:dyDescent="0.25">
      <c r="A8421" s="135">
        <v>1089014</v>
      </c>
      <c r="B8421" s="148" t="s">
        <v>10530</v>
      </c>
      <c r="C8421" s="135">
        <v>3</v>
      </c>
      <c r="D8421" s="135" t="s">
        <v>20</v>
      </c>
      <c r="E8421" s="188" t="s">
        <v>20</v>
      </c>
      <c r="F8421" s="135" t="s">
        <v>20</v>
      </c>
      <c r="G8421" s="135" t="s">
        <v>20</v>
      </c>
      <c r="H8421" s="135" t="s">
        <v>20</v>
      </c>
      <c r="I8421" s="135" t="s">
        <v>20</v>
      </c>
      <c r="J8421" s="136">
        <v>0.48</v>
      </c>
      <c r="K8421" s="136">
        <v>0.16</v>
      </c>
      <c r="L8421" s="136">
        <v>1.0900000000000001</v>
      </c>
      <c r="M8421" s="137" t="str">
        <f t="shared" si="131"/>
        <v>P</v>
      </c>
      <c r="N8421" s="174" t="s">
        <v>10681</v>
      </c>
      <c r="O8421" s="149" t="s">
        <v>1614</v>
      </c>
      <c r="P8421" s="149" t="s">
        <v>9511</v>
      </c>
      <c r="Q8421" s="150" t="s">
        <v>10519</v>
      </c>
      <c r="R8421" s="189">
        <v>1.7733773377337736</v>
      </c>
    </row>
    <row r="8422" spans="1:18" x14ac:dyDescent="0.25">
      <c r="A8422" s="132">
        <v>1089025</v>
      </c>
      <c r="B8422" s="145" t="s">
        <v>7319</v>
      </c>
      <c r="C8422" s="132">
        <v>6</v>
      </c>
      <c r="D8422" s="132">
        <v>336</v>
      </c>
      <c r="E8422" s="186" t="s">
        <v>21</v>
      </c>
      <c r="F8422" s="132">
        <v>416</v>
      </c>
      <c r="G8422" s="132">
        <v>5</v>
      </c>
      <c r="H8422" s="132">
        <v>6</v>
      </c>
      <c r="I8422" s="132">
        <v>3</v>
      </c>
      <c r="J8422" s="133">
        <v>3.12</v>
      </c>
      <c r="K8422" s="133">
        <v>2.1</v>
      </c>
      <c r="L8422" s="133">
        <v>0.51</v>
      </c>
      <c r="M8422" s="134" t="str">
        <f t="shared" si="131"/>
        <v>P</v>
      </c>
      <c r="N8422" s="173" t="s">
        <v>10681</v>
      </c>
      <c r="O8422" s="146" t="s">
        <v>1506</v>
      </c>
      <c r="P8422" s="146" t="s">
        <v>9398</v>
      </c>
      <c r="Q8422" s="147" t="s">
        <v>10519</v>
      </c>
      <c r="R8422" s="187">
        <v>6.84</v>
      </c>
    </row>
    <row r="8423" spans="1:18" x14ac:dyDescent="0.25">
      <c r="A8423" s="135">
        <v>1089026</v>
      </c>
      <c r="B8423" s="148" t="s">
        <v>7320</v>
      </c>
      <c r="C8423" s="135">
        <v>6</v>
      </c>
      <c r="D8423" s="135">
        <v>352</v>
      </c>
      <c r="E8423" s="188" t="s">
        <v>21</v>
      </c>
      <c r="F8423" s="135">
        <v>496</v>
      </c>
      <c r="G8423" s="135">
        <v>5</v>
      </c>
      <c r="H8423" s="135">
        <v>6</v>
      </c>
      <c r="I8423" s="135">
        <v>3</v>
      </c>
      <c r="J8423" s="136">
        <v>3.15</v>
      </c>
      <c r="K8423" s="136">
        <v>2.09</v>
      </c>
      <c r="L8423" s="136">
        <v>0.52</v>
      </c>
      <c r="M8423" s="137" t="str">
        <f t="shared" si="131"/>
        <v>P</v>
      </c>
      <c r="N8423" s="172" t="s">
        <v>10681</v>
      </c>
      <c r="O8423" s="149" t="s">
        <v>1506</v>
      </c>
      <c r="P8423" s="149" t="s">
        <v>9398</v>
      </c>
      <c r="Q8423" s="150" t="s">
        <v>10519</v>
      </c>
      <c r="R8423" s="189">
        <v>7.38</v>
      </c>
    </row>
    <row r="8424" spans="1:18" x14ac:dyDescent="0.25">
      <c r="A8424" s="132">
        <v>1089027</v>
      </c>
      <c r="B8424" s="145" t="s">
        <v>7321</v>
      </c>
      <c r="C8424" s="132">
        <v>6</v>
      </c>
      <c r="D8424" s="132">
        <v>352</v>
      </c>
      <c r="E8424" s="186" t="s">
        <v>21</v>
      </c>
      <c r="F8424" s="132">
        <v>448</v>
      </c>
      <c r="G8424" s="132">
        <v>5</v>
      </c>
      <c r="H8424" s="132">
        <v>6</v>
      </c>
      <c r="I8424" s="132">
        <v>3</v>
      </c>
      <c r="J8424" s="133">
        <v>2.1</v>
      </c>
      <c r="K8424" s="133">
        <v>3.15</v>
      </c>
      <c r="L8424" s="133">
        <v>0.5</v>
      </c>
      <c r="M8424" s="134" t="str">
        <f t="shared" si="131"/>
        <v>P</v>
      </c>
      <c r="N8424" s="173" t="s">
        <v>10681</v>
      </c>
      <c r="O8424" s="146" t="s">
        <v>1506</v>
      </c>
      <c r="P8424" s="146" t="s">
        <v>9398</v>
      </c>
      <c r="Q8424" s="147" t="s">
        <v>10519</v>
      </c>
      <c r="R8424" s="187">
        <v>8.34</v>
      </c>
    </row>
    <row r="8425" spans="1:18" x14ac:dyDescent="0.25">
      <c r="A8425" s="135">
        <v>1089057</v>
      </c>
      <c r="B8425" s="148" t="s">
        <v>10055</v>
      </c>
      <c r="C8425" s="135">
        <v>3</v>
      </c>
      <c r="D8425" s="135">
        <v>51</v>
      </c>
      <c r="E8425" s="188" t="s">
        <v>21</v>
      </c>
      <c r="F8425" s="135" t="s">
        <v>20</v>
      </c>
      <c r="G8425" s="135" t="s">
        <v>20</v>
      </c>
      <c r="H8425" s="135" t="s">
        <v>20</v>
      </c>
      <c r="I8425" s="135" t="s">
        <v>20</v>
      </c>
      <c r="J8425" s="136">
        <v>2.75</v>
      </c>
      <c r="K8425" s="136">
        <v>2.15</v>
      </c>
      <c r="L8425" s="136">
        <v>1.712</v>
      </c>
      <c r="M8425" s="137" t="str">
        <f t="shared" si="131"/>
        <v>P</v>
      </c>
      <c r="N8425" s="174" t="s">
        <v>10682</v>
      </c>
      <c r="O8425" s="149" t="s">
        <v>1506</v>
      </c>
      <c r="P8425" s="149" t="s">
        <v>10580</v>
      </c>
      <c r="Q8425" s="150" t="s">
        <v>10519</v>
      </c>
      <c r="R8425" s="189">
        <v>29.64</v>
      </c>
    </row>
    <row r="8426" spans="1:18" x14ac:dyDescent="0.25">
      <c r="A8426" s="132">
        <v>1089058</v>
      </c>
      <c r="B8426" s="145" t="s">
        <v>10385</v>
      </c>
      <c r="C8426" s="132">
        <v>6</v>
      </c>
      <c r="D8426" s="132">
        <v>749</v>
      </c>
      <c r="E8426" s="186" t="s">
        <v>21</v>
      </c>
      <c r="F8426" s="132">
        <v>1284</v>
      </c>
      <c r="G8426" s="132" t="s">
        <v>20</v>
      </c>
      <c r="H8426" s="132" t="s">
        <v>20</v>
      </c>
      <c r="I8426" s="132" t="s">
        <v>20</v>
      </c>
      <c r="J8426" s="133">
        <v>1.22</v>
      </c>
      <c r="K8426" s="133">
        <v>0.87</v>
      </c>
      <c r="L8426" s="133">
        <v>1.28</v>
      </c>
      <c r="M8426" s="134" t="str">
        <f t="shared" si="131"/>
        <v>P</v>
      </c>
      <c r="N8426" s="173" t="s">
        <v>10681</v>
      </c>
      <c r="O8426" s="146" t="s">
        <v>1506</v>
      </c>
      <c r="P8426" s="146" t="s">
        <v>10455</v>
      </c>
      <c r="Q8426" s="147" t="s">
        <v>10106</v>
      </c>
      <c r="R8426" s="187">
        <v>10.56</v>
      </c>
    </row>
    <row r="8427" spans="1:18" x14ac:dyDescent="0.25">
      <c r="A8427" s="135">
        <v>1089059</v>
      </c>
      <c r="B8427" s="148" t="s">
        <v>10386</v>
      </c>
      <c r="C8427" s="135">
        <v>6</v>
      </c>
      <c r="D8427" s="135">
        <v>340</v>
      </c>
      <c r="E8427" s="188" t="s">
        <v>21</v>
      </c>
      <c r="F8427" s="135">
        <v>612</v>
      </c>
      <c r="G8427" s="135" t="s">
        <v>20</v>
      </c>
      <c r="H8427" s="135" t="s">
        <v>20</v>
      </c>
      <c r="I8427" s="135" t="s">
        <v>20</v>
      </c>
      <c r="J8427" s="136">
        <v>2.16</v>
      </c>
      <c r="K8427" s="136">
        <v>1.46</v>
      </c>
      <c r="L8427" s="136">
        <v>0.8</v>
      </c>
      <c r="M8427" s="137" t="str">
        <f t="shared" si="131"/>
        <v>P</v>
      </c>
      <c r="N8427" s="172" t="s">
        <v>10681</v>
      </c>
      <c r="O8427" s="149" t="s">
        <v>1506</v>
      </c>
      <c r="P8427" s="149" t="s">
        <v>10455</v>
      </c>
      <c r="Q8427" s="150" t="s">
        <v>10519</v>
      </c>
      <c r="R8427" s="189">
        <v>10.26</v>
      </c>
    </row>
    <row r="8428" spans="1:18" x14ac:dyDescent="0.25">
      <c r="A8428" s="132">
        <v>1089061</v>
      </c>
      <c r="B8428" s="145" t="s">
        <v>10387</v>
      </c>
      <c r="C8428" s="132">
        <v>30</v>
      </c>
      <c r="D8428" s="132">
        <v>1110</v>
      </c>
      <c r="E8428" s="186">
        <v>37</v>
      </c>
      <c r="F8428" s="132" t="s">
        <v>20</v>
      </c>
      <c r="G8428" s="132" t="s">
        <v>20</v>
      </c>
      <c r="H8428" s="132">
        <v>185</v>
      </c>
      <c r="I8428" s="132">
        <v>1</v>
      </c>
      <c r="J8428" s="133">
        <v>2.4500000000000002</v>
      </c>
      <c r="K8428" s="133">
        <v>9.0999999999999998E-2</v>
      </c>
      <c r="L8428" s="133">
        <v>3</v>
      </c>
      <c r="M8428" s="134" t="str">
        <f t="shared" si="131"/>
        <v>P</v>
      </c>
      <c r="N8428" s="171" t="s">
        <v>10681</v>
      </c>
      <c r="O8428" s="146" t="s">
        <v>1578</v>
      </c>
      <c r="P8428" s="146" t="s">
        <v>9412</v>
      </c>
      <c r="Q8428" s="147" t="s">
        <v>10519</v>
      </c>
      <c r="R8428" s="187">
        <v>4.5</v>
      </c>
    </row>
    <row r="8429" spans="1:18" x14ac:dyDescent="0.25">
      <c r="A8429" s="135">
        <v>1089069</v>
      </c>
      <c r="B8429" s="148" t="s">
        <v>7322</v>
      </c>
      <c r="C8429" s="135">
        <v>1</v>
      </c>
      <c r="D8429" s="135">
        <v>200</v>
      </c>
      <c r="E8429" s="188" t="s">
        <v>21</v>
      </c>
      <c r="F8429" s="135" t="s">
        <v>20</v>
      </c>
      <c r="G8429" s="135" t="s">
        <v>20</v>
      </c>
      <c r="H8429" s="135">
        <v>4</v>
      </c>
      <c r="I8429" s="135" t="s">
        <v>20</v>
      </c>
      <c r="J8429" s="136">
        <v>1.72</v>
      </c>
      <c r="K8429" s="136">
        <v>2</v>
      </c>
      <c r="L8429" s="136">
        <v>1.3</v>
      </c>
      <c r="M8429" s="137" t="str">
        <f t="shared" si="131"/>
        <v>P</v>
      </c>
      <c r="N8429" s="172" t="s">
        <v>10682</v>
      </c>
      <c r="O8429" s="149" t="s">
        <v>1506</v>
      </c>
      <c r="P8429" s="149" t="s">
        <v>9401</v>
      </c>
      <c r="Q8429" s="150" t="s">
        <v>10519</v>
      </c>
      <c r="R8429" s="189">
        <v>13.08</v>
      </c>
    </row>
    <row r="8430" spans="1:18" x14ac:dyDescent="0.25">
      <c r="A8430" s="132">
        <v>1089163</v>
      </c>
      <c r="B8430" s="145" t="s">
        <v>7323</v>
      </c>
      <c r="C8430" s="132">
        <v>4</v>
      </c>
      <c r="D8430" s="132" t="s">
        <v>20</v>
      </c>
      <c r="E8430" s="186" t="s">
        <v>20</v>
      </c>
      <c r="F8430" s="132" t="s">
        <v>20</v>
      </c>
      <c r="G8430" s="132" t="s">
        <v>20</v>
      </c>
      <c r="H8430" s="132" t="s">
        <v>20</v>
      </c>
      <c r="I8430" s="132" t="s">
        <v>20</v>
      </c>
      <c r="J8430" s="133">
        <v>4.87</v>
      </c>
      <c r="K8430" s="133">
        <v>2.5499999999999998</v>
      </c>
      <c r="L8430" s="133">
        <v>1.82</v>
      </c>
      <c r="M8430" s="134" t="str">
        <f t="shared" si="131"/>
        <v>P</v>
      </c>
      <c r="N8430" s="173" t="s">
        <v>10682</v>
      </c>
      <c r="O8430" s="146" t="s">
        <v>1500</v>
      </c>
      <c r="P8430" s="146" t="s">
        <v>9440</v>
      </c>
      <c r="Q8430" s="147" t="s">
        <v>10519</v>
      </c>
      <c r="R8430" s="187">
        <v>5.68</v>
      </c>
    </row>
    <row r="8431" spans="1:18" x14ac:dyDescent="0.25">
      <c r="A8431" s="135">
        <v>1089218</v>
      </c>
      <c r="B8431" s="148" t="s">
        <v>7324</v>
      </c>
      <c r="C8431" s="135">
        <v>6</v>
      </c>
      <c r="D8431" s="135" t="s">
        <v>20</v>
      </c>
      <c r="E8431" s="188" t="s">
        <v>20</v>
      </c>
      <c r="F8431" s="135" t="s">
        <v>20</v>
      </c>
      <c r="G8431" s="135" t="s">
        <v>20</v>
      </c>
      <c r="H8431" s="135" t="s">
        <v>20</v>
      </c>
      <c r="I8431" s="135" t="s">
        <v>20</v>
      </c>
      <c r="J8431" s="136">
        <v>3.5</v>
      </c>
      <c r="K8431" s="136">
        <v>1.67</v>
      </c>
      <c r="L8431" s="136">
        <v>2.31</v>
      </c>
      <c r="M8431" s="137" t="str">
        <f t="shared" si="131"/>
        <v>P</v>
      </c>
      <c r="N8431" s="172" t="s">
        <v>10682</v>
      </c>
      <c r="O8431" s="149" t="s">
        <v>1500</v>
      </c>
      <c r="P8431" s="149" t="s">
        <v>9428</v>
      </c>
      <c r="Q8431" s="150" t="s">
        <v>10519</v>
      </c>
      <c r="R8431" s="189">
        <v>5.6999999999999993</v>
      </c>
    </row>
    <row r="8432" spans="1:18" x14ac:dyDescent="0.25">
      <c r="A8432" s="132">
        <v>1089225</v>
      </c>
      <c r="B8432" s="145" t="s">
        <v>10056</v>
      </c>
      <c r="C8432" s="132">
        <v>6</v>
      </c>
      <c r="D8432" s="132">
        <v>120</v>
      </c>
      <c r="E8432" s="186" t="s">
        <v>21</v>
      </c>
      <c r="F8432" s="132">
        <v>140</v>
      </c>
      <c r="G8432" s="132" t="s">
        <v>20</v>
      </c>
      <c r="H8432" s="132" t="s">
        <v>20</v>
      </c>
      <c r="I8432" s="132" t="s">
        <v>20</v>
      </c>
      <c r="J8432" s="133">
        <v>3</v>
      </c>
      <c r="K8432" s="133">
        <v>1.98</v>
      </c>
      <c r="L8432" s="133">
        <v>1.98</v>
      </c>
      <c r="M8432" s="134" t="str">
        <f t="shared" si="131"/>
        <v>P</v>
      </c>
      <c r="N8432" s="173" t="s">
        <v>10681</v>
      </c>
      <c r="O8432" s="146" t="s">
        <v>1506</v>
      </c>
      <c r="P8432" s="146" t="s">
        <v>9435</v>
      </c>
      <c r="Q8432" s="147" t="s">
        <v>10519</v>
      </c>
      <c r="R8432" s="187">
        <v>26.28</v>
      </c>
    </row>
    <row r="8433" spans="1:18" x14ac:dyDescent="0.25">
      <c r="A8433" s="135">
        <v>1089242</v>
      </c>
      <c r="B8433" s="148" t="s">
        <v>7325</v>
      </c>
      <c r="C8433" s="135">
        <v>1</v>
      </c>
      <c r="D8433" s="135" t="s">
        <v>20</v>
      </c>
      <c r="E8433" s="188" t="s">
        <v>20</v>
      </c>
      <c r="F8433" s="135" t="s">
        <v>20</v>
      </c>
      <c r="G8433" s="135" t="s">
        <v>21</v>
      </c>
      <c r="H8433" s="135" t="s">
        <v>21</v>
      </c>
      <c r="I8433" s="135" t="s">
        <v>21</v>
      </c>
      <c r="J8433" s="136">
        <v>5.9690000000000003</v>
      </c>
      <c r="K8433" s="136">
        <v>4.1269999999999998</v>
      </c>
      <c r="L8433" s="136">
        <v>2.8570000000000002</v>
      </c>
      <c r="M8433" s="137" t="str">
        <f t="shared" si="131"/>
        <v>P</v>
      </c>
      <c r="N8433" s="172" t="s">
        <v>10682</v>
      </c>
      <c r="O8433" s="149" t="s">
        <v>1562</v>
      </c>
      <c r="P8433" s="149" t="s">
        <v>9564</v>
      </c>
      <c r="Q8433" s="150" t="s">
        <v>10519</v>
      </c>
      <c r="R8433" s="189">
        <v>15.07462686567164</v>
      </c>
    </row>
    <row r="8434" spans="1:18" x14ac:dyDescent="0.25">
      <c r="A8434" s="132">
        <v>1089246</v>
      </c>
      <c r="B8434" s="145" t="s">
        <v>805</v>
      </c>
      <c r="C8434" s="132">
        <v>6</v>
      </c>
      <c r="D8434" s="132">
        <v>460</v>
      </c>
      <c r="E8434" s="186" t="s">
        <v>21</v>
      </c>
      <c r="F8434" s="132">
        <v>620</v>
      </c>
      <c r="G8434" s="132">
        <v>8</v>
      </c>
      <c r="H8434" s="132">
        <v>11</v>
      </c>
      <c r="I8434" s="132">
        <v>4</v>
      </c>
      <c r="J8434" s="133">
        <v>2.84</v>
      </c>
      <c r="K8434" s="133">
        <v>1.82</v>
      </c>
      <c r="L8434" s="133">
        <v>0.51</v>
      </c>
      <c r="M8434" s="134" t="str">
        <f t="shared" si="131"/>
        <v>P</v>
      </c>
      <c r="N8434" s="171" t="s">
        <v>10681</v>
      </c>
      <c r="O8434" s="146" t="s">
        <v>1506</v>
      </c>
      <c r="P8434" s="146" t="s">
        <v>10455</v>
      </c>
      <c r="Q8434" s="147" t="s">
        <v>10519</v>
      </c>
      <c r="R8434" s="187">
        <v>4.8000000000000007</v>
      </c>
    </row>
    <row r="8435" spans="1:18" x14ac:dyDescent="0.25">
      <c r="A8435" s="135">
        <v>1089247</v>
      </c>
      <c r="B8435" s="148" t="s">
        <v>7326</v>
      </c>
      <c r="C8435" s="135">
        <v>25</v>
      </c>
      <c r="D8435" s="135" t="s">
        <v>20</v>
      </c>
      <c r="E8435" s="188" t="s">
        <v>20</v>
      </c>
      <c r="F8435" s="135" t="s">
        <v>20</v>
      </c>
      <c r="G8435" s="135" t="s">
        <v>20</v>
      </c>
      <c r="H8435" s="135" t="s">
        <v>20</v>
      </c>
      <c r="I8435" s="135" t="s">
        <v>20</v>
      </c>
      <c r="J8435" s="136">
        <v>1</v>
      </c>
      <c r="K8435" s="136">
        <v>0.86</v>
      </c>
      <c r="L8435" s="136">
        <v>0.55000000000000004</v>
      </c>
      <c r="M8435" s="137" t="str">
        <f t="shared" si="131"/>
        <v>P</v>
      </c>
      <c r="N8435" s="174" t="s">
        <v>10682</v>
      </c>
      <c r="O8435" s="149" t="s">
        <v>1562</v>
      </c>
      <c r="P8435" s="149" t="s">
        <v>9564</v>
      </c>
      <c r="Q8435" s="150" t="s">
        <v>10519</v>
      </c>
      <c r="R8435" s="189">
        <v>4.4776119402985071</v>
      </c>
    </row>
    <row r="8436" spans="1:18" x14ac:dyDescent="0.25">
      <c r="A8436" s="132">
        <v>1089249</v>
      </c>
      <c r="B8436" s="145" t="s">
        <v>10531</v>
      </c>
      <c r="C8436" s="132">
        <v>6</v>
      </c>
      <c r="D8436" s="132" t="s">
        <v>20</v>
      </c>
      <c r="E8436" s="186" t="s">
        <v>20</v>
      </c>
      <c r="F8436" s="132" t="s">
        <v>20</v>
      </c>
      <c r="G8436" s="132" t="s">
        <v>20</v>
      </c>
      <c r="H8436" s="132" t="s">
        <v>20</v>
      </c>
      <c r="I8436" s="132" t="s">
        <v>20</v>
      </c>
      <c r="J8436" s="133">
        <v>2.9</v>
      </c>
      <c r="K8436" s="133">
        <v>1.7</v>
      </c>
      <c r="L8436" s="133">
        <v>0.3</v>
      </c>
      <c r="M8436" s="134" t="str">
        <f t="shared" si="131"/>
        <v>P</v>
      </c>
      <c r="N8436" s="173" t="s">
        <v>10682</v>
      </c>
      <c r="O8436" s="146" t="s">
        <v>1587</v>
      </c>
      <c r="P8436" s="146" t="s">
        <v>9421</v>
      </c>
      <c r="Q8436" s="147" t="s">
        <v>10519</v>
      </c>
      <c r="R8436" s="187">
        <v>3.5820895522388057</v>
      </c>
    </row>
    <row r="8437" spans="1:18" x14ac:dyDescent="0.25">
      <c r="A8437" s="135">
        <v>1089254</v>
      </c>
      <c r="B8437" s="148" t="s">
        <v>7327</v>
      </c>
      <c r="C8437" s="135">
        <v>6</v>
      </c>
      <c r="D8437" s="135">
        <v>400</v>
      </c>
      <c r="E8437" s="188">
        <v>8</v>
      </c>
      <c r="F8437" s="135">
        <v>480</v>
      </c>
      <c r="G8437" s="135" t="s">
        <v>20</v>
      </c>
      <c r="H8437" s="135">
        <v>40</v>
      </c>
      <c r="I8437" s="135">
        <v>1</v>
      </c>
      <c r="J8437" s="136">
        <v>1.24</v>
      </c>
      <c r="K8437" s="136">
        <v>0.84</v>
      </c>
      <c r="L8437" s="136">
        <v>1.26</v>
      </c>
      <c r="M8437" s="137" t="str">
        <f t="shared" si="131"/>
        <v>P</v>
      </c>
      <c r="N8437" s="174" t="s">
        <v>10681</v>
      </c>
      <c r="O8437" s="149" t="s">
        <v>1578</v>
      </c>
      <c r="P8437" s="149" t="s">
        <v>9500</v>
      </c>
      <c r="Q8437" s="150" t="s">
        <v>10519</v>
      </c>
      <c r="R8437" s="189">
        <v>8.16</v>
      </c>
    </row>
    <row r="8438" spans="1:18" x14ac:dyDescent="0.25">
      <c r="A8438" s="132">
        <v>1089255</v>
      </c>
      <c r="B8438" s="145" t="s">
        <v>7328</v>
      </c>
      <c r="C8438" s="132">
        <v>3</v>
      </c>
      <c r="D8438" s="132">
        <v>650</v>
      </c>
      <c r="E8438" s="186">
        <v>13</v>
      </c>
      <c r="F8438" s="132">
        <v>780</v>
      </c>
      <c r="G8438" s="132" t="s">
        <v>20</v>
      </c>
      <c r="H8438" s="132">
        <v>65</v>
      </c>
      <c r="I8438" s="132">
        <v>1</v>
      </c>
      <c r="J8438" s="133">
        <v>1.4359999999999999</v>
      </c>
      <c r="K8438" s="133">
        <v>0.47</v>
      </c>
      <c r="L8438" s="133">
        <v>1.6719999999999999</v>
      </c>
      <c r="M8438" s="134" t="str">
        <f t="shared" si="131"/>
        <v>P</v>
      </c>
      <c r="N8438" s="171" t="s">
        <v>10681</v>
      </c>
      <c r="O8438" s="146" t="s">
        <v>1578</v>
      </c>
      <c r="P8438" s="146" t="s">
        <v>9500</v>
      </c>
      <c r="Q8438" s="147" t="s">
        <v>10519</v>
      </c>
      <c r="R8438" s="187">
        <v>2.61</v>
      </c>
    </row>
    <row r="8439" spans="1:18" x14ac:dyDescent="0.25">
      <c r="A8439" s="135">
        <v>1089256</v>
      </c>
      <c r="B8439" s="148" t="s">
        <v>7329</v>
      </c>
      <c r="C8439" s="135">
        <v>6</v>
      </c>
      <c r="D8439" s="135">
        <v>550</v>
      </c>
      <c r="E8439" s="188">
        <v>11</v>
      </c>
      <c r="F8439" s="135">
        <v>660</v>
      </c>
      <c r="G8439" s="135" t="s">
        <v>20</v>
      </c>
      <c r="H8439" s="135">
        <v>55</v>
      </c>
      <c r="I8439" s="135">
        <v>1</v>
      </c>
      <c r="J8439" s="136">
        <v>1.05</v>
      </c>
      <c r="K8439" s="136">
        <v>0.72</v>
      </c>
      <c r="L8439" s="136">
        <v>1.26</v>
      </c>
      <c r="M8439" s="137" t="str">
        <f t="shared" si="131"/>
        <v>P</v>
      </c>
      <c r="N8439" s="172" t="s">
        <v>10681</v>
      </c>
      <c r="O8439" s="149" t="s">
        <v>1578</v>
      </c>
      <c r="P8439" s="149" t="s">
        <v>9500</v>
      </c>
      <c r="Q8439" s="150" t="s">
        <v>10519</v>
      </c>
      <c r="R8439" s="189">
        <v>7.98</v>
      </c>
    </row>
    <row r="8440" spans="1:18" x14ac:dyDescent="0.25">
      <c r="A8440" s="132">
        <v>1089257</v>
      </c>
      <c r="B8440" s="145" t="s">
        <v>7330</v>
      </c>
      <c r="C8440" s="132">
        <v>1</v>
      </c>
      <c r="D8440" s="132" t="s">
        <v>20</v>
      </c>
      <c r="E8440" s="186" t="s">
        <v>20</v>
      </c>
      <c r="F8440" s="132" t="s">
        <v>20</v>
      </c>
      <c r="G8440" s="132" t="s">
        <v>20</v>
      </c>
      <c r="H8440" s="132" t="s">
        <v>20</v>
      </c>
      <c r="I8440" s="132" t="s">
        <v>20</v>
      </c>
      <c r="J8440" s="133">
        <v>2.032</v>
      </c>
      <c r="K8440" s="133">
        <v>2.032</v>
      </c>
      <c r="L8440" s="133">
        <v>0.38100000000000001</v>
      </c>
      <c r="M8440" s="134" t="str">
        <f t="shared" si="131"/>
        <v>P</v>
      </c>
      <c r="N8440" s="171" t="s">
        <v>10682</v>
      </c>
      <c r="O8440" s="146" t="s">
        <v>1562</v>
      </c>
      <c r="P8440" s="146" t="s">
        <v>9564</v>
      </c>
      <c r="Q8440" s="147" t="s">
        <v>10519</v>
      </c>
      <c r="R8440" s="187">
        <v>24.552238805970148</v>
      </c>
    </row>
    <row r="8441" spans="1:18" x14ac:dyDescent="0.25">
      <c r="A8441" s="135">
        <v>1089258</v>
      </c>
      <c r="B8441" s="148" t="s">
        <v>10532</v>
      </c>
      <c r="C8441" s="135">
        <v>6</v>
      </c>
      <c r="D8441" s="135" t="s">
        <v>20</v>
      </c>
      <c r="E8441" s="188" t="s">
        <v>20</v>
      </c>
      <c r="F8441" s="135" t="s">
        <v>20</v>
      </c>
      <c r="G8441" s="135" t="s">
        <v>20</v>
      </c>
      <c r="H8441" s="135" t="s">
        <v>20</v>
      </c>
      <c r="I8441" s="135" t="s">
        <v>20</v>
      </c>
      <c r="J8441" s="136">
        <v>3.1</v>
      </c>
      <c r="K8441" s="136">
        <v>2.2000000000000002</v>
      </c>
      <c r="L8441" s="136">
        <v>0.3</v>
      </c>
      <c r="M8441" s="137" t="str">
        <f t="shared" si="131"/>
        <v>P</v>
      </c>
      <c r="N8441" s="172" t="s">
        <v>10682</v>
      </c>
      <c r="O8441" s="149" t="s">
        <v>1587</v>
      </c>
      <c r="P8441" s="149" t="s">
        <v>9421</v>
      </c>
      <c r="Q8441" s="150" t="s">
        <v>10519</v>
      </c>
      <c r="R8441" s="189">
        <v>4.2537313432835822</v>
      </c>
    </row>
    <row r="8442" spans="1:18" x14ac:dyDescent="0.25">
      <c r="A8442" s="132">
        <v>1089259</v>
      </c>
      <c r="B8442" s="145" t="s">
        <v>7331</v>
      </c>
      <c r="C8442" s="132">
        <v>1</v>
      </c>
      <c r="D8442" s="132">
        <v>254</v>
      </c>
      <c r="E8442" s="186" t="s">
        <v>21</v>
      </c>
      <c r="F8442" s="132" t="s">
        <v>20</v>
      </c>
      <c r="G8442" s="132" t="s">
        <v>20</v>
      </c>
      <c r="H8442" s="132">
        <v>8</v>
      </c>
      <c r="I8442" s="132">
        <v>3</v>
      </c>
      <c r="J8442" s="133">
        <v>2.4900000000000002</v>
      </c>
      <c r="K8442" s="133">
        <v>1.88</v>
      </c>
      <c r="L8442" s="133">
        <v>0.48</v>
      </c>
      <c r="M8442" s="134" t="str">
        <f t="shared" si="131"/>
        <v>P</v>
      </c>
      <c r="N8442" s="171" t="s">
        <v>10682</v>
      </c>
      <c r="O8442" s="146" t="s">
        <v>1506</v>
      </c>
      <c r="P8442" s="146" t="s">
        <v>9401</v>
      </c>
      <c r="Q8442" s="147" t="s">
        <v>10519</v>
      </c>
      <c r="R8442" s="187">
        <v>33.33</v>
      </c>
    </row>
    <row r="8443" spans="1:18" x14ac:dyDescent="0.25">
      <c r="A8443" s="135">
        <v>1089262</v>
      </c>
      <c r="B8443" s="148" t="s">
        <v>7332</v>
      </c>
      <c r="C8443" s="135">
        <v>2</v>
      </c>
      <c r="D8443" s="135" t="s">
        <v>20</v>
      </c>
      <c r="E8443" s="188" t="s">
        <v>20</v>
      </c>
      <c r="F8443" s="135" t="s">
        <v>20</v>
      </c>
      <c r="G8443" s="135" t="s">
        <v>21</v>
      </c>
      <c r="H8443" s="135" t="s">
        <v>21</v>
      </c>
      <c r="I8443" s="135" t="s">
        <v>21</v>
      </c>
      <c r="J8443" s="136">
        <v>12.9</v>
      </c>
      <c r="K8443" s="136">
        <v>4.0999999999999996</v>
      </c>
      <c r="L8443" s="136">
        <v>0.25</v>
      </c>
      <c r="M8443" s="137" t="str">
        <f t="shared" si="131"/>
        <v>P</v>
      </c>
      <c r="N8443" s="172" t="s">
        <v>10682</v>
      </c>
      <c r="O8443" s="149" t="s">
        <v>1506</v>
      </c>
      <c r="P8443" s="149" t="s">
        <v>10036</v>
      </c>
      <c r="Q8443" s="150" t="s">
        <v>10519</v>
      </c>
      <c r="R8443" s="189">
        <v>68.06</v>
      </c>
    </row>
    <row r="8444" spans="1:18" x14ac:dyDescent="0.25">
      <c r="A8444" s="132">
        <v>1089263</v>
      </c>
      <c r="B8444" s="145" t="s">
        <v>7333</v>
      </c>
      <c r="C8444" s="132">
        <v>2</v>
      </c>
      <c r="D8444" s="132" t="s">
        <v>20</v>
      </c>
      <c r="E8444" s="186" t="s">
        <v>20</v>
      </c>
      <c r="F8444" s="132" t="s">
        <v>20</v>
      </c>
      <c r="G8444" s="132" t="s">
        <v>21</v>
      </c>
      <c r="H8444" s="132" t="s">
        <v>21</v>
      </c>
      <c r="I8444" s="132" t="s">
        <v>21</v>
      </c>
      <c r="J8444" s="133">
        <v>12.95</v>
      </c>
      <c r="K8444" s="133">
        <v>8.6199999999999992</v>
      </c>
      <c r="L8444" s="133">
        <v>0.25</v>
      </c>
      <c r="M8444" s="134" t="str">
        <f t="shared" si="131"/>
        <v>P</v>
      </c>
      <c r="N8444" s="171" t="s">
        <v>10682</v>
      </c>
      <c r="O8444" s="146" t="s">
        <v>1506</v>
      </c>
      <c r="P8444" s="146" t="s">
        <v>10036</v>
      </c>
      <c r="Q8444" s="147" t="s">
        <v>10519</v>
      </c>
      <c r="R8444" s="187">
        <v>54.72</v>
      </c>
    </row>
    <row r="8445" spans="1:18" x14ac:dyDescent="0.25">
      <c r="A8445" s="135">
        <v>1089268</v>
      </c>
      <c r="B8445" s="148" t="s">
        <v>10533</v>
      </c>
      <c r="C8445" s="135">
        <v>6</v>
      </c>
      <c r="D8445" s="135" t="s">
        <v>20</v>
      </c>
      <c r="E8445" s="188" t="s">
        <v>20</v>
      </c>
      <c r="F8445" s="135" t="s">
        <v>20</v>
      </c>
      <c r="G8445" s="135" t="s">
        <v>20</v>
      </c>
      <c r="H8445" s="135" t="s">
        <v>20</v>
      </c>
      <c r="I8445" s="135" t="s">
        <v>20</v>
      </c>
      <c r="J8445" s="136">
        <v>4.0999999999999996</v>
      </c>
      <c r="K8445" s="136">
        <v>3.2</v>
      </c>
      <c r="L8445" s="136">
        <v>0.5</v>
      </c>
      <c r="M8445" s="137" t="str">
        <f t="shared" si="131"/>
        <v>P</v>
      </c>
      <c r="N8445" s="172" t="s">
        <v>10682</v>
      </c>
      <c r="O8445" s="149" t="s">
        <v>1587</v>
      </c>
      <c r="P8445" s="149" t="s">
        <v>9421</v>
      </c>
      <c r="Q8445" s="150" t="s">
        <v>10519</v>
      </c>
      <c r="R8445" s="189">
        <v>4.4776119402985071</v>
      </c>
    </row>
    <row r="8446" spans="1:18" x14ac:dyDescent="0.25">
      <c r="A8446" s="132">
        <v>1089274</v>
      </c>
      <c r="B8446" s="145" t="s">
        <v>7334</v>
      </c>
      <c r="C8446" s="132">
        <v>1</v>
      </c>
      <c r="D8446" s="132">
        <v>1620</v>
      </c>
      <c r="E8446" s="186" t="s">
        <v>20</v>
      </c>
      <c r="F8446" s="132" t="s">
        <v>20</v>
      </c>
      <c r="G8446" s="132" t="s">
        <v>20</v>
      </c>
      <c r="H8446" s="132" t="s">
        <v>20</v>
      </c>
      <c r="I8446" s="132" t="s">
        <v>20</v>
      </c>
      <c r="J8446" s="133">
        <v>1.8</v>
      </c>
      <c r="K8446" s="133">
        <v>1.6</v>
      </c>
      <c r="L8446" s="133">
        <v>0.75</v>
      </c>
      <c r="M8446" s="134" t="str">
        <f t="shared" si="131"/>
        <v>P</v>
      </c>
      <c r="N8446" s="173" t="s">
        <v>10682</v>
      </c>
      <c r="O8446" s="146" t="s">
        <v>1562</v>
      </c>
      <c r="P8446" s="146" t="s">
        <v>9441</v>
      </c>
      <c r="Q8446" s="147" t="s">
        <v>10519</v>
      </c>
      <c r="R8446" s="187">
        <v>0.45</v>
      </c>
    </row>
    <row r="8447" spans="1:18" x14ac:dyDescent="0.25">
      <c r="A8447" s="135">
        <v>1089276</v>
      </c>
      <c r="B8447" s="148" t="s">
        <v>7335</v>
      </c>
      <c r="C8447" s="135">
        <v>1</v>
      </c>
      <c r="D8447" s="135">
        <v>1620</v>
      </c>
      <c r="E8447" s="188" t="s">
        <v>20</v>
      </c>
      <c r="F8447" s="135" t="s">
        <v>20</v>
      </c>
      <c r="G8447" s="135" t="s">
        <v>20</v>
      </c>
      <c r="H8447" s="135" t="s">
        <v>20</v>
      </c>
      <c r="I8447" s="135" t="s">
        <v>20</v>
      </c>
      <c r="J8447" s="136">
        <v>1.8</v>
      </c>
      <c r="K8447" s="136">
        <v>1.6</v>
      </c>
      <c r="L8447" s="136">
        <v>0.75</v>
      </c>
      <c r="M8447" s="137" t="str">
        <f t="shared" si="131"/>
        <v>P</v>
      </c>
      <c r="N8447" s="174" t="s">
        <v>10682</v>
      </c>
      <c r="O8447" s="149" t="s">
        <v>1562</v>
      </c>
      <c r="P8447" s="149" t="s">
        <v>9441</v>
      </c>
      <c r="Q8447" s="150" t="s">
        <v>10519</v>
      </c>
      <c r="R8447" s="189">
        <v>0.45</v>
      </c>
    </row>
    <row r="8448" spans="1:18" x14ac:dyDescent="0.25">
      <c r="A8448" s="132">
        <v>1089284</v>
      </c>
      <c r="B8448" s="145" t="s">
        <v>7336</v>
      </c>
      <c r="C8448" s="132">
        <v>9</v>
      </c>
      <c r="D8448" s="132" t="s">
        <v>20</v>
      </c>
      <c r="E8448" s="186" t="s">
        <v>20</v>
      </c>
      <c r="F8448" s="132" t="s">
        <v>20</v>
      </c>
      <c r="G8448" s="132" t="s">
        <v>20</v>
      </c>
      <c r="H8448" s="132" t="s">
        <v>20</v>
      </c>
      <c r="I8448" s="132" t="s">
        <v>20</v>
      </c>
      <c r="J8448" s="133">
        <v>5.7779999999999996</v>
      </c>
      <c r="K8448" s="133">
        <v>2.4279999999999999</v>
      </c>
      <c r="L8448" s="133">
        <v>2</v>
      </c>
      <c r="M8448" s="134" t="str">
        <f t="shared" si="131"/>
        <v>P</v>
      </c>
      <c r="N8448" s="173" t="s">
        <v>10681</v>
      </c>
      <c r="O8448" s="146" t="s">
        <v>1562</v>
      </c>
      <c r="P8448" s="146" t="s">
        <v>9441</v>
      </c>
      <c r="Q8448" s="147" t="s">
        <v>10519</v>
      </c>
      <c r="R8448" s="187">
        <v>0.59701492537313439</v>
      </c>
    </row>
    <row r="8449" spans="1:18" x14ac:dyDescent="0.25">
      <c r="A8449" s="135">
        <v>1089289</v>
      </c>
      <c r="B8449" s="148" t="s">
        <v>7337</v>
      </c>
      <c r="C8449" s="135">
        <v>9</v>
      </c>
      <c r="D8449" s="135" t="s">
        <v>20</v>
      </c>
      <c r="E8449" s="188" t="s">
        <v>20</v>
      </c>
      <c r="F8449" s="135" t="s">
        <v>20</v>
      </c>
      <c r="G8449" s="135" t="s">
        <v>20</v>
      </c>
      <c r="H8449" s="135" t="s">
        <v>20</v>
      </c>
      <c r="I8449" s="135" t="s">
        <v>20</v>
      </c>
      <c r="J8449" s="136">
        <v>5.7779999999999996</v>
      </c>
      <c r="K8449" s="136">
        <v>2.4279999999999999</v>
      </c>
      <c r="L8449" s="136">
        <v>2</v>
      </c>
      <c r="M8449" s="137" t="str">
        <f t="shared" si="131"/>
        <v>P</v>
      </c>
      <c r="N8449" s="174" t="s">
        <v>10681</v>
      </c>
      <c r="O8449" s="149" t="s">
        <v>1562</v>
      </c>
      <c r="P8449" s="149" t="s">
        <v>9441</v>
      </c>
      <c r="Q8449" s="150" t="s">
        <v>10106</v>
      </c>
      <c r="R8449" s="189">
        <v>0.59701492537313439</v>
      </c>
    </row>
    <row r="8450" spans="1:18" x14ac:dyDescent="0.25">
      <c r="A8450" s="132">
        <v>1089292</v>
      </c>
      <c r="B8450" s="145" t="s">
        <v>7338</v>
      </c>
      <c r="C8450" s="132">
        <v>9</v>
      </c>
      <c r="D8450" s="132" t="s">
        <v>20</v>
      </c>
      <c r="E8450" s="186" t="s">
        <v>20</v>
      </c>
      <c r="F8450" s="132" t="s">
        <v>20</v>
      </c>
      <c r="G8450" s="132" t="s">
        <v>20</v>
      </c>
      <c r="H8450" s="132" t="s">
        <v>20</v>
      </c>
      <c r="I8450" s="132" t="s">
        <v>20</v>
      </c>
      <c r="J8450" s="133">
        <v>5.7779999999999996</v>
      </c>
      <c r="K8450" s="133">
        <v>2.4279999999999999</v>
      </c>
      <c r="L8450" s="133">
        <v>2</v>
      </c>
      <c r="M8450" s="134" t="str">
        <f t="shared" ref="M8450:M8513" si="132">HYPERLINK(CONCATENATE("T:\Distribution Centre\RDC Department Shared\Cubiscan photos","\",A8450,"-pac.jpg"),"P")</f>
        <v>P</v>
      </c>
      <c r="N8450" s="173" t="s">
        <v>10681</v>
      </c>
      <c r="O8450" s="146" t="s">
        <v>1562</v>
      </c>
      <c r="P8450" s="146" t="s">
        <v>9441</v>
      </c>
      <c r="Q8450" s="147" t="s">
        <v>10519</v>
      </c>
      <c r="R8450" s="187">
        <v>0.59701492537313439</v>
      </c>
    </row>
    <row r="8451" spans="1:18" x14ac:dyDescent="0.25">
      <c r="A8451" s="135">
        <v>1089330</v>
      </c>
      <c r="B8451" s="148" t="s">
        <v>7339</v>
      </c>
      <c r="C8451" s="135">
        <v>3</v>
      </c>
      <c r="D8451" s="135">
        <v>1152</v>
      </c>
      <c r="E8451" s="188">
        <v>24</v>
      </c>
      <c r="F8451" s="135">
        <v>1440</v>
      </c>
      <c r="G8451" s="135">
        <v>96</v>
      </c>
      <c r="H8451" s="135">
        <v>120</v>
      </c>
      <c r="I8451" s="135">
        <v>1</v>
      </c>
      <c r="J8451" s="136">
        <v>1.68</v>
      </c>
      <c r="K8451" s="136">
        <v>0.56999999999999995</v>
      </c>
      <c r="L8451" s="136">
        <v>0.56999999999999995</v>
      </c>
      <c r="M8451" s="137" t="str">
        <f t="shared" si="132"/>
        <v>P</v>
      </c>
      <c r="N8451" s="174" t="s">
        <v>10681</v>
      </c>
      <c r="O8451" s="149" t="s">
        <v>1607</v>
      </c>
      <c r="P8451" s="149" t="s">
        <v>9520</v>
      </c>
      <c r="Q8451" s="150" t="s">
        <v>10519</v>
      </c>
      <c r="R8451" s="189">
        <v>6.51</v>
      </c>
    </row>
    <row r="8452" spans="1:18" x14ac:dyDescent="0.25">
      <c r="A8452" s="132">
        <v>1089351</v>
      </c>
      <c r="B8452" s="145" t="s">
        <v>7107</v>
      </c>
      <c r="C8452" s="132">
        <v>6</v>
      </c>
      <c r="D8452" s="132" t="s">
        <v>20</v>
      </c>
      <c r="E8452" s="186" t="s">
        <v>20</v>
      </c>
      <c r="F8452" s="132" t="s">
        <v>20</v>
      </c>
      <c r="G8452" s="132" t="s">
        <v>20</v>
      </c>
      <c r="H8452" s="132" t="s">
        <v>20</v>
      </c>
      <c r="I8452" s="132" t="s">
        <v>20</v>
      </c>
      <c r="J8452" s="133">
        <v>1.31</v>
      </c>
      <c r="K8452" s="133">
        <v>0.96</v>
      </c>
      <c r="L8452" s="133">
        <v>1.42</v>
      </c>
      <c r="M8452" s="134" t="str">
        <f t="shared" si="132"/>
        <v>P</v>
      </c>
      <c r="N8452" s="173" t="s">
        <v>10681</v>
      </c>
      <c r="O8452" s="146" t="s">
        <v>1555</v>
      </c>
      <c r="P8452" s="146" t="s">
        <v>9400</v>
      </c>
      <c r="Q8452" s="147" t="s">
        <v>10519</v>
      </c>
      <c r="R8452" s="187">
        <v>2.46</v>
      </c>
    </row>
    <row r="8453" spans="1:18" x14ac:dyDescent="0.25">
      <c r="A8453" s="135">
        <v>1089352</v>
      </c>
      <c r="B8453" s="148" t="s">
        <v>3286</v>
      </c>
      <c r="C8453" s="135">
        <v>6</v>
      </c>
      <c r="D8453" s="135">
        <v>366</v>
      </c>
      <c r="E8453" s="188">
        <v>6</v>
      </c>
      <c r="F8453" s="135" t="s">
        <v>20</v>
      </c>
      <c r="G8453" s="135" t="s">
        <v>20</v>
      </c>
      <c r="H8453" s="135" t="s">
        <v>20</v>
      </c>
      <c r="I8453" s="135" t="s">
        <v>20</v>
      </c>
      <c r="J8453" s="136">
        <v>1.31</v>
      </c>
      <c r="K8453" s="136">
        <v>0.96</v>
      </c>
      <c r="L8453" s="136">
        <v>1.42</v>
      </c>
      <c r="M8453" s="137" t="str">
        <f t="shared" si="132"/>
        <v>P</v>
      </c>
      <c r="N8453" s="174" t="s">
        <v>10681</v>
      </c>
      <c r="O8453" s="149" t="s">
        <v>1555</v>
      </c>
      <c r="P8453" s="149" t="s">
        <v>9400</v>
      </c>
      <c r="Q8453" s="150" t="s">
        <v>10519</v>
      </c>
      <c r="R8453" s="189">
        <v>2.34</v>
      </c>
    </row>
    <row r="8454" spans="1:18" x14ac:dyDescent="0.25">
      <c r="A8454" s="132">
        <v>1089353</v>
      </c>
      <c r="B8454" s="145" t="s">
        <v>7340</v>
      </c>
      <c r="C8454" s="132">
        <v>6</v>
      </c>
      <c r="D8454" s="132" t="s">
        <v>20</v>
      </c>
      <c r="E8454" s="186" t="s">
        <v>20</v>
      </c>
      <c r="F8454" s="132" t="s">
        <v>20</v>
      </c>
      <c r="G8454" s="132" t="s">
        <v>20</v>
      </c>
      <c r="H8454" s="132" t="s">
        <v>20</v>
      </c>
      <c r="I8454" s="132" t="s">
        <v>20</v>
      </c>
      <c r="J8454" s="133">
        <v>1.47</v>
      </c>
      <c r="K8454" s="133">
        <v>1.24</v>
      </c>
      <c r="L8454" s="133">
        <v>1.83</v>
      </c>
      <c r="M8454" s="134" t="str">
        <f t="shared" si="132"/>
        <v>P</v>
      </c>
      <c r="N8454" s="173" t="s">
        <v>10681</v>
      </c>
      <c r="O8454" s="146" t="s">
        <v>1555</v>
      </c>
      <c r="P8454" s="146" t="s">
        <v>9400</v>
      </c>
      <c r="Q8454" s="147" t="s">
        <v>10519</v>
      </c>
      <c r="R8454" s="187">
        <v>4.5</v>
      </c>
    </row>
    <row r="8455" spans="1:18" x14ac:dyDescent="0.25">
      <c r="A8455" s="135">
        <v>1089356</v>
      </c>
      <c r="B8455" s="148" t="s">
        <v>7341</v>
      </c>
      <c r="C8455" s="135">
        <v>6</v>
      </c>
      <c r="D8455" s="135">
        <v>560</v>
      </c>
      <c r="E8455" s="188" t="s">
        <v>21</v>
      </c>
      <c r="F8455" s="135">
        <v>800</v>
      </c>
      <c r="G8455" s="135">
        <v>32</v>
      </c>
      <c r="H8455" s="135">
        <v>40</v>
      </c>
      <c r="I8455" s="135">
        <v>1</v>
      </c>
      <c r="J8455" s="136">
        <v>1.38</v>
      </c>
      <c r="K8455" s="136">
        <v>0.94</v>
      </c>
      <c r="L8455" s="136">
        <v>1.53</v>
      </c>
      <c r="M8455" s="137" t="str">
        <f t="shared" si="132"/>
        <v>P</v>
      </c>
      <c r="N8455" s="174" t="s">
        <v>10681</v>
      </c>
      <c r="O8455" s="149" t="s">
        <v>1506</v>
      </c>
      <c r="P8455" s="149" t="s">
        <v>9423</v>
      </c>
      <c r="Q8455" s="150" t="s">
        <v>10519</v>
      </c>
      <c r="R8455" s="189">
        <v>2.94</v>
      </c>
    </row>
    <row r="8456" spans="1:18" x14ac:dyDescent="0.25">
      <c r="A8456" s="132">
        <v>1089371</v>
      </c>
      <c r="B8456" s="145" t="s">
        <v>1787</v>
      </c>
      <c r="C8456" s="132">
        <v>24</v>
      </c>
      <c r="D8456" s="132">
        <v>224</v>
      </c>
      <c r="E8456" s="186" t="s">
        <v>21</v>
      </c>
      <c r="F8456" s="132">
        <v>364</v>
      </c>
      <c r="G8456" s="132">
        <v>11</v>
      </c>
      <c r="H8456" s="132">
        <v>11</v>
      </c>
      <c r="I8456" s="132">
        <v>2</v>
      </c>
      <c r="J8456" s="133">
        <v>2.39</v>
      </c>
      <c r="K8456" s="133">
        <v>1.67</v>
      </c>
      <c r="L8456" s="133">
        <v>1.1200000000000001</v>
      </c>
      <c r="M8456" s="134" t="str">
        <f t="shared" si="132"/>
        <v>P</v>
      </c>
      <c r="N8456" s="173" t="s">
        <v>10681</v>
      </c>
      <c r="O8456" s="146" t="s">
        <v>1555</v>
      </c>
      <c r="P8456" s="146" t="s">
        <v>9429</v>
      </c>
      <c r="Q8456" s="147" t="s">
        <v>10519</v>
      </c>
      <c r="R8456" s="187">
        <v>7.68</v>
      </c>
    </row>
    <row r="8457" spans="1:18" x14ac:dyDescent="0.25">
      <c r="A8457" s="135">
        <v>1089372</v>
      </c>
      <c r="B8457" s="148" t="s">
        <v>1849</v>
      </c>
      <c r="C8457" s="135">
        <v>6</v>
      </c>
      <c r="D8457" s="135" t="s">
        <v>20</v>
      </c>
      <c r="E8457" s="188" t="s">
        <v>21</v>
      </c>
      <c r="F8457" s="135" t="s">
        <v>20</v>
      </c>
      <c r="G8457" s="135">
        <v>20</v>
      </c>
      <c r="H8457" s="135">
        <v>25</v>
      </c>
      <c r="I8457" s="135">
        <v>1</v>
      </c>
      <c r="J8457" s="136">
        <v>1.76</v>
      </c>
      <c r="K8457" s="136">
        <v>1.18</v>
      </c>
      <c r="L8457" s="136">
        <v>1.4</v>
      </c>
      <c r="M8457" s="137" t="str">
        <f t="shared" si="132"/>
        <v>P</v>
      </c>
      <c r="N8457" s="174" t="s">
        <v>10681</v>
      </c>
      <c r="O8457" s="149" t="s">
        <v>1555</v>
      </c>
      <c r="P8457" s="149" t="s">
        <v>9429</v>
      </c>
      <c r="Q8457" s="150" t="s">
        <v>10519</v>
      </c>
      <c r="R8457" s="189">
        <v>4.4460715946071598</v>
      </c>
    </row>
    <row r="8458" spans="1:18" x14ac:dyDescent="0.25">
      <c r="A8458" s="132">
        <v>1089375</v>
      </c>
      <c r="B8458" s="145" t="s">
        <v>1821</v>
      </c>
      <c r="C8458" s="132">
        <v>24</v>
      </c>
      <c r="D8458" s="132">
        <v>224</v>
      </c>
      <c r="E8458" s="186" t="s">
        <v>21</v>
      </c>
      <c r="F8458" s="132">
        <v>364</v>
      </c>
      <c r="G8458" s="132">
        <v>11</v>
      </c>
      <c r="H8458" s="132">
        <v>11</v>
      </c>
      <c r="I8458" s="132">
        <v>2</v>
      </c>
      <c r="J8458" s="133">
        <v>2.39</v>
      </c>
      <c r="K8458" s="133">
        <v>1.67</v>
      </c>
      <c r="L8458" s="133">
        <v>1.1200000000000001</v>
      </c>
      <c r="M8458" s="134" t="str">
        <f t="shared" si="132"/>
        <v>P</v>
      </c>
      <c r="N8458" s="171" t="s">
        <v>10681</v>
      </c>
      <c r="O8458" s="146" t="s">
        <v>1555</v>
      </c>
      <c r="P8458" s="146" t="s">
        <v>9429</v>
      </c>
      <c r="Q8458" s="147" t="s">
        <v>10519</v>
      </c>
      <c r="R8458" s="187">
        <v>7.68</v>
      </c>
    </row>
    <row r="8459" spans="1:18" x14ac:dyDescent="0.25">
      <c r="A8459" s="135">
        <v>1089376</v>
      </c>
      <c r="B8459" s="148" t="s">
        <v>1786</v>
      </c>
      <c r="C8459" s="135">
        <v>24</v>
      </c>
      <c r="D8459" s="135">
        <v>280</v>
      </c>
      <c r="E8459" s="188" t="s">
        <v>21</v>
      </c>
      <c r="F8459" s="135">
        <v>364</v>
      </c>
      <c r="G8459" s="135">
        <v>11</v>
      </c>
      <c r="H8459" s="135">
        <v>11</v>
      </c>
      <c r="I8459" s="135">
        <v>2</v>
      </c>
      <c r="J8459" s="136">
        <v>2.39</v>
      </c>
      <c r="K8459" s="136">
        <v>1.67</v>
      </c>
      <c r="L8459" s="136">
        <v>1.1200000000000001</v>
      </c>
      <c r="M8459" s="137" t="str">
        <f t="shared" si="132"/>
        <v>P</v>
      </c>
      <c r="N8459" s="172" t="s">
        <v>10681</v>
      </c>
      <c r="O8459" s="149" t="s">
        <v>1555</v>
      </c>
      <c r="P8459" s="149" t="s">
        <v>9429</v>
      </c>
      <c r="Q8459" s="150" t="s">
        <v>10519</v>
      </c>
      <c r="R8459" s="189">
        <v>7.68</v>
      </c>
    </row>
    <row r="8460" spans="1:18" x14ac:dyDescent="0.25">
      <c r="A8460" s="132">
        <v>1089385</v>
      </c>
      <c r="B8460" s="145" t="s">
        <v>7342</v>
      </c>
      <c r="C8460" s="132">
        <v>1</v>
      </c>
      <c r="D8460" s="132">
        <v>52</v>
      </c>
      <c r="E8460" s="186" t="s">
        <v>21</v>
      </c>
      <c r="F8460" s="132" t="s">
        <v>20</v>
      </c>
      <c r="G8460" s="132" t="s">
        <v>20</v>
      </c>
      <c r="H8460" s="132">
        <v>6</v>
      </c>
      <c r="I8460" s="132">
        <v>1</v>
      </c>
      <c r="J8460" s="133">
        <v>3.26</v>
      </c>
      <c r="K8460" s="133">
        <v>2.04</v>
      </c>
      <c r="L8460" s="133">
        <v>2.3199999999999998</v>
      </c>
      <c r="M8460" s="134" t="str">
        <f t="shared" si="132"/>
        <v>P</v>
      </c>
      <c r="N8460" s="173" t="s">
        <v>10682</v>
      </c>
      <c r="O8460" s="146" t="s">
        <v>1506</v>
      </c>
      <c r="P8460" s="146" t="s">
        <v>9426</v>
      </c>
      <c r="Q8460" s="147" t="s">
        <v>10519</v>
      </c>
      <c r="R8460" s="187">
        <v>20.5</v>
      </c>
    </row>
    <row r="8461" spans="1:18" x14ac:dyDescent="0.25">
      <c r="A8461" s="135">
        <v>1089386</v>
      </c>
      <c r="B8461" s="148" t="s">
        <v>7343</v>
      </c>
      <c r="C8461" s="135">
        <v>1</v>
      </c>
      <c r="D8461" s="135">
        <v>28</v>
      </c>
      <c r="E8461" s="188" t="s">
        <v>21</v>
      </c>
      <c r="F8461" s="135" t="s">
        <v>20</v>
      </c>
      <c r="G8461" s="135" t="s">
        <v>20</v>
      </c>
      <c r="H8461" s="135">
        <v>5</v>
      </c>
      <c r="I8461" s="135">
        <v>1</v>
      </c>
      <c r="J8461" s="136">
        <v>3.03</v>
      </c>
      <c r="K8461" s="136">
        <v>2.4300000000000002</v>
      </c>
      <c r="L8461" s="136">
        <v>2.15</v>
      </c>
      <c r="M8461" s="137" t="str">
        <f t="shared" si="132"/>
        <v>P</v>
      </c>
      <c r="N8461" s="174" t="s">
        <v>10682</v>
      </c>
      <c r="O8461" s="149" t="s">
        <v>1506</v>
      </c>
      <c r="P8461" s="149" t="s">
        <v>10040</v>
      </c>
      <c r="Q8461" s="150" t="s">
        <v>10519</v>
      </c>
      <c r="R8461" s="189">
        <v>16.350000000000001</v>
      </c>
    </row>
    <row r="8462" spans="1:18" x14ac:dyDescent="0.25">
      <c r="A8462" s="132">
        <v>1089388</v>
      </c>
      <c r="B8462" s="145" t="s">
        <v>7344</v>
      </c>
      <c r="C8462" s="132">
        <v>6</v>
      </c>
      <c r="D8462" s="132">
        <v>220</v>
      </c>
      <c r="E8462" s="186">
        <v>4</v>
      </c>
      <c r="F8462" s="132">
        <v>264</v>
      </c>
      <c r="G8462" s="132" t="s">
        <v>20</v>
      </c>
      <c r="H8462" s="132">
        <v>20</v>
      </c>
      <c r="I8462" s="132">
        <v>1</v>
      </c>
      <c r="J8462" s="133">
        <v>1.47</v>
      </c>
      <c r="K8462" s="133">
        <v>1.24</v>
      </c>
      <c r="L8462" s="133">
        <v>1.83</v>
      </c>
      <c r="M8462" s="134" t="str">
        <f t="shared" si="132"/>
        <v>P</v>
      </c>
      <c r="N8462" s="173" t="s">
        <v>10681</v>
      </c>
      <c r="O8462" s="146" t="s">
        <v>1555</v>
      </c>
      <c r="P8462" s="146" t="s">
        <v>9400</v>
      </c>
      <c r="Q8462" s="147" t="s">
        <v>10519</v>
      </c>
      <c r="R8462" s="187">
        <v>4.4399999999999995</v>
      </c>
    </row>
    <row r="8463" spans="1:18" x14ac:dyDescent="0.25">
      <c r="A8463" s="135">
        <v>1089391</v>
      </c>
      <c r="B8463" s="148" t="s">
        <v>7345</v>
      </c>
      <c r="C8463" s="135">
        <v>6</v>
      </c>
      <c r="D8463" s="135" t="s">
        <v>20</v>
      </c>
      <c r="E8463" s="188" t="s">
        <v>20</v>
      </c>
      <c r="F8463" s="135" t="s">
        <v>20</v>
      </c>
      <c r="G8463" s="135" t="s">
        <v>20</v>
      </c>
      <c r="H8463" s="135" t="s">
        <v>20</v>
      </c>
      <c r="I8463" s="135" t="s">
        <v>20</v>
      </c>
      <c r="J8463" s="136">
        <v>1.47</v>
      </c>
      <c r="K8463" s="136">
        <v>1.24</v>
      </c>
      <c r="L8463" s="136">
        <v>1.83</v>
      </c>
      <c r="M8463" s="137" t="str">
        <f t="shared" si="132"/>
        <v>P</v>
      </c>
      <c r="N8463" s="174" t="s">
        <v>10681</v>
      </c>
      <c r="O8463" s="149" t="s">
        <v>1555</v>
      </c>
      <c r="P8463" s="149" t="s">
        <v>9400</v>
      </c>
      <c r="Q8463" s="150" t="s">
        <v>10519</v>
      </c>
      <c r="R8463" s="189">
        <v>4.7405857740585775</v>
      </c>
    </row>
    <row r="8464" spans="1:18" x14ac:dyDescent="0.25">
      <c r="A8464" s="132">
        <v>1089399</v>
      </c>
      <c r="B8464" s="145" t="s">
        <v>7346</v>
      </c>
      <c r="C8464" s="132">
        <v>6</v>
      </c>
      <c r="D8464" s="132">
        <v>827</v>
      </c>
      <c r="E8464" s="186" t="s">
        <v>21</v>
      </c>
      <c r="F8464" s="132">
        <v>1080</v>
      </c>
      <c r="G8464" s="132" t="s">
        <v>20</v>
      </c>
      <c r="H8464" s="132">
        <v>50</v>
      </c>
      <c r="I8464" s="132">
        <v>1</v>
      </c>
      <c r="J8464" s="133">
        <v>0.78</v>
      </c>
      <c r="K8464" s="133">
        <v>0.9</v>
      </c>
      <c r="L8464" s="133">
        <v>1.08</v>
      </c>
      <c r="M8464" s="134" t="str">
        <f t="shared" si="132"/>
        <v>P</v>
      </c>
      <c r="N8464" s="173" t="s">
        <v>10681</v>
      </c>
      <c r="O8464" s="146" t="s">
        <v>1506</v>
      </c>
      <c r="P8464" s="146" t="s">
        <v>9403</v>
      </c>
      <c r="Q8464" s="147" t="s">
        <v>10106</v>
      </c>
      <c r="R8464" s="187">
        <v>5.4</v>
      </c>
    </row>
    <row r="8465" spans="1:18" x14ac:dyDescent="0.25">
      <c r="A8465" s="135">
        <v>1089401</v>
      </c>
      <c r="B8465" s="148" t="s">
        <v>7347</v>
      </c>
      <c r="C8465" s="135">
        <v>6</v>
      </c>
      <c r="D8465" s="135">
        <v>882</v>
      </c>
      <c r="E8465" s="188" t="s">
        <v>21</v>
      </c>
      <c r="F8465" s="135">
        <v>980</v>
      </c>
      <c r="G8465" s="135" t="s">
        <v>20</v>
      </c>
      <c r="H8465" s="135">
        <v>45</v>
      </c>
      <c r="I8465" s="135">
        <v>2</v>
      </c>
      <c r="J8465" s="136">
        <v>1.26</v>
      </c>
      <c r="K8465" s="136">
        <v>0.84</v>
      </c>
      <c r="L8465" s="136">
        <v>1.3</v>
      </c>
      <c r="M8465" s="137" t="str">
        <f t="shared" si="132"/>
        <v>P</v>
      </c>
      <c r="N8465" s="174" t="s">
        <v>10681</v>
      </c>
      <c r="O8465" s="149" t="s">
        <v>1506</v>
      </c>
      <c r="P8465" s="149" t="s">
        <v>9410</v>
      </c>
      <c r="Q8465" s="150" t="s">
        <v>10106</v>
      </c>
      <c r="R8465" s="189">
        <v>5.28</v>
      </c>
    </row>
    <row r="8466" spans="1:18" x14ac:dyDescent="0.25">
      <c r="A8466" s="132">
        <v>1089402</v>
      </c>
      <c r="B8466" s="145" t="s">
        <v>7348</v>
      </c>
      <c r="C8466" s="132">
        <v>6</v>
      </c>
      <c r="D8466" s="132">
        <v>498</v>
      </c>
      <c r="E8466" s="186" t="s">
        <v>21</v>
      </c>
      <c r="F8466" s="132">
        <v>664</v>
      </c>
      <c r="G8466" s="132">
        <v>28</v>
      </c>
      <c r="H8466" s="132">
        <v>25</v>
      </c>
      <c r="I8466" s="132">
        <v>1</v>
      </c>
      <c r="J8466" s="133">
        <v>1.6</v>
      </c>
      <c r="K8466" s="133">
        <v>1.02</v>
      </c>
      <c r="L8466" s="133">
        <v>1.76</v>
      </c>
      <c r="M8466" s="134" t="str">
        <f t="shared" si="132"/>
        <v>P</v>
      </c>
      <c r="N8466" s="173" t="s">
        <v>10681</v>
      </c>
      <c r="O8466" s="146" t="s">
        <v>1506</v>
      </c>
      <c r="P8466" s="146" t="s">
        <v>9410</v>
      </c>
      <c r="Q8466" s="147" t="s">
        <v>10519</v>
      </c>
      <c r="R8466" s="187">
        <v>5.28</v>
      </c>
    </row>
    <row r="8467" spans="1:18" x14ac:dyDescent="0.25">
      <c r="A8467" s="135">
        <v>1089487</v>
      </c>
      <c r="B8467" s="148" t="s">
        <v>7349</v>
      </c>
      <c r="C8467" s="135">
        <v>30</v>
      </c>
      <c r="D8467" s="135">
        <v>900</v>
      </c>
      <c r="E8467" s="188">
        <v>20</v>
      </c>
      <c r="F8467" s="135">
        <v>1260</v>
      </c>
      <c r="G8467" s="135" t="s">
        <v>21</v>
      </c>
      <c r="H8467" s="135" t="s">
        <v>21</v>
      </c>
      <c r="I8467" s="135">
        <v>1</v>
      </c>
      <c r="J8467" s="136">
        <v>3.5</v>
      </c>
      <c r="K8467" s="136">
        <v>2</v>
      </c>
      <c r="L8467" s="136">
        <v>0.05</v>
      </c>
      <c r="M8467" s="137" t="str">
        <f t="shared" si="132"/>
        <v>P</v>
      </c>
      <c r="N8467" s="174" t="s">
        <v>10681</v>
      </c>
      <c r="O8467" s="149" t="s">
        <v>1578</v>
      </c>
      <c r="P8467" s="149" t="s">
        <v>9412</v>
      </c>
      <c r="Q8467" s="150" t="s">
        <v>10519</v>
      </c>
      <c r="R8467" s="189">
        <v>2.6999999999999997</v>
      </c>
    </row>
    <row r="8468" spans="1:18" x14ac:dyDescent="0.25">
      <c r="A8468" s="132">
        <v>1089500</v>
      </c>
      <c r="B8468" s="145" t="s">
        <v>7350</v>
      </c>
      <c r="C8468" s="132">
        <v>6</v>
      </c>
      <c r="D8468" s="132">
        <v>400</v>
      </c>
      <c r="E8468" s="186">
        <v>8</v>
      </c>
      <c r="F8468" s="132">
        <v>480</v>
      </c>
      <c r="G8468" s="132" t="s">
        <v>20</v>
      </c>
      <c r="H8468" s="132">
        <v>40</v>
      </c>
      <c r="I8468" s="132">
        <v>1</v>
      </c>
      <c r="J8468" s="133">
        <v>1.24</v>
      </c>
      <c r="K8468" s="133">
        <v>0.85</v>
      </c>
      <c r="L8468" s="133">
        <v>1.26</v>
      </c>
      <c r="M8468" s="134" t="str">
        <f t="shared" si="132"/>
        <v>P</v>
      </c>
      <c r="N8468" s="173" t="s">
        <v>10681</v>
      </c>
      <c r="O8468" s="146" t="s">
        <v>1578</v>
      </c>
      <c r="P8468" s="146" t="s">
        <v>9500</v>
      </c>
      <c r="Q8468" s="147" t="s">
        <v>10519</v>
      </c>
      <c r="R8468" s="187">
        <v>8.4599999999999991</v>
      </c>
    </row>
    <row r="8469" spans="1:18" x14ac:dyDescent="0.25">
      <c r="A8469" s="135">
        <v>1089501</v>
      </c>
      <c r="B8469" s="148" t="s">
        <v>7351</v>
      </c>
      <c r="C8469" s="135">
        <v>3</v>
      </c>
      <c r="D8469" s="135">
        <v>520</v>
      </c>
      <c r="E8469" s="188">
        <v>13</v>
      </c>
      <c r="F8469" s="135">
        <v>780</v>
      </c>
      <c r="G8469" s="135" t="s">
        <v>20</v>
      </c>
      <c r="H8469" s="135">
        <v>65</v>
      </c>
      <c r="I8469" s="135">
        <v>1</v>
      </c>
      <c r="J8469" s="136">
        <v>1.45</v>
      </c>
      <c r="K8469" s="136">
        <v>0.47</v>
      </c>
      <c r="L8469" s="136">
        <v>1.67</v>
      </c>
      <c r="M8469" s="137" t="str">
        <f t="shared" si="132"/>
        <v>P</v>
      </c>
      <c r="N8469" s="174" t="s">
        <v>10681</v>
      </c>
      <c r="O8469" s="149" t="s">
        <v>1578</v>
      </c>
      <c r="P8469" s="149" t="s">
        <v>9500</v>
      </c>
      <c r="Q8469" s="150" t="s">
        <v>10519</v>
      </c>
      <c r="R8469" s="189">
        <v>3.99</v>
      </c>
    </row>
    <row r="8470" spans="1:18" x14ac:dyDescent="0.25">
      <c r="A8470" s="132">
        <v>1089502</v>
      </c>
      <c r="B8470" s="145" t="s">
        <v>7352</v>
      </c>
      <c r="C8470" s="132">
        <v>6</v>
      </c>
      <c r="D8470" s="132">
        <v>880</v>
      </c>
      <c r="E8470" s="186">
        <v>22</v>
      </c>
      <c r="F8470" s="132">
        <v>1320</v>
      </c>
      <c r="G8470" s="132">
        <v>88</v>
      </c>
      <c r="H8470" s="132">
        <v>110</v>
      </c>
      <c r="I8470" s="132">
        <v>1</v>
      </c>
      <c r="J8470" s="133">
        <v>1.03</v>
      </c>
      <c r="K8470" s="133">
        <v>0.7</v>
      </c>
      <c r="L8470" s="133">
        <v>1</v>
      </c>
      <c r="M8470" s="134" t="str">
        <f t="shared" si="132"/>
        <v>P</v>
      </c>
      <c r="N8470" s="173" t="s">
        <v>10681</v>
      </c>
      <c r="O8470" s="146" t="s">
        <v>1578</v>
      </c>
      <c r="P8470" s="146" t="s">
        <v>9500</v>
      </c>
      <c r="Q8470" s="147" t="s">
        <v>10519</v>
      </c>
      <c r="R8470" s="187">
        <v>6.8999999999999995</v>
      </c>
    </row>
    <row r="8471" spans="1:18" x14ac:dyDescent="0.25">
      <c r="A8471" s="135">
        <v>1089506</v>
      </c>
      <c r="B8471" s="148" t="s">
        <v>7353</v>
      </c>
      <c r="C8471" s="135">
        <v>6</v>
      </c>
      <c r="D8471" s="135">
        <v>1053</v>
      </c>
      <c r="E8471" s="188" t="s">
        <v>21</v>
      </c>
      <c r="F8471" s="135">
        <v>1482</v>
      </c>
      <c r="G8471" s="135" t="s">
        <v>20</v>
      </c>
      <c r="H8471" s="135">
        <v>30</v>
      </c>
      <c r="I8471" s="135">
        <v>2</v>
      </c>
      <c r="J8471" s="136">
        <v>1</v>
      </c>
      <c r="K8471" s="136">
        <v>0.75</v>
      </c>
      <c r="L8471" s="136">
        <v>1.25</v>
      </c>
      <c r="M8471" s="137" t="str">
        <f t="shared" si="132"/>
        <v>P</v>
      </c>
      <c r="N8471" s="172" t="s">
        <v>10681</v>
      </c>
      <c r="O8471" s="149" t="s">
        <v>1506</v>
      </c>
      <c r="P8471" s="149" t="s">
        <v>9403</v>
      </c>
      <c r="Q8471" s="150" t="s">
        <v>10519</v>
      </c>
      <c r="R8471" s="189">
        <v>7.74</v>
      </c>
    </row>
    <row r="8472" spans="1:18" x14ac:dyDescent="0.25">
      <c r="A8472" s="132">
        <v>1089511</v>
      </c>
      <c r="B8472" s="145" t="s">
        <v>7354</v>
      </c>
      <c r="C8472" s="132">
        <v>30</v>
      </c>
      <c r="D8472" s="132">
        <v>1350</v>
      </c>
      <c r="E8472" s="186">
        <v>30</v>
      </c>
      <c r="F8472" s="132">
        <v>1890</v>
      </c>
      <c r="G8472" s="132" t="s">
        <v>20</v>
      </c>
      <c r="H8472" s="132">
        <v>150</v>
      </c>
      <c r="I8472" s="132">
        <v>1</v>
      </c>
      <c r="J8472" s="133">
        <v>1.76</v>
      </c>
      <c r="K8472" s="133">
        <v>1.5</v>
      </c>
      <c r="L8472" s="133">
        <v>0.46</v>
      </c>
      <c r="M8472" s="134" t="str">
        <f t="shared" si="132"/>
        <v>P</v>
      </c>
      <c r="N8472" s="171" t="s">
        <v>10681</v>
      </c>
      <c r="O8472" s="146" t="s">
        <v>1578</v>
      </c>
      <c r="P8472" s="146" t="s">
        <v>9412</v>
      </c>
      <c r="Q8472" s="147" t="s">
        <v>10519</v>
      </c>
      <c r="R8472" s="187">
        <v>2.4</v>
      </c>
    </row>
    <row r="8473" spans="1:18" x14ac:dyDescent="0.25">
      <c r="A8473" s="135">
        <v>1089516</v>
      </c>
      <c r="B8473" s="148" t="s">
        <v>7355</v>
      </c>
      <c r="C8473" s="135">
        <v>200</v>
      </c>
      <c r="D8473" s="135">
        <v>58</v>
      </c>
      <c r="E8473" s="188" t="s">
        <v>20</v>
      </c>
      <c r="F8473" s="135" t="s">
        <v>20</v>
      </c>
      <c r="G8473" s="135" t="s">
        <v>20</v>
      </c>
      <c r="H8473" s="135" t="s">
        <v>20</v>
      </c>
      <c r="I8473" s="135" t="s">
        <v>20</v>
      </c>
      <c r="J8473" s="136">
        <v>2.8</v>
      </c>
      <c r="K8473" s="136">
        <v>3.8</v>
      </c>
      <c r="L8473" s="136">
        <v>2.4</v>
      </c>
      <c r="M8473" s="137" t="str">
        <f t="shared" si="132"/>
        <v>P</v>
      </c>
      <c r="N8473" s="172" t="s">
        <v>10682</v>
      </c>
      <c r="O8473" s="149" t="s">
        <v>1506</v>
      </c>
      <c r="P8473" s="149" t="s">
        <v>9401</v>
      </c>
      <c r="Q8473" s="150" t="s">
        <v>10519</v>
      </c>
      <c r="R8473" s="189">
        <v>6</v>
      </c>
    </row>
    <row r="8474" spans="1:18" x14ac:dyDescent="0.25">
      <c r="A8474" s="132">
        <v>1089517</v>
      </c>
      <c r="B8474" s="145" t="s">
        <v>7356</v>
      </c>
      <c r="C8474" s="132">
        <v>1</v>
      </c>
      <c r="D8474" s="132" t="s">
        <v>20</v>
      </c>
      <c r="E8474" s="186" t="s">
        <v>20</v>
      </c>
      <c r="F8474" s="132" t="s">
        <v>20</v>
      </c>
      <c r="G8474" s="132" t="s">
        <v>20</v>
      </c>
      <c r="H8474" s="132" t="s">
        <v>20</v>
      </c>
      <c r="I8474" s="132" t="s">
        <v>20</v>
      </c>
      <c r="J8474" s="133">
        <v>3.05</v>
      </c>
      <c r="K8474" s="133">
        <v>1.35</v>
      </c>
      <c r="L8474" s="133">
        <v>0.255</v>
      </c>
      <c r="M8474" s="134" t="str">
        <f t="shared" si="132"/>
        <v>P</v>
      </c>
      <c r="N8474" s="173" t="s">
        <v>10682</v>
      </c>
      <c r="O8474" s="146" t="s">
        <v>1611</v>
      </c>
      <c r="P8474" s="146" t="s">
        <v>10026</v>
      </c>
      <c r="Q8474" s="147" t="s">
        <v>10519</v>
      </c>
      <c r="R8474" s="187">
        <v>3.8507462686567164</v>
      </c>
    </row>
    <row r="8475" spans="1:18" x14ac:dyDescent="0.25">
      <c r="A8475" s="135">
        <v>1089529</v>
      </c>
      <c r="B8475" s="148" t="s">
        <v>7357</v>
      </c>
      <c r="C8475" s="135">
        <v>1</v>
      </c>
      <c r="D8475" s="135">
        <v>20</v>
      </c>
      <c r="E8475" s="188" t="s">
        <v>21</v>
      </c>
      <c r="F8475" s="135">
        <v>30</v>
      </c>
      <c r="G8475" s="135" t="s">
        <v>21</v>
      </c>
      <c r="H8475" s="135" t="s">
        <v>21</v>
      </c>
      <c r="I8475" s="135" t="s">
        <v>21</v>
      </c>
      <c r="J8475" s="136">
        <v>3.75</v>
      </c>
      <c r="K8475" s="136">
        <v>2.7</v>
      </c>
      <c r="L8475" s="136">
        <v>5</v>
      </c>
      <c r="M8475" s="137" t="str">
        <f t="shared" si="132"/>
        <v>P</v>
      </c>
      <c r="N8475" s="172" t="s">
        <v>10682</v>
      </c>
      <c r="O8475" s="149" t="s">
        <v>1506</v>
      </c>
      <c r="P8475" s="149" t="s">
        <v>9484</v>
      </c>
      <c r="Q8475" s="150" t="s">
        <v>10519</v>
      </c>
      <c r="R8475" s="189">
        <v>31.72</v>
      </c>
    </row>
    <row r="8476" spans="1:18" x14ac:dyDescent="0.25">
      <c r="A8476" s="132">
        <v>1089530</v>
      </c>
      <c r="B8476" s="145" t="s">
        <v>7358</v>
      </c>
      <c r="C8476" s="132">
        <v>50</v>
      </c>
      <c r="D8476" s="132">
        <v>1080</v>
      </c>
      <c r="E8476" s="186">
        <v>20</v>
      </c>
      <c r="F8476" s="132">
        <v>1440</v>
      </c>
      <c r="G8476" s="132" t="s">
        <v>21</v>
      </c>
      <c r="H8476" s="132" t="s">
        <v>21</v>
      </c>
      <c r="I8476" s="132">
        <v>1</v>
      </c>
      <c r="J8476" s="133">
        <v>3.5</v>
      </c>
      <c r="K8476" s="133">
        <v>2</v>
      </c>
      <c r="L8476" s="133">
        <v>0.05</v>
      </c>
      <c r="M8476" s="134" t="str">
        <f t="shared" si="132"/>
        <v>P</v>
      </c>
      <c r="N8476" s="173" t="s">
        <v>10681</v>
      </c>
      <c r="O8476" s="146" t="s">
        <v>1578</v>
      </c>
      <c r="P8476" s="146" t="s">
        <v>9412</v>
      </c>
      <c r="Q8476" s="147" t="s">
        <v>10519</v>
      </c>
      <c r="R8476" s="187">
        <v>3</v>
      </c>
    </row>
    <row r="8477" spans="1:18" x14ac:dyDescent="0.25">
      <c r="A8477" s="135">
        <v>1089610</v>
      </c>
      <c r="B8477" s="148" t="s">
        <v>7359</v>
      </c>
      <c r="C8477" s="135">
        <v>4</v>
      </c>
      <c r="D8477" s="135" t="s">
        <v>20</v>
      </c>
      <c r="E8477" s="188" t="s">
        <v>20</v>
      </c>
      <c r="F8477" s="135" t="s">
        <v>20</v>
      </c>
      <c r="G8477" s="135" t="s">
        <v>20</v>
      </c>
      <c r="H8477" s="135" t="s">
        <v>20</v>
      </c>
      <c r="I8477" s="135" t="s">
        <v>20</v>
      </c>
      <c r="J8477" s="136">
        <v>3.06</v>
      </c>
      <c r="K8477" s="136">
        <v>2.0699999999999998</v>
      </c>
      <c r="L8477" s="136">
        <v>1.41</v>
      </c>
      <c r="M8477" s="137" t="str">
        <f t="shared" si="132"/>
        <v>P</v>
      </c>
      <c r="N8477" s="172" t="s">
        <v>10682</v>
      </c>
      <c r="O8477" s="149" t="s">
        <v>1500</v>
      </c>
      <c r="P8477" s="149" t="s">
        <v>9440</v>
      </c>
      <c r="Q8477" s="150" t="s">
        <v>10519</v>
      </c>
      <c r="R8477" s="189">
        <v>3</v>
      </c>
    </row>
    <row r="8478" spans="1:18" x14ac:dyDescent="0.25">
      <c r="A8478" s="132">
        <v>1089616</v>
      </c>
      <c r="B8478" s="145" t="s">
        <v>1638</v>
      </c>
      <c r="C8478" s="132">
        <v>50</v>
      </c>
      <c r="D8478" s="132">
        <v>1080</v>
      </c>
      <c r="E8478" s="186">
        <v>20</v>
      </c>
      <c r="F8478" s="132" t="s">
        <v>20</v>
      </c>
      <c r="G8478" s="132" t="s">
        <v>20</v>
      </c>
      <c r="H8478" s="132" t="s">
        <v>20</v>
      </c>
      <c r="I8478" s="132" t="s">
        <v>20</v>
      </c>
      <c r="J8478" s="133">
        <v>3.5</v>
      </c>
      <c r="K8478" s="133">
        <v>2</v>
      </c>
      <c r="L8478" s="133">
        <v>0.05</v>
      </c>
      <c r="M8478" s="134" t="str">
        <f t="shared" si="132"/>
        <v>P</v>
      </c>
      <c r="N8478" s="171" t="s">
        <v>10681</v>
      </c>
      <c r="O8478" s="146" t="s">
        <v>1578</v>
      </c>
      <c r="P8478" s="146" t="s">
        <v>9412</v>
      </c>
      <c r="Q8478" s="147" t="s">
        <v>10519</v>
      </c>
      <c r="R8478" s="187">
        <v>10</v>
      </c>
    </row>
    <row r="8479" spans="1:18" x14ac:dyDescent="0.25">
      <c r="A8479" s="135">
        <v>1089645</v>
      </c>
      <c r="B8479" s="148" t="s">
        <v>7360</v>
      </c>
      <c r="C8479" s="135">
        <v>3</v>
      </c>
      <c r="D8479" s="135" t="s">
        <v>20</v>
      </c>
      <c r="E8479" s="188" t="s">
        <v>20</v>
      </c>
      <c r="F8479" s="135" t="s">
        <v>20</v>
      </c>
      <c r="G8479" s="135" t="s">
        <v>20</v>
      </c>
      <c r="H8479" s="135" t="s">
        <v>20</v>
      </c>
      <c r="I8479" s="135" t="s">
        <v>20</v>
      </c>
      <c r="J8479" s="136">
        <v>4</v>
      </c>
      <c r="K8479" s="136">
        <v>2.2999999999999998</v>
      </c>
      <c r="L8479" s="136">
        <v>0.15</v>
      </c>
      <c r="M8479" s="137" t="str">
        <f t="shared" si="132"/>
        <v>P</v>
      </c>
      <c r="N8479" s="172" t="s">
        <v>10682</v>
      </c>
      <c r="O8479" s="149" t="s">
        <v>1587</v>
      </c>
      <c r="P8479" s="149" t="s">
        <v>9421</v>
      </c>
      <c r="Q8479" s="150" t="s">
        <v>10519</v>
      </c>
      <c r="R8479" s="189">
        <v>4.9799999999999995</v>
      </c>
    </row>
    <row r="8480" spans="1:18" x14ac:dyDescent="0.25">
      <c r="A8480" s="132">
        <v>1089661</v>
      </c>
      <c r="B8480" s="145" t="s">
        <v>7361</v>
      </c>
      <c r="C8480" s="132">
        <v>1</v>
      </c>
      <c r="D8480" s="132">
        <v>1</v>
      </c>
      <c r="E8480" s="186" t="s">
        <v>21</v>
      </c>
      <c r="F8480" s="132" t="s">
        <v>21</v>
      </c>
      <c r="G8480" s="132" t="s">
        <v>21</v>
      </c>
      <c r="H8480" s="132" t="s">
        <v>21</v>
      </c>
      <c r="I8480" s="132" t="s">
        <v>21</v>
      </c>
      <c r="J8480" s="133">
        <v>1</v>
      </c>
      <c r="K8480" s="133">
        <v>1</v>
      </c>
      <c r="L8480" s="133">
        <v>1</v>
      </c>
      <c r="M8480" s="134" t="str">
        <f t="shared" si="132"/>
        <v>P</v>
      </c>
      <c r="N8480" s="171" t="s">
        <v>10682</v>
      </c>
      <c r="O8480" s="146" t="s">
        <v>1506</v>
      </c>
      <c r="P8480" s="146" t="s">
        <v>9426</v>
      </c>
      <c r="Q8480" s="147" t="s">
        <v>10519</v>
      </c>
      <c r="R8480" s="187">
        <v>690.12</v>
      </c>
    </row>
    <row r="8481" spans="1:18" x14ac:dyDescent="0.25">
      <c r="A8481" s="135">
        <v>1089662</v>
      </c>
      <c r="B8481" s="148" t="s">
        <v>7362</v>
      </c>
      <c r="C8481" s="135">
        <v>1</v>
      </c>
      <c r="D8481" s="135">
        <v>1</v>
      </c>
      <c r="E8481" s="188" t="s">
        <v>21</v>
      </c>
      <c r="F8481" s="135" t="s">
        <v>21</v>
      </c>
      <c r="G8481" s="135" t="s">
        <v>21</v>
      </c>
      <c r="H8481" s="135" t="s">
        <v>21</v>
      </c>
      <c r="I8481" s="135" t="s">
        <v>21</v>
      </c>
      <c r="J8481" s="136">
        <v>1</v>
      </c>
      <c r="K8481" s="136">
        <v>1</v>
      </c>
      <c r="L8481" s="136">
        <v>1</v>
      </c>
      <c r="M8481" s="137" t="str">
        <f t="shared" si="132"/>
        <v>P</v>
      </c>
      <c r="N8481" s="172" t="s">
        <v>10682</v>
      </c>
      <c r="O8481" s="149" t="s">
        <v>1506</v>
      </c>
      <c r="P8481" s="149" t="s">
        <v>9426</v>
      </c>
      <c r="Q8481" s="150" t="s">
        <v>10519</v>
      </c>
      <c r="R8481" s="189">
        <v>0.01</v>
      </c>
    </row>
    <row r="8482" spans="1:18" x14ac:dyDescent="0.25">
      <c r="A8482" s="132">
        <v>1089663</v>
      </c>
      <c r="B8482" s="145" t="s">
        <v>7363</v>
      </c>
      <c r="C8482" s="132">
        <v>1</v>
      </c>
      <c r="D8482" s="132">
        <v>1</v>
      </c>
      <c r="E8482" s="186" t="s">
        <v>21</v>
      </c>
      <c r="F8482" s="132" t="s">
        <v>21</v>
      </c>
      <c r="G8482" s="132" t="s">
        <v>21</v>
      </c>
      <c r="H8482" s="132" t="s">
        <v>21</v>
      </c>
      <c r="I8482" s="132" t="s">
        <v>21</v>
      </c>
      <c r="J8482" s="133">
        <v>1</v>
      </c>
      <c r="K8482" s="133">
        <v>1</v>
      </c>
      <c r="L8482" s="133">
        <v>1</v>
      </c>
      <c r="M8482" s="134" t="str">
        <f t="shared" si="132"/>
        <v>P</v>
      </c>
      <c r="N8482" s="171" t="s">
        <v>10682</v>
      </c>
      <c r="O8482" s="146" t="s">
        <v>1506</v>
      </c>
      <c r="P8482" s="146" t="s">
        <v>9426</v>
      </c>
      <c r="Q8482" s="147" t="s">
        <v>10519</v>
      </c>
      <c r="R8482" s="187">
        <v>652.89</v>
      </c>
    </row>
    <row r="8483" spans="1:18" x14ac:dyDescent="0.25">
      <c r="A8483" s="135">
        <v>1089664</v>
      </c>
      <c r="B8483" s="148" t="s">
        <v>7364</v>
      </c>
      <c r="C8483" s="135">
        <v>1</v>
      </c>
      <c r="D8483" s="135">
        <v>1</v>
      </c>
      <c r="E8483" s="188" t="s">
        <v>21</v>
      </c>
      <c r="F8483" s="135" t="s">
        <v>21</v>
      </c>
      <c r="G8483" s="135" t="s">
        <v>21</v>
      </c>
      <c r="H8483" s="135" t="s">
        <v>21</v>
      </c>
      <c r="I8483" s="135" t="s">
        <v>21</v>
      </c>
      <c r="J8483" s="136">
        <v>1</v>
      </c>
      <c r="K8483" s="136">
        <v>1</v>
      </c>
      <c r="L8483" s="136">
        <v>1</v>
      </c>
      <c r="M8483" s="137" t="str">
        <f t="shared" si="132"/>
        <v>P</v>
      </c>
      <c r="N8483" s="172" t="s">
        <v>10682</v>
      </c>
      <c r="O8483" s="149" t="s">
        <v>1506</v>
      </c>
      <c r="P8483" s="149" t="s">
        <v>9426</v>
      </c>
      <c r="Q8483" s="150" t="s">
        <v>10519</v>
      </c>
      <c r="R8483" s="189">
        <v>1383.31</v>
      </c>
    </row>
    <row r="8484" spans="1:18" x14ac:dyDescent="0.25">
      <c r="A8484" s="132">
        <v>1089665</v>
      </c>
      <c r="B8484" s="145" t="s">
        <v>7365</v>
      </c>
      <c r="C8484" s="132">
        <v>1</v>
      </c>
      <c r="D8484" s="132">
        <v>1</v>
      </c>
      <c r="E8484" s="186" t="s">
        <v>21</v>
      </c>
      <c r="F8484" s="132" t="s">
        <v>21</v>
      </c>
      <c r="G8484" s="132" t="s">
        <v>21</v>
      </c>
      <c r="H8484" s="132" t="s">
        <v>21</v>
      </c>
      <c r="I8484" s="132" t="s">
        <v>21</v>
      </c>
      <c r="J8484" s="133">
        <v>1</v>
      </c>
      <c r="K8484" s="133">
        <v>1</v>
      </c>
      <c r="L8484" s="133">
        <v>1</v>
      </c>
      <c r="M8484" s="134" t="str">
        <f t="shared" si="132"/>
        <v>P</v>
      </c>
      <c r="N8484" s="171" t="s">
        <v>10682</v>
      </c>
      <c r="O8484" s="146" t="s">
        <v>1506</v>
      </c>
      <c r="P8484" s="146" t="s">
        <v>9426</v>
      </c>
      <c r="Q8484" s="147" t="s">
        <v>10519</v>
      </c>
      <c r="R8484" s="187">
        <v>587.01</v>
      </c>
    </row>
    <row r="8485" spans="1:18" x14ac:dyDescent="0.25">
      <c r="A8485" s="135">
        <v>1089670</v>
      </c>
      <c r="B8485" s="148" t="s">
        <v>7366</v>
      </c>
      <c r="C8485" s="135">
        <v>3</v>
      </c>
      <c r="D8485" s="135">
        <v>480</v>
      </c>
      <c r="E8485" s="188">
        <v>48</v>
      </c>
      <c r="F8485" s="135">
        <v>720</v>
      </c>
      <c r="G8485" s="135" t="s">
        <v>21</v>
      </c>
      <c r="H8485" s="135" t="s">
        <v>21</v>
      </c>
      <c r="I8485" s="135" t="s">
        <v>21</v>
      </c>
      <c r="J8485" s="136">
        <v>3</v>
      </c>
      <c r="K8485" s="136">
        <v>1</v>
      </c>
      <c r="L8485" s="136">
        <v>0.7</v>
      </c>
      <c r="M8485" s="137" t="str">
        <f t="shared" si="132"/>
        <v>P</v>
      </c>
      <c r="N8485" s="172" t="s">
        <v>10682</v>
      </c>
      <c r="O8485" s="149" t="s">
        <v>1614</v>
      </c>
      <c r="P8485" s="149" t="s">
        <v>9438</v>
      </c>
      <c r="Q8485" s="150" t="s">
        <v>10519</v>
      </c>
      <c r="R8485" s="189">
        <v>2.2199999999999998</v>
      </c>
    </row>
    <row r="8486" spans="1:18" x14ac:dyDescent="0.25">
      <c r="A8486" s="132">
        <v>1089704</v>
      </c>
      <c r="B8486" s="145" t="s">
        <v>7367</v>
      </c>
      <c r="C8486" s="132">
        <v>4</v>
      </c>
      <c r="D8486" s="132">
        <v>324</v>
      </c>
      <c r="E8486" s="186" t="s">
        <v>20</v>
      </c>
      <c r="F8486" s="132" t="s">
        <v>20</v>
      </c>
      <c r="G8486" s="132" t="s">
        <v>20</v>
      </c>
      <c r="H8486" s="132" t="s">
        <v>20</v>
      </c>
      <c r="I8486" s="132" t="s">
        <v>20</v>
      </c>
      <c r="J8486" s="133">
        <v>2.4</v>
      </c>
      <c r="K8486" s="133">
        <v>2</v>
      </c>
      <c r="L8486" s="133">
        <v>0.95</v>
      </c>
      <c r="M8486" s="134" t="str">
        <f t="shared" si="132"/>
        <v>P</v>
      </c>
      <c r="N8486" s="171" t="s">
        <v>10682</v>
      </c>
      <c r="O8486" s="146" t="s">
        <v>1506</v>
      </c>
      <c r="P8486" s="146" t="s">
        <v>10051</v>
      </c>
      <c r="Q8486" s="147" t="s">
        <v>10519</v>
      </c>
      <c r="R8486" s="187">
        <v>1.1200000000000001</v>
      </c>
    </row>
    <row r="8487" spans="1:18" x14ac:dyDescent="0.25">
      <c r="A8487" s="135">
        <v>1089731</v>
      </c>
      <c r="B8487" s="148" t="s">
        <v>10595</v>
      </c>
      <c r="C8487" s="135">
        <v>1</v>
      </c>
      <c r="D8487" s="135" t="s">
        <v>20</v>
      </c>
      <c r="E8487" s="188" t="s">
        <v>20</v>
      </c>
      <c r="F8487" s="135" t="s">
        <v>20</v>
      </c>
      <c r="G8487" s="135" t="s">
        <v>20</v>
      </c>
      <c r="H8487" s="135" t="s">
        <v>20</v>
      </c>
      <c r="I8487" s="135" t="s">
        <v>20</v>
      </c>
      <c r="J8487" s="136">
        <v>8.5</v>
      </c>
      <c r="K8487" s="136">
        <v>6.75</v>
      </c>
      <c r="L8487" s="136">
        <v>0.2</v>
      </c>
      <c r="M8487" s="137" t="str">
        <f t="shared" si="132"/>
        <v>P</v>
      </c>
      <c r="N8487" s="174" t="s">
        <v>10682</v>
      </c>
      <c r="O8487" s="149" t="s">
        <v>1506</v>
      </c>
      <c r="P8487" s="149" t="s">
        <v>10580</v>
      </c>
      <c r="Q8487" s="150" t="s">
        <v>10519</v>
      </c>
      <c r="R8487" s="189">
        <v>24.03</v>
      </c>
    </row>
    <row r="8488" spans="1:18" x14ac:dyDescent="0.25">
      <c r="A8488" s="132">
        <v>1089732</v>
      </c>
      <c r="B8488" s="145" t="s">
        <v>10551</v>
      </c>
      <c r="C8488" s="132">
        <v>1</v>
      </c>
      <c r="D8488" s="132" t="s">
        <v>20</v>
      </c>
      <c r="E8488" s="186" t="s">
        <v>20</v>
      </c>
      <c r="F8488" s="132" t="s">
        <v>20</v>
      </c>
      <c r="G8488" s="132" t="s">
        <v>20</v>
      </c>
      <c r="H8488" s="132" t="s">
        <v>20</v>
      </c>
      <c r="I8488" s="132" t="s">
        <v>20</v>
      </c>
      <c r="J8488" s="133">
        <v>4.5999999999999996</v>
      </c>
      <c r="K8488" s="133">
        <v>3.25</v>
      </c>
      <c r="L8488" s="133">
        <v>0.2</v>
      </c>
      <c r="M8488" s="134" t="str">
        <f t="shared" si="132"/>
        <v>P</v>
      </c>
      <c r="N8488" s="171" t="s">
        <v>10682</v>
      </c>
      <c r="O8488" s="146" t="s">
        <v>1506</v>
      </c>
      <c r="P8488" s="146" t="s">
        <v>10580</v>
      </c>
      <c r="Q8488" s="147" t="s">
        <v>10519</v>
      </c>
      <c r="R8488" s="187">
        <v>14.52</v>
      </c>
    </row>
    <row r="8489" spans="1:18" x14ac:dyDescent="0.25">
      <c r="A8489" s="135">
        <v>1089735</v>
      </c>
      <c r="B8489" s="148" t="s">
        <v>7368</v>
      </c>
      <c r="C8489" s="135">
        <v>30</v>
      </c>
      <c r="D8489" s="135">
        <v>192</v>
      </c>
      <c r="E8489" s="188">
        <v>16</v>
      </c>
      <c r="F8489" s="135">
        <v>240</v>
      </c>
      <c r="G8489" s="135" t="s">
        <v>21</v>
      </c>
      <c r="H8489" s="135" t="s">
        <v>21</v>
      </c>
      <c r="I8489" s="135" t="s">
        <v>21</v>
      </c>
      <c r="J8489" s="136">
        <v>3.1</v>
      </c>
      <c r="K8489" s="136">
        <v>2.6</v>
      </c>
      <c r="L8489" s="136">
        <v>0.6</v>
      </c>
      <c r="M8489" s="137" t="str">
        <f t="shared" si="132"/>
        <v>P</v>
      </c>
      <c r="N8489" s="172" t="s">
        <v>10681</v>
      </c>
      <c r="O8489" s="149" t="s">
        <v>1614</v>
      </c>
      <c r="P8489" s="149" t="s">
        <v>9438</v>
      </c>
      <c r="Q8489" s="150" t="s">
        <v>10519</v>
      </c>
      <c r="R8489" s="189">
        <v>1.5</v>
      </c>
    </row>
    <row r="8490" spans="1:18" x14ac:dyDescent="0.25">
      <c r="A8490" s="132">
        <v>1089743</v>
      </c>
      <c r="B8490" s="145" t="s">
        <v>10552</v>
      </c>
      <c r="C8490" s="132">
        <v>5</v>
      </c>
      <c r="D8490" s="132" t="s">
        <v>20</v>
      </c>
      <c r="E8490" s="186" t="s">
        <v>20</v>
      </c>
      <c r="F8490" s="132" t="s">
        <v>20</v>
      </c>
      <c r="G8490" s="132" t="s">
        <v>20</v>
      </c>
      <c r="H8490" s="132" t="s">
        <v>20</v>
      </c>
      <c r="I8490" s="132" t="s">
        <v>20</v>
      </c>
      <c r="J8490" s="133">
        <v>8.75</v>
      </c>
      <c r="K8490" s="133">
        <v>6.4</v>
      </c>
      <c r="L8490" s="133">
        <v>0.3</v>
      </c>
      <c r="M8490" s="134" t="str">
        <f t="shared" si="132"/>
        <v>P</v>
      </c>
      <c r="N8490" s="171" t="s">
        <v>10682</v>
      </c>
      <c r="O8490" s="146" t="s">
        <v>1506</v>
      </c>
      <c r="P8490" s="146" t="s">
        <v>10580</v>
      </c>
      <c r="Q8490" s="147" t="s">
        <v>10519</v>
      </c>
      <c r="R8490" s="187">
        <v>28.05</v>
      </c>
    </row>
    <row r="8491" spans="1:18" x14ac:dyDescent="0.25">
      <c r="A8491" s="135">
        <v>1089747</v>
      </c>
      <c r="B8491" s="148" t="s">
        <v>7369</v>
      </c>
      <c r="C8491" s="135">
        <v>1</v>
      </c>
      <c r="D8491" s="135">
        <v>2</v>
      </c>
      <c r="E8491" s="188" t="s">
        <v>21</v>
      </c>
      <c r="F8491" s="135" t="s">
        <v>21</v>
      </c>
      <c r="G8491" s="135" t="s">
        <v>21</v>
      </c>
      <c r="H8491" s="135" t="s">
        <v>21</v>
      </c>
      <c r="I8491" s="135" t="s">
        <v>21</v>
      </c>
      <c r="J8491" s="136">
        <v>7.8</v>
      </c>
      <c r="K8491" s="136">
        <v>6</v>
      </c>
      <c r="L8491" s="136">
        <v>10</v>
      </c>
      <c r="M8491" s="137" t="str">
        <f t="shared" si="132"/>
        <v>P</v>
      </c>
      <c r="N8491" s="174" t="s">
        <v>10682</v>
      </c>
      <c r="O8491" s="149" t="s">
        <v>1506</v>
      </c>
      <c r="P8491" s="149" t="s">
        <v>10040</v>
      </c>
      <c r="Q8491" s="150" t="s">
        <v>10519</v>
      </c>
      <c r="R8491" s="189">
        <v>294.14999999999998</v>
      </c>
    </row>
    <row r="8492" spans="1:18" x14ac:dyDescent="0.25">
      <c r="A8492" s="132">
        <v>1089756</v>
      </c>
      <c r="B8492" s="145" t="s">
        <v>7370</v>
      </c>
      <c r="C8492" s="132">
        <v>10</v>
      </c>
      <c r="D8492" s="132">
        <v>243</v>
      </c>
      <c r="E8492" s="186" t="s">
        <v>20</v>
      </c>
      <c r="F8492" s="132" t="s">
        <v>20</v>
      </c>
      <c r="G8492" s="132" t="s">
        <v>20</v>
      </c>
      <c r="H8492" s="132" t="s">
        <v>20</v>
      </c>
      <c r="I8492" s="132" t="s">
        <v>20</v>
      </c>
      <c r="J8492" s="133">
        <v>1.55</v>
      </c>
      <c r="K8492" s="133">
        <v>0.7</v>
      </c>
      <c r="L8492" s="133">
        <v>0.1</v>
      </c>
      <c r="M8492" s="134" t="str">
        <f t="shared" si="132"/>
        <v>P</v>
      </c>
      <c r="N8492" s="171" t="s">
        <v>10682</v>
      </c>
      <c r="O8492" s="146" t="s">
        <v>1506</v>
      </c>
      <c r="P8492" s="146" t="s">
        <v>9401</v>
      </c>
      <c r="Q8492" s="147" t="s">
        <v>10519</v>
      </c>
      <c r="R8492" s="187">
        <v>7.1999999999999993</v>
      </c>
    </row>
    <row r="8493" spans="1:18" x14ac:dyDescent="0.25">
      <c r="A8493" s="135">
        <v>1089757</v>
      </c>
      <c r="B8493" s="148" t="s">
        <v>7371</v>
      </c>
      <c r="C8493" s="135">
        <v>20</v>
      </c>
      <c r="D8493" s="135">
        <v>2250</v>
      </c>
      <c r="E8493" s="188">
        <v>50</v>
      </c>
      <c r="F8493" s="135">
        <v>2700</v>
      </c>
      <c r="G8493" s="135">
        <v>200</v>
      </c>
      <c r="H8493" s="135" t="s">
        <v>21</v>
      </c>
      <c r="I8493" s="135">
        <v>1</v>
      </c>
      <c r="J8493" s="136">
        <v>2.2999999999999998</v>
      </c>
      <c r="K8493" s="136">
        <v>0.9</v>
      </c>
      <c r="L8493" s="136">
        <v>0.21</v>
      </c>
      <c r="M8493" s="137" t="str">
        <f t="shared" si="132"/>
        <v>P</v>
      </c>
      <c r="N8493" s="172" t="s">
        <v>10681</v>
      </c>
      <c r="O8493" s="149" t="s">
        <v>1578</v>
      </c>
      <c r="P8493" s="149" t="s">
        <v>9464</v>
      </c>
      <c r="Q8493" s="150" t="s">
        <v>10106</v>
      </c>
      <c r="R8493" s="189">
        <v>2.6</v>
      </c>
    </row>
    <row r="8494" spans="1:18" x14ac:dyDescent="0.25">
      <c r="A8494" s="132">
        <v>1089758</v>
      </c>
      <c r="B8494" s="145" t="s">
        <v>7372</v>
      </c>
      <c r="C8494" s="132">
        <v>5</v>
      </c>
      <c r="D8494" s="132" t="s">
        <v>20</v>
      </c>
      <c r="E8494" s="186">
        <v>112</v>
      </c>
      <c r="F8494" s="132" t="s">
        <v>20</v>
      </c>
      <c r="G8494" s="132" t="s">
        <v>21</v>
      </c>
      <c r="H8494" s="132" t="s">
        <v>21</v>
      </c>
      <c r="I8494" s="132" t="s">
        <v>21</v>
      </c>
      <c r="J8494" s="133">
        <v>6.0000000000000001E-3</v>
      </c>
      <c r="K8494" s="133">
        <v>3</v>
      </c>
      <c r="L8494" s="133">
        <v>2.5</v>
      </c>
      <c r="M8494" s="134" t="str">
        <f t="shared" si="132"/>
        <v>P</v>
      </c>
      <c r="N8494" s="171" t="s">
        <v>10682</v>
      </c>
      <c r="O8494" s="146" t="s">
        <v>1506</v>
      </c>
      <c r="P8494" s="146" t="s">
        <v>9401</v>
      </c>
      <c r="Q8494" s="147" t="s">
        <v>10519</v>
      </c>
      <c r="R8494" s="187">
        <v>4.75</v>
      </c>
    </row>
    <row r="8495" spans="1:18" x14ac:dyDescent="0.25">
      <c r="A8495" s="135">
        <v>1089759</v>
      </c>
      <c r="B8495" s="148" t="s">
        <v>7373</v>
      </c>
      <c r="C8495" s="135">
        <v>5</v>
      </c>
      <c r="D8495" s="135">
        <v>55</v>
      </c>
      <c r="E8495" s="188" t="s">
        <v>20</v>
      </c>
      <c r="F8495" s="135" t="s">
        <v>20</v>
      </c>
      <c r="G8495" s="135" t="s">
        <v>20</v>
      </c>
      <c r="H8495" s="135" t="s">
        <v>20</v>
      </c>
      <c r="I8495" s="135" t="s">
        <v>20</v>
      </c>
      <c r="J8495" s="136">
        <v>2.5</v>
      </c>
      <c r="K8495" s="136">
        <v>1.5</v>
      </c>
      <c r="L8495" s="136">
        <v>3.0000000000000001E-3</v>
      </c>
      <c r="M8495" s="137" t="str">
        <f t="shared" si="132"/>
        <v>P</v>
      </c>
      <c r="N8495" s="172" t="s">
        <v>10682</v>
      </c>
      <c r="O8495" s="149" t="s">
        <v>1506</v>
      </c>
      <c r="P8495" s="149" t="s">
        <v>9401</v>
      </c>
      <c r="Q8495" s="150" t="s">
        <v>10519</v>
      </c>
      <c r="R8495" s="189">
        <v>4.6999999999999993</v>
      </c>
    </row>
    <row r="8496" spans="1:18" x14ac:dyDescent="0.25">
      <c r="A8496" s="132">
        <v>1089762</v>
      </c>
      <c r="B8496" s="145" t="s">
        <v>10553</v>
      </c>
      <c r="C8496" s="132">
        <v>1</v>
      </c>
      <c r="D8496" s="132" t="s">
        <v>20</v>
      </c>
      <c r="E8496" s="186" t="s">
        <v>20</v>
      </c>
      <c r="F8496" s="132" t="s">
        <v>20</v>
      </c>
      <c r="G8496" s="132" t="s">
        <v>20</v>
      </c>
      <c r="H8496" s="132" t="s">
        <v>20</v>
      </c>
      <c r="I8496" s="132" t="s">
        <v>20</v>
      </c>
      <c r="J8496" s="133">
        <v>8</v>
      </c>
      <c r="K8496" s="133">
        <v>4.5999999999999996</v>
      </c>
      <c r="L8496" s="133">
        <v>0.2</v>
      </c>
      <c r="M8496" s="134" t="str">
        <f t="shared" si="132"/>
        <v>P</v>
      </c>
      <c r="N8496" s="171" t="s">
        <v>10682</v>
      </c>
      <c r="O8496" s="146" t="s">
        <v>1506</v>
      </c>
      <c r="P8496" s="146" t="s">
        <v>10580</v>
      </c>
      <c r="Q8496" s="147" t="s">
        <v>10519</v>
      </c>
      <c r="R8496" s="187">
        <v>7.01</v>
      </c>
    </row>
    <row r="8497" spans="1:18" x14ac:dyDescent="0.25">
      <c r="A8497" s="135">
        <v>1089764</v>
      </c>
      <c r="B8497" s="148" t="s">
        <v>7374</v>
      </c>
      <c r="C8497" s="135">
        <v>6</v>
      </c>
      <c r="D8497" s="135">
        <v>72</v>
      </c>
      <c r="E8497" s="188">
        <v>4</v>
      </c>
      <c r="F8497" s="135">
        <v>96</v>
      </c>
      <c r="G8497" s="135" t="s">
        <v>21</v>
      </c>
      <c r="H8497" s="135" t="s">
        <v>21</v>
      </c>
      <c r="I8497" s="135" t="s">
        <v>21</v>
      </c>
      <c r="J8497" s="136">
        <v>3.86</v>
      </c>
      <c r="K8497" s="136">
        <v>3.41</v>
      </c>
      <c r="L8497" s="136">
        <v>0.87</v>
      </c>
      <c r="M8497" s="137" t="str">
        <f t="shared" si="132"/>
        <v>P</v>
      </c>
      <c r="N8497" s="172" t="s">
        <v>10682</v>
      </c>
      <c r="O8497" s="149" t="s">
        <v>1500</v>
      </c>
      <c r="P8497" s="149" t="s">
        <v>9428</v>
      </c>
      <c r="Q8497" s="150" t="s">
        <v>10519</v>
      </c>
      <c r="R8497" s="189">
        <v>9</v>
      </c>
    </row>
    <row r="8498" spans="1:18" x14ac:dyDescent="0.25">
      <c r="A8498" s="132">
        <v>1089773</v>
      </c>
      <c r="B8498" s="145" t="s">
        <v>7375</v>
      </c>
      <c r="C8498" s="132">
        <v>4</v>
      </c>
      <c r="D8498" s="132">
        <v>40</v>
      </c>
      <c r="E8498" s="186" t="s">
        <v>21</v>
      </c>
      <c r="F8498" s="132">
        <v>49</v>
      </c>
      <c r="G8498" s="132" t="s">
        <v>21</v>
      </c>
      <c r="H8498" s="132" t="s">
        <v>21</v>
      </c>
      <c r="I8498" s="132" t="s">
        <v>21</v>
      </c>
      <c r="J8498" s="133">
        <v>4.7</v>
      </c>
      <c r="K8498" s="133">
        <v>3.25</v>
      </c>
      <c r="L8498" s="133">
        <v>2.2000000000000002</v>
      </c>
      <c r="M8498" s="134" t="str">
        <f t="shared" si="132"/>
        <v>P</v>
      </c>
      <c r="N8498" s="171" t="s">
        <v>10682</v>
      </c>
      <c r="O8498" s="146" t="s">
        <v>1500</v>
      </c>
      <c r="P8498" s="146" t="s">
        <v>9428</v>
      </c>
      <c r="Q8498" s="147" t="s">
        <v>10519</v>
      </c>
      <c r="R8498" s="187">
        <v>11.48</v>
      </c>
    </row>
    <row r="8499" spans="1:18" x14ac:dyDescent="0.25">
      <c r="A8499" s="135">
        <v>1089775</v>
      </c>
      <c r="B8499" s="148" t="s">
        <v>7376</v>
      </c>
      <c r="C8499" s="135">
        <v>6</v>
      </c>
      <c r="D8499" s="135">
        <v>208</v>
      </c>
      <c r="E8499" s="188">
        <v>4</v>
      </c>
      <c r="F8499" s="135">
        <v>280</v>
      </c>
      <c r="G8499" s="135" t="s">
        <v>20</v>
      </c>
      <c r="H8499" s="135" t="s">
        <v>20</v>
      </c>
      <c r="I8499" s="135" t="s">
        <v>20</v>
      </c>
      <c r="J8499" s="136">
        <v>4.05</v>
      </c>
      <c r="K8499" s="136">
        <v>2.35</v>
      </c>
      <c r="L8499" s="136">
        <v>0.55000000000000004</v>
      </c>
      <c r="M8499" s="137" t="str">
        <f t="shared" si="132"/>
        <v>P</v>
      </c>
      <c r="N8499" s="172" t="s">
        <v>10682</v>
      </c>
      <c r="O8499" s="149" t="s">
        <v>1497</v>
      </c>
      <c r="P8499" s="149" t="s">
        <v>9415</v>
      </c>
      <c r="Q8499" s="150" t="s">
        <v>10519</v>
      </c>
      <c r="R8499" s="189">
        <v>9.84</v>
      </c>
    </row>
    <row r="8500" spans="1:18" x14ac:dyDescent="0.25">
      <c r="A8500" s="132">
        <v>1089776</v>
      </c>
      <c r="B8500" s="145" t="s">
        <v>7377</v>
      </c>
      <c r="C8500" s="132">
        <v>6</v>
      </c>
      <c r="D8500" s="132">
        <v>240</v>
      </c>
      <c r="E8500" s="186" t="s">
        <v>20</v>
      </c>
      <c r="F8500" s="132" t="s">
        <v>20</v>
      </c>
      <c r="G8500" s="132" t="s">
        <v>20</v>
      </c>
      <c r="H8500" s="132" t="s">
        <v>20</v>
      </c>
      <c r="I8500" s="132" t="s">
        <v>20</v>
      </c>
      <c r="J8500" s="133">
        <v>3.55</v>
      </c>
      <c r="K8500" s="133">
        <v>2.35</v>
      </c>
      <c r="L8500" s="133">
        <v>0.55000000000000004</v>
      </c>
      <c r="M8500" s="134" t="str">
        <f t="shared" si="132"/>
        <v>P</v>
      </c>
      <c r="N8500" s="171" t="s">
        <v>10682</v>
      </c>
      <c r="O8500" s="146" t="s">
        <v>1497</v>
      </c>
      <c r="P8500" s="146" t="s">
        <v>9415</v>
      </c>
      <c r="Q8500" s="147" t="s">
        <v>10519</v>
      </c>
      <c r="R8500" s="187">
        <v>9.06</v>
      </c>
    </row>
    <row r="8501" spans="1:18" x14ac:dyDescent="0.25">
      <c r="A8501" s="135">
        <v>1089778</v>
      </c>
      <c r="B8501" s="148" t="s">
        <v>7378</v>
      </c>
      <c r="C8501" s="135">
        <v>6</v>
      </c>
      <c r="D8501" s="135">
        <v>288</v>
      </c>
      <c r="E8501" s="188">
        <v>18</v>
      </c>
      <c r="F8501" s="135">
        <v>432</v>
      </c>
      <c r="G8501" s="135" t="s">
        <v>21</v>
      </c>
      <c r="H8501" s="135" t="s">
        <v>21</v>
      </c>
      <c r="I8501" s="135" t="s">
        <v>21</v>
      </c>
      <c r="J8501" s="136">
        <v>3</v>
      </c>
      <c r="K8501" s="136">
        <v>2.5</v>
      </c>
      <c r="L8501" s="136">
        <v>0.6</v>
      </c>
      <c r="M8501" s="137" t="str">
        <f t="shared" si="132"/>
        <v>P</v>
      </c>
      <c r="N8501" s="172" t="s">
        <v>10682</v>
      </c>
      <c r="O8501" s="149" t="s">
        <v>1500</v>
      </c>
      <c r="P8501" s="149" t="s">
        <v>9455</v>
      </c>
      <c r="Q8501" s="150" t="s">
        <v>10519</v>
      </c>
      <c r="R8501" s="189">
        <v>5.34</v>
      </c>
    </row>
    <row r="8502" spans="1:18" x14ac:dyDescent="0.25">
      <c r="A8502" s="132">
        <v>1089782</v>
      </c>
      <c r="B8502" s="145" t="s">
        <v>10554</v>
      </c>
      <c r="C8502" s="132">
        <v>1</v>
      </c>
      <c r="D8502" s="132" t="s">
        <v>20</v>
      </c>
      <c r="E8502" s="186" t="s">
        <v>20</v>
      </c>
      <c r="F8502" s="132" t="s">
        <v>20</v>
      </c>
      <c r="G8502" s="132" t="s">
        <v>20</v>
      </c>
      <c r="H8502" s="132" t="s">
        <v>20</v>
      </c>
      <c r="I8502" s="132" t="s">
        <v>20</v>
      </c>
      <c r="J8502" s="133">
        <v>6.3</v>
      </c>
      <c r="K8502" s="133">
        <v>5.2</v>
      </c>
      <c r="L8502" s="133">
        <v>0.4</v>
      </c>
      <c r="M8502" s="134" t="str">
        <f t="shared" si="132"/>
        <v>P</v>
      </c>
      <c r="N8502" s="171" t="s">
        <v>10682</v>
      </c>
      <c r="O8502" s="146" t="s">
        <v>1506</v>
      </c>
      <c r="P8502" s="146" t="s">
        <v>10580</v>
      </c>
      <c r="Q8502" s="147" t="s">
        <v>10519</v>
      </c>
      <c r="R8502" s="187">
        <v>40.31</v>
      </c>
    </row>
    <row r="8503" spans="1:18" x14ac:dyDescent="0.25">
      <c r="A8503" s="135">
        <v>1089783</v>
      </c>
      <c r="B8503" s="148" t="s">
        <v>10596</v>
      </c>
      <c r="C8503" s="135">
        <v>15</v>
      </c>
      <c r="D8503" s="135" t="s">
        <v>20</v>
      </c>
      <c r="E8503" s="188" t="s">
        <v>20</v>
      </c>
      <c r="F8503" s="135" t="s">
        <v>20</v>
      </c>
      <c r="G8503" s="135" t="s">
        <v>20</v>
      </c>
      <c r="H8503" s="135" t="s">
        <v>20</v>
      </c>
      <c r="I8503" s="135" t="s">
        <v>20</v>
      </c>
      <c r="J8503" s="136">
        <v>1.65</v>
      </c>
      <c r="K8503" s="136">
        <v>1.3</v>
      </c>
      <c r="L8503" s="136">
        <v>1.5</v>
      </c>
      <c r="M8503" s="137" t="str">
        <f t="shared" si="132"/>
        <v>P</v>
      </c>
      <c r="N8503" s="172" t="s">
        <v>10682</v>
      </c>
      <c r="O8503" s="149" t="s">
        <v>1506</v>
      </c>
      <c r="P8503" s="149" t="s">
        <v>9401</v>
      </c>
      <c r="Q8503" s="150" t="s">
        <v>10519</v>
      </c>
      <c r="R8503" s="189">
        <v>109.3</v>
      </c>
    </row>
    <row r="8504" spans="1:18" x14ac:dyDescent="0.25">
      <c r="A8504" s="132">
        <v>1089784</v>
      </c>
      <c r="B8504" s="145" t="s">
        <v>7379</v>
      </c>
      <c r="C8504" s="132">
        <v>6</v>
      </c>
      <c r="D8504" s="132">
        <v>930</v>
      </c>
      <c r="E8504" s="186">
        <v>6</v>
      </c>
      <c r="F8504" s="132">
        <v>1050</v>
      </c>
      <c r="G8504" s="132" t="s">
        <v>20</v>
      </c>
      <c r="H8504" s="132">
        <v>84</v>
      </c>
      <c r="I8504" s="132">
        <v>1</v>
      </c>
      <c r="J8504" s="133">
        <v>1.71</v>
      </c>
      <c r="K8504" s="133">
        <v>0.2</v>
      </c>
      <c r="L8504" s="133">
        <v>2.81</v>
      </c>
      <c r="M8504" s="134" t="str">
        <f t="shared" si="132"/>
        <v>P</v>
      </c>
      <c r="N8504" s="171" t="s">
        <v>10682</v>
      </c>
      <c r="O8504" s="146" t="s">
        <v>1500</v>
      </c>
      <c r="P8504" s="146" t="s">
        <v>9428</v>
      </c>
      <c r="Q8504" s="147" t="s">
        <v>10519</v>
      </c>
      <c r="R8504" s="187">
        <v>1.92</v>
      </c>
    </row>
    <row r="8505" spans="1:18" x14ac:dyDescent="0.25">
      <c r="A8505" s="135">
        <v>1089785</v>
      </c>
      <c r="B8505" s="148" t="s">
        <v>7380</v>
      </c>
      <c r="C8505" s="135">
        <v>6</v>
      </c>
      <c r="D8505" s="135">
        <v>1872</v>
      </c>
      <c r="E8505" s="188">
        <v>6</v>
      </c>
      <c r="F8505" s="135">
        <v>2520</v>
      </c>
      <c r="G8505" s="135" t="s">
        <v>20</v>
      </c>
      <c r="H8505" s="135">
        <v>120</v>
      </c>
      <c r="I8505" s="135">
        <v>1</v>
      </c>
      <c r="J8505" s="136">
        <v>1.95</v>
      </c>
      <c r="K8505" s="136">
        <v>0.28000000000000003</v>
      </c>
      <c r="L8505" s="136">
        <v>1</v>
      </c>
      <c r="M8505" s="137" t="str">
        <f t="shared" si="132"/>
        <v>P</v>
      </c>
      <c r="N8505" s="172" t="s">
        <v>10682</v>
      </c>
      <c r="O8505" s="149" t="s">
        <v>1500</v>
      </c>
      <c r="P8505" s="149" t="s">
        <v>9428</v>
      </c>
      <c r="Q8505" s="150" t="s">
        <v>10519</v>
      </c>
      <c r="R8505" s="189">
        <v>1.3800000000000001</v>
      </c>
    </row>
    <row r="8506" spans="1:18" x14ac:dyDescent="0.25">
      <c r="A8506" s="132">
        <v>1089789</v>
      </c>
      <c r="B8506" s="145" t="s">
        <v>7381</v>
      </c>
      <c r="C8506" s="132">
        <v>1</v>
      </c>
      <c r="D8506" s="132">
        <v>120</v>
      </c>
      <c r="E8506" s="186">
        <v>4</v>
      </c>
      <c r="F8506" s="132">
        <v>200</v>
      </c>
      <c r="G8506" s="132" t="s">
        <v>21</v>
      </c>
      <c r="H8506" s="132" t="s">
        <v>21</v>
      </c>
      <c r="I8506" s="132" t="s">
        <v>21</v>
      </c>
      <c r="J8506" s="133">
        <v>5.0599999999999996</v>
      </c>
      <c r="K8506" s="133">
        <v>3.81</v>
      </c>
      <c r="L8506" s="133">
        <v>0.36</v>
      </c>
      <c r="M8506" s="134" t="str">
        <f t="shared" si="132"/>
        <v>P</v>
      </c>
      <c r="N8506" s="171" t="s">
        <v>10682</v>
      </c>
      <c r="O8506" s="146" t="s">
        <v>3809</v>
      </c>
      <c r="P8506" s="146" t="s">
        <v>9437</v>
      </c>
      <c r="Q8506" s="147" t="s">
        <v>10519</v>
      </c>
      <c r="R8506" s="187">
        <v>16.25</v>
      </c>
    </row>
    <row r="8507" spans="1:18" x14ac:dyDescent="0.25">
      <c r="A8507" s="135">
        <v>1089790</v>
      </c>
      <c r="B8507" s="148" t="s">
        <v>10597</v>
      </c>
      <c r="C8507" s="135">
        <v>100</v>
      </c>
      <c r="D8507" s="135" t="s">
        <v>20</v>
      </c>
      <c r="E8507" s="188" t="s">
        <v>20</v>
      </c>
      <c r="F8507" s="135" t="s">
        <v>20</v>
      </c>
      <c r="G8507" s="135" t="s">
        <v>20</v>
      </c>
      <c r="H8507" s="135" t="s">
        <v>20</v>
      </c>
      <c r="I8507" s="135" t="s">
        <v>20</v>
      </c>
      <c r="J8507" s="136">
        <v>1</v>
      </c>
      <c r="K8507" s="136">
        <v>0.75</v>
      </c>
      <c r="L8507" s="136">
        <v>0.2</v>
      </c>
      <c r="M8507" s="137" t="str">
        <f t="shared" si="132"/>
        <v>P</v>
      </c>
      <c r="N8507" s="172" t="s">
        <v>10682</v>
      </c>
      <c r="O8507" s="149" t="s">
        <v>1506</v>
      </c>
      <c r="P8507" s="149" t="s">
        <v>10580</v>
      </c>
      <c r="Q8507" s="150" t="s">
        <v>10519</v>
      </c>
      <c r="R8507" s="189">
        <v>0.84</v>
      </c>
    </row>
    <row r="8508" spans="1:18" x14ac:dyDescent="0.25">
      <c r="A8508" s="132">
        <v>1089791</v>
      </c>
      <c r="B8508" s="145" t="s">
        <v>10598</v>
      </c>
      <c r="C8508" s="132">
        <v>100</v>
      </c>
      <c r="D8508" s="132" t="s">
        <v>20</v>
      </c>
      <c r="E8508" s="186" t="s">
        <v>20</v>
      </c>
      <c r="F8508" s="132" t="s">
        <v>20</v>
      </c>
      <c r="G8508" s="132" t="s">
        <v>20</v>
      </c>
      <c r="H8508" s="132" t="s">
        <v>20</v>
      </c>
      <c r="I8508" s="132" t="s">
        <v>20</v>
      </c>
      <c r="J8508" s="133">
        <v>1</v>
      </c>
      <c r="K8508" s="133">
        <v>0.75</v>
      </c>
      <c r="L8508" s="133">
        <v>0.2</v>
      </c>
      <c r="M8508" s="134" t="str">
        <f t="shared" si="132"/>
        <v>P</v>
      </c>
      <c r="N8508" s="171" t="s">
        <v>10682</v>
      </c>
      <c r="O8508" s="146" t="s">
        <v>1506</v>
      </c>
      <c r="P8508" s="146" t="s">
        <v>10580</v>
      </c>
      <c r="Q8508" s="147" t="s">
        <v>10519</v>
      </c>
      <c r="R8508" s="187">
        <v>0.93</v>
      </c>
    </row>
    <row r="8509" spans="1:18" x14ac:dyDescent="0.25">
      <c r="A8509" s="135">
        <v>1089792</v>
      </c>
      <c r="B8509" s="148" t="s">
        <v>10599</v>
      </c>
      <c r="C8509" s="135">
        <v>100</v>
      </c>
      <c r="D8509" s="135" t="s">
        <v>20</v>
      </c>
      <c r="E8509" s="188" t="s">
        <v>20</v>
      </c>
      <c r="F8509" s="135" t="s">
        <v>20</v>
      </c>
      <c r="G8509" s="135" t="s">
        <v>20</v>
      </c>
      <c r="H8509" s="135" t="s">
        <v>20</v>
      </c>
      <c r="I8509" s="135" t="s">
        <v>20</v>
      </c>
      <c r="J8509" s="136">
        <v>1</v>
      </c>
      <c r="K8509" s="136">
        <v>0.75</v>
      </c>
      <c r="L8509" s="136">
        <v>0.2</v>
      </c>
      <c r="M8509" s="137" t="str">
        <f t="shared" si="132"/>
        <v>P</v>
      </c>
      <c r="N8509" s="172" t="s">
        <v>10682</v>
      </c>
      <c r="O8509" s="149" t="s">
        <v>1506</v>
      </c>
      <c r="P8509" s="149" t="s">
        <v>10580</v>
      </c>
      <c r="Q8509" s="150" t="s">
        <v>10519</v>
      </c>
      <c r="R8509" s="189">
        <v>0.93</v>
      </c>
    </row>
    <row r="8510" spans="1:18" x14ac:dyDescent="0.25">
      <c r="A8510" s="132">
        <v>1089793</v>
      </c>
      <c r="B8510" s="145" t="s">
        <v>7382</v>
      </c>
      <c r="C8510" s="132">
        <v>24</v>
      </c>
      <c r="D8510" s="132">
        <v>961</v>
      </c>
      <c r="E8510" s="186">
        <v>96</v>
      </c>
      <c r="F8510" s="132" t="s">
        <v>20</v>
      </c>
      <c r="G8510" s="132" t="s">
        <v>21</v>
      </c>
      <c r="H8510" s="132" t="s">
        <v>21</v>
      </c>
      <c r="I8510" s="132" t="s">
        <v>21</v>
      </c>
      <c r="J8510" s="133">
        <v>5</v>
      </c>
      <c r="K8510" s="133">
        <v>2.8</v>
      </c>
      <c r="L8510" s="133">
        <v>0.1</v>
      </c>
      <c r="M8510" s="134" t="str">
        <f t="shared" si="132"/>
        <v>P</v>
      </c>
      <c r="N8510" s="171" t="s">
        <v>10682</v>
      </c>
      <c r="O8510" s="146" t="s">
        <v>1500</v>
      </c>
      <c r="P8510" s="146" t="s">
        <v>9521</v>
      </c>
      <c r="Q8510" s="147" t="s">
        <v>10519</v>
      </c>
      <c r="R8510" s="187">
        <v>6.48</v>
      </c>
    </row>
    <row r="8511" spans="1:18" x14ac:dyDescent="0.25">
      <c r="A8511" s="135">
        <v>1089794</v>
      </c>
      <c r="B8511" s="148" t="s">
        <v>7383</v>
      </c>
      <c r="C8511" s="135">
        <v>24</v>
      </c>
      <c r="D8511" s="135">
        <v>829</v>
      </c>
      <c r="E8511" s="188">
        <v>104</v>
      </c>
      <c r="F8511" s="135" t="s">
        <v>20</v>
      </c>
      <c r="G8511" s="135" t="s">
        <v>21</v>
      </c>
      <c r="H8511" s="135" t="s">
        <v>21</v>
      </c>
      <c r="I8511" s="135" t="s">
        <v>21</v>
      </c>
      <c r="J8511" s="136">
        <v>4.5999999999999996</v>
      </c>
      <c r="K8511" s="136">
        <v>2.8</v>
      </c>
      <c r="L8511" s="136">
        <v>0.1</v>
      </c>
      <c r="M8511" s="137" t="str">
        <f t="shared" si="132"/>
        <v>P</v>
      </c>
      <c r="N8511" s="172" t="s">
        <v>10682</v>
      </c>
      <c r="O8511" s="149" t="s">
        <v>1500</v>
      </c>
      <c r="P8511" s="149" t="s">
        <v>9521</v>
      </c>
      <c r="Q8511" s="150" t="s">
        <v>10519</v>
      </c>
      <c r="R8511" s="189">
        <v>5.76</v>
      </c>
    </row>
    <row r="8512" spans="1:18" x14ac:dyDescent="0.25">
      <c r="A8512" s="132">
        <v>1089795</v>
      </c>
      <c r="B8512" s="145" t="s">
        <v>7384</v>
      </c>
      <c r="C8512" s="132">
        <v>24</v>
      </c>
      <c r="D8512" s="132">
        <v>566</v>
      </c>
      <c r="E8512" s="186" t="s">
        <v>20</v>
      </c>
      <c r="F8512" s="132" t="s">
        <v>20</v>
      </c>
      <c r="G8512" s="132" t="s">
        <v>20</v>
      </c>
      <c r="H8512" s="132" t="s">
        <v>20</v>
      </c>
      <c r="I8512" s="132" t="s">
        <v>20</v>
      </c>
      <c r="J8512" s="133">
        <v>4.5999999999999996</v>
      </c>
      <c r="K8512" s="133">
        <v>1.6</v>
      </c>
      <c r="L8512" s="133">
        <v>0.1</v>
      </c>
      <c r="M8512" s="134" t="str">
        <f t="shared" si="132"/>
        <v>P</v>
      </c>
      <c r="N8512" s="171" t="s">
        <v>10682</v>
      </c>
      <c r="O8512" s="146" t="s">
        <v>1500</v>
      </c>
      <c r="P8512" s="146" t="s">
        <v>9521</v>
      </c>
      <c r="Q8512" s="147" t="s">
        <v>10519</v>
      </c>
      <c r="R8512" s="187">
        <v>4.8000000000000007</v>
      </c>
    </row>
    <row r="8513" spans="1:18" x14ac:dyDescent="0.25">
      <c r="A8513" s="135">
        <v>1089797</v>
      </c>
      <c r="B8513" s="148" t="s">
        <v>10524</v>
      </c>
      <c r="C8513" s="135">
        <v>3</v>
      </c>
      <c r="D8513" s="135" t="s">
        <v>20</v>
      </c>
      <c r="E8513" s="188" t="s">
        <v>20</v>
      </c>
      <c r="F8513" s="135" t="s">
        <v>20</v>
      </c>
      <c r="G8513" s="135" t="s">
        <v>20</v>
      </c>
      <c r="H8513" s="135" t="s">
        <v>20</v>
      </c>
      <c r="I8513" s="135" t="s">
        <v>20</v>
      </c>
      <c r="J8513" s="136">
        <v>2.75</v>
      </c>
      <c r="K8513" s="136">
        <v>2.15</v>
      </c>
      <c r="L8513" s="136">
        <v>1.65</v>
      </c>
      <c r="M8513" s="137" t="str">
        <f t="shared" si="132"/>
        <v>P</v>
      </c>
      <c r="N8513" s="172" t="s">
        <v>10682</v>
      </c>
      <c r="O8513" s="149" t="s">
        <v>1506</v>
      </c>
      <c r="P8513" s="149" t="s">
        <v>10580</v>
      </c>
      <c r="Q8513" s="150" t="s">
        <v>10519</v>
      </c>
      <c r="R8513" s="189">
        <v>19.25</v>
      </c>
    </row>
    <row r="8514" spans="1:18" x14ac:dyDescent="0.25">
      <c r="A8514" s="132">
        <v>1089798</v>
      </c>
      <c r="B8514" s="145" t="s">
        <v>10600</v>
      </c>
      <c r="C8514" s="132">
        <v>1</v>
      </c>
      <c r="D8514" s="132" t="s">
        <v>20</v>
      </c>
      <c r="E8514" s="186" t="s">
        <v>20</v>
      </c>
      <c r="F8514" s="132" t="s">
        <v>20</v>
      </c>
      <c r="G8514" s="132" t="s">
        <v>20</v>
      </c>
      <c r="H8514" s="132" t="s">
        <v>20</v>
      </c>
      <c r="I8514" s="132" t="s">
        <v>20</v>
      </c>
      <c r="J8514" s="133">
        <v>4.4000000000000004</v>
      </c>
      <c r="K8514" s="133">
        <v>2.4</v>
      </c>
      <c r="L8514" s="133">
        <v>0.9</v>
      </c>
      <c r="M8514" s="134" t="str">
        <f t="shared" ref="M8514:M8577" si="133">HYPERLINK(CONCATENATE("T:\Distribution Centre\RDC Department Shared\Cubiscan photos","\",A8514,"-pac.jpg"),"P")</f>
        <v>P</v>
      </c>
      <c r="N8514" s="171" t="s">
        <v>10682</v>
      </c>
      <c r="O8514" s="146" t="s">
        <v>1506</v>
      </c>
      <c r="P8514" s="146" t="s">
        <v>10580</v>
      </c>
      <c r="Q8514" s="147" t="s">
        <v>10519</v>
      </c>
      <c r="R8514" s="187">
        <v>27.03</v>
      </c>
    </row>
    <row r="8515" spans="1:18" x14ac:dyDescent="0.25">
      <c r="A8515" s="135">
        <v>1089804</v>
      </c>
      <c r="B8515" s="148" t="s">
        <v>10470</v>
      </c>
      <c r="C8515" s="135">
        <v>1000</v>
      </c>
      <c r="D8515" s="135" t="s">
        <v>20</v>
      </c>
      <c r="E8515" s="188" t="s">
        <v>20</v>
      </c>
      <c r="F8515" s="135" t="s">
        <v>20</v>
      </c>
      <c r="G8515" s="135" t="s">
        <v>20</v>
      </c>
      <c r="H8515" s="135" t="s">
        <v>20</v>
      </c>
      <c r="I8515" s="135" t="s">
        <v>20</v>
      </c>
      <c r="J8515" s="136">
        <v>1.4</v>
      </c>
      <c r="K8515" s="136">
        <v>1.4</v>
      </c>
      <c r="L8515" s="136">
        <v>0.43</v>
      </c>
      <c r="M8515" s="137" t="str">
        <f t="shared" si="133"/>
        <v>P</v>
      </c>
      <c r="N8515" s="174" t="s">
        <v>10682</v>
      </c>
      <c r="O8515" s="149" t="s">
        <v>1506</v>
      </c>
      <c r="P8515" s="149" t="s">
        <v>9526</v>
      </c>
      <c r="Q8515" s="150" t="s">
        <v>10519</v>
      </c>
      <c r="R8515" s="189">
        <v>300</v>
      </c>
    </row>
    <row r="8516" spans="1:18" x14ac:dyDescent="0.25">
      <c r="A8516" s="132">
        <v>1089808</v>
      </c>
      <c r="B8516" s="145" t="s">
        <v>7385</v>
      </c>
      <c r="C8516" s="132">
        <v>10</v>
      </c>
      <c r="D8516" s="132">
        <v>73</v>
      </c>
      <c r="E8516" s="186" t="s">
        <v>20</v>
      </c>
      <c r="F8516" s="132" t="s">
        <v>20</v>
      </c>
      <c r="G8516" s="132" t="s">
        <v>20</v>
      </c>
      <c r="H8516" s="132" t="s">
        <v>20</v>
      </c>
      <c r="I8516" s="132" t="s">
        <v>20</v>
      </c>
      <c r="J8516" s="133">
        <v>1.53</v>
      </c>
      <c r="K8516" s="133">
        <v>1.05</v>
      </c>
      <c r="L8516" s="133">
        <v>0.1</v>
      </c>
      <c r="M8516" s="134" t="str">
        <f t="shared" si="133"/>
        <v>P</v>
      </c>
      <c r="N8516" s="171" t="s">
        <v>10682</v>
      </c>
      <c r="O8516" s="146" t="s">
        <v>1506</v>
      </c>
      <c r="P8516" s="146" t="s">
        <v>9401</v>
      </c>
      <c r="Q8516" s="147" t="s">
        <v>10519</v>
      </c>
      <c r="R8516" s="187">
        <v>7.7</v>
      </c>
    </row>
    <row r="8517" spans="1:18" x14ac:dyDescent="0.25">
      <c r="A8517" s="135">
        <v>1089810</v>
      </c>
      <c r="B8517" s="148" t="s">
        <v>10471</v>
      </c>
      <c r="C8517" s="135">
        <v>1</v>
      </c>
      <c r="D8517" s="135" t="s">
        <v>9548</v>
      </c>
      <c r="E8517" s="188" t="s">
        <v>9548</v>
      </c>
      <c r="F8517" s="135" t="s">
        <v>9548</v>
      </c>
      <c r="G8517" s="135" t="s">
        <v>9548</v>
      </c>
      <c r="H8517" s="135" t="s">
        <v>9548</v>
      </c>
      <c r="I8517" s="135" t="s">
        <v>9548</v>
      </c>
      <c r="J8517" s="136">
        <v>0.47</v>
      </c>
      <c r="K8517" s="136">
        <v>0.48</v>
      </c>
      <c r="L8517" s="136">
        <v>1.27</v>
      </c>
      <c r="M8517" s="137" t="str">
        <f t="shared" si="133"/>
        <v>P</v>
      </c>
      <c r="N8517" s="174" t="s">
        <v>10681</v>
      </c>
      <c r="O8517" s="149" t="s">
        <v>1506</v>
      </c>
      <c r="P8517" s="149" t="s">
        <v>9442</v>
      </c>
      <c r="Q8517" s="150" t="s">
        <v>10519</v>
      </c>
      <c r="R8517" s="189">
        <v>1.46</v>
      </c>
    </row>
    <row r="8518" spans="1:18" x14ac:dyDescent="0.25">
      <c r="A8518" s="132">
        <v>1089814</v>
      </c>
      <c r="B8518" s="145" t="s">
        <v>10539</v>
      </c>
      <c r="C8518" s="132">
        <v>36</v>
      </c>
      <c r="D8518" s="132" t="s">
        <v>20</v>
      </c>
      <c r="E8518" s="186" t="s">
        <v>20</v>
      </c>
      <c r="F8518" s="132" t="s">
        <v>20</v>
      </c>
      <c r="G8518" s="132" t="s">
        <v>20</v>
      </c>
      <c r="H8518" s="132" t="s">
        <v>20</v>
      </c>
      <c r="I8518" s="132" t="s">
        <v>20</v>
      </c>
      <c r="J8518" s="133">
        <v>5.9</v>
      </c>
      <c r="K8518" s="133">
        <v>4.9000000000000004</v>
      </c>
      <c r="L8518" s="133">
        <v>0.75</v>
      </c>
      <c r="M8518" s="134" t="str">
        <f t="shared" si="133"/>
        <v>P</v>
      </c>
      <c r="N8518" s="173" t="s">
        <v>10682</v>
      </c>
      <c r="O8518" s="146" t="s">
        <v>1500</v>
      </c>
      <c r="P8518" s="146" t="s">
        <v>9418</v>
      </c>
      <c r="Q8518" s="147" t="s">
        <v>10519</v>
      </c>
      <c r="R8518" s="187">
        <v>7.3358208955223869</v>
      </c>
    </row>
    <row r="8519" spans="1:18" x14ac:dyDescent="0.25">
      <c r="A8519" s="135">
        <v>1089815</v>
      </c>
      <c r="B8519" s="148" t="s">
        <v>10472</v>
      </c>
      <c r="C8519" s="135">
        <v>1</v>
      </c>
      <c r="D8519" s="135" t="s">
        <v>9548</v>
      </c>
      <c r="E8519" s="188" t="s">
        <v>9548</v>
      </c>
      <c r="F8519" s="135" t="s">
        <v>9548</v>
      </c>
      <c r="G8519" s="135" t="s">
        <v>9548</v>
      </c>
      <c r="H8519" s="135" t="s">
        <v>9548</v>
      </c>
      <c r="I8519" s="135" t="s">
        <v>9548</v>
      </c>
      <c r="J8519" s="136">
        <v>0.56999999999999995</v>
      </c>
      <c r="K8519" s="136">
        <v>0.22</v>
      </c>
      <c r="L8519" s="136">
        <v>1.5</v>
      </c>
      <c r="M8519" s="137" t="str">
        <f t="shared" si="133"/>
        <v>P</v>
      </c>
      <c r="N8519" s="174" t="s">
        <v>10681</v>
      </c>
      <c r="O8519" s="149" t="s">
        <v>1506</v>
      </c>
      <c r="P8519" s="149" t="s">
        <v>9442</v>
      </c>
      <c r="Q8519" s="150" t="s">
        <v>10519</v>
      </c>
      <c r="R8519" s="189">
        <v>2.12</v>
      </c>
    </row>
    <row r="8520" spans="1:18" x14ac:dyDescent="0.25">
      <c r="A8520" s="132">
        <v>1089818</v>
      </c>
      <c r="B8520" s="145" t="s">
        <v>5367</v>
      </c>
      <c r="C8520" s="132">
        <v>1</v>
      </c>
      <c r="D8520" s="132" t="s">
        <v>9548</v>
      </c>
      <c r="E8520" s="186" t="s">
        <v>9548</v>
      </c>
      <c r="F8520" s="132" t="s">
        <v>9548</v>
      </c>
      <c r="G8520" s="132" t="s">
        <v>9548</v>
      </c>
      <c r="H8520" s="132" t="s">
        <v>9548</v>
      </c>
      <c r="I8520" s="132" t="s">
        <v>9548</v>
      </c>
      <c r="J8520" s="133">
        <v>0.54</v>
      </c>
      <c r="K8520" s="133">
        <v>0.53</v>
      </c>
      <c r="L8520" s="133">
        <v>1.66</v>
      </c>
      <c r="M8520" s="134" t="str">
        <f t="shared" si="133"/>
        <v>P</v>
      </c>
      <c r="N8520" s="173" t="s">
        <v>10681</v>
      </c>
      <c r="O8520" s="146" t="s">
        <v>1506</v>
      </c>
      <c r="P8520" s="146" t="s">
        <v>9442</v>
      </c>
      <c r="Q8520" s="147" t="s">
        <v>10519</v>
      </c>
      <c r="R8520" s="187">
        <v>0.44</v>
      </c>
    </row>
    <row r="8521" spans="1:18" x14ac:dyDescent="0.25">
      <c r="A8521" s="135">
        <v>1089819</v>
      </c>
      <c r="B8521" s="148" t="s">
        <v>10473</v>
      </c>
      <c r="C8521" s="135">
        <v>1</v>
      </c>
      <c r="D8521" s="135" t="s">
        <v>9548</v>
      </c>
      <c r="E8521" s="188" t="s">
        <v>9548</v>
      </c>
      <c r="F8521" s="135" t="s">
        <v>9548</v>
      </c>
      <c r="G8521" s="135" t="s">
        <v>9548</v>
      </c>
      <c r="H8521" s="135" t="s">
        <v>9548</v>
      </c>
      <c r="I8521" s="135" t="s">
        <v>9548</v>
      </c>
      <c r="J8521" s="136">
        <v>0.67</v>
      </c>
      <c r="K8521" s="136">
        <v>0.67</v>
      </c>
      <c r="L8521" s="136">
        <v>1.71</v>
      </c>
      <c r="M8521" s="137" t="str">
        <f t="shared" si="133"/>
        <v>P</v>
      </c>
      <c r="N8521" s="174" t="s">
        <v>10681</v>
      </c>
      <c r="O8521" s="149" t="s">
        <v>1506</v>
      </c>
      <c r="P8521" s="149" t="s">
        <v>9442</v>
      </c>
      <c r="Q8521" s="150" t="s">
        <v>10519</v>
      </c>
      <c r="R8521" s="189">
        <v>0.87</v>
      </c>
    </row>
    <row r="8522" spans="1:18" x14ac:dyDescent="0.25">
      <c r="A8522" s="132">
        <v>1089820</v>
      </c>
      <c r="B8522" s="145" t="s">
        <v>7386</v>
      </c>
      <c r="C8522" s="132">
        <v>50</v>
      </c>
      <c r="D8522" s="132">
        <v>1080</v>
      </c>
      <c r="E8522" s="186">
        <v>20</v>
      </c>
      <c r="F8522" s="132">
        <v>1440</v>
      </c>
      <c r="G8522" s="132" t="s">
        <v>20</v>
      </c>
      <c r="H8522" s="132">
        <v>120</v>
      </c>
      <c r="I8522" s="132">
        <v>1</v>
      </c>
      <c r="J8522" s="133">
        <v>3.5</v>
      </c>
      <c r="K8522" s="133">
        <v>2</v>
      </c>
      <c r="L8522" s="133">
        <v>0.1</v>
      </c>
      <c r="M8522" s="134" t="str">
        <f t="shared" si="133"/>
        <v>P</v>
      </c>
      <c r="N8522" s="173" t="s">
        <v>10681</v>
      </c>
      <c r="O8522" s="146" t="s">
        <v>1578</v>
      </c>
      <c r="P8522" s="146" t="s">
        <v>9412</v>
      </c>
      <c r="Q8522" s="147" t="s">
        <v>10519</v>
      </c>
      <c r="R8522" s="187">
        <v>3</v>
      </c>
    </row>
    <row r="8523" spans="1:18" x14ac:dyDescent="0.25">
      <c r="A8523" s="135">
        <v>1089821</v>
      </c>
      <c r="B8523" s="148" t="s">
        <v>10474</v>
      </c>
      <c r="C8523" s="135">
        <v>1</v>
      </c>
      <c r="D8523" s="135" t="s">
        <v>9548</v>
      </c>
      <c r="E8523" s="188" t="s">
        <v>9548</v>
      </c>
      <c r="F8523" s="135" t="s">
        <v>9548</v>
      </c>
      <c r="G8523" s="135" t="s">
        <v>9548</v>
      </c>
      <c r="H8523" s="135" t="s">
        <v>9548</v>
      </c>
      <c r="I8523" s="135" t="s">
        <v>9548</v>
      </c>
      <c r="J8523" s="136">
        <v>0.57999999999999996</v>
      </c>
      <c r="K8523" s="136">
        <v>0.57999999999999996</v>
      </c>
      <c r="L8523" s="136">
        <v>1.49</v>
      </c>
      <c r="M8523" s="137" t="str">
        <f t="shared" si="133"/>
        <v>P</v>
      </c>
      <c r="N8523" s="174" t="s">
        <v>10681</v>
      </c>
      <c r="O8523" s="149" t="s">
        <v>1506</v>
      </c>
      <c r="P8523" s="149" t="s">
        <v>9442</v>
      </c>
      <c r="Q8523" s="150" t="s">
        <v>10519</v>
      </c>
      <c r="R8523" s="189">
        <v>0.59</v>
      </c>
    </row>
    <row r="8524" spans="1:18" x14ac:dyDescent="0.25">
      <c r="A8524" s="132">
        <v>1089822</v>
      </c>
      <c r="B8524" s="145" t="s">
        <v>10475</v>
      </c>
      <c r="C8524" s="132">
        <v>1</v>
      </c>
      <c r="D8524" s="132" t="s">
        <v>9548</v>
      </c>
      <c r="E8524" s="186" t="s">
        <v>9548</v>
      </c>
      <c r="F8524" s="132" t="s">
        <v>9548</v>
      </c>
      <c r="G8524" s="132" t="s">
        <v>9548</v>
      </c>
      <c r="H8524" s="132" t="s">
        <v>9548</v>
      </c>
      <c r="I8524" s="132" t="s">
        <v>9548</v>
      </c>
      <c r="J8524" s="133">
        <v>0.4</v>
      </c>
      <c r="K8524" s="133">
        <v>0.4</v>
      </c>
      <c r="L8524" s="133">
        <v>1.45</v>
      </c>
      <c r="M8524" s="134" t="str">
        <f t="shared" si="133"/>
        <v>P</v>
      </c>
      <c r="N8524" s="173" t="s">
        <v>10681</v>
      </c>
      <c r="O8524" s="146" t="s">
        <v>1506</v>
      </c>
      <c r="P8524" s="146" t="s">
        <v>9442</v>
      </c>
      <c r="Q8524" s="147" t="s">
        <v>10519</v>
      </c>
      <c r="R8524" s="187">
        <v>0.01</v>
      </c>
    </row>
    <row r="8525" spans="1:18" x14ac:dyDescent="0.25">
      <c r="A8525" s="135">
        <v>1089823</v>
      </c>
      <c r="B8525" s="148" t="s">
        <v>10476</v>
      </c>
      <c r="C8525" s="135">
        <v>1</v>
      </c>
      <c r="D8525" s="135" t="s">
        <v>9548</v>
      </c>
      <c r="E8525" s="188" t="s">
        <v>9548</v>
      </c>
      <c r="F8525" s="135" t="s">
        <v>9548</v>
      </c>
      <c r="G8525" s="135" t="s">
        <v>9548</v>
      </c>
      <c r="H8525" s="135" t="s">
        <v>9548</v>
      </c>
      <c r="I8525" s="135" t="s">
        <v>9548</v>
      </c>
      <c r="J8525" s="136">
        <v>0.4</v>
      </c>
      <c r="K8525" s="136">
        <v>0.4</v>
      </c>
      <c r="L8525" s="136">
        <v>1.45</v>
      </c>
      <c r="M8525" s="137" t="str">
        <f t="shared" si="133"/>
        <v>P</v>
      </c>
      <c r="N8525" s="174" t="s">
        <v>10681</v>
      </c>
      <c r="O8525" s="149" t="s">
        <v>1506</v>
      </c>
      <c r="P8525" s="149" t="s">
        <v>9442</v>
      </c>
      <c r="Q8525" s="150" t="s">
        <v>10519</v>
      </c>
      <c r="R8525" s="189">
        <v>0.01</v>
      </c>
    </row>
    <row r="8526" spans="1:18" x14ac:dyDescent="0.25">
      <c r="A8526" s="132">
        <v>1089827</v>
      </c>
      <c r="B8526" s="145" t="s">
        <v>7387</v>
      </c>
      <c r="C8526" s="132">
        <v>17</v>
      </c>
      <c r="D8526" s="132">
        <v>600</v>
      </c>
      <c r="E8526" s="186">
        <v>12</v>
      </c>
      <c r="F8526" s="132">
        <v>720</v>
      </c>
      <c r="G8526" s="132">
        <v>48</v>
      </c>
      <c r="H8526" s="132">
        <v>60</v>
      </c>
      <c r="I8526" s="132">
        <v>1</v>
      </c>
      <c r="J8526" s="133">
        <v>0.7</v>
      </c>
      <c r="K8526" s="133">
        <v>2.2999999999999998</v>
      </c>
      <c r="L8526" s="133">
        <v>0.88</v>
      </c>
      <c r="M8526" s="134" t="str">
        <f t="shared" si="133"/>
        <v>P</v>
      </c>
      <c r="N8526" s="173" t="s">
        <v>10681</v>
      </c>
      <c r="O8526" s="146" t="s">
        <v>1578</v>
      </c>
      <c r="P8526" s="146" t="s">
        <v>9500</v>
      </c>
      <c r="Q8526" s="147" t="s">
        <v>10519</v>
      </c>
      <c r="R8526" s="187">
        <v>20.74</v>
      </c>
    </row>
    <row r="8527" spans="1:18" x14ac:dyDescent="0.25">
      <c r="A8527" s="135">
        <v>1089828</v>
      </c>
      <c r="B8527" s="148" t="s">
        <v>7388</v>
      </c>
      <c r="C8527" s="135">
        <v>10</v>
      </c>
      <c r="D8527" s="135">
        <v>480</v>
      </c>
      <c r="E8527" s="188" t="s">
        <v>21</v>
      </c>
      <c r="F8527" s="135">
        <v>720</v>
      </c>
      <c r="G8527" s="135">
        <v>20</v>
      </c>
      <c r="H8527" s="135">
        <v>25</v>
      </c>
      <c r="I8527" s="135">
        <v>2</v>
      </c>
      <c r="J8527" s="136">
        <v>1.96</v>
      </c>
      <c r="K8527" s="136">
        <v>0.77</v>
      </c>
      <c r="L8527" s="136">
        <v>1.06</v>
      </c>
      <c r="M8527" s="137" t="str">
        <f t="shared" si="133"/>
        <v>P</v>
      </c>
      <c r="N8527" s="174" t="s">
        <v>10681</v>
      </c>
      <c r="O8527" s="149" t="s">
        <v>1578</v>
      </c>
      <c r="P8527" s="149" t="s">
        <v>9500</v>
      </c>
      <c r="Q8527" s="150" t="s">
        <v>10519</v>
      </c>
      <c r="R8527" s="189">
        <v>7</v>
      </c>
    </row>
    <row r="8528" spans="1:18" x14ac:dyDescent="0.25">
      <c r="A8528" s="132">
        <v>1089829</v>
      </c>
      <c r="B8528" s="145" t="s">
        <v>7389</v>
      </c>
      <c r="C8528" s="132">
        <v>8</v>
      </c>
      <c r="D8528" s="132">
        <v>320</v>
      </c>
      <c r="E8528" s="186">
        <v>8</v>
      </c>
      <c r="F8528" s="132">
        <v>400</v>
      </c>
      <c r="G8528" s="132" t="s">
        <v>20</v>
      </c>
      <c r="H8528" s="132">
        <v>40</v>
      </c>
      <c r="I8528" s="132">
        <v>1</v>
      </c>
      <c r="J8528" s="133">
        <v>0.65</v>
      </c>
      <c r="K8528" s="133">
        <v>1.28</v>
      </c>
      <c r="L8528" s="133">
        <v>0.22</v>
      </c>
      <c r="M8528" s="134" t="str">
        <f t="shared" si="133"/>
        <v>P</v>
      </c>
      <c r="N8528" s="173" t="s">
        <v>10681</v>
      </c>
      <c r="O8528" s="146" t="s">
        <v>1578</v>
      </c>
      <c r="P8528" s="146" t="s">
        <v>9500</v>
      </c>
      <c r="Q8528" s="147" t="s">
        <v>10519</v>
      </c>
      <c r="R8528" s="187">
        <v>8.08</v>
      </c>
    </row>
    <row r="8529" spans="1:18" x14ac:dyDescent="0.25">
      <c r="A8529" s="135">
        <v>1089830</v>
      </c>
      <c r="B8529" s="148" t="s">
        <v>10477</v>
      </c>
      <c r="C8529" s="135">
        <v>1</v>
      </c>
      <c r="D8529" s="135" t="s">
        <v>9548</v>
      </c>
      <c r="E8529" s="188" t="s">
        <v>9548</v>
      </c>
      <c r="F8529" s="135" t="s">
        <v>9548</v>
      </c>
      <c r="G8529" s="135" t="s">
        <v>9548</v>
      </c>
      <c r="H8529" s="135" t="s">
        <v>9548</v>
      </c>
      <c r="I8529" s="135" t="s">
        <v>9548</v>
      </c>
      <c r="J8529" s="136">
        <v>0.66</v>
      </c>
      <c r="K8529" s="136">
        <v>0.66</v>
      </c>
      <c r="L8529" s="136">
        <v>0.63</v>
      </c>
      <c r="M8529" s="137" t="str">
        <f t="shared" si="133"/>
        <v>P</v>
      </c>
      <c r="N8529" s="174" t="s">
        <v>10681</v>
      </c>
      <c r="O8529" s="149" t="s">
        <v>1506</v>
      </c>
      <c r="P8529" s="149" t="s">
        <v>9442</v>
      </c>
      <c r="Q8529" s="150" t="s">
        <v>10519</v>
      </c>
      <c r="R8529" s="189">
        <v>1.74</v>
      </c>
    </row>
    <row r="8530" spans="1:18" x14ac:dyDescent="0.25">
      <c r="A8530" s="132">
        <v>1089831</v>
      </c>
      <c r="B8530" s="145" t="s">
        <v>7390</v>
      </c>
      <c r="C8530" s="132">
        <v>24</v>
      </c>
      <c r="D8530" s="132">
        <v>96</v>
      </c>
      <c r="E8530" s="186">
        <v>6</v>
      </c>
      <c r="F8530" s="132">
        <v>128</v>
      </c>
      <c r="G8530" s="132" t="s">
        <v>21</v>
      </c>
      <c r="H8530" s="132" t="s">
        <v>21</v>
      </c>
      <c r="I8530" s="132" t="s">
        <v>21</v>
      </c>
      <c r="J8530" s="133">
        <v>5.2</v>
      </c>
      <c r="K8530" s="133">
        <v>3.8</v>
      </c>
      <c r="L8530" s="133">
        <v>0.7</v>
      </c>
      <c r="M8530" s="134" t="str">
        <f t="shared" si="133"/>
        <v>P</v>
      </c>
      <c r="N8530" s="173" t="s">
        <v>10681</v>
      </c>
      <c r="O8530" s="146" t="s">
        <v>1614</v>
      </c>
      <c r="P8530" s="146" t="s">
        <v>9438</v>
      </c>
      <c r="Q8530" s="147" t="s">
        <v>10519</v>
      </c>
      <c r="R8530" s="187">
        <v>3.12</v>
      </c>
    </row>
    <row r="8531" spans="1:18" x14ac:dyDescent="0.25">
      <c r="A8531" s="135">
        <v>1089832</v>
      </c>
      <c r="B8531" s="148" t="s">
        <v>7391</v>
      </c>
      <c r="C8531" s="135">
        <v>24</v>
      </c>
      <c r="D8531" s="135">
        <v>96</v>
      </c>
      <c r="E8531" s="188">
        <v>8</v>
      </c>
      <c r="F8531" s="135">
        <v>128</v>
      </c>
      <c r="G8531" s="135" t="s">
        <v>21</v>
      </c>
      <c r="H8531" s="135" t="s">
        <v>21</v>
      </c>
      <c r="I8531" s="135" t="s">
        <v>21</v>
      </c>
      <c r="J8531" s="136">
        <v>3.7</v>
      </c>
      <c r="K8531" s="136">
        <v>1.8</v>
      </c>
      <c r="L8531" s="136">
        <v>2.5</v>
      </c>
      <c r="M8531" s="137" t="str">
        <f t="shared" si="133"/>
        <v>P</v>
      </c>
      <c r="N8531" s="172" t="s">
        <v>10681</v>
      </c>
      <c r="O8531" s="149" t="s">
        <v>1614</v>
      </c>
      <c r="P8531" s="149" t="s">
        <v>9438</v>
      </c>
      <c r="Q8531" s="150" t="s">
        <v>10519</v>
      </c>
      <c r="R8531" s="189">
        <v>3.12</v>
      </c>
    </row>
    <row r="8532" spans="1:18" x14ac:dyDescent="0.25">
      <c r="A8532" s="132">
        <v>1089833</v>
      </c>
      <c r="B8532" s="145" t="s">
        <v>10478</v>
      </c>
      <c r="C8532" s="132">
        <v>1</v>
      </c>
      <c r="D8532" s="132" t="s">
        <v>9548</v>
      </c>
      <c r="E8532" s="186" t="s">
        <v>9548</v>
      </c>
      <c r="F8532" s="132" t="s">
        <v>9548</v>
      </c>
      <c r="G8532" s="132" t="s">
        <v>9548</v>
      </c>
      <c r="H8532" s="132" t="s">
        <v>9548</v>
      </c>
      <c r="I8532" s="132" t="s">
        <v>9548</v>
      </c>
      <c r="J8532" s="133">
        <v>0.03</v>
      </c>
      <c r="K8532" s="133">
        <v>1.1499999999999999</v>
      </c>
      <c r="L8532" s="133">
        <v>1.6</v>
      </c>
      <c r="M8532" s="134" t="str">
        <f t="shared" si="133"/>
        <v>P</v>
      </c>
      <c r="N8532" s="173" t="s">
        <v>10681</v>
      </c>
      <c r="O8532" s="146" t="s">
        <v>1506</v>
      </c>
      <c r="P8532" s="146" t="s">
        <v>9442</v>
      </c>
      <c r="Q8532" s="147" t="s">
        <v>10519</v>
      </c>
      <c r="R8532" s="187">
        <v>0.01</v>
      </c>
    </row>
    <row r="8533" spans="1:18" x14ac:dyDescent="0.25">
      <c r="A8533" s="135">
        <v>1089835</v>
      </c>
      <c r="B8533" s="148" t="s">
        <v>28</v>
      </c>
      <c r="C8533" s="135">
        <v>5</v>
      </c>
      <c r="D8533" s="135">
        <v>90</v>
      </c>
      <c r="E8533" s="188" t="s">
        <v>21</v>
      </c>
      <c r="F8533" s="135">
        <v>238</v>
      </c>
      <c r="G8533" s="135">
        <v>8</v>
      </c>
      <c r="H8533" s="135">
        <v>6</v>
      </c>
      <c r="I8533" s="135">
        <v>3</v>
      </c>
      <c r="J8533" s="136">
        <v>1.8</v>
      </c>
      <c r="K8533" s="136">
        <v>3.55</v>
      </c>
      <c r="L8533" s="136">
        <v>1.85</v>
      </c>
      <c r="M8533" s="137" t="str">
        <f t="shared" si="133"/>
        <v>P</v>
      </c>
      <c r="N8533" s="174" t="s">
        <v>10682</v>
      </c>
      <c r="O8533" s="149" t="s">
        <v>1506</v>
      </c>
      <c r="P8533" s="149" t="s">
        <v>9401</v>
      </c>
      <c r="Q8533" s="150" t="s">
        <v>10519</v>
      </c>
      <c r="R8533" s="189">
        <v>12.3</v>
      </c>
    </row>
    <row r="8534" spans="1:18" x14ac:dyDescent="0.25">
      <c r="A8534" s="132">
        <v>1089836</v>
      </c>
      <c r="B8534" s="145" t="s">
        <v>10479</v>
      </c>
      <c r="C8534" s="132">
        <v>1</v>
      </c>
      <c r="D8534" s="132" t="s">
        <v>9548</v>
      </c>
      <c r="E8534" s="186" t="s">
        <v>9548</v>
      </c>
      <c r="F8534" s="132" t="s">
        <v>9548</v>
      </c>
      <c r="G8534" s="132" t="s">
        <v>9548</v>
      </c>
      <c r="H8534" s="132" t="s">
        <v>9548</v>
      </c>
      <c r="I8534" s="132" t="s">
        <v>9548</v>
      </c>
      <c r="J8534" s="133">
        <v>0.03</v>
      </c>
      <c r="K8534" s="133">
        <v>1.1499999999999999</v>
      </c>
      <c r="L8534" s="133">
        <v>1.6</v>
      </c>
      <c r="M8534" s="134" t="str">
        <f t="shared" si="133"/>
        <v>P</v>
      </c>
      <c r="N8534" s="173" t="s">
        <v>10681</v>
      </c>
      <c r="O8534" s="146" t="s">
        <v>1506</v>
      </c>
      <c r="P8534" s="146" t="s">
        <v>9442</v>
      </c>
      <c r="Q8534" s="147" t="s">
        <v>10519</v>
      </c>
      <c r="R8534" s="187">
        <v>0.01</v>
      </c>
    </row>
    <row r="8535" spans="1:18" x14ac:dyDescent="0.25">
      <c r="A8535" s="135">
        <v>1089837</v>
      </c>
      <c r="B8535" s="148" t="s">
        <v>7392</v>
      </c>
      <c r="C8535" s="135">
        <v>6</v>
      </c>
      <c r="D8535" s="135">
        <v>468</v>
      </c>
      <c r="E8535" s="188" t="s">
        <v>21</v>
      </c>
      <c r="F8535" s="135">
        <v>702</v>
      </c>
      <c r="G8535" s="135" t="s">
        <v>20</v>
      </c>
      <c r="H8535" s="135">
        <v>30</v>
      </c>
      <c r="I8535" s="135">
        <v>1</v>
      </c>
      <c r="J8535" s="136">
        <v>1.45</v>
      </c>
      <c r="K8535" s="136">
        <v>0.9</v>
      </c>
      <c r="L8535" s="136">
        <v>1.45</v>
      </c>
      <c r="M8535" s="137" t="str">
        <f t="shared" si="133"/>
        <v>P</v>
      </c>
      <c r="N8535" s="172" t="s">
        <v>10681</v>
      </c>
      <c r="O8535" s="149" t="s">
        <v>1506</v>
      </c>
      <c r="P8535" s="149" t="s">
        <v>9398</v>
      </c>
      <c r="Q8535" s="150" t="s">
        <v>10519</v>
      </c>
      <c r="R8535" s="189">
        <v>3.24</v>
      </c>
    </row>
    <row r="8536" spans="1:18" x14ac:dyDescent="0.25">
      <c r="A8536" s="132">
        <v>1089838</v>
      </c>
      <c r="B8536" s="145" t="s">
        <v>1921</v>
      </c>
      <c r="C8536" s="132">
        <v>6</v>
      </c>
      <c r="D8536" s="132">
        <v>468</v>
      </c>
      <c r="E8536" s="186" t="s">
        <v>21</v>
      </c>
      <c r="F8536" s="132">
        <v>702</v>
      </c>
      <c r="G8536" s="132" t="s">
        <v>20</v>
      </c>
      <c r="H8536" s="132">
        <v>30</v>
      </c>
      <c r="I8536" s="132">
        <v>1</v>
      </c>
      <c r="J8536" s="133">
        <v>1.48</v>
      </c>
      <c r="K8536" s="133">
        <v>0.9</v>
      </c>
      <c r="L8536" s="133">
        <v>1.45</v>
      </c>
      <c r="M8536" s="134" t="str">
        <f t="shared" si="133"/>
        <v>P</v>
      </c>
      <c r="N8536" s="173" t="s">
        <v>10681</v>
      </c>
      <c r="O8536" s="146" t="s">
        <v>1506</v>
      </c>
      <c r="P8536" s="146" t="s">
        <v>9398</v>
      </c>
      <c r="Q8536" s="147" t="s">
        <v>10519</v>
      </c>
      <c r="R8536" s="187">
        <v>2.46</v>
      </c>
    </row>
    <row r="8537" spans="1:18" x14ac:dyDescent="0.25">
      <c r="A8537" s="135">
        <v>1089839</v>
      </c>
      <c r="B8537" s="148" t="s">
        <v>7393</v>
      </c>
      <c r="C8537" s="135">
        <v>34</v>
      </c>
      <c r="D8537" s="135" t="s">
        <v>20</v>
      </c>
      <c r="E8537" s="188" t="s">
        <v>20</v>
      </c>
      <c r="F8537" s="135" t="s">
        <v>20</v>
      </c>
      <c r="G8537" s="135" t="s">
        <v>21</v>
      </c>
      <c r="H8537" s="135" t="s">
        <v>21</v>
      </c>
      <c r="I8537" s="135" t="s">
        <v>21</v>
      </c>
      <c r="J8537" s="136">
        <v>5.8419999999999996</v>
      </c>
      <c r="K8537" s="136">
        <v>5.3339999999999996</v>
      </c>
      <c r="L8537" s="136">
        <v>5.5880000000000001</v>
      </c>
      <c r="M8537" s="137" t="str">
        <f t="shared" si="133"/>
        <v>P</v>
      </c>
      <c r="N8537" s="174" t="s">
        <v>10682</v>
      </c>
      <c r="O8537" s="149" t="s">
        <v>1562</v>
      </c>
      <c r="P8537" s="149" t="s">
        <v>9564</v>
      </c>
      <c r="Q8537" s="150" t="s">
        <v>10519</v>
      </c>
      <c r="R8537" s="189">
        <v>7.462686567164179E-3</v>
      </c>
    </row>
    <row r="8538" spans="1:18" x14ac:dyDescent="0.25">
      <c r="A8538" s="132">
        <v>1089841</v>
      </c>
      <c r="B8538" s="145" t="s">
        <v>10480</v>
      </c>
      <c r="C8538" s="132">
        <v>1</v>
      </c>
      <c r="D8538" s="132" t="s">
        <v>9548</v>
      </c>
      <c r="E8538" s="186" t="s">
        <v>9548</v>
      </c>
      <c r="F8538" s="132" t="s">
        <v>9548</v>
      </c>
      <c r="G8538" s="132" t="s">
        <v>9548</v>
      </c>
      <c r="H8538" s="132" t="s">
        <v>9548</v>
      </c>
      <c r="I8538" s="132" t="s">
        <v>9548</v>
      </c>
      <c r="J8538" s="133">
        <v>0.37</v>
      </c>
      <c r="K8538" s="133">
        <v>0.37</v>
      </c>
      <c r="L8538" s="133">
        <v>1.1200000000000001</v>
      </c>
      <c r="M8538" s="134" t="str">
        <f t="shared" si="133"/>
        <v>P</v>
      </c>
      <c r="N8538" s="173" t="s">
        <v>10681</v>
      </c>
      <c r="O8538" s="146" t="s">
        <v>1506</v>
      </c>
      <c r="P8538" s="146" t="s">
        <v>9442</v>
      </c>
      <c r="Q8538" s="147" t="s">
        <v>10519</v>
      </c>
      <c r="R8538" s="187">
        <v>1.9</v>
      </c>
    </row>
    <row r="8539" spans="1:18" x14ac:dyDescent="0.25">
      <c r="A8539" s="135">
        <v>1089852</v>
      </c>
      <c r="B8539" s="148" t="s">
        <v>10481</v>
      </c>
      <c r="C8539" s="135">
        <v>1</v>
      </c>
      <c r="D8539" s="135" t="s">
        <v>9548</v>
      </c>
      <c r="E8539" s="188" t="s">
        <v>9548</v>
      </c>
      <c r="F8539" s="135" t="s">
        <v>9548</v>
      </c>
      <c r="G8539" s="135" t="s">
        <v>9548</v>
      </c>
      <c r="H8539" s="135" t="s">
        <v>9548</v>
      </c>
      <c r="I8539" s="135" t="s">
        <v>9548</v>
      </c>
      <c r="J8539" s="136">
        <v>1.06</v>
      </c>
      <c r="K8539" s="136">
        <v>1.06</v>
      </c>
      <c r="L8539" s="136">
        <v>0.44</v>
      </c>
      <c r="M8539" s="137" t="str">
        <f t="shared" si="133"/>
        <v>P</v>
      </c>
      <c r="N8539" s="174" t="s">
        <v>10681</v>
      </c>
      <c r="O8539" s="149" t="s">
        <v>1506</v>
      </c>
      <c r="P8539" s="149" t="s">
        <v>9442</v>
      </c>
      <c r="Q8539" s="150" t="s">
        <v>10519</v>
      </c>
      <c r="R8539" s="189">
        <v>0.93</v>
      </c>
    </row>
    <row r="8540" spans="1:18" x14ac:dyDescent="0.25">
      <c r="A8540" s="132">
        <v>1089853</v>
      </c>
      <c r="B8540" s="145" t="s">
        <v>10482</v>
      </c>
      <c r="C8540" s="132">
        <v>1</v>
      </c>
      <c r="D8540" s="132" t="s">
        <v>9548</v>
      </c>
      <c r="E8540" s="186" t="s">
        <v>9548</v>
      </c>
      <c r="F8540" s="132" t="s">
        <v>9548</v>
      </c>
      <c r="G8540" s="132" t="s">
        <v>9548</v>
      </c>
      <c r="H8540" s="132" t="s">
        <v>9548</v>
      </c>
      <c r="I8540" s="132" t="s">
        <v>9548</v>
      </c>
      <c r="J8540" s="133">
        <v>0.76</v>
      </c>
      <c r="K8540" s="133">
        <v>0.76</v>
      </c>
      <c r="L8540" s="133">
        <v>0.73</v>
      </c>
      <c r="M8540" s="134" t="str">
        <f t="shared" si="133"/>
        <v>P</v>
      </c>
      <c r="N8540" s="173" t="s">
        <v>10681</v>
      </c>
      <c r="O8540" s="146" t="s">
        <v>1506</v>
      </c>
      <c r="P8540" s="146" t="s">
        <v>9442</v>
      </c>
      <c r="Q8540" s="147" t="s">
        <v>10519</v>
      </c>
      <c r="R8540" s="187">
        <v>0.88</v>
      </c>
    </row>
    <row r="8541" spans="1:18" x14ac:dyDescent="0.25">
      <c r="A8541" s="135">
        <v>1089854</v>
      </c>
      <c r="B8541" s="148" t="s">
        <v>10483</v>
      </c>
      <c r="C8541" s="135">
        <v>1</v>
      </c>
      <c r="D8541" s="135" t="s">
        <v>9548</v>
      </c>
      <c r="E8541" s="188" t="s">
        <v>9548</v>
      </c>
      <c r="F8541" s="135" t="s">
        <v>9548</v>
      </c>
      <c r="G8541" s="135" t="s">
        <v>9548</v>
      </c>
      <c r="H8541" s="135" t="s">
        <v>9548</v>
      </c>
      <c r="I8541" s="135" t="s">
        <v>9548</v>
      </c>
      <c r="J8541" s="136">
        <v>0.57999999999999996</v>
      </c>
      <c r="K8541" s="136">
        <v>0.57999999999999996</v>
      </c>
      <c r="L8541" s="136">
        <v>1.49</v>
      </c>
      <c r="M8541" s="137" t="str">
        <f t="shared" si="133"/>
        <v>P</v>
      </c>
      <c r="N8541" s="174" t="s">
        <v>10681</v>
      </c>
      <c r="O8541" s="149" t="s">
        <v>1506</v>
      </c>
      <c r="P8541" s="149" t="s">
        <v>9442</v>
      </c>
      <c r="Q8541" s="150" t="s">
        <v>10519</v>
      </c>
      <c r="R8541" s="189">
        <v>0.01</v>
      </c>
    </row>
    <row r="8542" spans="1:18" x14ac:dyDescent="0.25">
      <c r="A8542" s="132">
        <v>1089855</v>
      </c>
      <c r="B8542" s="145" t="s">
        <v>10484</v>
      </c>
      <c r="C8542" s="132">
        <v>1</v>
      </c>
      <c r="D8542" s="132" t="s">
        <v>9548</v>
      </c>
      <c r="E8542" s="186" t="s">
        <v>9548</v>
      </c>
      <c r="F8542" s="132" t="s">
        <v>9548</v>
      </c>
      <c r="G8542" s="132" t="s">
        <v>9548</v>
      </c>
      <c r="H8542" s="132" t="s">
        <v>9548</v>
      </c>
      <c r="I8542" s="132" t="s">
        <v>9548</v>
      </c>
      <c r="J8542" s="133">
        <v>0.03</v>
      </c>
      <c r="K8542" s="133">
        <v>1.1499999999999999</v>
      </c>
      <c r="L8542" s="133">
        <v>1.6</v>
      </c>
      <c r="M8542" s="134" t="str">
        <f t="shared" si="133"/>
        <v>P</v>
      </c>
      <c r="N8542" s="173" t="s">
        <v>10681</v>
      </c>
      <c r="O8542" s="146" t="s">
        <v>1506</v>
      </c>
      <c r="P8542" s="146" t="s">
        <v>9442</v>
      </c>
      <c r="Q8542" s="147" t="s">
        <v>10519</v>
      </c>
      <c r="R8542" s="187">
        <v>0.64</v>
      </c>
    </row>
    <row r="8543" spans="1:18" x14ac:dyDescent="0.25">
      <c r="A8543" s="135">
        <v>1089862</v>
      </c>
      <c r="B8543" s="148" t="s">
        <v>10485</v>
      </c>
      <c r="C8543" s="135">
        <v>1</v>
      </c>
      <c r="D8543" s="135" t="s">
        <v>9548</v>
      </c>
      <c r="E8543" s="188" t="s">
        <v>9548</v>
      </c>
      <c r="F8543" s="135" t="s">
        <v>9548</v>
      </c>
      <c r="G8543" s="135" t="s">
        <v>9548</v>
      </c>
      <c r="H8543" s="135" t="s">
        <v>9548</v>
      </c>
      <c r="I8543" s="135" t="s">
        <v>9548</v>
      </c>
      <c r="J8543" s="136">
        <v>0.4</v>
      </c>
      <c r="K8543" s="136">
        <v>0.6</v>
      </c>
      <c r="L8543" s="136">
        <v>0.65</v>
      </c>
      <c r="M8543" s="137" t="str">
        <f t="shared" si="133"/>
        <v>P</v>
      </c>
      <c r="N8543" s="174" t="s">
        <v>10681</v>
      </c>
      <c r="O8543" s="149" t="s">
        <v>1506</v>
      </c>
      <c r="P8543" s="149" t="s">
        <v>9442</v>
      </c>
      <c r="Q8543" s="150" t="s">
        <v>10519</v>
      </c>
      <c r="R8543" s="189">
        <v>0.98</v>
      </c>
    </row>
    <row r="8544" spans="1:18" x14ac:dyDescent="0.25">
      <c r="A8544" s="132">
        <v>1089863</v>
      </c>
      <c r="B8544" s="145" t="s">
        <v>10486</v>
      </c>
      <c r="C8544" s="132">
        <v>1</v>
      </c>
      <c r="D8544" s="132" t="s">
        <v>9548</v>
      </c>
      <c r="E8544" s="186" t="s">
        <v>9548</v>
      </c>
      <c r="F8544" s="132" t="s">
        <v>9548</v>
      </c>
      <c r="G8544" s="132" t="s">
        <v>9548</v>
      </c>
      <c r="H8544" s="132" t="s">
        <v>9548</v>
      </c>
      <c r="I8544" s="132" t="s">
        <v>9548</v>
      </c>
      <c r="J8544" s="133">
        <v>0.76</v>
      </c>
      <c r="K8544" s="133">
        <v>0.5</v>
      </c>
      <c r="L8544" s="133">
        <v>1.75</v>
      </c>
      <c r="M8544" s="134" t="str">
        <f t="shared" si="133"/>
        <v>P</v>
      </c>
      <c r="N8544" s="173" t="s">
        <v>10681</v>
      </c>
      <c r="O8544" s="146" t="s">
        <v>1506</v>
      </c>
      <c r="P8544" s="146" t="s">
        <v>9442</v>
      </c>
      <c r="Q8544" s="147" t="s">
        <v>10519</v>
      </c>
      <c r="R8544" s="187">
        <v>0.94</v>
      </c>
    </row>
    <row r="8545" spans="1:18" x14ac:dyDescent="0.25">
      <c r="A8545" s="135">
        <v>1089865</v>
      </c>
      <c r="B8545" s="148" t="s">
        <v>843</v>
      </c>
      <c r="C8545" s="135">
        <v>6</v>
      </c>
      <c r="D8545" s="135">
        <v>630</v>
      </c>
      <c r="E8545" s="188" t="s">
        <v>21</v>
      </c>
      <c r="F8545" s="135">
        <v>840</v>
      </c>
      <c r="G8545" s="135" t="s">
        <v>20</v>
      </c>
      <c r="H8545" s="135">
        <v>45</v>
      </c>
      <c r="I8545" s="135">
        <v>1</v>
      </c>
      <c r="J8545" s="136">
        <v>1.2</v>
      </c>
      <c r="K8545" s="136">
        <v>0.8</v>
      </c>
      <c r="L8545" s="136">
        <v>1.65</v>
      </c>
      <c r="M8545" s="137" t="str">
        <f t="shared" si="133"/>
        <v>P</v>
      </c>
      <c r="N8545" s="174" t="s">
        <v>10681</v>
      </c>
      <c r="O8545" s="149" t="s">
        <v>1506</v>
      </c>
      <c r="P8545" s="149" t="s">
        <v>9403</v>
      </c>
      <c r="Q8545" s="150" t="s">
        <v>10519</v>
      </c>
      <c r="R8545" s="189">
        <v>4.26</v>
      </c>
    </row>
    <row r="8546" spans="1:18" x14ac:dyDescent="0.25">
      <c r="A8546" s="132">
        <v>1089867</v>
      </c>
      <c r="B8546" s="145" t="s">
        <v>10487</v>
      </c>
      <c r="C8546" s="132">
        <v>1</v>
      </c>
      <c r="D8546" s="132" t="s">
        <v>9548</v>
      </c>
      <c r="E8546" s="186" t="s">
        <v>9548</v>
      </c>
      <c r="F8546" s="132" t="s">
        <v>9548</v>
      </c>
      <c r="G8546" s="132" t="s">
        <v>9548</v>
      </c>
      <c r="H8546" s="132" t="s">
        <v>9548</v>
      </c>
      <c r="I8546" s="132" t="s">
        <v>9548</v>
      </c>
      <c r="J8546" s="133">
        <v>1.1000000000000001</v>
      </c>
      <c r="K8546" s="133">
        <v>0.4</v>
      </c>
      <c r="L8546" s="133">
        <v>1.65</v>
      </c>
      <c r="M8546" s="134" t="str">
        <f t="shared" si="133"/>
        <v>P</v>
      </c>
      <c r="N8546" s="173" t="s">
        <v>10681</v>
      </c>
      <c r="O8546" s="146" t="s">
        <v>1506</v>
      </c>
      <c r="P8546" s="146" t="s">
        <v>9442</v>
      </c>
      <c r="Q8546" s="147" t="s">
        <v>10519</v>
      </c>
      <c r="R8546" s="187">
        <v>1.68</v>
      </c>
    </row>
    <row r="8547" spans="1:18" x14ac:dyDescent="0.25">
      <c r="A8547" s="135">
        <v>1089868</v>
      </c>
      <c r="B8547" s="148" t="s">
        <v>7394</v>
      </c>
      <c r="C8547" s="135">
        <v>6</v>
      </c>
      <c r="D8547" s="135">
        <v>535</v>
      </c>
      <c r="E8547" s="188" t="s">
        <v>21</v>
      </c>
      <c r="F8547" s="135">
        <v>688</v>
      </c>
      <c r="G8547" s="135" t="s">
        <v>20</v>
      </c>
      <c r="H8547" s="135">
        <v>30</v>
      </c>
      <c r="I8547" s="135">
        <v>1</v>
      </c>
      <c r="J8547" s="136">
        <v>1.27</v>
      </c>
      <c r="K8547" s="136">
        <v>1</v>
      </c>
      <c r="L8547" s="136">
        <v>1.58</v>
      </c>
      <c r="M8547" s="137" t="str">
        <f t="shared" si="133"/>
        <v>P</v>
      </c>
      <c r="N8547" s="174" t="s">
        <v>10681</v>
      </c>
      <c r="O8547" s="149" t="s">
        <v>1506</v>
      </c>
      <c r="P8547" s="149" t="s">
        <v>9403</v>
      </c>
      <c r="Q8547" s="150" t="s">
        <v>10106</v>
      </c>
      <c r="R8547" s="189">
        <v>9.18</v>
      </c>
    </row>
    <row r="8548" spans="1:18" x14ac:dyDescent="0.25">
      <c r="A8548" s="132">
        <v>1089869</v>
      </c>
      <c r="B8548" s="145" t="s">
        <v>10488</v>
      </c>
      <c r="C8548" s="132">
        <v>1</v>
      </c>
      <c r="D8548" s="132" t="s">
        <v>9548</v>
      </c>
      <c r="E8548" s="186" t="s">
        <v>9548</v>
      </c>
      <c r="F8548" s="132" t="s">
        <v>9548</v>
      </c>
      <c r="G8548" s="132" t="s">
        <v>9548</v>
      </c>
      <c r="H8548" s="132" t="s">
        <v>9548</v>
      </c>
      <c r="I8548" s="132" t="s">
        <v>9548</v>
      </c>
      <c r="J8548" s="133">
        <v>0.76</v>
      </c>
      <c r="K8548" s="133">
        <v>0.5</v>
      </c>
      <c r="L8548" s="133">
        <v>1.75</v>
      </c>
      <c r="M8548" s="134" t="str">
        <f t="shared" si="133"/>
        <v>P</v>
      </c>
      <c r="N8548" s="173" t="s">
        <v>10681</v>
      </c>
      <c r="O8548" s="146" t="s">
        <v>1506</v>
      </c>
      <c r="P8548" s="146" t="s">
        <v>9442</v>
      </c>
      <c r="Q8548" s="147" t="s">
        <v>10519</v>
      </c>
      <c r="R8548" s="187">
        <v>1</v>
      </c>
    </row>
    <row r="8549" spans="1:18" x14ac:dyDescent="0.25">
      <c r="A8549" s="135">
        <v>1089870</v>
      </c>
      <c r="B8549" s="148" t="s">
        <v>10489</v>
      </c>
      <c r="C8549" s="135">
        <v>1</v>
      </c>
      <c r="D8549" s="135" t="s">
        <v>9548</v>
      </c>
      <c r="E8549" s="188" t="s">
        <v>9548</v>
      </c>
      <c r="F8549" s="135" t="s">
        <v>9548</v>
      </c>
      <c r="G8549" s="135" t="s">
        <v>9548</v>
      </c>
      <c r="H8549" s="135" t="s">
        <v>9548</v>
      </c>
      <c r="I8549" s="135" t="s">
        <v>9548</v>
      </c>
      <c r="J8549" s="136">
        <v>0.76</v>
      </c>
      <c r="K8549" s="136">
        <v>0.76</v>
      </c>
      <c r="L8549" s="136">
        <v>0.73</v>
      </c>
      <c r="M8549" s="137" t="str">
        <f t="shared" si="133"/>
        <v>P</v>
      </c>
      <c r="N8549" s="174" t="s">
        <v>10681</v>
      </c>
      <c r="O8549" s="149" t="s">
        <v>1506</v>
      </c>
      <c r="P8549" s="149" t="s">
        <v>9442</v>
      </c>
      <c r="Q8549" s="150" t="s">
        <v>10519</v>
      </c>
      <c r="R8549" s="189">
        <v>0.82</v>
      </c>
    </row>
    <row r="8550" spans="1:18" x14ac:dyDescent="0.25">
      <c r="A8550" s="132">
        <v>1089871</v>
      </c>
      <c r="B8550" s="145" t="s">
        <v>10490</v>
      </c>
      <c r="C8550" s="132">
        <v>1</v>
      </c>
      <c r="D8550" s="132" t="s">
        <v>9548</v>
      </c>
      <c r="E8550" s="186" t="s">
        <v>9548</v>
      </c>
      <c r="F8550" s="132" t="s">
        <v>9548</v>
      </c>
      <c r="G8550" s="132" t="s">
        <v>9548</v>
      </c>
      <c r="H8550" s="132" t="s">
        <v>9548</v>
      </c>
      <c r="I8550" s="132" t="s">
        <v>9548</v>
      </c>
      <c r="J8550" s="133">
        <v>0.57999999999999996</v>
      </c>
      <c r="K8550" s="133">
        <v>0.57999999999999996</v>
      </c>
      <c r="L8550" s="133">
        <v>1.49</v>
      </c>
      <c r="M8550" s="134" t="str">
        <f t="shared" si="133"/>
        <v>P</v>
      </c>
      <c r="N8550" s="173" t="s">
        <v>10681</v>
      </c>
      <c r="O8550" s="146" t="s">
        <v>1506</v>
      </c>
      <c r="P8550" s="146" t="s">
        <v>9442</v>
      </c>
      <c r="Q8550" s="147" t="s">
        <v>10519</v>
      </c>
      <c r="R8550" s="187">
        <v>0.51</v>
      </c>
    </row>
    <row r="8551" spans="1:18" x14ac:dyDescent="0.25">
      <c r="A8551" s="135">
        <v>1089872</v>
      </c>
      <c r="B8551" s="148" t="s">
        <v>10491</v>
      </c>
      <c r="C8551" s="135">
        <v>1</v>
      </c>
      <c r="D8551" s="135" t="s">
        <v>9548</v>
      </c>
      <c r="E8551" s="188" t="s">
        <v>9548</v>
      </c>
      <c r="F8551" s="135" t="s">
        <v>9548</v>
      </c>
      <c r="G8551" s="135" t="s">
        <v>9548</v>
      </c>
      <c r="H8551" s="135" t="s">
        <v>9548</v>
      </c>
      <c r="I8551" s="135" t="s">
        <v>9548</v>
      </c>
      <c r="J8551" s="136">
        <v>1.06</v>
      </c>
      <c r="K8551" s="136">
        <v>1.06</v>
      </c>
      <c r="L8551" s="136">
        <v>0.44</v>
      </c>
      <c r="M8551" s="137" t="str">
        <f t="shared" si="133"/>
        <v>P</v>
      </c>
      <c r="N8551" s="174" t="s">
        <v>10681</v>
      </c>
      <c r="O8551" s="149" t="s">
        <v>1506</v>
      </c>
      <c r="P8551" s="149" t="s">
        <v>9442</v>
      </c>
      <c r="Q8551" s="150" t="s">
        <v>10519</v>
      </c>
      <c r="R8551" s="189">
        <v>0.92</v>
      </c>
    </row>
    <row r="8552" spans="1:18" x14ac:dyDescent="0.25">
      <c r="A8552" s="132">
        <v>1089873</v>
      </c>
      <c r="B8552" s="145" t="s">
        <v>10492</v>
      </c>
      <c r="C8552" s="132">
        <v>1</v>
      </c>
      <c r="D8552" s="132" t="s">
        <v>9548</v>
      </c>
      <c r="E8552" s="186" t="s">
        <v>9548</v>
      </c>
      <c r="F8552" s="132" t="s">
        <v>9548</v>
      </c>
      <c r="G8552" s="132" t="s">
        <v>9548</v>
      </c>
      <c r="H8552" s="132" t="s">
        <v>9548</v>
      </c>
      <c r="I8552" s="132" t="s">
        <v>9548</v>
      </c>
      <c r="J8552" s="133">
        <v>1.06</v>
      </c>
      <c r="K8552" s="133">
        <v>1.06</v>
      </c>
      <c r="L8552" s="133">
        <v>0.44</v>
      </c>
      <c r="M8552" s="134" t="str">
        <f t="shared" si="133"/>
        <v>P</v>
      </c>
      <c r="N8552" s="173" t="s">
        <v>10681</v>
      </c>
      <c r="O8552" s="146" t="s">
        <v>1506</v>
      </c>
      <c r="P8552" s="146" t="s">
        <v>9442</v>
      </c>
      <c r="Q8552" s="147" t="s">
        <v>10519</v>
      </c>
      <c r="R8552" s="187">
        <v>0.85</v>
      </c>
    </row>
    <row r="8553" spans="1:18" x14ac:dyDescent="0.25">
      <c r="A8553" s="135">
        <v>1089874</v>
      </c>
      <c r="B8553" s="148" t="s">
        <v>10493</v>
      </c>
      <c r="C8553" s="135">
        <v>1</v>
      </c>
      <c r="D8553" s="135" t="s">
        <v>9548</v>
      </c>
      <c r="E8553" s="188" t="s">
        <v>9548</v>
      </c>
      <c r="F8553" s="135" t="s">
        <v>9548</v>
      </c>
      <c r="G8553" s="135" t="s">
        <v>9548</v>
      </c>
      <c r="H8553" s="135" t="s">
        <v>9548</v>
      </c>
      <c r="I8553" s="135" t="s">
        <v>9548</v>
      </c>
      <c r="J8553" s="136">
        <v>0.76</v>
      </c>
      <c r="K8553" s="136">
        <v>0.76</v>
      </c>
      <c r="L8553" s="136">
        <v>0.73</v>
      </c>
      <c r="M8553" s="137" t="str">
        <f t="shared" si="133"/>
        <v>P</v>
      </c>
      <c r="N8553" s="174" t="s">
        <v>10681</v>
      </c>
      <c r="O8553" s="149" t="s">
        <v>1506</v>
      </c>
      <c r="P8553" s="149" t="s">
        <v>9442</v>
      </c>
      <c r="Q8553" s="150" t="s">
        <v>10519</v>
      </c>
      <c r="R8553" s="189">
        <v>0.82</v>
      </c>
    </row>
    <row r="8554" spans="1:18" x14ac:dyDescent="0.25">
      <c r="A8554" s="132">
        <v>1089876</v>
      </c>
      <c r="B8554" s="145" t="s">
        <v>10494</v>
      </c>
      <c r="C8554" s="132">
        <v>1</v>
      </c>
      <c r="D8554" s="132" t="s">
        <v>9548</v>
      </c>
      <c r="E8554" s="186" t="s">
        <v>9548</v>
      </c>
      <c r="F8554" s="132" t="s">
        <v>9548</v>
      </c>
      <c r="G8554" s="132" t="s">
        <v>9548</v>
      </c>
      <c r="H8554" s="132" t="s">
        <v>9548</v>
      </c>
      <c r="I8554" s="132" t="s">
        <v>9548</v>
      </c>
      <c r="J8554" s="133">
        <v>0.57999999999999996</v>
      </c>
      <c r="K8554" s="133">
        <v>0.57999999999999996</v>
      </c>
      <c r="L8554" s="133">
        <v>1.49</v>
      </c>
      <c r="M8554" s="134" t="str">
        <f t="shared" si="133"/>
        <v>P</v>
      </c>
      <c r="N8554" s="173" t="s">
        <v>10681</v>
      </c>
      <c r="O8554" s="146" t="s">
        <v>1506</v>
      </c>
      <c r="P8554" s="146" t="s">
        <v>9442</v>
      </c>
      <c r="Q8554" s="147" t="s">
        <v>10519</v>
      </c>
      <c r="R8554" s="187">
        <v>0.01</v>
      </c>
    </row>
    <row r="8555" spans="1:18" x14ac:dyDescent="0.25">
      <c r="A8555" s="135">
        <v>1089882</v>
      </c>
      <c r="B8555" s="148" t="s">
        <v>1308</v>
      </c>
      <c r="C8555" s="135">
        <v>1</v>
      </c>
      <c r="D8555" s="135" t="s">
        <v>9548</v>
      </c>
      <c r="E8555" s="188" t="s">
        <v>9548</v>
      </c>
      <c r="F8555" s="135" t="s">
        <v>9548</v>
      </c>
      <c r="G8555" s="135" t="s">
        <v>9548</v>
      </c>
      <c r="H8555" s="135" t="s">
        <v>9548</v>
      </c>
      <c r="I8555" s="135" t="s">
        <v>9548</v>
      </c>
      <c r="J8555" s="136">
        <v>0.59</v>
      </c>
      <c r="K8555" s="136">
        <v>0.59</v>
      </c>
      <c r="L8555" s="136">
        <v>1.66</v>
      </c>
      <c r="M8555" s="137" t="str">
        <f t="shared" si="133"/>
        <v>P</v>
      </c>
      <c r="N8555" s="174" t="s">
        <v>10681</v>
      </c>
      <c r="O8555" s="149" t="s">
        <v>1506</v>
      </c>
      <c r="P8555" s="149" t="s">
        <v>9442</v>
      </c>
      <c r="Q8555" s="150" t="s">
        <v>10519</v>
      </c>
      <c r="R8555" s="189">
        <v>0.75</v>
      </c>
    </row>
    <row r="8556" spans="1:18" x14ac:dyDescent="0.25">
      <c r="A8556" s="132">
        <v>1089883</v>
      </c>
      <c r="B8556" s="145" t="s">
        <v>10495</v>
      </c>
      <c r="C8556" s="132">
        <v>1</v>
      </c>
      <c r="D8556" s="132" t="s">
        <v>9548</v>
      </c>
      <c r="E8556" s="186" t="s">
        <v>9548</v>
      </c>
      <c r="F8556" s="132" t="s">
        <v>9548</v>
      </c>
      <c r="G8556" s="132" t="s">
        <v>9548</v>
      </c>
      <c r="H8556" s="132" t="s">
        <v>9548</v>
      </c>
      <c r="I8556" s="132" t="s">
        <v>9548</v>
      </c>
      <c r="J8556" s="133">
        <v>0.03</v>
      </c>
      <c r="K8556" s="133">
        <v>1.1499999999999999</v>
      </c>
      <c r="L8556" s="133">
        <v>1.6</v>
      </c>
      <c r="M8556" s="134" t="str">
        <f t="shared" si="133"/>
        <v>P</v>
      </c>
      <c r="N8556" s="171" t="s">
        <v>10681</v>
      </c>
      <c r="O8556" s="146" t="s">
        <v>1506</v>
      </c>
      <c r="P8556" s="146" t="s">
        <v>9442</v>
      </c>
      <c r="Q8556" s="147" t="s">
        <v>10519</v>
      </c>
      <c r="R8556" s="187">
        <v>0.37</v>
      </c>
    </row>
    <row r="8557" spans="1:18" x14ac:dyDescent="0.25">
      <c r="A8557" s="135">
        <v>1089884</v>
      </c>
      <c r="B8557" s="148" t="s">
        <v>10496</v>
      </c>
      <c r="C8557" s="135">
        <v>1</v>
      </c>
      <c r="D8557" s="135" t="s">
        <v>9548</v>
      </c>
      <c r="E8557" s="188" t="s">
        <v>9548</v>
      </c>
      <c r="F8557" s="135" t="s">
        <v>9548</v>
      </c>
      <c r="G8557" s="135" t="s">
        <v>9548</v>
      </c>
      <c r="H8557" s="135" t="s">
        <v>9548</v>
      </c>
      <c r="I8557" s="135" t="s">
        <v>9548</v>
      </c>
      <c r="J8557" s="136">
        <v>0.88</v>
      </c>
      <c r="K8557" s="136">
        <v>0.88</v>
      </c>
      <c r="L8557" s="136">
        <v>0.39</v>
      </c>
      <c r="M8557" s="137" t="str">
        <f t="shared" si="133"/>
        <v>P</v>
      </c>
      <c r="N8557" s="172" t="s">
        <v>10681</v>
      </c>
      <c r="O8557" s="149" t="s">
        <v>1506</v>
      </c>
      <c r="P8557" s="149" t="s">
        <v>9442</v>
      </c>
      <c r="Q8557" s="150" t="s">
        <v>10519</v>
      </c>
      <c r="R8557" s="189">
        <v>0.01</v>
      </c>
    </row>
    <row r="8558" spans="1:18" x14ac:dyDescent="0.25">
      <c r="A8558" s="132">
        <v>1089887</v>
      </c>
      <c r="B8558" s="145" t="s">
        <v>7395</v>
      </c>
      <c r="C8558" s="132">
        <v>50</v>
      </c>
      <c r="D8558" s="132">
        <v>200</v>
      </c>
      <c r="E8558" s="186">
        <v>8</v>
      </c>
      <c r="F8558" s="132">
        <v>432</v>
      </c>
      <c r="G8558" s="132" t="s">
        <v>21</v>
      </c>
      <c r="H8558" s="132" t="s">
        <v>21</v>
      </c>
      <c r="I8558" s="132">
        <v>1</v>
      </c>
      <c r="J8558" s="133">
        <v>3.1</v>
      </c>
      <c r="K8558" s="133">
        <v>2.1800000000000002</v>
      </c>
      <c r="L8558" s="133">
        <v>0.26</v>
      </c>
      <c r="M8558" s="134" t="str">
        <f t="shared" si="133"/>
        <v>P</v>
      </c>
      <c r="N8558" s="173" t="s">
        <v>10682</v>
      </c>
      <c r="O8558" s="146" t="s">
        <v>1506</v>
      </c>
      <c r="P8558" s="146" t="s">
        <v>9433</v>
      </c>
      <c r="Q8558" s="147" t="s">
        <v>10519</v>
      </c>
      <c r="R8558" s="187">
        <v>24</v>
      </c>
    </row>
    <row r="8559" spans="1:18" x14ac:dyDescent="0.25">
      <c r="A8559" s="135">
        <v>1089888</v>
      </c>
      <c r="B8559" s="148" t="s">
        <v>7396</v>
      </c>
      <c r="C8559" s="135">
        <v>1</v>
      </c>
      <c r="D8559" s="135">
        <v>42</v>
      </c>
      <c r="E8559" s="188" t="s">
        <v>20</v>
      </c>
      <c r="F8559" s="135" t="s">
        <v>20</v>
      </c>
      <c r="G8559" s="135" t="s">
        <v>21</v>
      </c>
      <c r="H8559" s="135" t="s">
        <v>21</v>
      </c>
      <c r="I8559" s="135" t="s">
        <v>21</v>
      </c>
      <c r="J8559" s="136">
        <v>3.5</v>
      </c>
      <c r="K8559" s="136">
        <v>3.5</v>
      </c>
      <c r="L8559" s="136">
        <v>0.7</v>
      </c>
      <c r="M8559" s="137" t="str">
        <f t="shared" si="133"/>
        <v>P</v>
      </c>
      <c r="N8559" s="172" t="s">
        <v>10682</v>
      </c>
      <c r="O8559" s="149" t="s">
        <v>1506</v>
      </c>
      <c r="P8559" s="149" t="s">
        <v>9401</v>
      </c>
      <c r="Q8559" s="150" t="s">
        <v>10519</v>
      </c>
      <c r="R8559" s="189">
        <v>27.58</v>
      </c>
    </row>
    <row r="8560" spans="1:18" x14ac:dyDescent="0.25">
      <c r="A8560" s="132">
        <v>1089890</v>
      </c>
      <c r="B8560" s="145" t="s">
        <v>10497</v>
      </c>
      <c r="C8560" s="132">
        <v>1</v>
      </c>
      <c r="D8560" s="132" t="s">
        <v>9548</v>
      </c>
      <c r="E8560" s="186" t="s">
        <v>9548</v>
      </c>
      <c r="F8560" s="132" t="s">
        <v>9548</v>
      </c>
      <c r="G8560" s="132" t="s">
        <v>9548</v>
      </c>
      <c r="H8560" s="132" t="s">
        <v>9548</v>
      </c>
      <c r="I8560" s="132" t="s">
        <v>9548</v>
      </c>
      <c r="J8560" s="133">
        <v>0.76</v>
      </c>
      <c r="K8560" s="133">
        <v>0.76</v>
      </c>
      <c r="L8560" s="133">
        <v>0.73</v>
      </c>
      <c r="M8560" s="134" t="str">
        <f t="shared" si="133"/>
        <v>P</v>
      </c>
      <c r="N8560" s="171" t="s">
        <v>10681</v>
      </c>
      <c r="O8560" s="146" t="s">
        <v>1506</v>
      </c>
      <c r="P8560" s="146" t="s">
        <v>9442</v>
      </c>
      <c r="Q8560" s="147" t="s">
        <v>10519</v>
      </c>
      <c r="R8560" s="187">
        <v>0.85</v>
      </c>
    </row>
    <row r="8561" spans="1:18" x14ac:dyDescent="0.25">
      <c r="A8561" s="135">
        <v>1089906</v>
      </c>
      <c r="B8561" s="148" t="s">
        <v>91</v>
      </c>
      <c r="C8561" s="135">
        <v>3</v>
      </c>
      <c r="D8561" s="135">
        <v>648</v>
      </c>
      <c r="E8561" s="188">
        <v>36</v>
      </c>
      <c r="F8561" s="135">
        <v>648</v>
      </c>
      <c r="G8561" s="135">
        <v>32</v>
      </c>
      <c r="H8561" s="135" t="s">
        <v>21</v>
      </c>
      <c r="I8561" s="135">
        <v>1</v>
      </c>
      <c r="J8561" s="136">
        <v>3.79</v>
      </c>
      <c r="K8561" s="136">
        <v>1.62</v>
      </c>
      <c r="L8561" s="136">
        <v>0.45</v>
      </c>
      <c r="M8561" s="137" t="str">
        <f t="shared" si="133"/>
        <v>P</v>
      </c>
      <c r="N8561" s="174" t="s">
        <v>10682</v>
      </c>
      <c r="O8561" s="149" t="s">
        <v>1500</v>
      </c>
      <c r="P8561" s="149" t="s">
        <v>9418</v>
      </c>
      <c r="Q8561" s="150" t="s">
        <v>10519</v>
      </c>
      <c r="R8561" s="189">
        <v>4.5</v>
      </c>
    </row>
    <row r="8562" spans="1:18" x14ac:dyDescent="0.25">
      <c r="A8562" s="132">
        <v>1089908</v>
      </c>
      <c r="B8562" s="145" t="s">
        <v>7397</v>
      </c>
      <c r="C8562" s="132">
        <v>6</v>
      </c>
      <c r="D8562" s="132" t="s">
        <v>20</v>
      </c>
      <c r="E8562" s="186" t="s">
        <v>20</v>
      </c>
      <c r="F8562" s="132" t="s">
        <v>20</v>
      </c>
      <c r="G8562" s="132" t="s">
        <v>20</v>
      </c>
      <c r="H8562" s="132" t="s">
        <v>20</v>
      </c>
      <c r="I8562" s="132" t="s">
        <v>20</v>
      </c>
      <c r="J8562" s="133">
        <v>1.7</v>
      </c>
      <c r="K8562" s="133">
        <v>1.28</v>
      </c>
      <c r="L8562" s="133">
        <v>3.95</v>
      </c>
      <c r="M8562" s="134" t="str">
        <f t="shared" si="133"/>
        <v>P</v>
      </c>
      <c r="N8562" s="171" t="s">
        <v>10682</v>
      </c>
      <c r="O8562" s="146" t="s">
        <v>1500</v>
      </c>
      <c r="P8562" s="146" t="s">
        <v>9428</v>
      </c>
      <c r="Q8562" s="147" t="s">
        <v>10519</v>
      </c>
      <c r="R8562" s="187">
        <v>3.54</v>
      </c>
    </row>
    <row r="8563" spans="1:18" x14ac:dyDescent="0.25">
      <c r="A8563" s="135">
        <v>1089919</v>
      </c>
      <c r="B8563" s="148" t="s">
        <v>7398</v>
      </c>
      <c r="C8563" s="135">
        <v>6</v>
      </c>
      <c r="D8563" s="135">
        <v>660</v>
      </c>
      <c r="E8563" s="188" t="s">
        <v>21</v>
      </c>
      <c r="F8563" s="135">
        <v>792</v>
      </c>
      <c r="G8563" s="135">
        <v>20</v>
      </c>
      <c r="H8563" s="135">
        <v>25</v>
      </c>
      <c r="I8563" s="135">
        <v>2</v>
      </c>
      <c r="J8563" s="136">
        <v>1.6</v>
      </c>
      <c r="K8563" s="136">
        <v>1.05</v>
      </c>
      <c r="L8563" s="136">
        <v>1.1000000000000001</v>
      </c>
      <c r="M8563" s="137" t="str">
        <f t="shared" si="133"/>
        <v>P</v>
      </c>
      <c r="N8563" s="172" t="s">
        <v>10681</v>
      </c>
      <c r="O8563" s="149" t="s">
        <v>1506</v>
      </c>
      <c r="P8563" s="149" t="s">
        <v>9410</v>
      </c>
      <c r="Q8563" s="150" t="s">
        <v>10106</v>
      </c>
      <c r="R8563" s="189">
        <v>9.24</v>
      </c>
    </row>
    <row r="8564" spans="1:18" x14ac:dyDescent="0.25">
      <c r="A8564" s="132">
        <v>1089923</v>
      </c>
      <c r="B8564" s="145" t="s">
        <v>7399</v>
      </c>
      <c r="C8564" s="132">
        <v>24</v>
      </c>
      <c r="D8564" s="132" t="s">
        <v>20</v>
      </c>
      <c r="E8564" s="186" t="s">
        <v>20</v>
      </c>
      <c r="F8564" s="132" t="s">
        <v>20</v>
      </c>
      <c r="G8564" s="132" t="s">
        <v>21</v>
      </c>
      <c r="H8564" s="132" t="s">
        <v>21</v>
      </c>
      <c r="I8564" s="132" t="s">
        <v>21</v>
      </c>
      <c r="J8564" s="133">
        <v>3.65</v>
      </c>
      <c r="K8564" s="133">
        <v>3.71</v>
      </c>
      <c r="L8564" s="133">
        <v>1.905</v>
      </c>
      <c r="M8564" s="134" t="str">
        <f t="shared" si="133"/>
        <v>P</v>
      </c>
      <c r="N8564" s="173" t="s">
        <v>10682</v>
      </c>
      <c r="O8564" s="146" t="s">
        <v>1562</v>
      </c>
      <c r="P8564" s="146" t="s">
        <v>9564</v>
      </c>
      <c r="Q8564" s="147" t="s">
        <v>10519</v>
      </c>
      <c r="R8564" s="187">
        <v>11.104477611940297</v>
      </c>
    </row>
    <row r="8565" spans="1:18" x14ac:dyDescent="0.25">
      <c r="A8565" s="135">
        <v>1089926</v>
      </c>
      <c r="B8565" s="148" t="s">
        <v>7400</v>
      </c>
      <c r="C8565" s="135">
        <v>1</v>
      </c>
      <c r="D8565" s="135">
        <v>20</v>
      </c>
      <c r="E8565" s="188" t="s">
        <v>21</v>
      </c>
      <c r="F8565" s="135">
        <v>26</v>
      </c>
      <c r="G8565" s="135" t="s">
        <v>21</v>
      </c>
      <c r="H8565" s="135" t="s">
        <v>21</v>
      </c>
      <c r="I8565" s="135" t="s">
        <v>21</v>
      </c>
      <c r="J8565" s="136">
        <v>8</v>
      </c>
      <c r="K8565" s="136">
        <v>5</v>
      </c>
      <c r="L8565" s="136">
        <v>1.1000000000000001</v>
      </c>
      <c r="M8565" s="137" t="str">
        <f t="shared" si="133"/>
        <v>P</v>
      </c>
      <c r="N8565" s="174" t="s">
        <v>10682</v>
      </c>
      <c r="O8565" s="149" t="s">
        <v>1506</v>
      </c>
      <c r="P8565" s="149" t="s">
        <v>10057</v>
      </c>
      <c r="Q8565" s="150" t="s">
        <v>10519</v>
      </c>
      <c r="R8565" s="189">
        <v>7.89</v>
      </c>
    </row>
    <row r="8566" spans="1:18" x14ac:dyDescent="0.25">
      <c r="A8566" s="132">
        <v>1089928</v>
      </c>
      <c r="B8566" s="145" t="s">
        <v>7401</v>
      </c>
      <c r="C8566" s="132">
        <v>6</v>
      </c>
      <c r="D8566" s="132">
        <v>345</v>
      </c>
      <c r="E8566" s="186" t="s">
        <v>21</v>
      </c>
      <c r="F8566" s="132">
        <v>552</v>
      </c>
      <c r="G8566" s="132" t="s">
        <v>20</v>
      </c>
      <c r="H8566" s="132">
        <v>30</v>
      </c>
      <c r="I8566" s="132">
        <v>1</v>
      </c>
      <c r="J8566" s="133">
        <v>1.47</v>
      </c>
      <c r="K8566" s="133">
        <v>0.88</v>
      </c>
      <c r="L8566" s="133">
        <v>1.9</v>
      </c>
      <c r="M8566" s="134" t="str">
        <f t="shared" si="133"/>
        <v>P</v>
      </c>
      <c r="N8566" s="171" t="s">
        <v>10681</v>
      </c>
      <c r="O8566" s="146" t="s">
        <v>1506</v>
      </c>
      <c r="P8566" s="146" t="s">
        <v>9427</v>
      </c>
      <c r="Q8566" s="147" t="s">
        <v>10519</v>
      </c>
      <c r="R8566" s="187">
        <v>5.5200000000000005</v>
      </c>
    </row>
    <row r="8567" spans="1:18" x14ac:dyDescent="0.25">
      <c r="A8567" s="135">
        <v>1089929</v>
      </c>
      <c r="B8567" s="148" t="s">
        <v>7402</v>
      </c>
      <c r="C8567" s="135">
        <v>6</v>
      </c>
      <c r="D8567" s="135">
        <v>480</v>
      </c>
      <c r="E8567" s="188" t="s">
        <v>21</v>
      </c>
      <c r="F8567" s="135">
        <v>640</v>
      </c>
      <c r="G8567" s="135" t="s">
        <v>20</v>
      </c>
      <c r="H8567" s="135">
        <v>30</v>
      </c>
      <c r="I8567" s="135">
        <v>1</v>
      </c>
      <c r="J8567" s="136">
        <v>1.51</v>
      </c>
      <c r="K8567" s="136">
        <v>1.01</v>
      </c>
      <c r="L8567" s="136">
        <v>1.83</v>
      </c>
      <c r="M8567" s="137" t="str">
        <f t="shared" si="133"/>
        <v>P</v>
      </c>
      <c r="N8567" s="172" t="s">
        <v>10681</v>
      </c>
      <c r="O8567" s="149" t="s">
        <v>1506</v>
      </c>
      <c r="P8567" s="149" t="s">
        <v>10455</v>
      </c>
      <c r="Q8567" s="150" t="s">
        <v>10519</v>
      </c>
      <c r="R8567" s="189">
        <v>6.18</v>
      </c>
    </row>
    <row r="8568" spans="1:18" x14ac:dyDescent="0.25">
      <c r="A8568" s="132">
        <v>1089938</v>
      </c>
      <c r="B8568" s="145" t="s">
        <v>7403</v>
      </c>
      <c r="C8568" s="132">
        <v>6</v>
      </c>
      <c r="D8568" s="132" t="s">
        <v>20</v>
      </c>
      <c r="E8568" s="186" t="s">
        <v>20</v>
      </c>
      <c r="F8568" s="132" t="s">
        <v>20</v>
      </c>
      <c r="G8568" s="132" t="s">
        <v>20</v>
      </c>
      <c r="H8568" s="132" t="s">
        <v>20</v>
      </c>
      <c r="I8568" s="132" t="s">
        <v>20</v>
      </c>
      <c r="J8568" s="133">
        <v>1.67</v>
      </c>
      <c r="K8568" s="133">
        <v>1.1299999999999999</v>
      </c>
      <c r="L8568" s="133">
        <v>2.4700000000000002</v>
      </c>
      <c r="M8568" s="134" t="str">
        <f t="shared" si="133"/>
        <v>P</v>
      </c>
      <c r="N8568" s="171" t="s">
        <v>10682</v>
      </c>
      <c r="O8568" s="146" t="s">
        <v>1500</v>
      </c>
      <c r="P8568" s="146" t="s">
        <v>9516</v>
      </c>
      <c r="Q8568" s="147" t="s">
        <v>10519</v>
      </c>
      <c r="R8568" s="187">
        <v>7.86</v>
      </c>
    </row>
    <row r="8569" spans="1:18" x14ac:dyDescent="0.25">
      <c r="A8569" s="135">
        <v>1089940</v>
      </c>
      <c r="B8569" s="148" t="s">
        <v>7404</v>
      </c>
      <c r="C8569" s="135">
        <v>6</v>
      </c>
      <c r="D8569" s="135">
        <v>198</v>
      </c>
      <c r="E8569" s="188" t="s">
        <v>20</v>
      </c>
      <c r="F8569" s="135" t="s">
        <v>20</v>
      </c>
      <c r="G8569" s="135" t="s">
        <v>20</v>
      </c>
      <c r="H8569" s="135" t="s">
        <v>20</v>
      </c>
      <c r="I8569" s="135" t="s">
        <v>20</v>
      </c>
      <c r="J8569" s="136">
        <v>1.56</v>
      </c>
      <c r="K8569" s="136">
        <v>1.7</v>
      </c>
      <c r="L8569" s="136">
        <v>1.85</v>
      </c>
      <c r="M8569" s="137" t="str">
        <f t="shared" si="133"/>
        <v>P</v>
      </c>
      <c r="N8569" s="172" t="s">
        <v>10682</v>
      </c>
      <c r="O8569" s="149" t="s">
        <v>1611</v>
      </c>
      <c r="P8569" s="149" t="s">
        <v>10026</v>
      </c>
      <c r="Q8569" s="150" t="s">
        <v>10519</v>
      </c>
      <c r="R8569" s="189">
        <v>7.92</v>
      </c>
    </row>
    <row r="8570" spans="1:18" x14ac:dyDescent="0.25">
      <c r="A8570" s="132">
        <v>1089956</v>
      </c>
      <c r="B8570" s="145" t="s">
        <v>7405</v>
      </c>
      <c r="C8570" s="132">
        <v>4</v>
      </c>
      <c r="D8570" s="132" t="s">
        <v>20</v>
      </c>
      <c r="E8570" s="186" t="s">
        <v>20</v>
      </c>
      <c r="F8570" s="132" t="s">
        <v>20</v>
      </c>
      <c r="G8570" s="132" t="s">
        <v>20</v>
      </c>
      <c r="H8570" s="132" t="s">
        <v>20</v>
      </c>
      <c r="I8570" s="132" t="s">
        <v>20</v>
      </c>
      <c r="J8570" s="133">
        <v>4.3600000000000003</v>
      </c>
      <c r="K8570" s="133">
        <v>2.2999999999999998</v>
      </c>
      <c r="L8570" s="133">
        <v>1.31</v>
      </c>
      <c r="M8570" s="134" t="str">
        <f t="shared" si="133"/>
        <v>P</v>
      </c>
      <c r="N8570" s="171" t="s">
        <v>10682</v>
      </c>
      <c r="O8570" s="146" t="s">
        <v>1562</v>
      </c>
      <c r="P8570" s="146" t="s">
        <v>9558</v>
      </c>
      <c r="Q8570" s="147" t="s">
        <v>10519</v>
      </c>
      <c r="R8570" s="187">
        <v>2.805970149253731</v>
      </c>
    </row>
    <row r="8571" spans="1:18" x14ac:dyDescent="0.25">
      <c r="A8571" s="135">
        <v>1089963</v>
      </c>
      <c r="B8571" s="148" t="s">
        <v>402</v>
      </c>
      <c r="C8571" s="135">
        <v>2</v>
      </c>
      <c r="D8571" s="135">
        <v>72</v>
      </c>
      <c r="E8571" s="188">
        <v>6</v>
      </c>
      <c r="F8571" s="135">
        <v>96</v>
      </c>
      <c r="G8571" s="135" t="s">
        <v>21</v>
      </c>
      <c r="H8571" s="135" t="s">
        <v>21</v>
      </c>
      <c r="I8571" s="135" t="s">
        <v>21</v>
      </c>
      <c r="J8571" s="136">
        <v>2.8</v>
      </c>
      <c r="K8571" s="136">
        <v>2.08</v>
      </c>
      <c r="L8571" s="136">
        <v>2.06</v>
      </c>
      <c r="M8571" s="137" t="str">
        <f t="shared" si="133"/>
        <v>P</v>
      </c>
      <c r="N8571" s="172" t="s">
        <v>10682</v>
      </c>
      <c r="O8571" s="149" t="s">
        <v>1500</v>
      </c>
      <c r="P8571" s="149" t="s">
        <v>9418</v>
      </c>
      <c r="Q8571" s="150" t="s">
        <v>10519</v>
      </c>
      <c r="R8571" s="189">
        <v>1.42</v>
      </c>
    </row>
    <row r="8572" spans="1:18" x14ac:dyDescent="0.25">
      <c r="A8572" s="132">
        <v>1089964</v>
      </c>
      <c r="B8572" s="145" t="s">
        <v>7406</v>
      </c>
      <c r="C8572" s="132">
        <v>1</v>
      </c>
      <c r="D8572" s="132">
        <v>100</v>
      </c>
      <c r="E8572" s="186" t="s">
        <v>21</v>
      </c>
      <c r="F8572" s="132">
        <v>100</v>
      </c>
      <c r="G8572" s="132" t="s">
        <v>20</v>
      </c>
      <c r="H8572" s="132">
        <v>4</v>
      </c>
      <c r="I8572" s="132">
        <v>2</v>
      </c>
      <c r="J8572" s="133">
        <v>2.56</v>
      </c>
      <c r="K8572" s="133">
        <v>4.4800000000000004</v>
      </c>
      <c r="L8572" s="133">
        <v>1.24</v>
      </c>
      <c r="M8572" s="134" t="str">
        <f t="shared" si="133"/>
        <v>P</v>
      </c>
      <c r="N8572" s="171" t="s">
        <v>10682</v>
      </c>
      <c r="O8572" s="146" t="s">
        <v>1506</v>
      </c>
      <c r="P8572" s="146" t="s">
        <v>9401</v>
      </c>
      <c r="Q8572" s="147" t="s">
        <v>10519</v>
      </c>
      <c r="R8572" s="187">
        <v>12.27</v>
      </c>
    </row>
    <row r="8573" spans="1:18" x14ac:dyDescent="0.25">
      <c r="A8573" s="135">
        <v>1089965</v>
      </c>
      <c r="B8573" s="148" t="s">
        <v>7407</v>
      </c>
      <c r="C8573" s="135">
        <v>1</v>
      </c>
      <c r="D8573" s="135">
        <v>100</v>
      </c>
      <c r="E8573" s="188" t="s">
        <v>21</v>
      </c>
      <c r="F8573" s="135">
        <v>100</v>
      </c>
      <c r="G8573" s="135" t="s">
        <v>20</v>
      </c>
      <c r="H8573" s="135">
        <v>4</v>
      </c>
      <c r="I8573" s="135">
        <v>2</v>
      </c>
      <c r="J8573" s="136">
        <v>2.2999999999999998</v>
      </c>
      <c r="K8573" s="136">
        <v>4.5</v>
      </c>
      <c r="L8573" s="136">
        <v>1.1499999999999999</v>
      </c>
      <c r="M8573" s="137" t="str">
        <f t="shared" si="133"/>
        <v>P</v>
      </c>
      <c r="N8573" s="172" t="s">
        <v>10682</v>
      </c>
      <c r="O8573" s="149" t="s">
        <v>1506</v>
      </c>
      <c r="P8573" s="149" t="s">
        <v>9401</v>
      </c>
      <c r="Q8573" s="150" t="s">
        <v>10519</v>
      </c>
      <c r="R8573" s="189">
        <v>5.95</v>
      </c>
    </row>
    <row r="8574" spans="1:18" x14ac:dyDescent="0.25">
      <c r="A8574" s="132">
        <v>1089966</v>
      </c>
      <c r="B8574" s="145" t="s">
        <v>7408</v>
      </c>
      <c r="C8574" s="132">
        <v>1</v>
      </c>
      <c r="D8574" s="132">
        <v>500</v>
      </c>
      <c r="E8574" s="186" t="s">
        <v>21</v>
      </c>
      <c r="F8574" s="132" t="s">
        <v>20</v>
      </c>
      <c r="G8574" s="132" t="s">
        <v>20</v>
      </c>
      <c r="H8574" s="132">
        <v>11</v>
      </c>
      <c r="I8574" s="132">
        <v>7</v>
      </c>
      <c r="J8574" s="133">
        <v>2.35</v>
      </c>
      <c r="K8574" s="133">
        <v>1.75</v>
      </c>
      <c r="L8574" s="133">
        <v>0.5</v>
      </c>
      <c r="M8574" s="134" t="str">
        <f t="shared" si="133"/>
        <v>P</v>
      </c>
      <c r="N8574" s="173" t="s">
        <v>10682</v>
      </c>
      <c r="O8574" s="146" t="s">
        <v>1506</v>
      </c>
      <c r="P8574" s="146" t="s">
        <v>9401</v>
      </c>
      <c r="Q8574" s="147" t="s">
        <v>10519</v>
      </c>
      <c r="R8574" s="187">
        <v>2.69</v>
      </c>
    </row>
    <row r="8575" spans="1:18" x14ac:dyDescent="0.25">
      <c r="A8575" s="135">
        <v>1089967</v>
      </c>
      <c r="B8575" s="148" t="s">
        <v>7409</v>
      </c>
      <c r="C8575" s="135">
        <v>1</v>
      </c>
      <c r="D8575" s="135">
        <v>300</v>
      </c>
      <c r="E8575" s="188" t="s">
        <v>21</v>
      </c>
      <c r="F8575" s="135" t="s">
        <v>20</v>
      </c>
      <c r="G8575" s="135" t="s">
        <v>20</v>
      </c>
      <c r="H8575" s="135">
        <v>8</v>
      </c>
      <c r="I8575" s="135">
        <v>4</v>
      </c>
      <c r="J8575" s="136">
        <v>2.2200000000000002</v>
      </c>
      <c r="K8575" s="136">
        <v>2.2200000000000002</v>
      </c>
      <c r="L8575" s="136">
        <v>0.7</v>
      </c>
      <c r="M8575" s="137" t="str">
        <f t="shared" si="133"/>
        <v>P</v>
      </c>
      <c r="N8575" s="172" t="s">
        <v>10682</v>
      </c>
      <c r="O8575" s="149" t="s">
        <v>1506</v>
      </c>
      <c r="P8575" s="149" t="s">
        <v>9401</v>
      </c>
      <c r="Q8575" s="150" t="s">
        <v>10519</v>
      </c>
      <c r="R8575" s="189">
        <v>4.37</v>
      </c>
    </row>
    <row r="8576" spans="1:18" x14ac:dyDescent="0.25">
      <c r="A8576" s="132">
        <v>1089973</v>
      </c>
      <c r="B8576" s="145" t="s">
        <v>7410</v>
      </c>
      <c r="C8576" s="132">
        <v>6</v>
      </c>
      <c r="D8576" s="132">
        <v>1140</v>
      </c>
      <c r="E8576" s="186" t="s">
        <v>21</v>
      </c>
      <c r="F8576" s="132">
        <v>1520</v>
      </c>
      <c r="G8576" s="132" t="s">
        <v>20</v>
      </c>
      <c r="H8576" s="132">
        <v>45</v>
      </c>
      <c r="I8576" s="132">
        <v>2</v>
      </c>
      <c r="J8576" s="133">
        <v>1.28</v>
      </c>
      <c r="K8576" s="133">
        <v>0.85</v>
      </c>
      <c r="L8576" s="133">
        <v>0.9</v>
      </c>
      <c r="M8576" s="134" t="str">
        <f t="shared" si="133"/>
        <v>P</v>
      </c>
      <c r="N8576" s="171" t="s">
        <v>10681</v>
      </c>
      <c r="O8576" s="146" t="s">
        <v>1506</v>
      </c>
      <c r="P8576" s="146" t="s">
        <v>9410</v>
      </c>
      <c r="Q8576" s="147" t="s">
        <v>10106</v>
      </c>
      <c r="R8576" s="187">
        <v>7.74</v>
      </c>
    </row>
    <row r="8577" spans="1:18" x14ac:dyDescent="0.25">
      <c r="A8577" s="135">
        <v>1089980</v>
      </c>
      <c r="B8577" s="148" t="s">
        <v>7411</v>
      </c>
      <c r="C8577" s="135">
        <v>100</v>
      </c>
      <c r="D8577" s="135">
        <v>1200</v>
      </c>
      <c r="E8577" s="188">
        <v>100</v>
      </c>
      <c r="F8577" s="135" t="s">
        <v>20</v>
      </c>
      <c r="G8577" s="135" t="s">
        <v>21</v>
      </c>
      <c r="H8577" s="135" t="s">
        <v>21</v>
      </c>
      <c r="I8577" s="135" t="s">
        <v>21</v>
      </c>
      <c r="J8577" s="136">
        <v>1.9</v>
      </c>
      <c r="K8577" s="136">
        <v>1.8</v>
      </c>
      <c r="L8577" s="136">
        <v>2E-3</v>
      </c>
      <c r="M8577" s="137" t="str">
        <f t="shared" si="133"/>
        <v>P</v>
      </c>
      <c r="N8577" s="172" t="s">
        <v>10682</v>
      </c>
      <c r="O8577" s="149" t="s">
        <v>1506</v>
      </c>
      <c r="P8577" s="149" t="s">
        <v>9472</v>
      </c>
      <c r="Q8577" s="150" t="s">
        <v>10519</v>
      </c>
      <c r="R8577" s="189">
        <v>6</v>
      </c>
    </row>
    <row r="8578" spans="1:18" x14ac:dyDescent="0.25">
      <c r="A8578" s="132">
        <v>1089981</v>
      </c>
      <c r="B8578" s="145" t="s">
        <v>7412</v>
      </c>
      <c r="C8578" s="132">
        <v>1</v>
      </c>
      <c r="D8578" s="132">
        <v>96</v>
      </c>
      <c r="E8578" s="186" t="s">
        <v>21</v>
      </c>
      <c r="F8578" s="132">
        <v>120</v>
      </c>
      <c r="G8578" s="132" t="s">
        <v>20</v>
      </c>
      <c r="H8578" s="132">
        <v>6</v>
      </c>
      <c r="I8578" s="132">
        <v>1</v>
      </c>
      <c r="J8578" s="133">
        <v>1E-3</v>
      </c>
      <c r="K8578" s="133">
        <v>1E-3</v>
      </c>
      <c r="L8578" s="133">
        <v>1E-3</v>
      </c>
      <c r="M8578" s="134" t="str">
        <f t="shared" ref="M8578:M8641" si="134">HYPERLINK(CONCATENATE("T:\Distribution Centre\RDC Department Shared\Cubiscan photos","\",A8578,"-pac.jpg"),"P")</f>
        <v>P</v>
      </c>
      <c r="N8578" s="171" t="s">
        <v>10682</v>
      </c>
      <c r="O8578" s="146" t="s">
        <v>1506</v>
      </c>
      <c r="P8578" s="146" t="s">
        <v>9401</v>
      </c>
      <c r="Q8578" s="147" t="s">
        <v>10519</v>
      </c>
      <c r="R8578" s="187">
        <v>16.89</v>
      </c>
    </row>
    <row r="8579" spans="1:18" x14ac:dyDescent="0.25">
      <c r="A8579" s="135">
        <v>1089982</v>
      </c>
      <c r="B8579" s="148" t="s">
        <v>7413</v>
      </c>
      <c r="C8579" s="135">
        <v>4</v>
      </c>
      <c r="D8579" s="135">
        <v>364</v>
      </c>
      <c r="E8579" s="188" t="s">
        <v>21</v>
      </c>
      <c r="F8579" s="135">
        <v>504</v>
      </c>
      <c r="G8579" s="135" t="s">
        <v>20</v>
      </c>
      <c r="H8579" s="135">
        <v>10</v>
      </c>
      <c r="I8579" s="135">
        <v>3</v>
      </c>
      <c r="J8579" s="136">
        <v>3.8</v>
      </c>
      <c r="K8579" s="136">
        <v>1.1000000000000001</v>
      </c>
      <c r="L8579" s="136">
        <v>0.9</v>
      </c>
      <c r="M8579" s="137" t="str">
        <f t="shared" si="134"/>
        <v>P</v>
      </c>
      <c r="N8579" s="174" t="s">
        <v>10682</v>
      </c>
      <c r="O8579" s="149" t="s">
        <v>1506</v>
      </c>
      <c r="P8579" s="149" t="s">
        <v>9468</v>
      </c>
      <c r="Q8579" s="150" t="s">
        <v>10519</v>
      </c>
      <c r="R8579" s="189">
        <v>13.16</v>
      </c>
    </row>
    <row r="8580" spans="1:18" x14ac:dyDescent="0.25">
      <c r="A8580" s="132">
        <v>1089984</v>
      </c>
      <c r="B8580" s="145" t="s">
        <v>8750</v>
      </c>
      <c r="C8580" s="132">
        <v>24</v>
      </c>
      <c r="D8580" s="132" t="s">
        <v>20</v>
      </c>
      <c r="E8580" s="186" t="s">
        <v>20</v>
      </c>
      <c r="F8580" s="132" t="s">
        <v>20</v>
      </c>
      <c r="G8580" s="132" t="s">
        <v>20</v>
      </c>
      <c r="H8580" s="132" t="s">
        <v>20</v>
      </c>
      <c r="I8580" s="132" t="s">
        <v>20</v>
      </c>
      <c r="J8580" s="133">
        <v>2.8</v>
      </c>
      <c r="K8580" s="133">
        <v>2.5</v>
      </c>
      <c r="L8580" s="133">
        <v>0.6</v>
      </c>
      <c r="M8580" s="134" t="str">
        <f t="shared" si="134"/>
        <v>P</v>
      </c>
      <c r="N8580" s="173" t="s">
        <v>10682</v>
      </c>
      <c r="O8580" s="146" t="s">
        <v>1614</v>
      </c>
      <c r="P8580" s="146" t="s">
        <v>9438</v>
      </c>
      <c r="Q8580" s="147" t="s">
        <v>10519</v>
      </c>
      <c r="R8580" s="187">
        <v>11.52</v>
      </c>
    </row>
    <row r="8581" spans="1:18" x14ac:dyDescent="0.25">
      <c r="A8581" s="135">
        <v>1089991</v>
      </c>
      <c r="B8581" s="148" t="s">
        <v>7414</v>
      </c>
      <c r="C8581" s="135">
        <v>3</v>
      </c>
      <c r="D8581" s="135" t="s">
        <v>20</v>
      </c>
      <c r="E8581" s="188" t="s">
        <v>20</v>
      </c>
      <c r="F8581" s="135" t="s">
        <v>20</v>
      </c>
      <c r="G8581" s="135" t="s">
        <v>20</v>
      </c>
      <c r="H8581" s="135" t="s">
        <v>20</v>
      </c>
      <c r="I8581" s="135" t="s">
        <v>20</v>
      </c>
      <c r="J8581" s="136">
        <v>2.23</v>
      </c>
      <c r="K8581" s="136">
        <v>0.18</v>
      </c>
      <c r="L8581" s="136">
        <v>1.25</v>
      </c>
      <c r="M8581" s="137" t="str">
        <f t="shared" si="134"/>
        <v>P</v>
      </c>
      <c r="N8581" s="172" t="s">
        <v>10681</v>
      </c>
      <c r="O8581" s="149" t="s">
        <v>1562</v>
      </c>
      <c r="P8581" s="149" t="s">
        <v>9416</v>
      </c>
      <c r="Q8581" s="150" t="s">
        <v>10519</v>
      </c>
      <c r="R8581" s="189">
        <v>5.4850746268656705</v>
      </c>
    </row>
    <row r="8582" spans="1:18" x14ac:dyDescent="0.25">
      <c r="A8582" s="132">
        <v>1090000</v>
      </c>
      <c r="B8582" s="145" t="s">
        <v>7415</v>
      </c>
      <c r="C8582" s="132">
        <v>6</v>
      </c>
      <c r="D8582" s="132">
        <v>110</v>
      </c>
      <c r="E8582" s="186" t="s">
        <v>21</v>
      </c>
      <c r="F8582" s="132">
        <v>140</v>
      </c>
      <c r="G8582" s="132" t="s">
        <v>20</v>
      </c>
      <c r="H8582" s="132" t="s">
        <v>20</v>
      </c>
      <c r="I8582" s="132" t="s">
        <v>20</v>
      </c>
      <c r="J8582" s="133">
        <v>4.82</v>
      </c>
      <c r="K8582" s="133">
        <v>2.1800000000000002</v>
      </c>
      <c r="L8582" s="133">
        <v>1.04</v>
      </c>
      <c r="M8582" s="134" t="str">
        <f t="shared" si="134"/>
        <v>P</v>
      </c>
      <c r="N8582" s="173" t="s">
        <v>10681</v>
      </c>
      <c r="O8582" s="146" t="s">
        <v>1506</v>
      </c>
      <c r="P8582" s="146" t="s">
        <v>9435</v>
      </c>
      <c r="Q8582" s="147" t="s">
        <v>10519</v>
      </c>
      <c r="R8582" s="187">
        <v>24.599999999999998</v>
      </c>
    </row>
    <row r="8583" spans="1:18" x14ac:dyDescent="0.25">
      <c r="A8583" s="135">
        <v>1090028</v>
      </c>
      <c r="B8583" s="148" t="s">
        <v>7416</v>
      </c>
      <c r="C8583" s="135">
        <v>30</v>
      </c>
      <c r="D8583" s="135" t="s">
        <v>20</v>
      </c>
      <c r="E8583" s="188" t="s">
        <v>20</v>
      </c>
      <c r="F8583" s="135" t="s">
        <v>20</v>
      </c>
      <c r="G8583" s="135" t="s">
        <v>21</v>
      </c>
      <c r="H8583" s="135" t="s">
        <v>21</v>
      </c>
      <c r="I8583" s="135" t="s">
        <v>21</v>
      </c>
      <c r="J8583" s="136">
        <v>5.8</v>
      </c>
      <c r="K8583" s="136">
        <v>5.4</v>
      </c>
      <c r="L8583" s="136">
        <v>5.5</v>
      </c>
      <c r="M8583" s="137" t="str">
        <f t="shared" si="134"/>
        <v>P</v>
      </c>
      <c r="N8583" s="172" t="s">
        <v>10682</v>
      </c>
      <c r="O8583" s="149" t="s">
        <v>1562</v>
      </c>
      <c r="P8583" s="149" t="s">
        <v>9564</v>
      </c>
      <c r="Q8583" s="150" t="s">
        <v>10519</v>
      </c>
      <c r="R8583" s="189">
        <v>161.19402985074626</v>
      </c>
    </row>
    <row r="8584" spans="1:18" x14ac:dyDescent="0.25">
      <c r="A8584" s="132">
        <v>1090047</v>
      </c>
      <c r="B8584" s="145" t="s">
        <v>7417</v>
      </c>
      <c r="C8584" s="132">
        <v>6</v>
      </c>
      <c r="D8584" s="132">
        <v>270</v>
      </c>
      <c r="E8584" s="186" t="s">
        <v>21</v>
      </c>
      <c r="F8584" s="132">
        <v>360</v>
      </c>
      <c r="G8584" s="132" t="s">
        <v>20</v>
      </c>
      <c r="H8584" s="132">
        <v>12</v>
      </c>
      <c r="I8584" s="132">
        <v>1</v>
      </c>
      <c r="J8584" s="133">
        <v>3.2</v>
      </c>
      <c r="K8584" s="133">
        <v>1.1499999999999999</v>
      </c>
      <c r="L8584" s="133">
        <v>1.2</v>
      </c>
      <c r="M8584" s="134" t="str">
        <f t="shared" si="134"/>
        <v>P</v>
      </c>
      <c r="N8584" s="171" t="s">
        <v>10681</v>
      </c>
      <c r="O8584" s="146" t="s">
        <v>1506</v>
      </c>
      <c r="P8584" s="146" t="s">
        <v>9435</v>
      </c>
      <c r="Q8584" s="147" t="s">
        <v>10519</v>
      </c>
      <c r="R8584" s="187">
        <v>24.96</v>
      </c>
    </row>
    <row r="8585" spans="1:18" x14ac:dyDescent="0.25">
      <c r="A8585" s="135">
        <v>1090086</v>
      </c>
      <c r="B8585" s="148" t="s">
        <v>7418</v>
      </c>
      <c r="C8585" s="135">
        <v>6</v>
      </c>
      <c r="D8585" s="135">
        <v>960</v>
      </c>
      <c r="E8585" s="188">
        <v>20</v>
      </c>
      <c r="F8585" s="135" t="s">
        <v>20</v>
      </c>
      <c r="G8585" s="135" t="s">
        <v>20</v>
      </c>
      <c r="H8585" s="135" t="s">
        <v>20</v>
      </c>
      <c r="I8585" s="135" t="s">
        <v>20</v>
      </c>
      <c r="J8585" s="136">
        <v>2</v>
      </c>
      <c r="K8585" s="136">
        <v>0.98</v>
      </c>
      <c r="L8585" s="136">
        <v>0.5</v>
      </c>
      <c r="M8585" s="137" t="str">
        <f t="shared" si="134"/>
        <v>P</v>
      </c>
      <c r="N8585" s="172" t="s">
        <v>10682</v>
      </c>
      <c r="O8585" s="149" t="s">
        <v>1506</v>
      </c>
      <c r="P8585" s="149" t="s">
        <v>10455</v>
      </c>
      <c r="Q8585" s="150" t="s">
        <v>10519</v>
      </c>
      <c r="R8585" s="189">
        <v>1.02</v>
      </c>
    </row>
    <row r="8586" spans="1:18" x14ac:dyDescent="0.25">
      <c r="A8586" s="132">
        <v>1090093</v>
      </c>
      <c r="B8586" s="145" t="s">
        <v>7419</v>
      </c>
      <c r="C8586" s="132">
        <v>4</v>
      </c>
      <c r="D8586" s="132">
        <v>64</v>
      </c>
      <c r="E8586" s="186" t="s">
        <v>21</v>
      </c>
      <c r="F8586" s="132">
        <v>80</v>
      </c>
      <c r="G8586" s="132" t="s">
        <v>21</v>
      </c>
      <c r="H8586" s="132" t="s">
        <v>21</v>
      </c>
      <c r="I8586" s="132" t="s">
        <v>21</v>
      </c>
      <c r="J8586" s="133">
        <v>5.31</v>
      </c>
      <c r="K8586" s="133">
        <v>2.77</v>
      </c>
      <c r="L8586" s="133">
        <v>1.53</v>
      </c>
      <c r="M8586" s="134" t="str">
        <f t="shared" si="134"/>
        <v>P</v>
      </c>
      <c r="N8586" s="171" t="s">
        <v>10682</v>
      </c>
      <c r="O8586" s="146" t="s">
        <v>1562</v>
      </c>
      <c r="P8586" s="146" t="s">
        <v>9558</v>
      </c>
      <c r="Q8586" s="147" t="s">
        <v>10519</v>
      </c>
      <c r="R8586" s="187">
        <v>4.76</v>
      </c>
    </row>
    <row r="8587" spans="1:18" x14ac:dyDescent="0.25">
      <c r="A8587" s="135">
        <v>1090176</v>
      </c>
      <c r="B8587" s="148" t="s">
        <v>7420</v>
      </c>
      <c r="C8587" s="135">
        <v>6</v>
      </c>
      <c r="D8587" s="135">
        <v>360</v>
      </c>
      <c r="E8587" s="188">
        <v>6</v>
      </c>
      <c r="F8587" s="135">
        <v>360</v>
      </c>
      <c r="G8587" s="135" t="s">
        <v>20</v>
      </c>
      <c r="H8587" s="135">
        <v>30</v>
      </c>
      <c r="I8587" s="135">
        <v>1</v>
      </c>
      <c r="J8587" s="136">
        <v>2.71</v>
      </c>
      <c r="K8587" s="136">
        <v>1.79</v>
      </c>
      <c r="L8587" s="136">
        <v>0.68</v>
      </c>
      <c r="M8587" s="137" t="str">
        <f t="shared" si="134"/>
        <v>P</v>
      </c>
      <c r="N8587" s="174" t="s">
        <v>10682</v>
      </c>
      <c r="O8587" s="149" t="s">
        <v>1500</v>
      </c>
      <c r="P8587" s="149" t="s">
        <v>9428</v>
      </c>
      <c r="Q8587" s="150" t="s">
        <v>10519</v>
      </c>
      <c r="R8587" s="189">
        <v>2.88</v>
      </c>
    </row>
    <row r="8588" spans="1:18" x14ac:dyDescent="0.25">
      <c r="A8588" s="132">
        <v>1090178</v>
      </c>
      <c r="B8588" s="145" t="s">
        <v>7421</v>
      </c>
      <c r="C8588" s="132">
        <v>12</v>
      </c>
      <c r="D8588" s="132">
        <v>96</v>
      </c>
      <c r="E8588" s="186">
        <v>4</v>
      </c>
      <c r="F8588" s="132" t="s">
        <v>20</v>
      </c>
      <c r="G8588" s="132" t="s">
        <v>20</v>
      </c>
      <c r="H8588" s="132" t="s">
        <v>20</v>
      </c>
      <c r="I8588" s="132" t="s">
        <v>20</v>
      </c>
      <c r="J8588" s="133">
        <v>3.03</v>
      </c>
      <c r="K8588" s="133">
        <v>2.14</v>
      </c>
      <c r="L8588" s="133">
        <v>0.36</v>
      </c>
      <c r="M8588" s="134" t="str">
        <f t="shared" si="134"/>
        <v>P</v>
      </c>
      <c r="N8588" s="171" t="s">
        <v>10682</v>
      </c>
      <c r="O8588" s="146" t="s">
        <v>1500</v>
      </c>
      <c r="P8588" s="146" t="s">
        <v>9428</v>
      </c>
      <c r="Q8588" s="147" t="s">
        <v>10519</v>
      </c>
      <c r="R8588" s="187">
        <v>4.32</v>
      </c>
    </row>
    <row r="8589" spans="1:18" x14ac:dyDescent="0.25">
      <c r="A8589" s="135">
        <v>1090231</v>
      </c>
      <c r="B8589" s="148" t="s">
        <v>7422</v>
      </c>
      <c r="C8589" s="135">
        <v>6</v>
      </c>
      <c r="D8589" s="135">
        <v>72</v>
      </c>
      <c r="E8589" s="188" t="s">
        <v>21</v>
      </c>
      <c r="F8589" s="135">
        <v>90</v>
      </c>
      <c r="G8589" s="135" t="s">
        <v>20</v>
      </c>
      <c r="H8589" s="135" t="s">
        <v>20</v>
      </c>
      <c r="I8589" s="135" t="s">
        <v>20</v>
      </c>
      <c r="J8589" s="136">
        <v>3.2</v>
      </c>
      <c r="K8589" s="136">
        <v>1.92</v>
      </c>
      <c r="L8589" s="136">
        <v>2.65</v>
      </c>
      <c r="M8589" s="137" t="str">
        <f t="shared" si="134"/>
        <v>P</v>
      </c>
      <c r="N8589" s="172" t="s">
        <v>10681</v>
      </c>
      <c r="O8589" s="149" t="s">
        <v>1506</v>
      </c>
      <c r="P8589" s="149" t="s">
        <v>9435</v>
      </c>
      <c r="Q8589" s="150" t="s">
        <v>10519</v>
      </c>
      <c r="R8589" s="189">
        <v>27.06</v>
      </c>
    </row>
    <row r="8590" spans="1:18" x14ac:dyDescent="0.25">
      <c r="A8590" s="132">
        <v>1090252</v>
      </c>
      <c r="B8590" s="145" t="s">
        <v>7423</v>
      </c>
      <c r="C8590" s="132">
        <v>12</v>
      </c>
      <c r="D8590" s="132">
        <v>1371</v>
      </c>
      <c r="E8590" s="186" t="s">
        <v>20</v>
      </c>
      <c r="F8590" s="132" t="s">
        <v>20</v>
      </c>
      <c r="G8590" s="132" t="s">
        <v>20</v>
      </c>
      <c r="H8590" s="132" t="s">
        <v>20</v>
      </c>
      <c r="I8590" s="132" t="s">
        <v>20</v>
      </c>
      <c r="J8590" s="133">
        <v>2.4900000000000002</v>
      </c>
      <c r="K8590" s="133">
        <v>1.73</v>
      </c>
      <c r="L8590" s="133">
        <v>0.11600000000000001</v>
      </c>
      <c r="M8590" s="134" t="str">
        <f t="shared" si="134"/>
        <v>P</v>
      </c>
      <c r="N8590" s="171" t="s">
        <v>10682</v>
      </c>
      <c r="O8590" s="146" t="s">
        <v>1500</v>
      </c>
      <c r="P8590" s="146" t="s">
        <v>9428</v>
      </c>
      <c r="Q8590" s="147" t="s">
        <v>10519</v>
      </c>
      <c r="R8590" s="187">
        <v>0.60000000000000009</v>
      </c>
    </row>
    <row r="8591" spans="1:18" x14ac:dyDescent="0.25">
      <c r="A8591" s="135">
        <v>1090257</v>
      </c>
      <c r="B8591" s="148" t="s">
        <v>7424</v>
      </c>
      <c r="C8591" s="135">
        <v>12</v>
      </c>
      <c r="D8591" s="135">
        <v>808</v>
      </c>
      <c r="E8591" s="188">
        <v>80</v>
      </c>
      <c r="F8591" s="135" t="s">
        <v>20</v>
      </c>
      <c r="G8591" s="135" t="s">
        <v>21</v>
      </c>
      <c r="H8591" s="135" t="s">
        <v>21</v>
      </c>
      <c r="I8591" s="135" t="s">
        <v>21</v>
      </c>
      <c r="J8591" s="136">
        <v>4.4400000000000004</v>
      </c>
      <c r="K8591" s="136">
        <v>3.06</v>
      </c>
      <c r="L8591" s="136">
        <v>1.4999999999999999E-2</v>
      </c>
      <c r="M8591" s="137" t="str">
        <f t="shared" si="134"/>
        <v>P</v>
      </c>
      <c r="N8591" s="172" t="s">
        <v>10682</v>
      </c>
      <c r="O8591" s="149" t="s">
        <v>1500</v>
      </c>
      <c r="P8591" s="149" t="s">
        <v>9428</v>
      </c>
      <c r="Q8591" s="150" t="s">
        <v>10519</v>
      </c>
      <c r="R8591" s="189">
        <v>1.6800000000000002</v>
      </c>
    </row>
    <row r="8592" spans="1:18" x14ac:dyDescent="0.25">
      <c r="A8592" s="132">
        <v>1090263</v>
      </c>
      <c r="B8592" s="145" t="s">
        <v>7425</v>
      </c>
      <c r="C8592" s="132">
        <v>12</v>
      </c>
      <c r="D8592" s="132">
        <v>316</v>
      </c>
      <c r="E8592" s="186">
        <v>80</v>
      </c>
      <c r="F8592" s="132" t="s">
        <v>20</v>
      </c>
      <c r="G8592" s="132" t="s">
        <v>20</v>
      </c>
      <c r="H8592" s="132">
        <v>400</v>
      </c>
      <c r="I8592" s="132">
        <v>1</v>
      </c>
      <c r="J8592" s="133">
        <v>3.28</v>
      </c>
      <c r="K8592" s="133">
        <v>1.44</v>
      </c>
      <c r="L8592" s="133">
        <v>0.11600000000000001</v>
      </c>
      <c r="M8592" s="134" t="str">
        <f t="shared" si="134"/>
        <v>P</v>
      </c>
      <c r="N8592" s="173" t="s">
        <v>10682</v>
      </c>
      <c r="O8592" s="146" t="s">
        <v>1500</v>
      </c>
      <c r="P8592" s="146" t="s">
        <v>9428</v>
      </c>
      <c r="Q8592" s="147" t="s">
        <v>10519</v>
      </c>
      <c r="R8592" s="187">
        <v>0.96</v>
      </c>
    </row>
    <row r="8593" spans="1:18" x14ac:dyDescent="0.25">
      <c r="A8593" s="135">
        <v>1090268</v>
      </c>
      <c r="B8593" s="148" t="s">
        <v>7426</v>
      </c>
      <c r="C8593" s="135">
        <v>3</v>
      </c>
      <c r="D8593" s="135">
        <v>840</v>
      </c>
      <c r="E8593" s="188">
        <v>35</v>
      </c>
      <c r="F8593" s="135">
        <v>1120</v>
      </c>
      <c r="G8593" s="135" t="s">
        <v>21</v>
      </c>
      <c r="H8593" s="135" t="s">
        <v>21</v>
      </c>
      <c r="I8593" s="135" t="s">
        <v>21</v>
      </c>
      <c r="J8593" s="136">
        <v>3.25</v>
      </c>
      <c r="K8593" s="136">
        <v>2.15</v>
      </c>
      <c r="L8593" s="136">
        <v>0.15</v>
      </c>
      <c r="M8593" s="137" t="str">
        <f t="shared" si="134"/>
        <v>P</v>
      </c>
      <c r="N8593" s="174" t="s">
        <v>10682</v>
      </c>
      <c r="O8593" s="149" t="s">
        <v>1587</v>
      </c>
      <c r="P8593" s="149" t="s">
        <v>9421</v>
      </c>
      <c r="Q8593" s="150" t="s">
        <v>10519</v>
      </c>
      <c r="R8593" s="189">
        <v>7.4700000000000006</v>
      </c>
    </row>
    <row r="8594" spans="1:18" x14ac:dyDescent="0.25">
      <c r="A8594" s="132">
        <v>1090353</v>
      </c>
      <c r="B8594" s="145" t="s">
        <v>819</v>
      </c>
      <c r="C8594" s="132">
        <v>24</v>
      </c>
      <c r="D8594" s="132">
        <v>270</v>
      </c>
      <c r="E8594" s="186" t="s">
        <v>21</v>
      </c>
      <c r="F8594" s="132">
        <v>450</v>
      </c>
      <c r="G8594" s="132">
        <v>8</v>
      </c>
      <c r="H8594" s="132">
        <v>10</v>
      </c>
      <c r="I8594" s="132">
        <v>2</v>
      </c>
      <c r="J8594" s="133">
        <v>2.4</v>
      </c>
      <c r="K8594" s="133">
        <v>1.57</v>
      </c>
      <c r="L8594" s="133">
        <v>1.03</v>
      </c>
      <c r="M8594" s="134" t="str">
        <f t="shared" si="134"/>
        <v>P</v>
      </c>
      <c r="N8594" s="173" t="s">
        <v>10681</v>
      </c>
      <c r="O8594" s="146" t="s">
        <v>1506</v>
      </c>
      <c r="P8594" s="146" t="s">
        <v>9398</v>
      </c>
      <c r="Q8594" s="147" t="s">
        <v>10106</v>
      </c>
      <c r="R8594" s="187">
        <v>10.32</v>
      </c>
    </row>
    <row r="8595" spans="1:18" x14ac:dyDescent="0.25">
      <c r="A8595" s="135">
        <v>1090358</v>
      </c>
      <c r="B8595" s="148" t="s">
        <v>820</v>
      </c>
      <c r="C8595" s="135">
        <v>24</v>
      </c>
      <c r="D8595" s="135">
        <v>270</v>
      </c>
      <c r="E8595" s="188" t="s">
        <v>21</v>
      </c>
      <c r="F8595" s="135">
        <v>450</v>
      </c>
      <c r="G8595" s="135">
        <v>10</v>
      </c>
      <c r="H8595" s="135">
        <v>10</v>
      </c>
      <c r="I8595" s="135">
        <v>3</v>
      </c>
      <c r="J8595" s="136">
        <v>2.41</v>
      </c>
      <c r="K8595" s="136">
        <v>1.59</v>
      </c>
      <c r="L8595" s="136">
        <v>1.05</v>
      </c>
      <c r="M8595" s="137" t="str">
        <f t="shared" si="134"/>
        <v>P</v>
      </c>
      <c r="N8595" s="174" t="s">
        <v>10681</v>
      </c>
      <c r="O8595" s="149" t="s">
        <v>1506</v>
      </c>
      <c r="P8595" s="149" t="s">
        <v>9398</v>
      </c>
      <c r="Q8595" s="150" t="s">
        <v>10106</v>
      </c>
      <c r="R8595" s="189">
        <v>10.08</v>
      </c>
    </row>
    <row r="8596" spans="1:18" x14ac:dyDescent="0.25">
      <c r="A8596" s="132">
        <v>1090361</v>
      </c>
      <c r="B8596" s="145" t="s">
        <v>818</v>
      </c>
      <c r="C8596" s="132">
        <v>24</v>
      </c>
      <c r="D8596" s="132">
        <v>270</v>
      </c>
      <c r="E8596" s="186" t="s">
        <v>21</v>
      </c>
      <c r="F8596" s="132">
        <v>450</v>
      </c>
      <c r="G8596" s="132">
        <v>8</v>
      </c>
      <c r="H8596" s="132">
        <v>12</v>
      </c>
      <c r="I8596" s="132">
        <v>2</v>
      </c>
      <c r="J8596" s="133">
        <v>2.37</v>
      </c>
      <c r="K8596" s="133">
        <v>1.57</v>
      </c>
      <c r="L8596" s="133">
        <v>1.05</v>
      </c>
      <c r="M8596" s="134" t="str">
        <f t="shared" si="134"/>
        <v>P</v>
      </c>
      <c r="N8596" s="173" t="s">
        <v>10681</v>
      </c>
      <c r="O8596" s="146" t="s">
        <v>1506</v>
      </c>
      <c r="P8596" s="146" t="s">
        <v>9398</v>
      </c>
      <c r="Q8596" s="147" t="s">
        <v>10106</v>
      </c>
      <c r="R8596" s="187">
        <v>10.32</v>
      </c>
    </row>
    <row r="8597" spans="1:18" x14ac:dyDescent="0.25">
      <c r="A8597" s="135">
        <v>1090381</v>
      </c>
      <c r="B8597" s="148" t="s">
        <v>10058</v>
      </c>
      <c r="C8597" s="135">
        <v>6</v>
      </c>
      <c r="D8597" s="135">
        <v>84</v>
      </c>
      <c r="E8597" s="188" t="s">
        <v>21</v>
      </c>
      <c r="F8597" s="135">
        <v>112</v>
      </c>
      <c r="G8597" s="135" t="s">
        <v>20</v>
      </c>
      <c r="H8597" s="135" t="s">
        <v>20</v>
      </c>
      <c r="I8597" s="135" t="s">
        <v>20</v>
      </c>
      <c r="J8597" s="136">
        <v>4.18</v>
      </c>
      <c r="K8597" s="136">
        <v>1.68</v>
      </c>
      <c r="L8597" s="136">
        <v>1.85</v>
      </c>
      <c r="M8597" s="137" t="str">
        <f t="shared" si="134"/>
        <v>P</v>
      </c>
      <c r="N8597" s="174" t="s">
        <v>10681</v>
      </c>
      <c r="O8597" s="149" t="s">
        <v>1506</v>
      </c>
      <c r="P8597" s="149" t="s">
        <v>9435</v>
      </c>
      <c r="Q8597" s="150" t="s">
        <v>10519</v>
      </c>
      <c r="R8597" s="189">
        <v>28.619999999999997</v>
      </c>
    </row>
    <row r="8598" spans="1:18" x14ac:dyDescent="0.25">
      <c r="A8598" s="132">
        <v>1090501</v>
      </c>
      <c r="B8598" s="145" t="s">
        <v>7427</v>
      </c>
      <c r="C8598" s="132">
        <v>4</v>
      </c>
      <c r="D8598" s="132">
        <v>56</v>
      </c>
      <c r="E8598" s="186" t="s">
        <v>21</v>
      </c>
      <c r="F8598" s="132">
        <v>72</v>
      </c>
      <c r="G8598" s="132" t="s">
        <v>20</v>
      </c>
      <c r="H8598" s="132" t="s">
        <v>20</v>
      </c>
      <c r="I8598" s="132" t="s">
        <v>20</v>
      </c>
      <c r="J8598" s="133">
        <v>4.2</v>
      </c>
      <c r="K8598" s="133">
        <v>3.08</v>
      </c>
      <c r="L8598" s="133">
        <v>1.54</v>
      </c>
      <c r="M8598" s="134" t="str">
        <f t="shared" si="134"/>
        <v>P</v>
      </c>
      <c r="N8598" s="173" t="s">
        <v>10681</v>
      </c>
      <c r="O8598" s="146" t="s">
        <v>1506</v>
      </c>
      <c r="P8598" s="146" t="s">
        <v>9435</v>
      </c>
      <c r="Q8598" s="147" t="s">
        <v>10106</v>
      </c>
      <c r="R8598" s="187">
        <v>21.36</v>
      </c>
    </row>
    <row r="8599" spans="1:18" x14ac:dyDescent="0.25">
      <c r="A8599" s="135">
        <v>1090504</v>
      </c>
      <c r="B8599" s="148" t="s">
        <v>7428</v>
      </c>
      <c r="C8599" s="135">
        <v>4</v>
      </c>
      <c r="D8599" s="135">
        <v>56</v>
      </c>
      <c r="E8599" s="188" t="s">
        <v>21</v>
      </c>
      <c r="F8599" s="135">
        <v>72</v>
      </c>
      <c r="G8599" s="135" t="s">
        <v>20</v>
      </c>
      <c r="H8599" s="135">
        <v>4</v>
      </c>
      <c r="I8599" s="135">
        <v>1</v>
      </c>
      <c r="J8599" s="136">
        <v>4.24</v>
      </c>
      <c r="K8599" s="136">
        <v>3.08</v>
      </c>
      <c r="L8599" s="136">
        <v>1.54</v>
      </c>
      <c r="M8599" s="137" t="str">
        <f t="shared" si="134"/>
        <v>P</v>
      </c>
      <c r="N8599" s="174" t="s">
        <v>10681</v>
      </c>
      <c r="O8599" s="149" t="s">
        <v>1506</v>
      </c>
      <c r="P8599" s="149" t="s">
        <v>9435</v>
      </c>
      <c r="Q8599" s="150" t="s">
        <v>10106</v>
      </c>
      <c r="R8599" s="189">
        <v>21.36</v>
      </c>
    </row>
    <row r="8600" spans="1:18" x14ac:dyDescent="0.25">
      <c r="A8600" s="132">
        <v>1090509</v>
      </c>
      <c r="B8600" s="145" t="s">
        <v>7429</v>
      </c>
      <c r="C8600" s="132">
        <v>4</v>
      </c>
      <c r="D8600" s="132">
        <v>56</v>
      </c>
      <c r="E8600" s="186" t="s">
        <v>21</v>
      </c>
      <c r="F8600" s="132">
        <v>72</v>
      </c>
      <c r="G8600" s="132" t="s">
        <v>20</v>
      </c>
      <c r="H8600" s="132" t="s">
        <v>20</v>
      </c>
      <c r="I8600" s="132" t="s">
        <v>20</v>
      </c>
      <c r="J8600" s="133">
        <v>4.2</v>
      </c>
      <c r="K8600" s="133">
        <v>3.08</v>
      </c>
      <c r="L8600" s="133">
        <v>1.54</v>
      </c>
      <c r="M8600" s="134" t="str">
        <f t="shared" si="134"/>
        <v>P</v>
      </c>
      <c r="N8600" s="173" t="s">
        <v>10681</v>
      </c>
      <c r="O8600" s="146" t="s">
        <v>1506</v>
      </c>
      <c r="P8600" s="146" t="s">
        <v>9435</v>
      </c>
      <c r="Q8600" s="147" t="s">
        <v>10106</v>
      </c>
      <c r="R8600" s="187">
        <v>20.8</v>
      </c>
    </row>
    <row r="8601" spans="1:18" x14ac:dyDescent="0.25">
      <c r="A8601" s="135">
        <v>1090510</v>
      </c>
      <c r="B8601" s="148" t="s">
        <v>7430</v>
      </c>
      <c r="C8601" s="135">
        <v>4</v>
      </c>
      <c r="D8601" s="135">
        <v>56</v>
      </c>
      <c r="E8601" s="188" t="s">
        <v>21</v>
      </c>
      <c r="F8601" s="135">
        <v>72</v>
      </c>
      <c r="G8601" s="135" t="s">
        <v>20</v>
      </c>
      <c r="H8601" s="135" t="s">
        <v>20</v>
      </c>
      <c r="I8601" s="135" t="s">
        <v>20</v>
      </c>
      <c r="J8601" s="136">
        <v>4.25</v>
      </c>
      <c r="K8601" s="136">
        <v>3.1</v>
      </c>
      <c r="L8601" s="136">
        <v>1.55</v>
      </c>
      <c r="M8601" s="137" t="str">
        <f t="shared" si="134"/>
        <v>P</v>
      </c>
      <c r="N8601" s="174" t="s">
        <v>10681</v>
      </c>
      <c r="O8601" s="149" t="s">
        <v>1506</v>
      </c>
      <c r="P8601" s="149" t="s">
        <v>9435</v>
      </c>
      <c r="Q8601" s="150" t="s">
        <v>10106</v>
      </c>
      <c r="R8601" s="189">
        <v>20.6</v>
      </c>
    </row>
    <row r="8602" spans="1:18" x14ac:dyDescent="0.25">
      <c r="A8602" s="132">
        <v>1090541</v>
      </c>
      <c r="B8602" s="145" t="s">
        <v>8751</v>
      </c>
      <c r="C8602" s="132">
        <v>6</v>
      </c>
      <c r="D8602" s="132">
        <v>564</v>
      </c>
      <c r="E8602" s="186" t="s">
        <v>21</v>
      </c>
      <c r="F8602" s="132">
        <v>704</v>
      </c>
      <c r="G8602" s="132" t="s">
        <v>20</v>
      </c>
      <c r="H8602" s="132">
        <v>32</v>
      </c>
      <c r="I8602" s="132">
        <v>1</v>
      </c>
      <c r="J8602" s="133">
        <v>1.28</v>
      </c>
      <c r="K8602" s="133">
        <v>0.85</v>
      </c>
      <c r="L8602" s="133">
        <v>1.62</v>
      </c>
      <c r="M8602" s="134" t="str">
        <f t="shared" si="134"/>
        <v>P</v>
      </c>
      <c r="N8602" s="173" t="s">
        <v>10681</v>
      </c>
      <c r="O8602" s="146" t="s">
        <v>1506</v>
      </c>
      <c r="P8602" s="146" t="s">
        <v>9398</v>
      </c>
      <c r="Q8602" s="147" t="s">
        <v>10519</v>
      </c>
      <c r="R8602" s="187">
        <v>7.4399999999999995</v>
      </c>
    </row>
    <row r="8603" spans="1:18" x14ac:dyDescent="0.25">
      <c r="A8603" s="135">
        <v>1090627</v>
      </c>
      <c r="B8603" s="148" t="s">
        <v>7431</v>
      </c>
      <c r="C8603" s="135">
        <v>6</v>
      </c>
      <c r="D8603" s="135">
        <v>360</v>
      </c>
      <c r="E8603" s="188" t="s">
        <v>21</v>
      </c>
      <c r="F8603" s="135">
        <v>480</v>
      </c>
      <c r="G8603" s="135" t="s">
        <v>20</v>
      </c>
      <c r="H8603" s="135">
        <v>25</v>
      </c>
      <c r="I8603" s="135">
        <v>1</v>
      </c>
      <c r="J8603" s="136">
        <v>1.45</v>
      </c>
      <c r="K8603" s="136">
        <v>1.25</v>
      </c>
      <c r="L8603" s="136">
        <v>1.7</v>
      </c>
      <c r="M8603" s="137" t="str">
        <f t="shared" si="134"/>
        <v>P</v>
      </c>
      <c r="N8603" s="174" t="s">
        <v>10681</v>
      </c>
      <c r="O8603" s="149" t="s">
        <v>3711</v>
      </c>
      <c r="P8603" s="149" t="s">
        <v>9414</v>
      </c>
      <c r="Q8603" s="150" t="s">
        <v>10519</v>
      </c>
      <c r="R8603" s="189">
        <v>4.92</v>
      </c>
    </row>
    <row r="8604" spans="1:18" x14ac:dyDescent="0.25">
      <c r="A8604" s="132">
        <v>1090631</v>
      </c>
      <c r="B8604" s="145" t="s">
        <v>2000</v>
      </c>
      <c r="C8604" s="132">
        <v>6</v>
      </c>
      <c r="D8604" s="132">
        <v>360</v>
      </c>
      <c r="E8604" s="186" t="s">
        <v>21</v>
      </c>
      <c r="F8604" s="132">
        <v>480</v>
      </c>
      <c r="G8604" s="132" t="s">
        <v>20</v>
      </c>
      <c r="H8604" s="132">
        <v>25</v>
      </c>
      <c r="I8604" s="132">
        <v>1</v>
      </c>
      <c r="J8604" s="133">
        <v>1.45</v>
      </c>
      <c r="K8604" s="133">
        <v>1.25</v>
      </c>
      <c r="L8604" s="133">
        <v>1.7</v>
      </c>
      <c r="M8604" s="134" t="str">
        <f t="shared" si="134"/>
        <v>P</v>
      </c>
      <c r="N8604" s="173" t="s">
        <v>10681</v>
      </c>
      <c r="O8604" s="146" t="s">
        <v>3711</v>
      </c>
      <c r="P8604" s="146" t="s">
        <v>9414</v>
      </c>
      <c r="Q8604" s="147" t="s">
        <v>10519</v>
      </c>
      <c r="R8604" s="187">
        <v>4.5600000000000005</v>
      </c>
    </row>
    <row r="8605" spans="1:18" x14ac:dyDescent="0.25">
      <c r="A8605" s="135">
        <v>1090674</v>
      </c>
      <c r="B8605" s="148" t="s">
        <v>7432</v>
      </c>
      <c r="C8605" s="135">
        <v>20</v>
      </c>
      <c r="D8605" s="135">
        <v>1800</v>
      </c>
      <c r="E8605" s="188">
        <v>40</v>
      </c>
      <c r="F8605" s="135">
        <v>2160</v>
      </c>
      <c r="G8605" s="135" t="s">
        <v>21</v>
      </c>
      <c r="H8605" s="135" t="s">
        <v>21</v>
      </c>
      <c r="I8605" s="135">
        <v>1</v>
      </c>
      <c r="J8605" s="136">
        <v>2.94</v>
      </c>
      <c r="K8605" s="136">
        <v>0.9</v>
      </c>
      <c r="L8605" s="136">
        <v>0.17</v>
      </c>
      <c r="M8605" s="137" t="str">
        <f t="shared" si="134"/>
        <v>P</v>
      </c>
      <c r="N8605" s="172" t="s">
        <v>10681</v>
      </c>
      <c r="O8605" s="149" t="s">
        <v>1578</v>
      </c>
      <c r="P8605" s="149" t="s">
        <v>9464</v>
      </c>
      <c r="Q8605" s="150" t="s">
        <v>10106</v>
      </c>
      <c r="R8605" s="189">
        <v>3.2</v>
      </c>
    </row>
    <row r="8606" spans="1:18" x14ac:dyDescent="0.25">
      <c r="A8606" s="132">
        <v>1090675</v>
      </c>
      <c r="B8606" s="145" t="s">
        <v>7433</v>
      </c>
      <c r="C8606" s="132">
        <v>20</v>
      </c>
      <c r="D8606" s="132">
        <v>1800</v>
      </c>
      <c r="E8606" s="186">
        <v>40</v>
      </c>
      <c r="F8606" s="132">
        <v>2160</v>
      </c>
      <c r="G8606" s="132" t="s">
        <v>21</v>
      </c>
      <c r="H8606" s="132" t="s">
        <v>21</v>
      </c>
      <c r="I8606" s="132">
        <v>1</v>
      </c>
      <c r="J8606" s="133">
        <v>3.0750000000000002</v>
      </c>
      <c r="K8606" s="133">
        <v>0.13</v>
      </c>
      <c r="L8606" s="133">
        <v>0.89</v>
      </c>
      <c r="M8606" s="134" t="str">
        <f t="shared" si="134"/>
        <v>P</v>
      </c>
      <c r="N8606" s="171" t="s">
        <v>10681</v>
      </c>
      <c r="O8606" s="146" t="s">
        <v>1578</v>
      </c>
      <c r="P8606" s="146" t="s">
        <v>9464</v>
      </c>
      <c r="Q8606" s="147" t="s">
        <v>10106</v>
      </c>
      <c r="R8606" s="187">
        <v>4</v>
      </c>
    </row>
    <row r="8607" spans="1:18" x14ac:dyDescent="0.25">
      <c r="A8607" s="135">
        <v>1090676</v>
      </c>
      <c r="B8607" s="148" t="s">
        <v>7434</v>
      </c>
      <c r="C8607" s="135">
        <v>6</v>
      </c>
      <c r="D8607" s="135">
        <v>1800</v>
      </c>
      <c r="E8607" s="188">
        <v>50</v>
      </c>
      <c r="F8607" s="135">
        <v>2400</v>
      </c>
      <c r="G8607" s="135" t="s">
        <v>20</v>
      </c>
      <c r="H8607" s="135">
        <v>250</v>
      </c>
      <c r="I8607" s="135">
        <v>1</v>
      </c>
      <c r="J8607" s="136">
        <v>1.35</v>
      </c>
      <c r="K8607" s="136">
        <v>1</v>
      </c>
      <c r="L8607" s="136">
        <v>0.25</v>
      </c>
      <c r="M8607" s="137" t="str">
        <f t="shared" si="134"/>
        <v>P</v>
      </c>
      <c r="N8607" s="172" t="s">
        <v>10682</v>
      </c>
      <c r="O8607" s="149" t="s">
        <v>1500</v>
      </c>
      <c r="P8607" s="149" t="s">
        <v>9455</v>
      </c>
      <c r="Q8607" s="150" t="s">
        <v>10519</v>
      </c>
      <c r="R8607" s="189">
        <v>2.7</v>
      </c>
    </row>
    <row r="8608" spans="1:18" x14ac:dyDescent="0.25">
      <c r="A8608" s="132">
        <v>1090683</v>
      </c>
      <c r="B8608" s="145" t="s">
        <v>7435</v>
      </c>
      <c r="C8608" s="132">
        <v>40</v>
      </c>
      <c r="D8608" s="132" t="s">
        <v>20</v>
      </c>
      <c r="E8608" s="186" t="s">
        <v>20</v>
      </c>
      <c r="F8608" s="132" t="s">
        <v>20</v>
      </c>
      <c r="G8608" s="132" t="s">
        <v>21</v>
      </c>
      <c r="H8608" s="132" t="s">
        <v>21</v>
      </c>
      <c r="I8608" s="132" t="s">
        <v>21</v>
      </c>
      <c r="J8608" s="133">
        <v>3.9</v>
      </c>
      <c r="K8608" s="133">
        <v>3.9</v>
      </c>
      <c r="L8608" s="133">
        <v>0.35</v>
      </c>
      <c r="M8608" s="134" t="str">
        <f t="shared" si="134"/>
        <v>P</v>
      </c>
      <c r="N8608" s="171" t="s">
        <v>10682</v>
      </c>
      <c r="O8608" s="146" t="s">
        <v>1581</v>
      </c>
      <c r="P8608" s="146" t="s">
        <v>9432</v>
      </c>
      <c r="Q8608" s="147" t="s">
        <v>10519</v>
      </c>
      <c r="R8608" s="187">
        <v>28.4</v>
      </c>
    </row>
    <row r="8609" spans="1:18" x14ac:dyDescent="0.25">
      <c r="A8609" s="135">
        <v>1090684</v>
      </c>
      <c r="B8609" s="148" t="s">
        <v>7436</v>
      </c>
      <c r="C8609" s="135">
        <v>48</v>
      </c>
      <c r="D8609" s="135">
        <v>52</v>
      </c>
      <c r="E8609" s="188">
        <v>13</v>
      </c>
      <c r="F8609" s="135">
        <v>52</v>
      </c>
      <c r="G8609" s="135" t="s">
        <v>21</v>
      </c>
      <c r="H8609" s="135" t="s">
        <v>21</v>
      </c>
      <c r="I8609" s="135" t="s">
        <v>21</v>
      </c>
      <c r="J8609" s="136">
        <v>4</v>
      </c>
      <c r="K8609" s="136">
        <v>3</v>
      </c>
      <c r="L8609" s="136">
        <v>0.9</v>
      </c>
      <c r="M8609" s="137" t="str">
        <f t="shared" si="134"/>
        <v>P</v>
      </c>
      <c r="N8609" s="174" t="s">
        <v>10682</v>
      </c>
      <c r="O8609" s="149" t="s">
        <v>1581</v>
      </c>
      <c r="P8609" s="149" t="s">
        <v>9459</v>
      </c>
      <c r="Q8609" s="150" t="s">
        <v>10519</v>
      </c>
      <c r="R8609" s="189">
        <v>18.240000000000002</v>
      </c>
    </row>
    <row r="8610" spans="1:18" x14ac:dyDescent="0.25">
      <c r="A8610" s="132">
        <v>1090685</v>
      </c>
      <c r="B8610" s="145" t="s">
        <v>7437</v>
      </c>
      <c r="C8610" s="132">
        <v>24</v>
      </c>
      <c r="D8610" s="132">
        <v>160</v>
      </c>
      <c r="E8610" s="186" t="s">
        <v>21</v>
      </c>
      <c r="F8610" s="132" t="s">
        <v>20</v>
      </c>
      <c r="G8610" s="132" t="s">
        <v>21</v>
      </c>
      <c r="H8610" s="132" t="s">
        <v>21</v>
      </c>
      <c r="I8610" s="132">
        <v>3</v>
      </c>
      <c r="J8610" s="133">
        <v>4.2</v>
      </c>
      <c r="K8610" s="133">
        <v>1.53</v>
      </c>
      <c r="L8610" s="133">
        <v>0.8</v>
      </c>
      <c r="M8610" s="134" t="str">
        <f t="shared" si="134"/>
        <v>P</v>
      </c>
      <c r="N8610" s="173" t="s">
        <v>10682</v>
      </c>
      <c r="O8610" s="146" t="s">
        <v>1500</v>
      </c>
      <c r="P8610" s="146" t="s">
        <v>9446</v>
      </c>
      <c r="Q8610" s="147" t="s">
        <v>10519</v>
      </c>
      <c r="R8610" s="187">
        <v>12.96</v>
      </c>
    </row>
    <row r="8611" spans="1:18" x14ac:dyDescent="0.25">
      <c r="A8611" s="135">
        <v>1090688</v>
      </c>
      <c r="B8611" s="148" t="s">
        <v>7438</v>
      </c>
      <c r="C8611" s="135">
        <v>12</v>
      </c>
      <c r="D8611" s="135">
        <v>780</v>
      </c>
      <c r="E8611" s="188" t="s">
        <v>21</v>
      </c>
      <c r="F8611" s="135">
        <v>900</v>
      </c>
      <c r="G8611" s="135">
        <v>40</v>
      </c>
      <c r="H8611" s="135">
        <v>25</v>
      </c>
      <c r="I8611" s="135">
        <v>3</v>
      </c>
      <c r="J8611" s="136">
        <v>1.64</v>
      </c>
      <c r="K8611" s="136">
        <v>1.1599999999999999</v>
      </c>
      <c r="L8611" s="136">
        <v>0.94</v>
      </c>
      <c r="M8611" s="137" t="str">
        <f t="shared" si="134"/>
        <v>P</v>
      </c>
      <c r="N8611" s="174" t="s">
        <v>10681</v>
      </c>
      <c r="O8611" s="149" t="s">
        <v>1555</v>
      </c>
      <c r="P8611" s="149" t="s">
        <v>9429</v>
      </c>
      <c r="Q8611" s="150" t="s">
        <v>10519</v>
      </c>
      <c r="R8611" s="189">
        <v>3.4799999999999995</v>
      </c>
    </row>
    <row r="8612" spans="1:18" x14ac:dyDescent="0.25">
      <c r="A8612" s="132">
        <v>1090689</v>
      </c>
      <c r="B8612" s="145" t="s">
        <v>7439</v>
      </c>
      <c r="C8612" s="132">
        <v>12</v>
      </c>
      <c r="D8612" s="132">
        <v>540</v>
      </c>
      <c r="E8612" s="186" t="s">
        <v>21</v>
      </c>
      <c r="F8612" s="132">
        <v>900</v>
      </c>
      <c r="G8612" s="132">
        <v>20</v>
      </c>
      <c r="H8612" s="132">
        <v>25</v>
      </c>
      <c r="I8612" s="132">
        <v>2</v>
      </c>
      <c r="J8612" s="133">
        <v>1.56</v>
      </c>
      <c r="K8612" s="133">
        <v>1.1499999999999999</v>
      </c>
      <c r="L8612" s="133">
        <v>0.9</v>
      </c>
      <c r="M8612" s="134" t="str">
        <f t="shared" si="134"/>
        <v>P</v>
      </c>
      <c r="N8612" s="173" t="s">
        <v>10681</v>
      </c>
      <c r="O8612" s="146" t="s">
        <v>1555</v>
      </c>
      <c r="P8612" s="146" t="s">
        <v>9429</v>
      </c>
      <c r="Q8612" s="147" t="s">
        <v>10519</v>
      </c>
      <c r="R8612" s="187">
        <v>3.3600000000000003</v>
      </c>
    </row>
    <row r="8613" spans="1:18" x14ac:dyDescent="0.25">
      <c r="A8613" s="135">
        <v>1090690</v>
      </c>
      <c r="B8613" s="148" t="s">
        <v>7440</v>
      </c>
      <c r="C8613" s="135">
        <v>12</v>
      </c>
      <c r="D8613" s="135">
        <v>780</v>
      </c>
      <c r="E8613" s="188" t="s">
        <v>21</v>
      </c>
      <c r="F8613" s="135">
        <v>900</v>
      </c>
      <c r="G8613" s="135">
        <v>20</v>
      </c>
      <c r="H8613" s="135">
        <v>25</v>
      </c>
      <c r="I8613" s="135">
        <v>3</v>
      </c>
      <c r="J8613" s="136">
        <v>1.64</v>
      </c>
      <c r="K8613" s="136">
        <v>1.1599999999999999</v>
      </c>
      <c r="L8613" s="136">
        <v>0.94</v>
      </c>
      <c r="M8613" s="137" t="str">
        <f t="shared" si="134"/>
        <v>P</v>
      </c>
      <c r="N8613" s="174" t="s">
        <v>10681</v>
      </c>
      <c r="O8613" s="149" t="s">
        <v>1555</v>
      </c>
      <c r="P8613" s="149" t="s">
        <v>9429</v>
      </c>
      <c r="Q8613" s="150" t="s">
        <v>10519</v>
      </c>
      <c r="R8613" s="189">
        <v>3.24</v>
      </c>
    </row>
    <row r="8614" spans="1:18" x14ac:dyDescent="0.25">
      <c r="A8614" s="132">
        <v>1090691</v>
      </c>
      <c r="B8614" s="145" t="s">
        <v>7441</v>
      </c>
      <c r="C8614" s="132">
        <v>12</v>
      </c>
      <c r="D8614" s="132">
        <v>851</v>
      </c>
      <c r="E8614" s="186" t="s">
        <v>21</v>
      </c>
      <c r="F8614" s="132">
        <v>1020</v>
      </c>
      <c r="G8614" s="132">
        <v>20</v>
      </c>
      <c r="H8614" s="132">
        <v>25</v>
      </c>
      <c r="I8614" s="132">
        <v>2</v>
      </c>
      <c r="J8614" s="133">
        <v>1.64</v>
      </c>
      <c r="K8614" s="133">
        <v>1.1599999999999999</v>
      </c>
      <c r="L8614" s="133">
        <v>0.94</v>
      </c>
      <c r="M8614" s="134" t="str">
        <f t="shared" si="134"/>
        <v>P</v>
      </c>
      <c r="N8614" s="173" t="s">
        <v>10681</v>
      </c>
      <c r="O8614" s="146" t="s">
        <v>1555</v>
      </c>
      <c r="P8614" s="146" t="s">
        <v>9429</v>
      </c>
      <c r="Q8614" s="147" t="s">
        <v>10519</v>
      </c>
      <c r="R8614" s="187">
        <v>3.4799999999999995</v>
      </c>
    </row>
    <row r="8615" spans="1:18" x14ac:dyDescent="0.25">
      <c r="A8615" s="135">
        <v>1090692</v>
      </c>
      <c r="B8615" s="148" t="s">
        <v>7442</v>
      </c>
      <c r="C8615" s="135">
        <v>12</v>
      </c>
      <c r="D8615" s="135">
        <v>780</v>
      </c>
      <c r="E8615" s="188" t="s">
        <v>21</v>
      </c>
      <c r="F8615" s="135">
        <v>900</v>
      </c>
      <c r="G8615" s="135">
        <v>40</v>
      </c>
      <c r="H8615" s="135">
        <v>25</v>
      </c>
      <c r="I8615" s="135">
        <v>3</v>
      </c>
      <c r="J8615" s="136">
        <v>1.64</v>
      </c>
      <c r="K8615" s="136">
        <v>1.1599999999999999</v>
      </c>
      <c r="L8615" s="136">
        <v>0.94</v>
      </c>
      <c r="M8615" s="137" t="str">
        <f t="shared" si="134"/>
        <v>P</v>
      </c>
      <c r="N8615" s="174" t="s">
        <v>10681</v>
      </c>
      <c r="O8615" s="149" t="s">
        <v>1555</v>
      </c>
      <c r="P8615" s="149" t="s">
        <v>9429</v>
      </c>
      <c r="Q8615" s="150" t="s">
        <v>10519</v>
      </c>
      <c r="R8615" s="189">
        <v>3.4799999999999995</v>
      </c>
    </row>
    <row r="8616" spans="1:18" x14ac:dyDescent="0.25">
      <c r="A8616" s="132">
        <v>1090693</v>
      </c>
      <c r="B8616" s="145" t="s">
        <v>7443</v>
      </c>
      <c r="C8616" s="132">
        <v>12</v>
      </c>
      <c r="D8616" s="132">
        <v>780</v>
      </c>
      <c r="E8616" s="186" t="s">
        <v>21</v>
      </c>
      <c r="F8616" s="132">
        <v>900</v>
      </c>
      <c r="G8616" s="132">
        <v>40</v>
      </c>
      <c r="H8616" s="132">
        <v>25</v>
      </c>
      <c r="I8616" s="132">
        <v>3</v>
      </c>
      <c r="J8616" s="133">
        <v>1.65</v>
      </c>
      <c r="K8616" s="133">
        <v>1.17</v>
      </c>
      <c r="L8616" s="133">
        <v>0.91</v>
      </c>
      <c r="M8616" s="134" t="str">
        <f t="shared" si="134"/>
        <v>P</v>
      </c>
      <c r="N8616" s="171" t="s">
        <v>10681</v>
      </c>
      <c r="O8616" s="146" t="s">
        <v>1555</v>
      </c>
      <c r="P8616" s="146" t="s">
        <v>9429</v>
      </c>
      <c r="Q8616" s="147" t="s">
        <v>10519</v>
      </c>
      <c r="R8616" s="187">
        <v>3.3600000000000003</v>
      </c>
    </row>
    <row r="8617" spans="1:18" x14ac:dyDescent="0.25">
      <c r="A8617" s="135">
        <v>1090694</v>
      </c>
      <c r="B8617" s="148" t="s">
        <v>7444</v>
      </c>
      <c r="C8617" s="135">
        <v>12</v>
      </c>
      <c r="D8617" s="135">
        <v>780</v>
      </c>
      <c r="E8617" s="188" t="s">
        <v>21</v>
      </c>
      <c r="F8617" s="135">
        <v>900</v>
      </c>
      <c r="G8617" s="135">
        <v>40</v>
      </c>
      <c r="H8617" s="135">
        <v>25</v>
      </c>
      <c r="I8617" s="135">
        <v>3</v>
      </c>
      <c r="J8617" s="136">
        <v>1.64</v>
      </c>
      <c r="K8617" s="136">
        <v>1.1599999999999999</v>
      </c>
      <c r="L8617" s="136">
        <v>0.94</v>
      </c>
      <c r="M8617" s="137" t="str">
        <f t="shared" si="134"/>
        <v>P</v>
      </c>
      <c r="N8617" s="174" t="s">
        <v>10681</v>
      </c>
      <c r="O8617" s="149" t="s">
        <v>1555</v>
      </c>
      <c r="P8617" s="149" t="s">
        <v>9429</v>
      </c>
      <c r="Q8617" s="150" t="s">
        <v>10519</v>
      </c>
      <c r="R8617" s="189">
        <v>3.4799999999999995</v>
      </c>
    </row>
    <row r="8618" spans="1:18" x14ac:dyDescent="0.25">
      <c r="A8618" s="132">
        <v>1090707</v>
      </c>
      <c r="B8618" s="145" t="s">
        <v>1132</v>
      </c>
      <c r="C8618" s="132">
        <v>500</v>
      </c>
      <c r="D8618" s="132">
        <v>62</v>
      </c>
      <c r="E8618" s="186" t="s">
        <v>21</v>
      </c>
      <c r="F8618" s="132">
        <v>96</v>
      </c>
      <c r="G8618" s="132" t="s">
        <v>20</v>
      </c>
      <c r="H8618" s="132">
        <v>8</v>
      </c>
      <c r="I8618" s="132">
        <v>1</v>
      </c>
      <c r="J8618" s="133">
        <v>2.98</v>
      </c>
      <c r="K8618" s="133">
        <v>2.44</v>
      </c>
      <c r="L8618" s="133">
        <v>2.38</v>
      </c>
      <c r="M8618" s="134" t="str">
        <f t="shared" si="134"/>
        <v>P</v>
      </c>
      <c r="N8618" s="173" t="s">
        <v>10682</v>
      </c>
      <c r="O8618" s="146" t="s">
        <v>1506</v>
      </c>
      <c r="P8618" s="146" t="s">
        <v>9522</v>
      </c>
      <c r="Q8618" s="147" t="s">
        <v>10519</v>
      </c>
      <c r="R8618" s="187">
        <v>15</v>
      </c>
    </row>
    <row r="8619" spans="1:18" x14ac:dyDescent="0.25">
      <c r="A8619" s="135">
        <v>1090739</v>
      </c>
      <c r="B8619" s="148" t="s">
        <v>926</v>
      </c>
      <c r="C8619" s="135">
        <v>6</v>
      </c>
      <c r="D8619" s="135">
        <v>5958</v>
      </c>
      <c r="E8619" s="188">
        <v>120</v>
      </c>
      <c r="F8619" s="135">
        <v>7200</v>
      </c>
      <c r="G8619" s="135">
        <v>480</v>
      </c>
      <c r="H8619" s="135">
        <v>600</v>
      </c>
      <c r="I8619" s="135">
        <v>1</v>
      </c>
      <c r="J8619" s="136">
        <v>1.2</v>
      </c>
      <c r="K8619" s="136">
        <v>0.79</v>
      </c>
      <c r="L8619" s="136">
        <v>0.27</v>
      </c>
      <c r="M8619" s="137" t="str">
        <f t="shared" si="134"/>
        <v>P</v>
      </c>
      <c r="N8619" s="174" t="s">
        <v>10681</v>
      </c>
      <c r="O8619" s="149" t="s">
        <v>1506</v>
      </c>
      <c r="P8619" s="149" t="s">
        <v>9410</v>
      </c>
      <c r="Q8619" s="150" t="s">
        <v>10519</v>
      </c>
      <c r="R8619" s="189">
        <v>3.42</v>
      </c>
    </row>
    <row r="8620" spans="1:18" x14ac:dyDescent="0.25">
      <c r="A8620" s="132">
        <v>1090740</v>
      </c>
      <c r="B8620" s="145" t="s">
        <v>924</v>
      </c>
      <c r="C8620" s="132">
        <v>6</v>
      </c>
      <c r="D8620" s="132">
        <v>5958</v>
      </c>
      <c r="E8620" s="186">
        <v>120</v>
      </c>
      <c r="F8620" s="132">
        <v>7200</v>
      </c>
      <c r="G8620" s="132">
        <v>480</v>
      </c>
      <c r="H8620" s="132">
        <v>600</v>
      </c>
      <c r="I8620" s="132">
        <v>1</v>
      </c>
      <c r="J8620" s="133">
        <v>1.18</v>
      </c>
      <c r="K8620" s="133">
        <v>0.75</v>
      </c>
      <c r="L8620" s="133">
        <v>0.24</v>
      </c>
      <c r="M8620" s="134" t="str">
        <f t="shared" si="134"/>
        <v>P</v>
      </c>
      <c r="N8620" s="173" t="s">
        <v>10681</v>
      </c>
      <c r="O8620" s="146" t="s">
        <v>1506</v>
      </c>
      <c r="P8620" s="146" t="s">
        <v>9410</v>
      </c>
      <c r="Q8620" s="147" t="s">
        <v>10519</v>
      </c>
      <c r="R8620" s="187">
        <v>3.4799999999999995</v>
      </c>
    </row>
    <row r="8621" spans="1:18" x14ac:dyDescent="0.25">
      <c r="A8621" s="135">
        <v>1090741</v>
      </c>
      <c r="B8621" s="148" t="s">
        <v>925</v>
      </c>
      <c r="C8621" s="135">
        <v>6</v>
      </c>
      <c r="D8621" s="135">
        <v>5958</v>
      </c>
      <c r="E8621" s="188">
        <v>120</v>
      </c>
      <c r="F8621" s="135">
        <v>7200</v>
      </c>
      <c r="G8621" s="135">
        <v>480</v>
      </c>
      <c r="H8621" s="135">
        <v>600</v>
      </c>
      <c r="I8621" s="135">
        <v>1</v>
      </c>
      <c r="J8621" s="136">
        <v>0.9</v>
      </c>
      <c r="K8621" s="136">
        <v>0.2</v>
      </c>
      <c r="L8621" s="136">
        <v>1.25</v>
      </c>
      <c r="M8621" s="137" t="str">
        <f t="shared" si="134"/>
        <v>P</v>
      </c>
      <c r="N8621" s="174" t="s">
        <v>10681</v>
      </c>
      <c r="O8621" s="149" t="s">
        <v>1506</v>
      </c>
      <c r="P8621" s="149" t="s">
        <v>9410</v>
      </c>
      <c r="Q8621" s="150" t="s">
        <v>10519</v>
      </c>
      <c r="R8621" s="189">
        <v>3.12</v>
      </c>
    </row>
    <row r="8622" spans="1:18" x14ac:dyDescent="0.25">
      <c r="A8622" s="132">
        <v>1090743</v>
      </c>
      <c r="B8622" s="145" t="s">
        <v>7445</v>
      </c>
      <c r="C8622" s="132">
        <v>6</v>
      </c>
      <c r="D8622" s="132">
        <v>4000</v>
      </c>
      <c r="E8622" s="186">
        <v>80</v>
      </c>
      <c r="F8622" s="132">
        <v>4800</v>
      </c>
      <c r="G8622" s="132" t="s">
        <v>21</v>
      </c>
      <c r="H8622" s="132" t="s">
        <v>21</v>
      </c>
      <c r="I8622" s="132">
        <v>1</v>
      </c>
      <c r="J8622" s="133">
        <v>1.32</v>
      </c>
      <c r="K8622" s="133">
        <v>0.8</v>
      </c>
      <c r="L8622" s="133">
        <v>0.26</v>
      </c>
      <c r="M8622" s="134" t="str">
        <f t="shared" si="134"/>
        <v>P</v>
      </c>
      <c r="N8622" s="173" t="s">
        <v>10681</v>
      </c>
      <c r="O8622" s="146" t="s">
        <v>1506</v>
      </c>
      <c r="P8622" s="146" t="s">
        <v>9410</v>
      </c>
      <c r="Q8622" s="147" t="s">
        <v>10519</v>
      </c>
      <c r="R8622" s="187">
        <v>1.1400000000000001</v>
      </c>
    </row>
    <row r="8623" spans="1:18" x14ac:dyDescent="0.25">
      <c r="A8623" s="135">
        <v>1090744</v>
      </c>
      <c r="B8623" s="148" t="s">
        <v>7446</v>
      </c>
      <c r="C8623" s="135">
        <v>6</v>
      </c>
      <c r="D8623" s="135">
        <v>4000</v>
      </c>
      <c r="E8623" s="188">
        <v>80</v>
      </c>
      <c r="F8623" s="135">
        <v>5600</v>
      </c>
      <c r="G8623" s="135" t="s">
        <v>21</v>
      </c>
      <c r="H8623" s="135" t="s">
        <v>21</v>
      </c>
      <c r="I8623" s="135">
        <v>1</v>
      </c>
      <c r="J8623" s="136">
        <v>1.27</v>
      </c>
      <c r="K8623" s="136">
        <v>0.79</v>
      </c>
      <c r="L8623" s="136">
        <v>0.27</v>
      </c>
      <c r="M8623" s="137" t="str">
        <f t="shared" si="134"/>
        <v>P</v>
      </c>
      <c r="N8623" s="174" t="s">
        <v>10681</v>
      </c>
      <c r="O8623" s="149" t="s">
        <v>1506</v>
      </c>
      <c r="P8623" s="149" t="s">
        <v>9410</v>
      </c>
      <c r="Q8623" s="150" t="s">
        <v>10519</v>
      </c>
      <c r="R8623" s="189">
        <v>1.1400000000000001</v>
      </c>
    </row>
    <row r="8624" spans="1:18" x14ac:dyDescent="0.25">
      <c r="A8624" s="132">
        <v>1090745</v>
      </c>
      <c r="B8624" s="145" t="s">
        <v>922</v>
      </c>
      <c r="C8624" s="132">
        <v>6</v>
      </c>
      <c r="D8624" s="132">
        <v>4000</v>
      </c>
      <c r="E8624" s="186">
        <v>80</v>
      </c>
      <c r="F8624" s="132">
        <v>4800</v>
      </c>
      <c r="G8624" s="132" t="s">
        <v>21</v>
      </c>
      <c r="H8624" s="132" t="s">
        <v>21</v>
      </c>
      <c r="I8624" s="132">
        <v>1</v>
      </c>
      <c r="J8624" s="133">
        <v>1.27</v>
      </c>
      <c r="K8624" s="133">
        <v>0.8</v>
      </c>
      <c r="L8624" s="133">
        <v>0.25</v>
      </c>
      <c r="M8624" s="134" t="str">
        <f t="shared" si="134"/>
        <v>P</v>
      </c>
      <c r="N8624" s="173" t="s">
        <v>10681</v>
      </c>
      <c r="O8624" s="146" t="s">
        <v>1506</v>
      </c>
      <c r="P8624" s="146" t="s">
        <v>9410</v>
      </c>
      <c r="Q8624" s="147" t="s">
        <v>10519</v>
      </c>
      <c r="R8624" s="187">
        <v>1.08</v>
      </c>
    </row>
    <row r="8625" spans="1:18" x14ac:dyDescent="0.25">
      <c r="A8625" s="135">
        <v>1090746</v>
      </c>
      <c r="B8625" s="148" t="s">
        <v>928</v>
      </c>
      <c r="C8625" s="135">
        <v>6</v>
      </c>
      <c r="D8625" s="135">
        <v>4000</v>
      </c>
      <c r="E8625" s="188">
        <v>80</v>
      </c>
      <c r="F8625" s="135">
        <v>4800</v>
      </c>
      <c r="G8625" s="135">
        <v>320</v>
      </c>
      <c r="H8625" s="135" t="s">
        <v>21</v>
      </c>
      <c r="I8625" s="135">
        <v>1</v>
      </c>
      <c r="J8625" s="136">
        <v>1.28</v>
      </c>
      <c r="K8625" s="136">
        <v>0.8</v>
      </c>
      <c r="L8625" s="136">
        <v>0.25</v>
      </c>
      <c r="M8625" s="137" t="str">
        <f t="shared" si="134"/>
        <v>P</v>
      </c>
      <c r="N8625" s="174" t="s">
        <v>10681</v>
      </c>
      <c r="O8625" s="149" t="s">
        <v>1506</v>
      </c>
      <c r="P8625" s="149" t="s">
        <v>9410</v>
      </c>
      <c r="Q8625" s="150" t="s">
        <v>10519</v>
      </c>
      <c r="R8625" s="189">
        <v>1.08</v>
      </c>
    </row>
    <row r="8626" spans="1:18" x14ac:dyDescent="0.25">
      <c r="A8626" s="132">
        <v>1090747</v>
      </c>
      <c r="B8626" s="145" t="s">
        <v>920</v>
      </c>
      <c r="C8626" s="132">
        <v>6</v>
      </c>
      <c r="D8626" s="132">
        <v>4000</v>
      </c>
      <c r="E8626" s="186">
        <v>80</v>
      </c>
      <c r="F8626" s="132">
        <v>4800</v>
      </c>
      <c r="G8626" s="132">
        <v>320</v>
      </c>
      <c r="H8626" s="132" t="s">
        <v>21</v>
      </c>
      <c r="I8626" s="132">
        <v>1</v>
      </c>
      <c r="J8626" s="133">
        <v>1.25</v>
      </c>
      <c r="K8626" s="133">
        <v>0.79</v>
      </c>
      <c r="L8626" s="133">
        <v>0.25</v>
      </c>
      <c r="M8626" s="134" t="str">
        <f t="shared" si="134"/>
        <v>P</v>
      </c>
      <c r="N8626" s="173" t="s">
        <v>10681</v>
      </c>
      <c r="O8626" s="146" t="s">
        <v>1506</v>
      </c>
      <c r="P8626" s="146" t="s">
        <v>9410</v>
      </c>
      <c r="Q8626" s="147" t="s">
        <v>10519</v>
      </c>
      <c r="R8626" s="187">
        <v>1.08</v>
      </c>
    </row>
    <row r="8627" spans="1:18" x14ac:dyDescent="0.25">
      <c r="A8627" s="135">
        <v>1090753</v>
      </c>
      <c r="B8627" s="148" t="s">
        <v>1568</v>
      </c>
      <c r="C8627" s="135">
        <v>6</v>
      </c>
      <c r="D8627" s="135">
        <v>555</v>
      </c>
      <c r="E8627" s="188" t="s">
        <v>21</v>
      </c>
      <c r="F8627" s="135">
        <v>616</v>
      </c>
      <c r="G8627" s="135">
        <v>9</v>
      </c>
      <c r="H8627" s="135">
        <v>11</v>
      </c>
      <c r="I8627" s="135">
        <v>5</v>
      </c>
      <c r="J8627" s="136">
        <v>2.72</v>
      </c>
      <c r="K8627" s="136">
        <v>1.81</v>
      </c>
      <c r="L8627" s="136">
        <v>0.49</v>
      </c>
      <c r="M8627" s="137" t="str">
        <f t="shared" si="134"/>
        <v>P</v>
      </c>
      <c r="N8627" s="174" t="s">
        <v>10681</v>
      </c>
      <c r="O8627" s="149" t="s">
        <v>1506</v>
      </c>
      <c r="P8627" s="149" t="s">
        <v>9410</v>
      </c>
      <c r="Q8627" s="150" t="s">
        <v>10519</v>
      </c>
      <c r="R8627" s="189">
        <v>7.92</v>
      </c>
    </row>
    <row r="8628" spans="1:18" x14ac:dyDescent="0.25">
      <c r="A8628" s="132">
        <v>1090765</v>
      </c>
      <c r="B8628" s="145" t="s">
        <v>7447</v>
      </c>
      <c r="C8628" s="132">
        <v>24</v>
      </c>
      <c r="D8628" s="132" t="s">
        <v>20</v>
      </c>
      <c r="E8628" s="186" t="s">
        <v>21</v>
      </c>
      <c r="F8628" s="132">
        <v>364</v>
      </c>
      <c r="G8628" s="132" t="s">
        <v>20</v>
      </c>
      <c r="H8628" s="132">
        <v>12</v>
      </c>
      <c r="I8628" s="132">
        <v>2</v>
      </c>
      <c r="J8628" s="133">
        <v>2.39</v>
      </c>
      <c r="K8628" s="133">
        <v>1.67</v>
      </c>
      <c r="L8628" s="133">
        <v>1.1200000000000001</v>
      </c>
      <c r="M8628" s="134" t="str">
        <f t="shared" si="134"/>
        <v>P</v>
      </c>
      <c r="N8628" s="173" t="s">
        <v>10681</v>
      </c>
      <c r="O8628" s="146" t="s">
        <v>1555</v>
      </c>
      <c r="P8628" s="146" t="s">
        <v>9429</v>
      </c>
      <c r="Q8628" s="147" t="s">
        <v>10519</v>
      </c>
      <c r="R8628" s="187">
        <v>9.36</v>
      </c>
    </row>
    <row r="8629" spans="1:18" x14ac:dyDescent="0.25">
      <c r="A8629" s="135">
        <v>1090766</v>
      </c>
      <c r="B8629" s="148" t="s">
        <v>7448</v>
      </c>
      <c r="C8629" s="135">
        <v>6</v>
      </c>
      <c r="D8629" s="135">
        <v>5197</v>
      </c>
      <c r="E8629" s="188">
        <v>120</v>
      </c>
      <c r="F8629" s="135">
        <v>7200</v>
      </c>
      <c r="G8629" s="135">
        <v>480</v>
      </c>
      <c r="H8629" s="135">
        <v>600</v>
      </c>
      <c r="I8629" s="135">
        <v>1</v>
      </c>
      <c r="J8629" s="136">
        <v>1.25</v>
      </c>
      <c r="K8629" s="136">
        <v>0.8</v>
      </c>
      <c r="L8629" s="136">
        <v>0.25</v>
      </c>
      <c r="M8629" s="137" t="str">
        <f t="shared" si="134"/>
        <v>P</v>
      </c>
      <c r="N8629" s="174" t="s">
        <v>10681</v>
      </c>
      <c r="O8629" s="149" t="s">
        <v>1506</v>
      </c>
      <c r="P8629" s="149" t="s">
        <v>9410</v>
      </c>
      <c r="Q8629" s="150" t="s">
        <v>10519</v>
      </c>
      <c r="R8629" s="189">
        <v>3.4799999999999995</v>
      </c>
    </row>
    <row r="8630" spans="1:18" x14ac:dyDescent="0.25">
      <c r="A8630" s="132">
        <v>1090767</v>
      </c>
      <c r="B8630" s="145" t="s">
        <v>923</v>
      </c>
      <c r="C8630" s="132">
        <v>6</v>
      </c>
      <c r="D8630" s="132">
        <v>5257</v>
      </c>
      <c r="E8630" s="186">
        <v>120</v>
      </c>
      <c r="F8630" s="132">
        <v>7200</v>
      </c>
      <c r="G8630" s="132">
        <v>480</v>
      </c>
      <c r="H8630" s="132">
        <v>600</v>
      </c>
      <c r="I8630" s="132">
        <v>1</v>
      </c>
      <c r="J8630" s="133">
        <v>1.18</v>
      </c>
      <c r="K8630" s="133">
        <v>0.75</v>
      </c>
      <c r="L8630" s="133">
        <v>0.25</v>
      </c>
      <c r="M8630" s="134" t="str">
        <f t="shared" si="134"/>
        <v>P</v>
      </c>
      <c r="N8630" s="173" t="s">
        <v>10681</v>
      </c>
      <c r="O8630" s="146" t="s">
        <v>1506</v>
      </c>
      <c r="P8630" s="146" t="s">
        <v>9410</v>
      </c>
      <c r="Q8630" s="147" t="s">
        <v>10519</v>
      </c>
      <c r="R8630" s="187">
        <v>3.4799999999999995</v>
      </c>
    </row>
    <row r="8631" spans="1:18" x14ac:dyDescent="0.25">
      <c r="A8631" s="135">
        <v>1090770</v>
      </c>
      <c r="B8631" s="148" t="s">
        <v>1790</v>
      </c>
      <c r="C8631" s="135">
        <v>6</v>
      </c>
      <c r="D8631" s="135">
        <v>432</v>
      </c>
      <c r="E8631" s="188" t="s">
        <v>21</v>
      </c>
      <c r="F8631" s="135">
        <v>540</v>
      </c>
      <c r="G8631" s="135" t="s">
        <v>20</v>
      </c>
      <c r="H8631" s="135">
        <v>25</v>
      </c>
      <c r="I8631" s="135">
        <v>2</v>
      </c>
      <c r="J8631" s="136">
        <v>1.77</v>
      </c>
      <c r="K8631" s="136">
        <v>1.17</v>
      </c>
      <c r="L8631" s="136">
        <v>1.34</v>
      </c>
      <c r="M8631" s="137" t="str">
        <f t="shared" si="134"/>
        <v>P</v>
      </c>
      <c r="N8631" s="174" t="s">
        <v>10681</v>
      </c>
      <c r="O8631" s="149" t="s">
        <v>1506</v>
      </c>
      <c r="P8631" s="149" t="s">
        <v>9423</v>
      </c>
      <c r="Q8631" s="150" t="s">
        <v>10519</v>
      </c>
      <c r="R8631" s="189">
        <v>3</v>
      </c>
    </row>
    <row r="8632" spans="1:18" x14ac:dyDescent="0.25">
      <c r="A8632" s="132">
        <v>1090824</v>
      </c>
      <c r="B8632" s="145" t="s">
        <v>7449</v>
      </c>
      <c r="C8632" s="132">
        <v>6</v>
      </c>
      <c r="D8632" s="132">
        <v>70</v>
      </c>
      <c r="E8632" s="186" t="s">
        <v>21</v>
      </c>
      <c r="F8632" s="132">
        <v>84</v>
      </c>
      <c r="G8632" s="132" t="s">
        <v>20</v>
      </c>
      <c r="H8632" s="132">
        <v>5</v>
      </c>
      <c r="I8632" s="132">
        <v>1</v>
      </c>
      <c r="J8632" s="133">
        <v>3.59</v>
      </c>
      <c r="K8632" s="133">
        <v>2.13</v>
      </c>
      <c r="L8632" s="133">
        <v>2.2200000000000002</v>
      </c>
      <c r="M8632" s="134" t="str">
        <f t="shared" si="134"/>
        <v>P</v>
      </c>
      <c r="N8632" s="171" t="s">
        <v>10681</v>
      </c>
      <c r="O8632" s="146" t="s">
        <v>1506</v>
      </c>
      <c r="P8632" s="146" t="s">
        <v>10455</v>
      </c>
      <c r="Q8632" s="147" t="s">
        <v>10106</v>
      </c>
      <c r="R8632" s="187">
        <v>29.22</v>
      </c>
    </row>
    <row r="8633" spans="1:18" x14ac:dyDescent="0.25">
      <c r="A8633" s="135">
        <v>1090853</v>
      </c>
      <c r="B8633" s="148" t="s">
        <v>7450</v>
      </c>
      <c r="C8633" s="135">
        <v>6</v>
      </c>
      <c r="D8633" s="135" t="s">
        <v>20</v>
      </c>
      <c r="E8633" s="188" t="s">
        <v>21</v>
      </c>
      <c r="F8633" s="135">
        <v>228</v>
      </c>
      <c r="G8633" s="135" t="s">
        <v>20</v>
      </c>
      <c r="H8633" s="135" t="s">
        <v>20</v>
      </c>
      <c r="I8633" s="135" t="s">
        <v>20</v>
      </c>
      <c r="J8633" s="136">
        <v>3.9</v>
      </c>
      <c r="K8633" s="136">
        <v>1.64</v>
      </c>
      <c r="L8633" s="136">
        <v>1.24</v>
      </c>
      <c r="M8633" s="137" t="str">
        <f t="shared" si="134"/>
        <v>P</v>
      </c>
      <c r="N8633" s="174" t="s">
        <v>10681</v>
      </c>
      <c r="O8633" s="149" t="s">
        <v>1506</v>
      </c>
      <c r="P8633" s="149" t="s">
        <v>9496</v>
      </c>
      <c r="Q8633" s="150" t="s">
        <v>10519</v>
      </c>
      <c r="R8633" s="189">
        <v>19.5</v>
      </c>
    </row>
    <row r="8634" spans="1:18" x14ac:dyDescent="0.25">
      <c r="A8634" s="132">
        <v>1090860</v>
      </c>
      <c r="B8634" s="145" t="s">
        <v>8752</v>
      </c>
      <c r="C8634" s="132">
        <v>6</v>
      </c>
      <c r="D8634" s="132" t="s">
        <v>20</v>
      </c>
      <c r="E8634" s="186" t="s">
        <v>20</v>
      </c>
      <c r="F8634" s="132" t="s">
        <v>20</v>
      </c>
      <c r="G8634" s="132" t="s">
        <v>20</v>
      </c>
      <c r="H8634" s="132" t="s">
        <v>20</v>
      </c>
      <c r="I8634" s="132" t="s">
        <v>20</v>
      </c>
      <c r="J8634" s="133">
        <v>3.5</v>
      </c>
      <c r="K8634" s="133">
        <v>2.63</v>
      </c>
      <c r="L8634" s="133">
        <v>2.4</v>
      </c>
      <c r="M8634" s="134" t="str">
        <f t="shared" si="134"/>
        <v>P</v>
      </c>
      <c r="N8634" s="173" t="s">
        <v>10682</v>
      </c>
      <c r="O8634" s="146" t="s">
        <v>1555</v>
      </c>
      <c r="P8634" s="146" t="s">
        <v>9448</v>
      </c>
      <c r="Q8634" s="147" t="s">
        <v>10519</v>
      </c>
      <c r="R8634" s="187">
        <v>23.52</v>
      </c>
    </row>
    <row r="8635" spans="1:18" x14ac:dyDescent="0.25">
      <c r="A8635" s="135">
        <v>1090864</v>
      </c>
      <c r="B8635" s="148" t="s">
        <v>8753</v>
      </c>
      <c r="C8635" s="135">
        <v>6</v>
      </c>
      <c r="D8635" s="135">
        <v>80</v>
      </c>
      <c r="E8635" s="188" t="s">
        <v>21</v>
      </c>
      <c r="F8635" s="135">
        <v>100</v>
      </c>
      <c r="G8635" s="135" t="s">
        <v>20</v>
      </c>
      <c r="H8635" s="135" t="s">
        <v>20</v>
      </c>
      <c r="I8635" s="135" t="s">
        <v>20</v>
      </c>
      <c r="J8635" s="136">
        <v>4.7</v>
      </c>
      <c r="K8635" s="136">
        <v>2.74</v>
      </c>
      <c r="L8635" s="136">
        <v>1.1200000000000001</v>
      </c>
      <c r="M8635" s="137" t="str">
        <f t="shared" si="134"/>
        <v>P</v>
      </c>
      <c r="N8635" s="172" t="s">
        <v>10681</v>
      </c>
      <c r="O8635" s="149" t="s">
        <v>1506</v>
      </c>
      <c r="P8635" s="149" t="s">
        <v>9435</v>
      </c>
      <c r="Q8635" s="150" t="s">
        <v>10519</v>
      </c>
      <c r="R8635" s="189">
        <v>21.299999999999997</v>
      </c>
    </row>
    <row r="8636" spans="1:18" x14ac:dyDescent="0.25">
      <c r="A8636" s="132">
        <v>1090880</v>
      </c>
      <c r="B8636" s="145" t="s">
        <v>8754</v>
      </c>
      <c r="C8636" s="132">
        <v>6</v>
      </c>
      <c r="D8636" s="132">
        <v>48</v>
      </c>
      <c r="E8636" s="186" t="s">
        <v>21</v>
      </c>
      <c r="F8636" s="132">
        <v>60</v>
      </c>
      <c r="G8636" s="132" t="s">
        <v>20</v>
      </c>
      <c r="H8636" s="132" t="s">
        <v>20</v>
      </c>
      <c r="I8636" s="132" t="s">
        <v>20</v>
      </c>
      <c r="J8636" s="133">
        <v>5.65</v>
      </c>
      <c r="K8636" s="133">
        <v>3.06</v>
      </c>
      <c r="L8636" s="133">
        <v>1.45</v>
      </c>
      <c r="M8636" s="134" t="str">
        <f t="shared" si="134"/>
        <v>P</v>
      </c>
      <c r="N8636" s="173" t="s">
        <v>10681</v>
      </c>
      <c r="O8636" s="146" t="s">
        <v>1506</v>
      </c>
      <c r="P8636" s="146" t="s">
        <v>9435</v>
      </c>
      <c r="Q8636" s="147" t="s">
        <v>10519</v>
      </c>
      <c r="R8636" s="187">
        <v>23.28</v>
      </c>
    </row>
    <row r="8637" spans="1:18" x14ac:dyDescent="0.25">
      <c r="A8637" s="135">
        <v>1090951</v>
      </c>
      <c r="B8637" s="148" t="s">
        <v>1104</v>
      </c>
      <c r="C8637" s="135">
        <v>3</v>
      </c>
      <c r="D8637" s="135">
        <v>1680</v>
      </c>
      <c r="E8637" s="188">
        <v>10</v>
      </c>
      <c r="F8637" s="135">
        <v>2880</v>
      </c>
      <c r="G8637" s="135">
        <v>180</v>
      </c>
      <c r="H8637" s="135">
        <v>180</v>
      </c>
      <c r="I8637" s="135">
        <v>1</v>
      </c>
      <c r="J8637" s="136">
        <v>2.15</v>
      </c>
      <c r="K8637" s="136">
        <v>0.66</v>
      </c>
      <c r="L8637" s="136">
        <v>0.2</v>
      </c>
      <c r="M8637" s="137" t="str">
        <f t="shared" si="134"/>
        <v>P</v>
      </c>
      <c r="N8637" s="174" t="s">
        <v>10682</v>
      </c>
      <c r="O8637" s="149" t="s">
        <v>1500</v>
      </c>
      <c r="P8637" s="149" t="s">
        <v>9418</v>
      </c>
      <c r="Q8637" s="150" t="s">
        <v>10519</v>
      </c>
      <c r="R8637" s="189">
        <v>0.92999999999999994</v>
      </c>
    </row>
    <row r="8638" spans="1:18" x14ac:dyDescent="0.25">
      <c r="A8638" s="132">
        <v>1090964</v>
      </c>
      <c r="B8638" s="145" t="s">
        <v>7451</v>
      </c>
      <c r="C8638" s="132">
        <v>6</v>
      </c>
      <c r="D8638" s="132">
        <v>336</v>
      </c>
      <c r="E8638" s="186" t="s">
        <v>21</v>
      </c>
      <c r="F8638" s="132">
        <v>408</v>
      </c>
      <c r="G8638" s="132" t="s">
        <v>20</v>
      </c>
      <c r="H8638" s="132">
        <v>13</v>
      </c>
      <c r="I8638" s="132">
        <v>3</v>
      </c>
      <c r="J8638" s="133">
        <v>2.85</v>
      </c>
      <c r="K8638" s="133">
        <v>1.5</v>
      </c>
      <c r="L8638" s="133">
        <v>0.85</v>
      </c>
      <c r="M8638" s="134" t="str">
        <f t="shared" si="134"/>
        <v>P</v>
      </c>
      <c r="N8638" s="173" t="s">
        <v>10681</v>
      </c>
      <c r="O8638" s="146" t="s">
        <v>1506</v>
      </c>
      <c r="P8638" s="146" t="s">
        <v>9409</v>
      </c>
      <c r="Q8638" s="147" t="s">
        <v>10519</v>
      </c>
      <c r="R8638" s="187">
        <v>7.92</v>
      </c>
    </row>
    <row r="8639" spans="1:18" x14ac:dyDescent="0.25">
      <c r="A8639" s="135">
        <v>1091010</v>
      </c>
      <c r="B8639" s="148" t="s">
        <v>7452</v>
      </c>
      <c r="C8639" s="135">
        <v>6</v>
      </c>
      <c r="D8639" s="135">
        <v>75</v>
      </c>
      <c r="E8639" s="188" t="s">
        <v>21</v>
      </c>
      <c r="F8639" s="135">
        <v>90</v>
      </c>
      <c r="G8639" s="135">
        <v>5</v>
      </c>
      <c r="H8639" s="135" t="s">
        <v>20</v>
      </c>
      <c r="I8639" s="135">
        <v>1</v>
      </c>
      <c r="J8639" s="136">
        <v>2.52</v>
      </c>
      <c r="K8639" s="136">
        <v>2.4</v>
      </c>
      <c r="L8639" s="136">
        <v>2.33</v>
      </c>
      <c r="M8639" s="137" t="str">
        <f t="shared" si="134"/>
        <v>P</v>
      </c>
      <c r="N8639" s="174" t="s">
        <v>10681</v>
      </c>
      <c r="O8639" s="149" t="s">
        <v>1506</v>
      </c>
      <c r="P8639" s="149" t="s">
        <v>9435</v>
      </c>
      <c r="Q8639" s="150" t="s">
        <v>10519</v>
      </c>
      <c r="R8639" s="189">
        <v>16.5</v>
      </c>
    </row>
    <row r="8640" spans="1:18" x14ac:dyDescent="0.25">
      <c r="A8640" s="132">
        <v>1091011</v>
      </c>
      <c r="B8640" s="145" t="s">
        <v>7453</v>
      </c>
      <c r="C8640" s="132">
        <v>6</v>
      </c>
      <c r="D8640" s="132" t="s">
        <v>20</v>
      </c>
      <c r="E8640" s="186" t="s">
        <v>21</v>
      </c>
      <c r="F8640" s="132">
        <v>90</v>
      </c>
      <c r="G8640" s="132" t="s">
        <v>20</v>
      </c>
      <c r="H8640" s="132" t="s">
        <v>20</v>
      </c>
      <c r="I8640" s="132" t="s">
        <v>20</v>
      </c>
      <c r="J8640" s="133">
        <v>2.52</v>
      </c>
      <c r="K8640" s="133">
        <v>2.38</v>
      </c>
      <c r="L8640" s="133">
        <v>2.3199999999999998</v>
      </c>
      <c r="M8640" s="134" t="str">
        <f t="shared" si="134"/>
        <v>P</v>
      </c>
      <c r="N8640" s="173" t="s">
        <v>10681</v>
      </c>
      <c r="O8640" s="146" t="s">
        <v>1506</v>
      </c>
      <c r="P8640" s="146" t="s">
        <v>9435</v>
      </c>
      <c r="Q8640" s="147" t="s">
        <v>10519</v>
      </c>
      <c r="R8640" s="187">
        <v>16.740000000000002</v>
      </c>
    </row>
    <row r="8641" spans="1:18" x14ac:dyDescent="0.25">
      <c r="A8641" s="135">
        <v>1091012</v>
      </c>
      <c r="B8641" s="148" t="s">
        <v>7454</v>
      </c>
      <c r="C8641" s="135">
        <v>6</v>
      </c>
      <c r="D8641" s="135">
        <v>120</v>
      </c>
      <c r="E8641" s="188" t="s">
        <v>21</v>
      </c>
      <c r="F8641" s="135">
        <v>160</v>
      </c>
      <c r="G8641" s="135" t="s">
        <v>20</v>
      </c>
      <c r="H8641" s="135" t="s">
        <v>20</v>
      </c>
      <c r="I8641" s="135" t="s">
        <v>20</v>
      </c>
      <c r="J8641" s="136">
        <v>2.52</v>
      </c>
      <c r="K8641" s="136">
        <v>1.18</v>
      </c>
      <c r="L8641" s="136">
        <v>1.75</v>
      </c>
      <c r="M8641" s="137" t="str">
        <f t="shared" si="134"/>
        <v>P</v>
      </c>
      <c r="N8641" s="174" t="s">
        <v>10681</v>
      </c>
      <c r="O8641" s="149" t="s">
        <v>1506</v>
      </c>
      <c r="P8641" s="149" t="s">
        <v>9435</v>
      </c>
      <c r="Q8641" s="150" t="s">
        <v>10106</v>
      </c>
      <c r="R8641" s="189">
        <v>14.64</v>
      </c>
    </row>
    <row r="8642" spans="1:18" x14ac:dyDescent="0.25">
      <c r="A8642" s="132">
        <v>1091016</v>
      </c>
      <c r="B8642" s="145" t="s">
        <v>7455</v>
      </c>
      <c r="C8642" s="132">
        <v>24</v>
      </c>
      <c r="D8642" s="132">
        <v>455</v>
      </c>
      <c r="E8642" s="186" t="s">
        <v>21</v>
      </c>
      <c r="F8642" s="132">
        <v>770</v>
      </c>
      <c r="G8642" s="132">
        <v>30</v>
      </c>
      <c r="H8642" s="132">
        <v>48</v>
      </c>
      <c r="I8642" s="132">
        <v>1</v>
      </c>
      <c r="J8642" s="133">
        <v>1.92</v>
      </c>
      <c r="K8642" s="133">
        <v>1.58</v>
      </c>
      <c r="L8642" s="133">
        <v>0.68</v>
      </c>
      <c r="M8642" s="134" t="str">
        <f t="shared" ref="M8642:M8705" si="135">HYPERLINK(CONCATENATE("T:\Distribution Centre\RDC Department Shared\Cubiscan photos","\",A8642,"-pac.jpg"),"P")</f>
        <v>P</v>
      </c>
      <c r="N8642" s="173" t="s">
        <v>10681</v>
      </c>
      <c r="O8642" s="146" t="s">
        <v>1578</v>
      </c>
      <c r="P8642" s="146" t="s">
        <v>9470</v>
      </c>
      <c r="Q8642" s="147" t="s">
        <v>10519</v>
      </c>
      <c r="R8642" s="187">
        <v>6.9599999999999991</v>
      </c>
    </row>
    <row r="8643" spans="1:18" x14ac:dyDescent="0.25">
      <c r="A8643" s="135">
        <v>1091017</v>
      </c>
      <c r="B8643" s="148" t="s">
        <v>70</v>
      </c>
      <c r="C8643" s="135">
        <v>24</v>
      </c>
      <c r="D8643" s="135">
        <v>455</v>
      </c>
      <c r="E8643" s="188" t="s">
        <v>21</v>
      </c>
      <c r="F8643" s="135">
        <v>770</v>
      </c>
      <c r="G8643" s="135">
        <v>30</v>
      </c>
      <c r="H8643" s="135">
        <v>48</v>
      </c>
      <c r="I8643" s="135">
        <v>1</v>
      </c>
      <c r="J8643" s="136">
        <v>1.92</v>
      </c>
      <c r="K8643" s="136">
        <v>1.56</v>
      </c>
      <c r="L8643" s="136">
        <v>0.65</v>
      </c>
      <c r="M8643" s="137" t="str">
        <f t="shared" si="135"/>
        <v>P</v>
      </c>
      <c r="N8643" s="174" t="s">
        <v>10681</v>
      </c>
      <c r="O8643" s="149" t="s">
        <v>1578</v>
      </c>
      <c r="P8643" s="149" t="s">
        <v>9470</v>
      </c>
      <c r="Q8643" s="150" t="s">
        <v>10519</v>
      </c>
      <c r="R8643" s="189">
        <v>7.1999999999999993</v>
      </c>
    </row>
    <row r="8644" spans="1:18" x14ac:dyDescent="0.25">
      <c r="A8644" s="132">
        <v>1091018</v>
      </c>
      <c r="B8644" s="145" t="s">
        <v>71</v>
      </c>
      <c r="C8644" s="132">
        <v>24</v>
      </c>
      <c r="D8644" s="132">
        <v>455</v>
      </c>
      <c r="E8644" s="186" t="s">
        <v>21</v>
      </c>
      <c r="F8644" s="132">
        <v>770</v>
      </c>
      <c r="G8644" s="132">
        <v>30</v>
      </c>
      <c r="H8644" s="132">
        <v>48</v>
      </c>
      <c r="I8644" s="132">
        <v>1</v>
      </c>
      <c r="J8644" s="133">
        <v>1.94</v>
      </c>
      <c r="K8644" s="133">
        <v>1.57</v>
      </c>
      <c r="L8644" s="133">
        <v>0.65</v>
      </c>
      <c r="M8644" s="134" t="str">
        <f t="shared" si="135"/>
        <v>P</v>
      </c>
      <c r="N8644" s="171" t="s">
        <v>10681</v>
      </c>
      <c r="O8644" s="146" t="s">
        <v>1578</v>
      </c>
      <c r="P8644" s="146" t="s">
        <v>9470</v>
      </c>
      <c r="Q8644" s="147" t="s">
        <v>10519</v>
      </c>
      <c r="R8644" s="187">
        <v>7.68</v>
      </c>
    </row>
    <row r="8645" spans="1:18" x14ac:dyDescent="0.25">
      <c r="A8645" s="135">
        <v>1091030</v>
      </c>
      <c r="B8645" s="148" t="s">
        <v>1487</v>
      </c>
      <c r="C8645" s="135">
        <v>12</v>
      </c>
      <c r="D8645" s="135">
        <v>440</v>
      </c>
      <c r="E8645" s="188" t="s">
        <v>21</v>
      </c>
      <c r="F8645" s="135">
        <v>700</v>
      </c>
      <c r="G8645" s="135">
        <v>20</v>
      </c>
      <c r="H8645" s="135">
        <v>40</v>
      </c>
      <c r="I8645" s="135">
        <v>2</v>
      </c>
      <c r="J8645" s="136">
        <v>1.6</v>
      </c>
      <c r="K8645" s="136">
        <v>1.19</v>
      </c>
      <c r="L8645" s="136">
        <v>1</v>
      </c>
      <c r="M8645" s="137" t="str">
        <f t="shared" si="135"/>
        <v>P</v>
      </c>
      <c r="N8645" s="174" t="s">
        <v>10681</v>
      </c>
      <c r="O8645" s="149" t="s">
        <v>1607</v>
      </c>
      <c r="P8645" s="149" t="s">
        <v>9506</v>
      </c>
      <c r="Q8645" s="150" t="s">
        <v>10519</v>
      </c>
      <c r="R8645" s="189">
        <v>5.16</v>
      </c>
    </row>
    <row r="8646" spans="1:18" x14ac:dyDescent="0.25">
      <c r="A8646" s="132">
        <v>1091033</v>
      </c>
      <c r="B8646" s="145" t="s">
        <v>7456</v>
      </c>
      <c r="C8646" s="132">
        <v>1</v>
      </c>
      <c r="D8646" s="132" t="s">
        <v>20</v>
      </c>
      <c r="E8646" s="186" t="s">
        <v>20</v>
      </c>
      <c r="F8646" s="132" t="s">
        <v>20</v>
      </c>
      <c r="G8646" s="132" t="s">
        <v>20</v>
      </c>
      <c r="H8646" s="132" t="s">
        <v>20</v>
      </c>
      <c r="I8646" s="132" t="s">
        <v>20</v>
      </c>
      <c r="J8646" s="133">
        <v>2</v>
      </c>
      <c r="K8646" s="133">
        <v>0.35</v>
      </c>
      <c r="L8646" s="133">
        <v>1.96</v>
      </c>
      <c r="M8646" s="134" t="str">
        <f t="shared" si="135"/>
        <v>P</v>
      </c>
      <c r="N8646" s="173" t="s">
        <v>10682</v>
      </c>
      <c r="O8646" s="146" t="s">
        <v>1532</v>
      </c>
      <c r="P8646" s="146" t="s">
        <v>9916</v>
      </c>
      <c r="Q8646" s="147" t="s">
        <v>10519</v>
      </c>
      <c r="R8646" s="187">
        <v>4.2722222222222221</v>
      </c>
    </row>
    <row r="8647" spans="1:18" x14ac:dyDescent="0.25">
      <c r="A8647" s="135">
        <v>1091046</v>
      </c>
      <c r="B8647" s="148" t="s">
        <v>10388</v>
      </c>
      <c r="C8647" s="135">
        <v>6</v>
      </c>
      <c r="D8647" s="135">
        <v>270</v>
      </c>
      <c r="E8647" s="188" t="s">
        <v>20</v>
      </c>
      <c r="F8647" s="135" t="s">
        <v>20</v>
      </c>
      <c r="G8647" s="135" t="s">
        <v>20</v>
      </c>
      <c r="H8647" s="135" t="s">
        <v>20</v>
      </c>
      <c r="I8647" s="135" t="s">
        <v>20</v>
      </c>
      <c r="J8647" s="136">
        <v>1.79</v>
      </c>
      <c r="K8647" s="136">
        <v>1.19</v>
      </c>
      <c r="L8647" s="136">
        <v>1.73</v>
      </c>
      <c r="M8647" s="137" t="str">
        <f t="shared" si="135"/>
        <v>P</v>
      </c>
      <c r="N8647" s="174" t="s">
        <v>10681</v>
      </c>
      <c r="O8647" s="149" t="s">
        <v>1506</v>
      </c>
      <c r="P8647" s="149" t="s">
        <v>9427</v>
      </c>
      <c r="Q8647" s="150" t="s">
        <v>10519</v>
      </c>
      <c r="R8647" s="189">
        <v>5.16</v>
      </c>
    </row>
    <row r="8648" spans="1:18" x14ac:dyDescent="0.25">
      <c r="A8648" s="132">
        <v>1091047</v>
      </c>
      <c r="B8648" s="145" t="s">
        <v>10389</v>
      </c>
      <c r="C8648" s="132">
        <v>12</v>
      </c>
      <c r="D8648" s="132">
        <v>549</v>
      </c>
      <c r="E8648" s="186" t="s">
        <v>21</v>
      </c>
      <c r="F8648" s="132" t="s">
        <v>20</v>
      </c>
      <c r="G8648" s="132" t="s">
        <v>20</v>
      </c>
      <c r="H8648" s="132">
        <v>20</v>
      </c>
      <c r="I8648" s="132">
        <v>2</v>
      </c>
      <c r="J8648" s="133">
        <v>1.59</v>
      </c>
      <c r="K8648" s="133">
        <v>1.1499999999999999</v>
      </c>
      <c r="L8648" s="133">
        <v>0.93</v>
      </c>
      <c r="M8648" s="134" t="str">
        <f t="shared" si="135"/>
        <v>P</v>
      </c>
      <c r="N8648" s="173" t="s">
        <v>10681</v>
      </c>
      <c r="O8648" s="146" t="s">
        <v>1506</v>
      </c>
      <c r="P8648" s="146" t="s">
        <v>9427</v>
      </c>
      <c r="Q8648" s="147" t="s">
        <v>10519</v>
      </c>
      <c r="R8648" s="187">
        <v>5.4</v>
      </c>
    </row>
    <row r="8649" spans="1:18" x14ac:dyDescent="0.25">
      <c r="A8649" s="135">
        <v>1091051</v>
      </c>
      <c r="B8649" s="148" t="s">
        <v>8755</v>
      </c>
      <c r="C8649" s="135">
        <v>15</v>
      </c>
      <c r="D8649" s="135">
        <v>832</v>
      </c>
      <c r="E8649" s="188" t="s">
        <v>21</v>
      </c>
      <c r="F8649" s="135">
        <v>1152</v>
      </c>
      <c r="G8649" s="135" t="s">
        <v>20</v>
      </c>
      <c r="H8649" s="135" t="s">
        <v>20</v>
      </c>
      <c r="I8649" s="135" t="s">
        <v>20</v>
      </c>
      <c r="J8649" s="136">
        <v>1.45</v>
      </c>
      <c r="K8649" s="136">
        <v>1.19</v>
      </c>
      <c r="L8649" s="136">
        <v>0.8</v>
      </c>
      <c r="M8649" s="137" t="str">
        <f t="shared" si="135"/>
        <v>P</v>
      </c>
      <c r="N8649" s="172" t="s">
        <v>10681</v>
      </c>
      <c r="O8649" s="149" t="s">
        <v>1578</v>
      </c>
      <c r="P8649" s="149" t="s">
        <v>10582</v>
      </c>
      <c r="Q8649" s="150" t="s">
        <v>10519</v>
      </c>
      <c r="R8649" s="189">
        <v>4.95</v>
      </c>
    </row>
    <row r="8650" spans="1:18" x14ac:dyDescent="0.25">
      <c r="A8650" s="132">
        <v>1091052</v>
      </c>
      <c r="B8650" s="145" t="s">
        <v>8756</v>
      </c>
      <c r="C8650" s="132">
        <v>8</v>
      </c>
      <c r="D8650" s="132">
        <v>462</v>
      </c>
      <c r="E8650" s="186" t="s">
        <v>21</v>
      </c>
      <c r="F8650" s="132">
        <v>798</v>
      </c>
      <c r="G8650" s="132">
        <v>10</v>
      </c>
      <c r="H8650" s="132" t="s">
        <v>20</v>
      </c>
      <c r="I8650" s="132">
        <v>3</v>
      </c>
      <c r="J8650" s="133">
        <v>1.68</v>
      </c>
      <c r="K8650" s="133">
        <v>1.63</v>
      </c>
      <c r="L8650" s="133">
        <v>0.81</v>
      </c>
      <c r="M8650" s="134" t="str">
        <f t="shared" si="135"/>
        <v>P</v>
      </c>
      <c r="N8650" s="171" t="s">
        <v>10681</v>
      </c>
      <c r="O8650" s="146" t="s">
        <v>1578</v>
      </c>
      <c r="P8650" s="146" t="s">
        <v>10582</v>
      </c>
      <c r="Q8650" s="147" t="s">
        <v>10519</v>
      </c>
      <c r="R8650" s="187">
        <v>4.4800000000000004</v>
      </c>
    </row>
    <row r="8651" spans="1:18" x14ac:dyDescent="0.25">
      <c r="A8651" s="135">
        <v>1091056</v>
      </c>
      <c r="B8651" s="148" t="s">
        <v>23</v>
      </c>
      <c r="C8651" s="135">
        <v>5</v>
      </c>
      <c r="D8651" s="135" t="s">
        <v>20</v>
      </c>
      <c r="E8651" s="188" t="s">
        <v>21</v>
      </c>
      <c r="F8651" s="135" t="s">
        <v>20</v>
      </c>
      <c r="G8651" s="135">
        <v>24</v>
      </c>
      <c r="H8651" s="135" t="s">
        <v>20</v>
      </c>
      <c r="I8651" s="135">
        <v>2</v>
      </c>
      <c r="J8651" s="136">
        <v>1.68</v>
      </c>
      <c r="K8651" s="136">
        <v>0.88</v>
      </c>
      <c r="L8651" s="136">
        <v>0.55000000000000004</v>
      </c>
      <c r="M8651" s="137" t="str">
        <f t="shared" si="135"/>
        <v>P</v>
      </c>
      <c r="N8651" s="172" t="s">
        <v>10682</v>
      </c>
      <c r="O8651" s="149" t="s">
        <v>1506</v>
      </c>
      <c r="P8651" s="149" t="s">
        <v>9401</v>
      </c>
      <c r="Q8651" s="150" t="s">
        <v>10519</v>
      </c>
      <c r="R8651" s="189">
        <v>15.549999999999999</v>
      </c>
    </row>
    <row r="8652" spans="1:18" x14ac:dyDescent="0.25">
      <c r="A8652" s="132">
        <v>1091057</v>
      </c>
      <c r="B8652" s="145" t="s">
        <v>773</v>
      </c>
      <c r="C8652" s="132">
        <v>6</v>
      </c>
      <c r="D8652" s="132" t="s">
        <v>20</v>
      </c>
      <c r="E8652" s="186">
        <v>108</v>
      </c>
      <c r="F8652" s="132">
        <v>3240</v>
      </c>
      <c r="G8652" s="132" t="s">
        <v>20</v>
      </c>
      <c r="H8652" s="132" t="s">
        <v>20</v>
      </c>
      <c r="I8652" s="132" t="s">
        <v>20</v>
      </c>
      <c r="J8652" s="133">
        <v>1.62</v>
      </c>
      <c r="K8652" s="133">
        <v>1.1200000000000001</v>
      </c>
      <c r="L8652" s="133">
        <v>0.25</v>
      </c>
      <c r="M8652" s="134" t="str">
        <f t="shared" si="135"/>
        <v>P</v>
      </c>
      <c r="N8652" s="171" t="s">
        <v>10682</v>
      </c>
      <c r="O8652" s="146" t="s">
        <v>1497</v>
      </c>
      <c r="P8652" s="146" t="s">
        <v>9415</v>
      </c>
      <c r="Q8652" s="147" t="s">
        <v>10519</v>
      </c>
      <c r="R8652" s="187">
        <v>1.02</v>
      </c>
    </row>
    <row r="8653" spans="1:18" x14ac:dyDescent="0.25">
      <c r="A8653" s="135">
        <v>1091058</v>
      </c>
      <c r="B8653" s="148" t="s">
        <v>772</v>
      </c>
      <c r="C8653" s="135">
        <v>6</v>
      </c>
      <c r="D8653" s="135" t="s">
        <v>20</v>
      </c>
      <c r="E8653" s="188">
        <v>50</v>
      </c>
      <c r="F8653" s="135">
        <v>1800</v>
      </c>
      <c r="G8653" s="135" t="s">
        <v>20</v>
      </c>
      <c r="H8653" s="135" t="s">
        <v>20</v>
      </c>
      <c r="I8653" s="135" t="s">
        <v>20</v>
      </c>
      <c r="J8653" s="136">
        <v>2.4</v>
      </c>
      <c r="K8653" s="136">
        <v>1.8</v>
      </c>
      <c r="L8653" s="136">
        <v>0.3</v>
      </c>
      <c r="M8653" s="137" t="str">
        <f t="shared" si="135"/>
        <v>P</v>
      </c>
      <c r="N8653" s="174" t="s">
        <v>10682</v>
      </c>
      <c r="O8653" s="149" t="s">
        <v>1497</v>
      </c>
      <c r="P8653" s="149" t="s">
        <v>9415</v>
      </c>
      <c r="Q8653" s="150" t="s">
        <v>10519</v>
      </c>
      <c r="R8653" s="189">
        <v>1.32</v>
      </c>
    </row>
    <row r="8654" spans="1:18" x14ac:dyDescent="0.25">
      <c r="A8654" s="132">
        <v>1091061</v>
      </c>
      <c r="B8654" s="145" t="s">
        <v>7457</v>
      </c>
      <c r="C8654" s="132">
        <v>6</v>
      </c>
      <c r="D8654" s="132" t="s">
        <v>20</v>
      </c>
      <c r="E8654" s="186">
        <v>36</v>
      </c>
      <c r="F8654" s="132" t="s">
        <v>20</v>
      </c>
      <c r="G8654" s="132" t="s">
        <v>20</v>
      </c>
      <c r="H8654" s="132">
        <v>180</v>
      </c>
      <c r="I8654" s="132">
        <v>1</v>
      </c>
      <c r="J8654" s="133">
        <v>0.75</v>
      </c>
      <c r="K8654" s="133">
        <v>0.64</v>
      </c>
      <c r="L8654" s="133">
        <v>0.43</v>
      </c>
      <c r="M8654" s="134" t="str">
        <f t="shared" si="135"/>
        <v>P</v>
      </c>
      <c r="N8654" s="173" t="s">
        <v>10682</v>
      </c>
      <c r="O8654" s="146" t="s">
        <v>1614</v>
      </c>
      <c r="P8654" s="146" t="s">
        <v>9419</v>
      </c>
      <c r="Q8654" s="147" t="s">
        <v>10519</v>
      </c>
      <c r="R8654" s="187">
        <v>7.92</v>
      </c>
    </row>
    <row r="8655" spans="1:18" x14ac:dyDescent="0.25">
      <c r="A8655" s="135">
        <v>1091064</v>
      </c>
      <c r="B8655" s="148" t="s">
        <v>278</v>
      </c>
      <c r="C8655" s="135">
        <v>24</v>
      </c>
      <c r="D8655" s="135">
        <v>330</v>
      </c>
      <c r="E8655" s="188" t="s">
        <v>21</v>
      </c>
      <c r="F8655" s="135" t="s">
        <v>20</v>
      </c>
      <c r="G8655" s="135">
        <v>8</v>
      </c>
      <c r="H8655" s="135" t="s">
        <v>20</v>
      </c>
      <c r="I8655" s="135">
        <v>3</v>
      </c>
      <c r="J8655" s="136">
        <v>2.41</v>
      </c>
      <c r="K8655" s="136">
        <v>1.48</v>
      </c>
      <c r="L8655" s="136">
        <v>0.91</v>
      </c>
      <c r="M8655" s="137" t="str">
        <f t="shared" si="135"/>
        <v>P</v>
      </c>
      <c r="N8655" s="174" t="s">
        <v>10681</v>
      </c>
      <c r="O8655" s="149" t="s">
        <v>1506</v>
      </c>
      <c r="P8655" s="149" t="s">
        <v>10455</v>
      </c>
      <c r="Q8655" s="150" t="s">
        <v>10519</v>
      </c>
      <c r="R8655" s="189">
        <v>12.96</v>
      </c>
    </row>
    <row r="8656" spans="1:18" x14ac:dyDescent="0.25">
      <c r="A8656" s="132">
        <v>1091065</v>
      </c>
      <c r="B8656" s="145" t="s">
        <v>284</v>
      </c>
      <c r="C8656" s="132">
        <v>24</v>
      </c>
      <c r="D8656" s="132">
        <v>300</v>
      </c>
      <c r="E8656" s="186" t="s">
        <v>21</v>
      </c>
      <c r="F8656" s="132" t="s">
        <v>20</v>
      </c>
      <c r="G8656" s="132">
        <v>12</v>
      </c>
      <c r="H8656" s="132">
        <v>24</v>
      </c>
      <c r="I8656" s="132">
        <v>2</v>
      </c>
      <c r="J8656" s="133">
        <v>2.3199999999999998</v>
      </c>
      <c r="K8656" s="133">
        <v>1.52</v>
      </c>
      <c r="L8656" s="133">
        <v>0.92</v>
      </c>
      <c r="M8656" s="134" t="str">
        <f t="shared" si="135"/>
        <v>P</v>
      </c>
      <c r="N8656" s="173" t="s">
        <v>10681</v>
      </c>
      <c r="O8656" s="146" t="s">
        <v>1506</v>
      </c>
      <c r="P8656" s="146" t="s">
        <v>10455</v>
      </c>
      <c r="Q8656" s="147" t="s">
        <v>10519</v>
      </c>
      <c r="R8656" s="187">
        <v>12.96</v>
      </c>
    </row>
    <row r="8657" spans="1:18" x14ac:dyDescent="0.25">
      <c r="A8657" s="135">
        <v>1091066</v>
      </c>
      <c r="B8657" s="148" t="s">
        <v>1437</v>
      </c>
      <c r="C8657" s="135">
        <v>24</v>
      </c>
      <c r="D8657" s="135">
        <v>330</v>
      </c>
      <c r="E8657" s="188" t="s">
        <v>21</v>
      </c>
      <c r="F8657" s="135">
        <v>480</v>
      </c>
      <c r="G8657" s="135">
        <v>8</v>
      </c>
      <c r="H8657" s="135" t="s">
        <v>20</v>
      </c>
      <c r="I8657" s="135">
        <v>2</v>
      </c>
      <c r="J8657" s="136">
        <v>2.4</v>
      </c>
      <c r="K8657" s="136">
        <v>1.5</v>
      </c>
      <c r="L8657" s="136">
        <v>0.9</v>
      </c>
      <c r="M8657" s="137" t="str">
        <f t="shared" si="135"/>
        <v>P</v>
      </c>
      <c r="N8657" s="174" t="s">
        <v>10681</v>
      </c>
      <c r="O8657" s="149" t="s">
        <v>1506</v>
      </c>
      <c r="P8657" s="149" t="s">
        <v>10455</v>
      </c>
      <c r="Q8657" s="150" t="s">
        <v>10519</v>
      </c>
      <c r="R8657" s="189">
        <v>10.56</v>
      </c>
    </row>
    <row r="8658" spans="1:18" x14ac:dyDescent="0.25">
      <c r="A8658" s="132">
        <v>1091067</v>
      </c>
      <c r="B8658" s="145" t="s">
        <v>280</v>
      </c>
      <c r="C8658" s="132">
        <v>24</v>
      </c>
      <c r="D8658" s="132" t="s">
        <v>20</v>
      </c>
      <c r="E8658" s="186" t="s">
        <v>21</v>
      </c>
      <c r="F8658" s="132">
        <v>480</v>
      </c>
      <c r="G8658" s="132">
        <v>12</v>
      </c>
      <c r="H8658" s="132" t="s">
        <v>20</v>
      </c>
      <c r="I8658" s="132">
        <v>2</v>
      </c>
      <c r="J8658" s="133">
        <v>2.2999999999999998</v>
      </c>
      <c r="K8658" s="133">
        <v>1.4</v>
      </c>
      <c r="L8658" s="133">
        <v>0.88</v>
      </c>
      <c r="M8658" s="134" t="str">
        <f t="shared" si="135"/>
        <v>P</v>
      </c>
      <c r="N8658" s="173" t="s">
        <v>10681</v>
      </c>
      <c r="O8658" s="146" t="s">
        <v>1506</v>
      </c>
      <c r="P8658" s="146" t="s">
        <v>10455</v>
      </c>
      <c r="Q8658" s="147" t="s">
        <v>10519</v>
      </c>
      <c r="R8658" s="187">
        <v>12.24</v>
      </c>
    </row>
    <row r="8659" spans="1:18" x14ac:dyDescent="0.25">
      <c r="A8659" s="135">
        <v>1091069</v>
      </c>
      <c r="B8659" s="148" t="s">
        <v>8757</v>
      </c>
      <c r="C8659" s="135">
        <v>6</v>
      </c>
      <c r="D8659" s="135">
        <v>55</v>
      </c>
      <c r="E8659" s="188" t="s">
        <v>20</v>
      </c>
      <c r="F8659" s="135" t="s">
        <v>20</v>
      </c>
      <c r="G8659" s="135" t="s">
        <v>20</v>
      </c>
      <c r="H8659" s="135" t="s">
        <v>20</v>
      </c>
      <c r="I8659" s="135" t="s">
        <v>20</v>
      </c>
      <c r="J8659" s="136">
        <v>3.54</v>
      </c>
      <c r="K8659" s="136">
        <v>2.7</v>
      </c>
      <c r="L8659" s="136">
        <v>2.4</v>
      </c>
      <c r="M8659" s="137" t="str">
        <f t="shared" si="135"/>
        <v>P</v>
      </c>
      <c r="N8659" s="174" t="s">
        <v>10681</v>
      </c>
      <c r="O8659" s="149" t="s">
        <v>1506</v>
      </c>
      <c r="P8659" s="149" t="s">
        <v>9435</v>
      </c>
      <c r="Q8659" s="150" t="s">
        <v>10106</v>
      </c>
      <c r="R8659" s="189">
        <v>23.1</v>
      </c>
    </row>
    <row r="8660" spans="1:18" x14ac:dyDescent="0.25">
      <c r="A8660" s="132">
        <v>1091070</v>
      </c>
      <c r="B8660" s="145" t="s">
        <v>8758</v>
      </c>
      <c r="C8660" s="132">
        <v>4</v>
      </c>
      <c r="D8660" s="132">
        <v>48</v>
      </c>
      <c r="E8660" s="186" t="s">
        <v>20</v>
      </c>
      <c r="F8660" s="132" t="s">
        <v>20</v>
      </c>
      <c r="G8660" s="132" t="s">
        <v>20</v>
      </c>
      <c r="H8660" s="132" t="s">
        <v>20</v>
      </c>
      <c r="I8660" s="132" t="s">
        <v>20</v>
      </c>
      <c r="J8660" s="133">
        <v>3.05</v>
      </c>
      <c r="K8660" s="133">
        <v>2.66</v>
      </c>
      <c r="L8660" s="133">
        <v>2.76</v>
      </c>
      <c r="M8660" s="134" t="str">
        <f t="shared" si="135"/>
        <v>P</v>
      </c>
      <c r="N8660" s="173" t="s">
        <v>10681</v>
      </c>
      <c r="O8660" s="146" t="s">
        <v>1506</v>
      </c>
      <c r="P8660" s="146" t="s">
        <v>9435</v>
      </c>
      <c r="Q8660" s="147" t="s">
        <v>10106</v>
      </c>
      <c r="R8660" s="187">
        <v>28.72</v>
      </c>
    </row>
    <row r="8661" spans="1:18" x14ac:dyDescent="0.25">
      <c r="A8661" s="135">
        <v>1091071</v>
      </c>
      <c r="B8661" s="148" t="s">
        <v>8759</v>
      </c>
      <c r="C8661" s="135">
        <v>4</v>
      </c>
      <c r="D8661" s="135">
        <v>30</v>
      </c>
      <c r="E8661" s="188" t="s">
        <v>20</v>
      </c>
      <c r="F8661" s="135" t="s">
        <v>20</v>
      </c>
      <c r="G8661" s="135" t="s">
        <v>20</v>
      </c>
      <c r="H8661" s="135" t="s">
        <v>20</v>
      </c>
      <c r="I8661" s="135" t="s">
        <v>20</v>
      </c>
      <c r="J8661" s="136">
        <v>3.58</v>
      </c>
      <c r="K8661" s="136">
        <v>2.66</v>
      </c>
      <c r="L8661" s="136">
        <v>3.24</v>
      </c>
      <c r="M8661" s="137" t="str">
        <f t="shared" si="135"/>
        <v>P</v>
      </c>
      <c r="N8661" s="174" t="s">
        <v>10681</v>
      </c>
      <c r="O8661" s="149" t="s">
        <v>1506</v>
      </c>
      <c r="P8661" s="149" t="s">
        <v>9435</v>
      </c>
      <c r="Q8661" s="150" t="s">
        <v>10106</v>
      </c>
      <c r="R8661" s="189">
        <v>36.200000000000003</v>
      </c>
    </row>
    <row r="8662" spans="1:18" x14ac:dyDescent="0.25">
      <c r="A8662" s="132">
        <v>1091072</v>
      </c>
      <c r="B8662" s="145" t="s">
        <v>8760</v>
      </c>
      <c r="C8662" s="132">
        <v>6</v>
      </c>
      <c r="D8662" s="132">
        <v>100</v>
      </c>
      <c r="E8662" s="186" t="s">
        <v>20</v>
      </c>
      <c r="F8662" s="132" t="s">
        <v>20</v>
      </c>
      <c r="G8662" s="132" t="s">
        <v>20</v>
      </c>
      <c r="H8662" s="132" t="s">
        <v>20</v>
      </c>
      <c r="I8662" s="132" t="s">
        <v>20</v>
      </c>
      <c r="J8662" s="133">
        <v>2.95</v>
      </c>
      <c r="K8662" s="133">
        <v>2</v>
      </c>
      <c r="L8662" s="133">
        <v>2.1</v>
      </c>
      <c r="M8662" s="134" t="str">
        <f t="shared" si="135"/>
        <v>P</v>
      </c>
      <c r="N8662" s="173" t="s">
        <v>10681</v>
      </c>
      <c r="O8662" s="146" t="s">
        <v>1506</v>
      </c>
      <c r="P8662" s="146" t="s">
        <v>9435</v>
      </c>
      <c r="Q8662" s="147" t="s">
        <v>10106</v>
      </c>
      <c r="R8662" s="187">
        <v>19.32</v>
      </c>
    </row>
    <row r="8663" spans="1:18" x14ac:dyDescent="0.25">
      <c r="A8663" s="135">
        <v>1091073</v>
      </c>
      <c r="B8663" s="148" t="s">
        <v>8761</v>
      </c>
      <c r="C8663" s="135">
        <v>6</v>
      </c>
      <c r="D8663" s="135">
        <v>42</v>
      </c>
      <c r="E8663" s="188" t="s">
        <v>21</v>
      </c>
      <c r="F8663" s="135">
        <v>60</v>
      </c>
      <c r="G8663" s="135" t="s">
        <v>20</v>
      </c>
      <c r="H8663" s="135" t="s">
        <v>20</v>
      </c>
      <c r="I8663" s="135" t="s">
        <v>20</v>
      </c>
      <c r="J8663" s="136">
        <v>3.82</v>
      </c>
      <c r="K8663" s="136">
        <v>3.5</v>
      </c>
      <c r="L8663" s="136">
        <v>1.53</v>
      </c>
      <c r="M8663" s="137" t="str">
        <f t="shared" si="135"/>
        <v>P</v>
      </c>
      <c r="N8663" s="174" t="s">
        <v>10681</v>
      </c>
      <c r="O8663" s="149" t="s">
        <v>1506</v>
      </c>
      <c r="P8663" s="149" t="s">
        <v>9435</v>
      </c>
      <c r="Q8663" s="150" t="s">
        <v>10106</v>
      </c>
      <c r="R8663" s="189">
        <v>36.24</v>
      </c>
    </row>
    <row r="8664" spans="1:18" x14ac:dyDescent="0.25">
      <c r="A8664" s="132">
        <v>1091074</v>
      </c>
      <c r="B8664" s="145" t="s">
        <v>8762</v>
      </c>
      <c r="C8664" s="132">
        <v>6</v>
      </c>
      <c r="D8664" s="132">
        <v>100</v>
      </c>
      <c r="E8664" s="186" t="s">
        <v>21</v>
      </c>
      <c r="F8664" s="132">
        <v>140</v>
      </c>
      <c r="G8664" s="132" t="s">
        <v>20</v>
      </c>
      <c r="H8664" s="132" t="s">
        <v>20</v>
      </c>
      <c r="I8664" s="132" t="s">
        <v>20</v>
      </c>
      <c r="J8664" s="133">
        <v>2.95</v>
      </c>
      <c r="K8664" s="133">
        <v>2</v>
      </c>
      <c r="L8664" s="133">
        <v>2.1</v>
      </c>
      <c r="M8664" s="134" t="str">
        <f t="shared" si="135"/>
        <v>P</v>
      </c>
      <c r="N8664" s="173" t="s">
        <v>10681</v>
      </c>
      <c r="O8664" s="146" t="s">
        <v>1506</v>
      </c>
      <c r="P8664" s="146" t="s">
        <v>9435</v>
      </c>
      <c r="Q8664" s="147" t="s">
        <v>10106</v>
      </c>
      <c r="R8664" s="187">
        <v>19.14</v>
      </c>
    </row>
    <row r="8665" spans="1:18" x14ac:dyDescent="0.25">
      <c r="A8665" s="135">
        <v>1091075</v>
      </c>
      <c r="B8665" s="148" t="s">
        <v>8763</v>
      </c>
      <c r="C8665" s="135">
        <v>4</v>
      </c>
      <c r="D8665" s="135">
        <v>30</v>
      </c>
      <c r="E8665" s="188" t="s">
        <v>20</v>
      </c>
      <c r="F8665" s="135" t="s">
        <v>20</v>
      </c>
      <c r="G8665" s="135" t="s">
        <v>20</v>
      </c>
      <c r="H8665" s="135" t="s">
        <v>20</v>
      </c>
      <c r="I8665" s="135" t="s">
        <v>20</v>
      </c>
      <c r="J8665" s="136">
        <v>3.46</v>
      </c>
      <c r="K8665" s="136">
        <v>3.45</v>
      </c>
      <c r="L8665" s="136">
        <v>2.15</v>
      </c>
      <c r="M8665" s="137" t="str">
        <f t="shared" si="135"/>
        <v>P</v>
      </c>
      <c r="N8665" s="174" t="s">
        <v>10681</v>
      </c>
      <c r="O8665" s="149" t="s">
        <v>1506</v>
      </c>
      <c r="P8665" s="149" t="s">
        <v>9435</v>
      </c>
      <c r="Q8665" s="150" t="s">
        <v>10106</v>
      </c>
      <c r="R8665" s="189">
        <v>32.520000000000003</v>
      </c>
    </row>
    <row r="8666" spans="1:18" x14ac:dyDescent="0.25">
      <c r="A8666" s="132">
        <v>1091076</v>
      </c>
      <c r="B8666" s="145" t="s">
        <v>8764</v>
      </c>
      <c r="C8666" s="132">
        <v>6</v>
      </c>
      <c r="D8666" s="132">
        <v>42</v>
      </c>
      <c r="E8666" s="186" t="s">
        <v>21</v>
      </c>
      <c r="F8666" s="132">
        <v>60</v>
      </c>
      <c r="G8666" s="132" t="s">
        <v>20</v>
      </c>
      <c r="H8666" s="132" t="s">
        <v>20</v>
      </c>
      <c r="I8666" s="132" t="s">
        <v>20</v>
      </c>
      <c r="J8666" s="133">
        <v>3.84</v>
      </c>
      <c r="K8666" s="133">
        <v>3.56</v>
      </c>
      <c r="L8666" s="133">
        <v>1.54</v>
      </c>
      <c r="M8666" s="134" t="str">
        <f t="shared" si="135"/>
        <v>P</v>
      </c>
      <c r="N8666" s="173" t="s">
        <v>10681</v>
      </c>
      <c r="O8666" s="146" t="s">
        <v>1506</v>
      </c>
      <c r="P8666" s="146" t="s">
        <v>9435</v>
      </c>
      <c r="Q8666" s="147" t="s">
        <v>10106</v>
      </c>
      <c r="R8666" s="187">
        <v>36.06</v>
      </c>
    </row>
    <row r="8667" spans="1:18" x14ac:dyDescent="0.25">
      <c r="A8667" s="135">
        <v>1091077</v>
      </c>
      <c r="B8667" s="148" t="s">
        <v>8765</v>
      </c>
      <c r="C8667" s="135">
        <v>4</v>
      </c>
      <c r="D8667" s="135">
        <v>30</v>
      </c>
      <c r="E8667" s="188" t="s">
        <v>20</v>
      </c>
      <c r="F8667" s="135" t="s">
        <v>20</v>
      </c>
      <c r="G8667" s="135" t="s">
        <v>20</v>
      </c>
      <c r="H8667" s="135" t="s">
        <v>20</v>
      </c>
      <c r="I8667" s="135" t="s">
        <v>20</v>
      </c>
      <c r="J8667" s="136">
        <v>3.46</v>
      </c>
      <c r="K8667" s="136">
        <v>3.46</v>
      </c>
      <c r="L8667" s="136">
        <v>2.15</v>
      </c>
      <c r="M8667" s="137" t="str">
        <f t="shared" si="135"/>
        <v>P</v>
      </c>
      <c r="N8667" s="174" t="s">
        <v>10681</v>
      </c>
      <c r="O8667" s="149" t="s">
        <v>1506</v>
      </c>
      <c r="P8667" s="149" t="s">
        <v>9435</v>
      </c>
      <c r="Q8667" s="150" t="s">
        <v>10106</v>
      </c>
      <c r="R8667" s="189">
        <v>32.68</v>
      </c>
    </row>
    <row r="8668" spans="1:18" x14ac:dyDescent="0.25">
      <c r="A8668" s="132">
        <v>1091078</v>
      </c>
      <c r="B8668" s="145" t="s">
        <v>8766</v>
      </c>
      <c r="C8668" s="132">
        <v>6</v>
      </c>
      <c r="D8668" s="132">
        <v>96</v>
      </c>
      <c r="E8668" s="186" t="s">
        <v>20</v>
      </c>
      <c r="F8668" s="132" t="s">
        <v>20</v>
      </c>
      <c r="G8668" s="132" t="s">
        <v>20</v>
      </c>
      <c r="H8668" s="132" t="s">
        <v>20</v>
      </c>
      <c r="I8668" s="132" t="s">
        <v>20</v>
      </c>
      <c r="J8668" s="133">
        <v>2.78</v>
      </c>
      <c r="K8668" s="133">
        <v>2.58</v>
      </c>
      <c r="L8668" s="133">
        <v>1.88</v>
      </c>
      <c r="M8668" s="134" t="str">
        <f t="shared" si="135"/>
        <v>P</v>
      </c>
      <c r="N8668" s="173" t="s">
        <v>10681</v>
      </c>
      <c r="O8668" s="146" t="s">
        <v>1506</v>
      </c>
      <c r="P8668" s="146" t="s">
        <v>9435</v>
      </c>
      <c r="Q8668" s="147" t="s">
        <v>10106</v>
      </c>
      <c r="R8668" s="187">
        <v>35.76</v>
      </c>
    </row>
    <row r="8669" spans="1:18" x14ac:dyDescent="0.25">
      <c r="A8669" s="135">
        <v>1091080</v>
      </c>
      <c r="B8669" s="148" t="s">
        <v>8767</v>
      </c>
      <c r="C8669" s="135">
        <v>6</v>
      </c>
      <c r="D8669" s="135">
        <v>72</v>
      </c>
      <c r="E8669" s="188" t="s">
        <v>21</v>
      </c>
      <c r="F8669" s="135">
        <v>84</v>
      </c>
      <c r="G8669" s="135" t="s">
        <v>20</v>
      </c>
      <c r="H8669" s="135" t="s">
        <v>20</v>
      </c>
      <c r="I8669" s="135" t="s">
        <v>20</v>
      </c>
      <c r="J8669" s="136">
        <v>3.25</v>
      </c>
      <c r="K8669" s="136">
        <v>2.5499999999999998</v>
      </c>
      <c r="L8669" s="136">
        <v>1.97</v>
      </c>
      <c r="M8669" s="137" t="str">
        <f t="shared" si="135"/>
        <v>P</v>
      </c>
      <c r="N8669" s="174" t="s">
        <v>10681</v>
      </c>
      <c r="O8669" s="149" t="s">
        <v>1506</v>
      </c>
      <c r="P8669" s="149" t="s">
        <v>9435</v>
      </c>
      <c r="Q8669" s="150" t="s">
        <v>10106</v>
      </c>
      <c r="R8669" s="189">
        <v>22.200000000000003</v>
      </c>
    </row>
    <row r="8670" spans="1:18" x14ac:dyDescent="0.25">
      <c r="A8670" s="132">
        <v>1091081</v>
      </c>
      <c r="B8670" s="145" t="s">
        <v>8768</v>
      </c>
      <c r="C8670" s="132">
        <v>4</v>
      </c>
      <c r="D8670" s="132">
        <v>45</v>
      </c>
      <c r="E8670" s="186" t="s">
        <v>20</v>
      </c>
      <c r="F8670" s="132" t="s">
        <v>20</v>
      </c>
      <c r="G8670" s="132" t="s">
        <v>20</v>
      </c>
      <c r="H8670" s="132" t="s">
        <v>20</v>
      </c>
      <c r="I8670" s="132" t="s">
        <v>20</v>
      </c>
      <c r="J8670" s="133">
        <v>3.43</v>
      </c>
      <c r="K8670" s="133">
        <v>3.12</v>
      </c>
      <c r="L8670" s="133">
        <v>2.2599999999999998</v>
      </c>
      <c r="M8670" s="134" t="str">
        <f t="shared" si="135"/>
        <v>P</v>
      </c>
      <c r="N8670" s="173" t="s">
        <v>10681</v>
      </c>
      <c r="O8670" s="146" t="s">
        <v>1506</v>
      </c>
      <c r="P8670" s="146" t="s">
        <v>9435</v>
      </c>
      <c r="Q8670" s="147" t="s">
        <v>10106</v>
      </c>
      <c r="R8670" s="187">
        <v>30.6</v>
      </c>
    </row>
    <row r="8671" spans="1:18" x14ac:dyDescent="0.25">
      <c r="A8671" s="135">
        <v>1091082</v>
      </c>
      <c r="B8671" s="148" t="s">
        <v>8769</v>
      </c>
      <c r="C8671" s="135">
        <v>6</v>
      </c>
      <c r="D8671" s="135">
        <v>75</v>
      </c>
      <c r="E8671" s="188" t="s">
        <v>21</v>
      </c>
      <c r="F8671" s="135" t="s">
        <v>20</v>
      </c>
      <c r="G8671" s="135" t="s">
        <v>20</v>
      </c>
      <c r="H8671" s="135" t="s">
        <v>20</v>
      </c>
      <c r="I8671" s="135" t="s">
        <v>20</v>
      </c>
      <c r="J8671" s="136">
        <v>3.1</v>
      </c>
      <c r="K8671" s="136">
        <v>2.4</v>
      </c>
      <c r="L8671" s="136">
        <v>2.1</v>
      </c>
      <c r="M8671" s="137" t="str">
        <f t="shared" si="135"/>
        <v>P</v>
      </c>
      <c r="N8671" s="174" t="s">
        <v>10681</v>
      </c>
      <c r="O8671" s="149" t="s">
        <v>1506</v>
      </c>
      <c r="P8671" s="149" t="s">
        <v>9435</v>
      </c>
      <c r="Q8671" s="150" t="s">
        <v>10106</v>
      </c>
      <c r="R8671" s="189">
        <v>30.660000000000004</v>
      </c>
    </row>
    <row r="8672" spans="1:18" x14ac:dyDescent="0.25">
      <c r="A8672" s="132">
        <v>1091083</v>
      </c>
      <c r="B8672" s="145" t="s">
        <v>8770</v>
      </c>
      <c r="C8672" s="132">
        <v>4</v>
      </c>
      <c r="D8672" s="132">
        <v>45</v>
      </c>
      <c r="E8672" s="186" t="s">
        <v>20</v>
      </c>
      <c r="F8672" s="132" t="s">
        <v>20</v>
      </c>
      <c r="G8672" s="132" t="s">
        <v>20</v>
      </c>
      <c r="H8672" s="132" t="s">
        <v>20</v>
      </c>
      <c r="I8672" s="132" t="s">
        <v>20</v>
      </c>
      <c r="J8672" s="133">
        <v>3.46</v>
      </c>
      <c r="K8672" s="133">
        <v>3.12</v>
      </c>
      <c r="L8672" s="133">
        <v>2.2799999999999998</v>
      </c>
      <c r="M8672" s="134" t="str">
        <f t="shared" si="135"/>
        <v>P</v>
      </c>
      <c r="N8672" s="173" t="s">
        <v>10681</v>
      </c>
      <c r="O8672" s="146" t="s">
        <v>1506</v>
      </c>
      <c r="P8672" s="146" t="s">
        <v>9435</v>
      </c>
      <c r="Q8672" s="147" t="s">
        <v>10106</v>
      </c>
      <c r="R8672" s="187">
        <v>30.32</v>
      </c>
    </row>
    <row r="8673" spans="1:18" x14ac:dyDescent="0.25">
      <c r="A8673" s="135">
        <v>1091084</v>
      </c>
      <c r="B8673" s="148" t="s">
        <v>8771</v>
      </c>
      <c r="C8673" s="135">
        <v>6</v>
      </c>
      <c r="D8673" s="135" t="s">
        <v>20</v>
      </c>
      <c r="E8673" s="188" t="s">
        <v>21</v>
      </c>
      <c r="F8673" s="135">
        <v>144</v>
      </c>
      <c r="G8673" s="135" t="s">
        <v>20</v>
      </c>
      <c r="H8673" s="135" t="s">
        <v>20</v>
      </c>
      <c r="I8673" s="135" t="s">
        <v>20</v>
      </c>
      <c r="J8673" s="136">
        <v>2.95</v>
      </c>
      <c r="K8673" s="136">
        <v>2.0499999999999998</v>
      </c>
      <c r="L8673" s="136">
        <v>1.85</v>
      </c>
      <c r="M8673" s="137" t="str">
        <f t="shared" si="135"/>
        <v>P</v>
      </c>
      <c r="N8673" s="174" t="s">
        <v>10681</v>
      </c>
      <c r="O8673" s="149" t="s">
        <v>1506</v>
      </c>
      <c r="P8673" s="149" t="s">
        <v>9435</v>
      </c>
      <c r="Q8673" s="150" t="s">
        <v>10519</v>
      </c>
      <c r="R8673" s="189">
        <v>16.440000000000001</v>
      </c>
    </row>
    <row r="8674" spans="1:18" x14ac:dyDescent="0.25">
      <c r="A8674" s="132">
        <v>1091085</v>
      </c>
      <c r="B8674" s="145" t="s">
        <v>8772</v>
      </c>
      <c r="C8674" s="132">
        <v>6</v>
      </c>
      <c r="D8674" s="132">
        <v>55</v>
      </c>
      <c r="E8674" s="186" t="s">
        <v>21</v>
      </c>
      <c r="F8674" s="132">
        <v>77</v>
      </c>
      <c r="G8674" s="132" t="s">
        <v>20</v>
      </c>
      <c r="H8674" s="132" t="s">
        <v>20</v>
      </c>
      <c r="I8674" s="132" t="s">
        <v>20</v>
      </c>
      <c r="J8674" s="133">
        <v>3.68</v>
      </c>
      <c r="K8674" s="133">
        <v>2.56</v>
      </c>
      <c r="L8674" s="133">
        <v>2.06</v>
      </c>
      <c r="M8674" s="134" t="str">
        <f t="shared" si="135"/>
        <v>P</v>
      </c>
      <c r="N8674" s="173" t="s">
        <v>10681</v>
      </c>
      <c r="O8674" s="146" t="s">
        <v>1506</v>
      </c>
      <c r="P8674" s="146" t="s">
        <v>9435</v>
      </c>
      <c r="Q8674" s="147" t="s">
        <v>10106</v>
      </c>
      <c r="R8674" s="187">
        <v>22.86</v>
      </c>
    </row>
    <row r="8675" spans="1:18" x14ac:dyDescent="0.25">
      <c r="A8675" s="135">
        <v>1091086</v>
      </c>
      <c r="B8675" s="148" t="s">
        <v>8773</v>
      </c>
      <c r="C8675" s="135">
        <v>4</v>
      </c>
      <c r="D8675" s="135">
        <v>48</v>
      </c>
      <c r="E8675" s="188" t="s">
        <v>21</v>
      </c>
      <c r="F8675" s="135">
        <v>72</v>
      </c>
      <c r="G8675" s="135" t="s">
        <v>20</v>
      </c>
      <c r="H8675" s="135" t="s">
        <v>20</v>
      </c>
      <c r="I8675" s="135" t="s">
        <v>20</v>
      </c>
      <c r="J8675" s="136">
        <v>4.1500000000000004</v>
      </c>
      <c r="K8675" s="136">
        <v>3.22</v>
      </c>
      <c r="L8675" s="136">
        <v>1.76</v>
      </c>
      <c r="M8675" s="137" t="str">
        <f t="shared" si="135"/>
        <v>P</v>
      </c>
      <c r="N8675" s="174" t="s">
        <v>10681</v>
      </c>
      <c r="O8675" s="149" t="s">
        <v>1506</v>
      </c>
      <c r="P8675" s="149" t="s">
        <v>9435</v>
      </c>
      <c r="Q8675" s="150" t="s">
        <v>10106</v>
      </c>
      <c r="R8675" s="189">
        <v>29.72</v>
      </c>
    </row>
    <row r="8676" spans="1:18" x14ac:dyDescent="0.25">
      <c r="A8676" s="132">
        <v>1091087</v>
      </c>
      <c r="B8676" s="145" t="s">
        <v>8774</v>
      </c>
      <c r="C8676" s="132">
        <v>6</v>
      </c>
      <c r="D8676" s="132" t="s">
        <v>20</v>
      </c>
      <c r="E8676" s="186" t="s">
        <v>20</v>
      </c>
      <c r="F8676" s="132" t="s">
        <v>20</v>
      </c>
      <c r="G8676" s="132" t="s">
        <v>20</v>
      </c>
      <c r="H8676" s="132" t="s">
        <v>20</v>
      </c>
      <c r="I8676" s="132" t="s">
        <v>20</v>
      </c>
      <c r="J8676" s="133">
        <v>2.95</v>
      </c>
      <c r="K8676" s="133">
        <v>2.0499999999999998</v>
      </c>
      <c r="L8676" s="133">
        <v>1.85</v>
      </c>
      <c r="M8676" s="134" t="str">
        <f t="shared" si="135"/>
        <v>P</v>
      </c>
      <c r="N8676" s="173" t="s">
        <v>10681</v>
      </c>
      <c r="O8676" s="146" t="s">
        <v>1506</v>
      </c>
      <c r="P8676" s="146" t="s">
        <v>9435</v>
      </c>
      <c r="Q8676" s="147" t="s">
        <v>10519</v>
      </c>
      <c r="R8676" s="187">
        <v>16.200000000000003</v>
      </c>
    </row>
    <row r="8677" spans="1:18" x14ac:dyDescent="0.25">
      <c r="A8677" s="135">
        <v>1091088</v>
      </c>
      <c r="B8677" s="148" t="s">
        <v>8775</v>
      </c>
      <c r="C8677" s="135">
        <v>6</v>
      </c>
      <c r="D8677" s="135">
        <v>55</v>
      </c>
      <c r="E8677" s="188" t="s">
        <v>21</v>
      </c>
      <c r="F8677" s="135">
        <v>77</v>
      </c>
      <c r="G8677" s="135" t="s">
        <v>20</v>
      </c>
      <c r="H8677" s="135" t="s">
        <v>20</v>
      </c>
      <c r="I8677" s="135" t="s">
        <v>20</v>
      </c>
      <c r="J8677" s="136">
        <v>3.65</v>
      </c>
      <c r="K8677" s="136">
        <v>2.52</v>
      </c>
      <c r="L8677" s="136">
        <v>2.06</v>
      </c>
      <c r="M8677" s="137" t="str">
        <f t="shared" si="135"/>
        <v>P</v>
      </c>
      <c r="N8677" s="174" t="s">
        <v>10681</v>
      </c>
      <c r="O8677" s="149" t="s">
        <v>1506</v>
      </c>
      <c r="P8677" s="149" t="s">
        <v>9435</v>
      </c>
      <c r="Q8677" s="150" t="s">
        <v>10106</v>
      </c>
      <c r="R8677" s="189">
        <v>22.62</v>
      </c>
    </row>
    <row r="8678" spans="1:18" x14ac:dyDescent="0.25">
      <c r="A8678" s="132">
        <v>1091089</v>
      </c>
      <c r="B8678" s="145" t="s">
        <v>8776</v>
      </c>
      <c r="C8678" s="132">
        <v>4</v>
      </c>
      <c r="D8678" s="132">
        <v>48</v>
      </c>
      <c r="E8678" s="186" t="s">
        <v>21</v>
      </c>
      <c r="F8678" s="132">
        <v>72</v>
      </c>
      <c r="G8678" s="132" t="s">
        <v>20</v>
      </c>
      <c r="H8678" s="132" t="s">
        <v>20</v>
      </c>
      <c r="I8678" s="132" t="s">
        <v>20</v>
      </c>
      <c r="J8678" s="133">
        <v>4.16</v>
      </c>
      <c r="K8678" s="133">
        <v>3.24</v>
      </c>
      <c r="L8678" s="133">
        <v>1.76</v>
      </c>
      <c r="M8678" s="134" t="str">
        <f t="shared" si="135"/>
        <v>P</v>
      </c>
      <c r="N8678" s="173" t="s">
        <v>10681</v>
      </c>
      <c r="O8678" s="146" t="s">
        <v>1506</v>
      </c>
      <c r="P8678" s="146" t="s">
        <v>9435</v>
      </c>
      <c r="Q8678" s="147" t="s">
        <v>10106</v>
      </c>
      <c r="R8678" s="187">
        <v>27.72</v>
      </c>
    </row>
    <row r="8679" spans="1:18" x14ac:dyDescent="0.25">
      <c r="A8679" s="135">
        <v>1091090</v>
      </c>
      <c r="B8679" s="148" t="s">
        <v>8777</v>
      </c>
      <c r="C8679" s="135">
        <v>4</v>
      </c>
      <c r="D8679" s="135">
        <v>48</v>
      </c>
      <c r="E8679" s="188" t="s">
        <v>21</v>
      </c>
      <c r="F8679" s="135">
        <v>64</v>
      </c>
      <c r="G8679" s="135" t="s">
        <v>20</v>
      </c>
      <c r="H8679" s="135" t="s">
        <v>20</v>
      </c>
      <c r="I8679" s="135" t="s">
        <v>20</v>
      </c>
      <c r="J8679" s="136">
        <v>4.16</v>
      </c>
      <c r="K8679" s="136">
        <v>3.22</v>
      </c>
      <c r="L8679" s="136">
        <v>1.74</v>
      </c>
      <c r="M8679" s="137" t="str">
        <f t="shared" si="135"/>
        <v>P</v>
      </c>
      <c r="N8679" s="174" t="s">
        <v>10681</v>
      </c>
      <c r="O8679" s="149" t="s">
        <v>1506</v>
      </c>
      <c r="P8679" s="149" t="s">
        <v>9435</v>
      </c>
      <c r="Q8679" s="150" t="s">
        <v>10106</v>
      </c>
      <c r="R8679" s="189">
        <v>29.44</v>
      </c>
    </row>
    <row r="8680" spans="1:18" x14ac:dyDescent="0.25">
      <c r="A8680" s="132">
        <v>1091091</v>
      </c>
      <c r="B8680" s="145" t="s">
        <v>8778</v>
      </c>
      <c r="C8680" s="132">
        <v>4</v>
      </c>
      <c r="D8680" s="132">
        <v>20</v>
      </c>
      <c r="E8680" s="186" t="s">
        <v>20</v>
      </c>
      <c r="F8680" s="132" t="s">
        <v>20</v>
      </c>
      <c r="G8680" s="132" t="s">
        <v>20</v>
      </c>
      <c r="H8680" s="132" t="s">
        <v>20</v>
      </c>
      <c r="I8680" s="132" t="s">
        <v>20</v>
      </c>
      <c r="J8680" s="133">
        <v>4.08</v>
      </c>
      <c r="K8680" s="133">
        <v>2.2599999999999998</v>
      </c>
      <c r="L8680" s="133">
        <v>3.96</v>
      </c>
      <c r="M8680" s="134" t="str">
        <f t="shared" si="135"/>
        <v>P</v>
      </c>
      <c r="N8680" s="173" t="s">
        <v>10681</v>
      </c>
      <c r="O8680" s="146" t="s">
        <v>1506</v>
      </c>
      <c r="P8680" s="146" t="s">
        <v>9435</v>
      </c>
      <c r="Q8680" s="147" t="s">
        <v>10106</v>
      </c>
      <c r="R8680" s="187">
        <v>51.6</v>
      </c>
    </row>
    <row r="8681" spans="1:18" x14ac:dyDescent="0.25">
      <c r="A8681" s="135">
        <v>1091092</v>
      </c>
      <c r="B8681" s="148" t="s">
        <v>8779</v>
      </c>
      <c r="C8681" s="135">
        <v>6</v>
      </c>
      <c r="D8681" s="135">
        <v>42</v>
      </c>
      <c r="E8681" s="188" t="s">
        <v>21</v>
      </c>
      <c r="F8681" s="135">
        <v>54</v>
      </c>
      <c r="G8681" s="135" t="s">
        <v>20</v>
      </c>
      <c r="H8681" s="135" t="s">
        <v>20</v>
      </c>
      <c r="I8681" s="135" t="s">
        <v>20</v>
      </c>
      <c r="J8681" s="136">
        <v>4.24</v>
      </c>
      <c r="K8681" s="136">
        <v>3.54</v>
      </c>
      <c r="L8681" s="136">
        <v>1.57</v>
      </c>
      <c r="M8681" s="137" t="str">
        <f t="shared" si="135"/>
        <v>P</v>
      </c>
      <c r="N8681" s="174" t="s">
        <v>10681</v>
      </c>
      <c r="O8681" s="149" t="s">
        <v>1506</v>
      </c>
      <c r="P8681" s="149" t="s">
        <v>9435</v>
      </c>
      <c r="Q8681" s="150" t="s">
        <v>10106</v>
      </c>
      <c r="R8681" s="189">
        <v>41.58</v>
      </c>
    </row>
    <row r="8682" spans="1:18" x14ac:dyDescent="0.25">
      <c r="A8682" s="132">
        <v>1091093</v>
      </c>
      <c r="B8682" s="145" t="s">
        <v>8780</v>
      </c>
      <c r="C8682" s="132">
        <v>4</v>
      </c>
      <c r="D8682" s="132">
        <v>36</v>
      </c>
      <c r="E8682" s="186" t="s">
        <v>21</v>
      </c>
      <c r="F8682" s="132">
        <v>60</v>
      </c>
      <c r="G8682" s="132" t="s">
        <v>20</v>
      </c>
      <c r="H8682" s="132" t="s">
        <v>20</v>
      </c>
      <c r="I8682" s="132" t="s">
        <v>20</v>
      </c>
      <c r="J8682" s="133">
        <v>3.44</v>
      </c>
      <c r="K8682" s="133">
        <v>3.44</v>
      </c>
      <c r="L8682" s="133">
        <v>1.84</v>
      </c>
      <c r="M8682" s="134" t="str">
        <f t="shared" si="135"/>
        <v>P</v>
      </c>
      <c r="N8682" s="173" t="s">
        <v>10681</v>
      </c>
      <c r="O8682" s="146" t="s">
        <v>1506</v>
      </c>
      <c r="P8682" s="146" t="s">
        <v>9435</v>
      </c>
      <c r="Q8682" s="147" t="s">
        <v>10106</v>
      </c>
      <c r="R8682" s="187">
        <v>31.64</v>
      </c>
    </row>
    <row r="8683" spans="1:18" x14ac:dyDescent="0.25">
      <c r="A8683" s="135">
        <v>1091094</v>
      </c>
      <c r="B8683" s="148" t="s">
        <v>8781</v>
      </c>
      <c r="C8683" s="135">
        <v>6</v>
      </c>
      <c r="D8683" s="135">
        <v>40</v>
      </c>
      <c r="E8683" s="188" t="s">
        <v>21</v>
      </c>
      <c r="F8683" s="135">
        <v>64</v>
      </c>
      <c r="G8683" s="135" t="s">
        <v>20</v>
      </c>
      <c r="H8683" s="135" t="s">
        <v>20</v>
      </c>
      <c r="I8683" s="135" t="s">
        <v>20</v>
      </c>
      <c r="J8683" s="136">
        <v>3.9</v>
      </c>
      <c r="K8683" s="136">
        <v>3.04</v>
      </c>
      <c r="L8683" s="136">
        <v>1.9</v>
      </c>
      <c r="M8683" s="137" t="str">
        <f t="shared" si="135"/>
        <v>P</v>
      </c>
      <c r="N8683" s="174" t="s">
        <v>10681</v>
      </c>
      <c r="O8683" s="149" t="s">
        <v>1506</v>
      </c>
      <c r="P8683" s="149" t="s">
        <v>9435</v>
      </c>
      <c r="Q8683" s="150" t="s">
        <v>10106</v>
      </c>
      <c r="R8683" s="189">
        <v>37.26</v>
      </c>
    </row>
    <row r="8684" spans="1:18" x14ac:dyDescent="0.25">
      <c r="A8684" s="132">
        <v>1091095</v>
      </c>
      <c r="B8684" s="145" t="s">
        <v>8782</v>
      </c>
      <c r="C8684" s="132">
        <v>6</v>
      </c>
      <c r="D8684" s="132">
        <v>40</v>
      </c>
      <c r="E8684" s="186" t="s">
        <v>20</v>
      </c>
      <c r="F8684" s="132" t="s">
        <v>20</v>
      </c>
      <c r="G8684" s="132" t="s">
        <v>20</v>
      </c>
      <c r="H8684" s="132" t="s">
        <v>20</v>
      </c>
      <c r="I8684" s="132" t="s">
        <v>20</v>
      </c>
      <c r="J8684" s="133">
        <v>3.95</v>
      </c>
      <c r="K8684" s="133">
        <v>3.05</v>
      </c>
      <c r="L8684" s="133">
        <v>2.0499999999999998</v>
      </c>
      <c r="M8684" s="134" t="str">
        <f t="shared" si="135"/>
        <v>P</v>
      </c>
      <c r="N8684" s="171" t="s">
        <v>10681</v>
      </c>
      <c r="O8684" s="146" t="s">
        <v>1506</v>
      </c>
      <c r="P8684" s="146" t="s">
        <v>9435</v>
      </c>
      <c r="Q8684" s="147" t="s">
        <v>10106</v>
      </c>
      <c r="R8684" s="187">
        <v>35.76</v>
      </c>
    </row>
    <row r="8685" spans="1:18" x14ac:dyDescent="0.25">
      <c r="A8685" s="135">
        <v>1091096</v>
      </c>
      <c r="B8685" s="148" t="s">
        <v>8783</v>
      </c>
      <c r="C8685" s="135">
        <v>6</v>
      </c>
      <c r="D8685" s="135" t="s">
        <v>20</v>
      </c>
      <c r="E8685" s="188" t="s">
        <v>21</v>
      </c>
      <c r="F8685" s="135">
        <v>77</v>
      </c>
      <c r="G8685" s="135" t="s">
        <v>20</v>
      </c>
      <c r="H8685" s="135" t="s">
        <v>20</v>
      </c>
      <c r="I8685" s="135" t="s">
        <v>20</v>
      </c>
      <c r="J8685" s="136">
        <v>3.66</v>
      </c>
      <c r="K8685" s="136">
        <v>2.4300000000000002</v>
      </c>
      <c r="L8685" s="136">
        <v>2.0299999999999998</v>
      </c>
      <c r="M8685" s="137" t="str">
        <f t="shared" si="135"/>
        <v>P</v>
      </c>
      <c r="N8685" s="172" t="s">
        <v>10681</v>
      </c>
      <c r="O8685" s="149" t="s">
        <v>1506</v>
      </c>
      <c r="P8685" s="149" t="s">
        <v>9435</v>
      </c>
      <c r="Q8685" s="150" t="s">
        <v>10106</v>
      </c>
      <c r="R8685" s="189">
        <v>25.98</v>
      </c>
    </row>
    <row r="8686" spans="1:18" x14ac:dyDescent="0.25">
      <c r="A8686" s="132">
        <v>1091097</v>
      </c>
      <c r="B8686" s="145" t="s">
        <v>7458</v>
      </c>
      <c r="C8686" s="132">
        <v>1</v>
      </c>
      <c r="D8686" s="132" t="s">
        <v>20</v>
      </c>
      <c r="E8686" s="186" t="s">
        <v>20</v>
      </c>
      <c r="F8686" s="132" t="s">
        <v>20</v>
      </c>
      <c r="G8686" s="132" t="s">
        <v>21</v>
      </c>
      <c r="H8686" s="132" t="s">
        <v>21</v>
      </c>
      <c r="I8686" s="132" t="s">
        <v>21</v>
      </c>
      <c r="J8686" s="133">
        <v>4.38</v>
      </c>
      <c r="K8686" s="133">
        <v>3.58</v>
      </c>
      <c r="L8686" s="133">
        <v>1E-3</v>
      </c>
      <c r="M8686" s="134" t="str">
        <f t="shared" si="135"/>
        <v>P</v>
      </c>
      <c r="N8686" s="171" t="s">
        <v>10682</v>
      </c>
      <c r="O8686" s="146" t="s">
        <v>1506</v>
      </c>
      <c r="P8686" s="146" t="s">
        <v>9498</v>
      </c>
      <c r="Q8686" s="147" t="s">
        <v>10519</v>
      </c>
      <c r="R8686" s="187">
        <v>0.3</v>
      </c>
    </row>
    <row r="8687" spans="1:18" x14ac:dyDescent="0.25">
      <c r="A8687" s="135">
        <v>1091098</v>
      </c>
      <c r="B8687" s="148" t="s">
        <v>7459</v>
      </c>
      <c r="C8687" s="135">
        <v>1</v>
      </c>
      <c r="D8687" s="135" t="s">
        <v>20</v>
      </c>
      <c r="E8687" s="188" t="s">
        <v>20</v>
      </c>
      <c r="F8687" s="135" t="s">
        <v>20</v>
      </c>
      <c r="G8687" s="135" t="s">
        <v>20</v>
      </c>
      <c r="H8687" s="135" t="s">
        <v>20</v>
      </c>
      <c r="I8687" s="135" t="s">
        <v>20</v>
      </c>
      <c r="J8687" s="136">
        <v>1.2</v>
      </c>
      <c r="K8687" s="136">
        <v>2.2000000000000002</v>
      </c>
      <c r="L8687" s="136">
        <v>0.01</v>
      </c>
      <c r="M8687" s="137" t="str">
        <f t="shared" si="135"/>
        <v>P</v>
      </c>
      <c r="N8687" s="172" t="s">
        <v>10682</v>
      </c>
      <c r="O8687" s="149" t="s">
        <v>1506</v>
      </c>
      <c r="P8687" s="149" t="s">
        <v>9498</v>
      </c>
      <c r="Q8687" s="150" t="s">
        <v>10519</v>
      </c>
      <c r="R8687" s="189">
        <v>0.34</v>
      </c>
    </row>
    <row r="8688" spans="1:18" x14ac:dyDescent="0.25">
      <c r="A8688" s="132">
        <v>1091099</v>
      </c>
      <c r="B8688" s="145" t="s">
        <v>7460</v>
      </c>
      <c r="C8688" s="132">
        <v>2</v>
      </c>
      <c r="D8688" s="132" t="s">
        <v>20</v>
      </c>
      <c r="E8688" s="186" t="s">
        <v>20</v>
      </c>
      <c r="F8688" s="132" t="s">
        <v>20</v>
      </c>
      <c r="G8688" s="132" t="s">
        <v>20</v>
      </c>
      <c r="H8688" s="132" t="s">
        <v>20</v>
      </c>
      <c r="I8688" s="132" t="s">
        <v>20</v>
      </c>
      <c r="J8688" s="133">
        <v>3</v>
      </c>
      <c r="K8688" s="133">
        <v>3</v>
      </c>
      <c r="L8688" s="133">
        <v>0.13</v>
      </c>
      <c r="M8688" s="134" t="str">
        <f t="shared" si="135"/>
        <v>P</v>
      </c>
      <c r="N8688" s="171" t="s">
        <v>10682</v>
      </c>
      <c r="O8688" s="146" t="s">
        <v>1506</v>
      </c>
      <c r="P8688" s="146" t="s">
        <v>9498</v>
      </c>
      <c r="Q8688" s="147" t="s">
        <v>10519</v>
      </c>
      <c r="R8688" s="187">
        <v>2.36</v>
      </c>
    </row>
    <row r="8689" spans="1:18" x14ac:dyDescent="0.25">
      <c r="A8689" s="135">
        <v>1091100</v>
      </c>
      <c r="B8689" s="148" t="s">
        <v>7461</v>
      </c>
      <c r="C8689" s="135">
        <v>6</v>
      </c>
      <c r="D8689" s="135" t="s">
        <v>20</v>
      </c>
      <c r="E8689" s="188">
        <v>25</v>
      </c>
      <c r="F8689" s="135" t="s">
        <v>20</v>
      </c>
      <c r="G8689" s="135">
        <v>75</v>
      </c>
      <c r="H8689" s="135">
        <v>75</v>
      </c>
      <c r="I8689" s="135">
        <v>1</v>
      </c>
      <c r="J8689" s="136">
        <v>2.62</v>
      </c>
      <c r="K8689" s="136">
        <v>1.84</v>
      </c>
      <c r="L8689" s="136">
        <v>0.2</v>
      </c>
      <c r="M8689" s="137" t="str">
        <f t="shared" si="135"/>
        <v>P</v>
      </c>
      <c r="N8689" s="172" t="s">
        <v>10682</v>
      </c>
      <c r="O8689" s="149" t="s">
        <v>1506</v>
      </c>
      <c r="P8689" s="149" t="s">
        <v>9498</v>
      </c>
      <c r="Q8689" s="150" t="s">
        <v>10519</v>
      </c>
      <c r="R8689" s="189">
        <v>3.7199999999999998</v>
      </c>
    </row>
    <row r="8690" spans="1:18" x14ac:dyDescent="0.25">
      <c r="A8690" s="132">
        <v>1091101</v>
      </c>
      <c r="B8690" s="145" t="s">
        <v>7462</v>
      </c>
      <c r="C8690" s="132">
        <v>1</v>
      </c>
      <c r="D8690" s="132" t="s">
        <v>20</v>
      </c>
      <c r="E8690" s="186" t="s">
        <v>20</v>
      </c>
      <c r="F8690" s="132" t="s">
        <v>20</v>
      </c>
      <c r="G8690" s="132" t="s">
        <v>20</v>
      </c>
      <c r="H8690" s="132" t="s">
        <v>20</v>
      </c>
      <c r="I8690" s="132" t="s">
        <v>20</v>
      </c>
      <c r="J8690" s="133">
        <v>1.1499999999999999</v>
      </c>
      <c r="K8690" s="133">
        <v>1.1499999999999999</v>
      </c>
      <c r="L8690" s="133">
        <v>1E-3</v>
      </c>
      <c r="M8690" s="134" t="str">
        <f t="shared" si="135"/>
        <v>P</v>
      </c>
      <c r="N8690" s="171" t="s">
        <v>10682</v>
      </c>
      <c r="O8690" s="146" t="s">
        <v>1506</v>
      </c>
      <c r="P8690" s="146" t="s">
        <v>9498</v>
      </c>
      <c r="Q8690" s="147" t="s">
        <v>10519</v>
      </c>
      <c r="R8690" s="187">
        <v>0.04</v>
      </c>
    </row>
    <row r="8691" spans="1:18" x14ac:dyDescent="0.25">
      <c r="A8691" s="135">
        <v>1091102</v>
      </c>
      <c r="B8691" s="148" t="s">
        <v>7463</v>
      </c>
      <c r="C8691" s="135">
        <v>1000</v>
      </c>
      <c r="D8691" s="135" t="s">
        <v>20</v>
      </c>
      <c r="E8691" s="188" t="s">
        <v>20</v>
      </c>
      <c r="F8691" s="135" t="s">
        <v>20</v>
      </c>
      <c r="G8691" s="135" t="s">
        <v>20</v>
      </c>
      <c r="H8691" s="135" t="s">
        <v>20</v>
      </c>
      <c r="I8691" s="135" t="s">
        <v>20</v>
      </c>
      <c r="J8691" s="136">
        <v>1.4</v>
      </c>
      <c r="K8691" s="136">
        <v>1.4</v>
      </c>
      <c r="L8691" s="136">
        <v>0.43</v>
      </c>
      <c r="M8691" s="137" t="str">
        <f t="shared" si="135"/>
        <v>P</v>
      </c>
      <c r="N8691" s="172" t="s">
        <v>10682</v>
      </c>
      <c r="O8691" s="149" t="s">
        <v>1506</v>
      </c>
      <c r="P8691" s="149" t="s">
        <v>9526</v>
      </c>
      <c r="Q8691" s="150" t="s">
        <v>10519</v>
      </c>
      <c r="R8691" s="189">
        <v>120</v>
      </c>
    </row>
    <row r="8692" spans="1:18" x14ac:dyDescent="0.25">
      <c r="A8692" s="132">
        <v>1091103</v>
      </c>
      <c r="B8692" s="145" t="s">
        <v>7464</v>
      </c>
      <c r="C8692" s="132">
        <v>1000</v>
      </c>
      <c r="D8692" s="132" t="s">
        <v>20</v>
      </c>
      <c r="E8692" s="186" t="s">
        <v>20</v>
      </c>
      <c r="F8692" s="132" t="s">
        <v>20</v>
      </c>
      <c r="G8692" s="132" t="s">
        <v>20</v>
      </c>
      <c r="H8692" s="132" t="s">
        <v>20</v>
      </c>
      <c r="I8692" s="132" t="s">
        <v>20</v>
      </c>
      <c r="J8692" s="133">
        <v>1.4</v>
      </c>
      <c r="K8692" s="133">
        <v>1.4</v>
      </c>
      <c r="L8692" s="133">
        <v>0.43</v>
      </c>
      <c r="M8692" s="134" t="str">
        <f t="shared" si="135"/>
        <v>P</v>
      </c>
      <c r="N8692" s="171" t="s">
        <v>10682</v>
      </c>
      <c r="O8692" s="146" t="s">
        <v>1506</v>
      </c>
      <c r="P8692" s="146" t="s">
        <v>9526</v>
      </c>
      <c r="Q8692" s="147" t="s">
        <v>10519</v>
      </c>
      <c r="R8692" s="187">
        <v>120</v>
      </c>
    </row>
    <row r="8693" spans="1:18" x14ac:dyDescent="0.25">
      <c r="A8693" s="135">
        <v>1091104</v>
      </c>
      <c r="B8693" s="148" t="s">
        <v>7465</v>
      </c>
      <c r="C8693" s="135">
        <v>1000</v>
      </c>
      <c r="D8693" s="135" t="s">
        <v>20</v>
      </c>
      <c r="E8693" s="188" t="s">
        <v>20</v>
      </c>
      <c r="F8693" s="135" t="s">
        <v>20</v>
      </c>
      <c r="G8693" s="135" t="s">
        <v>20</v>
      </c>
      <c r="H8693" s="135" t="s">
        <v>20</v>
      </c>
      <c r="I8693" s="135" t="s">
        <v>20</v>
      </c>
      <c r="J8693" s="136">
        <v>1.4</v>
      </c>
      <c r="K8693" s="136">
        <v>1.4</v>
      </c>
      <c r="L8693" s="136">
        <v>0.43</v>
      </c>
      <c r="M8693" s="137" t="str">
        <f t="shared" si="135"/>
        <v>P</v>
      </c>
      <c r="N8693" s="172" t="s">
        <v>10682</v>
      </c>
      <c r="O8693" s="149" t="s">
        <v>1506</v>
      </c>
      <c r="P8693" s="149" t="s">
        <v>9526</v>
      </c>
      <c r="Q8693" s="150" t="s">
        <v>10519</v>
      </c>
      <c r="R8693" s="189">
        <v>110</v>
      </c>
    </row>
    <row r="8694" spans="1:18" x14ac:dyDescent="0.25">
      <c r="A8694" s="132">
        <v>1091105</v>
      </c>
      <c r="B8694" s="145" t="s">
        <v>7466</v>
      </c>
      <c r="C8694" s="132">
        <v>1000</v>
      </c>
      <c r="D8694" s="132" t="s">
        <v>20</v>
      </c>
      <c r="E8694" s="186" t="s">
        <v>20</v>
      </c>
      <c r="F8694" s="132" t="s">
        <v>20</v>
      </c>
      <c r="G8694" s="132" t="s">
        <v>20</v>
      </c>
      <c r="H8694" s="132" t="s">
        <v>20</v>
      </c>
      <c r="I8694" s="132" t="s">
        <v>20</v>
      </c>
      <c r="J8694" s="133">
        <v>1.4</v>
      </c>
      <c r="K8694" s="133">
        <v>1.4</v>
      </c>
      <c r="L8694" s="133">
        <v>0.43</v>
      </c>
      <c r="M8694" s="134" t="str">
        <f t="shared" si="135"/>
        <v>P</v>
      </c>
      <c r="N8694" s="171" t="s">
        <v>10682</v>
      </c>
      <c r="O8694" s="146" t="s">
        <v>1506</v>
      </c>
      <c r="P8694" s="146" t="s">
        <v>9526</v>
      </c>
      <c r="Q8694" s="147" t="s">
        <v>10519</v>
      </c>
      <c r="R8694" s="187">
        <v>120</v>
      </c>
    </row>
    <row r="8695" spans="1:18" x14ac:dyDescent="0.25">
      <c r="A8695" s="135">
        <v>1091106</v>
      </c>
      <c r="B8695" s="148" t="s">
        <v>7467</v>
      </c>
      <c r="C8695" s="135">
        <v>1000</v>
      </c>
      <c r="D8695" s="135" t="s">
        <v>20</v>
      </c>
      <c r="E8695" s="188" t="s">
        <v>20</v>
      </c>
      <c r="F8695" s="135" t="s">
        <v>20</v>
      </c>
      <c r="G8695" s="135" t="s">
        <v>20</v>
      </c>
      <c r="H8695" s="135" t="s">
        <v>20</v>
      </c>
      <c r="I8695" s="135" t="s">
        <v>20</v>
      </c>
      <c r="J8695" s="136">
        <v>1.4</v>
      </c>
      <c r="K8695" s="136">
        <v>1.4</v>
      </c>
      <c r="L8695" s="136">
        <v>0.43</v>
      </c>
      <c r="M8695" s="137" t="str">
        <f t="shared" si="135"/>
        <v>P</v>
      </c>
      <c r="N8695" s="172" t="s">
        <v>10682</v>
      </c>
      <c r="O8695" s="149" t="s">
        <v>1506</v>
      </c>
      <c r="P8695" s="149" t="s">
        <v>9526</v>
      </c>
      <c r="Q8695" s="150" t="s">
        <v>10519</v>
      </c>
      <c r="R8695" s="189">
        <v>110</v>
      </c>
    </row>
    <row r="8696" spans="1:18" x14ac:dyDescent="0.25">
      <c r="A8696" s="132">
        <v>1091107</v>
      </c>
      <c r="B8696" s="145" t="s">
        <v>7468</v>
      </c>
      <c r="C8696" s="132">
        <v>1000</v>
      </c>
      <c r="D8696" s="132" t="s">
        <v>20</v>
      </c>
      <c r="E8696" s="186" t="s">
        <v>20</v>
      </c>
      <c r="F8696" s="132" t="s">
        <v>20</v>
      </c>
      <c r="G8696" s="132" t="s">
        <v>20</v>
      </c>
      <c r="H8696" s="132" t="s">
        <v>20</v>
      </c>
      <c r="I8696" s="132" t="s">
        <v>20</v>
      </c>
      <c r="J8696" s="133">
        <v>1.4</v>
      </c>
      <c r="K8696" s="133">
        <v>1.4</v>
      </c>
      <c r="L8696" s="133">
        <v>0.43</v>
      </c>
      <c r="M8696" s="134" t="str">
        <f t="shared" si="135"/>
        <v>P</v>
      </c>
      <c r="N8696" s="173" t="s">
        <v>10682</v>
      </c>
      <c r="O8696" s="146" t="s">
        <v>1506</v>
      </c>
      <c r="P8696" s="146" t="s">
        <v>9526</v>
      </c>
      <c r="Q8696" s="147" t="s">
        <v>10519</v>
      </c>
      <c r="R8696" s="187">
        <v>120</v>
      </c>
    </row>
    <row r="8697" spans="1:18" x14ac:dyDescent="0.25">
      <c r="A8697" s="135">
        <v>1091108</v>
      </c>
      <c r="B8697" s="148" t="s">
        <v>7469</v>
      </c>
      <c r="C8697" s="135">
        <v>1000</v>
      </c>
      <c r="D8697" s="135" t="s">
        <v>20</v>
      </c>
      <c r="E8697" s="188" t="s">
        <v>20</v>
      </c>
      <c r="F8697" s="135" t="s">
        <v>20</v>
      </c>
      <c r="G8697" s="135" t="s">
        <v>20</v>
      </c>
      <c r="H8697" s="135" t="s">
        <v>20</v>
      </c>
      <c r="I8697" s="135" t="s">
        <v>20</v>
      </c>
      <c r="J8697" s="136">
        <v>1.4</v>
      </c>
      <c r="K8697" s="136">
        <v>1.4</v>
      </c>
      <c r="L8697" s="136">
        <v>0.43</v>
      </c>
      <c r="M8697" s="137" t="str">
        <f t="shared" si="135"/>
        <v>P</v>
      </c>
      <c r="N8697" s="172" t="s">
        <v>10682</v>
      </c>
      <c r="O8697" s="149" t="s">
        <v>1506</v>
      </c>
      <c r="P8697" s="149" t="s">
        <v>9526</v>
      </c>
      <c r="Q8697" s="150" t="s">
        <v>10519</v>
      </c>
      <c r="R8697" s="189">
        <v>120</v>
      </c>
    </row>
    <row r="8698" spans="1:18" x14ac:dyDescent="0.25">
      <c r="A8698" s="132">
        <v>1091109</v>
      </c>
      <c r="B8698" s="145" t="s">
        <v>8784</v>
      </c>
      <c r="C8698" s="132">
        <v>6</v>
      </c>
      <c r="D8698" s="132">
        <v>312</v>
      </c>
      <c r="E8698" s="186" t="s">
        <v>21</v>
      </c>
      <c r="F8698" s="132">
        <v>468</v>
      </c>
      <c r="G8698" s="132" t="s">
        <v>20</v>
      </c>
      <c r="H8698" s="132" t="s">
        <v>20</v>
      </c>
      <c r="I8698" s="132" t="s">
        <v>20</v>
      </c>
      <c r="J8698" s="133">
        <v>1.68</v>
      </c>
      <c r="K8698" s="133">
        <v>1.2</v>
      </c>
      <c r="L8698" s="133">
        <v>1.53</v>
      </c>
      <c r="M8698" s="134" t="str">
        <f t="shared" si="135"/>
        <v>P</v>
      </c>
      <c r="N8698" s="171" t="s">
        <v>10681</v>
      </c>
      <c r="O8698" s="146" t="s">
        <v>1578</v>
      </c>
      <c r="P8698" s="146" t="s">
        <v>10579</v>
      </c>
      <c r="Q8698" s="147" t="s">
        <v>10106</v>
      </c>
      <c r="R8698" s="187">
        <v>6.0600000000000005</v>
      </c>
    </row>
    <row r="8699" spans="1:18" x14ac:dyDescent="0.25">
      <c r="A8699" s="135">
        <v>1091110</v>
      </c>
      <c r="B8699" s="148" t="s">
        <v>7470</v>
      </c>
      <c r="C8699" s="135">
        <v>1000</v>
      </c>
      <c r="D8699" s="135" t="s">
        <v>20</v>
      </c>
      <c r="E8699" s="188" t="s">
        <v>20</v>
      </c>
      <c r="F8699" s="135" t="s">
        <v>20</v>
      </c>
      <c r="G8699" s="135" t="s">
        <v>20</v>
      </c>
      <c r="H8699" s="135" t="s">
        <v>20</v>
      </c>
      <c r="I8699" s="135" t="s">
        <v>20</v>
      </c>
      <c r="J8699" s="136">
        <v>1.4</v>
      </c>
      <c r="K8699" s="136">
        <v>1.4</v>
      </c>
      <c r="L8699" s="136">
        <v>0.43</v>
      </c>
      <c r="M8699" s="137" t="str">
        <f t="shared" si="135"/>
        <v>P</v>
      </c>
      <c r="N8699" s="172" t="s">
        <v>10682</v>
      </c>
      <c r="O8699" s="149" t="s">
        <v>1506</v>
      </c>
      <c r="P8699" s="149" t="s">
        <v>9526</v>
      </c>
      <c r="Q8699" s="150" t="s">
        <v>10519</v>
      </c>
      <c r="R8699" s="189">
        <v>110</v>
      </c>
    </row>
    <row r="8700" spans="1:18" x14ac:dyDescent="0.25">
      <c r="A8700" s="132">
        <v>1091111</v>
      </c>
      <c r="B8700" s="145" t="s">
        <v>7471</v>
      </c>
      <c r="C8700" s="132">
        <v>1000</v>
      </c>
      <c r="D8700" s="132" t="s">
        <v>20</v>
      </c>
      <c r="E8700" s="186" t="s">
        <v>20</v>
      </c>
      <c r="F8700" s="132" t="s">
        <v>20</v>
      </c>
      <c r="G8700" s="132" t="s">
        <v>20</v>
      </c>
      <c r="H8700" s="132" t="s">
        <v>20</v>
      </c>
      <c r="I8700" s="132" t="s">
        <v>20</v>
      </c>
      <c r="J8700" s="133">
        <v>1.4</v>
      </c>
      <c r="K8700" s="133">
        <v>1.4</v>
      </c>
      <c r="L8700" s="133">
        <v>0.43</v>
      </c>
      <c r="M8700" s="134" t="str">
        <f t="shared" si="135"/>
        <v>P</v>
      </c>
      <c r="N8700" s="171" t="s">
        <v>10682</v>
      </c>
      <c r="O8700" s="146" t="s">
        <v>1506</v>
      </c>
      <c r="P8700" s="146" t="s">
        <v>9526</v>
      </c>
      <c r="Q8700" s="147" t="s">
        <v>10519</v>
      </c>
      <c r="R8700" s="187">
        <v>100</v>
      </c>
    </row>
    <row r="8701" spans="1:18" x14ac:dyDescent="0.25">
      <c r="A8701" s="135">
        <v>1091112</v>
      </c>
      <c r="B8701" s="148" t="s">
        <v>7472</v>
      </c>
      <c r="C8701" s="135">
        <v>1000</v>
      </c>
      <c r="D8701" s="135" t="s">
        <v>20</v>
      </c>
      <c r="E8701" s="188" t="s">
        <v>20</v>
      </c>
      <c r="F8701" s="135" t="s">
        <v>20</v>
      </c>
      <c r="G8701" s="135" t="s">
        <v>20</v>
      </c>
      <c r="H8701" s="135" t="s">
        <v>20</v>
      </c>
      <c r="I8701" s="135" t="s">
        <v>20</v>
      </c>
      <c r="J8701" s="136">
        <v>1.4</v>
      </c>
      <c r="K8701" s="136">
        <v>1.4</v>
      </c>
      <c r="L8701" s="136">
        <v>0.43</v>
      </c>
      <c r="M8701" s="137" t="str">
        <f t="shared" si="135"/>
        <v>P</v>
      </c>
      <c r="N8701" s="172" t="s">
        <v>10682</v>
      </c>
      <c r="O8701" s="149" t="s">
        <v>1506</v>
      </c>
      <c r="P8701" s="149" t="s">
        <v>9526</v>
      </c>
      <c r="Q8701" s="150" t="s">
        <v>10519</v>
      </c>
      <c r="R8701" s="189">
        <v>110</v>
      </c>
    </row>
    <row r="8702" spans="1:18" x14ac:dyDescent="0.25">
      <c r="A8702" s="132">
        <v>1091113</v>
      </c>
      <c r="B8702" s="145" t="s">
        <v>7473</v>
      </c>
      <c r="C8702" s="132">
        <v>1000</v>
      </c>
      <c r="D8702" s="132" t="s">
        <v>20</v>
      </c>
      <c r="E8702" s="186" t="s">
        <v>20</v>
      </c>
      <c r="F8702" s="132" t="s">
        <v>20</v>
      </c>
      <c r="G8702" s="132" t="s">
        <v>20</v>
      </c>
      <c r="H8702" s="132" t="s">
        <v>20</v>
      </c>
      <c r="I8702" s="132" t="s">
        <v>20</v>
      </c>
      <c r="J8702" s="133">
        <v>1.4</v>
      </c>
      <c r="K8702" s="133">
        <v>1.4</v>
      </c>
      <c r="L8702" s="133">
        <v>0.43</v>
      </c>
      <c r="M8702" s="134" t="str">
        <f t="shared" si="135"/>
        <v>P</v>
      </c>
      <c r="N8702" s="171" t="s">
        <v>10682</v>
      </c>
      <c r="O8702" s="146" t="s">
        <v>1506</v>
      </c>
      <c r="P8702" s="146" t="s">
        <v>9526</v>
      </c>
      <c r="Q8702" s="147" t="s">
        <v>10519</v>
      </c>
      <c r="R8702" s="187">
        <v>100</v>
      </c>
    </row>
    <row r="8703" spans="1:18" x14ac:dyDescent="0.25">
      <c r="A8703" s="135">
        <v>1091114</v>
      </c>
      <c r="B8703" s="148" t="s">
        <v>7474</v>
      </c>
      <c r="C8703" s="135">
        <v>1000</v>
      </c>
      <c r="D8703" s="135" t="s">
        <v>20</v>
      </c>
      <c r="E8703" s="188" t="s">
        <v>20</v>
      </c>
      <c r="F8703" s="135" t="s">
        <v>20</v>
      </c>
      <c r="G8703" s="135" t="s">
        <v>20</v>
      </c>
      <c r="H8703" s="135" t="s">
        <v>20</v>
      </c>
      <c r="I8703" s="135" t="s">
        <v>20</v>
      </c>
      <c r="J8703" s="136">
        <v>1.4</v>
      </c>
      <c r="K8703" s="136">
        <v>1.4</v>
      </c>
      <c r="L8703" s="136">
        <v>0.43</v>
      </c>
      <c r="M8703" s="137" t="str">
        <f t="shared" si="135"/>
        <v>P</v>
      </c>
      <c r="N8703" s="172" t="s">
        <v>10682</v>
      </c>
      <c r="O8703" s="149" t="s">
        <v>1506</v>
      </c>
      <c r="P8703" s="149" t="s">
        <v>9526</v>
      </c>
      <c r="Q8703" s="150" t="s">
        <v>10519</v>
      </c>
      <c r="R8703" s="189">
        <v>110</v>
      </c>
    </row>
    <row r="8704" spans="1:18" x14ac:dyDescent="0.25">
      <c r="A8704" s="132">
        <v>1091115</v>
      </c>
      <c r="B8704" s="145" t="s">
        <v>7475</v>
      </c>
      <c r="C8704" s="132">
        <v>1000</v>
      </c>
      <c r="D8704" s="132" t="s">
        <v>20</v>
      </c>
      <c r="E8704" s="186" t="s">
        <v>20</v>
      </c>
      <c r="F8704" s="132" t="s">
        <v>20</v>
      </c>
      <c r="G8704" s="132" t="s">
        <v>20</v>
      </c>
      <c r="H8704" s="132" t="s">
        <v>20</v>
      </c>
      <c r="I8704" s="132" t="s">
        <v>20</v>
      </c>
      <c r="J8704" s="133">
        <v>1.4</v>
      </c>
      <c r="K8704" s="133">
        <v>1.4</v>
      </c>
      <c r="L8704" s="133">
        <v>0.43</v>
      </c>
      <c r="M8704" s="134" t="str">
        <f t="shared" si="135"/>
        <v>P</v>
      </c>
      <c r="N8704" s="171" t="s">
        <v>10682</v>
      </c>
      <c r="O8704" s="146" t="s">
        <v>1506</v>
      </c>
      <c r="P8704" s="146" t="s">
        <v>9526</v>
      </c>
      <c r="Q8704" s="147" t="s">
        <v>10519</v>
      </c>
      <c r="R8704" s="187">
        <v>110</v>
      </c>
    </row>
    <row r="8705" spans="1:18" x14ac:dyDescent="0.25">
      <c r="A8705" s="135">
        <v>1091116</v>
      </c>
      <c r="B8705" s="148" t="s">
        <v>7476</v>
      </c>
      <c r="C8705" s="135">
        <v>1000</v>
      </c>
      <c r="D8705" s="135" t="s">
        <v>20</v>
      </c>
      <c r="E8705" s="188" t="s">
        <v>20</v>
      </c>
      <c r="F8705" s="135" t="s">
        <v>20</v>
      </c>
      <c r="G8705" s="135" t="s">
        <v>20</v>
      </c>
      <c r="H8705" s="135" t="s">
        <v>20</v>
      </c>
      <c r="I8705" s="135" t="s">
        <v>20</v>
      </c>
      <c r="J8705" s="136">
        <v>1.4</v>
      </c>
      <c r="K8705" s="136">
        <v>1.4</v>
      </c>
      <c r="L8705" s="136">
        <v>0.43</v>
      </c>
      <c r="M8705" s="137" t="str">
        <f t="shared" si="135"/>
        <v>P</v>
      </c>
      <c r="N8705" s="172" t="s">
        <v>10682</v>
      </c>
      <c r="O8705" s="149" t="s">
        <v>1506</v>
      </c>
      <c r="P8705" s="149" t="s">
        <v>9526</v>
      </c>
      <c r="Q8705" s="150" t="s">
        <v>10519</v>
      </c>
      <c r="R8705" s="189">
        <v>120</v>
      </c>
    </row>
    <row r="8706" spans="1:18" x14ac:dyDescent="0.25">
      <c r="A8706" s="132">
        <v>1091117</v>
      </c>
      <c r="B8706" s="145" t="s">
        <v>7477</v>
      </c>
      <c r="C8706" s="132">
        <v>1000</v>
      </c>
      <c r="D8706" s="132" t="s">
        <v>20</v>
      </c>
      <c r="E8706" s="186" t="s">
        <v>20</v>
      </c>
      <c r="F8706" s="132" t="s">
        <v>20</v>
      </c>
      <c r="G8706" s="132" t="s">
        <v>20</v>
      </c>
      <c r="H8706" s="132" t="s">
        <v>20</v>
      </c>
      <c r="I8706" s="132" t="s">
        <v>20</v>
      </c>
      <c r="J8706" s="133">
        <v>1.4</v>
      </c>
      <c r="K8706" s="133">
        <v>1.4</v>
      </c>
      <c r="L8706" s="133">
        <v>0.43</v>
      </c>
      <c r="M8706" s="134" t="str">
        <f t="shared" ref="M8706:M8769" si="136">HYPERLINK(CONCATENATE("T:\Distribution Centre\RDC Department Shared\Cubiscan photos","\",A8706,"-pac.jpg"),"P")</f>
        <v>P</v>
      </c>
      <c r="N8706" s="171" t="s">
        <v>10682</v>
      </c>
      <c r="O8706" s="146" t="s">
        <v>1506</v>
      </c>
      <c r="P8706" s="146" t="s">
        <v>9526</v>
      </c>
      <c r="Q8706" s="147" t="s">
        <v>10519</v>
      </c>
      <c r="R8706" s="187">
        <v>110</v>
      </c>
    </row>
    <row r="8707" spans="1:18" x14ac:dyDescent="0.25">
      <c r="A8707" s="135">
        <v>1091118</v>
      </c>
      <c r="B8707" s="148" t="s">
        <v>7478</v>
      </c>
      <c r="C8707" s="135">
        <v>1000</v>
      </c>
      <c r="D8707" s="135" t="s">
        <v>20</v>
      </c>
      <c r="E8707" s="188" t="s">
        <v>20</v>
      </c>
      <c r="F8707" s="135" t="s">
        <v>20</v>
      </c>
      <c r="G8707" s="135" t="s">
        <v>20</v>
      </c>
      <c r="H8707" s="135" t="s">
        <v>20</v>
      </c>
      <c r="I8707" s="135" t="s">
        <v>20</v>
      </c>
      <c r="J8707" s="136">
        <v>1.4</v>
      </c>
      <c r="K8707" s="136">
        <v>1.4</v>
      </c>
      <c r="L8707" s="136">
        <v>0.43</v>
      </c>
      <c r="M8707" s="137" t="str">
        <f t="shared" si="136"/>
        <v>P</v>
      </c>
      <c r="N8707" s="172" t="s">
        <v>10682</v>
      </c>
      <c r="O8707" s="149" t="s">
        <v>1506</v>
      </c>
      <c r="P8707" s="149" t="s">
        <v>9526</v>
      </c>
      <c r="Q8707" s="150" t="s">
        <v>10519</v>
      </c>
      <c r="R8707" s="189">
        <v>120</v>
      </c>
    </row>
    <row r="8708" spans="1:18" x14ac:dyDescent="0.25">
      <c r="A8708" s="132">
        <v>1091119</v>
      </c>
      <c r="B8708" s="145" t="s">
        <v>7479</v>
      </c>
      <c r="C8708" s="132">
        <v>1000</v>
      </c>
      <c r="D8708" s="132" t="s">
        <v>20</v>
      </c>
      <c r="E8708" s="186" t="s">
        <v>20</v>
      </c>
      <c r="F8708" s="132" t="s">
        <v>20</v>
      </c>
      <c r="G8708" s="132" t="s">
        <v>20</v>
      </c>
      <c r="H8708" s="132" t="s">
        <v>20</v>
      </c>
      <c r="I8708" s="132" t="s">
        <v>20</v>
      </c>
      <c r="J8708" s="133">
        <v>1.4</v>
      </c>
      <c r="K8708" s="133">
        <v>1.4</v>
      </c>
      <c r="L8708" s="133">
        <v>0.43</v>
      </c>
      <c r="M8708" s="134" t="str">
        <f t="shared" si="136"/>
        <v>P</v>
      </c>
      <c r="N8708" s="173" t="s">
        <v>10682</v>
      </c>
      <c r="O8708" s="146" t="s">
        <v>1506</v>
      </c>
      <c r="P8708" s="146" t="s">
        <v>9526</v>
      </c>
      <c r="Q8708" s="147" t="s">
        <v>10519</v>
      </c>
      <c r="R8708" s="187">
        <v>120</v>
      </c>
    </row>
    <row r="8709" spans="1:18" x14ac:dyDescent="0.25">
      <c r="A8709" s="135">
        <v>1091121</v>
      </c>
      <c r="B8709" s="148" t="s">
        <v>7480</v>
      </c>
      <c r="C8709" s="135">
        <v>1000</v>
      </c>
      <c r="D8709" s="135" t="s">
        <v>20</v>
      </c>
      <c r="E8709" s="188" t="s">
        <v>20</v>
      </c>
      <c r="F8709" s="135" t="s">
        <v>20</v>
      </c>
      <c r="G8709" s="135" t="s">
        <v>20</v>
      </c>
      <c r="H8709" s="135" t="s">
        <v>20</v>
      </c>
      <c r="I8709" s="135" t="s">
        <v>20</v>
      </c>
      <c r="J8709" s="136">
        <v>1.4</v>
      </c>
      <c r="K8709" s="136">
        <v>1.4</v>
      </c>
      <c r="L8709" s="136">
        <v>0.43</v>
      </c>
      <c r="M8709" s="137" t="str">
        <f t="shared" si="136"/>
        <v>P</v>
      </c>
      <c r="N8709" s="172" t="s">
        <v>10682</v>
      </c>
      <c r="O8709" s="149" t="s">
        <v>1506</v>
      </c>
      <c r="P8709" s="149" t="s">
        <v>9526</v>
      </c>
      <c r="Q8709" s="150" t="s">
        <v>10519</v>
      </c>
      <c r="R8709" s="189">
        <v>120</v>
      </c>
    </row>
    <row r="8710" spans="1:18" x14ac:dyDescent="0.25">
      <c r="A8710" s="132">
        <v>1091122</v>
      </c>
      <c r="B8710" s="145" t="s">
        <v>8785</v>
      </c>
      <c r="C8710" s="132">
        <v>6</v>
      </c>
      <c r="D8710" s="132">
        <v>276</v>
      </c>
      <c r="E8710" s="186" t="s">
        <v>21</v>
      </c>
      <c r="F8710" s="132">
        <v>414</v>
      </c>
      <c r="G8710" s="132" t="s">
        <v>20</v>
      </c>
      <c r="H8710" s="132" t="s">
        <v>20</v>
      </c>
      <c r="I8710" s="132" t="s">
        <v>20</v>
      </c>
      <c r="J8710" s="133">
        <v>1.77</v>
      </c>
      <c r="K8710" s="133">
        <v>1.19</v>
      </c>
      <c r="L8710" s="133">
        <v>1.48</v>
      </c>
      <c r="M8710" s="134" t="str">
        <f t="shared" si="136"/>
        <v>P</v>
      </c>
      <c r="N8710" s="171" t="s">
        <v>10681</v>
      </c>
      <c r="O8710" s="146" t="s">
        <v>1506</v>
      </c>
      <c r="P8710" s="146" t="s">
        <v>9427</v>
      </c>
      <c r="Q8710" s="147" t="s">
        <v>10519</v>
      </c>
      <c r="R8710" s="187">
        <v>5.4</v>
      </c>
    </row>
    <row r="8711" spans="1:18" x14ac:dyDescent="0.25">
      <c r="A8711" s="135">
        <v>1091123</v>
      </c>
      <c r="B8711" s="148" t="s">
        <v>7481</v>
      </c>
      <c r="C8711" s="135">
        <v>1</v>
      </c>
      <c r="D8711" s="135" t="s">
        <v>20</v>
      </c>
      <c r="E8711" s="188" t="s">
        <v>20</v>
      </c>
      <c r="F8711" s="135" t="s">
        <v>20</v>
      </c>
      <c r="G8711" s="135" t="s">
        <v>20</v>
      </c>
      <c r="H8711" s="135" t="s">
        <v>20</v>
      </c>
      <c r="I8711" s="135" t="s">
        <v>20</v>
      </c>
      <c r="J8711" s="136">
        <v>0.5</v>
      </c>
      <c r="K8711" s="136">
        <v>0.5</v>
      </c>
      <c r="L8711" s="136">
        <v>1E-3</v>
      </c>
      <c r="M8711" s="137" t="str">
        <f t="shared" si="136"/>
        <v>P</v>
      </c>
      <c r="N8711" s="172" t="s">
        <v>10682</v>
      </c>
      <c r="O8711" s="149" t="s">
        <v>1506</v>
      </c>
      <c r="P8711" s="149" t="s">
        <v>9498</v>
      </c>
      <c r="Q8711" s="150" t="s">
        <v>10519</v>
      </c>
      <c r="R8711" s="189">
        <v>0.02</v>
      </c>
    </row>
    <row r="8712" spans="1:18" x14ac:dyDescent="0.25">
      <c r="A8712" s="132">
        <v>1091124</v>
      </c>
      <c r="B8712" s="145" t="s">
        <v>7482</v>
      </c>
      <c r="C8712" s="132">
        <v>1</v>
      </c>
      <c r="D8712" s="132" t="s">
        <v>20</v>
      </c>
      <c r="E8712" s="186" t="s">
        <v>20</v>
      </c>
      <c r="F8712" s="132" t="s">
        <v>20</v>
      </c>
      <c r="G8712" s="132" t="s">
        <v>20</v>
      </c>
      <c r="H8712" s="132" t="s">
        <v>20</v>
      </c>
      <c r="I8712" s="132" t="s">
        <v>20</v>
      </c>
      <c r="J8712" s="133">
        <v>4</v>
      </c>
      <c r="K8712" s="133">
        <v>1.64</v>
      </c>
      <c r="L8712" s="133">
        <v>1E-3</v>
      </c>
      <c r="M8712" s="134" t="str">
        <f t="shared" si="136"/>
        <v>P</v>
      </c>
      <c r="N8712" s="173" t="s">
        <v>10682</v>
      </c>
      <c r="O8712" s="146" t="s">
        <v>1506</v>
      </c>
      <c r="P8712" s="146" t="s">
        <v>9498</v>
      </c>
      <c r="Q8712" s="147" t="s">
        <v>10519</v>
      </c>
      <c r="R8712" s="187">
        <v>0.1</v>
      </c>
    </row>
    <row r="8713" spans="1:18" x14ac:dyDescent="0.25">
      <c r="A8713" s="135">
        <v>1091125</v>
      </c>
      <c r="B8713" s="148" t="s">
        <v>7483</v>
      </c>
      <c r="C8713" s="135">
        <v>1000</v>
      </c>
      <c r="D8713" s="135" t="s">
        <v>20</v>
      </c>
      <c r="E8713" s="188" t="s">
        <v>20</v>
      </c>
      <c r="F8713" s="135" t="s">
        <v>20</v>
      </c>
      <c r="G8713" s="135" t="s">
        <v>20</v>
      </c>
      <c r="H8713" s="135" t="s">
        <v>20</v>
      </c>
      <c r="I8713" s="135" t="s">
        <v>20</v>
      </c>
      <c r="J8713" s="136">
        <v>1.4</v>
      </c>
      <c r="K8713" s="136">
        <v>1.4</v>
      </c>
      <c r="L8713" s="136">
        <v>0.43</v>
      </c>
      <c r="M8713" s="137" t="str">
        <f t="shared" si="136"/>
        <v>P</v>
      </c>
      <c r="N8713" s="172" t="s">
        <v>10682</v>
      </c>
      <c r="O8713" s="149" t="s">
        <v>1506</v>
      </c>
      <c r="P8713" s="149" t="s">
        <v>9526</v>
      </c>
      <c r="Q8713" s="150" t="s">
        <v>10519</v>
      </c>
      <c r="R8713" s="189">
        <v>120</v>
      </c>
    </row>
    <row r="8714" spans="1:18" x14ac:dyDescent="0.25">
      <c r="A8714" s="132">
        <v>1091126</v>
      </c>
      <c r="B8714" s="145" t="s">
        <v>7484</v>
      </c>
      <c r="C8714" s="132">
        <v>1</v>
      </c>
      <c r="D8714" s="132" t="s">
        <v>9548</v>
      </c>
      <c r="E8714" s="186" t="s">
        <v>9548</v>
      </c>
      <c r="F8714" s="132" t="s">
        <v>9548</v>
      </c>
      <c r="G8714" s="132" t="s">
        <v>9548</v>
      </c>
      <c r="H8714" s="132" t="s">
        <v>9548</v>
      </c>
      <c r="I8714" s="132" t="s">
        <v>9548</v>
      </c>
      <c r="J8714" s="133">
        <v>1.74</v>
      </c>
      <c r="K8714" s="133">
        <v>0.76</v>
      </c>
      <c r="L8714" s="133">
        <v>0.49</v>
      </c>
      <c r="M8714" s="134" t="str">
        <f t="shared" si="136"/>
        <v>P</v>
      </c>
      <c r="N8714" s="171" t="s">
        <v>10681</v>
      </c>
      <c r="O8714" s="146" t="s">
        <v>1506</v>
      </c>
      <c r="P8714" s="146" t="s">
        <v>9442</v>
      </c>
      <c r="Q8714" s="147" t="s">
        <v>10519</v>
      </c>
      <c r="R8714" s="187">
        <v>0.24</v>
      </c>
    </row>
    <row r="8715" spans="1:18" x14ac:dyDescent="0.25">
      <c r="A8715" s="135">
        <v>1091127</v>
      </c>
      <c r="B8715" s="148" t="s">
        <v>7485</v>
      </c>
      <c r="C8715" s="135">
        <v>1000</v>
      </c>
      <c r="D8715" s="135" t="s">
        <v>20</v>
      </c>
      <c r="E8715" s="188" t="s">
        <v>20</v>
      </c>
      <c r="F8715" s="135" t="s">
        <v>20</v>
      </c>
      <c r="G8715" s="135" t="s">
        <v>20</v>
      </c>
      <c r="H8715" s="135" t="s">
        <v>20</v>
      </c>
      <c r="I8715" s="135" t="s">
        <v>20</v>
      </c>
      <c r="J8715" s="136">
        <v>1.4</v>
      </c>
      <c r="K8715" s="136">
        <v>1.4</v>
      </c>
      <c r="L8715" s="136">
        <v>0.43</v>
      </c>
      <c r="M8715" s="137" t="str">
        <f t="shared" si="136"/>
        <v>P</v>
      </c>
      <c r="N8715" s="172" t="s">
        <v>10682</v>
      </c>
      <c r="O8715" s="149" t="s">
        <v>1506</v>
      </c>
      <c r="P8715" s="149" t="s">
        <v>9526</v>
      </c>
      <c r="Q8715" s="150" t="s">
        <v>10519</v>
      </c>
      <c r="R8715" s="189">
        <v>120</v>
      </c>
    </row>
    <row r="8716" spans="1:18" x14ac:dyDescent="0.25">
      <c r="A8716" s="132">
        <v>1091129</v>
      </c>
      <c r="B8716" s="145" t="s">
        <v>7486</v>
      </c>
      <c r="C8716" s="132">
        <v>1000</v>
      </c>
      <c r="D8716" s="132" t="s">
        <v>20</v>
      </c>
      <c r="E8716" s="186" t="s">
        <v>20</v>
      </c>
      <c r="F8716" s="132" t="s">
        <v>20</v>
      </c>
      <c r="G8716" s="132" t="s">
        <v>20</v>
      </c>
      <c r="H8716" s="132" t="s">
        <v>20</v>
      </c>
      <c r="I8716" s="132" t="s">
        <v>20</v>
      </c>
      <c r="J8716" s="133">
        <v>1.4</v>
      </c>
      <c r="K8716" s="133">
        <v>1.4</v>
      </c>
      <c r="L8716" s="133">
        <v>0.43</v>
      </c>
      <c r="M8716" s="134" t="str">
        <f t="shared" si="136"/>
        <v>P</v>
      </c>
      <c r="N8716" s="171" t="s">
        <v>10682</v>
      </c>
      <c r="O8716" s="146" t="s">
        <v>1506</v>
      </c>
      <c r="P8716" s="146" t="s">
        <v>9526</v>
      </c>
      <c r="Q8716" s="147" t="s">
        <v>10519</v>
      </c>
      <c r="R8716" s="187">
        <v>120</v>
      </c>
    </row>
    <row r="8717" spans="1:18" x14ac:dyDescent="0.25">
      <c r="A8717" s="135">
        <v>1091130</v>
      </c>
      <c r="B8717" s="148" t="s">
        <v>7487</v>
      </c>
      <c r="C8717" s="135">
        <v>1000</v>
      </c>
      <c r="D8717" s="135" t="s">
        <v>20</v>
      </c>
      <c r="E8717" s="188" t="s">
        <v>20</v>
      </c>
      <c r="F8717" s="135" t="s">
        <v>20</v>
      </c>
      <c r="G8717" s="135" t="s">
        <v>20</v>
      </c>
      <c r="H8717" s="135" t="s">
        <v>20</v>
      </c>
      <c r="I8717" s="135" t="s">
        <v>20</v>
      </c>
      <c r="J8717" s="136">
        <v>1.4</v>
      </c>
      <c r="K8717" s="136">
        <v>1.4</v>
      </c>
      <c r="L8717" s="136">
        <v>0.43</v>
      </c>
      <c r="M8717" s="137" t="str">
        <f t="shared" si="136"/>
        <v>P</v>
      </c>
      <c r="N8717" s="172" t="s">
        <v>10682</v>
      </c>
      <c r="O8717" s="149" t="s">
        <v>1506</v>
      </c>
      <c r="P8717" s="149" t="s">
        <v>9526</v>
      </c>
      <c r="Q8717" s="150" t="s">
        <v>10519</v>
      </c>
      <c r="R8717" s="189">
        <v>120</v>
      </c>
    </row>
    <row r="8718" spans="1:18" x14ac:dyDescent="0.25">
      <c r="A8718" s="132">
        <v>1091131</v>
      </c>
      <c r="B8718" s="145" t="s">
        <v>7488</v>
      </c>
      <c r="C8718" s="132">
        <v>1000</v>
      </c>
      <c r="D8718" s="132" t="s">
        <v>20</v>
      </c>
      <c r="E8718" s="186" t="s">
        <v>20</v>
      </c>
      <c r="F8718" s="132" t="s">
        <v>20</v>
      </c>
      <c r="G8718" s="132" t="s">
        <v>20</v>
      </c>
      <c r="H8718" s="132" t="s">
        <v>20</v>
      </c>
      <c r="I8718" s="132" t="s">
        <v>20</v>
      </c>
      <c r="J8718" s="133">
        <v>1.4</v>
      </c>
      <c r="K8718" s="133">
        <v>1.4</v>
      </c>
      <c r="L8718" s="133">
        <v>0.43</v>
      </c>
      <c r="M8718" s="134" t="str">
        <f t="shared" si="136"/>
        <v>P</v>
      </c>
      <c r="N8718" s="173" t="s">
        <v>10682</v>
      </c>
      <c r="O8718" s="146" t="s">
        <v>1506</v>
      </c>
      <c r="P8718" s="146" t="s">
        <v>9526</v>
      </c>
      <c r="Q8718" s="147" t="s">
        <v>10519</v>
      </c>
      <c r="R8718" s="187">
        <v>120</v>
      </c>
    </row>
    <row r="8719" spans="1:18" x14ac:dyDescent="0.25">
      <c r="A8719" s="135">
        <v>1091132</v>
      </c>
      <c r="B8719" s="148" t="s">
        <v>7489</v>
      </c>
      <c r="C8719" s="135">
        <v>1000</v>
      </c>
      <c r="D8719" s="135" t="s">
        <v>20</v>
      </c>
      <c r="E8719" s="188" t="s">
        <v>20</v>
      </c>
      <c r="F8719" s="135" t="s">
        <v>20</v>
      </c>
      <c r="G8719" s="135" t="s">
        <v>20</v>
      </c>
      <c r="H8719" s="135" t="s">
        <v>20</v>
      </c>
      <c r="I8719" s="135" t="s">
        <v>20</v>
      </c>
      <c r="J8719" s="136">
        <v>1.4</v>
      </c>
      <c r="K8719" s="136">
        <v>1.4</v>
      </c>
      <c r="L8719" s="136">
        <v>0.43</v>
      </c>
      <c r="M8719" s="137" t="str">
        <f t="shared" si="136"/>
        <v>P</v>
      </c>
      <c r="N8719" s="174" t="s">
        <v>10682</v>
      </c>
      <c r="O8719" s="149" t="s">
        <v>1506</v>
      </c>
      <c r="P8719" s="149" t="s">
        <v>9526</v>
      </c>
      <c r="Q8719" s="150" t="s">
        <v>10519</v>
      </c>
      <c r="R8719" s="189">
        <v>120</v>
      </c>
    </row>
    <row r="8720" spans="1:18" x14ac:dyDescent="0.25">
      <c r="A8720" s="132">
        <v>1091133</v>
      </c>
      <c r="B8720" s="145" t="s">
        <v>7490</v>
      </c>
      <c r="C8720" s="132">
        <v>1</v>
      </c>
      <c r="D8720" s="132" t="s">
        <v>9548</v>
      </c>
      <c r="E8720" s="186" t="s">
        <v>9548</v>
      </c>
      <c r="F8720" s="132" t="s">
        <v>9548</v>
      </c>
      <c r="G8720" s="132" t="s">
        <v>9548</v>
      </c>
      <c r="H8720" s="132" t="s">
        <v>9548</v>
      </c>
      <c r="I8720" s="132" t="s">
        <v>9548</v>
      </c>
      <c r="J8720" s="133">
        <v>0.57999999999999996</v>
      </c>
      <c r="K8720" s="133">
        <v>0.57999999999999996</v>
      </c>
      <c r="L8720" s="133">
        <v>1.48</v>
      </c>
      <c r="M8720" s="134" t="str">
        <f t="shared" si="136"/>
        <v>P</v>
      </c>
      <c r="N8720" s="173" t="s">
        <v>10681</v>
      </c>
      <c r="O8720" s="146" t="s">
        <v>1506</v>
      </c>
      <c r="P8720" s="146" t="s">
        <v>9442</v>
      </c>
      <c r="Q8720" s="147" t="s">
        <v>10519</v>
      </c>
      <c r="R8720" s="187">
        <v>0.23</v>
      </c>
    </row>
    <row r="8721" spans="1:18" x14ac:dyDescent="0.25">
      <c r="A8721" s="135">
        <v>1091134</v>
      </c>
      <c r="B8721" s="148" t="s">
        <v>7491</v>
      </c>
      <c r="C8721" s="135">
        <v>1</v>
      </c>
      <c r="D8721" s="135" t="s">
        <v>9548</v>
      </c>
      <c r="E8721" s="188" t="s">
        <v>9548</v>
      </c>
      <c r="F8721" s="135" t="s">
        <v>9548</v>
      </c>
      <c r="G8721" s="135" t="s">
        <v>9548</v>
      </c>
      <c r="H8721" s="135" t="s">
        <v>9548</v>
      </c>
      <c r="I8721" s="135" t="s">
        <v>9548</v>
      </c>
      <c r="J8721" s="136">
        <v>1.04</v>
      </c>
      <c r="K8721" s="136">
        <v>1.04</v>
      </c>
      <c r="L8721" s="136">
        <v>0.43</v>
      </c>
      <c r="M8721" s="137" t="str">
        <f t="shared" si="136"/>
        <v>P</v>
      </c>
      <c r="N8721" s="174" t="s">
        <v>10681</v>
      </c>
      <c r="O8721" s="149" t="s">
        <v>1506</v>
      </c>
      <c r="P8721" s="149" t="s">
        <v>9442</v>
      </c>
      <c r="Q8721" s="150" t="s">
        <v>10519</v>
      </c>
      <c r="R8721" s="189">
        <v>0.23</v>
      </c>
    </row>
    <row r="8722" spans="1:18" x14ac:dyDescent="0.25">
      <c r="A8722" s="132">
        <v>1091135</v>
      </c>
      <c r="B8722" s="145" t="s">
        <v>8786</v>
      </c>
      <c r="C8722" s="132">
        <v>6</v>
      </c>
      <c r="D8722" s="132">
        <v>432</v>
      </c>
      <c r="E8722" s="186" t="s">
        <v>21</v>
      </c>
      <c r="F8722" s="132">
        <v>648</v>
      </c>
      <c r="G8722" s="132">
        <v>20</v>
      </c>
      <c r="H8722" s="132" t="s">
        <v>20</v>
      </c>
      <c r="I8722" s="132">
        <v>2</v>
      </c>
      <c r="J8722" s="133">
        <v>1.67</v>
      </c>
      <c r="K8722" s="133">
        <v>1.1299999999999999</v>
      </c>
      <c r="L8722" s="133">
        <v>1.18</v>
      </c>
      <c r="M8722" s="134" t="str">
        <f t="shared" si="136"/>
        <v>P</v>
      </c>
      <c r="N8722" s="173" t="s">
        <v>10681</v>
      </c>
      <c r="O8722" s="146" t="s">
        <v>1578</v>
      </c>
      <c r="P8722" s="146" t="s">
        <v>10579</v>
      </c>
      <c r="Q8722" s="147" t="s">
        <v>10106</v>
      </c>
      <c r="R8722" s="187">
        <v>14.399999999999999</v>
      </c>
    </row>
    <row r="8723" spans="1:18" x14ac:dyDescent="0.25">
      <c r="A8723" s="135">
        <v>1091137</v>
      </c>
      <c r="B8723" s="148" t="s">
        <v>8787</v>
      </c>
      <c r="C8723" s="135">
        <v>6</v>
      </c>
      <c r="D8723" s="135">
        <v>318</v>
      </c>
      <c r="E8723" s="188" t="s">
        <v>21</v>
      </c>
      <c r="F8723" s="135">
        <v>530</v>
      </c>
      <c r="G8723" s="135">
        <v>20</v>
      </c>
      <c r="H8723" s="135">
        <v>30</v>
      </c>
      <c r="I8723" s="135">
        <v>1</v>
      </c>
      <c r="J8723" s="136">
        <v>1.75</v>
      </c>
      <c r="K8723" s="136">
        <v>1.1499999999999999</v>
      </c>
      <c r="L8723" s="136">
        <v>1.5</v>
      </c>
      <c r="M8723" s="137" t="str">
        <f t="shared" si="136"/>
        <v>P</v>
      </c>
      <c r="N8723" s="172" t="s">
        <v>10681</v>
      </c>
      <c r="O8723" s="149" t="s">
        <v>1506</v>
      </c>
      <c r="P8723" s="149" t="s">
        <v>10455</v>
      </c>
      <c r="Q8723" s="150" t="s">
        <v>10519</v>
      </c>
      <c r="R8723" s="189">
        <v>5.04</v>
      </c>
    </row>
    <row r="8724" spans="1:18" x14ac:dyDescent="0.25">
      <c r="A8724" s="132">
        <v>1091138</v>
      </c>
      <c r="B8724" s="145" t="s">
        <v>8788</v>
      </c>
      <c r="C8724" s="132">
        <v>6</v>
      </c>
      <c r="D8724" s="132">
        <v>276</v>
      </c>
      <c r="E8724" s="186" t="s">
        <v>21</v>
      </c>
      <c r="F8724" s="132">
        <v>490</v>
      </c>
      <c r="G8724" s="132" t="s">
        <v>20</v>
      </c>
      <c r="H8724" s="132" t="s">
        <v>20</v>
      </c>
      <c r="I8724" s="132" t="s">
        <v>20</v>
      </c>
      <c r="J8724" s="133">
        <v>1.78</v>
      </c>
      <c r="K8724" s="133">
        <v>1.18</v>
      </c>
      <c r="L8724" s="133">
        <v>1.51</v>
      </c>
      <c r="M8724" s="134" t="str">
        <f t="shared" si="136"/>
        <v>P</v>
      </c>
      <c r="N8724" s="171" t="s">
        <v>10681</v>
      </c>
      <c r="O8724" s="146" t="s">
        <v>1506</v>
      </c>
      <c r="P8724" s="146" t="s">
        <v>9427</v>
      </c>
      <c r="Q8724" s="147" t="s">
        <v>10519</v>
      </c>
      <c r="R8724" s="187">
        <v>5.5200000000000005</v>
      </c>
    </row>
    <row r="8725" spans="1:18" x14ac:dyDescent="0.25">
      <c r="A8725" s="135">
        <v>1091141</v>
      </c>
      <c r="B8725" s="148" t="s">
        <v>7492</v>
      </c>
      <c r="C8725" s="135">
        <v>1</v>
      </c>
      <c r="D8725" s="135" t="s">
        <v>20</v>
      </c>
      <c r="E8725" s="188" t="s">
        <v>20</v>
      </c>
      <c r="F8725" s="135" t="s">
        <v>20</v>
      </c>
      <c r="G8725" s="135" t="s">
        <v>20</v>
      </c>
      <c r="H8725" s="135" t="s">
        <v>20</v>
      </c>
      <c r="I8725" s="135" t="s">
        <v>20</v>
      </c>
      <c r="J8725" s="136">
        <v>3.06</v>
      </c>
      <c r="K8725" s="136">
        <v>1.8</v>
      </c>
      <c r="L8725" s="136">
        <v>1E-3</v>
      </c>
      <c r="M8725" s="137" t="str">
        <f t="shared" si="136"/>
        <v>P</v>
      </c>
      <c r="N8725" s="172" t="s">
        <v>10682</v>
      </c>
      <c r="O8725" s="149" t="s">
        <v>1506</v>
      </c>
      <c r="P8725" s="149" t="s">
        <v>9498</v>
      </c>
      <c r="Q8725" s="150" t="s">
        <v>10519</v>
      </c>
      <c r="R8725" s="189">
        <v>0.06</v>
      </c>
    </row>
    <row r="8726" spans="1:18" x14ac:dyDescent="0.25">
      <c r="A8726" s="132">
        <v>1091142</v>
      </c>
      <c r="B8726" s="145" t="s">
        <v>7493</v>
      </c>
      <c r="C8726" s="132">
        <v>1</v>
      </c>
      <c r="D8726" s="132" t="s">
        <v>20</v>
      </c>
      <c r="E8726" s="186" t="s">
        <v>20</v>
      </c>
      <c r="F8726" s="132" t="s">
        <v>20</v>
      </c>
      <c r="G8726" s="132" t="s">
        <v>20</v>
      </c>
      <c r="H8726" s="132" t="s">
        <v>20</v>
      </c>
      <c r="I8726" s="132" t="s">
        <v>20</v>
      </c>
      <c r="J8726" s="133">
        <v>3.06</v>
      </c>
      <c r="K8726" s="133">
        <v>1.8</v>
      </c>
      <c r="L8726" s="133">
        <v>1E-3</v>
      </c>
      <c r="M8726" s="134" t="str">
        <f t="shared" si="136"/>
        <v>P</v>
      </c>
      <c r="N8726" s="171" t="s">
        <v>10682</v>
      </c>
      <c r="O8726" s="146" t="s">
        <v>1506</v>
      </c>
      <c r="P8726" s="146" t="s">
        <v>9498</v>
      </c>
      <c r="Q8726" s="147" t="s">
        <v>10519</v>
      </c>
      <c r="R8726" s="187">
        <v>0.06</v>
      </c>
    </row>
    <row r="8727" spans="1:18" x14ac:dyDescent="0.25">
      <c r="A8727" s="135">
        <v>1091143</v>
      </c>
      <c r="B8727" s="148" t="s">
        <v>7494</v>
      </c>
      <c r="C8727" s="135">
        <v>1</v>
      </c>
      <c r="D8727" s="135" t="s">
        <v>20</v>
      </c>
      <c r="E8727" s="188" t="s">
        <v>20</v>
      </c>
      <c r="F8727" s="135" t="s">
        <v>20</v>
      </c>
      <c r="G8727" s="135" t="s">
        <v>20</v>
      </c>
      <c r="H8727" s="135" t="s">
        <v>20</v>
      </c>
      <c r="I8727" s="135" t="s">
        <v>20</v>
      </c>
      <c r="J8727" s="136">
        <v>3.06</v>
      </c>
      <c r="K8727" s="136">
        <v>1.8</v>
      </c>
      <c r="L8727" s="136">
        <v>1E-3</v>
      </c>
      <c r="M8727" s="137" t="str">
        <f t="shared" si="136"/>
        <v>P</v>
      </c>
      <c r="N8727" s="172" t="s">
        <v>10682</v>
      </c>
      <c r="O8727" s="149" t="s">
        <v>1506</v>
      </c>
      <c r="P8727" s="149" t="s">
        <v>9498</v>
      </c>
      <c r="Q8727" s="150" t="s">
        <v>10519</v>
      </c>
      <c r="R8727" s="189">
        <v>0.06</v>
      </c>
    </row>
    <row r="8728" spans="1:18" x14ac:dyDescent="0.25">
      <c r="A8728" s="132">
        <v>1091144</v>
      </c>
      <c r="B8728" s="145" t="s">
        <v>7495</v>
      </c>
      <c r="C8728" s="132">
        <v>1</v>
      </c>
      <c r="D8728" s="132" t="s">
        <v>20</v>
      </c>
      <c r="E8728" s="186" t="s">
        <v>20</v>
      </c>
      <c r="F8728" s="132" t="s">
        <v>20</v>
      </c>
      <c r="G8728" s="132" t="s">
        <v>20</v>
      </c>
      <c r="H8728" s="132" t="s">
        <v>20</v>
      </c>
      <c r="I8728" s="132" t="s">
        <v>20</v>
      </c>
      <c r="J8728" s="133">
        <v>3.06</v>
      </c>
      <c r="K8728" s="133">
        <v>1.8</v>
      </c>
      <c r="L8728" s="133">
        <v>1E-3</v>
      </c>
      <c r="M8728" s="134" t="str">
        <f t="shared" si="136"/>
        <v>P</v>
      </c>
      <c r="N8728" s="171" t="s">
        <v>10682</v>
      </c>
      <c r="O8728" s="146" t="s">
        <v>1506</v>
      </c>
      <c r="P8728" s="146" t="s">
        <v>9498</v>
      </c>
      <c r="Q8728" s="147" t="s">
        <v>10519</v>
      </c>
      <c r="R8728" s="187">
        <v>0.06</v>
      </c>
    </row>
    <row r="8729" spans="1:18" x14ac:dyDescent="0.25">
      <c r="A8729" s="135">
        <v>1091145</v>
      </c>
      <c r="B8729" s="148" t="s">
        <v>7496</v>
      </c>
      <c r="C8729" s="135">
        <v>1</v>
      </c>
      <c r="D8729" s="135" t="s">
        <v>20</v>
      </c>
      <c r="E8729" s="188" t="s">
        <v>20</v>
      </c>
      <c r="F8729" s="135" t="s">
        <v>20</v>
      </c>
      <c r="G8729" s="135" t="s">
        <v>20</v>
      </c>
      <c r="H8729" s="135" t="s">
        <v>20</v>
      </c>
      <c r="I8729" s="135" t="s">
        <v>20</v>
      </c>
      <c r="J8729" s="136">
        <v>1.18</v>
      </c>
      <c r="K8729" s="136">
        <v>1.18</v>
      </c>
      <c r="L8729" s="136">
        <v>1E-3</v>
      </c>
      <c r="M8729" s="137" t="str">
        <f t="shared" si="136"/>
        <v>P</v>
      </c>
      <c r="N8729" s="172" t="s">
        <v>10682</v>
      </c>
      <c r="O8729" s="149" t="s">
        <v>1506</v>
      </c>
      <c r="P8729" s="149" t="s">
        <v>9498</v>
      </c>
      <c r="Q8729" s="150" t="s">
        <v>10519</v>
      </c>
      <c r="R8729" s="189">
        <v>0.01</v>
      </c>
    </row>
    <row r="8730" spans="1:18" x14ac:dyDescent="0.25">
      <c r="A8730" s="132">
        <v>1091146</v>
      </c>
      <c r="B8730" s="145" t="s">
        <v>7497</v>
      </c>
      <c r="C8730" s="132">
        <v>1</v>
      </c>
      <c r="D8730" s="132" t="s">
        <v>20</v>
      </c>
      <c r="E8730" s="186" t="s">
        <v>20</v>
      </c>
      <c r="F8730" s="132" t="s">
        <v>20</v>
      </c>
      <c r="G8730" s="132" t="s">
        <v>20</v>
      </c>
      <c r="H8730" s="132" t="s">
        <v>20</v>
      </c>
      <c r="I8730" s="132" t="s">
        <v>20</v>
      </c>
      <c r="J8730" s="133">
        <v>1.18</v>
      </c>
      <c r="K8730" s="133">
        <v>1.18</v>
      </c>
      <c r="L8730" s="133">
        <v>1E-3</v>
      </c>
      <c r="M8730" s="134" t="str">
        <f t="shared" si="136"/>
        <v>P</v>
      </c>
      <c r="N8730" s="171" t="s">
        <v>10682</v>
      </c>
      <c r="O8730" s="146" t="s">
        <v>1506</v>
      </c>
      <c r="P8730" s="146" t="s">
        <v>9498</v>
      </c>
      <c r="Q8730" s="147" t="s">
        <v>10519</v>
      </c>
      <c r="R8730" s="187">
        <v>0.01</v>
      </c>
    </row>
    <row r="8731" spans="1:18" x14ac:dyDescent="0.25">
      <c r="A8731" s="135">
        <v>1091147</v>
      </c>
      <c r="B8731" s="148" t="s">
        <v>7498</v>
      </c>
      <c r="C8731" s="135">
        <v>1</v>
      </c>
      <c r="D8731" s="135" t="s">
        <v>20</v>
      </c>
      <c r="E8731" s="188" t="s">
        <v>20</v>
      </c>
      <c r="F8731" s="135" t="s">
        <v>20</v>
      </c>
      <c r="G8731" s="135" t="s">
        <v>20</v>
      </c>
      <c r="H8731" s="135" t="s">
        <v>20</v>
      </c>
      <c r="I8731" s="135" t="s">
        <v>20</v>
      </c>
      <c r="J8731" s="136">
        <v>1.18</v>
      </c>
      <c r="K8731" s="136">
        <v>1.18</v>
      </c>
      <c r="L8731" s="136">
        <v>1E-3</v>
      </c>
      <c r="M8731" s="137" t="str">
        <f t="shared" si="136"/>
        <v>P</v>
      </c>
      <c r="N8731" s="172" t="s">
        <v>10682</v>
      </c>
      <c r="O8731" s="149" t="s">
        <v>1506</v>
      </c>
      <c r="P8731" s="149" t="s">
        <v>9498</v>
      </c>
      <c r="Q8731" s="150" t="s">
        <v>10519</v>
      </c>
      <c r="R8731" s="189">
        <v>0.01</v>
      </c>
    </row>
    <row r="8732" spans="1:18" x14ac:dyDescent="0.25">
      <c r="A8732" s="132">
        <v>1091148</v>
      </c>
      <c r="B8732" s="145" t="s">
        <v>7499</v>
      </c>
      <c r="C8732" s="132">
        <v>1</v>
      </c>
      <c r="D8732" s="132" t="s">
        <v>20</v>
      </c>
      <c r="E8732" s="186" t="s">
        <v>20</v>
      </c>
      <c r="F8732" s="132" t="s">
        <v>20</v>
      </c>
      <c r="G8732" s="132" t="s">
        <v>20</v>
      </c>
      <c r="H8732" s="132" t="s">
        <v>20</v>
      </c>
      <c r="I8732" s="132" t="s">
        <v>20</v>
      </c>
      <c r="J8732" s="133">
        <v>1.18</v>
      </c>
      <c r="K8732" s="133">
        <v>1.18</v>
      </c>
      <c r="L8732" s="133">
        <v>1E-3</v>
      </c>
      <c r="M8732" s="134" t="str">
        <f t="shared" si="136"/>
        <v>P</v>
      </c>
      <c r="N8732" s="171" t="s">
        <v>10682</v>
      </c>
      <c r="O8732" s="146" t="s">
        <v>1506</v>
      </c>
      <c r="P8732" s="146" t="s">
        <v>9498</v>
      </c>
      <c r="Q8732" s="147" t="s">
        <v>10519</v>
      </c>
      <c r="R8732" s="187">
        <v>0.01</v>
      </c>
    </row>
    <row r="8733" spans="1:18" x14ac:dyDescent="0.25">
      <c r="A8733" s="135">
        <v>1091149</v>
      </c>
      <c r="B8733" s="148" t="s">
        <v>7500</v>
      </c>
      <c r="C8733" s="135">
        <v>1</v>
      </c>
      <c r="D8733" s="135" t="s">
        <v>20</v>
      </c>
      <c r="E8733" s="188" t="s">
        <v>20</v>
      </c>
      <c r="F8733" s="135" t="s">
        <v>20</v>
      </c>
      <c r="G8733" s="135" t="s">
        <v>20</v>
      </c>
      <c r="H8733" s="135" t="s">
        <v>20</v>
      </c>
      <c r="I8733" s="135" t="s">
        <v>20</v>
      </c>
      <c r="J8733" s="136">
        <v>3.06</v>
      </c>
      <c r="K8733" s="136">
        <v>1.8</v>
      </c>
      <c r="L8733" s="136">
        <v>1E-3</v>
      </c>
      <c r="M8733" s="137" t="str">
        <f t="shared" si="136"/>
        <v>P</v>
      </c>
      <c r="N8733" s="172" t="s">
        <v>10682</v>
      </c>
      <c r="O8733" s="149" t="s">
        <v>1506</v>
      </c>
      <c r="P8733" s="149" t="s">
        <v>9498</v>
      </c>
      <c r="Q8733" s="150" t="s">
        <v>10519</v>
      </c>
      <c r="R8733" s="189">
        <v>0.06</v>
      </c>
    </row>
    <row r="8734" spans="1:18" x14ac:dyDescent="0.25">
      <c r="A8734" s="132">
        <v>1091150</v>
      </c>
      <c r="B8734" s="145" t="s">
        <v>7501</v>
      </c>
      <c r="C8734" s="132">
        <v>1</v>
      </c>
      <c r="D8734" s="132" t="s">
        <v>20</v>
      </c>
      <c r="E8734" s="186" t="s">
        <v>20</v>
      </c>
      <c r="F8734" s="132" t="s">
        <v>20</v>
      </c>
      <c r="G8734" s="132" t="s">
        <v>20</v>
      </c>
      <c r="H8734" s="132" t="s">
        <v>20</v>
      </c>
      <c r="I8734" s="132" t="s">
        <v>20</v>
      </c>
      <c r="J8734" s="133">
        <v>1.18</v>
      </c>
      <c r="K8734" s="133">
        <v>1.18</v>
      </c>
      <c r="L8734" s="133">
        <v>1E-3</v>
      </c>
      <c r="M8734" s="134" t="str">
        <f t="shared" si="136"/>
        <v>P</v>
      </c>
      <c r="N8734" s="171" t="s">
        <v>10682</v>
      </c>
      <c r="O8734" s="146" t="s">
        <v>1506</v>
      </c>
      <c r="P8734" s="146" t="s">
        <v>9498</v>
      </c>
      <c r="Q8734" s="147" t="s">
        <v>10519</v>
      </c>
      <c r="R8734" s="187">
        <v>0.01</v>
      </c>
    </row>
    <row r="8735" spans="1:18" x14ac:dyDescent="0.25">
      <c r="A8735" s="135">
        <v>1091151</v>
      </c>
      <c r="B8735" s="148" t="s">
        <v>7502</v>
      </c>
      <c r="C8735" s="135">
        <v>1</v>
      </c>
      <c r="D8735" s="135" t="s">
        <v>20</v>
      </c>
      <c r="E8735" s="188" t="s">
        <v>20</v>
      </c>
      <c r="F8735" s="135" t="s">
        <v>20</v>
      </c>
      <c r="G8735" s="135" t="s">
        <v>20</v>
      </c>
      <c r="H8735" s="135" t="s">
        <v>20</v>
      </c>
      <c r="I8735" s="135" t="s">
        <v>20</v>
      </c>
      <c r="J8735" s="136">
        <v>3.06</v>
      </c>
      <c r="K8735" s="136">
        <v>1.8</v>
      </c>
      <c r="L8735" s="136">
        <v>1E-3</v>
      </c>
      <c r="M8735" s="137" t="str">
        <f t="shared" si="136"/>
        <v>P</v>
      </c>
      <c r="N8735" s="172" t="s">
        <v>10682</v>
      </c>
      <c r="O8735" s="149" t="s">
        <v>1506</v>
      </c>
      <c r="P8735" s="149" t="s">
        <v>9498</v>
      </c>
      <c r="Q8735" s="150" t="s">
        <v>10519</v>
      </c>
      <c r="R8735" s="189">
        <v>0.06</v>
      </c>
    </row>
    <row r="8736" spans="1:18" x14ac:dyDescent="0.25">
      <c r="A8736" s="132">
        <v>1091152</v>
      </c>
      <c r="B8736" s="145" t="s">
        <v>7503</v>
      </c>
      <c r="C8736" s="132">
        <v>1</v>
      </c>
      <c r="D8736" s="132" t="s">
        <v>20</v>
      </c>
      <c r="E8736" s="186" t="s">
        <v>20</v>
      </c>
      <c r="F8736" s="132" t="s">
        <v>20</v>
      </c>
      <c r="G8736" s="132" t="s">
        <v>20</v>
      </c>
      <c r="H8736" s="132" t="s">
        <v>20</v>
      </c>
      <c r="I8736" s="132" t="s">
        <v>20</v>
      </c>
      <c r="J8736" s="133">
        <v>1.18</v>
      </c>
      <c r="K8736" s="133">
        <v>1.18</v>
      </c>
      <c r="L8736" s="133">
        <v>1E-3</v>
      </c>
      <c r="M8736" s="134" t="str">
        <f t="shared" si="136"/>
        <v>P</v>
      </c>
      <c r="N8736" s="171" t="s">
        <v>10682</v>
      </c>
      <c r="O8736" s="146" t="s">
        <v>1506</v>
      </c>
      <c r="P8736" s="146" t="s">
        <v>9498</v>
      </c>
      <c r="Q8736" s="147" t="s">
        <v>10519</v>
      </c>
      <c r="R8736" s="187">
        <v>0.01</v>
      </c>
    </row>
    <row r="8737" spans="1:18" x14ac:dyDescent="0.25">
      <c r="A8737" s="135">
        <v>1091153</v>
      </c>
      <c r="B8737" s="148" t="s">
        <v>7504</v>
      </c>
      <c r="C8737" s="135">
        <v>1</v>
      </c>
      <c r="D8737" s="135" t="s">
        <v>20</v>
      </c>
      <c r="E8737" s="188" t="s">
        <v>20</v>
      </c>
      <c r="F8737" s="135" t="s">
        <v>20</v>
      </c>
      <c r="G8737" s="135" t="s">
        <v>20</v>
      </c>
      <c r="H8737" s="135" t="s">
        <v>20</v>
      </c>
      <c r="I8737" s="135" t="s">
        <v>20</v>
      </c>
      <c r="J8737" s="136">
        <v>3.06</v>
      </c>
      <c r="K8737" s="136">
        <v>1.8</v>
      </c>
      <c r="L8737" s="136">
        <v>1E-3</v>
      </c>
      <c r="M8737" s="137" t="str">
        <f t="shared" si="136"/>
        <v>P</v>
      </c>
      <c r="N8737" s="172" t="s">
        <v>10682</v>
      </c>
      <c r="O8737" s="149" t="s">
        <v>1506</v>
      </c>
      <c r="P8737" s="149" t="s">
        <v>9498</v>
      </c>
      <c r="Q8737" s="150" t="s">
        <v>10519</v>
      </c>
      <c r="R8737" s="189">
        <v>0.06</v>
      </c>
    </row>
    <row r="8738" spans="1:18" x14ac:dyDescent="0.25">
      <c r="A8738" s="132">
        <v>1091154</v>
      </c>
      <c r="B8738" s="145" t="s">
        <v>7505</v>
      </c>
      <c r="C8738" s="132">
        <v>1</v>
      </c>
      <c r="D8738" s="132" t="s">
        <v>20</v>
      </c>
      <c r="E8738" s="186" t="s">
        <v>20</v>
      </c>
      <c r="F8738" s="132" t="s">
        <v>20</v>
      </c>
      <c r="G8738" s="132" t="s">
        <v>20</v>
      </c>
      <c r="H8738" s="132" t="s">
        <v>20</v>
      </c>
      <c r="I8738" s="132" t="s">
        <v>20</v>
      </c>
      <c r="J8738" s="133">
        <v>1.18</v>
      </c>
      <c r="K8738" s="133">
        <v>1.18</v>
      </c>
      <c r="L8738" s="133">
        <v>1E-3</v>
      </c>
      <c r="M8738" s="134" t="str">
        <f t="shared" si="136"/>
        <v>P</v>
      </c>
      <c r="N8738" s="171" t="s">
        <v>10682</v>
      </c>
      <c r="O8738" s="146" t="s">
        <v>1506</v>
      </c>
      <c r="P8738" s="146" t="s">
        <v>9498</v>
      </c>
      <c r="Q8738" s="147" t="s">
        <v>10519</v>
      </c>
      <c r="R8738" s="187">
        <v>0.01</v>
      </c>
    </row>
    <row r="8739" spans="1:18" x14ac:dyDescent="0.25">
      <c r="A8739" s="135">
        <v>1091164</v>
      </c>
      <c r="B8739" s="148" t="s">
        <v>7506</v>
      </c>
      <c r="C8739" s="135">
        <v>6</v>
      </c>
      <c r="D8739" s="135" t="s">
        <v>20</v>
      </c>
      <c r="E8739" s="188" t="s">
        <v>20</v>
      </c>
      <c r="F8739" s="135" t="s">
        <v>20</v>
      </c>
      <c r="G8739" s="135" t="s">
        <v>20</v>
      </c>
      <c r="H8739" s="135" t="s">
        <v>20</v>
      </c>
      <c r="I8739" s="135" t="s">
        <v>20</v>
      </c>
      <c r="J8739" s="136">
        <v>3.1</v>
      </c>
      <c r="K8739" s="136">
        <v>1.8140000000000001</v>
      </c>
      <c r="L8739" s="136">
        <v>0.13</v>
      </c>
      <c r="M8739" s="137" t="str">
        <f t="shared" si="136"/>
        <v>P</v>
      </c>
      <c r="N8739" s="172" t="s">
        <v>10682</v>
      </c>
      <c r="O8739" s="149" t="s">
        <v>1506</v>
      </c>
      <c r="P8739" s="149" t="s">
        <v>9498</v>
      </c>
      <c r="Q8739" s="150" t="s">
        <v>10519</v>
      </c>
      <c r="R8739" s="189">
        <v>2.2800000000000002</v>
      </c>
    </row>
    <row r="8740" spans="1:18" x14ac:dyDescent="0.25">
      <c r="A8740" s="132">
        <v>1091165</v>
      </c>
      <c r="B8740" s="145" t="s">
        <v>7507</v>
      </c>
      <c r="C8740" s="132">
        <v>6</v>
      </c>
      <c r="D8740" s="132" t="s">
        <v>20</v>
      </c>
      <c r="E8740" s="186" t="s">
        <v>20</v>
      </c>
      <c r="F8740" s="132" t="s">
        <v>20</v>
      </c>
      <c r="G8740" s="132" t="s">
        <v>20</v>
      </c>
      <c r="H8740" s="132" t="s">
        <v>20</v>
      </c>
      <c r="I8740" s="132" t="s">
        <v>20</v>
      </c>
      <c r="J8740" s="133">
        <v>3.1</v>
      </c>
      <c r="K8740" s="133">
        <v>1.8140000000000001</v>
      </c>
      <c r="L8740" s="133">
        <v>0.13</v>
      </c>
      <c r="M8740" s="134" t="str">
        <f t="shared" si="136"/>
        <v>P</v>
      </c>
      <c r="N8740" s="171" t="s">
        <v>10682</v>
      </c>
      <c r="O8740" s="146" t="s">
        <v>1506</v>
      </c>
      <c r="P8740" s="146" t="s">
        <v>9498</v>
      </c>
      <c r="Q8740" s="147" t="s">
        <v>10519</v>
      </c>
      <c r="R8740" s="187">
        <v>2.2800000000000002</v>
      </c>
    </row>
    <row r="8741" spans="1:18" x14ac:dyDescent="0.25">
      <c r="A8741" s="135">
        <v>1091166</v>
      </c>
      <c r="B8741" s="148" t="s">
        <v>7508</v>
      </c>
      <c r="C8741" s="135">
        <v>6</v>
      </c>
      <c r="D8741" s="135" t="s">
        <v>20</v>
      </c>
      <c r="E8741" s="188" t="s">
        <v>20</v>
      </c>
      <c r="F8741" s="135" t="s">
        <v>20</v>
      </c>
      <c r="G8741" s="135" t="s">
        <v>20</v>
      </c>
      <c r="H8741" s="135" t="s">
        <v>20</v>
      </c>
      <c r="I8741" s="135" t="s">
        <v>20</v>
      </c>
      <c r="J8741" s="136">
        <v>3.1</v>
      </c>
      <c r="K8741" s="136">
        <v>1.8140000000000001</v>
      </c>
      <c r="L8741" s="136">
        <v>0.13</v>
      </c>
      <c r="M8741" s="137" t="str">
        <f t="shared" si="136"/>
        <v>P</v>
      </c>
      <c r="N8741" s="172" t="s">
        <v>10682</v>
      </c>
      <c r="O8741" s="149" t="s">
        <v>1506</v>
      </c>
      <c r="P8741" s="149" t="s">
        <v>9498</v>
      </c>
      <c r="Q8741" s="150" t="s">
        <v>10519</v>
      </c>
      <c r="R8741" s="189">
        <v>2.2800000000000002</v>
      </c>
    </row>
    <row r="8742" spans="1:18" x14ac:dyDescent="0.25">
      <c r="A8742" s="132">
        <v>1091167</v>
      </c>
      <c r="B8742" s="145" t="s">
        <v>7509</v>
      </c>
      <c r="C8742" s="132">
        <v>6</v>
      </c>
      <c r="D8742" s="132" t="s">
        <v>20</v>
      </c>
      <c r="E8742" s="186">
        <v>42</v>
      </c>
      <c r="F8742" s="132">
        <v>1512</v>
      </c>
      <c r="G8742" s="132" t="s">
        <v>20</v>
      </c>
      <c r="H8742" s="132" t="s">
        <v>20</v>
      </c>
      <c r="I8742" s="132" t="s">
        <v>20</v>
      </c>
      <c r="J8742" s="133">
        <v>3.1</v>
      </c>
      <c r="K8742" s="133">
        <v>1.8140000000000001</v>
      </c>
      <c r="L8742" s="133">
        <v>0.13</v>
      </c>
      <c r="M8742" s="134" t="str">
        <f t="shared" si="136"/>
        <v>P</v>
      </c>
      <c r="N8742" s="171" t="s">
        <v>10682</v>
      </c>
      <c r="O8742" s="146" t="s">
        <v>1506</v>
      </c>
      <c r="P8742" s="146" t="s">
        <v>9498</v>
      </c>
      <c r="Q8742" s="147" t="s">
        <v>10519</v>
      </c>
      <c r="R8742" s="187">
        <v>2.2800000000000002</v>
      </c>
    </row>
    <row r="8743" spans="1:18" x14ac:dyDescent="0.25">
      <c r="A8743" s="135">
        <v>1091168</v>
      </c>
      <c r="B8743" s="148" t="s">
        <v>7510</v>
      </c>
      <c r="C8743" s="135">
        <v>6</v>
      </c>
      <c r="D8743" s="135" t="s">
        <v>20</v>
      </c>
      <c r="E8743" s="188" t="s">
        <v>20</v>
      </c>
      <c r="F8743" s="135" t="s">
        <v>20</v>
      </c>
      <c r="G8743" s="135" t="s">
        <v>20</v>
      </c>
      <c r="H8743" s="135" t="s">
        <v>20</v>
      </c>
      <c r="I8743" s="135" t="s">
        <v>20</v>
      </c>
      <c r="J8743" s="136">
        <v>3.1</v>
      </c>
      <c r="K8743" s="136">
        <v>1.8140000000000001</v>
      </c>
      <c r="L8743" s="136">
        <v>0.13</v>
      </c>
      <c r="M8743" s="137" t="str">
        <f t="shared" si="136"/>
        <v>P</v>
      </c>
      <c r="N8743" s="172" t="s">
        <v>10682</v>
      </c>
      <c r="O8743" s="149" t="s">
        <v>1506</v>
      </c>
      <c r="P8743" s="149" t="s">
        <v>9498</v>
      </c>
      <c r="Q8743" s="150" t="s">
        <v>10519</v>
      </c>
      <c r="R8743" s="189">
        <v>2.2800000000000002</v>
      </c>
    </row>
    <row r="8744" spans="1:18" x14ac:dyDescent="0.25">
      <c r="A8744" s="132">
        <v>1091169</v>
      </c>
      <c r="B8744" s="145" t="s">
        <v>7511</v>
      </c>
      <c r="C8744" s="132">
        <v>6</v>
      </c>
      <c r="D8744" s="132" t="s">
        <v>20</v>
      </c>
      <c r="E8744" s="186" t="s">
        <v>20</v>
      </c>
      <c r="F8744" s="132" t="s">
        <v>20</v>
      </c>
      <c r="G8744" s="132" t="s">
        <v>20</v>
      </c>
      <c r="H8744" s="132" t="s">
        <v>20</v>
      </c>
      <c r="I8744" s="132" t="s">
        <v>20</v>
      </c>
      <c r="J8744" s="133">
        <v>3.1</v>
      </c>
      <c r="K8744" s="133">
        <v>1.8140000000000001</v>
      </c>
      <c r="L8744" s="133">
        <v>0.13</v>
      </c>
      <c r="M8744" s="134" t="str">
        <f t="shared" si="136"/>
        <v>P</v>
      </c>
      <c r="N8744" s="171" t="s">
        <v>10682</v>
      </c>
      <c r="O8744" s="146" t="s">
        <v>1506</v>
      </c>
      <c r="P8744" s="146" t="s">
        <v>9498</v>
      </c>
      <c r="Q8744" s="147" t="s">
        <v>10519</v>
      </c>
      <c r="R8744" s="187">
        <v>2.2800000000000002</v>
      </c>
    </row>
    <row r="8745" spans="1:18" x14ac:dyDescent="0.25">
      <c r="A8745" s="135">
        <v>1091170</v>
      </c>
      <c r="B8745" s="148" t="s">
        <v>7512</v>
      </c>
      <c r="C8745" s="135">
        <v>6</v>
      </c>
      <c r="D8745" s="135" t="s">
        <v>20</v>
      </c>
      <c r="E8745" s="188" t="s">
        <v>20</v>
      </c>
      <c r="F8745" s="135" t="s">
        <v>20</v>
      </c>
      <c r="G8745" s="135" t="s">
        <v>20</v>
      </c>
      <c r="H8745" s="135" t="s">
        <v>20</v>
      </c>
      <c r="I8745" s="135" t="s">
        <v>20</v>
      </c>
      <c r="J8745" s="136">
        <v>3.1</v>
      </c>
      <c r="K8745" s="136">
        <v>1.8140000000000001</v>
      </c>
      <c r="L8745" s="136">
        <v>0.13</v>
      </c>
      <c r="M8745" s="137" t="str">
        <f t="shared" si="136"/>
        <v>P</v>
      </c>
      <c r="N8745" s="172" t="s">
        <v>10682</v>
      </c>
      <c r="O8745" s="149" t="s">
        <v>1506</v>
      </c>
      <c r="P8745" s="149" t="s">
        <v>9498</v>
      </c>
      <c r="Q8745" s="150" t="s">
        <v>10519</v>
      </c>
      <c r="R8745" s="189">
        <v>2.2800000000000002</v>
      </c>
    </row>
    <row r="8746" spans="1:18" x14ac:dyDescent="0.25">
      <c r="A8746" s="132">
        <v>1091171</v>
      </c>
      <c r="B8746" s="145" t="s">
        <v>7513</v>
      </c>
      <c r="C8746" s="132">
        <v>6</v>
      </c>
      <c r="D8746" s="132" t="s">
        <v>20</v>
      </c>
      <c r="E8746" s="186" t="s">
        <v>20</v>
      </c>
      <c r="F8746" s="132" t="s">
        <v>20</v>
      </c>
      <c r="G8746" s="132" t="s">
        <v>20</v>
      </c>
      <c r="H8746" s="132" t="s">
        <v>20</v>
      </c>
      <c r="I8746" s="132" t="s">
        <v>20</v>
      </c>
      <c r="J8746" s="133">
        <v>3.1</v>
      </c>
      <c r="K8746" s="133">
        <v>1.8140000000000001</v>
      </c>
      <c r="L8746" s="133">
        <v>0.13</v>
      </c>
      <c r="M8746" s="134" t="str">
        <f t="shared" si="136"/>
        <v>P</v>
      </c>
      <c r="N8746" s="171" t="s">
        <v>10682</v>
      </c>
      <c r="O8746" s="146" t="s">
        <v>1506</v>
      </c>
      <c r="P8746" s="146" t="s">
        <v>9498</v>
      </c>
      <c r="Q8746" s="147" t="s">
        <v>10519</v>
      </c>
      <c r="R8746" s="187">
        <v>2.2800000000000002</v>
      </c>
    </row>
    <row r="8747" spans="1:18" x14ac:dyDescent="0.25">
      <c r="A8747" s="135">
        <v>1091172</v>
      </c>
      <c r="B8747" s="148" t="s">
        <v>7514</v>
      </c>
      <c r="C8747" s="135">
        <v>6</v>
      </c>
      <c r="D8747" s="135">
        <v>1512</v>
      </c>
      <c r="E8747" s="188">
        <v>42</v>
      </c>
      <c r="F8747" s="135">
        <v>1512</v>
      </c>
      <c r="G8747" s="135" t="s">
        <v>20</v>
      </c>
      <c r="H8747" s="135" t="s">
        <v>20</v>
      </c>
      <c r="I8747" s="135" t="s">
        <v>20</v>
      </c>
      <c r="J8747" s="136">
        <v>3.1</v>
      </c>
      <c r="K8747" s="136">
        <v>1.8140000000000001</v>
      </c>
      <c r="L8747" s="136">
        <v>0.13</v>
      </c>
      <c r="M8747" s="137" t="str">
        <f t="shared" si="136"/>
        <v>P</v>
      </c>
      <c r="N8747" s="172" t="s">
        <v>10682</v>
      </c>
      <c r="O8747" s="149" t="s">
        <v>1506</v>
      </c>
      <c r="P8747" s="149" t="s">
        <v>9498</v>
      </c>
      <c r="Q8747" s="150" t="s">
        <v>10519</v>
      </c>
      <c r="R8747" s="189">
        <v>2.2800000000000002</v>
      </c>
    </row>
    <row r="8748" spans="1:18" x14ac:dyDescent="0.25">
      <c r="A8748" s="132">
        <v>1091173</v>
      </c>
      <c r="B8748" s="145" t="s">
        <v>7515</v>
      </c>
      <c r="C8748" s="132">
        <v>6</v>
      </c>
      <c r="D8748" s="132" t="s">
        <v>20</v>
      </c>
      <c r="E8748" s="186" t="s">
        <v>20</v>
      </c>
      <c r="F8748" s="132" t="s">
        <v>20</v>
      </c>
      <c r="G8748" s="132" t="s">
        <v>20</v>
      </c>
      <c r="H8748" s="132" t="s">
        <v>20</v>
      </c>
      <c r="I8748" s="132" t="s">
        <v>20</v>
      </c>
      <c r="J8748" s="133">
        <v>3.1</v>
      </c>
      <c r="K8748" s="133">
        <v>1.8140000000000001</v>
      </c>
      <c r="L8748" s="133">
        <v>0.13</v>
      </c>
      <c r="M8748" s="134" t="str">
        <f t="shared" si="136"/>
        <v>P</v>
      </c>
      <c r="N8748" s="171" t="s">
        <v>10682</v>
      </c>
      <c r="O8748" s="146" t="s">
        <v>1506</v>
      </c>
      <c r="P8748" s="146" t="s">
        <v>9498</v>
      </c>
      <c r="Q8748" s="147" t="s">
        <v>10519</v>
      </c>
      <c r="R8748" s="187">
        <v>2.2800000000000002</v>
      </c>
    </row>
    <row r="8749" spans="1:18" x14ac:dyDescent="0.25">
      <c r="A8749" s="135">
        <v>1091174</v>
      </c>
      <c r="B8749" s="148" t="s">
        <v>7516</v>
      </c>
      <c r="C8749" s="135">
        <v>6</v>
      </c>
      <c r="D8749" s="135" t="s">
        <v>20</v>
      </c>
      <c r="E8749" s="188" t="s">
        <v>20</v>
      </c>
      <c r="F8749" s="135" t="s">
        <v>20</v>
      </c>
      <c r="G8749" s="135" t="s">
        <v>20</v>
      </c>
      <c r="H8749" s="135" t="s">
        <v>20</v>
      </c>
      <c r="I8749" s="135" t="s">
        <v>20</v>
      </c>
      <c r="J8749" s="136">
        <v>3.1</v>
      </c>
      <c r="K8749" s="136">
        <v>1.8140000000000001</v>
      </c>
      <c r="L8749" s="136">
        <v>0.13</v>
      </c>
      <c r="M8749" s="137" t="str">
        <f t="shared" si="136"/>
        <v>P</v>
      </c>
      <c r="N8749" s="172" t="s">
        <v>10682</v>
      </c>
      <c r="O8749" s="149" t="s">
        <v>1506</v>
      </c>
      <c r="P8749" s="149" t="s">
        <v>9498</v>
      </c>
      <c r="Q8749" s="150" t="s">
        <v>10519</v>
      </c>
      <c r="R8749" s="189">
        <v>2.2800000000000002</v>
      </c>
    </row>
    <row r="8750" spans="1:18" x14ac:dyDescent="0.25">
      <c r="A8750" s="132">
        <v>1091178</v>
      </c>
      <c r="B8750" s="145" t="s">
        <v>7517</v>
      </c>
      <c r="C8750" s="132">
        <v>1</v>
      </c>
      <c r="D8750" s="132" t="s">
        <v>20</v>
      </c>
      <c r="E8750" s="186" t="s">
        <v>20</v>
      </c>
      <c r="F8750" s="132" t="s">
        <v>20</v>
      </c>
      <c r="G8750" s="132" t="s">
        <v>20</v>
      </c>
      <c r="H8750" s="132" t="s">
        <v>20</v>
      </c>
      <c r="I8750" s="132" t="s">
        <v>20</v>
      </c>
      <c r="J8750" s="133">
        <v>1.8</v>
      </c>
      <c r="K8750" s="133">
        <v>0.45</v>
      </c>
      <c r="L8750" s="133">
        <v>0.2</v>
      </c>
      <c r="M8750" s="134" t="str">
        <f t="shared" si="136"/>
        <v>P</v>
      </c>
      <c r="N8750" s="171" t="s">
        <v>10682</v>
      </c>
      <c r="O8750" s="146" t="s">
        <v>1500</v>
      </c>
      <c r="P8750" s="146" t="s">
        <v>9456</v>
      </c>
      <c r="Q8750" s="147" t="s">
        <v>10519</v>
      </c>
      <c r="R8750" s="187">
        <v>5.9701492537313432E-2</v>
      </c>
    </row>
    <row r="8751" spans="1:18" x14ac:dyDescent="0.25">
      <c r="A8751" s="135">
        <v>1091179</v>
      </c>
      <c r="B8751" s="148" t="s">
        <v>7518</v>
      </c>
      <c r="C8751" s="135">
        <v>1</v>
      </c>
      <c r="D8751" s="135" t="s">
        <v>20</v>
      </c>
      <c r="E8751" s="188" t="s">
        <v>20</v>
      </c>
      <c r="F8751" s="135" t="s">
        <v>20</v>
      </c>
      <c r="G8751" s="135" t="s">
        <v>20</v>
      </c>
      <c r="H8751" s="135" t="s">
        <v>20</v>
      </c>
      <c r="I8751" s="135" t="s">
        <v>20</v>
      </c>
      <c r="J8751" s="136">
        <v>1.8</v>
      </c>
      <c r="K8751" s="136">
        <v>1.5</v>
      </c>
      <c r="L8751" s="136">
        <v>4.0000000000000001E-3</v>
      </c>
      <c r="M8751" s="137" t="str">
        <f t="shared" si="136"/>
        <v>P</v>
      </c>
      <c r="N8751" s="172" t="s">
        <v>10682</v>
      </c>
      <c r="O8751" s="149" t="s">
        <v>1500</v>
      </c>
      <c r="P8751" s="149" t="s">
        <v>9456</v>
      </c>
      <c r="Q8751" s="150" t="s">
        <v>10519</v>
      </c>
      <c r="R8751" s="189">
        <v>5.2238805970149259E-2</v>
      </c>
    </row>
    <row r="8752" spans="1:18" x14ac:dyDescent="0.25">
      <c r="A8752" s="132">
        <v>1091180</v>
      </c>
      <c r="B8752" s="145" t="s">
        <v>7519</v>
      </c>
      <c r="C8752" s="132">
        <v>1</v>
      </c>
      <c r="D8752" s="132" t="s">
        <v>20</v>
      </c>
      <c r="E8752" s="186" t="s">
        <v>20</v>
      </c>
      <c r="F8752" s="132" t="s">
        <v>20</v>
      </c>
      <c r="G8752" s="132" t="s">
        <v>20</v>
      </c>
      <c r="H8752" s="132" t="s">
        <v>20</v>
      </c>
      <c r="I8752" s="132" t="s">
        <v>20</v>
      </c>
      <c r="J8752" s="133">
        <v>0.4</v>
      </c>
      <c r="K8752" s="133">
        <v>0.4</v>
      </c>
      <c r="L8752" s="133">
        <v>0.03</v>
      </c>
      <c r="M8752" s="134" t="str">
        <f t="shared" si="136"/>
        <v>P</v>
      </c>
      <c r="N8752" s="171" t="s">
        <v>10682</v>
      </c>
      <c r="O8752" s="146" t="s">
        <v>1500</v>
      </c>
      <c r="P8752" s="146" t="s">
        <v>9456</v>
      </c>
      <c r="Q8752" s="147" t="s">
        <v>10519</v>
      </c>
      <c r="R8752" s="187">
        <v>3.7313432835820892E-2</v>
      </c>
    </row>
    <row r="8753" spans="1:18" x14ac:dyDescent="0.25">
      <c r="A8753" s="135">
        <v>1091181</v>
      </c>
      <c r="B8753" s="148" t="s">
        <v>7520</v>
      </c>
      <c r="C8753" s="135">
        <v>1</v>
      </c>
      <c r="D8753" s="135" t="s">
        <v>20</v>
      </c>
      <c r="E8753" s="188" t="s">
        <v>20</v>
      </c>
      <c r="F8753" s="135" t="s">
        <v>20</v>
      </c>
      <c r="G8753" s="135" t="s">
        <v>20</v>
      </c>
      <c r="H8753" s="135" t="s">
        <v>20</v>
      </c>
      <c r="I8753" s="135" t="s">
        <v>20</v>
      </c>
      <c r="J8753" s="136">
        <v>1.8</v>
      </c>
      <c r="K8753" s="136">
        <v>0.45</v>
      </c>
      <c r="L8753" s="136">
        <v>0.2</v>
      </c>
      <c r="M8753" s="137" t="str">
        <f t="shared" si="136"/>
        <v>P</v>
      </c>
      <c r="N8753" s="172" t="s">
        <v>10682</v>
      </c>
      <c r="O8753" s="149" t="s">
        <v>1500</v>
      </c>
      <c r="P8753" s="149" t="s">
        <v>9456</v>
      </c>
      <c r="Q8753" s="150" t="s">
        <v>10519</v>
      </c>
      <c r="R8753" s="189">
        <v>5.9701492537313432E-2</v>
      </c>
    </row>
    <row r="8754" spans="1:18" x14ac:dyDescent="0.25">
      <c r="A8754" s="132">
        <v>1091182</v>
      </c>
      <c r="B8754" s="145" t="s">
        <v>7521</v>
      </c>
      <c r="C8754" s="132">
        <v>1</v>
      </c>
      <c r="D8754" s="132" t="s">
        <v>20</v>
      </c>
      <c r="E8754" s="186" t="s">
        <v>20</v>
      </c>
      <c r="F8754" s="132" t="s">
        <v>20</v>
      </c>
      <c r="G8754" s="132" t="s">
        <v>20</v>
      </c>
      <c r="H8754" s="132" t="s">
        <v>20</v>
      </c>
      <c r="I8754" s="132" t="s">
        <v>20</v>
      </c>
      <c r="J8754" s="133">
        <v>1.8</v>
      </c>
      <c r="K8754" s="133">
        <v>1.5</v>
      </c>
      <c r="L8754" s="133">
        <v>4.0000000000000001E-3</v>
      </c>
      <c r="M8754" s="134" t="str">
        <f t="shared" si="136"/>
        <v>P</v>
      </c>
      <c r="N8754" s="171" t="s">
        <v>10682</v>
      </c>
      <c r="O8754" s="146" t="s">
        <v>1500</v>
      </c>
      <c r="P8754" s="146" t="s">
        <v>9456</v>
      </c>
      <c r="Q8754" s="147" t="s">
        <v>10519</v>
      </c>
      <c r="R8754" s="187">
        <v>5.2238805970149259E-2</v>
      </c>
    </row>
    <row r="8755" spans="1:18" x14ac:dyDescent="0.25">
      <c r="A8755" s="135">
        <v>1091183</v>
      </c>
      <c r="B8755" s="148" t="s">
        <v>7522</v>
      </c>
      <c r="C8755" s="135">
        <v>1</v>
      </c>
      <c r="D8755" s="135" t="s">
        <v>20</v>
      </c>
      <c r="E8755" s="188" t="s">
        <v>20</v>
      </c>
      <c r="F8755" s="135" t="s">
        <v>20</v>
      </c>
      <c r="G8755" s="135" t="s">
        <v>20</v>
      </c>
      <c r="H8755" s="135" t="s">
        <v>20</v>
      </c>
      <c r="I8755" s="135" t="s">
        <v>20</v>
      </c>
      <c r="J8755" s="136">
        <v>0.4</v>
      </c>
      <c r="K8755" s="136">
        <v>0.4</v>
      </c>
      <c r="L8755" s="136">
        <v>0.03</v>
      </c>
      <c r="M8755" s="137" t="str">
        <f t="shared" si="136"/>
        <v>P</v>
      </c>
      <c r="N8755" s="172" t="s">
        <v>10682</v>
      </c>
      <c r="O8755" s="149" t="s">
        <v>1500</v>
      </c>
      <c r="P8755" s="149" t="s">
        <v>9456</v>
      </c>
      <c r="Q8755" s="150" t="s">
        <v>10519</v>
      </c>
      <c r="R8755" s="189">
        <v>3.7313432835820892E-2</v>
      </c>
    </row>
    <row r="8756" spans="1:18" x14ac:dyDescent="0.25">
      <c r="A8756" s="132">
        <v>1091184</v>
      </c>
      <c r="B8756" s="145" t="s">
        <v>7523</v>
      </c>
      <c r="C8756" s="132">
        <v>1</v>
      </c>
      <c r="D8756" s="132" t="s">
        <v>20</v>
      </c>
      <c r="E8756" s="186" t="s">
        <v>20</v>
      </c>
      <c r="F8756" s="132" t="s">
        <v>20</v>
      </c>
      <c r="G8756" s="132" t="s">
        <v>20</v>
      </c>
      <c r="H8756" s="132" t="s">
        <v>20</v>
      </c>
      <c r="I8756" s="132" t="s">
        <v>20</v>
      </c>
      <c r="J8756" s="133">
        <v>1.8</v>
      </c>
      <c r="K8756" s="133">
        <v>0.45</v>
      </c>
      <c r="L8756" s="133">
        <v>0.2</v>
      </c>
      <c r="M8756" s="134" t="str">
        <f t="shared" si="136"/>
        <v>P</v>
      </c>
      <c r="N8756" s="171" t="s">
        <v>10682</v>
      </c>
      <c r="O8756" s="146" t="s">
        <v>1500</v>
      </c>
      <c r="P8756" s="146" t="s">
        <v>9456</v>
      </c>
      <c r="Q8756" s="147" t="s">
        <v>10519</v>
      </c>
      <c r="R8756" s="187">
        <v>5.9701492537313432E-2</v>
      </c>
    </row>
    <row r="8757" spans="1:18" x14ac:dyDescent="0.25">
      <c r="A8757" s="135">
        <v>1091185</v>
      </c>
      <c r="B8757" s="148" t="s">
        <v>7524</v>
      </c>
      <c r="C8757" s="135">
        <v>1</v>
      </c>
      <c r="D8757" s="135" t="s">
        <v>20</v>
      </c>
      <c r="E8757" s="188" t="s">
        <v>20</v>
      </c>
      <c r="F8757" s="135" t="s">
        <v>20</v>
      </c>
      <c r="G8757" s="135" t="s">
        <v>20</v>
      </c>
      <c r="H8757" s="135" t="s">
        <v>20</v>
      </c>
      <c r="I8757" s="135" t="s">
        <v>20</v>
      </c>
      <c r="J8757" s="136">
        <v>1.8</v>
      </c>
      <c r="K8757" s="136">
        <v>1.5</v>
      </c>
      <c r="L8757" s="136">
        <v>4.0000000000000001E-3</v>
      </c>
      <c r="M8757" s="137" t="str">
        <f t="shared" si="136"/>
        <v>P</v>
      </c>
      <c r="N8757" s="172" t="s">
        <v>10682</v>
      </c>
      <c r="O8757" s="149" t="s">
        <v>1500</v>
      </c>
      <c r="P8757" s="149" t="s">
        <v>9456</v>
      </c>
      <c r="Q8757" s="150" t="s">
        <v>10519</v>
      </c>
      <c r="R8757" s="189">
        <v>5.2238805970149259E-2</v>
      </c>
    </row>
    <row r="8758" spans="1:18" x14ac:dyDescent="0.25">
      <c r="A8758" s="132">
        <v>1091186</v>
      </c>
      <c r="B8758" s="145" t="s">
        <v>7525</v>
      </c>
      <c r="C8758" s="132">
        <v>1</v>
      </c>
      <c r="D8758" s="132" t="s">
        <v>20</v>
      </c>
      <c r="E8758" s="186" t="s">
        <v>20</v>
      </c>
      <c r="F8758" s="132" t="s">
        <v>20</v>
      </c>
      <c r="G8758" s="132" t="s">
        <v>20</v>
      </c>
      <c r="H8758" s="132" t="s">
        <v>20</v>
      </c>
      <c r="I8758" s="132" t="s">
        <v>20</v>
      </c>
      <c r="J8758" s="133">
        <v>0.4</v>
      </c>
      <c r="K8758" s="133">
        <v>0.4</v>
      </c>
      <c r="L8758" s="133">
        <v>0.03</v>
      </c>
      <c r="M8758" s="134" t="str">
        <f t="shared" si="136"/>
        <v>P</v>
      </c>
      <c r="N8758" s="171" t="s">
        <v>10682</v>
      </c>
      <c r="O8758" s="146" t="s">
        <v>1500</v>
      </c>
      <c r="P8758" s="146" t="s">
        <v>9456</v>
      </c>
      <c r="Q8758" s="147" t="s">
        <v>10519</v>
      </c>
      <c r="R8758" s="187">
        <v>3.7313432835820892E-2</v>
      </c>
    </row>
    <row r="8759" spans="1:18" x14ac:dyDescent="0.25">
      <c r="A8759" s="135">
        <v>1091187</v>
      </c>
      <c r="B8759" s="148" t="s">
        <v>7526</v>
      </c>
      <c r="C8759" s="135">
        <v>1</v>
      </c>
      <c r="D8759" s="135" t="s">
        <v>20</v>
      </c>
      <c r="E8759" s="188" t="s">
        <v>20</v>
      </c>
      <c r="F8759" s="135" t="s">
        <v>20</v>
      </c>
      <c r="G8759" s="135" t="s">
        <v>20</v>
      </c>
      <c r="H8759" s="135" t="s">
        <v>20</v>
      </c>
      <c r="I8759" s="135" t="s">
        <v>20</v>
      </c>
      <c r="J8759" s="136">
        <v>1.8</v>
      </c>
      <c r="K8759" s="136">
        <v>0.45</v>
      </c>
      <c r="L8759" s="136">
        <v>0.2</v>
      </c>
      <c r="M8759" s="137" t="str">
        <f t="shared" si="136"/>
        <v>P</v>
      </c>
      <c r="N8759" s="172" t="s">
        <v>10682</v>
      </c>
      <c r="O8759" s="149" t="s">
        <v>1500</v>
      </c>
      <c r="P8759" s="149" t="s">
        <v>9456</v>
      </c>
      <c r="Q8759" s="150" t="s">
        <v>10519</v>
      </c>
      <c r="R8759" s="189">
        <v>5.9701492537313432E-2</v>
      </c>
    </row>
    <row r="8760" spans="1:18" x14ac:dyDescent="0.25">
      <c r="A8760" s="132">
        <v>1091188</v>
      </c>
      <c r="B8760" s="145" t="s">
        <v>7527</v>
      </c>
      <c r="C8760" s="132">
        <v>1</v>
      </c>
      <c r="D8760" s="132" t="s">
        <v>20</v>
      </c>
      <c r="E8760" s="186" t="s">
        <v>20</v>
      </c>
      <c r="F8760" s="132" t="s">
        <v>20</v>
      </c>
      <c r="G8760" s="132" t="s">
        <v>20</v>
      </c>
      <c r="H8760" s="132" t="s">
        <v>20</v>
      </c>
      <c r="I8760" s="132" t="s">
        <v>20</v>
      </c>
      <c r="J8760" s="133">
        <v>1.8</v>
      </c>
      <c r="K8760" s="133">
        <v>1.5</v>
      </c>
      <c r="L8760" s="133">
        <v>4.0000000000000001E-3</v>
      </c>
      <c r="M8760" s="134" t="str">
        <f t="shared" si="136"/>
        <v>P</v>
      </c>
      <c r="N8760" s="171" t="s">
        <v>10682</v>
      </c>
      <c r="O8760" s="146" t="s">
        <v>1500</v>
      </c>
      <c r="P8760" s="146" t="s">
        <v>9456</v>
      </c>
      <c r="Q8760" s="147" t="s">
        <v>10519</v>
      </c>
      <c r="R8760" s="187">
        <v>5.2238805970149259E-2</v>
      </c>
    </row>
    <row r="8761" spans="1:18" x14ac:dyDescent="0.25">
      <c r="A8761" s="135">
        <v>1091189</v>
      </c>
      <c r="B8761" s="148" t="s">
        <v>7528</v>
      </c>
      <c r="C8761" s="135">
        <v>1</v>
      </c>
      <c r="D8761" s="135" t="s">
        <v>20</v>
      </c>
      <c r="E8761" s="188" t="s">
        <v>20</v>
      </c>
      <c r="F8761" s="135" t="s">
        <v>20</v>
      </c>
      <c r="G8761" s="135" t="s">
        <v>20</v>
      </c>
      <c r="H8761" s="135" t="s">
        <v>20</v>
      </c>
      <c r="I8761" s="135" t="s">
        <v>20</v>
      </c>
      <c r="J8761" s="136">
        <v>0.4</v>
      </c>
      <c r="K8761" s="136">
        <v>0.4</v>
      </c>
      <c r="L8761" s="136">
        <v>0.03</v>
      </c>
      <c r="M8761" s="137" t="str">
        <f t="shared" si="136"/>
        <v>P</v>
      </c>
      <c r="N8761" s="172" t="s">
        <v>10682</v>
      </c>
      <c r="O8761" s="149" t="s">
        <v>1500</v>
      </c>
      <c r="P8761" s="149" t="s">
        <v>9456</v>
      </c>
      <c r="Q8761" s="150" t="s">
        <v>10519</v>
      </c>
      <c r="R8761" s="189">
        <v>3.7313432835820892E-2</v>
      </c>
    </row>
    <row r="8762" spans="1:18" x14ac:dyDescent="0.25">
      <c r="A8762" s="132">
        <v>1091190</v>
      </c>
      <c r="B8762" s="145" t="s">
        <v>7529</v>
      </c>
      <c r="C8762" s="132">
        <v>1</v>
      </c>
      <c r="D8762" s="132" t="s">
        <v>20</v>
      </c>
      <c r="E8762" s="186" t="s">
        <v>20</v>
      </c>
      <c r="F8762" s="132" t="s">
        <v>20</v>
      </c>
      <c r="G8762" s="132" t="s">
        <v>20</v>
      </c>
      <c r="H8762" s="132" t="s">
        <v>20</v>
      </c>
      <c r="I8762" s="132" t="s">
        <v>20</v>
      </c>
      <c r="J8762" s="133">
        <v>1.8</v>
      </c>
      <c r="K8762" s="133">
        <v>0.45</v>
      </c>
      <c r="L8762" s="133">
        <v>0.2</v>
      </c>
      <c r="M8762" s="134" t="str">
        <f t="shared" si="136"/>
        <v>P</v>
      </c>
      <c r="N8762" s="171" t="s">
        <v>10682</v>
      </c>
      <c r="O8762" s="146" t="s">
        <v>1500</v>
      </c>
      <c r="P8762" s="146" t="s">
        <v>9456</v>
      </c>
      <c r="Q8762" s="147" t="s">
        <v>10519</v>
      </c>
      <c r="R8762" s="187">
        <v>5.9701492537313432E-2</v>
      </c>
    </row>
    <row r="8763" spans="1:18" x14ac:dyDescent="0.25">
      <c r="A8763" s="135">
        <v>1091191</v>
      </c>
      <c r="B8763" s="148" t="s">
        <v>7530</v>
      </c>
      <c r="C8763" s="135">
        <v>1</v>
      </c>
      <c r="D8763" s="135" t="s">
        <v>20</v>
      </c>
      <c r="E8763" s="188" t="s">
        <v>20</v>
      </c>
      <c r="F8763" s="135" t="s">
        <v>20</v>
      </c>
      <c r="G8763" s="135" t="s">
        <v>20</v>
      </c>
      <c r="H8763" s="135" t="s">
        <v>20</v>
      </c>
      <c r="I8763" s="135" t="s">
        <v>20</v>
      </c>
      <c r="J8763" s="136">
        <v>0.4</v>
      </c>
      <c r="K8763" s="136">
        <v>0.4</v>
      </c>
      <c r="L8763" s="136">
        <v>0.03</v>
      </c>
      <c r="M8763" s="137" t="str">
        <f t="shared" si="136"/>
        <v>P</v>
      </c>
      <c r="N8763" s="172" t="s">
        <v>10682</v>
      </c>
      <c r="O8763" s="149" t="s">
        <v>1500</v>
      </c>
      <c r="P8763" s="149" t="s">
        <v>9456</v>
      </c>
      <c r="Q8763" s="150" t="s">
        <v>10519</v>
      </c>
      <c r="R8763" s="189">
        <v>3.7313432835820892E-2</v>
      </c>
    </row>
    <row r="8764" spans="1:18" x14ac:dyDescent="0.25">
      <c r="A8764" s="132">
        <v>1091192</v>
      </c>
      <c r="B8764" s="145" t="s">
        <v>7531</v>
      </c>
      <c r="C8764" s="132">
        <v>1</v>
      </c>
      <c r="D8764" s="132" t="s">
        <v>20</v>
      </c>
      <c r="E8764" s="186" t="s">
        <v>20</v>
      </c>
      <c r="F8764" s="132" t="s">
        <v>20</v>
      </c>
      <c r="G8764" s="132" t="s">
        <v>20</v>
      </c>
      <c r="H8764" s="132" t="s">
        <v>20</v>
      </c>
      <c r="I8764" s="132" t="s">
        <v>20</v>
      </c>
      <c r="J8764" s="133">
        <v>1.8</v>
      </c>
      <c r="K8764" s="133">
        <v>1.5</v>
      </c>
      <c r="L8764" s="133">
        <v>4.0000000000000001E-3</v>
      </c>
      <c r="M8764" s="134" t="str">
        <f t="shared" si="136"/>
        <v>P</v>
      </c>
      <c r="N8764" s="171" t="s">
        <v>10682</v>
      </c>
      <c r="O8764" s="146" t="s">
        <v>1500</v>
      </c>
      <c r="P8764" s="146" t="s">
        <v>9456</v>
      </c>
      <c r="Q8764" s="147" t="s">
        <v>10519</v>
      </c>
      <c r="R8764" s="187">
        <v>5.2238805970149259E-2</v>
      </c>
    </row>
    <row r="8765" spans="1:18" x14ac:dyDescent="0.25">
      <c r="A8765" s="135">
        <v>1091193</v>
      </c>
      <c r="B8765" s="148" t="s">
        <v>7532</v>
      </c>
      <c r="C8765" s="135">
        <v>1</v>
      </c>
      <c r="D8765" s="135" t="s">
        <v>20</v>
      </c>
      <c r="E8765" s="188" t="s">
        <v>20</v>
      </c>
      <c r="F8765" s="135" t="s">
        <v>20</v>
      </c>
      <c r="G8765" s="135" t="s">
        <v>20</v>
      </c>
      <c r="H8765" s="135" t="s">
        <v>20</v>
      </c>
      <c r="I8765" s="135" t="s">
        <v>20</v>
      </c>
      <c r="J8765" s="136">
        <v>1.8</v>
      </c>
      <c r="K8765" s="136">
        <v>0.45</v>
      </c>
      <c r="L8765" s="136">
        <v>0.2</v>
      </c>
      <c r="M8765" s="137" t="str">
        <f t="shared" si="136"/>
        <v>P</v>
      </c>
      <c r="N8765" s="172" t="s">
        <v>10682</v>
      </c>
      <c r="O8765" s="149" t="s">
        <v>1500</v>
      </c>
      <c r="P8765" s="149" t="s">
        <v>9456</v>
      </c>
      <c r="Q8765" s="150" t="s">
        <v>10519</v>
      </c>
      <c r="R8765" s="189">
        <v>5.9701492537313432E-2</v>
      </c>
    </row>
    <row r="8766" spans="1:18" x14ac:dyDescent="0.25">
      <c r="A8766" s="132">
        <v>1091194</v>
      </c>
      <c r="B8766" s="145" t="s">
        <v>7533</v>
      </c>
      <c r="C8766" s="132">
        <v>1</v>
      </c>
      <c r="D8766" s="132" t="s">
        <v>20</v>
      </c>
      <c r="E8766" s="186" t="s">
        <v>20</v>
      </c>
      <c r="F8766" s="132" t="s">
        <v>20</v>
      </c>
      <c r="G8766" s="132" t="s">
        <v>20</v>
      </c>
      <c r="H8766" s="132" t="s">
        <v>20</v>
      </c>
      <c r="I8766" s="132" t="s">
        <v>20</v>
      </c>
      <c r="J8766" s="133">
        <v>1.8</v>
      </c>
      <c r="K8766" s="133">
        <v>1.5</v>
      </c>
      <c r="L8766" s="133">
        <v>4.0000000000000001E-3</v>
      </c>
      <c r="M8766" s="134" t="str">
        <f t="shared" si="136"/>
        <v>P</v>
      </c>
      <c r="N8766" s="171" t="s">
        <v>10682</v>
      </c>
      <c r="O8766" s="146" t="s">
        <v>1500</v>
      </c>
      <c r="P8766" s="146" t="s">
        <v>9456</v>
      </c>
      <c r="Q8766" s="147" t="s">
        <v>10519</v>
      </c>
      <c r="R8766" s="187">
        <v>5.2238805970149259E-2</v>
      </c>
    </row>
    <row r="8767" spans="1:18" x14ac:dyDescent="0.25">
      <c r="A8767" s="135">
        <v>1091195</v>
      </c>
      <c r="B8767" s="148" t="s">
        <v>7534</v>
      </c>
      <c r="C8767" s="135">
        <v>1</v>
      </c>
      <c r="D8767" s="135" t="s">
        <v>20</v>
      </c>
      <c r="E8767" s="188" t="s">
        <v>20</v>
      </c>
      <c r="F8767" s="135" t="s">
        <v>20</v>
      </c>
      <c r="G8767" s="135" t="s">
        <v>20</v>
      </c>
      <c r="H8767" s="135" t="s">
        <v>20</v>
      </c>
      <c r="I8767" s="135" t="s">
        <v>20</v>
      </c>
      <c r="J8767" s="136">
        <v>0.4</v>
      </c>
      <c r="K8767" s="136">
        <v>0.4</v>
      </c>
      <c r="L8767" s="136">
        <v>0.03</v>
      </c>
      <c r="M8767" s="137" t="str">
        <f t="shared" si="136"/>
        <v>P</v>
      </c>
      <c r="N8767" s="172" t="s">
        <v>10682</v>
      </c>
      <c r="O8767" s="149" t="s">
        <v>1500</v>
      </c>
      <c r="P8767" s="149" t="s">
        <v>9456</v>
      </c>
      <c r="Q8767" s="150" t="s">
        <v>10519</v>
      </c>
      <c r="R8767" s="189">
        <v>3.7313432835820892E-2</v>
      </c>
    </row>
    <row r="8768" spans="1:18" x14ac:dyDescent="0.25">
      <c r="A8768" s="132">
        <v>1091196</v>
      </c>
      <c r="B8768" s="145" t="s">
        <v>7535</v>
      </c>
      <c r="C8768" s="132">
        <v>1</v>
      </c>
      <c r="D8768" s="132" t="s">
        <v>20</v>
      </c>
      <c r="E8768" s="186" t="s">
        <v>20</v>
      </c>
      <c r="F8768" s="132" t="s">
        <v>20</v>
      </c>
      <c r="G8768" s="132" t="s">
        <v>20</v>
      </c>
      <c r="H8768" s="132" t="s">
        <v>20</v>
      </c>
      <c r="I8768" s="132" t="s">
        <v>20</v>
      </c>
      <c r="J8768" s="133">
        <v>1.8</v>
      </c>
      <c r="K8768" s="133">
        <v>0.45</v>
      </c>
      <c r="L8768" s="133">
        <v>0.2</v>
      </c>
      <c r="M8768" s="134" t="str">
        <f t="shared" si="136"/>
        <v>P</v>
      </c>
      <c r="N8768" s="171" t="s">
        <v>10682</v>
      </c>
      <c r="O8768" s="146" t="s">
        <v>1500</v>
      </c>
      <c r="P8768" s="146" t="s">
        <v>9456</v>
      </c>
      <c r="Q8768" s="147" t="s">
        <v>10519</v>
      </c>
      <c r="R8768" s="187">
        <v>5.9701492537313432E-2</v>
      </c>
    </row>
    <row r="8769" spans="1:18" x14ac:dyDescent="0.25">
      <c r="A8769" s="135">
        <v>1091197</v>
      </c>
      <c r="B8769" s="148" t="s">
        <v>7536</v>
      </c>
      <c r="C8769" s="135">
        <v>1</v>
      </c>
      <c r="D8769" s="135" t="s">
        <v>20</v>
      </c>
      <c r="E8769" s="188" t="s">
        <v>20</v>
      </c>
      <c r="F8769" s="135" t="s">
        <v>20</v>
      </c>
      <c r="G8769" s="135" t="s">
        <v>20</v>
      </c>
      <c r="H8769" s="135" t="s">
        <v>20</v>
      </c>
      <c r="I8769" s="135" t="s">
        <v>20</v>
      </c>
      <c r="J8769" s="136">
        <v>1.8</v>
      </c>
      <c r="K8769" s="136">
        <v>1.5</v>
      </c>
      <c r="L8769" s="136">
        <v>4.0000000000000001E-3</v>
      </c>
      <c r="M8769" s="137" t="str">
        <f t="shared" si="136"/>
        <v>P</v>
      </c>
      <c r="N8769" s="172" t="s">
        <v>10682</v>
      </c>
      <c r="O8769" s="149" t="s">
        <v>1500</v>
      </c>
      <c r="P8769" s="149" t="s">
        <v>9456</v>
      </c>
      <c r="Q8769" s="150" t="s">
        <v>10519</v>
      </c>
      <c r="R8769" s="189">
        <v>5.2238805970149259E-2</v>
      </c>
    </row>
    <row r="8770" spans="1:18" x14ac:dyDescent="0.25">
      <c r="A8770" s="132">
        <v>1091198</v>
      </c>
      <c r="B8770" s="145" t="s">
        <v>7537</v>
      </c>
      <c r="C8770" s="132">
        <v>1</v>
      </c>
      <c r="D8770" s="132" t="s">
        <v>20</v>
      </c>
      <c r="E8770" s="186" t="s">
        <v>20</v>
      </c>
      <c r="F8770" s="132" t="s">
        <v>20</v>
      </c>
      <c r="G8770" s="132" t="s">
        <v>20</v>
      </c>
      <c r="H8770" s="132" t="s">
        <v>20</v>
      </c>
      <c r="I8770" s="132" t="s">
        <v>20</v>
      </c>
      <c r="J8770" s="133">
        <v>0.4</v>
      </c>
      <c r="K8770" s="133">
        <v>0.4</v>
      </c>
      <c r="L8770" s="133">
        <v>0.03</v>
      </c>
      <c r="M8770" s="134" t="str">
        <f t="shared" ref="M8770:M8833" si="137">HYPERLINK(CONCATENATE("T:\Distribution Centre\RDC Department Shared\Cubiscan photos","\",A8770,"-pac.jpg"),"P")</f>
        <v>P</v>
      </c>
      <c r="N8770" s="171" t="s">
        <v>10682</v>
      </c>
      <c r="O8770" s="146" t="s">
        <v>1500</v>
      </c>
      <c r="P8770" s="146" t="s">
        <v>9456</v>
      </c>
      <c r="Q8770" s="147" t="s">
        <v>10519</v>
      </c>
      <c r="R8770" s="187">
        <v>3.7313432835820892E-2</v>
      </c>
    </row>
    <row r="8771" spans="1:18" x14ac:dyDescent="0.25">
      <c r="A8771" s="135">
        <v>1091207</v>
      </c>
      <c r="B8771" s="148" t="s">
        <v>7538</v>
      </c>
      <c r="C8771" s="135">
        <v>1</v>
      </c>
      <c r="D8771" s="135" t="s">
        <v>20</v>
      </c>
      <c r="E8771" s="188" t="s">
        <v>20</v>
      </c>
      <c r="F8771" s="135" t="s">
        <v>20</v>
      </c>
      <c r="G8771" s="135" t="s">
        <v>20</v>
      </c>
      <c r="H8771" s="135" t="s">
        <v>20</v>
      </c>
      <c r="I8771" s="135" t="s">
        <v>20</v>
      </c>
      <c r="J8771" s="136">
        <v>1.8</v>
      </c>
      <c r="K8771" s="136">
        <v>0.45</v>
      </c>
      <c r="L8771" s="136">
        <v>0.2</v>
      </c>
      <c r="M8771" s="137" t="str">
        <f t="shared" si="137"/>
        <v>P</v>
      </c>
      <c r="N8771" s="172" t="s">
        <v>10682</v>
      </c>
      <c r="O8771" s="149" t="s">
        <v>1500</v>
      </c>
      <c r="P8771" s="149" t="s">
        <v>9456</v>
      </c>
      <c r="Q8771" s="150" t="s">
        <v>10519</v>
      </c>
      <c r="R8771" s="189">
        <v>5.9701492537313432E-2</v>
      </c>
    </row>
    <row r="8772" spans="1:18" x14ac:dyDescent="0.25">
      <c r="A8772" s="132">
        <v>1091208</v>
      </c>
      <c r="B8772" s="145" t="s">
        <v>7539</v>
      </c>
      <c r="C8772" s="132">
        <v>1</v>
      </c>
      <c r="D8772" s="132" t="s">
        <v>20</v>
      </c>
      <c r="E8772" s="186" t="s">
        <v>20</v>
      </c>
      <c r="F8772" s="132" t="s">
        <v>20</v>
      </c>
      <c r="G8772" s="132" t="s">
        <v>20</v>
      </c>
      <c r="H8772" s="132" t="s">
        <v>20</v>
      </c>
      <c r="I8772" s="132" t="s">
        <v>20</v>
      </c>
      <c r="J8772" s="133">
        <v>1.8</v>
      </c>
      <c r="K8772" s="133">
        <v>1.5</v>
      </c>
      <c r="L8772" s="133">
        <v>4.0000000000000001E-3</v>
      </c>
      <c r="M8772" s="134" t="str">
        <f t="shared" si="137"/>
        <v>P</v>
      </c>
      <c r="N8772" s="171" t="s">
        <v>10682</v>
      </c>
      <c r="O8772" s="146" t="s">
        <v>1500</v>
      </c>
      <c r="P8772" s="146" t="s">
        <v>9456</v>
      </c>
      <c r="Q8772" s="147" t="s">
        <v>10519</v>
      </c>
      <c r="R8772" s="187">
        <v>5.2238805970149259E-2</v>
      </c>
    </row>
    <row r="8773" spans="1:18" x14ac:dyDescent="0.25">
      <c r="A8773" s="135">
        <v>1091209</v>
      </c>
      <c r="B8773" s="148" t="s">
        <v>7540</v>
      </c>
      <c r="C8773" s="135">
        <v>1</v>
      </c>
      <c r="D8773" s="135" t="s">
        <v>20</v>
      </c>
      <c r="E8773" s="188" t="s">
        <v>20</v>
      </c>
      <c r="F8773" s="135" t="s">
        <v>20</v>
      </c>
      <c r="G8773" s="135" t="s">
        <v>20</v>
      </c>
      <c r="H8773" s="135" t="s">
        <v>20</v>
      </c>
      <c r="I8773" s="135" t="s">
        <v>20</v>
      </c>
      <c r="J8773" s="136">
        <v>0.4</v>
      </c>
      <c r="K8773" s="136">
        <v>0.4</v>
      </c>
      <c r="L8773" s="136">
        <v>0.03</v>
      </c>
      <c r="M8773" s="137" t="str">
        <f t="shared" si="137"/>
        <v>P</v>
      </c>
      <c r="N8773" s="172" t="s">
        <v>10682</v>
      </c>
      <c r="O8773" s="149" t="s">
        <v>1500</v>
      </c>
      <c r="P8773" s="149" t="s">
        <v>9456</v>
      </c>
      <c r="Q8773" s="150" t="s">
        <v>10519</v>
      </c>
      <c r="R8773" s="189">
        <v>3.7313432835820892E-2</v>
      </c>
    </row>
    <row r="8774" spans="1:18" x14ac:dyDescent="0.25">
      <c r="A8774" s="132">
        <v>1091210</v>
      </c>
      <c r="B8774" s="145" t="s">
        <v>7541</v>
      </c>
      <c r="C8774" s="132">
        <v>6</v>
      </c>
      <c r="D8774" s="132" t="s">
        <v>20</v>
      </c>
      <c r="E8774" s="186" t="s">
        <v>20</v>
      </c>
      <c r="F8774" s="132" t="s">
        <v>20</v>
      </c>
      <c r="G8774" s="132" t="s">
        <v>20</v>
      </c>
      <c r="H8774" s="132" t="s">
        <v>20</v>
      </c>
      <c r="I8774" s="132" t="s">
        <v>20</v>
      </c>
      <c r="J8774" s="133">
        <v>4.4000000000000004</v>
      </c>
      <c r="K8774" s="133">
        <v>2.2999999999999998</v>
      </c>
      <c r="L8774" s="133">
        <v>2.35</v>
      </c>
      <c r="M8774" s="134" t="str">
        <f t="shared" si="137"/>
        <v>P</v>
      </c>
      <c r="N8774" s="171" t="s">
        <v>10682</v>
      </c>
      <c r="O8774" s="146" t="s">
        <v>1500</v>
      </c>
      <c r="P8774" s="146" t="s">
        <v>9456</v>
      </c>
      <c r="Q8774" s="147" t="s">
        <v>10519</v>
      </c>
      <c r="R8774" s="187">
        <v>5.5970149253731343</v>
      </c>
    </row>
    <row r="8775" spans="1:18" x14ac:dyDescent="0.25">
      <c r="A8775" s="135">
        <v>1091211</v>
      </c>
      <c r="B8775" s="148" t="s">
        <v>7542</v>
      </c>
      <c r="C8775" s="135">
        <v>1000</v>
      </c>
      <c r="D8775" s="135" t="s">
        <v>20</v>
      </c>
      <c r="E8775" s="188" t="s">
        <v>20</v>
      </c>
      <c r="F8775" s="135" t="s">
        <v>20</v>
      </c>
      <c r="G8775" s="135" t="s">
        <v>20</v>
      </c>
      <c r="H8775" s="135" t="s">
        <v>20</v>
      </c>
      <c r="I8775" s="135" t="s">
        <v>20</v>
      </c>
      <c r="J8775" s="136">
        <v>1.4</v>
      </c>
      <c r="K8775" s="136">
        <v>1.4</v>
      </c>
      <c r="L8775" s="136">
        <v>0.43</v>
      </c>
      <c r="M8775" s="137" t="str">
        <f t="shared" si="137"/>
        <v>P</v>
      </c>
      <c r="N8775" s="172" t="s">
        <v>10682</v>
      </c>
      <c r="O8775" s="149" t="s">
        <v>1506</v>
      </c>
      <c r="P8775" s="149" t="s">
        <v>9526</v>
      </c>
      <c r="Q8775" s="150" t="s">
        <v>10519</v>
      </c>
      <c r="R8775" s="189">
        <v>39.93</v>
      </c>
    </row>
    <row r="8776" spans="1:18" x14ac:dyDescent="0.25">
      <c r="A8776" s="132">
        <v>1091212</v>
      </c>
      <c r="B8776" s="145" t="s">
        <v>7543</v>
      </c>
      <c r="C8776" s="132">
        <v>6</v>
      </c>
      <c r="D8776" s="132">
        <v>50</v>
      </c>
      <c r="E8776" s="186" t="s">
        <v>20</v>
      </c>
      <c r="F8776" s="132" t="s">
        <v>20</v>
      </c>
      <c r="G8776" s="132" t="s">
        <v>20</v>
      </c>
      <c r="H8776" s="132" t="s">
        <v>20</v>
      </c>
      <c r="I8776" s="132" t="s">
        <v>20</v>
      </c>
      <c r="J8776" s="133">
        <v>4.4000000000000004</v>
      </c>
      <c r="K8776" s="133">
        <v>2.25</v>
      </c>
      <c r="L8776" s="133">
        <v>2.2999999999999998</v>
      </c>
      <c r="M8776" s="134" t="str">
        <f t="shared" si="137"/>
        <v>P</v>
      </c>
      <c r="N8776" s="171" t="s">
        <v>10682</v>
      </c>
      <c r="O8776" s="146" t="s">
        <v>1506</v>
      </c>
      <c r="P8776" s="146" t="s">
        <v>9496</v>
      </c>
      <c r="Q8776" s="147" t="s">
        <v>10519</v>
      </c>
      <c r="R8776" s="187">
        <v>1.3800000000000001</v>
      </c>
    </row>
    <row r="8777" spans="1:18" x14ac:dyDescent="0.25">
      <c r="A8777" s="135">
        <v>1091213</v>
      </c>
      <c r="B8777" s="148" t="s">
        <v>7544</v>
      </c>
      <c r="C8777" s="135">
        <v>1000</v>
      </c>
      <c r="D8777" s="135" t="s">
        <v>20</v>
      </c>
      <c r="E8777" s="188" t="s">
        <v>20</v>
      </c>
      <c r="F8777" s="135" t="s">
        <v>20</v>
      </c>
      <c r="G8777" s="135" t="s">
        <v>20</v>
      </c>
      <c r="H8777" s="135" t="s">
        <v>20</v>
      </c>
      <c r="I8777" s="135" t="s">
        <v>20</v>
      </c>
      <c r="J8777" s="136">
        <v>1.4</v>
      </c>
      <c r="K8777" s="136">
        <v>1.4</v>
      </c>
      <c r="L8777" s="136">
        <v>0.43</v>
      </c>
      <c r="M8777" s="137" t="str">
        <f t="shared" si="137"/>
        <v>P</v>
      </c>
      <c r="N8777" s="172" t="s">
        <v>10682</v>
      </c>
      <c r="O8777" s="149" t="s">
        <v>1506</v>
      </c>
      <c r="P8777" s="149" t="s">
        <v>9526</v>
      </c>
      <c r="Q8777" s="150" t="s">
        <v>10519</v>
      </c>
      <c r="R8777" s="189">
        <v>40</v>
      </c>
    </row>
    <row r="8778" spans="1:18" x14ac:dyDescent="0.25">
      <c r="A8778" s="132">
        <v>1091214</v>
      </c>
      <c r="B8778" s="145" t="s">
        <v>7545</v>
      </c>
      <c r="C8778" s="132">
        <v>6</v>
      </c>
      <c r="D8778" s="132" t="s">
        <v>20</v>
      </c>
      <c r="E8778" s="186" t="s">
        <v>20</v>
      </c>
      <c r="F8778" s="132" t="s">
        <v>20</v>
      </c>
      <c r="G8778" s="132" t="s">
        <v>20</v>
      </c>
      <c r="H8778" s="132" t="s">
        <v>20</v>
      </c>
      <c r="I8778" s="132" t="s">
        <v>20</v>
      </c>
      <c r="J8778" s="133">
        <v>4.4000000000000004</v>
      </c>
      <c r="K8778" s="133">
        <v>2.2999999999999998</v>
      </c>
      <c r="L8778" s="133">
        <v>2.35</v>
      </c>
      <c r="M8778" s="134" t="str">
        <f t="shared" si="137"/>
        <v>P</v>
      </c>
      <c r="N8778" s="171" t="s">
        <v>10682</v>
      </c>
      <c r="O8778" s="146" t="s">
        <v>1500</v>
      </c>
      <c r="P8778" s="146" t="s">
        <v>9456</v>
      </c>
      <c r="Q8778" s="147" t="s">
        <v>10519</v>
      </c>
      <c r="R8778" s="187">
        <v>6.66</v>
      </c>
    </row>
    <row r="8779" spans="1:18" x14ac:dyDescent="0.25">
      <c r="A8779" s="135">
        <v>1091215</v>
      </c>
      <c r="B8779" s="148" t="s">
        <v>7546</v>
      </c>
      <c r="C8779" s="135">
        <v>1000</v>
      </c>
      <c r="D8779" s="135" t="s">
        <v>20</v>
      </c>
      <c r="E8779" s="188" t="s">
        <v>20</v>
      </c>
      <c r="F8779" s="135" t="s">
        <v>20</v>
      </c>
      <c r="G8779" s="135" t="s">
        <v>20</v>
      </c>
      <c r="H8779" s="135" t="s">
        <v>20</v>
      </c>
      <c r="I8779" s="135" t="s">
        <v>20</v>
      </c>
      <c r="J8779" s="136">
        <v>1.4</v>
      </c>
      <c r="K8779" s="136">
        <v>1.4</v>
      </c>
      <c r="L8779" s="136">
        <v>0.43</v>
      </c>
      <c r="M8779" s="137" t="str">
        <f t="shared" si="137"/>
        <v>P</v>
      </c>
      <c r="N8779" s="172" t="s">
        <v>10682</v>
      </c>
      <c r="O8779" s="149" t="s">
        <v>1506</v>
      </c>
      <c r="P8779" s="149" t="s">
        <v>9526</v>
      </c>
      <c r="Q8779" s="150" t="s">
        <v>10519</v>
      </c>
      <c r="R8779" s="189">
        <v>40</v>
      </c>
    </row>
    <row r="8780" spans="1:18" x14ac:dyDescent="0.25">
      <c r="A8780" s="132">
        <v>1091216</v>
      </c>
      <c r="B8780" s="145" t="s">
        <v>7547</v>
      </c>
      <c r="C8780" s="132">
        <v>6</v>
      </c>
      <c r="D8780" s="132" t="s">
        <v>20</v>
      </c>
      <c r="E8780" s="186" t="s">
        <v>20</v>
      </c>
      <c r="F8780" s="132" t="s">
        <v>20</v>
      </c>
      <c r="G8780" s="132" t="s">
        <v>20</v>
      </c>
      <c r="H8780" s="132" t="s">
        <v>20</v>
      </c>
      <c r="I8780" s="132" t="s">
        <v>20</v>
      </c>
      <c r="J8780" s="133">
        <v>4.4000000000000004</v>
      </c>
      <c r="K8780" s="133">
        <v>2.2999999999999998</v>
      </c>
      <c r="L8780" s="133">
        <v>2.35</v>
      </c>
      <c r="M8780" s="134" t="str">
        <f t="shared" si="137"/>
        <v>P</v>
      </c>
      <c r="N8780" s="171" t="s">
        <v>10682</v>
      </c>
      <c r="O8780" s="146" t="s">
        <v>1500</v>
      </c>
      <c r="P8780" s="146" t="s">
        <v>9456</v>
      </c>
      <c r="Q8780" s="147" t="s">
        <v>10519</v>
      </c>
      <c r="R8780" s="187">
        <v>5.5970149253731343</v>
      </c>
    </row>
    <row r="8781" spans="1:18" x14ac:dyDescent="0.25">
      <c r="A8781" s="135">
        <v>1091217</v>
      </c>
      <c r="B8781" s="148" t="s">
        <v>7548</v>
      </c>
      <c r="C8781" s="135">
        <v>1000</v>
      </c>
      <c r="D8781" s="135" t="s">
        <v>20</v>
      </c>
      <c r="E8781" s="188" t="s">
        <v>20</v>
      </c>
      <c r="F8781" s="135" t="s">
        <v>20</v>
      </c>
      <c r="G8781" s="135" t="s">
        <v>20</v>
      </c>
      <c r="H8781" s="135" t="s">
        <v>20</v>
      </c>
      <c r="I8781" s="135" t="s">
        <v>20</v>
      </c>
      <c r="J8781" s="136">
        <v>1.4</v>
      </c>
      <c r="K8781" s="136">
        <v>1.4</v>
      </c>
      <c r="L8781" s="136">
        <v>0.43</v>
      </c>
      <c r="M8781" s="137" t="str">
        <f t="shared" si="137"/>
        <v>P</v>
      </c>
      <c r="N8781" s="172" t="s">
        <v>10682</v>
      </c>
      <c r="O8781" s="149" t="s">
        <v>1506</v>
      </c>
      <c r="P8781" s="149" t="s">
        <v>9526</v>
      </c>
      <c r="Q8781" s="150" t="s">
        <v>10519</v>
      </c>
      <c r="R8781" s="189">
        <v>39.93</v>
      </c>
    </row>
    <row r="8782" spans="1:18" x14ac:dyDescent="0.25">
      <c r="A8782" s="132">
        <v>1091220</v>
      </c>
      <c r="B8782" s="145" t="s">
        <v>7549</v>
      </c>
      <c r="C8782" s="132">
        <v>6</v>
      </c>
      <c r="D8782" s="132" t="s">
        <v>20</v>
      </c>
      <c r="E8782" s="186" t="s">
        <v>20</v>
      </c>
      <c r="F8782" s="132" t="s">
        <v>20</v>
      </c>
      <c r="G8782" s="132" t="s">
        <v>20</v>
      </c>
      <c r="H8782" s="132" t="s">
        <v>20</v>
      </c>
      <c r="I8782" s="132" t="s">
        <v>20</v>
      </c>
      <c r="J8782" s="133">
        <v>4.4000000000000004</v>
      </c>
      <c r="K8782" s="133">
        <v>2.2999999999999998</v>
      </c>
      <c r="L8782" s="133">
        <v>2.35</v>
      </c>
      <c r="M8782" s="134" t="str">
        <f t="shared" si="137"/>
        <v>P</v>
      </c>
      <c r="N8782" s="171" t="s">
        <v>10682</v>
      </c>
      <c r="O8782" s="146" t="s">
        <v>1500</v>
      </c>
      <c r="P8782" s="146" t="s">
        <v>9456</v>
      </c>
      <c r="Q8782" s="147" t="s">
        <v>10519</v>
      </c>
      <c r="R8782" s="187">
        <v>5.5970149253731343</v>
      </c>
    </row>
    <row r="8783" spans="1:18" x14ac:dyDescent="0.25">
      <c r="A8783" s="135">
        <v>1091223</v>
      </c>
      <c r="B8783" s="148" t="s">
        <v>7550</v>
      </c>
      <c r="C8783" s="135">
        <v>100</v>
      </c>
      <c r="D8783" s="135" t="s">
        <v>20</v>
      </c>
      <c r="E8783" s="188" t="s">
        <v>20</v>
      </c>
      <c r="F8783" s="135" t="s">
        <v>20</v>
      </c>
      <c r="G8783" s="135" t="s">
        <v>20</v>
      </c>
      <c r="H8783" s="135" t="s">
        <v>20</v>
      </c>
      <c r="I8783" s="135" t="s">
        <v>20</v>
      </c>
      <c r="J8783" s="136">
        <v>2.2200000000000002</v>
      </c>
      <c r="K8783" s="136">
        <v>0.56999999999999995</v>
      </c>
      <c r="L8783" s="136">
        <v>0.5</v>
      </c>
      <c r="M8783" s="137" t="str">
        <f t="shared" si="137"/>
        <v>P</v>
      </c>
      <c r="N8783" s="172" t="s">
        <v>10682</v>
      </c>
      <c r="O8783" s="149" t="s">
        <v>1500</v>
      </c>
      <c r="P8783" s="149" t="s">
        <v>9428</v>
      </c>
      <c r="Q8783" s="150" t="s">
        <v>10519</v>
      </c>
      <c r="R8783" s="189">
        <v>6</v>
      </c>
    </row>
    <row r="8784" spans="1:18" x14ac:dyDescent="0.25">
      <c r="A8784" s="132">
        <v>1091225</v>
      </c>
      <c r="B8784" s="145" t="s">
        <v>7551</v>
      </c>
      <c r="C8784" s="132">
        <v>100</v>
      </c>
      <c r="D8784" s="132" t="s">
        <v>20</v>
      </c>
      <c r="E8784" s="186" t="s">
        <v>20</v>
      </c>
      <c r="F8784" s="132" t="s">
        <v>20</v>
      </c>
      <c r="G8784" s="132" t="s">
        <v>20</v>
      </c>
      <c r="H8784" s="132" t="s">
        <v>20</v>
      </c>
      <c r="I8784" s="132" t="s">
        <v>20</v>
      </c>
      <c r="J8784" s="133">
        <v>1.58</v>
      </c>
      <c r="K8784" s="133">
        <v>0.56999999999999995</v>
      </c>
      <c r="L8784" s="133">
        <v>0.5</v>
      </c>
      <c r="M8784" s="134" t="str">
        <f t="shared" si="137"/>
        <v>P</v>
      </c>
      <c r="N8784" s="171" t="s">
        <v>10682</v>
      </c>
      <c r="O8784" s="146" t="s">
        <v>1500</v>
      </c>
      <c r="P8784" s="146" t="s">
        <v>9428</v>
      </c>
      <c r="Q8784" s="147" t="s">
        <v>10519</v>
      </c>
      <c r="R8784" s="187">
        <v>8</v>
      </c>
    </row>
    <row r="8785" spans="1:18" x14ac:dyDescent="0.25">
      <c r="A8785" s="135">
        <v>1091226</v>
      </c>
      <c r="B8785" s="148" t="s">
        <v>7552</v>
      </c>
      <c r="C8785" s="135">
        <v>1000</v>
      </c>
      <c r="D8785" s="135" t="s">
        <v>20</v>
      </c>
      <c r="E8785" s="188" t="s">
        <v>20</v>
      </c>
      <c r="F8785" s="135" t="s">
        <v>20</v>
      </c>
      <c r="G8785" s="135" t="s">
        <v>20</v>
      </c>
      <c r="H8785" s="135" t="s">
        <v>20</v>
      </c>
      <c r="I8785" s="135" t="s">
        <v>20</v>
      </c>
      <c r="J8785" s="136">
        <v>1.4</v>
      </c>
      <c r="K8785" s="136">
        <v>1.4</v>
      </c>
      <c r="L8785" s="136">
        <v>0.43</v>
      </c>
      <c r="M8785" s="137" t="str">
        <f t="shared" si="137"/>
        <v>P</v>
      </c>
      <c r="N8785" s="172" t="s">
        <v>10682</v>
      </c>
      <c r="O8785" s="149" t="s">
        <v>1506</v>
      </c>
      <c r="P8785" s="149" t="s">
        <v>9526</v>
      </c>
      <c r="Q8785" s="150" t="s">
        <v>10519</v>
      </c>
      <c r="R8785" s="189">
        <v>39.93</v>
      </c>
    </row>
    <row r="8786" spans="1:18" x14ac:dyDescent="0.25">
      <c r="A8786" s="132">
        <v>1091227</v>
      </c>
      <c r="B8786" s="145" t="s">
        <v>7553</v>
      </c>
      <c r="C8786" s="132">
        <v>6</v>
      </c>
      <c r="D8786" s="132" t="s">
        <v>20</v>
      </c>
      <c r="E8786" s="186" t="s">
        <v>20</v>
      </c>
      <c r="F8786" s="132" t="s">
        <v>20</v>
      </c>
      <c r="G8786" s="132" t="s">
        <v>20</v>
      </c>
      <c r="H8786" s="132" t="s">
        <v>20</v>
      </c>
      <c r="I8786" s="132" t="s">
        <v>20</v>
      </c>
      <c r="J8786" s="133">
        <v>4.4000000000000004</v>
      </c>
      <c r="K8786" s="133">
        <v>2.2999999999999998</v>
      </c>
      <c r="L8786" s="133">
        <v>2.35</v>
      </c>
      <c r="M8786" s="134" t="str">
        <f t="shared" si="137"/>
        <v>P</v>
      </c>
      <c r="N8786" s="171" t="s">
        <v>10682</v>
      </c>
      <c r="O8786" s="146" t="s">
        <v>1500</v>
      </c>
      <c r="P8786" s="146" t="s">
        <v>9456</v>
      </c>
      <c r="Q8786" s="147" t="s">
        <v>10519</v>
      </c>
      <c r="R8786" s="187">
        <v>5.5970149253731343</v>
      </c>
    </row>
    <row r="8787" spans="1:18" x14ac:dyDescent="0.25">
      <c r="A8787" s="135">
        <v>1091228</v>
      </c>
      <c r="B8787" s="148" t="s">
        <v>7554</v>
      </c>
      <c r="C8787" s="135">
        <v>6</v>
      </c>
      <c r="D8787" s="135">
        <v>50</v>
      </c>
      <c r="E8787" s="188" t="s">
        <v>20</v>
      </c>
      <c r="F8787" s="135" t="s">
        <v>20</v>
      </c>
      <c r="G8787" s="135" t="s">
        <v>20</v>
      </c>
      <c r="H8787" s="135" t="s">
        <v>20</v>
      </c>
      <c r="I8787" s="135" t="s">
        <v>20</v>
      </c>
      <c r="J8787" s="136">
        <v>4.4000000000000004</v>
      </c>
      <c r="K8787" s="136">
        <v>2.25</v>
      </c>
      <c r="L8787" s="136">
        <v>2.2999999999999998</v>
      </c>
      <c r="M8787" s="137" t="str">
        <f t="shared" si="137"/>
        <v>P</v>
      </c>
      <c r="N8787" s="172" t="s">
        <v>10682</v>
      </c>
      <c r="O8787" s="149" t="s">
        <v>1506</v>
      </c>
      <c r="P8787" s="149" t="s">
        <v>9496</v>
      </c>
      <c r="Q8787" s="150" t="s">
        <v>10519</v>
      </c>
      <c r="R8787" s="189">
        <v>1.3800000000000001</v>
      </c>
    </row>
    <row r="8788" spans="1:18" x14ac:dyDescent="0.25">
      <c r="A8788" s="132">
        <v>1091229</v>
      </c>
      <c r="B8788" s="145" t="s">
        <v>7555</v>
      </c>
      <c r="C8788" s="132">
        <v>1000</v>
      </c>
      <c r="D8788" s="132" t="s">
        <v>20</v>
      </c>
      <c r="E8788" s="186" t="s">
        <v>20</v>
      </c>
      <c r="F8788" s="132" t="s">
        <v>20</v>
      </c>
      <c r="G8788" s="132" t="s">
        <v>20</v>
      </c>
      <c r="H8788" s="132" t="s">
        <v>20</v>
      </c>
      <c r="I8788" s="132" t="s">
        <v>20</v>
      </c>
      <c r="J8788" s="133">
        <v>1.4</v>
      </c>
      <c r="K8788" s="133">
        <v>1.4</v>
      </c>
      <c r="L8788" s="133">
        <v>0.43</v>
      </c>
      <c r="M8788" s="134" t="str">
        <f t="shared" si="137"/>
        <v>P</v>
      </c>
      <c r="N8788" s="171" t="s">
        <v>10682</v>
      </c>
      <c r="O8788" s="146" t="s">
        <v>1506</v>
      </c>
      <c r="P8788" s="146" t="s">
        <v>9526</v>
      </c>
      <c r="Q8788" s="147" t="s">
        <v>10519</v>
      </c>
      <c r="R8788" s="187">
        <v>39.93</v>
      </c>
    </row>
    <row r="8789" spans="1:18" x14ac:dyDescent="0.25">
      <c r="A8789" s="135">
        <v>1091230</v>
      </c>
      <c r="B8789" s="148" t="s">
        <v>7556</v>
      </c>
      <c r="C8789" s="135">
        <v>1000</v>
      </c>
      <c r="D8789" s="135" t="s">
        <v>20</v>
      </c>
      <c r="E8789" s="188" t="s">
        <v>20</v>
      </c>
      <c r="F8789" s="135" t="s">
        <v>20</v>
      </c>
      <c r="G8789" s="135" t="s">
        <v>20</v>
      </c>
      <c r="H8789" s="135" t="s">
        <v>20</v>
      </c>
      <c r="I8789" s="135" t="s">
        <v>20</v>
      </c>
      <c r="J8789" s="136">
        <v>1.4</v>
      </c>
      <c r="K8789" s="136">
        <v>1.4</v>
      </c>
      <c r="L8789" s="136">
        <v>0.43</v>
      </c>
      <c r="M8789" s="137" t="str">
        <f t="shared" si="137"/>
        <v>P</v>
      </c>
      <c r="N8789" s="172" t="s">
        <v>10682</v>
      </c>
      <c r="O8789" s="149" t="s">
        <v>1506</v>
      </c>
      <c r="P8789" s="149" t="s">
        <v>9526</v>
      </c>
      <c r="Q8789" s="150" t="s">
        <v>10519</v>
      </c>
      <c r="R8789" s="189">
        <v>40</v>
      </c>
    </row>
    <row r="8790" spans="1:18" x14ac:dyDescent="0.25">
      <c r="A8790" s="132">
        <v>1091231</v>
      </c>
      <c r="B8790" s="145" t="s">
        <v>7557</v>
      </c>
      <c r="C8790" s="132">
        <v>6</v>
      </c>
      <c r="D8790" s="132">
        <v>50</v>
      </c>
      <c r="E8790" s="186" t="s">
        <v>20</v>
      </c>
      <c r="F8790" s="132" t="s">
        <v>20</v>
      </c>
      <c r="G8790" s="132" t="s">
        <v>20</v>
      </c>
      <c r="H8790" s="132" t="s">
        <v>20</v>
      </c>
      <c r="I8790" s="132" t="s">
        <v>20</v>
      </c>
      <c r="J8790" s="133">
        <v>4.4000000000000004</v>
      </c>
      <c r="K8790" s="133">
        <v>2.25</v>
      </c>
      <c r="L8790" s="133">
        <v>2.2999999999999998</v>
      </c>
      <c r="M8790" s="134" t="str">
        <f t="shared" si="137"/>
        <v>P</v>
      </c>
      <c r="N8790" s="171" t="s">
        <v>10682</v>
      </c>
      <c r="O8790" s="146" t="s">
        <v>1506</v>
      </c>
      <c r="P8790" s="146" t="s">
        <v>9496</v>
      </c>
      <c r="Q8790" s="147" t="s">
        <v>10519</v>
      </c>
      <c r="R8790" s="187">
        <v>1.3800000000000001</v>
      </c>
    </row>
    <row r="8791" spans="1:18" x14ac:dyDescent="0.25">
      <c r="A8791" s="135">
        <v>1091232</v>
      </c>
      <c r="B8791" s="148" t="s">
        <v>7558</v>
      </c>
      <c r="C8791" s="135">
        <v>6</v>
      </c>
      <c r="D8791" s="135">
        <v>50</v>
      </c>
      <c r="E8791" s="188" t="s">
        <v>20</v>
      </c>
      <c r="F8791" s="135" t="s">
        <v>20</v>
      </c>
      <c r="G8791" s="135" t="s">
        <v>20</v>
      </c>
      <c r="H8791" s="135" t="s">
        <v>20</v>
      </c>
      <c r="I8791" s="135" t="s">
        <v>20</v>
      </c>
      <c r="J8791" s="136">
        <v>4.4000000000000004</v>
      </c>
      <c r="K8791" s="136">
        <v>2.25</v>
      </c>
      <c r="L8791" s="136">
        <v>2.2999999999999998</v>
      </c>
      <c r="M8791" s="137" t="str">
        <f t="shared" si="137"/>
        <v>P</v>
      </c>
      <c r="N8791" s="172" t="s">
        <v>10682</v>
      </c>
      <c r="O8791" s="149" t="s">
        <v>1506</v>
      </c>
      <c r="P8791" s="149" t="s">
        <v>9496</v>
      </c>
      <c r="Q8791" s="150" t="s">
        <v>10519</v>
      </c>
      <c r="R8791" s="189">
        <v>1.3800000000000001</v>
      </c>
    </row>
    <row r="8792" spans="1:18" x14ac:dyDescent="0.25">
      <c r="A8792" s="132">
        <v>1091234</v>
      </c>
      <c r="B8792" s="145" t="s">
        <v>7559</v>
      </c>
      <c r="C8792" s="132">
        <v>100</v>
      </c>
      <c r="D8792" s="132" t="s">
        <v>20</v>
      </c>
      <c r="E8792" s="186" t="s">
        <v>20</v>
      </c>
      <c r="F8792" s="132" t="s">
        <v>20</v>
      </c>
      <c r="G8792" s="132" t="s">
        <v>20</v>
      </c>
      <c r="H8792" s="132" t="s">
        <v>20</v>
      </c>
      <c r="I8792" s="132" t="s">
        <v>20</v>
      </c>
      <c r="J8792" s="133">
        <v>1.91</v>
      </c>
      <c r="K8792" s="133">
        <v>0.56999999999999995</v>
      </c>
      <c r="L8792" s="133">
        <v>0.5</v>
      </c>
      <c r="M8792" s="134" t="str">
        <f t="shared" si="137"/>
        <v>P</v>
      </c>
      <c r="N8792" s="171" t="s">
        <v>10682</v>
      </c>
      <c r="O8792" s="146" t="s">
        <v>1500</v>
      </c>
      <c r="P8792" s="146" t="s">
        <v>9428</v>
      </c>
      <c r="Q8792" s="147" t="s">
        <v>10519</v>
      </c>
      <c r="R8792" s="187">
        <v>9</v>
      </c>
    </row>
    <row r="8793" spans="1:18" x14ac:dyDescent="0.25">
      <c r="A8793" s="135">
        <v>1091235</v>
      </c>
      <c r="B8793" s="148" t="s">
        <v>7560</v>
      </c>
      <c r="C8793" s="135">
        <v>1000</v>
      </c>
      <c r="D8793" s="135" t="s">
        <v>20</v>
      </c>
      <c r="E8793" s="188" t="s">
        <v>20</v>
      </c>
      <c r="F8793" s="135" t="s">
        <v>20</v>
      </c>
      <c r="G8793" s="135" t="s">
        <v>20</v>
      </c>
      <c r="H8793" s="135" t="s">
        <v>20</v>
      </c>
      <c r="I8793" s="135" t="s">
        <v>20</v>
      </c>
      <c r="J8793" s="136">
        <v>1.4</v>
      </c>
      <c r="K8793" s="136">
        <v>1.4</v>
      </c>
      <c r="L8793" s="136">
        <v>0.43</v>
      </c>
      <c r="M8793" s="137" t="str">
        <f t="shared" si="137"/>
        <v>P</v>
      </c>
      <c r="N8793" s="172" t="s">
        <v>10682</v>
      </c>
      <c r="O8793" s="149" t="s">
        <v>1506</v>
      </c>
      <c r="P8793" s="149" t="s">
        <v>9526</v>
      </c>
      <c r="Q8793" s="150" t="s">
        <v>10519</v>
      </c>
      <c r="R8793" s="189">
        <v>40</v>
      </c>
    </row>
    <row r="8794" spans="1:18" x14ac:dyDescent="0.25">
      <c r="A8794" s="132">
        <v>1091244</v>
      </c>
      <c r="B8794" s="145" t="s">
        <v>7561</v>
      </c>
      <c r="C8794" s="132">
        <v>1000</v>
      </c>
      <c r="D8794" s="132" t="s">
        <v>20</v>
      </c>
      <c r="E8794" s="186" t="s">
        <v>20</v>
      </c>
      <c r="F8794" s="132" t="s">
        <v>20</v>
      </c>
      <c r="G8794" s="132" t="s">
        <v>20</v>
      </c>
      <c r="H8794" s="132" t="s">
        <v>20</v>
      </c>
      <c r="I8794" s="132" t="s">
        <v>20</v>
      </c>
      <c r="J8794" s="133">
        <v>1.4</v>
      </c>
      <c r="K8794" s="133">
        <v>1.4</v>
      </c>
      <c r="L8794" s="133">
        <v>0.43</v>
      </c>
      <c r="M8794" s="134" t="str">
        <f t="shared" si="137"/>
        <v>P</v>
      </c>
      <c r="N8794" s="171" t="s">
        <v>10682</v>
      </c>
      <c r="O8794" s="146" t="s">
        <v>1506</v>
      </c>
      <c r="P8794" s="146" t="s">
        <v>9526</v>
      </c>
      <c r="Q8794" s="147" t="s">
        <v>10519</v>
      </c>
      <c r="R8794" s="187">
        <v>40</v>
      </c>
    </row>
    <row r="8795" spans="1:18" x14ac:dyDescent="0.25">
      <c r="A8795" s="135">
        <v>1091245</v>
      </c>
      <c r="B8795" s="148" t="s">
        <v>7562</v>
      </c>
      <c r="C8795" s="135">
        <v>1000</v>
      </c>
      <c r="D8795" s="135" t="s">
        <v>20</v>
      </c>
      <c r="E8795" s="188" t="s">
        <v>20</v>
      </c>
      <c r="F8795" s="135" t="s">
        <v>20</v>
      </c>
      <c r="G8795" s="135" t="s">
        <v>20</v>
      </c>
      <c r="H8795" s="135" t="s">
        <v>20</v>
      </c>
      <c r="I8795" s="135" t="s">
        <v>20</v>
      </c>
      <c r="J8795" s="136">
        <v>1.4</v>
      </c>
      <c r="K8795" s="136">
        <v>1.4</v>
      </c>
      <c r="L8795" s="136">
        <v>0.43</v>
      </c>
      <c r="M8795" s="137" t="str">
        <f t="shared" si="137"/>
        <v>P</v>
      </c>
      <c r="N8795" s="172" t="s">
        <v>10682</v>
      </c>
      <c r="O8795" s="149" t="s">
        <v>1506</v>
      </c>
      <c r="P8795" s="149" t="s">
        <v>9526</v>
      </c>
      <c r="Q8795" s="150" t="s">
        <v>10519</v>
      </c>
      <c r="R8795" s="189">
        <v>40</v>
      </c>
    </row>
    <row r="8796" spans="1:18" x14ac:dyDescent="0.25">
      <c r="A8796" s="132">
        <v>1091249</v>
      </c>
      <c r="B8796" s="145" t="s">
        <v>7563</v>
      </c>
      <c r="C8796" s="132">
        <v>6</v>
      </c>
      <c r="D8796" s="132">
        <v>50</v>
      </c>
      <c r="E8796" s="186" t="s">
        <v>20</v>
      </c>
      <c r="F8796" s="132" t="s">
        <v>20</v>
      </c>
      <c r="G8796" s="132" t="s">
        <v>20</v>
      </c>
      <c r="H8796" s="132" t="s">
        <v>20</v>
      </c>
      <c r="I8796" s="132" t="s">
        <v>20</v>
      </c>
      <c r="J8796" s="133">
        <v>2.08</v>
      </c>
      <c r="K8796" s="133">
        <v>2.08</v>
      </c>
      <c r="L8796" s="133">
        <v>0.68</v>
      </c>
      <c r="M8796" s="134" t="str">
        <f t="shared" si="137"/>
        <v>P</v>
      </c>
      <c r="N8796" s="171" t="s">
        <v>10682</v>
      </c>
      <c r="O8796" s="146" t="s">
        <v>1506</v>
      </c>
      <c r="P8796" s="146" t="s">
        <v>9496</v>
      </c>
      <c r="Q8796" s="147" t="s">
        <v>10519</v>
      </c>
      <c r="R8796" s="187">
        <v>1.3800000000000001</v>
      </c>
    </row>
    <row r="8797" spans="1:18" x14ac:dyDescent="0.25">
      <c r="A8797" s="135">
        <v>1091250</v>
      </c>
      <c r="B8797" s="148" t="s">
        <v>7564</v>
      </c>
      <c r="C8797" s="135">
        <v>1000</v>
      </c>
      <c r="D8797" s="135" t="s">
        <v>20</v>
      </c>
      <c r="E8797" s="188" t="s">
        <v>20</v>
      </c>
      <c r="F8797" s="135" t="s">
        <v>20</v>
      </c>
      <c r="G8797" s="135" t="s">
        <v>20</v>
      </c>
      <c r="H8797" s="135" t="s">
        <v>20</v>
      </c>
      <c r="I8797" s="135" t="s">
        <v>20</v>
      </c>
      <c r="J8797" s="136">
        <v>1.4</v>
      </c>
      <c r="K8797" s="136">
        <v>1.4</v>
      </c>
      <c r="L8797" s="136">
        <v>0.43</v>
      </c>
      <c r="M8797" s="137" t="str">
        <f t="shared" si="137"/>
        <v>P</v>
      </c>
      <c r="N8797" s="172" t="s">
        <v>10682</v>
      </c>
      <c r="O8797" s="149" t="s">
        <v>1506</v>
      </c>
      <c r="P8797" s="149" t="s">
        <v>9526</v>
      </c>
      <c r="Q8797" s="150" t="s">
        <v>10519</v>
      </c>
      <c r="R8797" s="189">
        <v>40</v>
      </c>
    </row>
    <row r="8798" spans="1:18" x14ac:dyDescent="0.25">
      <c r="A8798" s="132">
        <v>1091251</v>
      </c>
      <c r="B8798" s="145" t="s">
        <v>7565</v>
      </c>
      <c r="C8798" s="132">
        <v>6</v>
      </c>
      <c r="D8798" s="132">
        <v>50</v>
      </c>
      <c r="E8798" s="186" t="s">
        <v>20</v>
      </c>
      <c r="F8798" s="132" t="s">
        <v>20</v>
      </c>
      <c r="G8798" s="132" t="s">
        <v>20</v>
      </c>
      <c r="H8798" s="132" t="s">
        <v>20</v>
      </c>
      <c r="I8798" s="132" t="s">
        <v>20</v>
      </c>
      <c r="J8798" s="133">
        <v>4.4000000000000004</v>
      </c>
      <c r="K8798" s="133">
        <v>2.25</v>
      </c>
      <c r="L8798" s="133">
        <v>2.2999999999999998</v>
      </c>
      <c r="M8798" s="134" t="str">
        <f t="shared" si="137"/>
        <v>P</v>
      </c>
      <c r="N8798" s="171" t="s">
        <v>10682</v>
      </c>
      <c r="O8798" s="146" t="s">
        <v>1506</v>
      </c>
      <c r="P8798" s="146" t="s">
        <v>9496</v>
      </c>
      <c r="Q8798" s="147" t="s">
        <v>10519</v>
      </c>
      <c r="R8798" s="187">
        <v>1.3800000000000001</v>
      </c>
    </row>
    <row r="8799" spans="1:18" x14ac:dyDescent="0.25">
      <c r="A8799" s="135">
        <v>1091252</v>
      </c>
      <c r="B8799" s="148" t="s">
        <v>7566</v>
      </c>
      <c r="C8799" s="135">
        <v>1000</v>
      </c>
      <c r="D8799" s="135" t="s">
        <v>20</v>
      </c>
      <c r="E8799" s="188" t="s">
        <v>20</v>
      </c>
      <c r="F8799" s="135" t="s">
        <v>20</v>
      </c>
      <c r="G8799" s="135" t="s">
        <v>20</v>
      </c>
      <c r="H8799" s="135" t="s">
        <v>20</v>
      </c>
      <c r="I8799" s="135" t="s">
        <v>20</v>
      </c>
      <c r="J8799" s="136">
        <v>1.4</v>
      </c>
      <c r="K8799" s="136">
        <v>1.4</v>
      </c>
      <c r="L8799" s="136">
        <v>0.43</v>
      </c>
      <c r="M8799" s="137" t="str">
        <f t="shared" si="137"/>
        <v>P</v>
      </c>
      <c r="N8799" s="172" t="s">
        <v>10682</v>
      </c>
      <c r="O8799" s="149" t="s">
        <v>1506</v>
      </c>
      <c r="P8799" s="149" t="s">
        <v>9526</v>
      </c>
      <c r="Q8799" s="150" t="s">
        <v>10519</v>
      </c>
      <c r="R8799" s="189">
        <v>50</v>
      </c>
    </row>
    <row r="8800" spans="1:18" x14ac:dyDescent="0.25">
      <c r="A8800" s="132">
        <v>1091253</v>
      </c>
      <c r="B8800" s="145" t="s">
        <v>7567</v>
      </c>
      <c r="C8800" s="132">
        <v>6</v>
      </c>
      <c r="D8800" s="132" t="s">
        <v>20</v>
      </c>
      <c r="E8800" s="186" t="s">
        <v>20</v>
      </c>
      <c r="F8800" s="132" t="s">
        <v>20</v>
      </c>
      <c r="G8800" s="132" t="s">
        <v>21</v>
      </c>
      <c r="H8800" s="132" t="s">
        <v>21</v>
      </c>
      <c r="I8800" s="132" t="s">
        <v>21</v>
      </c>
      <c r="J8800" s="133">
        <v>4.3499999999999996</v>
      </c>
      <c r="K8800" s="133">
        <v>3.1</v>
      </c>
      <c r="L8800" s="133">
        <v>2.35</v>
      </c>
      <c r="M8800" s="134" t="str">
        <f t="shared" si="137"/>
        <v>P</v>
      </c>
      <c r="N8800" s="171" t="s">
        <v>10682</v>
      </c>
      <c r="O8800" s="146" t="s">
        <v>1500</v>
      </c>
      <c r="P8800" s="146" t="s">
        <v>9456</v>
      </c>
      <c r="Q8800" s="147" t="s">
        <v>10519</v>
      </c>
      <c r="R8800" s="187">
        <v>7.38</v>
      </c>
    </row>
    <row r="8801" spans="1:18" x14ac:dyDescent="0.25">
      <c r="A8801" s="135">
        <v>1091254</v>
      </c>
      <c r="B8801" s="148" t="s">
        <v>7568</v>
      </c>
      <c r="C8801" s="135">
        <v>6</v>
      </c>
      <c r="D8801" s="135" t="s">
        <v>20</v>
      </c>
      <c r="E8801" s="188" t="s">
        <v>20</v>
      </c>
      <c r="F8801" s="135" t="s">
        <v>20</v>
      </c>
      <c r="G8801" s="135" t="s">
        <v>21</v>
      </c>
      <c r="H8801" s="135" t="s">
        <v>21</v>
      </c>
      <c r="I8801" s="135" t="s">
        <v>21</v>
      </c>
      <c r="J8801" s="136">
        <v>4.3499999999999996</v>
      </c>
      <c r="K8801" s="136">
        <v>3.1</v>
      </c>
      <c r="L8801" s="136">
        <v>2.35</v>
      </c>
      <c r="M8801" s="137" t="str">
        <f t="shared" si="137"/>
        <v>P</v>
      </c>
      <c r="N8801" s="172" t="s">
        <v>10682</v>
      </c>
      <c r="O8801" s="149" t="s">
        <v>1500</v>
      </c>
      <c r="P8801" s="149" t="s">
        <v>9456</v>
      </c>
      <c r="Q8801" s="150" t="s">
        <v>10519</v>
      </c>
      <c r="R8801" s="189">
        <v>7.26</v>
      </c>
    </row>
    <row r="8802" spans="1:18" x14ac:dyDescent="0.25">
      <c r="A8802" s="132">
        <v>1091255</v>
      </c>
      <c r="B8802" s="145" t="s">
        <v>7569</v>
      </c>
      <c r="C8802" s="132">
        <v>1000</v>
      </c>
      <c r="D8802" s="132" t="s">
        <v>20</v>
      </c>
      <c r="E8802" s="186" t="s">
        <v>20</v>
      </c>
      <c r="F8802" s="132" t="s">
        <v>20</v>
      </c>
      <c r="G8802" s="132" t="s">
        <v>20</v>
      </c>
      <c r="H8802" s="132" t="s">
        <v>20</v>
      </c>
      <c r="I8802" s="132" t="s">
        <v>20</v>
      </c>
      <c r="J8802" s="133">
        <v>1.4</v>
      </c>
      <c r="K8802" s="133">
        <v>1.4</v>
      </c>
      <c r="L8802" s="133">
        <v>0.43</v>
      </c>
      <c r="M8802" s="134" t="str">
        <f t="shared" si="137"/>
        <v>P</v>
      </c>
      <c r="N8802" s="171" t="s">
        <v>10682</v>
      </c>
      <c r="O8802" s="146" t="s">
        <v>1506</v>
      </c>
      <c r="P8802" s="146" t="s">
        <v>9526</v>
      </c>
      <c r="Q8802" s="147" t="s">
        <v>10519</v>
      </c>
      <c r="R8802" s="187">
        <v>50</v>
      </c>
    </row>
    <row r="8803" spans="1:18" x14ac:dyDescent="0.25">
      <c r="A8803" s="135">
        <v>1091256</v>
      </c>
      <c r="B8803" s="148" t="s">
        <v>7570</v>
      </c>
      <c r="C8803" s="135">
        <v>6</v>
      </c>
      <c r="D8803" s="135" t="s">
        <v>20</v>
      </c>
      <c r="E8803" s="188" t="s">
        <v>20</v>
      </c>
      <c r="F8803" s="135" t="s">
        <v>20</v>
      </c>
      <c r="G8803" s="135" t="s">
        <v>21</v>
      </c>
      <c r="H8803" s="135" t="s">
        <v>21</v>
      </c>
      <c r="I8803" s="135" t="s">
        <v>21</v>
      </c>
      <c r="J8803" s="136">
        <v>4.3499999999999996</v>
      </c>
      <c r="K8803" s="136">
        <v>3.1</v>
      </c>
      <c r="L8803" s="136">
        <v>2.35</v>
      </c>
      <c r="M8803" s="137" t="str">
        <f t="shared" si="137"/>
        <v>P</v>
      </c>
      <c r="N8803" s="172" t="s">
        <v>10682</v>
      </c>
      <c r="O8803" s="149" t="s">
        <v>1500</v>
      </c>
      <c r="P8803" s="149" t="s">
        <v>9456</v>
      </c>
      <c r="Q8803" s="150" t="s">
        <v>10519</v>
      </c>
      <c r="R8803" s="189">
        <v>7.32</v>
      </c>
    </row>
    <row r="8804" spans="1:18" x14ac:dyDescent="0.25">
      <c r="A8804" s="132">
        <v>1091257</v>
      </c>
      <c r="B8804" s="145" t="s">
        <v>7571</v>
      </c>
      <c r="C8804" s="132">
        <v>1000</v>
      </c>
      <c r="D8804" s="132" t="s">
        <v>20</v>
      </c>
      <c r="E8804" s="186" t="s">
        <v>20</v>
      </c>
      <c r="F8804" s="132" t="s">
        <v>20</v>
      </c>
      <c r="G8804" s="132" t="s">
        <v>20</v>
      </c>
      <c r="H8804" s="132" t="s">
        <v>20</v>
      </c>
      <c r="I8804" s="132" t="s">
        <v>20</v>
      </c>
      <c r="J8804" s="133">
        <v>1.4</v>
      </c>
      <c r="K8804" s="133">
        <v>1.4</v>
      </c>
      <c r="L8804" s="133">
        <v>0.43</v>
      </c>
      <c r="M8804" s="134" t="str">
        <f t="shared" si="137"/>
        <v>P</v>
      </c>
      <c r="N8804" s="171" t="s">
        <v>10682</v>
      </c>
      <c r="O8804" s="146" t="s">
        <v>1506</v>
      </c>
      <c r="P8804" s="146" t="s">
        <v>9526</v>
      </c>
      <c r="Q8804" s="147" t="s">
        <v>10519</v>
      </c>
      <c r="R8804" s="187">
        <v>50</v>
      </c>
    </row>
    <row r="8805" spans="1:18" x14ac:dyDescent="0.25">
      <c r="A8805" s="135">
        <v>1091258</v>
      </c>
      <c r="B8805" s="148" t="s">
        <v>7572</v>
      </c>
      <c r="C8805" s="135">
        <v>1000</v>
      </c>
      <c r="D8805" s="135" t="s">
        <v>20</v>
      </c>
      <c r="E8805" s="188" t="s">
        <v>20</v>
      </c>
      <c r="F8805" s="135" t="s">
        <v>20</v>
      </c>
      <c r="G8805" s="135" t="s">
        <v>20</v>
      </c>
      <c r="H8805" s="135" t="s">
        <v>20</v>
      </c>
      <c r="I8805" s="135" t="s">
        <v>20</v>
      </c>
      <c r="J8805" s="136">
        <v>1.4</v>
      </c>
      <c r="K8805" s="136">
        <v>1.4</v>
      </c>
      <c r="L8805" s="136">
        <v>0.43</v>
      </c>
      <c r="M8805" s="137" t="str">
        <f t="shared" si="137"/>
        <v>P</v>
      </c>
      <c r="N8805" s="172" t="s">
        <v>10682</v>
      </c>
      <c r="O8805" s="149" t="s">
        <v>1506</v>
      </c>
      <c r="P8805" s="149" t="s">
        <v>9526</v>
      </c>
      <c r="Q8805" s="150" t="s">
        <v>10519</v>
      </c>
      <c r="R8805" s="189">
        <v>50</v>
      </c>
    </row>
    <row r="8806" spans="1:18" x14ac:dyDescent="0.25">
      <c r="A8806" s="132">
        <v>1091259</v>
      </c>
      <c r="B8806" s="145" t="s">
        <v>7573</v>
      </c>
      <c r="C8806" s="132">
        <v>6</v>
      </c>
      <c r="D8806" s="132" t="s">
        <v>20</v>
      </c>
      <c r="E8806" s="186" t="s">
        <v>20</v>
      </c>
      <c r="F8806" s="132" t="s">
        <v>20</v>
      </c>
      <c r="G8806" s="132" t="s">
        <v>21</v>
      </c>
      <c r="H8806" s="132" t="s">
        <v>21</v>
      </c>
      <c r="I8806" s="132" t="s">
        <v>21</v>
      </c>
      <c r="J8806" s="133">
        <v>4.3499999999999996</v>
      </c>
      <c r="K8806" s="133">
        <v>3.1</v>
      </c>
      <c r="L8806" s="133">
        <v>2.35</v>
      </c>
      <c r="M8806" s="134" t="str">
        <f t="shared" si="137"/>
        <v>P</v>
      </c>
      <c r="N8806" s="171" t="s">
        <v>10682</v>
      </c>
      <c r="O8806" s="146" t="s">
        <v>1500</v>
      </c>
      <c r="P8806" s="146" t="s">
        <v>9456</v>
      </c>
      <c r="Q8806" s="147" t="s">
        <v>10519</v>
      </c>
      <c r="R8806" s="187">
        <v>7.38</v>
      </c>
    </row>
    <row r="8807" spans="1:18" x14ac:dyDescent="0.25">
      <c r="A8807" s="135">
        <v>1091260</v>
      </c>
      <c r="B8807" s="148" t="s">
        <v>7574</v>
      </c>
      <c r="C8807" s="135">
        <v>6</v>
      </c>
      <c r="D8807" s="135">
        <v>40</v>
      </c>
      <c r="E8807" s="188" t="s">
        <v>20</v>
      </c>
      <c r="F8807" s="135" t="s">
        <v>20</v>
      </c>
      <c r="G8807" s="135" t="s">
        <v>21</v>
      </c>
      <c r="H8807" s="135" t="s">
        <v>21</v>
      </c>
      <c r="I8807" s="135" t="s">
        <v>21</v>
      </c>
      <c r="J8807" s="136">
        <v>4.3</v>
      </c>
      <c r="K8807" s="136">
        <v>2.95</v>
      </c>
      <c r="L8807" s="136">
        <v>2.2000000000000002</v>
      </c>
      <c r="M8807" s="137" t="str">
        <f t="shared" si="137"/>
        <v>P</v>
      </c>
      <c r="N8807" s="172" t="s">
        <v>10682</v>
      </c>
      <c r="O8807" s="149" t="s">
        <v>1506</v>
      </c>
      <c r="P8807" s="149" t="s">
        <v>9496</v>
      </c>
      <c r="Q8807" s="150" t="s">
        <v>10519</v>
      </c>
      <c r="R8807" s="189">
        <v>1.7399999999999998</v>
      </c>
    </row>
    <row r="8808" spans="1:18" x14ac:dyDescent="0.25">
      <c r="A8808" s="132">
        <v>1091261</v>
      </c>
      <c r="B8808" s="145" t="s">
        <v>7575</v>
      </c>
      <c r="C8808" s="132">
        <v>1000</v>
      </c>
      <c r="D8808" s="132" t="s">
        <v>20</v>
      </c>
      <c r="E8808" s="186" t="s">
        <v>20</v>
      </c>
      <c r="F8808" s="132" t="s">
        <v>20</v>
      </c>
      <c r="G8808" s="132" t="s">
        <v>20</v>
      </c>
      <c r="H8808" s="132" t="s">
        <v>20</v>
      </c>
      <c r="I8808" s="132" t="s">
        <v>20</v>
      </c>
      <c r="J8808" s="133">
        <v>1.4</v>
      </c>
      <c r="K8808" s="133">
        <v>1.4</v>
      </c>
      <c r="L8808" s="133">
        <v>0.43</v>
      </c>
      <c r="M8808" s="134" t="str">
        <f t="shared" si="137"/>
        <v>P</v>
      </c>
      <c r="N8808" s="171" t="s">
        <v>10682</v>
      </c>
      <c r="O8808" s="146" t="s">
        <v>1506</v>
      </c>
      <c r="P8808" s="146" t="s">
        <v>9526</v>
      </c>
      <c r="Q8808" s="147" t="s">
        <v>10519</v>
      </c>
      <c r="R8808" s="187">
        <v>50</v>
      </c>
    </row>
    <row r="8809" spans="1:18" x14ac:dyDescent="0.25">
      <c r="A8809" s="135">
        <v>1091262</v>
      </c>
      <c r="B8809" s="148" t="s">
        <v>7576</v>
      </c>
      <c r="C8809" s="135">
        <v>6</v>
      </c>
      <c r="D8809" s="135">
        <v>40</v>
      </c>
      <c r="E8809" s="188" t="s">
        <v>20</v>
      </c>
      <c r="F8809" s="135" t="s">
        <v>20</v>
      </c>
      <c r="G8809" s="135" t="s">
        <v>21</v>
      </c>
      <c r="H8809" s="135" t="s">
        <v>21</v>
      </c>
      <c r="I8809" s="135" t="s">
        <v>21</v>
      </c>
      <c r="J8809" s="136">
        <v>4.3</v>
      </c>
      <c r="K8809" s="136">
        <v>2.95</v>
      </c>
      <c r="L8809" s="136">
        <v>2.2000000000000002</v>
      </c>
      <c r="M8809" s="137" t="str">
        <f t="shared" si="137"/>
        <v>P</v>
      </c>
      <c r="N8809" s="172" t="s">
        <v>10682</v>
      </c>
      <c r="O8809" s="149" t="s">
        <v>1506</v>
      </c>
      <c r="P8809" s="149" t="s">
        <v>9496</v>
      </c>
      <c r="Q8809" s="150" t="s">
        <v>10519</v>
      </c>
      <c r="R8809" s="189">
        <v>1.7399999999999998</v>
      </c>
    </row>
    <row r="8810" spans="1:18" x14ac:dyDescent="0.25">
      <c r="A8810" s="132">
        <v>1091263</v>
      </c>
      <c r="B8810" s="145" t="s">
        <v>7577</v>
      </c>
      <c r="C8810" s="132">
        <v>1000</v>
      </c>
      <c r="D8810" s="132" t="s">
        <v>20</v>
      </c>
      <c r="E8810" s="186" t="s">
        <v>20</v>
      </c>
      <c r="F8810" s="132" t="s">
        <v>20</v>
      </c>
      <c r="G8810" s="132" t="s">
        <v>20</v>
      </c>
      <c r="H8810" s="132" t="s">
        <v>20</v>
      </c>
      <c r="I8810" s="132" t="s">
        <v>20</v>
      </c>
      <c r="J8810" s="133">
        <v>1.4</v>
      </c>
      <c r="K8810" s="133">
        <v>1.4</v>
      </c>
      <c r="L8810" s="133">
        <v>0.43</v>
      </c>
      <c r="M8810" s="134" t="str">
        <f t="shared" si="137"/>
        <v>P</v>
      </c>
      <c r="N8810" s="171" t="s">
        <v>10682</v>
      </c>
      <c r="O8810" s="146" t="s">
        <v>1506</v>
      </c>
      <c r="P8810" s="146" t="s">
        <v>9526</v>
      </c>
      <c r="Q8810" s="147" t="s">
        <v>10519</v>
      </c>
      <c r="R8810" s="187">
        <v>50</v>
      </c>
    </row>
    <row r="8811" spans="1:18" x14ac:dyDescent="0.25">
      <c r="A8811" s="135">
        <v>1091265</v>
      </c>
      <c r="B8811" s="148" t="s">
        <v>7578</v>
      </c>
      <c r="C8811" s="135">
        <v>6</v>
      </c>
      <c r="D8811" s="135">
        <v>40</v>
      </c>
      <c r="E8811" s="188" t="s">
        <v>20</v>
      </c>
      <c r="F8811" s="135" t="s">
        <v>20</v>
      </c>
      <c r="G8811" s="135" t="s">
        <v>21</v>
      </c>
      <c r="H8811" s="135" t="s">
        <v>21</v>
      </c>
      <c r="I8811" s="135" t="s">
        <v>21</v>
      </c>
      <c r="J8811" s="136">
        <v>4.3</v>
      </c>
      <c r="K8811" s="136">
        <v>2.95</v>
      </c>
      <c r="L8811" s="136">
        <v>2.2000000000000002</v>
      </c>
      <c r="M8811" s="137" t="str">
        <f t="shared" si="137"/>
        <v>P</v>
      </c>
      <c r="N8811" s="172" t="s">
        <v>10682</v>
      </c>
      <c r="O8811" s="149" t="s">
        <v>1506</v>
      </c>
      <c r="P8811" s="149" t="s">
        <v>9496</v>
      </c>
      <c r="Q8811" s="150" t="s">
        <v>10519</v>
      </c>
      <c r="R8811" s="189">
        <v>1.7999999999999998</v>
      </c>
    </row>
    <row r="8812" spans="1:18" x14ac:dyDescent="0.25">
      <c r="A8812" s="132">
        <v>1091266</v>
      </c>
      <c r="B8812" s="145" t="s">
        <v>7579</v>
      </c>
      <c r="C8812" s="132">
        <v>1000</v>
      </c>
      <c r="D8812" s="132" t="s">
        <v>20</v>
      </c>
      <c r="E8812" s="186" t="s">
        <v>20</v>
      </c>
      <c r="F8812" s="132" t="s">
        <v>20</v>
      </c>
      <c r="G8812" s="132" t="s">
        <v>20</v>
      </c>
      <c r="H8812" s="132" t="s">
        <v>20</v>
      </c>
      <c r="I8812" s="132" t="s">
        <v>20</v>
      </c>
      <c r="J8812" s="133">
        <v>1.4</v>
      </c>
      <c r="K8812" s="133">
        <v>1.4</v>
      </c>
      <c r="L8812" s="133">
        <v>0.43</v>
      </c>
      <c r="M8812" s="134" t="str">
        <f t="shared" si="137"/>
        <v>P</v>
      </c>
      <c r="N8812" s="171" t="s">
        <v>10682</v>
      </c>
      <c r="O8812" s="146" t="s">
        <v>1506</v>
      </c>
      <c r="P8812" s="146" t="s">
        <v>9526</v>
      </c>
      <c r="Q8812" s="147" t="s">
        <v>10519</v>
      </c>
      <c r="R8812" s="187">
        <v>50</v>
      </c>
    </row>
    <row r="8813" spans="1:18" x14ac:dyDescent="0.25">
      <c r="A8813" s="135">
        <v>1091267</v>
      </c>
      <c r="B8813" s="148" t="s">
        <v>7580</v>
      </c>
      <c r="C8813" s="135">
        <v>6</v>
      </c>
      <c r="D8813" s="135" t="s">
        <v>20</v>
      </c>
      <c r="E8813" s="188" t="s">
        <v>20</v>
      </c>
      <c r="F8813" s="135" t="s">
        <v>20</v>
      </c>
      <c r="G8813" s="135" t="s">
        <v>20</v>
      </c>
      <c r="H8813" s="135" t="s">
        <v>20</v>
      </c>
      <c r="I8813" s="135" t="s">
        <v>20</v>
      </c>
      <c r="J8813" s="136">
        <v>2.37</v>
      </c>
      <c r="K8813" s="136">
        <v>1.73</v>
      </c>
      <c r="L8813" s="136">
        <v>1.89</v>
      </c>
      <c r="M8813" s="137" t="str">
        <f t="shared" si="137"/>
        <v>P</v>
      </c>
      <c r="N8813" s="172" t="s">
        <v>10682</v>
      </c>
      <c r="O8813" s="149" t="s">
        <v>1500</v>
      </c>
      <c r="P8813" s="149" t="s">
        <v>9418</v>
      </c>
      <c r="Q8813" s="150" t="s">
        <v>10519</v>
      </c>
      <c r="R8813" s="189">
        <v>3.96</v>
      </c>
    </row>
    <row r="8814" spans="1:18" x14ac:dyDescent="0.25">
      <c r="A8814" s="132">
        <v>1091268</v>
      </c>
      <c r="B8814" s="145" t="s">
        <v>7581</v>
      </c>
      <c r="C8814" s="132">
        <v>1000</v>
      </c>
      <c r="D8814" s="132" t="s">
        <v>20</v>
      </c>
      <c r="E8814" s="186" t="s">
        <v>20</v>
      </c>
      <c r="F8814" s="132" t="s">
        <v>20</v>
      </c>
      <c r="G8814" s="132" t="s">
        <v>20</v>
      </c>
      <c r="H8814" s="132" t="s">
        <v>20</v>
      </c>
      <c r="I8814" s="132" t="s">
        <v>20</v>
      </c>
      <c r="J8814" s="133">
        <v>1.4</v>
      </c>
      <c r="K8814" s="133">
        <v>1.4</v>
      </c>
      <c r="L8814" s="133">
        <v>0.43</v>
      </c>
      <c r="M8814" s="134" t="str">
        <f t="shared" si="137"/>
        <v>P</v>
      </c>
      <c r="N8814" s="171" t="s">
        <v>10682</v>
      </c>
      <c r="O8814" s="146" t="s">
        <v>1506</v>
      </c>
      <c r="P8814" s="146" t="s">
        <v>9526</v>
      </c>
      <c r="Q8814" s="147" t="s">
        <v>10519</v>
      </c>
      <c r="R8814" s="187">
        <v>40</v>
      </c>
    </row>
    <row r="8815" spans="1:18" x14ac:dyDescent="0.25">
      <c r="A8815" s="135">
        <v>1091269</v>
      </c>
      <c r="B8815" s="148" t="s">
        <v>7582</v>
      </c>
      <c r="C8815" s="135">
        <v>6</v>
      </c>
      <c r="D8815" s="135" t="s">
        <v>20</v>
      </c>
      <c r="E8815" s="188" t="s">
        <v>20</v>
      </c>
      <c r="F8815" s="135" t="s">
        <v>20</v>
      </c>
      <c r="G8815" s="135" t="s">
        <v>20</v>
      </c>
      <c r="H8815" s="135" t="s">
        <v>20</v>
      </c>
      <c r="I8815" s="135" t="s">
        <v>20</v>
      </c>
      <c r="J8815" s="136">
        <v>3.15</v>
      </c>
      <c r="K8815" s="136">
        <v>1.1499999999999999</v>
      </c>
      <c r="L8815" s="136">
        <v>1.25</v>
      </c>
      <c r="M8815" s="137" t="str">
        <f t="shared" si="137"/>
        <v>P</v>
      </c>
      <c r="N8815" s="172" t="s">
        <v>10682</v>
      </c>
      <c r="O8815" s="149" t="s">
        <v>1614</v>
      </c>
      <c r="P8815" s="149" t="s">
        <v>9419</v>
      </c>
      <c r="Q8815" s="150" t="s">
        <v>10519</v>
      </c>
      <c r="R8815" s="189">
        <v>10.32</v>
      </c>
    </row>
    <row r="8816" spans="1:18" x14ac:dyDescent="0.25">
      <c r="A8816" s="132">
        <v>1091270</v>
      </c>
      <c r="B8816" s="145" t="s">
        <v>7583</v>
      </c>
      <c r="C8816" s="132">
        <v>1000</v>
      </c>
      <c r="D8816" s="132" t="s">
        <v>20</v>
      </c>
      <c r="E8816" s="186" t="s">
        <v>20</v>
      </c>
      <c r="F8816" s="132" t="s">
        <v>20</v>
      </c>
      <c r="G8816" s="132" t="s">
        <v>20</v>
      </c>
      <c r="H8816" s="132" t="s">
        <v>20</v>
      </c>
      <c r="I8816" s="132" t="s">
        <v>20</v>
      </c>
      <c r="J8816" s="133">
        <v>1.4</v>
      </c>
      <c r="K8816" s="133">
        <v>1.4</v>
      </c>
      <c r="L8816" s="133">
        <v>0.43</v>
      </c>
      <c r="M8816" s="134" t="str">
        <f t="shared" si="137"/>
        <v>P</v>
      </c>
      <c r="N8816" s="171" t="s">
        <v>10682</v>
      </c>
      <c r="O8816" s="146" t="s">
        <v>1506</v>
      </c>
      <c r="P8816" s="146" t="s">
        <v>9526</v>
      </c>
      <c r="Q8816" s="147" t="s">
        <v>10519</v>
      </c>
      <c r="R8816" s="187">
        <v>70</v>
      </c>
    </row>
    <row r="8817" spans="1:18" x14ac:dyDescent="0.25">
      <c r="A8817" s="135">
        <v>1091280</v>
      </c>
      <c r="B8817" s="148" t="s">
        <v>7584</v>
      </c>
      <c r="C8817" s="135">
        <v>1</v>
      </c>
      <c r="D8817" s="135" t="s">
        <v>20</v>
      </c>
      <c r="E8817" s="188" t="s">
        <v>20</v>
      </c>
      <c r="F8817" s="135" t="s">
        <v>20</v>
      </c>
      <c r="G8817" s="135" t="s">
        <v>20</v>
      </c>
      <c r="H8817" s="135" t="s">
        <v>20</v>
      </c>
      <c r="I8817" s="135" t="s">
        <v>20</v>
      </c>
      <c r="J8817" s="136">
        <v>3.81</v>
      </c>
      <c r="K8817" s="136">
        <v>1.83</v>
      </c>
      <c r="L8817" s="136">
        <v>1.4E-2</v>
      </c>
      <c r="M8817" s="137" t="str">
        <f t="shared" si="137"/>
        <v>P</v>
      </c>
      <c r="N8817" s="172" t="s">
        <v>10682</v>
      </c>
      <c r="O8817" s="149" t="s">
        <v>1506</v>
      </c>
      <c r="P8817" s="149" t="s">
        <v>9443</v>
      </c>
      <c r="Q8817" s="150" t="s">
        <v>10519</v>
      </c>
      <c r="R8817" s="189">
        <v>0.53</v>
      </c>
    </row>
    <row r="8818" spans="1:18" x14ac:dyDescent="0.25">
      <c r="A8818" s="132">
        <v>1091282</v>
      </c>
      <c r="B8818" s="145" t="s">
        <v>7585</v>
      </c>
      <c r="C8818" s="132">
        <v>1</v>
      </c>
      <c r="D8818" s="132" t="s">
        <v>20</v>
      </c>
      <c r="E8818" s="186" t="s">
        <v>20</v>
      </c>
      <c r="F8818" s="132" t="s">
        <v>20</v>
      </c>
      <c r="G8818" s="132" t="s">
        <v>20</v>
      </c>
      <c r="H8818" s="132" t="s">
        <v>20</v>
      </c>
      <c r="I8818" s="132" t="s">
        <v>20</v>
      </c>
      <c r="J8818" s="133">
        <v>3.81</v>
      </c>
      <c r="K8818" s="133">
        <v>1.83</v>
      </c>
      <c r="L8818" s="133">
        <v>1.4E-2</v>
      </c>
      <c r="M8818" s="134" t="str">
        <f t="shared" si="137"/>
        <v>P</v>
      </c>
      <c r="N8818" s="171" t="s">
        <v>10682</v>
      </c>
      <c r="O8818" s="146" t="s">
        <v>1506</v>
      </c>
      <c r="P8818" s="146" t="s">
        <v>9443</v>
      </c>
      <c r="Q8818" s="147" t="s">
        <v>10519</v>
      </c>
      <c r="R8818" s="187">
        <v>0.48</v>
      </c>
    </row>
    <row r="8819" spans="1:18" x14ac:dyDescent="0.25">
      <c r="A8819" s="135">
        <v>1091287</v>
      </c>
      <c r="B8819" s="148" t="s">
        <v>7586</v>
      </c>
      <c r="C8819" s="135">
        <v>6</v>
      </c>
      <c r="D8819" s="135" t="s">
        <v>20</v>
      </c>
      <c r="E8819" s="188" t="s">
        <v>20</v>
      </c>
      <c r="F8819" s="135" t="s">
        <v>20</v>
      </c>
      <c r="G8819" s="135" t="s">
        <v>20</v>
      </c>
      <c r="H8819" s="135" t="s">
        <v>20</v>
      </c>
      <c r="I8819" s="135" t="s">
        <v>20</v>
      </c>
      <c r="J8819" s="136">
        <v>3.06</v>
      </c>
      <c r="K8819" s="136">
        <v>2.08</v>
      </c>
      <c r="L8819" s="136">
        <v>1.1499999999999999</v>
      </c>
      <c r="M8819" s="137" t="str">
        <f t="shared" si="137"/>
        <v>P</v>
      </c>
      <c r="N8819" s="172" t="s">
        <v>10682</v>
      </c>
      <c r="O8819" s="149" t="s">
        <v>1500</v>
      </c>
      <c r="P8819" s="149" t="s">
        <v>9456</v>
      </c>
      <c r="Q8819" s="150" t="s">
        <v>10519</v>
      </c>
      <c r="R8819" s="189">
        <v>5.82</v>
      </c>
    </row>
    <row r="8820" spans="1:18" x14ac:dyDescent="0.25">
      <c r="A8820" s="132">
        <v>1091289</v>
      </c>
      <c r="B8820" s="145" t="s">
        <v>7587</v>
      </c>
      <c r="C8820" s="132">
        <v>6</v>
      </c>
      <c r="D8820" s="132" t="s">
        <v>20</v>
      </c>
      <c r="E8820" s="186" t="s">
        <v>20</v>
      </c>
      <c r="F8820" s="132" t="s">
        <v>20</v>
      </c>
      <c r="G8820" s="132" t="s">
        <v>20</v>
      </c>
      <c r="H8820" s="132" t="s">
        <v>20</v>
      </c>
      <c r="I8820" s="132" t="s">
        <v>20</v>
      </c>
      <c r="J8820" s="133">
        <v>3.06</v>
      </c>
      <c r="K8820" s="133">
        <v>2.08</v>
      </c>
      <c r="L8820" s="133">
        <v>1.1499999999999999</v>
      </c>
      <c r="M8820" s="134" t="str">
        <f t="shared" si="137"/>
        <v>P</v>
      </c>
      <c r="N8820" s="171" t="s">
        <v>10682</v>
      </c>
      <c r="O8820" s="146" t="s">
        <v>1500</v>
      </c>
      <c r="P8820" s="146" t="s">
        <v>9456</v>
      </c>
      <c r="Q8820" s="147" t="s">
        <v>10519</v>
      </c>
      <c r="R8820" s="187">
        <v>5.64</v>
      </c>
    </row>
    <row r="8821" spans="1:18" x14ac:dyDescent="0.25">
      <c r="A8821" s="135">
        <v>1091290</v>
      </c>
      <c r="B8821" s="148" t="s">
        <v>7588</v>
      </c>
      <c r="C8821" s="135">
        <v>6</v>
      </c>
      <c r="D8821" s="135" t="s">
        <v>20</v>
      </c>
      <c r="E8821" s="188" t="s">
        <v>20</v>
      </c>
      <c r="F8821" s="135" t="s">
        <v>20</v>
      </c>
      <c r="G8821" s="135" t="s">
        <v>20</v>
      </c>
      <c r="H8821" s="135" t="s">
        <v>20</v>
      </c>
      <c r="I8821" s="135" t="s">
        <v>20</v>
      </c>
      <c r="J8821" s="136">
        <v>3.06</v>
      </c>
      <c r="K8821" s="136">
        <v>2.08</v>
      </c>
      <c r="L8821" s="136">
        <v>1.1499999999999999</v>
      </c>
      <c r="M8821" s="137" t="str">
        <f t="shared" si="137"/>
        <v>P</v>
      </c>
      <c r="N8821" s="174" t="s">
        <v>10682</v>
      </c>
      <c r="O8821" s="149" t="s">
        <v>1500</v>
      </c>
      <c r="P8821" s="149" t="s">
        <v>9456</v>
      </c>
      <c r="Q8821" s="150" t="s">
        <v>10519</v>
      </c>
      <c r="R8821" s="189">
        <v>5.5200000000000005</v>
      </c>
    </row>
    <row r="8822" spans="1:18" x14ac:dyDescent="0.25">
      <c r="A8822" s="132">
        <v>1091291</v>
      </c>
      <c r="B8822" s="145" t="s">
        <v>7589</v>
      </c>
      <c r="C8822" s="132">
        <v>6</v>
      </c>
      <c r="D8822" s="132" t="s">
        <v>20</v>
      </c>
      <c r="E8822" s="186" t="s">
        <v>20</v>
      </c>
      <c r="F8822" s="132" t="s">
        <v>20</v>
      </c>
      <c r="G8822" s="132" t="s">
        <v>20</v>
      </c>
      <c r="H8822" s="132" t="s">
        <v>20</v>
      </c>
      <c r="I8822" s="132" t="s">
        <v>20</v>
      </c>
      <c r="J8822" s="133">
        <v>3.06</v>
      </c>
      <c r="K8822" s="133">
        <v>2.08</v>
      </c>
      <c r="L8822" s="133">
        <v>1.1499999999999999</v>
      </c>
      <c r="M8822" s="134" t="str">
        <f t="shared" si="137"/>
        <v>P</v>
      </c>
      <c r="N8822" s="171" t="s">
        <v>10682</v>
      </c>
      <c r="O8822" s="146" t="s">
        <v>1500</v>
      </c>
      <c r="P8822" s="146" t="s">
        <v>9456</v>
      </c>
      <c r="Q8822" s="147" t="s">
        <v>10519</v>
      </c>
      <c r="R8822" s="187">
        <v>3.3134328358208958</v>
      </c>
    </row>
    <row r="8823" spans="1:18" x14ac:dyDescent="0.25">
      <c r="A8823" s="135">
        <v>1091292</v>
      </c>
      <c r="B8823" s="148" t="s">
        <v>161</v>
      </c>
      <c r="C8823" s="135">
        <v>6</v>
      </c>
      <c r="D8823" s="135">
        <v>130</v>
      </c>
      <c r="E8823" s="188" t="s">
        <v>21</v>
      </c>
      <c r="F8823" s="135">
        <v>195</v>
      </c>
      <c r="G8823" s="135" t="s">
        <v>20</v>
      </c>
      <c r="H8823" s="135" t="s">
        <v>20</v>
      </c>
      <c r="I8823" s="135" t="s">
        <v>20</v>
      </c>
      <c r="J8823" s="136">
        <v>3.38</v>
      </c>
      <c r="K8823" s="136">
        <v>2.35</v>
      </c>
      <c r="L8823" s="136">
        <v>1</v>
      </c>
      <c r="M8823" s="137" t="str">
        <f t="shared" si="137"/>
        <v>P</v>
      </c>
      <c r="N8823" s="174" t="s">
        <v>10681</v>
      </c>
      <c r="O8823" s="149" t="s">
        <v>1506</v>
      </c>
      <c r="P8823" s="149" t="s">
        <v>10455</v>
      </c>
      <c r="Q8823" s="150" t="s">
        <v>10519</v>
      </c>
      <c r="R8823" s="189">
        <v>16.98</v>
      </c>
    </row>
    <row r="8824" spans="1:18" x14ac:dyDescent="0.25">
      <c r="A8824" s="132">
        <v>1091293</v>
      </c>
      <c r="B8824" s="145" t="s">
        <v>7590</v>
      </c>
      <c r="C8824" s="132">
        <v>1000</v>
      </c>
      <c r="D8824" s="132" t="s">
        <v>20</v>
      </c>
      <c r="E8824" s="186" t="s">
        <v>20</v>
      </c>
      <c r="F8824" s="132" t="s">
        <v>20</v>
      </c>
      <c r="G8824" s="132" t="s">
        <v>20</v>
      </c>
      <c r="H8824" s="132" t="s">
        <v>20</v>
      </c>
      <c r="I8824" s="132" t="s">
        <v>20</v>
      </c>
      <c r="J8824" s="133">
        <v>1.81</v>
      </c>
      <c r="K8824" s="133">
        <v>1.81</v>
      </c>
      <c r="L8824" s="133">
        <v>0.51</v>
      </c>
      <c r="M8824" s="134" t="str">
        <f t="shared" si="137"/>
        <v>P</v>
      </c>
      <c r="N8824" s="171" t="s">
        <v>10682</v>
      </c>
      <c r="O8824" s="146" t="s">
        <v>1506</v>
      </c>
      <c r="P8824" s="146" t="s">
        <v>9526</v>
      </c>
      <c r="Q8824" s="147" t="s">
        <v>10519</v>
      </c>
      <c r="R8824" s="187">
        <v>50</v>
      </c>
    </row>
    <row r="8825" spans="1:18" x14ac:dyDescent="0.25">
      <c r="A8825" s="135">
        <v>1091295</v>
      </c>
      <c r="B8825" s="148" t="s">
        <v>7591</v>
      </c>
      <c r="C8825" s="135">
        <v>6</v>
      </c>
      <c r="D8825" s="135">
        <v>200</v>
      </c>
      <c r="E8825" s="188" t="s">
        <v>21</v>
      </c>
      <c r="F8825" s="135">
        <v>220</v>
      </c>
      <c r="G8825" s="135" t="s">
        <v>20</v>
      </c>
      <c r="H8825" s="135" t="s">
        <v>20</v>
      </c>
      <c r="I8825" s="135" t="s">
        <v>20</v>
      </c>
      <c r="J8825" s="136">
        <v>2.84</v>
      </c>
      <c r="K8825" s="136">
        <v>1.96</v>
      </c>
      <c r="L8825" s="136">
        <v>1.18</v>
      </c>
      <c r="M8825" s="137" t="str">
        <f t="shared" si="137"/>
        <v>P</v>
      </c>
      <c r="N8825" s="172" t="s">
        <v>10681</v>
      </c>
      <c r="O8825" s="149" t="s">
        <v>1693</v>
      </c>
      <c r="P8825" s="149" t="s">
        <v>10126</v>
      </c>
      <c r="Q8825" s="150" t="s">
        <v>10519</v>
      </c>
      <c r="R8825" s="189">
        <v>6.18</v>
      </c>
    </row>
    <row r="8826" spans="1:18" x14ac:dyDescent="0.25">
      <c r="A8826" s="132">
        <v>1091297</v>
      </c>
      <c r="B8826" s="145" t="s">
        <v>7592</v>
      </c>
      <c r="C8826" s="132">
        <v>100</v>
      </c>
      <c r="D8826" s="132" t="s">
        <v>20</v>
      </c>
      <c r="E8826" s="186" t="s">
        <v>20</v>
      </c>
      <c r="F8826" s="132" t="s">
        <v>20</v>
      </c>
      <c r="G8826" s="132" t="s">
        <v>20</v>
      </c>
      <c r="H8826" s="132" t="s">
        <v>20</v>
      </c>
      <c r="I8826" s="132" t="s">
        <v>20</v>
      </c>
      <c r="J8826" s="133">
        <v>0.45</v>
      </c>
      <c r="K8826" s="133">
        <v>0.45</v>
      </c>
      <c r="L8826" s="133">
        <v>3</v>
      </c>
      <c r="M8826" s="134" t="str">
        <f t="shared" si="137"/>
        <v>P</v>
      </c>
      <c r="N8826" s="171" t="s">
        <v>10682</v>
      </c>
      <c r="O8826" s="146" t="s">
        <v>1500</v>
      </c>
      <c r="P8826" s="146" t="s">
        <v>9418</v>
      </c>
      <c r="Q8826" s="147" t="s">
        <v>10519</v>
      </c>
      <c r="R8826" s="187">
        <v>5.2238805970149258</v>
      </c>
    </row>
    <row r="8827" spans="1:18" x14ac:dyDescent="0.25">
      <c r="A8827" s="135">
        <v>1091298</v>
      </c>
      <c r="B8827" s="148" t="s">
        <v>7593</v>
      </c>
      <c r="C8827" s="135">
        <v>1000</v>
      </c>
      <c r="D8827" s="135" t="s">
        <v>20</v>
      </c>
      <c r="E8827" s="188" t="s">
        <v>20</v>
      </c>
      <c r="F8827" s="135" t="s">
        <v>20</v>
      </c>
      <c r="G8827" s="135" t="s">
        <v>20</v>
      </c>
      <c r="H8827" s="135" t="s">
        <v>20</v>
      </c>
      <c r="I8827" s="135" t="s">
        <v>20</v>
      </c>
      <c r="J8827" s="136">
        <v>1.4</v>
      </c>
      <c r="K8827" s="136">
        <v>1.4</v>
      </c>
      <c r="L8827" s="136">
        <v>0.43</v>
      </c>
      <c r="M8827" s="137" t="str">
        <f t="shared" si="137"/>
        <v>P</v>
      </c>
      <c r="N8827" s="172" t="s">
        <v>10682</v>
      </c>
      <c r="O8827" s="149" t="s">
        <v>1506</v>
      </c>
      <c r="P8827" s="149" t="s">
        <v>9526</v>
      </c>
      <c r="Q8827" s="150" t="s">
        <v>10519</v>
      </c>
      <c r="R8827" s="189">
        <v>40</v>
      </c>
    </row>
    <row r="8828" spans="1:18" x14ac:dyDescent="0.25">
      <c r="A8828" s="132">
        <v>1091299</v>
      </c>
      <c r="B8828" s="145" t="s">
        <v>7594</v>
      </c>
      <c r="C8828" s="132">
        <v>1000</v>
      </c>
      <c r="D8828" s="132" t="s">
        <v>20</v>
      </c>
      <c r="E8828" s="186" t="s">
        <v>20</v>
      </c>
      <c r="F8828" s="132" t="s">
        <v>20</v>
      </c>
      <c r="G8828" s="132" t="s">
        <v>20</v>
      </c>
      <c r="H8828" s="132" t="s">
        <v>20</v>
      </c>
      <c r="I8828" s="132" t="s">
        <v>20</v>
      </c>
      <c r="J8828" s="133">
        <v>2.0499999999999998</v>
      </c>
      <c r="K8828" s="133">
        <v>2.0499999999999998</v>
      </c>
      <c r="L8828" s="133">
        <v>0.65</v>
      </c>
      <c r="M8828" s="134" t="str">
        <f t="shared" si="137"/>
        <v>P</v>
      </c>
      <c r="N8828" s="171" t="s">
        <v>10682</v>
      </c>
      <c r="O8828" s="146" t="s">
        <v>1506</v>
      </c>
      <c r="P8828" s="146" t="s">
        <v>9526</v>
      </c>
      <c r="Q8828" s="147" t="s">
        <v>10519</v>
      </c>
      <c r="R8828" s="187">
        <v>50</v>
      </c>
    </row>
    <row r="8829" spans="1:18" x14ac:dyDescent="0.25">
      <c r="A8829" s="135">
        <v>1091301</v>
      </c>
      <c r="B8829" s="148" t="s">
        <v>7595</v>
      </c>
      <c r="C8829" s="135">
        <v>1000</v>
      </c>
      <c r="D8829" s="135" t="s">
        <v>20</v>
      </c>
      <c r="E8829" s="188" t="s">
        <v>20</v>
      </c>
      <c r="F8829" s="135" t="s">
        <v>20</v>
      </c>
      <c r="G8829" s="135" t="s">
        <v>20</v>
      </c>
      <c r="H8829" s="135" t="s">
        <v>20</v>
      </c>
      <c r="I8829" s="135" t="s">
        <v>20</v>
      </c>
      <c r="J8829" s="136">
        <v>2.0299999999999998</v>
      </c>
      <c r="K8829" s="136">
        <v>2.0299999999999998</v>
      </c>
      <c r="L8829" s="136">
        <v>0.65</v>
      </c>
      <c r="M8829" s="137" t="str">
        <f t="shared" si="137"/>
        <v>P</v>
      </c>
      <c r="N8829" s="172" t="s">
        <v>10682</v>
      </c>
      <c r="O8829" s="149" t="s">
        <v>1506</v>
      </c>
      <c r="P8829" s="149" t="s">
        <v>9526</v>
      </c>
      <c r="Q8829" s="150" t="s">
        <v>10519</v>
      </c>
      <c r="R8829" s="189">
        <v>50</v>
      </c>
    </row>
    <row r="8830" spans="1:18" x14ac:dyDescent="0.25">
      <c r="A8830" s="132">
        <v>1091302</v>
      </c>
      <c r="B8830" s="145" t="s">
        <v>7596</v>
      </c>
      <c r="C8830" s="132">
        <v>1000</v>
      </c>
      <c r="D8830" s="132" t="s">
        <v>20</v>
      </c>
      <c r="E8830" s="186" t="s">
        <v>20</v>
      </c>
      <c r="F8830" s="132" t="s">
        <v>20</v>
      </c>
      <c r="G8830" s="132" t="s">
        <v>20</v>
      </c>
      <c r="H8830" s="132" t="s">
        <v>20</v>
      </c>
      <c r="I8830" s="132" t="s">
        <v>20</v>
      </c>
      <c r="J8830" s="133">
        <v>2.0499999999999998</v>
      </c>
      <c r="K8830" s="133">
        <v>2.0499999999999998</v>
      </c>
      <c r="L8830" s="133">
        <v>0.65</v>
      </c>
      <c r="M8830" s="134" t="str">
        <f t="shared" si="137"/>
        <v>P</v>
      </c>
      <c r="N8830" s="171" t="s">
        <v>10682</v>
      </c>
      <c r="O8830" s="146" t="s">
        <v>1506</v>
      </c>
      <c r="P8830" s="146" t="s">
        <v>9526</v>
      </c>
      <c r="Q8830" s="147" t="s">
        <v>10519</v>
      </c>
      <c r="R8830" s="187">
        <v>50</v>
      </c>
    </row>
    <row r="8831" spans="1:18" x14ac:dyDescent="0.25">
      <c r="A8831" s="135">
        <v>1091303</v>
      </c>
      <c r="B8831" s="148" t="s">
        <v>7597</v>
      </c>
      <c r="C8831" s="135">
        <v>1000</v>
      </c>
      <c r="D8831" s="135" t="s">
        <v>20</v>
      </c>
      <c r="E8831" s="188" t="s">
        <v>20</v>
      </c>
      <c r="F8831" s="135" t="s">
        <v>20</v>
      </c>
      <c r="G8831" s="135" t="s">
        <v>20</v>
      </c>
      <c r="H8831" s="135" t="s">
        <v>20</v>
      </c>
      <c r="I8831" s="135" t="s">
        <v>20</v>
      </c>
      <c r="J8831" s="136">
        <v>2.04</v>
      </c>
      <c r="K8831" s="136">
        <v>2.0499999999999998</v>
      </c>
      <c r="L8831" s="136">
        <v>0.65</v>
      </c>
      <c r="M8831" s="137" t="str">
        <f t="shared" si="137"/>
        <v>P</v>
      </c>
      <c r="N8831" s="172" t="s">
        <v>10682</v>
      </c>
      <c r="O8831" s="149" t="s">
        <v>1506</v>
      </c>
      <c r="P8831" s="149" t="s">
        <v>9526</v>
      </c>
      <c r="Q8831" s="150" t="s">
        <v>10519</v>
      </c>
      <c r="R8831" s="189">
        <v>50</v>
      </c>
    </row>
    <row r="8832" spans="1:18" x14ac:dyDescent="0.25">
      <c r="A8832" s="132">
        <v>1091304</v>
      </c>
      <c r="B8832" s="145" t="s">
        <v>7598</v>
      </c>
      <c r="C8832" s="132">
        <v>1000</v>
      </c>
      <c r="D8832" s="132" t="s">
        <v>20</v>
      </c>
      <c r="E8832" s="186" t="s">
        <v>20</v>
      </c>
      <c r="F8832" s="132" t="s">
        <v>20</v>
      </c>
      <c r="G8832" s="132" t="s">
        <v>20</v>
      </c>
      <c r="H8832" s="132" t="s">
        <v>20</v>
      </c>
      <c r="I8832" s="132" t="s">
        <v>20</v>
      </c>
      <c r="J8832" s="133">
        <v>2.11</v>
      </c>
      <c r="K8832" s="133">
        <v>2.11</v>
      </c>
      <c r="L8832" s="133">
        <v>0.56999999999999995</v>
      </c>
      <c r="M8832" s="134" t="str">
        <f t="shared" si="137"/>
        <v>P</v>
      </c>
      <c r="N8832" s="171" t="s">
        <v>10682</v>
      </c>
      <c r="O8832" s="146" t="s">
        <v>1506</v>
      </c>
      <c r="P8832" s="146" t="s">
        <v>9526</v>
      </c>
      <c r="Q8832" s="147" t="s">
        <v>10519</v>
      </c>
      <c r="R8832" s="187">
        <v>90</v>
      </c>
    </row>
    <row r="8833" spans="1:18" x14ac:dyDescent="0.25">
      <c r="A8833" s="135">
        <v>1091305</v>
      </c>
      <c r="B8833" s="148" t="s">
        <v>7599</v>
      </c>
      <c r="C8833" s="135">
        <v>1000</v>
      </c>
      <c r="D8833" s="135" t="s">
        <v>20</v>
      </c>
      <c r="E8833" s="188" t="s">
        <v>20</v>
      </c>
      <c r="F8833" s="135" t="s">
        <v>20</v>
      </c>
      <c r="G8833" s="135" t="s">
        <v>20</v>
      </c>
      <c r="H8833" s="135" t="s">
        <v>20</v>
      </c>
      <c r="I8833" s="135" t="s">
        <v>20</v>
      </c>
      <c r="J8833" s="136">
        <v>1.56</v>
      </c>
      <c r="K8833" s="136">
        <v>1.56</v>
      </c>
      <c r="L8833" s="136">
        <v>0.49</v>
      </c>
      <c r="M8833" s="137" t="str">
        <f t="shared" si="137"/>
        <v>P</v>
      </c>
      <c r="N8833" s="172" t="s">
        <v>10682</v>
      </c>
      <c r="O8833" s="149" t="s">
        <v>1506</v>
      </c>
      <c r="P8833" s="149" t="s">
        <v>9526</v>
      </c>
      <c r="Q8833" s="150" t="s">
        <v>10519</v>
      </c>
      <c r="R8833" s="189">
        <v>40</v>
      </c>
    </row>
    <row r="8834" spans="1:18" x14ac:dyDescent="0.25">
      <c r="A8834" s="132">
        <v>1091306</v>
      </c>
      <c r="B8834" s="145" t="s">
        <v>7600</v>
      </c>
      <c r="C8834" s="132">
        <v>100</v>
      </c>
      <c r="D8834" s="132" t="s">
        <v>20</v>
      </c>
      <c r="E8834" s="186" t="s">
        <v>20</v>
      </c>
      <c r="F8834" s="132" t="s">
        <v>20</v>
      </c>
      <c r="G8834" s="132" t="s">
        <v>20</v>
      </c>
      <c r="H8834" s="132" t="s">
        <v>20</v>
      </c>
      <c r="I8834" s="132" t="s">
        <v>20</v>
      </c>
      <c r="J8834" s="133">
        <v>0.6</v>
      </c>
      <c r="K8834" s="133">
        <v>0.6</v>
      </c>
      <c r="L8834" s="133">
        <v>3</v>
      </c>
      <c r="M8834" s="134" t="str">
        <f t="shared" ref="M8834:M8897" si="138">HYPERLINK(CONCATENATE("T:\Distribution Centre\RDC Department Shared\Cubiscan photos","\",A8834,"-pac.jpg"),"P")</f>
        <v>P</v>
      </c>
      <c r="N8834" s="171" t="s">
        <v>10682</v>
      </c>
      <c r="O8834" s="146" t="s">
        <v>1500</v>
      </c>
      <c r="P8834" s="146" t="s">
        <v>9418</v>
      </c>
      <c r="Q8834" s="147" t="s">
        <v>10519</v>
      </c>
      <c r="R8834" s="187">
        <v>7.4626865671641784</v>
      </c>
    </row>
    <row r="8835" spans="1:18" x14ac:dyDescent="0.25">
      <c r="A8835" s="135">
        <v>1091308</v>
      </c>
      <c r="B8835" s="148" t="s">
        <v>7601</v>
      </c>
      <c r="C8835" s="135">
        <v>6</v>
      </c>
      <c r="D8835" s="135" t="s">
        <v>20</v>
      </c>
      <c r="E8835" s="188" t="s">
        <v>20</v>
      </c>
      <c r="F8835" s="135" t="s">
        <v>20</v>
      </c>
      <c r="G8835" s="135" t="s">
        <v>20</v>
      </c>
      <c r="H8835" s="135" t="s">
        <v>20</v>
      </c>
      <c r="I8835" s="135" t="s">
        <v>20</v>
      </c>
      <c r="J8835" s="136">
        <v>4.05</v>
      </c>
      <c r="K8835" s="136">
        <v>2.65</v>
      </c>
      <c r="L8835" s="136">
        <v>1.55</v>
      </c>
      <c r="M8835" s="137" t="str">
        <f t="shared" si="138"/>
        <v>P</v>
      </c>
      <c r="N8835" s="172" t="s">
        <v>10682</v>
      </c>
      <c r="O8835" s="149" t="s">
        <v>1500</v>
      </c>
      <c r="P8835" s="149" t="s">
        <v>9456</v>
      </c>
      <c r="Q8835" s="150" t="s">
        <v>10519</v>
      </c>
      <c r="R8835" s="189">
        <v>8.4599999999999991</v>
      </c>
    </row>
    <row r="8836" spans="1:18" x14ac:dyDescent="0.25">
      <c r="A8836" s="132">
        <v>1091309</v>
      </c>
      <c r="B8836" s="145" t="s">
        <v>7602</v>
      </c>
      <c r="C8836" s="132">
        <v>1000</v>
      </c>
      <c r="D8836" s="132" t="s">
        <v>20</v>
      </c>
      <c r="E8836" s="186" t="s">
        <v>20</v>
      </c>
      <c r="F8836" s="132" t="s">
        <v>20</v>
      </c>
      <c r="G8836" s="132" t="s">
        <v>20</v>
      </c>
      <c r="H8836" s="132" t="s">
        <v>20</v>
      </c>
      <c r="I8836" s="132" t="s">
        <v>20</v>
      </c>
      <c r="J8836" s="133">
        <v>1.4</v>
      </c>
      <c r="K8836" s="133">
        <v>1.4</v>
      </c>
      <c r="L8836" s="133">
        <v>0.43</v>
      </c>
      <c r="M8836" s="134" t="str">
        <f t="shared" si="138"/>
        <v>P</v>
      </c>
      <c r="N8836" s="171" t="s">
        <v>10682</v>
      </c>
      <c r="O8836" s="146" t="s">
        <v>1506</v>
      </c>
      <c r="P8836" s="146" t="s">
        <v>9526</v>
      </c>
      <c r="Q8836" s="147" t="s">
        <v>10519</v>
      </c>
      <c r="R8836" s="187">
        <v>40</v>
      </c>
    </row>
    <row r="8837" spans="1:18" x14ac:dyDescent="0.25">
      <c r="A8837" s="135">
        <v>1091313</v>
      </c>
      <c r="B8837" s="148" t="s">
        <v>7603</v>
      </c>
      <c r="C8837" s="135">
        <v>6</v>
      </c>
      <c r="D8837" s="135" t="s">
        <v>20</v>
      </c>
      <c r="E8837" s="188" t="s">
        <v>20</v>
      </c>
      <c r="F8837" s="135" t="s">
        <v>20</v>
      </c>
      <c r="G8837" s="135" t="s">
        <v>20</v>
      </c>
      <c r="H8837" s="135" t="s">
        <v>20</v>
      </c>
      <c r="I8837" s="135" t="s">
        <v>20</v>
      </c>
      <c r="J8837" s="136">
        <v>4.05</v>
      </c>
      <c r="K8837" s="136">
        <v>2.65</v>
      </c>
      <c r="L8837" s="136">
        <v>1.55</v>
      </c>
      <c r="M8837" s="137" t="str">
        <f t="shared" si="138"/>
        <v>P</v>
      </c>
      <c r="N8837" s="172" t="s">
        <v>10682</v>
      </c>
      <c r="O8837" s="149" t="s">
        <v>1500</v>
      </c>
      <c r="P8837" s="149" t="s">
        <v>9456</v>
      </c>
      <c r="Q8837" s="150" t="s">
        <v>10519</v>
      </c>
      <c r="R8837" s="189">
        <v>8.64</v>
      </c>
    </row>
    <row r="8838" spans="1:18" x14ac:dyDescent="0.25">
      <c r="A8838" s="132">
        <v>1091314</v>
      </c>
      <c r="B8838" s="145" t="s">
        <v>7604</v>
      </c>
      <c r="C8838" s="132">
        <v>1</v>
      </c>
      <c r="D8838" s="132" t="s">
        <v>20</v>
      </c>
      <c r="E8838" s="186" t="s">
        <v>20</v>
      </c>
      <c r="F8838" s="132" t="s">
        <v>20</v>
      </c>
      <c r="G8838" s="132" t="s">
        <v>20</v>
      </c>
      <c r="H8838" s="132" t="s">
        <v>20</v>
      </c>
      <c r="I8838" s="132" t="s">
        <v>20</v>
      </c>
      <c r="J8838" s="133">
        <v>3.48</v>
      </c>
      <c r="K8838" s="133">
        <v>1.64</v>
      </c>
      <c r="L8838" s="133">
        <v>1.4E-2</v>
      </c>
      <c r="M8838" s="134" t="str">
        <f t="shared" si="138"/>
        <v>P</v>
      </c>
      <c r="N8838" s="171" t="s">
        <v>10682</v>
      </c>
      <c r="O8838" s="146" t="s">
        <v>1506</v>
      </c>
      <c r="P8838" s="146" t="s">
        <v>9443</v>
      </c>
      <c r="Q8838" s="147" t="s">
        <v>10519</v>
      </c>
      <c r="R8838" s="187">
        <v>0.23</v>
      </c>
    </row>
    <row r="8839" spans="1:18" x14ac:dyDescent="0.25">
      <c r="A8839" s="135">
        <v>1091315</v>
      </c>
      <c r="B8839" s="148" t="s">
        <v>7605</v>
      </c>
      <c r="C8839" s="135">
        <v>1</v>
      </c>
      <c r="D8839" s="135" t="s">
        <v>20</v>
      </c>
      <c r="E8839" s="188" t="s">
        <v>20</v>
      </c>
      <c r="F8839" s="135" t="s">
        <v>20</v>
      </c>
      <c r="G8839" s="135" t="s">
        <v>20</v>
      </c>
      <c r="H8839" s="135" t="s">
        <v>20</v>
      </c>
      <c r="I8839" s="135" t="s">
        <v>20</v>
      </c>
      <c r="J8839" s="136">
        <v>2.81</v>
      </c>
      <c r="K8839" s="136">
        <v>1.47</v>
      </c>
      <c r="L8839" s="136">
        <v>1.7000000000000001E-2</v>
      </c>
      <c r="M8839" s="137" t="str">
        <f t="shared" si="138"/>
        <v>P</v>
      </c>
      <c r="N8839" s="172" t="s">
        <v>10682</v>
      </c>
      <c r="O8839" s="149" t="s">
        <v>1506</v>
      </c>
      <c r="P8839" s="149" t="s">
        <v>9443</v>
      </c>
      <c r="Q8839" s="150" t="s">
        <v>10519</v>
      </c>
      <c r="R8839" s="189">
        <v>0.23</v>
      </c>
    </row>
    <row r="8840" spans="1:18" x14ac:dyDescent="0.25">
      <c r="A8840" s="132">
        <v>1091316</v>
      </c>
      <c r="B8840" s="145" t="s">
        <v>7606</v>
      </c>
      <c r="C8840" s="132">
        <v>6</v>
      </c>
      <c r="D8840" s="132" t="s">
        <v>20</v>
      </c>
      <c r="E8840" s="186" t="s">
        <v>20</v>
      </c>
      <c r="F8840" s="132" t="s">
        <v>20</v>
      </c>
      <c r="G8840" s="132" t="s">
        <v>20</v>
      </c>
      <c r="H8840" s="132" t="s">
        <v>20</v>
      </c>
      <c r="I8840" s="132" t="s">
        <v>20</v>
      </c>
      <c r="J8840" s="133">
        <v>4.05</v>
      </c>
      <c r="K8840" s="133">
        <v>2.65</v>
      </c>
      <c r="L8840" s="133">
        <v>1.55</v>
      </c>
      <c r="M8840" s="134" t="str">
        <f t="shared" si="138"/>
        <v>P</v>
      </c>
      <c r="N8840" s="171" t="s">
        <v>10682</v>
      </c>
      <c r="O8840" s="146" t="s">
        <v>1500</v>
      </c>
      <c r="P8840" s="146" t="s">
        <v>9456</v>
      </c>
      <c r="Q8840" s="147" t="s">
        <v>10519</v>
      </c>
      <c r="R8840" s="187">
        <v>8.58</v>
      </c>
    </row>
    <row r="8841" spans="1:18" x14ac:dyDescent="0.25">
      <c r="A8841" s="135">
        <v>1091317</v>
      </c>
      <c r="B8841" s="148" t="s">
        <v>7607</v>
      </c>
      <c r="C8841" s="135">
        <v>6</v>
      </c>
      <c r="D8841" s="135" t="s">
        <v>20</v>
      </c>
      <c r="E8841" s="188" t="s">
        <v>20</v>
      </c>
      <c r="F8841" s="135" t="s">
        <v>20</v>
      </c>
      <c r="G8841" s="135" t="s">
        <v>20</v>
      </c>
      <c r="H8841" s="135" t="s">
        <v>20</v>
      </c>
      <c r="I8841" s="135" t="s">
        <v>20</v>
      </c>
      <c r="J8841" s="136">
        <v>4.05</v>
      </c>
      <c r="K8841" s="136">
        <v>2.65</v>
      </c>
      <c r="L8841" s="136">
        <v>1.55</v>
      </c>
      <c r="M8841" s="137" t="str">
        <f t="shared" si="138"/>
        <v>P</v>
      </c>
      <c r="N8841" s="172" t="s">
        <v>10682</v>
      </c>
      <c r="O8841" s="149" t="s">
        <v>1500</v>
      </c>
      <c r="P8841" s="149" t="s">
        <v>9456</v>
      </c>
      <c r="Q8841" s="150" t="s">
        <v>10519</v>
      </c>
      <c r="R8841" s="189">
        <v>8.58</v>
      </c>
    </row>
    <row r="8842" spans="1:18" x14ac:dyDescent="0.25">
      <c r="A8842" s="132">
        <v>1091318</v>
      </c>
      <c r="B8842" s="145" t="s">
        <v>7608</v>
      </c>
      <c r="C8842" s="132">
        <v>1000</v>
      </c>
      <c r="D8842" s="132" t="s">
        <v>20</v>
      </c>
      <c r="E8842" s="186" t="s">
        <v>20</v>
      </c>
      <c r="F8842" s="132" t="s">
        <v>20</v>
      </c>
      <c r="G8842" s="132" t="s">
        <v>20</v>
      </c>
      <c r="H8842" s="132" t="s">
        <v>20</v>
      </c>
      <c r="I8842" s="132" t="s">
        <v>20</v>
      </c>
      <c r="J8842" s="133">
        <v>1.4</v>
      </c>
      <c r="K8842" s="133">
        <v>1.4</v>
      </c>
      <c r="L8842" s="133">
        <v>0.43</v>
      </c>
      <c r="M8842" s="134" t="str">
        <f t="shared" si="138"/>
        <v>P</v>
      </c>
      <c r="N8842" s="171" t="s">
        <v>10682</v>
      </c>
      <c r="O8842" s="146" t="s">
        <v>1506</v>
      </c>
      <c r="P8842" s="146" t="s">
        <v>9526</v>
      </c>
      <c r="Q8842" s="147" t="s">
        <v>10519</v>
      </c>
      <c r="R8842" s="187">
        <v>40</v>
      </c>
    </row>
    <row r="8843" spans="1:18" x14ac:dyDescent="0.25">
      <c r="A8843" s="135">
        <v>1091319</v>
      </c>
      <c r="B8843" s="148" t="s">
        <v>7609</v>
      </c>
      <c r="C8843" s="135">
        <v>1000</v>
      </c>
      <c r="D8843" s="135" t="s">
        <v>20</v>
      </c>
      <c r="E8843" s="188" t="s">
        <v>20</v>
      </c>
      <c r="F8843" s="135" t="s">
        <v>20</v>
      </c>
      <c r="G8843" s="135" t="s">
        <v>20</v>
      </c>
      <c r="H8843" s="135" t="s">
        <v>20</v>
      </c>
      <c r="I8843" s="135" t="s">
        <v>20</v>
      </c>
      <c r="J8843" s="136">
        <v>1.4</v>
      </c>
      <c r="K8843" s="136">
        <v>1.4</v>
      </c>
      <c r="L8843" s="136">
        <v>0.43</v>
      </c>
      <c r="M8843" s="137" t="str">
        <f t="shared" si="138"/>
        <v>P</v>
      </c>
      <c r="N8843" s="172" t="s">
        <v>10682</v>
      </c>
      <c r="O8843" s="149" t="s">
        <v>1506</v>
      </c>
      <c r="P8843" s="149" t="s">
        <v>9526</v>
      </c>
      <c r="Q8843" s="150" t="s">
        <v>10519</v>
      </c>
      <c r="R8843" s="189">
        <v>40</v>
      </c>
    </row>
    <row r="8844" spans="1:18" x14ac:dyDescent="0.25">
      <c r="A8844" s="132">
        <v>1091321</v>
      </c>
      <c r="B8844" s="145" t="s">
        <v>7610</v>
      </c>
      <c r="C8844" s="132">
        <v>4</v>
      </c>
      <c r="D8844" s="132" t="s">
        <v>20</v>
      </c>
      <c r="E8844" s="186" t="s">
        <v>20</v>
      </c>
      <c r="F8844" s="132" t="s">
        <v>20</v>
      </c>
      <c r="G8844" s="132" t="s">
        <v>20</v>
      </c>
      <c r="H8844" s="132" t="s">
        <v>20</v>
      </c>
      <c r="I8844" s="132" t="s">
        <v>20</v>
      </c>
      <c r="J8844" s="133">
        <v>4.26</v>
      </c>
      <c r="K8844" s="133">
        <v>3</v>
      </c>
      <c r="L8844" s="133">
        <v>1.65</v>
      </c>
      <c r="M8844" s="134" t="str">
        <f t="shared" si="138"/>
        <v>P</v>
      </c>
      <c r="N8844" s="173" t="s">
        <v>10682</v>
      </c>
      <c r="O8844" s="146" t="s">
        <v>1500</v>
      </c>
      <c r="P8844" s="146" t="s">
        <v>9418</v>
      </c>
      <c r="Q8844" s="147" t="s">
        <v>10519</v>
      </c>
      <c r="R8844" s="187">
        <v>5.4</v>
      </c>
    </row>
    <row r="8845" spans="1:18" x14ac:dyDescent="0.25">
      <c r="A8845" s="135">
        <v>1091322</v>
      </c>
      <c r="B8845" s="148" t="s">
        <v>7611</v>
      </c>
      <c r="C8845" s="135">
        <v>4</v>
      </c>
      <c r="D8845" s="135" t="s">
        <v>20</v>
      </c>
      <c r="E8845" s="188" t="s">
        <v>20</v>
      </c>
      <c r="F8845" s="135" t="s">
        <v>20</v>
      </c>
      <c r="G8845" s="135" t="s">
        <v>20</v>
      </c>
      <c r="H8845" s="135" t="s">
        <v>20</v>
      </c>
      <c r="I8845" s="135" t="s">
        <v>20</v>
      </c>
      <c r="J8845" s="136">
        <v>4.26</v>
      </c>
      <c r="K8845" s="136">
        <v>3</v>
      </c>
      <c r="L8845" s="136">
        <v>1.65</v>
      </c>
      <c r="M8845" s="137" t="str">
        <f t="shared" si="138"/>
        <v>P</v>
      </c>
      <c r="N8845" s="174" t="s">
        <v>10682</v>
      </c>
      <c r="O8845" s="149" t="s">
        <v>1500</v>
      </c>
      <c r="P8845" s="149" t="s">
        <v>9418</v>
      </c>
      <c r="Q8845" s="150" t="s">
        <v>10519</v>
      </c>
      <c r="R8845" s="189">
        <v>5.44</v>
      </c>
    </row>
    <row r="8846" spans="1:18" x14ac:dyDescent="0.25">
      <c r="A8846" s="132">
        <v>1091331</v>
      </c>
      <c r="B8846" s="145" t="s">
        <v>7612</v>
      </c>
      <c r="C8846" s="132">
        <v>6</v>
      </c>
      <c r="D8846" s="132">
        <v>800</v>
      </c>
      <c r="E8846" s="186" t="s">
        <v>21</v>
      </c>
      <c r="F8846" s="132">
        <v>1200</v>
      </c>
      <c r="G8846" s="132">
        <v>24</v>
      </c>
      <c r="H8846" s="132">
        <v>30</v>
      </c>
      <c r="I8846" s="132">
        <v>2</v>
      </c>
      <c r="J8846" s="133">
        <v>2.2200000000000002</v>
      </c>
      <c r="K8846" s="133">
        <v>0.75</v>
      </c>
      <c r="L8846" s="133">
        <v>0.62</v>
      </c>
      <c r="M8846" s="134" t="str">
        <f t="shared" si="138"/>
        <v>P</v>
      </c>
      <c r="N8846" s="173" t="s">
        <v>10681</v>
      </c>
      <c r="O8846" s="146" t="s">
        <v>1581</v>
      </c>
      <c r="P8846" s="146" t="s">
        <v>10581</v>
      </c>
      <c r="Q8846" s="147" t="s">
        <v>10519</v>
      </c>
      <c r="R8846" s="187">
        <v>2.52</v>
      </c>
    </row>
    <row r="8847" spans="1:18" x14ac:dyDescent="0.25">
      <c r="A8847" s="135">
        <v>1091332</v>
      </c>
      <c r="B8847" s="148" t="s">
        <v>7613</v>
      </c>
      <c r="C8847" s="135">
        <v>6</v>
      </c>
      <c r="D8847" s="135">
        <v>264</v>
      </c>
      <c r="E8847" s="188" t="s">
        <v>21</v>
      </c>
      <c r="F8847" s="135">
        <v>372</v>
      </c>
      <c r="G8847" s="135">
        <v>5</v>
      </c>
      <c r="H8847" s="135">
        <v>6</v>
      </c>
      <c r="I8847" s="135">
        <v>5</v>
      </c>
      <c r="J8847" s="136">
        <v>3.2</v>
      </c>
      <c r="K8847" s="136">
        <v>2.14</v>
      </c>
      <c r="L8847" s="136">
        <v>0.48</v>
      </c>
      <c r="M8847" s="137" t="str">
        <f t="shared" si="138"/>
        <v>P</v>
      </c>
      <c r="N8847" s="172" t="s">
        <v>10681</v>
      </c>
      <c r="O8847" s="149" t="s">
        <v>1581</v>
      </c>
      <c r="P8847" s="149" t="s">
        <v>10581</v>
      </c>
      <c r="Q8847" s="150" t="s">
        <v>10519</v>
      </c>
      <c r="R8847" s="189">
        <v>4.92</v>
      </c>
    </row>
    <row r="8848" spans="1:18" x14ac:dyDescent="0.25">
      <c r="A8848" s="132">
        <v>1091333</v>
      </c>
      <c r="B8848" s="145" t="s">
        <v>8789</v>
      </c>
      <c r="C8848" s="132">
        <v>6</v>
      </c>
      <c r="D8848" s="132">
        <v>216</v>
      </c>
      <c r="E8848" s="186" t="s">
        <v>21</v>
      </c>
      <c r="F8848" s="132">
        <v>324</v>
      </c>
      <c r="G8848" s="132" t="s">
        <v>20</v>
      </c>
      <c r="H8848" s="132">
        <v>20</v>
      </c>
      <c r="I8848" s="132">
        <v>1</v>
      </c>
      <c r="J8848" s="133">
        <v>1.86</v>
      </c>
      <c r="K8848" s="133">
        <v>1.28</v>
      </c>
      <c r="L8848" s="133">
        <v>1.58</v>
      </c>
      <c r="M8848" s="134" t="str">
        <f t="shared" si="138"/>
        <v>P</v>
      </c>
      <c r="N8848" s="173" t="s">
        <v>10681</v>
      </c>
      <c r="O8848" s="146" t="s">
        <v>1607</v>
      </c>
      <c r="P8848" s="146" t="s">
        <v>9506</v>
      </c>
      <c r="Q8848" s="147" t="s">
        <v>10519</v>
      </c>
      <c r="R8848" s="187">
        <v>2.7</v>
      </c>
    </row>
    <row r="8849" spans="1:18" x14ac:dyDescent="0.25">
      <c r="A8849" s="135">
        <v>1091334</v>
      </c>
      <c r="B8849" s="148" t="s">
        <v>7614</v>
      </c>
      <c r="C8849" s="135">
        <v>1</v>
      </c>
      <c r="D8849" s="135" t="s">
        <v>20</v>
      </c>
      <c r="E8849" s="188" t="s">
        <v>20</v>
      </c>
      <c r="F8849" s="135" t="s">
        <v>20</v>
      </c>
      <c r="G8849" s="135" t="s">
        <v>20</v>
      </c>
      <c r="H8849" s="135" t="s">
        <v>20</v>
      </c>
      <c r="I8849" s="135" t="s">
        <v>20</v>
      </c>
      <c r="J8849" s="136">
        <v>3.52</v>
      </c>
      <c r="K8849" s="136">
        <v>1.46</v>
      </c>
      <c r="L8849" s="136">
        <v>1.4E-2</v>
      </c>
      <c r="M8849" s="137" t="str">
        <f t="shared" si="138"/>
        <v>P</v>
      </c>
      <c r="N8849" s="172" t="s">
        <v>10682</v>
      </c>
      <c r="O8849" s="149" t="s">
        <v>1506</v>
      </c>
      <c r="P8849" s="149" t="s">
        <v>9443</v>
      </c>
      <c r="Q8849" s="150" t="s">
        <v>10519</v>
      </c>
      <c r="R8849" s="189">
        <v>0.35</v>
      </c>
    </row>
    <row r="8850" spans="1:18" x14ac:dyDescent="0.25">
      <c r="A8850" s="132">
        <v>1091335</v>
      </c>
      <c r="B8850" s="145" t="s">
        <v>8790</v>
      </c>
      <c r="C8850" s="132">
        <v>12</v>
      </c>
      <c r="D8850" s="132">
        <v>440</v>
      </c>
      <c r="E8850" s="186" t="s">
        <v>21</v>
      </c>
      <c r="F8850" s="132">
        <v>660</v>
      </c>
      <c r="G8850" s="132">
        <v>20</v>
      </c>
      <c r="H8850" s="132" t="s">
        <v>20</v>
      </c>
      <c r="I8850" s="132">
        <v>2</v>
      </c>
      <c r="J8850" s="133">
        <v>1.56</v>
      </c>
      <c r="K8850" s="133">
        <v>1.2</v>
      </c>
      <c r="L8850" s="133">
        <v>1</v>
      </c>
      <c r="M8850" s="134" t="str">
        <f t="shared" si="138"/>
        <v>P</v>
      </c>
      <c r="N8850" s="171" t="s">
        <v>10681</v>
      </c>
      <c r="O8850" s="146" t="s">
        <v>1607</v>
      </c>
      <c r="P8850" s="146" t="s">
        <v>9506</v>
      </c>
      <c r="Q8850" s="147" t="s">
        <v>10519</v>
      </c>
      <c r="R8850" s="187">
        <v>3.3600000000000003</v>
      </c>
    </row>
    <row r="8851" spans="1:18" x14ac:dyDescent="0.25">
      <c r="A8851" s="135">
        <v>1091337</v>
      </c>
      <c r="B8851" s="148" t="s">
        <v>7615</v>
      </c>
      <c r="C8851" s="135">
        <v>1</v>
      </c>
      <c r="D8851" s="135" t="s">
        <v>20</v>
      </c>
      <c r="E8851" s="188" t="s">
        <v>20</v>
      </c>
      <c r="F8851" s="135" t="s">
        <v>20</v>
      </c>
      <c r="G8851" s="135" t="s">
        <v>20</v>
      </c>
      <c r="H8851" s="135" t="s">
        <v>20</v>
      </c>
      <c r="I8851" s="135" t="s">
        <v>20</v>
      </c>
      <c r="J8851" s="136">
        <v>3.81</v>
      </c>
      <c r="K8851" s="136">
        <v>1.81</v>
      </c>
      <c r="L8851" s="136">
        <v>1.7000000000000001E-2</v>
      </c>
      <c r="M8851" s="137" t="str">
        <f t="shared" si="138"/>
        <v>P</v>
      </c>
      <c r="N8851" s="172" t="s">
        <v>10682</v>
      </c>
      <c r="O8851" s="149" t="s">
        <v>1506</v>
      </c>
      <c r="P8851" s="149" t="s">
        <v>9443</v>
      </c>
      <c r="Q8851" s="150" t="s">
        <v>10519</v>
      </c>
      <c r="R8851" s="189">
        <v>0.23</v>
      </c>
    </row>
    <row r="8852" spans="1:18" x14ac:dyDescent="0.25">
      <c r="A8852" s="132">
        <v>1091338</v>
      </c>
      <c r="B8852" s="145" t="s">
        <v>7616</v>
      </c>
      <c r="C8852" s="132">
        <v>6</v>
      </c>
      <c r="D8852" s="132" t="s">
        <v>20</v>
      </c>
      <c r="E8852" s="186" t="s">
        <v>20</v>
      </c>
      <c r="F8852" s="132" t="s">
        <v>20</v>
      </c>
      <c r="G8852" s="132" t="s">
        <v>20</v>
      </c>
      <c r="H8852" s="132" t="s">
        <v>20</v>
      </c>
      <c r="I8852" s="132" t="s">
        <v>20</v>
      </c>
      <c r="J8852" s="133">
        <v>3.92</v>
      </c>
      <c r="K8852" s="133">
        <v>1.51</v>
      </c>
      <c r="L8852" s="133">
        <v>1.18</v>
      </c>
      <c r="M8852" s="134" t="str">
        <f t="shared" si="138"/>
        <v>P</v>
      </c>
      <c r="N8852" s="171" t="s">
        <v>10682</v>
      </c>
      <c r="O8852" s="146" t="s">
        <v>1500</v>
      </c>
      <c r="P8852" s="146" t="s">
        <v>9523</v>
      </c>
      <c r="Q8852" s="147" t="s">
        <v>10519</v>
      </c>
      <c r="R8852" s="187">
        <v>5.9399999999999995</v>
      </c>
    </row>
    <row r="8853" spans="1:18" x14ac:dyDescent="0.25">
      <c r="A8853" s="135">
        <v>1091339</v>
      </c>
      <c r="B8853" s="148" t="s">
        <v>7617</v>
      </c>
      <c r="C8853" s="135">
        <v>1000</v>
      </c>
      <c r="D8853" s="135" t="s">
        <v>20</v>
      </c>
      <c r="E8853" s="188" t="s">
        <v>20</v>
      </c>
      <c r="F8853" s="135" t="s">
        <v>20</v>
      </c>
      <c r="G8853" s="135" t="s">
        <v>20</v>
      </c>
      <c r="H8853" s="135" t="s">
        <v>20</v>
      </c>
      <c r="I8853" s="135" t="s">
        <v>20</v>
      </c>
      <c r="J8853" s="136">
        <v>1.4</v>
      </c>
      <c r="K8853" s="136">
        <v>1.4</v>
      </c>
      <c r="L8853" s="136">
        <v>0.43</v>
      </c>
      <c r="M8853" s="137" t="str">
        <f t="shared" si="138"/>
        <v>P</v>
      </c>
      <c r="N8853" s="172" t="s">
        <v>10682</v>
      </c>
      <c r="O8853" s="149" t="s">
        <v>1506</v>
      </c>
      <c r="P8853" s="149" t="s">
        <v>9526</v>
      </c>
      <c r="Q8853" s="150" t="s">
        <v>10519</v>
      </c>
      <c r="R8853" s="189">
        <v>40</v>
      </c>
    </row>
    <row r="8854" spans="1:18" x14ac:dyDescent="0.25">
      <c r="A8854" s="132">
        <v>1091340</v>
      </c>
      <c r="B8854" s="145" t="s">
        <v>7618</v>
      </c>
      <c r="C8854" s="132">
        <v>1000</v>
      </c>
      <c r="D8854" s="132" t="s">
        <v>20</v>
      </c>
      <c r="E8854" s="186" t="s">
        <v>20</v>
      </c>
      <c r="F8854" s="132" t="s">
        <v>20</v>
      </c>
      <c r="G8854" s="132" t="s">
        <v>20</v>
      </c>
      <c r="H8854" s="132" t="s">
        <v>20</v>
      </c>
      <c r="I8854" s="132" t="s">
        <v>20</v>
      </c>
      <c r="J8854" s="133">
        <v>1.4</v>
      </c>
      <c r="K8854" s="133">
        <v>1.4</v>
      </c>
      <c r="L8854" s="133">
        <v>0.43</v>
      </c>
      <c r="M8854" s="134" t="str">
        <f t="shared" si="138"/>
        <v>P</v>
      </c>
      <c r="N8854" s="171" t="s">
        <v>10682</v>
      </c>
      <c r="O8854" s="146" t="s">
        <v>1506</v>
      </c>
      <c r="P8854" s="146" t="s">
        <v>9526</v>
      </c>
      <c r="Q8854" s="147" t="s">
        <v>10519</v>
      </c>
      <c r="R8854" s="187">
        <v>40</v>
      </c>
    </row>
    <row r="8855" spans="1:18" x14ac:dyDescent="0.25">
      <c r="A8855" s="135">
        <v>1091341</v>
      </c>
      <c r="B8855" s="148" t="s">
        <v>7619</v>
      </c>
      <c r="C8855" s="135">
        <v>1</v>
      </c>
      <c r="D8855" s="135" t="s">
        <v>20</v>
      </c>
      <c r="E8855" s="188" t="s">
        <v>20</v>
      </c>
      <c r="F8855" s="135" t="s">
        <v>20</v>
      </c>
      <c r="G8855" s="135" t="s">
        <v>20</v>
      </c>
      <c r="H8855" s="135" t="s">
        <v>20</v>
      </c>
      <c r="I8855" s="135" t="s">
        <v>20</v>
      </c>
      <c r="J8855" s="136">
        <v>2.67</v>
      </c>
      <c r="K8855" s="136">
        <v>1.53</v>
      </c>
      <c r="L8855" s="136">
        <v>0.03</v>
      </c>
      <c r="M8855" s="137" t="str">
        <f t="shared" si="138"/>
        <v>P</v>
      </c>
      <c r="N8855" s="172" t="s">
        <v>10682</v>
      </c>
      <c r="O8855" s="149" t="s">
        <v>1506</v>
      </c>
      <c r="P8855" s="149" t="s">
        <v>9443</v>
      </c>
      <c r="Q8855" s="150" t="s">
        <v>10519</v>
      </c>
      <c r="R8855" s="189">
        <v>0.23</v>
      </c>
    </row>
    <row r="8856" spans="1:18" x14ac:dyDescent="0.25">
      <c r="A8856" s="132">
        <v>1091342</v>
      </c>
      <c r="B8856" s="145" t="s">
        <v>7620</v>
      </c>
      <c r="C8856" s="132">
        <v>6</v>
      </c>
      <c r="D8856" s="132" t="s">
        <v>20</v>
      </c>
      <c r="E8856" s="186" t="s">
        <v>20</v>
      </c>
      <c r="F8856" s="132" t="s">
        <v>20</v>
      </c>
      <c r="G8856" s="132" t="s">
        <v>20</v>
      </c>
      <c r="H8856" s="132" t="s">
        <v>20</v>
      </c>
      <c r="I8856" s="132" t="s">
        <v>20</v>
      </c>
      <c r="J8856" s="133">
        <v>3.16</v>
      </c>
      <c r="K8856" s="133">
        <v>1.87</v>
      </c>
      <c r="L8856" s="133">
        <v>2.58</v>
      </c>
      <c r="M8856" s="134" t="str">
        <f t="shared" si="138"/>
        <v>P</v>
      </c>
      <c r="N8856" s="171" t="s">
        <v>10682</v>
      </c>
      <c r="O8856" s="146" t="s">
        <v>1500</v>
      </c>
      <c r="P8856" s="146" t="s">
        <v>9456</v>
      </c>
      <c r="Q8856" s="147" t="s">
        <v>10519</v>
      </c>
      <c r="R8856" s="187">
        <v>9.3000000000000007</v>
      </c>
    </row>
    <row r="8857" spans="1:18" x14ac:dyDescent="0.25">
      <c r="A8857" s="135">
        <v>1091343</v>
      </c>
      <c r="B8857" s="148" t="s">
        <v>7621</v>
      </c>
      <c r="C8857" s="135">
        <v>1000</v>
      </c>
      <c r="D8857" s="135" t="s">
        <v>20</v>
      </c>
      <c r="E8857" s="188" t="s">
        <v>20</v>
      </c>
      <c r="F8857" s="135" t="s">
        <v>20</v>
      </c>
      <c r="G8857" s="135" t="s">
        <v>20</v>
      </c>
      <c r="H8857" s="135" t="s">
        <v>20</v>
      </c>
      <c r="I8857" s="135" t="s">
        <v>20</v>
      </c>
      <c r="J8857" s="136">
        <v>1.4</v>
      </c>
      <c r="K8857" s="136">
        <v>1.4</v>
      </c>
      <c r="L8857" s="136">
        <v>0.43</v>
      </c>
      <c r="M8857" s="137" t="str">
        <f t="shared" si="138"/>
        <v>P</v>
      </c>
      <c r="N8857" s="172" t="s">
        <v>10682</v>
      </c>
      <c r="O8857" s="149" t="s">
        <v>1506</v>
      </c>
      <c r="P8857" s="149" t="s">
        <v>9526</v>
      </c>
      <c r="Q8857" s="150" t="s">
        <v>10519</v>
      </c>
      <c r="R8857" s="189">
        <v>40</v>
      </c>
    </row>
    <row r="8858" spans="1:18" x14ac:dyDescent="0.25">
      <c r="A8858" s="132">
        <v>1091344</v>
      </c>
      <c r="B8858" s="145" t="s">
        <v>7622</v>
      </c>
      <c r="C8858" s="132">
        <v>1000</v>
      </c>
      <c r="D8858" s="132" t="s">
        <v>20</v>
      </c>
      <c r="E8858" s="186" t="s">
        <v>20</v>
      </c>
      <c r="F8858" s="132" t="s">
        <v>20</v>
      </c>
      <c r="G8858" s="132" t="s">
        <v>20</v>
      </c>
      <c r="H8858" s="132" t="s">
        <v>20</v>
      </c>
      <c r="I8858" s="132" t="s">
        <v>20</v>
      </c>
      <c r="J8858" s="133">
        <v>1.4</v>
      </c>
      <c r="K8858" s="133">
        <v>1.4</v>
      </c>
      <c r="L8858" s="133">
        <v>0.43</v>
      </c>
      <c r="M8858" s="134" t="str">
        <f t="shared" si="138"/>
        <v>P</v>
      </c>
      <c r="N8858" s="171" t="s">
        <v>10682</v>
      </c>
      <c r="O8858" s="146" t="s">
        <v>1506</v>
      </c>
      <c r="P8858" s="146" t="s">
        <v>9526</v>
      </c>
      <c r="Q8858" s="147" t="s">
        <v>10519</v>
      </c>
      <c r="R8858" s="187">
        <v>40</v>
      </c>
    </row>
    <row r="8859" spans="1:18" x14ac:dyDescent="0.25">
      <c r="A8859" s="135">
        <v>1091345</v>
      </c>
      <c r="B8859" s="148" t="s">
        <v>7623</v>
      </c>
      <c r="C8859" s="135">
        <v>1</v>
      </c>
      <c r="D8859" s="135" t="s">
        <v>20</v>
      </c>
      <c r="E8859" s="188" t="s">
        <v>20</v>
      </c>
      <c r="F8859" s="135" t="s">
        <v>20</v>
      </c>
      <c r="G8859" s="135" t="s">
        <v>20</v>
      </c>
      <c r="H8859" s="135" t="s">
        <v>20</v>
      </c>
      <c r="I8859" s="135" t="s">
        <v>20</v>
      </c>
      <c r="J8859" s="136">
        <v>3.1</v>
      </c>
      <c r="K8859" s="136">
        <v>1.65</v>
      </c>
      <c r="L8859" s="136">
        <v>1.2999999999999999E-2</v>
      </c>
      <c r="M8859" s="137" t="str">
        <f t="shared" si="138"/>
        <v>P</v>
      </c>
      <c r="N8859" s="172" t="s">
        <v>10682</v>
      </c>
      <c r="O8859" s="149" t="s">
        <v>1506</v>
      </c>
      <c r="P8859" s="149" t="s">
        <v>9443</v>
      </c>
      <c r="Q8859" s="150" t="s">
        <v>10519</v>
      </c>
      <c r="R8859" s="189">
        <v>0.28999999999999998</v>
      </c>
    </row>
    <row r="8860" spans="1:18" x14ac:dyDescent="0.25">
      <c r="A8860" s="132">
        <v>1091346</v>
      </c>
      <c r="B8860" s="145" t="s">
        <v>7624</v>
      </c>
      <c r="C8860" s="132">
        <v>1</v>
      </c>
      <c r="D8860" s="132" t="s">
        <v>20</v>
      </c>
      <c r="E8860" s="186" t="s">
        <v>20</v>
      </c>
      <c r="F8860" s="132" t="s">
        <v>20</v>
      </c>
      <c r="G8860" s="132" t="s">
        <v>20</v>
      </c>
      <c r="H8860" s="132" t="s">
        <v>20</v>
      </c>
      <c r="I8860" s="132" t="s">
        <v>20</v>
      </c>
      <c r="J8860" s="133">
        <v>2.41</v>
      </c>
      <c r="K8860" s="133">
        <v>1.47</v>
      </c>
      <c r="L8860" s="133">
        <v>1.7000000000000001E-2</v>
      </c>
      <c r="M8860" s="134" t="str">
        <f t="shared" si="138"/>
        <v>P</v>
      </c>
      <c r="N8860" s="171" t="s">
        <v>10682</v>
      </c>
      <c r="O8860" s="146" t="s">
        <v>1506</v>
      </c>
      <c r="P8860" s="146" t="s">
        <v>9443</v>
      </c>
      <c r="Q8860" s="147" t="s">
        <v>10519</v>
      </c>
      <c r="R8860" s="187">
        <v>0.28999999999999998</v>
      </c>
    </row>
    <row r="8861" spans="1:18" x14ac:dyDescent="0.25">
      <c r="A8861" s="135">
        <v>1091347</v>
      </c>
      <c r="B8861" s="148" t="s">
        <v>7625</v>
      </c>
      <c r="C8861" s="135">
        <v>1000</v>
      </c>
      <c r="D8861" s="135" t="s">
        <v>20</v>
      </c>
      <c r="E8861" s="188" t="s">
        <v>20</v>
      </c>
      <c r="F8861" s="135" t="s">
        <v>20</v>
      </c>
      <c r="G8861" s="135" t="s">
        <v>20</v>
      </c>
      <c r="H8861" s="135" t="s">
        <v>20</v>
      </c>
      <c r="I8861" s="135" t="s">
        <v>20</v>
      </c>
      <c r="J8861" s="136">
        <v>1.4</v>
      </c>
      <c r="K8861" s="136">
        <v>1.4</v>
      </c>
      <c r="L8861" s="136">
        <v>0.43</v>
      </c>
      <c r="M8861" s="137" t="str">
        <f t="shared" si="138"/>
        <v>P</v>
      </c>
      <c r="N8861" s="172" t="s">
        <v>10682</v>
      </c>
      <c r="O8861" s="149" t="s">
        <v>1506</v>
      </c>
      <c r="P8861" s="149" t="s">
        <v>9526</v>
      </c>
      <c r="Q8861" s="150" t="s">
        <v>10519</v>
      </c>
      <c r="R8861" s="189">
        <v>40</v>
      </c>
    </row>
    <row r="8862" spans="1:18" x14ac:dyDescent="0.25">
      <c r="A8862" s="132">
        <v>1091349</v>
      </c>
      <c r="B8862" s="145" t="s">
        <v>7626</v>
      </c>
      <c r="C8862" s="132">
        <v>1000</v>
      </c>
      <c r="D8862" s="132" t="s">
        <v>20</v>
      </c>
      <c r="E8862" s="186" t="s">
        <v>20</v>
      </c>
      <c r="F8862" s="132" t="s">
        <v>20</v>
      </c>
      <c r="G8862" s="132" t="s">
        <v>20</v>
      </c>
      <c r="H8862" s="132" t="s">
        <v>20</v>
      </c>
      <c r="I8862" s="132" t="s">
        <v>20</v>
      </c>
      <c r="J8862" s="133">
        <v>1.4</v>
      </c>
      <c r="K8862" s="133">
        <v>1.4</v>
      </c>
      <c r="L8862" s="133">
        <v>0.43</v>
      </c>
      <c r="M8862" s="134" t="str">
        <f t="shared" si="138"/>
        <v>P</v>
      </c>
      <c r="N8862" s="171" t="s">
        <v>10682</v>
      </c>
      <c r="O8862" s="146" t="s">
        <v>1506</v>
      </c>
      <c r="P8862" s="146" t="s">
        <v>9526</v>
      </c>
      <c r="Q8862" s="147" t="s">
        <v>10519</v>
      </c>
      <c r="R8862" s="187">
        <v>40</v>
      </c>
    </row>
    <row r="8863" spans="1:18" x14ac:dyDescent="0.25">
      <c r="A8863" s="135">
        <v>1091351</v>
      </c>
      <c r="B8863" s="148" t="s">
        <v>7627</v>
      </c>
      <c r="C8863" s="135">
        <v>1000</v>
      </c>
      <c r="D8863" s="135" t="s">
        <v>20</v>
      </c>
      <c r="E8863" s="188" t="s">
        <v>20</v>
      </c>
      <c r="F8863" s="135" t="s">
        <v>20</v>
      </c>
      <c r="G8863" s="135" t="s">
        <v>20</v>
      </c>
      <c r="H8863" s="135" t="s">
        <v>20</v>
      </c>
      <c r="I8863" s="135" t="s">
        <v>20</v>
      </c>
      <c r="J8863" s="136">
        <v>1.4</v>
      </c>
      <c r="K8863" s="136">
        <v>1.4</v>
      </c>
      <c r="L8863" s="136">
        <v>0.43</v>
      </c>
      <c r="M8863" s="137" t="str">
        <f t="shared" si="138"/>
        <v>P</v>
      </c>
      <c r="N8863" s="172" t="s">
        <v>10682</v>
      </c>
      <c r="O8863" s="149" t="s">
        <v>1506</v>
      </c>
      <c r="P8863" s="149" t="s">
        <v>9526</v>
      </c>
      <c r="Q8863" s="150" t="s">
        <v>10519</v>
      </c>
      <c r="R8863" s="189">
        <v>40.57</v>
      </c>
    </row>
    <row r="8864" spans="1:18" x14ac:dyDescent="0.25">
      <c r="A8864" s="132">
        <v>1091354</v>
      </c>
      <c r="B8864" s="145" t="s">
        <v>7628</v>
      </c>
      <c r="C8864" s="132">
        <v>6</v>
      </c>
      <c r="D8864" s="132" t="s">
        <v>20</v>
      </c>
      <c r="E8864" s="186" t="s">
        <v>20</v>
      </c>
      <c r="F8864" s="132" t="s">
        <v>20</v>
      </c>
      <c r="G8864" s="132" t="s">
        <v>20</v>
      </c>
      <c r="H8864" s="132" t="s">
        <v>20</v>
      </c>
      <c r="I8864" s="132" t="s">
        <v>20</v>
      </c>
      <c r="J8864" s="133">
        <v>4.38</v>
      </c>
      <c r="K8864" s="133">
        <v>2.27</v>
      </c>
      <c r="L8864" s="133">
        <v>2.34</v>
      </c>
      <c r="M8864" s="134" t="str">
        <f t="shared" si="138"/>
        <v>P</v>
      </c>
      <c r="N8864" s="171" t="s">
        <v>10682</v>
      </c>
      <c r="O8864" s="146" t="s">
        <v>1500</v>
      </c>
      <c r="P8864" s="146" t="s">
        <v>9418</v>
      </c>
      <c r="Q8864" s="147" t="s">
        <v>10519</v>
      </c>
      <c r="R8864" s="187">
        <v>8.76</v>
      </c>
    </row>
    <row r="8865" spans="1:18" x14ac:dyDescent="0.25">
      <c r="A8865" s="135">
        <v>1091367</v>
      </c>
      <c r="B8865" s="148" t="s">
        <v>7629</v>
      </c>
      <c r="C8865" s="135">
        <v>1</v>
      </c>
      <c r="D8865" s="135" t="s">
        <v>20</v>
      </c>
      <c r="E8865" s="188" t="s">
        <v>20</v>
      </c>
      <c r="F8865" s="135" t="s">
        <v>20</v>
      </c>
      <c r="G8865" s="135" t="s">
        <v>20</v>
      </c>
      <c r="H8865" s="135" t="s">
        <v>20</v>
      </c>
      <c r="I8865" s="135" t="s">
        <v>20</v>
      </c>
      <c r="J8865" s="136">
        <v>4.25</v>
      </c>
      <c r="K8865" s="136">
        <v>1.9</v>
      </c>
      <c r="L8865" s="136">
        <v>1.7000000000000001E-2</v>
      </c>
      <c r="M8865" s="137" t="str">
        <f t="shared" si="138"/>
        <v>P</v>
      </c>
      <c r="N8865" s="172" t="s">
        <v>10682</v>
      </c>
      <c r="O8865" s="149" t="s">
        <v>1506</v>
      </c>
      <c r="P8865" s="149" t="s">
        <v>9443</v>
      </c>
      <c r="Q8865" s="150" t="s">
        <v>10519</v>
      </c>
      <c r="R8865" s="189">
        <v>0.61</v>
      </c>
    </row>
    <row r="8866" spans="1:18" x14ac:dyDescent="0.25">
      <c r="A8866" s="132">
        <v>1091368</v>
      </c>
      <c r="B8866" s="145" t="s">
        <v>7630</v>
      </c>
      <c r="C8866" s="132">
        <v>4</v>
      </c>
      <c r="D8866" s="132" t="s">
        <v>20</v>
      </c>
      <c r="E8866" s="186" t="s">
        <v>20</v>
      </c>
      <c r="F8866" s="132" t="s">
        <v>20</v>
      </c>
      <c r="G8866" s="132" t="s">
        <v>21</v>
      </c>
      <c r="H8866" s="132" t="s">
        <v>21</v>
      </c>
      <c r="I8866" s="132" t="s">
        <v>21</v>
      </c>
      <c r="J8866" s="133">
        <v>3.55</v>
      </c>
      <c r="K8866" s="133">
        <v>2.7</v>
      </c>
      <c r="L8866" s="133">
        <v>3.35</v>
      </c>
      <c r="M8866" s="134" t="str">
        <f t="shared" si="138"/>
        <v>P</v>
      </c>
      <c r="N8866" s="171" t="s">
        <v>10682</v>
      </c>
      <c r="O8866" s="146" t="s">
        <v>1500</v>
      </c>
      <c r="P8866" s="146" t="s">
        <v>9456</v>
      </c>
      <c r="Q8866" s="147" t="s">
        <v>10519</v>
      </c>
      <c r="R8866" s="187">
        <v>14.68</v>
      </c>
    </row>
    <row r="8867" spans="1:18" x14ac:dyDescent="0.25">
      <c r="A8867" s="135">
        <v>1091369</v>
      </c>
      <c r="B8867" s="148" t="s">
        <v>7631</v>
      </c>
      <c r="C8867" s="135">
        <v>4</v>
      </c>
      <c r="D8867" s="135" t="s">
        <v>20</v>
      </c>
      <c r="E8867" s="188" t="s">
        <v>20</v>
      </c>
      <c r="F8867" s="135" t="s">
        <v>20</v>
      </c>
      <c r="G8867" s="135" t="s">
        <v>21</v>
      </c>
      <c r="H8867" s="135" t="s">
        <v>21</v>
      </c>
      <c r="I8867" s="135" t="s">
        <v>21</v>
      </c>
      <c r="J8867" s="136">
        <v>3.05</v>
      </c>
      <c r="K8867" s="136">
        <v>2.65</v>
      </c>
      <c r="L8867" s="136">
        <v>3</v>
      </c>
      <c r="M8867" s="137" t="str">
        <f t="shared" si="138"/>
        <v>P</v>
      </c>
      <c r="N8867" s="172" t="s">
        <v>10682</v>
      </c>
      <c r="O8867" s="149" t="s">
        <v>1500</v>
      </c>
      <c r="P8867" s="149" t="s">
        <v>9456</v>
      </c>
      <c r="Q8867" s="150" t="s">
        <v>10519</v>
      </c>
      <c r="R8867" s="189">
        <v>12.6</v>
      </c>
    </row>
    <row r="8868" spans="1:18" x14ac:dyDescent="0.25">
      <c r="A8868" s="132">
        <v>1091370</v>
      </c>
      <c r="B8868" s="145" t="s">
        <v>7632</v>
      </c>
      <c r="C8868" s="132">
        <v>1</v>
      </c>
      <c r="D8868" s="132" t="s">
        <v>20</v>
      </c>
      <c r="E8868" s="186" t="s">
        <v>20</v>
      </c>
      <c r="F8868" s="132" t="s">
        <v>20</v>
      </c>
      <c r="G8868" s="132" t="s">
        <v>20</v>
      </c>
      <c r="H8868" s="132" t="s">
        <v>20</v>
      </c>
      <c r="I8868" s="132" t="s">
        <v>20</v>
      </c>
      <c r="J8868" s="133">
        <v>3.72</v>
      </c>
      <c r="K8868" s="133">
        <v>0.9</v>
      </c>
      <c r="L8868" s="133">
        <v>1.7000000000000001E-2</v>
      </c>
      <c r="M8868" s="134" t="str">
        <f t="shared" si="138"/>
        <v>P</v>
      </c>
      <c r="N8868" s="171" t="s">
        <v>10682</v>
      </c>
      <c r="O8868" s="146" t="s">
        <v>1506</v>
      </c>
      <c r="P8868" s="146" t="s">
        <v>9443</v>
      </c>
      <c r="Q8868" s="147" t="s">
        <v>10519</v>
      </c>
      <c r="R8868" s="187">
        <v>0.39</v>
      </c>
    </row>
    <row r="8869" spans="1:18" x14ac:dyDescent="0.25">
      <c r="A8869" s="135">
        <v>1091371</v>
      </c>
      <c r="B8869" s="148" t="s">
        <v>7633</v>
      </c>
      <c r="C8869" s="135">
        <v>6</v>
      </c>
      <c r="D8869" s="135" t="s">
        <v>20</v>
      </c>
      <c r="E8869" s="188" t="s">
        <v>20</v>
      </c>
      <c r="F8869" s="135" t="s">
        <v>20</v>
      </c>
      <c r="G8869" s="135" t="s">
        <v>21</v>
      </c>
      <c r="H8869" s="135" t="s">
        <v>21</v>
      </c>
      <c r="I8869" s="135" t="s">
        <v>21</v>
      </c>
      <c r="J8869" s="136">
        <v>3.8</v>
      </c>
      <c r="K8869" s="136">
        <v>3.5</v>
      </c>
      <c r="L8869" s="136">
        <v>1.55</v>
      </c>
      <c r="M8869" s="137" t="str">
        <f t="shared" si="138"/>
        <v>P</v>
      </c>
      <c r="N8869" s="172" t="s">
        <v>10682</v>
      </c>
      <c r="O8869" s="149" t="s">
        <v>1500</v>
      </c>
      <c r="P8869" s="149" t="s">
        <v>9456</v>
      </c>
      <c r="Q8869" s="150" t="s">
        <v>10519</v>
      </c>
      <c r="R8869" s="189">
        <v>15.66</v>
      </c>
    </row>
    <row r="8870" spans="1:18" x14ac:dyDescent="0.25">
      <c r="A8870" s="132">
        <v>1091372</v>
      </c>
      <c r="B8870" s="145" t="s">
        <v>7634</v>
      </c>
      <c r="C8870" s="132">
        <v>4</v>
      </c>
      <c r="D8870" s="132" t="s">
        <v>20</v>
      </c>
      <c r="E8870" s="186" t="s">
        <v>20</v>
      </c>
      <c r="F8870" s="132" t="s">
        <v>20</v>
      </c>
      <c r="G8870" s="132" t="s">
        <v>21</v>
      </c>
      <c r="H8870" s="132" t="s">
        <v>21</v>
      </c>
      <c r="I8870" s="132" t="s">
        <v>21</v>
      </c>
      <c r="J8870" s="133">
        <v>3.4</v>
      </c>
      <c r="K8870" s="133">
        <v>3.4</v>
      </c>
      <c r="L8870" s="133">
        <v>2.1</v>
      </c>
      <c r="M8870" s="134" t="str">
        <f t="shared" si="138"/>
        <v>P</v>
      </c>
      <c r="N8870" s="171" t="s">
        <v>10682</v>
      </c>
      <c r="O8870" s="146" t="s">
        <v>1500</v>
      </c>
      <c r="P8870" s="146" t="s">
        <v>9456</v>
      </c>
      <c r="Q8870" s="147" t="s">
        <v>10519</v>
      </c>
      <c r="R8870" s="187">
        <v>12.28</v>
      </c>
    </row>
    <row r="8871" spans="1:18" x14ac:dyDescent="0.25">
      <c r="A8871" s="135">
        <v>1091373</v>
      </c>
      <c r="B8871" s="148" t="s">
        <v>7635</v>
      </c>
      <c r="C8871" s="135">
        <v>1</v>
      </c>
      <c r="D8871" s="135" t="s">
        <v>20</v>
      </c>
      <c r="E8871" s="188" t="s">
        <v>20</v>
      </c>
      <c r="F8871" s="135" t="s">
        <v>20</v>
      </c>
      <c r="G8871" s="135" t="s">
        <v>20</v>
      </c>
      <c r="H8871" s="135" t="s">
        <v>20</v>
      </c>
      <c r="I8871" s="135" t="s">
        <v>20</v>
      </c>
      <c r="J8871" s="136">
        <v>3.72</v>
      </c>
      <c r="K8871" s="136">
        <v>0.9</v>
      </c>
      <c r="L8871" s="136">
        <v>1.7000000000000001E-2</v>
      </c>
      <c r="M8871" s="137" t="str">
        <f t="shared" si="138"/>
        <v>P</v>
      </c>
      <c r="N8871" s="172" t="s">
        <v>10682</v>
      </c>
      <c r="O8871" s="149" t="s">
        <v>1506</v>
      </c>
      <c r="P8871" s="149" t="s">
        <v>9443</v>
      </c>
      <c r="Q8871" s="150" t="s">
        <v>10519</v>
      </c>
      <c r="R8871" s="189">
        <v>0.39</v>
      </c>
    </row>
    <row r="8872" spans="1:18" x14ac:dyDescent="0.25">
      <c r="A8872" s="132">
        <v>1091374</v>
      </c>
      <c r="B8872" s="145" t="s">
        <v>7636</v>
      </c>
      <c r="C8872" s="132">
        <v>4</v>
      </c>
      <c r="D8872" s="132" t="s">
        <v>20</v>
      </c>
      <c r="E8872" s="186" t="s">
        <v>20</v>
      </c>
      <c r="F8872" s="132" t="s">
        <v>20</v>
      </c>
      <c r="G8872" s="132" t="s">
        <v>21</v>
      </c>
      <c r="H8872" s="132" t="s">
        <v>21</v>
      </c>
      <c r="I8872" s="132" t="s">
        <v>21</v>
      </c>
      <c r="J8872" s="133">
        <v>3.4</v>
      </c>
      <c r="K8872" s="133">
        <v>3.4</v>
      </c>
      <c r="L8872" s="133">
        <v>2.1</v>
      </c>
      <c r="M8872" s="134" t="str">
        <f t="shared" si="138"/>
        <v>P</v>
      </c>
      <c r="N8872" s="171" t="s">
        <v>10682</v>
      </c>
      <c r="O8872" s="146" t="s">
        <v>1500</v>
      </c>
      <c r="P8872" s="146" t="s">
        <v>9456</v>
      </c>
      <c r="Q8872" s="147" t="s">
        <v>10519</v>
      </c>
      <c r="R8872" s="187">
        <v>12.28</v>
      </c>
    </row>
    <row r="8873" spans="1:18" x14ac:dyDescent="0.25">
      <c r="A8873" s="135">
        <v>1091377</v>
      </c>
      <c r="B8873" s="148" t="s">
        <v>7637</v>
      </c>
      <c r="C8873" s="135">
        <v>6</v>
      </c>
      <c r="D8873" s="135" t="s">
        <v>20</v>
      </c>
      <c r="E8873" s="188" t="s">
        <v>20</v>
      </c>
      <c r="F8873" s="135" t="s">
        <v>20</v>
      </c>
      <c r="G8873" s="135" t="s">
        <v>21</v>
      </c>
      <c r="H8873" s="135" t="s">
        <v>21</v>
      </c>
      <c r="I8873" s="135" t="s">
        <v>21</v>
      </c>
      <c r="J8873" s="136">
        <v>4.2</v>
      </c>
      <c r="K8873" s="136">
        <v>3.5</v>
      </c>
      <c r="L8873" s="136">
        <v>1.45</v>
      </c>
      <c r="M8873" s="137" t="str">
        <f t="shared" si="138"/>
        <v>P</v>
      </c>
      <c r="N8873" s="172" t="s">
        <v>10682</v>
      </c>
      <c r="O8873" s="149" t="s">
        <v>1500</v>
      </c>
      <c r="P8873" s="149" t="s">
        <v>9456</v>
      </c>
      <c r="Q8873" s="150" t="s">
        <v>10519</v>
      </c>
      <c r="R8873" s="189">
        <v>15.78</v>
      </c>
    </row>
    <row r="8874" spans="1:18" x14ac:dyDescent="0.25">
      <c r="A8874" s="132">
        <v>1091378</v>
      </c>
      <c r="B8874" s="145" t="s">
        <v>7638</v>
      </c>
      <c r="C8874" s="132">
        <v>6</v>
      </c>
      <c r="D8874" s="132" t="s">
        <v>20</v>
      </c>
      <c r="E8874" s="186" t="s">
        <v>20</v>
      </c>
      <c r="F8874" s="132" t="s">
        <v>20</v>
      </c>
      <c r="G8874" s="132" t="s">
        <v>20</v>
      </c>
      <c r="H8874" s="132" t="s">
        <v>20</v>
      </c>
      <c r="I8874" s="132" t="s">
        <v>20</v>
      </c>
      <c r="J8874" s="133">
        <v>2.78</v>
      </c>
      <c r="K8874" s="133">
        <v>2.48</v>
      </c>
      <c r="L8874" s="133">
        <v>1.8</v>
      </c>
      <c r="M8874" s="134" t="str">
        <f t="shared" si="138"/>
        <v>P</v>
      </c>
      <c r="N8874" s="171" t="s">
        <v>10682</v>
      </c>
      <c r="O8874" s="146" t="s">
        <v>1500</v>
      </c>
      <c r="P8874" s="146" t="s">
        <v>9456</v>
      </c>
      <c r="Q8874" s="147" t="s">
        <v>10519</v>
      </c>
      <c r="R8874" s="187">
        <v>14.399999999999999</v>
      </c>
    </row>
    <row r="8875" spans="1:18" x14ac:dyDescent="0.25">
      <c r="A8875" s="135">
        <v>1091379</v>
      </c>
      <c r="B8875" s="148" t="s">
        <v>7639</v>
      </c>
      <c r="C8875" s="135">
        <v>1</v>
      </c>
      <c r="D8875" s="135" t="s">
        <v>20</v>
      </c>
      <c r="E8875" s="188" t="s">
        <v>20</v>
      </c>
      <c r="F8875" s="135" t="s">
        <v>20</v>
      </c>
      <c r="G8875" s="135" t="s">
        <v>20</v>
      </c>
      <c r="H8875" s="135" t="s">
        <v>20</v>
      </c>
      <c r="I8875" s="135" t="s">
        <v>20</v>
      </c>
      <c r="J8875" s="136">
        <v>3.71</v>
      </c>
      <c r="K8875" s="136">
        <v>1.2</v>
      </c>
      <c r="L8875" s="136">
        <v>1.7000000000000001E-2</v>
      </c>
      <c r="M8875" s="137" t="str">
        <f t="shared" si="138"/>
        <v>P</v>
      </c>
      <c r="N8875" s="172" t="s">
        <v>10682</v>
      </c>
      <c r="O8875" s="149" t="s">
        <v>1506</v>
      </c>
      <c r="P8875" s="149" t="s">
        <v>9443</v>
      </c>
      <c r="Q8875" s="150" t="s">
        <v>10519</v>
      </c>
      <c r="R8875" s="189">
        <v>0.46</v>
      </c>
    </row>
    <row r="8876" spans="1:18" x14ac:dyDescent="0.25">
      <c r="A8876" s="132">
        <v>1091380</v>
      </c>
      <c r="B8876" s="145" t="s">
        <v>7640</v>
      </c>
      <c r="C8876" s="132">
        <v>6</v>
      </c>
      <c r="D8876" s="132" t="s">
        <v>20</v>
      </c>
      <c r="E8876" s="186" t="s">
        <v>20</v>
      </c>
      <c r="F8876" s="132" t="s">
        <v>20</v>
      </c>
      <c r="G8876" s="132" t="s">
        <v>20</v>
      </c>
      <c r="H8876" s="132" t="s">
        <v>20</v>
      </c>
      <c r="I8876" s="132" t="s">
        <v>20</v>
      </c>
      <c r="J8876" s="133">
        <v>3.9</v>
      </c>
      <c r="K8876" s="133">
        <v>3</v>
      </c>
      <c r="L8876" s="133">
        <v>1.93</v>
      </c>
      <c r="M8876" s="134" t="str">
        <f t="shared" si="138"/>
        <v>P</v>
      </c>
      <c r="N8876" s="171" t="s">
        <v>10682</v>
      </c>
      <c r="O8876" s="146" t="s">
        <v>1500</v>
      </c>
      <c r="P8876" s="146" t="s">
        <v>9418</v>
      </c>
      <c r="Q8876" s="147" t="s">
        <v>10519</v>
      </c>
      <c r="R8876" s="187">
        <v>12.899999999999999</v>
      </c>
    </row>
    <row r="8877" spans="1:18" x14ac:dyDescent="0.25">
      <c r="A8877" s="135">
        <v>1091381</v>
      </c>
      <c r="B8877" s="148" t="s">
        <v>7641</v>
      </c>
      <c r="C8877" s="135">
        <v>4</v>
      </c>
      <c r="D8877" s="135" t="s">
        <v>20</v>
      </c>
      <c r="E8877" s="188" t="s">
        <v>20</v>
      </c>
      <c r="F8877" s="135" t="s">
        <v>20</v>
      </c>
      <c r="G8877" s="135" t="s">
        <v>21</v>
      </c>
      <c r="H8877" s="135" t="s">
        <v>21</v>
      </c>
      <c r="I8877" s="135" t="s">
        <v>21</v>
      </c>
      <c r="J8877" s="136">
        <v>3.45</v>
      </c>
      <c r="K8877" s="136">
        <v>3.1</v>
      </c>
      <c r="L8877" s="136">
        <v>2.25</v>
      </c>
      <c r="M8877" s="137" t="str">
        <f t="shared" si="138"/>
        <v>P</v>
      </c>
      <c r="N8877" s="172" t="s">
        <v>10682</v>
      </c>
      <c r="O8877" s="149" t="s">
        <v>1500</v>
      </c>
      <c r="P8877" s="149" t="s">
        <v>9418</v>
      </c>
      <c r="Q8877" s="150" t="s">
        <v>10519</v>
      </c>
      <c r="R8877" s="189">
        <v>9.1999999999999993</v>
      </c>
    </row>
    <row r="8878" spans="1:18" x14ac:dyDescent="0.25">
      <c r="A8878" s="132">
        <v>1091382</v>
      </c>
      <c r="B8878" s="145" t="s">
        <v>7642</v>
      </c>
      <c r="C8878" s="132">
        <v>6</v>
      </c>
      <c r="D8878" s="132" t="s">
        <v>20</v>
      </c>
      <c r="E8878" s="186" t="s">
        <v>20</v>
      </c>
      <c r="F8878" s="132" t="s">
        <v>20</v>
      </c>
      <c r="G8878" s="132" t="s">
        <v>20</v>
      </c>
      <c r="H8878" s="132" t="s">
        <v>20</v>
      </c>
      <c r="I8878" s="132" t="s">
        <v>20</v>
      </c>
      <c r="J8878" s="133">
        <v>3.03</v>
      </c>
      <c r="K8878" s="133">
        <v>2.38</v>
      </c>
      <c r="L8878" s="133">
        <v>1.93</v>
      </c>
      <c r="M8878" s="134" t="str">
        <f t="shared" si="138"/>
        <v>P</v>
      </c>
      <c r="N8878" s="171" t="s">
        <v>10682</v>
      </c>
      <c r="O8878" s="146" t="s">
        <v>1500</v>
      </c>
      <c r="P8878" s="146" t="s">
        <v>9418</v>
      </c>
      <c r="Q8878" s="147" t="s">
        <v>10519</v>
      </c>
      <c r="R8878" s="187">
        <v>11.76</v>
      </c>
    </row>
    <row r="8879" spans="1:18" x14ac:dyDescent="0.25">
      <c r="A8879" s="135">
        <v>1091383</v>
      </c>
      <c r="B8879" s="148" t="s">
        <v>7643</v>
      </c>
      <c r="C8879" s="135">
        <v>6</v>
      </c>
      <c r="D8879" s="135" t="s">
        <v>20</v>
      </c>
      <c r="E8879" s="188" t="s">
        <v>20</v>
      </c>
      <c r="F8879" s="135" t="s">
        <v>20</v>
      </c>
      <c r="G8879" s="135" t="s">
        <v>20</v>
      </c>
      <c r="H8879" s="135" t="s">
        <v>20</v>
      </c>
      <c r="I8879" s="135" t="s">
        <v>20</v>
      </c>
      <c r="J8879" s="136">
        <v>3.9</v>
      </c>
      <c r="K8879" s="136">
        <v>3</v>
      </c>
      <c r="L8879" s="136">
        <v>1.93</v>
      </c>
      <c r="M8879" s="137" t="str">
        <f t="shared" si="138"/>
        <v>P</v>
      </c>
      <c r="N8879" s="172" t="s">
        <v>10682</v>
      </c>
      <c r="O8879" s="149" t="s">
        <v>1500</v>
      </c>
      <c r="P8879" s="149" t="s">
        <v>9418</v>
      </c>
      <c r="Q8879" s="150" t="s">
        <v>10519</v>
      </c>
      <c r="R8879" s="189">
        <v>12.36</v>
      </c>
    </row>
    <row r="8880" spans="1:18" x14ac:dyDescent="0.25">
      <c r="A8880" s="132">
        <v>1091385</v>
      </c>
      <c r="B8880" s="145" t="s">
        <v>7644</v>
      </c>
      <c r="C8880" s="132">
        <v>4</v>
      </c>
      <c r="D8880" s="132" t="s">
        <v>20</v>
      </c>
      <c r="E8880" s="186" t="s">
        <v>20</v>
      </c>
      <c r="F8880" s="132" t="s">
        <v>20</v>
      </c>
      <c r="G8880" s="132" t="s">
        <v>21</v>
      </c>
      <c r="H8880" s="132" t="s">
        <v>21</v>
      </c>
      <c r="I8880" s="132" t="s">
        <v>21</v>
      </c>
      <c r="J8880" s="133">
        <v>3.45</v>
      </c>
      <c r="K8880" s="133">
        <v>3.1</v>
      </c>
      <c r="L8880" s="133">
        <v>2.25</v>
      </c>
      <c r="M8880" s="134" t="str">
        <f t="shared" si="138"/>
        <v>P</v>
      </c>
      <c r="N8880" s="171" t="s">
        <v>10682</v>
      </c>
      <c r="O8880" s="146" t="s">
        <v>1500</v>
      </c>
      <c r="P8880" s="146" t="s">
        <v>9418</v>
      </c>
      <c r="Q8880" s="147" t="s">
        <v>10519</v>
      </c>
      <c r="R8880" s="187">
        <v>9.1999999999999993</v>
      </c>
    </row>
    <row r="8881" spans="1:18" x14ac:dyDescent="0.25">
      <c r="A8881" s="135">
        <v>1091386</v>
      </c>
      <c r="B8881" s="148" t="s">
        <v>7645</v>
      </c>
      <c r="C8881" s="135">
        <v>6</v>
      </c>
      <c r="D8881" s="135" t="s">
        <v>20</v>
      </c>
      <c r="E8881" s="188" t="s">
        <v>20</v>
      </c>
      <c r="F8881" s="135" t="s">
        <v>20</v>
      </c>
      <c r="G8881" s="135" t="s">
        <v>21</v>
      </c>
      <c r="H8881" s="135" t="s">
        <v>21</v>
      </c>
      <c r="I8881" s="135" t="s">
        <v>21</v>
      </c>
      <c r="J8881" s="136">
        <v>3.8</v>
      </c>
      <c r="K8881" s="136">
        <v>3.5</v>
      </c>
      <c r="L8881" s="136">
        <v>1.55</v>
      </c>
      <c r="M8881" s="137" t="str">
        <f t="shared" si="138"/>
        <v>P</v>
      </c>
      <c r="N8881" s="172" t="s">
        <v>10682</v>
      </c>
      <c r="O8881" s="149" t="s">
        <v>1500</v>
      </c>
      <c r="P8881" s="149" t="s">
        <v>9456</v>
      </c>
      <c r="Q8881" s="150" t="s">
        <v>10519</v>
      </c>
      <c r="R8881" s="189">
        <v>15.419999999999998</v>
      </c>
    </row>
    <row r="8882" spans="1:18" x14ac:dyDescent="0.25">
      <c r="A8882" s="132">
        <v>1091388</v>
      </c>
      <c r="B8882" s="145" t="s">
        <v>7646</v>
      </c>
      <c r="C8882" s="132">
        <v>1</v>
      </c>
      <c r="D8882" s="132" t="s">
        <v>20</v>
      </c>
      <c r="E8882" s="186" t="s">
        <v>20</v>
      </c>
      <c r="F8882" s="132" t="s">
        <v>20</v>
      </c>
      <c r="G8882" s="132" t="s">
        <v>20</v>
      </c>
      <c r="H8882" s="132" t="s">
        <v>20</v>
      </c>
      <c r="I8882" s="132" t="s">
        <v>20</v>
      </c>
      <c r="J8882" s="133">
        <v>3.46</v>
      </c>
      <c r="K8882" s="133">
        <v>1.8</v>
      </c>
      <c r="L8882" s="133">
        <v>1.7000000000000001E-2</v>
      </c>
      <c r="M8882" s="134" t="str">
        <f t="shared" si="138"/>
        <v>P</v>
      </c>
      <c r="N8882" s="171" t="s">
        <v>10682</v>
      </c>
      <c r="O8882" s="146" t="s">
        <v>1506</v>
      </c>
      <c r="P8882" s="146" t="s">
        <v>9443</v>
      </c>
      <c r="Q8882" s="147" t="s">
        <v>10519</v>
      </c>
      <c r="R8882" s="187">
        <v>0.37</v>
      </c>
    </row>
    <row r="8883" spans="1:18" x14ac:dyDescent="0.25">
      <c r="A8883" s="135">
        <v>1091389</v>
      </c>
      <c r="B8883" s="148" t="s">
        <v>7647</v>
      </c>
      <c r="C8883" s="135">
        <v>1</v>
      </c>
      <c r="D8883" s="135" t="s">
        <v>20</v>
      </c>
      <c r="E8883" s="188" t="s">
        <v>20</v>
      </c>
      <c r="F8883" s="135" t="s">
        <v>20</v>
      </c>
      <c r="G8883" s="135" t="s">
        <v>20</v>
      </c>
      <c r="H8883" s="135" t="s">
        <v>20</v>
      </c>
      <c r="I8883" s="135" t="s">
        <v>20</v>
      </c>
      <c r="J8883" s="136">
        <v>3.45</v>
      </c>
      <c r="K8883" s="136">
        <v>2.2999999999999998</v>
      </c>
      <c r="L8883" s="136">
        <v>1.7000000000000001E-2</v>
      </c>
      <c r="M8883" s="137" t="str">
        <f t="shared" si="138"/>
        <v>P</v>
      </c>
      <c r="N8883" s="172" t="s">
        <v>10682</v>
      </c>
      <c r="O8883" s="149" t="s">
        <v>1506</v>
      </c>
      <c r="P8883" s="149" t="s">
        <v>9443</v>
      </c>
      <c r="Q8883" s="150" t="s">
        <v>10519</v>
      </c>
      <c r="R8883" s="189">
        <v>0.28000000000000003</v>
      </c>
    </row>
    <row r="8884" spans="1:18" x14ac:dyDescent="0.25">
      <c r="A8884" s="132">
        <v>1091390</v>
      </c>
      <c r="B8884" s="145" t="s">
        <v>7648</v>
      </c>
      <c r="C8884" s="132">
        <v>1</v>
      </c>
      <c r="D8884" s="132" t="s">
        <v>20</v>
      </c>
      <c r="E8884" s="186" t="s">
        <v>20</v>
      </c>
      <c r="F8884" s="132" t="s">
        <v>20</v>
      </c>
      <c r="G8884" s="132" t="s">
        <v>20</v>
      </c>
      <c r="H8884" s="132" t="s">
        <v>20</v>
      </c>
      <c r="I8884" s="132" t="s">
        <v>20</v>
      </c>
      <c r="J8884" s="133">
        <v>3.46</v>
      </c>
      <c r="K8884" s="133">
        <v>1.8</v>
      </c>
      <c r="L8884" s="133">
        <v>1.7000000000000001E-2</v>
      </c>
      <c r="M8884" s="134" t="str">
        <f t="shared" si="138"/>
        <v>P</v>
      </c>
      <c r="N8884" s="171" t="s">
        <v>10682</v>
      </c>
      <c r="O8884" s="146" t="s">
        <v>1506</v>
      </c>
      <c r="P8884" s="146" t="s">
        <v>9443</v>
      </c>
      <c r="Q8884" s="147" t="s">
        <v>10519</v>
      </c>
      <c r="R8884" s="187">
        <v>0.37</v>
      </c>
    </row>
    <row r="8885" spans="1:18" x14ac:dyDescent="0.25">
      <c r="A8885" s="135">
        <v>1091391</v>
      </c>
      <c r="B8885" s="148" t="s">
        <v>7649</v>
      </c>
      <c r="C8885" s="135">
        <v>1</v>
      </c>
      <c r="D8885" s="135" t="s">
        <v>20</v>
      </c>
      <c r="E8885" s="188" t="s">
        <v>20</v>
      </c>
      <c r="F8885" s="135" t="s">
        <v>20</v>
      </c>
      <c r="G8885" s="135" t="s">
        <v>20</v>
      </c>
      <c r="H8885" s="135" t="s">
        <v>20</v>
      </c>
      <c r="I8885" s="135" t="s">
        <v>20</v>
      </c>
      <c r="J8885" s="136">
        <v>3.45</v>
      </c>
      <c r="K8885" s="136">
        <v>2.2999999999999998</v>
      </c>
      <c r="L8885" s="136">
        <v>1.7000000000000001E-2</v>
      </c>
      <c r="M8885" s="137" t="str">
        <f t="shared" si="138"/>
        <v>P</v>
      </c>
      <c r="N8885" s="172" t="s">
        <v>10682</v>
      </c>
      <c r="O8885" s="149" t="s">
        <v>1506</v>
      </c>
      <c r="P8885" s="149" t="s">
        <v>9443</v>
      </c>
      <c r="Q8885" s="150" t="s">
        <v>10519</v>
      </c>
      <c r="R8885" s="189">
        <v>0.28000000000000003</v>
      </c>
    </row>
    <row r="8886" spans="1:18" x14ac:dyDescent="0.25">
      <c r="A8886" s="132">
        <v>1091393</v>
      </c>
      <c r="B8886" s="145" t="s">
        <v>7650</v>
      </c>
      <c r="C8886" s="132">
        <v>1</v>
      </c>
      <c r="D8886" s="132" t="s">
        <v>20</v>
      </c>
      <c r="E8886" s="186" t="s">
        <v>20</v>
      </c>
      <c r="F8886" s="132" t="s">
        <v>20</v>
      </c>
      <c r="G8886" s="132" t="s">
        <v>20</v>
      </c>
      <c r="H8886" s="132" t="s">
        <v>20</v>
      </c>
      <c r="I8886" s="132" t="s">
        <v>20</v>
      </c>
      <c r="J8886" s="133">
        <v>3.45</v>
      </c>
      <c r="K8886" s="133">
        <v>2.2999999999999998</v>
      </c>
      <c r="L8886" s="133">
        <v>1.7000000000000001E-2</v>
      </c>
      <c r="M8886" s="134" t="str">
        <f t="shared" si="138"/>
        <v>P</v>
      </c>
      <c r="N8886" s="171" t="s">
        <v>10682</v>
      </c>
      <c r="O8886" s="146" t="s">
        <v>1506</v>
      </c>
      <c r="P8886" s="146" t="s">
        <v>9443</v>
      </c>
      <c r="Q8886" s="147" t="s">
        <v>10519</v>
      </c>
      <c r="R8886" s="187">
        <v>0.6</v>
      </c>
    </row>
    <row r="8887" spans="1:18" x14ac:dyDescent="0.25">
      <c r="A8887" s="135">
        <v>1091396</v>
      </c>
      <c r="B8887" s="148" t="s">
        <v>7651</v>
      </c>
      <c r="C8887" s="135">
        <v>4</v>
      </c>
      <c r="D8887" s="135" t="s">
        <v>20</v>
      </c>
      <c r="E8887" s="188" t="s">
        <v>20</v>
      </c>
      <c r="F8887" s="135" t="s">
        <v>20</v>
      </c>
      <c r="G8887" s="135" t="s">
        <v>21</v>
      </c>
      <c r="H8887" s="135" t="s">
        <v>21</v>
      </c>
      <c r="I8887" s="135" t="s">
        <v>21</v>
      </c>
      <c r="J8887" s="136">
        <v>4.2</v>
      </c>
      <c r="K8887" s="136">
        <v>3.25</v>
      </c>
      <c r="L8887" s="136">
        <v>1.85</v>
      </c>
      <c r="M8887" s="137" t="str">
        <f t="shared" si="138"/>
        <v>P</v>
      </c>
      <c r="N8887" s="172" t="s">
        <v>10682</v>
      </c>
      <c r="O8887" s="149" t="s">
        <v>1500</v>
      </c>
      <c r="P8887" s="149" t="s">
        <v>9456</v>
      </c>
      <c r="Q8887" s="150" t="s">
        <v>10519</v>
      </c>
      <c r="R8887" s="189">
        <v>11.32</v>
      </c>
    </row>
    <row r="8888" spans="1:18" x14ac:dyDescent="0.25">
      <c r="A8888" s="132">
        <v>1091397</v>
      </c>
      <c r="B8888" s="145" t="s">
        <v>7652</v>
      </c>
      <c r="C8888" s="132">
        <v>4</v>
      </c>
      <c r="D8888" s="132" t="s">
        <v>20</v>
      </c>
      <c r="E8888" s="186" t="s">
        <v>20</v>
      </c>
      <c r="F8888" s="132" t="s">
        <v>20</v>
      </c>
      <c r="G8888" s="132" t="s">
        <v>21</v>
      </c>
      <c r="H8888" s="132" t="s">
        <v>21</v>
      </c>
      <c r="I8888" s="132" t="s">
        <v>21</v>
      </c>
      <c r="J8888" s="133">
        <v>4.05</v>
      </c>
      <c r="K8888" s="133">
        <v>2.25</v>
      </c>
      <c r="L8888" s="133">
        <v>3.9</v>
      </c>
      <c r="M8888" s="134" t="str">
        <f t="shared" si="138"/>
        <v>P</v>
      </c>
      <c r="N8888" s="171" t="s">
        <v>10682</v>
      </c>
      <c r="O8888" s="146" t="s">
        <v>1500</v>
      </c>
      <c r="P8888" s="146" t="s">
        <v>9456</v>
      </c>
      <c r="Q8888" s="147" t="s">
        <v>10519</v>
      </c>
      <c r="R8888" s="187">
        <v>22.32</v>
      </c>
    </row>
    <row r="8889" spans="1:18" x14ac:dyDescent="0.25">
      <c r="A8889" s="135">
        <v>1091399</v>
      </c>
      <c r="B8889" s="148" t="s">
        <v>7653</v>
      </c>
      <c r="C8889" s="135">
        <v>6</v>
      </c>
      <c r="D8889" s="135">
        <v>160</v>
      </c>
      <c r="E8889" s="188">
        <v>20</v>
      </c>
      <c r="F8889" s="135" t="s">
        <v>20</v>
      </c>
      <c r="G8889" s="135" t="s">
        <v>20</v>
      </c>
      <c r="H8889" s="135" t="s">
        <v>20</v>
      </c>
      <c r="I8889" s="135" t="s">
        <v>20</v>
      </c>
      <c r="J8889" s="136">
        <v>4.5</v>
      </c>
      <c r="K8889" s="136">
        <v>3.7</v>
      </c>
      <c r="L8889" s="136">
        <v>0.1</v>
      </c>
      <c r="M8889" s="137" t="str">
        <f t="shared" si="138"/>
        <v>P</v>
      </c>
      <c r="N8889" s="172" t="s">
        <v>10682</v>
      </c>
      <c r="O8889" s="149" t="s">
        <v>1506</v>
      </c>
      <c r="P8889" s="149" t="s">
        <v>9443</v>
      </c>
      <c r="Q8889" s="150" t="s">
        <v>10519</v>
      </c>
      <c r="R8889" s="189">
        <v>5.76</v>
      </c>
    </row>
    <row r="8890" spans="1:18" x14ac:dyDescent="0.25">
      <c r="A8890" s="132">
        <v>1091400</v>
      </c>
      <c r="B8890" s="145" t="s">
        <v>7654</v>
      </c>
      <c r="C8890" s="132">
        <v>6</v>
      </c>
      <c r="D8890" s="132">
        <v>160</v>
      </c>
      <c r="E8890" s="186">
        <v>20</v>
      </c>
      <c r="F8890" s="132" t="s">
        <v>20</v>
      </c>
      <c r="G8890" s="132" t="s">
        <v>20</v>
      </c>
      <c r="H8890" s="132" t="s">
        <v>20</v>
      </c>
      <c r="I8890" s="132" t="s">
        <v>20</v>
      </c>
      <c r="J8890" s="133">
        <v>3.75</v>
      </c>
      <c r="K8890" s="133">
        <v>3.64</v>
      </c>
      <c r="L8890" s="133">
        <v>0.12</v>
      </c>
      <c r="M8890" s="134" t="str">
        <f t="shared" si="138"/>
        <v>P</v>
      </c>
      <c r="N8890" s="173" t="s">
        <v>10682</v>
      </c>
      <c r="O8890" s="146" t="s">
        <v>1506</v>
      </c>
      <c r="P8890" s="146" t="s">
        <v>9443</v>
      </c>
      <c r="Q8890" s="147" t="s">
        <v>10519</v>
      </c>
      <c r="R8890" s="187">
        <v>4.5600000000000005</v>
      </c>
    </row>
    <row r="8891" spans="1:18" x14ac:dyDescent="0.25">
      <c r="A8891" s="135">
        <v>1091403</v>
      </c>
      <c r="B8891" s="148" t="s">
        <v>7655</v>
      </c>
      <c r="C8891" s="135">
        <v>6</v>
      </c>
      <c r="D8891" s="135">
        <v>160</v>
      </c>
      <c r="E8891" s="188" t="s">
        <v>20</v>
      </c>
      <c r="F8891" s="135" t="s">
        <v>20</v>
      </c>
      <c r="G8891" s="135" t="s">
        <v>20</v>
      </c>
      <c r="H8891" s="135" t="s">
        <v>20</v>
      </c>
      <c r="I8891" s="135" t="s">
        <v>20</v>
      </c>
      <c r="J8891" s="136">
        <v>3.74</v>
      </c>
      <c r="K8891" s="136">
        <v>3.65</v>
      </c>
      <c r="L8891" s="136">
        <v>0.18</v>
      </c>
      <c r="M8891" s="137" t="str">
        <f t="shared" si="138"/>
        <v>P</v>
      </c>
      <c r="N8891" s="172" t="s">
        <v>10682</v>
      </c>
      <c r="O8891" s="149" t="s">
        <v>1506</v>
      </c>
      <c r="P8891" s="149" t="s">
        <v>9443</v>
      </c>
      <c r="Q8891" s="150" t="s">
        <v>10519</v>
      </c>
      <c r="R8891" s="189">
        <v>4.5600000000000005</v>
      </c>
    </row>
    <row r="8892" spans="1:18" x14ac:dyDescent="0.25">
      <c r="A8892" s="132">
        <v>1091407</v>
      </c>
      <c r="B8892" s="145" t="s">
        <v>162</v>
      </c>
      <c r="C8892" s="132">
        <v>6</v>
      </c>
      <c r="D8892" s="132">
        <v>1250</v>
      </c>
      <c r="E8892" s="186" t="s">
        <v>21</v>
      </c>
      <c r="F8892" s="132" t="s">
        <v>20</v>
      </c>
      <c r="G8892" s="132">
        <v>16</v>
      </c>
      <c r="H8892" s="132">
        <v>60</v>
      </c>
      <c r="I8892" s="132">
        <v>2</v>
      </c>
      <c r="J8892" s="133">
        <v>1.85</v>
      </c>
      <c r="K8892" s="133">
        <v>1.2</v>
      </c>
      <c r="L8892" s="133">
        <v>0.38</v>
      </c>
      <c r="M8892" s="134" t="str">
        <f t="shared" si="138"/>
        <v>P</v>
      </c>
      <c r="N8892" s="171" t="s">
        <v>10681</v>
      </c>
      <c r="O8892" s="146" t="s">
        <v>1506</v>
      </c>
      <c r="P8892" s="146" t="s">
        <v>10455</v>
      </c>
      <c r="Q8892" s="147" t="s">
        <v>10519</v>
      </c>
      <c r="R8892" s="187">
        <v>3.7800000000000002</v>
      </c>
    </row>
    <row r="8893" spans="1:18" x14ac:dyDescent="0.25">
      <c r="A8893" s="135">
        <v>1091408</v>
      </c>
      <c r="B8893" s="148" t="s">
        <v>7656</v>
      </c>
      <c r="C8893" s="135">
        <v>6</v>
      </c>
      <c r="D8893" s="135" t="s">
        <v>20</v>
      </c>
      <c r="E8893" s="188" t="s">
        <v>20</v>
      </c>
      <c r="F8893" s="135" t="s">
        <v>20</v>
      </c>
      <c r="G8893" s="135" t="s">
        <v>20</v>
      </c>
      <c r="H8893" s="135" t="s">
        <v>20</v>
      </c>
      <c r="I8893" s="135" t="s">
        <v>20</v>
      </c>
      <c r="J8893" s="136">
        <v>2.5</v>
      </c>
      <c r="K8893" s="136">
        <v>1.2</v>
      </c>
      <c r="L8893" s="136">
        <v>0.4</v>
      </c>
      <c r="M8893" s="137" t="str">
        <f t="shared" si="138"/>
        <v>P</v>
      </c>
      <c r="N8893" s="174" t="s">
        <v>10682</v>
      </c>
      <c r="O8893" s="149" t="s">
        <v>1500</v>
      </c>
      <c r="P8893" s="149" t="s">
        <v>9418</v>
      </c>
      <c r="Q8893" s="150" t="s">
        <v>10519</v>
      </c>
      <c r="R8893" s="189">
        <v>2.6641791044776117</v>
      </c>
    </row>
    <row r="8894" spans="1:18" x14ac:dyDescent="0.25">
      <c r="A8894" s="132">
        <v>1091409</v>
      </c>
      <c r="B8894" s="145" t="s">
        <v>7657</v>
      </c>
      <c r="C8894" s="132">
        <v>6</v>
      </c>
      <c r="D8894" s="132" t="s">
        <v>20</v>
      </c>
      <c r="E8894" s="186" t="s">
        <v>20</v>
      </c>
      <c r="F8894" s="132" t="s">
        <v>20</v>
      </c>
      <c r="G8894" s="132" t="s">
        <v>20</v>
      </c>
      <c r="H8894" s="132" t="s">
        <v>20</v>
      </c>
      <c r="I8894" s="132" t="s">
        <v>20</v>
      </c>
      <c r="J8894" s="133">
        <v>1.4</v>
      </c>
      <c r="K8894" s="133">
        <v>1.05</v>
      </c>
      <c r="L8894" s="133">
        <v>0.26</v>
      </c>
      <c r="M8894" s="134" t="str">
        <f t="shared" si="138"/>
        <v>P</v>
      </c>
      <c r="N8894" s="173" t="s">
        <v>10682</v>
      </c>
      <c r="O8894" s="146" t="s">
        <v>1614</v>
      </c>
      <c r="P8894" s="146" t="s">
        <v>9419</v>
      </c>
      <c r="Q8894" s="147" t="s">
        <v>10519</v>
      </c>
      <c r="R8894" s="187">
        <v>7.0746268656716422</v>
      </c>
    </row>
    <row r="8895" spans="1:18" x14ac:dyDescent="0.25">
      <c r="A8895" s="135">
        <v>1091410</v>
      </c>
      <c r="B8895" s="148" t="s">
        <v>8791</v>
      </c>
      <c r="C8895" s="135">
        <v>6</v>
      </c>
      <c r="D8895" s="135">
        <v>325</v>
      </c>
      <c r="E8895" s="188" t="s">
        <v>21</v>
      </c>
      <c r="F8895" s="135">
        <v>450</v>
      </c>
      <c r="G8895" s="135" t="s">
        <v>20</v>
      </c>
      <c r="H8895" s="135" t="s">
        <v>20</v>
      </c>
      <c r="I8895" s="135" t="s">
        <v>20</v>
      </c>
      <c r="J8895" s="136">
        <v>2.36</v>
      </c>
      <c r="K8895" s="136">
        <v>1.6</v>
      </c>
      <c r="L8895" s="136">
        <v>0.76</v>
      </c>
      <c r="M8895" s="137" t="str">
        <f t="shared" si="138"/>
        <v>P</v>
      </c>
      <c r="N8895" s="174" t="s">
        <v>10681</v>
      </c>
      <c r="O8895" s="149" t="s">
        <v>1581</v>
      </c>
      <c r="P8895" s="149" t="s">
        <v>10581</v>
      </c>
      <c r="Q8895" s="150" t="s">
        <v>10519</v>
      </c>
      <c r="R8895" s="189">
        <v>4.32</v>
      </c>
    </row>
    <row r="8896" spans="1:18" x14ac:dyDescent="0.25">
      <c r="A8896" s="132">
        <v>1091411</v>
      </c>
      <c r="B8896" s="145" t="s">
        <v>8792</v>
      </c>
      <c r="C8896" s="132">
        <v>6</v>
      </c>
      <c r="D8896" s="132">
        <v>325</v>
      </c>
      <c r="E8896" s="186" t="s">
        <v>21</v>
      </c>
      <c r="F8896" s="132">
        <v>475</v>
      </c>
      <c r="G8896" s="132" t="s">
        <v>20</v>
      </c>
      <c r="H8896" s="132" t="s">
        <v>20</v>
      </c>
      <c r="I8896" s="132" t="s">
        <v>20</v>
      </c>
      <c r="J8896" s="133">
        <v>2.36</v>
      </c>
      <c r="K8896" s="133">
        <v>1.56</v>
      </c>
      <c r="L8896" s="133">
        <v>0.76</v>
      </c>
      <c r="M8896" s="134" t="str">
        <f t="shared" si="138"/>
        <v>P</v>
      </c>
      <c r="N8896" s="173" t="s">
        <v>10681</v>
      </c>
      <c r="O8896" s="146" t="s">
        <v>1581</v>
      </c>
      <c r="P8896" s="146" t="s">
        <v>10581</v>
      </c>
      <c r="Q8896" s="147" t="s">
        <v>10519</v>
      </c>
      <c r="R8896" s="187">
        <v>4.8600000000000003</v>
      </c>
    </row>
    <row r="8897" spans="1:18" x14ac:dyDescent="0.25">
      <c r="A8897" s="135">
        <v>1091412</v>
      </c>
      <c r="B8897" s="148" t="s">
        <v>8793</v>
      </c>
      <c r="C8897" s="135">
        <v>6</v>
      </c>
      <c r="D8897" s="135">
        <v>325</v>
      </c>
      <c r="E8897" s="188" t="s">
        <v>21</v>
      </c>
      <c r="F8897" s="135">
        <v>450</v>
      </c>
      <c r="G8897" s="135" t="s">
        <v>20</v>
      </c>
      <c r="H8897" s="135" t="s">
        <v>20</v>
      </c>
      <c r="I8897" s="135" t="s">
        <v>20</v>
      </c>
      <c r="J8897" s="136">
        <v>2.34</v>
      </c>
      <c r="K8897" s="136">
        <v>1.56</v>
      </c>
      <c r="L8897" s="136">
        <v>0.76</v>
      </c>
      <c r="M8897" s="137" t="str">
        <f t="shared" si="138"/>
        <v>P</v>
      </c>
      <c r="N8897" s="174" t="s">
        <v>10681</v>
      </c>
      <c r="O8897" s="149" t="s">
        <v>1581</v>
      </c>
      <c r="P8897" s="149" t="s">
        <v>10581</v>
      </c>
      <c r="Q8897" s="150" t="s">
        <v>10519</v>
      </c>
      <c r="R8897" s="189">
        <v>4.8000000000000007</v>
      </c>
    </row>
    <row r="8898" spans="1:18" x14ac:dyDescent="0.25">
      <c r="A8898" s="132">
        <v>1091414</v>
      </c>
      <c r="B8898" s="145" t="s">
        <v>8794</v>
      </c>
      <c r="C8898" s="132">
        <v>6</v>
      </c>
      <c r="D8898" s="132">
        <v>325</v>
      </c>
      <c r="E8898" s="186" t="s">
        <v>21</v>
      </c>
      <c r="F8898" s="132">
        <v>450</v>
      </c>
      <c r="G8898" s="132" t="s">
        <v>20</v>
      </c>
      <c r="H8898" s="132" t="s">
        <v>20</v>
      </c>
      <c r="I8898" s="132" t="s">
        <v>20</v>
      </c>
      <c r="J8898" s="133">
        <v>2.38</v>
      </c>
      <c r="K8898" s="133">
        <v>1.58</v>
      </c>
      <c r="L8898" s="133">
        <v>0.79</v>
      </c>
      <c r="M8898" s="134" t="str">
        <f t="shared" ref="M8898:M8961" si="139">HYPERLINK(CONCATENATE("T:\Distribution Centre\RDC Department Shared\Cubiscan photos","\",A8898,"-pac.jpg"),"P")</f>
        <v>P</v>
      </c>
      <c r="N8898" s="173" t="s">
        <v>10681</v>
      </c>
      <c r="O8898" s="146" t="s">
        <v>1581</v>
      </c>
      <c r="P8898" s="146" t="s">
        <v>10581</v>
      </c>
      <c r="Q8898" s="147" t="s">
        <v>10519</v>
      </c>
      <c r="R8898" s="187">
        <v>4.8600000000000003</v>
      </c>
    </row>
    <row r="8899" spans="1:18" x14ac:dyDescent="0.25">
      <c r="A8899" s="135">
        <v>1091415</v>
      </c>
      <c r="B8899" s="148" t="s">
        <v>8795</v>
      </c>
      <c r="C8899" s="135">
        <v>6</v>
      </c>
      <c r="D8899" s="135">
        <v>325</v>
      </c>
      <c r="E8899" s="188" t="s">
        <v>21</v>
      </c>
      <c r="F8899" s="135">
        <v>475</v>
      </c>
      <c r="G8899" s="135" t="s">
        <v>20</v>
      </c>
      <c r="H8899" s="135" t="s">
        <v>20</v>
      </c>
      <c r="I8899" s="135" t="s">
        <v>20</v>
      </c>
      <c r="J8899" s="136">
        <v>2.34</v>
      </c>
      <c r="K8899" s="136">
        <v>1.56</v>
      </c>
      <c r="L8899" s="136">
        <v>0.76</v>
      </c>
      <c r="M8899" s="137" t="str">
        <f t="shared" si="139"/>
        <v>P</v>
      </c>
      <c r="N8899" s="174" t="s">
        <v>10681</v>
      </c>
      <c r="O8899" s="149" t="s">
        <v>1581</v>
      </c>
      <c r="P8899" s="149" t="s">
        <v>10581</v>
      </c>
      <c r="Q8899" s="150" t="s">
        <v>10519</v>
      </c>
      <c r="R8899" s="189">
        <v>5.04</v>
      </c>
    </row>
    <row r="8900" spans="1:18" x14ac:dyDescent="0.25">
      <c r="A8900" s="132">
        <v>1091416</v>
      </c>
      <c r="B8900" s="145" t="s">
        <v>8796</v>
      </c>
      <c r="C8900" s="132">
        <v>6</v>
      </c>
      <c r="D8900" s="132">
        <v>325</v>
      </c>
      <c r="E8900" s="186" t="s">
        <v>21</v>
      </c>
      <c r="F8900" s="132">
        <v>475</v>
      </c>
      <c r="G8900" s="132" t="s">
        <v>20</v>
      </c>
      <c r="H8900" s="132" t="s">
        <v>20</v>
      </c>
      <c r="I8900" s="132" t="s">
        <v>20</v>
      </c>
      <c r="J8900" s="133">
        <v>2.34</v>
      </c>
      <c r="K8900" s="133">
        <v>1.56</v>
      </c>
      <c r="L8900" s="133">
        <v>0.77</v>
      </c>
      <c r="M8900" s="134" t="str">
        <f t="shared" si="139"/>
        <v>P</v>
      </c>
      <c r="N8900" s="171" t="s">
        <v>10681</v>
      </c>
      <c r="O8900" s="146" t="s">
        <v>1581</v>
      </c>
      <c r="P8900" s="146" t="s">
        <v>10581</v>
      </c>
      <c r="Q8900" s="147" t="s">
        <v>10519</v>
      </c>
      <c r="R8900" s="187">
        <v>4.74</v>
      </c>
    </row>
    <row r="8901" spans="1:18" x14ac:dyDescent="0.25">
      <c r="A8901" s="135">
        <v>1091417</v>
      </c>
      <c r="B8901" s="148" t="s">
        <v>8674</v>
      </c>
      <c r="C8901" s="135">
        <v>6</v>
      </c>
      <c r="D8901" s="135">
        <v>325</v>
      </c>
      <c r="E8901" s="188" t="s">
        <v>21</v>
      </c>
      <c r="F8901" s="135">
        <v>475</v>
      </c>
      <c r="G8901" s="135" t="s">
        <v>20</v>
      </c>
      <c r="H8901" s="135" t="s">
        <v>20</v>
      </c>
      <c r="I8901" s="135" t="s">
        <v>20</v>
      </c>
      <c r="J8901" s="136">
        <v>2.36</v>
      </c>
      <c r="K8901" s="136">
        <v>1.6</v>
      </c>
      <c r="L8901" s="136">
        <v>0.76</v>
      </c>
      <c r="M8901" s="137" t="str">
        <f t="shared" si="139"/>
        <v>P</v>
      </c>
      <c r="N8901" s="172" t="s">
        <v>10681</v>
      </c>
      <c r="O8901" s="149" t="s">
        <v>1581</v>
      </c>
      <c r="P8901" s="149" t="s">
        <v>10581</v>
      </c>
      <c r="Q8901" s="150" t="s">
        <v>10519</v>
      </c>
      <c r="R8901" s="189">
        <v>4.8000000000000007</v>
      </c>
    </row>
    <row r="8902" spans="1:18" x14ac:dyDescent="0.25">
      <c r="A8902" s="132">
        <v>1091433</v>
      </c>
      <c r="B8902" s="145" t="s">
        <v>7658</v>
      </c>
      <c r="C8902" s="132">
        <v>1000</v>
      </c>
      <c r="D8902" s="132" t="s">
        <v>20</v>
      </c>
      <c r="E8902" s="186" t="s">
        <v>20</v>
      </c>
      <c r="F8902" s="132" t="s">
        <v>20</v>
      </c>
      <c r="G8902" s="132" t="s">
        <v>20</v>
      </c>
      <c r="H8902" s="132" t="s">
        <v>20</v>
      </c>
      <c r="I8902" s="132" t="s">
        <v>20</v>
      </c>
      <c r="J8902" s="133">
        <v>1.4</v>
      </c>
      <c r="K8902" s="133">
        <v>1.4</v>
      </c>
      <c r="L8902" s="133">
        <v>0.43</v>
      </c>
      <c r="M8902" s="134" t="str">
        <f t="shared" si="139"/>
        <v>P</v>
      </c>
      <c r="N8902" s="171" t="s">
        <v>10682</v>
      </c>
      <c r="O8902" s="146" t="s">
        <v>1506</v>
      </c>
      <c r="P8902" s="146" t="s">
        <v>9526</v>
      </c>
      <c r="Q8902" s="147" t="s">
        <v>10519</v>
      </c>
      <c r="R8902" s="187">
        <v>40</v>
      </c>
    </row>
    <row r="8903" spans="1:18" x14ac:dyDescent="0.25">
      <c r="A8903" s="135">
        <v>1091434</v>
      </c>
      <c r="B8903" s="148" t="s">
        <v>7659</v>
      </c>
      <c r="C8903" s="135">
        <v>1</v>
      </c>
      <c r="D8903" s="135">
        <v>1620</v>
      </c>
      <c r="E8903" s="188">
        <v>60</v>
      </c>
      <c r="F8903" s="135" t="s">
        <v>20</v>
      </c>
      <c r="G8903" s="135" t="s">
        <v>20</v>
      </c>
      <c r="H8903" s="135" t="s">
        <v>20</v>
      </c>
      <c r="I8903" s="135" t="s">
        <v>20</v>
      </c>
      <c r="J8903" s="136">
        <v>2.5299999999999998</v>
      </c>
      <c r="K8903" s="136">
        <v>0.86</v>
      </c>
      <c r="L8903" s="136">
        <v>0.53</v>
      </c>
      <c r="M8903" s="137" t="str">
        <f t="shared" si="139"/>
        <v>P</v>
      </c>
      <c r="N8903" s="172" t="s">
        <v>10682</v>
      </c>
      <c r="O8903" s="149" t="s">
        <v>1500</v>
      </c>
      <c r="P8903" s="149" t="s">
        <v>9418</v>
      </c>
      <c r="Q8903" s="150" t="s">
        <v>10519</v>
      </c>
      <c r="R8903" s="189">
        <v>1.34</v>
      </c>
    </row>
    <row r="8904" spans="1:18" x14ac:dyDescent="0.25">
      <c r="A8904" s="132">
        <v>1091435</v>
      </c>
      <c r="B8904" s="145" t="s">
        <v>7660</v>
      </c>
      <c r="C8904" s="132">
        <v>6</v>
      </c>
      <c r="D8904" s="132" t="s">
        <v>20</v>
      </c>
      <c r="E8904" s="186" t="s">
        <v>20</v>
      </c>
      <c r="F8904" s="132" t="s">
        <v>20</v>
      </c>
      <c r="G8904" s="132" t="s">
        <v>20</v>
      </c>
      <c r="H8904" s="132" t="s">
        <v>20</v>
      </c>
      <c r="I8904" s="132" t="s">
        <v>20</v>
      </c>
      <c r="J8904" s="133">
        <v>1.9</v>
      </c>
      <c r="K8904" s="133">
        <v>1.32</v>
      </c>
      <c r="L8904" s="133">
        <v>1.45</v>
      </c>
      <c r="M8904" s="134" t="str">
        <f t="shared" si="139"/>
        <v>P</v>
      </c>
      <c r="N8904" s="171" t="s">
        <v>10682</v>
      </c>
      <c r="O8904" s="146" t="s">
        <v>1500</v>
      </c>
      <c r="P8904" s="146" t="s">
        <v>9456</v>
      </c>
      <c r="Q8904" s="147" t="s">
        <v>10519</v>
      </c>
      <c r="R8904" s="187">
        <v>2.6865671641791042</v>
      </c>
    </row>
    <row r="8905" spans="1:18" x14ac:dyDescent="0.25">
      <c r="A8905" s="135">
        <v>1091436</v>
      </c>
      <c r="B8905" s="148" t="s">
        <v>7661</v>
      </c>
      <c r="C8905" s="135">
        <v>1</v>
      </c>
      <c r="D8905" s="135" t="s">
        <v>20</v>
      </c>
      <c r="E8905" s="188" t="s">
        <v>20</v>
      </c>
      <c r="F8905" s="135" t="s">
        <v>20</v>
      </c>
      <c r="G8905" s="135" t="s">
        <v>20</v>
      </c>
      <c r="H8905" s="135" t="s">
        <v>20</v>
      </c>
      <c r="I8905" s="135" t="s">
        <v>20</v>
      </c>
      <c r="J8905" s="136">
        <v>0.6</v>
      </c>
      <c r="K8905" s="136">
        <v>0.6</v>
      </c>
      <c r="L8905" s="136">
        <v>0.03</v>
      </c>
      <c r="M8905" s="137" t="str">
        <f t="shared" si="139"/>
        <v>P</v>
      </c>
      <c r="N8905" s="172" t="s">
        <v>10682</v>
      </c>
      <c r="O8905" s="149" t="s">
        <v>1500</v>
      </c>
      <c r="P8905" s="149" t="s">
        <v>9456</v>
      </c>
      <c r="Q8905" s="150" t="s">
        <v>10519</v>
      </c>
      <c r="R8905" s="189">
        <v>5.2238805970149259E-2</v>
      </c>
    </row>
    <row r="8906" spans="1:18" x14ac:dyDescent="0.25">
      <c r="A8906" s="132">
        <v>1091437</v>
      </c>
      <c r="B8906" s="145" t="s">
        <v>7662</v>
      </c>
      <c r="C8906" s="132">
        <v>6</v>
      </c>
      <c r="D8906" s="132" t="s">
        <v>20</v>
      </c>
      <c r="E8906" s="186" t="s">
        <v>20</v>
      </c>
      <c r="F8906" s="132" t="s">
        <v>20</v>
      </c>
      <c r="G8906" s="132" t="s">
        <v>20</v>
      </c>
      <c r="H8906" s="132" t="s">
        <v>20</v>
      </c>
      <c r="I8906" s="132" t="s">
        <v>20</v>
      </c>
      <c r="J8906" s="133">
        <v>2.95</v>
      </c>
      <c r="K8906" s="133">
        <v>1.95</v>
      </c>
      <c r="L8906" s="133">
        <v>2.06</v>
      </c>
      <c r="M8906" s="134" t="str">
        <f t="shared" si="139"/>
        <v>P</v>
      </c>
      <c r="N8906" s="173" t="s">
        <v>10682</v>
      </c>
      <c r="O8906" s="146" t="s">
        <v>1500</v>
      </c>
      <c r="P8906" s="146" t="s">
        <v>9418</v>
      </c>
      <c r="Q8906" s="147" t="s">
        <v>10519</v>
      </c>
      <c r="R8906" s="187">
        <v>6.66</v>
      </c>
    </row>
    <row r="8907" spans="1:18" x14ac:dyDescent="0.25">
      <c r="A8907" s="135">
        <v>1091438</v>
      </c>
      <c r="B8907" s="148" t="s">
        <v>7663</v>
      </c>
      <c r="C8907" s="135">
        <v>1000</v>
      </c>
      <c r="D8907" s="135" t="s">
        <v>20</v>
      </c>
      <c r="E8907" s="188" t="s">
        <v>20</v>
      </c>
      <c r="F8907" s="135" t="s">
        <v>20</v>
      </c>
      <c r="G8907" s="135" t="s">
        <v>20</v>
      </c>
      <c r="H8907" s="135" t="s">
        <v>20</v>
      </c>
      <c r="I8907" s="135" t="s">
        <v>20</v>
      </c>
      <c r="J8907" s="136">
        <v>1.4</v>
      </c>
      <c r="K8907" s="136">
        <v>1.4</v>
      </c>
      <c r="L8907" s="136">
        <v>0.43</v>
      </c>
      <c r="M8907" s="137" t="str">
        <f t="shared" si="139"/>
        <v>P</v>
      </c>
      <c r="N8907" s="174" t="s">
        <v>10682</v>
      </c>
      <c r="O8907" s="149" t="s">
        <v>1506</v>
      </c>
      <c r="P8907" s="149" t="s">
        <v>9526</v>
      </c>
      <c r="Q8907" s="150" t="s">
        <v>10519</v>
      </c>
      <c r="R8907" s="189">
        <v>40</v>
      </c>
    </row>
    <row r="8908" spans="1:18" x14ac:dyDescent="0.25">
      <c r="A8908" s="132">
        <v>1091440</v>
      </c>
      <c r="B8908" s="145" t="s">
        <v>988</v>
      </c>
      <c r="C8908" s="132">
        <v>6</v>
      </c>
      <c r="D8908" s="132">
        <v>435</v>
      </c>
      <c r="E8908" s="186" t="s">
        <v>21</v>
      </c>
      <c r="F8908" s="132">
        <v>696</v>
      </c>
      <c r="G8908" s="132">
        <v>30</v>
      </c>
      <c r="H8908" s="132">
        <v>40</v>
      </c>
      <c r="I8908" s="132">
        <v>1</v>
      </c>
      <c r="J8908" s="133">
        <v>1.35</v>
      </c>
      <c r="K8908" s="133">
        <v>0.97</v>
      </c>
      <c r="L8908" s="133">
        <v>1.79</v>
      </c>
      <c r="M8908" s="134" t="str">
        <f t="shared" si="139"/>
        <v>P</v>
      </c>
      <c r="N8908" s="173" t="s">
        <v>10681</v>
      </c>
      <c r="O8908" s="146" t="s">
        <v>1506</v>
      </c>
      <c r="P8908" s="146" t="s">
        <v>10455</v>
      </c>
      <c r="Q8908" s="147" t="s">
        <v>10519</v>
      </c>
      <c r="R8908" s="187">
        <v>6.0600000000000005</v>
      </c>
    </row>
    <row r="8909" spans="1:18" x14ac:dyDescent="0.25">
      <c r="A8909" s="135">
        <v>1091441</v>
      </c>
      <c r="B8909" s="148" t="s">
        <v>108</v>
      </c>
      <c r="C8909" s="135">
        <v>6</v>
      </c>
      <c r="D8909" s="135">
        <v>8272</v>
      </c>
      <c r="E8909" s="188">
        <v>16</v>
      </c>
      <c r="F8909" s="135">
        <v>10752</v>
      </c>
      <c r="G8909" s="135">
        <v>256</v>
      </c>
      <c r="H8909" s="135">
        <v>384</v>
      </c>
      <c r="I8909" s="135">
        <v>2</v>
      </c>
      <c r="J8909" s="136">
        <v>0.9</v>
      </c>
      <c r="K8909" s="136">
        <v>0.88</v>
      </c>
      <c r="L8909" s="136">
        <v>0.16</v>
      </c>
      <c r="M8909" s="137" t="str">
        <f t="shared" si="139"/>
        <v>P</v>
      </c>
      <c r="N8909" s="174" t="s">
        <v>10681</v>
      </c>
      <c r="O8909" s="149" t="s">
        <v>1506</v>
      </c>
      <c r="P8909" s="149" t="s">
        <v>10455</v>
      </c>
      <c r="Q8909" s="150" t="s">
        <v>10106</v>
      </c>
      <c r="R8909" s="189">
        <v>3</v>
      </c>
    </row>
    <row r="8910" spans="1:18" x14ac:dyDescent="0.25">
      <c r="A8910" s="132">
        <v>1091442</v>
      </c>
      <c r="B8910" s="145" t="s">
        <v>7664</v>
      </c>
      <c r="C8910" s="132">
        <v>3</v>
      </c>
      <c r="D8910" s="132">
        <v>4410</v>
      </c>
      <c r="E8910" s="186">
        <v>63</v>
      </c>
      <c r="F8910" s="132" t="s">
        <v>20</v>
      </c>
      <c r="G8910" s="132" t="s">
        <v>20</v>
      </c>
      <c r="H8910" s="132" t="s">
        <v>20</v>
      </c>
      <c r="I8910" s="132" t="s">
        <v>20</v>
      </c>
      <c r="J8910" s="133">
        <v>1.21</v>
      </c>
      <c r="K8910" s="133">
        <v>0.4</v>
      </c>
      <c r="L8910" s="133">
        <v>0.35</v>
      </c>
      <c r="M8910" s="134" t="str">
        <f t="shared" si="139"/>
        <v>P</v>
      </c>
      <c r="N8910" s="171" t="s">
        <v>10681</v>
      </c>
      <c r="O8910" s="146" t="s">
        <v>1607</v>
      </c>
      <c r="P8910" s="146" t="s">
        <v>9559</v>
      </c>
      <c r="Q8910" s="147" t="s">
        <v>10519</v>
      </c>
      <c r="R8910" s="187">
        <v>3.3600000000000003</v>
      </c>
    </row>
    <row r="8911" spans="1:18" x14ac:dyDescent="0.25">
      <c r="A8911" s="135">
        <v>1091443</v>
      </c>
      <c r="B8911" s="148" t="s">
        <v>7665</v>
      </c>
      <c r="C8911" s="135">
        <v>3</v>
      </c>
      <c r="D8911" s="135">
        <v>4410</v>
      </c>
      <c r="E8911" s="188">
        <v>63</v>
      </c>
      <c r="F8911" s="135" t="s">
        <v>20</v>
      </c>
      <c r="G8911" s="135" t="s">
        <v>20</v>
      </c>
      <c r="H8911" s="135" t="s">
        <v>20</v>
      </c>
      <c r="I8911" s="135" t="s">
        <v>20</v>
      </c>
      <c r="J8911" s="136">
        <v>1.21</v>
      </c>
      <c r="K8911" s="136">
        <v>0.39</v>
      </c>
      <c r="L8911" s="136">
        <v>0.35</v>
      </c>
      <c r="M8911" s="137" t="str">
        <f t="shared" si="139"/>
        <v>P</v>
      </c>
      <c r="N8911" s="172" t="s">
        <v>10681</v>
      </c>
      <c r="O8911" s="149" t="s">
        <v>1607</v>
      </c>
      <c r="P8911" s="149" t="s">
        <v>9559</v>
      </c>
      <c r="Q8911" s="150" t="s">
        <v>10519</v>
      </c>
      <c r="R8911" s="189">
        <v>3.3899999999999997</v>
      </c>
    </row>
    <row r="8912" spans="1:18" x14ac:dyDescent="0.25">
      <c r="A8912" s="132">
        <v>1091444</v>
      </c>
      <c r="B8912" s="145" t="s">
        <v>7666</v>
      </c>
      <c r="C8912" s="132">
        <v>6</v>
      </c>
      <c r="D8912" s="132">
        <v>117</v>
      </c>
      <c r="E8912" s="186">
        <v>3</v>
      </c>
      <c r="F8912" s="132">
        <v>117</v>
      </c>
      <c r="G8912" s="132" t="s">
        <v>21</v>
      </c>
      <c r="H8912" s="132" t="s">
        <v>21</v>
      </c>
      <c r="I8912" s="132" t="s">
        <v>21</v>
      </c>
      <c r="J8912" s="133">
        <v>3.66</v>
      </c>
      <c r="K8912" s="133">
        <v>3.66</v>
      </c>
      <c r="L8912" s="133">
        <v>0.6</v>
      </c>
      <c r="M8912" s="134" t="str">
        <f t="shared" si="139"/>
        <v>P</v>
      </c>
      <c r="N8912" s="171" t="s">
        <v>10682</v>
      </c>
      <c r="O8912" s="146" t="s">
        <v>1500</v>
      </c>
      <c r="P8912" s="146" t="s">
        <v>9456</v>
      </c>
      <c r="Q8912" s="147" t="s">
        <v>10519</v>
      </c>
      <c r="R8912" s="187">
        <v>14.100000000000001</v>
      </c>
    </row>
    <row r="8913" spans="1:18" x14ac:dyDescent="0.25">
      <c r="A8913" s="135">
        <v>1091447</v>
      </c>
      <c r="B8913" s="148" t="s">
        <v>7667</v>
      </c>
      <c r="C8913" s="135">
        <v>6</v>
      </c>
      <c r="D8913" s="135" t="s">
        <v>20</v>
      </c>
      <c r="E8913" s="188" t="s">
        <v>20</v>
      </c>
      <c r="F8913" s="135" t="s">
        <v>20</v>
      </c>
      <c r="G8913" s="135" t="s">
        <v>20</v>
      </c>
      <c r="H8913" s="135" t="s">
        <v>20</v>
      </c>
      <c r="I8913" s="135" t="s">
        <v>20</v>
      </c>
      <c r="J8913" s="136">
        <v>2.65</v>
      </c>
      <c r="K8913" s="136">
        <v>1.7</v>
      </c>
      <c r="L8913" s="136">
        <v>0.9</v>
      </c>
      <c r="M8913" s="137" t="str">
        <f t="shared" si="139"/>
        <v>P</v>
      </c>
      <c r="N8913" s="172" t="s">
        <v>10682</v>
      </c>
      <c r="O8913" s="149" t="s">
        <v>1500</v>
      </c>
      <c r="P8913" s="149" t="s">
        <v>9418</v>
      </c>
      <c r="Q8913" s="150" t="s">
        <v>10519</v>
      </c>
      <c r="R8913" s="189">
        <v>6.6716417910447756</v>
      </c>
    </row>
    <row r="8914" spans="1:18" x14ac:dyDescent="0.25">
      <c r="A8914" s="132">
        <v>1091448</v>
      </c>
      <c r="B8914" s="145" t="s">
        <v>7668</v>
      </c>
      <c r="C8914" s="132">
        <v>6</v>
      </c>
      <c r="D8914" s="132">
        <v>352</v>
      </c>
      <c r="E8914" s="186" t="s">
        <v>21</v>
      </c>
      <c r="F8914" s="132">
        <v>352</v>
      </c>
      <c r="G8914" s="132" t="s">
        <v>20</v>
      </c>
      <c r="H8914" s="132">
        <v>25</v>
      </c>
      <c r="I8914" s="132">
        <v>1</v>
      </c>
      <c r="J8914" s="133">
        <v>2.62</v>
      </c>
      <c r="K8914" s="133">
        <v>2.62</v>
      </c>
      <c r="L8914" s="133">
        <v>0.6</v>
      </c>
      <c r="M8914" s="134" t="str">
        <f t="shared" si="139"/>
        <v>P</v>
      </c>
      <c r="N8914" s="171" t="s">
        <v>10682</v>
      </c>
      <c r="O8914" s="146" t="s">
        <v>1497</v>
      </c>
      <c r="P8914" s="146" t="s">
        <v>9415</v>
      </c>
      <c r="Q8914" s="147" t="s">
        <v>10519</v>
      </c>
      <c r="R8914" s="187">
        <v>4.68</v>
      </c>
    </row>
    <row r="8915" spans="1:18" x14ac:dyDescent="0.25">
      <c r="A8915" s="135">
        <v>1091450</v>
      </c>
      <c r="B8915" s="148" t="s">
        <v>7669</v>
      </c>
      <c r="C8915" s="135">
        <v>6</v>
      </c>
      <c r="D8915" s="135">
        <v>240</v>
      </c>
      <c r="E8915" s="188">
        <v>8</v>
      </c>
      <c r="F8915" s="135">
        <v>288</v>
      </c>
      <c r="G8915" s="135" t="s">
        <v>21</v>
      </c>
      <c r="H8915" s="135" t="s">
        <v>21</v>
      </c>
      <c r="I8915" s="135" t="s">
        <v>21</v>
      </c>
      <c r="J8915" s="136">
        <v>4.5999999999999996</v>
      </c>
      <c r="K8915" s="136">
        <v>3.9</v>
      </c>
      <c r="L8915" s="136">
        <v>0.4</v>
      </c>
      <c r="M8915" s="137" t="str">
        <f t="shared" si="139"/>
        <v>P</v>
      </c>
      <c r="N8915" s="172" t="s">
        <v>10682</v>
      </c>
      <c r="O8915" s="149" t="s">
        <v>1497</v>
      </c>
      <c r="P8915" s="149" t="s">
        <v>9415</v>
      </c>
      <c r="Q8915" s="150" t="s">
        <v>10519</v>
      </c>
      <c r="R8915" s="189">
        <v>5.46</v>
      </c>
    </row>
    <row r="8916" spans="1:18" x14ac:dyDescent="0.25">
      <c r="A8916" s="132">
        <v>1091451</v>
      </c>
      <c r="B8916" s="145" t="s">
        <v>7670</v>
      </c>
      <c r="C8916" s="132">
        <v>6</v>
      </c>
      <c r="D8916" s="132">
        <v>216</v>
      </c>
      <c r="E8916" s="186">
        <v>6</v>
      </c>
      <c r="F8916" s="132">
        <v>324</v>
      </c>
      <c r="G8916" s="132" t="s">
        <v>20</v>
      </c>
      <c r="H8916" s="132" t="s">
        <v>20</v>
      </c>
      <c r="I8916" s="132" t="s">
        <v>20</v>
      </c>
      <c r="J8916" s="133">
        <v>3.2</v>
      </c>
      <c r="K8916" s="133">
        <v>2.23</v>
      </c>
      <c r="L8916" s="133">
        <v>0.6</v>
      </c>
      <c r="M8916" s="134" t="str">
        <f t="shared" si="139"/>
        <v>P</v>
      </c>
      <c r="N8916" s="171" t="s">
        <v>10682</v>
      </c>
      <c r="O8916" s="146" t="s">
        <v>1497</v>
      </c>
      <c r="P8916" s="146" t="s">
        <v>9415</v>
      </c>
      <c r="Q8916" s="147" t="s">
        <v>10519</v>
      </c>
      <c r="R8916" s="187">
        <v>5.4</v>
      </c>
    </row>
    <row r="8917" spans="1:18" x14ac:dyDescent="0.25">
      <c r="A8917" s="135">
        <v>1091453</v>
      </c>
      <c r="B8917" s="148" t="s">
        <v>7671</v>
      </c>
      <c r="C8917" s="135">
        <v>6</v>
      </c>
      <c r="D8917" s="135">
        <v>180</v>
      </c>
      <c r="E8917" s="188">
        <v>3</v>
      </c>
      <c r="F8917" s="135">
        <v>180</v>
      </c>
      <c r="G8917" s="135" t="s">
        <v>20</v>
      </c>
      <c r="H8917" s="135" t="s">
        <v>20</v>
      </c>
      <c r="I8917" s="135" t="s">
        <v>20</v>
      </c>
      <c r="J8917" s="136">
        <v>3.66</v>
      </c>
      <c r="K8917" s="136">
        <v>2.6</v>
      </c>
      <c r="L8917" s="136">
        <v>0.51</v>
      </c>
      <c r="M8917" s="137" t="str">
        <f t="shared" si="139"/>
        <v>P</v>
      </c>
      <c r="N8917" s="172" t="s">
        <v>10682</v>
      </c>
      <c r="O8917" s="149" t="s">
        <v>1497</v>
      </c>
      <c r="P8917" s="149" t="s">
        <v>9415</v>
      </c>
      <c r="Q8917" s="150" t="s">
        <v>10519</v>
      </c>
      <c r="R8917" s="189">
        <v>6.8999999999999995</v>
      </c>
    </row>
    <row r="8918" spans="1:18" x14ac:dyDescent="0.25">
      <c r="A8918" s="132">
        <v>1091454</v>
      </c>
      <c r="B8918" s="145" t="s">
        <v>7672</v>
      </c>
      <c r="C8918" s="132">
        <v>6</v>
      </c>
      <c r="D8918" s="132">
        <v>2700</v>
      </c>
      <c r="E8918" s="186">
        <v>108</v>
      </c>
      <c r="F8918" s="132">
        <v>3240</v>
      </c>
      <c r="G8918" s="132" t="s">
        <v>20</v>
      </c>
      <c r="H8918" s="132" t="s">
        <v>21</v>
      </c>
      <c r="I8918" s="132" t="s">
        <v>21</v>
      </c>
      <c r="J8918" s="133">
        <v>1.64</v>
      </c>
      <c r="K8918" s="133">
        <v>1.1399999999999999</v>
      </c>
      <c r="L8918" s="133">
        <v>0.2</v>
      </c>
      <c r="M8918" s="134" t="str">
        <f t="shared" si="139"/>
        <v>P</v>
      </c>
      <c r="N8918" s="171" t="s">
        <v>10682</v>
      </c>
      <c r="O8918" s="146" t="s">
        <v>1497</v>
      </c>
      <c r="P8918" s="146" t="s">
        <v>9415</v>
      </c>
      <c r="Q8918" s="147" t="s">
        <v>10519</v>
      </c>
      <c r="R8918" s="187">
        <v>1.56</v>
      </c>
    </row>
    <row r="8919" spans="1:18" x14ac:dyDescent="0.25">
      <c r="A8919" s="135">
        <v>1091455</v>
      </c>
      <c r="B8919" s="148" t="s">
        <v>7673</v>
      </c>
      <c r="C8919" s="135">
        <v>6</v>
      </c>
      <c r="D8919" s="135">
        <v>64</v>
      </c>
      <c r="E8919" s="188" t="s">
        <v>21</v>
      </c>
      <c r="F8919" s="135">
        <v>80</v>
      </c>
      <c r="G8919" s="135" t="s">
        <v>20</v>
      </c>
      <c r="H8919" s="135" t="s">
        <v>20</v>
      </c>
      <c r="I8919" s="135" t="s">
        <v>20</v>
      </c>
      <c r="J8919" s="136">
        <v>3.45</v>
      </c>
      <c r="K8919" s="136">
        <v>2.12</v>
      </c>
      <c r="L8919" s="136">
        <v>2.98</v>
      </c>
      <c r="M8919" s="137" t="str">
        <f t="shared" si="139"/>
        <v>P</v>
      </c>
      <c r="N8919" s="172" t="s">
        <v>10682</v>
      </c>
      <c r="O8919" s="149" t="s">
        <v>1500</v>
      </c>
      <c r="P8919" s="149" t="s">
        <v>9456</v>
      </c>
      <c r="Q8919" s="150" t="s">
        <v>10519</v>
      </c>
      <c r="R8919" s="189">
        <v>9.36</v>
      </c>
    </row>
    <row r="8920" spans="1:18" x14ac:dyDescent="0.25">
      <c r="A8920" s="132">
        <v>1091456</v>
      </c>
      <c r="B8920" s="145" t="s">
        <v>7674</v>
      </c>
      <c r="C8920" s="132">
        <v>6</v>
      </c>
      <c r="D8920" s="132">
        <v>1250</v>
      </c>
      <c r="E8920" s="186">
        <v>50</v>
      </c>
      <c r="F8920" s="132">
        <v>1500</v>
      </c>
      <c r="G8920" s="132" t="s">
        <v>20</v>
      </c>
      <c r="H8920" s="132">
        <v>150</v>
      </c>
      <c r="I8920" s="132">
        <v>1</v>
      </c>
      <c r="J8920" s="133">
        <v>2.33</v>
      </c>
      <c r="K8920" s="133">
        <v>1.73</v>
      </c>
      <c r="L8920" s="133">
        <v>0.24</v>
      </c>
      <c r="M8920" s="134" t="str">
        <f t="shared" si="139"/>
        <v>P</v>
      </c>
      <c r="N8920" s="171" t="s">
        <v>10682</v>
      </c>
      <c r="O8920" s="146" t="s">
        <v>1497</v>
      </c>
      <c r="P8920" s="146" t="s">
        <v>9415</v>
      </c>
      <c r="Q8920" s="147" t="s">
        <v>10519</v>
      </c>
      <c r="R8920" s="187">
        <v>1.92</v>
      </c>
    </row>
    <row r="8921" spans="1:18" x14ac:dyDescent="0.25">
      <c r="A8921" s="135">
        <v>1091459</v>
      </c>
      <c r="B8921" s="148" t="s">
        <v>7675</v>
      </c>
      <c r="C8921" s="135">
        <v>6</v>
      </c>
      <c r="D8921" s="135" t="s">
        <v>20</v>
      </c>
      <c r="E8921" s="188">
        <v>40</v>
      </c>
      <c r="F8921" s="135" t="s">
        <v>20</v>
      </c>
      <c r="G8921" s="135">
        <v>160</v>
      </c>
      <c r="H8921" s="135" t="s">
        <v>20</v>
      </c>
      <c r="I8921" s="135">
        <v>1</v>
      </c>
      <c r="J8921" s="136">
        <v>2.2000000000000002</v>
      </c>
      <c r="K8921" s="136">
        <v>1.3</v>
      </c>
      <c r="L8921" s="136">
        <v>0.3</v>
      </c>
      <c r="M8921" s="137" t="str">
        <f t="shared" si="139"/>
        <v>P</v>
      </c>
      <c r="N8921" s="172" t="s">
        <v>10682</v>
      </c>
      <c r="O8921" s="149" t="s">
        <v>1500</v>
      </c>
      <c r="P8921" s="149" t="s">
        <v>9456</v>
      </c>
      <c r="Q8921" s="150" t="s">
        <v>10519</v>
      </c>
      <c r="R8921" s="189">
        <v>2.88</v>
      </c>
    </row>
    <row r="8922" spans="1:18" x14ac:dyDescent="0.25">
      <c r="A8922" s="132">
        <v>1091460</v>
      </c>
      <c r="B8922" s="145" t="s">
        <v>7676</v>
      </c>
      <c r="C8922" s="132">
        <v>6</v>
      </c>
      <c r="D8922" s="132" t="s">
        <v>20</v>
      </c>
      <c r="E8922" s="186">
        <v>108</v>
      </c>
      <c r="F8922" s="132" t="s">
        <v>20</v>
      </c>
      <c r="G8922" s="132">
        <v>324</v>
      </c>
      <c r="H8922" s="132">
        <v>324</v>
      </c>
      <c r="I8922" s="132">
        <v>1</v>
      </c>
      <c r="J8922" s="133">
        <v>1.6</v>
      </c>
      <c r="K8922" s="133">
        <v>1.1000000000000001</v>
      </c>
      <c r="L8922" s="133">
        <v>0.22</v>
      </c>
      <c r="M8922" s="134" t="str">
        <f t="shared" si="139"/>
        <v>P</v>
      </c>
      <c r="N8922" s="171" t="s">
        <v>10682</v>
      </c>
      <c r="O8922" s="146" t="s">
        <v>1497</v>
      </c>
      <c r="P8922" s="146" t="s">
        <v>9415</v>
      </c>
      <c r="Q8922" s="147" t="s">
        <v>10519</v>
      </c>
      <c r="R8922" s="187">
        <v>1.02</v>
      </c>
    </row>
    <row r="8923" spans="1:18" x14ac:dyDescent="0.25">
      <c r="A8923" s="135">
        <v>1091461</v>
      </c>
      <c r="B8923" s="148" t="s">
        <v>7677</v>
      </c>
      <c r="C8923" s="135">
        <v>6</v>
      </c>
      <c r="D8923" s="135" t="s">
        <v>20</v>
      </c>
      <c r="E8923" s="188">
        <v>47</v>
      </c>
      <c r="F8923" s="135" t="s">
        <v>20</v>
      </c>
      <c r="G8923" s="135">
        <v>94</v>
      </c>
      <c r="H8923" s="135" t="s">
        <v>20</v>
      </c>
      <c r="I8923" s="135">
        <v>1</v>
      </c>
      <c r="J8923" s="136">
        <v>2.4</v>
      </c>
      <c r="K8923" s="136">
        <v>1.8</v>
      </c>
      <c r="L8923" s="136">
        <v>0.3</v>
      </c>
      <c r="M8923" s="137" t="str">
        <f t="shared" si="139"/>
        <v>P</v>
      </c>
      <c r="N8923" s="174" t="s">
        <v>10682</v>
      </c>
      <c r="O8923" s="149" t="s">
        <v>1497</v>
      </c>
      <c r="P8923" s="149" t="s">
        <v>9415</v>
      </c>
      <c r="Q8923" s="150" t="s">
        <v>10519</v>
      </c>
      <c r="R8923" s="189">
        <v>1.32</v>
      </c>
    </row>
    <row r="8924" spans="1:18" x14ac:dyDescent="0.25">
      <c r="A8924" s="132">
        <v>1091462</v>
      </c>
      <c r="B8924" s="145" t="s">
        <v>7678</v>
      </c>
      <c r="C8924" s="132">
        <v>6</v>
      </c>
      <c r="D8924" s="132">
        <v>240</v>
      </c>
      <c r="E8924" s="186">
        <v>4</v>
      </c>
      <c r="F8924" s="132">
        <v>320</v>
      </c>
      <c r="G8924" s="132" t="s">
        <v>20</v>
      </c>
      <c r="H8924" s="132" t="s">
        <v>20</v>
      </c>
      <c r="I8924" s="132" t="s">
        <v>20</v>
      </c>
      <c r="J8924" s="133">
        <v>4</v>
      </c>
      <c r="K8924" s="133">
        <v>2.2400000000000002</v>
      </c>
      <c r="L8924" s="133">
        <v>0.44</v>
      </c>
      <c r="M8924" s="134" t="str">
        <f t="shared" si="139"/>
        <v>P</v>
      </c>
      <c r="N8924" s="173" t="s">
        <v>10682</v>
      </c>
      <c r="O8924" s="146" t="s">
        <v>1497</v>
      </c>
      <c r="P8924" s="146" t="s">
        <v>9415</v>
      </c>
      <c r="Q8924" s="147" t="s">
        <v>10519</v>
      </c>
      <c r="R8924" s="187">
        <v>7.68</v>
      </c>
    </row>
    <row r="8925" spans="1:18" x14ac:dyDescent="0.25">
      <c r="A8925" s="135">
        <v>1091464</v>
      </c>
      <c r="B8925" s="148" t="s">
        <v>7679</v>
      </c>
      <c r="C8925" s="135">
        <v>3</v>
      </c>
      <c r="D8925" s="135">
        <v>3600</v>
      </c>
      <c r="E8925" s="188">
        <v>72</v>
      </c>
      <c r="F8925" s="135">
        <v>11520</v>
      </c>
      <c r="G8925" s="135">
        <v>576</v>
      </c>
      <c r="H8925" s="135">
        <v>648</v>
      </c>
      <c r="I8925" s="135">
        <v>1</v>
      </c>
      <c r="J8925" s="136">
        <v>1.18</v>
      </c>
      <c r="K8925" s="136">
        <v>0.4</v>
      </c>
      <c r="L8925" s="136">
        <v>0.18</v>
      </c>
      <c r="M8925" s="137" t="str">
        <f t="shared" si="139"/>
        <v>P</v>
      </c>
      <c r="N8925" s="174" t="s">
        <v>10681</v>
      </c>
      <c r="O8925" s="149" t="s">
        <v>1555</v>
      </c>
      <c r="P8925" s="149" t="s">
        <v>9429</v>
      </c>
      <c r="Q8925" s="150" t="s">
        <v>10519</v>
      </c>
      <c r="R8925" s="189">
        <v>2.7</v>
      </c>
    </row>
    <row r="8926" spans="1:18" x14ac:dyDescent="0.25">
      <c r="A8926" s="132">
        <v>1091465</v>
      </c>
      <c r="B8926" s="145" t="s">
        <v>7680</v>
      </c>
      <c r="C8926" s="132">
        <v>3</v>
      </c>
      <c r="D8926" s="132">
        <v>3600</v>
      </c>
      <c r="E8926" s="186">
        <v>72</v>
      </c>
      <c r="F8926" s="132">
        <v>11520</v>
      </c>
      <c r="G8926" s="132">
        <v>576</v>
      </c>
      <c r="H8926" s="132">
        <v>648</v>
      </c>
      <c r="I8926" s="132">
        <v>1</v>
      </c>
      <c r="J8926" s="133">
        <v>1.1299999999999999</v>
      </c>
      <c r="K8926" s="133">
        <v>0.4</v>
      </c>
      <c r="L8926" s="133">
        <v>0.16</v>
      </c>
      <c r="M8926" s="134" t="str">
        <f t="shared" si="139"/>
        <v>P</v>
      </c>
      <c r="N8926" s="173" t="s">
        <v>10681</v>
      </c>
      <c r="O8926" s="146" t="s">
        <v>1555</v>
      </c>
      <c r="P8926" s="146" t="s">
        <v>9429</v>
      </c>
      <c r="Q8926" s="147" t="s">
        <v>10519</v>
      </c>
      <c r="R8926" s="187">
        <v>2.67</v>
      </c>
    </row>
    <row r="8927" spans="1:18" x14ac:dyDescent="0.25">
      <c r="A8927" s="135">
        <v>1091466</v>
      </c>
      <c r="B8927" s="148" t="s">
        <v>7681</v>
      </c>
      <c r="C8927" s="135">
        <v>3</v>
      </c>
      <c r="D8927" s="135">
        <v>3600</v>
      </c>
      <c r="E8927" s="188">
        <v>72</v>
      </c>
      <c r="F8927" s="135">
        <v>11520</v>
      </c>
      <c r="G8927" s="135">
        <v>576</v>
      </c>
      <c r="H8927" s="135">
        <v>648</v>
      </c>
      <c r="I8927" s="135">
        <v>1</v>
      </c>
      <c r="J8927" s="136">
        <v>1.17</v>
      </c>
      <c r="K8927" s="136">
        <v>0.4</v>
      </c>
      <c r="L8927" s="136">
        <v>0.18</v>
      </c>
      <c r="M8927" s="137" t="str">
        <f t="shared" si="139"/>
        <v>P</v>
      </c>
      <c r="N8927" s="174" t="s">
        <v>10681</v>
      </c>
      <c r="O8927" s="149" t="s">
        <v>1555</v>
      </c>
      <c r="P8927" s="149" t="s">
        <v>9429</v>
      </c>
      <c r="Q8927" s="150" t="s">
        <v>10519</v>
      </c>
      <c r="R8927" s="189">
        <v>2.82</v>
      </c>
    </row>
    <row r="8928" spans="1:18" x14ac:dyDescent="0.25">
      <c r="A8928" s="132">
        <v>1091467</v>
      </c>
      <c r="B8928" s="145" t="s">
        <v>7682</v>
      </c>
      <c r="C8928" s="132">
        <v>3</v>
      </c>
      <c r="D8928" s="132">
        <v>3600</v>
      </c>
      <c r="E8928" s="186">
        <v>72</v>
      </c>
      <c r="F8928" s="132">
        <v>11520</v>
      </c>
      <c r="G8928" s="132">
        <v>576</v>
      </c>
      <c r="H8928" s="132">
        <v>648</v>
      </c>
      <c r="I8928" s="132">
        <v>1</v>
      </c>
      <c r="J8928" s="133">
        <v>1.18</v>
      </c>
      <c r="K8928" s="133">
        <v>0.4</v>
      </c>
      <c r="L8928" s="133">
        <v>0.18</v>
      </c>
      <c r="M8928" s="134" t="str">
        <f t="shared" si="139"/>
        <v>P</v>
      </c>
      <c r="N8928" s="173" t="s">
        <v>10681</v>
      </c>
      <c r="O8928" s="146" t="s">
        <v>1555</v>
      </c>
      <c r="P8928" s="146" t="s">
        <v>9429</v>
      </c>
      <c r="Q8928" s="147" t="s">
        <v>10519</v>
      </c>
      <c r="R8928" s="187">
        <v>2.82</v>
      </c>
    </row>
    <row r="8929" spans="1:18" x14ac:dyDescent="0.25">
      <c r="A8929" s="135">
        <v>1091468</v>
      </c>
      <c r="B8929" s="148" t="s">
        <v>7683</v>
      </c>
      <c r="C8929" s="135">
        <v>3</v>
      </c>
      <c r="D8929" s="135">
        <v>3600</v>
      </c>
      <c r="E8929" s="188">
        <v>72</v>
      </c>
      <c r="F8929" s="135">
        <v>11520</v>
      </c>
      <c r="G8929" s="135">
        <v>576</v>
      </c>
      <c r="H8929" s="135">
        <v>648</v>
      </c>
      <c r="I8929" s="135">
        <v>1</v>
      </c>
      <c r="J8929" s="136">
        <v>1.18</v>
      </c>
      <c r="K8929" s="136">
        <v>0.41</v>
      </c>
      <c r="L8929" s="136">
        <v>0.18</v>
      </c>
      <c r="M8929" s="137" t="str">
        <f t="shared" si="139"/>
        <v>P</v>
      </c>
      <c r="N8929" s="172" t="s">
        <v>10681</v>
      </c>
      <c r="O8929" s="149" t="s">
        <v>1555</v>
      </c>
      <c r="P8929" s="149" t="s">
        <v>9429</v>
      </c>
      <c r="Q8929" s="150" t="s">
        <v>10519</v>
      </c>
      <c r="R8929" s="189">
        <v>2.73</v>
      </c>
    </row>
    <row r="8930" spans="1:18" x14ac:dyDescent="0.25">
      <c r="A8930" s="132">
        <v>1091470</v>
      </c>
      <c r="B8930" s="145" t="s">
        <v>7684</v>
      </c>
      <c r="C8930" s="132">
        <v>6</v>
      </c>
      <c r="D8930" s="132">
        <v>78</v>
      </c>
      <c r="E8930" s="186" t="s">
        <v>20</v>
      </c>
      <c r="F8930" s="132" t="s">
        <v>20</v>
      </c>
      <c r="G8930" s="132" t="s">
        <v>20</v>
      </c>
      <c r="H8930" s="132" t="s">
        <v>20</v>
      </c>
      <c r="I8930" s="132" t="s">
        <v>20</v>
      </c>
      <c r="J8930" s="133">
        <v>3.36</v>
      </c>
      <c r="K8930" s="133">
        <v>2.46</v>
      </c>
      <c r="L8930" s="133">
        <v>1.6</v>
      </c>
      <c r="M8930" s="134" t="str">
        <f t="shared" si="139"/>
        <v>P</v>
      </c>
      <c r="N8930" s="171" t="s">
        <v>10681</v>
      </c>
      <c r="O8930" s="146" t="s">
        <v>1578</v>
      </c>
      <c r="P8930" s="146" t="s">
        <v>9502</v>
      </c>
      <c r="Q8930" s="147" t="s">
        <v>10519</v>
      </c>
      <c r="R8930" s="187">
        <v>20.34</v>
      </c>
    </row>
    <row r="8931" spans="1:18" x14ac:dyDescent="0.25">
      <c r="A8931" s="135">
        <v>1091471</v>
      </c>
      <c r="B8931" s="148" t="s">
        <v>7685</v>
      </c>
      <c r="C8931" s="135">
        <v>1000</v>
      </c>
      <c r="D8931" s="135" t="s">
        <v>20</v>
      </c>
      <c r="E8931" s="188" t="s">
        <v>20</v>
      </c>
      <c r="F8931" s="135" t="s">
        <v>20</v>
      </c>
      <c r="G8931" s="135" t="s">
        <v>20</v>
      </c>
      <c r="H8931" s="135" t="s">
        <v>20</v>
      </c>
      <c r="I8931" s="135" t="s">
        <v>20</v>
      </c>
      <c r="J8931" s="136">
        <v>1.4</v>
      </c>
      <c r="K8931" s="136">
        <v>1.4</v>
      </c>
      <c r="L8931" s="136">
        <v>0.43</v>
      </c>
      <c r="M8931" s="137" t="str">
        <f t="shared" si="139"/>
        <v>P</v>
      </c>
      <c r="N8931" s="172" t="s">
        <v>10682</v>
      </c>
      <c r="O8931" s="149" t="s">
        <v>1506</v>
      </c>
      <c r="P8931" s="149" t="s">
        <v>9526</v>
      </c>
      <c r="Q8931" s="150" t="s">
        <v>10519</v>
      </c>
      <c r="R8931" s="189">
        <v>90</v>
      </c>
    </row>
    <row r="8932" spans="1:18" x14ac:dyDescent="0.25">
      <c r="A8932" s="132">
        <v>1091472</v>
      </c>
      <c r="B8932" s="145" t="s">
        <v>7686</v>
      </c>
      <c r="C8932" s="132">
        <v>1</v>
      </c>
      <c r="D8932" s="132" t="s">
        <v>20</v>
      </c>
      <c r="E8932" s="186" t="s">
        <v>20</v>
      </c>
      <c r="F8932" s="132" t="s">
        <v>20</v>
      </c>
      <c r="G8932" s="132" t="s">
        <v>20</v>
      </c>
      <c r="H8932" s="132" t="s">
        <v>20</v>
      </c>
      <c r="I8932" s="132" t="s">
        <v>20</v>
      </c>
      <c r="J8932" s="133">
        <v>3.77</v>
      </c>
      <c r="K8932" s="133">
        <v>1.2</v>
      </c>
      <c r="L8932" s="133">
        <v>0.05</v>
      </c>
      <c r="M8932" s="134" t="str">
        <f t="shared" si="139"/>
        <v>P</v>
      </c>
      <c r="N8932" s="171" t="s">
        <v>10682</v>
      </c>
      <c r="O8932" s="146" t="s">
        <v>1506</v>
      </c>
      <c r="P8932" s="146" t="s">
        <v>9443</v>
      </c>
      <c r="Q8932" s="147" t="s">
        <v>10519</v>
      </c>
      <c r="R8932" s="187">
        <v>0.33</v>
      </c>
    </row>
    <row r="8933" spans="1:18" x14ac:dyDescent="0.25">
      <c r="A8933" s="135">
        <v>1091473</v>
      </c>
      <c r="B8933" s="148" t="s">
        <v>7687</v>
      </c>
      <c r="C8933" s="135">
        <v>1000</v>
      </c>
      <c r="D8933" s="135" t="s">
        <v>20</v>
      </c>
      <c r="E8933" s="188" t="s">
        <v>20</v>
      </c>
      <c r="F8933" s="135" t="s">
        <v>20</v>
      </c>
      <c r="G8933" s="135" t="s">
        <v>20</v>
      </c>
      <c r="H8933" s="135" t="s">
        <v>20</v>
      </c>
      <c r="I8933" s="135" t="s">
        <v>20</v>
      </c>
      <c r="J8933" s="136">
        <v>1.4</v>
      </c>
      <c r="K8933" s="136">
        <v>1.4</v>
      </c>
      <c r="L8933" s="136">
        <v>0.43</v>
      </c>
      <c r="M8933" s="137" t="str">
        <f t="shared" si="139"/>
        <v>P</v>
      </c>
      <c r="N8933" s="172" t="s">
        <v>10682</v>
      </c>
      <c r="O8933" s="149" t="s">
        <v>1506</v>
      </c>
      <c r="P8933" s="149" t="s">
        <v>9526</v>
      </c>
      <c r="Q8933" s="150" t="s">
        <v>10519</v>
      </c>
      <c r="R8933" s="189">
        <v>230</v>
      </c>
    </row>
    <row r="8934" spans="1:18" x14ac:dyDescent="0.25">
      <c r="A8934" s="132">
        <v>1091474</v>
      </c>
      <c r="B8934" s="145" t="s">
        <v>7688</v>
      </c>
      <c r="C8934" s="132">
        <v>1</v>
      </c>
      <c r="D8934" s="132" t="s">
        <v>20</v>
      </c>
      <c r="E8934" s="186" t="s">
        <v>20</v>
      </c>
      <c r="F8934" s="132" t="s">
        <v>20</v>
      </c>
      <c r="G8934" s="132" t="s">
        <v>20</v>
      </c>
      <c r="H8934" s="132" t="s">
        <v>20</v>
      </c>
      <c r="I8934" s="132" t="s">
        <v>20</v>
      </c>
      <c r="J8934" s="133">
        <v>4.2</v>
      </c>
      <c r="K8934" s="133">
        <v>2.65</v>
      </c>
      <c r="L8934" s="133">
        <v>1.4999999999999999E-2</v>
      </c>
      <c r="M8934" s="134" t="str">
        <f t="shared" si="139"/>
        <v>P</v>
      </c>
      <c r="N8934" s="173" t="s">
        <v>10682</v>
      </c>
      <c r="O8934" s="146" t="s">
        <v>1506</v>
      </c>
      <c r="P8934" s="146" t="s">
        <v>9498</v>
      </c>
      <c r="Q8934" s="147" t="s">
        <v>10519</v>
      </c>
      <c r="R8934" s="187">
        <v>0.51</v>
      </c>
    </row>
    <row r="8935" spans="1:18" x14ac:dyDescent="0.25">
      <c r="A8935" s="135">
        <v>1091475</v>
      </c>
      <c r="B8935" s="148" t="s">
        <v>7689</v>
      </c>
      <c r="C8935" s="135">
        <v>1</v>
      </c>
      <c r="D8935" s="135" t="s">
        <v>20</v>
      </c>
      <c r="E8935" s="188" t="s">
        <v>20</v>
      </c>
      <c r="F8935" s="135" t="s">
        <v>20</v>
      </c>
      <c r="G8935" s="135" t="s">
        <v>20</v>
      </c>
      <c r="H8935" s="135" t="s">
        <v>20</v>
      </c>
      <c r="I8935" s="135" t="s">
        <v>20</v>
      </c>
      <c r="J8935" s="136">
        <v>1.8</v>
      </c>
      <c r="K8935" s="136">
        <v>0.76</v>
      </c>
      <c r="L8935" s="136">
        <v>1.4999999999999999E-2</v>
      </c>
      <c r="M8935" s="137" t="str">
        <f t="shared" si="139"/>
        <v>P</v>
      </c>
      <c r="N8935" s="174" t="s">
        <v>10682</v>
      </c>
      <c r="O8935" s="149" t="s">
        <v>1506</v>
      </c>
      <c r="P8935" s="149" t="s">
        <v>9443</v>
      </c>
      <c r="Q8935" s="150" t="s">
        <v>10519</v>
      </c>
      <c r="R8935" s="189">
        <v>0.38</v>
      </c>
    </row>
    <row r="8936" spans="1:18" x14ac:dyDescent="0.25">
      <c r="A8936" s="132">
        <v>1091476</v>
      </c>
      <c r="B8936" s="145" t="s">
        <v>552</v>
      </c>
      <c r="C8936" s="132">
        <v>3</v>
      </c>
      <c r="D8936" s="132" t="s">
        <v>20</v>
      </c>
      <c r="E8936" s="186">
        <v>70</v>
      </c>
      <c r="F8936" s="132" t="s">
        <v>20</v>
      </c>
      <c r="G8936" s="132">
        <v>560</v>
      </c>
      <c r="H8936" s="132">
        <v>630</v>
      </c>
      <c r="I8936" s="132">
        <v>1</v>
      </c>
      <c r="J8936" s="133">
        <v>1.1200000000000001</v>
      </c>
      <c r="K8936" s="133">
        <v>0.46</v>
      </c>
      <c r="L8936" s="133">
        <v>0.12</v>
      </c>
      <c r="M8936" s="134" t="str">
        <f t="shared" si="139"/>
        <v>P</v>
      </c>
      <c r="N8936" s="173" t="s">
        <v>10681</v>
      </c>
      <c r="O8936" s="146" t="s">
        <v>1607</v>
      </c>
      <c r="P8936" s="146" t="s">
        <v>9559</v>
      </c>
      <c r="Q8936" s="147" t="s">
        <v>10519</v>
      </c>
      <c r="R8936" s="187">
        <v>2.2199999999999998</v>
      </c>
    </row>
    <row r="8937" spans="1:18" x14ac:dyDescent="0.25">
      <c r="A8937" s="135">
        <v>1091477</v>
      </c>
      <c r="B8937" s="148" t="s">
        <v>554</v>
      </c>
      <c r="C8937" s="135">
        <v>3</v>
      </c>
      <c r="D8937" s="135" t="s">
        <v>20</v>
      </c>
      <c r="E8937" s="188">
        <v>70</v>
      </c>
      <c r="F8937" s="135" t="s">
        <v>20</v>
      </c>
      <c r="G8937" s="135">
        <v>560</v>
      </c>
      <c r="H8937" s="135">
        <v>630</v>
      </c>
      <c r="I8937" s="135">
        <v>1</v>
      </c>
      <c r="J8937" s="136">
        <v>0.63</v>
      </c>
      <c r="K8937" s="136">
        <v>1.47</v>
      </c>
      <c r="L8937" s="136">
        <v>0.25</v>
      </c>
      <c r="M8937" s="137" t="str">
        <f t="shared" si="139"/>
        <v>P</v>
      </c>
      <c r="N8937" s="174" t="s">
        <v>10681</v>
      </c>
      <c r="O8937" s="149" t="s">
        <v>1607</v>
      </c>
      <c r="P8937" s="149" t="s">
        <v>9559</v>
      </c>
      <c r="Q8937" s="150" t="s">
        <v>10519</v>
      </c>
      <c r="R8937" s="189">
        <v>2.0999999999999996</v>
      </c>
    </row>
    <row r="8938" spans="1:18" x14ac:dyDescent="0.25">
      <c r="A8938" s="132">
        <v>1091478</v>
      </c>
      <c r="B8938" s="145" t="s">
        <v>557</v>
      </c>
      <c r="C8938" s="132">
        <v>3</v>
      </c>
      <c r="D8938" s="132" t="s">
        <v>20</v>
      </c>
      <c r="E8938" s="186">
        <v>70</v>
      </c>
      <c r="F8938" s="132" t="s">
        <v>20</v>
      </c>
      <c r="G8938" s="132">
        <v>560</v>
      </c>
      <c r="H8938" s="132">
        <v>630</v>
      </c>
      <c r="I8938" s="132">
        <v>1</v>
      </c>
      <c r="J8938" s="133">
        <v>1.1200000000000001</v>
      </c>
      <c r="K8938" s="133">
        <v>0.46</v>
      </c>
      <c r="L8938" s="133">
        <v>0.12</v>
      </c>
      <c r="M8938" s="134" t="str">
        <f t="shared" si="139"/>
        <v>P</v>
      </c>
      <c r="N8938" s="173" t="s">
        <v>10681</v>
      </c>
      <c r="O8938" s="146" t="s">
        <v>1607</v>
      </c>
      <c r="P8938" s="146" t="s">
        <v>9559</v>
      </c>
      <c r="Q8938" s="147" t="s">
        <v>10519</v>
      </c>
      <c r="R8938" s="187">
        <v>2.0699999999999998</v>
      </c>
    </row>
    <row r="8939" spans="1:18" x14ac:dyDescent="0.25">
      <c r="A8939" s="135">
        <v>1091479</v>
      </c>
      <c r="B8939" s="148" t="s">
        <v>561</v>
      </c>
      <c r="C8939" s="135">
        <v>3</v>
      </c>
      <c r="D8939" s="135" t="s">
        <v>20</v>
      </c>
      <c r="E8939" s="188">
        <v>70</v>
      </c>
      <c r="F8939" s="135" t="s">
        <v>20</v>
      </c>
      <c r="G8939" s="135">
        <v>560</v>
      </c>
      <c r="H8939" s="135">
        <v>630</v>
      </c>
      <c r="I8939" s="135">
        <v>1</v>
      </c>
      <c r="J8939" s="136">
        <v>1.1200000000000001</v>
      </c>
      <c r="K8939" s="136">
        <v>0.46</v>
      </c>
      <c r="L8939" s="136">
        <v>0.12</v>
      </c>
      <c r="M8939" s="137" t="str">
        <f t="shared" si="139"/>
        <v>P</v>
      </c>
      <c r="N8939" s="174" t="s">
        <v>10681</v>
      </c>
      <c r="O8939" s="149" t="s">
        <v>1607</v>
      </c>
      <c r="P8939" s="149" t="s">
        <v>9559</v>
      </c>
      <c r="Q8939" s="150" t="s">
        <v>10519</v>
      </c>
      <c r="R8939" s="189">
        <v>2.0699999999999998</v>
      </c>
    </row>
    <row r="8940" spans="1:18" x14ac:dyDescent="0.25">
      <c r="A8940" s="132">
        <v>1091480</v>
      </c>
      <c r="B8940" s="145" t="s">
        <v>567</v>
      </c>
      <c r="C8940" s="132">
        <v>3</v>
      </c>
      <c r="D8940" s="132" t="s">
        <v>20</v>
      </c>
      <c r="E8940" s="186">
        <v>70</v>
      </c>
      <c r="F8940" s="132" t="s">
        <v>20</v>
      </c>
      <c r="G8940" s="132">
        <v>560</v>
      </c>
      <c r="H8940" s="132">
        <v>630</v>
      </c>
      <c r="I8940" s="132">
        <v>1</v>
      </c>
      <c r="J8940" s="133">
        <v>1.2</v>
      </c>
      <c r="K8940" s="133">
        <v>0.4</v>
      </c>
      <c r="L8940" s="133">
        <v>0.09</v>
      </c>
      <c r="M8940" s="134" t="str">
        <f t="shared" si="139"/>
        <v>P</v>
      </c>
      <c r="N8940" s="171" t="s">
        <v>10681</v>
      </c>
      <c r="O8940" s="146" t="s">
        <v>1607</v>
      </c>
      <c r="P8940" s="146" t="s">
        <v>9559</v>
      </c>
      <c r="Q8940" s="147" t="s">
        <v>10519</v>
      </c>
      <c r="R8940" s="187">
        <v>2.13</v>
      </c>
    </row>
    <row r="8941" spans="1:18" x14ac:dyDescent="0.25">
      <c r="A8941" s="135">
        <v>1091481</v>
      </c>
      <c r="B8941" s="148" t="s">
        <v>571</v>
      </c>
      <c r="C8941" s="135">
        <v>3</v>
      </c>
      <c r="D8941" s="135" t="s">
        <v>20</v>
      </c>
      <c r="E8941" s="188">
        <v>70</v>
      </c>
      <c r="F8941" s="135" t="s">
        <v>20</v>
      </c>
      <c r="G8941" s="135">
        <v>560</v>
      </c>
      <c r="H8941" s="135">
        <v>630</v>
      </c>
      <c r="I8941" s="135">
        <v>1</v>
      </c>
      <c r="J8941" s="136">
        <v>1.1200000000000001</v>
      </c>
      <c r="K8941" s="136">
        <v>0.46</v>
      </c>
      <c r="L8941" s="136">
        <v>0.12</v>
      </c>
      <c r="M8941" s="137" t="str">
        <f t="shared" si="139"/>
        <v>P</v>
      </c>
      <c r="N8941" s="172" t="s">
        <v>10681</v>
      </c>
      <c r="O8941" s="149" t="s">
        <v>1607</v>
      </c>
      <c r="P8941" s="149" t="s">
        <v>9559</v>
      </c>
      <c r="Q8941" s="150" t="s">
        <v>10519</v>
      </c>
      <c r="R8941" s="189">
        <v>1.7999999999999998</v>
      </c>
    </row>
    <row r="8942" spans="1:18" x14ac:dyDescent="0.25">
      <c r="A8942" s="132">
        <v>1091482</v>
      </c>
      <c r="B8942" s="145" t="s">
        <v>7690</v>
      </c>
      <c r="C8942" s="132">
        <v>6</v>
      </c>
      <c r="D8942" s="132" t="s">
        <v>20</v>
      </c>
      <c r="E8942" s="186" t="s">
        <v>20</v>
      </c>
      <c r="F8942" s="132" t="s">
        <v>20</v>
      </c>
      <c r="G8942" s="132" t="s">
        <v>20</v>
      </c>
      <c r="H8942" s="132" t="s">
        <v>20</v>
      </c>
      <c r="I8942" s="132" t="s">
        <v>20</v>
      </c>
      <c r="J8942" s="133">
        <v>1.6</v>
      </c>
      <c r="K8942" s="133">
        <v>1.1000000000000001</v>
      </c>
      <c r="L8942" s="133">
        <v>2.2000000000000002</v>
      </c>
      <c r="M8942" s="134" t="str">
        <f t="shared" si="139"/>
        <v>P</v>
      </c>
      <c r="N8942" s="171" t="s">
        <v>10682</v>
      </c>
      <c r="O8942" s="146" t="s">
        <v>1500</v>
      </c>
      <c r="P8942" s="146" t="s">
        <v>9456</v>
      </c>
      <c r="Q8942" s="147" t="s">
        <v>10519</v>
      </c>
      <c r="R8942" s="187">
        <v>7.5600000000000005</v>
      </c>
    </row>
    <row r="8943" spans="1:18" x14ac:dyDescent="0.25">
      <c r="A8943" s="135">
        <v>1091483</v>
      </c>
      <c r="B8943" s="148" t="s">
        <v>7691</v>
      </c>
      <c r="C8943" s="135">
        <v>6</v>
      </c>
      <c r="D8943" s="135" t="s">
        <v>20</v>
      </c>
      <c r="E8943" s="188" t="s">
        <v>20</v>
      </c>
      <c r="F8943" s="135" t="s">
        <v>20</v>
      </c>
      <c r="G8943" s="135" t="s">
        <v>20</v>
      </c>
      <c r="H8943" s="135" t="s">
        <v>20</v>
      </c>
      <c r="I8943" s="135" t="s">
        <v>20</v>
      </c>
      <c r="J8943" s="136">
        <v>3.1</v>
      </c>
      <c r="K8943" s="136">
        <v>1.8140000000000001</v>
      </c>
      <c r="L8943" s="136">
        <v>0.13</v>
      </c>
      <c r="M8943" s="137" t="str">
        <f t="shared" si="139"/>
        <v>P</v>
      </c>
      <c r="N8943" s="172" t="s">
        <v>10682</v>
      </c>
      <c r="O8943" s="149" t="s">
        <v>1506</v>
      </c>
      <c r="P8943" s="149" t="s">
        <v>9498</v>
      </c>
      <c r="Q8943" s="150" t="s">
        <v>10519</v>
      </c>
      <c r="R8943" s="189">
        <v>2.2800000000000002</v>
      </c>
    </row>
    <row r="8944" spans="1:18" x14ac:dyDescent="0.25">
      <c r="A8944" s="132">
        <v>1091485</v>
      </c>
      <c r="B8944" s="145" t="s">
        <v>7692</v>
      </c>
      <c r="C8944" s="132">
        <v>6</v>
      </c>
      <c r="D8944" s="132" t="s">
        <v>20</v>
      </c>
      <c r="E8944" s="186" t="s">
        <v>20</v>
      </c>
      <c r="F8944" s="132" t="s">
        <v>20</v>
      </c>
      <c r="G8944" s="132" t="s">
        <v>20</v>
      </c>
      <c r="H8944" s="132" t="s">
        <v>20</v>
      </c>
      <c r="I8944" s="132" t="s">
        <v>20</v>
      </c>
      <c r="J8944" s="133">
        <v>3.1</v>
      </c>
      <c r="K8944" s="133">
        <v>1.8140000000000001</v>
      </c>
      <c r="L8944" s="133">
        <v>0.13</v>
      </c>
      <c r="M8944" s="134" t="str">
        <f t="shared" si="139"/>
        <v>P</v>
      </c>
      <c r="N8944" s="171" t="s">
        <v>10682</v>
      </c>
      <c r="O8944" s="146" t="s">
        <v>1506</v>
      </c>
      <c r="P8944" s="146" t="s">
        <v>9498</v>
      </c>
      <c r="Q8944" s="147" t="s">
        <v>10519</v>
      </c>
      <c r="R8944" s="187">
        <v>2.2800000000000002</v>
      </c>
    </row>
    <row r="8945" spans="1:18" x14ac:dyDescent="0.25">
      <c r="A8945" s="135">
        <v>1091486</v>
      </c>
      <c r="B8945" s="148" t="s">
        <v>7693</v>
      </c>
      <c r="C8945" s="135">
        <v>6</v>
      </c>
      <c r="D8945" s="135">
        <v>1512</v>
      </c>
      <c r="E8945" s="188">
        <v>42</v>
      </c>
      <c r="F8945" s="135" t="s">
        <v>20</v>
      </c>
      <c r="G8945" s="135" t="s">
        <v>20</v>
      </c>
      <c r="H8945" s="135" t="s">
        <v>20</v>
      </c>
      <c r="I8945" s="135" t="s">
        <v>20</v>
      </c>
      <c r="J8945" s="136">
        <v>3.1</v>
      </c>
      <c r="K8945" s="136">
        <v>1.8140000000000001</v>
      </c>
      <c r="L8945" s="136">
        <v>0.13</v>
      </c>
      <c r="M8945" s="137" t="str">
        <f t="shared" si="139"/>
        <v>P</v>
      </c>
      <c r="N8945" s="172" t="s">
        <v>10682</v>
      </c>
      <c r="O8945" s="149" t="s">
        <v>1506</v>
      </c>
      <c r="P8945" s="149" t="s">
        <v>9498</v>
      </c>
      <c r="Q8945" s="150" t="s">
        <v>10519</v>
      </c>
      <c r="R8945" s="189">
        <v>2.2800000000000002</v>
      </c>
    </row>
    <row r="8946" spans="1:18" x14ac:dyDescent="0.25">
      <c r="A8946" s="132">
        <v>1091487</v>
      </c>
      <c r="B8946" s="145" t="s">
        <v>7694</v>
      </c>
      <c r="C8946" s="132">
        <v>6</v>
      </c>
      <c r="D8946" s="132" t="s">
        <v>20</v>
      </c>
      <c r="E8946" s="186" t="s">
        <v>20</v>
      </c>
      <c r="F8946" s="132" t="s">
        <v>20</v>
      </c>
      <c r="G8946" s="132" t="s">
        <v>20</v>
      </c>
      <c r="H8946" s="132" t="s">
        <v>20</v>
      </c>
      <c r="I8946" s="132" t="s">
        <v>20</v>
      </c>
      <c r="J8946" s="133">
        <v>3.65</v>
      </c>
      <c r="K8946" s="133">
        <v>2.4</v>
      </c>
      <c r="L8946" s="133">
        <v>0.22</v>
      </c>
      <c r="M8946" s="134" t="str">
        <f t="shared" si="139"/>
        <v>P</v>
      </c>
      <c r="N8946" s="171" t="s">
        <v>10682</v>
      </c>
      <c r="O8946" s="146" t="s">
        <v>1506</v>
      </c>
      <c r="P8946" s="146" t="s">
        <v>9443</v>
      </c>
      <c r="Q8946" s="147" t="s">
        <v>10519</v>
      </c>
      <c r="R8946" s="187">
        <v>3.41</v>
      </c>
    </row>
    <row r="8947" spans="1:18" x14ac:dyDescent="0.25">
      <c r="A8947" s="135">
        <v>1091488</v>
      </c>
      <c r="B8947" s="148" t="s">
        <v>7695</v>
      </c>
      <c r="C8947" s="135">
        <v>6</v>
      </c>
      <c r="D8947" s="135">
        <v>324</v>
      </c>
      <c r="E8947" s="188">
        <v>18</v>
      </c>
      <c r="F8947" s="135" t="s">
        <v>20</v>
      </c>
      <c r="G8947" s="135" t="s">
        <v>20</v>
      </c>
      <c r="H8947" s="135" t="s">
        <v>20</v>
      </c>
      <c r="I8947" s="135" t="s">
        <v>20</v>
      </c>
      <c r="J8947" s="136">
        <v>3.65</v>
      </c>
      <c r="K8947" s="136">
        <v>2.4</v>
      </c>
      <c r="L8947" s="136">
        <v>0.22</v>
      </c>
      <c r="M8947" s="137" t="str">
        <f t="shared" si="139"/>
        <v>P</v>
      </c>
      <c r="N8947" s="174" t="s">
        <v>10682</v>
      </c>
      <c r="O8947" s="149" t="s">
        <v>1506</v>
      </c>
      <c r="P8947" s="149" t="s">
        <v>9443</v>
      </c>
      <c r="Q8947" s="150" t="s">
        <v>10519</v>
      </c>
      <c r="R8947" s="189">
        <v>3.66</v>
      </c>
    </row>
    <row r="8948" spans="1:18" x14ac:dyDescent="0.25">
      <c r="A8948" s="132">
        <v>1091492</v>
      </c>
      <c r="B8948" s="145" t="s">
        <v>7696</v>
      </c>
      <c r="C8948" s="132">
        <v>6</v>
      </c>
      <c r="D8948" s="132" t="s">
        <v>20</v>
      </c>
      <c r="E8948" s="186" t="s">
        <v>20</v>
      </c>
      <c r="F8948" s="132" t="s">
        <v>20</v>
      </c>
      <c r="G8948" s="132" t="s">
        <v>20</v>
      </c>
      <c r="H8948" s="132" t="s">
        <v>20</v>
      </c>
      <c r="I8948" s="132" t="s">
        <v>20</v>
      </c>
      <c r="J8948" s="133">
        <v>3.95</v>
      </c>
      <c r="K8948" s="133">
        <v>2.1</v>
      </c>
      <c r="L8948" s="133">
        <v>0.22</v>
      </c>
      <c r="M8948" s="134" t="str">
        <f t="shared" si="139"/>
        <v>P</v>
      </c>
      <c r="N8948" s="173" t="s">
        <v>10682</v>
      </c>
      <c r="O8948" s="146" t="s">
        <v>1506</v>
      </c>
      <c r="P8948" s="146" t="s">
        <v>9443</v>
      </c>
      <c r="Q8948" s="147" t="s">
        <v>10519</v>
      </c>
      <c r="R8948" s="187">
        <v>3.66</v>
      </c>
    </row>
    <row r="8949" spans="1:18" x14ac:dyDescent="0.25">
      <c r="A8949" s="135">
        <v>1091493</v>
      </c>
      <c r="B8949" s="148" t="s">
        <v>1442</v>
      </c>
      <c r="C8949" s="135">
        <v>6</v>
      </c>
      <c r="D8949" s="135">
        <v>312</v>
      </c>
      <c r="E8949" s="188" t="s">
        <v>21</v>
      </c>
      <c r="F8949" s="135">
        <v>520</v>
      </c>
      <c r="G8949" s="135">
        <v>20</v>
      </c>
      <c r="H8949" s="135" t="s">
        <v>20</v>
      </c>
      <c r="I8949" s="135">
        <v>1</v>
      </c>
      <c r="J8949" s="136">
        <v>1.68</v>
      </c>
      <c r="K8949" s="136">
        <v>1.18</v>
      </c>
      <c r="L8949" s="136">
        <v>1.56</v>
      </c>
      <c r="M8949" s="137" t="str">
        <f t="shared" si="139"/>
        <v>P</v>
      </c>
      <c r="N8949" s="174" t="s">
        <v>10681</v>
      </c>
      <c r="O8949" s="149" t="s">
        <v>1578</v>
      </c>
      <c r="P8949" s="149" t="s">
        <v>10579</v>
      </c>
      <c r="Q8949" s="150" t="s">
        <v>10106</v>
      </c>
      <c r="R8949" s="189">
        <v>5.58</v>
      </c>
    </row>
    <row r="8950" spans="1:18" x14ac:dyDescent="0.25">
      <c r="A8950" s="132">
        <v>1091494</v>
      </c>
      <c r="B8950" s="145" t="s">
        <v>1488</v>
      </c>
      <c r="C8950" s="132">
        <v>6</v>
      </c>
      <c r="D8950" s="132">
        <v>408</v>
      </c>
      <c r="E8950" s="186" t="s">
        <v>21</v>
      </c>
      <c r="F8950" s="132">
        <v>918</v>
      </c>
      <c r="G8950" s="132">
        <v>44</v>
      </c>
      <c r="H8950" s="132" t="s">
        <v>20</v>
      </c>
      <c r="I8950" s="132">
        <v>1</v>
      </c>
      <c r="J8950" s="133">
        <v>1.3</v>
      </c>
      <c r="K8950" s="133">
        <v>0.78</v>
      </c>
      <c r="L8950" s="133">
        <v>1.6</v>
      </c>
      <c r="M8950" s="134" t="str">
        <f t="shared" si="139"/>
        <v>P</v>
      </c>
      <c r="N8950" s="173" t="s">
        <v>10681</v>
      </c>
      <c r="O8950" s="146" t="s">
        <v>1578</v>
      </c>
      <c r="P8950" s="146" t="s">
        <v>10583</v>
      </c>
      <c r="Q8950" s="147" t="s">
        <v>10106</v>
      </c>
      <c r="R8950" s="187">
        <v>13.440000000000001</v>
      </c>
    </row>
    <row r="8951" spans="1:18" x14ac:dyDescent="0.25">
      <c r="A8951" s="135">
        <v>1091495</v>
      </c>
      <c r="B8951" s="148" t="s">
        <v>1151</v>
      </c>
      <c r="C8951" s="135">
        <v>6</v>
      </c>
      <c r="D8951" s="135">
        <v>335</v>
      </c>
      <c r="E8951" s="188" t="s">
        <v>21</v>
      </c>
      <c r="F8951" s="135">
        <v>528</v>
      </c>
      <c r="G8951" s="135" t="s">
        <v>20</v>
      </c>
      <c r="H8951" s="135" t="s">
        <v>20</v>
      </c>
      <c r="I8951" s="135" t="s">
        <v>20</v>
      </c>
      <c r="J8951" s="136">
        <v>1.54</v>
      </c>
      <c r="K8951" s="136">
        <v>1.04</v>
      </c>
      <c r="L8951" s="136">
        <v>1.8</v>
      </c>
      <c r="M8951" s="137" t="str">
        <f t="shared" si="139"/>
        <v>P</v>
      </c>
      <c r="N8951" s="174" t="s">
        <v>10681</v>
      </c>
      <c r="O8951" s="149" t="s">
        <v>1506</v>
      </c>
      <c r="P8951" s="149" t="s">
        <v>10455</v>
      </c>
      <c r="Q8951" s="150" t="s">
        <v>10519</v>
      </c>
      <c r="R8951" s="189">
        <v>5.58</v>
      </c>
    </row>
    <row r="8952" spans="1:18" x14ac:dyDescent="0.25">
      <c r="A8952" s="132">
        <v>1091496</v>
      </c>
      <c r="B8952" s="145" t="s">
        <v>1489</v>
      </c>
      <c r="C8952" s="132">
        <v>6</v>
      </c>
      <c r="D8952" s="132">
        <v>330</v>
      </c>
      <c r="E8952" s="186" t="s">
        <v>21</v>
      </c>
      <c r="F8952" s="132">
        <v>528</v>
      </c>
      <c r="G8952" s="132">
        <v>24</v>
      </c>
      <c r="H8952" s="132" t="s">
        <v>20</v>
      </c>
      <c r="I8952" s="132">
        <v>1</v>
      </c>
      <c r="J8952" s="133">
        <v>1.52</v>
      </c>
      <c r="K8952" s="133">
        <v>1.04</v>
      </c>
      <c r="L8952" s="133">
        <v>1.83</v>
      </c>
      <c r="M8952" s="134" t="str">
        <f t="shared" si="139"/>
        <v>P</v>
      </c>
      <c r="N8952" s="173" t="s">
        <v>10681</v>
      </c>
      <c r="O8952" s="146" t="s">
        <v>1506</v>
      </c>
      <c r="P8952" s="146" t="s">
        <v>9427</v>
      </c>
      <c r="Q8952" s="147" t="s">
        <v>10519</v>
      </c>
      <c r="R8952" s="187">
        <v>7.08</v>
      </c>
    </row>
    <row r="8953" spans="1:18" x14ac:dyDescent="0.25">
      <c r="A8953" s="135">
        <v>1091497</v>
      </c>
      <c r="B8953" s="148" t="s">
        <v>1086</v>
      </c>
      <c r="C8953" s="135">
        <v>3</v>
      </c>
      <c r="D8953" s="135">
        <v>2880</v>
      </c>
      <c r="E8953" s="188">
        <v>24</v>
      </c>
      <c r="F8953" s="135">
        <v>3960</v>
      </c>
      <c r="G8953" s="135">
        <v>192</v>
      </c>
      <c r="H8953" s="135" t="s">
        <v>20</v>
      </c>
      <c r="I8953" s="135">
        <v>1</v>
      </c>
      <c r="J8953" s="136">
        <v>1.42</v>
      </c>
      <c r="K8953" s="136">
        <v>0.39</v>
      </c>
      <c r="L8953" s="136">
        <v>0.59</v>
      </c>
      <c r="M8953" s="137" t="str">
        <f t="shared" si="139"/>
        <v>P</v>
      </c>
      <c r="N8953" s="174" t="s">
        <v>10681</v>
      </c>
      <c r="O8953" s="149" t="s">
        <v>1506</v>
      </c>
      <c r="P8953" s="149" t="s">
        <v>9409</v>
      </c>
      <c r="Q8953" s="150" t="s">
        <v>10519</v>
      </c>
      <c r="R8953" s="189">
        <v>3.7199999999999998</v>
      </c>
    </row>
    <row r="8954" spans="1:18" x14ac:dyDescent="0.25">
      <c r="A8954" s="132">
        <v>1091498</v>
      </c>
      <c r="B8954" s="145" t="s">
        <v>7697</v>
      </c>
      <c r="C8954" s="132">
        <v>3</v>
      </c>
      <c r="D8954" s="132">
        <v>2520</v>
      </c>
      <c r="E8954" s="186">
        <v>8</v>
      </c>
      <c r="F8954" s="132" t="s">
        <v>20</v>
      </c>
      <c r="G8954" s="132" t="s">
        <v>20</v>
      </c>
      <c r="H8954" s="132" t="s">
        <v>20</v>
      </c>
      <c r="I8954" s="132" t="s">
        <v>20</v>
      </c>
      <c r="J8954" s="133">
        <v>1.4</v>
      </c>
      <c r="K8954" s="133">
        <v>0.38</v>
      </c>
      <c r="L8954" s="133">
        <v>0.59</v>
      </c>
      <c r="M8954" s="134" t="str">
        <f t="shared" si="139"/>
        <v>P</v>
      </c>
      <c r="N8954" s="173" t="s">
        <v>10681</v>
      </c>
      <c r="O8954" s="146" t="s">
        <v>1506</v>
      </c>
      <c r="P8954" s="146" t="s">
        <v>9409</v>
      </c>
      <c r="Q8954" s="147" t="s">
        <v>10106</v>
      </c>
      <c r="R8954" s="187">
        <v>3.87</v>
      </c>
    </row>
    <row r="8955" spans="1:18" x14ac:dyDescent="0.25">
      <c r="A8955" s="135">
        <v>1091500</v>
      </c>
      <c r="B8955" s="148" t="s">
        <v>7698</v>
      </c>
      <c r="C8955" s="135">
        <v>3</v>
      </c>
      <c r="D8955" s="135">
        <v>2520</v>
      </c>
      <c r="E8955" s="188">
        <v>8</v>
      </c>
      <c r="F8955" s="135" t="s">
        <v>20</v>
      </c>
      <c r="G8955" s="135" t="s">
        <v>20</v>
      </c>
      <c r="H8955" s="135" t="s">
        <v>20</v>
      </c>
      <c r="I8955" s="135" t="s">
        <v>20</v>
      </c>
      <c r="J8955" s="136">
        <v>1.4</v>
      </c>
      <c r="K8955" s="136">
        <v>0.38</v>
      </c>
      <c r="L8955" s="136">
        <v>0.59</v>
      </c>
      <c r="M8955" s="137" t="str">
        <f t="shared" si="139"/>
        <v>P</v>
      </c>
      <c r="N8955" s="172" t="s">
        <v>10681</v>
      </c>
      <c r="O8955" s="149" t="s">
        <v>1506</v>
      </c>
      <c r="P8955" s="149" t="s">
        <v>9409</v>
      </c>
      <c r="Q8955" s="150" t="s">
        <v>10106</v>
      </c>
      <c r="R8955" s="189">
        <v>3.84</v>
      </c>
    </row>
    <row r="8956" spans="1:18" x14ac:dyDescent="0.25">
      <c r="A8956" s="132">
        <v>1091501</v>
      </c>
      <c r="B8956" s="145" t="s">
        <v>7699</v>
      </c>
      <c r="C8956" s="132">
        <v>6</v>
      </c>
      <c r="D8956" s="132">
        <v>408</v>
      </c>
      <c r="E8956" s="186" t="s">
        <v>20</v>
      </c>
      <c r="F8956" s="132" t="s">
        <v>20</v>
      </c>
      <c r="G8956" s="132" t="s">
        <v>20</v>
      </c>
      <c r="H8956" s="132" t="s">
        <v>20</v>
      </c>
      <c r="I8956" s="132" t="s">
        <v>20</v>
      </c>
      <c r="J8956" s="133">
        <v>1.31</v>
      </c>
      <c r="K8956" s="133">
        <v>0.77</v>
      </c>
      <c r="L8956" s="133">
        <v>1.6</v>
      </c>
      <c r="M8956" s="134" t="str">
        <f t="shared" si="139"/>
        <v>P</v>
      </c>
      <c r="N8956" s="171" t="s">
        <v>10681</v>
      </c>
      <c r="O8956" s="146" t="s">
        <v>1578</v>
      </c>
      <c r="P8956" s="146" t="s">
        <v>10583</v>
      </c>
      <c r="Q8956" s="147" t="s">
        <v>10106</v>
      </c>
      <c r="R8956" s="187">
        <v>13.200000000000001</v>
      </c>
    </row>
    <row r="8957" spans="1:18" x14ac:dyDescent="0.25">
      <c r="A8957" s="135">
        <v>1091502</v>
      </c>
      <c r="B8957" s="148" t="s">
        <v>7700</v>
      </c>
      <c r="C8957" s="135">
        <v>1</v>
      </c>
      <c r="D8957" s="135" t="s">
        <v>20</v>
      </c>
      <c r="E8957" s="188" t="s">
        <v>20</v>
      </c>
      <c r="F8957" s="135" t="s">
        <v>20</v>
      </c>
      <c r="G8957" s="135" t="s">
        <v>20</v>
      </c>
      <c r="H8957" s="135" t="s">
        <v>20</v>
      </c>
      <c r="I8957" s="135" t="s">
        <v>20</v>
      </c>
      <c r="J8957" s="136">
        <v>2.68</v>
      </c>
      <c r="K8957" s="136">
        <v>1.05</v>
      </c>
      <c r="L8957" s="136">
        <v>2E-3</v>
      </c>
      <c r="M8957" s="137" t="str">
        <f t="shared" si="139"/>
        <v>P</v>
      </c>
      <c r="N8957" s="172" t="s">
        <v>10682</v>
      </c>
      <c r="O8957" s="149" t="s">
        <v>1500</v>
      </c>
      <c r="P8957" s="149" t="s">
        <v>9456</v>
      </c>
      <c r="Q8957" s="150" t="s">
        <v>10519</v>
      </c>
      <c r="R8957" s="189">
        <v>0.16</v>
      </c>
    </row>
    <row r="8958" spans="1:18" x14ac:dyDescent="0.25">
      <c r="A8958" s="132">
        <v>1091503</v>
      </c>
      <c r="B8958" s="145" t="s">
        <v>7701</v>
      </c>
      <c r="C8958" s="132">
        <v>1</v>
      </c>
      <c r="D8958" s="132" t="s">
        <v>20</v>
      </c>
      <c r="E8958" s="186" t="s">
        <v>20</v>
      </c>
      <c r="F8958" s="132" t="s">
        <v>20</v>
      </c>
      <c r="G8958" s="132" t="s">
        <v>20</v>
      </c>
      <c r="H8958" s="132" t="s">
        <v>20</v>
      </c>
      <c r="I8958" s="132" t="s">
        <v>20</v>
      </c>
      <c r="J8958" s="133">
        <v>2.68</v>
      </c>
      <c r="K8958" s="133">
        <v>1.05</v>
      </c>
      <c r="L8958" s="133">
        <v>2E-3</v>
      </c>
      <c r="M8958" s="134" t="str">
        <f t="shared" si="139"/>
        <v>P</v>
      </c>
      <c r="N8958" s="171" t="s">
        <v>10682</v>
      </c>
      <c r="O8958" s="146" t="s">
        <v>1500</v>
      </c>
      <c r="P8958" s="146" t="s">
        <v>9456</v>
      </c>
      <c r="Q8958" s="147" t="s">
        <v>10519</v>
      </c>
      <c r="R8958" s="187">
        <v>0.16</v>
      </c>
    </row>
    <row r="8959" spans="1:18" x14ac:dyDescent="0.25">
      <c r="A8959" s="135">
        <v>1091504</v>
      </c>
      <c r="B8959" s="148" t="s">
        <v>7702</v>
      </c>
      <c r="C8959" s="135">
        <v>1</v>
      </c>
      <c r="D8959" s="135" t="s">
        <v>20</v>
      </c>
      <c r="E8959" s="188" t="s">
        <v>20</v>
      </c>
      <c r="F8959" s="135" t="s">
        <v>20</v>
      </c>
      <c r="G8959" s="135" t="s">
        <v>20</v>
      </c>
      <c r="H8959" s="135" t="s">
        <v>20</v>
      </c>
      <c r="I8959" s="135" t="s">
        <v>20</v>
      </c>
      <c r="J8959" s="136">
        <v>2.68</v>
      </c>
      <c r="K8959" s="136">
        <v>1.05</v>
      </c>
      <c r="L8959" s="136">
        <v>2E-3</v>
      </c>
      <c r="M8959" s="137" t="str">
        <f t="shared" si="139"/>
        <v>P</v>
      </c>
      <c r="N8959" s="172" t="s">
        <v>10682</v>
      </c>
      <c r="O8959" s="149" t="s">
        <v>1500</v>
      </c>
      <c r="P8959" s="149" t="s">
        <v>9456</v>
      </c>
      <c r="Q8959" s="150" t="s">
        <v>10519</v>
      </c>
      <c r="R8959" s="189">
        <v>0.16</v>
      </c>
    </row>
    <row r="8960" spans="1:18" x14ac:dyDescent="0.25">
      <c r="A8960" s="132">
        <v>1091505</v>
      </c>
      <c r="B8960" s="145" t="s">
        <v>7703</v>
      </c>
      <c r="C8960" s="132">
        <v>1</v>
      </c>
      <c r="D8960" s="132" t="s">
        <v>20</v>
      </c>
      <c r="E8960" s="186" t="s">
        <v>20</v>
      </c>
      <c r="F8960" s="132" t="s">
        <v>20</v>
      </c>
      <c r="G8960" s="132" t="s">
        <v>20</v>
      </c>
      <c r="H8960" s="132" t="s">
        <v>20</v>
      </c>
      <c r="I8960" s="132" t="s">
        <v>20</v>
      </c>
      <c r="J8960" s="133">
        <v>2.68</v>
      </c>
      <c r="K8960" s="133">
        <v>1.05</v>
      </c>
      <c r="L8960" s="133">
        <v>2E-3</v>
      </c>
      <c r="M8960" s="134" t="str">
        <f t="shared" si="139"/>
        <v>P</v>
      </c>
      <c r="N8960" s="171" t="s">
        <v>10682</v>
      </c>
      <c r="O8960" s="146" t="s">
        <v>1500</v>
      </c>
      <c r="P8960" s="146" t="s">
        <v>9456</v>
      </c>
      <c r="Q8960" s="147" t="s">
        <v>10519</v>
      </c>
      <c r="R8960" s="187">
        <v>0.16</v>
      </c>
    </row>
    <row r="8961" spans="1:18" x14ac:dyDescent="0.25">
      <c r="A8961" s="135">
        <v>1091506</v>
      </c>
      <c r="B8961" s="148" t="s">
        <v>7704</v>
      </c>
      <c r="C8961" s="135">
        <v>1</v>
      </c>
      <c r="D8961" s="135" t="s">
        <v>20</v>
      </c>
      <c r="E8961" s="188" t="s">
        <v>20</v>
      </c>
      <c r="F8961" s="135" t="s">
        <v>20</v>
      </c>
      <c r="G8961" s="135" t="s">
        <v>20</v>
      </c>
      <c r="H8961" s="135" t="s">
        <v>20</v>
      </c>
      <c r="I8961" s="135" t="s">
        <v>20</v>
      </c>
      <c r="J8961" s="136">
        <v>2.68</v>
      </c>
      <c r="K8961" s="136">
        <v>1.05</v>
      </c>
      <c r="L8961" s="136">
        <v>2E-3</v>
      </c>
      <c r="M8961" s="137" t="str">
        <f t="shared" si="139"/>
        <v>P</v>
      </c>
      <c r="N8961" s="172" t="s">
        <v>10682</v>
      </c>
      <c r="O8961" s="149" t="s">
        <v>1500</v>
      </c>
      <c r="P8961" s="149" t="s">
        <v>9456</v>
      </c>
      <c r="Q8961" s="150" t="s">
        <v>10519</v>
      </c>
      <c r="R8961" s="189">
        <v>0.16</v>
      </c>
    </row>
    <row r="8962" spans="1:18" x14ac:dyDescent="0.25">
      <c r="A8962" s="132">
        <v>1091507</v>
      </c>
      <c r="B8962" s="145" t="s">
        <v>10059</v>
      </c>
      <c r="C8962" s="132">
        <v>1</v>
      </c>
      <c r="D8962" s="132" t="s">
        <v>20</v>
      </c>
      <c r="E8962" s="186" t="s">
        <v>20</v>
      </c>
      <c r="F8962" s="132" t="s">
        <v>20</v>
      </c>
      <c r="G8962" s="132" t="s">
        <v>20</v>
      </c>
      <c r="H8962" s="132" t="s">
        <v>20</v>
      </c>
      <c r="I8962" s="132" t="s">
        <v>20</v>
      </c>
      <c r="J8962" s="133">
        <v>1.0900000000000001</v>
      </c>
      <c r="K8962" s="133">
        <v>1.0900000000000001</v>
      </c>
      <c r="L8962" s="133">
        <v>0.13</v>
      </c>
      <c r="M8962" s="134" t="str">
        <f t="shared" ref="M8962:M9025" si="140">HYPERLINK(CONCATENATE("T:\Distribution Centre\RDC Department Shared\Cubiscan photos","\",A8962,"-pac.jpg"),"P")</f>
        <v>P</v>
      </c>
      <c r="N8962" s="171" t="s">
        <v>10682</v>
      </c>
      <c r="O8962" s="146" t="s">
        <v>1818</v>
      </c>
      <c r="P8962" s="146" t="s">
        <v>9568</v>
      </c>
      <c r="Q8962" s="147" t="s">
        <v>10519</v>
      </c>
      <c r="R8962" s="187">
        <v>5.6497175141242938E-3</v>
      </c>
    </row>
    <row r="8963" spans="1:18" x14ac:dyDescent="0.25">
      <c r="A8963" s="135">
        <v>1091509</v>
      </c>
      <c r="B8963" s="148" t="s">
        <v>10060</v>
      </c>
      <c r="C8963" s="135">
        <v>1</v>
      </c>
      <c r="D8963" s="135" t="s">
        <v>20</v>
      </c>
      <c r="E8963" s="188" t="s">
        <v>20</v>
      </c>
      <c r="F8963" s="135" t="s">
        <v>20</v>
      </c>
      <c r="G8963" s="135" t="s">
        <v>20</v>
      </c>
      <c r="H8963" s="135" t="s">
        <v>20</v>
      </c>
      <c r="I8963" s="135" t="s">
        <v>20</v>
      </c>
      <c r="J8963" s="136">
        <v>1.0900000000000001</v>
      </c>
      <c r="K8963" s="136">
        <v>1.0900000000000001</v>
      </c>
      <c r="L8963" s="136">
        <v>0.13</v>
      </c>
      <c r="M8963" s="137" t="str">
        <f t="shared" si="140"/>
        <v>P</v>
      </c>
      <c r="N8963" s="172" t="s">
        <v>10682</v>
      </c>
      <c r="O8963" s="149" t="s">
        <v>1818</v>
      </c>
      <c r="P8963" s="149" t="s">
        <v>9568</v>
      </c>
      <c r="Q8963" s="150" t="s">
        <v>10519</v>
      </c>
      <c r="R8963" s="189">
        <v>5.6497175141242938E-3</v>
      </c>
    </row>
    <row r="8964" spans="1:18" x14ac:dyDescent="0.25">
      <c r="A8964" s="132">
        <v>1091513</v>
      </c>
      <c r="B8964" s="145" t="s">
        <v>7705</v>
      </c>
      <c r="C8964" s="132">
        <v>6</v>
      </c>
      <c r="D8964" s="132" t="s">
        <v>20</v>
      </c>
      <c r="E8964" s="186" t="s">
        <v>20</v>
      </c>
      <c r="F8964" s="132" t="s">
        <v>20</v>
      </c>
      <c r="G8964" s="132" t="s">
        <v>20</v>
      </c>
      <c r="H8964" s="132" t="s">
        <v>20</v>
      </c>
      <c r="I8964" s="132" t="s">
        <v>20</v>
      </c>
      <c r="J8964" s="133">
        <v>3.5</v>
      </c>
      <c r="K8964" s="133">
        <v>1.6</v>
      </c>
      <c r="L8964" s="133">
        <v>0.1</v>
      </c>
      <c r="M8964" s="134" t="str">
        <f t="shared" si="140"/>
        <v>P</v>
      </c>
      <c r="N8964" s="171" t="s">
        <v>10682</v>
      </c>
      <c r="O8964" s="146" t="s">
        <v>1500</v>
      </c>
      <c r="P8964" s="146" t="s">
        <v>9456</v>
      </c>
      <c r="Q8964" s="147" t="s">
        <v>10519</v>
      </c>
      <c r="R8964" s="187">
        <v>0.89552238805970141</v>
      </c>
    </row>
    <row r="8965" spans="1:18" x14ac:dyDescent="0.25">
      <c r="A8965" s="135">
        <v>1091514</v>
      </c>
      <c r="B8965" s="148" t="s">
        <v>7706</v>
      </c>
      <c r="C8965" s="135">
        <v>6</v>
      </c>
      <c r="D8965" s="135" t="s">
        <v>20</v>
      </c>
      <c r="E8965" s="188" t="s">
        <v>20</v>
      </c>
      <c r="F8965" s="135" t="s">
        <v>20</v>
      </c>
      <c r="G8965" s="135" t="s">
        <v>20</v>
      </c>
      <c r="H8965" s="135" t="s">
        <v>20</v>
      </c>
      <c r="I8965" s="135" t="s">
        <v>20</v>
      </c>
      <c r="J8965" s="136">
        <v>3.5</v>
      </c>
      <c r="K8965" s="136">
        <v>1.6</v>
      </c>
      <c r="L8965" s="136">
        <v>0.1</v>
      </c>
      <c r="M8965" s="137" t="str">
        <f t="shared" si="140"/>
        <v>P</v>
      </c>
      <c r="N8965" s="172" t="s">
        <v>10682</v>
      </c>
      <c r="O8965" s="149" t="s">
        <v>1500</v>
      </c>
      <c r="P8965" s="149" t="s">
        <v>9456</v>
      </c>
      <c r="Q8965" s="150" t="s">
        <v>10519</v>
      </c>
      <c r="R8965" s="189">
        <v>0.89552238805970141</v>
      </c>
    </row>
    <row r="8966" spans="1:18" x14ac:dyDescent="0.25">
      <c r="A8966" s="132">
        <v>1091515</v>
      </c>
      <c r="B8966" s="145" t="s">
        <v>7707</v>
      </c>
      <c r="C8966" s="132">
        <v>6</v>
      </c>
      <c r="D8966" s="132" t="s">
        <v>20</v>
      </c>
      <c r="E8966" s="186" t="s">
        <v>20</v>
      </c>
      <c r="F8966" s="132" t="s">
        <v>20</v>
      </c>
      <c r="G8966" s="132" t="s">
        <v>20</v>
      </c>
      <c r="H8966" s="132" t="s">
        <v>20</v>
      </c>
      <c r="I8966" s="132" t="s">
        <v>20</v>
      </c>
      <c r="J8966" s="133">
        <v>3.5</v>
      </c>
      <c r="K8966" s="133">
        <v>1.6</v>
      </c>
      <c r="L8966" s="133">
        <v>0.1</v>
      </c>
      <c r="M8966" s="134" t="str">
        <f t="shared" si="140"/>
        <v>P</v>
      </c>
      <c r="N8966" s="171" t="s">
        <v>10682</v>
      </c>
      <c r="O8966" s="146" t="s">
        <v>1500</v>
      </c>
      <c r="P8966" s="146" t="s">
        <v>9456</v>
      </c>
      <c r="Q8966" s="147" t="s">
        <v>10519</v>
      </c>
      <c r="R8966" s="187">
        <v>0.89552238805970141</v>
      </c>
    </row>
    <row r="8967" spans="1:18" x14ac:dyDescent="0.25">
      <c r="A8967" s="135">
        <v>1091519</v>
      </c>
      <c r="B8967" s="148" t="s">
        <v>7708</v>
      </c>
      <c r="C8967" s="135">
        <v>6</v>
      </c>
      <c r="D8967" s="135" t="s">
        <v>20</v>
      </c>
      <c r="E8967" s="188" t="s">
        <v>20</v>
      </c>
      <c r="F8967" s="135" t="s">
        <v>20</v>
      </c>
      <c r="G8967" s="135" t="s">
        <v>20</v>
      </c>
      <c r="H8967" s="135" t="s">
        <v>20</v>
      </c>
      <c r="I8967" s="135" t="s">
        <v>20</v>
      </c>
      <c r="J8967" s="136">
        <v>3.5</v>
      </c>
      <c r="K8967" s="136">
        <v>1.6</v>
      </c>
      <c r="L8967" s="136">
        <v>0.1</v>
      </c>
      <c r="M8967" s="137" t="str">
        <f t="shared" si="140"/>
        <v>P</v>
      </c>
      <c r="N8967" s="172" t="s">
        <v>10682</v>
      </c>
      <c r="O8967" s="149" t="s">
        <v>1500</v>
      </c>
      <c r="P8967" s="149" t="s">
        <v>9456</v>
      </c>
      <c r="Q8967" s="150" t="s">
        <v>10519</v>
      </c>
      <c r="R8967" s="189">
        <v>0.89552238805970141</v>
      </c>
    </row>
    <row r="8968" spans="1:18" x14ac:dyDescent="0.25">
      <c r="A8968" s="132">
        <v>1091520</v>
      </c>
      <c r="B8968" s="145" t="s">
        <v>7709</v>
      </c>
      <c r="C8968" s="132">
        <v>6</v>
      </c>
      <c r="D8968" s="132" t="s">
        <v>20</v>
      </c>
      <c r="E8968" s="186" t="s">
        <v>20</v>
      </c>
      <c r="F8968" s="132" t="s">
        <v>20</v>
      </c>
      <c r="G8968" s="132" t="s">
        <v>20</v>
      </c>
      <c r="H8968" s="132" t="s">
        <v>20</v>
      </c>
      <c r="I8968" s="132" t="s">
        <v>20</v>
      </c>
      <c r="J8968" s="133">
        <v>3.5</v>
      </c>
      <c r="K8968" s="133">
        <v>1.6</v>
      </c>
      <c r="L8968" s="133">
        <v>0.1</v>
      </c>
      <c r="M8968" s="134" t="str">
        <f t="shared" si="140"/>
        <v>P</v>
      </c>
      <c r="N8968" s="171" t="s">
        <v>10682</v>
      </c>
      <c r="O8968" s="146" t="s">
        <v>1500</v>
      </c>
      <c r="P8968" s="146" t="s">
        <v>9456</v>
      </c>
      <c r="Q8968" s="147" t="s">
        <v>10519</v>
      </c>
      <c r="R8968" s="187">
        <v>0.89552238805970141</v>
      </c>
    </row>
    <row r="8969" spans="1:18" x14ac:dyDescent="0.25">
      <c r="A8969" s="135">
        <v>1091525</v>
      </c>
      <c r="B8969" s="148" t="s">
        <v>7710</v>
      </c>
      <c r="C8969" s="135">
        <v>1000</v>
      </c>
      <c r="D8969" s="135" t="s">
        <v>20</v>
      </c>
      <c r="E8969" s="188" t="s">
        <v>20</v>
      </c>
      <c r="F8969" s="135" t="s">
        <v>20</v>
      </c>
      <c r="G8969" s="135" t="s">
        <v>20</v>
      </c>
      <c r="H8969" s="135" t="s">
        <v>20</v>
      </c>
      <c r="I8969" s="135" t="s">
        <v>20</v>
      </c>
      <c r="J8969" s="136">
        <v>1.4</v>
      </c>
      <c r="K8969" s="136">
        <v>1.4</v>
      </c>
      <c r="L8969" s="136">
        <v>0.43</v>
      </c>
      <c r="M8969" s="137" t="str">
        <f t="shared" si="140"/>
        <v>P</v>
      </c>
      <c r="N8969" s="172" t="s">
        <v>10682</v>
      </c>
      <c r="O8969" s="149" t="s">
        <v>1506</v>
      </c>
      <c r="P8969" s="149" t="s">
        <v>9526</v>
      </c>
      <c r="Q8969" s="150" t="s">
        <v>10519</v>
      </c>
      <c r="R8969" s="189">
        <v>50</v>
      </c>
    </row>
    <row r="8970" spans="1:18" x14ac:dyDescent="0.25">
      <c r="A8970" s="132">
        <v>1091526</v>
      </c>
      <c r="B8970" s="145" t="s">
        <v>7711</v>
      </c>
      <c r="C8970" s="132">
        <v>6</v>
      </c>
      <c r="D8970" s="132">
        <v>300</v>
      </c>
      <c r="E8970" s="186">
        <v>25</v>
      </c>
      <c r="F8970" s="132" t="s">
        <v>20</v>
      </c>
      <c r="G8970" s="132" t="s">
        <v>20</v>
      </c>
      <c r="H8970" s="132" t="s">
        <v>20</v>
      </c>
      <c r="I8970" s="132" t="s">
        <v>20</v>
      </c>
      <c r="J8970" s="133">
        <v>2.75</v>
      </c>
      <c r="K8970" s="133">
        <v>2.6</v>
      </c>
      <c r="L8970" s="133">
        <v>0.9</v>
      </c>
      <c r="M8970" s="134" t="str">
        <f t="shared" si="140"/>
        <v>P</v>
      </c>
      <c r="N8970" s="171" t="s">
        <v>10682</v>
      </c>
      <c r="O8970" s="146" t="s">
        <v>1614</v>
      </c>
      <c r="P8970" s="146" t="s">
        <v>9419</v>
      </c>
      <c r="Q8970" s="147" t="s">
        <v>10519</v>
      </c>
      <c r="R8970" s="187">
        <v>3.5999999999999996</v>
      </c>
    </row>
    <row r="8971" spans="1:18" x14ac:dyDescent="0.25">
      <c r="A8971" s="135">
        <v>1091528</v>
      </c>
      <c r="B8971" s="148" t="s">
        <v>7712</v>
      </c>
      <c r="C8971" s="135">
        <v>3</v>
      </c>
      <c r="D8971" s="135">
        <v>2400</v>
      </c>
      <c r="E8971" s="188">
        <v>100</v>
      </c>
      <c r="F8971" s="135">
        <v>3200</v>
      </c>
      <c r="G8971" s="135">
        <v>120</v>
      </c>
      <c r="H8971" s="135" t="s">
        <v>20</v>
      </c>
      <c r="I8971" s="135">
        <v>1</v>
      </c>
      <c r="J8971" s="136">
        <v>2.67</v>
      </c>
      <c r="K8971" s="136">
        <v>1.1000000000000001</v>
      </c>
      <c r="L8971" s="136">
        <v>0.16</v>
      </c>
      <c r="M8971" s="137" t="str">
        <f t="shared" si="140"/>
        <v>P</v>
      </c>
      <c r="N8971" s="172" t="s">
        <v>10682</v>
      </c>
      <c r="O8971" s="149" t="s">
        <v>1587</v>
      </c>
      <c r="P8971" s="149" t="s">
        <v>9421</v>
      </c>
      <c r="Q8971" s="150" t="s">
        <v>10519</v>
      </c>
      <c r="R8971" s="189">
        <v>3.1500000000000004</v>
      </c>
    </row>
    <row r="8972" spans="1:18" x14ac:dyDescent="0.25">
      <c r="A8972" s="132">
        <v>1091529</v>
      </c>
      <c r="B8972" s="145" t="s">
        <v>7713</v>
      </c>
      <c r="C8972" s="132">
        <v>3</v>
      </c>
      <c r="D8972" s="132" t="s">
        <v>20</v>
      </c>
      <c r="E8972" s="186">
        <v>80</v>
      </c>
      <c r="F8972" s="132" t="s">
        <v>20</v>
      </c>
      <c r="G8972" s="132">
        <v>640</v>
      </c>
      <c r="H8972" s="132" t="s">
        <v>20</v>
      </c>
      <c r="I8972" s="132">
        <v>1</v>
      </c>
      <c r="J8972" s="133">
        <v>2</v>
      </c>
      <c r="K8972" s="133">
        <v>0.89</v>
      </c>
      <c r="L8972" s="133">
        <v>0.04</v>
      </c>
      <c r="M8972" s="134" t="str">
        <f t="shared" si="140"/>
        <v>P</v>
      </c>
      <c r="N8972" s="171" t="s">
        <v>10682</v>
      </c>
      <c r="O8972" s="146" t="s">
        <v>1500</v>
      </c>
      <c r="P8972" s="146" t="s">
        <v>9418</v>
      </c>
      <c r="Q8972" s="147" t="s">
        <v>10519</v>
      </c>
      <c r="R8972" s="187">
        <v>0.60000000000000009</v>
      </c>
    </row>
    <row r="8973" spans="1:18" x14ac:dyDescent="0.25">
      <c r="A8973" s="135">
        <v>1091530</v>
      </c>
      <c r="B8973" s="148" t="s">
        <v>7714</v>
      </c>
      <c r="C8973" s="135">
        <v>1000</v>
      </c>
      <c r="D8973" s="135" t="s">
        <v>20</v>
      </c>
      <c r="E8973" s="188" t="s">
        <v>20</v>
      </c>
      <c r="F8973" s="135" t="s">
        <v>20</v>
      </c>
      <c r="G8973" s="135" t="s">
        <v>20</v>
      </c>
      <c r="H8973" s="135" t="s">
        <v>20</v>
      </c>
      <c r="I8973" s="135" t="s">
        <v>20</v>
      </c>
      <c r="J8973" s="136">
        <v>1.4</v>
      </c>
      <c r="K8973" s="136">
        <v>1.4</v>
      </c>
      <c r="L8973" s="136">
        <v>0.43</v>
      </c>
      <c r="M8973" s="137" t="str">
        <f t="shared" si="140"/>
        <v>P</v>
      </c>
      <c r="N8973" s="172" t="s">
        <v>10682</v>
      </c>
      <c r="O8973" s="149" t="s">
        <v>1506</v>
      </c>
      <c r="P8973" s="149" t="s">
        <v>9526</v>
      </c>
      <c r="Q8973" s="150" t="s">
        <v>10519</v>
      </c>
      <c r="R8973" s="189">
        <v>50</v>
      </c>
    </row>
    <row r="8974" spans="1:18" x14ac:dyDescent="0.25">
      <c r="A8974" s="132">
        <v>1091531</v>
      </c>
      <c r="B8974" s="145" t="s">
        <v>7715</v>
      </c>
      <c r="C8974" s="132">
        <v>1000</v>
      </c>
      <c r="D8974" s="132" t="s">
        <v>20</v>
      </c>
      <c r="E8974" s="186" t="s">
        <v>20</v>
      </c>
      <c r="F8974" s="132" t="s">
        <v>20</v>
      </c>
      <c r="G8974" s="132" t="s">
        <v>20</v>
      </c>
      <c r="H8974" s="132" t="s">
        <v>20</v>
      </c>
      <c r="I8974" s="132" t="s">
        <v>20</v>
      </c>
      <c r="J8974" s="133">
        <v>1.4</v>
      </c>
      <c r="K8974" s="133">
        <v>1.4</v>
      </c>
      <c r="L8974" s="133">
        <v>0.43</v>
      </c>
      <c r="M8974" s="134" t="str">
        <f t="shared" si="140"/>
        <v>P</v>
      </c>
      <c r="N8974" s="171" t="s">
        <v>10682</v>
      </c>
      <c r="O8974" s="146" t="s">
        <v>1506</v>
      </c>
      <c r="P8974" s="146" t="s">
        <v>9526</v>
      </c>
      <c r="Q8974" s="147" t="s">
        <v>10519</v>
      </c>
      <c r="R8974" s="187">
        <v>40</v>
      </c>
    </row>
    <row r="8975" spans="1:18" x14ac:dyDescent="0.25">
      <c r="A8975" s="135">
        <v>1091532</v>
      </c>
      <c r="B8975" s="148" t="s">
        <v>7716</v>
      </c>
      <c r="C8975" s="135">
        <v>1000</v>
      </c>
      <c r="D8975" s="135" t="s">
        <v>20</v>
      </c>
      <c r="E8975" s="188" t="s">
        <v>20</v>
      </c>
      <c r="F8975" s="135" t="s">
        <v>20</v>
      </c>
      <c r="G8975" s="135" t="s">
        <v>20</v>
      </c>
      <c r="H8975" s="135" t="s">
        <v>20</v>
      </c>
      <c r="I8975" s="135" t="s">
        <v>20</v>
      </c>
      <c r="J8975" s="136">
        <v>1.4</v>
      </c>
      <c r="K8975" s="136">
        <v>1.4</v>
      </c>
      <c r="L8975" s="136">
        <v>0.43</v>
      </c>
      <c r="M8975" s="137" t="str">
        <f t="shared" si="140"/>
        <v>P</v>
      </c>
      <c r="N8975" s="172" t="s">
        <v>10682</v>
      </c>
      <c r="O8975" s="149" t="s">
        <v>1506</v>
      </c>
      <c r="P8975" s="149" t="s">
        <v>9526</v>
      </c>
      <c r="Q8975" s="150" t="s">
        <v>10519</v>
      </c>
      <c r="R8975" s="189">
        <v>40</v>
      </c>
    </row>
    <row r="8976" spans="1:18" x14ac:dyDescent="0.25">
      <c r="A8976" s="132">
        <v>1091533</v>
      </c>
      <c r="B8976" s="145" t="s">
        <v>7717</v>
      </c>
      <c r="C8976" s="132">
        <v>1000</v>
      </c>
      <c r="D8976" s="132" t="s">
        <v>20</v>
      </c>
      <c r="E8976" s="186" t="s">
        <v>20</v>
      </c>
      <c r="F8976" s="132" t="s">
        <v>20</v>
      </c>
      <c r="G8976" s="132" t="s">
        <v>20</v>
      </c>
      <c r="H8976" s="132" t="s">
        <v>20</v>
      </c>
      <c r="I8976" s="132" t="s">
        <v>20</v>
      </c>
      <c r="J8976" s="133">
        <v>1.4</v>
      </c>
      <c r="K8976" s="133">
        <v>1.4</v>
      </c>
      <c r="L8976" s="133">
        <v>0.43</v>
      </c>
      <c r="M8976" s="134" t="str">
        <f t="shared" si="140"/>
        <v>P</v>
      </c>
      <c r="N8976" s="171" t="s">
        <v>10682</v>
      </c>
      <c r="O8976" s="146" t="s">
        <v>1506</v>
      </c>
      <c r="P8976" s="146" t="s">
        <v>9526</v>
      </c>
      <c r="Q8976" s="147" t="s">
        <v>10519</v>
      </c>
      <c r="R8976" s="187">
        <v>40</v>
      </c>
    </row>
    <row r="8977" spans="1:18" x14ac:dyDescent="0.25">
      <c r="A8977" s="135">
        <v>1091534</v>
      </c>
      <c r="B8977" s="148" t="s">
        <v>7718</v>
      </c>
      <c r="C8977" s="135">
        <v>1000</v>
      </c>
      <c r="D8977" s="135" t="s">
        <v>20</v>
      </c>
      <c r="E8977" s="188" t="s">
        <v>20</v>
      </c>
      <c r="F8977" s="135" t="s">
        <v>20</v>
      </c>
      <c r="G8977" s="135" t="s">
        <v>20</v>
      </c>
      <c r="H8977" s="135" t="s">
        <v>20</v>
      </c>
      <c r="I8977" s="135" t="s">
        <v>20</v>
      </c>
      <c r="J8977" s="136">
        <v>1.4</v>
      </c>
      <c r="K8977" s="136">
        <v>1.4</v>
      </c>
      <c r="L8977" s="136">
        <v>0.43</v>
      </c>
      <c r="M8977" s="137" t="str">
        <f t="shared" si="140"/>
        <v>P</v>
      </c>
      <c r="N8977" s="172" t="s">
        <v>10682</v>
      </c>
      <c r="O8977" s="149" t="s">
        <v>1506</v>
      </c>
      <c r="P8977" s="149" t="s">
        <v>9526</v>
      </c>
      <c r="Q8977" s="150" t="s">
        <v>10519</v>
      </c>
      <c r="R8977" s="189">
        <v>40</v>
      </c>
    </row>
    <row r="8978" spans="1:18" x14ac:dyDescent="0.25">
      <c r="A8978" s="132">
        <v>1091535</v>
      </c>
      <c r="B8978" s="145" t="s">
        <v>7719</v>
      </c>
      <c r="C8978" s="132">
        <v>1000</v>
      </c>
      <c r="D8978" s="132" t="s">
        <v>20</v>
      </c>
      <c r="E8978" s="186" t="s">
        <v>20</v>
      </c>
      <c r="F8978" s="132" t="s">
        <v>20</v>
      </c>
      <c r="G8978" s="132" t="s">
        <v>20</v>
      </c>
      <c r="H8978" s="132" t="s">
        <v>20</v>
      </c>
      <c r="I8978" s="132" t="s">
        <v>20</v>
      </c>
      <c r="J8978" s="133">
        <v>1.4</v>
      </c>
      <c r="K8978" s="133">
        <v>1.4</v>
      </c>
      <c r="L8978" s="133">
        <v>0.43</v>
      </c>
      <c r="M8978" s="134" t="str">
        <f t="shared" si="140"/>
        <v>P</v>
      </c>
      <c r="N8978" s="171" t="s">
        <v>10682</v>
      </c>
      <c r="O8978" s="146" t="s">
        <v>1506</v>
      </c>
      <c r="P8978" s="146" t="s">
        <v>9526</v>
      </c>
      <c r="Q8978" s="147" t="s">
        <v>10519</v>
      </c>
      <c r="R8978" s="187">
        <v>40</v>
      </c>
    </row>
    <row r="8979" spans="1:18" x14ac:dyDescent="0.25">
      <c r="A8979" s="135">
        <v>1091536</v>
      </c>
      <c r="B8979" s="148" t="s">
        <v>7720</v>
      </c>
      <c r="C8979" s="135">
        <v>1000</v>
      </c>
      <c r="D8979" s="135" t="s">
        <v>20</v>
      </c>
      <c r="E8979" s="188" t="s">
        <v>20</v>
      </c>
      <c r="F8979" s="135" t="s">
        <v>20</v>
      </c>
      <c r="G8979" s="135" t="s">
        <v>20</v>
      </c>
      <c r="H8979" s="135" t="s">
        <v>20</v>
      </c>
      <c r="I8979" s="135" t="s">
        <v>20</v>
      </c>
      <c r="J8979" s="136">
        <v>1.4</v>
      </c>
      <c r="K8979" s="136">
        <v>1.4</v>
      </c>
      <c r="L8979" s="136">
        <v>0.43</v>
      </c>
      <c r="M8979" s="137" t="str">
        <f t="shared" si="140"/>
        <v>P</v>
      </c>
      <c r="N8979" s="172" t="s">
        <v>10682</v>
      </c>
      <c r="O8979" s="149" t="s">
        <v>1506</v>
      </c>
      <c r="P8979" s="149" t="s">
        <v>9526</v>
      </c>
      <c r="Q8979" s="150" t="s">
        <v>10519</v>
      </c>
      <c r="R8979" s="189">
        <v>40</v>
      </c>
    </row>
    <row r="8980" spans="1:18" x14ac:dyDescent="0.25">
      <c r="A8980" s="132">
        <v>1091537</v>
      </c>
      <c r="B8980" s="145" t="s">
        <v>7721</v>
      </c>
      <c r="C8980" s="132">
        <v>1000</v>
      </c>
      <c r="D8980" s="132" t="s">
        <v>20</v>
      </c>
      <c r="E8980" s="186" t="s">
        <v>20</v>
      </c>
      <c r="F8980" s="132" t="s">
        <v>20</v>
      </c>
      <c r="G8980" s="132" t="s">
        <v>20</v>
      </c>
      <c r="H8980" s="132" t="s">
        <v>20</v>
      </c>
      <c r="I8980" s="132" t="s">
        <v>20</v>
      </c>
      <c r="J8980" s="133">
        <v>1.4</v>
      </c>
      <c r="K8980" s="133">
        <v>1.4</v>
      </c>
      <c r="L8980" s="133">
        <v>0.43</v>
      </c>
      <c r="M8980" s="134" t="str">
        <f t="shared" si="140"/>
        <v>P</v>
      </c>
      <c r="N8980" s="171" t="s">
        <v>10682</v>
      </c>
      <c r="O8980" s="146" t="s">
        <v>1506</v>
      </c>
      <c r="P8980" s="146" t="s">
        <v>9526</v>
      </c>
      <c r="Q8980" s="147" t="s">
        <v>10519</v>
      </c>
      <c r="R8980" s="187">
        <v>40</v>
      </c>
    </row>
    <row r="8981" spans="1:18" x14ac:dyDescent="0.25">
      <c r="A8981" s="135">
        <v>1091538</v>
      </c>
      <c r="B8981" s="148" t="s">
        <v>7722</v>
      </c>
      <c r="C8981" s="135">
        <v>1000</v>
      </c>
      <c r="D8981" s="135" t="s">
        <v>20</v>
      </c>
      <c r="E8981" s="188" t="s">
        <v>20</v>
      </c>
      <c r="F8981" s="135" t="s">
        <v>20</v>
      </c>
      <c r="G8981" s="135" t="s">
        <v>20</v>
      </c>
      <c r="H8981" s="135" t="s">
        <v>20</v>
      </c>
      <c r="I8981" s="135" t="s">
        <v>20</v>
      </c>
      <c r="J8981" s="136">
        <v>1.4</v>
      </c>
      <c r="K8981" s="136">
        <v>1.4</v>
      </c>
      <c r="L8981" s="136">
        <v>0.43</v>
      </c>
      <c r="M8981" s="137" t="str">
        <f t="shared" si="140"/>
        <v>P</v>
      </c>
      <c r="N8981" s="172" t="s">
        <v>10682</v>
      </c>
      <c r="O8981" s="149" t="s">
        <v>1506</v>
      </c>
      <c r="P8981" s="149" t="s">
        <v>9526</v>
      </c>
      <c r="Q8981" s="150" t="s">
        <v>10519</v>
      </c>
      <c r="R8981" s="189">
        <v>39.93</v>
      </c>
    </row>
    <row r="8982" spans="1:18" x14ac:dyDescent="0.25">
      <c r="A8982" s="132">
        <v>1091539</v>
      </c>
      <c r="B8982" s="145" t="s">
        <v>7723</v>
      </c>
      <c r="C8982" s="132">
        <v>6</v>
      </c>
      <c r="D8982" s="132" t="s">
        <v>20</v>
      </c>
      <c r="E8982" s="186" t="s">
        <v>20</v>
      </c>
      <c r="F8982" s="132" t="s">
        <v>20</v>
      </c>
      <c r="G8982" s="132" t="s">
        <v>20</v>
      </c>
      <c r="H8982" s="132" t="s">
        <v>20</v>
      </c>
      <c r="I8982" s="132" t="s">
        <v>20</v>
      </c>
      <c r="J8982" s="133">
        <v>1.8</v>
      </c>
      <c r="K8982" s="133">
        <v>1.5</v>
      </c>
      <c r="L8982" s="133">
        <v>2.5999999999999999E-2</v>
      </c>
      <c r="M8982" s="134" t="str">
        <f t="shared" si="140"/>
        <v>P</v>
      </c>
      <c r="N8982" s="171" t="s">
        <v>10682</v>
      </c>
      <c r="O8982" s="146" t="s">
        <v>1500</v>
      </c>
      <c r="P8982" s="146" t="s">
        <v>9456</v>
      </c>
      <c r="Q8982" s="147" t="s">
        <v>10519</v>
      </c>
      <c r="R8982" s="187">
        <v>0.40298507462686567</v>
      </c>
    </row>
    <row r="8983" spans="1:18" x14ac:dyDescent="0.25">
      <c r="A8983" s="135">
        <v>1091540</v>
      </c>
      <c r="B8983" s="148" t="s">
        <v>7724</v>
      </c>
      <c r="C8983" s="135">
        <v>6</v>
      </c>
      <c r="D8983" s="135" t="s">
        <v>20</v>
      </c>
      <c r="E8983" s="188" t="s">
        <v>20</v>
      </c>
      <c r="F8983" s="135" t="s">
        <v>20</v>
      </c>
      <c r="G8983" s="135" t="s">
        <v>20</v>
      </c>
      <c r="H8983" s="135" t="s">
        <v>20</v>
      </c>
      <c r="I8983" s="135" t="s">
        <v>20</v>
      </c>
      <c r="J8983" s="136">
        <v>1.8</v>
      </c>
      <c r="K8983" s="136">
        <v>2.7</v>
      </c>
      <c r="L8983" s="136">
        <v>0.2</v>
      </c>
      <c r="M8983" s="137" t="str">
        <f t="shared" si="140"/>
        <v>P</v>
      </c>
      <c r="N8983" s="172" t="s">
        <v>10682</v>
      </c>
      <c r="O8983" s="149" t="s">
        <v>1500</v>
      </c>
      <c r="P8983" s="149" t="s">
        <v>9456</v>
      </c>
      <c r="Q8983" s="150" t="s">
        <v>10519</v>
      </c>
      <c r="R8983" s="189">
        <v>0.4701492537313432</v>
      </c>
    </row>
    <row r="8984" spans="1:18" x14ac:dyDescent="0.25">
      <c r="A8984" s="132">
        <v>1091541</v>
      </c>
      <c r="B8984" s="145" t="s">
        <v>7725</v>
      </c>
      <c r="C8984" s="132">
        <v>1000</v>
      </c>
      <c r="D8984" s="132" t="s">
        <v>20</v>
      </c>
      <c r="E8984" s="186" t="s">
        <v>20</v>
      </c>
      <c r="F8984" s="132" t="s">
        <v>20</v>
      </c>
      <c r="G8984" s="132" t="s">
        <v>20</v>
      </c>
      <c r="H8984" s="132" t="s">
        <v>20</v>
      </c>
      <c r="I8984" s="132" t="s">
        <v>20</v>
      </c>
      <c r="J8984" s="133">
        <v>1.4</v>
      </c>
      <c r="K8984" s="133">
        <v>1.4</v>
      </c>
      <c r="L8984" s="133">
        <v>0.43</v>
      </c>
      <c r="M8984" s="134" t="str">
        <f t="shared" si="140"/>
        <v>P</v>
      </c>
      <c r="N8984" s="171" t="s">
        <v>10682</v>
      </c>
      <c r="O8984" s="146" t="s">
        <v>1506</v>
      </c>
      <c r="P8984" s="146" t="s">
        <v>9526</v>
      </c>
      <c r="Q8984" s="147" t="s">
        <v>10519</v>
      </c>
      <c r="R8984" s="187">
        <v>60</v>
      </c>
    </row>
    <row r="8985" spans="1:18" x14ac:dyDescent="0.25">
      <c r="A8985" s="135">
        <v>1091542</v>
      </c>
      <c r="B8985" s="148" t="s">
        <v>7726</v>
      </c>
      <c r="C8985" s="135">
        <v>1000</v>
      </c>
      <c r="D8985" s="135" t="s">
        <v>20</v>
      </c>
      <c r="E8985" s="188" t="s">
        <v>20</v>
      </c>
      <c r="F8985" s="135" t="s">
        <v>20</v>
      </c>
      <c r="G8985" s="135" t="s">
        <v>20</v>
      </c>
      <c r="H8985" s="135" t="s">
        <v>20</v>
      </c>
      <c r="I8985" s="135" t="s">
        <v>20</v>
      </c>
      <c r="J8985" s="136">
        <v>1.4</v>
      </c>
      <c r="K8985" s="136">
        <v>1.4</v>
      </c>
      <c r="L8985" s="136">
        <v>0.43</v>
      </c>
      <c r="M8985" s="137" t="str">
        <f t="shared" si="140"/>
        <v>P</v>
      </c>
      <c r="N8985" s="172" t="s">
        <v>10682</v>
      </c>
      <c r="O8985" s="149" t="s">
        <v>1506</v>
      </c>
      <c r="P8985" s="149" t="s">
        <v>9526</v>
      </c>
      <c r="Q8985" s="150" t="s">
        <v>10519</v>
      </c>
      <c r="R8985" s="189">
        <v>40</v>
      </c>
    </row>
    <row r="8986" spans="1:18" x14ac:dyDescent="0.25">
      <c r="A8986" s="132">
        <v>1091543</v>
      </c>
      <c r="B8986" s="145" t="s">
        <v>7727</v>
      </c>
      <c r="C8986" s="132">
        <v>1000</v>
      </c>
      <c r="D8986" s="132" t="s">
        <v>20</v>
      </c>
      <c r="E8986" s="186" t="s">
        <v>20</v>
      </c>
      <c r="F8986" s="132" t="s">
        <v>20</v>
      </c>
      <c r="G8986" s="132" t="s">
        <v>20</v>
      </c>
      <c r="H8986" s="132" t="s">
        <v>20</v>
      </c>
      <c r="I8986" s="132" t="s">
        <v>20</v>
      </c>
      <c r="J8986" s="133">
        <v>1.4</v>
      </c>
      <c r="K8986" s="133">
        <v>1.4</v>
      </c>
      <c r="L8986" s="133">
        <v>0.43</v>
      </c>
      <c r="M8986" s="134" t="str">
        <f t="shared" si="140"/>
        <v>P</v>
      </c>
      <c r="N8986" s="171" t="s">
        <v>10682</v>
      </c>
      <c r="O8986" s="146" t="s">
        <v>1506</v>
      </c>
      <c r="P8986" s="146" t="s">
        <v>9526</v>
      </c>
      <c r="Q8986" s="147" t="s">
        <v>10519</v>
      </c>
      <c r="R8986" s="187">
        <v>40</v>
      </c>
    </row>
    <row r="8987" spans="1:18" x14ac:dyDescent="0.25">
      <c r="A8987" s="135">
        <v>1091544</v>
      </c>
      <c r="B8987" s="148" t="s">
        <v>7728</v>
      </c>
      <c r="C8987" s="135">
        <v>1</v>
      </c>
      <c r="D8987" s="135" t="s">
        <v>20</v>
      </c>
      <c r="E8987" s="188" t="s">
        <v>20</v>
      </c>
      <c r="F8987" s="135" t="s">
        <v>20</v>
      </c>
      <c r="G8987" s="135" t="s">
        <v>20</v>
      </c>
      <c r="H8987" s="135" t="s">
        <v>20</v>
      </c>
      <c r="I8987" s="135" t="s">
        <v>20</v>
      </c>
      <c r="J8987" s="136">
        <v>0.6</v>
      </c>
      <c r="K8987" s="136">
        <v>0.6</v>
      </c>
      <c r="L8987" s="136">
        <v>0.03</v>
      </c>
      <c r="M8987" s="137" t="str">
        <f t="shared" si="140"/>
        <v>P</v>
      </c>
      <c r="N8987" s="172" t="s">
        <v>10682</v>
      </c>
      <c r="O8987" s="149" t="s">
        <v>1500</v>
      </c>
      <c r="P8987" s="149" t="s">
        <v>9456</v>
      </c>
      <c r="Q8987" s="150" t="s">
        <v>10519</v>
      </c>
      <c r="R8987" s="189">
        <v>0.08</v>
      </c>
    </row>
    <row r="8988" spans="1:18" x14ac:dyDescent="0.25">
      <c r="A8988" s="132">
        <v>1091545</v>
      </c>
      <c r="B8988" s="145" t="s">
        <v>7729</v>
      </c>
      <c r="C8988" s="132">
        <v>1</v>
      </c>
      <c r="D8988" s="132" t="s">
        <v>20</v>
      </c>
      <c r="E8988" s="186" t="s">
        <v>20</v>
      </c>
      <c r="F8988" s="132" t="s">
        <v>20</v>
      </c>
      <c r="G8988" s="132" t="s">
        <v>20</v>
      </c>
      <c r="H8988" s="132" t="s">
        <v>20</v>
      </c>
      <c r="I8988" s="132" t="s">
        <v>20</v>
      </c>
      <c r="J8988" s="133">
        <v>0.6</v>
      </c>
      <c r="K8988" s="133">
        <v>0.6</v>
      </c>
      <c r="L8988" s="133">
        <v>0.03</v>
      </c>
      <c r="M8988" s="134" t="str">
        <f t="shared" si="140"/>
        <v>P</v>
      </c>
      <c r="N8988" s="171" t="s">
        <v>10682</v>
      </c>
      <c r="O8988" s="146" t="s">
        <v>1500</v>
      </c>
      <c r="P8988" s="146" t="s">
        <v>9456</v>
      </c>
      <c r="Q8988" s="147" t="s">
        <v>10519</v>
      </c>
      <c r="R8988" s="187">
        <v>7.0000000000000007E-2</v>
      </c>
    </row>
    <row r="8989" spans="1:18" x14ac:dyDescent="0.25">
      <c r="A8989" s="135">
        <v>1091546</v>
      </c>
      <c r="B8989" s="148" t="s">
        <v>7730</v>
      </c>
      <c r="C8989" s="135">
        <v>1</v>
      </c>
      <c r="D8989" s="135" t="s">
        <v>20</v>
      </c>
      <c r="E8989" s="188" t="s">
        <v>20</v>
      </c>
      <c r="F8989" s="135" t="s">
        <v>20</v>
      </c>
      <c r="G8989" s="135" t="s">
        <v>20</v>
      </c>
      <c r="H8989" s="135" t="s">
        <v>20</v>
      </c>
      <c r="I8989" s="135" t="s">
        <v>20</v>
      </c>
      <c r="J8989" s="136">
        <v>0.4</v>
      </c>
      <c r="K8989" s="136">
        <v>0.4</v>
      </c>
      <c r="L8989" s="136">
        <v>0.03</v>
      </c>
      <c r="M8989" s="137" t="str">
        <f t="shared" si="140"/>
        <v>P</v>
      </c>
      <c r="N8989" s="172" t="s">
        <v>10682</v>
      </c>
      <c r="O8989" s="149" t="s">
        <v>1500</v>
      </c>
      <c r="P8989" s="149" t="s">
        <v>9456</v>
      </c>
      <c r="Q8989" s="150" t="s">
        <v>10519</v>
      </c>
      <c r="R8989" s="189">
        <v>0.04</v>
      </c>
    </row>
    <row r="8990" spans="1:18" x14ac:dyDescent="0.25">
      <c r="A8990" s="132">
        <v>1091549</v>
      </c>
      <c r="B8990" s="145" t="s">
        <v>7731</v>
      </c>
      <c r="C8990" s="132">
        <v>1</v>
      </c>
      <c r="D8990" s="132" t="s">
        <v>20</v>
      </c>
      <c r="E8990" s="186" t="s">
        <v>20</v>
      </c>
      <c r="F8990" s="132" t="s">
        <v>20</v>
      </c>
      <c r="G8990" s="132" t="s">
        <v>20</v>
      </c>
      <c r="H8990" s="132" t="s">
        <v>20</v>
      </c>
      <c r="I8990" s="132" t="s">
        <v>20</v>
      </c>
      <c r="J8990" s="133">
        <v>2.6</v>
      </c>
      <c r="K8990" s="133">
        <v>0.8</v>
      </c>
      <c r="L8990" s="133">
        <v>1</v>
      </c>
      <c r="M8990" s="134" t="str">
        <f t="shared" si="140"/>
        <v>P</v>
      </c>
      <c r="N8990" s="171" t="s">
        <v>10682</v>
      </c>
      <c r="O8990" s="146" t="s">
        <v>1500</v>
      </c>
      <c r="P8990" s="146" t="s">
        <v>9523</v>
      </c>
      <c r="Q8990" s="147" t="s">
        <v>10519</v>
      </c>
      <c r="R8990" s="187">
        <v>1.21</v>
      </c>
    </row>
    <row r="8991" spans="1:18" x14ac:dyDescent="0.25">
      <c r="A8991" s="135">
        <v>1091550</v>
      </c>
      <c r="B8991" s="148" t="s">
        <v>7732</v>
      </c>
      <c r="C8991" s="135">
        <v>1</v>
      </c>
      <c r="D8991" s="135">
        <v>1620</v>
      </c>
      <c r="E8991" s="188">
        <v>90</v>
      </c>
      <c r="F8991" s="135">
        <v>1620</v>
      </c>
      <c r="G8991" s="135" t="s">
        <v>20</v>
      </c>
      <c r="H8991" s="135" t="s">
        <v>20</v>
      </c>
      <c r="I8991" s="135" t="s">
        <v>20</v>
      </c>
      <c r="J8991" s="136">
        <v>3</v>
      </c>
      <c r="K8991" s="136">
        <v>1.35</v>
      </c>
      <c r="L8991" s="136">
        <v>0.45</v>
      </c>
      <c r="M8991" s="137" t="str">
        <f t="shared" si="140"/>
        <v>P</v>
      </c>
      <c r="N8991" s="172" t="s">
        <v>10682</v>
      </c>
      <c r="O8991" s="149" t="s">
        <v>1500</v>
      </c>
      <c r="P8991" s="149" t="s">
        <v>9523</v>
      </c>
      <c r="Q8991" s="150" t="s">
        <v>10519</v>
      </c>
      <c r="R8991" s="189">
        <v>1.28</v>
      </c>
    </row>
    <row r="8992" spans="1:18" x14ac:dyDescent="0.25">
      <c r="A8992" s="132">
        <v>1091551</v>
      </c>
      <c r="B8992" s="145" t="s">
        <v>7733</v>
      </c>
      <c r="C8992" s="132">
        <v>6</v>
      </c>
      <c r="D8992" s="132" t="s">
        <v>20</v>
      </c>
      <c r="E8992" s="186" t="s">
        <v>20</v>
      </c>
      <c r="F8992" s="132" t="s">
        <v>20</v>
      </c>
      <c r="G8992" s="132" t="s">
        <v>20</v>
      </c>
      <c r="H8992" s="132" t="s">
        <v>20</v>
      </c>
      <c r="I8992" s="132" t="s">
        <v>20</v>
      </c>
      <c r="J8992" s="133">
        <v>1.8</v>
      </c>
      <c r="K8992" s="133">
        <v>2.7</v>
      </c>
      <c r="L8992" s="133">
        <v>0.2</v>
      </c>
      <c r="M8992" s="134" t="str">
        <f t="shared" si="140"/>
        <v>P</v>
      </c>
      <c r="N8992" s="171" t="s">
        <v>10682</v>
      </c>
      <c r="O8992" s="146" t="s">
        <v>1500</v>
      </c>
      <c r="P8992" s="146" t="s">
        <v>9456</v>
      </c>
      <c r="Q8992" s="147" t="s">
        <v>10519</v>
      </c>
      <c r="R8992" s="187">
        <v>0.4701492537313432</v>
      </c>
    </row>
    <row r="8993" spans="1:18" x14ac:dyDescent="0.25">
      <c r="A8993" s="135">
        <v>1091552</v>
      </c>
      <c r="B8993" s="148" t="s">
        <v>7734</v>
      </c>
      <c r="C8993" s="135">
        <v>6</v>
      </c>
      <c r="D8993" s="135" t="s">
        <v>20</v>
      </c>
      <c r="E8993" s="188" t="s">
        <v>20</v>
      </c>
      <c r="F8993" s="135" t="s">
        <v>20</v>
      </c>
      <c r="G8993" s="135" t="s">
        <v>20</v>
      </c>
      <c r="H8993" s="135" t="s">
        <v>20</v>
      </c>
      <c r="I8993" s="135" t="s">
        <v>20</v>
      </c>
      <c r="J8993" s="136">
        <v>1.8</v>
      </c>
      <c r="K8993" s="136">
        <v>1.5</v>
      </c>
      <c r="L8993" s="136">
        <v>2.5999999999999999E-2</v>
      </c>
      <c r="M8993" s="137" t="str">
        <f t="shared" si="140"/>
        <v>P</v>
      </c>
      <c r="N8993" s="172" t="s">
        <v>10682</v>
      </c>
      <c r="O8993" s="149" t="s">
        <v>1500</v>
      </c>
      <c r="P8993" s="149" t="s">
        <v>9456</v>
      </c>
      <c r="Q8993" s="150" t="s">
        <v>10519</v>
      </c>
      <c r="R8993" s="189">
        <v>0.40298507462686567</v>
      </c>
    </row>
    <row r="8994" spans="1:18" x14ac:dyDescent="0.25">
      <c r="A8994" s="132">
        <v>1091553</v>
      </c>
      <c r="B8994" s="145" t="s">
        <v>7735</v>
      </c>
      <c r="C8994" s="132">
        <v>6</v>
      </c>
      <c r="D8994" s="132" t="s">
        <v>20</v>
      </c>
      <c r="E8994" s="186" t="s">
        <v>20</v>
      </c>
      <c r="F8994" s="132" t="s">
        <v>20</v>
      </c>
      <c r="G8994" s="132" t="s">
        <v>20</v>
      </c>
      <c r="H8994" s="132" t="s">
        <v>20</v>
      </c>
      <c r="I8994" s="132" t="s">
        <v>20</v>
      </c>
      <c r="J8994" s="133">
        <v>1.8</v>
      </c>
      <c r="K8994" s="133">
        <v>2.7</v>
      </c>
      <c r="L8994" s="133">
        <v>0.2</v>
      </c>
      <c r="M8994" s="134" t="str">
        <f t="shared" si="140"/>
        <v>P</v>
      </c>
      <c r="N8994" s="171" t="s">
        <v>10682</v>
      </c>
      <c r="O8994" s="146" t="s">
        <v>1500</v>
      </c>
      <c r="P8994" s="146" t="s">
        <v>9456</v>
      </c>
      <c r="Q8994" s="147" t="s">
        <v>10519</v>
      </c>
      <c r="R8994" s="187">
        <v>0.4701492537313432</v>
      </c>
    </row>
    <row r="8995" spans="1:18" x14ac:dyDescent="0.25">
      <c r="A8995" s="135">
        <v>1091554</v>
      </c>
      <c r="B8995" s="148" t="s">
        <v>7736</v>
      </c>
      <c r="C8995" s="135">
        <v>6</v>
      </c>
      <c r="D8995" s="135" t="s">
        <v>20</v>
      </c>
      <c r="E8995" s="188" t="s">
        <v>20</v>
      </c>
      <c r="F8995" s="135" t="s">
        <v>20</v>
      </c>
      <c r="G8995" s="135" t="s">
        <v>20</v>
      </c>
      <c r="H8995" s="135" t="s">
        <v>20</v>
      </c>
      <c r="I8995" s="135" t="s">
        <v>20</v>
      </c>
      <c r="J8995" s="136">
        <v>1.8</v>
      </c>
      <c r="K8995" s="136">
        <v>1.5</v>
      </c>
      <c r="L8995" s="136">
        <v>2.5999999999999999E-2</v>
      </c>
      <c r="M8995" s="137" t="str">
        <f t="shared" si="140"/>
        <v>P</v>
      </c>
      <c r="N8995" s="172" t="s">
        <v>10682</v>
      </c>
      <c r="O8995" s="149" t="s">
        <v>1500</v>
      </c>
      <c r="P8995" s="149" t="s">
        <v>9456</v>
      </c>
      <c r="Q8995" s="150" t="s">
        <v>10519</v>
      </c>
      <c r="R8995" s="189">
        <v>0.40298507462686567</v>
      </c>
    </row>
    <row r="8996" spans="1:18" x14ac:dyDescent="0.25">
      <c r="A8996" s="132">
        <v>1091555</v>
      </c>
      <c r="B8996" s="145" t="s">
        <v>7737</v>
      </c>
      <c r="C8996" s="132">
        <v>6</v>
      </c>
      <c r="D8996" s="132" t="s">
        <v>20</v>
      </c>
      <c r="E8996" s="186" t="s">
        <v>20</v>
      </c>
      <c r="F8996" s="132" t="s">
        <v>20</v>
      </c>
      <c r="G8996" s="132" t="s">
        <v>20</v>
      </c>
      <c r="H8996" s="132" t="s">
        <v>20</v>
      </c>
      <c r="I8996" s="132" t="s">
        <v>20</v>
      </c>
      <c r="J8996" s="133">
        <v>1.8</v>
      </c>
      <c r="K8996" s="133">
        <v>2.7</v>
      </c>
      <c r="L8996" s="133">
        <v>0.2</v>
      </c>
      <c r="M8996" s="134" t="str">
        <f t="shared" si="140"/>
        <v>P</v>
      </c>
      <c r="N8996" s="171" t="s">
        <v>10682</v>
      </c>
      <c r="O8996" s="146" t="s">
        <v>1500</v>
      </c>
      <c r="P8996" s="146" t="s">
        <v>9456</v>
      </c>
      <c r="Q8996" s="147" t="s">
        <v>10519</v>
      </c>
      <c r="R8996" s="187">
        <v>0.4701492537313432</v>
      </c>
    </row>
    <row r="8997" spans="1:18" x14ac:dyDescent="0.25">
      <c r="A8997" s="135">
        <v>1091557</v>
      </c>
      <c r="B8997" s="148" t="s">
        <v>7738</v>
      </c>
      <c r="C8997" s="135">
        <v>6</v>
      </c>
      <c r="D8997" s="135" t="s">
        <v>20</v>
      </c>
      <c r="E8997" s="188" t="s">
        <v>20</v>
      </c>
      <c r="F8997" s="135" t="s">
        <v>20</v>
      </c>
      <c r="G8997" s="135" t="s">
        <v>20</v>
      </c>
      <c r="H8997" s="135" t="s">
        <v>20</v>
      </c>
      <c r="I8997" s="135" t="s">
        <v>20</v>
      </c>
      <c r="J8997" s="136">
        <v>1.8</v>
      </c>
      <c r="K8997" s="136">
        <v>1.5</v>
      </c>
      <c r="L8997" s="136">
        <v>2.5999999999999999E-2</v>
      </c>
      <c r="M8997" s="137" t="str">
        <f t="shared" si="140"/>
        <v>P</v>
      </c>
      <c r="N8997" s="172" t="s">
        <v>10682</v>
      </c>
      <c r="O8997" s="149" t="s">
        <v>1500</v>
      </c>
      <c r="P8997" s="149" t="s">
        <v>9456</v>
      </c>
      <c r="Q8997" s="150" t="s">
        <v>10519</v>
      </c>
      <c r="R8997" s="189">
        <v>0.40298507462686567</v>
      </c>
    </row>
    <row r="8998" spans="1:18" x14ac:dyDescent="0.25">
      <c r="A8998" s="132">
        <v>1091558</v>
      </c>
      <c r="B8998" s="145" t="s">
        <v>7739</v>
      </c>
      <c r="C8998" s="132">
        <v>6</v>
      </c>
      <c r="D8998" s="132" t="s">
        <v>20</v>
      </c>
      <c r="E8998" s="186" t="s">
        <v>20</v>
      </c>
      <c r="F8998" s="132" t="s">
        <v>20</v>
      </c>
      <c r="G8998" s="132" t="s">
        <v>20</v>
      </c>
      <c r="H8998" s="132" t="s">
        <v>20</v>
      </c>
      <c r="I8998" s="132" t="s">
        <v>20</v>
      </c>
      <c r="J8998" s="133">
        <v>1.8</v>
      </c>
      <c r="K8998" s="133">
        <v>2.7</v>
      </c>
      <c r="L8998" s="133">
        <v>0.2</v>
      </c>
      <c r="M8998" s="134" t="str">
        <f t="shared" si="140"/>
        <v>P</v>
      </c>
      <c r="N8998" s="171" t="s">
        <v>10682</v>
      </c>
      <c r="O8998" s="146" t="s">
        <v>1500</v>
      </c>
      <c r="P8998" s="146" t="s">
        <v>9456</v>
      </c>
      <c r="Q8998" s="147" t="s">
        <v>10519</v>
      </c>
      <c r="R8998" s="187">
        <v>0.4701492537313432</v>
      </c>
    </row>
    <row r="8999" spans="1:18" x14ac:dyDescent="0.25">
      <c r="A8999" s="135">
        <v>1091559</v>
      </c>
      <c r="B8999" s="148" t="s">
        <v>7740</v>
      </c>
      <c r="C8999" s="135">
        <v>6</v>
      </c>
      <c r="D8999" s="135" t="s">
        <v>20</v>
      </c>
      <c r="E8999" s="188" t="s">
        <v>20</v>
      </c>
      <c r="F8999" s="135" t="s">
        <v>20</v>
      </c>
      <c r="G8999" s="135" t="s">
        <v>20</v>
      </c>
      <c r="H8999" s="135" t="s">
        <v>20</v>
      </c>
      <c r="I8999" s="135" t="s">
        <v>20</v>
      </c>
      <c r="J8999" s="136">
        <v>1.8</v>
      </c>
      <c r="K8999" s="136">
        <v>1.5</v>
      </c>
      <c r="L8999" s="136">
        <v>2.5999999999999999E-2</v>
      </c>
      <c r="M8999" s="137" t="str">
        <f t="shared" si="140"/>
        <v>P</v>
      </c>
      <c r="N8999" s="172" t="s">
        <v>10682</v>
      </c>
      <c r="O8999" s="149" t="s">
        <v>1500</v>
      </c>
      <c r="P8999" s="149" t="s">
        <v>9456</v>
      </c>
      <c r="Q8999" s="150" t="s">
        <v>10519</v>
      </c>
      <c r="R8999" s="189">
        <v>0.40298507462686567</v>
      </c>
    </row>
    <row r="9000" spans="1:18" x14ac:dyDescent="0.25">
      <c r="A9000" s="132">
        <v>1091560</v>
      </c>
      <c r="B9000" s="145" t="s">
        <v>7741</v>
      </c>
      <c r="C9000" s="132">
        <v>6</v>
      </c>
      <c r="D9000" s="132" t="s">
        <v>20</v>
      </c>
      <c r="E9000" s="186" t="s">
        <v>20</v>
      </c>
      <c r="F9000" s="132" t="s">
        <v>20</v>
      </c>
      <c r="G9000" s="132" t="s">
        <v>20</v>
      </c>
      <c r="H9000" s="132" t="s">
        <v>20</v>
      </c>
      <c r="I9000" s="132" t="s">
        <v>20</v>
      </c>
      <c r="J9000" s="133">
        <v>1.8</v>
      </c>
      <c r="K9000" s="133">
        <v>2.7</v>
      </c>
      <c r="L9000" s="133">
        <v>0.2</v>
      </c>
      <c r="M9000" s="134" t="str">
        <f t="shared" si="140"/>
        <v>P</v>
      </c>
      <c r="N9000" s="171" t="s">
        <v>10682</v>
      </c>
      <c r="O9000" s="146" t="s">
        <v>1500</v>
      </c>
      <c r="P9000" s="146" t="s">
        <v>9456</v>
      </c>
      <c r="Q9000" s="147" t="s">
        <v>10519</v>
      </c>
      <c r="R9000" s="187">
        <v>0.4701492537313432</v>
      </c>
    </row>
    <row r="9001" spans="1:18" x14ac:dyDescent="0.25">
      <c r="A9001" s="135">
        <v>1091561</v>
      </c>
      <c r="B9001" s="148" t="s">
        <v>7742</v>
      </c>
      <c r="C9001" s="135">
        <v>6</v>
      </c>
      <c r="D9001" s="135" t="s">
        <v>20</v>
      </c>
      <c r="E9001" s="188" t="s">
        <v>20</v>
      </c>
      <c r="F9001" s="135" t="s">
        <v>20</v>
      </c>
      <c r="G9001" s="135" t="s">
        <v>20</v>
      </c>
      <c r="H9001" s="135" t="s">
        <v>20</v>
      </c>
      <c r="I9001" s="135" t="s">
        <v>20</v>
      </c>
      <c r="J9001" s="136">
        <v>1.8</v>
      </c>
      <c r="K9001" s="136">
        <v>1.5</v>
      </c>
      <c r="L9001" s="136">
        <v>2.5999999999999999E-2</v>
      </c>
      <c r="M9001" s="137" t="str">
        <f t="shared" si="140"/>
        <v>P</v>
      </c>
      <c r="N9001" s="172" t="s">
        <v>10682</v>
      </c>
      <c r="O9001" s="149" t="s">
        <v>1500</v>
      </c>
      <c r="P9001" s="149" t="s">
        <v>9456</v>
      </c>
      <c r="Q9001" s="150" t="s">
        <v>10519</v>
      </c>
      <c r="R9001" s="189">
        <v>0.40298507462686567</v>
      </c>
    </row>
    <row r="9002" spans="1:18" x14ac:dyDescent="0.25">
      <c r="A9002" s="132">
        <v>1091562</v>
      </c>
      <c r="B9002" s="145" t="s">
        <v>7743</v>
      </c>
      <c r="C9002" s="132">
        <v>6</v>
      </c>
      <c r="D9002" s="132" t="s">
        <v>20</v>
      </c>
      <c r="E9002" s="186" t="s">
        <v>20</v>
      </c>
      <c r="F9002" s="132" t="s">
        <v>20</v>
      </c>
      <c r="G9002" s="132" t="s">
        <v>20</v>
      </c>
      <c r="H9002" s="132" t="s">
        <v>20</v>
      </c>
      <c r="I9002" s="132" t="s">
        <v>20</v>
      </c>
      <c r="J9002" s="133">
        <v>1.8</v>
      </c>
      <c r="K9002" s="133">
        <v>2.7</v>
      </c>
      <c r="L9002" s="133">
        <v>0.2</v>
      </c>
      <c r="M9002" s="134" t="str">
        <f t="shared" si="140"/>
        <v>P</v>
      </c>
      <c r="N9002" s="171" t="s">
        <v>10682</v>
      </c>
      <c r="O9002" s="146" t="s">
        <v>1500</v>
      </c>
      <c r="P9002" s="146" t="s">
        <v>9456</v>
      </c>
      <c r="Q9002" s="147" t="s">
        <v>10519</v>
      </c>
      <c r="R9002" s="187">
        <v>0.4701492537313432</v>
      </c>
    </row>
    <row r="9003" spans="1:18" x14ac:dyDescent="0.25">
      <c r="A9003" s="135">
        <v>1091563</v>
      </c>
      <c r="B9003" s="148" t="s">
        <v>7744</v>
      </c>
      <c r="C9003" s="135">
        <v>6</v>
      </c>
      <c r="D9003" s="135" t="s">
        <v>20</v>
      </c>
      <c r="E9003" s="188" t="s">
        <v>20</v>
      </c>
      <c r="F9003" s="135" t="s">
        <v>20</v>
      </c>
      <c r="G9003" s="135" t="s">
        <v>20</v>
      </c>
      <c r="H9003" s="135" t="s">
        <v>20</v>
      </c>
      <c r="I9003" s="135" t="s">
        <v>20</v>
      </c>
      <c r="J9003" s="136">
        <v>1.8</v>
      </c>
      <c r="K9003" s="136">
        <v>1.5</v>
      </c>
      <c r="L9003" s="136">
        <v>2.5999999999999999E-2</v>
      </c>
      <c r="M9003" s="137" t="str">
        <f t="shared" si="140"/>
        <v>P</v>
      </c>
      <c r="N9003" s="172" t="s">
        <v>10682</v>
      </c>
      <c r="O9003" s="149" t="s">
        <v>1500</v>
      </c>
      <c r="P9003" s="149" t="s">
        <v>9456</v>
      </c>
      <c r="Q9003" s="150" t="s">
        <v>10519</v>
      </c>
      <c r="R9003" s="189">
        <v>0.40298507462686567</v>
      </c>
    </row>
    <row r="9004" spans="1:18" x14ac:dyDescent="0.25">
      <c r="A9004" s="132">
        <v>1091564</v>
      </c>
      <c r="B9004" s="145" t="s">
        <v>7745</v>
      </c>
      <c r="C9004" s="132">
        <v>6</v>
      </c>
      <c r="D9004" s="132" t="s">
        <v>20</v>
      </c>
      <c r="E9004" s="186" t="s">
        <v>20</v>
      </c>
      <c r="F9004" s="132" t="s">
        <v>20</v>
      </c>
      <c r="G9004" s="132" t="s">
        <v>20</v>
      </c>
      <c r="H9004" s="132" t="s">
        <v>20</v>
      </c>
      <c r="I9004" s="132" t="s">
        <v>20</v>
      </c>
      <c r="J9004" s="133">
        <v>1.8</v>
      </c>
      <c r="K9004" s="133">
        <v>2.7</v>
      </c>
      <c r="L9004" s="133">
        <v>0.2</v>
      </c>
      <c r="M9004" s="134" t="str">
        <f t="shared" si="140"/>
        <v>P</v>
      </c>
      <c r="N9004" s="171" t="s">
        <v>10682</v>
      </c>
      <c r="O9004" s="146" t="s">
        <v>1500</v>
      </c>
      <c r="P9004" s="146" t="s">
        <v>9456</v>
      </c>
      <c r="Q9004" s="147" t="s">
        <v>10519</v>
      </c>
      <c r="R9004" s="187">
        <v>0.4701492537313432</v>
      </c>
    </row>
    <row r="9005" spans="1:18" x14ac:dyDescent="0.25">
      <c r="A9005" s="135">
        <v>1091565</v>
      </c>
      <c r="B9005" s="148" t="s">
        <v>7746</v>
      </c>
      <c r="C9005" s="135">
        <v>6</v>
      </c>
      <c r="D9005" s="135" t="s">
        <v>20</v>
      </c>
      <c r="E9005" s="188" t="s">
        <v>20</v>
      </c>
      <c r="F9005" s="135" t="s">
        <v>20</v>
      </c>
      <c r="G9005" s="135" t="s">
        <v>20</v>
      </c>
      <c r="H9005" s="135" t="s">
        <v>20</v>
      </c>
      <c r="I9005" s="135" t="s">
        <v>20</v>
      </c>
      <c r="J9005" s="136">
        <v>1.8</v>
      </c>
      <c r="K9005" s="136">
        <v>1.5</v>
      </c>
      <c r="L9005" s="136">
        <v>2.5999999999999999E-2</v>
      </c>
      <c r="M9005" s="137" t="str">
        <f t="shared" si="140"/>
        <v>P</v>
      </c>
      <c r="N9005" s="172" t="s">
        <v>10682</v>
      </c>
      <c r="O9005" s="149" t="s">
        <v>1500</v>
      </c>
      <c r="P9005" s="149" t="s">
        <v>9456</v>
      </c>
      <c r="Q9005" s="150" t="s">
        <v>10519</v>
      </c>
      <c r="R9005" s="189">
        <v>0.40298507462686567</v>
      </c>
    </row>
    <row r="9006" spans="1:18" x14ac:dyDescent="0.25">
      <c r="A9006" s="132">
        <v>1091566</v>
      </c>
      <c r="B9006" s="145" t="s">
        <v>8797</v>
      </c>
      <c r="C9006" s="132">
        <v>1</v>
      </c>
      <c r="D9006" s="132">
        <v>90</v>
      </c>
      <c r="E9006" s="186" t="s">
        <v>21</v>
      </c>
      <c r="F9006" s="132">
        <v>160</v>
      </c>
      <c r="G9006" s="132" t="s">
        <v>20</v>
      </c>
      <c r="H9006" s="132" t="s">
        <v>20</v>
      </c>
      <c r="I9006" s="132" t="s">
        <v>20</v>
      </c>
      <c r="J9006" s="133">
        <v>4.4000000000000004</v>
      </c>
      <c r="K9006" s="133">
        <v>2.4</v>
      </c>
      <c r="L9006" s="133">
        <v>0.9</v>
      </c>
      <c r="M9006" s="134" t="str">
        <f t="shared" si="140"/>
        <v>P</v>
      </c>
      <c r="N9006" s="171" t="s">
        <v>10682</v>
      </c>
      <c r="O9006" s="146" t="s">
        <v>1506</v>
      </c>
      <c r="P9006" s="146" t="s">
        <v>10580</v>
      </c>
      <c r="Q9006" s="147" t="s">
        <v>10519</v>
      </c>
      <c r="R9006" s="187">
        <v>11.5</v>
      </c>
    </row>
    <row r="9007" spans="1:18" x14ac:dyDescent="0.25">
      <c r="A9007" s="135">
        <v>1091567</v>
      </c>
      <c r="B9007" s="148" t="s">
        <v>8798</v>
      </c>
      <c r="C9007" s="135">
        <v>1</v>
      </c>
      <c r="D9007" s="135">
        <v>70</v>
      </c>
      <c r="E9007" s="188" t="s">
        <v>21</v>
      </c>
      <c r="F9007" s="135">
        <v>90</v>
      </c>
      <c r="G9007" s="135" t="s">
        <v>20</v>
      </c>
      <c r="H9007" s="135" t="s">
        <v>20</v>
      </c>
      <c r="I9007" s="135" t="s">
        <v>20</v>
      </c>
      <c r="J9007" s="136">
        <v>2.2999999999999998</v>
      </c>
      <c r="K9007" s="136">
        <v>4.5999999999999996</v>
      </c>
      <c r="L9007" s="136">
        <v>1.5</v>
      </c>
      <c r="M9007" s="137" t="str">
        <f t="shared" si="140"/>
        <v>P</v>
      </c>
      <c r="N9007" s="172" t="s">
        <v>10682</v>
      </c>
      <c r="O9007" s="149" t="s">
        <v>1506</v>
      </c>
      <c r="P9007" s="149" t="s">
        <v>9401</v>
      </c>
      <c r="Q9007" s="150" t="s">
        <v>10519</v>
      </c>
      <c r="R9007" s="189">
        <v>5.34</v>
      </c>
    </row>
    <row r="9008" spans="1:18" x14ac:dyDescent="0.25">
      <c r="A9008" s="132">
        <v>1091568</v>
      </c>
      <c r="B9008" s="145" t="s">
        <v>497</v>
      </c>
      <c r="C9008" s="132">
        <v>1</v>
      </c>
      <c r="D9008" s="132">
        <v>60</v>
      </c>
      <c r="E9008" s="186" t="s">
        <v>21</v>
      </c>
      <c r="F9008" s="132">
        <v>80</v>
      </c>
      <c r="G9008" s="132" t="s">
        <v>20</v>
      </c>
      <c r="H9008" s="132">
        <v>4</v>
      </c>
      <c r="I9008" s="132">
        <v>1</v>
      </c>
      <c r="J9008" s="133">
        <v>4.55</v>
      </c>
      <c r="K9008" s="133">
        <v>2.2999999999999998</v>
      </c>
      <c r="L9008" s="133">
        <v>1.84</v>
      </c>
      <c r="M9008" s="134" t="str">
        <f t="shared" si="140"/>
        <v>P</v>
      </c>
      <c r="N9008" s="171" t="s">
        <v>10682</v>
      </c>
      <c r="O9008" s="146" t="s">
        <v>1506</v>
      </c>
      <c r="P9008" s="146" t="s">
        <v>9401</v>
      </c>
      <c r="Q9008" s="147" t="s">
        <v>10519</v>
      </c>
      <c r="R9008" s="187">
        <v>5.72</v>
      </c>
    </row>
    <row r="9009" spans="1:18" x14ac:dyDescent="0.25">
      <c r="A9009" s="135">
        <v>1091569</v>
      </c>
      <c r="B9009" s="148" t="s">
        <v>876</v>
      </c>
      <c r="C9009" s="135">
        <v>1</v>
      </c>
      <c r="D9009" s="135" t="s">
        <v>20</v>
      </c>
      <c r="E9009" s="188">
        <v>300</v>
      </c>
      <c r="F9009" s="135" t="s">
        <v>20</v>
      </c>
      <c r="G9009" s="135">
        <v>1200</v>
      </c>
      <c r="H9009" s="135" t="s">
        <v>20</v>
      </c>
      <c r="I9009" s="135">
        <v>1</v>
      </c>
      <c r="J9009" s="136">
        <v>0.43</v>
      </c>
      <c r="K9009" s="136">
        <v>1.1599999999999999</v>
      </c>
      <c r="L9009" s="136">
        <v>0.23</v>
      </c>
      <c r="M9009" s="137" t="str">
        <f t="shared" si="140"/>
        <v>P</v>
      </c>
      <c r="N9009" s="172" t="s">
        <v>10682</v>
      </c>
      <c r="O9009" s="149" t="s">
        <v>1506</v>
      </c>
      <c r="P9009" s="149" t="s">
        <v>9426</v>
      </c>
      <c r="Q9009" s="150" t="s">
        <v>10519</v>
      </c>
      <c r="R9009" s="189">
        <v>4.7</v>
      </c>
    </row>
    <row r="9010" spans="1:18" x14ac:dyDescent="0.25">
      <c r="A9010" s="132">
        <v>1091570</v>
      </c>
      <c r="B9010" s="145" t="s">
        <v>7747</v>
      </c>
      <c r="C9010" s="132">
        <v>1</v>
      </c>
      <c r="D9010" s="132">
        <v>720</v>
      </c>
      <c r="E9010" s="186">
        <v>24</v>
      </c>
      <c r="F9010" s="132">
        <v>960</v>
      </c>
      <c r="G9010" s="132" t="s">
        <v>20</v>
      </c>
      <c r="H9010" s="132">
        <v>96</v>
      </c>
      <c r="I9010" s="132">
        <v>1</v>
      </c>
      <c r="J9010" s="133">
        <v>1.55</v>
      </c>
      <c r="K9010" s="133">
        <v>1.1200000000000001</v>
      </c>
      <c r="L9010" s="133">
        <v>0.96</v>
      </c>
      <c r="M9010" s="134" t="str">
        <f t="shared" si="140"/>
        <v>P</v>
      </c>
      <c r="N9010" s="171" t="s">
        <v>10682</v>
      </c>
      <c r="O9010" s="146" t="s">
        <v>1506</v>
      </c>
      <c r="P9010" s="146" t="s">
        <v>9426</v>
      </c>
      <c r="Q9010" s="147" t="s">
        <v>10519</v>
      </c>
      <c r="R9010" s="187">
        <v>4.3099999999999996</v>
      </c>
    </row>
    <row r="9011" spans="1:18" x14ac:dyDescent="0.25">
      <c r="A9011" s="135">
        <v>1091571</v>
      </c>
      <c r="B9011" s="148" t="s">
        <v>7748</v>
      </c>
      <c r="C9011" s="135">
        <v>6</v>
      </c>
      <c r="D9011" s="135" t="s">
        <v>20</v>
      </c>
      <c r="E9011" s="188" t="s">
        <v>20</v>
      </c>
      <c r="F9011" s="135" t="s">
        <v>20</v>
      </c>
      <c r="G9011" s="135" t="s">
        <v>20</v>
      </c>
      <c r="H9011" s="135" t="s">
        <v>20</v>
      </c>
      <c r="I9011" s="135" t="s">
        <v>20</v>
      </c>
      <c r="J9011" s="136">
        <v>3.83</v>
      </c>
      <c r="K9011" s="136">
        <v>1.53</v>
      </c>
      <c r="L9011" s="136">
        <v>1.93</v>
      </c>
      <c r="M9011" s="137" t="str">
        <f t="shared" si="140"/>
        <v>P</v>
      </c>
      <c r="N9011" s="174" t="s">
        <v>10682</v>
      </c>
      <c r="O9011" s="149" t="s">
        <v>1500</v>
      </c>
      <c r="P9011" s="149" t="s">
        <v>9523</v>
      </c>
      <c r="Q9011" s="150" t="s">
        <v>10519</v>
      </c>
      <c r="R9011" s="189">
        <v>5.34</v>
      </c>
    </row>
    <row r="9012" spans="1:18" x14ac:dyDescent="0.25">
      <c r="A9012" s="132">
        <v>1091572</v>
      </c>
      <c r="B9012" s="145" t="s">
        <v>7749</v>
      </c>
      <c r="C9012" s="132">
        <v>1</v>
      </c>
      <c r="D9012" s="132" t="s">
        <v>20</v>
      </c>
      <c r="E9012" s="186" t="s">
        <v>20</v>
      </c>
      <c r="F9012" s="132" t="s">
        <v>20</v>
      </c>
      <c r="G9012" s="132" t="s">
        <v>20</v>
      </c>
      <c r="H9012" s="132" t="s">
        <v>20</v>
      </c>
      <c r="I9012" s="132" t="s">
        <v>20</v>
      </c>
      <c r="J9012" s="133">
        <v>3.3</v>
      </c>
      <c r="K9012" s="133">
        <v>1.2</v>
      </c>
      <c r="L9012" s="133">
        <v>1.2999999999999999E-2</v>
      </c>
      <c r="M9012" s="134" t="str">
        <f t="shared" si="140"/>
        <v>P</v>
      </c>
      <c r="N9012" s="173" t="s">
        <v>10682</v>
      </c>
      <c r="O9012" s="146" t="s">
        <v>1506</v>
      </c>
      <c r="P9012" s="146" t="s">
        <v>9498</v>
      </c>
      <c r="Q9012" s="147" t="s">
        <v>10519</v>
      </c>
      <c r="R9012" s="187">
        <v>0.42</v>
      </c>
    </row>
    <row r="9013" spans="1:18" x14ac:dyDescent="0.25">
      <c r="A9013" s="135">
        <v>1091578</v>
      </c>
      <c r="B9013" s="148" t="s">
        <v>7750</v>
      </c>
      <c r="C9013" s="135">
        <v>6</v>
      </c>
      <c r="D9013" s="135">
        <v>1190</v>
      </c>
      <c r="E9013" s="188" t="s">
        <v>20</v>
      </c>
      <c r="F9013" s="135" t="s">
        <v>20</v>
      </c>
      <c r="G9013" s="135" t="s">
        <v>20</v>
      </c>
      <c r="H9013" s="135" t="s">
        <v>20</v>
      </c>
      <c r="I9013" s="135" t="s">
        <v>20</v>
      </c>
      <c r="J9013" s="136">
        <v>2.1800000000000002</v>
      </c>
      <c r="K9013" s="136">
        <v>1.44</v>
      </c>
      <c r="L9013" s="136">
        <v>0.27</v>
      </c>
      <c r="M9013" s="137" t="str">
        <f t="shared" si="140"/>
        <v>P</v>
      </c>
      <c r="N9013" s="172" t="s">
        <v>10681</v>
      </c>
      <c r="O9013" s="149" t="s">
        <v>1506</v>
      </c>
      <c r="P9013" s="149" t="s">
        <v>9398</v>
      </c>
      <c r="Q9013" s="150" t="s">
        <v>10519</v>
      </c>
      <c r="R9013" s="189">
        <v>4.5600000000000005</v>
      </c>
    </row>
    <row r="9014" spans="1:18" x14ac:dyDescent="0.25">
      <c r="A9014" s="132">
        <v>1091579</v>
      </c>
      <c r="B9014" s="145" t="s">
        <v>7751</v>
      </c>
      <c r="C9014" s="132">
        <v>24</v>
      </c>
      <c r="D9014" s="132">
        <v>330</v>
      </c>
      <c r="E9014" s="186" t="s">
        <v>20</v>
      </c>
      <c r="F9014" s="132" t="s">
        <v>20</v>
      </c>
      <c r="G9014" s="132">
        <v>11</v>
      </c>
      <c r="H9014" s="132">
        <v>11</v>
      </c>
      <c r="I9014" s="132">
        <v>2</v>
      </c>
      <c r="J9014" s="133">
        <v>2.2999999999999998</v>
      </c>
      <c r="K9014" s="133">
        <v>1.5</v>
      </c>
      <c r="L9014" s="133">
        <v>0.88</v>
      </c>
      <c r="M9014" s="134" t="str">
        <f t="shared" si="140"/>
        <v>P</v>
      </c>
      <c r="N9014" s="171" t="s">
        <v>10681</v>
      </c>
      <c r="O9014" s="146" t="s">
        <v>1506</v>
      </c>
      <c r="P9014" s="146" t="s">
        <v>10455</v>
      </c>
      <c r="Q9014" s="147" t="s">
        <v>10519</v>
      </c>
      <c r="R9014" s="187">
        <v>7.92</v>
      </c>
    </row>
    <row r="9015" spans="1:18" x14ac:dyDescent="0.25">
      <c r="A9015" s="135">
        <v>1091586</v>
      </c>
      <c r="B9015" s="148" t="s">
        <v>7752</v>
      </c>
      <c r="C9015" s="135">
        <v>1</v>
      </c>
      <c r="D9015" s="135" t="s">
        <v>20</v>
      </c>
      <c r="E9015" s="188" t="s">
        <v>20</v>
      </c>
      <c r="F9015" s="135" t="s">
        <v>20</v>
      </c>
      <c r="G9015" s="135" t="s">
        <v>20</v>
      </c>
      <c r="H9015" s="135" t="s">
        <v>20</v>
      </c>
      <c r="I9015" s="135" t="s">
        <v>20</v>
      </c>
      <c r="J9015" s="136">
        <v>0.4</v>
      </c>
      <c r="K9015" s="136">
        <v>0.4</v>
      </c>
      <c r="L9015" s="136">
        <v>0.03</v>
      </c>
      <c r="M9015" s="137" t="str">
        <f t="shared" si="140"/>
        <v>P</v>
      </c>
      <c r="N9015" s="172" t="s">
        <v>10682</v>
      </c>
      <c r="O9015" s="149" t="s">
        <v>1500</v>
      </c>
      <c r="P9015" s="149" t="s">
        <v>9456</v>
      </c>
      <c r="Q9015" s="150" t="s">
        <v>10519</v>
      </c>
      <c r="R9015" s="189">
        <v>0.05</v>
      </c>
    </row>
    <row r="9016" spans="1:18" x14ac:dyDescent="0.25">
      <c r="A9016" s="132">
        <v>1091590</v>
      </c>
      <c r="B9016" s="145" t="s">
        <v>7753</v>
      </c>
      <c r="C9016" s="132">
        <v>3</v>
      </c>
      <c r="D9016" s="132">
        <v>1080</v>
      </c>
      <c r="E9016" s="186">
        <v>10</v>
      </c>
      <c r="F9016" s="132" t="s">
        <v>20</v>
      </c>
      <c r="G9016" s="132">
        <v>60</v>
      </c>
      <c r="H9016" s="132" t="s">
        <v>20</v>
      </c>
      <c r="I9016" s="132">
        <v>2</v>
      </c>
      <c r="J9016" s="133">
        <v>1.19</v>
      </c>
      <c r="K9016" s="133">
        <v>1.1499999999999999</v>
      </c>
      <c r="L9016" s="133">
        <v>0.39</v>
      </c>
      <c r="M9016" s="134" t="str">
        <f t="shared" si="140"/>
        <v>P</v>
      </c>
      <c r="N9016" s="171" t="s">
        <v>10682</v>
      </c>
      <c r="O9016" s="146" t="s">
        <v>1500</v>
      </c>
      <c r="P9016" s="146" t="s">
        <v>9418</v>
      </c>
      <c r="Q9016" s="147" t="s">
        <v>10519</v>
      </c>
      <c r="R9016" s="187">
        <v>4.3499999999999996</v>
      </c>
    </row>
    <row r="9017" spans="1:18" x14ac:dyDescent="0.25">
      <c r="A9017" s="135">
        <v>1091592</v>
      </c>
      <c r="B9017" s="148" t="s">
        <v>7754</v>
      </c>
      <c r="C9017" s="135">
        <v>1</v>
      </c>
      <c r="D9017" s="135" t="s">
        <v>20</v>
      </c>
      <c r="E9017" s="188" t="s">
        <v>20</v>
      </c>
      <c r="F9017" s="135" t="s">
        <v>20</v>
      </c>
      <c r="G9017" s="135" t="s">
        <v>20</v>
      </c>
      <c r="H9017" s="135" t="s">
        <v>20</v>
      </c>
      <c r="I9017" s="135" t="s">
        <v>20</v>
      </c>
      <c r="J9017" s="136">
        <v>3.71</v>
      </c>
      <c r="K9017" s="136">
        <v>1.4</v>
      </c>
      <c r="L9017" s="136">
        <v>0.05</v>
      </c>
      <c r="M9017" s="137" t="str">
        <f t="shared" si="140"/>
        <v>P</v>
      </c>
      <c r="N9017" s="174" t="s">
        <v>10682</v>
      </c>
      <c r="O9017" s="149" t="s">
        <v>1506</v>
      </c>
      <c r="P9017" s="149" t="s">
        <v>9443</v>
      </c>
      <c r="Q9017" s="150" t="s">
        <v>10519</v>
      </c>
      <c r="R9017" s="189">
        <v>0.6</v>
      </c>
    </row>
    <row r="9018" spans="1:18" x14ac:dyDescent="0.25">
      <c r="A9018" s="132">
        <v>1091593</v>
      </c>
      <c r="B9018" s="145" t="s">
        <v>7755</v>
      </c>
      <c r="C9018" s="132">
        <v>1</v>
      </c>
      <c r="D9018" s="132" t="s">
        <v>20</v>
      </c>
      <c r="E9018" s="186" t="s">
        <v>20</v>
      </c>
      <c r="F9018" s="132" t="s">
        <v>20</v>
      </c>
      <c r="G9018" s="132" t="s">
        <v>21</v>
      </c>
      <c r="H9018" s="132" t="s">
        <v>21</v>
      </c>
      <c r="I9018" s="132" t="s">
        <v>21</v>
      </c>
      <c r="J9018" s="133">
        <v>5.03</v>
      </c>
      <c r="K9018" s="133">
        <v>3.95</v>
      </c>
      <c r="L9018" s="133">
        <v>0.05</v>
      </c>
      <c r="M9018" s="134" t="str">
        <f t="shared" si="140"/>
        <v>P</v>
      </c>
      <c r="N9018" s="173" t="s">
        <v>10682</v>
      </c>
      <c r="O9018" s="146" t="s">
        <v>1506</v>
      </c>
      <c r="P9018" s="146" t="s">
        <v>9443</v>
      </c>
      <c r="Q9018" s="147" t="s">
        <v>10519</v>
      </c>
      <c r="R9018" s="187">
        <v>0.67</v>
      </c>
    </row>
    <row r="9019" spans="1:18" x14ac:dyDescent="0.25">
      <c r="A9019" s="135">
        <v>1091594</v>
      </c>
      <c r="B9019" s="148" t="s">
        <v>3905</v>
      </c>
      <c r="C9019" s="135">
        <v>6</v>
      </c>
      <c r="D9019" s="135" t="s">
        <v>20</v>
      </c>
      <c r="E9019" s="188" t="s">
        <v>20</v>
      </c>
      <c r="F9019" s="135" t="s">
        <v>20</v>
      </c>
      <c r="G9019" s="135" t="s">
        <v>20</v>
      </c>
      <c r="H9019" s="135" t="s">
        <v>20</v>
      </c>
      <c r="I9019" s="135" t="s">
        <v>20</v>
      </c>
      <c r="J9019" s="136">
        <v>1.22</v>
      </c>
      <c r="K9019" s="136">
        <v>0.82</v>
      </c>
      <c r="L9019" s="136">
        <v>0.28000000000000003</v>
      </c>
      <c r="M9019" s="137" t="str">
        <f t="shared" si="140"/>
        <v>P</v>
      </c>
      <c r="N9019" s="174" t="s">
        <v>10681</v>
      </c>
      <c r="O9019" s="149" t="s">
        <v>1555</v>
      </c>
      <c r="P9019" s="149" t="s">
        <v>9429</v>
      </c>
      <c r="Q9019" s="150" t="s">
        <v>10519</v>
      </c>
      <c r="R9019" s="189">
        <v>1.7587168758716873</v>
      </c>
    </row>
    <row r="9020" spans="1:18" x14ac:dyDescent="0.25">
      <c r="A9020" s="132">
        <v>1091595</v>
      </c>
      <c r="B9020" s="145" t="s">
        <v>3900</v>
      </c>
      <c r="C9020" s="132">
        <v>6</v>
      </c>
      <c r="D9020" s="132" t="s">
        <v>20</v>
      </c>
      <c r="E9020" s="186" t="s">
        <v>20</v>
      </c>
      <c r="F9020" s="132" t="s">
        <v>20</v>
      </c>
      <c r="G9020" s="132" t="s">
        <v>20</v>
      </c>
      <c r="H9020" s="132" t="s">
        <v>20</v>
      </c>
      <c r="I9020" s="132" t="s">
        <v>20</v>
      </c>
      <c r="J9020" s="133">
        <v>1.22</v>
      </c>
      <c r="K9020" s="133">
        <v>0.82</v>
      </c>
      <c r="L9020" s="133">
        <v>0.28000000000000003</v>
      </c>
      <c r="M9020" s="134" t="str">
        <f t="shared" si="140"/>
        <v>P</v>
      </c>
      <c r="N9020" s="173" t="s">
        <v>10681</v>
      </c>
      <c r="O9020" s="146" t="s">
        <v>1555</v>
      </c>
      <c r="P9020" s="146" t="s">
        <v>9429</v>
      </c>
      <c r="Q9020" s="147" t="s">
        <v>10519</v>
      </c>
      <c r="R9020" s="187">
        <v>1.7824267782426779</v>
      </c>
    </row>
    <row r="9021" spans="1:18" x14ac:dyDescent="0.25">
      <c r="A9021" s="135">
        <v>1091596</v>
      </c>
      <c r="B9021" s="148" t="s">
        <v>3903</v>
      </c>
      <c r="C9021" s="135">
        <v>6</v>
      </c>
      <c r="D9021" s="135" t="s">
        <v>20</v>
      </c>
      <c r="E9021" s="188" t="s">
        <v>20</v>
      </c>
      <c r="F9021" s="135" t="s">
        <v>20</v>
      </c>
      <c r="G9021" s="135" t="s">
        <v>20</v>
      </c>
      <c r="H9021" s="135" t="s">
        <v>20</v>
      </c>
      <c r="I9021" s="135" t="s">
        <v>20</v>
      </c>
      <c r="J9021" s="136">
        <v>1.22</v>
      </c>
      <c r="K9021" s="136">
        <v>0.82</v>
      </c>
      <c r="L9021" s="136">
        <v>0.28000000000000003</v>
      </c>
      <c r="M9021" s="137" t="str">
        <f t="shared" si="140"/>
        <v>P</v>
      </c>
      <c r="N9021" s="174" t="s">
        <v>10681</v>
      </c>
      <c r="O9021" s="149" t="s">
        <v>1555</v>
      </c>
      <c r="P9021" s="149" t="s">
        <v>9429</v>
      </c>
      <c r="Q9021" s="150" t="s">
        <v>10519</v>
      </c>
      <c r="R9021" s="189">
        <v>1.9142259414225942</v>
      </c>
    </row>
    <row r="9022" spans="1:18" x14ac:dyDescent="0.25">
      <c r="A9022" s="132">
        <v>1091597</v>
      </c>
      <c r="B9022" s="145" t="s">
        <v>10498</v>
      </c>
      <c r="C9022" s="132">
        <v>6</v>
      </c>
      <c r="D9022" s="132" t="s">
        <v>20</v>
      </c>
      <c r="E9022" s="186" t="s">
        <v>20</v>
      </c>
      <c r="F9022" s="132" t="s">
        <v>20</v>
      </c>
      <c r="G9022" s="132" t="s">
        <v>20</v>
      </c>
      <c r="H9022" s="132" t="s">
        <v>20</v>
      </c>
      <c r="I9022" s="132" t="s">
        <v>20</v>
      </c>
      <c r="J9022" s="133">
        <v>1.22</v>
      </c>
      <c r="K9022" s="133">
        <v>0.82</v>
      </c>
      <c r="L9022" s="133">
        <v>0.28000000000000003</v>
      </c>
      <c r="M9022" s="134" t="str">
        <f t="shared" si="140"/>
        <v>P</v>
      </c>
      <c r="N9022" s="171" t="s">
        <v>10681</v>
      </c>
      <c r="O9022" s="146" t="s">
        <v>1555</v>
      </c>
      <c r="P9022" s="146" t="s">
        <v>9429</v>
      </c>
      <c r="Q9022" s="147" t="s">
        <v>10519</v>
      </c>
      <c r="R9022" s="187">
        <v>1.9258484425848439</v>
      </c>
    </row>
    <row r="9023" spans="1:18" x14ac:dyDescent="0.25">
      <c r="A9023" s="135">
        <v>1091598</v>
      </c>
      <c r="B9023" s="148" t="s">
        <v>3904</v>
      </c>
      <c r="C9023" s="135">
        <v>6</v>
      </c>
      <c r="D9023" s="135" t="s">
        <v>20</v>
      </c>
      <c r="E9023" s="188" t="s">
        <v>20</v>
      </c>
      <c r="F9023" s="135" t="s">
        <v>20</v>
      </c>
      <c r="G9023" s="135" t="s">
        <v>20</v>
      </c>
      <c r="H9023" s="135" t="s">
        <v>20</v>
      </c>
      <c r="I9023" s="135" t="s">
        <v>20</v>
      </c>
      <c r="J9023" s="136">
        <v>1.22</v>
      </c>
      <c r="K9023" s="136">
        <v>0.82</v>
      </c>
      <c r="L9023" s="136">
        <v>0.28000000000000003</v>
      </c>
      <c r="M9023" s="137" t="str">
        <f t="shared" si="140"/>
        <v>P</v>
      </c>
      <c r="N9023" s="172" t="s">
        <v>10681</v>
      </c>
      <c r="O9023" s="149" t="s">
        <v>1555</v>
      </c>
      <c r="P9023" s="149" t="s">
        <v>9429</v>
      </c>
      <c r="Q9023" s="150" t="s">
        <v>10519</v>
      </c>
      <c r="R9023" s="189">
        <v>1.8005578800557878</v>
      </c>
    </row>
    <row r="9024" spans="1:18" x14ac:dyDescent="0.25">
      <c r="A9024" s="132">
        <v>1091602</v>
      </c>
      <c r="B9024" s="145" t="s">
        <v>1388</v>
      </c>
      <c r="C9024" s="132">
        <v>1</v>
      </c>
      <c r="D9024" s="132">
        <v>30</v>
      </c>
      <c r="E9024" s="186" t="s">
        <v>21</v>
      </c>
      <c r="F9024" s="132">
        <v>40</v>
      </c>
      <c r="G9024" s="132" t="s">
        <v>21</v>
      </c>
      <c r="H9024" s="132" t="s">
        <v>21</v>
      </c>
      <c r="I9024" s="132" t="s">
        <v>21</v>
      </c>
      <c r="J9024" s="133">
        <v>7.1</v>
      </c>
      <c r="K9024" s="133">
        <v>7.18</v>
      </c>
      <c r="L9024" s="133">
        <v>0.57999999999999996</v>
      </c>
      <c r="M9024" s="134" t="str">
        <f t="shared" si="140"/>
        <v>P</v>
      </c>
      <c r="N9024" s="173" t="s">
        <v>10682</v>
      </c>
      <c r="O9024" s="146" t="s">
        <v>1506</v>
      </c>
      <c r="P9024" s="146" t="s">
        <v>10580</v>
      </c>
      <c r="Q9024" s="147" t="s">
        <v>10519</v>
      </c>
      <c r="R9024" s="187">
        <v>14.76</v>
      </c>
    </row>
    <row r="9025" spans="1:18" x14ac:dyDescent="0.25">
      <c r="A9025" s="135">
        <v>1091604</v>
      </c>
      <c r="B9025" s="148" t="s">
        <v>6135</v>
      </c>
      <c r="C9025" s="135">
        <v>600</v>
      </c>
      <c r="D9025" s="135" t="s">
        <v>20</v>
      </c>
      <c r="E9025" s="188" t="s">
        <v>20</v>
      </c>
      <c r="F9025" s="135" t="s">
        <v>20</v>
      </c>
      <c r="G9025" s="135" t="s">
        <v>20</v>
      </c>
      <c r="H9025" s="135" t="s">
        <v>20</v>
      </c>
      <c r="I9025" s="135" t="s">
        <v>20</v>
      </c>
      <c r="J9025" s="136">
        <v>3.3</v>
      </c>
      <c r="K9025" s="136">
        <v>2.4500000000000002</v>
      </c>
      <c r="L9025" s="136">
        <v>1.08</v>
      </c>
      <c r="M9025" s="137" t="str">
        <f t="shared" si="140"/>
        <v>P</v>
      </c>
      <c r="N9025" s="174" t="s">
        <v>10682</v>
      </c>
      <c r="O9025" s="149" t="s">
        <v>1506</v>
      </c>
      <c r="P9025" s="149" t="s">
        <v>9497</v>
      </c>
      <c r="Q9025" s="150" t="s">
        <v>10519</v>
      </c>
      <c r="R9025" s="189">
        <v>648</v>
      </c>
    </row>
    <row r="9026" spans="1:18" x14ac:dyDescent="0.25">
      <c r="A9026" s="132">
        <v>1091605</v>
      </c>
      <c r="B9026" s="145" t="s">
        <v>510</v>
      </c>
      <c r="C9026" s="132">
        <v>6</v>
      </c>
      <c r="D9026" s="132">
        <v>1632</v>
      </c>
      <c r="E9026" s="186">
        <v>16</v>
      </c>
      <c r="F9026" s="132" t="s">
        <v>20</v>
      </c>
      <c r="G9026" s="132" t="s">
        <v>20</v>
      </c>
      <c r="H9026" s="132">
        <v>112</v>
      </c>
      <c r="I9026" s="132">
        <v>1</v>
      </c>
      <c r="J9026" s="133">
        <v>0.69</v>
      </c>
      <c r="K9026" s="133">
        <v>0.45</v>
      </c>
      <c r="L9026" s="133">
        <v>1.22</v>
      </c>
      <c r="M9026" s="134" t="str">
        <f t="shared" ref="M9026:M9089" si="141">HYPERLINK(CONCATENATE("T:\Distribution Centre\RDC Department Shared\Cubiscan photos","\",A9026,"-pac.jpg"),"P")</f>
        <v>P</v>
      </c>
      <c r="N9026" s="173" t="s">
        <v>10681</v>
      </c>
      <c r="O9026" s="146" t="s">
        <v>1555</v>
      </c>
      <c r="P9026" s="146" t="s">
        <v>9429</v>
      </c>
      <c r="Q9026" s="147" t="s">
        <v>10519</v>
      </c>
      <c r="R9026" s="187">
        <v>10.68</v>
      </c>
    </row>
    <row r="9027" spans="1:18" x14ac:dyDescent="0.25">
      <c r="A9027" s="135">
        <v>1091608</v>
      </c>
      <c r="B9027" s="148" t="s">
        <v>7756</v>
      </c>
      <c r="C9027" s="135">
        <v>6</v>
      </c>
      <c r="D9027" s="135" t="s">
        <v>20</v>
      </c>
      <c r="E9027" s="188" t="s">
        <v>20</v>
      </c>
      <c r="F9027" s="135" t="s">
        <v>20</v>
      </c>
      <c r="G9027" s="135" t="s">
        <v>21</v>
      </c>
      <c r="H9027" s="135" t="s">
        <v>21</v>
      </c>
      <c r="I9027" s="135" t="s">
        <v>21</v>
      </c>
      <c r="J9027" s="136">
        <v>5.5</v>
      </c>
      <c r="K9027" s="136">
        <v>0.6</v>
      </c>
      <c r="L9027" s="136">
        <v>3.6</v>
      </c>
      <c r="M9027" s="137" t="str">
        <f t="shared" si="141"/>
        <v>P</v>
      </c>
      <c r="N9027" s="174" t="s">
        <v>10681</v>
      </c>
      <c r="O9027" s="149" t="s">
        <v>1562</v>
      </c>
      <c r="P9027" s="149" t="s">
        <v>9463</v>
      </c>
      <c r="Q9027" s="150" t="s">
        <v>10519</v>
      </c>
      <c r="R9027" s="189">
        <v>13.119402985074625</v>
      </c>
    </row>
    <row r="9028" spans="1:18" x14ac:dyDescent="0.25">
      <c r="A9028" s="132">
        <v>1091609</v>
      </c>
      <c r="B9028" s="145" t="s">
        <v>7757</v>
      </c>
      <c r="C9028" s="132">
        <v>6</v>
      </c>
      <c r="D9028" s="132" t="s">
        <v>20</v>
      </c>
      <c r="E9028" s="186" t="s">
        <v>20</v>
      </c>
      <c r="F9028" s="132" t="s">
        <v>20</v>
      </c>
      <c r="G9028" s="132" t="s">
        <v>20</v>
      </c>
      <c r="H9028" s="132" t="s">
        <v>20</v>
      </c>
      <c r="I9028" s="132" t="s">
        <v>20</v>
      </c>
      <c r="J9028" s="133">
        <v>3.7</v>
      </c>
      <c r="K9028" s="133">
        <v>2.2000000000000002</v>
      </c>
      <c r="L9028" s="133">
        <v>2.2000000000000002</v>
      </c>
      <c r="M9028" s="134" t="str">
        <f t="shared" si="141"/>
        <v>P</v>
      </c>
      <c r="N9028" s="173" t="s">
        <v>10681</v>
      </c>
      <c r="O9028" s="146" t="s">
        <v>1562</v>
      </c>
      <c r="P9028" s="146" t="s">
        <v>9463</v>
      </c>
      <c r="Q9028" s="147" t="s">
        <v>10519</v>
      </c>
      <c r="R9028" s="187">
        <v>22.07462686567164</v>
      </c>
    </row>
    <row r="9029" spans="1:18" x14ac:dyDescent="0.25">
      <c r="A9029" s="135">
        <v>1091610</v>
      </c>
      <c r="B9029" s="148" t="s">
        <v>7758</v>
      </c>
      <c r="C9029" s="135">
        <v>6</v>
      </c>
      <c r="D9029" s="135" t="s">
        <v>20</v>
      </c>
      <c r="E9029" s="188" t="s">
        <v>20</v>
      </c>
      <c r="F9029" s="135" t="s">
        <v>20</v>
      </c>
      <c r="G9029" s="135" t="s">
        <v>20</v>
      </c>
      <c r="H9029" s="135" t="s">
        <v>20</v>
      </c>
      <c r="I9029" s="135" t="s">
        <v>20</v>
      </c>
      <c r="J9029" s="136">
        <v>3.05</v>
      </c>
      <c r="K9029" s="136">
        <v>1.55</v>
      </c>
      <c r="L9029" s="136">
        <v>2.9</v>
      </c>
      <c r="M9029" s="137" t="str">
        <f t="shared" si="141"/>
        <v>P</v>
      </c>
      <c r="N9029" s="172" t="s">
        <v>10681</v>
      </c>
      <c r="O9029" s="149" t="s">
        <v>1562</v>
      </c>
      <c r="P9029" s="149" t="s">
        <v>9463</v>
      </c>
      <c r="Q9029" s="150" t="s">
        <v>10519</v>
      </c>
      <c r="R9029" s="189">
        <v>14.641791044776118</v>
      </c>
    </row>
    <row r="9030" spans="1:18" x14ac:dyDescent="0.25">
      <c r="A9030" s="132">
        <v>1091611</v>
      </c>
      <c r="B9030" s="145" t="s">
        <v>7759</v>
      </c>
      <c r="C9030" s="132">
        <v>6</v>
      </c>
      <c r="D9030" s="132" t="s">
        <v>20</v>
      </c>
      <c r="E9030" s="186" t="s">
        <v>20</v>
      </c>
      <c r="F9030" s="132" t="s">
        <v>20</v>
      </c>
      <c r="G9030" s="132" t="s">
        <v>20</v>
      </c>
      <c r="H9030" s="132" t="s">
        <v>20</v>
      </c>
      <c r="I9030" s="132" t="s">
        <v>20</v>
      </c>
      <c r="J9030" s="133">
        <v>2</v>
      </c>
      <c r="K9030" s="133">
        <v>0.7</v>
      </c>
      <c r="L9030" s="133">
        <v>3.6</v>
      </c>
      <c r="M9030" s="134" t="str">
        <f t="shared" si="141"/>
        <v>P</v>
      </c>
      <c r="N9030" s="171" t="s">
        <v>10681</v>
      </c>
      <c r="O9030" s="146" t="s">
        <v>1562</v>
      </c>
      <c r="P9030" s="146" t="s">
        <v>9463</v>
      </c>
      <c r="Q9030" s="147" t="s">
        <v>10519</v>
      </c>
      <c r="R9030" s="187">
        <v>15.985074626865673</v>
      </c>
    </row>
    <row r="9031" spans="1:18" x14ac:dyDescent="0.25">
      <c r="A9031" s="135">
        <v>1091612</v>
      </c>
      <c r="B9031" s="148" t="s">
        <v>7760</v>
      </c>
      <c r="C9031" s="135">
        <v>1</v>
      </c>
      <c r="D9031" s="135" t="s">
        <v>20</v>
      </c>
      <c r="E9031" s="188" t="s">
        <v>20</v>
      </c>
      <c r="F9031" s="135" t="s">
        <v>20</v>
      </c>
      <c r="G9031" s="135" t="s">
        <v>20</v>
      </c>
      <c r="H9031" s="135" t="s">
        <v>20</v>
      </c>
      <c r="I9031" s="135" t="s">
        <v>20</v>
      </c>
      <c r="J9031" s="136">
        <v>2</v>
      </c>
      <c r="K9031" s="136">
        <v>0.45</v>
      </c>
      <c r="L9031" s="136">
        <v>2</v>
      </c>
      <c r="M9031" s="137" t="str">
        <f t="shared" si="141"/>
        <v>P</v>
      </c>
      <c r="N9031" s="172" t="s">
        <v>10682</v>
      </c>
      <c r="O9031" s="149" t="s">
        <v>1532</v>
      </c>
      <c r="P9031" s="149" t="s">
        <v>9916</v>
      </c>
      <c r="Q9031" s="150" t="s">
        <v>10519</v>
      </c>
      <c r="R9031" s="189">
        <v>4.6499999999999995</v>
      </c>
    </row>
    <row r="9032" spans="1:18" x14ac:dyDescent="0.25">
      <c r="A9032" s="132">
        <v>1091630</v>
      </c>
      <c r="B9032" s="145" t="s">
        <v>7761</v>
      </c>
      <c r="C9032" s="132">
        <v>10</v>
      </c>
      <c r="D9032" s="132" t="s">
        <v>20</v>
      </c>
      <c r="E9032" s="186">
        <v>102</v>
      </c>
      <c r="F9032" s="132" t="s">
        <v>20</v>
      </c>
      <c r="G9032" s="132" t="s">
        <v>20</v>
      </c>
      <c r="H9032" s="132">
        <v>204</v>
      </c>
      <c r="I9032" s="132">
        <v>1</v>
      </c>
      <c r="J9032" s="133">
        <v>2</v>
      </c>
      <c r="K9032" s="133">
        <v>0.85</v>
      </c>
      <c r="L9032" s="133">
        <v>0.3</v>
      </c>
      <c r="M9032" s="134" t="str">
        <f t="shared" si="141"/>
        <v>P</v>
      </c>
      <c r="N9032" s="173" t="s">
        <v>10682</v>
      </c>
      <c r="O9032" s="146" t="s">
        <v>1506</v>
      </c>
      <c r="P9032" s="146" t="s">
        <v>9401</v>
      </c>
      <c r="Q9032" s="147" t="s">
        <v>10519</v>
      </c>
      <c r="R9032" s="187">
        <v>2.6</v>
      </c>
    </row>
    <row r="9033" spans="1:18" x14ac:dyDescent="0.25">
      <c r="A9033" s="135">
        <v>1091631</v>
      </c>
      <c r="B9033" s="148" t="s">
        <v>7762</v>
      </c>
      <c r="C9033" s="135">
        <v>100</v>
      </c>
      <c r="D9033" s="135" t="s">
        <v>20</v>
      </c>
      <c r="E9033" s="188" t="s">
        <v>20</v>
      </c>
      <c r="F9033" s="135" t="s">
        <v>20</v>
      </c>
      <c r="G9033" s="135" t="s">
        <v>20</v>
      </c>
      <c r="H9033" s="135" t="s">
        <v>20</v>
      </c>
      <c r="I9033" s="135" t="s">
        <v>20</v>
      </c>
      <c r="J9033" s="136">
        <v>2.2200000000000002</v>
      </c>
      <c r="K9033" s="136">
        <v>0.56999999999999995</v>
      </c>
      <c r="L9033" s="136">
        <v>0.5</v>
      </c>
      <c r="M9033" s="137" t="str">
        <f t="shared" si="141"/>
        <v>P</v>
      </c>
      <c r="N9033" s="174" t="s">
        <v>10682</v>
      </c>
      <c r="O9033" s="149" t="s">
        <v>1500</v>
      </c>
      <c r="P9033" s="149" t="s">
        <v>9428</v>
      </c>
      <c r="Q9033" s="150" t="s">
        <v>10519</v>
      </c>
      <c r="R9033" s="189">
        <v>7.0000000000000009</v>
      </c>
    </row>
    <row r="9034" spans="1:18" x14ac:dyDescent="0.25">
      <c r="A9034" s="132">
        <v>1091632</v>
      </c>
      <c r="B9034" s="145" t="s">
        <v>8799</v>
      </c>
      <c r="C9034" s="132">
        <v>3</v>
      </c>
      <c r="D9034" s="132">
        <v>2688</v>
      </c>
      <c r="E9034" s="186">
        <v>48</v>
      </c>
      <c r="F9034" s="132" t="s">
        <v>20</v>
      </c>
      <c r="G9034" s="132">
        <v>240</v>
      </c>
      <c r="H9034" s="132" t="s">
        <v>20</v>
      </c>
      <c r="I9034" s="132">
        <v>1</v>
      </c>
      <c r="J9034" s="133">
        <v>0.76</v>
      </c>
      <c r="K9034" s="133">
        <v>0.76</v>
      </c>
      <c r="L9034" s="133">
        <v>0.53</v>
      </c>
      <c r="M9034" s="134" t="str">
        <f t="shared" si="141"/>
        <v>P</v>
      </c>
      <c r="N9034" s="173" t="s">
        <v>10681</v>
      </c>
      <c r="O9034" s="146" t="s">
        <v>1614</v>
      </c>
      <c r="P9034" s="146" t="s">
        <v>9511</v>
      </c>
      <c r="Q9034" s="147" t="s">
        <v>10519</v>
      </c>
      <c r="R9034" s="187">
        <v>2.0699999999999998</v>
      </c>
    </row>
    <row r="9035" spans="1:18" x14ac:dyDescent="0.25">
      <c r="A9035" s="135">
        <v>1091633</v>
      </c>
      <c r="B9035" s="148" t="s">
        <v>8800</v>
      </c>
      <c r="C9035" s="135">
        <v>3</v>
      </c>
      <c r="D9035" s="135">
        <v>2688</v>
      </c>
      <c r="E9035" s="188">
        <v>48</v>
      </c>
      <c r="F9035" s="135" t="s">
        <v>20</v>
      </c>
      <c r="G9035" s="135">
        <v>240</v>
      </c>
      <c r="H9035" s="135" t="s">
        <v>20</v>
      </c>
      <c r="I9035" s="135">
        <v>1</v>
      </c>
      <c r="J9035" s="136">
        <v>0.76</v>
      </c>
      <c r="K9035" s="136">
        <v>0.76</v>
      </c>
      <c r="L9035" s="136">
        <v>0.53</v>
      </c>
      <c r="M9035" s="137" t="str">
        <f t="shared" si="141"/>
        <v>P</v>
      </c>
      <c r="N9035" s="174" t="s">
        <v>10681</v>
      </c>
      <c r="O9035" s="149" t="s">
        <v>1614</v>
      </c>
      <c r="P9035" s="149" t="s">
        <v>9511</v>
      </c>
      <c r="Q9035" s="150" t="s">
        <v>10519</v>
      </c>
      <c r="R9035" s="189">
        <v>2.0699999999999998</v>
      </c>
    </row>
    <row r="9036" spans="1:18" x14ac:dyDescent="0.25">
      <c r="A9036" s="132">
        <v>1091634</v>
      </c>
      <c r="B9036" s="145" t="s">
        <v>8801</v>
      </c>
      <c r="C9036" s="132">
        <v>3</v>
      </c>
      <c r="D9036" s="132">
        <v>2688</v>
      </c>
      <c r="E9036" s="186">
        <v>48</v>
      </c>
      <c r="F9036" s="132" t="s">
        <v>20</v>
      </c>
      <c r="G9036" s="132">
        <v>240</v>
      </c>
      <c r="H9036" s="132" t="s">
        <v>20</v>
      </c>
      <c r="I9036" s="132">
        <v>1</v>
      </c>
      <c r="J9036" s="133">
        <v>0.76</v>
      </c>
      <c r="K9036" s="133">
        <v>0.76</v>
      </c>
      <c r="L9036" s="133">
        <v>0.53</v>
      </c>
      <c r="M9036" s="134" t="str">
        <f t="shared" si="141"/>
        <v>P</v>
      </c>
      <c r="N9036" s="173" t="s">
        <v>10681</v>
      </c>
      <c r="O9036" s="146" t="s">
        <v>1614</v>
      </c>
      <c r="P9036" s="146" t="s">
        <v>9511</v>
      </c>
      <c r="Q9036" s="147" t="s">
        <v>10519</v>
      </c>
      <c r="R9036" s="187">
        <v>2.0699999999999998</v>
      </c>
    </row>
    <row r="9037" spans="1:18" x14ac:dyDescent="0.25">
      <c r="A9037" s="135">
        <v>1091638</v>
      </c>
      <c r="B9037" s="148" t="s">
        <v>8802</v>
      </c>
      <c r="C9037" s="135">
        <v>3</v>
      </c>
      <c r="D9037" s="135">
        <v>2688</v>
      </c>
      <c r="E9037" s="188">
        <v>48</v>
      </c>
      <c r="F9037" s="135" t="s">
        <v>20</v>
      </c>
      <c r="G9037" s="135">
        <v>240</v>
      </c>
      <c r="H9037" s="135" t="s">
        <v>20</v>
      </c>
      <c r="I9037" s="135">
        <v>1</v>
      </c>
      <c r="J9037" s="136">
        <v>0.75</v>
      </c>
      <c r="K9037" s="136">
        <v>0.75</v>
      </c>
      <c r="L9037" s="136">
        <v>0.52</v>
      </c>
      <c r="M9037" s="137" t="str">
        <f t="shared" si="141"/>
        <v>P</v>
      </c>
      <c r="N9037" s="174" t="s">
        <v>10681</v>
      </c>
      <c r="O9037" s="149" t="s">
        <v>1614</v>
      </c>
      <c r="P9037" s="149" t="s">
        <v>9511</v>
      </c>
      <c r="Q9037" s="150" t="s">
        <v>10519</v>
      </c>
      <c r="R9037" s="189">
        <v>2.0699999999999998</v>
      </c>
    </row>
    <row r="9038" spans="1:18" x14ac:dyDescent="0.25">
      <c r="A9038" s="132">
        <v>1091639</v>
      </c>
      <c r="B9038" s="145" t="s">
        <v>8803</v>
      </c>
      <c r="C9038" s="132">
        <v>3</v>
      </c>
      <c r="D9038" s="132">
        <v>2688</v>
      </c>
      <c r="E9038" s="186">
        <v>48</v>
      </c>
      <c r="F9038" s="132" t="s">
        <v>20</v>
      </c>
      <c r="G9038" s="132">
        <v>240</v>
      </c>
      <c r="H9038" s="132" t="s">
        <v>20</v>
      </c>
      <c r="I9038" s="132">
        <v>1</v>
      </c>
      <c r="J9038" s="133">
        <v>0.76</v>
      </c>
      <c r="K9038" s="133">
        <v>0.76</v>
      </c>
      <c r="L9038" s="133">
        <v>0.53</v>
      </c>
      <c r="M9038" s="134" t="str">
        <f t="shared" si="141"/>
        <v>P</v>
      </c>
      <c r="N9038" s="173" t="s">
        <v>10681</v>
      </c>
      <c r="O9038" s="146" t="s">
        <v>1614</v>
      </c>
      <c r="P9038" s="146" t="s">
        <v>9511</v>
      </c>
      <c r="Q9038" s="147" t="s">
        <v>10519</v>
      </c>
      <c r="R9038" s="187">
        <v>2.0699999999999998</v>
      </c>
    </row>
    <row r="9039" spans="1:18" x14ac:dyDescent="0.25">
      <c r="A9039" s="135">
        <v>1091641</v>
      </c>
      <c r="B9039" s="148" t="s">
        <v>8804</v>
      </c>
      <c r="C9039" s="135">
        <v>3</v>
      </c>
      <c r="D9039" s="135">
        <v>2688</v>
      </c>
      <c r="E9039" s="188">
        <v>48</v>
      </c>
      <c r="F9039" s="135" t="s">
        <v>20</v>
      </c>
      <c r="G9039" s="135">
        <v>240</v>
      </c>
      <c r="H9039" s="135" t="s">
        <v>20</v>
      </c>
      <c r="I9039" s="135">
        <v>1</v>
      </c>
      <c r="J9039" s="136">
        <v>0.76</v>
      </c>
      <c r="K9039" s="136">
        <v>0.76</v>
      </c>
      <c r="L9039" s="136">
        <v>0.53</v>
      </c>
      <c r="M9039" s="137" t="str">
        <f t="shared" si="141"/>
        <v>P</v>
      </c>
      <c r="N9039" s="174" t="s">
        <v>10681</v>
      </c>
      <c r="O9039" s="149" t="s">
        <v>1614</v>
      </c>
      <c r="P9039" s="149" t="s">
        <v>9511</v>
      </c>
      <c r="Q9039" s="150" t="s">
        <v>10519</v>
      </c>
      <c r="R9039" s="189">
        <v>2.04</v>
      </c>
    </row>
    <row r="9040" spans="1:18" x14ac:dyDescent="0.25">
      <c r="A9040" s="132">
        <v>1091642</v>
      </c>
      <c r="B9040" s="145" t="s">
        <v>1135</v>
      </c>
      <c r="C9040" s="132">
        <v>6</v>
      </c>
      <c r="D9040" s="132" t="s">
        <v>20</v>
      </c>
      <c r="E9040" s="186" t="s">
        <v>20</v>
      </c>
      <c r="F9040" s="132" t="s">
        <v>20</v>
      </c>
      <c r="G9040" s="132" t="s">
        <v>20</v>
      </c>
      <c r="H9040" s="132" t="s">
        <v>20</v>
      </c>
      <c r="I9040" s="132" t="s">
        <v>20</v>
      </c>
      <c r="J9040" s="133">
        <v>1.83</v>
      </c>
      <c r="K9040" s="133">
        <v>1.21</v>
      </c>
      <c r="L9040" s="133">
        <v>0.38800000000000001</v>
      </c>
      <c r="M9040" s="134" t="str">
        <f t="shared" si="141"/>
        <v>P</v>
      </c>
      <c r="N9040" s="173" t="s">
        <v>10681</v>
      </c>
      <c r="O9040" s="146" t="s">
        <v>1506</v>
      </c>
      <c r="P9040" s="146" t="s">
        <v>9442</v>
      </c>
      <c r="Q9040" s="147" t="s">
        <v>10519</v>
      </c>
      <c r="R9040" s="187">
        <v>3.71</v>
      </c>
    </row>
    <row r="9041" spans="1:18" x14ac:dyDescent="0.25">
      <c r="A9041" s="135">
        <v>1091643</v>
      </c>
      <c r="B9041" s="148" t="s">
        <v>7763</v>
      </c>
      <c r="C9041" s="135">
        <v>3</v>
      </c>
      <c r="D9041" s="135" t="s">
        <v>20</v>
      </c>
      <c r="E9041" s="188">
        <v>140</v>
      </c>
      <c r="F9041" s="135">
        <v>17920</v>
      </c>
      <c r="G9041" s="135">
        <v>840</v>
      </c>
      <c r="H9041" s="135">
        <v>840</v>
      </c>
      <c r="I9041" s="135">
        <v>1</v>
      </c>
      <c r="J9041" s="136">
        <v>1.32</v>
      </c>
      <c r="K9041" s="136">
        <v>0.35</v>
      </c>
      <c r="L9041" s="136">
        <v>0.11</v>
      </c>
      <c r="M9041" s="137" t="str">
        <f t="shared" si="141"/>
        <v>P</v>
      </c>
      <c r="N9041" s="174" t="s">
        <v>10681</v>
      </c>
      <c r="O9041" s="149" t="s">
        <v>1581</v>
      </c>
      <c r="P9041" s="149" t="s">
        <v>9483</v>
      </c>
      <c r="Q9041" s="150" t="s">
        <v>10519</v>
      </c>
      <c r="R9041" s="189">
        <v>1.23</v>
      </c>
    </row>
    <row r="9042" spans="1:18" x14ac:dyDescent="0.25">
      <c r="A9042" s="132">
        <v>1091644</v>
      </c>
      <c r="B9042" s="145" t="s">
        <v>7764</v>
      </c>
      <c r="C9042" s="132">
        <v>3</v>
      </c>
      <c r="D9042" s="132" t="s">
        <v>20</v>
      </c>
      <c r="E9042" s="186">
        <v>140</v>
      </c>
      <c r="F9042" s="132">
        <v>17920</v>
      </c>
      <c r="G9042" s="132">
        <v>840</v>
      </c>
      <c r="H9042" s="132">
        <v>840</v>
      </c>
      <c r="I9042" s="132">
        <v>1</v>
      </c>
      <c r="J9042" s="133">
        <v>1.26</v>
      </c>
      <c r="K9042" s="133">
        <v>0.32</v>
      </c>
      <c r="L9042" s="133">
        <v>0.12</v>
      </c>
      <c r="M9042" s="134" t="str">
        <f t="shared" si="141"/>
        <v>P</v>
      </c>
      <c r="N9042" s="173" t="s">
        <v>10681</v>
      </c>
      <c r="O9042" s="146" t="s">
        <v>1581</v>
      </c>
      <c r="P9042" s="146" t="s">
        <v>9483</v>
      </c>
      <c r="Q9042" s="147" t="s">
        <v>10519</v>
      </c>
      <c r="R9042" s="187">
        <v>1.1400000000000001</v>
      </c>
    </row>
    <row r="9043" spans="1:18" x14ac:dyDescent="0.25">
      <c r="A9043" s="135">
        <v>1091645</v>
      </c>
      <c r="B9043" s="148" t="s">
        <v>7765</v>
      </c>
      <c r="C9043" s="135">
        <v>3</v>
      </c>
      <c r="D9043" s="135" t="s">
        <v>20</v>
      </c>
      <c r="E9043" s="188">
        <v>140</v>
      </c>
      <c r="F9043" s="135">
        <v>17920</v>
      </c>
      <c r="G9043" s="135">
        <v>840</v>
      </c>
      <c r="H9043" s="135">
        <v>840</v>
      </c>
      <c r="I9043" s="135">
        <v>1</v>
      </c>
      <c r="J9043" s="136">
        <v>1.3</v>
      </c>
      <c r="K9043" s="136">
        <v>0.3</v>
      </c>
      <c r="L9043" s="136">
        <v>0.09</v>
      </c>
      <c r="M9043" s="137" t="str">
        <f t="shared" si="141"/>
        <v>P</v>
      </c>
      <c r="N9043" s="172" t="s">
        <v>10681</v>
      </c>
      <c r="O9043" s="149" t="s">
        <v>1581</v>
      </c>
      <c r="P9043" s="149" t="s">
        <v>9483</v>
      </c>
      <c r="Q9043" s="150" t="s">
        <v>10519</v>
      </c>
      <c r="R9043" s="189">
        <v>1.1400000000000001</v>
      </c>
    </row>
    <row r="9044" spans="1:18" x14ac:dyDescent="0.25">
      <c r="A9044" s="132">
        <v>1091646</v>
      </c>
      <c r="B9044" s="145" t="s">
        <v>7766</v>
      </c>
      <c r="C9044" s="132">
        <v>3</v>
      </c>
      <c r="D9044" s="132" t="s">
        <v>20</v>
      </c>
      <c r="E9044" s="186">
        <v>140</v>
      </c>
      <c r="F9044" s="132">
        <v>17920</v>
      </c>
      <c r="G9044" s="132">
        <v>840</v>
      </c>
      <c r="H9044" s="132">
        <v>840</v>
      </c>
      <c r="I9044" s="132">
        <v>1</v>
      </c>
      <c r="J9044" s="133">
        <v>1.32</v>
      </c>
      <c r="K9044" s="133">
        <v>0.34</v>
      </c>
      <c r="L9044" s="133">
        <v>0.11</v>
      </c>
      <c r="M9044" s="134" t="str">
        <f t="shared" si="141"/>
        <v>P</v>
      </c>
      <c r="N9044" s="171" t="s">
        <v>10681</v>
      </c>
      <c r="O9044" s="146" t="s">
        <v>1581</v>
      </c>
      <c r="P9044" s="146" t="s">
        <v>9483</v>
      </c>
      <c r="Q9044" s="147" t="s">
        <v>10519</v>
      </c>
      <c r="R9044" s="187">
        <v>1.23</v>
      </c>
    </row>
    <row r="9045" spans="1:18" x14ac:dyDescent="0.25">
      <c r="A9045" s="135">
        <v>1091647</v>
      </c>
      <c r="B9045" s="148" t="s">
        <v>1090</v>
      </c>
      <c r="C9045" s="135">
        <v>1</v>
      </c>
      <c r="D9045" s="135">
        <v>122</v>
      </c>
      <c r="E9045" s="188" t="s">
        <v>21</v>
      </c>
      <c r="F9045" s="135">
        <v>150</v>
      </c>
      <c r="G9045" s="135" t="s">
        <v>21</v>
      </c>
      <c r="H9045" s="135" t="s">
        <v>21</v>
      </c>
      <c r="I9045" s="135" t="s">
        <v>21</v>
      </c>
      <c r="J9045" s="136">
        <v>12.02</v>
      </c>
      <c r="K9045" s="136">
        <v>4.12</v>
      </c>
      <c r="L9045" s="136">
        <v>0.2</v>
      </c>
      <c r="M9045" s="137" t="str">
        <f t="shared" si="141"/>
        <v>P</v>
      </c>
      <c r="N9045" s="172" t="s">
        <v>10682</v>
      </c>
      <c r="O9045" s="149" t="s">
        <v>1506</v>
      </c>
      <c r="P9045" s="149" t="s">
        <v>10580</v>
      </c>
      <c r="Q9045" s="150" t="s">
        <v>10519</v>
      </c>
      <c r="R9045" s="189">
        <v>7.65</v>
      </c>
    </row>
    <row r="9046" spans="1:18" x14ac:dyDescent="0.25">
      <c r="A9046" s="132">
        <v>1091648</v>
      </c>
      <c r="B9046" s="145" t="s">
        <v>7767</v>
      </c>
      <c r="C9046" s="132">
        <v>2</v>
      </c>
      <c r="D9046" s="132">
        <v>43</v>
      </c>
      <c r="E9046" s="186" t="s">
        <v>20</v>
      </c>
      <c r="F9046" s="132" t="s">
        <v>20</v>
      </c>
      <c r="G9046" s="132" t="s">
        <v>21</v>
      </c>
      <c r="H9046" s="132" t="s">
        <v>21</v>
      </c>
      <c r="I9046" s="132" t="s">
        <v>21</v>
      </c>
      <c r="J9046" s="133">
        <v>11.25</v>
      </c>
      <c r="K9046" s="133">
        <v>7.02</v>
      </c>
      <c r="L9046" s="133">
        <v>0.23</v>
      </c>
      <c r="M9046" s="134" t="str">
        <f t="shared" si="141"/>
        <v>P</v>
      </c>
      <c r="N9046" s="173" t="s">
        <v>10682</v>
      </c>
      <c r="O9046" s="146" t="s">
        <v>1506</v>
      </c>
      <c r="P9046" s="146" t="s">
        <v>10580</v>
      </c>
      <c r="Q9046" s="147" t="s">
        <v>10519</v>
      </c>
      <c r="R9046" s="187">
        <v>10.16</v>
      </c>
    </row>
    <row r="9047" spans="1:18" x14ac:dyDescent="0.25">
      <c r="A9047" s="135">
        <v>1091649</v>
      </c>
      <c r="B9047" s="148" t="s">
        <v>7768</v>
      </c>
      <c r="C9047" s="135">
        <v>1</v>
      </c>
      <c r="D9047" s="135">
        <v>153</v>
      </c>
      <c r="E9047" s="188" t="s">
        <v>20</v>
      </c>
      <c r="F9047" s="135" t="s">
        <v>20</v>
      </c>
      <c r="G9047" s="135" t="s">
        <v>20</v>
      </c>
      <c r="H9047" s="135" t="s">
        <v>20</v>
      </c>
      <c r="I9047" s="135" t="s">
        <v>20</v>
      </c>
      <c r="J9047" s="136">
        <v>2.7</v>
      </c>
      <c r="K9047" s="136">
        <v>2.1</v>
      </c>
      <c r="L9047" s="136">
        <v>0.82</v>
      </c>
      <c r="M9047" s="137" t="str">
        <f t="shared" si="141"/>
        <v>P</v>
      </c>
      <c r="N9047" s="172" t="s">
        <v>10682</v>
      </c>
      <c r="O9047" s="149" t="s">
        <v>1506</v>
      </c>
      <c r="P9047" s="149" t="s">
        <v>10580</v>
      </c>
      <c r="Q9047" s="150" t="s">
        <v>10519</v>
      </c>
      <c r="R9047" s="189">
        <v>4.82</v>
      </c>
    </row>
    <row r="9048" spans="1:18" x14ac:dyDescent="0.25">
      <c r="A9048" s="132">
        <v>1091650</v>
      </c>
      <c r="B9048" s="145" t="s">
        <v>1273</v>
      </c>
      <c r="C9048" s="132">
        <v>12</v>
      </c>
      <c r="D9048" s="132">
        <v>385</v>
      </c>
      <c r="E9048" s="186" t="s">
        <v>21</v>
      </c>
      <c r="F9048" s="132">
        <v>605</v>
      </c>
      <c r="G9048" s="132">
        <v>20</v>
      </c>
      <c r="H9048" s="132">
        <v>24</v>
      </c>
      <c r="I9048" s="132">
        <v>2</v>
      </c>
      <c r="J9048" s="133">
        <v>1.61</v>
      </c>
      <c r="K9048" s="133">
        <v>1.26</v>
      </c>
      <c r="L9048" s="133">
        <v>1.32</v>
      </c>
      <c r="M9048" s="134" t="str">
        <f t="shared" si="141"/>
        <v>P</v>
      </c>
      <c r="N9048" s="173" t="s">
        <v>10681</v>
      </c>
      <c r="O9048" s="146" t="s">
        <v>1506</v>
      </c>
      <c r="P9048" s="146" t="s">
        <v>9409</v>
      </c>
      <c r="Q9048" s="147" t="s">
        <v>10519</v>
      </c>
      <c r="R9048" s="187">
        <v>3.24</v>
      </c>
    </row>
    <row r="9049" spans="1:18" x14ac:dyDescent="0.25">
      <c r="A9049" s="135">
        <v>1091651</v>
      </c>
      <c r="B9049" s="148" t="s">
        <v>7769</v>
      </c>
      <c r="C9049" s="135">
        <v>1</v>
      </c>
      <c r="D9049" s="135">
        <v>10000</v>
      </c>
      <c r="E9049" s="188" t="s">
        <v>20</v>
      </c>
      <c r="F9049" s="135" t="s">
        <v>20</v>
      </c>
      <c r="G9049" s="135" t="s">
        <v>20</v>
      </c>
      <c r="H9049" s="135" t="s">
        <v>20</v>
      </c>
      <c r="I9049" s="135" t="s">
        <v>20</v>
      </c>
      <c r="J9049" s="136">
        <v>2.2669999999999999</v>
      </c>
      <c r="K9049" s="136">
        <v>1.5349999999999999</v>
      </c>
      <c r="L9049" s="136">
        <v>1E-3</v>
      </c>
      <c r="M9049" s="137" t="str">
        <f t="shared" si="141"/>
        <v>P</v>
      </c>
      <c r="N9049" s="174" t="s">
        <v>10682</v>
      </c>
      <c r="O9049" s="149" t="s">
        <v>1506</v>
      </c>
      <c r="P9049" s="149" t="s">
        <v>9498</v>
      </c>
      <c r="Q9049" s="150" t="s">
        <v>10519</v>
      </c>
      <c r="R9049" s="189">
        <v>0.28999999999999998</v>
      </c>
    </row>
    <row r="9050" spans="1:18" x14ac:dyDescent="0.25">
      <c r="A9050" s="132">
        <v>1091652</v>
      </c>
      <c r="B9050" s="145" t="s">
        <v>8805</v>
      </c>
      <c r="C9050" s="132">
        <v>50</v>
      </c>
      <c r="D9050" s="132">
        <v>1800</v>
      </c>
      <c r="E9050" s="186">
        <v>20</v>
      </c>
      <c r="F9050" s="132">
        <v>2700</v>
      </c>
      <c r="G9050" s="132">
        <v>80</v>
      </c>
      <c r="H9050" s="132" t="s">
        <v>20</v>
      </c>
      <c r="I9050" s="132">
        <v>1</v>
      </c>
      <c r="J9050" s="133">
        <v>1.85</v>
      </c>
      <c r="K9050" s="133">
        <v>0.7</v>
      </c>
      <c r="L9050" s="133">
        <v>0.2</v>
      </c>
      <c r="M9050" s="134" t="str">
        <f t="shared" si="141"/>
        <v>P</v>
      </c>
      <c r="N9050" s="173" t="s">
        <v>10681</v>
      </c>
      <c r="O9050" s="146" t="s">
        <v>1578</v>
      </c>
      <c r="P9050" s="146" t="s">
        <v>10582</v>
      </c>
      <c r="Q9050" s="147" t="s">
        <v>10519</v>
      </c>
      <c r="R9050" s="187">
        <v>4</v>
      </c>
    </row>
    <row r="9051" spans="1:18" x14ac:dyDescent="0.25">
      <c r="A9051" s="135">
        <v>1091653</v>
      </c>
      <c r="B9051" s="148" t="s">
        <v>7770</v>
      </c>
      <c r="C9051" s="135">
        <v>50</v>
      </c>
      <c r="D9051" s="135">
        <v>1800</v>
      </c>
      <c r="E9051" s="188">
        <v>20</v>
      </c>
      <c r="F9051" s="135">
        <v>2700</v>
      </c>
      <c r="G9051" s="135">
        <v>80</v>
      </c>
      <c r="H9051" s="135" t="s">
        <v>20</v>
      </c>
      <c r="I9051" s="135">
        <v>1</v>
      </c>
      <c r="J9051" s="136">
        <v>1.89</v>
      </c>
      <c r="K9051" s="136">
        <v>0.66</v>
      </c>
      <c r="L9051" s="136">
        <v>0.23</v>
      </c>
      <c r="M9051" s="137" t="str">
        <f t="shared" si="141"/>
        <v>P</v>
      </c>
      <c r="N9051" s="174" t="s">
        <v>10681</v>
      </c>
      <c r="O9051" s="149" t="s">
        <v>1578</v>
      </c>
      <c r="P9051" s="149" t="s">
        <v>10582</v>
      </c>
      <c r="Q9051" s="150" t="s">
        <v>10519</v>
      </c>
      <c r="R9051" s="189">
        <v>3.5000000000000004</v>
      </c>
    </row>
    <row r="9052" spans="1:18" x14ac:dyDescent="0.25">
      <c r="A9052" s="132">
        <v>1091654</v>
      </c>
      <c r="B9052" s="145" t="s">
        <v>8806</v>
      </c>
      <c r="C9052" s="132">
        <v>50</v>
      </c>
      <c r="D9052" s="132">
        <v>1800</v>
      </c>
      <c r="E9052" s="186">
        <v>20</v>
      </c>
      <c r="F9052" s="132">
        <v>2700</v>
      </c>
      <c r="G9052" s="132">
        <v>80</v>
      </c>
      <c r="H9052" s="132" t="s">
        <v>20</v>
      </c>
      <c r="I9052" s="132">
        <v>1</v>
      </c>
      <c r="J9052" s="133">
        <v>0.75</v>
      </c>
      <c r="K9052" s="133">
        <v>1.92</v>
      </c>
      <c r="L9052" s="133">
        <v>0.27</v>
      </c>
      <c r="M9052" s="134" t="str">
        <f t="shared" si="141"/>
        <v>P</v>
      </c>
      <c r="N9052" s="173" t="s">
        <v>10681</v>
      </c>
      <c r="O9052" s="146" t="s">
        <v>1578</v>
      </c>
      <c r="P9052" s="146" t="s">
        <v>10582</v>
      </c>
      <c r="Q9052" s="147" t="s">
        <v>10519</v>
      </c>
      <c r="R9052" s="187">
        <v>3.5000000000000004</v>
      </c>
    </row>
    <row r="9053" spans="1:18" x14ac:dyDescent="0.25">
      <c r="A9053" s="135">
        <v>1091658</v>
      </c>
      <c r="B9053" s="148" t="s">
        <v>1156</v>
      </c>
      <c r="C9053" s="135">
        <v>12</v>
      </c>
      <c r="D9053" s="135">
        <v>440</v>
      </c>
      <c r="E9053" s="188" t="s">
        <v>21</v>
      </c>
      <c r="F9053" s="135">
        <v>616</v>
      </c>
      <c r="G9053" s="135">
        <v>20</v>
      </c>
      <c r="H9053" s="135" t="s">
        <v>20</v>
      </c>
      <c r="I9053" s="135">
        <v>2</v>
      </c>
      <c r="J9053" s="136">
        <v>1.6</v>
      </c>
      <c r="K9053" s="136">
        <v>1.2</v>
      </c>
      <c r="L9053" s="136">
        <v>1.02</v>
      </c>
      <c r="M9053" s="137" t="str">
        <f t="shared" si="141"/>
        <v>P</v>
      </c>
      <c r="N9053" s="174" t="s">
        <v>10681</v>
      </c>
      <c r="O9053" s="149" t="s">
        <v>1607</v>
      </c>
      <c r="P9053" s="149" t="s">
        <v>9506</v>
      </c>
      <c r="Q9053" s="150" t="s">
        <v>10519</v>
      </c>
      <c r="R9053" s="189">
        <v>5.28</v>
      </c>
    </row>
    <row r="9054" spans="1:18" x14ac:dyDescent="0.25">
      <c r="A9054" s="132">
        <v>1091660</v>
      </c>
      <c r="B9054" s="145" t="s">
        <v>1159</v>
      </c>
      <c r="C9054" s="132">
        <v>12</v>
      </c>
      <c r="D9054" s="132">
        <v>440</v>
      </c>
      <c r="E9054" s="186" t="s">
        <v>21</v>
      </c>
      <c r="F9054" s="132" t="s">
        <v>20</v>
      </c>
      <c r="G9054" s="132">
        <v>20</v>
      </c>
      <c r="H9054" s="132">
        <v>20</v>
      </c>
      <c r="I9054" s="132">
        <v>2</v>
      </c>
      <c r="J9054" s="133">
        <v>1.6</v>
      </c>
      <c r="K9054" s="133">
        <v>1.18</v>
      </c>
      <c r="L9054" s="133">
        <v>0.98</v>
      </c>
      <c r="M9054" s="134" t="str">
        <f t="shared" si="141"/>
        <v>P</v>
      </c>
      <c r="N9054" s="173" t="s">
        <v>10681</v>
      </c>
      <c r="O9054" s="146" t="s">
        <v>1607</v>
      </c>
      <c r="P9054" s="146" t="s">
        <v>9506</v>
      </c>
      <c r="Q9054" s="147" t="s">
        <v>10519</v>
      </c>
      <c r="R9054" s="187">
        <v>5.16</v>
      </c>
    </row>
    <row r="9055" spans="1:18" x14ac:dyDescent="0.25">
      <c r="A9055" s="135">
        <v>1091661</v>
      </c>
      <c r="B9055" s="148" t="s">
        <v>1162</v>
      </c>
      <c r="C9055" s="135">
        <v>12</v>
      </c>
      <c r="D9055" s="135">
        <v>440</v>
      </c>
      <c r="E9055" s="188" t="s">
        <v>21</v>
      </c>
      <c r="F9055" s="135" t="s">
        <v>20</v>
      </c>
      <c r="G9055" s="135">
        <v>20</v>
      </c>
      <c r="H9055" s="135">
        <v>20</v>
      </c>
      <c r="I9055" s="135">
        <v>2</v>
      </c>
      <c r="J9055" s="136">
        <v>1.6</v>
      </c>
      <c r="K9055" s="136">
        <v>1.2</v>
      </c>
      <c r="L9055" s="136">
        <v>1.01</v>
      </c>
      <c r="M9055" s="137" t="str">
        <f t="shared" si="141"/>
        <v>P</v>
      </c>
      <c r="N9055" s="174" t="s">
        <v>10681</v>
      </c>
      <c r="O9055" s="149" t="s">
        <v>1607</v>
      </c>
      <c r="P9055" s="149" t="s">
        <v>9506</v>
      </c>
      <c r="Q9055" s="150" t="s">
        <v>10519</v>
      </c>
      <c r="R9055" s="189">
        <v>5.64</v>
      </c>
    </row>
    <row r="9056" spans="1:18" x14ac:dyDescent="0.25">
      <c r="A9056" s="132">
        <v>1091662</v>
      </c>
      <c r="B9056" s="145" t="s">
        <v>6244</v>
      </c>
      <c r="C9056" s="132">
        <v>12</v>
      </c>
      <c r="D9056" s="132">
        <v>440</v>
      </c>
      <c r="E9056" s="186" t="s">
        <v>21</v>
      </c>
      <c r="F9056" s="132">
        <v>602</v>
      </c>
      <c r="G9056" s="132" t="s">
        <v>20</v>
      </c>
      <c r="H9056" s="132" t="s">
        <v>20</v>
      </c>
      <c r="I9056" s="132" t="s">
        <v>20</v>
      </c>
      <c r="J9056" s="133">
        <v>1.6</v>
      </c>
      <c r="K9056" s="133">
        <v>1.22</v>
      </c>
      <c r="L9056" s="133">
        <v>1.02</v>
      </c>
      <c r="M9056" s="134" t="str">
        <f t="shared" si="141"/>
        <v>P</v>
      </c>
      <c r="N9056" s="171" t="s">
        <v>10681</v>
      </c>
      <c r="O9056" s="146" t="s">
        <v>1607</v>
      </c>
      <c r="P9056" s="146" t="s">
        <v>9506</v>
      </c>
      <c r="Q9056" s="147" t="s">
        <v>10519</v>
      </c>
      <c r="R9056" s="187">
        <v>5.64</v>
      </c>
    </row>
    <row r="9057" spans="1:18" x14ac:dyDescent="0.25">
      <c r="A9057" s="135">
        <v>1091676</v>
      </c>
      <c r="B9057" s="148" t="s">
        <v>8807</v>
      </c>
      <c r="C9057" s="135">
        <v>50</v>
      </c>
      <c r="D9057" s="135">
        <v>1800</v>
      </c>
      <c r="E9057" s="188">
        <v>20</v>
      </c>
      <c r="F9057" s="135" t="s">
        <v>20</v>
      </c>
      <c r="G9057" s="135" t="s">
        <v>20</v>
      </c>
      <c r="H9057" s="135">
        <v>120</v>
      </c>
      <c r="I9057" s="135">
        <v>1</v>
      </c>
      <c r="J9057" s="136">
        <v>1.75</v>
      </c>
      <c r="K9057" s="136">
        <v>0.68</v>
      </c>
      <c r="L9057" s="136">
        <v>0.2</v>
      </c>
      <c r="M9057" s="137" t="str">
        <f t="shared" si="141"/>
        <v>P</v>
      </c>
      <c r="N9057" s="172" t="s">
        <v>10681</v>
      </c>
      <c r="O9057" s="149" t="s">
        <v>1578</v>
      </c>
      <c r="P9057" s="149" t="s">
        <v>10582</v>
      </c>
      <c r="Q9057" s="150" t="s">
        <v>10519</v>
      </c>
      <c r="R9057" s="189">
        <v>3.5000000000000004</v>
      </c>
    </row>
    <row r="9058" spans="1:18" x14ac:dyDescent="0.25">
      <c r="A9058" s="132">
        <v>1091679</v>
      </c>
      <c r="B9058" s="145" t="s">
        <v>7771</v>
      </c>
      <c r="C9058" s="132">
        <v>1</v>
      </c>
      <c r="D9058" s="132" t="s">
        <v>20</v>
      </c>
      <c r="E9058" s="186" t="s">
        <v>20</v>
      </c>
      <c r="F9058" s="132" t="s">
        <v>20</v>
      </c>
      <c r="G9058" s="132" t="s">
        <v>20</v>
      </c>
      <c r="H9058" s="132" t="s">
        <v>20</v>
      </c>
      <c r="I9058" s="132" t="s">
        <v>20</v>
      </c>
      <c r="J9058" s="133">
        <v>2.15</v>
      </c>
      <c r="K9058" s="133">
        <v>2.15</v>
      </c>
      <c r="L9058" s="133">
        <v>6.0000000000000001E-3</v>
      </c>
      <c r="M9058" s="134" t="str">
        <f t="shared" si="141"/>
        <v>P</v>
      </c>
      <c r="N9058" s="171" t="s">
        <v>10682</v>
      </c>
      <c r="O9058" s="146" t="s">
        <v>1506</v>
      </c>
      <c r="P9058" s="146" t="s">
        <v>9443</v>
      </c>
      <c r="Q9058" s="147" t="s">
        <v>10519</v>
      </c>
      <c r="R9058" s="187">
        <v>0.11</v>
      </c>
    </row>
    <row r="9059" spans="1:18" x14ac:dyDescent="0.25">
      <c r="A9059" s="135">
        <v>1091680</v>
      </c>
      <c r="B9059" s="148" t="s">
        <v>7772</v>
      </c>
      <c r="C9059" s="135">
        <v>1</v>
      </c>
      <c r="D9059" s="135" t="s">
        <v>20</v>
      </c>
      <c r="E9059" s="188" t="s">
        <v>20</v>
      </c>
      <c r="F9059" s="135" t="s">
        <v>20</v>
      </c>
      <c r="G9059" s="135" t="s">
        <v>20</v>
      </c>
      <c r="H9059" s="135" t="s">
        <v>20</v>
      </c>
      <c r="I9059" s="135" t="s">
        <v>20</v>
      </c>
      <c r="J9059" s="136">
        <v>1.48</v>
      </c>
      <c r="K9059" s="136">
        <v>1.48</v>
      </c>
      <c r="L9059" s="136">
        <v>1.7000000000000001E-2</v>
      </c>
      <c r="M9059" s="137" t="str">
        <f t="shared" si="141"/>
        <v>P</v>
      </c>
      <c r="N9059" s="172" t="s">
        <v>10682</v>
      </c>
      <c r="O9059" s="149" t="s">
        <v>1506</v>
      </c>
      <c r="P9059" s="149" t="s">
        <v>9443</v>
      </c>
      <c r="Q9059" s="150" t="s">
        <v>10519</v>
      </c>
      <c r="R9059" s="189">
        <v>0.21</v>
      </c>
    </row>
    <row r="9060" spans="1:18" x14ac:dyDescent="0.25">
      <c r="A9060" s="132">
        <v>1091681</v>
      </c>
      <c r="B9060" s="145" t="s">
        <v>7773</v>
      </c>
      <c r="C9060" s="132">
        <v>1</v>
      </c>
      <c r="D9060" s="132" t="s">
        <v>20</v>
      </c>
      <c r="E9060" s="186" t="s">
        <v>20</v>
      </c>
      <c r="F9060" s="132" t="s">
        <v>20</v>
      </c>
      <c r="G9060" s="132" t="s">
        <v>20</v>
      </c>
      <c r="H9060" s="132" t="s">
        <v>20</v>
      </c>
      <c r="I9060" s="132" t="s">
        <v>20</v>
      </c>
      <c r="J9060" s="133">
        <v>1.83</v>
      </c>
      <c r="K9060" s="133">
        <v>2.2599999999999998</v>
      </c>
      <c r="L9060" s="133">
        <v>6.0000000000000001E-3</v>
      </c>
      <c r="M9060" s="134" t="str">
        <f t="shared" si="141"/>
        <v>P</v>
      </c>
      <c r="N9060" s="171" t="s">
        <v>10682</v>
      </c>
      <c r="O9060" s="146" t="s">
        <v>1506</v>
      </c>
      <c r="P9060" s="146" t="s">
        <v>9443</v>
      </c>
      <c r="Q9060" s="147" t="s">
        <v>10519</v>
      </c>
      <c r="R9060" s="187">
        <v>0.11</v>
      </c>
    </row>
    <row r="9061" spans="1:18" x14ac:dyDescent="0.25">
      <c r="A9061" s="135">
        <v>1091682</v>
      </c>
      <c r="B9061" s="148" t="s">
        <v>7774</v>
      </c>
      <c r="C9061" s="135">
        <v>1</v>
      </c>
      <c r="D9061" s="135" t="s">
        <v>20</v>
      </c>
      <c r="E9061" s="188" t="s">
        <v>20</v>
      </c>
      <c r="F9061" s="135" t="s">
        <v>20</v>
      </c>
      <c r="G9061" s="135" t="s">
        <v>20</v>
      </c>
      <c r="H9061" s="135" t="s">
        <v>20</v>
      </c>
      <c r="I9061" s="135" t="s">
        <v>20</v>
      </c>
      <c r="J9061" s="136">
        <v>1.26</v>
      </c>
      <c r="K9061" s="136">
        <v>1.26</v>
      </c>
      <c r="L9061" s="136">
        <v>1.7000000000000001E-2</v>
      </c>
      <c r="M9061" s="137" t="str">
        <f t="shared" si="141"/>
        <v>P</v>
      </c>
      <c r="N9061" s="172" t="s">
        <v>10682</v>
      </c>
      <c r="O9061" s="149" t="s">
        <v>1506</v>
      </c>
      <c r="P9061" s="149" t="s">
        <v>9443</v>
      </c>
      <c r="Q9061" s="150" t="s">
        <v>10519</v>
      </c>
      <c r="R9061" s="189">
        <v>0.21</v>
      </c>
    </row>
    <row r="9062" spans="1:18" x14ac:dyDescent="0.25">
      <c r="A9062" s="132">
        <v>1091683</v>
      </c>
      <c r="B9062" s="145" t="s">
        <v>7775</v>
      </c>
      <c r="C9062" s="132">
        <v>4</v>
      </c>
      <c r="D9062" s="132" t="s">
        <v>20</v>
      </c>
      <c r="E9062" s="186" t="s">
        <v>20</v>
      </c>
      <c r="F9062" s="132" t="s">
        <v>20</v>
      </c>
      <c r="G9062" s="132" t="s">
        <v>21</v>
      </c>
      <c r="H9062" s="132" t="s">
        <v>21</v>
      </c>
      <c r="I9062" s="132" t="s">
        <v>21</v>
      </c>
      <c r="J9062" s="133">
        <v>3.4</v>
      </c>
      <c r="K9062" s="133">
        <v>3.4</v>
      </c>
      <c r="L9062" s="133">
        <v>1.8</v>
      </c>
      <c r="M9062" s="134" t="str">
        <f t="shared" si="141"/>
        <v>P</v>
      </c>
      <c r="N9062" s="171" t="s">
        <v>10682</v>
      </c>
      <c r="O9062" s="146" t="s">
        <v>1500</v>
      </c>
      <c r="P9062" s="146" t="s">
        <v>9456</v>
      </c>
      <c r="Q9062" s="147" t="s">
        <v>10519</v>
      </c>
      <c r="R9062" s="187">
        <v>12.12</v>
      </c>
    </row>
    <row r="9063" spans="1:18" x14ac:dyDescent="0.25">
      <c r="A9063" s="135">
        <v>1091684</v>
      </c>
      <c r="B9063" s="148" t="s">
        <v>7776</v>
      </c>
      <c r="C9063" s="135">
        <v>1000</v>
      </c>
      <c r="D9063" s="135" t="s">
        <v>20</v>
      </c>
      <c r="E9063" s="188" t="s">
        <v>20</v>
      </c>
      <c r="F9063" s="135" t="s">
        <v>20</v>
      </c>
      <c r="G9063" s="135" t="s">
        <v>20</v>
      </c>
      <c r="H9063" s="135" t="s">
        <v>20</v>
      </c>
      <c r="I9063" s="135" t="s">
        <v>20</v>
      </c>
      <c r="J9063" s="136">
        <v>1.4</v>
      </c>
      <c r="K9063" s="136">
        <v>1.4</v>
      </c>
      <c r="L9063" s="136">
        <v>0.43</v>
      </c>
      <c r="M9063" s="137" t="str">
        <f t="shared" si="141"/>
        <v>P</v>
      </c>
      <c r="N9063" s="172" t="s">
        <v>10682</v>
      </c>
      <c r="O9063" s="149" t="s">
        <v>1506</v>
      </c>
      <c r="P9063" s="149" t="s">
        <v>9526</v>
      </c>
      <c r="Q9063" s="150" t="s">
        <v>10519</v>
      </c>
      <c r="R9063" s="189">
        <v>120</v>
      </c>
    </row>
    <row r="9064" spans="1:18" x14ac:dyDescent="0.25">
      <c r="A9064" s="132">
        <v>1091685</v>
      </c>
      <c r="B9064" s="145" t="s">
        <v>7777</v>
      </c>
      <c r="C9064" s="132">
        <v>1</v>
      </c>
      <c r="D9064" s="132" t="s">
        <v>20</v>
      </c>
      <c r="E9064" s="186" t="s">
        <v>20</v>
      </c>
      <c r="F9064" s="132" t="s">
        <v>20</v>
      </c>
      <c r="G9064" s="132" t="s">
        <v>20</v>
      </c>
      <c r="H9064" s="132" t="s">
        <v>20</v>
      </c>
      <c r="I9064" s="132" t="s">
        <v>20</v>
      </c>
      <c r="J9064" s="133">
        <v>1.89</v>
      </c>
      <c r="K9064" s="133">
        <v>1.55</v>
      </c>
      <c r="L9064" s="133">
        <v>6.0000000000000001E-3</v>
      </c>
      <c r="M9064" s="134" t="str">
        <f t="shared" si="141"/>
        <v>P</v>
      </c>
      <c r="N9064" s="171" t="s">
        <v>10682</v>
      </c>
      <c r="O9064" s="146" t="s">
        <v>1506</v>
      </c>
      <c r="P9064" s="146" t="s">
        <v>9443</v>
      </c>
      <c r="Q9064" s="147" t="s">
        <v>10519</v>
      </c>
      <c r="R9064" s="187">
        <v>0.11</v>
      </c>
    </row>
    <row r="9065" spans="1:18" x14ac:dyDescent="0.25">
      <c r="A9065" s="135">
        <v>1091686</v>
      </c>
      <c r="B9065" s="148" t="s">
        <v>7778</v>
      </c>
      <c r="C9065" s="135">
        <v>1</v>
      </c>
      <c r="D9065" s="135" t="s">
        <v>20</v>
      </c>
      <c r="E9065" s="188" t="s">
        <v>20</v>
      </c>
      <c r="F9065" s="135" t="s">
        <v>20</v>
      </c>
      <c r="G9065" s="135" t="s">
        <v>20</v>
      </c>
      <c r="H9065" s="135" t="s">
        <v>20</v>
      </c>
      <c r="I9065" s="135" t="s">
        <v>20</v>
      </c>
      <c r="J9065" s="136">
        <v>1.26</v>
      </c>
      <c r="K9065" s="136">
        <v>1.06</v>
      </c>
      <c r="L9065" s="136">
        <v>1.7000000000000001E-2</v>
      </c>
      <c r="M9065" s="137" t="str">
        <f t="shared" si="141"/>
        <v>P</v>
      </c>
      <c r="N9065" s="172" t="s">
        <v>10682</v>
      </c>
      <c r="O9065" s="149" t="s">
        <v>1506</v>
      </c>
      <c r="P9065" s="149" t="s">
        <v>9443</v>
      </c>
      <c r="Q9065" s="150" t="s">
        <v>10519</v>
      </c>
      <c r="R9065" s="189">
        <v>0.21</v>
      </c>
    </row>
    <row r="9066" spans="1:18" x14ac:dyDescent="0.25">
      <c r="A9066" s="132">
        <v>1091687</v>
      </c>
      <c r="B9066" s="145" t="s">
        <v>7779</v>
      </c>
      <c r="C9066" s="132">
        <v>1</v>
      </c>
      <c r="D9066" s="132" t="s">
        <v>20</v>
      </c>
      <c r="E9066" s="186" t="s">
        <v>20</v>
      </c>
      <c r="F9066" s="132" t="s">
        <v>20</v>
      </c>
      <c r="G9066" s="132" t="s">
        <v>20</v>
      </c>
      <c r="H9066" s="132" t="s">
        <v>20</v>
      </c>
      <c r="I9066" s="132" t="s">
        <v>20</v>
      </c>
      <c r="J9066" s="133">
        <v>1.26</v>
      </c>
      <c r="K9066" s="133">
        <v>1.25</v>
      </c>
      <c r="L9066" s="133">
        <v>6.0000000000000001E-3</v>
      </c>
      <c r="M9066" s="134" t="str">
        <f t="shared" si="141"/>
        <v>P</v>
      </c>
      <c r="N9066" s="171" t="s">
        <v>10682</v>
      </c>
      <c r="O9066" s="146" t="s">
        <v>1506</v>
      </c>
      <c r="P9066" s="146" t="s">
        <v>9443</v>
      </c>
      <c r="Q9066" s="147" t="s">
        <v>10519</v>
      </c>
      <c r="R9066" s="187">
        <v>0.11</v>
      </c>
    </row>
    <row r="9067" spans="1:18" x14ac:dyDescent="0.25">
      <c r="A9067" s="135">
        <v>1091688</v>
      </c>
      <c r="B9067" s="148" t="s">
        <v>7780</v>
      </c>
      <c r="C9067" s="135">
        <v>1</v>
      </c>
      <c r="D9067" s="135" t="s">
        <v>20</v>
      </c>
      <c r="E9067" s="188" t="s">
        <v>20</v>
      </c>
      <c r="F9067" s="135" t="s">
        <v>20</v>
      </c>
      <c r="G9067" s="135" t="s">
        <v>20</v>
      </c>
      <c r="H9067" s="135" t="s">
        <v>20</v>
      </c>
      <c r="I9067" s="135" t="s">
        <v>20</v>
      </c>
      <c r="J9067" s="136">
        <v>2.35</v>
      </c>
      <c r="K9067" s="136">
        <v>1.8</v>
      </c>
      <c r="L9067" s="136">
        <v>6.0000000000000001E-3</v>
      </c>
      <c r="M9067" s="137" t="str">
        <f t="shared" si="141"/>
        <v>P</v>
      </c>
      <c r="N9067" s="172" t="s">
        <v>10682</v>
      </c>
      <c r="O9067" s="149" t="s">
        <v>1506</v>
      </c>
      <c r="P9067" s="149" t="s">
        <v>9443</v>
      </c>
      <c r="Q9067" s="150" t="s">
        <v>10519</v>
      </c>
      <c r="R9067" s="189">
        <v>0.11</v>
      </c>
    </row>
    <row r="9068" spans="1:18" x14ac:dyDescent="0.25">
      <c r="A9068" s="132">
        <v>1091697</v>
      </c>
      <c r="B9068" s="145" t="s">
        <v>7781</v>
      </c>
      <c r="C9068" s="132">
        <v>1</v>
      </c>
      <c r="D9068" s="132" t="s">
        <v>20</v>
      </c>
      <c r="E9068" s="186" t="s">
        <v>20</v>
      </c>
      <c r="F9068" s="132" t="s">
        <v>20</v>
      </c>
      <c r="G9068" s="132" t="s">
        <v>20</v>
      </c>
      <c r="H9068" s="132" t="s">
        <v>20</v>
      </c>
      <c r="I9068" s="132" t="s">
        <v>20</v>
      </c>
      <c r="J9068" s="133">
        <v>1.51</v>
      </c>
      <c r="K9068" s="133">
        <v>1.32</v>
      </c>
      <c r="L9068" s="133">
        <v>1.7000000000000001E-2</v>
      </c>
      <c r="M9068" s="134" t="str">
        <f t="shared" si="141"/>
        <v>P</v>
      </c>
      <c r="N9068" s="171" t="s">
        <v>10682</v>
      </c>
      <c r="O9068" s="146" t="s">
        <v>1506</v>
      </c>
      <c r="P9068" s="146" t="s">
        <v>9443</v>
      </c>
      <c r="Q9068" s="147" t="s">
        <v>10519</v>
      </c>
      <c r="R9068" s="187">
        <v>0.21</v>
      </c>
    </row>
    <row r="9069" spans="1:18" x14ac:dyDescent="0.25">
      <c r="A9069" s="135">
        <v>1091698</v>
      </c>
      <c r="B9069" s="148" t="s">
        <v>7782</v>
      </c>
      <c r="C9069" s="135">
        <v>4</v>
      </c>
      <c r="D9069" s="135" t="s">
        <v>20</v>
      </c>
      <c r="E9069" s="188" t="s">
        <v>20</v>
      </c>
      <c r="F9069" s="135" t="s">
        <v>20</v>
      </c>
      <c r="G9069" s="135" t="s">
        <v>21</v>
      </c>
      <c r="H9069" s="135" t="s">
        <v>21</v>
      </c>
      <c r="I9069" s="135" t="s">
        <v>21</v>
      </c>
      <c r="J9069" s="136">
        <v>4.2</v>
      </c>
      <c r="K9069" s="136">
        <v>3.25</v>
      </c>
      <c r="L9069" s="136">
        <v>1.85</v>
      </c>
      <c r="M9069" s="137" t="str">
        <f t="shared" si="141"/>
        <v>P</v>
      </c>
      <c r="N9069" s="172" t="s">
        <v>10682</v>
      </c>
      <c r="O9069" s="149" t="s">
        <v>1500</v>
      </c>
      <c r="P9069" s="149" t="s">
        <v>9456</v>
      </c>
      <c r="Q9069" s="150" t="s">
        <v>10519</v>
      </c>
      <c r="R9069" s="189">
        <v>11.88</v>
      </c>
    </row>
    <row r="9070" spans="1:18" x14ac:dyDescent="0.25">
      <c r="A9070" s="132">
        <v>1091699</v>
      </c>
      <c r="B9070" s="145" t="s">
        <v>7783</v>
      </c>
      <c r="C9070" s="132">
        <v>1</v>
      </c>
      <c r="D9070" s="132" t="s">
        <v>20</v>
      </c>
      <c r="E9070" s="186" t="s">
        <v>20</v>
      </c>
      <c r="F9070" s="132" t="s">
        <v>20</v>
      </c>
      <c r="G9070" s="132" t="s">
        <v>20</v>
      </c>
      <c r="H9070" s="132" t="s">
        <v>20</v>
      </c>
      <c r="I9070" s="132" t="s">
        <v>20</v>
      </c>
      <c r="J9070" s="133">
        <v>1.1499999999999999</v>
      </c>
      <c r="K9070" s="133">
        <v>1.1499999999999999</v>
      </c>
      <c r="L9070" s="133">
        <v>1.7000000000000001E-2</v>
      </c>
      <c r="M9070" s="134" t="str">
        <f t="shared" si="141"/>
        <v>P</v>
      </c>
      <c r="N9070" s="171" t="s">
        <v>10682</v>
      </c>
      <c r="O9070" s="146" t="s">
        <v>1506</v>
      </c>
      <c r="P9070" s="146" t="s">
        <v>9443</v>
      </c>
      <c r="Q9070" s="147" t="s">
        <v>10519</v>
      </c>
      <c r="R9070" s="187">
        <v>0.21</v>
      </c>
    </row>
    <row r="9071" spans="1:18" x14ac:dyDescent="0.25">
      <c r="A9071" s="135">
        <v>1091700</v>
      </c>
      <c r="B9071" s="148" t="s">
        <v>7784</v>
      </c>
      <c r="C9071" s="135">
        <v>1000</v>
      </c>
      <c r="D9071" s="135" t="s">
        <v>20</v>
      </c>
      <c r="E9071" s="188" t="s">
        <v>20</v>
      </c>
      <c r="F9071" s="135" t="s">
        <v>20</v>
      </c>
      <c r="G9071" s="135" t="s">
        <v>20</v>
      </c>
      <c r="H9071" s="135" t="s">
        <v>20</v>
      </c>
      <c r="I9071" s="135" t="s">
        <v>20</v>
      </c>
      <c r="J9071" s="136">
        <v>1.4</v>
      </c>
      <c r="K9071" s="136">
        <v>1.4</v>
      </c>
      <c r="L9071" s="136">
        <v>0.43</v>
      </c>
      <c r="M9071" s="137" t="str">
        <f t="shared" si="141"/>
        <v>P</v>
      </c>
      <c r="N9071" s="172" t="s">
        <v>10682</v>
      </c>
      <c r="O9071" s="149" t="s">
        <v>1506</v>
      </c>
      <c r="P9071" s="149" t="s">
        <v>9526</v>
      </c>
      <c r="Q9071" s="150" t="s">
        <v>10519</v>
      </c>
      <c r="R9071" s="189">
        <v>120</v>
      </c>
    </row>
    <row r="9072" spans="1:18" x14ac:dyDescent="0.25">
      <c r="A9072" s="132">
        <v>1091715</v>
      </c>
      <c r="B9072" s="145" t="s">
        <v>7785</v>
      </c>
      <c r="C9072" s="132">
        <v>4</v>
      </c>
      <c r="D9072" s="132" t="s">
        <v>20</v>
      </c>
      <c r="E9072" s="186" t="s">
        <v>20</v>
      </c>
      <c r="F9072" s="132" t="s">
        <v>20</v>
      </c>
      <c r="G9072" s="132" t="s">
        <v>21</v>
      </c>
      <c r="H9072" s="132" t="s">
        <v>21</v>
      </c>
      <c r="I9072" s="132" t="s">
        <v>21</v>
      </c>
      <c r="J9072" s="133">
        <v>4.2</v>
      </c>
      <c r="K9072" s="133">
        <v>3.25</v>
      </c>
      <c r="L9072" s="133">
        <v>1.85</v>
      </c>
      <c r="M9072" s="134" t="str">
        <f t="shared" si="141"/>
        <v>P</v>
      </c>
      <c r="N9072" s="171" t="s">
        <v>10682</v>
      </c>
      <c r="O9072" s="146" t="s">
        <v>1500</v>
      </c>
      <c r="P9072" s="146" t="s">
        <v>9456</v>
      </c>
      <c r="Q9072" s="147" t="s">
        <v>10519</v>
      </c>
      <c r="R9072" s="187">
        <v>11.96</v>
      </c>
    </row>
    <row r="9073" spans="1:18" x14ac:dyDescent="0.25">
      <c r="A9073" s="135">
        <v>1091716</v>
      </c>
      <c r="B9073" s="148" t="s">
        <v>7786</v>
      </c>
      <c r="C9073" s="135">
        <v>1000</v>
      </c>
      <c r="D9073" s="135" t="s">
        <v>20</v>
      </c>
      <c r="E9073" s="188" t="s">
        <v>20</v>
      </c>
      <c r="F9073" s="135" t="s">
        <v>20</v>
      </c>
      <c r="G9073" s="135" t="s">
        <v>20</v>
      </c>
      <c r="H9073" s="135" t="s">
        <v>20</v>
      </c>
      <c r="I9073" s="135" t="s">
        <v>20</v>
      </c>
      <c r="J9073" s="136">
        <v>1.4</v>
      </c>
      <c r="K9073" s="136">
        <v>1.4</v>
      </c>
      <c r="L9073" s="136">
        <v>0.43</v>
      </c>
      <c r="M9073" s="137" t="str">
        <f t="shared" si="141"/>
        <v>P</v>
      </c>
      <c r="N9073" s="172" t="s">
        <v>10682</v>
      </c>
      <c r="O9073" s="149" t="s">
        <v>1506</v>
      </c>
      <c r="P9073" s="149" t="s">
        <v>9526</v>
      </c>
      <c r="Q9073" s="150" t="s">
        <v>10519</v>
      </c>
      <c r="R9073" s="189">
        <v>120</v>
      </c>
    </row>
    <row r="9074" spans="1:18" x14ac:dyDescent="0.25">
      <c r="A9074" s="132">
        <v>1091717</v>
      </c>
      <c r="B9074" s="145" t="s">
        <v>7787</v>
      </c>
      <c r="C9074" s="132">
        <v>1</v>
      </c>
      <c r="D9074" s="132" t="s">
        <v>20</v>
      </c>
      <c r="E9074" s="186" t="s">
        <v>20</v>
      </c>
      <c r="F9074" s="132" t="s">
        <v>20</v>
      </c>
      <c r="G9074" s="132" t="s">
        <v>20</v>
      </c>
      <c r="H9074" s="132" t="s">
        <v>20</v>
      </c>
      <c r="I9074" s="132" t="s">
        <v>20</v>
      </c>
      <c r="J9074" s="133">
        <v>2.35</v>
      </c>
      <c r="K9074" s="133">
        <v>1.89</v>
      </c>
      <c r="L9074" s="133">
        <v>6.0000000000000001E-3</v>
      </c>
      <c r="M9074" s="134" t="str">
        <f t="shared" si="141"/>
        <v>P</v>
      </c>
      <c r="N9074" s="171" t="s">
        <v>10682</v>
      </c>
      <c r="O9074" s="146" t="s">
        <v>1506</v>
      </c>
      <c r="P9074" s="146" t="s">
        <v>9443</v>
      </c>
      <c r="Q9074" s="147" t="s">
        <v>10519</v>
      </c>
      <c r="R9074" s="187">
        <v>0.11</v>
      </c>
    </row>
    <row r="9075" spans="1:18" x14ac:dyDescent="0.25">
      <c r="A9075" s="135">
        <v>1091718</v>
      </c>
      <c r="B9075" s="148" t="s">
        <v>7788</v>
      </c>
      <c r="C9075" s="135">
        <v>1</v>
      </c>
      <c r="D9075" s="135" t="s">
        <v>20</v>
      </c>
      <c r="E9075" s="188" t="s">
        <v>20</v>
      </c>
      <c r="F9075" s="135" t="s">
        <v>20</v>
      </c>
      <c r="G9075" s="135" t="s">
        <v>20</v>
      </c>
      <c r="H9075" s="135" t="s">
        <v>20</v>
      </c>
      <c r="I9075" s="135" t="s">
        <v>20</v>
      </c>
      <c r="J9075" s="136">
        <v>1.51</v>
      </c>
      <c r="K9075" s="136">
        <v>1.33</v>
      </c>
      <c r="L9075" s="136">
        <v>1.7000000000000001E-2</v>
      </c>
      <c r="M9075" s="137" t="str">
        <f t="shared" si="141"/>
        <v>P</v>
      </c>
      <c r="N9075" s="172" t="s">
        <v>10682</v>
      </c>
      <c r="O9075" s="149" t="s">
        <v>1506</v>
      </c>
      <c r="P9075" s="149" t="s">
        <v>9443</v>
      </c>
      <c r="Q9075" s="150" t="s">
        <v>10519</v>
      </c>
      <c r="R9075" s="189">
        <v>0.21</v>
      </c>
    </row>
    <row r="9076" spans="1:18" x14ac:dyDescent="0.25">
      <c r="A9076" s="132">
        <v>1091720</v>
      </c>
      <c r="B9076" s="145" t="s">
        <v>7789</v>
      </c>
      <c r="C9076" s="132">
        <v>6</v>
      </c>
      <c r="D9076" s="132">
        <v>160</v>
      </c>
      <c r="E9076" s="186">
        <v>20</v>
      </c>
      <c r="F9076" s="132" t="s">
        <v>20</v>
      </c>
      <c r="G9076" s="132" t="s">
        <v>20</v>
      </c>
      <c r="H9076" s="132" t="s">
        <v>20</v>
      </c>
      <c r="I9076" s="132" t="s">
        <v>20</v>
      </c>
      <c r="J9076" s="133">
        <v>3.7</v>
      </c>
      <c r="K9076" s="133">
        <v>3.64</v>
      </c>
      <c r="L9076" s="133">
        <v>0.12</v>
      </c>
      <c r="M9076" s="134" t="str">
        <f t="shared" si="141"/>
        <v>P</v>
      </c>
      <c r="N9076" s="171" t="s">
        <v>10682</v>
      </c>
      <c r="O9076" s="146" t="s">
        <v>1506</v>
      </c>
      <c r="P9076" s="146" t="s">
        <v>9443</v>
      </c>
      <c r="Q9076" s="147" t="s">
        <v>10519</v>
      </c>
      <c r="R9076" s="187">
        <v>5.34</v>
      </c>
    </row>
    <row r="9077" spans="1:18" x14ac:dyDescent="0.25">
      <c r="A9077" s="135">
        <v>1091721</v>
      </c>
      <c r="B9077" s="148" t="s">
        <v>7790</v>
      </c>
      <c r="C9077" s="135">
        <v>6</v>
      </c>
      <c r="D9077" s="135">
        <v>160</v>
      </c>
      <c r="E9077" s="188">
        <v>20</v>
      </c>
      <c r="F9077" s="135" t="s">
        <v>20</v>
      </c>
      <c r="G9077" s="135" t="s">
        <v>20</v>
      </c>
      <c r="H9077" s="135" t="s">
        <v>20</v>
      </c>
      <c r="I9077" s="135" t="s">
        <v>20</v>
      </c>
      <c r="J9077" s="136">
        <v>4.5</v>
      </c>
      <c r="K9077" s="136">
        <v>3.7</v>
      </c>
      <c r="L9077" s="136">
        <v>0.12</v>
      </c>
      <c r="M9077" s="137" t="str">
        <f t="shared" si="141"/>
        <v>P</v>
      </c>
      <c r="N9077" s="172" t="s">
        <v>10682</v>
      </c>
      <c r="O9077" s="149" t="s">
        <v>1506</v>
      </c>
      <c r="P9077" s="149" t="s">
        <v>9443</v>
      </c>
      <c r="Q9077" s="150" t="s">
        <v>10519</v>
      </c>
      <c r="R9077" s="189">
        <v>5.34</v>
      </c>
    </row>
    <row r="9078" spans="1:18" x14ac:dyDescent="0.25">
      <c r="A9078" s="132">
        <v>1091722</v>
      </c>
      <c r="B9078" s="145" t="s">
        <v>7791</v>
      </c>
      <c r="C9078" s="132">
        <v>6</v>
      </c>
      <c r="D9078" s="132">
        <v>160</v>
      </c>
      <c r="E9078" s="186">
        <v>20</v>
      </c>
      <c r="F9078" s="132" t="s">
        <v>20</v>
      </c>
      <c r="G9078" s="132" t="s">
        <v>20</v>
      </c>
      <c r="H9078" s="132" t="s">
        <v>20</v>
      </c>
      <c r="I9078" s="132" t="s">
        <v>20</v>
      </c>
      <c r="J9078" s="133">
        <v>4.5</v>
      </c>
      <c r="K9078" s="133">
        <v>3.68</v>
      </c>
      <c r="L9078" s="133">
        <v>0.12</v>
      </c>
      <c r="M9078" s="134" t="str">
        <f t="shared" si="141"/>
        <v>P</v>
      </c>
      <c r="N9078" s="171" t="s">
        <v>10682</v>
      </c>
      <c r="O9078" s="146" t="s">
        <v>1506</v>
      </c>
      <c r="P9078" s="146" t="s">
        <v>9443</v>
      </c>
      <c r="Q9078" s="147" t="s">
        <v>10519</v>
      </c>
      <c r="R9078" s="187">
        <v>4.62</v>
      </c>
    </row>
    <row r="9079" spans="1:18" x14ac:dyDescent="0.25">
      <c r="A9079" s="135">
        <v>1091723</v>
      </c>
      <c r="B9079" s="148" t="s">
        <v>7792</v>
      </c>
      <c r="C9079" s="135">
        <v>6</v>
      </c>
      <c r="D9079" s="135">
        <v>160</v>
      </c>
      <c r="E9079" s="188">
        <v>20</v>
      </c>
      <c r="F9079" s="135" t="s">
        <v>20</v>
      </c>
      <c r="G9079" s="135" t="s">
        <v>20</v>
      </c>
      <c r="H9079" s="135" t="s">
        <v>20</v>
      </c>
      <c r="I9079" s="135" t="s">
        <v>20</v>
      </c>
      <c r="J9079" s="136">
        <v>4.55</v>
      </c>
      <c r="K9079" s="136">
        <v>3.7</v>
      </c>
      <c r="L9079" s="136">
        <v>0.15</v>
      </c>
      <c r="M9079" s="137" t="str">
        <f t="shared" si="141"/>
        <v>P</v>
      </c>
      <c r="N9079" s="174" t="s">
        <v>10682</v>
      </c>
      <c r="O9079" s="149" t="s">
        <v>1506</v>
      </c>
      <c r="P9079" s="149" t="s">
        <v>9443</v>
      </c>
      <c r="Q9079" s="150" t="s">
        <v>10519</v>
      </c>
      <c r="R9079" s="189">
        <v>4.62</v>
      </c>
    </row>
    <row r="9080" spans="1:18" x14ac:dyDescent="0.25">
      <c r="A9080" s="132">
        <v>1091724</v>
      </c>
      <c r="B9080" s="145" t="s">
        <v>7793</v>
      </c>
      <c r="C9080" s="132">
        <v>6</v>
      </c>
      <c r="D9080" s="132">
        <v>160</v>
      </c>
      <c r="E9080" s="186">
        <v>20</v>
      </c>
      <c r="F9080" s="132" t="s">
        <v>20</v>
      </c>
      <c r="G9080" s="132" t="s">
        <v>20</v>
      </c>
      <c r="H9080" s="132" t="s">
        <v>20</v>
      </c>
      <c r="I9080" s="132" t="s">
        <v>20</v>
      </c>
      <c r="J9080" s="133">
        <v>4.5</v>
      </c>
      <c r="K9080" s="133">
        <v>4.8</v>
      </c>
      <c r="L9080" s="133">
        <v>0.24</v>
      </c>
      <c r="M9080" s="134" t="str">
        <f t="shared" si="141"/>
        <v>P</v>
      </c>
      <c r="N9080" s="173" t="s">
        <v>10682</v>
      </c>
      <c r="O9080" s="146" t="s">
        <v>1506</v>
      </c>
      <c r="P9080" s="146" t="s">
        <v>9443</v>
      </c>
      <c r="Q9080" s="147" t="s">
        <v>10519</v>
      </c>
      <c r="R9080" s="187">
        <v>6.5400000000000009</v>
      </c>
    </row>
    <row r="9081" spans="1:18" x14ac:dyDescent="0.25">
      <c r="A9081" s="135">
        <v>1091725</v>
      </c>
      <c r="B9081" s="148" t="s">
        <v>7794</v>
      </c>
      <c r="C9081" s="135">
        <v>6</v>
      </c>
      <c r="D9081" s="135">
        <v>408</v>
      </c>
      <c r="E9081" s="188" t="s">
        <v>20</v>
      </c>
      <c r="F9081" s="135" t="s">
        <v>20</v>
      </c>
      <c r="G9081" s="135" t="s">
        <v>20</v>
      </c>
      <c r="H9081" s="135" t="s">
        <v>20</v>
      </c>
      <c r="I9081" s="135" t="s">
        <v>20</v>
      </c>
      <c r="J9081" s="136">
        <v>1.3</v>
      </c>
      <c r="K9081" s="136">
        <v>0.75</v>
      </c>
      <c r="L9081" s="136">
        <v>1.58</v>
      </c>
      <c r="M9081" s="137" t="str">
        <f t="shared" si="141"/>
        <v>P</v>
      </c>
      <c r="N9081" s="174" t="s">
        <v>10681</v>
      </c>
      <c r="O9081" s="149" t="s">
        <v>1578</v>
      </c>
      <c r="P9081" s="149" t="s">
        <v>10583</v>
      </c>
      <c r="Q9081" s="150" t="s">
        <v>10106</v>
      </c>
      <c r="R9081" s="189">
        <v>13.5</v>
      </c>
    </row>
    <row r="9082" spans="1:18" x14ac:dyDescent="0.25">
      <c r="A9082" s="132">
        <v>1091738</v>
      </c>
      <c r="B9082" s="145" t="s">
        <v>7795</v>
      </c>
      <c r="C9082" s="132">
        <v>6</v>
      </c>
      <c r="D9082" s="132">
        <v>190</v>
      </c>
      <c r="E9082" s="186" t="s">
        <v>20</v>
      </c>
      <c r="F9082" s="132" t="s">
        <v>20</v>
      </c>
      <c r="G9082" s="132" t="s">
        <v>20</v>
      </c>
      <c r="H9082" s="132" t="s">
        <v>20</v>
      </c>
      <c r="I9082" s="132" t="s">
        <v>20</v>
      </c>
      <c r="J9082" s="133">
        <v>4.58</v>
      </c>
      <c r="K9082" s="133">
        <v>1.3</v>
      </c>
      <c r="L9082" s="133">
        <v>1.24</v>
      </c>
      <c r="M9082" s="134" t="str">
        <f t="shared" si="141"/>
        <v>P</v>
      </c>
      <c r="N9082" s="173" t="s">
        <v>10681</v>
      </c>
      <c r="O9082" s="146" t="s">
        <v>1506</v>
      </c>
      <c r="P9082" s="146" t="s">
        <v>9435</v>
      </c>
      <c r="Q9082" s="147" t="s">
        <v>10519</v>
      </c>
      <c r="R9082" s="187">
        <v>20.700000000000003</v>
      </c>
    </row>
    <row r="9083" spans="1:18" x14ac:dyDescent="0.25">
      <c r="A9083" s="135">
        <v>1091739</v>
      </c>
      <c r="B9083" s="148" t="s">
        <v>7796</v>
      </c>
      <c r="C9083" s="135">
        <v>6</v>
      </c>
      <c r="D9083" s="135">
        <v>190</v>
      </c>
      <c r="E9083" s="188" t="s">
        <v>21</v>
      </c>
      <c r="F9083" s="135">
        <v>228</v>
      </c>
      <c r="G9083" s="135" t="s">
        <v>20</v>
      </c>
      <c r="H9083" s="135" t="s">
        <v>20</v>
      </c>
      <c r="I9083" s="135" t="s">
        <v>20</v>
      </c>
      <c r="J9083" s="136">
        <v>4.59</v>
      </c>
      <c r="K9083" s="136">
        <v>1.26</v>
      </c>
      <c r="L9083" s="136">
        <v>1.1599999999999999</v>
      </c>
      <c r="M9083" s="137" t="str">
        <f t="shared" si="141"/>
        <v>P</v>
      </c>
      <c r="N9083" s="174" t="s">
        <v>10681</v>
      </c>
      <c r="O9083" s="149" t="s">
        <v>1506</v>
      </c>
      <c r="P9083" s="149" t="s">
        <v>9435</v>
      </c>
      <c r="Q9083" s="150" t="s">
        <v>10519</v>
      </c>
      <c r="R9083" s="189">
        <v>19.080000000000002</v>
      </c>
    </row>
    <row r="9084" spans="1:18" x14ac:dyDescent="0.25">
      <c r="A9084" s="132">
        <v>1091741</v>
      </c>
      <c r="B9084" s="145" t="s">
        <v>7797</v>
      </c>
      <c r="C9084" s="132">
        <v>6</v>
      </c>
      <c r="D9084" s="132">
        <v>252</v>
      </c>
      <c r="E9084" s="186" t="s">
        <v>21</v>
      </c>
      <c r="F9084" s="132">
        <v>324</v>
      </c>
      <c r="G9084" s="132" t="s">
        <v>20</v>
      </c>
      <c r="H9084" s="132" t="s">
        <v>20</v>
      </c>
      <c r="I9084" s="132" t="s">
        <v>20</v>
      </c>
      <c r="J9084" s="133">
        <v>3.78</v>
      </c>
      <c r="K9084" s="133">
        <v>1.32</v>
      </c>
      <c r="L9084" s="133">
        <v>0.88</v>
      </c>
      <c r="M9084" s="134" t="str">
        <f t="shared" si="141"/>
        <v>P</v>
      </c>
      <c r="N9084" s="173" t="s">
        <v>10681</v>
      </c>
      <c r="O9084" s="146" t="s">
        <v>1506</v>
      </c>
      <c r="P9084" s="146" t="s">
        <v>9435</v>
      </c>
      <c r="Q9084" s="147" t="s">
        <v>10519</v>
      </c>
      <c r="R9084" s="187">
        <v>15.66</v>
      </c>
    </row>
    <row r="9085" spans="1:18" x14ac:dyDescent="0.25">
      <c r="A9085" s="135">
        <v>1091742</v>
      </c>
      <c r="B9085" s="148" t="s">
        <v>7798</v>
      </c>
      <c r="C9085" s="135">
        <v>6</v>
      </c>
      <c r="D9085" s="135">
        <v>180</v>
      </c>
      <c r="E9085" s="188" t="s">
        <v>21</v>
      </c>
      <c r="F9085" s="135">
        <v>180</v>
      </c>
      <c r="G9085" s="135" t="s">
        <v>20</v>
      </c>
      <c r="H9085" s="135" t="s">
        <v>20</v>
      </c>
      <c r="I9085" s="135" t="s">
        <v>20</v>
      </c>
      <c r="J9085" s="136">
        <v>4.3600000000000003</v>
      </c>
      <c r="K9085" s="136">
        <v>1.36</v>
      </c>
      <c r="L9085" s="136">
        <v>1.1399999999999999</v>
      </c>
      <c r="M9085" s="137" t="str">
        <f t="shared" si="141"/>
        <v>P</v>
      </c>
      <c r="N9085" s="174" t="s">
        <v>10681</v>
      </c>
      <c r="O9085" s="149" t="s">
        <v>1506</v>
      </c>
      <c r="P9085" s="149" t="s">
        <v>9435</v>
      </c>
      <c r="Q9085" s="150" t="s">
        <v>10106</v>
      </c>
      <c r="R9085" s="189">
        <v>22.5</v>
      </c>
    </row>
    <row r="9086" spans="1:18" x14ac:dyDescent="0.25">
      <c r="A9086" s="132">
        <v>1091743</v>
      </c>
      <c r="B9086" s="145" t="s">
        <v>7799</v>
      </c>
      <c r="C9086" s="132">
        <v>6</v>
      </c>
      <c r="D9086" s="132" t="s">
        <v>20</v>
      </c>
      <c r="E9086" s="186" t="s">
        <v>20</v>
      </c>
      <c r="F9086" s="132" t="s">
        <v>20</v>
      </c>
      <c r="G9086" s="132" t="s">
        <v>20</v>
      </c>
      <c r="H9086" s="132" t="s">
        <v>20</v>
      </c>
      <c r="I9086" s="132" t="s">
        <v>20</v>
      </c>
      <c r="J9086" s="133">
        <v>1.76</v>
      </c>
      <c r="K9086" s="133">
        <v>1.4</v>
      </c>
      <c r="L9086" s="133">
        <v>1.1399999999999999</v>
      </c>
      <c r="M9086" s="134" t="str">
        <f t="shared" si="141"/>
        <v>P</v>
      </c>
      <c r="N9086" s="173" t="s">
        <v>10681</v>
      </c>
      <c r="O9086" s="146" t="s">
        <v>1506</v>
      </c>
      <c r="P9086" s="146" t="s">
        <v>9435</v>
      </c>
      <c r="Q9086" s="147" t="s">
        <v>10519</v>
      </c>
      <c r="R9086" s="187">
        <v>19.38</v>
      </c>
    </row>
    <row r="9087" spans="1:18" x14ac:dyDescent="0.25">
      <c r="A9087" s="135">
        <v>1091744</v>
      </c>
      <c r="B9087" s="148" t="s">
        <v>7800</v>
      </c>
      <c r="C9087" s="135">
        <v>6</v>
      </c>
      <c r="D9087" s="135">
        <v>494</v>
      </c>
      <c r="E9087" s="188" t="s">
        <v>20</v>
      </c>
      <c r="F9087" s="135" t="s">
        <v>20</v>
      </c>
      <c r="G9087" s="135" t="s">
        <v>20</v>
      </c>
      <c r="H9087" s="135" t="s">
        <v>20</v>
      </c>
      <c r="I9087" s="135" t="s">
        <v>20</v>
      </c>
      <c r="J9087" s="136">
        <v>2.25</v>
      </c>
      <c r="K9087" s="136">
        <v>1.34</v>
      </c>
      <c r="L9087" s="136">
        <v>0.92</v>
      </c>
      <c r="M9087" s="137" t="str">
        <f t="shared" si="141"/>
        <v>P</v>
      </c>
      <c r="N9087" s="174" t="s">
        <v>10681</v>
      </c>
      <c r="O9087" s="149" t="s">
        <v>1506</v>
      </c>
      <c r="P9087" s="149" t="s">
        <v>9435</v>
      </c>
      <c r="Q9087" s="150" t="s">
        <v>10106</v>
      </c>
      <c r="R9087" s="189">
        <v>11.58</v>
      </c>
    </row>
    <row r="9088" spans="1:18" x14ac:dyDescent="0.25">
      <c r="A9088" s="132">
        <v>1091745</v>
      </c>
      <c r="B9088" s="145" t="s">
        <v>7801</v>
      </c>
      <c r="C9088" s="132">
        <v>6</v>
      </c>
      <c r="D9088" s="132">
        <v>156</v>
      </c>
      <c r="E9088" s="186" t="s">
        <v>21</v>
      </c>
      <c r="F9088" s="132">
        <v>156</v>
      </c>
      <c r="G9088" s="132" t="s">
        <v>20</v>
      </c>
      <c r="H9088" s="132" t="s">
        <v>20</v>
      </c>
      <c r="I9088" s="132" t="s">
        <v>20</v>
      </c>
      <c r="J9088" s="133">
        <v>4.68</v>
      </c>
      <c r="K9088" s="133">
        <v>1.86</v>
      </c>
      <c r="L9088" s="133">
        <v>0.92</v>
      </c>
      <c r="M9088" s="134" t="str">
        <f t="shared" si="141"/>
        <v>P</v>
      </c>
      <c r="N9088" s="173" t="s">
        <v>10681</v>
      </c>
      <c r="O9088" s="146" t="s">
        <v>1506</v>
      </c>
      <c r="P9088" s="146" t="s">
        <v>9435</v>
      </c>
      <c r="Q9088" s="147" t="s">
        <v>10519</v>
      </c>
      <c r="R9088" s="187">
        <v>19.14</v>
      </c>
    </row>
    <row r="9089" spans="1:18" x14ac:dyDescent="0.25">
      <c r="A9089" s="135">
        <v>1091746</v>
      </c>
      <c r="B9089" s="148" t="s">
        <v>7802</v>
      </c>
      <c r="C9089" s="135">
        <v>6</v>
      </c>
      <c r="D9089" s="135">
        <v>611</v>
      </c>
      <c r="E9089" s="188" t="s">
        <v>21</v>
      </c>
      <c r="F9089" s="135" t="s">
        <v>20</v>
      </c>
      <c r="G9089" s="135" t="s">
        <v>20</v>
      </c>
      <c r="H9089" s="135">
        <v>50</v>
      </c>
      <c r="I9089" s="135">
        <v>1</v>
      </c>
      <c r="J9089" s="136">
        <v>1.74</v>
      </c>
      <c r="K9089" s="136">
        <v>1.4</v>
      </c>
      <c r="L9089" s="136">
        <v>0.9</v>
      </c>
      <c r="M9089" s="137" t="str">
        <f t="shared" si="141"/>
        <v>P</v>
      </c>
      <c r="N9089" s="174" t="s">
        <v>10681</v>
      </c>
      <c r="O9089" s="149" t="s">
        <v>1506</v>
      </c>
      <c r="P9089" s="149" t="s">
        <v>9435</v>
      </c>
      <c r="Q9089" s="150" t="s">
        <v>10519</v>
      </c>
      <c r="R9089" s="189">
        <v>16.259999999999998</v>
      </c>
    </row>
    <row r="9090" spans="1:18" x14ac:dyDescent="0.25">
      <c r="A9090" s="132">
        <v>1091747</v>
      </c>
      <c r="B9090" s="145" t="s">
        <v>7803</v>
      </c>
      <c r="C9090" s="132">
        <v>6</v>
      </c>
      <c r="D9090" s="132">
        <v>360</v>
      </c>
      <c r="E9090" s="186" t="s">
        <v>21</v>
      </c>
      <c r="F9090" s="132" t="s">
        <v>20</v>
      </c>
      <c r="G9090" s="132" t="s">
        <v>20</v>
      </c>
      <c r="H9090" s="132">
        <v>10</v>
      </c>
      <c r="I9090" s="132">
        <v>1</v>
      </c>
      <c r="J9090" s="133">
        <v>1.8</v>
      </c>
      <c r="K9090" s="133">
        <v>1.62</v>
      </c>
      <c r="L9090" s="133">
        <v>1.32</v>
      </c>
      <c r="M9090" s="134" t="str">
        <f t="shared" ref="M9090:M9153" si="142">HYPERLINK(CONCATENATE("T:\Distribution Centre\RDC Department Shared\Cubiscan photos","\",A9090,"-pac.jpg"),"P")</f>
        <v>P</v>
      </c>
      <c r="N9090" s="173" t="s">
        <v>10681</v>
      </c>
      <c r="O9090" s="146" t="s">
        <v>1506</v>
      </c>
      <c r="P9090" s="146" t="s">
        <v>9435</v>
      </c>
      <c r="Q9090" s="147" t="s">
        <v>10519</v>
      </c>
      <c r="R9090" s="187">
        <v>11.82</v>
      </c>
    </row>
    <row r="9091" spans="1:18" x14ac:dyDescent="0.25">
      <c r="A9091" s="135">
        <v>1091748</v>
      </c>
      <c r="B9091" s="148" t="s">
        <v>7804</v>
      </c>
      <c r="C9091" s="135">
        <v>6</v>
      </c>
      <c r="D9091" s="135">
        <v>198</v>
      </c>
      <c r="E9091" s="188" t="s">
        <v>21</v>
      </c>
      <c r="F9091" s="135">
        <v>264</v>
      </c>
      <c r="G9091" s="135" t="s">
        <v>20</v>
      </c>
      <c r="H9091" s="135" t="s">
        <v>20</v>
      </c>
      <c r="I9091" s="135" t="s">
        <v>20</v>
      </c>
      <c r="J9091" s="136">
        <v>2.5</v>
      </c>
      <c r="K9091" s="136">
        <v>1.88</v>
      </c>
      <c r="L9091" s="136">
        <v>1.27</v>
      </c>
      <c r="M9091" s="137" t="str">
        <f t="shared" si="142"/>
        <v>P</v>
      </c>
      <c r="N9091" s="174" t="s">
        <v>10681</v>
      </c>
      <c r="O9091" s="149" t="s">
        <v>1506</v>
      </c>
      <c r="P9091" s="149" t="s">
        <v>9435</v>
      </c>
      <c r="Q9091" s="150" t="s">
        <v>10519</v>
      </c>
      <c r="R9091" s="189">
        <v>16.02</v>
      </c>
    </row>
    <row r="9092" spans="1:18" x14ac:dyDescent="0.25">
      <c r="A9092" s="132">
        <v>1091749</v>
      </c>
      <c r="B9092" s="145" t="s">
        <v>7805</v>
      </c>
      <c r="C9092" s="132">
        <v>6</v>
      </c>
      <c r="D9092" s="132">
        <v>108</v>
      </c>
      <c r="E9092" s="186" t="s">
        <v>20</v>
      </c>
      <c r="F9092" s="132" t="s">
        <v>20</v>
      </c>
      <c r="G9092" s="132" t="s">
        <v>20</v>
      </c>
      <c r="H9092" s="132" t="s">
        <v>20</v>
      </c>
      <c r="I9092" s="132" t="s">
        <v>20</v>
      </c>
      <c r="J9092" s="133">
        <v>2.9</v>
      </c>
      <c r="K9092" s="133">
        <v>2.54</v>
      </c>
      <c r="L9092" s="133">
        <v>1.28</v>
      </c>
      <c r="M9092" s="134" t="str">
        <f t="shared" si="142"/>
        <v>P</v>
      </c>
      <c r="N9092" s="173" t="s">
        <v>10681</v>
      </c>
      <c r="O9092" s="146" t="s">
        <v>1506</v>
      </c>
      <c r="P9092" s="146" t="s">
        <v>9435</v>
      </c>
      <c r="Q9092" s="147" t="s">
        <v>10519</v>
      </c>
      <c r="R9092" s="187">
        <v>25.14</v>
      </c>
    </row>
    <row r="9093" spans="1:18" x14ac:dyDescent="0.25">
      <c r="A9093" s="135">
        <v>1091750</v>
      </c>
      <c r="B9093" s="148" t="s">
        <v>7806</v>
      </c>
      <c r="C9093" s="135">
        <v>6</v>
      </c>
      <c r="D9093" s="135">
        <v>144</v>
      </c>
      <c r="E9093" s="188" t="s">
        <v>21</v>
      </c>
      <c r="F9093" s="135">
        <v>176</v>
      </c>
      <c r="G9093" s="135" t="s">
        <v>20</v>
      </c>
      <c r="H9093" s="135" t="s">
        <v>20</v>
      </c>
      <c r="I9093" s="135" t="s">
        <v>20</v>
      </c>
      <c r="J9093" s="136">
        <v>4.08</v>
      </c>
      <c r="K9093" s="136">
        <v>1.57</v>
      </c>
      <c r="L9093" s="136">
        <v>1.32</v>
      </c>
      <c r="M9093" s="137" t="str">
        <f t="shared" si="142"/>
        <v>P</v>
      </c>
      <c r="N9093" s="174" t="s">
        <v>10681</v>
      </c>
      <c r="O9093" s="149" t="s">
        <v>1506</v>
      </c>
      <c r="P9093" s="149" t="s">
        <v>9435</v>
      </c>
      <c r="Q9093" s="150" t="s">
        <v>10519</v>
      </c>
      <c r="R9093" s="189">
        <v>15.66</v>
      </c>
    </row>
    <row r="9094" spans="1:18" x14ac:dyDescent="0.25">
      <c r="A9094" s="132">
        <v>1091751</v>
      </c>
      <c r="B9094" s="145" t="s">
        <v>7807</v>
      </c>
      <c r="C9094" s="132">
        <v>6</v>
      </c>
      <c r="D9094" s="132">
        <v>98</v>
      </c>
      <c r="E9094" s="186" t="s">
        <v>21</v>
      </c>
      <c r="F9094" s="132">
        <v>126</v>
      </c>
      <c r="G9094" s="132" t="s">
        <v>20</v>
      </c>
      <c r="H9094" s="132" t="s">
        <v>20</v>
      </c>
      <c r="I9094" s="132" t="s">
        <v>20</v>
      </c>
      <c r="J9094" s="133">
        <v>4.5</v>
      </c>
      <c r="K9094" s="133">
        <v>1.75</v>
      </c>
      <c r="L9094" s="133">
        <v>1.72</v>
      </c>
      <c r="M9094" s="134" t="str">
        <f t="shared" si="142"/>
        <v>P</v>
      </c>
      <c r="N9094" s="173" t="s">
        <v>10681</v>
      </c>
      <c r="O9094" s="146" t="s">
        <v>1506</v>
      </c>
      <c r="P9094" s="146" t="s">
        <v>9435</v>
      </c>
      <c r="Q9094" s="147" t="s">
        <v>10519</v>
      </c>
      <c r="R9094" s="187">
        <v>19.559999999999999</v>
      </c>
    </row>
    <row r="9095" spans="1:18" x14ac:dyDescent="0.25">
      <c r="A9095" s="135">
        <v>1091752</v>
      </c>
      <c r="B9095" s="148" t="s">
        <v>7808</v>
      </c>
      <c r="C9095" s="135">
        <v>6</v>
      </c>
      <c r="D9095" s="135">
        <v>63</v>
      </c>
      <c r="E9095" s="188" t="s">
        <v>21</v>
      </c>
      <c r="F9095" s="135">
        <v>81</v>
      </c>
      <c r="G9095" s="135" t="s">
        <v>20</v>
      </c>
      <c r="H9095" s="135" t="s">
        <v>20</v>
      </c>
      <c r="I9095" s="135" t="s">
        <v>20</v>
      </c>
      <c r="J9095" s="136">
        <v>5.14</v>
      </c>
      <c r="K9095" s="136">
        <v>2.13</v>
      </c>
      <c r="L9095" s="136">
        <v>1.66</v>
      </c>
      <c r="M9095" s="137" t="str">
        <f t="shared" si="142"/>
        <v>P</v>
      </c>
      <c r="N9095" s="174" t="s">
        <v>10681</v>
      </c>
      <c r="O9095" s="149" t="s">
        <v>1506</v>
      </c>
      <c r="P9095" s="149" t="s">
        <v>9435</v>
      </c>
      <c r="Q9095" s="150" t="s">
        <v>10106</v>
      </c>
      <c r="R9095" s="189">
        <v>27.06</v>
      </c>
    </row>
    <row r="9096" spans="1:18" x14ac:dyDescent="0.25">
      <c r="A9096" s="132">
        <v>1091753</v>
      </c>
      <c r="B9096" s="145" t="s">
        <v>7809</v>
      </c>
      <c r="C9096" s="132">
        <v>6</v>
      </c>
      <c r="D9096" s="132">
        <v>104</v>
      </c>
      <c r="E9096" s="186" t="s">
        <v>21</v>
      </c>
      <c r="F9096" s="132">
        <v>130</v>
      </c>
      <c r="G9096" s="132" t="s">
        <v>20</v>
      </c>
      <c r="H9096" s="132" t="s">
        <v>20</v>
      </c>
      <c r="I9096" s="132" t="s">
        <v>20</v>
      </c>
      <c r="J9096" s="133">
        <v>3.52</v>
      </c>
      <c r="K9096" s="133">
        <v>2.15</v>
      </c>
      <c r="L9096" s="133">
        <v>1.45</v>
      </c>
      <c r="M9096" s="134" t="str">
        <f t="shared" si="142"/>
        <v>P</v>
      </c>
      <c r="N9096" s="173" t="s">
        <v>10681</v>
      </c>
      <c r="O9096" s="146" t="s">
        <v>1506</v>
      </c>
      <c r="P9096" s="146" t="s">
        <v>9435</v>
      </c>
      <c r="Q9096" s="147" t="s">
        <v>10519</v>
      </c>
      <c r="R9096" s="187">
        <v>20.88</v>
      </c>
    </row>
    <row r="9097" spans="1:18" x14ac:dyDescent="0.25">
      <c r="A9097" s="135">
        <v>1091757</v>
      </c>
      <c r="B9097" s="148" t="s">
        <v>1175</v>
      </c>
      <c r="C9097" s="135">
        <v>3</v>
      </c>
      <c r="D9097" s="135">
        <v>1024</v>
      </c>
      <c r="E9097" s="188">
        <v>16</v>
      </c>
      <c r="F9097" s="135">
        <v>1200</v>
      </c>
      <c r="G9097" s="135">
        <v>92</v>
      </c>
      <c r="H9097" s="135" t="s">
        <v>20</v>
      </c>
      <c r="I9097" s="135">
        <v>1</v>
      </c>
      <c r="J9097" s="136">
        <v>2.09</v>
      </c>
      <c r="K9097" s="136">
        <v>1.2</v>
      </c>
      <c r="L9097" s="136">
        <v>0.37</v>
      </c>
      <c r="M9097" s="137" t="str">
        <f t="shared" si="142"/>
        <v>P</v>
      </c>
      <c r="N9097" s="174" t="s">
        <v>10681</v>
      </c>
      <c r="O9097" s="149" t="s">
        <v>1506</v>
      </c>
      <c r="P9097" s="149" t="s">
        <v>9410</v>
      </c>
      <c r="Q9097" s="150" t="s">
        <v>10519</v>
      </c>
      <c r="R9097" s="189">
        <v>6.8999999999999995</v>
      </c>
    </row>
    <row r="9098" spans="1:18" x14ac:dyDescent="0.25">
      <c r="A9098" s="132">
        <v>1091763</v>
      </c>
      <c r="B9098" s="145" t="s">
        <v>7810</v>
      </c>
      <c r="C9098" s="132">
        <v>3</v>
      </c>
      <c r="D9098" s="132">
        <v>3000</v>
      </c>
      <c r="E9098" s="186">
        <v>60</v>
      </c>
      <c r="F9098" s="132" t="s">
        <v>20</v>
      </c>
      <c r="G9098" s="132">
        <v>240</v>
      </c>
      <c r="H9098" s="132" t="s">
        <v>20</v>
      </c>
      <c r="I9098" s="132">
        <v>1</v>
      </c>
      <c r="J9098" s="133">
        <v>0.7</v>
      </c>
      <c r="K9098" s="133">
        <v>0.68</v>
      </c>
      <c r="L9098" s="133">
        <v>0.46</v>
      </c>
      <c r="M9098" s="134" t="str">
        <f t="shared" si="142"/>
        <v>P</v>
      </c>
      <c r="N9098" s="173" t="s">
        <v>10681</v>
      </c>
      <c r="O9098" s="146" t="s">
        <v>1607</v>
      </c>
      <c r="P9098" s="146" t="s">
        <v>9559</v>
      </c>
      <c r="Q9098" s="147" t="s">
        <v>10519</v>
      </c>
      <c r="R9098" s="187">
        <v>8.49</v>
      </c>
    </row>
    <row r="9099" spans="1:18" x14ac:dyDescent="0.25">
      <c r="A9099" s="135">
        <v>1091765</v>
      </c>
      <c r="B9099" s="148" t="s">
        <v>1172</v>
      </c>
      <c r="C9099" s="135">
        <v>3</v>
      </c>
      <c r="D9099" s="135">
        <v>3000</v>
      </c>
      <c r="E9099" s="188">
        <v>60</v>
      </c>
      <c r="F9099" s="135" t="s">
        <v>20</v>
      </c>
      <c r="G9099" s="135">
        <v>240</v>
      </c>
      <c r="H9099" s="135" t="s">
        <v>20</v>
      </c>
      <c r="I9099" s="135">
        <v>1</v>
      </c>
      <c r="J9099" s="136">
        <v>0.72</v>
      </c>
      <c r="K9099" s="136">
        <v>0.72</v>
      </c>
      <c r="L9099" s="136">
        <v>0.47</v>
      </c>
      <c r="M9099" s="137" t="str">
        <f t="shared" si="142"/>
        <v>P</v>
      </c>
      <c r="N9099" s="174" t="s">
        <v>10681</v>
      </c>
      <c r="O9099" s="149" t="s">
        <v>1607</v>
      </c>
      <c r="P9099" s="149" t="s">
        <v>9559</v>
      </c>
      <c r="Q9099" s="150" t="s">
        <v>10519</v>
      </c>
      <c r="R9099" s="189">
        <v>7.2900000000000009</v>
      </c>
    </row>
    <row r="9100" spans="1:18" x14ac:dyDescent="0.25">
      <c r="A9100" s="132">
        <v>1091767</v>
      </c>
      <c r="B9100" s="145" t="s">
        <v>1173</v>
      </c>
      <c r="C9100" s="132">
        <v>3</v>
      </c>
      <c r="D9100" s="132" t="s">
        <v>20</v>
      </c>
      <c r="E9100" s="186">
        <v>60</v>
      </c>
      <c r="F9100" s="132" t="s">
        <v>20</v>
      </c>
      <c r="G9100" s="132">
        <v>240</v>
      </c>
      <c r="H9100" s="132" t="s">
        <v>20</v>
      </c>
      <c r="I9100" s="132">
        <v>1</v>
      </c>
      <c r="J9100" s="133">
        <v>0.7</v>
      </c>
      <c r="K9100" s="133">
        <v>0.7</v>
      </c>
      <c r="L9100" s="133">
        <v>0.47</v>
      </c>
      <c r="M9100" s="134" t="str">
        <f t="shared" si="142"/>
        <v>P</v>
      </c>
      <c r="N9100" s="173" t="s">
        <v>10681</v>
      </c>
      <c r="O9100" s="146" t="s">
        <v>1607</v>
      </c>
      <c r="P9100" s="146" t="s">
        <v>9559</v>
      </c>
      <c r="Q9100" s="147" t="s">
        <v>10519</v>
      </c>
      <c r="R9100" s="187">
        <v>7.6499999999999995</v>
      </c>
    </row>
    <row r="9101" spans="1:18" x14ac:dyDescent="0.25">
      <c r="A9101" s="135">
        <v>1091768</v>
      </c>
      <c r="B9101" s="148" t="s">
        <v>7811</v>
      </c>
      <c r="C9101" s="135">
        <v>3</v>
      </c>
      <c r="D9101" s="135">
        <v>5000</v>
      </c>
      <c r="E9101" s="188">
        <v>100</v>
      </c>
      <c r="F9101" s="135" t="s">
        <v>20</v>
      </c>
      <c r="G9101" s="135">
        <v>400</v>
      </c>
      <c r="H9101" s="135" t="s">
        <v>20</v>
      </c>
      <c r="I9101" s="135">
        <v>1</v>
      </c>
      <c r="J9101" s="136">
        <v>1.26</v>
      </c>
      <c r="K9101" s="136">
        <v>0.52</v>
      </c>
      <c r="L9101" s="136">
        <v>0.18</v>
      </c>
      <c r="M9101" s="137" t="str">
        <f t="shared" si="142"/>
        <v>P</v>
      </c>
      <c r="N9101" s="174" t="s">
        <v>10681</v>
      </c>
      <c r="O9101" s="149" t="s">
        <v>1607</v>
      </c>
      <c r="P9101" s="149" t="s">
        <v>9524</v>
      </c>
      <c r="Q9101" s="150" t="s">
        <v>10519</v>
      </c>
      <c r="R9101" s="189">
        <v>3.21</v>
      </c>
    </row>
    <row r="9102" spans="1:18" x14ac:dyDescent="0.25">
      <c r="A9102" s="132">
        <v>1091770</v>
      </c>
      <c r="B9102" s="145" t="s">
        <v>37</v>
      </c>
      <c r="C9102" s="132">
        <v>3</v>
      </c>
      <c r="D9102" s="132">
        <v>4320</v>
      </c>
      <c r="E9102" s="186">
        <v>48</v>
      </c>
      <c r="F9102" s="132">
        <v>7200</v>
      </c>
      <c r="G9102" s="132">
        <v>384</v>
      </c>
      <c r="H9102" s="132" t="s">
        <v>20</v>
      </c>
      <c r="I9102" s="132">
        <v>1</v>
      </c>
      <c r="J9102" s="133">
        <v>1.52</v>
      </c>
      <c r="K9102" s="133">
        <v>0.51</v>
      </c>
      <c r="L9102" s="133">
        <v>0.18</v>
      </c>
      <c r="M9102" s="134" t="str">
        <f t="shared" si="142"/>
        <v>P</v>
      </c>
      <c r="N9102" s="173" t="s">
        <v>10681</v>
      </c>
      <c r="O9102" s="146" t="s">
        <v>1614</v>
      </c>
      <c r="P9102" s="146" t="s">
        <v>9511</v>
      </c>
      <c r="Q9102" s="147" t="s">
        <v>10519</v>
      </c>
      <c r="R9102" s="187">
        <v>1.92</v>
      </c>
    </row>
    <row r="9103" spans="1:18" x14ac:dyDescent="0.25">
      <c r="A9103" s="135">
        <v>1091772</v>
      </c>
      <c r="B9103" s="148" t="s">
        <v>39</v>
      </c>
      <c r="C9103" s="135">
        <v>3</v>
      </c>
      <c r="D9103" s="135">
        <v>4320</v>
      </c>
      <c r="E9103" s="188">
        <v>48</v>
      </c>
      <c r="F9103" s="135">
        <v>7200</v>
      </c>
      <c r="G9103" s="135">
        <v>384</v>
      </c>
      <c r="H9103" s="135" t="s">
        <v>20</v>
      </c>
      <c r="I9103" s="135">
        <v>1</v>
      </c>
      <c r="J9103" s="136">
        <v>1.54</v>
      </c>
      <c r="K9103" s="136">
        <v>0.53</v>
      </c>
      <c r="L9103" s="136">
        <v>0.19</v>
      </c>
      <c r="M9103" s="137" t="str">
        <f t="shared" si="142"/>
        <v>P</v>
      </c>
      <c r="N9103" s="174" t="s">
        <v>10681</v>
      </c>
      <c r="O9103" s="149" t="s">
        <v>1614</v>
      </c>
      <c r="P9103" s="149" t="s">
        <v>9511</v>
      </c>
      <c r="Q9103" s="150" t="s">
        <v>10519</v>
      </c>
      <c r="R9103" s="189">
        <v>1.8900000000000001</v>
      </c>
    </row>
    <row r="9104" spans="1:18" x14ac:dyDescent="0.25">
      <c r="A9104" s="132">
        <v>1091773</v>
      </c>
      <c r="B9104" s="145" t="s">
        <v>40</v>
      </c>
      <c r="C9104" s="132">
        <v>3</v>
      </c>
      <c r="D9104" s="132">
        <v>4320</v>
      </c>
      <c r="E9104" s="186">
        <v>48</v>
      </c>
      <c r="F9104" s="132">
        <v>7200</v>
      </c>
      <c r="G9104" s="132">
        <v>384</v>
      </c>
      <c r="H9104" s="132" t="s">
        <v>20</v>
      </c>
      <c r="I9104" s="132">
        <v>1</v>
      </c>
      <c r="J9104" s="133">
        <v>1.54</v>
      </c>
      <c r="K9104" s="133">
        <v>0.53</v>
      </c>
      <c r="L9104" s="133">
        <v>0.19</v>
      </c>
      <c r="M9104" s="134" t="str">
        <f t="shared" si="142"/>
        <v>P</v>
      </c>
      <c r="N9104" s="173" t="s">
        <v>10681</v>
      </c>
      <c r="O9104" s="146" t="s">
        <v>1614</v>
      </c>
      <c r="P9104" s="146" t="s">
        <v>9511</v>
      </c>
      <c r="Q9104" s="147" t="s">
        <v>10519</v>
      </c>
      <c r="R9104" s="187">
        <v>1.83</v>
      </c>
    </row>
    <row r="9105" spans="1:18" x14ac:dyDescent="0.25">
      <c r="A9105" s="135">
        <v>1091774</v>
      </c>
      <c r="B9105" s="148" t="s">
        <v>41</v>
      </c>
      <c r="C9105" s="135">
        <v>3</v>
      </c>
      <c r="D9105" s="135">
        <v>4320</v>
      </c>
      <c r="E9105" s="188">
        <v>48</v>
      </c>
      <c r="F9105" s="135">
        <v>7200</v>
      </c>
      <c r="G9105" s="135">
        <v>384</v>
      </c>
      <c r="H9105" s="135" t="s">
        <v>20</v>
      </c>
      <c r="I9105" s="135">
        <v>1</v>
      </c>
      <c r="J9105" s="136">
        <v>1.52</v>
      </c>
      <c r="K9105" s="136">
        <v>0.5</v>
      </c>
      <c r="L9105" s="136">
        <v>0.16</v>
      </c>
      <c r="M9105" s="137" t="str">
        <f t="shared" si="142"/>
        <v>P</v>
      </c>
      <c r="N9105" s="174" t="s">
        <v>10681</v>
      </c>
      <c r="O9105" s="149" t="s">
        <v>1614</v>
      </c>
      <c r="P9105" s="149" t="s">
        <v>9511</v>
      </c>
      <c r="Q9105" s="150" t="s">
        <v>10519</v>
      </c>
      <c r="R9105" s="189">
        <v>1.92</v>
      </c>
    </row>
    <row r="9106" spans="1:18" x14ac:dyDescent="0.25">
      <c r="A9106" s="132">
        <v>1091776</v>
      </c>
      <c r="B9106" s="145" t="s">
        <v>8603</v>
      </c>
      <c r="C9106" s="132">
        <v>3</v>
      </c>
      <c r="D9106" s="132">
        <v>4320</v>
      </c>
      <c r="E9106" s="186">
        <v>48</v>
      </c>
      <c r="F9106" s="132">
        <v>7200</v>
      </c>
      <c r="G9106" s="132">
        <v>384</v>
      </c>
      <c r="H9106" s="132" t="s">
        <v>20</v>
      </c>
      <c r="I9106" s="132">
        <v>1</v>
      </c>
      <c r="J9106" s="133">
        <v>1.52</v>
      </c>
      <c r="K9106" s="133">
        <v>0.51</v>
      </c>
      <c r="L9106" s="133">
        <v>0.18</v>
      </c>
      <c r="M9106" s="134" t="str">
        <f t="shared" si="142"/>
        <v>P</v>
      </c>
      <c r="N9106" s="171" t="s">
        <v>10681</v>
      </c>
      <c r="O9106" s="146" t="s">
        <v>1614</v>
      </c>
      <c r="P9106" s="146" t="s">
        <v>9511</v>
      </c>
      <c r="Q9106" s="147" t="s">
        <v>10519</v>
      </c>
      <c r="R9106" s="187">
        <v>1.9500000000000002</v>
      </c>
    </row>
    <row r="9107" spans="1:18" x14ac:dyDescent="0.25">
      <c r="A9107" s="135">
        <v>1091777</v>
      </c>
      <c r="B9107" s="148" t="s">
        <v>8068</v>
      </c>
      <c r="C9107" s="135">
        <v>3</v>
      </c>
      <c r="D9107" s="135">
        <v>4320</v>
      </c>
      <c r="E9107" s="188">
        <v>48</v>
      </c>
      <c r="F9107" s="135">
        <v>7200</v>
      </c>
      <c r="G9107" s="135">
        <v>384</v>
      </c>
      <c r="H9107" s="135" t="s">
        <v>20</v>
      </c>
      <c r="I9107" s="135">
        <v>1</v>
      </c>
      <c r="J9107" s="136">
        <v>1.52</v>
      </c>
      <c r="K9107" s="136">
        <v>0.52</v>
      </c>
      <c r="L9107" s="136">
        <v>0.2</v>
      </c>
      <c r="M9107" s="137" t="str">
        <f t="shared" si="142"/>
        <v>P</v>
      </c>
      <c r="N9107" s="172" t="s">
        <v>10681</v>
      </c>
      <c r="O9107" s="149" t="s">
        <v>1614</v>
      </c>
      <c r="P9107" s="149" t="s">
        <v>9511</v>
      </c>
      <c r="Q9107" s="150" t="s">
        <v>10519</v>
      </c>
      <c r="R9107" s="189">
        <v>1.5</v>
      </c>
    </row>
    <row r="9108" spans="1:18" x14ac:dyDescent="0.25">
      <c r="A9108" s="132">
        <v>1091778</v>
      </c>
      <c r="B9108" s="145" t="s">
        <v>851</v>
      </c>
      <c r="C9108" s="132">
        <v>6</v>
      </c>
      <c r="D9108" s="132">
        <v>528</v>
      </c>
      <c r="E9108" s="186">
        <v>12</v>
      </c>
      <c r="F9108" s="132">
        <v>792</v>
      </c>
      <c r="G9108" s="132">
        <v>48</v>
      </c>
      <c r="H9108" s="132" t="s">
        <v>20</v>
      </c>
      <c r="I9108" s="132">
        <v>1</v>
      </c>
      <c r="J9108" s="133">
        <v>1.42</v>
      </c>
      <c r="K9108" s="133">
        <v>2.9</v>
      </c>
      <c r="L9108" s="133">
        <v>0.84</v>
      </c>
      <c r="M9108" s="134" t="str">
        <f t="shared" si="142"/>
        <v>P</v>
      </c>
      <c r="N9108" s="171" t="s">
        <v>10682</v>
      </c>
      <c r="O9108" s="146" t="s">
        <v>1500</v>
      </c>
      <c r="P9108" s="146" t="s">
        <v>9456</v>
      </c>
      <c r="Q9108" s="147" t="s">
        <v>10519</v>
      </c>
      <c r="R9108" s="187">
        <v>4.08</v>
      </c>
    </row>
    <row r="9109" spans="1:18" x14ac:dyDescent="0.25">
      <c r="A9109" s="135">
        <v>1091779</v>
      </c>
      <c r="B9109" s="148" t="s">
        <v>1251</v>
      </c>
      <c r="C9109" s="135">
        <v>6</v>
      </c>
      <c r="D9109" s="135">
        <v>960</v>
      </c>
      <c r="E9109" s="188" t="s">
        <v>21</v>
      </c>
      <c r="F9109" s="135" t="s">
        <v>20</v>
      </c>
      <c r="G9109" s="135">
        <v>48</v>
      </c>
      <c r="H9109" s="135" t="s">
        <v>20</v>
      </c>
      <c r="I9109" s="135">
        <v>1</v>
      </c>
      <c r="J9109" s="136">
        <v>2.34</v>
      </c>
      <c r="K9109" s="136">
        <v>1.2</v>
      </c>
      <c r="L9109" s="136">
        <v>0.45</v>
      </c>
      <c r="M9109" s="137" t="str">
        <f t="shared" si="142"/>
        <v>P</v>
      </c>
      <c r="N9109" s="172" t="s">
        <v>10682</v>
      </c>
      <c r="O9109" s="149" t="s">
        <v>1500</v>
      </c>
      <c r="P9109" s="149" t="s">
        <v>9418</v>
      </c>
      <c r="Q9109" s="150" t="s">
        <v>10519</v>
      </c>
      <c r="R9109" s="189">
        <v>3.3600000000000003</v>
      </c>
    </row>
    <row r="9110" spans="1:18" x14ac:dyDescent="0.25">
      <c r="A9110" s="132">
        <v>1091780</v>
      </c>
      <c r="B9110" s="145" t="s">
        <v>7812</v>
      </c>
      <c r="C9110" s="132">
        <v>3</v>
      </c>
      <c r="D9110" s="132">
        <v>480</v>
      </c>
      <c r="E9110" s="186">
        <v>20</v>
      </c>
      <c r="F9110" s="132">
        <v>640</v>
      </c>
      <c r="G9110" s="132" t="s">
        <v>20</v>
      </c>
      <c r="H9110" s="132" t="s">
        <v>20</v>
      </c>
      <c r="I9110" s="132" t="s">
        <v>20</v>
      </c>
      <c r="J9110" s="133">
        <v>3.95</v>
      </c>
      <c r="K9110" s="133">
        <v>1.84</v>
      </c>
      <c r="L9110" s="133">
        <v>0.46</v>
      </c>
      <c r="M9110" s="134" t="str">
        <f t="shared" si="142"/>
        <v>P</v>
      </c>
      <c r="N9110" s="173" t="s">
        <v>10682</v>
      </c>
      <c r="O9110" s="146" t="s">
        <v>1587</v>
      </c>
      <c r="P9110" s="146" t="s">
        <v>9421</v>
      </c>
      <c r="Q9110" s="147" t="s">
        <v>10519</v>
      </c>
      <c r="R9110" s="187">
        <v>5.76</v>
      </c>
    </row>
    <row r="9111" spans="1:18" x14ac:dyDescent="0.25">
      <c r="A9111" s="135">
        <v>1091784</v>
      </c>
      <c r="B9111" s="148" t="s">
        <v>7813</v>
      </c>
      <c r="C9111" s="135">
        <v>4</v>
      </c>
      <c r="D9111" s="135">
        <v>45</v>
      </c>
      <c r="E9111" s="188" t="s">
        <v>21</v>
      </c>
      <c r="F9111" s="135">
        <v>54</v>
      </c>
      <c r="G9111" s="135" t="s">
        <v>21</v>
      </c>
      <c r="H9111" s="135" t="s">
        <v>21</v>
      </c>
      <c r="I9111" s="135" t="s">
        <v>21</v>
      </c>
      <c r="J9111" s="136">
        <v>3.44</v>
      </c>
      <c r="K9111" s="136">
        <v>3.1</v>
      </c>
      <c r="L9111" s="136">
        <v>2.2799999999999998</v>
      </c>
      <c r="M9111" s="137" t="str">
        <f t="shared" si="142"/>
        <v>P</v>
      </c>
      <c r="N9111" s="174" t="s">
        <v>10682</v>
      </c>
      <c r="O9111" s="149" t="s">
        <v>1500</v>
      </c>
      <c r="P9111" s="149" t="s">
        <v>9418</v>
      </c>
      <c r="Q9111" s="150" t="s">
        <v>10519</v>
      </c>
      <c r="R9111" s="189">
        <v>8.8000000000000007</v>
      </c>
    </row>
    <row r="9112" spans="1:18" x14ac:dyDescent="0.25">
      <c r="A9112" s="132">
        <v>1091785</v>
      </c>
      <c r="B9112" s="145" t="s">
        <v>7814</v>
      </c>
      <c r="C9112" s="132">
        <v>3</v>
      </c>
      <c r="D9112" s="132">
        <v>4000</v>
      </c>
      <c r="E9112" s="186">
        <v>24</v>
      </c>
      <c r="F9112" s="132" t="s">
        <v>20</v>
      </c>
      <c r="G9112" s="132">
        <v>288</v>
      </c>
      <c r="H9112" s="132" t="s">
        <v>20</v>
      </c>
      <c r="I9112" s="132">
        <v>1</v>
      </c>
      <c r="J9112" s="133">
        <v>1.1000000000000001</v>
      </c>
      <c r="K9112" s="133">
        <v>0.5</v>
      </c>
      <c r="L9112" s="133">
        <v>0.15</v>
      </c>
      <c r="M9112" s="134" t="str">
        <f t="shared" si="142"/>
        <v>P</v>
      </c>
      <c r="N9112" s="173" t="s">
        <v>10681</v>
      </c>
      <c r="O9112" s="146" t="s">
        <v>1614</v>
      </c>
      <c r="P9112" s="146" t="s">
        <v>9511</v>
      </c>
      <c r="Q9112" s="147" t="s">
        <v>10519</v>
      </c>
      <c r="R9112" s="187">
        <v>1.8599999999999999</v>
      </c>
    </row>
    <row r="9113" spans="1:18" x14ac:dyDescent="0.25">
      <c r="A9113" s="135">
        <v>1091786</v>
      </c>
      <c r="B9113" s="148" t="s">
        <v>7815</v>
      </c>
      <c r="C9113" s="135">
        <v>3</v>
      </c>
      <c r="D9113" s="135" t="s">
        <v>20</v>
      </c>
      <c r="E9113" s="188">
        <v>24</v>
      </c>
      <c r="F9113" s="135" t="s">
        <v>20</v>
      </c>
      <c r="G9113" s="135">
        <v>288</v>
      </c>
      <c r="H9113" s="135" t="s">
        <v>20</v>
      </c>
      <c r="I9113" s="135">
        <v>1</v>
      </c>
      <c r="J9113" s="136">
        <v>0.52</v>
      </c>
      <c r="K9113" s="136">
        <v>1.1399999999999999</v>
      </c>
      <c r="L9113" s="136">
        <v>0.24</v>
      </c>
      <c r="M9113" s="137" t="str">
        <f t="shared" si="142"/>
        <v>P</v>
      </c>
      <c r="N9113" s="172" t="s">
        <v>10681</v>
      </c>
      <c r="O9113" s="149" t="s">
        <v>1614</v>
      </c>
      <c r="P9113" s="149" t="s">
        <v>9511</v>
      </c>
      <c r="Q9113" s="150" t="s">
        <v>10519</v>
      </c>
      <c r="R9113" s="189">
        <v>1.8900000000000001</v>
      </c>
    </row>
    <row r="9114" spans="1:18" x14ac:dyDescent="0.25">
      <c r="A9114" s="132">
        <v>1091787</v>
      </c>
      <c r="B9114" s="145" t="s">
        <v>7816</v>
      </c>
      <c r="C9114" s="132">
        <v>3</v>
      </c>
      <c r="D9114" s="132" t="s">
        <v>20</v>
      </c>
      <c r="E9114" s="186">
        <v>24</v>
      </c>
      <c r="F9114" s="132" t="s">
        <v>20</v>
      </c>
      <c r="G9114" s="132">
        <v>288</v>
      </c>
      <c r="H9114" s="132" t="s">
        <v>20</v>
      </c>
      <c r="I9114" s="132">
        <v>1</v>
      </c>
      <c r="J9114" s="133">
        <v>0.18</v>
      </c>
      <c r="K9114" s="133">
        <v>0.55000000000000004</v>
      </c>
      <c r="L9114" s="133">
        <v>1.1399999999999999</v>
      </c>
      <c r="M9114" s="134" t="str">
        <f t="shared" si="142"/>
        <v>P</v>
      </c>
      <c r="N9114" s="171" t="s">
        <v>10681</v>
      </c>
      <c r="O9114" s="146" t="s">
        <v>1614</v>
      </c>
      <c r="P9114" s="146" t="s">
        <v>9511</v>
      </c>
      <c r="Q9114" s="147" t="s">
        <v>10519</v>
      </c>
      <c r="R9114" s="187">
        <v>1.83</v>
      </c>
    </row>
    <row r="9115" spans="1:18" x14ac:dyDescent="0.25">
      <c r="A9115" s="135">
        <v>1091789</v>
      </c>
      <c r="B9115" s="148" t="s">
        <v>7817</v>
      </c>
      <c r="C9115" s="135">
        <v>6</v>
      </c>
      <c r="D9115" s="135" t="s">
        <v>20</v>
      </c>
      <c r="E9115" s="188" t="s">
        <v>20</v>
      </c>
      <c r="F9115" s="135" t="s">
        <v>20</v>
      </c>
      <c r="G9115" s="135" t="s">
        <v>20</v>
      </c>
      <c r="H9115" s="135" t="s">
        <v>20</v>
      </c>
      <c r="I9115" s="135" t="s">
        <v>20</v>
      </c>
      <c r="J9115" s="136">
        <v>6</v>
      </c>
      <c r="K9115" s="136">
        <v>2.8</v>
      </c>
      <c r="L9115" s="136">
        <v>1</v>
      </c>
      <c r="M9115" s="137" t="str">
        <f t="shared" si="142"/>
        <v>P</v>
      </c>
      <c r="N9115" s="174" t="s">
        <v>10682</v>
      </c>
      <c r="O9115" s="149" t="s">
        <v>1500</v>
      </c>
      <c r="P9115" s="149" t="s">
        <v>9523</v>
      </c>
      <c r="Q9115" s="150" t="s">
        <v>10519</v>
      </c>
      <c r="R9115" s="189">
        <v>7.2537313432835813</v>
      </c>
    </row>
    <row r="9116" spans="1:18" x14ac:dyDescent="0.25">
      <c r="A9116" s="132">
        <v>1091790</v>
      </c>
      <c r="B9116" s="145" t="s">
        <v>7818</v>
      </c>
      <c r="C9116" s="132">
        <v>6</v>
      </c>
      <c r="D9116" s="132" t="s">
        <v>20</v>
      </c>
      <c r="E9116" s="186" t="s">
        <v>20</v>
      </c>
      <c r="F9116" s="132" t="s">
        <v>20</v>
      </c>
      <c r="G9116" s="132" t="s">
        <v>20</v>
      </c>
      <c r="H9116" s="132" t="s">
        <v>20</v>
      </c>
      <c r="I9116" s="132" t="s">
        <v>20</v>
      </c>
      <c r="J9116" s="133">
        <v>6.4</v>
      </c>
      <c r="K9116" s="133">
        <v>2.8</v>
      </c>
      <c r="L9116" s="133">
        <v>1.5</v>
      </c>
      <c r="M9116" s="134" t="str">
        <f t="shared" si="142"/>
        <v>P</v>
      </c>
      <c r="N9116" s="173" t="s">
        <v>10682</v>
      </c>
      <c r="O9116" s="146" t="s">
        <v>1500</v>
      </c>
      <c r="P9116" s="146" t="s">
        <v>9523</v>
      </c>
      <c r="Q9116" s="147" t="s">
        <v>10519</v>
      </c>
      <c r="R9116" s="187">
        <v>7.7462686567164187</v>
      </c>
    </row>
    <row r="9117" spans="1:18" x14ac:dyDescent="0.25">
      <c r="A9117" s="135">
        <v>1091792</v>
      </c>
      <c r="B9117" s="148" t="s">
        <v>8808</v>
      </c>
      <c r="C9117" s="135">
        <v>3</v>
      </c>
      <c r="D9117" s="135" t="s">
        <v>20</v>
      </c>
      <c r="E9117" s="188">
        <v>120</v>
      </c>
      <c r="F9117" s="135" t="s">
        <v>20</v>
      </c>
      <c r="G9117" s="135">
        <v>600</v>
      </c>
      <c r="H9117" s="135" t="s">
        <v>20</v>
      </c>
      <c r="I9117" s="135">
        <v>2</v>
      </c>
      <c r="J9117" s="136">
        <v>0.51</v>
      </c>
      <c r="K9117" s="136">
        <v>1.72</v>
      </c>
      <c r="L9117" s="136">
        <v>0.15</v>
      </c>
      <c r="M9117" s="137" t="str">
        <f t="shared" si="142"/>
        <v>P</v>
      </c>
      <c r="N9117" s="172" t="s">
        <v>10681</v>
      </c>
      <c r="O9117" s="149" t="s">
        <v>1578</v>
      </c>
      <c r="P9117" s="149" t="s">
        <v>9525</v>
      </c>
      <c r="Q9117" s="150" t="s">
        <v>10519</v>
      </c>
      <c r="R9117" s="189">
        <v>2.2800000000000002</v>
      </c>
    </row>
    <row r="9118" spans="1:18" x14ac:dyDescent="0.25">
      <c r="A9118" s="132">
        <v>1091793</v>
      </c>
      <c r="B9118" s="145" t="s">
        <v>8809</v>
      </c>
      <c r="C9118" s="132">
        <v>3</v>
      </c>
      <c r="D9118" s="132" t="s">
        <v>20</v>
      </c>
      <c r="E9118" s="186">
        <v>120</v>
      </c>
      <c r="F9118" s="132" t="s">
        <v>20</v>
      </c>
      <c r="G9118" s="132" t="s">
        <v>20</v>
      </c>
      <c r="H9118" s="132">
        <v>1200</v>
      </c>
      <c r="I9118" s="132">
        <v>1</v>
      </c>
      <c r="J9118" s="133">
        <v>0.42</v>
      </c>
      <c r="K9118" s="133">
        <v>1.37</v>
      </c>
      <c r="L9118" s="133">
        <v>0.16</v>
      </c>
      <c r="M9118" s="134" t="str">
        <f t="shared" si="142"/>
        <v>P</v>
      </c>
      <c r="N9118" s="171" t="s">
        <v>10681</v>
      </c>
      <c r="O9118" s="146" t="s">
        <v>1578</v>
      </c>
      <c r="P9118" s="146" t="s">
        <v>9525</v>
      </c>
      <c r="Q9118" s="147" t="s">
        <v>10519</v>
      </c>
      <c r="R9118" s="187">
        <v>2.31</v>
      </c>
    </row>
    <row r="9119" spans="1:18" x14ac:dyDescent="0.25">
      <c r="A9119" s="135">
        <v>1091795</v>
      </c>
      <c r="B9119" s="148" t="s">
        <v>7819</v>
      </c>
      <c r="C9119" s="135">
        <v>1</v>
      </c>
      <c r="D9119" s="135">
        <v>70</v>
      </c>
      <c r="E9119" s="188" t="s">
        <v>21</v>
      </c>
      <c r="F9119" s="135">
        <v>90</v>
      </c>
      <c r="G9119" s="135" t="s">
        <v>20</v>
      </c>
      <c r="H9119" s="135" t="s">
        <v>20</v>
      </c>
      <c r="I9119" s="135" t="s">
        <v>20</v>
      </c>
      <c r="J9119" s="136">
        <v>4.54</v>
      </c>
      <c r="K9119" s="136">
        <v>2.3199999999999998</v>
      </c>
      <c r="L9119" s="136">
        <v>1.53</v>
      </c>
      <c r="M9119" s="137" t="str">
        <f t="shared" si="142"/>
        <v>P</v>
      </c>
      <c r="N9119" s="172" t="s">
        <v>10682</v>
      </c>
      <c r="O9119" s="149" t="s">
        <v>1506</v>
      </c>
      <c r="P9119" s="149" t="s">
        <v>9401</v>
      </c>
      <c r="Q9119" s="150" t="s">
        <v>10519</v>
      </c>
      <c r="R9119" s="189">
        <v>5.75</v>
      </c>
    </row>
    <row r="9120" spans="1:18" x14ac:dyDescent="0.25">
      <c r="A9120" s="132">
        <v>1091799</v>
      </c>
      <c r="B9120" s="145" t="s">
        <v>7820</v>
      </c>
      <c r="C9120" s="132">
        <v>1</v>
      </c>
      <c r="D9120" s="132">
        <v>100</v>
      </c>
      <c r="E9120" s="186" t="s">
        <v>21</v>
      </c>
      <c r="F9120" s="132">
        <v>120</v>
      </c>
      <c r="G9120" s="132" t="s">
        <v>20</v>
      </c>
      <c r="H9120" s="132" t="s">
        <v>20</v>
      </c>
      <c r="I9120" s="132" t="s">
        <v>20</v>
      </c>
      <c r="J9120" s="133">
        <v>4.55</v>
      </c>
      <c r="K9120" s="133">
        <v>2.42</v>
      </c>
      <c r="L9120" s="133">
        <v>1.1200000000000001</v>
      </c>
      <c r="M9120" s="134" t="str">
        <f t="shared" si="142"/>
        <v>P</v>
      </c>
      <c r="N9120" s="173" t="s">
        <v>10682</v>
      </c>
      <c r="O9120" s="146" t="s">
        <v>1506</v>
      </c>
      <c r="P9120" s="146" t="s">
        <v>9401</v>
      </c>
      <c r="Q9120" s="147" t="s">
        <v>10519</v>
      </c>
      <c r="R9120" s="187">
        <v>5.72</v>
      </c>
    </row>
    <row r="9121" spans="1:18" x14ac:dyDescent="0.25">
      <c r="A9121" s="135">
        <v>1091800</v>
      </c>
      <c r="B9121" s="148" t="s">
        <v>7821</v>
      </c>
      <c r="C9121" s="135">
        <v>1</v>
      </c>
      <c r="D9121" s="135">
        <v>80</v>
      </c>
      <c r="E9121" s="188" t="s">
        <v>21</v>
      </c>
      <c r="F9121" s="135">
        <v>100</v>
      </c>
      <c r="G9121" s="135" t="s">
        <v>20</v>
      </c>
      <c r="H9121" s="135" t="s">
        <v>20</v>
      </c>
      <c r="I9121" s="135" t="s">
        <v>20</v>
      </c>
      <c r="J9121" s="136">
        <v>4.55</v>
      </c>
      <c r="K9121" s="136">
        <v>2.4</v>
      </c>
      <c r="L9121" s="136">
        <v>1.4</v>
      </c>
      <c r="M9121" s="137" t="str">
        <f t="shared" si="142"/>
        <v>P</v>
      </c>
      <c r="N9121" s="174" t="s">
        <v>10682</v>
      </c>
      <c r="O9121" s="149" t="s">
        <v>1506</v>
      </c>
      <c r="P9121" s="149" t="s">
        <v>9401</v>
      </c>
      <c r="Q9121" s="150" t="s">
        <v>10519</v>
      </c>
      <c r="R9121" s="189">
        <v>6.15</v>
      </c>
    </row>
    <row r="9122" spans="1:18" x14ac:dyDescent="0.25">
      <c r="A9122" s="132">
        <v>1091802</v>
      </c>
      <c r="B9122" s="145" t="s">
        <v>7822</v>
      </c>
      <c r="C9122" s="132">
        <v>10</v>
      </c>
      <c r="D9122" s="132" t="s">
        <v>20</v>
      </c>
      <c r="E9122" s="186" t="s">
        <v>20</v>
      </c>
      <c r="F9122" s="132" t="s">
        <v>20</v>
      </c>
      <c r="G9122" s="132" t="s">
        <v>20</v>
      </c>
      <c r="H9122" s="132" t="s">
        <v>20</v>
      </c>
      <c r="I9122" s="132" t="s">
        <v>20</v>
      </c>
      <c r="J9122" s="133">
        <v>0.9</v>
      </c>
      <c r="K9122" s="133">
        <v>0.2</v>
      </c>
      <c r="L9122" s="133">
        <v>0.9</v>
      </c>
      <c r="M9122" s="134" t="str">
        <f t="shared" si="142"/>
        <v>P</v>
      </c>
      <c r="N9122" s="173" t="s">
        <v>10681</v>
      </c>
      <c r="O9122" s="146" t="s">
        <v>1506</v>
      </c>
      <c r="P9122" s="146" t="s">
        <v>9442</v>
      </c>
      <c r="Q9122" s="147" t="s">
        <v>10519</v>
      </c>
      <c r="R9122" s="187">
        <v>0.34</v>
      </c>
    </row>
    <row r="9123" spans="1:18" x14ac:dyDescent="0.25">
      <c r="A9123" s="135">
        <v>1091803</v>
      </c>
      <c r="B9123" s="148" t="s">
        <v>10390</v>
      </c>
      <c r="C9123" s="135">
        <v>10</v>
      </c>
      <c r="D9123" s="135" t="s">
        <v>20</v>
      </c>
      <c r="E9123" s="188" t="s">
        <v>20</v>
      </c>
      <c r="F9123" s="135" t="s">
        <v>20</v>
      </c>
      <c r="G9123" s="135" t="s">
        <v>20</v>
      </c>
      <c r="H9123" s="135" t="s">
        <v>20</v>
      </c>
      <c r="I9123" s="135" t="s">
        <v>20</v>
      </c>
      <c r="J9123" s="136">
        <v>0.9</v>
      </c>
      <c r="K9123" s="136">
        <v>0.2</v>
      </c>
      <c r="L9123" s="136">
        <v>0.9</v>
      </c>
      <c r="M9123" s="137" t="str">
        <f t="shared" si="142"/>
        <v>P</v>
      </c>
      <c r="N9123" s="174" t="s">
        <v>10681</v>
      </c>
      <c r="O9123" s="149" t="s">
        <v>1506</v>
      </c>
      <c r="P9123" s="149" t="s">
        <v>9442</v>
      </c>
      <c r="Q9123" s="150" t="s">
        <v>10519</v>
      </c>
      <c r="R9123" s="189">
        <v>0.34</v>
      </c>
    </row>
    <row r="9124" spans="1:18" x14ac:dyDescent="0.25">
      <c r="A9124" s="132">
        <v>1091812</v>
      </c>
      <c r="B9124" s="145" t="s">
        <v>7823</v>
      </c>
      <c r="C9124" s="132">
        <v>1</v>
      </c>
      <c r="D9124" s="132" t="s">
        <v>9548</v>
      </c>
      <c r="E9124" s="186" t="s">
        <v>9548</v>
      </c>
      <c r="F9124" s="132" t="s">
        <v>9548</v>
      </c>
      <c r="G9124" s="132" t="s">
        <v>9548</v>
      </c>
      <c r="H9124" s="132" t="s">
        <v>9548</v>
      </c>
      <c r="I9124" s="132" t="s">
        <v>9548</v>
      </c>
      <c r="J9124" s="133">
        <v>0.43</v>
      </c>
      <c r="K9124" s="133">
        <v>0.43</v>
      </c>
      <c r="L9124" s="133">
        <v>1.47</v>
      </c>
      <c r="M9124" s="134" t="str">
        <f t="shared" si="142"/>
        <v>P</v>
      </c>
      <c r="N9124" s="171" t="s">
        <v>10681</v>
      </c>
      <c r="O9124" s="146" t="s">
        <v>1506</v>
      </c>
      <c r="P9124" s="146" t="s">
        <v>9442</v>
      </c>
      <c r="Q9124" s="147" t="s">
        <v>10106</v>
      </c>
      <c r="R9124" s="187">
        <v>0.88</v>
      </c>
    </row>
    <row r="9125" spans="1:18" x14ac:dyDescent="0.25">
      <c r="A9125" s="135">
        <v>1091813</v>
      </c>
      <c r="B9125" s="148" t="s">
        <v>417</v>
      </c>
      <c r="C9125" s="135">
        <v>3</v>
      </c>
      <c r="D9125" s="135">
        <v>720</v>
      </c>
      <c r="E9125" s="188">
        <v>12</v>
      </c>
      <c r="F9125" s="135">
        <v>1260</v>
      </c>
      <c r="G9125" s="135">
        <v>60</v>
      </c>
      <c r="H9125" s="135">
        <v>72</v>
      </c>
      <c r="I9125" s="135">
        <v>1</v>
      </c>
      <c r="J9125" s="136">
        <v>2.04</v>
      </c>
      <c r="K9125" s="136">
        <v>0.68</v>
      </c>
      <c r="L9125" s="136">
        <v>0.57999999999999996</v>
      </c>
      <c r="M9125" s="137" t="str">
        <f t="shared" si="142"/>
        <v>P</v>
      </c>
      <c r="N9125" s="172" t="s">
        <v>10681</v>
      </c>
      <c r="O9125" s="149" t="s">
        <v>1578</v>
      </c>
      <c r="P9125" s="149" t="s">
        <v>10582</v>
      </c>
      <c r="Q9125" s="150" t="s">
        <v>10519</v>
      </c>
      <c r="R9125" s="189">
        <v>3.21</v>
      </c>
    </row>
    <row r="9126" spans="1:18" x14ac:dyDescent="0.25">
      <c r="A9126" s="132">
        <v>1091814</v>
      </c>
      <c r="B9126" s="145" t="s">
        <v>7824</v>
      </c>
      <c r="C9126" s="132">
        <v>6</v>
      </c>
      <c r="D9126" s="132">
        <v>400</v>
      </c>
      <c r="E9126" s="186">
        <v>10</v>
      </c>
      <c r="F9126" s="132" t="s">
        <v>20</v>
      </c>
      <c r="G9126" s="132" t="s">
        <v>20</v>
      </c>
      <c r="H9126" s="132" t="s">
        <v>20</v>
      </c>
      <c r="I9126" s="132" t="s">
        <v>20</v>
      </c>
      <c r="J9126" s="133">
        <v>3.95</v>
      </c>
      <c r="K9126" s="133">
        <v>2.1</v>
      </c>
      <c r="L9126" s="133">
        <v>0.22</v>
      </c>
      <c r="M9126" s="134" t="str">
        <f t="shared" si="142"/>
        <v>P</v>
      </c>
      <c r="N9126" s="171" t="s">
        <v>10682</v>
      </c>
      <c r="O9126" s="146" t="s">
        <v>1506</v>
      </c>
      <c r="P9126" s="146" t="s">
        <v>9443</v>
      </c>
      <c r="Q9126" s="147" t="s">
        <v>10519</v>
      </c>
      <c r="R9126" s="187">
        <v>4.32</v>
      </c>
    </row>
    <row r="9127" spans="1:18" x14ac:dyDescent="0.25">
      <c r="A9127" s="135">
        <v>1091815</v>
      </c>
      <c r="B9127" s="148" t="s">
        <v>7825</v>
      </c>
      <c r="C9127" s="135">
        <v>1</v>
      </c>
      <c r="D9127" s="135" t="s">
        <v>20</v>
      </c>
      <c r="E9127" s="188" t="s">
        <v>20</v>
      </c>
      <c r="F9127" s="135" t="s">
        <v>20</v>
      </c>
      <c r="G9127" s="135" t="s">
        <v>20</v>
      </c>
      <c r="H9127" s="135" t="s">
        <v>20</v>
      </c>
      <c r="I9127" s="135" t="s">
        <v>20</v>
      </c>
      <c r="J9127" s="136">
        <v>2.2000000000000002</v>
      </c>
      <c r="K9127" s="136">
        <v>0.8</v>
      </c>
      <c r="L9127" s="136">
        <v>1.3</v>
      </c>
      <c r="M9127" s="137" t="str">
        <f t="shared" si="142"/>
        <v>P</v>
      </c>
      <c r="N9127" s="172" t="s">
        <v>10682</v>
      </c>
      <c r="O9127" s="149" t="s">
        <v>1500</v>
      </c>
      <c r="P9127" s="149" t="s">
        <v>9456</v>
      </c>
      <c r="Q9127" s="150" t="s">
        <v>10519</v>
      </c>
      <c r="R9127" s="189">
        <v>1.1865671641791045</v>
      </c>
    </row>
    <row r="9128" spans="1:18" x14ac:dyDescent="0.25">
      <c r="A9128" s="132">
        <v>1091816</v>
      </c>
      <c r="B9128" s="145" t="s">
        <v>7826</v>
      </c>
      <c r="C9128" s="132">
        <v>1</v>
      </c>
      <c r="D9128" s="132" t="s">
        <v>20</v>
      </c>
      <c r="E9128" s="186" t="s">
        <v>20</v>
      </c>
      <c r="F9128" s="132" t="s">
        <v>20</v>
      </c>
      <c r="G9128" s="132" t="s">
        <v>20</v>
      </c>
      <c r="H9128" s="132" t="s">
        <v>20</v>
      </c>
      <c r="I9128" s="132" t="s">
        <v>20</v>
      </c>
      <c r="J9128" s="133">
        <v>2.4</v>
      </c>
      <c r="K9128" s="133">
        <v>0.6</v>
      </c>
      <c r="L9128" s="133">
        <v>0.6</v>
      </c>
      <c r="M9128" s="134" t="str">
        <f t="shared" si="142"/>
        <v>P</v>
      </c>
      <c r="N9128" s="171" t="s">
        <v>10682</v>
      </c>
      <c r="O9128" s="146" t="s">
        <v>1500</v>
      </c>
      <c r="P9128" s="146" t="s">
        <v>9456</v>
      </c>
      <c r="Q9128" s="147" t="s">
        <v>10519</v>
      </c>
      <c r="R9128" s="187">
        <v>3.3208955223880596</v>
      </c>
    </row>
    <row r="9129" spans="1:18" x14ac:dyDescent="0.25">
      <c r="A9129" s="135">
        <v>1091818</v>
      </c>
      <c r="B9129" s="148" t="s">
        <v>7827</v>
      </c>
      <c r="C9129" s="135">
        <v>1</v>
      </c>
      <c r="D9129" s="135" t="s">
        <v>20</v>
      </c>
      <c r="E9129" s="188" t="s">
        <v>20</v>
      </c>
      <c r="F9129" s="135" t="s">
        <v>20</v>
      </c>
      <c r="G9129" s="135" t="s">
        <v>20</v>
      </c>
      <c r="H9129" s="135" t="s">
        <v>20</v>
      </c>
      <c r="I9129" s="135" t="s">
        <v>20</v>
      </c>
      <c r="J9129" s="136">
        <v>3.67</v>
      </c>
      <c r="K9129" s="136">
        <v>1.6</v>
      </c>
      <c r="L9129" s="136">
        <v>1.4E-2</v>
      </c>
      <c r="M9129" s="137" t="str">
        <f t="shared" si="142"/>
        <v>P</v>
      </c>
      <c r="N9129" s="172" t="s">
        <v>10682</v>
      </c>
      <c r="O9129" s="149" t="s">
        <v>1506</v>
      </c>
      <c r="P9129" s="149" t="s">
        <v>9443</v>
      </c>
      <c r="Q9129" s="150" t="s">
        <v>10519</v>
      </c>
      <c r="R9129" s="189">
        <v>0.05</v>
      </c>
    </row>
    <row r="9130" spans="1:18" x14ac:dyDescent="0.25">
      <c r="A9130" s="132">
        <v>1091819</v>
      </c>
      <c r="B9130" s="145" t="s">
        <v>7828</v>
      </c>
      <c r="C9130" s="132">
        <v>1</v>
      </c>
      <c r="D9130" s="132" t="s">
        <v>20</v>
      </c>
      <c r="E9130" s="186" t="s">
        <v>20</v>
      </c>
      <c r="F9130" s="132" t="s">
        <v>20</v>
      </c>
      <c r="G9130" s="132" t="s">
        <v>20</v>
      </c>
      <c r="H9130" s="132" t="s">
        <v>20</v>
      </c>
      <c r="I9130" s="132" t="s">
        <v>20</v>
      </c>
      <c r="J9130" s="133">
        <v>3.67</v>
      </c>
      <c r="K9130" s="133">
        <v>1.6</v>
      </c>
      <c r="L9130" s="133">
        <v>1.4E-2</v>
      </c>
      <c r="M9130" s="134" t="str">
        <f t="shared" si="142"/>
        <v>P</v>
      </c>
      <c r="N9130" s="171" t="s">
        <v>10682</v>
      </c>
      <c r="O9130" s="146" t="s">
        <v>1506</v>
      </c>
      <c r="P9130" s="146" t="s">
        <v>9443</v>
      </c>
      <c r="Q9130" s="147" t="s">
        <v>10519</v>
      </c>
      <c r="R9130" s="187">
        <v>0.05</v>
      </c>
    </row>
    <row r="9131" spans="1:18" x14ac:dyDescent="0.25">
      <c r="A9131" s="135">
        <v>1091820</v>
      </c>
      <c r="B9131" s="148" t="s">
        <v>7829</v>
      </c>
      <c r="C9131" s="135">
        <v>1</v>
      </c>
      <c r="D9131" s="135" t="s">
        <v>20</v>
      </c>
      <c r="E9131" s="188" t="s">
        <v>20</v>
      </c>
      <c r="F9131" s="135" t="s">
        <v>20</v>
      </c>
      <c r="G9131" s="135" t="s">
        <v>20</v>
      </c>
      <c r="H9131" s="135" t="s">
        <v>20</v>
      </c>
      <c r="I9131" s="135" t="s">
        <v>20</v>
      </c>
      <c r="J9131" s="136">
        <v>3.33</v>
      </c>
      <c r="K9131" s="136">
        <v>0.79</v>
      </c>
      <c r="L9131" s="136">
        <v>1.4E-2</v>
      </c>
      <c r="M9131" s="137" t="str">
        <f t="shared" si="142"/>
        <v>P</v>
      </c>
      <c r="N9131" s="172" t="s">
        <v>10682</v>
      </c>
      <c r="O9131" s="149" t="s">
        <v>1506</v>
      </c>
      <c r="P9131" s="149" t="s">
        <v>9443</v>
      </c>
      <c r="Q9131" s="150" t="s">
        <v>10519</v>
      </c>
      <c r="R9131" s="189">
        <v>0.05</v>
      </c>
    </row>
    <row r="9132" spans="1:18" x14ac:dyDescent="0.25">
      <c r="A9132" s="132">
        <v>1091821</v>
      </c>
      <c r="B9132" s="145" t="s">
        <v>7830</v>
      </c>
      <c r="C9132" s="132">
        <v>6</v>
      </c>
      <c r="D9132" s="132" t="s">
        <v>20</v>
      </c>
      <c r="E9132" s="186" t="s">
        <v>20</v>
      </c>
      <c r="F9132" s="132" t="s">
        <v>20</v>
      </c>
      <c r="G9132" s="132" t="s">
        <v>20</v>
      </c>
      <c r="H9132" s="132" t="s">
        <v>20</v>
      </c>
      <c r="I9132" s="132" t="s">
        <v>20</v>
      </c>
      <c r="J9132" s="133">
        <v>3.95</v>
      </c>
      <c r="K9132" s="133">
        <v>2.1</v>
      </c>
      <c r="L9132" s="133">
        <v>0.22</v>
      </c>
      <c r="M9132" s="134" t="str">
        <f t="shared" si="142"/>
        <v>P</v>
      </c>
      <c r="N9132" s="171" t="s">
        <v>10682</v>
      </c>
      <c r="O9132" s="146" t="s">
        <v>1506</v>
      </c>
      <c r="P9132" s="146" t="s">
        <v>9443</v>
      </c>
      <c r="Q9132" s="147" t="s">
        <v>10519</v>
      </c>
      <c r="R9132" s="187">
        <v>4.0200000000000005</v>
      </c>
    </row>
    <row r="9133" spans="1:18" x14ac:dyDescent="0.25">
      <c r="A9133" s="135">
        <v>1091822</v>
      </c>
      <c r="B9133" s="148" t="s">
        <v>7831</v>
      </c>
      <c r="C9133" s="135">
        <v>6</v>
      </c>
      <c r="D9133" s="135">
        <v>324</v>
      </c>
      <c r="E9133" s="188">
        <v>18</v>
      </c>
      <c r="F9133" s="135" t="s">
        <v>20</v>
      </c>
      <c r="G9133" s="135" t="s">
        <v>20</v>
      </c>
      <c r="H9133" s="135" t="s">
        <v>20</v>
      </c>
      <c r="I9133" s="135" t="s">
        <v>20</v>
      </c>
      <c r="J9133" s="136">
        <v>3.65</v>
      </c>
      <c r="K9133" s="136">
        <v>2.4</v>
      </c>
      <c r="L9133" s="136">
        <v>0.22</v>
      </c>
      <c r="M9133" s="137" t="str">
        <f t="shared" si="142"/>
        <v>P</v>
      </c>
      <c r="N9133" s="172" t="s">
        <v>10682</v>
      </c>
      <c r="O9133" s="149" t="s">
        <v>1506</v>
      </c>
      <c r="P9133" s="149" t="s">
        <v>9443</v>
      </c>
      <c r="Q9133" s="150" t="s">
        <v>10519</v>
      </c>
      <c r="R9133" s="189">
        <v>3.24</v>
      </c>
    </row>
    <row r="9134" spans="1:18" x14ac:dyDescent="0.25">
      <c r="A9134" s="132">
        <v>1091823</v>
      </c>
      <c r="B9134" s="145" t="s">
        <v>7832</v>
      </c>
      <c r="C9134" s="132">
        <v>3</v>
      </c>
      <c r="D9134" s="132" t="s">
        <v>20</v>
      </c>
      <c r="E9134" s="186">
        <v>108</v>
      </c>
      <c r="F9134" s="132" t="s">
        <v>20</v>
      </c>
      <c r="G9134" s="132">
        <v>864</v>
      </c>
      <c r="H9134" s="132" t="s">
        <v>20</v>
      </c>
      <c r="I9134" s="132">
        <v>1</v>
      </c>
      <c r="J9134" s="133">
        <v>0.86</v>
      </c>
      <c r="K9134" s="133">
        <v>1.83</v>
      </c>
      <c r="L9134" s="133">
        <v>0.1</v>
      </c>
      <c r="M9134" s="134" t="str">
        <f t="shared" si="142"/>
        <v>P</v>
      </c>
      <c r="N9134" s="171" t="s">
        <v>10682</v>
      </c>
      <c r="O9134" s="146" t="s">
        <v>1500</v>
      </c>
      <c r="P9134" s="146" t="s">
        <v>9418</v>
      </c>
      <c r="Q9134" s="147" t="s">
        <v>10519</v>
      </c>
      <c r="R9134" s="187">
        <v>0.39</v>
      </c>
    </row>
    <row r="9135" spans="1:18" x14ac:dyDescent="0.25">
      <c r="A9135" s="135">
        <v>1091824</v>
      </c>
      <c r="B9135" s="148" t="s">
        <v>1043</v>
      </c>
      <c r="C9135" s="135">
        <v>3</v>
      </c>
      <c r="D9135" s="135">
        <v>1920</v>
      </c>
      <c r="E9135" s="188">
        <v>40</v>
      </c>
      <c r="F9135" s="135" t="s">
        <v>20</v>
      </c>
      <c r="G9135" s="135">
        <v>160</v>
      </c>
      <c r="H9135" s="135" t="s">
        <v>20</v>
      </c>
      <c r="I9135" s="135">
        <v>1</v>
      </c>
      <c r="J9135" s="136">
        <v>1.1200000000000001</v>
      </c>
      <c r="K9135" s="136">
        <v>0.92</v>
      </c>
      <c r="L9135" s="136">
        <v>0.28999999999999998</v>
      </c>
      <c r="M9135" s="137" t="str">
        <f t="shared" si="142"/>
        <v>P</v>
      </c>
      <c r="N9135" s="172" t="s">
        <v>10682</v>
      </c>
      <c r="O9135" s="149" t="s">
        <v>1500</v>
      </c>
      <c r="P9135" s="149" t="s">
        <v>9418</v>
      </c>
      <c r="Q9135" s="150" t="s">
        <v>10519</v>
      </c>
      <c r="R9135" s="189">
        <v>0.92999999999999994</v>
      </c>
    </row>
    <row r="9136" spans="1:18" x14ac:dyDescent="0.25">
      <c r="A9136" s="132">
        <v>1091825</v>
      </c>
      <c r="B9136" s="145" t="s">
        <v>7833</v>
      </c>
      <c r="C9136" s="132">
        <v>1</v>
      </c>
      <c r="D9136" s="132" t="s">
        <v>20</v>
      </c>
      <c r="E9136" s="186" t="s">
        <v>20</v>
      </c>
      <c r="F9136" s="132" t="s">
        <v>20</v>
      </c>
      <c r="G9136" s="132" t="s">
        <v>20</v>
      </c>
      <c r="H9136" s="132" t="s">
        <v>20</v>
      </c>
      <c r="I9136" s="132" t="s">
        <v>20</v>
      </c>
      <c r="J9136" s="133">
        <v>1.83</v>
      </c>
      <c r="K9136" s="133">
        <v>2.2599999999999998</v>
      </c>
      <c r="L9136" s="133">
        <v>6.0000000000000001E-3</v>
      </c>
      <c r="M9136" s="134" t="str">
        <f t="shared" si="142"/>
        <v>P</v>
      </c>
      <c r="N9136" s="171" t="s">
        <v>10682</v>
      </c>
      <c r="O9136" s="146" t="s">
        <v>1506</v>
      </c>
      <c r="P9136" s="146" t="s">
        <v>9443</v>
      </c>
      <c r="Q9136" s="147" t="s">
        <v>10519</v>
      </c>
      <c r="R9136" s="187">
        <v>0.11</v>
      </c>
    </row>
    <row r="9137" spans="1:18" x14ac:dyDescent="0.25">
      <c r="A9137" s="135">
        <v>1091826</v>
      </c>
      <c r="B9137" s="148" t="s">
        <v>7834</v>
      </c>
      <c r="C9137" s="135">
        <v>1</v>
      </c>
      <c r="D9137" s="135" t="s">
        <v>20</v>
      </c>
      <c r="E9137" s="188" t="s">
        <v>20</v>
      </c>
      <c r="F9137" s="135" t="s">
        <v>20</v>
      </c>
      <c r="G9137" s="135" t="s">
        <v>20</v>
      </c>
      <c r="H9137" s="135" t="s">
        <v>20</v>
      </c>
      <c r="I9137" s="135" t="s">
        <v>20</v>
      </c>
      <c r="J9137" s="136">
        <v>1.26</v>
      </c>
      <c r="K9137" s="136">
        <v>1.26</v>
      </c>
      <c r="L9137" s="136">
        <v>1.7000000000000001E-2</v>
      </c>
      <c r="M9137" s="137" t="str">
        <f t="shared" si="142"/>
        <v>P</v>
      </c>
      <c r="N9137" s="172" t="s">
        <v>10682</v>
      </c>
      <c r="O9137" s="149" t="s">
        <v>1506</v>
      </c>
      <c r="P9137" s="149" t="s">
        <v>9443</v>
      </c>
      <c r="Q9137" s="150" t="s">
        <v>10519</v>
      </c>
      <c r="R9137" s="189">
        <v>0.21</v>
      </c>
    </row>
    <row r="9138" spans="1:18" x14ac:dyDescent="0.25">
      <c r="A9138" s="132">
        <v>1091827</v>
      </c>
      <c r="B9138" s="145" t="s">
        <v>7835</v>
      </c>
      <c r="C9138" s="132">
        <v>1</v>
      </c>
      <c r="D9138" s="132" t="s">
        <v>20</v>
      </c>
      <c r="E9138" s="186" t="s">
        <v>20</v>
      </c>
      <c r="F9138" s="132" t="s">
        <v>20</v>
      </c>
      <c r="G9138" s="132" t="s">
        <v>20</v>
      </c>
      <c r="H9138" s="132" t="s">
        <v>20</v>
      </c>
      <c r="I9138" s="132" t="s">
        <v>20</v>
      </c>
      <c r="J9138" s="133">
        <v>1.26</v>
      </c>
      <c r="K9138" s="133">
        <v>1.25</v>
      </c>
      <c r="L9138" s="133">
        <v>6.0000000000000001E-3</v>
      </c>
      <c r="M9138" s="134" t="str">
        <f t="shared" si="142"/>
        <v>P</v>
      </c>
      <c r="N9138" s="171" t="s">
        <v>10682</v>
      </c>
      <c r="O9138" s="146" t="s">
        <v>1506</v>
      </c>
      <c r="P9138" s="146" t="s">
        <v>9443</v>
      </c>
      <c r="Q9138" s="147" t="s">
        <v>10519</v>
      </c>
      <c r="R9138" s="187">
        <v>0.11</v>
      </c>
    </row>
    <row r="9139" spans="1:18" x14ac:dyDescent="0.25">
      <c r="A9139" s="135">
        <v>1091828</v>
      </c>
      <c r="B9139" s="148" t="s">
        <v>7836</v>
      </c>
      <c r="C9139" s="135">
        <v>1</v>
      </c>
      <c r="D9139" s="135" t="s">
        <v>20</v>
      </c>
      <c r="E9139" s="188" t="s">
        <v>20</v>
      </c>
      <c r="F9139" s="135" t="s">
        <v>20</v>
      </c>
      <c r="G9139" s="135" t="s">
        <v>20</v>
      </c>
      <c r="H9139" s="135" t="s">
        <v>20</v>
      </c>
      <c r="I9139" s="135" t="s">
        <v>20</v>
      </c>
      <c r="J9139" s="136">
        <v>1.26</v>
      </c>
      <c r="K9139" s="136">
        <v>1.06</v>
      </c>
      <c r="L9139" s="136">
        <v>1.7000000000000001E-2</v>
      </c>
      <c r="M9139" s="137" t="str">
        <f t="shared" si="142"/>
        <v>P</v>
      </c>
      <c r="N9139" s="172" t="s">
        <v>10682</v>
      </c>
      <c r="O9139" s="149" t="s">
        <v>1506</v>
      </c>
      <c r="P9139" s="149" t="s">
        <v>9443</v>
      </c>
      <c r="Q9139" s="150" t="s">
        <v>10519</v>
      </c>
      <c r="R9139" s="189">
        <v>0.21</v>
      </c>
    </row>
    <row r="9140" spans="1:18" x14ac:dyDescent="0.25">
      <c r="A9140" s="132">
        <v>1091829</v>
      </c>
      <c r="B9140" s="145" t="s">
        <v>7837</v>
      </c>
      <c r="C9140" s="132">
        <v>1</v>
      </c>
      <c r="D9140" s="132" t="s">
        <v>20</v>
      </c>
      <c r="E9140" s="186" t="s">
        <v>20</v>
      </c>
      <c r="F9140" s="132" t="s">
        <v>20</v>
      </c>
      <c r="G9140" s="132" t="s">
        <v>20</v>
      </c>
      <c r="H9140" s="132" t="s">
        <v>20</v>
      </c>
      <c r="I9140" s="132" t="s">
        <v>20</v>
      </c>
      <c r="J9140" s="133">
        <v>2.35</v>
      </c>
      <c r="K9140" s="133">
        <v>1.8</v>
      </c>
      <c r="L9140" s="133">
        <v>6.0000000000000001E-3</v>
      </c>
      <c r="M9140" s="134" t="str">
        <f t="shared" si="142"/>
        <v>P</v>
      </c>
      <c r="N9140" s="173" t="s">
        <v>10682</v>
      </c>
      <c r="O9140" s="146" t="s">
        <v>1506</v>
      </c>
      <c r="P9140" s="146" t="s">
        <v>9443</v>
      </c>
      <c r="Q9140" s="147" t="s">
        <v>10519</v>
      </c>
      <c r="R9140" s="187">
        <v>0.11</v>
      </c>
    </row>
    <row r="9141" spans="1:18" x14ac:dyDescent="0.25">
      <c r="A9141" s="135">
        <v>1091830</v>
      </c>
      <c r="B9141" s="148" t="s">
        <v>7838</v>
      </c>
      <c r="C9141" s="135">
        <v>1</v>
      </c>
      <c r="D9141" s="135" t="s">
        <v>20</v>
      </c>
      <c r="E9141" s="188" t="s">
        <v>20</v>
      </c>
      <c r="F9141" s="135" t="s">
        <v>20</v>
      </c>
      <c r="G9141" s="135" t="s">
        <v>20</v>
      </c>
      <c r="H9141" s="135" t="s">
        <v>20</v>
      </c>
      <c r="I9141" s="135" t="s">
        <v>20</v>
      </c>
      <c r="J9141" s="136">
        <v>1.51</v>
      </c>
      <c r="K9141" s="136">
        <v>1.32</v>
      </c>
      <c r="L9141" s="136">
        <v>1.7000000000000001E-2</v>
      </c>
      <c r="M9141" s="137" t="str">
        <f t="shared" si="142"/>
        <v>P</v>
      </c>
      <c r="N9141" s="172" t="s">
        <v>10682</v>
      </c>
      <c r="O9141" s="149" t="s">
        <v>1506</v>
      </c>
      <c r="P9141" s="149" t="s">
        <v>9443</v>
      </c>
      <c r="Q9141" s="150" t="s">
        <v>10519</v>
      </c>
      <c r="R9141" s="189">
        <v>0.21</v>
      </c>
    </row>
    <row r="9142" spans="1:18" x14ac:dyDescent="0.25">
      <c r="A9142" s="132">
        <v>1091831</v>
      </c>
      <c r="B9142" s="145" t="s">
        <v>8810</v>
      </c>
      <c r="C9142" s="132">
        <v>6</v>
      </c>
      <c r="D9142" s="132" t="s">
        <v>20</v>
      </c>
      <c r="E9142" s="186" t="s">
        <v>20</v>
      </c>
      <c r="F9142" s="132" t="s">
        <v>20</v>
      </c>
      <c r="G9142" s="132" t="s">
        <v>20</v>
      </c>
      <c r="H9142" s="132" t="s">
        <v>20</v>
      </c>
      <c r="I9142" s="132" t="s">
        <v>20</v>
      </c>
      <c r="J9142" s="133">
        <v>2.58</v>
      </c>
      <c r="K9142" s="133">
        <v>1.68</v>
      </c>
      <c r="L9142" s="133">
        <v>1.1200000000000001</v>
      </c>
      <c r="M9142" s="134" t="str">
        <f t="shared" si="142"/>
        <v>P</v>
      </c>
      <c r="N9142" s="171" t="s">
        <v>10681</v>
      </c>
      <c r="O9142" s="146" t="s">
        <v>1506</v>
      </c>
      <c r="P9142" s="146" t="s">
        <v>9435</v>
      </c>
      <c r="Q9142" s="147" t="s">
        <v>10519</v>
      </c>
      <c r="R9142" s="187">
        <v>16.02</v>
      </c>
    </row>
    <row r="9143" spans="1:18" x14ac:dyDescent="0.25">
      <c r="A9143" s="135">
        <v>1091832</v>
      </c>
      <c r="B9143" s="148" t="s">
        <v>7839</v>
      </c>
      <c r="C9143" s="135">
        <v>6</v>
      </c>
      <c r="D9143" s="135" t="s">
        <v>20</v>
      </c>
      <c r="E9143" s="188" t="s">
        <v>20</v>
      </c>
      <c r="F9143" s="135" t="s">
        <v>20</v>
      </c>
      <c r="G9143" s="135" t="s">
        <v>20</v>
      </c>
      <c r="H9143" s="135" t="s">
        <v>20</v>
      </c>
      <c r="I9143" s="135" t="s">
        <v>20</v>
      </c>
      <c r="J9143" s="136">
        <v>1.8</v>
      </c>
      <c r="K9143" s="136">
        <v>1.75</v>
      </c>
      <c r="L9143" s="136">
        <v>1.4</v>
      </c>
      <c r="M9143" s="137" t="str">
        <f t="shared" si="142"/>
        <v>P</v>
      </c>
      <c r="N9143" s="172" t="s">
        <v>10682</v>
      </c>
      <c r="O9143" s="149" t="s">
        <v>1500</v>
      </c>
      <c r="P9143" s="149" t="s">
        <v>9456</v>
      </c>
      <c r="Q9143" s="150" t="s">
        <v>10519</v>
      </c>
      <c r="R9143" s="189">
        <v>4.26</v>
      </c>
    </row>
    <row r="9144" spans="1:18" x14ac:dyDescent="0.25">
      <c r="A9144" s="132">
        <v>1091833</v>
      </c>
      <c r="B9144" s="145" t="s">
        <v>7840</v>
      </c>
      <c r="C9144" s="132">
        <v>1000</v>
      </c>
      <c r="D9144" s="132" t="s">
        <v>20</v>
      </c>
      <c r="E9144" s="186" t="s">
        <v>20</v>
      </c>
      <c r="F9144" s="132" t="s">
        <v>20</v>
      </c>
      <c r="G9144" s="132" t="s">
        <v>20</v>
      </c>
      <c r="H9144" s="132" t="s">
        <v>20</v>
      </c>
      <c r="I9144" s="132" t="s">
        <v>20</v>
      </c>
      <c r="J9144" s="133">
        <v>1.4</v>
      </c>
      <c r="K9144" s="133">
        <v>1.4</v>
      </c>
      <c r="L9144" s="133">
        <v>0.43</v>
      </c>
      <c r="M9144" s="134" t="str">
        <f t="shared" si="142"/>
        <v>P</v>
      </c>
      <c r="N9144" s="171" t="s">
        <v>10682</v>
      </c>
      <c r="O9144" s="146" t="s">
        <v>1506</v>
      </c>
      <c r="P9144" s="146" t="s">
        <v>9526</v>
      </c>
      <c r="Q9144" s="147" t="s">
        <v>10519</v>
      </c>
      <c r="R9144" s="187">
        <v>120</v>
      </c>
    </row>
    <row r="9145" spans="1:18" x14ac:dyDescent="0.25">
      <c r="A9145" s="135">
        <v>1091834</v>
      </c>
      <c r="B9145" s="148" t="s">
        <v>7841</v>
      </c>
      <c r="C9145" s="135">
        <v>1</v>
      </c>
      <c r="D9145" s="135" t="s">
        <v>20</v>
      </c>
      <c r="E9145" s="188" t="s">
        <v>20</v>
      </c>
      <c r="F9145" s="135" t="s">
        <v>20</v>
      </c>
      <c r="G9145" s="135" t="s">
        <v>20</v>
      </c>
      <c r="H9145" s="135" t="s">
        <v>20</v>
      </c>
      <c r="I9145" s="135" t="s">
        <v>20</v>
      </c>
      <c r="J9145" s="136">
        <v>3.41</v>
      </c>
      <c r="K9145" s="136">
        <v>3</v>
      </c>
      <c r="L9145" s="136">
        <v>4.0000000000000001E-3</v>
      </c>
      <c r="M9145" s="137" t="str">
        <f t="shared" si="142"/>
        <v>P</v>
      </c>
      <c r="N9145" s="172" t="s">
        <v>10682</v>
      </c>
      <c r="O9145" s="149" t="s">
        <v>1506</v>
      </c>
      <c r="P9145" s="149" t="s">
        <v>9443</v>
      </c>
      <c r="Q9145" s="150" t="s">
        <v>10519</v>
      </c>
      <c r="R9145" s="189">
        <v>0.47</v>
      </c>
    </row>
    <row r="9146" spans="1:18" x14ac:dyDescent="0.25">
      <c r="A9146" s="132">
        <v>1091835</v>
      </c>
      <c r="B9146" s="145" t="s">
        <v>7842</v>
      </c>
      <c r="C9146" s="132">
        <v>6</v>
      </c>
      <c r="D9146" s="132" t="s">
        <v>20</v>
      </c>
      <c r="E9146" s="186" t="s">
        <v>20</v>
      </c>
      <c r="F9146" s="132" t="s">
        <v>20</v>
      </c>
      <c r="G9146" s="132" t="s">
        <v>20</v>
      </c>
      <c r="H9146" s="132" t="s">
        <v>20</v>
      </c>
      <c r="I9146" s="132" t="s">
        <v>20</v>
      </c>
      <c r="J9146" s="133">
        <v>4.5</v>
      </c>
      <c r="K9146" s="133">
        <v>4.8</v>
      </c>
      <c r="L9146" s="133">
        <v>0.24</v>
      </c>
      <c r="M9146" s="134" t="str">
        <f t="shared" si="142"/>
        <v>P</v>
      </c>
      <c r="N9146" s="173" t="s">
        <v>10682</v>
      </c>
      <c r="O9146" s="146" t="s">
        <v>1506</v>
      </c>
      <c r="P9146" s="146" t="s">
        <v>9443</v>
      </c>
      <c r="Q9146" s="147" t="s">
        <v>10519</v>
      </c>
      <c r="R9146" s="187">
        <v>5.88</v>
      </c>
    </row>
    <row r="9147" spans="1:18" x14ac:dyDescent="0.25">
      <c r="A9147" s="135">
        <v>1091837</v>
      </c>
      <c r="B9147" s="148" t="s">
        <v>7843</v>
      </c>
      <c r="C9147" s="135">
        <v>1000</v>
      </c>
      <c r="D9147" s="135" t="s">
        <v>20</v>
      </c>
      <c r="E9147" s="188" t="s">
        <v>20</v>
      </c>
      <c r="F9147" s="135" t="s">
        <v>20</v>
      </c>
      <c r="G9147" s="135" t="s">
        <v>20</v>
      </c>
      <c r="H9147" s="135" t="s">
        <v>20</v>
      </c>
      <c r="I9147" s="135" t="s">
        <v>20</v>
      </c>
      <c r="J9147" s="136">
        <v>1.4</v>
      </c>
      <c r="K9147" s="136">
        <v>1.4</v>
      </c>
      <c r="L9147" s="136">
        <v>0.43</v>
      </c>
      <c r="M9147" s="137" t="str">
        <f t="shared" si="142"/>
        <v>P</v>
      </c>
      <c r="N9147" s="174" t="s">
        <v>10682</v>
      </c>
      <c r="O9147" s="149" t="s">
        <v>1506</v>
      </c>
      <c r="P9147" s="149" t="s">
        <v>9526</v>
      </c>
      <c r="Q9147" s="150" t="s">
        <v>10519</v>
      </c>
      <c r="R9147" s="189">
        <v>120</v>
      </c>
    </row>
    <row r="9148" spans="1:18" x14ac:dyDescent="0.25">
      <c r="A9148" s="132">
        <v>1091844</v>
      </c>
      <c r="B9148" s="145" t="s">
        <v>8811</v>
      </c>
      <c r="C9148" s="132">
        <v>6</v>
      </c>
      <c r="D9148" s="132">
        <v>252</v>
      </c>
      <c r="E9148" s="186" t="s">
        <v>20</v>
      </c>
      <c r="F9148" s="132" t="s">
        <v>20</v>
      </c>
      <c r="G9148" s="132" t="s">
        <v>20</v>
      </c>
      <c r="H9148" s="132" t="s">
        <v>20</v>
      </c>
      <c r="I9148" s="132" t="s">
        <v>20</v>
      </c>
      <c r="J9148" s="133">
        <v>1.85</v>
      </c>
      <c r="K9148" s="133">
        <v>1.45</v>
      </c>
      <c r="L9148" s="133">
        <v>1.9</v>
      </c>
      <c r="M9148" s="134" t="str">
        <f t="shared" si="142"/>
        <v>P</v>
      </c>
      <c r="N9148" s="173" t="s">
        <v>10681</v>
      </c>
      <c r="O9148" s="146" t="s">
        <v>1506</v>
      </c>
      <c r="P9148" s="146" t="s">
        <v>9435</v>
      </c>
      <c r="Q9148" s="147" t="s">
        <v>10519</v>
      </c>
      <c r="R9148" s="187">
        <v>13.620000000000001</v>
      </c>
    </row>
    <row r="9149" spans="1:18" x14ac:dyDescent="0.25">
      <c r="A9149" s="135">
        <v>1091845</v>
      </c>
      <c r="B9149" s="148" t="s">
        <v>10061</v>
      </c>
      <c r="C9149" s="135">
        <v>50</v>
      </c>
      <c r="D9149" s="135">
        <v>2250</v>
      </c>
      <c r="E9149" s="188">
        <v>25</v>
      </c>
      <c r="F9149" s="135">
        <v>3375</v>
      </c>
      <c r="G9149" s="135">
        <v>200</v>
      </c>
      <c r="H9149" s="135" t="s">
        <v>20</v>
      </c>
      <c r="I9149" s="135">
        <v>1</v>
      </c>
      <c r="J9149" s="136">
        <v>2.08</v>
      </c>
      <c r="K9149" s="136">
        <v>2.08</v>
      </c>
      <c r="L9149" s="136">
        <v>0.74</v>
      </c>
      <c r="M9149" s="137" t="str">
        <f t="shared" si="142"/>
        <v>P</v>
      </c>
      <c r="N9149" s="172" t="s">
        <v>10681</v>
      </c>
      <c r="O9149" s="149" t="s">
        <v>1578</v>
      </c>
      <c r="P9149" s="149" t="s">
        <v>9412</v>
      </c>
      <c r="Q9149" s="150" t="s">
        <v>10519</v>
      </c>
      <c r="R9149" s="189">
        <v>3.5000000000000004</v>
      </c>
    </row>
    <row r="9150" spans="1:18" x14ac:dyDescent="0.25">
      <c r="A9150" s="132">
        <v>1091847</v>
      </c>
      <c r="B9150" s="145" t="s">
        <v>8812</v>
      </c>
      <c r="C9150" s="132">
        <v>3</v>
      </c>
      <c r="D9150" s="132" t="s">
        <v>20</v>
      </c>
      <c r="E9150" s="186" t="s">
        <v>20</v>
      </c>
      <c r="F9150" s="132" t="s">
        <v>20</v>
      </c>
      <c r="G9150" s="132" t="s">
        <v>20</v>
      </c>
      <c r="H9150" s="132" t="s">
        <v>20</v>
      </c>
      <c r="I9150" s="132" t="s">
        <v>20</v>
      </c>
      <c r="J9150" s="133">
        <v>1.47</v>
      </c>
      <c r="K9150" s="133">
        <v>0.91</v>
      </c>
      <c r="L9150" s="133">
        <v>0.26</v>
      </c>
      <c r="M9150" s="134" t="str">
        <f t="shared" si="142"/>
        <v>P</v>
      </c>
      <c r="N9150" s="173" t="s">
        <v>10681</v>
      </c>
      <c r="O9150" s="146" t="s">
        <v>1562</v>
      </c>
      <c r="P9150" s="146" t="s">
        <v>9416</v>
      </c>
      <c r="Q9150" s="147" t="s">
        <v>10519</v>
      </c>
      <c r="R9150" s="187">
        <v>5.1268656716417906</v>
      </c>
    </row>
    <row r="9151" spans="1:18" x14ac:dyDescent="0.25">
      <c r="A9151" s="135">
        <v>1091851</v>
      </c>
      <c r="B9151" s="148" t="s">
        <v>7844</v>
      </c>
      <c r="C9151" s="135">
        <v>1</v>
      </c>
      <c r="D9151" s="135">
        <v>14</v>
      </c>
      <c r="E9151" s="188" t="s">
        <v>21</v>
      </c>
      <c r="F9151" s="135">
        <v>22</v>
      </c>
      <c r="G9151" s="135" t="s">
        <v>21</v>
      </c>
      <c r="H9151" s="135" t="s">
        <v>21</v>
      </c>
      <c r="I9151" s="135" t="s">
        <v>21</v>
      </c>
      <c r="J9151" s="136">
        <v>6.9</v>
      </c>
      <c r="K9151" s="136">
        <v>2.75</v>
      </c>
      <c r="L9151" s="136">
        <v>3.85</v>
      </c>
      <c r="M9151" s="137" t="str">
        <f t="shared" si="142"/>
        <v>P</v>
      </c>
      <c r="N9151" s="174" t="s">
        <v>10682</v>
      </c>
      <c r="O9151" s="149" t="s">
        <v>1614</v>
      </c>
      <c r="P9151" s="149" t="s">
        <v>9514</v>
      </c>
      <c r="Q9151" s="150" t="s">
        <v>10519</v>
      </c>
      <c r="R9151" s="189">
        <v>45.31</v>
      </c>
    </row>
    <row r="9152" spans="1:18" x14ac:dyDescent="0.25">
      <c r="A9152" s="132">
        <v>1091853</v>
      </c>
      <c r="B9152" s="145" t="s">
        <v>7845</v>
      </c>
      <c r="C9152" s="132">
        <v>1</v>
      </c>
      <c r="D9152" s="132" t="s">
        <v>9548</v>
      </c>
      <c r="E9152" s="186" t="s">
        <v>9548</v>
      </c>
      <c r="F9152" s="132" t="s">
        <v>9548</v>
      </c>
      <c r="G9152" s="132" t="s">
        <v>9548</v>
      </c>
      <c r="H9152" s="132" t="s">
        <v>9548</v>
      </c>
      <c r="I9152" s="132" t="s">
        <v>9548</v>
      </c>
      <c r="J9152" s="133">
        <v>1.9</v>
      </c>
      <c r="K9152" s="133">
        <v>1.08</v>
      </c>
      <c r="L9152" s="133">
        <v>0.75</v>
      </c>
      <c r="M9152" s="134" t="str">
        <f t="shared" si="142"/>
        <v>P</v>
      </c>
      <c r="N9152" s="173" t="s">
        <v>10681</v>
      </c>
      <c r="O9152" s="146" t="s">
        <v>1506</v>
      </c>
      <c r="P9152" s="146" t="s">
        <v>9442</v>
      </c>
      <c r="Q9152" s="147" t="s">
        <v>10519</v>
      </c>
      <c r="R9152" s="187">
        <v>6.41</v>
      </c>
    </row>
    <row r="9153" spans="1:18" x14ac:dyDescent="0.25">
      <c r="A9153" s="135">
        <v>1091854</v>
      </c>
      <c r="B9153" s="148" t="s">
        <v>7846</v>
      </c>
      <c r="C9153" s="135">
        <v>1</v>
      </c>
      <c r="D9153" s="135" t="s">
        <v>9548</v>
      </c>
      <c r="E9153" s="188" t="s">
        <v>9548</v>
      </c>
      <c r="F9153" s="135" t="s">
        <v>9548</v>
      </c>
      <c r="G9153" s="135" t="s">
        <v>9548</v>
      </c>
      <c r="H9153" s="135" t="s">
        <v>9548</v>
      </c>
      <c r="I9153" s="135" t="s">
        <v>9548</v>
      </c>
      <c r="J9153" s="136">
        <v>2.0699999999999998</v>
      </c>
      <c r="K9153" s="136">
        <v>2.0699999999999998</v>
      </c>
      <c r="L9153" s="136">
        <v>0.69</v>
      </c>
      <c r="M9153" s="137" t="str">
        <f t="shared" si="142"/>
        <v>P</v>
      </c>
      <c r="N9153" s="174" t="s">
        <v>10681</v>
      </c>
      <c r="O9153" s="149" t="s">
        <v>1506</v>
      </c>
      <c r="P9153" s="149" t="s">
        <v>9442</v>
      </c>
      <c r="Q9153" s="150" t="s">
        <v>10519</v>
      </c>
      <c r="R9153" s="189">
        <v>4.07</v>
      </c>
    </row>
    <row r="9154" spans="1:18" x14ac:dyDescent="0.25">
      <c r="A9154" s="132">
        <v>1091855</v>
      </c>
      <c r="B9154" s="145" t="s">
        <v>7847</v>
      </c>
      <c r="C9154" s="132">
        <v>1</v>
      </c>
      <c r="D9154" s="132" t="s">
        <v>9548</v>
      </c>
      <c r="E9154" s="186" t="s">
        <v>9548</v>
      </c>
      <c r="F9154" s="132" t="s">
        <v>9548</v>
      </c>
      <c r="G9154" s="132" t="s">
        <v>9548</v>
      </c>
      <c r="H9154" s="132" t="s">
        <v>9548</v>
      </c>
      <c r="I9154" s="132" t="s">
        <v>9548</v>
      </c>
      <c r="J9154" s="133">
        <v>1.6</v>
      </c>
      <c r="K9154" s="133">
        <v>1.6</v>
      </c>
      <c r="L9154" s="133">
        <v>0.32</v>
      </c>
      <c r="M9154" s="134" t="str">
        <f t="shared" ref="M9154:M9217" si="143">HYPERLINK(CONCATENATE("T:\Distribution Centre\RDC Department Shared\Cubiscan photos","\",A9154,"-pac.jpg"),"P")</f>
        <v>P</v>
      </c>
      <c r="N9154" s="173" t="s">
        <v>10681</v>
      </c>
      <c r="O9154" s="146" t="s">
        <v>1506</v>
      </c>
      <c r="P9154" s="146" t="s">
        <v>9442</v>
      </c>
      <c r="Q9154" s="147" t="s">
        <v>10519</v>
      </c>
      <c r="R9154" s="187">
        <v>2.67</v>
      </c>
    </row>
    <row r="9155" spans="1:18" x14ac:dyDescent="0.25">
      <c r="A9155" s="135">
        <v>1091856</v>
      </c>
      <c r="B9155" s="148" t="s">
        <v>7848</v>
      </c>
      <c r="C9155" s="135">
        <v>1</v>
      </c>
      <c r="D9155" s="135" t="s">
        <v>9548</v>
      </c>
      <c r="E9155" s="188" t="s">
        <v>9548</v>
      </c>
      <c r="F9155" s="135" t="s">
        <v>9548</v>
      </c>
      <c r="G9155" s="135" t="s">
        <v>9548</v>
      </c>
      <c r="H9155" s="135" t="s">
        <v>9548</v>
      </c>
      <c r="I9155" s="135" t="s">
        <v>9548</v>
      </c>
      <c r="J9155" s="136">
        <v>1.66</v>
      </c>
      <c r="K9155" s="136">
        <v>1.28</v>
      </c>
      <c r="L9155" s="136">
        <v>0.28000000000000003</v>
      </c>
      <c r="M9155" s="137" t="str">
        <f t="shared" si="143"/>
        <v>P</v>
      </c>
      <c r="N9155" s="174" t="s">
        <v>10681</v>
      </c>
      <c r="O9155" s="149" t="s">
        <v>1506</v>
      </c>
      <c r="P9155" s="149" t="s">
        <v>9442</v>
      </c>
      <c r="Q9155" s="150" t="s">
        <v>10519</v>
      </c>
      <c r="R9155" s="189">
        <v>2.39</v>
      </c>
    </row>
    <row r="9156" spans="1:18" x14ac:dyDescent="0.25">
      <c r="A9156" s="132">
        <v>1091858</v>
      </c>
      <c r="B9156" s="145" t="s">
        <v>7849</v>
      </c>
      <c r="C9156" s="132">
        <v>1</v>
      </c>
      <c r="D9156" s="132" t="s">
        <v>9548</v>
      </c>
      <c r="E9156" s="186" t="s">
        <v>9548</v>
      </c>
      <c r="F9156" s="132" t="s">
        <v>9548</v>
      </c>
      <c r="G9156" s="132" t="s">
        <v>9548</v>
      </c>
      <c r="H9156" s="132" t="s">
        <v>9548</v>
      </c>
      <c r="I9156" s="132" t="s">
        <v>9548</v>
      </c>
      <c r="J9156" s="133">
        <v>2.4</v>
      </c>
      <c r="K9156" s="133">
        <v>1.42</v>
      </c>
      <c r="L9156" s="133">
        <v>0.3</v>
      </c>
      <c r="M9156" s="134" t="str">
        <f t="shared" si="143"/>
        <v>P</v>
      </c>
      <c r="N9156" s="173" t="s">
        <v>10681</v>
      </c>
      <c r="O9156" s="146" t="s">
        <v>1506</v>
      </c>
      <c r="P9156" s="146" t="s">
        <v>9442</v>
      </c>
      <c r="Q9156" s="147" t="s">
        <v>10519</v>
      </c>
      <c r="R9156" s="187">
        <v>3.19</v>
      </c>
    </row>
    <row r="9157" spans="1:18" x14ac:dyDescent="0.25">
      <c r="A9157" s="135">
        <v>1091864</v>
      </c>
      <c r="B9157" s="148" t="s">
        <v>8813</v>
      </c>
      <c r="C9157" s="135">
        <v>6</v>
      </c>
      <c r="D9157" s="135">
        <v>264</v>
      </c>
      <c r="E9157" s="188" t="s">
        <v>21</v>
      </c>
      <c r="F9157" s="135">
        <v>372</v>
      </c>
      <c r="G9157" s="135">
        <v>5</v>
      </c>
      <c r="H9157" s="135">
        <v>6</v>
      </c>
      <c r="I9157" s="135">
        <v>5</v>
      </c>
      <c r="J9157" s="136">
        <v>3.22</v>
      </c>
      <c r="K9157" s="136">
        <v>2.14</v>
      </c>
      <c r="L9157" s="136">
        <v>0.44</v>
      </c>
      <c r="M9157" s="137" t="str">
        <f t="shared" si="143"/>
        <v>P</v>
      </c>
      <c r="N9157" s="174" t="s">
        <v>10681</v>
      </c>
      <c r="O9157" s="149" t="s">
        <v>1581</v>
      </c>
      <c r="P9157" s="149" t="s">
        <v>10581</v>
      </c>
      <c r="Q9157" s="150" t="s">
        <v>10519</v>
      </c>
      <c r="R9157" s="189">
        <v>5.34</v>
      </c>
    </row>
    <row r="9158" spans="1:18" x14ac:dyDescent="0.25">
      <c r="A9158" s="132">
        <v>1091866</v>
      </c>
      <c r="B9158" s="145" t="s">
        <v>8814</v>
      </c>
      <c r="C9158" s="132">
        <v>15</v>
      </c>
      <c r="D9158" s="132">
        <v>832</v>
      </c>
      <c r="E9158" s="186" t="s">
        <v>21</v>
      </c>
      <c r="F9158" s="132" t="s">
        <v>20</v>
      </c>
      <c r="G9158" s="132" t="s">
        <v>20</v>
      </c>
      <c r="H9158" s="132">
        <v>75</v>
      </c>
      <c r="I9158" s="132">
        <v>1</v>
      </c>
      <c r="J9158" s="133">
        <v>1.46</v>
      </c>
      <c r="K9158" s="133">
        <v>1.2</v>
      </c>
      <c r="L9158" s="133">
        <v>0.82</v>
      </c>
      <c r="M9158" s="134" t="str">
        <f t="shared" si="143"/>
        <v>P</v>
      </c>
      <c r="N9158" s="173" t="s">
        <v>10681</v>
      </c>
      <c r="O9158" s="146" t="s">
        <v>1578</v>
      </c>
      <c r="P9158" s="146" t="s">
        <v>10582</v>
      </c>
      <c r="Q9158" s="147" t="s">
        <v>10519</v>
      </c>
      <c r="R9158" s="187">
        <v>4.95</v>
      </c>
    </row>
    <row r="9159" spans="1:18" x14ac:dyDescent="0.25">
      <c r="A9159" s="135">
        <v>1091867</v>
      </c>
      <c r="B9159" s="148" t="s">
        <v>8815</v>
      </c>
      <c r="C9159" s="135">
        <v>6</v>
      </c>
      <c r="D9159" s="135">
        <v>300</v>
      </c>
      <c r="E9159" s="188" t="s">
        <v>21</v>
      </c>
      <c r="F9159" s="135">
        <v>500</v>
      </c>
      <c r="G9159" s="135" t="s">
        <v>20</v>
      </c>
      <c r="H9159" s="135">
        <v>25</v>
      </c>
      <c r="I9159" s="135">
        <v>2</v>
      </c>
      <c r="J9159" s="136">
        <v>1.72</v>
      </c>
      <c r="K9159" s="136">
        <v>1.08</v>
      </c>
      <c r="L9159" s="136">
        <v>1.44</v>
      </c>
      <c r="M9159" s="137" t="str">
        <f t="shared" si="143"/>
        <v>P</v>
      </c>
      <c r="N9159" s="174" t="s">
        <v>10681</v>
      </c>
      <c r="O9159" s="149" t="s">
        <v>1506</v>
      </c>
      <c r="P9159" s="149" t="s">
        <v>9430</v>
      </c>
      <c r="Q9159" s="150" t="s">
        <v>10519</v>
      </c>
      <c r="R9159" s="189">
        <v>3.3600000000000003</v>
      </c>
    </row>
    <row r="9160" spans="1:18" x14ac:dyDescent="0.25">
      <c r="A9160" s="132">
        <v>1091874</v>
      </c>
      <c r="B9160" s="145" t="s">
        <v>8816</v>
      </c>
      <c r="C9160" s="132">
        <v>6</v>
      </c>
      <c r="D9160" s="132">
        <v>264</v>
      </c>
      <c r="E9160" s="186" t="s">
        <v>21</v>
      </c>
      <c r="F9160" s="132">
        <v>372</v>
      </c>
      <c r="G9160" s="132">
        <v>5</v>
      </c>
      <c r="H9160" s="132">
        <v>6</v>
      </c>
      <c r="I9160" s="132">
        <v>5</v>
      </c>
      <c r="J9160" s="133">
        <v>3.22</v>
      </c>
      <c r="K9160" s="133">
        <v>2.12</v>
      </c>
      <c r="L9160" s="133">
        <v>0.46</v>
      </c>
      <c r="M9160" s="134" t="str">
        <f t="shared" si="143"/>
        <v>P</v>
      </c>
      <c r="N9160" s="173" t="s">
        <v>10681</v>
      </c>
      <c r="O9160" s="146" t="s">
        <v>1581</v>
      </c>
      <c r="P9160" s="146" t="s">
        <v>10581</v>
      </c>
      <c r="Q9160" s="147" t="s">
        <v>10519</v>
      </c>
      <c r="R9160" s="187">
        <v>5.46</v>
      </c>
    </row>
    <row r="9161" spans="1:18" x14ac:dyDescent="0.25">
      <c r="A9161" s="135">
        <v>1091875</v>
      </c>
      <c r="B9161" s="148" t="s">
        <v>8817</v>
      </c>
      <c r="C9161" s="135">
        <v>6</v>
      </c>
      <c r="D9161" s="135">
        <v>800</v>
      </c>
      <c r="E9161" s="188" t="s">
        <v>21</v>
      </c>
      <c r="F9161" s="135">
        <v>1200</v>
      </c>
      <c r="G9161" s="135">
        <v>24</v>
      </c>
      <c r="H9161" s="135">
        <v>30</v>
      </c>
      <c r="I9161" s="135">
        <v>2</v>
      </c>
      <c r="J9161" s="136">
        <v>2.2400000000000002</v>
      </c>
      <c r="K9161" s="136">
        <v>0.74</v>
      </c>
      <c r="L9161" s="136">
        <v>0.62</v>
      </c>
      <c r="M9161" s="137" t="str">
        <f t="shared" si="143"/>
        <v>P</v>
      </c>
      <c r="N9161" s="174" t="s">
        <v>10681</v>
      </c>
      <c r="O9161" s="149" t="s">
        <v>1581</v>
      </c>
      <c r="P9161" s="149" t="s">
        <v>10581</v>
      </c>
      <c r="Q9161" s="150" t="s">
        <v>10519</v>
      </c>
      <c r="R9161" s="189">
        <v>2.52</v>
      </c>
    </row>
    <row r="9162" spans="1:18" x14ac:dyDescent="0.25">
      <c r="A9162" s="132">
        <v>1091876</v>
      </c>
      <c r="B9162" s="145" t="s">
        <v>8818</v>
      </c>
      <c r="C9162" s="132">
        <v>6</v>
      </c>
      <c r="D9162" s="132">
        <v>1440</v>
      </c>
      <c r="E9162" s="186">
        <v>12</v>
      </c>
      <c r="F9162" s="132">
        <v>2400</v>
      </c>
      <c r="G9162" s="132" t="s">
        <v>20</v>
      </c>
      <c r="H9162" s="132" t="s">
        <v>20</v>
      </c>
      <c r="I9162" s="132" t="s">
        <v>20</v>
      </c>
      <c r="J9162" s="133">
        <v>0.76</v>
      </c>
      <c r="K9162" s="133">
        <v>0.54</v>
      </c>
      <c r="L9162" s="133">
        <v>1.1399999999999999</v>
      </c>
      <c r="M9162" s="134" t="str">
        <f t="shared" si="143"/>
        <v>P</v>
      </c>
      <c r="N9162" s="173" t="s">
        <v>10681</v>
      </c>
      <c r="O9162" s="146" t="s">
        <v>1555</v>
      </c>
      <c r="P9162" s="146" t="s">
        <v>9429</v>
      </c>
      <c r="Q9162" s="147" t="s">
        <v>10519</v>
      </c>
      <c r="R9162" s="187">
        <v>2.04</v>
      </c>
    </row>
    <row r="9163" spans="1:18" x14ac:dyDescent="0.25">
      <c r="A9163" s="135">
        <v>1091877</v>
      </c>
      <c r="B9163" s="148" t="s">
        <v>8677</v>
      </c>
      <c r="C9163" s="135">
        <v>6</v>
      </c>
      <c r="D9163" s="135">
        <v>300</v>
      </c>
      <c r="E9163" s="188" t="s">
        <v>21</v>
      </c>
      <c r="F9163" s="135">
        <v>500</v>
      </c>
      <c r="G9163" s="135" t="s">
        <v>20</v>
      </c>
      <c r="H9163" s="135" t="s">
        <v>20</v>
      </c>
      <c r="I9163" s="135" t="s">
        <v>20</v>
      </c>
      <c r="J9163" s="136">
        <v>1.78</v>
      </c>
      <c r="K9163" s="136">
        <v>1.08</v>
      </c>
      <c r="L9163" s="136">
        <v>1.44</v>
      </c>
      <c r="M9163" s="137" t="str">
        <f t="shared" si="143"/>
        <v>P</v>
      </c>
      <c r="N9163" s="174" t="s">
        <v>10681</v>
      </c>
      <c r="O9163" s="149" t="s">
        <v>1506</v>
      </c>
      <c r="P9163" s="149" t="s">
        <v>9430</v>
      </c>
      <c r="Q9163" s="150" t="s">
        <v>10519</v>
      </c>
      <c r="R9163" s="189">
        <v>2.64</v>
      </c>
    </row>
    <row r="9164" spans="1:18" x14ac:dyDescent="0.25">
      <c r="A9164" s="132">
        <v>1091878</v>
      </c>
      <c r="B9164" s="145" t="s">
        <v>8679</v>
      </c>
      <c r="C9164" s="132">
        <v>12</v>
      </c>
      <c r="D9164" s="132">
        <v>549</v>
      </c>
      <c r="E9164" s="186" t="s">
        <v>21</v>
      </c>
      <c r="F9164" s="132">
        <v>915</v>
      </c>
      <c r="G9164" s="132">
        <v>25</v>
      </c>
      <c r="H9164" s="132" t="s">
        <v>20</v>
      </c>
      <c r="I9164" s="132">
        <v>3</v>
      </c>
      <c r="J9164" s="133">
        <v>1.56</v>
      </c>
      <c r="K9164" s="133">
        <v>1.02</v>
      </c>
      <c r="L9164" s="133">
        <v>0.86</v>
      </c>
      <c r="M9164" s="134" t="str">
        <f t="shared" si="143"/>
        <v>P</v>
      </c>
      <c r="N9164" s="173" t="s">
        <v>10681</v>
      </c>
      <c r="O9164" s="146" t="s">
        <v>1506</v>
      </c>
      <c r="P9164" s="146" t="s">
        <v>9430</v>
      </c>
      <c r="Q9164" s="147" t="s">
        <v>10519</v>
      </c>
      <c r="R9164" s="187">
        <v>3</v>
      </c>
    </row>
    <row r="9165" spans="1:18" x14ac:dyDescent="0.25">
      <c r="A9165" s="135">
        <v>1091880</v>
      </c>
      <c r="B9165" s="148" t="s">
        <v>8819</v>
      </c>
      <c r="C9165" s="135">
        <v>6</v>
      </c>
      <c r="D9165" s="135">
        <v>176</v>
      </c>
      <c r="E9165" s="188" t="s">
        <v>21</v>
      </c>
      <c r="F9165" s="135">
        <v>264</v>
      </c>
      <c r="G9165" s="135">
        <v>10</v>
      </c>
      <c r="H9165" s="135" t="s">
        <v>20</v>
      </c>
      <c r="I9165" s="135">
        <v>2</v>
      </c>
      <c r="J9165" s="136">
        <v>2.5</v>
      </c>
      <c r="K9165" s="136">
        <v>1.78</v>
      </c>
      <c r="L9165" s="136">
        <v>1.1000000000000001</v>
      </c>
      <c r="M9165" s="137" t="str">
        <f t="shared" si="143"/>
        <v>P</v>
      </c>
      <c r="N9165" s="174" t="s">
        <v>10681</v>
      </c>
      <c r="O9165" s="149" t="s">
        <v>1578</v>
      </c>
      <c r="P9165" s="149" t="s">
        <v>10583</v>
      </c>
      <c r="Q9165" s="150" t="s">
        <v>10106</v>
      </c>
      <c r="R9165" s="189">
        <v>9.3000000000000007</v>
      </c>
    </row>
    <row r="9166" spans="1:18" x14ac:dyDescent="0.25">
      <c r="A9166" s="132">
        <v>1091881</v>
      </c>
      <c r="B9166" s="145" t="s">
        <v>8820</v>
      </c>
      <c r="C9166" s="132">
        <v>6</v>
      </c>
      <c r="D9166" s="132">
        <v>300</v>
      </c>
      <c r="E9166" s="186" t="s">
        <v>21</v>
      </c>
      <c r="F9166" s="132">
        <v>459</v>
      </c>
      <c r="G9166" s="132" t="s">
        <v>20</v>
      </c>
      <c r="H9166" s="132" t="s">
        <v>20</v>
      </c>
      <c r="I9166" s="132" t="s">
        <v>20</v>
      </c>
      <c r="J9166" s="133">
        <v>1.88</v>
      </c>
      <c r="K9166" s="133">
        <v>1.22</v>
      </c>
      <c r="L9166" s="133">
        <v>1.6</v>
      </c>
      <c r="M9166" s="134" t="str">
        <f t="shared" si="143"/>
        <v>P</v>
      </c>
      <c r="N9166" s="173" t="s">
        <v>10681</v>
      </c>
      <c r="O9166" s="146" t="s">
        <v>1506</v>
      </c>
      <c r="P9166" s="146" t="s">
        <v>9427</v>
      </c>
      <c r="Q9166" s="147" t="s">
        <v>10519</v>
      </c>
      <c r="R9166" s="187">
        <v>5.28</v>
      </c>
    </row>
    <row r="9167" spans="1:18" x14ac:dyDescent="0.25">
      <c r="A9167" s="135">
        <v>1091883</v>
      </c>
      <c r="B9167" s="148" t="s">
        <v>8821</v>
      </c>
      <c r="C9167" s="135">
        <v>6</v>
      </c>
      <c r="D9167" s="135">
        <v>264</v>
      </c>
      <c r="E9167" s="188" t="s">
        <v>21</v>
      </c>
      <c r="F9167" s="135">
        <v>506</v>
      </c>
      <c r="G9167" s="135" t="s">
        <v>20</v>
      </c>
      <c r="H9167" s="135" t="s">
        <v>20</v>
      </c>
      <c r="I9167" s="135" t="s">
        <v>20</v>
      </c>
      <c r="J9167" s="136">
        <v>2.48</v>
      </c>
      <c r="K9167" s="136">
        <v>1.66</v>
      </c>
      <c r="L9167" s="136">
        <v>0.64</v>
      </c>
      <c r="M9167" s="137" t="str">
        <f t="shared" si="143"/>
        <v>P</v>
      </c>
      <c r="N9167" s="174" t="s">
        <v>10681</v>
      </c>
      <c r="O9167" s="149" t="s">
        <v>1506</v>
      </c>
      <c r="P9167" s="149" t="s">
        <v>9398</v>
      </c>
      <c r="Q9167" s="150" t="s">
        <v>10519</v>
      </c>
      <c r="R9167" s="189">
        <v>9.42</v>
      </c>
    </row>
    <row r="9168" spans="1:18" x14ac:dyDescent="0.25">
      <c r="A9168" s="132">
        <v>1091884</v>
      </c>
      <c r="B9168" s="145" t="s">
        <v>10062</v>
      </c>
      <c r="C9168" s="132">
        <v>6</v>
      </c>
      <c r="D9168" s="132">
        <v>1176</v>
      </c>
      <c r="E9168" s="186" t="s">
        <v>21</v>
      </c>
      <c r="F9168" s="132">
        <v>1862</v>
      </c>
      <c r="G9168" s="132" t="s">
        <v>20</v>
      </c>
      <c r="H9168" s="132">
        <v>32</v>
      </c>
      <c r="I9168" s="132">
        <v>3</v>
      </c>
      <c r="J9168" s="133">
        <v>1.78</v>
      </c>
      <c r="K9168" s="133">
        <v>1.1000000000000001</v>
      </c>
      <c r="L9168" s="133">
        <v>0.38</v>
      </c>
      <c r="M9168" s="134" t="str">
        <f t="shared" si="143"/>
        <v>P</v>
      </c>
      <c r="N9168" s="173" t="s">
        <v>10681</v>
      </c>
      <c r="O9168" s="146" t="s">
        <v>1506</v>
      </c>
      <c r="P9168" s="146" t="s">
        <v>9398</v>
      </c>
      <c r="Q9168" s="147" t="s">
        <v>10519</v>
      </c>
      <c r="R9168" s="187">
        <v>3.4799999999999995</v>
      </c>
    </row>
    <row r="9169" spans="1:18" x14ac:dyDescent="0.25">
      <c r="A9169" s="135">
        <v>1091885</v>
      </c>
      <c r="B9169" s="148" t="s">
        <v>8680</v>
      </c>
      <c r="C9169" s="135">
        <v>6</v>
      </c>
      <c r="D9169" s="135">
        <v>300</v>
      </c>
      <c r="E9169" s="188" t="s">
        <v>21</v>
      </c>
      <c r="F9169" s="135">
        <v>500</v>
      </c>
      <c r="G9169" s="135" t="s">
        <v>20</v>
      </c>
      <c r="H9169" s="135" t="s">
        <v>20</v>
      </c>
      <c r="I9169" s="135" t="s">
        <v>20</v>
      </c>
      <c r="J9169" s="136">
        <v>1.78</v>
      </c>
      <c r="K9169" s="136">
        <v>1.1399999999999999</v>
      </c>
      <c r="L9169" s="136">
        <v>1.46</v>
      </c>
      <c r="M9169" s="137" t="str">
        <f t="shared" si="143"/>
        <v>P</v>
      </c>
      <c r="N9169" s="174" t="s">
        <v>10681</v>
      </c>
      <c r="O9169" s="149" t="s">
        <v>1506</v>
      </c>
      <c r="P9169" s="149" t="s">
        <v>9430</v>
      </c>
      <c r="Q9169" s="150" t="s">
        <v>10519</v>
      </c>
      <c r="R9169" s="189">
        <v>3.18</v>
      </c>
    </row>
    <row r="9170" spans="1:18" x14ac:dyDescent="0.25">
      <c r="A9170" s="132">
        <v>1091886</v>
      </c>
      <c r="B9170" s="145" t="s">
        <v>10063</v>
      </c>
      <c r="C9170" s="132">
        <v>12</v>
      </c>
      <c r="D9170" s="132">
        <v>549</v>
      </c>
      <c r="E9170" s="186" t="s">
        <v>21</v>
      </c>
      <c r="F9170" s="132">
        <v>854</v>
      </c>
      <c r="G9170" s="132">
        <v>25</v>
      </c>
      <c r="H9170" s="132" t="s">
        <v>20</v>
      </c>
      <c r="I9170" s="132">
        <v>3</v>
      </c>
      <c r="J9170" s="133">
        <v>1.62</v>
      </c>
      <c r="K9170" s="133">
        <v>1</v>
      </c>
      <c r="L9170" s="133">
        <v>0.86</v>
      </c>
      <c r="M9170" s="134" t="str">
        <f t="shared" si="143"/>
        <v>P</v>
      </c>
      <c r="N9170" s="173" t="s">
        <v>10681</v>
      </c>
      <c r="O9170" s="146" t="s">
        <v>1506</v>
      </c>
      <c r="P9170" s="146" t="s">
        <v>9430</v>
      </c>
      <c r="Q9170" s="147" t="s">
        <v>10519</v>
      </c>
      <c r="R9170" s="187">
        <v>3.24</v>
      </c>
    </row>
    <row r="9171" spans="1:18" x14ac:dyDescent="0.25">
      <c r="A9171" s="135">
        <v>1091887</v>
      </c>
      <c r="B9171" s="148" t="s">
        <v>8822</v>
      </c>
      <c r="C9171" s="135">
        <v>6</v>
      </c>
      <c r="D9171" s="135">
        <v>264</v>
      </c>
      <c r="E9171" s="188" t="s">
        <v>21</v>
      </c>
      <c r="F9171" s="135">
        <v>462</v>
      </c>
      <c r="G9171" s="135" t="s">
        <v>20</v>
      </c>
      <c r="H9171" s="135" t="s">
        <v>20</v>
      </c>
      <c r="I9171" s="135" t="s">
        <v>20</v>
      </c>
      <c r="J9171" s="136">
        <v>2.54</v>
      </c>
      <c r="K9171" s="136">
        <v>1.62</v>
      </c>
      <c r="L9171" s="136">
        <v>0.66</v>
      </c>
      <c r="M9171" s="137" t="str">
        <f t="shared" si="143"/>
        <v>P</v>
      </c>
      <c r="N9171" s="174" t="s">
        <v>10681</v>
      </c>
      <c r="O9171" s="149" t="s">
        <v>1506</v>
      </c>
      <c r="P9171" s="149" t="s">
        <v>9398</v>
      </c>
      <c r="Q9171" s="150" t="s">
        <v>10519</v>
      </c>
      <c r="R9171" s="189">
        <v>9.3000000000000007</v>
      </c>
    </row>
    <row r="9172" spans="1:18" x14ac:dyDescent="0.25">
      <c r="A9172" s="132">
        <v>1091888</v>
      </c>
      <c r="B9172" s="145" t="s">
        <v>10064</v>
      </c>
      <c r="C9172" s="132">
        <v>6</v>
      </c>
      <c r="D9172" s="132">
        <v>1176</v>
      </c>
      <c r="E9172" s="186" t="s">
        <v>21</v>
      </c>
      <c r="F9172" s="132" t="s">
        <v>20</v>
      </c>
      <c r="G9172" s="132">
        <v>100</v>
      </c>
      <c r="H9172" s="132" t="s">
        <v>20</v>
      </c>
      <c r="I9172" s="132">
        <v>1</v>
      </c>
      <c r="J9172" s="133">
        <v>1.76</v>
      </c>
      <c r="K9172" s="133">
        <v>1.1599999999999999</v>
      </c>
      <c r="L9172" s="133">
        <v>0.38</v>
      </c>
      <c r="M9172" s="134" t="str">
        <f t="shared" si="143"/>
        <v>P</v>
      </c>
      <c r="N9172" s="173" t="s">
        <v>10681</v>
      </c>
      <c r="O9172" s="146" t="s">
        <v>1506</v>
      </c>
      <c r="P9172" s="146" t="s">
        <v>9398</v>
      </c>
      <c r="Q9172" s="147" t="s">
        <v>10519</v>
      </c>
      <c r="R9172" s="187">
        <v>3.5999999999999996</v>
      </c>
    </row>
    <row r="9173" spans="1:18" x14ac:dyDescent="0.25">
      <c r="A9173" s="135">
        <v>1091889</v>
      </c>
      <c r="B9173" s="148" t="s">
        <v>8823</v>
      </c>
      <c r="C9173" s="135">
        <v>6</v>
      </c>
      <c r="D9173" s="135">
        <v>300</v>
      </c>
      <c r="E9173" s="188" t="s">
        <v>21</v>
      </c>
      <c r="F9173" s="135">
        <v>450</v>
      </c>
      <c r="G9173" s="135" t="s">
        <v>20</v>
      </c>
      <c r="H9173" s="135" t="s">
        <v>20</v>
      </c>
      <c r="I9173" s="135" t="s">
        <v>20</v>
      </c>
      <c r="J9173" s="136">
        <v>1.88</v>
      </c>
      <c r="K9173" s="136">
        <v>1.22</v>
      </c>
      <c r="L9173" s="136">
        <v>1.64</v>
      </c>
      <c r="M9173" s="137" t="str">
        <f t="shared" si="143"/>
        <v>P</v>
      </c>
      <c r="N9173" s="174" t="s">
        <v>10681</v>
      </c>
      <c r="O9173" s="149" t="s">
        <v>1506</v>
      </c>
      <c r="P9173" s="149" t="s">
        <v>9427</v>
      </c>
      <c r="Q9173" s="150" t="s">
        <v>10519</v>
      </c>
      <c r="R9173" s="189">
        <v>5.22</v>
      </c>
    </row>
    <row r="9174" spans="1:18" x14ac:dyDescent="0.25">
      <c r="A9174" s="132">
        <v>1091890</v>
      </c>
      <c r="B9174" s="145" t="s">
        <v>8824</v>
      </c>
      <c r="C9174" s="132">
        <v>6</v>
      </c>
      <c r="D9174" s="132">
        <v>176</v>
      </c>
      <c r="E9174" s="186" t="s">
        <v>21</v>
      </c>
      <c r="F9174" s="132">
        <v>264</v>
      </c>
      <c r="G9174" s="132">
        <v>10</v>
      </c>
      <c r="H9174" s="132" t="s">
        <v>20</v>
      </c>
      <c r="I9174" s="132">
        <v>2</v>
      </c>
      <c r="J9174" s="133">
        <v>2.5</v>
      </c>
      <c r="K9174" s="133">
        <v>1.78</v>
      </c>
      <c r="L9174" s="133">
        <v>1.1200000000000001</v>
      </c>
      <c r="M9174" s="134" t="str">
        <f t="shared" si="143"/>
        <v>P</v>
      </c>
      <c r="N9174" s="173" t="s">
        <v>10681</v>
      </c>
      <c r="O9174" s="146" t="s">
        <v>1578</v>
      </c>
      <c r="P9174" s="146" t="s">
        <v>10583</v>
      </c>
      <c r="Q9174" s="147" t="s">
        <v>10106</v>
      </c>
      <c r="R9174" s="187">
        <v>9.36</v>
      </c>
    </row>
    <row r="9175" spans="1:18" x14ac:dyDescent="0.25">
      <c r="A9175" s="135">
        <v>1091891</v>
      </c>
      <c r="B9175" s="148" t="s">
        <v>8825</v>
      </c>
      <c r="C9175" s="135">
        <v>6</v>
      </c>
      <c r="D9175" s="135">
        <v>1440</v>
      </c>
      <c r="E9175" s="188" t="s">
        <v>21</v>
      </c>
      <c r="F9175" s="135">
        <v>2640</v>
      </c>
      <c r="G9175" s="135" t="s">
        <v>20</v>
      </c>
      <c r="H9175" s="135" t="s">
        <v>20</v>
      </c>
      <c r="I9175" s="135" t="s">
        <v>20</v>
      </c>
      <c r="J9175" s="136">
        <v>0.78</v>
      </c>
      <c r="K9175" s="136">
        <v>0.54</v>
      </c>
      <c r="L9175" s="136">
        <v>1.1399999999999999</v>
      </c>
      <c r="M9175" s="137" t="str">
        <f t="shared" si="143"/>
        <v>P</v>
      </c>
      <c r="N9175" s="174" t="s">
        <v>10681</v>
      </c>
      <c r="O9175" s="149" t="s">
        <v>1555</v>
      </c>
      <c r="P9175" s="149" t="s">
        <v>9429</v>
      </c>
      <c r="Q9175" s="150" t="s">
        <v>10519</v>
      </c>
      <c r="R9175" s="189">
        <v>2.04</v>
      </c>
    </row>
    <row r="9176" spans="1:18" x14ac:dyDescent="0.25">
      <c r="A9176" s="132">
        <v>1091894</v>
      </c>
      <c r="B9176" s="145" t="s">
        <v>8826</v>
      </c>
      <c r="C9176" s="132">
        <v>6</v>
      </c>
      <c r="D9176" s="132">
        <v>264</v>
      </c>
      <c r="E9176" s="186" t="s">
        <v>21</v>
      </c>
      <c r="F9176" s="132">
        <v>372</v>
      </c>
      <c r="G9176" s="132">
        <v>5</v>
      </c>
      <c r="H9176" s="132">
        <v>6</v>
      </c>
      <c r="I9176" s="132">
        <v>5</v>
      </c>
      <c r="J9176" s="133">
        <v>3.22</v>
      </c>
      <c r="K9176" s="133">
        <v>2.1</v>
      </c>
      <c r="L9176" s="133">
        <v>0.44</v>
      </c>
      <c r="M9176" s="134" t="str">
        <f t="shared" si="143"/>
        <v>P</v>
      </c>
      <c r="N9176" s="173" t="s">
        <v>10681</v>
      </c>
      <c r="O9176" s="146" t="s">
        <v>1581</v>
      </c>
      <c r="P9176" s="146" t="s">
        <v>10581</v>
      </c>
      <c r="Q9176" s="147" t="s">
        <v>10519</v>
      </c>
      <c r="R9176" s="187">
        <v>5.22</v>
      </c>
    </row>
    <row r="9177" spans="1:18" x14ac:dyDescent="0.25">
      <c r="A9177" s="135">
        <v>1091895</v>
      </c>
      <c r="B9177" s="148" t="s">
        <v>8827</v>
      </c>
      <c r="C9177" s="135">
        <v>6</v>
      </c>
      <c r="D9177" s="135">
        <v>800</v>
      </c>
      <c r="E9177" s="188" t="s">
        <v>21</v>
      </c>
      <c r="F9177" s="135">
        <v>1200</v>
      </c>
      <c r="G9177" s="135">
        <v>24</v>
      </c>
      <c r="H9177" s="135">
        <v>30</v>
      </c>
      <c r="I9177" s="135">
        <v>2</v>
      </c>
      <c r="J9177" s="136">
        <v>2.2400000000000002</v>
      </c>
      <c r="K9177" s="136">
        <v>0.76</v>
      </c>
      <c r="L9177" s="136">
        <v>0.62</v>
      </c>
      <c r="M9177" s="137" t="str">
        <f t="shared" si="143"/>
        <v>P</v>
      </c>
      <c r="N9177" s="174" t="s">
        <v>10681</v>
      </c>
      <c r="O9177" s="149" t="s">
        <v>1581</v>
      </c>
      <c r="P9177" s="149" t="s">
        <v>10581</v>
      </c>
      <c r="Q9177" s="150" t="s">
        <v>10519</v>
      </c>
      <c r="R9177" s="189">
        <v>2.46</v>
      </c>
    </row>
    <row r="9178" spans="1:18" x14ac:dyDescent="0.25">
      <c r="A9178" s="132">
        <v>1091896</v>
      </c>
      <c r="B9178" s="145" t="s">
        <v>8682</v>
      </c>
      <c r="C9178" s="132">
        <v>6</v>
      </c>
      <c r="D9178" s="132">
        <v>300</v>
      </c>
      <c r="E9178" s="186" t="s">
        <v>21</v>
      </c>
      <c r="F9178" s="132">
        <v>500</v>
      </c>
      <c r="G9178" s="132" t="s">
        <v>20</v>
      </c>
      <c r="H9178" s="132" t="s">
        <v>20</v>
      </c>
      <c r="I9178" s="132" t="s">
        <v>20</v>
      </c>
      <c r="J9178" s="133">
        <v>1.74</v>
      </c>
      <c r="K9178" s="133">
        <v>1.1000000000000001</v>
      </c>
      <c r="L9178" s="133">
        <v>1.46</v>
      </c>
      <c r="M9178" s="134" t="str">
        <f t="shared" si="143"/>
        <v>P</v>
      </c>
      <c r="N9178" s="173" t="s">
        <v>10681</v>
      </c>
      <c r="O9178" s="146" t="s">
        <v>1506</v>
      </c>
      <c r="P9178" s="146" t="s">
        <v>9430</v>
      </c>
      <c r="Q9178" s="147" t="s">
        <v>10519</v>
      </c>
      <c r="R9178" s="187">
        <v>2.82</v>
      </c>
    </row>
    <row r="9179" spans="1:18" x14ac:dyDescent="0.25">
      <c r="A9179" s="135">
        <v>1091898</v>
      </c>
      <c r="B9179" s="148" t="s">
        <v>8684</v>
      </c>
      <c r="C9179" s="135">
        <v>12</v>
      </c>
      <c r="D9179" s="135">
        <v>549</v>
      </c>
      <c r="E9179" s="188" t="s">
        <v>21</v>
      </c>
      <c r="F9179" s="135">
        <v>915</v>
      </c>
      <c r="G9179" s="135">
        <v>25</v>
      </c>
      <c r="H9179" s="135" t="s">
        <v>20</v>
      </c>
      <c r="I9179" s="135">
        <v>3</v>
      </c>
      <c r="J9179" s="136">
        <v>1.5</v>
      </c>
      <c r="K9179" s="136">
        <v>1.06</v>
      </c>
      <c r="L9179" s="136">
        <v>0.86</v>
      </c>
      <c r="M9179" s="137" t="str">
        <f t="shared" si="143"/>
        <v>P</v>
      </c>
      <c r="N9179" s="174" t="s">
        <v>10681</v>
      </c>
      <c r="O9179" s="149" t="s">
        <v>1506</v>
      </c>
      <c r="P9179" s="149" t="s">
        <v>9430</v>
      </c>
      <c r="Q9179" s="150" t="s">
        <v>10519</v>
      </c>
      <c r="R9179" s="189">
        <v>2.88</v>
      </c>
    </row>
    <row r="9180" spans="1:18" x14ac:dyDescent="0.25">
      <c r="A9180" s="132">
        <v>1091900</v>
      </c>
      <c r="B9180" s="145" t="s">
        <v>8828</v>
      </c>
      <c r="C9180" s="132">
        <v>6</v>
      </c>
      <c r="D9180" s="132">
        <v>800</v>
      </c>
      <c r="E9180" s="186" t="s">
        <v>21</v>
      </c>
      <c r="F9180" s="132">
        <v>1200</v>
      </c>
      <c r="G9180" s="132">
        <v>24</v>
      </c>
      <c r="H9180" s="132">
        <v>30</v>
      </c>
      <c r="I9180" s="132">
        <v>2</v>
      </c>
      <c r="J9180" s="133">
        <v>2.2200000000000002</v>
      </c>
      <c r="K9180" s="133">
        <v>0.7</v>
      </c>
      <c r="L9180" s="133">
        <v>0.64</v>
      </c>
      <c r="M9180" s="134" t="str">
        <f t="shared" si="143"/>
        <v>P</v>
      </c>
      <c r="N9180" s="173" t="s">
        <v>10681</v>
      </c>
      <c r="O9180" s="146" t="s">
        <v>1581</v>
      </c>
      <c r="P9180" s="146" t="s">
        <v>10581</v>
      </c>
      <c r="Q9180" s="147" t="s">
        <v>10519</v>
      </c>
      <c r="R9180" s="187">
        <v>2.46</v>
      </c>
    </row>
    <row r="9181" spans="1:18" x14ac:dyDescent="0.25">
      <c r="A9181" s="135">
        <v>1091901</v>
      </c>
      <c r="B9181" s="148" t="s">
        <v>8829</v>
      </c>
      <c r="C9181" s="135">
        <v>6</v>
      </c>
      <c r="D9181" s="135">
        <v>1440</v>
      </c>
      <c r="E9181" s="188">
        <v>12</v>
      </c>
      <c r="F9181" s="135">
        <v>2400</v>
      </c>
      <c r="G9181" s="135" t="s">
        <v>20</v>
      </c>
      <c r="H9181" s="135" t="s">
        <v>20</v>
      </c>
      <c r="I9181" s="135" t="s">
        <v>20</v>
      </c>
      <c r="J9181" s="136">
        <v>0.56000000000000005</v>
      </c>
      <c r="K9181" s="136">
        <v>0.74</v>
      </c>
      <c r="L9181" s="136">
        <v>1.1000000000000001</v>
      </c>
      <c r="M9181" s="137" t="str">
        <f t="shared" si="143"/>
        <v>P</v>
      </c>
      <c r="N9181" s="174" t="s">
        <v>10681</v>
      </c>
      <c r="O9181" s="149" t="s">
        <v>1555</v>
      </c>
      <c r="P9181" s="149" t="s">
        <v>9429</v>
      </c>
      <c r="Q9181" s="150" t="s">
        <v>10519</v>
      </c>
      <c r="R9181" s="189">
        <v>2.0999999999999996</v>
      </c>
    </row>
    <row r="9182" spans="1:18" x14ac:dyDescent="0.25">
      <c r="A9182" s="132">
        <v>1091902</v>
      </c>
      <c r="B9182" s="145" t="s">
        <v>8830</v>
      </c>
      <c r="C9182" s="132">
        <v>6</v>
      </c>
      <c r="D9182" s="132">
        <v>300</v>
      </c>
      <c r="E9182" s="186" t="s">
        <v>21</v>
      </c>
      <c r="F9182" s="132">
        <v>450</v>
      </c>
      <c r="G9182" s="132" t="s">
        <v>20</v>
      </c>
      <c r="H9182" s="132" t="s">
        <v>20</v>
      </c>
      <c r="I9182" s="132" t="s">
        <v>20</v>
      </c>
      <c r="J9182" s="133">
        <v>1.9</v>
      </c>
      <c r="K9182" s="133">
        <v>1.22</v>
      </c>
      <c r="L9182" s="133">
        <v>1.56</v>
      </c>
      <c r="M9182" s="134" t="str">
        <f t="shared" si="143"/>
        <v>P</v>
      </c>
      <c r="N9182" s="173" t="s">
        <v>10681</v>
      </c>
      <c r="O9182" s="146" t="s">
        <v>1506</v>
      </c>
      <c r="P9182" s="146" t="s">
        <v>9427</v>
      </c>
      <c r="Q9182" s="147" t="s">
        <v>10519</v>
      </c>
      <c r="R9182" s="187">
        <v>5.34</v>
      </c>
    </row>
    <row r="9183" spans="1:18" x14ac:dyDescent="0.25">
      <c r="A9183" s="135">
        <v>1091903</v>
      </c>
      <c r="B9183" s="148" t="s">
        <v>8831</v>
      </c>
      <c r="C9183" s="135">
        <v>6</v>
      </c>
      <c r="D9183" s="135">
        <v>264</v>
      </c>
      <c r="E9183" s="188" t="s">
        <v>21</v>
      </c>
      <c r="F9183" s="135">
        <v>484</v>
      </c>
      <c r="G9183" s="135" t="s">
        <v>20</v>
      </c>
      <c r="H9183" s="135" t="s">
        <v>20</v>
      </c>
      <c r="I9183" s="135" t="s">
        <v>20</v>
      </c>
      <c r="J9183" s="136">
        <v>2.58</v>
      </c>
      <c r="K9183" s="136">
        <v>1.62</v>
      </c>
      <c r="L9183" s="136">
        <v>0.66</v>
      </c>
      <c r="M9183" s="137" t="str">
        <f t="shared" si="143"/>
        <v>P</v>
      </c>
      <c r="N9183" s="174" t="s">
        <v>10681</v>
      </c>
      <c r="O9183" s="149" t="s">
        <v>1506</v>
      </c>
      <c r="P9183" s="149" t="s">
        <v>9398</v>
      </c>
      <c r="Q9183" s="150" t="s">
        <v>10519</v>
      </c>
      <c r="R9183" s="189">
        <v>9.48</v>
      </c>
    </row>
    <row r="9184" spans="1:18" x14ac:dyDescent="0.25">
      <c r="A9184" s="132">
        <v>1091904</v>
      </c>
      <c r="B9184" s="145" t="s">
        <v>8832</v>
      </c>
      <c r="C9184" s="132">
        <v>6</v>
      </c>
      <c r="D9184" s="132">
        <v>1176</v>
      </c>
      <c r="E9184" s="186" t="s">
        <v>21</v>
      </c>
      <c r="F9184" s="132" t="s">
        <v>20</v>
      </c>
      <c r="G9184" s="132" t="s">
        <v>20</v>
      </c>
      <c r="H9184" s="132">
        <v>80</v>
      </c>
      <c r="I9184" s="132">
        <v>1</v>
      </c>
      <c r="J9184" s="133">
        <v>1.8</v>
      </c>
      <c r="K9184" s="133">
        <v>1.1599999999999999</v>
      </c>
      <c r="L9184" s="133">
        <v>0.38</v>
      </c>
      <c r="M9184" s="134" t="str">
        <f t="shared" si="143"/>
        <v>P</v>
      </c>
      <c r="N9184" s="173" t="s">
        <v>10681</v>
      </c>
      <c r="O9184" s="146" t="s">
        <v>1506</v>
      </c>
      <c r="P9184" s="146" t="s">
        <v>9398</v>
      </c>
      <c r="Q9184" s="147" t="s">
        <v>10519</v>
      </c>
      <c r="R9184" s="187">
        <v>3.42</v>
      </c>
    </row>
    <row r="9185" spans="1:18" x14ac:dyDescent="0.25">
      <c r="A9185" s="135">
        <v>1091905</v>
      </c>
      <c r="B9185" s="148" t="s">
        <v>8833</v>
      </c>
      <c r="C9185" s="135">
        <v>6</v>
      </c>
      <c r="D9185" s="135">
        <v>176</v>
      </c>
      <c r="E9185" s="188" t="s">
        <v>21</v>
      </c>
      <c r="F9185" s="135">
        <v>228</v>
      </c>
      <c r="G9185" s="135" t="s">
        <v>20</v>
      </c>
      <c r="H9185" s="135" t="s">
        <v>20</v>
      </c>
      <c r="I9185" s="135" t="s">
        <v>20</v>
      </c>
      <c r="J9185" s="136">
        <v>2.5</v>
      </c>
      <c r="K9185" s="136">
        <v>1.78</v>
      </c>
      <c r="L9185" s="136">
        <v>0.94</v>
      </c>
      <c r="M9185" s="137" t="str">
        <f t="shared" si="143"/>
        <v>P</v>
      </c>
      <c r="N9185" s="174" t="s">
        <v>10681</v>
      </c>
      <c r="O9185" s="149" t="s">
        <v>1578</v>
      </c>
      <c r="P9185" s="149" t="s">
        <v>10583</v>
      </c>
      <c r="Q9185" s="150" t="s">
        <v>10106</v>
      </c>
      <c r="R9185" s="189">
        <v>9.18</v>
      </c>
    </row>
    <row r="9186" spans="1:18" x14ac:dyDescent="0.25">
      <c r="A9186" s="132">
        <v>1091909</v>
      </c>
      <c r="B9186" s="145" t="s">
        <v>10065</v>
      </c>
      <c r="C9186" s="132">
        <v>12</v>
      </c>
      <c r="D9186" s="132">
        <v>407</v>
      </c>
      <c r="E9186" s="186" t="s">
        <v>21</v>
      </c>
      <c r="F9186" s="132">
        <v>612</v>
      </c>
      <c r="G9186" s="132" t="s">
        <v>20</v>
      </c>
      <c r="H9186" s="132" t="s">
        <v>20</v>
      </c>
      <c r="I9186" s="132" t="s">
        <v>20</v>
      </c>
      <c r="J9186" s="133">
        <v>2.08</v>
      </c>
      <c r="K9186" s="133">
        <v>1.48</v>
      </c>
      <c r="L9186" s="133">
        <v>0.8</v>
      </c>
      <c r="M9186" s="134" t="str">
        <f t="shared" si="143"/>
        <v>P</v>
      </c>
      <c r="N9186" s="173" t="s">
        <v>10681</v>
      </c>
      <c r="O9186" s="146" t="s">
        <v>1506</v>
      </c>
      <c r="P9186" s="146" t="s">
        <v>9409</v>
      </c>
      <c r="Q9186" s="147" t="s">
        <v>10519</v>
      </c>
      <c r="R9186" s="187">
        <v>5.4</v>
      </c>
    </row>
    <row r="9187" spans="1:18" x14ac:dyDescent="0.25">
      <c r="A9187" s="135">
        <v>1091910</v>
      </c>
      <c r="B9187" s="148" t="s">
        <v>10066</v>
      </c>
      <c r="C9187" s="135">
        <v>12</v>
      </c>
      <c r="D9187" s="135">
        <v>407</v>
      </c>
      <c r="E9187" s="188" t="s">
        <v>21</v>
      </c>
      <c r="F9187" s="135">
        <v>612</v>
      </c>
      <c r="G9187" s="135" t="s">
        <v>20</v>
      </c>
      <c r="H9187" s="135" t="s">
        <v>20</v>
      </c>
      <c r="I9187" s="135" t="s">
        <v>20</v>
      </c>
      <c r="J9187" s="136">
        <v>2.08</v>
      </c>
      <c r="K9187" s="136">
        <v>1.5</v>
      </c>
      <c r="L9187" s="136">
        <v>0.84</v>
      </c>
      <c r="M9187" s="137" t="str">
        <f t="shared" si="143"/>
        <v>P</v>
      </c>
      <c r="N9187" s="174" t="s">
        <v>10681</v>
      </c>
      <c r="O9187" s="149" t="s">
        <v>1506</v>
      </c>
      <c r="P9187" s="149" t="s">
        <v>9409</v>
      </c>
      <c r="Q9187" s="150" t="s">
        <v>10519</v>
      </c>
      <c r="R9187" s="189">
        <v>5.5200000000000005</v>
      </c>
    </row>
    <row r="9188" spans="1:18" x14ac:dyDescent="0.25">
      <c r="A9188" s="132">
        <v>1091911</v>
      </c>
      <c r="B9188" s="145" t="s">
        <v>10067</v>
      </c>
      <c r="C9188" s="132">
        <v>12</v>
      </c>
      <c r="D9188" s="132">
        <v>407</v>
      </c>
      <c r="E9188" s="186" t="s">
        <v>21</v>
      </c>
      <c r="F9188" s="132">
        <v>612</v>
      </c>
      <c r="G9188" s="132" t="s">
        <v>20</v>
      </c>
      <c r="H9188" s="132" t="s">
        <v>20</v>
      </c>
      <c r="I9188" s="132" t="s">
        <v>20</v>
      </c>
      <c r="J9188" s="133">
        <v>2.06</v>
      </c>
      <c r="K9188" s="133">
        <v>1.5</v>
      </c>
      <c r="L9188" s="133">
        <v>0.9</v>
      </c>
      <c r="M9188" s="134" t="str">
        <f t="shared" si="143"/>
        <v>P</v>
      </c>
      <c r="N9188" s="173" t="s">
        <v>10681</v>
      </c>
      <c r="O9188" s="146" t="s">
        <v>1506</v>
      </c>
      <c r="P9188" s="146" t="s">
        <v>9409</v>
      </c>
      <c r="Q9188" s="147" t="s">
        <v>10519</v>
      </c>
      <c r="R9188" s="187">
        <v>5.76</v>
      </c>
    </row>
    <row r="9189" spans="1:18" x14ac:dyDescent="0.25">
      <c r="A9189" s="135">
        <v>1091912</v>
      </c>
      <c r="B9189" s="148" t="s">
        <v>8678</v>
      </c>
      <c r="C9189" s="135">
        <v>6</v>
      </c>
      <c r="D9189" s="135">
        <v>320</v>
      </c>
      <c r="E9189" s="188" t="s">
        <v>21</v>
      </c>
      <c r="F9189" s="135">
        <v>576</v>
      </c>
      <c r="G9189" s="135" t="s">
        <v>20</v>
      </c>
      <c r="H9189" s="135" t="s">
        <v>20</v>
      </c>
      <c r="I9189" s="135" t="s">
        <v>20</v>
      </c>
      <c r="J9189" s="136">
        <v>1.48</v>
      </c>
      <c r="K9189" s="136">
        <v>0.98</v>
      </c>
      <c r="L9189" s="136">
        <v>1.87</v>
      </c>
      <c r="M9189" s="137" t="str">
        <f t="shared" si="143"/>
        <v>P</v>
      </c>
      <c r="N9189" s="174" t="s">
        <v>10681</v>
      </c>
      <c r="O9189" s="149" t="s">
        <v>1506</v>
      </c>
      <c r="P9189" s="149" t="s">
        <v>9430</v>
      </c>
      <c r="Q9189" s="150" t="s">
        <v>10519</v>
      </c>
      <c r="R9189" s="189">
        <v>4.62</v>
      </c>
    </row>
    <row r="9190" spans="1:18" x14ac:dyDescent="0.25">
      <c r="A9190" s="132">
        <v>1091913</v>
      </c>
      <c r="B9190" s="145" t="s">
        <v>8683</v>
      </c>
      <c r="C9190" s="132">
        <v>6</v>
      </c>
      <c r="D9190" s="132">
        <v>320</v>
      </c>
      <c r="E9190" s="186" t="s">
        <v>21</v>
      </c>
      <c r="F9190" s="132">
        <v>672</v>
      </c>
      <c r="G9190" s="132" t="s">
        <v>20</v>
      </c>
      <c r="H9190" s="132" t="s">
        <v>20</v>
      </c>
      <c r="I9190" s="132" t="s">
        <v>20</v>
      </c>
      <c r="J9190" s="133">
        <v>1.5</v>
      </c>
      <c r="K9190" s="133">
        <v>0.94</v>
      </c>
      <c r="L9190" s="133">
        <v>1.82</v>
      </c>
      <c r="M9190" s="134" t="str">
        <f t="shared" si="143"/>
        <v>P</v>
      </c>
      <c r="N9190" s="173" t="s">
        <v>10681</v>
      </c>
      <c r="O9190" s="146" t="s">
        <v>1506</v>
      </c>
      <c r="P9190" s="146" t="s">
        <v>9430</v>
      </c>
      <c r="Q9190" s="147" t="s">
        <v>10519</v>
      </c>
      <c r="R9190" s="187">
        <v>5.34</v>
      </c>
    </row>
    <row r="9191" spans="1:18" x14ac:dyDescent="0.25">
      <c r="A9191" s="135">
        <v>1091914</v>
      </c>
      <c r="B9191" s="148" t="s">
        <v>8681</v>
      </c>
      <c r="C9191" s="135">
        <v>6</v>
      </c>
      <c r="D9191" s="135">
        <v>320</v>
      </c>
      <c r="E9191" s="188" t="s">
        <v>21</v>
      </c>
      <c r="F9191" s="135">
        <v>640</v>
      </c>
      <c r="G9191" s="135" t="s">
        <v>20</v>
      </c>
      <c r="H9191" s="135" t="s">
        <v>20</v>
      </c>
      <c r="I9191" s="135" t="s">
        <v>20</v>
      </c>
      <c r="J9191" s="136">
        <v>1.44</v>
      </c>
      <c r="K9191" s="136">
        <v>0.94</v>
      </c>
      <c r="L9191" s="136">
        <v>1.82</v>
      </c>
      <c r="M9191" s="137" t="str">
        <f t="shared" si="143"/>
        <v>P</v>
      </c>
      <c r="N9191" s="174" t="s">
        <v>10681</v>
      </c>
      <c r="O9191" s="149" t="s">
        <v>1506</v>
      </c>
      <c r="P9191" s="149" t="s">
        <v>9430</v>
      </c>
      <c r="Q9191" s="150" t="s">
        <v>10519</v>
      </c>
      <c r="R9191" s="189">
        <v>5.0999999999999996</v>
      </c>
    </row>
    <row r="9192" spans="1:18" x14ac:dyDescent="0.25">
      <c r="A9192" s="132">
        <v>1091915</v>
      </c>
      <c r="B9192" s="145" t="s">
        <v>7850</v>
      </c>
      <c r="C9192" s="132">
        <v>1</v>
      </c>
      <c r="D9192" s="132" t="s">
        <v>9548</v>
      </c>
      <c r="E9192" s="186" t="s">
        <v>9548</v>
      </c>
      <c r="F9192" s="132" t="s">
        <v>9548</v>
      </c>
      <c r="G9192" s="132" t="s">
        <v>9548</v>
      </c>
      <c r="H9192" s="132" t="s">
        <v>9548</v>
      </c>
      <c r="I9192" s="132" t="s">
        <v>9548</v>
      </c>
      <c r="J9192" s="133">
        <v>1.2</v>
      </c>
      <c r="K9192" s="133">
        <v>1.2</v>
      </c>
      <c r="L9192" s="133">
        <v>1.3</v>
      </c>
      <c r="M9192" s="134" t="str">
        <f t="shared" si="143"/>
        <v>P</v>
      </c>
      <c r="N9192" s="171" t="s">
        <v>10681</v>
      </c>
      <c r="O9192" s="146" t="s">
        <v>1506</v>
      </c>
      <c r="P9192" s="146" t="s">
        <v>9442</v>
      </c>
      <c r="Q9192" s="147" t="s">
        <v>10519</v>
      </c>
      <c r="R9192" s="187">
        <v>4.55</v>
      </c>
    </row>
    <row r="9193" spans="1:18" x14ac:dyDescent="0.25">
      <c r="A9193" s="135">
        <v>1091917</v>
      </c>
      <c r="B9193" s="148" t="s">
        <v>7851</v>
      </c>
      <c r="C9193" s="135">
        <v>50</v>
      </c>
      <c r="D9193" s="135" t="s">
        <v>20</v>
      </c>
      <c r="E9193" s="188" t="s">
        <v>20</v>
      </c>
      <c r="F9193" s="135" t="s">
        <v>20</v>
      </c>
      <c r="G9193" s="135" t="s">
        <v>20</v>
      </c>
      <c r="H9193" s="135" t="s">
        <v>20</v>
      </c>
      <c r="I9193" s="135" t="s">
        <v>20</v>
      </c>
      <c r="J9193" s="136">
        <v>1.8</v>
      </c>
      <c r="K9193" s="136">
        <v>1.06</v>
      </c>
      <c r="L9193" s="136">
        <v>0.5</v>
      </c>
      <c r="M9193" s="137" t="str">
        <f t="shared" si="143"/>
        <v>P</v>
      </c>
      <c r="N9193" s="174" t="s">
        <v>10681</v>
      </c>
      <c r="O9193" s="149" t="s">
        <v>1532</v>
      </c>
      <c r="P9193" s="149" t="s">
        <v>9847</v>
      </c>
      <c r="Q9193" s="150" t="s">
        <v>10519</v>
      </c>
      <c r="R9193" s="189">
        <v>19.166666666666664</v>
      </c>
    </row>
    <row r="9194" spans="1:18" x14ac:dyDescent="0.25">
      <c r="A9194" s="132">
        <v>1091918</v>
      </c>
      <c r="B9194" s="145" t="s">
        <v>959</v>
      </c>
      <c r="C9194" s="132">
        <v>1</v>
      </c>
      <c r="D9194" s="132">
        <v>18</v>
      </c>
      <c r="E9194" s="186" t="s">
        <v>21</v>
      </c>
      <c r="F9194" s="132">
        <v>20</v>
      </c>
      <c r="G9194" s="132" t="s">
        <v>21</v>
      </c>
      <c r="H9194" s="132" t="s">
        <v>21</v>
      </c>
      <c r="I9194" s="132" t="s">
        <v>21</v>
      </c>
      <c r="J9194" s="133">
        <v>5.24</v>
      </c>
      <c r="K9194" s="133">
        <v>4.26</v>
      </c>
      <c r="L9194" s="133">
        <v>2.65</v>
      </c>
      <c r="M9194" s="134" t="str">
        <f t="shared" si="143"/>
        <v>P</v>
      </c>
      <c r="N9194" s="173" t="s">
        <v>10682</v>
      </c>
      <c r="O9194" s="146" t="s">
        <v>1614</v>
      </c>
      <c r="P9194" s="146" t="s">
        <v>9514</v>
      </c>
      <c r="Q9194" s="147" t="s">
        <v>10519</v>
      </c>
      <c r="R9194" s="187">
        <v>29.22</v>
      </c>
    </row>
    <row r="9195" spans="1:18" x14ac:dyDescent="0.25">
      <c r="A9195" s="135">
        <v>1091919</v>
      </c>
      <c r="B9195" s="148" t="s">
        <v>1585</v>
      </c>
      <c r="C9195" s="135">
        <v>6</v>
      </c>
      <c r="D9195" s="135">
        <v>264</v>
      </c>
      <c r="E9195" s="188" t="s">
        <v>21</v>
      </c>
      <c r="F9195" s="135">
        <v>372</v>
      </c>
      <c r="G9195" s="135">
        <v>5</v>
      </c>
      <c r="H9195" s="135">
        <v>6</v>
      </c>
      <c r="I9195" s="135">
        <v>5</v>
      </c>
      <c r="J9195" s="136">
        <v>3.22</v>
      </c>
      <c r="K9195" s="136">
        <v>2.08</v>
      </c>
      <c r="L9195" s="136">
        <v>0.46</v>
      </c>
      <c r="M9195" s="137" t="str">
        <f t="shared" si="143"/>
        <v>P</v>
      </c>
      <c r="N9195" s="174" t="s">
        <v>10681</v>
      </c>
      <c r="O9195" s="149" t="s">
        <v>1581</v>
      </c>
      <c r="P9195" s="149" t="s">
        <v>10581</v>
      </c>
      <c r="Q9195" s="150" t="s">
        <v>10519</v>
      </c>
      <c r="R9195" s="189">
        <v>6.5400000000000009</v>
      </c>
    </row>
    <row r="9196" spans="1:18" x14ac:dyDescent="0.25">
      <c r="A9196" s="132">
        <v>1091920</v>
      </c>
      <c r="B9196" s="145" t="s">
        <v>7089</v>
      </c>
      <c r="C9196" s="132">
        <v>6</v>
      </c>
      <c r="D9196" s="132">
        <v>144</v>
      </c>
      <c r="E9196" s="186" t="s">
        <v>21</v>
      </c>
      <c r="F9196" s="132">
        <v>216</v>
      </c>
      <c r="G9196" s="132">
        <v>5</v>
      </c>
      <c r="H9196" s="132">
        <v>6</v>
      </c>
      <c r="I9196" s="132">
        <v>3</v>
      </c>
      <c r="J9196" s="133">
        <v>3.18</v>
      </c>
      <c r="K9196" s="133">
        <v>2.12</v>
      </c>
      <c r="L9196" s="133">
        <v>0.82</v>
      </c>
      <c r="M9196" s="134" t="str">
        <f t="shared" si="143"/>
        <v>P</v>
      </c>
      <c r="N9196" s="171" t="s">
        <v>10681</v>
      </c>
      <c r="O9196" s="146" t="s">
        <v>1581</v>
      </c>
      <c r="P9196" s="146" t="s">
        <v>10581</v>
      </c>
      <c r="Q9196" s="147" t="s">
        <v>10519</v>
      </c>
      <c r="R9196" s="187">
        <v>11.399999999999999</v>
      </c>
    </row>
    <row r="9197" spans="1:18" x14ac:dyDescent="0.25">
      <c r="A9197" s="135">
        <v>1091921</v>
      </c>
      <c r="B9197" s="148" t="s">
        <v>8340</v>
      </c>
      <c r="C9197" s="135">
        <v>6</v>
      </c>
      <c r="D9197" s="135">
        <v>800</v>
      </c>
      <c r="E9197" s="188" t="s">
        <v>21</v>
      </c>
      <c r="F9197" s="135">
        <v>1200</v>
      </c>
      <c r="G9197" s="135">
        <v>24</v>
      </c>
      <c r="H9197" s="135">
        <v>30</v>
      </c>
      <c r="I9197" s="135">
        <v>2</v>
      </c>
      <c r="J9197" s="136">
        <v>2.2200000000000002</v>
      </c>
      <c r="K9197" s="136">
        <v>0.74</v>
      </c>
      <c r="L9197" s="136">
        <v>0.62</v>
      </c>
      <c r="M9197" s="137" t="str">
        <f t="shared" si="143"/>
        <v>P</v>
      </c>
      <c r="N9197" s="172" t="s">
        <v>10681</v>
      </c>
      <c r="O9197" s="149" t="s">
        <v>1581</v>
      </c>
      <c r="P9197" s="149" t="s">
        <v>10581</v>
      </c>
      <c r="Q9197" s="150" t="s">
        <v>10519</v>
      </c>
      <c r="R9197" s="189">
        <v>2.88</v>
      </c>
    </row>
    <row r="9198" spans="1:18" x14ac:dyDescent="0.25">
      <c r="A9198" s="132">
        <v>1091923</v>
      </c>
      <c r="B9198" s="145" t="s">
        <v>1104</v>
      </c>
      <c r="C9198" s="132">
        <v>3</v>
      </c>
      <c r="D9198" s="132" t="s">
        <v>20</v>
      </c>
      <c r="E9198" s="186">
        <v>200</v>
      </c>
      <c r="F9198" s="132" t="s">
        <v>20</v>
      </c>
      <c r="G9198" s="132" t="s">
        <v>20</v>
      </c>
      <c r="H9198" s="132">
        <v>400</v>
      </c>
      <c r="I9198" s="132">
        <v>1</v>
      </c>
      <c r="J9198" s="133">
        <v>0.66</v>
      </c>
      <c r="K9198" s="133">
        <v>2.17</v>
      </c>
      <c r="L9198" s="133">
        <v>0.24</v>
      </c>
      <c r="M9198" s="134" t="str">
        <f t="shared" si="143"/>
        <v>P</v>
      </c>
      <c r="N9198" s="171" t="s">
        <v>10682</v>
      </c>
      <c r="O9198" s="146" t="s">
        <v>1500</v>
      </c>
      <c r="P9198" s="146" t="s">
        <v>9418</v>
      </c>
      <c r="Q9198" s="147" t="s">
        <v>10519</v>
      </c>
      <c r="R9198" s="187">
        <v>0.78</v>
      </c>
    </row>
    <row r="9199" spans="1:18" x14ac:dyDescent="0.25">
      <c r="A9199" s="135">
        <v>1091925</v>
      </c>
      <c r="B9199" s="148" t="s">
        <v>8834</v>
      </c>
      <c r="C9199" s="135">
        <v>3</v>
      </c>
      <c r="D9199" s="135">
        <v>1440</v>
      </c>
      <c r="E9199" s="188">
        <v>30</v>
      </c>
      <c r="F9199" s="135" t="s">
        <v>20</v>
      </c>
      <c r="G9199" s="135" t="s">
        <v>20</v>
      </c>
      <c r="H9199" s="135">
        <v>120</v>
      </c>
      <c r="I9199" s="135">
        <v>1</v>
      </c>
      <c r="J9199" s="136">
        <v>2.1</v>
      </c>
      <c r="K9199" s="136">
        <v>1.1000000000000001</v>
      </c>
      <c r="L9199" s="136">
        <v>0.35</v>
      </c>
      <c r="M9199" s="137" t="str">
        <f t="shared" si="143"/>
        <v>P</v>
      </c>
      <c r="N9199" s="172" t="s">
        <v>10682</v>
      </c>
      <c r="O9199" s="149" t="s">
        <v>1500</v>
      </c>
      <c r="P9199" s="149" t="s">
        <v>9418</v>
      </c>
      <c r="Q9199" s="150" t="s">
        <v>10519</v>
      </c>
      <c r="R9199" s="189">
        <v>5.5200000000000005</v>
      </c>
    </row>
    <row r="9200" spans="1:18" x14ac:dyDescent="0.25">
      <c r="A9200" s="132">
        <v>1091927</v>
      </c>
      <c r="B9200" s="145" t="s">
        <v>7852</v>
      </c>
      <c r="C9200" s="132">
        <v>3</v>
      </c>
      <c r="D9200" s="132">
        <v>687</v>
      </c>
      <c r="E9200" s="186">
        <v>20</v>
      </c>
      <c r="F9200" s="132" t="s">
        <v>20</v>
      </c>
      <c r="G9200" s="132">
        <v>140</v>
      </c>
      <c r="H9200" s="132">
        <v>160</v>
      </c>
      <c r="I9200" s="132">
        <v>1</v>
      </c>
      <c r="J9200" s="133">
        <v>0.93</v>
      </c>
      <c r="K9200" s="133">
        <v>1.24</v>
      </c>
      <c r="L9200" s="133">
        <v>0.38</v>
      </c>
      <c r="M9200" s="134" t="str">
        <f t="shared" si="143"/>
        <v>P</v>
      </c>
      <c r="N9200" s="171" t="s">
        <v>10682</v>
      </c>
      <c r="O9200" s="146" t="s">
        <v>1500</v>
      </c>
      <c r="P9200" s="146" t="s">
        <v>9418</v>
      </c>
      <c r="Q9200" s="147" t="s">
        <v>10519</v>
      </c>
      <c r="R9200" s="187">
        <v>3.9000000000000004</v>
      </c>
    </row>
    <row r="9201" spans="1:18" x14ac:dyDescent="0.25">
      <c r="A9201" s="135">
        <v>1091928</v>
      </c>
      <c r="B9201" s="148" t="s">
        <v>8835</v>
      </c>
      <c r="C9201" s="135">
        <v>3</v>
      </c>
      <c r="D9201" s="135" t="s">
        <v>20</v>
      </c>
      <c r="E9201" s="188">
        <v>30</v>
      </c>
      <c r="F9201" s="135" t="s">
        <v>20</v>
      </c>
      <c r="G9201" s="135">
        <v>150</v>
      </c>
      <c r="H9201" s="135" t="s">
        <v>20</v>
      </c>
      <c r="I9201" s="135">
        <v>1</v>
      </c>
      <c r="J9201" s="136">
        <v>1.28</v>
      </c>
      <c r="K9201" s="136">
        <v>3</v>
      </c>
      <c r="L9201" s="136">
        <v>0.2</v>
      </c>
      <c r="M9201" s="137" t="str">
        <f t="shared" si="143"/>
        <v>P</v>
      </c>
      <c r="N9201" s="172" t="s">
        <v>10682</v>
      </c>
      <c r="O9201" s="149" t="s">
        <v>1500</v>
      </c>
      <c r="P9201" s="149" t="s">
        <v>9418</v>
      </c>
      <c r="Q9201" s="150" t="s">
        <v>10519</v>
      </c>
      <c r="R9201" s="189">
        <v>5.88</v>
      </c>
    </row>
    <row r="9202" spans="1:18" x14ac:dyDescent="0.25">
      <c r="A9202" s="132">
        <v>1091929</v>
      </c>
      <c r="B9202" s="145" t="s">
        <v>329</v>
      </c>
      <c r="C9202" s="132">
        <v>3</v>
      </c>
      <c r="D9202" s="132" t="s">
        <v>20</v>
      </c>
      <c r="E9202" s="186">
        <v>60</v>
      </c>
      <c r="F9202" s="132" t="s">
        <v>20</v>
      </c>
      <c r="G9202" s="132" t="s">
        <v>20</v>
      </c>
      <c r="H9202" s="132">
        <v>720</v>
      </c>
      <c r="I9202" s="132">
        <v>1</v>
      </c>
      <c r="J9202" s="133">
        <v>1.2</v>
      </c>
      <c r="K9202" s="133">
        <v>1.35</v>
      </c>
      <c r="L9202" s="133">
        <v>0.2</v>
      </c>
      <c r="M9202" s="134" t="str">
        <f t="shared" si="143"/>
        <v>P</v>
      </c>
      <c r="N9202" s="171" t="s">
        <v>10682</v>
      </c>
      <c r="O9202" s="146" t="s">
        <v>1500</v>
      </c>
      <c r="P9202" s="146" t="s">
        <v>9418</v>
      </c>
      <c r="Q9202" s="147" t="s">
        <v>10519</v>
      </c>
      <c r="R9202" s="187">
        <v>3.21</v>
      </c>
    </row>
    <row r="9203" spans="1:18" x14ac:dyDescent="0.25">
      <c r="A9203" s="135">
        <v>1091931</v>
      </c>
      <c r="B9203" s="148" t="s">
        <v>333</v>
      </c>
      <c r="C9203" s="135">
        <v>3</v>
      </c>
      <c r="D9203" s="135" t="s">
        <v>20</v>
      </c>
      <c r="E9203" s="188">
        <v>60</v>
      </c>
      <c r="F9203" s="135" t="s">
        <v>20</v>
      </c>
      <c r="G9203" s="135" t="s">
        <v>20</v>
      </c>
      <c r="H9203" s="135">
        <v>300</v>
      </c>
      <c r="I9203" s="135">
        <v>1</v>
      </c>
      <c r="J9203" s="136">
        <v>0.62</v>
      </c>
      <c r="K9203" s="136">
        <v>1.48</v>
      </c>
      <c r="L9203" s="136">
        <v>0.17</v>
      </c>
      <c r="M9203" s="137" t="str">
        <f t="shared" si="143"/>
        <v>P</v>
      </c>
      <c r="N9203" s="172" t="s">
        <v>10682</v>
      </c>
      <c r="O9203" s="149" t="s">
        <v>1500</v>
      </c>
      <c r="P9203" s="149" t="s">
        <v>9418</v>
      </c>
      <c r="Q9203" s="150" t="s">
        <v>10519</v>
      </c>
      <c r="R9203" s="189">
        <v>0.81</v>
      </c>
    </row>
    <row r="9204" spans="1:18" x14ac:dyDescent="0.25">
      <c r="A9204" s="132">
        <v>1091932</v>
      </c>
      <c r="B9204" s="145" t="s">
        <v>316</v>
      </c>
      <c r="C9204" s="132">
        <v>3</v>
      </c>
      <c r="D9204" s="132">
        <v>2178</v>
      </c>
      <c r="E9204" s="186">
        <v>20</v>
      </c>
      <c r="F9204" s="132">
        <v>3520</v>
      </c>
      <c r="G9204" s="132">
        <v>80</v>
      </c>
      <c r="H9204" s="132" t="s">
        <v>20</v>
      </c>
      <c r="I9204" s="132">
        <v>1</v>
      </c>
      <c r="J9204" s="133">
        <v>0.95</v>
      </c>
      <c r="K9204" s="133">
        <v>1.99</v>
      </c>
      <c r="L9204" s="133">
        <v>0.33</v>
      </c>
      <c r="M9204" s="134" t="str">
        <f t="shared" si="143"/>
        <v>P</v>
      </c>
      <c r="N9204" s="171" t="s">
        <v>10682</v>
      </c>
      <c r="O9204" s="146" t="s">
        <v>1500</v>
      </c>
      <c r="P9204" s="146" t="s">
        <v>9418</v>
      </c>
      <c r="Q9204" s="147" t="s">
        <v>10519</v>
      </c>
      <c r="R9204" s="187">
        <v>3.0300000000000002</v>
      </c>
    </row>
    <row r="9205" spans="1:18" x14ac:dyDescent="0.25">
      <c r="A9205" s="135">
        <v>1091933</v>
      </c>
      <c r="B9205" s="148" t="s">
        <v>310</v>
      </c>
      <c r="C9205" s="135">
        <v>3</v>
      </c>
      <c r="D9205" s="135" t="s">
        <v>20</v>
      </c>
      <c r="E9205" s="188">
        <v>60</v>
      </c>
      <c r="F9205" s="135" t="s">
        <v>20</v>
      </c>
      <c r="G9205" s="135" t="s">
        <v>20</v>
      </c>
      <c r="H9205" s="135">
        <v>480</v>
      </c>
      <c r="I9205" s="135">
        <v>1</v>
      </c>
      <c r="J9205" s="136">
        <v>1.85</v>
      </c>
      <c r="K9205" s="136">
        <v>1.2</v>
      </c>
      <c r="L9205" s="136">
        <v>0.13</v>
      </c>
      <c r="M9205" s="137" t="str">
        <f t="shared" si="143"/>
        <v>P</v>
      </c>
      <c r="N9205" s="172" t="s">
        <v>10682</v>
      </c>
      <c r="O9205" s="149" t="s">
        <v>1500</v>
      </c>
      <c r="P9205" s="149" t="s">
        <v>9418</v>
      </c>
      <c r="Q9205" s="150" t="s">
        <v>10519</v>
      </c>
      <c r="R9205" s="189">
        <v>0.75</v>
      </c>
    </row>
    <row r="9206" spans="1:18" x14ac:dyDescent="0.25">
      <c r="A9206" s="132">
        <v>1091935</v>
      </c>
      <c r="B9206" s="145" t="s">
        <v>308</v>
      </c>
      <c r="C9206" s="132">
        <v>3</v>
      </c>
      <c r="D9206" s="132" t="s">
        <v>20</v>
      </c>
      <c r="E9206" s="186">
        <v>60</v>
      </c>
      <c r="F9206" s="132" t="s">
        <v>20</v>
      </c>
      <c r="G9206" s="132" t="s">
        <v>20</v>
      </c>
      <c r="H9206" s="132">
        <v>480</v>
      </c>
      <c r="I9206" s="132">
        <v>1</v>
      </c>
      <c r="J9206" s="133">
        <v>1.8</v>
      </c>
      <c r="K9206" s="133">
        <v>0.84</v>
      </c>
      <c r="L9206" s="133">
        <v>0.13</v>
      </c>
      <c r="M9206" s="134" t="str">
        <f t="shared" si="143"/>
        <v>P</v>
      </c>
      <c r="N9206" s="171" t="s">
        <v>10682</v>
      </c>
      <c r="O9206" s="146" t="s">
        <v>1500</v>
      </c>
      <c r="P9206" s="146" t="s">
        <v>9418</v>
      </c>
      <c r="Q9206" s="147" t="s">
        <v>10519</v>
      </c>
      <c r="R9206" s="187">
        <v>1.08</v>
      </c>
    </row>
    <row r="9207" spans="1:18" x14ac:dyDescent="0.25">
      <c r="A9207" s="135">
        <v>1091937</v>
      </c>
      <c r="B9207" s="148" t="s">
        <v>309</v>
      </c>
      <c r="C9207" s="135">
        <v>3</v>
      </c>
      <c r="D9207" s="135" t="s">
        <v>20</v>
      </c>
      <c r="E9207" s="188">
        <v>20</v>
      </c>
      <c r="F9207" s="135">
        <v>4000</v>
      </c>
      <c r="G9207" s="135" t="s">
        <v>20</v>
      </c>
      <c r="H9207" s="135">
        <v>160</v>
      </c>
      <c r="I9207" s="135">
        <v>1</v>
      </c>
      <c r="J9207" s="136">
        <v>1.9</v>
      </c>
      <c r="K9207" s="136">
        <v>1.05</v>
      </c>
      <c r="L9207" s="136">
        <v>0.2</v>
      </c>
      <c r="M9207" s="137" t="str">
        <f t="shared" si="143"/>
        <v>P</v>
      </c>
      <c r="N9207" s="172" t="s">
        <v>10682</v>
      </c>
      <c r="O9207" s="149" t="s">
        <v>1500</v>
      </c>
      <c r="P9207" s="149" t="s">
        <v>9418</v>
      </c>
      <c r="Q9207" s="150" t="s">
        <v>10519</v>
      </c>
      <c r="R9207" s="189">
        <v>1.9500000000000002</v>
      </c>
    </row>
    <row r="9208" spans="1:18" x14ac:dyDescent="0.25">
      <c r="A9208" s="132">
        <v>1091938</v>
      </c>
      <c r="B9208" s="145" t="s">
        <v>314</v>
      </c>
      <c r="C9208" s="132">
        <v>3</v>
      </c>
      <c r="D9208" s="132" t="s">
        <v>20</v>
      </c>
      <c r="E9208" s="186">
        <v>60</v>
      </c>
      <c r="F9208" s="132" t="s">
        <v>20</v>
      </c>
      <c r="G9208" s="132" t="s">
        <v>20</v>
      </c>
      <c r="H9208" s="132">
        <v>600</v>
      </c>
      <c r="I9208" s="132">
        <v>2</v>
      </c>
      <c r="J9208" s="133">
        <v>1.7</v>
      </c>
      <c r="K9208" s="133">
        <v>0.84</v>
      </c>
      <c r="L9208" s="133">
        <v>0.13</v>
      </c>
      <c r="M9208" s="134" t="str">
        <f t="shared" si="143"/>
        <v>P</v>
      </c>
      <c r="N9208" s="171" t="s">
        <v>10682</v>
      </c>
      <c r="O9208" s="146" t="s">
        <v>1500</v>
      </c>
      <c r="P9208" s="146" t="s">
        <v>9418</v>
      </c>
      <c r="Q9208" s="147" t="s">
        <v>10519</v>
      </c>
      <c r="R9208" s="187">
        <v>0.81</v>
      </c>
    </row>
    <row r="9209" spans="1:18" x14ac:dyDescent="0.25">
      <c r="A9209" s="135">
        <v>1091939</v>
      </c>
      <c r="B9209" s="148" t="s">
        <v>323</v>
      </c>
      <c r="C9209" s="135">
        <v>3</v>
      </c>
      <c r="D9209" s="135" t="s">
        <v>20</v>
      </c>
      <c r="E9209" s="188">
        <v>60</v>
      </c>
      <c r="F9209" s="135" t="s">
        <v>20</v>
      </c>
      <c r="G9209" s="135">
        <v>240</v>
      </c>
      <c r="H9209" s="135" t="s">
        <v>20</v>
      </c>
      <c r="I9209" s="135">
        <v>2</v>
      </c>
      <c r="J9209" s="136">
        <v>0.61</v>
      </c>
      <c r="K9209" s="136">
        <v>1.49</v>
      </c>
      <c r="L9209" s="136">
        <v>0.16</v>
      </c>
      <c r="M9209" s="137" t="str">
        <f t="shared" si="143"/>
        <v>P</v>
      </c>
      <c r="N9209" s="174" t="s">
        <v>10682</v>
      </c>
      <c r="O9209" s="149" t="s">
        <v>1500</v>
      </c>
      <c r="P9209" s="149" t="s">
        <v>9418</v>
      </c>
      <c r="Q9209" s="150" t="s">
        <v>10519</v>
      </c>
      <c r="R9209" s="189">
        <v>0.81</v>
      </c>
    </row>
    <row r="9210" spans="1:18" x14ac:dyDescent="0.25">
      <c r="A9210" s="132">
        <v>1091940</v>
      </c>
      <c r="B9210" s="145" t="s">
        <v>319</v>
      </c>
      <c r="C9210" s="132">
        <v>3</v>
      </c>
      <c r="D9210" s="132" t="s">
        <v>20</v>
      </c>
      <c r="E9210" s="186">
        <v>20</v>
      </c>
      <c r="F9210" s="132" t="s">
        <v>20</v>
      </c>
      <c r="G9210" s="132" t="s">
        <v>20</v>
      </c>
      <c r="H9210" s="132">
        <v>200</v>
      </c>
      <c r="I9210" s="132">
        <v>1</v>
      </c>
      <c r="J9210" s="133">
        <v>0.81</v>
      </c>
      <c r="K9210" s="133">
        <v>1.66</v>
      </c>
      <c r="L9210" s="133">
        <v>0.24</v>
      </c>
      <c r="M9210" s="134" t="str">
        <f t="shared" si="143"/>
        <v>P</v>
      </c>
      <c r="N9210" s="173" t="s">
        <v>10682</v>
      </c>
      <c r="O9210" s="146" t="s">
        <v>1500</v>
      </c>
      <c r="P9210" s="146" t="s">
        <v>9418</v>
      </c>
      <c r="Q9210" s="147" t="s">
        <v>10519</v>
      </c>
      <c r="R9210" s="187">
        <v>1.9500000000000002</v>
      </c>
    </row>
    <row r="9211" spans="1:18" x14ac:dyDescent="0.25">
      <c r="A9211" s="135">
        <v>1091942</v>
      </c>
      <c r="B9211" s="148" t="s">
        <v>8836</v>
      </c>
      <c r="C9211" s="135">
        <v>50</v>
      </c>
      <c r="D9211" s="135">
        <v>560</v>
      </c>
      <c r="E9211" s="188">
        <v>14</v>
      </c>
      <c r="F9211" s="135">
        <v>896</v>
      </c>
      <c r="G9211" s="135" t="s">
        <v>20</v>
      </c>
      <c r="H9211" s="135" t="s">
        <v>20</v>
      </c>
      <c r="I9211" s="135" t="s">
        <v>20</v>
      </c>
      <c r="J9211" s="136">
        <v>1.85</v>
      </c>
      <c r="K9211" s="136">
        <v>1.3</v>
      </c>
      <c r="L9211" s="136">
        <v>0.45</v>
      </c>
      <c r="M9211" s="137" t="str">
        <f t="shared" si="143"/>
        <v>P</v>
      </c>
      <c r="N9211" s="174" t="s">
        <v>10681</v>
      </c>
      <c r="O9211" s="149" t="s">
        <v>1581</v>
      </c>
      <c r="P9211" s="149" t="s">
        <v>10581</v>
      </c>
      <c r="Q9211" s="150" t="s">
        <v>10519</v>
      </c>
      <c r="R9211" s="189">
        <v>5.5</v>
      </c>
    </row>
    <row r="9212" spans="1:18" x14ac:dyDescent="0.25">
      <c r="A9212" s="132">
        <v>1091943</v>
      </c>
      <c r="B9212" s="145" t="s">
        <v>8837</v>
      </c>
      <c r="C9212" s="132">
        <v>50</v>
      </c>
      <c r="D9212" s="132">
        <v>560</v>
      </c>
      <c r="E9212" s="186">
        <v>14</v>
      </c>
      <c r="F9212" s="132">
        <v>896</v>
      </c>
      <c r="G9212" s="132" t="s">
        <v>20</v>
      </c>
      <c r="H9212" s="132" t="s">
        <v>20</v>
      </c>
      <c r="I9212" s="132" t="s">
        <v>20</v>
      </c>
      <c r="J9212" s="133">
        <v>1.9</v>
      </c>
      <c r="K9212" s="133">
        <v>1.2</v>
      </c>
      <c r="L9212" s="133">
        <v>0.38</v>
      </c>
      <c r="M9212" s="134" t="str">
        <f t="shared" si="143"/>
        <v>P</v>
      </c>
      <c r="N9212" s="173" t="s">
        <v>10681</v>
      </c>
      <c r="O9212" s="146" t="s">
        <v>1581</v>
      </c>
      <c r="P9212" s="146" t="s">
        <v>10581</v>
      </c>
      <c r="Q9212" s="147" t="s">
        <v>10519</v>
      </c>
      <c r="R9212" s="187">
        <v>5.5</v>
      </c>
    </row>
    <row r="9213" spans="1:18" x14ac:dyDescent="0.25">
      <c r="A9213" s="135">
        <v>1091944</v>
      </c>
      <c r="B9213" s="148" t="s">
        <v>10068</v>
      </c>
      <c r="C9213" s="135">
        <v>50</v>
      </c>
      <c r="D9213" s="135">
        <v>560</v>
      </c>
      <c r="E9213" s="188">
        <v>14</v>
      </c>
      <c r="F9213" s="135">
        <v>896</v>
      </c>
      <c r="G9213" s="135" t="s">
        <v>20</v>
      </c>
      <c r="H9213" s="135" t="s">
        <v>20</v>
      </c>
      <c r="I9213" s="135" t="s">
        <v>20</v>
      </c>
      <c r="J9213" s="136">
        <v>1.9</v>
      </c>
      <c r="K9213" s="136">
        <v>1.2</v>
      </c>
      <c r="L9213" s="136">
        <v>0.39</v>
      </c>
      <c r="M9213" s="137" t="str">
        <f t="shared" si="143"/>
        <v>P</v>
      </c>
      <c r="N9213" s="172" t="s">
        <v>10681</v>
      </c>
      <c r="O9213" s="149" t="s">
        <v>1581</v>
      </c>
      <c r="P9213" s="149" t="s">
        <v>10581</v>
      </c>
      <c r="Q9213" s="150" t="s">
        <v>10519</v>
      </c>
      <c r="R9213" s="189">
        <v>5.5</v>
      </c>
    </row>
    <row r="9214" spans="1:18" x14ac:dyDescent="0.25">
      <c r="A9214" s="132">
        <v>1091946</v>
      </c>
      <c r="B9214" s="145" t="s">
        <v>8838</v>
      </c>
      <c r="C9214" s="132">
        <v>50</v>
      </c>
      <c r="D9214" s="132">
        <v>560</v>
      </c>
      <c r="E9214" s="186">
        <v>14</v>
      </c>
      <c r="F9214" s="132">
        <v>896</v>
      </c>
      <c r="G9214" s="132" t="s">
        <v>20</v>
      </c>
      <c r="H9214" s="132" t="s">
        <v>20</v>
      </c>
      <c r="I9214" s="132" t="s">
        <v>20</v>
      </c>
      <c r="J9214" s="133">
        <v>1.9</v>
      </c>
      <c r="K9214" s="133">
        <v>1.2</v>
      </c>
      <c r="L9214" s="133">
        <v>0.38</v>
      </c>
      <c r="M9214" s="134" t="str">
        <f t="shared" si="143"/>
        <v>P</v>
      </c>
      <c r="N9214" s="173" t="s">
        <v>10681</v>
      </c>
      <c r="O9214" s="146" t="s">
        <v>1581</v>
      </c>
      <c r="P9214" s="146" t="s">
        <v>10581</v>
      </c>
      <c r="Q9214" s="147" t="s">
        <v>10519</v>
      </c>
      <c r="R9214" s="187">
        <v>5.5</v>
      </c>
    </row>
    <row r="9215" spans="1:18" x14ac:dyDescent="0.25">
      <c r="A9215" s="135">
        <v>1091949</v>
      </c>
      <c r="B9215" s="148" t="s">
        <v>7853</v>
      </c>
      <c r="C9215" s="135">
        <v>1</v>
      </c>
      <c r="D9215" s="135" t="s">
        <v>20</v>
      </c>
      <c r="E9215" s="188" t="s">
        <v>20</v>
      </c>
      <c r="F9215" s="135" t="s">
        <v>20</v>
      </c>
      <c r="G9215" s="135" t="s">
        <v>20</v>
      </c>
      <c r="H9215" s="135" t="s">
        <v>20</v>
      </c>
      <c r="I9215" s="135" t="s">
        <v>20</v>
      </c>
      <c r="J9215" s="136">
        <v>2.0499999999999998</v>
      </c>
      <c r="K9215" s="136">
        <v>1.4</v>
      </c>
      <c r="L9215" s="136">
        <v>0.01</v>
      </c>
      <c r="M9215" s="137" t="str">
        <f t="shared" si="143"/>
        <v>P</v>
      </c>
      <c r="N9215" s="174" t="s">
        <v>10682</v>
      </c>
      <c r="O9215" s="149" t="s">
        <v>1506</v>
      </c>
      <c r="P9215" s="149" t="s">
        <v>9443</v>
      </c>
      <c r="Q9215" s="150" t="s">
        <v>10519</v>
      </c>
      <c r="R9215" s="189">
        <v>0.11</v>
      </c>
    </row>
    <row r="9216" spans="1:18" x14ac:dyDescent="0.25">
      <c r="A9216" s="132">
        <v>1091974</v>
      </c>
      <c r="B9216" s="145" t="s">
        <v>7854</v>
      </c>
      <c r="C9216" s="132">
        <v>1</v>
      </c>
      <c r="D9216" s="132" t="s">
        <v>9548</v>
      </c>
      <c r="E9216" s="186" t="s">
        <v>9548</v>
      </c>
      <c r="F9216" s="132" t="s">
        <v>9548</v>
      </c>
      <c r="G9216" s="132" t="s">
        <v>9548</v>
      </c>
      <c r="H9216" s="132" t="s">
        <v>9548</v>
      </c>
      <c r="I9216" s="132" t="s">
        <v>9548</v>
      </c>
      <c r="J9216" s="133">
        <v>0.62</v>
      </c>
      <c r="K9216" s="133">
        <v>0.4</v>
      </c>
      <c r="L9216" s="133">
        <v>0.8</v>
      </c>
      <c r="M9216" s="134" t="str">
        <f t="shared" si="143"/>
        <v>P</v>
      </c>
      <c r="N9216" s="173" t="s">
        <v>10681</v>
      </c>
      <c r="O9216" s="146" t="s">
        <v>1506</v>
      </c>
      <c r="P9216" s="146" t="s">
        <v>9442</v>
      </c>
      <c r="Q9216" s="147" t="s">
        <v>10519</v>
      </c>
      <c r="R9216" s="187">
        <v>0.4</v>
      </c>
    </row>
    <row r="9217" spans="1:18" x14ac:dyDescent="0.25">
      <c r="A9217" s="135">
        <v>1091975</v>
      </c>
      <c r="B9217" s="148" t="s">
        <v>7855</v>
      </c>
      <c r="C9217" s="135">
        <v>1</v>
      </c>
      <c r="D9217" s="135" t="s">
        <v>9548</v>
      </c>
      <c r="E9217" s="188" t="s">
        <v>9548</v>
      </c>
      <c r="F9217" s="135" t="s">
        <v>9548</v>
      </c>
      <c r="G9217" s="135" t="s">
        <v>9548</v>
      </c>
      <c r="H9217" s="135" t="s">
        <v>9548</v>
      </c>
      <c r="I9217" s="135" t="s">
        <v>9548</v>
      </c>
      <c r="J9217" s="136">
        <v>0.85</v>
      </c>
      <c r="K9217" s="136">
        <v>0.85</v>
      </c>
      <c r="L9217" s="136">
        <v>0.64</v>
      </c>
      <c r="M9217" s="137" t="str">
        <f t="shared" si="143"/>
        <v>P</v>
      </c>
      <c r="N9217" s="172" t="s">
        <v>10681</v>
      </c>
      <c r="O9217" s="149" t="s">
        <v>1506</v>
      </c>
      <c r="P9217" s="149" t="s">
        <v>9442</v>
      </c>
      <c r="Q9217" s="150" t="s">
        <v>10519</v>
      </c>
      <c r="R9217" s="189">
        <v>0.23</v>
      </c>
    </row>
    <row r="9218" spans="1:18" x14ac:dyDescent="0.25">
      <c r="A9218" s="132">
        <v>1091976</v>
      </c>
      <c r="B9218" s="145" t="s">
        <v>1359</v>
      </c>
      <c r="C9218" s="132">
        <v>1</v>
      </c>
      <c r="D9218" s="132" t="s">
        <v>9548</v>
      </c>
      <c r="E9218" s="186" t="s">
        <v>9548</v>
      </c>
      <c r="F9218" s="132" t="s">
        <v>9548</v>
      </c>
      <c r="G9218" s="132" t="s">
        <v>9548</v>
      </c>
      <c r="H9218" s="132" t="s">
        <v>9548</v>
      </c>
      <c r="I9218" s="132" t="s">
        <v>9548</v>
      </c>
      <c r="J9218" s="133">
        <v>1.07</v>
      </c>
      <c r="K9218" s="133">
        <v>0.38</v>
      </c>
      <c r="L9218" s="133">
        <v>0.25</v>
      </c>
      <c r="M9218" s="134" t="str">
        <f t="shared" ref="M9218:M9281" si="144">HYPERLINK(CONCATENATE("T:\Distribution Centre\RDC Department Shared\Cubiscan photos","\",A9218,"-pac.jpg"),"P")</f>
        <v>P</v>
      </c>
      <c r="N9218" s="171" t="s">
        <v>10681</v>
      </c>
      <c r="O9218" s="146" t="s">
        <v>1506</v>
      </c>
      <c r="P9218" s="146" t="s">
        <v>9442</v>
      </c>
      <c r="Q9218" s="147" t="s">
        <v>10519</v>
      </c>
      <c r="R9218" s="187">
        <v>0.55000000000000004</v>
      </c>
    </row>
    <row r="9219" spans="1:18" x14ac:dyDescent="0.25">
      <c r="A9219" s="135">
        <v>1092007</v>
      </c>
      <c r="B9219" s="148" t="s">
        <v>7856</v>
      </c>
      <c r="C9219" s="135">
        <v>3</v>
      </c>
      <c r="D9219" s="135" t="s">
        <v>20</v>
      </c>
      <c r="E9219" s="188">
        <v>12</v>
      </c>
      <c r="F9219" s="135">
        <v>192</v>
      </c>
      <c r="G9219" s="135" t="s">
        <v>20</v>
      </c>
      <c r="H9219" s="135" t="s">
        <v>20</v>
      </c>
      <c r="I9219" s="135" t="s">
        <v>20</v>
      </c>
      <c r="J9219" s="136">
        <v>4.12</v>
      </c>
      <c r="K9219" s="136">
        <v>2.5</v>
      </c>
      <c r="L9219" s="136">
        <v>0.35</v>
      </c>
      <c r="M9219" s="137" t="str">
        <f t="shared" si="144"/>
        <v>P</v>
      </c>
      <c r="N9219" s="172" t="s">
        <v>10682</v>
      </c>
      <c r="O9219" s="149" t="s">
        <v>1587</v>
      </c>
      <c r="P9219" s="149" t="s">
        <v>9421</v>
      </c>
      <c r="Q9219" s="150" t="s">
        <v>10519</v>
      </c>
      <c r="R9219" s="189">
        <v>8.3999999999999986</v>
      </c>
    </row>
    <row r="9220" spans="1:18" x14ac:dyDescent="0.25">
      <c r="A9220" s="132">
        <v>1092015</v>
      </c>
      <c r="B9220" s="145" t="s">
        <v>7857</v>
      </c>
      <c r="C9220" s="132">
        <v>12</v>
      </c>
      <c r="D9220" s="132">
        <v>264</v>
      </c>
      <c r="E9220" s="186">
        <v>6</v>
      </c>
      <c r="F9220" s="132" t="s">
        <v>20</v>
      </c>
      <c r="G9220" s="132" t="s">
        <v>20</v>
      </c>
      <c r="H9220" s="132" t="s">
        <v>20</v>
      </c>
      <c r="I9220" s="132" t="s">
        <v>20</v>
      </c>
      <c r="J9220" s="133">
        <v>2.5</v>
      </c>
      <c r="K9220" s="133">
        <v>1.7</v>
      </c>
      <c r="L9220" s="133">
        <v>0.75</v>
      </c>
      <c r="M9220" s="134" t="str">
        <f t="shared" si="144"/>
        <v>P</v>
      </c>
      <c r="N9220" s="173" t="s">
        <v>10682</v>
      </c>
      <c r="O9220" s="146" t="s">
        <v>1500</v>
      </c>
      <c r="P9220" s="146" t="s">
        <v>9456</v>
      </c>
      <c r="Q9220" s="147" t="s">
        <v>10519</v>
      </c>
      <c r="R9220" s="187">
        <v>7.08</v>
      </c>
    </row>
    <row r="9221" spans="1:18" x14ac:dyDescent="0.25">
      <c r="A9221" s="135">
        <v>1092030</v>
      </c>
      <c r="B9221" s="148" t="s">
        <v>7858</v>
      </c>
      <c r="C9221" s="135">
        <v>100</v>
      </c>
      <c r="D9221" s="135" t="s">
        <v>20</v>
      </c>
      <c r="E9221" s="188" t="s">
        <v>20</v>
      </c>
      <c r="F9221" s="135" t="s">
        <v>20</v>
      </c>
      <c r="G9221" s="135" t="s">
        <v>20</v>
      </c>
      <c r="H9221" s="135" t="s">
        <v>20</v>
      </c>
      <c r="I9221" s="135" t="s">
        <v>20</v>
      </c>
      <c r="J9221" s="136">
        <v>1.91</v>
      </c>
      <c r="K9221" s="136">
        <v>0.56999999999999995</v>
      </c>
      <c r="L9221" s="136">
        <v>0.5</v>
      </c>
      <c r="M9221" s="137" t="str">
        <f t="shared" si="144"/>
        <v>P</v>
      </c>
      <c r="N9221" s="174" t="s">
        <v>10682</v>
      </c>
      <c r="O9221" s="149" t="s">
        <v>1500</v>
      </c>
      <c r="P9221" s="149" t="s">
        <v>9428</v>
      </c>
      <c r="Q9221" s="150" t="s">
        <v>10519</v>
      </c>
      <c r="R9221" s="189">
        <v>6</v>
      </c>
    </row>
    <row r="9222" spans="1:18" x14ac:dyDescent="0.25">
      <c r="A9222" s="132">
        <v>1092033</v>
      </c>
      <c r="B9222" s="145" t="s">
        <v>1056</v>
      </c>
      <c r="C9222" s="132">
        <v>6</v>
      </c>
      <c r="D9222" s="132">
        <v>3192</v>
      </c>
      <c r="E9222" s="186">
        <v>24</v>
      </c>
      <c r="F9222" s="132" t="s">
        <v>20</v>
      </c>
      <c r="G9222" s="132">
        <v>240</v>
      </c>
      <c r="H9222" s="132" t="s">
        <v>20</v>
      </c>
      <c r="I9222" s="132">
        <v>1</v>
      </c>
      <c r="J9222" s="133">
        <v>0.8</v>
      </c>
      <c r="K9222" s="133">
        <v>0.53</v>
      </c>
      <c r="L9222" s="133">
        <v>0.6</v>
      </c>
      <c r="M9222" s="134" t="str">
        <f t="shared" si="144"/>
        <v>P</v>
      </c>
      <c r="N9222" s="173" t="s">
        <v>10681</v>
      </c>
      <c r="O9222" s="146" t="s">
        <v>1506</v>
      </c>
      <c r="P9222" s="146" t="s">
        <v>9409</v>
      </c>
      <c r="Q9222" s="147" t="s">
        <v>10106</v>
      </c>
      <c r="R9222" s="187">
        <v>2.16</v>
      </c>
    </row>
    <row r="9223" spans="1:18" x14ac:dyDescent="0.25">
      <c r="A9223" s="135">
        <v>1092034</v>
      </c>
      <c r="B9223" s="148" t="s">
        <v>1058</v>
      </c>
      <c r="C9223" s="135">
        <v>6</v>
      </c>
      <c r="D9223" s="135">
        <v>1360</v>
      </c>
      <c r="E9223" s="188">
        <v>8</v>
      </c>
      <c r="F9223" s="135">
        <v>2720</v>
      </c>
      <c r="G9223" s="135" t="s">
        <v>20</v>
      </c>
      <c r="H9223" s="135">
        <v>80</v>
      </c>
      <c r="I9223" s="135">
        <v>1</v>
      </c>
      <c r="J9223" s="136">
        <v>1.04</v>
      </c>
      <c r="K9223" s="136">
        <v>0.7</v>
      </c>
      <c r="L9223" s="136">
        <v>0.68</v>
      </c>
      <c r="M9223" s="137" t="str">
        <f t="shared" si="144"/>
        <v>P</v>
      </c>
      <c r="N9223" s="174" t="s">
        <v>10681</v>
      </c>
      <c r="O9223" s="149" t="s">
        <v>1506</v>
      </c>
      <c r="P9223" s="149" t="s">
        <v>9409</v>
      </c>
      <c r="Q9223" s="150" t="s">
        <v>10106</v>
      </c>
      <c r="R9223" s="189">
        <v>3.42</v>
      </c>
    </row>
    <row r="9224" spans="1:18" x14ac:dyDescent="0.25">
      <c r="A9224" s="132">
        <v>1092035</v>
      </c>
      <c r="B9224" s="145" t="s">
        <v>7859</v>
      </c>
      <c r="C9224" s="132">
        <v>1</v>
      </c>
      <c r="D9224" s="132" t="s">
        <v>20</v>
      </c>
      <c r="E9224" s="186" t="s">
        <v>20</v>
      </c>
      <c r="F9224" s="132" t="s">
        <v>20</v>
      </c>
      <c r="G9224" s="132" t="s">
        <v>20</v>
      </c>
      <c r="H9224" s="132" t="s">
        <v>20</v>
      </c>
      <c r="I9224" s="132" t="s">
        <v>20</v>
      </c>
      <c r="J9224" s="133">
        <v>2.3199999999999998</v>
      </c>
      <c r="K9224" s="133">
        <v>2.04</v>
      </c>
      <c r="L9224" s="133">
        <v>1.2</v>
      </c>
      <c r="M9224" s="134" t="str">
        <f t="shared" si="144"/>
        <v>P</v>
      </c>
      <c r="N9224" s="173" t="s">
        <v>10681</v>
      </c>
      <c r="O9224" s="146" t="s">
        <v>3270</v>
      </c>
      <c r="P9224" s="146" t="s">
        <v>9884</v>
      </c>
      <c r="Q9224" s="147" t="s">
        <v>10519</v>
      </c>
      <c r="R9224" s="187">
        <v>0.12172284644194757</v>
      </c>
    </row>
    <row r="9225" spans="1:18" x14ac:dyDescent="0.25">
      <c r="A9225" s="135">
        <v>1092042</v>
      </c>
      <c r="B9225" s="148" t="s">
        <v>10391</v>
      </c>
      <c r="C9225" s="135">
        <v>30</v>
      </c>
      <c r="D9225" s="135">
        <v>1110</v>
      </c>
      <c r="E9225" s="188" t="s">
        <v>21</v>
      </c>
      <c r="F9225" s="135" t="s">
        <v>20</v>
      </c>
      <c r="G9225" s="135">
        <v>148</v>
      </c>
      <c r="H9225" s="135" t="s">
        <v>20</v>
      </c>
      <c r="I9225" s="135">
        <v>1</v>
      </c>
      <c r="J9225" s="136">
        <v>2.4500000000000002</v>
      </c>
      <c r="K9225" s="136">
        <v>9.0999999999999998E-2</v>
      </c>
      <c r="L9225" s="136">
        <v>3</v>
      </c>
      <c r="M9225" s="137" t="str">
        <f t="shared" si="144"/>
        <v>P</v>
      </c>
      <c r="N9225" s="174" t="s">
        <v>10681</v>
      </c>
      <c r="O9225" s="149" t="s">
        <v>1578</v>
      </c>
      <c r="P9225" s="149" t="s">
        <v>9412</v>
      </c>
      <c r="Q9225" s="150" t="s">
        <v>10519</v>
      </c>
      <c r="R9225" s="189">
        <v>4.2</v>
      </c>
    </row>
    <row r="9226" spans="1:18" x14ac:dyDescent="0.25">
      <c r="A9226" s="132">
        <v>1092044</v>
      </c>
      <c r="B9226" s="145" t="s">
        <v>10534</v>
      </c>
      <c r="C9226" s="132">
        <v>6</v>
      </c>
      <c r="D9226" s="132">
        <v>340</v>
      </c>
      <c r="E9226" s="186" t="s">
        <v>21</v>
      </c>
      <c r="F9226" s="132">
        <v>646</v>
      </c>
      <c r="G9226" s="132" t="s">
        <v>20</v>
      </c>
      <c r="H9226" s="132" t="s">
        <v>20</v>
      </c>
      <c r="I9226" s="132" t="s">
        <v>20</v>
      </c>
      <c r="J9226" s="133">
        <v>2.08</v>
      </c>
      <c r="K9226" s="133">
        <v>1.42</v>
      </c>
      <c r="L9226" s="133">
        <v>0.76</v>
      </c>
      <c r="M9226" s="134" t="str">
        <f t="shared" si="144"/>
        <v>P</v>
      </c>
      <c r="N9226" s="171" t="s">
        <v>10681</v>
      </c>
      <c r="O9226" s="146" t="s">
        <v>1506</v>
      </c>
      <c r="P9226" s="146" t="s">
        <v>10455</v>
      </c>
      <c r="Q9226" s="147" t="s">
        <v>10519</v>
      </c>
      <c r="R9226" s="187">
        <v>9.7799999999999994</v>
      </c>
    </row>
    <row r="9227" spans="1:18" x14ac:dyDescent="0.25">
      <c r="A9227" s="135">
        <v>1092048</v>
      </c>
      <c r="B9227" s="148" t="s">
        <v>616</v>
      </c>
      <c r="C9227" s="135">
        <v>6</v>
      </c>
      <c r="D9227" s="135">
        <v>360</v>
      </c>
      <c r="E9227" s="188" t="s">
        <v>21</v>
      </c>
      <c r="F9227" s="135">
        <v>576</v>
      </c>
      <c r="G9227" s="135">
        <v>32</v>
      </c>
      <c r="H9227" s="135">
        <v>40</v>
      </c>
      <c r="I9227" s="135">
        <v>1</v>
      </c>
      <c r="J9227" s="136">
        <v>1.46</v>
      </c>
      <c r="K9227" s="136">
        <v>0.99</v>
      </c>
      <c r="L9227" s="136">
        <v>1.68</v>
      </c>
      <c r="M9227" s="137" t="str">
        <f t="shared" si="144"/>
        <v>P</v>
      </c>
      <c r="N9227" s="172" t="s">
        <v>10681</v>
      </c>
      <c r="O9227" s="149" t="s">
        <v>1578</v>
      </c>
      <c r="P9227" s="149" t="s">
        <v>10582</v>
      </c>
      <c r="Q9227" s="150" t="s">
        <v>10519</v>
      </c>
      <c r="R9227" s="189">
        <v>6.7200000000000006</v>
      </c>
    </row>
    <row r="9228" spans="1:18" x14ac:dyDescent="0.25">
      <c r="A9228" s="132">
        <v>1092050</v>
      </c>
      <c r="B9228" s="145" t="s">
        <v>7860</v>
      </c>
      <c r="C9228" s="132">
        <v>1</v>
      </c>
      <c r="D9228" s="132">
        <v>4</v>
      </c>
      <c r="E9228" s="186" t="s">
        <v>21</v>
      </c>
      <c r="F9228" s="132">
        <v>6</v>
      </c>
      <c r="G9228" s="132" t="s">
        <v>21</v>
      </c>
      <c r="H9228" s="132" t="s">
        <v>21</v>
      </c>
      <c r="I9228" s="132" t="s">
        <v>21</v>
      </c>
      <c r="J9228" s="133">
        <v>6.5</v>
      </c>
      <c r="K9228" s="133">
        <v>12</v>
      </c>
      <c r="L9228" s="133">
        <v>4.2</v>
      </c>
      <c r="M9228" s="134" t="str">
        <f t="shared" si="144"/>
        <v>P</v>
      </c>
      <c r="N9228" s="171" t="s">
        <v>10682</v>
      </c>
      <c r="O9228" s="146" t="s">
        <v>1506</v>
      </c>
      <c r="P9228" s="146" t="s">
        <v>9401</v>
      </c>
      <c r="Q9228" s="147" t="s">
        <v>10519</v>
      </c>
      <c r="R9228" s="187">
        <v>317.26</v>
      </c>
    </row>
    <row r="9229" spans="1:18" x14ac:dyDescent="0.25">
      <c r="A9229" s="135">
        <v>1092053</v>
      </c>
      <c r="B9229" s="148" t="s">
        <v>7861</v>
      </c>
      <c r="C9229" s="135">
        <v>1</v>
      </c>
      <c r="D9229" s="135" t="s">
        <v>20</v>
      </c>
      <c r="E9229" s="188" t="s">
        <v>20</v>
      </c>
      <c r="F9229" s="135" t="s">
        <v>20</v>
      </c>
      <c r="G9229" s="135" t="s">
        <v>21</v>
      </c>
      <c r="H9229" s="135" t="s">
        <v>21</v>
      </c>
      <c r="I9229" s="135" t="s">
        <v>21</v>
      </c>
      <c r="J9229" s="136">
        <v>10</v>
      </c>
      <c r="K9229" s="136">
        <v>8</v>
      </c>
      <c r="L9229" s="136">
        <v>12</v>
      </c>
      <c r="M9229" s="137" t="str">
        <f t="shared" si="144"/>
        <v>P</v>
      </c>
      <c r="N9229" s="172" t="s">
        <v>10682</v>
      </c>
      <c r="O9229" s="149" t="s">
        <v>1506</v>
      </c>
      <c r="P9229" s="149" t="s">
        <v>9473</v>
      </c>
      <c r="Q9229" s="150" t="s">
        <v>10519</v>
      </c>
      <c r="R9229" s="189">
        <v>3086.16</v>
      </c>
    </row>
    <row r="9230" spans="1:18" x14ac:dyDescent="0.25">
      <c r="A9230" s="132">
        <v>1092054</v>
      </c>
      <c r="B9230" s="145" t="s">
        <v>7862</v>
      </c>
      <c r="C9230" s="132">
        <v>1</v>
      </c>
      <c r="D9230" s="132" t="s">
        <v>20</v>
      </c>
      <c r="E9230" s="186" t="s">
        <v>20</v>
      </c>
      <c r="F9230" s="132" t="s">
        <v>20</v>
      </c>
      <c r="G9230" s="132" t="s">
        <v>21</v>
      </c>
      <c r="H9230" s="132" t="s">
        <v>21</v>
      </c>
      <c r="I9230" s="132" t="s">
        <v>21</v>
      </c>
      <c r="J9230" s="133">
        <v>10</v>
      </c>
      <c r="K9230" s="133">
        <v>8</v>
      </c>
      <c r="L9230" s="133">
        <v>12</v>
      </c>
      <c r="M9230" s="134" t="str">
        <f t="shared" si="144"/>
        <v>P</v>
      </c>
      <c r="N9230" s="171" t="s">
        <v>10682</v>
      </c>
      <c r="O9230" s="146" t="s">
        <v>1506</v>
      </c>
      <c r="P9230" s="146" t="s">
        <v>9473</v>
      </c>
      <c r="Q9230" s="147" t="s">
        <v>10519</v>
      </c>
      <c r="R9230" s="187">
        <v>1737.85</v>
      </c>
    </row>
    <row r="9231" spans="1:18" x14ac:dyDescent="0.25">
      <c r="A9231" s="135">
        <v>1092055</v>
      </c>
      <c r="B9231" s="148" t="s">
        <v>7863</v>
      </c>
      <c r="C9231" s="135">
        <v>1</v>
      </c>
      <c r="D9231" s="135" t="s">
        <v>20</v>
      </c>
      <c r="E9231" s="188" t="s">
        <v>20</v>
      </c>
      <c r="F9231" s="135" t="s">
        <v>20</v>
      </c>
      <c r="G9231" s="135" t="s">
        <v>21</v>
      </c>
      <c r="H9231" s="135" t="s">
        <v>21</v>
      </c>
      <c r="I9231" s="135" t="s">
        <v>21</v>
      </c>
      <c r="J9231" s="136">
        <v>10</v>
      </c>
      <c r="K9231" s="136">
        <v>8</v>
      </c>
      <c r="L9231" s="136">
        <v>12</v>
      </c>
      <c r="M9231" s="137" t="str">
        <f t="shared" si="144"/>
        <v>P</v>
      </c>
      <c r="N9231" s="172" t="s">
        <v>10682</v>
      </c>
      <c r="O9231" s="149" t="s">
        <v>1506</v>
      </c>
      <c r="P9231" s="149" t="s">
        <v>9473</v>
      </c>
      <c r="Q9231" s="150" t="s">
        <v>10519</v>
      </c>
      <c r="R9231" s="189">
        <v>2214.31</v>
      </c>
    </row>
    <row r="9232" spans="1:18" x14ac:dyDescent="0.25">
      <c r="A9232" s="132">
        <v>1092056</v>
      </c>
      <c r="B9232" s="145" t="s">
        <v>7864</v>
      </c>
      <c r="C9232" s="132">
        <v>1</v>
      </c>
      <c r="D9232" s="132" t="s">
        <v>20</v>
      </c>
      <c r="E9232" s="186" t="s">
        <v>20</v>
      </c>
      <c r="F9232" s="132" t="s">
        <v>20</v>
      </c>
      <c r="G9232" s="132" t="s">
        <v>21</v>
      </c>
      <c r="H9232" s="132" t="s">
        <v>21</v>
      </c>
      <c r="I9232" s="132" t="s">
        <v>21</v>
      </c>
      <c r="J9232" s="133">
        <v>10</v>
      </c>
      <c r="K9232" s="133">
        <v>8</v>
      </c>
      <c r="L9232" s="133">
        <v>12</v>
      </c>
      <c r="M9232" s="134" t="str">
        <f t="shared" si="144"/>
        <v>P</v>
      </c>
      <c r="N9232" s="171" t="s">
        <v>10682</v>
      </c>
      <c r="O9232" s="146" t="s">
        <v>1506</v>
      </c>
      <c r="P9232" s="146" t="s">
        <v>9473</v>
      </c>
      <c r="Q9232" s="147" t="s">
        <v>10519</v>
      </c>
      <c r="R9232" s="187">
        <v>1385.25</v>
      </c>
    </row>
    <row r="9233" spans="1:18" x14ac:dyDescent="0.25">
      <c r="A9233" s="135">
        <v>1092058</v>
      </c>
      <c r="B9233" s="148" t="s">
        <v>7865</v>
      </c>
      <c r="C9233" s="135">
        <v>1</v>
      </c>
      <c r="D9233" s="135" t="s">
        <v>20</v>
      </c>
      <c r="E9233" s="188" t="s">
        <v>20</v>
      </c>
      <c r="F9233" s="135" t="s">
        <v>20</v>
      </c>
      <c r="G9233" s="135" t="s">
        <v>21</v>
      </c>
      <c r="H9233" s="135" t="s">
        <v>21</v>
      </c>
      <c r="I9233" s="135" t="s">
        <v>21</v>
      </c>
      <c r="J9233" s="136">
        <v>10</v>
      </c>
      <c r="K9233" s="136">
        <v>8</v>
      </c>
      <c r="L9233" s="136">
        <v>12</v>
      </c>
      <c r="M9233" s="137" t="str">
        <f t="shared" si="144"/>
        <v>P</v>
      </c>
      <c r="N9233" s="172" t="s">
        <v>10682</v>
      </c>
      <c r="O9233" s="149" t="s">
        <v>1506</v>
      </c>
      <c r="P9233" s="149" t="s">
        <v>9473</v>
      </c>
      <c r="Q9233" s="150" t="s">
        <v>10519</v>
      </c>
      <c r="R9233" s="189">
        <v>1709.13</v>
      </c>
    </row>
    <row r="9234" spans="1:18" x14ac:dyDescent="0.25">
      <c r="A9234" s="132">
        <v>1092059</v>
      </c>
      <c r="B9234" s="145" t="s">
        <v>7866</v>
      </c>
      <c r="C9234" s="132">
        <v>1</v>
      </c>
      <c r="D9234" s="132" t="s">
        <v>20</v>
      </c>
      <c r="E9234" s="186" t="s">
        <v>20</v>
      </c>
      <c r="F9234" s="132" t="s">
        <v>20</v>
      </c>
      <c r="G9234" s="132" t="s">
        <v>21</v>
      </c>
      <c r="H9234" s="132" t="s">
        <v>21</v>
      </c>
      <c r="I9234" s="132" t="s">
        <v>21</v>
      </c>
      <c r="J9234" s="133">
        <v>10</v>
      </c>
      <c r="K9234" s="133">
        <v>8</v>
      </c>
      <c r="L9234" s="133">
        <v>12</v>
      </c>
      <c r="M9234" s="134" t="str">
        <f t="shared" si="144"/>
        <v>P</v>
      </c>
      <c r="N9234" s="171" t="s">
        <v>10682</v>
      </c>
      <c r="O9234" s="146" t="s">
        <v>1506</v>
      </c>
      <c r="P9234" s="146" t="s">
        <v>9473</v>
      </c>
      <c r="Q9234" s="147" t="s">
        <v>10519</v>
      </c>
      <c r="R9234" s="187">
        <v>612.38</v>
      </c>
    </row>
    <row r="9235" spans="1:18" x14ac:dyDescent="0.25">
      <c r="A9235" s="135">
        <v>1092070</v>
      </c>
      <c r="B9235" s="148" t="s">
        <v>7867</v>
      </c>
      <c r="C9235" s="135">
        <v>1</v>
      </c>
      <c r="D9235" s="135" t="s">
        <v>20</v>
      </c>
      <c r="E9235" s="188" t="s">
        <v>20</v>
      </c>
      <c r="F9235" s="135" t="s">
        <v>20</v>
      </c>
      <c r="G9235" s="135" t="s">
        <v>21</v>
      </c>
      <c r="H9235" s="135" t="s">
        <v>21</v>
      </c>
      <c r="I9235" s="135" t="s">
        <v>21</v>
      </c>
      <c r="J9235" s="136">
        <v>10</v>
      </c>
      <c r="K9235" s="136">
        <v>8</v>
      </c>
      <c r="L9235" s="136">
        <v>12</v>
      </c>
      <c r="M9235" s="137" t="str">
        <f t="shared" si="144"/>
        <v>P</v>
      </c>
      <c r="N9235" s="172" t="s">
        <v>10682</v>
      </c>
      <c r="O9235" s="149" t="s">
        <v>1506</v>
      </c>
      <c r="P9235" s="149" t="s">
        <v>9473</v>
      </c>
      <c r="Q9235" s="150" t="s">
        <v>10519</v>
      </c>
      <c r="R9235" s="189">
        <v>481.48</v>
      </c>
    </row>
    <row r="9236" spans="1:18" x14ac:dyDescent="0.25">
      <c r="A9236" s="132">
        <v>1092072</v>
      </c>
      <c r="B9236" s="145" t="s">
        <v>7868</v>
      </c>
      <c r="C9236" s="132">
        <v>1</v>
      </c>
      <c r="D9236" s="132">
        <v>6</v>
      </c>
      <c r="E9236" s="186" t="s">
        <v>21</v>
      </c>
      <c r="F9236" s="132">
        <v>7</v>
      </c>
      <c r="G9236" s="132" t="s">
        <v>21</v>
      </c>
      <c r="H9236" s="132" t="s">
        <v>21</v>
      </c>
      <c r="I9236" s="132" t="s">
        <v>21</v>
      </c>
      <c r="J9236" s="133">
        <v>9.1</v>
      </c>
      <c r="K9236" s="133">
        <v>7</v>
      </c>
      <c r="L9236" s="133">
        <v>1.95</v>
      </c>
      <c r="M9236" s="134" t="str">
        <f t="shared" si="144"/>
        <v>P</v>
      </c>
      <c r="N9236" s="171" t="s">
        <v>10682</v>
      </c>
      <c r="O9236" s="146" t="s">
        <v>1506</v>
      </c>
      <c r="P9236" s="146" t="s">
        <v>9401</v>
      </c>
      <c r="Q9236" s="147" t="s">
        <v>10519</v>
      </c>
      <c r="R9236" s="187">
        <v>275.89</v>
      </c>
    </row>
    <row r="9237" spans="1:18" x14ac:dyDescent="0.25">
      <c r="A9237" s="135">
        <v>1092076</v>
      </c>
      <c r="B9237" s="148" t="s">
        <v>7869</v>
      </c>
      <c r="C9237" s="135">
        <v>1</v>
      </c>
      <c r="D9237" s="135" t="s">
        <v>20</v>
      </c>
      <c r="E9237" s="188" t="s">
        <v>20</v>
      </c>
      <c r="F9237" s="135" t="s">
        <v>20</v>
      </c>
      <c r="G9237" s="135" t="s">
        <v>21</v>
      </c>
      <c r="H9237" s="135" t="s">
        <v>21</v>
      </c>
      <c r="I9237" s="135" t="s">
        <v>21</v>
      </c>
      <c r="J9237" s="136">
        <v>10</v>
      </c>
      <c r="K9237" s="136">
        <v>8</v>
      </c>
      <c r="L9237" s="136">
        <v>12</v>
      </c>
      <c r="M9237" s="137" t="str">
        <f t="shared" si="144"/>
        <v>P</v>
      </c>
      <c r="N9237" s="172" t="s">
        <v>10682</v>
      </c>
      <c r="O9237" s="149" t="s">
        <v>1506</v>
      </c>
      <c r="P9237" s="149" t="s">
        <v>9473</v>
      </c>
      <c r="Q9237" s="150" t="s">
        <v>10519</v>
      </c>
      <c r="R9237" s="189">
        <v>2471.98</v>
      </c>
    </row>
    <row r="9238" spans="1:18" x14ac:dyDescent="0.25">
      <c r="A9238" s="132">
        <v>1092077</v>
      </c>
      <c r="B9238" s="145" t="s">
        <v>7870</v>
      </c>
      <c r="C9238" s="132">
        <v>6</v>
      </c>
      <c r="D9238" s="132">
        <v>600</v>
      </c>
      <c r="E9238" s="186">
        <v>40</v>
      </c>
      <c r="F9238" s="132">
        <v>1200</v>
      </c>
      <c r="G9238" s="132" t="s">
        <v>20</v>
      </c>
      <c r="H9238" s="132" t="s">
        <v>20</v>
      </c>
      <c r="I9238" s="132" t="s">
        <v>20</v>
      </c>
      <c r="J9238" s="133">
        <v>3.34</v>
      </c>
      <c r="K9238" s="133">
        <v>2.2000000000000002</v>
      </c>
      <c r="L9238" s="133">
        <v>0.12</v>
      </c>
      <c r="M9238" s="134" t="str">
        <f t="shared" si="144"/>
        <v>P</v>
      </c>
      <c r="N9238" s="171" t="s">
        <v>10682</v>
      </c>
      <c r="O9238" s="146" t="s">
        <v>1506</v>
      </c>
      <c r="P9238" s="146" t="s">
        <v>9443</v>
      </c>
      <c r="Q9238" s="147" t="s">
        <v>10519</v>
      </c>
      <c r="R9238" s="187">
        <v>3.66</v>
      </c>
    </row>
    <row r="9239" spans="1:18" x14ac:dyDescent="0.25">
      <c r="A9239" s="135">
        <v>1092078</v>
      </c>
      <c r="B9239" s="148" t="s">
        <v>7871</v>
      </c>
      <c r="C9239" s="135">
        <v>1</v>
      </c>
      <c r="D9239" s="135" t="s">
        <v>20</v>
      </c>
      <c r="E9239" s="188" t="s">
        <v>20</v>
      </c>
      <c r="F9239" s="135" t="s">
        <v>20</v>
      </c>
      <c r="G9239" s="135" t="s">
        <v>20</v>
      </c>
      <c r="H9239" s="135" t="s">
        <v>20</v>
      </c>
      <c r="I9239" s="135" t="s">
        <v>20</v>
      </c>
      <c r="J9239" s="136">
        <v>8.4</v>
      </c>
      <c r="K9239" s="136">
        <v>1.1499999999999999</v>
      </c>
      <c r="L9239" s="136">
        <v>0.45</v>
      </c>
      <c r="M9239" s="137" t="str">
        <f t="shared" si="144"/>
        <v>P</v>
      </c>
      <c r="N9239" s="172" t="s">
        <v>10682</v>
      </c>
      <c r="O9239" s="149" t="s">
        <v>1500</v>
      </c>
      <c r="P9239" s="149" t="s">
        <v>9456</v>
      </c>
      <c r="Q9239" s="150" t="s">
        <v>10519</v>
      </c>
      <c r="R9239" s="189">
        <v>3.8805970149253732</v>
      </c>
    </row>
    <row r="9240" spans="1:18" x14ac:dyDescent="0.25">
      <c r="A9240" s="132">
        <v>1092080</v>
      </c>
      <c r="B9240" s="145" t="s">
        <v>7872</v>
      </c>
      <c r="C9240" s="132">
        <v>1</v>
      </c>
      <c r="D9240" s="132" t="s">
        <v>20</v>
      </c>
      <c r="E9240" s="186" t="s">
        <v>20</v>
      </c>
      <c r="F9240" s="132" t="s">
        <v>20</v>
      </c>
      <c r="G9240" s="132" t="s">
        <v>20</v>
      </c>
      <c r="H9240" s="132" t="s">
        <v>20</v>
      </c>
      <c r="I9240" s="132" t="s">
        <v>20</v>
      </c>
      <c r="J9240" s="133">
        <v>2.86</v>
      </c>
      <c r="K9240" s="133">
        <v>1.91</v>
      </c>
      <c r="L9240" s="133">
        <v>0.02</v>
      </c>
      <c r="M9240" s="134" t="str">
        <f t="shared" si="144"/>
        <v>P</v>
      </c>
      <c r="N9240" s="171" t="s">
        <v>10682</v>
      </c>
      <c r="O9240" s="146" t="s">
        <v>1506</v>
      </c>
      <c r="P9240" s="146" t="s">
        <v>9443</v>
      </c>
      <c r="Q9240" s="147" t="s">
        <v>10519</v>
      </c>
      <c r="R9240" s="187">
        <v>0.25</v>
      </c>
    </row>
    <row r="9241" spans="1:18" x14ac:dyDescent="0.25">
      <c r="A9241" s="135">
        <v>1092081</v>
      </c>
      <c r="B9241" s="148" t="s">
        <v>7873</v>
      </c>
      <c r="C9241" s="135">
        <v>1</v>
      </c>
      <c r="D9241" s="135" t="s">
        <v>20</v>
      </c>
      <c r="E9241" s="188" t="s">
        <v>20</v>
      </c>
      <c r="F9241" s="135" t="s">
        <v>20</v>
      </c>
      <c r="G9241" s="135" t="s">
        <v>20</v>
      </c>
      <c r="H9241" s="135" t="s">
        <v>20</v>
      </c>
      <c r="I9241" s="135" t="s">
        <v>20</v>
      </c>
      <c r="J9241" s="136">
        <v>3.72</v>
      </c>
      <c r="K9241" s="136">
        <v>1.05</v>
      </c>
      <c r="L9241" s="136">
        <v>0.01</v>
      </c>
      <c r="M9241" s="137" t="str">
        <f t="shared" si="144"/>
        <v>P</v>
      </c>
      <c r="N9241" s="172" t="s">
        <v>10682</v>
      </c>
      <c r="O9241" s="149" t="s">
        <v>1506</v>
      </c>
      <c r="P9241" s="149" t="s">
        <v>9443</v>
      </c>
      <c r="Q9241" s="150" t="s">
        <v>10519</v>
      </c>
      <c r="R9241" s="189">
        <v>0.21</v>
      </c>
    </row>
    <row r="9242" spans="1:18" x14ac:dyDescent="0.25">
      <c r="A9242" s="132">
        <v>1092082</v>
      </c>
      <c r="B9242" s="145" t="s">
        <v>7874</v>
      </c>
      <c r="C9242" s="132">
        <v>1000</v>
      </c>
      <c r="D9242" s="132" t="s">
        <v>20</v>
      </c>
      <c r="E9242" s="186" t="s">
        <v>20</v>
      </c>
      <c r="F9242" s="132" t="s">
        <v>20</v>
      </c>
      <c r="G9242" s="132" t="s">
        <v>20</v>
      </c>
      <c r="H9242" s="132" t="s">
        <v>20</v>
      </c>
      <c r="I9242" s="132" t="s">
        <v>20</v>
      </c>
      <c r="J9242" s="133">
        <v>1.4</v>
      </c>
      <c r="K9242" s="133">
        <v>1.4</v>
      </c>
      <c r="L9242" s="133">
        <v>0.43</v>
      </c>
      <c r="M9242" s="134" t="str">
        <f t="shared" si="144"/>
        <v>P</v>
      </c>
      <c r="N9242" s="171" t="s">
        <v>10682</v>
      </c>
      <c r="O9242" s="146" t="s">
        <v>1506</v>
      </c>
      <c r="P9242" s="146" t="s">
        <v>9526</v>
      </c>
      <c r="Q9242" s="147" t="s">
        <v>10519</v>
      </c>
      <c r="R9242" s="187">
        <v>67.45</v>
      </c>
    </row>
    <row r="9243" spans="1:18" x14ac:dyDescent="0.25">
      <c r="A9243" s="135">
        <v>1092083</v>
      </c>
      <c r="B9243" s="148" t="s">
        <v>7875</v>
      </c>
      <c r="C9243" s="135">
        <v>1</v>
      </c>
      <c r="D9243" s="135" t="s">
        <v>20</v>
      </c>
      <c r="E9243" s="188" t="s">
        <v>20</v>
      </c>
      <c r="F9243" s="135" t="s">
        <v>20</v>
      </c>
      <c r="G9243" s="135" t="s">
        <v>20</v>
      </c>
      <c r="H9243" s="135" t="s">
        <v>20</v>
      </c>
      <c r="I9243" s="135" t="s">
        <v>20</v>
      </c>
      <c r="J9243" s="136">
        <v>2.86</v>
      </c>
      <c r="K9243" s="136">
        <v>1.91</v>
      </c>
      <c r="L9243" s="136">
        <v>0.02</v>
      </c>
      <c r="M9243" s="137" t="str">
        <f t="shared" si="144"/>
        <v>P</v>
      </c>
      <c r="N9243" s="172" t="s">
        <v>10682</v>
      </c>
      <c r="O9243" s="149" t="s">
        <v>1506</v>
      </c>
      <c r="P9243" s="149" t="s">
        <v>9443</v>
      </c>
      <c r="Q9243" s="150" t="s">
        <v>10519</v>
      </c>
      <c r="R9243" s="189">
        <v>0.25</v>
      </c>
    </row>
    <row r="9244" spans="1:18" x14ac:dyDescent="0.25">
      <c r="A9244" s="132">
        <v>1092084</v>
      </c>
      <c r="B9244" s="145" t="s">
        <v>7876</v>
      </c>
      <c r="C9244" s="132">
        <v>1</v>
      </c>
      <c r="D9244" s="132" t="s">
        <v>20</v>
      </c>
      <c r="E9244" s="186" t="s">
        <v>20</v>
      </c>
      <c r="F9244" s="132" t="s">
        <v>20</v>
      </c>
      <c r="G9244" s="132" t="s">
        <v>20</v>
      </c>
      <c r="H9244" s="132" t="s">
        <v>20</v>
      </c>
      <c r="I9244" s="132" t="s">
        <v>20</v>
      </c>
      <c r="J9244" s="133">
        <v>5.45</v>
      </c>
      <c r="K9244" s="133">
        <v>1.49</v>
      </c>
      <c r="L9244" s="133">
        <v>0.01</v>
      </c>
      <c r="M9244" s="134" t="str">
        <f t="shared" si="144"/>
        <v>P</v>
      </c>
      <c r="N9244" s="171" t="s">
        <v>10682</v>
      </c>
      <c r="O9244" s="146" t="s">
        <v>1506</v>
      </c>
      <c r="P9244" s="146" t="s">
        <v>9443</v>
      </c>
      <c r="Q9244" s="147" t="s">
        <v>10519</v>
      </c>
      <c r="R9244" s="187">
        <v>0.21</v>
      </c>
    </row>
    <row r="9245" spans="1:18" x14ac:dyDescent="0.25">
      <c r="A9245" s="135">
        <v>1092085</v>
      </c>
      <c r="B9245" s="148" t="s">
        <v>7877</v>
      </c>
      <c r="C9245" s="135">
        <v>1</v>
      </c>
      <c r="D9245" s="135" t="s">
        <v>20</v>
      </c>
      <c r="E9245" s="188" t="s">
        <v>20</v>
      </c>
      <c r="F9245" s="135" t="s">
        <v>20</v>
      </c>
      <c r="G9245" s="135" t="s">
        <v>20</v>
      </c>
      <c r="H9245" s="135" t="s">
        <v>20</v>
      </c>
      <c r="I9245" s="135" t="s">
        <v>20</v>
      </c>
      <c r="J9245" s="136">
        <v>3.72</v>
      </c>
      <c r="K9245" s="136">
        <v>1.05</v>
      </c>
      <c r="L9245" s="136">
        <v>0.01</v>
      </c>
      <c r="M9245" s="137" t="str">
        <f t="shared" si="144"/>
        <v>P</v>
      </c>
      <c r="N9245" s="172" t="s">
        <v>10682</v>
      </c>
      <c r="O9245" s="149" t="s">
        <v>1506</v>
      </c>
      <c r="P9245" s="149" t="s">
        <v>9443</v>
      </c>
      <c r="Q9245" s="150" t="s">
        <v>10519</v>
      </c>
      <c r="R9245" s="189">
        <v>0.21</v>
      </c>
    </row>
    <row r="9246" spans="1:18" x14ac:dyDescent="0.25">
      <c r="A9246" s="132">
        <v>1092086</v>
      </c>
      <c r="B9246" s="145" t="s">
        <v>7878</v>
      </c>
      <c r="C9246" s="132">
        <v>1</v>
      </c>
      <c r="D9246" s="132" t="s">
        <v>20</v>
      </c>
      <c r="E9246" s="186" t="s">
        <v>20</v>
      </c>
      <c r="F9246" s="132" t="s">
        <v>20</v>
      </c>
      <c r="G9246" s="132" t="s">
        <v>20</v>
      </c>
      <c r="H9246" s="132" t="s">
        <v>20</v>
      </c>
      <c r="I9246" s="132" t="s">
        <v>20</v>
      </c>
      <c r="J9246" s="133">
        <v>2.17</v>
      </c>
      <c r="K9246" s="133">
        <v>1.77</v>
      </c>
      <c r="L9246" s="133">
        <v>0.02</v>
      </c>
      <c r="M9246" s="134" t="str">
        <f t="shared" si="144"/>
        <v>P</v>
      </c>
      <c r="N9246" s="171" t="s">
        <v>10682</v>
      </c>
      <c r="O9246" s="146" t="s">
        <v>1506</v>
      </c>
      <c r="P9246" s="146" t="s">
        <v>9443</v>
      </c>
      <c r="Q9246" s="147" t="s">
        <v>10519</v>
      </c>
      <c r="R9246" s="187">
        <v>0.43</v>
      </c>
    </row>
    <row r="9247" spans="1:18" x14ac:dyDescent="0.25">
      <c r="A9247" s="135">
        <v>1092087</v>
      </c>
      <c r="B9247" s="148" t="s">
        <v>7879</v>
      </c>
      <c r="C9247" s="135">
        <v>1000</v>
      </c>
      <c r="D9247" s="135" t="s">
        <v>20</v>
      </c>
      <c r="E9247" s="188" t="s">
        <v>20</v>
      </c>
      <c r="F9247" s="135" t="s">
        <v>20</v>
      </c>
      <c r="G9247" s="135" t="s">
        <v>20</v>
      </c>
      <c r="H9247" s="135" t="s">
        <v>20</v>
      </c>
      <c r="I9247" s="135" t="s">
        <v>20</v>
      </c>
      <c r="J9247" s="136">
        <v>1.4</v>
      </c>
      <c r="K9247" s="136">
        <v>1.4</v>
      </c>
      <c r="L9247" s="136">
        <v>0.43</v>
      </c>
      <c r="M9247" s="137" t="str">
        <f t="shared" si="144"/>
        <v>P</v>
      </c>
      <c r="N9247" s="172" t="s">
        <v>10682</v>
      </c>
      <c r="O9247" s="149" t="s">
        <v>1506</v>
      </c>
      <c r="P9247" s="149" t="s">
        <v>9526</v>
      </c>
      <c r="Q9247" s="150" t="s">
        <v>10519</v>
      </c>
      <c r="R9247" s="189">
        <v>67.45</v>
      </c>
    </row>
    <row r="9248" spans="1:18" x14ac:dyDescent="0.25">
      <c r="A9248" s="132">
        <v>1092088</v>
      </c>
      <c r="B9248" s="145" t="s">
        <v>7880</v>
      </c>
      <c r="C9248" s="132">
        <v>1000</v>
      </c>
      <c r="D9248" s="132" t="s">
        <v>20</v>
      </c>
      <c r="E9248" s="186" t="s">
        <v>20</v>
      </c>
      <c r="F9248" s="132" t="s">
        <v>20</v>
      </c>
      <c r="G9248" s="132" t="s">
        <v>20</v>
      </c>
      <c r="H9248" s="132" t="s">
        <v>20</v>
      </c>
      <c r="I9248" s="132" t="s">
        <v>20</v>
      </c>
      <c r="J9248" s="133">
        <v>1.4</v>
      </c>
      <c r="K9248" s="133">
        <v>1.4</v>
      </c>
      <c r="L9248" s="133">
        <v>0.43</v>
      </c>
      <c r="M9248" s="134" t="str">
        <f t="shared" si="144"/>
        <v>P</v>
      </c>
      <c r="N9248" s="171" t="s">
        <v>10682</v>
      </c>
      <c r="O9248" s="146" t="s">
        <v>1506</v>
      </c>
      <c r="P9248" s="146" t="s">
        <v>9526</v>
      </c>
      <c r="Q9248" s="147" t="s">
        <v>10519</v>
      </c>
      <c r="R9248" s="187">
        <v>60</v>
      </c>
    </row>
    <row r="9249" spans="1:18" x14ac:dyDescent="0.25">
      <c r="A9249" s="135">
        <v>1092089</v>
      </c>
      <c r="B9249" s="148" t="s">
        <v>7881</v>
      </c>
      <c r="C9249" s="135">
        <v>1</v>
      </c>
      <c r="D9249" s="135" t="s">
        <v>20</v>
      </c>
      <c r="E9249" s="188" t="s">
        <v>20</v>
      </c>
      <c r="F9249" s="135" t="s">
        <v>20</v>
      </c>
      <c r="G9249" s="135" t="s">
        <v>20</v>
      </c>
      <c r="H9249" s="135" t="s">
        <v>20</v>
      </c>
      <c r="I9249" s="135" t="s">
        <v>20</v>
      </c>
      <c r="J9249" s="136">
        <v>2.91</v>
      </c>
      <c r="K9249" s="136">
        <v>1.93</v>
      </c>
      <c r="L9249" s="136">
        <v>0.02</v>
      </c>
      <c r="M9249" s="137" t="str">
        <f t="shared" si="144"/>
        <v>P</v>
      </c>
      <c r="N9249" s="172" t="s">
        <v>10682</v>
      </c>
      <c r="O9249" s="149" t="s">
        <v>1506</v>
      </c>
      <c r="P9249" s="149" t="s">
        <v>9443</v>
      </c>
      <c r="Q9249" s="150" t="s">
        <v>10519</v>
      </c>
      <c r="R9249" s="189">
        <v>0.32</v>
      </c>
    </row>
    <row r="9250" spans="1:18" x14ac:dyDescent="0.25">
      <c r="A9250" s="132">
        <v>1092090</v>
      </c>
      <c r="B9250" s="145" t="s">
        <v>7882</v>
      </c>
      <c r="C9250" s="132">
        <v>1000</v>
      </c>
      <c r="D9250" s="132" t="s">
        <v>20</v>
      </c>
      <c r="E9250" s="186" t="s">
        <v>20</v>
      </c>
      <c r="F9250" s="132" t="s">
        <v>20</v>
      </c>
      <c r="G9250" s="132" t="s">
        <v>20</v>
      </c>
      <c r="H9250" s="132" t="s">
        <v>20</v>
      </c>
      <c r="I9250" s="132" t="s">
        <v>20</v>
      </c>
      <c r="J9250" s="133">
        <v>1.4</v>
      </c>
      <c r="K9250" s="133">
        <v>1.4</v>
      </c>
      <c r="L9250" s="133">
        <v>0.43</v>
      </c>
      <c r="M9250" s="134" t="str">
        <f t="shared" si="144"/>
        <v>P</v>
      </c>
      <c r="N9250" s="171" t="s">
        <v>10682</v>
      </c>
      <c r="O9250" s="146" t="s">
        <v>1506</v>
      </c>
      <c r="P9250" s="146" t="s">
        <v>9526</v>
      </c>
      <c r="Q9250" s="147" t="s">
        <v>10519</v>
      </c>
      <c r="R9250" s="187">
        <v>90</v>
      </c>
    </row>
    <row r="9251" spans="1:18" x14ac:dyDescent="0.25">
      <c r="A9251" s="135">
        <v>1092091</v>
      </c>
      <c r="B9251" s="148" t="s">
        <v>7883</v>
      </c>
      <c r="C9251" s="135">
        <v>1</v>
      </c>
      <c r="D9251" s="135" t="s">
        <v>20</v>
      </c>
      <c r="E9251" s="188" t="s">
        <v>20</v>
      </c>
      <c r="F9251" s="135" t="s">
        <v>20</v>
      </c>
      <c r="G9251" s="135" t="s">
        <v>20</v>
      </c>
      <c r="H9251" s="135" t="s">
        <v>20</v>
      </c>
      <c r="I9251" s="135" t="s">
        <v>20</v>
      </c>
      <c r="J9251" s="136">
        <v>2.16</v>
      </c>
      <c r="K9251" s="136">
        <v>1.31</v>
      </c>
      <c r="L9251" s="136">
        <v>0.02</v>
      </c>
      <c r="M9251" s="137" t="str">
        <f t="shared" si="144"/>
        <v>P</v>
      </c>
      <c r="N9251" s="172" t="s">
        <v>10682</v>
      </c>
      <c r="O9251" s="149" t="s">
        <v>1506</v>
      </c>
      <c r="P9251" s="149" t="s">
        <v>9443</v>
      </c>
      <c r="Q9251" s="150" t="s">
        <v>10519</v>
      </c>
      <c r="R9251" s="189">
        <v>0.21</v>
      </c>
    </row>
    <row r="9252" spans="1:18" x14ac:dyDescent="0.25">
      <c r="A9252" s="132">
        <v>1092092</v>
      </c>
      <c r="B9252" s="145" t="s">
        <v>7884</v>
      </c>
      <c r="C9252" s="132">
        <v>1</v>
      </c>
      <c r="D9252" s="132" t="s">
        <v>20</v>
      </c>
      <c r="E9252" s="186">
        <v>900</v>
      </c>
      <c r="F9252" s="132" t="s">
        <v>20</v>
      </c>
      <c r="G9252" s="132" t="s">
        <v>20</v>
      </c>
      <c r="H9252" s="132" t="s">
        <v>20</v>
      </c>
      <c r="I9252" s="132" t="s">
        <v>20</v>
      </c>
      <c r="J9252" s="133">
        <v>1.89</v>
      </c>
      <c r="K9252" s="133">
        <v>1.39</v>
      </c>
      <c r="L9252" s="133">
        <v>0.02</v>
      </c>
      <c r="M9252" s="134" t="str">
        <f t="shared" si="144"/>
        <v>P</v>
      </c>
      <c r="N9252" s="171" t="s">
        <v>10682</v>
      </c>
      <c r="O9252" s="146" t="s">
        <v>1506</v>
      </c>
      <c r="P9252" s="146" t="s">
        <v>9443</v>
      </c>
      <c r="Q9252" s="147" t="s">
        <v>10519</v>
      </c>
      <c r="R9252" s="187">
        <v>0.11</v>
      </c>
    </row>
    <row r="9253" spans="1:18" x14ac:dyDescent="0.25">
      <c r="A9253" s="135">
        <v>1092093</v>
      </c>
      <c r="B9253" s="148" t="s">
        <v>7885</v>
      </c>
      <c r="C9253" s="135">
        <v>1</v>
      </c>
      <c r="D9253" s="135" t="s">
        <v>20</v>
      </c>
      <c r="E9253" s="188">
        <v>700</v>
      </c>
      <c r="F9253" s="135" t="s">
        <v>20</v>
      </c>
      <c r="G9253" s="135" t="s">
        <v>20</v>
      </c>
      <c r="H9253" s="135" t="s">
        <v>20</v>
      </c>
      <c r="I9253" s="135" t="s">
        <v>20</v>
      </c>
      <c r="J9253" s="136">
        <v>2.2400000000000002</v>
      </c>
      <c r="K9253" s="136">
        <v>1.08</v>
      </c>
      <c r="L9253" s="136">
        <v>0.02</v>
      </c>
      <c r="M9253" s="137" t="str">
        <f t="shared" si="144"/>
        <v>P</v>
      </c>
      <c r="N9253" s="172" t="s">
        <v>10682</v>
      </c>
      <c r="O9253" s="149" t="s">
        <v>1506</v>
      </c>
      <c r="P9253" s="149" t="s">
        <v>9443</v>
      </c>
      <c r="Q9253" s="150" t="s">
        <v>10519</v>
      </c>
      <c r="R9253" s="189">
        <v>0.21</v>
      </c>
    </row>
    <row r="9254" spans="1:18" x14ac:dyDescent="0.25">
      <c r="A9254" s="132">
        <v>1092094</v>
      </c>
      <c r="B9254" s="145" t="s">
        <v>7886</v>
      </c>
      <c r="C9254" s="132">
        <v>1</v>
      </c>
      <c r="D9254" s="132" t="s">
        <v>20</v>
      </c>
      <c r="E9254" s="186" t="s">
        <v>20</v>
      </c>
      <c r="F9254" s="132" t="s">
        <v>20</v>
      </c>
      <c r="G9254" s="132" t="s">
        <v>20</v>
      </c>
      <c r="H9254" s="132" t="s">
        <v>20</v>
      </c>
      <c r="I9254" s="132" t="s">
        <v>20</v>
      </c>
      <c r="J9254" s="133">
        <v>1.73</v>
      </c>
      <c r="K9254" s="133">
        <v>1.27</v>
      </c>
      <c r="L9254" s="133">
        <v>0.02</v>
      </c>
      <c r="M9254" s="134" t="str">
        <f t="shared" si="144"/>
        <v>P</v>
      </c>
      <c r="N9254" s="171" t="s">
        <v>10682</v>
      </c>
      <c r="O9254" s="146" t="s">
        <v>1506</v>
      </c>
      <c r="P9254" s="146" t="s">
        <v>9443</v>
      </c>
      <c r="Q9254" s="147" t="s">
        <v>10519</v>
      </c>
      <c r="R9254" s="187">
        <v>0.11</v>
      </c>
    </row>
    <row r="9255" spans="1:18" x14ac:dyDescent="0.25">
      <c r="A9255" s="135">
        <v>1092095</v>
      </c>
      <c r="B9255" s="148" t="s">
        <v>7887</v>
      </c>
      <c r="C9255" s="135">
        <v>1</v>
      </c>
      <c r="D9255" s="135" t="s">
        <v>20</v>
      </c>
      <c r="E9255" s="188" t="s">
        <v>20</v>
      </c>
      <c r="F9255" s="135" t="s">
        <v>20</v>
      </c>
      <c r="G9255" s="135" t="s">
        <v>20</v>
      </c>
      <c r="H9255" s="135" t="s">
        <v>20</v>
      </c>
      <c r="I9255" s="135" t="s">
        <v>20</v>
      </c>
      <c r="J9255" s="136">
        <v>1.92</v>
      </c>
      <c r="K9255" s="136">
        <v>1.48</v>
      </c>
      <c r="L9255" s="136">
        <v>0.02</v>
      </c>
      <c r="M9255" s="137" t="str">
        <f t="shared" si="144"/>
        <v>P</v>
      </c>
      <c r="N9255" s="172" t="s">
        <v>10682</v>
      </c>
      <c r="O9255" s="149" t="s">
        <v>1506</v>
      </c>
      <c r="P9255" s="149" t="s">
        <v>9443</v>
      </c>
      <c r="Q9255" s="150" t="s">
        <v>10519</v>
      </c>
      <c r="R9255" s="189">
        <v>0.44</v>
      </c>
    </row>
    <row r="9256" spans="1:18" x14ac:dyDescent="0.25">
      <c r="A9256" s="132">
        <v>1092096</v>
      </c>
      <c r="B9256" s="145" t="s">
        <v>7888</v>
      </c>
      <c r="C9256" s="132">
        <v>1</v>
      </c>
      <c r="D9256" s="132">
        <v>8100</v>
      </c>
      <c r="E9256" s="186">
        <v>450</v>
      </c>
      <c r="F9256" s="132" t="s">
        <v>20</v>
      </c>
      <c r="G9256" s="132" t="s">
        <v>20</v>
      </c>
      <c r="H9256" s="132" t="s">
        <v>20</v>
      </c>
      <c r="I9256" s="132" t="s">
        <v>20</v>
      </c>
      <c r="J9256" s="133">
        <v>3.55</v>
      </c>
      <c r="K9256" s="133">
        <v>1.5</v>
      </c>
      <c r="L9256" s="133">
        <v>0.02</v>
      </c>
      <c r="M9256" s="134" t="str">
        <f t="shared" si="144"/>
        <v>P</v>
      </c>
      <c r="N9256" s="171" t="s">
        <v>10682</v>
      </c>
      <c r="O9256" s="146" t="s">
        <v>1506</v>
      </c>
      <c r="P9256" s="146" t="s">
        <v>9443</v>
      </c>
      <c r="Q9256" s="147" t="s">
        <v>10519</v>
      </c>
      <c r="R9256" s="187">
        <v>0.21</v>
      </c>
    </row>
    <row r="9257" spans="1:18" x14ac:dyDescent="0.25">
      <c r="A9257" s="135">
        <v>1092097</v>
      </c>
      <c r="B9257" s="148" t="s">
        <v>7889</v>
      </c>
      <c r="C9257" s="135">
        <v>1</v>
      </c>
      <c r="D9257" s="135" t="s">
        <v>20</v>
      </c>
      <c r="E9257" s="188">
        <v>1075</v>
      </c>
      <c r="F9257" s="135" t="s">
        <v>20</v>
      </c>
      <c r="G9257" s="135" t="s">
        <v>20</v>
      </c>
      <c r="H9257" s="135" t="s">
        <v>20</v>
      </c>
      <c r="I9257" s="135" t="s">
        <v>20</v>
      </c>
      <c r="J9257" s="136">
        <v>2.57</v>
      </c>
      <c r="K9257" s="136">
        <v>2.27</v>
      </c>
      <c r="L9257" s="136">
        <v>5.0000000000000001E-3</v>
      </c>
      <c r="M9257" s="137" t="str">
        <f t="shared" si="144"/>
        <v>P</v>
      </c>
      <c r="N9257" s="172" t="s">
        <v>10682</v>
      </c>
      <c r="O9257" s="149" t="s">
        <v>1506</v>
      </c>
      <c r="P9257" s="149" t="s">
        <v>9443</v>
      </c>
      <c r="Q9257" s="150" t="s">
        <v>10519</v>
      </c>
      <c r="R9257" s="189">
        <v>0.14000000000000001</v>
      </c>
    </row>
    <row r="9258" spans="1:18" x14ac:dyDescent="0.25">
      <c r="A9258" s="132">
        <v>1092098</v>
      </c>
      <c r="B9258" s="145" t="s">
        <v>7890</v>
      </c>
      <c r="C9258" s="132">
        <v>1000</v>
      </c>
      <c r="D9258" s="132" t="s">
        <v>20</v>
      </c>
      <c r="E9258" s="186" t="s">
        <v>20</v>
      </c>
      <c r="F9258" s="132" t="s">
        <v>20</v>
      </c>
      <c r="G9258" s="132" t="s">
        <v>20</v>
      </c>
      <c r="H9258" s="132" t="s">
        <v>20</v>
      </c>
      <c r="I9258" s="132" t="s">
        <v>20</v>
      </c>
      <c r="J9258" s="133">
        <v>1.4</v>
      </c>
      <c r="K9258" s="133">
        <v>1.4</v>
      </c>
      <c r="L9258" s="133">
        <v>0.43</v>
      </c>
      <c r="M9258" s="134" t="str">
        <f t="shared" si="144"/>
        <v>P</v>
      </c>
      <c r="N9258" s="171" t="s">
        <v>10682</v>
      </c>
      <c r="O9258" s="146" t="s">
        <v>1506</v>
      </c>
      <c r="P9258" s="146" t="s">
        <v>9526</v>
      </c>
      <c r="Q9258" s="147" t="s">
        <v>10519</v>
      </c>
      <c r="R9258" s="187">
        <v>50</v>
      </c>
    </row>
    <row r="9259" spans="1:18" x14ac:dyDescent="0.25">
      <c r="A9259" s="135">
        <v>1092099</v>
      </c>
      <c r="B9259" s="148" t="s">
        <v>7891</v>
      </c>
      <c r="C9259" s="135">
        <v>1</v>
      </c>
      <c r="D9259" s="135" t="s">
        <v>20</v>
      </c>
      <c r="E9259" s="188" t="s">
        <v>20</v>
      </c>
      <c r="F9259" s="135" t="s">
        <v>20</v>
      </c>
      <c r="G9259" s="135" t="s">
        <v>20</v>
      </c>
      <c r="H9259" s="135" t="s">
        <v>20</v>
      </c>
      <c r="I9259" s="135" t="s">
        <v>20</v>
      </c>
      <c r="J9259" s="136">
        <v>2.31</v>
      </c>
      <c r="K9259" s="136">
        <v>1.36</v>
      </c>
      <c r="L9259" s="136">
        <v>0.02</v>
      </c>
      <c r="M9259" s="137" t="str">
        <f t="shared" si="144"/>
        <v>P</v>
      </c>
      <c r="N9259" s="172" t="s">
        <v>10682</v>
      </c>
      <c r="O9259" s="149" t="s">
        <v>1506</v>
      </c>
      <c r="P9259" s="149" t="s">
        <v>9443</v>
      </c>
      <c r="Q9259" s="150" t="s">
        <v>10519</v>
      </c>
      <c r="R9259" s="189">
        <v>0.23</v>
      </c>
    </row>
    <row r="9260" spans="1:18" x14ac:dyDescent="0.25">
      <c r="A9260" s="132">
        <v>1092102</v>
      </c>
      <c r="B9260" s="145" t="s">
        <v>7892</v>
      </c>
      <c r="C9260" s="132">
        <v>1</v>
      </c>
      <c r="D9260" s="132">
        <v>12000</v>
      </c>
      <c r="E9260" s="186">
        <v>375</v>
      </c>
      <c r="F9260" s="132" t="s">
        <v>20</v>
      </c>
      <c r="G9260" s="132" t="s">
        <v>20</v>
      </c>
      <c r="H9260" s="132" t="s">
        <v>20</v>
      </c>
      <c r="I9260" s="132" t="s">
        <v>20</v>
      </c>
      <c r="J9260" s="133">
        <v>2.12</v>
      </c>
      <c r="K9260" s="133">
        <v>1.55</v>
      </c>
      <c r="L9260" s="133">
        <v>0.01</v>
      </c>
      <c r="M9260" s="134" t="str">
        <f t="shared" si="144"/>
        <v>P</v>
      </c>
      <c r="N9260" s="171" t="s">
        <v>10682</v>
      </c>
      <c r="O9260" s="146" t="s">
        <v>1506</v>
      </c>
      <c r="P9260" s="146" t="s">
        <v>9443</v>
      </c>
      <c r="Q9260" s="147" t="s">
        <v>10519</v>
      </c>
      <c r="R9260" s="187">
        <v>0.23</v>
      </c>
    </row>
    <row r="9261" spans="1:18" x14ac:dyDescent="0.25">
      <c r="A9261" s="135">
        <v>1092104</v>
      </c>
      <c r="B9261" s="148" t="s">
        <v>7893</v>
      </c>
      <c r="C9261" s="135">
        <v>1</v>
      </c>
      <c r="D9261" s="135" t="s">
        <v>20</v>
      </c>
      <c r="E9261" s="188" t="s">
        <v>20</v>
      </c>
      <c r="F9261" s="135" t="s">
        <v>20</v>
      </c>
      <c r="G9261" s="135" t="s">
        <v>20</v>
      </c>
      <c r="H9261" s="135" t="s">
        <v>20</v>
      </c>
      <c r="I9261" s="135" t="s">
        <v>20</v>
      </c>
      <c r="J9261" s="136">
        <v>2.08</v>
      </c>
      <c r="K9261" s="136">
        <v>1.02</v>
      </c>
      <c r="L9261" s="136">
        <v>0.02</v>
      </c>
      <c r="M9261" s="137" t="str">
        <f t="shared" si="144"/>
        <v>P</v>
      </c>
      <c r="N9261" s="172" t="s">
        <v>10682</v>
      </c>
      <c r="O9261" s="149" t="s">
        <v>1506</v>
      </c>
      <c r="P9261" s="149" t="s">
        <v>9443</v>
      </c>
      <c r="Q9261" s="150" t="s">
        <v>10519</v>
      </c>
      <c r="R9261" s="189">
        <v>0.37</v>
      </c>
    </row>
    <row r="9262" spans="1:18" x14ac:dyDescent="0.25">
      <c r="A9262" s="132">
        <v>1092105</v>
      </c>
      <c r="B9262" s="145" t="s">
        <v>7894</v>
      </c>
      <c r="C9262" s="132">
        <v>1000</v>
      </c>
      <c r="D9262" s="132" t="s">
        <v>20</v>
      </c>
      <c r="E9262" s="186" t="s">
        <v>20</v>
      </c>
      <c r="F9262" s="132" t="s">
        <v>20</v>
      </c>
      <c r="G9262" s="132" t="s">
        <v>20</v>
      </c>
      <c r="H9262" s="132" t="s">
        <v>20</v>
      </c>
      <c r="I9262" s="132" t="s">
        <v>20</v>
      </c>
      <c r="J9262" s="133">
        <v>1.4</v>
      </c>
      <c r="K9262" s="133">
        <v>1.4</v>
      </c>
      <c r="L9262" s="133">
        <v>0.43</v>
      </c>
      <c r="M9262" s="134" t="str">
        <f t="shared" si="144"/>
        <v>P</v>
      </c>
      <c r="N9262" s="171" t="s">
        <v>10682</v>
      </c>
      <c r="O9262" s="146" t="s">
        <v>1506</v>
      </c>
      <c r="P9262" s="146" t="s">
        <v>9526</v>
      </c>
      <c r="Q9262" s="147" t="s">
        <v>10519</v>
      </c>
      <c r="R9262" s="187">
        <v>60</v>
      </c>
    </row>
    <row r="9263" spans="1:18" x14ac:dyDescent="0.25">
      <c r="A9263" s="135">
        <v>1092106</v>
      </c>
      <c r="B9263" s="148" t="s">
        <v>7895</v>
      </c>
      <c r="C9263" s="135">
        <v>1</v>
      </c>
      <c r="D9263" s="135">
        <v>11700</v>
      </c>
      <c r="E9263" s="188">
        <v>650</v>
      </c>
      <c r="F9263" s="135" t="s">
        <v>20</v>
      </c>
      <c r="G9263" s="135" t="s">
        <v>20</v>
      </c>
      <c r="H9263" s="135" t="s">
        <v>20</v>
      </c>
      <c r="I9263" s="135" t="s">
        <v>20</v>
      </c>
      <c r="J9263" s="136">
        <v>2.93</v>
      </c>
      <c r="K9263" s="136">
        <v>1.5</v>
      </c>
      <c r="L9263" s="136">
        <v>0.02</v>
      </c>
      <c r="M9263" s="137" t="str">
        <f t="shared" si="144"/>
        <v>P</v>
      </c>
      <c r="N9263" s="172" t="s">
        <v>10682</v>
      </c>
      <c r="O9263" s="149" t="s">
        <v>1506</v>
      </c>
      <c r="P9263" s="149" t="s">
        <v>9443</v>
      </c>
      <c r="Q9263" s="150" t="s">
        <v>10519</v>
      </c>
      <c r="R9263" s="189">
        <v>0.23</v>
      </c>
    </row>
    <row r="9264" spans="1:18" x14ac:dyDescent="0.25">
      <c r="A9264" s="132">
        <v>1092107</v>
      </c>
      <c r="B9264" s="145" t="s">
        <v>7896</v>
      </c>
      <c r="C9264" s="132">
        <v>1000</v>
      </c>
      <c r="D9264" s="132" t="s">
        <v>20</v>
      </c>
      <c r="E9264" s="186" t="s">
        <v>20</v>
      </c>
      <c r="F9264" s="132" t="s">
        <v>20</v>
      </c>
      <c r="G9264" s="132" t="s">
        <v>20</v>
      </c>
      <c r="H9264" s="132" t="s">
        <v>20</v>
      </c>
      <c r="I9264" s="132" t="s">
        <v>20</v>
      </c>
      <c r="J9264" s="133">
        <v>1.4</v>
      </c>
      <c r="K9264" s="133">
        <v>1.4</v>
      </c>
      <c r="L9264" s="133">
        <v>0.43</v>
      </c>
      <c r="M9264" s="134" t="str">
        <f t="shared" si="144"/>
        <v>P</v>
      </c>
      <c r="N9264" s="171" t="s">
        <v>10682</v>
      </c>
      <c r="O9264" s="146" t="s">
        <v>1506</v>
      </c>
      <c r="P9264" s="146" t="s">
        <v>9526</v>
      </c>
      <c r="Q9264" s="147" t="s">
        <v>10519</v>
      </c>
      <c r="R9264" s="187">
        <v>90</v>
      </c>
    </row>
    <row r="9265" spans="1:18" x14ac:dyDescent="0.25">
      <c r="A9265" s="135">
        <v>1092108</v>
      </c>
      <c r="B9265" s="148" t="s">
        <v>7897</v>
      </c>
      <c r="C9265" s="135">
        <v>1</v>
      </c>
      <c r="D9265" s="135">
        <v>13750</v>
      </c>
      <c r="E9265" s="188">
        <v>275</v>
      </c>
      <c r="F9265" s="135" t="s">
        <v>20</v>
      </c>
      <c r="G9265" s="135" t="s">
        <v>20</v>
      </c>
      <c r="H9265" s="135" t="s">
        <v>20</v>
      </c>
      <c r="I9265" s="135" t="s">
        <v>20</v>
      </c>
      <c r="J9265" s="136">
        <v>2.4500000000000002</v>
      </c>
      <c r="K9265" s="136">
        <v>1.78</v>
      </c>
      <c r="L9265" s="136">
        <v>0.02</v>
      </c>
      <c r="M9265" s="137" t="str">
        <f t="shared" si="144"/>
        <v>P</v>
      </c>
      <c r="N9265" s="172" t="s">
        <v>10682</v>
      </c>
      <c r="O9265" s="149" t="s">
        <v>1506</v>
      </c>
      <c r="P9265" s="149" t="s">
        <v>9443</v>
      </c>
      <c r="Q9265" s="150" t="s">
        <v>10519</v>
      </c>
      <c r="R9265" s="189">
        <v>0.21</v>
      </c>
    </row>
    <row r="9266" spans="1:18" x14ac:dyDescent="0.25">
      <c r="A9266" s="132">
        <v>1092109</v>
      </c>
      <c r="B9266" s="145" t="s">
        <v>7898</v>
      </c>
      <c r="C9266" s="132">
        <v>1</v>
      </c>
      <c r="D9266" s="132" t="s">
        <v>20</v>
      </c>
      <c r="E9266" s="186" t="s">
        <v>20</v>
      </c>
      <c r="F9266" s="132" t="s">
        <v>20</v>
      </c>
      <c r="G9266" s="132" t="s">
        <v>20</v>
      </c>
      <c r="H9266" s="132" t="s">
        <v>20</v>
      </c>
      <c r="I9266" s="132" t="s">
        <v>20</v>
      </c>
      <c r="J9266" s="133">
        <v>3.64</v>
      </c>
      <c r="K9266" s="133">
        <v>1.93</v>
      </c>
      <c r="L9266" s="133">
        <v>0.01</v>
      </c>
      <c r="M9266" s="134" t="str">
        <f t="shared" si="144"/>
        <v>P</v>
      </c>
      <c r="N9266" s="171" t="s">
        <v>10682</v>
      </c>
      <c r="O9266" s="146" t="s">
        <v>1506</v>
      </c>
      <c r="P9266" s="146" t="s">
        <v>9443</v>
      </c>
      <c r="Q9266" s="147" t="s">
        <v>10519</v>
      </c>
      <c r="R9266" s="187">
        <v>0.37</v>
      </c>
    </row>
    <row r="9267" spans="1:18" x14ac:dyDescent="0.25">
      <c r="A9267" s="135">
        <v>1092110</v>
      </c>
      <c r="B9267" s="148" t="s">
        <v>7899</v>
      </c>
      <c r="C9267" s="135">
        <v>1</v>
      </c>
      <c r="D9267" s="135" t="s">
        <v>20</v>
      </c>
      <c r="E9267" s="188" t="s">
        <v>20</v>
      </c>
      <c r="F9267" s="135" t="s">
        <v>20</v>
      </c>
      <c r="G9267" s="135" t="s">
        <v>20</v>
      </c>
      <c r="H9267" s="135" t="s">
        <v>20</v>
      </c>
      <c r="I9267" s="135" t="s">
        <v>20</v>
      </c>
      <c r="J9267" s="136">
        <v>4.0199999999999996</v>
      </c>
      <c r="K9267" s="136">
        <v>1.65</v>
      </c>
      <c r="L9267" s="136">
        <v>0.01</v>
      </c>
      <c r="M9267" s="137" t="str">
        <f t="shared" si="144"/>
        <v>P</v>
      </c>
      <c r="N9267" s="172" t="s">
        <v>10682</v>
      </c>
      <c r="O9267" s="149" t="s">
        <v>1506</v>
      </c>
      <c r="P9267" s="149" t="s">
        <v>9443</v>
      </c>
      <c r="Q9267" s="150" t="s">
        <v>10519</v>
      </c>
      <c r="R9267" s="189">
        <v>0.37</v>
      </c>
    </row>
    <row r="9268" spans="1:18" x14ac:dyDescent="0.25">
      <c r="A9268" s="132">
        <v>1092119</v>
      </c>
      <c r="B9268" s="145" t="s">
        <v>7900</v>
      </c>
      <c r="C9268" s="132">
        <v>1</v>
      </c>
      <c r="D9268" s="132">
        <v>7800</v>
      </c>
      <c r="E9268" s="186">
        <v>260</v>
      </c>
      <c r="F9268" s="132" t="s">
        <v>20</v>
      </c>
      <c r="G9268" s="132" t="s">
        <v>20</v>
      </c>
      <c r="H9268" s="132" t="s">
        <v>20</v>
      </c>
      <c r="I9268" s="132" t="s">
        <v>20</v>
      </c>
      <c r="J9268" s="133">
        <v>2.84</v>
      </c>
      <c r="K9268" s="133">
        <v>2.06</v>
      </c>
      <c r="L9268" s="133">
        <v>0.02</v>
      </c>
      <c r="M9268" s="134" t="str">
        <f t="shared" si="144"/>
        <v>P</v>
      </c>
      <c r="N9268" s="171" t="s">
        <v>10682</v>
      </c>
      <c r="O9268" s="146" t="s">
        <v>1506</v>
      </c>
      <c r="P9268" s="146" t="s">
        <v>9443</v>
      </c>
      <c r="Q9268" s="147" t="s">
        <v>10519</v>
      </c>
      <c r="R9268" s="187">
        <v>0.31</v>
      </c>
    </row>
    <row r="9269" spans="1:18" x14ac:dyDescent="0.25">
      <c r="A9269" s="135">
        <v>1092120</v>
      </c>
      <c r="B9269" s="148" t="s">
        <v>7901</v>
      </c>
      <c r="C9269" s="135">
        <v>1</v>
      </c>
      <c r="D9269" s="135" t="s">
        <v>20</v>
      </c>
      <c r="E9269" s="188" t="s">
        <v>20</v>
      </c>
      <c r="F9269" s="135" t="s">
        <v>20</v>
      </c>
      <c r="G9269" s="135" t="s">
        <v>20</v>
      </c>
      <c r="H9269" s="135" t="s">
        <v>20</v>
      </c>
      <c r="I9269" s="135" t="s">
        <v>20</v>
      </c>
      <c r="J9269" s="136">
        <v>4.0599999999999996</v>
      </c>
      <c r="K9269" s="136">
        <v>1.0900000000000001</v>
      </c>
      <c r="L9269" s="136">
        <v>0.01</v>
      </c>
      <c r="M9269" s="137" t="str">
        <f t="shared" si="144"/>
        <v>P</v>
      </c>
      <c r="N9269" s="172" t="s">
        <v>10682</v>
      </c>
      <c r="O9269" s="149" t="s">
        <v>1506</v>
      </c>
      <c r="P9269" s="149" t="s">
        <v>9443</v>
      </c>
      <c r="Q9269" s="150" t="s">
        <v>10519</v>
      </c>
      <c r="R9269" s="189">
        <v>0.21</v>
      </c>
    </row>
    <row r="9270" spans="1:18" x14ac:dyDescent="0.25">
      <c r="A9270" s="132">
        <v>1092121</v>
      </c>
      <c r="B9270" s="145" t="s">
        <v>7902</v>
      </c>
      <c r="C9270" s="132">
        <v>1</v>
      </c>
      <c r="D9270" s="132">
        <v>4800</v>
      </c>
      <c r="E9270" s="186">
        <v>200</v>
      </c>
      <c r="F9270" s="132" t="s">
        <v>20</v>
      </c>
      <c r="G9270" s="132" t="s">
        <v>20</v>
      </c>
      <c r="H9270" s="132" t="s">
        <v>20</v>
      </c>
      <c r="I9270" s="132" t="s">
        <v>20</v>
      </c>
      <c r="J9270" s="133">
        <v>3.38</v>
      </c>
      <c r="K9270" s="133">
        <v>2.36</v>
      </c>
      <c r="L9270" s="133">
        <v>0.02</v>
      </c>
      <c r="M9270" s="134" t="str">
        <f t="shared" si="144"/>
        <v>P</v>
      </c>
      <c r="N9270" s="171" t="s">
        <v>10682</v>
      </c>
      <c r="O9270" s="146" t="s">
        <v>1506</v>
      </c>
      <c r="P9270" s="146" t="s">
        <v>9443</v>
      </c>
      <c r="Q9270" s="147" t="s">
        <v>10519</v>
      </c>
      <c r="R9270" s="187">
        <v>0.31</v>
      </c>
    </row>
    <row r="9271" spans="1:18" x14ac:dyDescent="0.25">
      <c r="A9271" s="135">
        <v>1092122</v>
      </c>
      <c r="B9271" s="148" t="s">
        <v>7903</v>
      </c>
      <c r="C9271" s="135">
        <v>1</v>
      </c>
      <c r="D9271" s="135" t="s">
        <v>20</v>
      </c>
      <c r="E9271" s="188" t="s">
        <v>20</v>
      </c>
      <c r="F9271" s="135" t="s">
        <v>20</v>
      </c>
      <c r="G9271" s="135" t="s">
        <v>20</v>
      </c>
      <c r="H9271" s="135" t="s">
        <v>20</v>
      </c>
      <c r="I9271" s="135" t="s">
        <v>20</v>
      </c>
      <c r="J9271" s="136">
        <v>4.63</v>
      </c>
      <c r="K9271" s="136">
        <v>1.49</v>
      </c>
      <c r="L9271" s="136">
        <v>0.01</v>
      </c>
      <c r="M9271" s="137" t="str">
        <f t="shared" si="144"/>
        <v>P</v>
      </c>
      <c r="N9271" s="172" t="s">
        <v>10682</v>
      </c>
      <c r="O9271" s="149" t="s">
        <v>1506</v>
      </c>
      <c r="P9271" s="149" t="s">
        <v>9443</v>
      </c>
      <c r="Q9271" s="150" t="s">
        <v>10519</v>
      </c>
      <c r="R9271" s="189">
        <v>0.21</v>
      </c>
    </row>
    <row r="9272" spans="1:18" x14ac:dyDescent="0.25">
      <c r="A9272" s="132">
        <v>1092123</v>
      </c>
      <c r="B9272" s="145" t="s">
        <v>7904</v>
      </c>
      <c r="C9272" s="132">
        <v>1</v>
      </c>
      <c r="D9272" s="132" t="s">
        <v>20</v>
      </c>
      <c r="E9272" s="186" t="s">
        <v>20</v>
      </c>
      <c r="F9272" s="132" t="s">
        <v>20</v>
      </c>
      <c r="G9272" s="132" t="s">
        <v>20</v>
      </c>
      <c r="H9272" s="132" t="s">
        <v>20</v>
      </c>
      <c r="I9272" s="132" t="s">
        <v>20</v>
      </c>
      <c r="J9272" s="133">
        <v>3.57</v>
      </c>
      <c r="K9272" s="133">
        <v>2.78</v>
      </c>
      <c r="L9272" s="133">
        <v>0.02</v>
      </c>
      <c r="M9272" s="134" t="str">
        <f t="shared" si="144"/>
        <v>P</v>
      </c>
      <c r="N9272" s="171" t="s">
        <v>10682</v>
      </c>
      <c r="O9272" s="146" t="s">
        <v>1506</v>
      </c>
      <c r="P9272" s="146" t="s">
        <v>9443</v>
      </c>
      <c r="Q9272" s="147" t="s">
        <v>10519</v>
      </c>
      <c r="R9272" s="187">
        <v>0.31</v>
      </c>
    </row>
    <row r="9273" spans="1:18" x14ac:dyDescent="0.25">
      <c r="A9273" s="135">
        <v>1092124</v>
      </c>
      <c r="B9273" s="148" t="s">
        <v>7905</v>
      </c>
      <c r="C9273" s="135">
        <v>1</v>
      </c>
      <c r="D9273" s="135">
        <v>3360</v>
      </c>
      <c r="E9273" s="188">
        <v>120</v>
      </c>
      <c r="F9273" s="135" t="s">
        <v>20</v>
      </c>
      <c r="G9273" s="135" t="s">
        <v>20</v>
      </c>
      <c r="H9273" s="135" t="s">
        <v>20</v>
      </c>
      <c r="I9273" s="135" t="s">
        <v>20</v>
      </c>
      <c r="J9273" s="136">
        <v>2.08</v>
      </c>
      <c r="K9273" s="136">
        <v>1.32</v>
      </c>
      <c r="L9273" s="136">
        <v>0.11</v>
      </c>
      <c r="M9273" s="137" t="str">
        <f t="shared" si="144"/>
        <v>P</v>
      </c>
      <c r="N9273" s="174" t="s">
        <v>10682</v>
      </c>
      <c r="O9273" s="149" t="s">
        <v>1500</v>
      </c>
      <c r="P9273" s="149" t="s">
        <v>9456</v>
      </c>
      <c r="Q9273" s="150" t="s">
        <v>10519</v>
      </c>
      <c r="R9273" s="189">
        <v>0.55000000000000004</v>
      </c>
    </row>
    <row r="9274" spans="1:18" x14ac:dyDescent="0.25">
      <c r="A9274" s="132">
        <v>1092125</v>
      </c>
      <c r="B9274" s="145" t="s">
        <v>7906</v>
      </c>
      <c r="C9274" s="132">
        <v>100</v>
      </c>
      <c r="D9274" s="132" t="s">
        <v>20</v>
      </c>
      <c r="E9274" s="186" t="s">
        <v>20</v>
      </c>
      <c r="F9274" s="132" t="s">
        <v>20</v>
      </c>
      <c r="G9274" s="132" t="s">
        <v>20</v>
      </c>
      <c r="H9274" s="132" t="s">
        <v>20</v>
      </c>
      <c r="I9274" s="132" t="s">
        <v>20</v>
      </c>
      <c r="J9274" s="133">
        <v>1.56</v>
      </c>
      <c r="K9274" s="133">
        <v>0.94</v>
      </c>
      <c r="L9274" s="133">
        <v>0.48</v>
      </c>
      <c r="M9274" s="134" t="str">
        <f t="shared" si="144"/>
        <v>P</v>
      </c>
      <c r="N9274" s="173" t="s">
        <v>10682</v>
      </c>
      <c r="O9274" s="146" t="s">
        <v>1500</v>
      </c>
      <c r="P9274" s="146" t="s">
        <v>9456</v>
      </c>
      <c r="Q9274" s="147" t="s">
        <v>10519</v>
      </c>
      <c r="R9274" s="187">
        <v>6</v>
      </c>
    </row>
    <row r="9275" spans="1:18" x14ac:dyDescent="0.25">
      <c r="A9275" s="135">
        <v>1092126</v>
      </c>
      <c r="B9275" s="148" t="s">
        <v>8839</v>
      </c>
      <c r="C9275" s="135">
        <v>6</v>
      </c>
      <c r="D9275" s="135">
        <v>800</v>
      </c>
      <c r="E9275" s="188" t="s">
        <v>21</v>
      </c>
      <c r="F9275" s="135">
        <v>1200</v>
      </c>
      <c r="G9275" s="135">
        <v>24</v>
      </c>
      <c r="H9275" s="135">
        <v>30</v>
      </c>
      <c r="I9275" s="135">
        <v>2</v>
      </c>
      <c r="J9275" s="136">
        <v>2.2200000000000002</v>
      </c>
      <c r="K9275" s="136">
        <v>0.76</v>
      </c>
      <c r="L9275" s="136">
        <v>0.64</v>
      </c>
      <c r="M9275" s="137" t="str">
        <f t="shared" si="144"/>
        <v>P</v>
      </c>
      <c r="N9275" s="174" t="s">
        <v>10681</v>
      </c>
      <c r="O9275" s="149" t="s">
        <v>1581</v>
      </c>
      <c r="P9275" s="149" t="s">
        <v>10581</v>
      </c>
      <c r="Q9275" s="150" t="s">
        <v>10519</v>
      </c>
      <c r="R9275" s="189">
        <v>2.88</v>
      </c>
    </row>
    <row r="9276" spans="1:18" x14ac:dyDescent="0.25">
      <c r="A9276" s="132">
        <v>1092127</v>
      </c>
      <c r="B9276" s="145" t="s">
        <v>8840</v>
      </c>
      <c r="C9276" s="132">
        <v>6</v>
      </c>
      <c r="D9276" s="132">
        <v>264</v>
      </c>
      <c r="E9276" s="186" t="s">
        <v>21</v>
      </c>
      <c r="F9276" s="132">
        <v>372</v>
      </c>
      <c r="G9276" s="132">
        <v>5</v>
      </c>
      <c r="H9276" s="132">
        <v>6</v>
      </c>
      <c r="I9276" s="132">
        <v>5</v>
      </c>
      <c r="J9276" s="133">
        <v>3.22</v>
      </c>
      <c r="K9276" s="133">
        <v>2.14</v>
      </c>
      <c r="L9276" s="133">
        <v>0.48</v>
      </c>
      <c r="M9276" s="134" t="str">
        <f t="shared" si="144"/>
        <v>P</v>
      </c>
      <c r="N9276" s="171" t="s">
        <v>10681</v>
      </c>
      <c r="O9276" s="146" t="s">
        <v>1581</v>
      </c>
      <c r="P9276" s="146" t="s">
        <v>10581</v>
      </c>
      <c r="Q9276" s="147" t="s">
        <v>10519</v>
      </c>
      <c r="R9276" s="187">
        <v>5.76</v>
      </c>
    </row>
    <row r="9277" spans="1:18" x14ac:dyDescent="0.25">
      <c r="A9277" s="135">
        <v>1092128</v>
      </c>
      <c r="B9277" s="148" t="s">
        <v>8841</v>
      </c>
      <c r="C9277" s="135">
        <v>6</v>
      </c>
      <c r="D9277" s="135">
        <v>144</v>
      </c>
      <c r="E9277" s="188" t="s">
        <v>21</v>
      </c>
      <c r="F9277" s="135">
        <v>216</v>
      </c>
      <c r="G9277" s="135">
        <v>5</v>
      </c>
      <c r="H9277" s="135">
        <v>6</v>
      </c>
      <c r="I9277" s="135">
        <v>3</v>
      </c>
      <c r="J9277" s="136">
        <v>3.2</v>
      </c>
      <c r="K9277" s="136">
        <v>2.15</v>
      </c>
      <c r="L9277" s="136">
        <v>0.84</v>
      </c>
      <c r="M9277" s="137" t="str">
        <f t="shared" si="144"/>
        <v>P</v>
      </c>
      <c r="N9277" s="172" t="s">
        <v>10681</v>
      </c>
      <c r="O9277" s="149" t="s">
        <v>1581</v>
      </c>
      <c r="P9277" s="149" t="s">
        <v>10581</v>
      </c>
      <c r="Q9277" s="150" t="s">
        <v>10519</v>
      </c>
      <c r="R9277" s="189">
        <v>10.26</v>
      </c>
    </row>
    <row r="9278" spans="1:18" x14ac:dyDescent="0.25">
      <c r="A9278" s="132">
        <v>1092132</v>
      </c>
      <c r="B9278" s="145" t="s">
        <v>10069</v>
      </c>
      <c r="C9278" s="132">
        <v>1000</v>
      </c>
      <c r="D9278" s="132" t="s">
        <v>20</v>
      </c>
      <c r="E9278" s="186" t="s">
        <v>20</v>
      </c>
      <c r="F9278" s="132" t="s">
        <v>20</v>
      </c>
      <c r="G9278" s="132" t="s">
        <v>20</v>
      </c>
      <c r="H9278" s="132" t="s">
        <v>20</v>
      </c>
      <c r="I9278" s="132" t="s">
        <v>20</v>
      </c>
      <c r="J9278" s="133">
        <v>1.4</v>
      </c>
      <c r="K9278" s="133">
        <v>1.4</v>
      </c>
      <c r="L9278" s="133">
        <v>0.43</v>
      </c>
      <c r="M9278" s="134" t="str">
        <f t="shared" si="144"/>
        <v>P</v>
      </c>
      <c r="N9278" s="171" t="s">
        <v>10682</v>
      </c>
      <c r="O9278" s="146" t="s">
        <v>1506</v>
      </c>
      <c r="P9278" s="146" t="s">
        <v>9526</v>
      </c>
      <c r="Q9278" s="147" t="s">
        <v>10519</v>
      </c>
      <c r="R9278" s="187">
        <v>120</v>
      </c>
    </row>
    <row r="9279" spans="1:18" x14ac:dyDescent="0.25">
      <c r="A9279" s="135">
        <v>1092133</v>
      </c>
      <c r="B9279" s="148" t="s">
        <v>10070</v>
      </c>
      <c r="C9279" s="135">
        <v>1000</v>
      </c>
      <c r="D9279" s="135" t="s">
        <v>20</v>
      </c>
      <c r="E9279" s="188" t="s">
        <v>20</v>
      </c>
      <c r="F9279" s="135" t="s">
        <v>20</v>
      </c>
      <c r="G9279" s="135" t="s">
        <v>20</v>
      </c>
      <c r="H9279" s="135" t="s">
        <v>20</v>
      </c>
      <c r="I9279" s="135" t="s">
        <v>20</v>
      </c>
      <c r="J9279" s="136">
        <v>1.4</v>
      </c>
      <c r="K9279" s="136">
        <v>1.4</v>
      </c>
      <c r="L9279" s="136">
        <v>0.43</v>
      </c>
      <c r="M9279" s="137" t="str">
        <f t="shared" si="144"/>
        <v>P</v>
      </c>
      <c r="N9279" s="172" t="s">
        <v>10682</v>
      </c>
      <c r="O9279" s="149" t="s">
        <v>1506</v>
      </c>
      <c r="P9279" s="149" t="s">
        <v>9526</v>
      </c>
      <c r="Q9279" s="150" t="s">
        <v>10519</v>
      </c>
      <c r="R9279" s="189">
        <v>40</v>
      </c>
    </row>
    <row r="9280" spans="1:18" x14ac:dyDescent="0.25">
      <c r="A9280" s="132">
        <v>1092135</v>
      </c>
      <c r="B9280" s="145" t="s">
        <v>7907</v>
      </c>
      <c r="C9280" s="132">
        <v>1</v>
      </c>
      <c r="D9280" s="132" t="s">
        <v>20</v>
      </c>
      <c r="E9280" s="186" t="s">
        <v>20</v>
      </c>
      <c r="F9280" s="132" t="s">
        <v>20</v>
      </c>
      <c r="G9280" s="132" t="s">
        <v>20</v>
      </c>
      <c r="H9280" s="132" t="s">
        <v>20</v>
      </c>
      <c r="I9280" s="132" t="s">
        <v>20</v>
      </c>
      <c r="J9280" s="133">
        <v>2</v>
      </c>
      <c r="K9280" s="133">
        <v>0.45</v>
      </c>
      <c r="L9280" s="133">
        <v>2</v>
      </c>
      <c r="M9280" s="134" t="str">
        <f t="shared" si="144"/>
        <v>P</v>
      </c>
      <c r="N9280" s="171" t="s">
        <v>10682</v>
      </c>
      <c r="O9280" s="146" t="s">
        <v>1532</v>
      </c>
      <c r="P9280" s="146" t="s">
        <v>10648</v>
      </c>
      <c r="Q9280" s="147" t="s">
        <v>10519</v>
      </c>
      <c r="R9280" s="187">
        <v>4.3388888888888886</v>
      </c>
    </row>
    <row r="9281" spans="1:18" x14ac:dyDescent="0.25">
      <c r="A9281" s="135">
        <v>1092136</v>
      </c>
      <c r="B9281" s="148" t="s">
        <v>7908</v>
      </c>
      <c r="C9281" s="135">
        <v>1</v>
      </c>
      <c r="D9281" s="135" t="s">
        <v>20</v>
      </c>
      <c r="E9281" s="188" t="s">
        <v>20</v>
      </c>
      <c r="F9281" s="135" t="s">
        <v>20</v>
      </c>
      <c r="G9281" s="135" t="s">
        <v>20</v>
      </c>
      <c r="H9281" s="135" t="s">
        <v>20</v>
      </c>
      <c r="I9281" s="135" t="s">
        <v>20</v>
      </c>
      <c r="J9281" s="136">
        <v>1.5</v>
      </c>
      <c r="K9281" s="136">
        <v>0.3</v>
      </c>
      <c r="L9281" s="136">
        <v>2.1</v>
      </c>
      <c r="M9281" s="137" t="str">
        <f t="shared" si="144"/>
        <v>P</v>
      </c>
      <c r="N9281" s="172" t="s">
        <v>10682</v>
      </c>
      <c r="O9281" s="149" t="s">
        <v>1532</v>
      </c>
      <c r="P9281" s="149" t="s">
        <v>10648</v>
      </c>
      <c r="Q9281" s="150" t="s">
        <v>10519</v>
      </c>
      <c r="R9281" s="189">
        <v>1.3777777777777778</v>
      </c>
    </row>
    <row r="9282" spans="1:18" x14ac:dyDescent="0.25">
      <c r="A9282" s="132">
        <v>1092138</v>
      </c>
      <c r="B9282" s="145" t="s">
        <v>7909</v>
      </c>
      <c r="C9282" s="132">
        <v>1</v>
      </c>
      <c r="D9282" s="132" t="s">
        <v>20</v>
      </c>
      <c r="E9282" s="186" t="s">
        <v>20</v>
      </c>
      <c r="F9282" s="132" t="s">
        <v>20</v>
      </c>
      <c r="G9282" s="132" t="s">
        <v>20</v>
      </c>
      <c r="H9282" s="132" t="s">
        <v>20</v>
      </c>
      <c r="I9282" s="132" t="s">
        <v>20</v>
      </c>
      <c r="J9282" s="133">
        <v>3.12</v>
      </c>
      <c r="K9282" s="133">
        <v>2.29</v>
      </c>
      <c r="L9282" s="133">
        <v>0.12</v>
      </c>
      <c r="M9282" s="134" t="str">
        <f t="shared" ref="M9282:M9345" si="145">HYPERLINK(CONCATENATE("T:\Distribution Centre\RDC Department Shared\Cubiscan photos","\",A9282,"-pac.jpg"),"P")</f>
        <v>P</v>
      </c>
      <c r="N9282" s="171" t="s">
        <v>10682</v>
      </c>
      <c r="O9282" s="146" t="s">
        <v>1506</v>
      </c>
      <c r="P9282" s="146" t="s">
        <v>9501</v>
      </c>
      <c r="Q9282" s="147" t="s">
        <v>10519</v>
      </c>
      <c r="R9282" s="187">
        <v>8.4499999999999993</v>
      </c>
    </row>
    <row r="9283" spans="1:18" x14ac:dyDescent="0.25">
      <c r="A9283" s="135">
        <v>1092139</v>
      </c>
      <c r="B9283" s="148" t="s">
        <v>1409</v>
      </c>
      <c r="C9283" s="135">
        <v>1</v>
      </c>
      <c r="D9283" s="135" t="s">
        <v>20</v>
      </c>
      <c r="E9283" s="188" t="s">
        <v>21</v>
      </c>
      <c r="F9283" s="135" t="s">
        <v>20</v>
      </c>
      <c r="G9283" s="135">
        <v>4</v>
      </c>
      <c r="H9283" s="135" t="s">
        <v>20</v>
      </c>
      <c r="I9283" s="135">
        <v>11</v>
      </c>
      <c r="J9283" s="136">
        <v>3.32</v>
      </c>
      <c r="K9283" s="136">
        <v>2.4</v>
      </c>
      <c r="L9283" s="136">
        <v>0.27</v>
      </c>
      <c r="M9283" s="137" t="str">
        <f t="shared" si="145"/>
        <v>P</v>
      </c>
      <c r="N9283" s="172" t="s">
        <v>10682</v>
      </c>
      <c r="O9283" s="149" t="s">
        <v>1506</v>
      </c>
      <c r="P9283" s="149" t="s">
        <v>9501</v>
      </c>
      <c r="Q9283" s="150" t="s">
        <v>10519</v>
      </c>
      <c r="R9283" s="189">
        <v>8.4600000000000009</v>
      </c>
    </row>
    <row r="9284" spans="1:18" x14ac:dyDescent="0.25">
      <c r="A9284" s="132">
        <v>1092140</v>
      </c>
      <c r="B9284" s="145" t="s">
        <v>7910</v>
      </c>
      <c r="C9284" s="132">
        <v>1</v>
      </c>
      <c r="D9284" s="132" t="s">
        <v>20</v>
      </c>
      <c r="E9284" s="186" t="s">
        <v>20</v>
      </c>
      <c r="F9284" s="132" t="s">
        <v>20</v>
      </c>
      <c r="G9284" s="132" t="s">
        <v>20</v>
      </c>
      <c r="H9284" s="132" t="s">
        <v>20</v>
      </c>
      <c r="I9284" s="132" t="s">
        <v>20</v>
      </c>
      <c r="J9284" s="133">
        <v>3</v>
      </c>
      <c r="K9284" s="133">
        <v>2.5</v>
      </c>
      <c r="L9284" s="133">
        <v>0.3</v>
      </c>
      <c r="M9284" s="134" t="str">
        <f t="shared" si="145"/>
        <v>P</v>
      </c>
      <c r="N9284" s="173" t="s">
        <v>10682</v>
      </c>
      <c r="O9284" s="146" t="s">
        <v>1506</v>
      </c>
      <c r="P9284" s="146" t="s">
        <v>9501</v>
      </c>
      <c r="Q9284" s="147" t="s">
        <v>10519</v>
      </c>
      <c r="R9284" s="187">
        <v>8.4499999999999993</v>
      </c>
    </row>
    <row r="9285" spans="1:18" x14ac:dyDescent="0.25">
      <c r="A9285" s="135">
        <v>1092141</v>
      </c>
      <c r="B9285" s="148" t="s">
        <v>7911</v>
      </c>
      <c r="C9285" s="135">
        <v>6</v>
      </c>
      <c r="D9285" s="135" t="s">
        <v>20</v>
      </c>
      <c r="E9285" s="188">
        <v>25</v>
      </c>
      <c r="F9285" s="135">
        <v>300</v>
      </c>
      <c r="G9285" s="135" t="s">
        <v>20</v>
      </c>
      <c r="H9285" s="135" t="s">
        <v>20</v>
      </c>
      <c r="I9285" s="135" t="s">
        <v>20</v>
      </c>
      <c r="J9285" s="136">
        <v>3</v>
      </c>
      <c r="K9285" s="136">
        <v>3</v>
      </c>
      <c r="L9285" s="136">
        <v>0.21</v>
      </c>
      <c r="M9285" s="137" t="str">
        <f t="shared" si="145"/>
        <v>P</v>
      </c>
      <c r="N9285" s="172" t="s">
        <v>10682</v>
      </c>
      <c r="O9285" s="149" t="s">
        <v>1614</v>
      </c>
      <c r="P9285" s="149" t="s">
        <v>9419</v>
      </c>
      <c r="Q9285" s="150" t="s">
        <v>10519</v>
      </c>
      <c r="R9285" s="189">
        <v>4.0200000000000005</v>
      </c>
    </row>
    <row r="9286" spans="1:18" x14ac:dyDescent="0.25">
      <c r="A9286" s="132">
        <v>1092143</v>
      </c>
      <c r="B9286" s="145" t="s">
        <v>423</v>
      </c>
      <c r="C9286" s="132">
        <v>6</v>
      </c>
      <c r="D9286" s="132">
        <v>598</v>
      </c>
      <c r="E9286" s="186" t="s">
        <v>21</v>
      </c>
      <c r="F9286" s="132">
        <v>858</v>
      </c>
      <c r="G9286" s="132">
        <v>8</v>
      </c>
      <c r="H9286" s="132" t="s">
        <v>20</v>
      </c>
      <c r="I9286" s="132">
        <v>5</v>
      </c>
      <c r="J9286" s="133">
        <v>2.16</v>
      </c>
      <c r="K9286" s="133">
        <v>1.42</v>
      </c>
      <c r="L9286" s="133">
        <v>0.44</v>
      </c>
      <c r="M9286" s="134" t="str">
        <f t="shared" si="145"/>
        <v>P</v>
      </c>
      <c r="N9286" s="171" t="s">
        <v>10681</v>
      </c>
      <c r="O9286" s="146" t="s">
        <v>1581</v>
      </c>
      <c r="P9286" s="146" t="s">
        <v>10581</v>
      </c>
      <c r="Q9286" s="147" t="s">
        <v>10519</v>
      </c>
      <c r="R9286" s="187">
        <v>3.7800000000000002</v>
      </c>
    </row>
    <row r="9287" spans="1:18" x14ac:dyDescent="0.25">
      <c r="A9287" s="135">
        <v>1092144</v>
      </c>
      <c r="B9287" s="148" t="s">
        <v>7912</v>
      </c>
      <c r="C9287" s="135">
        <v>50</v>
      </c>
      <c r="D9287" s="135" t="s">
        <v>20</v>
      </c>
      <c r="E9287" s="188" t="s">
        <v>20</v>
      </c>
      <c r="F9287" s="135" t="s">
        <v>20</v>
      </c>
      <c r="G9287" s="135" t="s">
        <v>20</v>
      </c>
      <c r="H9287" s="135" t="s">
        <v>20</v>
      </c>
      <c r="I9287" s="135" t="s">
        <v>20</v>
      </c>
      <c r="J9287" s="136">
        <v>0.98</v>
      </c>
      <c r="K9287" s="136">
        <v>6.2E-2</v>
      </c>
      <c r="L9287" s="136">
        <v>0.44</v>
      </c>
      <c r="M9287" s="137" t="str">
        <f t="shared" si="145"/>
        <v>P</v>
      </c>
      <c r="N9287" s="172" t="s">
        <v>10682</v>
      </c>
      <c r="O9287" s="149" t="s">
        <v>1506</v>
      </c>
      <c r="P9287" s="149" t="s">
        <v>10580</v>
      </c>
      <c r="Q9287" s="150" t="s">
        <v>10519</v>
      </c>
      <c r="R9287" s="189">
        <v>2.3199999999999998</v>
      </c>
    </row>
    <row r="9288" spans="1:18" x14ac:dyDescent="0.25">
      <c r="A9288" s="132">
        <v>1092145</v>
      </c>
      <c r="B9288" s="145" t="s">
        <v>7913</v>
      </c>
      <c r="C9288" s="132">
        <v>50</v>
      </c>
      <c r="D9288" s="132" t="s">
        <v>20</v>
      </c>
      <c r="E9288" s="186" t="s">
        <v>20</v>
      </c>
      <c r="F9288" s="132" t="s">
        <v>20</v>
      </c>
      <c r="G9288" s="132" t="s">
        <v>20</v>
      </c>
      <c r="H9288" s="132" t="s">
        <v>20</v>
      </c>
      <c r="I9288" s="132" t="s">
        <v>20</v>
      </c>
      <c r="J9288" s="133">
        <v>0.98</v>
      </c>
      <c r="K9288" s="133">
        <v>6.2E-2</v>
      </c>
      <c r="L9288" s="133">
        <v>0.44</v>
      </c>
      <c r="M9288" s="134" t="str">
        <f t="shared" si="145"/>
        <v>P</v>
      </c>
      <c r="N9288" s="171" t="s">
        <v>10682</v>
      </c>
      <c r="O9288" s="146" t="s">
        <v>1506</v>
      </c>
      <c r="P9288" s="146" t="s">
        <v>10580</v>
      </c>
      <c r="Q9288" s="147" t="s">
        <v>10519</v>
      </c>
      <c r="R9288" s="187">
        <v>2.5</v>
      </c>
    </row>
    <row r="9289" spans="1:18" x14ac:dyDescent="0.25">
      <c r="A9289" s="135">
        <v>1092147</v>
      </c>
      <c r="B9289" s="148" t="s">
        <v>7914</v>
      </c>
      <c r="C9289" s="135">
        <v>50</v>
      </c>
      <c r="D9289" s="135" t="s">
        <v>20</v>
      </c>
      <c r="E9289" s="188" t="s">
        <v>20</v>
      </c>
      <c r="F9289" s="135" t="s">
        <v>20</v>
      </c>
      <c r="G9289" s="135" t="s">
        <v>20</v>
      </c>
      <c r="H9289" s="135" t="s">
        <v>20</v>
      </c>
      <c r="I9289" s="135" t="s">
        <v>20</v>
      </c>
      <c r="J9289" s="136">
        <v>0.98</v>
      </c>
      <c r="K9289" s="136">
        <v>6.2E-2</v>
      </c>
      <c r="L9289" s="136">
        <v>0.44</v>
      </c>
      <c r="M9289" s="137" t="str">
        <f t="shared" si="145"/>
        <v>P</v>
      </c>
      <c r="N9289" s="172" t="s">
        <v>10682</v>
      </c>
      <c r="O9289" s="149" t="s">
        <v>1506</v>
      </c>
      <c r="P9289" s="149" t="s">
        <v>10580</v>
      </c>
      <c r="Q9289" s="150" t="s">
        <v>10519</v>
      </c>
      <c r="R9289" s="189">
        <v>2.31</v>
      </c>
    </row>
    <row r="9290" spans="1:18" x14ac:dyDescent="0.25">
      <c r="A9290" s="132">
        <v>1092148</v>
      </c>
      <c r="B9290" s="145" t="s">
        <v>7915</v>
      </c>
      <c r="C9290" s="132">
        <v>50</v>
      </c>
      <c r="D9290" s="132" t="s">
        <v>20</v>
      </c>
      <c r="E9290" s="186" t="s">
        <v>20</v>
      </c>
      <c r="F9290" s="132" t="s">
        <v>20</v>
      </c>
      <c r="G9290" s="132" t="s">
        <v>20</v>
      </c>
      <c r="H9290" s="132" t="s">
        <v>20</v>
      </c>
      <c r="I9290" s="132" t="s">
        <v>20</v>
      </c>
      <c r="J9290" s="133">
        <v>0.98</v>
      </c>
      <c r="K9290" s="133">
        <v>6.2E-2</v>
      </c>
      <c r="L9290" s="133">
        <v>0.44</v>
      </c>
      <c r="M9290" s="134" t="str">
        <f t="shared" si="145"/>
        <v>P</v>
      </c>
      <c r="N9290" s="171" t="s">
        <v>10682</v>
      </c>
      <c r="O9290" s="146" t="s">
        <v>1506</v>
      </c>
      <c r="P9290" s="146" t="s">
        <v>10580</v>
      </c>
      <c r="Q9290" s="147" t="s">
        <v>10519</v>
      </c>
      <c r="R9290" s="187">
        <v>2.31</v>
      </c>
    </row>
    <row r="9291" spans="1:18" x14ac:dyDescent="0.25">
      <c r="A9291" s="135">
        <v>1092149</v>
      </c>
      <c r="B9291" s="148" t="s">
        <v>7916</v>
      </c>
      <c r="C9291" s="135">
        <v>50</v>
      </c>
      <c r="D9291" s="135" t="s">
        <v>20</v>
      </c>
      <c r="E9291" s="188" t="s">
        <v>20</v>
      </c>
      <c r="F9291" s="135" t="s">
        <v>20</v>
      </c>
      <c r="G9291" s="135" t="s">
        <v>20</v>
      </c>
      <c r="H9291" s="135" t="s">
        <v>20</v>
      </c>
      <c r="I9291" s="135" t="s">
        <v>20</v>
      </c>
      <c r="J9291" s="136">
        <v>0.99</v>
      </c>
      <c r="K9291" s="136">
        <v>0.62</v>
      </c>
      <c r="L9291" s="136">
        <v>0.45</v>
      </c>
      <c r="M9291" s="137" t="str">
        <f t="shared" si="145"/>
        <v>P</v>
      </c>
      <c r="N9291" s="172" t="s">
        <v>10682</v>
      </c>
      <c r="O9291" s="149" t="s">
        <v>1506</v>
      </c>
      <c r="P9291" s="149" t="s">
        <v>10580</v>
      </c>
      <c r="Q9291" s="150" t="s">
        <v>10519</v>
      </c>
      <c r="R9291" s="189">
        <v>2.5</v>
      </c>
    </row>
    <row r="9292" spans="1:18" x14ac:dyDescent="0.25">
      <c r="A9292" s="132">
        <v>1092150</v>
      </c>
      <c r="B9292" s="145" t="s">
        <v>7917</v>
      </c>
      <c r="C9292" s="132">
        <v>50</v>
      </c>
      <c r="D9292" s="132" t="s">
        <v>20</v>
      </c>
      <c r="E9292" s="186" t="s">
        <v>20</v>
      </c>
      <c r="F9292" s="132" t="s">
        <v>20</v>
      </c>
      <c r="G9292" s="132" t="s">
        <v>20</v>
      </c>
      <c r="H9292" s="132" t="s">
        <v>20</v>
      </c>
      <c r="I9292" s="132" t="s">
        <v>20</v>
      </c>
      <c r="J9292" s="133">
        <v>0.98</v>
      </c>
      <c r="K9292" s="133">
        <v>6.2E-2</v>
      </c>
      <c r="L9292" s="133">
        <v>0.44</v>
      </c>
      <c r="M9292" s="134" t="str">
        <f t="shared" si="145"/>
        <v>P</v>
      </c>
      <c r="N9292" s="171" t="s">
        <v>10682</v>
      </c>
      <c r="O9292" s="146" t="s">
        <v>1506</v>
      </c>
      <c r="P9292" s="146" t="s">
        <v>10580</v>
      </c>
      <c r="Q9292" s="147" t="s">
        <v>10519</v>
      </c>
      <c r="R9292" s="187">
        <v>2.31</v>
      </c>
    </row>
    <row r="9293" spans="1:18" x14ac:dyDescent="0.25">
      <c r="A9293" s="135">
        <v>1092151</v>
      </c>
      <c r="B9293" s="148" t="s">
        <v>7918</v>
      </c>
      <c r="C9293" s="135">
        <v>50</v>
      </c>
      <c r="D9293" s="135" t="s">
        <v>20</v>
      </c>
      <c r="E9293" s="188" t="s">
        <v>20</v>
      </c>
      <c r="F9293" s="135" t="s">
        <v>20</v>
      </c>
      <c r="G9293" s="135" t="s">
        <v>20</v>
      </c>
      <c r="H9293" s="135" t="s">
        <v>20</v>
      </c>
      <c r="I9293" s="135" t="s">
        <v>20</v>
      </c>
      <c r="J9293" s="136">
        <v>0.98</v>
      </c>
      <c r="K9293" s="136">
        <v>0.61</v>
      </c>
      <c r="L9293" s="136">
        <v>0.45</v>
      </c>
      <c r="M9293" s="137" t="str">
        <f t="shared" si="145"/>
        <v>P</v>
      </c>
      <c r="N9293" s="172" t="s">
        <v>10682</v>
      </c>
      <c r="O9293" s="149" t="s">
        <v>1506</v>
      </c>
      <c r="P9293" s="149" t="s">
        <v>10580</v>
      </c>
      <c r="Q9293" s="150" t="s">
        <v>10519</v>
      </c>
      <c r="R9293" s="189">
        <v>2.5</v>
      </c>
    </row>
    <row r="9294" spans="1:18" x14ac:dyDescent="0.25">
      <c r="A9294" s="132">
        <v>1092152</v>
      </c>
      <c r="B9294" s="145" t="s">
        <v>7919</v>
      </c>
      <c r="C9294" s="132">
        <v>50</v>
      </c>
      <c r="D9294" s="132" t="s">
        <v>20</v>
      </c>
      <c r="E9294" s="186" t="s">
        <v>20</v>
      </c>
      <c r="F9294" s="132" t="s">
        <v>20</v>
      </c>
      <c r="G9294" s="132" t="s">
        <v>20</v>
      </c>
      <c r="H9294" s="132" t="s">
        <v>20</v>
      </c>
      <c r="I9294" s="132" t="s">
        <v>20</v>
      </c>
      <c r="J9294" s="133">
        <v>0.99</v>
      </c>
      <c r="K9294" s="133">
        <v>0.6</v>
      </c>
      <c r="L9294" s="133">
        <v>0.45</v>
      </c>
      <c r="M9294" s="134" t="str">
        <f t="shared" si="145"/>
        <v>P</v>
      </c>
      <c r="N9294" s="171" t="s">
        <v>10682</v>
      </c>
      <c r="O9294" s="146" t="s">
        <v>1506</v>
      </c>
      <c r="P9294" s="146" t="s">
        <v>10580</v>
      </c>
      <c r="Q9294" s="147" t="s">
        <v>10519</v>
      </c>
      <c r="R9294" s="187">
        <v>2.5</v>
      </c>
    </row>
    <row r="9295" spans="1:18" x14ac:dyDescent="0.25">
      <c r="A9295" s="135">
        <v>1092153</v>
      </c>
      <c r="B9295" s="148" t="s">
        <v>7920</v>
      </c>
      <c r="C9295" s="135">
        <v>50</v>
      </c>
      <c r="D9295" s="135" t="s">
        <v>20</v>
      </c>
      <c r="E9295" s="188" t="s">
        <v>20</v>
      </c>
      <c r="F9295" s="135" t="s">
        <v>20</v>
      </c>
      <c r="G9295" s="135" t="s">
        <v>20</v>
      </c>
      <c r="H9295" s="135" t="s">
        <v>20</v>
      </c>
      <c r="I9295" s="135" t="s">
        <v>20</v>
      </c>
      <c r="J9295" s="136">
        <v>0.99</v>
      </c>
      <c r="K9295" s="136">
        <v>0.62</v>
      </c>
      <c r="L9295" s="136">
        <v>0.45</v>
      </c>
      <c r="M9295" s="137" t="str">
        <f t="shared" si="145"/>
        <v>P</v>
      </c>
      <c r="N9295" s="172" t="s">
        <v>10682</v>
      </c>
      <c r="O9295" s="149" t="s">
        <v>1506</v>
      </c>
      <c r="P9295" s="149" t="s">
        <v>10580</v>
      </c>
      <c r="Q9295" s="150" t="s">
        <v>10519</v>
      </c>
      <c r="R9295" s="189">
        <v>2.5</v>
      </c>
    </row>
    <row r="9296" spans="1:18" x14ac:dyDescent="0.25">
      <c r="A9296" s="132">
        <v>1092154</v>
      </c>
      <c r="B9296" s="145" t="s">
        <v>7921</v>
      </c>
      <c r="C9296" s="132">
        <v>50</v>
      </c>
      <c r="D9296" s="132" t="s">
        <v>20</v>
      </c>
      <c r="E9296" s="186" t="s">
        <v>20</v>
      </c>
      <c r="F9296" s="132" t="s">
        <v>20</v>
      </c>
      <c r="G9296" s="132" t="s">
        <v>20</v>
      </c>
      <c r="H9296" s="132" t="s">
        <v>20</v>
      </c>
      <c r="I9296" s="132" t="s">
        <v>20</v>
      </c>
      <c r="J9296" s="133">
        <v>0.99</v>
      </c>
      <c r="K9296" s="133">
        <v>0.6</v>
      </c>
      <c r="L9296" s="133">
        <v>0.45</v>
      </c>
      <c r="M9296" s="134" t="str">
        <f t="shared" si="145"/>
        <v>P</v>
      </c>
      <c r="N9296" s="171" t="s">
        <v>10682</v>
      </c>
      <c r="O9296" s="146" t="s">
        <v>1506</v>
      </c>
      <c r="P9296" s="146" t="s">
        <v>10580</v>
      </c>
      <c r="Q9296" s="147" t="s">
        <v>10519</v>
      </c>
      <c r="R9296" s="187">
        <v>2.5</v>
      </c>
    </row>
    <row r="9297" spans="1:18" x14ac:dyDescent="0.25">
      <c r="A9297" s="135">
        <v>1092155</v>
      </c>
      <c r="B9297" s="148" t="s">
        <v>7922</v>
      </c>
      <c r="C9297" s="135">
        <v>50</v>
      </c>
      <c r="D9297" s="135" t="s">
        <v>20</v>
      </c>
      <c r="E9297" s="188" t="s">
        <v>20</v>
      </c>
      <c r="F9297" s="135" t="s">
        <v>20</v>
      </c>
      <c r="G9297" s="135" t="s">
        <v>20</v>
      </c>
      <c r="H9297" s="135" t="s">
        <v>20</v>
      </c>
      <c r="I9297" s="135" t="s">
        <v>20</v>
      </c>
      <c r="J9297" s="136">
        <v>0.99</v>
      </c>
      <c r="K9297" s="136">
        <v>0.62</v>
      </c>
      <c r="L9297" s="136">
        <v>0.45</v>
      </c>
      <c r="M9297" s="137" t="str">
        <f t="shared" si="145"/>
        <v>P</v>
      </c>
      <c r="N9297" s="172" t="s">
        <v>10682</v>
      </c>
      <c r="O9297" s="149" t="s">
        <v>1506</v>
      </c>
      <c r="P9297" s="149" t="s">
        <v>10580</v>
      </c>
      <c r="Q9297" s="150" t="s">
        <v>10519</v>
      </c>
      <c r="R9297" s="189">
        <v>2.5</v>
      </c>
    </row>
    <row r="9298" spans="1:18" x14ac:dyDescent="0.25">
      <c r="A9298" s="132">
        <v>1092156</v>
      </c>
      <c r="B9298" s="145" t="s">
        <v>7923</v>
      </c>
      <c r="C9298" s="132">
        <v>50</v>
      </c>
      <c r="D9298" s="132" t="s">
        <v>20</v>
      </c>
      <c r="E9298" s="186" t="s">
        <v>20</v>
      </c>
      <c r="F9298" s="132" t="s">
        <v>20</v>
      </c>
      <c r="G9298" s="132" t="s">
        <v>20</v>
      </c>
      <c r="H9298" s="132" t="s">
        <v>20</v>
      </c>
      <c r="I9298" s="132" t="s">
        <v>20</v>
      </c>
      <c r="J9298" s="133">
        <v>0.98</v>
      </c>
      <c r="K9298" s="133">
        <v>6.2E-2</v>
      </c>
      <c r="L9298" s="133">
        <v>0.44</v>
      </c>
      <c r="M9298" s="134" t="str">
        <f t="shared" si="145"/>
        <v>P</v>
      </c>
      <c r="N9298" s="171" t="s">
        <v>10682</v>
      </c>
      <c r="O9298" s="146" t="s">
        <v>1506</v>
      </c>
      <c r="P9298" s="146" t="s">
        <v>10580</v>
      </c>
      <c r="Q9298" s="147" t="s">
        <v>10519</v>
      </c>
      <c r="R9298" s="187">
        <v>2.4900000000000002</v>
      </c>
    </row>
    <row r="9299" spans="1:18" x14ac:dyDescent="0.25">
      <c r="A9299" s="135">
        <v>1092157</v>
      </c>
      <c r="B9299" s="148" t="s">
        <v>7924</v>
      </c>
      <c r="C9299" s="135">
        <v>50</v>
      </c>
      <c r="D9299" s="135" t="s">
        <v>20</v>
      </c>
      <c r="E9299" s="188" t="s">
        <v>20</v>
      </c>
      <c r="F9299" s="135" t="s">
        <v>20</v>
      </c>
      <c r="G9299" s="135" t="s">
        <v>20</v>
      </c>
      <c r="H9299" s="135" t="s">
        <v>20</v>
      </c>
      <c r="I9299" s="135" t="s">
        <v>20</v>
      </c>
      <c r="J9299" s="136">
        <v>0.98</v>
      </c>
      <c r="K9299" s="136">
        <v>6.2E-2</v>
      </c>
      <c r="L9299" s="136">
        <v>0.44</v>
      </c>
      <c r="M9299" s="137" t="str">
        <f t="shared" si="145"/>
        <v>P</v>
      </c>
      <c r="N9299" s="172" t="s">
        <v>10682</v>
      </c>
      <c r="O9299" s="149" t="s">
        <v>1506</v>
      </c>
      <c r="P9299" s="149" t="s">
        <v>10580</v>
      </c>
      <c r="Q9299" s="150" t="s">
        <v>10519</v>
      </c>
      <c r="R9299" s="189">
        <v>2.4900000000000002</v>
      </c>
    </row>
    <row r="9300" spans="1:18" x14ac:dyDescent="0.25">
      <c r="A9300" s="132">
        <v>1092158</v>
      </c>
      <c r="B9300" s="145" t="s">
        <v>7925</v>
      </c>
      <c r="C9300" s="132">
        <v>50</v>
      </c>
      <c r="D9300" s="132" t="s">
        <v>20</v>
      </c>
      <c r="E9300" s="186" t="s">
        <v>20</v>
      </c>
      <c r="F9300" s="132" t="s">
        <v>20</v>
      </c>
      <c r="G9300" s="132" t="s">
        <v>20</v>
      </c>
      <c r="H9300" s="132" t="s">
        <v>20</v>
      </c>
      <c r="I9300" s="132" t="s">
        <v>20</v>
      </c>
      <c r="J9300" s="133">
        <v>0.98</v>
      </c>
      <c r="K9300" s="133">
        <v>6.2E-2</v>
      </c>
      <c r="L9300" s="133">
        <v>0.44</v>
      </c>
      <c r="M9300" s="134" t="str">
        <f t="shared" si="145"/>
        <v>P</v>
      </c>
      <c r="N9300" s="173" t="s">
        <v>10682</v>
      </c>
      <c r="O9300" s="146" t="s">
        <v>1506</v>
      </c>
      <c r="P9300" s="146" t="s">
        <v>10580</v>
      </c>
      <c r="Q9300" s="147" t="s">
        <v>10519</v>
      </c>
      <c r="R9300" s="187">
        <v>2.4900000000000002</v>
      </c>
    </row>
    <row r="9301" spans="1:18" x14ac:dyDescent="0.25">
      <c r="A9301" s="135">
        <v>1092159</v>
      </c>
      <c r="B9301" s="148" t="s">
        <v>7926</v>
      </c>
      <c r="C9301" s="135">
        <v>50</v>
      </c>
      <c r="D9301" s="135" t="s">
        <v>20</v>
      </c>
      <c r="E9301" s="188" t="s">
        <v>20</v>
      </c>
      <c r="F9301" s="135" t="s">
        <v>20</v>
      </c>
      <c r="G9301" s="135" t="s">
        <v>20</v>
      </c>
      <c r="H9301" s="135" t="s">
        <v>20</v>
      </c>
      <c r="I9301" s="135" t="s">
        <v>20</v>
      </c>
      <c r="J9301" s="136">
        <v>0.99</v>
      </c>
      <c r="K9301" s="136">
        <v>0.62</v>
      </c>
      <c r="L9301" s="136">
        <v>0.45</v>
      </c>
      <c r="M9301" s="137" t="str">
        <f t="shared" si="145"/>
        <v>P</v>
      </c>
      <c r="N9301" s="172" t="s">
        <v>10682</v>
      </c>
      <c r="O9301" s="149" t="s">
        <v>1506</v>
      </c>
      <c r="P9301" s="149" t="s">
        <v>10580</v>
      </c>
      <c r="Q9301" s="150" t="s">
        <v>10519</v>
      </c>
      <c r="R9301" s="189">
        <v>2.5</v>
      </c>
    </row>
    <row r="9302" spans="1:18" x14ac:dyDescent="0.25">
      <c r="A9302" s="132">
        <v>1092160</v>
      </c>
      <c r="B9302" s="145" t="s">
        <v>7927</v>
      </c>
      <c r="C9302" s="132">
        <v>30</v>
      </c>
      <c r="D9302" s="132" t="s">
        <v>20</v>
      </c>
      <c r="E9302" s="186" t="s">
        <v>20</v>
      </c>
      <c r="F9302" s="132" t="s">
        <v>20</v>
      </c>
      <c r="G9302" s="132" t="s">
        <v>20</v>
      </c>
      <c r="H9302" s="132" t="s">
        <v>20</v>
      </c>
      <c r="I9302" s="132" t="s">
        <v>20</v>
      </c>
      <c r="J9302" s="133">
        <v>2.0299999999999998</v>
      </c>
      <c r="K9302" s="133">
        <v>0.95</v>
      </c>
      <c r="L9302" s="133">
        <v>0.35</v>
      </c>
      <c r="M9302" s="134" t="str">
        <f t="shared" si="145"/>
        <v>P</v>
      </c>
      <c r="N9302" s="171" t="s">
        <v>10681</v>
      </c>
      <c r="O9302" s="146" t="s">
        <v>1578</v>
      </c>
      <c r="P9302" s="146" t="s">
        <v>9412</v>
      </c>
      <c r="Q9302" s="147" t="s">
        <v>10519</v>
      </c>
      <c r="R9302" s="187">
        <v>4.2</v>
      </c>
    </row>
    <row r="9303" spans="1:18" x14ac:dyDescent="0.25">
      <c r="A9303" s="135">
        <v>1092162</v>
      </c>
      <c r="B9303" s="148" t="s">
        <v>7928</v>
      </c>
      <c r="C9303" s="135">
        <v>6</v>
      </c>
      <c r="D9303" s="135" t="s">
        <v>20</v>
      </c>
      <c r="E9303" s="188" t="s">
        <v>20</v>
      </c>
      <c r="F9303" s="135" t="s">
        <v>20</v>
      </c>
      <c r="G9303" s="135" t="s">
        <v>20</v>
      </c>
      <c r="H9303" s="135" t="s">
        <v>20</v>
      </c>
      <c r="I9303" s="135" t="s">
        <v>20</v>
      </c>
      <c r="J9303" s="136">
        <v>5.7</v>
      </c>
      <c r="K9303" s="136">
        <v>5.45</v>
      </c>
      <c r="L9303" s="136">
        <v>0.04</v>
      </c>
      <c r="M9303" s="137" t="str">
        <f t="shared" si="145"/>
        <v>P</v>
      </c>
      <c r="N9303" s="172" t="s">
        <v>10682</v>
      </c>
      <c r="O9303" s="149" t="s">
        <v>1693</v>
      </c>
      <c r="P9303" s="149" t="s">
        <v>10126</v>
      </c>
      <c r="Q9303" s="150" t="s">
        <v>10519</v>
      </c>
      <c r="R9303" s="189">
        <v>6.36</v>
      </c>
    </row>
    <row r="9304" spans="1:18" x14ac:dyDescent="0.25">
      <c r="A9304" s="132">
        <v>1092163</v>
      </c>
      <c r="B9304" s="145" t="s">
        <v>7929</v>
      </c>
      <c r="C9304" s="132">
        <v>6</v>
      </c>
      <c r="D9304" s="132" t="s">
        <v>20</v>
      </c>
      <c r="E9304" s="186">
        <v>50</v>
      </c>
      <c r="F9304" s="132">
        <v>1500</v>
      </c>
      <c r="G9304" s="132" t="s">
        <v>20</v>
      </c>
      <c r="H9304" s="132" t="s">
        <v>20</v>
      </c>
      <c r="I9304" s="132" t="s">
        <v>20</v>
      </c>
      <c r="J9304" s="133">
        <v>2.4</v>
      </c>
      <c r="K9304" s="133">
        <v>1.8</v>
      </c>
      <c r="L9304" s="133">
        <v>0.3</v>
      </c>
      <c r="M9304" s="134" t="str">
        <f t="shared" si="145"/>
        <v>P</v>
      </c>
      <c r="N9304" s="173" t="s">
        <v>10682</v>
      </c>
      <c r="O9304" s="146" t="s">
        <v>1497</v>
      </c>
      <c r="P9304" s="146" t="s">
        <v>9415</v>
      </c>
      <c r="Q9304" s="147" t="s">
        <v>10519</v>
      </c>
      <c r="R9304" s="187">
        <v>1.32</v>
      </c>
    </row>
    <row r="9305" spans="1:18" x14ac:dyDescent="0.25">
      <c r="A9305" s="135">
        <v>1092164</v>
      </c>
      <c r="B9305" s="148" t="s">
        <v>7930</v>
      </c>
      <c r="C9305" s="135">
        <v>6</v>
      </c>
      <c r="D9305" s="135" t="s">
        <v>20</v>
      </c>
      <c r="E9305" s="188" t="s">
        <v>20</v>
      </c>
      <c r="F9305" s="135" t="s">
        <v>20</v>
      </c>
      <c r="G9305" s="135" t="s">
        <v>20</v>
      </c>
      <c r="H9305" s="135" t="s">
        <v>20</v>
      </c>
      <c r="I9305" s="135" t="s">
        <v>20</v>
      </c>
      <c r="J9305" s="136">
        <v>1.8</v>
      </c>
      <c r="K9305" s="136">
        <v>1.75</v>
      </c>
      <c r="L9305" s="136">
        <v>1.4</v>
      </c>
      <c r="M9305" s="137" t="str">
        <f t="shared" si="145"/>
        <v>P</v>
      </c>
      <c r="N9305" s="174" t="s">
        <v>10682</v>
      </c>
      <c r="O9305" s="149" t="s">
        <v>1500</v>
      </c>
      <c r="P9305" s="149" t="s">
        <v>9456</v>
      </c>
      <c r="Q9305" s="150" t="s">
        <v>10519</v>
      </c>
      <c r="R9305" s="189">
        <v>4.1999999999999993</v>
      </c>
    </row>
    <row r="9306" spans="1:18" x14ac:dyDescent="0.25">
      <c r="A9306" s="132">
        <v>1092171</v>
      </c>
      <c r="B9306" s="145" t="s">
        <v>8842</v>
      </c>
      <c r="C9306" s="132">
        <v>6</v>
      </c>
      <c r="D9306" s="132">
        <v>264</v>
      </c>
      <c r="E9306" s="186" t="s">
        <v>21</v>
      </c>
      <c r="F9306" s="132">
        <v>372</v>
      </c>
      <c r="G9306" s="132">
        <v>5</v>
      </c>
      <c r="H9306" s="132">
        <v>6</v>
      </c>
      <c r="I9306" s="132">
        <v>5</v>
      </c>
      <c r="J9306" s="133">
        <v>3.22</v>
      </c>
      <c r="K9306" s="133">
        <v>2.1</v>
      </c>
      <c r="L9306" s="133">
        <v>0.44</v>
      </c>
      <c r="M9306" s="134" t="str">
        <f t="shared" si="145"/>
        <v>P</v>
      </c>
      <c r="N9306" s="173" t="s">
        <v>10681</v>
      </c>
      <c r="O9306" s="146" t="s">
        <v>1581</v>
      </c>
      <c r="P9306" s="146" t="s">
        <v>10581</v>
      </c>
      <c r="Q9306" s="147" t="s">
        <v>10519</v>
      </c>
      <c r="R9306" s="187">
        <v>6.6000000000000005</v>
      </c>
    </row>
    <row r="9307" spans="1:18" x14ac:dyDescent="0.25">
      <c r="A9307" s="135">
        <v>1092172</v>
      </c>
      <c r="B9307" s="148" t="s">
        <v>8843</v>
      </c>
      <c r="C9307" s="135">
        <v>6</v>
      </c>
      <c r="D9307" s="135">
        <v>800</v>
      </c>
      <c r="E9307" s="188" t="s">
        <v>21</v>
      </c>
      <c r="F9307" s="135">
        <v>1150</v>
      </c>
      <c r="G9307" s="135">
        <v>24</v>
      </c>
      <c r="H9307" s="135">
        <v>30</v>
      </c>
      <c r="I9307" s="135">
        <v>2</v>
      </c>
      <c r="J9307" s="136">
        <v>2.23</v>
      </c>
      <c r="K9307" s="136">
        <v>0.78</v>
      </c>
      <c r="L9307" s="136">
        <v>0.65</v>
      </c>
      <c r="M9307" s="137" t="str">
        <f t="shared" si="145"/>
        <v>P</v>
      </c>
      <c r="N9307" s="172" t="s">
        <v>10681</v>
      </c>
      <c r="O9307" s="149" t="s">
        <v>1581</v>
      </c>
      <c r="P9307" s="149" t="s">
        <v>10581</v>
      </c>
      <c r="Q9307" s="150" t="s">
        <v>10519</v>
      </c>
      <c r="R9307" s="189">
        <v>2.88</v>
      </c>
    </row>
    <row r="9308" spans="1:18" x14ac:dyDescent="0.25">
      <c r="A9308" s="132">
        <v>1092173</v>
      </c>
      <c r="B9308" s="145" t="s">
        <v>8844</v>
      </c>
      <c r="C9308" s="132">
        <v>6</v>
      </c>
      <c r="D9308" s="132">
        <v>144</v>
      </c>
      <c r="E9308" s="186" t="s">
        <v>21</v>
      </c>
      <c r="F9308" s="132">
        <v>216</v>
      </c>
      <c r="G9308" s="132">
        <v>5</v>
      </c>
      <c r="H9308" s="132">
        <v>6</v>
      </c>
      <c r="I9308" s="132">
        <v>3</v>
      </c>
      <c r="J9308" s="133">
        <v>3.2</v>
      </c>
      <c r="K9308" s="133">
        <v>2.13</v>
      </c>
      <c r="L9308" s="133">
        <v>0.84</v>
      </c>
      <c r="M9308" s="134" t="str">
        <f t="shared" si="145"/>
        <v>P</v>
      </c>
      <c r="N9308" s="173" t="s">
        <v>10681</v>
      </c>
      <c r="O9308" s="146" t="s">
        <v>1581</v>
      </c>
      <c r="P9308" s="146" t="s">
        <v>10581</v>
      </c>
      <c r="Q9308" s="147" t="s">
        <v>10519</v>
      </c>
      <c r="R9308" s="187">
        <v>11.34</v>
      </c>
    </row>
    <row r="9309" spans="1:18" x14ac:dyDescent="0.25">
      <c r="A9309" s="135">
        <v>1092180</v>
      </c>
      <c r="B9309" s="148" t="s">
        <v>7931</v>
      </c>
      <c r="C9309" s="135">
        <v>1</v>
      </c>
      <c r="D9309" s="135" t="s">
        <v>20</v>
      </c>
      <c r="E9309" s="188" t="s">
        <v>20</v>
      </c>
      <c r="F9309" s="135" t="s">
        <v>20</v>
      </c>
      <c r="G9309" s="135" t="s">
        <v>20</v>
      </c>
      <c r="H9309" s="135" t="s">
        <v>20</v>
      </c>
      <c r="I9309" s="135" t="s">
        <v>20</v>
      </c>
      <c r="J9309" s="136">
        <v>2.44</v>
      </c>
      <c r="K9309" s="136">
        <v>1.45</v>
      </c>
      <c r="L9309" s="136">
        <v>1.7000000000000001E-2</v>
      </c>
      <c r="M9309" s="137" t="str">
        <f t="shared" si="145"/>
        <v>P</v>
      </c>
      <c r="N9309" s="174" t="s">
        <v>10682</v>
      </c>
      <c r="O9309" s="149" t="s">
        <v>1506</v>
      </c>
      <c r="P9309" s="149" t="s">
        <v>9443</v>
      </c>
      <c r="Q9309" s="150" t="s">
        <v>10519</v>
      </c>
      <c r="R9309" s="189">
        <v>0.13</v>
      </c>
    </row>
    <row r="9310" spans="1:18" x14ac:dyDescent="0.25">
      <c r="A9310" s="132">
        <v>1092184</v>
      </c>
      <c r="B9310" s="145" t="s">
        <v>7932</v>
      </c>
      <c r="C9310" s="132">
        <v>6</v>
      </c>
      <c r="D9310" s="132">
        <v>952</v>
      </c>
      <c r="E9310" s="186" t="s">
        <v>21</v>
      </c>
      <c r="F9310" s="132">
        <v>1100</v>
      </c>
      <c r="G9310" s="132" t="s">
        <v>20</v>
      </c>
      <c r="H9310" s="132">
        <v>30</v>
      </c>
      <c r="I9310" s="132">
        <v>3</v>
      </c>
      <c r="J9310" s="133">
        <v>2.06</v>
      </c>
      <c r="K9310" s="133">
        <v>1.3</v>
      </c>
      <c r="L9310" s="133">
        <v>0.48</v>
      </c>
      <c r="M9310" s="134" t="str">
        <f t="shared" si="145"/>
        <v>P</v>
      </c>
      <c r="N9310" s="171" t="s">
        <v>10681</v>
      </c>
      <c r="O9310" s="146" t="s">
        <v>1506</v>
      </c>
      <c r="P9310" s="146" t="s">
        <v>10455</v>
      </c>
      <c r="Q9310" s="147" t="s">
        <v>10519</v>
      </c>
      <c r="R9310" s="187">
        <v>4.8000000000000007</v>
      </c>
    </row>
    <row r="9311" spans="1:18" x14ac:dyDescent="0.25">
      <c r="A9311" s="135">
        <v>1092260</v>
      </c>
      <c r="B9311" s="148" t="s">
        <v>7933</v>
      </c>
      <c r="C9311" s="135">
        <v>24</v>
      </c>
      <c r="D9311" s="135">
        <v>390</v>
      </c>
      <c r="E9311" s="188" t="s">
        <v>21</v>
      </c>
      <c r="F9311" s="135">
        <v>480</v>
      </c>
      <c r="G9311" s="135">
        <v>11</v>
      </c>
      <c r="H9311" s="135">
        <v>11</v>
      </c>
      <c r="I9311" s="135">
        <v>2</v>
      </c>
      <c r="J9311" s="136">
        <v>2.4700000000000002</v>
      </c>
      <c r="K9311" s="136">
        <v>1.45</v>
      </c>
      <c r="L9311" s="136">
        <v>0.9</v>
      </c>
      <c r="M9311" s="137" t="str">
        <f t="shared" si="145"/>
        <v>P</v>
      </c>
      <c r="N9311" s="174" t="s">
        <v>10681</v>
      </c>
      <c r="O9311" s="149" t="s">
        <v>1506</v>
      </c>
      <c r="P9311" s="149" t="s">
        <v>10455</v>
      </c>
      <c r="Q9311" s="150" t="s">
        <v>10519</v>
      </c>
      <c r="R9311" s="189">
        <v>6.48</v>
      </c>
    </row>
    <row r="9312" spans="1:18" x14ac:dyDescent="0.25">
      <c r="A9312" s="132">
        <v>1092262</v>
      </c>
      <c r="B9312" s="145" t="s">
        <v>7934</v>
      </c>
      <c r="C9312" s="132">
        <v>5</v>
      </c>
      <c r="D9312" s="132">
        <v>20</v>
      </c>
      <c r="E9312" s="186" t="s">
        <v>21</v>
      </c>
      <c r="F9312" s="132">
        <v>40</v>
      </c>
      <c r="G9312" s="132" t="s">
        <v>21</v>
      </c>
      <c r="H9312" s="132" t="s">
        <v>21</v>
      </c>
      <c r="I9312" s="132" t="s">
        <v>21</v>
      </c>
      <c r="J9312" s="133">
        <v>2.54</v>
      </c>
      <c r="K9312" s="133">
        <v>2.2000000000000002</v>
      </c>
      <c r="L9312" s="133">
        <v>10.1</v>
      </c>
      <c r="M9312" s="134" t="str">
        <f t="shared" si="145"/>
        <v>P</v>
      </c>
      <c r="N9312" s="171" t="s">
        <v>10682</v>
      </c>
      <c r="O9312" s="146" t="s">
        <v>1506</v>
      </c>
      <c r="P9312" s="146" t="s">
        <v>9527</v>
      </c>
      <c r="Q9312" s="147" t="s">
        <v>10519</v>
      </c>
      <c r="R9312" s="187">
        <v>61.75</v>
      </c>
    </row>
    <row r="9313" spans="1:18" x14ac:dyDescent="0.25">
      <c r="A9313" s="135">
        <v>1092263</v>
      </c>
      <c r="B9313" s="148" t="s">
        <v>6385</v>
      </c>
      <c r="C9313" s="135">
        <v>1</v>
      </c>
      <c r="D9313" s="135" t="s">
        <v>9548</v>
      </c>
      <c r="E9313" s="188" t="s">
        <v>9548</v>
      </c>
      <c r="F9313" s="135" t="s">
        <v>9548</v>
      </c>
      <c r="G9313" s="135" t="s">
        <v>9548</v>
      </c>
      <c r="H9313" s="135" t="s">
        <v>9548</v>
      </c>
      <c r="I9313" s="135" t="s">
        <v>9548</v>
      </c>
      <c r="J9313" s="136">
        <v>0.4</v>
      </c>
      <c r="K9313" s="136">
        <v>0.4</v>
      </c>
      <c r="L9313" s="136">
        <v>0.25</v>
      </c>
      <c r="M9313" s="137" t="str">
        <f t="shared" si="145"/>
        <v>P</v>
      </c>
      <c r="N9313" s="174" t="s">
        <v>10681</v>
      </c>
      <c r="O9313" s="149" t="s">
        <v>1506</v>
      </c>
      <c r="P9313" s="149" t="s">
        <v>9442</v>
      </c>
      <c r="Q9313" s="150" t="s">
        <v>10519</v>
      </c>
      <c r="R9313" s="189">
        <v>0.51</v>
      </c>
    </row>
    <row r="9314" spans="1:18" x14ac:dyDescent="0.25">
      <c r="A9314" s="132">
        <v>1092264</v>
      </c>
      <c r="B9314" s="145" t="s">
        <v>7935</v>
      </c>
      <c r="C9314" s="132">
        <v>5</v>
      </c>
      <c r="D9314" s="132">
        <v>25</v>
      </c>
      <c r="E9314" s="186" t="s">
        <v>21</v>
      </c>
      <c r="F9314" s="132">
        <v>25</v>
      </c>
      <c r="G9314" s="132" t="s">
        <v>21</v>
      </c>
      <c r="H9314" s="132" t="s">
        <v>21</v>
      </c>
      <c r="I9314" s="132" t="s">
        <v>21</v>
      </c>
      <c r="J9314" s="133">
        <v>1.84</v>
      </c>
      <c r="K9314" s="133">
        <v>2.04</v>
      </c>
      <c r="L9314" s="133">
        <v>8.84</v>
      </c>
      <c r="M9314" s="134" t="str">
        <f t="shared" si="145"/>
        <v>P</v>
      </c>
      <c r="N9314" s="173" t="s">
        <v>10682</v>
      </c>
      <c r="O9314" s="146" t="s">
        <v>1506</v>
      </c>
      <c r="P9314" s="146" t="s">
        <v>9527</v>
      </c>
      <c r="Q9314" s="147" t="s">
        <v>10519</v>
      </c>
      <c r="R9314" s="187">
        <v>54.400000000000006</v>
      </c>
    </row>
    <row r="9315" spans="1:18" x14ac:dyDescent="0.25">
      <c r="A9315" s="135">
        <v>1092265</v>
      </c>
      <c r="B9315" s="148" t="s">
        <v>7936</v>
      </c>
      <c r="C9315" s="135">
        <v>1</v>
      </c>
      <c r="D9315" s="135" t="s">
        <v>9548</v>
      </c>
      <c r="E9315" s="188" t="s">
        <v>9548</v>
      </c>
      <c r="F9315" s="135" t="s">
        <v>9548</v>
      </c>
      <c r="G9315" s="135" t="s">
        <v>9548</v>
      </c>
      <c r="H9315" s="135" t="s">
        <v>9548</v>
      </c>
      <c r="I9315" s="135" t="s">
        <v>9548</v>
      </c>
      <c r="J9315" s="136">
        <v>0.15</v>
      </c>
      <c r="K9315" s="136">
        <v>0.15</v>
      </c>
      <c r="L9315" s="136">
        <v>0.7</v>
      </c>
      <c r="M9315" s="137" t="str">
        <f t="shared" si="145"/>
        <v>P</v>
      </c>
      <c r="N9315" s="174" t="s">
        <v>10681</v>
      </c>
      <c r="O9315" s="149" t="s">
        <v>1506</v>
      </c>
      <c r="P9315" s="149" t="s">
        <v>9442</v>
      </c>
      <c r="Q9315" s="150" t="s">
        <v>10519</v>
      </c>
      <c r="R9315" s="189">
        <v>0.64</v>
      </c>
    </row>
    <row r="9316" spans="1:18" x14ac:dyDescent="0.25">
      <c r="A9316" s="132">
        <v>1092277</v>
      </c>
      <c r="B9316" s="145" t="s">
        <v>7937</v>
      </c>
      <c r="C9316" s="132">
        <v>1</v>
      </c>
      <c r="D9316" s="132" t="s">
        <v>9548</v>
      </c>
      <c r="E9316" s="186" t="s">
        <v>9548</v>
      </c>
      <c r="F9316" s="132" t="s">
        <v>9548</v>
      </c>
      <c r="G9316" s="132" t="s">
        <v>9548</v>
      </c>
      <c r="H9316" s="132" t="s">
        <v>9548</v>
      </c>
      <c r="I9316" s="132" t="s">
        <v>9548</v>
      </c>
      <c r="J9316" s="133">
        <v>0.6</v>
      </c>
      <c r="K9316" s="133">
        <v>0.6</v>
      </c>
      <c r="L9316" s="133">
        <v>0.35</v>
      </c>
      <c r="M9316" s="134" t="str">
        <f t="shared" si="145"/>
        <v>P</v>
      </c>
      <c r="N9316" s="173" t="s">
        <v>10681</v>
      </c>
      <c r="O9316" s="146" t="s">
        <v>1506</v>
      </c>
      <c r="P9316" s="146" t="s">
        <v>9442</v>
      </c>
      <c r="Q9316" s="147" t="s">
        <v>10519</v>
      </c>
      <c r="R9316" s="187">
        <v>0.94</v>
      </c>
    </row>
    <row r="9317" spans="1:18" x14ac:dyDescent="0.25">
      <c r="A9317" s="135">
        <v>1092279</v>
      </c>
      <c r="B9317" s="148" t="s">
        <v>7938</v>
      </c>
      <c r="C9317" s="135">
        <v>1</v>
      </c>
      <c r="D9317" s="135" t="s">
        <v>9548</v>
      </c>
      <c r="E9317" s="188" t="s">
        <v>9548</v>
      </c>
      <c r="F9317" s="135" t="s">
        <v>9548</v>
      </c>
      <c r="G9317" s="135" t="s">
        <v>9548</v>
      </c>
      <c r="H9317" s="135" t="s">
        <v>9548</v>
      </c>
      <c r="I9317" s="135" t="s">
        <v>9548</v>
      </c>
      <c r="J9317" s="136">
        <v>0.193</v>
      </c>
      <c r="K9317" s="136">
        <v>0.31</v>
      </c>
      <c r="L9317" s="136">
        <v>0.06</v>
      </c>
      <c r="M9317" s="137" t="str">
        <f t="shared" si="145"/>
        <v>P</v>
      </c>
      <c r="N9317" s="174" t="s">
        <v>10681</v>
      </c>
      <c r="O9317" s="149" t="s">
        <v>1506</v>
      </c>
      <c r="P9317" s="149" t="s">
        <v>9442</v>
      </c>
      <c r="Q9317" s="150" t="s">
        <v>10519</v>
      </c>
      <c r="R9317" s="189">
        <v>0.74</v>
      </c>
    </row>
    <row r="9318" spans="1:18" x14ac:dyDescent="0.25">
      <c r="A9318" s="132">
        <v>1092281</v>
      </c>
      <c r="B9318" s="145" t="s">
        <v>7939</v>
      </c>
      <c r="C9318" s="132">
        <v>1</v>
      </c>
      <c r="D9318" s="132" t="s">
        <v>9548</v>
      </c>
      <c r="E9318" s="186" t="s">
        <v>9548</v>
      </c>
      <c r="F9318" s="132" t="s">
        <v>9548</v>
      </c>
      <c r="G9318" s="132" t="s">
        <v>9548</v>
      </c>
      <c r="H9318" s="132" t="s">
        <v>9548</v>
      </c>
      <c r="I9318" s="132" t="s">
        <v>9548</v>
      </c>
      <c r="J9318" s="133">
        <v>0.6</v>
      </c>
      <c r="K9318" s="133">
        <v>0.6</v>
      </c>
      <c r="L9318" s="133">
        <v>0.35</v>
      </c>
      <c r="M9318" s="134" t="str">
        <f t="shared" si="145"/>
        <v>P</v>
      </c>
      <c r="N9318" s="173" t="s">
        <v>10681</v>
      </c>
      <c r="O9318" s="146" t="s">
        <v>1506</v>
      </c>
      <c r="P9318" s="146" t="s">
        <v>9442</v>
      </c>
      <c r="Q9318" s="147" t="s">
        <v>10519</v>
      </c>
      <c r="R9318" s="187">
        <v>0.77</v>
      </c>
    </row>
    <row r="9319" spans="1:18" x14ac:dyDescent="0.25">
      <c r="A9319" s="135">
        <v>1092282</v>
      </c>
      <c r="B9319" s="148" t="s">
        <v>7940</v>
      </c>
      <c r="C9319" s="135">
        <v>1</v>
      </c>
      <c r="D9319" s="135" t="s">
        <v>9548</v>
      </c>
      <c r="E9319" s="188" t="s">
        <v>9548</v>
      </c>
      <c r="F9319" s="135" t="s">
        <v>9548</v>
      </c>
      <c r="G9319" s="135" t="s">
        <v>9548</v>
      </c>
      <c r="H9319" s="135" t="s">
        <v>9548</v>
      </c>
      <c r="I9319" s="135" t="s">
        <v>9548</v>
      </c>
      <c r="J9319" s="136">
        <v>0.6</v>
      </c>
      <c r="K9319" s="136">
        <v>0.6</v>
      </c>
      <c r="L9319" s="136">
        <v>0.35</v>
      </c>
      <c r="M9319" s="137" t="str">
        <f t="shared" si="145"/>
        <v>P</v>
      </c>
      <c r="N9319" s="174" t="s">
        <v>10681</v>
      </c>
      <c r="O9319" s="149" t="s">
        <v>1506</v>
      </c>
      <c r="P9319" s="149" t="s">
        <v>9442</v>
      </c>
      <c r="Q9319" s="150" t="s">
        <v>10519</v>
      </c>
      <c r="R9319" s="189">
        <v>1.02</v>
      </c>
    </row>
    <row r="9320" spans="1:18" x14ac:dyDescent="0.25">
      <c r="A9320" s="132">
        <v>1092285</v>
      </c>
      <c r="B9320" s="145" t="s">
        <v>7941</v>
      </c>
      <c r="C9320" s="132">
        <v>1</v>
      </c>
      <c r="D9320" s="132" t="s">
        <v>9548</v>
      </c>
      <c r="E9320" s="186" t="s">
        <v>9548</v>
      </c>
      <c r="F9320" s="132" t="s">
        <v>9548</v>
      </c>
      <c r="G9320" s="132" t="s">
        <v>9548</v>
      </c>
      <c r="H9320" s="132" t="s">
        <v>9548</v>
      </c>
      <c r="I9320" s="132" t="s">
        <v>9548</v>
      </c>
      <c r="J9320" s="133">
        <v>0.59</v>
      </c>
      <c r="K9320" s="133">
        <v>0.59</v>
      </c>
      <c r="L9320" s="133">
        <v>0.35</v>
      </c>
      <c r="M9320" s="134" t="str">
        <f t="shared" si="145"/>
        <v>P</v>
      </c>
      <c r="N9320" s="173" t="s">
        <v>10681</v>
      </c>
      <c r="O9320" s="146" t="s">
        <v>1506</v>
      </c>
      <c r="P9320" s="146" t="s">
        <v>9442</v>
      </c>
      <c r="Q9320" s="147" t="s">
        <v>10519</v>
      </c>
      <c r="R9320" s="187">
        <v>0.66</v>
      </c>
    </row>
    <row r="9321" spans="1:18" x14ac:dyDescent="0.25">
      <c r="A9321" s="135">
        <v>1092288</v>
      </c>
      <c r="B9321" s="148" t="s">
        <v>1379</v>
      </c>
      <c r="C9321" s="135">
        <v>1</v>
      </c>
      <c r="D9321" s="135" t="s">
        <v>9548</v>
      </c>
      <c r="E9321" s="188" t="s">
        <v>9548</v>
      </c>
      <c r="F9321" s="135" t="s">
        <v>9548</v>
      </c>
      <c r="G9321" s="135" t="s">
        <v>9548</v>
      </c>
      <c r="H9321" s="135" t="s">
        <v>9548</v>
      </c>
      <c r="I9321" s="135" t="s">
        <v>9548</v>
      </c>
      <c r="J9321" s="136">
        <v>0.25</v>
      </c>
      <c r="K9321" s="136">
        <v>0.25</v>
      </c>
      <c r="L9321" s="136">
        <v>0.6</v>
      </c>
      <c r="M9321" s="137" t="str">
        <f t="shared" si="145"/>
        <v>P</v>
      </c>
      <c r="N9321" s="174" t="s">
        <v>10681</v>
      </c>
      <c r="O9321" s="149" t="s">
        <v>1506</v>
      </c>
      <c r="P9321" s="149" t="s">
        <v>9442</v>
      </c>
      <c r="Q9321" s="150" t="s">
        <v>10106</v>
      </c>
      <c r="R9321" s="189">
        <v>0.54</v>
      </c>
    </row>
    <row r="9322" spans="1:18" x14ac:dyDescent="0.25">
      <c r="A9322" s="132">
        <v>1092295</v>
      </c>
      <c r="B9322" s="145" t="s">
        <v>7942</v>
      </c>
      <c r="C9322" s="132">
        <v>1</v>
      </c>
      <c r="D9322" s="132" t="s">
        <v>9548</v>
      </c>
      <c r="E9322" s="186" t="s">
        <v>9548</v>
      </c>
      <c r="F9322" s="132" t="s">
        <v>9548</v>
      </c>
      <c r="G9322" s="132" t="s">
        <v>9548</v>
      </c>
      <c r="H9322" s="132" t="s">
        <v>9548</v>
      </c>
      <c r="I9322" s="132" t="s">
        <v>9548</v>
      </c>
      <c r="J9322" s="133">
        <v>0.29499999999999998</v>
      </c>
      <c r="K9322" s="133">
        <v>0.29499999999999998</v>
      </c>
      <c r="L9322" s="133">
        <v>1.095</v>
      </c>
      <c r="M9322" s="134" t="str">
        <f t="shared" si="145"/>
        <v>P</v>
      </c>
      <c r="N9322" s="173" t="s">
        <v>10681</v>
      </c>
      <c r="O9322" s="146" t="s">
        <v>1506</v>
      </c>
      <c r="P9322" s="146" t="s">
        <v>9442</v>
      </c>
      <c r="Q9322" s="147" t="s">
        <v>10519</v>
      </c>
      <c r="R9322" s="187">
        <v>1.04</v>
      </c>
    </row>
    <row r="9323" spans="1:18" x14ac:dyDescent="0.25">
      <c r="A9323" s="135">
        <v>1092299</v>
      </c>
      <c r="B9323" s="148" t="s">
        <v>7943</v>
      </c>
      <c r="C9323" s="135">
        <v>1</v>
      </c>
      <c r="D9323" s="135" t="s">
        <v>9548</v>
      </c>
      <c r="E9323" s="188" t="s">
        <v>9548</v>
      </c>
      <c r="F9323" s="135" t="s">
        <v>9548</v>
      </c>
      <c r="G9323" s="135" t="s">
        <v>9548</v>
      </c>
      <c r="H9323" s="135" t="s">
        <v>9548</v>
      </c>
      <c r="I9323" s="135" t="s">
        <v>9548</v>
      </c>
      <c r="J9323" s="136">
        <v>0.58699999999999997</v>
      </c>
      <c r="K9323" s="136">
        <v>0.58699999999999997</v>
      </c>
      <c r="L9323" s="136">
        <v>1.35</v>
      </c>
      <c r="M9323" s="137" t="str">
        <f t="shared" si="145"/>
        <v>P</v>
      </c>
      <c r="N9323" s="174" t="s">
        <v>10681</v>
      </c>
      <c r="O9323" s="149" t="s">
        <v>1506</v>
      </c>
      <c r="P9323" s="149" t="s">
        <v>9442</v>
      </c>
      <c r="Q9323" s="150" t="s">
        <v>10519</v>
      </c>
      <c r="R9323" s="189">
        <v>0.93</v>
      </c>
    </row>
    <row r="9324" spans="1:18" x14ac:dyDescent="0.25">
      <c r="A9324" s="132">
        <v>1092307</v>
      </c>
      <c r="B9324" s="145" t="s">
        <v>7944</v>
      </c>
      <c r="C9324" s="132">
        <v>1</v>
      </c>
      <c r="D9324" s="132" t="s">
        <v>9548</v>
      </c>
      <c r="E9324" s="186" t="s">
        <v>9548</v>
      </c>
      <c r="F9324" s="132" t="s">
        <v>9548</v>
      </c>
      <c r="G9324" s="132" t="s">
        <v>9548</v>
      </c>
      <c r="H9324" s="132" t="s">
        <v>9548</v>
      </c>
      <c r="I9324" s="132" t="s">
        <v>9548</v>
      </c>
      <c r="J9324" s="133">
        <v>0.6</v>
      </c>
      <c r="K9324" s="133">
        <v>0.6</v>
      </c>
      <c r="L9324" s="133">
        <v>1.6</v>
      </c>
      <c r="M9324" s="134" t="str">
        <f t="shared" si="145"/>
        <v>P</v>
      </c>
      <c r="N9324" s="173" t="s">
        <v>10681</v>
      </c>
      <c r="O9324" s="146" t="s">
        <v>1506</v>
      </c>
      <c r="P9324" s="146" t="s">
        <v>9442</v>
      </c>
      <c r="Q9324" s="147" t="s">
        <v>10519</v>
      </c>
      <c r="R9324" s="187">
        <v>0.81</v>
      </c>
    </row>
    <row r="9325" spans="1:18" x14ac:dyDescent="0.25">
      <c r="A9325" s="135">
        <v>1092309</v>
      </c>
      <c r="B9325" s="148" t="s">
        <v>7945</v>
      </c>
      <c r="C9325" s="135">
        <v>1</v>
      </c>
      <c r="D9325" s="135" t="s">
        <v>9548</v>
      </c>
      <c r="E9325" s="188" t="s">
        <v>9548</v>
      </c>
      <c r="F9325" s="135" t="s">
        <v>9548</v>
      </c>
      <c r="G9325" s="135" t="s">
        <v>9548</v>
      </c>
      <c r="H9325" s="135" t="s">
        <v>9548</v>
      </c>
      <c r="I9325" s="135" t="s">
        <v>9548</v>
      </c>
      <c r="J9325" s="136">
        <v>0.57999999999999996</v>
      </c>
      <c r="K9325" s="136">
        <v>0.57999999999999996</v>
      </c>
      <c r="L9325" s="136">
        <v>1.58</v>
      </c>
      <c r="M9325" s="137" t="str">
        <f t="shared" si="145"/>
        <v>P</v>
      </c>
      <c r="N9325" s="174" t="s">
        <v>10681</v>
      </c>
      <c r="O9325" s="149" t="s">
        <v>1506</v>
      </c>
      <c r="P9325" s="149" t="s">
        <v>9442</v>
      </c>
      <c r="Q9325" s="150" t="s">
        <v>10519</v>
      </c>
      <c r="R9325" s="189">
        <v>0.95</v>
      </c>
    </row>
    <row r="9326" spans="1:18" x14ac:dyDescent="0.25">
      <c r="A9326" s="132">
        <v>1092310</v>
      </c>
      <c r="B9326" s="145" t="s">
        <v>7946</v>
      </c>
      <c r="C9326" s="132">
        <v>1</v>
      </c>
      <c r="D9326" s="132" t="s">
        <v>9548</v>
      </c>
      <c r="E9326" s="186" t="s">
        <v>9548</v>
      </c>
      <c r="F9326" s="132" t="s">
        <v>9548</v>
      </c>
      <c r="G9326" s="132" t="s">
        <v>9548</v>
      </c>
      <c r="H9326" s="132" t="s">
        <v>9548</v>
      </c>
      <c r="I9326" s="132" t="s">
        <v>9548</v>
      </c>
      <c r="J9326" s="133">
        <v>0.6</v>
      </c>
      <c r="K9326" s="133">
        <v>0.6</v>
      </c>
      <c r="L9326" s="133">
        <v>1.35</v>
      </c>
      <c r="M9326" s="134" t="str">
        <f t="shared" si="145"/>
        <v>P</v>
      </c>
      <c r="N9326" s="173" t="s">
        <v>10681</v>
      </c>
      <c r="O9326" s="146" t="s">
        <v>1506</v>
      </c>
      <c r="P9326" s="146" t="s">
        <v>9442</v>
      </c>
      <c r="Q9326" s="147" t="s">
        <v>10519</v>
      </c>
      <c r="R9326" s="187">
        <v>0.74</v>
      </c>
    </row>
    <row r="9327" spans="1:18" x14ac:dyDescent="0.25">
      <c r="A9327" s="135">
        <v>1092311</v>
      </c>
      <c r="B9327" s="148" t="s">
        <v>7947</v>
      </c>
      <c r="C9327" s="135">
        <v>1</v>
      </c>
      <c r="D9327" s="135" t="s">
        <v>9548</v>
      </c>
      <c r="E9327" s="188" t="s">
        <v>9548</v>
      </c>
      <c r="F9327" s="135" t="s">
        <v>9548</v>
      </c>
      <c r="G9327" s="135" t="s">
        <v>9548</v>
      </c>
      <c r="H9327" s="135" t="s">
        <v>9548</v>
      </c>
      <c r="I9327" s="135" t="s">
        <v>9548</v>
      </c>
      <c r="J9327" s="136">
        <v>1.45</v>
      </c>
      <c r="K9327" s="136">
        <v>0.45</v>
      </c>
      <c r="L9327" s="136">
        <v>0.45</v>
      </c>
      <c r="M9327" s="137" t="str">
        <f t="shared" si="145"/>
        <v>P</v>
      </c>
      <c r="N9327" s="174" t="s">
        <v>10681</v>
      </c>
      <c r="O9327" s="149" t="s">
        <v>1506</v>
      </c>
      <c r="P9327" s="149" t="s">
        <v>9442</v>
      </c>
      <c r="Q9327" s="150" t="s">
        <v>10519</v>
      </c>
      <c r="R9327" s="189">
        <v>0.79</v>
      </c>
    </row>
    <row r="9328" spans="1:18" x14ac:dyDescent="0.25">
      <c r="A9328" s="132">
        <v>1092312</v>
      </c>
      <c r="B9328" s="145" t="s">
        <v>7948</v>
      </c>
      <c r="C9328" s="132">
        <v>1</v>
      </c>
      <c r="D9328" s="132" t="s">
        <v>9548</v>
      </c>
      <c r="E9328" s="186" t="s">
        <v>9548</v>
      </c>
      <c r="F9328" s="132" t="s">
        <v>9548</v>
      </c>
      <c r="G9328" s="132" t="s">
        <v>9548</v>
      </c>
      <c r="H9328" s="132" t="s">
        <v>9548</v>
      </c>
      <c r="I9328" s="132" t="s">
        <v>9548</v>
      </c>
      <c r="J9328" s="133">
        <v>0.57999999999999996</v>
      </c>
      <c r="K9328" s="133">
        <v>0.57999999999999996</v>
      </c>
      <c r="L9328" s="133">
        <v>1.33</v>
      </c>
      <c r="M9328" s="134" t="str">
        <f t="shared" si="145"/>
        <v>P</v>
      </c>
      <c r="N9328" s="173" t="s">
        <v>10681</v>
      </c>
      <c r="O9328" s="146" t="s">
        <v>1506</v>
      </c>
      <c r="P9328" s="146" t="s">
        <v>9442</v>
      </c>
      <c r="Q9328" s="147" t="s">
        <v>10519</v>
      </c>
      <c r="R9328" s="187">
        <v>0.87</v>
      </c>
    </row>
    <row r="9329" spans="1:18" x14ac:dyDescent="0.25">
      <c r="A9329" s="135">
        <v>1092316</v>
      </c>
      <c r="B9329" s="148" t="s">
        <v>7949</v>
      </c>
      <c r="C9329" s="135">
        <v>1</v>
      </c>
      <c r="D9329" s="135" t="s">
        <v>9548</v>
      </c>
      <c r="E9329" s="188" t="s">
        <v>9548</v>
      </c>
      <c r="F9329" s="135" t="s">
        <v>9548</v>
      </c>
      <c r="G9329" s="135" t="s">
        <v>9548</v>
      </c>
      <c r="H9329" s="135" t="s">
        <v>9548</v>
      </c>
      <c r="I9329" s="135" t="s">
        <v>9548</v>
      </c>
      <c r="J9329" s="136">
        <v>0.6</v>
      </c>
      <c r="K9329" s="136">
        <v>0.6</v>
      </c>
      <c r="L9329" s="136">
        <v>1.35</v>
      </c>
      <c r="M9329" s="137" t="str">
        <f t="shared" si="145"/>
        <v>P</v>
      </c>
      <c r="N9329" s="174" t="s">
        <v>10681</v>
      </c>
      <c r="O9329" s="149" t="s">
        <v>1506</v>
      </c>
      <c r="P9329" s="149" t="s">
        <v>9442</v>
      </c>
      <c r="Q9329" s="150" t="s">
        <v>10519</v>
      </c>
      <c r="R9329" s="189">
        <v>0.74</v>
      </c>
    </row>
    <row r="9330" spans="1:18" x14ac:dyDescent="0.25">
      <c r="A9330" s="132">
        <v>1092318</v>
      </c>
      <c r="B9330" s="145" t="s">
        <v>7950</v>
      </c>
      <c r="C9330" s="132">
        <v>1</v>
      </c>
      <c r="D9330" s="132" t="s">
        <v>9548</v>
      </c>
      <c r="E9330" s="186" t="s">
        <v>9548</v>
      </c>
      <c r="F9330" s="132" t="s">
        <v>9548</v>
      </c>
      <c r="G9330" s="132" t="s">
        <v>9548</v>
      </c>
      <c r="H9330" s="132" t="s">
        <v>9548</v>
      </c>
      <c r="I9330" s="132" t="s">
        <v>9548</v>
      </c>
      <c r="J9330" s="133">
        <v>0.6</v>
      </c>
      <c r="K9330" s="133">
        <v>0.6</v>
      </c>
      <c r="L9330" s="133">
        <v>1.35</v>
      </c>
      <c r="M9330" s="134" t="str">
        <f t="shared" si="145"/>
        <v>P</v>
      </c>
      <c r="N9330" s="173" t="s">
        <v>10681</v>
      </c>
      <c r="O9330" s="146" t="s">
        <v>1506</v>
      </c>
      <c r="P9330" s="146" t="s">
        <v>9442</v>
      </c>
      <c r="Q9330" s="147" t="s">
        <v>10519</v>
      </c>
      <c r="R9330" s="187">
        <v>0.67</v>
      </c>
    </row>
    <row r="9331" spans="1:18" x14ac:dyDescent="0.25">
      <c r="A9331" s="135">
        <v>1092320</v>
      </c>
      <c r="B9331" s="148" t="s">
        <v>7951</v>
      </c>
      <c r="C9331" s="135">
        <v>1</v>
      </c>
      <c r="D9331" s="135" t="s">
        <v>9548</v>
      </c>
      <c r="E9331" s="188" t="s">
        <v>9548</v>
      </c>
      <c r="F9331" s="135" t="s">
        <v>9548</v>
      </c>
      <c r="G9331" s="135" t="s">
        <v>9548</v>
      </c>
      <c r="H9331" s="135" t="s">
        <v>9548</v>
      </c>
      <c r="I9331" s="135" t="s">
        <v>9548</v>
      </c>
      <c r="J9331" s="136">
        <v>0.6</v>
      </c>
      <c r="K9331" s="136">
        <v>0.6</v>
      </c>
      <c r="L9331" s="136">
        <v>1.35</v>
      </c>
      <c r="M9331" s="137" t="str">
        <f t="shared" si="145"/>
        <v>P</v>
      </c>
      <c r="N9331" s="174" t="s">
        <v>10681</v>
      </c>
      <c r="O9331" s="149" t="s">
        <v>1506</v>
      </c>
      <c r="P9331" s="149" t="s">
        <v>9442</v>
      </c>
      <c r="Q9331" s="150" t="s">
        <v>10519</v>
      </c>
      <c r="R9331" s="189">
        <v>0.81</v>
      </c>
    </row>
    <row r="9332" spans="1:18" x14ac:dyDescent="0.25">
      <c r="A9332" s="132">
        <v>1092321</v>
      </c>
      <c r="B9332" s="145" t="s">
        <v>7952</v>
      </c>
      <c r="C9332" s="132">
        <v>1</v>
      </c>
      <c r="D9332" s="132" t="s">
        <v>9548</v>
      </c>
      <c r="E9332" s="186" t="s">
        <v>9548</v>
      </c>
      <c r="F9332" s="132" t="s">
        <v>9548</v>
      </c>
      <c r="G9332" s="132" t="s">
        <v>9548</v>
      </c>
      <c r="H9332" s="132" t="s">
        <v>9548</v>
      </c>
      <c r="I9332" s="132" t="s">
        <v>9548</v>
      </c>
      <c r="J9332" s="133">
        <v>0.39</v>
      </c>
      <c r="K9332" s="133">
        <v>0.39</v>
      </c>
      <c r="L9332" s="133">
        <v>0.8</v>
      </c>
      <c r="M9332" s="134" t="str">
        <f t="shared" si="145"/>
        <v>P</v>
      </c>
      <c r="N9332" s="173" t="s">
        <v>10681</v>
      </c>
      <c r="O9332" s="146" t="s">
        <v>1506</v>
      </c>
      <c r="P9332" s="146" t="s">
        <v>9442</v>
      </c>
      <c r="Q9332" s="147" t="s">
        <v>10106</v>
      </c>
      <c r="R9332" s="187">
        <v>1.1599999999999999</v>
      </c>
    </row>
    <row r="9333" spans="1:18" x14ac:dyDescent="0.25">
      <c r="A9333" s="135">
        <v>1092324</v>
      </c>
      <c r="B9333" s="148" t="s">
        <v>7953</v>
      </c>
      <c r="C9333" s="135">
        <v>1</v>
      </c>
      <c r="D9333" s="135" t="s">
        <v>9548</v>
      </c>
      <c r="E9333" s="188" t="s">
        <v>9548</v>
      </c>
      <c r="F9333" s="135" t="s">
        <v>9548</v>
      </c>
      <c r="G9333" s="135" t="s">
        <v>9548</v>
      </c>
      <c r="H9333" s="135" t="s">
        <v>9548</v>
      </c>
      <c r="I9333" s="135" t="s">
        <v>9548</v>
      </c>
      <c r="J9333" s="136">
        <v>0.47</v>
      </c>
      <c r="K9333" s="136">
        <v>0.47</v>
      </c>
      <c r="L9333" s="136">
        <v>1.52</v>
      </c>
      <c r="M9333" s="137" t="str">
        <f t="shared" si="145"/>
        <v>P</v>
      </c>
      <c r="N9333" s="174" t="s">
        <v>10681</v>
      </c>
      <c r="O9333" s="149" t="s">
        <v>1506</v>
      </c>
      <c r="P9333" s="149" t="s">
        <v>9442</v>
      </c>
      <c r="Q9333" s="150" t="s">
        <v>10519</v>
      </c>
      <c r="R9333" s="189">
        <v>1.49</v>
      </c>
    </row>
    <row r="9334" spans="1:18" x14ac:dyDescent="0.25">
      <c r="A9334" s="132">
        <v>1092326</v>
      </c>
      <c r="B9334" s="145" t="s">
        <v>7954</v>
      </c>
      <c r="C9334" s="132">
        <v>1</v>
      </c>
      <c r="D9334" s="132" t="s">
        <v>9548</v>
      </c>
      <c r="E9334" s="186" t="s">
        <v>9548</v>
      </c>
      <c r="F9334" s="132" t="s">
        <v>9548</v>
      </c>
      <c r="G9334" s="132" t="s">
        <v>9548</v>
      </c>
      <c r="H9334" s="132" t="s">
        <v>9548</v>
      </c>
      <c r="I9334" s="132" t="s">
        <v>9548</v>
      </c>
      <c r="J9334" s="133">
        <v>0.45</v>
      </c>
      <c r="K9334" s="133">
        <v>0.45</v>
      </c>
      <c r="L9334" s="133">
        <v>1.45</v>
      </c>
      <c r="M9334" s="134" t="str">
        <f t="shared" si="145"/>
        <v>P</v>
      </c>
      <c r="N9334" s="173" t="s">
        <v>10681</v>
      </c>
      <c r="O9334" s="146" t="s">
        <v>1506</v>
      </c>
      <c r="P9334" s="146" t="s">
        <v>9442</v>
      </c>
      <c r="Q9334" s="147" t="s">
        <v>10519</v>
      </c>
      <c r="R9334" s="187">
        <v>0.7</v>
      </c>
    </row>
    <row r="9335" spans="1:18" x14ac:dyDescent="0.25">
      <c r="A9335" s="135">
        <v>1092330</v>
      </c>
      <c r="B9335" s="148" t="s">
        <v>1335</v>
      </c>
      <c r="C9335" s="135">
        <v>1</v>
      </c>
      <c r="D9335" s="135" t="s">
        <v>9548</v>
      </c>
      <c r="E9335" s="188" t="s">
        <v>9548</v>
      </c>
      <c r="F9335" s="135" t="s">
        <v>9548</v>
      </c>
      <c r="G9335" s="135" t="s">
        <v>9548</v>
      </c>
      <c r="H9335" s="135" t="s">
        <v>9548</v>
      </c>
      <c r="I9335" s="135" t="s">
        <v>9548</v>
      </c>
      <c r="J9335" s="136">
        <v>0.44</v>
      </c>
      <c r="K9335" s="136">
        <v>0.44</v>
      </c>
      <c r="L9335" s="136">
        <v>0.92</v>
      </c>
      <c r="M9335" s="137" t="str">
        <f t="shared" si="145"/>
        <v>P</v>
      </c>
      <c r="N9335" s="174" t="s">
        <v>10681</v>
      </c>
      <c r="O9335" s="149" t="s">
        <v>1506</v>
      </c>
      <c r="P9335" s="149" t="s">
        <v>9442</v>
      </c>
      <c r="Q9335" s="150" t="s">
        <v>10106</v>
      </c>
      <c r="R9335" s="189">
        <v>1.32</v>
      </c>
    </row>
    <row r="9336" spans="1:18" x14ac:dyDescent="0.25">
      <c r="A9336" s="132">
        <v>1092331</v>
      </c>
      <c r="B9336" s="145" t="s">
        <v>7956</v>
      </c>
      <c r="C9336" s="132">
        <v>1</v>
      </c>
      <c r="D9336" s="132" t="s">
        <v>9548</v>
      </c>
      <c r="E9336" s="186" t="s">
        <v>9548</v>
      </c>
      <c r="F9336" s="132" t="s">
        <v>9548</v>
      </c>
      <c r="G9336" s="132" t="s">
        <v>9548</v>
      </c>
      <c r="H9336" s="132" t="s">
        <v>9548</v>
      </c>
      <c r="I9336" s="132" t="s">
        <v>9548</v>
      </c>
      <c r="J9336" s="133">
        <v>0.57499999999999996</v>
      </c>
      <c r="K9336" s="133">
        <v>0.57499999999999996</v>
      </c>
      <c r="L9336" s="133">
        <v>1.35</v>
      </c>
      <c r="M9336" s="134" t="str">
        <f t="shared" si="145"/>
        <v>P</v>
      </c>
      <c r="N9336" s="173" t="s">
        <v>10681</v>
      </c>
      <c r="O9336" s="146" t="s">
        <v>1506</v>
      </c>
      <c r="P9336" s="146" t="s">
        <v>9442</v>
      </c>
      <c r="Q9336" s="147" t="s">
        <v>10519</v>
      </c>
      <c r="R9336" s="187">
        <v>0.88</v>
      </c>
    </row>
    <row r="9337" spans="1:18" x14ac:dyDescent="0.25">
      <c r="A9337" s="135">
        <v>1092338</v>
      </c>
      <c r="B9337" s="148" t="s">
        <v>7957</v>
      </c>
      <c r="C9337" s="135">
        <v>1</v>
      </c>
      <c r="D9337" s="135" t="s">
        <v>9548</v>
      </c>
      <c r="E9337" s="188" t="s">
        <v>9548</v>
      </c>
      <c r="F9337" s="135" t="s">
        <v>9548</v>
      </c>
      <c r="G9337" s="135" t="s">
        <v>9548</v>
      </c>
      <c r="H9337" s="135" t="s">
        <v>9548</v>
      </c>
      <c r="I9337" s="135" t="s">
        <v>9548</v>
      </c>
      <c r="J9337" s="136">
        <v>0.29499999999999998</v>
      </c>
      <c r="K9337" s="136">
        <v>0.19</v>
      </c>
      <c r="L9337" s="136">
        <v>1.06</v>
      </c>
      <c r="M9337" s="137" t="str">
        <f t="shared" si="145"/>
        <v>P</v>
      </c>
      <c r="N9337" s="174" t="s">
        <v>10681</v>
      </c>
      <c r="O9337" s="149" t="s">
        <v>1506</v>
      </c>
      <c r="P9337" s="149" t="s">
        <v>9442</v>
      </c>
      <c r="Q9337" s="150" t="s">
        <v>10519</v>
      </c>
      <c r="R9337" s="189">
        <v>0.52</v>
      </c>
    </row>
    <row r="9338" spans="1:18" x14ac:dyDescent="0.25">
      <c r="A9338" s="132">
        <v>1092340</v>
      </c>
      <c r="B9338" s="145" t="s">
        <v>1343</v>
      </c>
      <c r="C9338" s="132">
        <v>1</v>
      </c>
      <c r="D9338" s="132" t="s">
        <v>9548</v>
      </c>
      <c r="E9338" s="186" t="s">
        <v>9548</v>
      </c>
      <c r="F9338" s="132" t="s">
        <v>9548</v>
      </c>
      <c r="G9338" s="132" t="s">
        <v>9548</v>
      </c>
      <c r="H9338" s="132" t="s">
        <v>9548</v>
      </c>
      <c r="I9338" s="132" t="s">
        <v>9548</v>
      </c>
      <c r="J9338" s="133">
        <v>0.38</v>
      </c>
      <c r="K9338" s="133">
        <v>0.38</v>
      </c>
      <c r="L9338" s="133">
        <v>0.38</v>
      </c>
      <c r="M9338" s="134" t="str">
        <f t="shared" si="145"/>
        <v>P</v>
      </c>
      <c r="N9338" s="173" t="s">
        <v>10681</v>
      </c>
      <c r="O9338" s="146" t="s">
        <v>1506</v>
      </c>
      <c r="P9338" s="146" t="s">
        <v>9442</v>
      </c>
      <c r="Q9338" s="147" t="s">
        <v>10519</v>
      </c>
      <c r="R9338" s="187">
        <v>0.56000000000000005</v>
      </c>
    </row>
    <row r="9339" spans="1:18" x14ac:dyDescent="0.25">
      <c r="A9339" s="135">
        <v>1092344</v>
      </c>
      <c r="B9339" s="148" t="s">
        <v>7958</v>
      </c>
      <c r="C9339" s="135">
        <v>1</v>
      </c>
      <c r="D9339" s="135" t="s">
        <v>9548</v>
      </c>
      <c r="E9339" s="188" t="s">
        <v>9548</v>
      </c>
      <c r="F9339" s="135" t="s">
        <v>9548</v>
      </c>
      <c r="G9339" s="135" t="s">
        <v>9548</v>
      </c>
      <c r="H9339" s="135" t="s">
        <v>9548</v>
      </c>
      <c r="I9339" s="135" t="s">
        <v>9548</v>
      </c>
      <c r="J9339" s="136">
        <v>0.47</v>
      </c>
      <c r="K9339" s="136">
        <v>0.46</v>
      </c>
      <c r="L9339" s="136">
        <v>1.94</v>
      </c>
      <c r="M9339" s="137" t="str">
        <f t="shared" si="145"/>
        <v>P</v>
      </c>
      <c r="N9339" s="174" t="s">
        <v>10681</v>
      </c>
      <c r="O9339" s="149" t="s">
        <v>1506</v>
      </c>
      <c r="P9339" s="149" t="s">
        <v>9442</v>
      </c>
      <c r="Q9339" s="150" t="s">
        <v>10519</v>
      </c>
      <c r="R9339" s="189">
        <v>0.67</v>
      </c>
    </row>
    <row r="9340" spans="1:18" x14ac:dyDescent="0.25">
      <c r="A9340" s="132">
        <v>1092346</v>
      </c>
      <c r="B9340" s="145" t="s">
        <v>7959</v>
      </c>
      <c r="C9340" s="132">
        <v>1</v>
      </c>
      <c r="D9340" s="132" t="s">
        <v>9548</v>
      </c>
      <c r="E9340" s="186" t="s">
        <v>9548</v>
      </c>
      <c r="F9340" s="132" t="s">
        <v>9548</v>
      </c>
      <c r="G9340" s="132" t="s">
        <v>9548</v>
      </c>
      <c r="H9340" s="132" t="s">
        <v>9548</v>
      </c>
      <c r="I9340" s="132" t="s">
        <v>9548</v>
      </c>
      <c r="J9340" s="133">
        <v>0.56999999999999995</v>
      </c>
      <c r="K9340" s="133">
        <v>0.56999999999999995</v>
      </c>
      <c r="L9340" s="133">
        <v>1.1499999999999999</v>
      </c>
      <c r="M9340" s="134" t="str">
        <f t="shared" si="145"/>
        <v>P</v>
      </c>
      <c r="N9340" s="173" t="s">
        <v>10681</v>
      </c>
      <c r="O9340" s="146" t="s">
        <v>1506</v>
      </c>
      <c r="P9340" s="146" t="s">
        <v>9442</v>
      </c>
      <c r="Q9340" s="147" t="s">
        <v>10519</v>
      </c>
      <c r="R9340" s="187">
        <v>1.55</v>
      </c>
    </row>
    <row r="9341" spans="1:18" x14ac:dyDescent="0.25">
      <c r="A9341" s="135">
        <v>1092364</v>
      </c>
      <c r="B9341" s="148" t="s">
        <v>7960</v>
      </c>
      <c r="C9341" s="135">
        <v>1</v>
      </c>
      <c r="D9341" s="135" t="s">
        <v>9548</v>
      </c>
      <c r="E9341" s="188" t="s">
        <v>9548</v>
      </c>
      <c r="F9341" s="135" t="s">
        <v>9548</v>
      </c>
      <c r="G9341" s="135" t="s">
        <v>9548</v>
      </c>
      <c r="H9341" s="135" t="s">
        <v>9548</v>
      </c>
      <c r="I9341" s="135" t="s">
        <v>9548</v>
      </c>
      <c r="J9341" s="136">
        <v>0.57999999999999996</v>
      </c>
      <c r="K9341" s="136">
        <v>0.57999999999999996</v>
      </c>
      <c r="L9341" s="136">
        <v>1.36</v>
      </c>
      <c r="M9341" s="137" t="str">
        <f t="shared" si="145"/>
        <v>P</v>
      </c>
      <c r="N9341" s="174" t="s">
        <v>10681</v>
      </c>
      <c r="O9341" s="149" t="s">
        <v>1506</v>
      </c>
      <c r="P9341" s="149" t="s">
        <v>9442</v>
      </c>
      <c r="Q9341" s="150" t="s">
        <v>10519</v>
      </c>
      <c r="R9341" s="189">
        <v>0.91</v>
      </c>
    </row>
    <row r="9342" spans="1:18" x14ac:dyDescent="0.25">
      <c r="A9342" s="132">
        <v>1092366</v>
      </c>
      <c r="B9342" s="145" t="s">
        <v>7961</v>
      </c>
      <c r="C9342" s="132">
        <v>1</v>
      </c>
      <c r="D9342" s="132" t="s">
        <v>9548</v>
      </c>
      <c r="E9342" s="186" t="s">
        <v>9548</v>
      </c>
      <c r="F9342" s="132" t="s">
        <v>9548</v>
      </c>
      <c r="G9342" s="132" t="s">
        <v>9548</v>
      </c>
      <c r="H9342" s="132" t="s">
        <v>9548</v>
      </c>
      <c r="I9342" s="132" t="s">
        <v>9548</v>
      </c>
      <c r="J9342" s="133">
        <v>0.48</v>
      </c>
      <c r="K9342" s="133">
        <v>0.48</v>
      </c>
      <c r="L9342" s="133">
        <v>1.6</v>
      </c>
      <c r="M9342" s="134" t="str">
        <f t="shared" si="145"/>
        <v>P</v>
      </c>
      <c r="N9342" s="173" t="s">
        <v>10681</v>
      </c>
      <c r="O9342" s="146" t="s">
        <v>1506</v>
      </c>
      <c r="P9342" s="146" t="s">
        <v>9442</v>
      </c>
      <c r="Q9342" s="147" t="s">
        <v>10519</v>
      </c>
      <c r="R9342" s="187">
        <v>1.19</v>
      </c>
    </row>
    <row r="9343" spans="1:18" x14ac:dyDescent="0.25">
      <c r="A9343" s="135">
        <v>1092372</v>
      </c>
      <c r="B9343" s="148" t="s">
        <v>7962</v>
      </c>
      <c r="C9343" s="135">
        <v>1</v>
      </c>
      <c r="D9343" s="135" t="s">
        <v>9548</v>
      </c>
      <c r="E9343" s="188" t="s">
        <v>9548</v>
      </c>
      <c r="F9343" s="135" t="s">
        <v>9548</v>
      </c>
      <c r="G9343" s="135" t="s">
        <v>9548</v>
      </c>
      <c r="H9343" s="135" t="s">
        <v>9548</v>
      </c>
      <c r="I9343" s="135" t="s">
        <v>9548</v>
      </c>
      <c r="J9343" s="136">
        <v>1.04</v>
      </c>
      <c r="K9343" s="136">
        <v>1.04</v>
      </c>
      <c r="L9343" s="136">
        <v>0.46</v>
      </c>
      <c r="M9343" s="137" t="str">
        <f t="shared" si="145"/>
        <v>P</v>
      </c>
      <c r="N9343" s="174" t="s">
        <v>10681</v>
      </c>
      <c r="O9343" s="149" t="s">
        <v>1506</v>
      </c>
      <c r="P9343" s="149" t="s">
        <v>9442</v>
      </c>
      <c r="Q9343" s="150" t="s">
        <v>10519</v>
      </c>
      <c r="R9343" s="189">
        <v>1.1000000000000001</v>
      </c>
    </row>
    <row r="9344" spans="1:18" x14ac:dyDescent="0.25">
      <c r="A9344" s="132">
        <v>1092373</v>
      </c>
      <c r="B9344" s="145" t="s">
        <v>7963</v>
      </c>
      <c r="C9344" s="132">
        <v>1</v>
      </c>
      <c r="D9344" s="132" t="s">
        <v>9548</v>
      </c>
      <c r="E9344" s="186" t="s">
        <v>9548</v>
      </c>
      <c r="F9344" s="132" t="s">
        <v>9548</v>
      </c>
      <c r="G9344" s="132" t="s">
        <v>9548</v>
      </c>
      <c r="H9344" s="132" t="s">
        <v>9548</v>
      </c>
      <c r="I9344" s="132" t="s">
        <v>9548</v>
      </c>
      <c r="J9344" s="133">
        <v>0.7</v>
      </c>
      <c r="K9344" s="133">
        <v>0.7</v>
      </c>
      <c r="L9344" s="133">
        <v>0.4</v>
      </c>
      <c r="M9344" s="134" t="str">
        <f t="shared" si="145"/>
        <v>P</v>
      </c>
      <c r="N9344" s="173" t="s">
        <v>10681</v>
      </c>
      <c r="O9344" s="146" t="s">
        <v>1506</v>
      </c>
      <c r="P9344" s="146" t="s">
        <v>9442</v>
      </c>
      <c r="Q9344" s="147" t="s">
        <v>10519</v>
      </c>
      <c r="R9344" s="187">
        <v>0.87</v>
      </c>
    </row>
    <row r="9345" spans="1:18" x14ac:dyDescent="0.25">
      <c r="A9345" s="135">
        <v>1092379</v>
      </c>
      <c r="B9345" s="148" t="s">
        <v>7964</v>
      </c>
      <c r="C9345" s="135">
        <v>1</v>
      </c>
      <c r="D9345" s="135" t="s">
        <v>9548</v>
      </c>
      <c r="E9345" s="188" t="s">
        <v>9548</v>
      </c>
      <c r="F9345" s="135" t="s">
        <v>9548</v>
      </c>
      <c r="G9345" s="135" t="s">
        <v>9548</v>
      </c>
      <c r="H9345" s="135" t="s">
        <v>9548</v>
      </c>
      <c r="I9345" s="135" t="s">
        <v>9548</v>
      </c>
      <c r="J9345" s="136">
        <v>1.06</v>
      </c>
      <c r="K9345" s="136">
        <v>1.06</v>
      </c>
      <c r="L9345" s="136">
        <v>0.44</v>
      </c>
      <c r="M9345" s="137" t="str">
        <f t="shared" si="145"/>
        <v>P</v>
      </c>
      <c r="N9345" s="174" t="s">
        <v>10681</v>
      </c>
      <c r="O9345" s="149" t="s">
        <v>1506</v>
      </c>
      <c r="P9345" s="149" t="s">
        <v>9442</v>
      </c>
      <c r="Q9345" s="150" t="s">
        <v>10519</v>
      </c>
      <c r="R9345" s="189">
        <v>1.23</v>
      </c>
    </row>
    <row r="9346" spans="1:18" x14ac:dyDescent="0.25">
      <c r="A9346" s="132">
        <v>1092381</v>
      </c>
      <c r="B9346" s="145" t="s">
        <v>7965</v>
      </c>
      <c r="C9346" s="132">
        <v>1</v>
      </c>
      <c r="D9346" s="132" t="s">
        <v>9548</v>
      </c>
      <c r="E9346" s="186" t="s">
        <v>9548</v>
      </c>
      <c r="F9346" s="132" t="s">
        <v>9548</v>
      </c>
      <c r="G9346" s="132" t="s">
        <v>9548</v>
      </c>
      <c r="H9346" s="132" t="s">
        <v>9548</v>
      </c>
      <c r="I9346" s="132" t="s">
        <v>9548</v>
      </c>
      <c r="J9346" s="133">
        <v>1.05</v>
      </c>
      <c r="K9346" s="133">
        <v>1.05</v>
      </c>
      <c r="L9346" s="133">
        <v>0.43</v>
      </c>
      <c r="M9346" s="134" t="str">
        <f t="shared" ref="M9346:M9409" si="146">HYPERLINK(CONCATENATE("T:\Distribution Centre\RDC Department Shared\Cubiscan photos","\",A9346,"-pac.jpg"),"P")</f>
        <v>P</v>
      </c>
      <c r="N9346" s="173" t="s">
        <v>10681</v>
      </c>
      <c r="O9346" s="146" t="s">
        <v>1506</v>
      </c>
      <c r="P9346" s="146" t="s">
        <v>9442</v>
      </c>
      <c r="Q9346" s="147" t="s">
        <v>10519</v>
      </c>
      <c r="R9346" s="187">
        <v>1.1599999999999999</v>
      </c>
    </row>
    <row r="9347" spans="1:18" x14ac:dyDescent="0.25">
      <c r="A9347" s="135">
        <v>1092385</v>
      </c>
      <c r="B9347" s="148" t="s">
        <v>7966</v>
      </c>
      <c r="C9347" s="135">
        <v>1</v>
      </c>
      <c r="D9347" s="135" t="s">
        <v>9548</v>
      </c>
      <c r="E9347" s="188" t="s">
        <v>9548</v>
      </c>
      <c r="F9347" s="135" t="s">
        <v>9548</v>
      </c>
      <c r="G9347" s="135" t="s">
        <v>9548</v>
      </c>
      <c r="H9347" s="135" t="s">
        <v>9548</v>
      </c>
      <c r="I9347" s="135" t="s">
        <v>9548</v>
      </c>
      <c r="J9347" s="136">
        <v>1.05</v>
      </c>
      <c r="K9347" s="136">
        <v>1.05</v>
      </c>
      <c r="L9347" s="136">
        <v>0.44</v>
      </c>
      <c r="M9347" s="137" t="str">
        <f t="shared" si="146"/>
        <v>P</v>
      </c>
      <c r="N9347" s="174" t="s">
        <v>10681</v>
      </c>
      <c r="O9347" s="149" t="s">
        <v>1506</v>
      </c>
      <c r="P9347" s="149" t="s">
        <v>9442</v>
      </c>
      <c r="Q9347" s="150" t="s">
        <v>10519</v>
      </c>
      <c r="R9347" s="189">
        <v>1.1100000000000001</v>
      </c>
    </row>
    <row r="9348" spans="1:18" x14ac:dyDescent="0.25">
      <c r="A9348" s="132">
        <v>1092387</v>
      </c>
      <c r="B9348" s="145" t="s">
        <v>7967</v>
      </c>
      <c r="C9348" s="132">
        <v>1</v>
      </c>
      <c r="D9348" s="132" t="s">
        <v>9548</v>
      </c>
      <c r="E9348" s="186" t="s">
        <v>9548</v>
      </c>
      <c r="F9348" s="132" t="s">
        <v>9548</v>
      </c>
      <c r="G9348" s="132" t="s">
        <v>9548</v>
      </c>
      <c r="H9348" s="132" t="s">
        <v>9548</v>
      </c>
      <c r="I9348" s="132" t="s">
        <v>9548</v>
      </c>
      <c r="J9348" s="133">
        <v>1.05</v>
      </c>
      <c r="K9348" s="133">
        <v>1.05</v>
      </c>
      <c r="L9348" s="133">
        <v>0.44</v>
      </c>
      <c r="M9348" s="134" t="str">
        <f t="shared" si="146"/>
        <v>P</v>
      </c>
      <c r="N9348" s="173" t="s">
        <v>10681</v>
      </c>
      <c r="O9348" s="146" t="s">
        <v>1506</v>
      </c>
      <c r="P9348" s="146" t="s">
        <v>9442</v>
      </c>
      <c r="Q9348" s="147" t="s">
        <v>10519</v>
      </c>
      <c r="R9348" s="187">
        <v>1.0900000000000001</v>
      </c>
    </row>
    <row r="9349" spans="1:18" x14ac:dyDescent="0.25">
      <c r="A9349" s="135">
        <v>1092390</v>
      </c>
      <c r="B9349" s="148" t="s">
        <v>7968</v>
      </c>
      <c r="C9349" s="135">
        <v>1</v>
      </c>
      <c r="D9349" s="135" t="s">
        <v>9548</v>
      </c>
      <c r="E9349" s="188" t="s">
        <v>9548</v>
      </c>
      <c r="F9349" s="135" t="s">
        <v>9548</v>
      </c>
      <c r="G9349" s="135" t="s">
        <v>9548</v>
      </c>
      <c r="H9349" s="135" t="s">
        <v>9548</v>
      </c>
      <c r="I9349" s="135" t="s">
        <v>9548</v>
      </c>
      <c r="J9349" s="136">
        <v>1.05</v>
      </c>
      <c r="K9349" s="136">
        <v>1.05</v>
      </c>
      <c r="L9349" s="136">
        <v>0.44</v>
      </c>
      <c r="M9349" s="137" t="str">
        <f t="shared" si="146"/>
        <v>P</v>
      </c>
      <c r="N9349" s="174" t="s">
        <v>10681</v>
      </c>
      <c r="O9349" s="149" t="s">
        <v>1506</v>
      </c>
      <c r="P9349" s="149" t="s">
        <v>9442</v>
      </c>
      <c r="Q9349" s="150" t="s">
        <v>10519</v>
      </c>
      <c r="R9349" s="189">
        <v>1.04</v>
      </c>
    </row>
    <row r="9350" spans="1:18" x14ac:dyDescent="0.25">
      <c r="A9350" s="132">
        <v>1092393</v>
      </c>
      <c r="B9350" s="145" t="s">
        <v>7969</v>
      </c>
      <c r="C9350" s="132">
        <v>1</v>
      </c>
      <c r="D9350" s="132" t="s">
        <v>9548</v>
      </c>
      <c r="E9350" s="186" t="s">
        <v>9548</v>
      </c>
      <c r="F9350" s="132" t="s">
        <v>9548</v>
      </c>
      <c r="G9350" s="132" t="s">
        <v>9548</v>
      </c>
      <c r="H9350" s="132" t="s">
        <v>9548</v>
      </c>
      <c r="I9350" s="132" t="s">
        <v>9548</v>
      </c>
      <c r="J9350" s="133">
        <v>1.05</v>
      </c>
      <c r="K9350" s="133">
        <v>1.05</v>
      </c>
      <c r="L9350" s="133">
        <v>0.44</v>
      </c>
      <c r="M9350" s="134" t="str">
        <f t="shared" si="146"/>
        <v>P</v>
      </c>
      <c r="N9350" s="173" t="s">
        <v>10681</v>
      </c>
      <c r="O9350" s="146" t="s">
        <v>1506</v>
      </c>
      <c r="P9350" s="146" t="s">
        <v>9442</v>
      </c>
      <c r="Q9350" s="147" t="s">
        <v>10519</v>
      </c>
      <c r="R9350" s="187">
        <v>1.04</v>
      </c>
    </row>
    <row r="9351" spans="1:18" x14ac:dyDescent="0.25">
      <c r="A9351" s="135">
        <v>1092394</v>
      </c>
      <c r="B9351" s="148" t="s">
        <v>1364</v>
      </c>
      <c r="C9351" s="135">
        <v>1</v>
      </c>
      <c r="D9351" s="135" t="s">
        <v>9548</v>
      </c>
      <c r="E9351" s="188" t="s">
        <v>9548</v>
      </c>
      <c r="F9351" s="135" t="s">
        <v>9548</v>
      </c>
      <c r="G9351" s="135" t="s">
        <v>9548</v>
      </c>
      <c r="H9351" s="135" t="s">
        <v>9548</v>
      </c>
      <c r="I9351" s="135" t="s">
        <v>9548</v>
      </c>
      <c r="J9351" s="136">
        <v>0.4</v>
      </c>
      <c r="K9351" s="136">
        <v>0.4</v>
      </c>
      <c r="L9351" s="136">
        <v>0.25</v>
      </c>
      <c r="M9351" s="137" t="str">
        <f t="shared" si="146"/>
        <v>P</v>
      </c>
      <c r="N9351" s="174" t="s">
        <v>10681</v>
      </c>
      <c r="O9351" s="149" t="s">
        <v>1506</v>
      </c>
      <c r="P9351" s="149" t="s">
        <v>9442</v>
      </c>
      <c r="Q9351" s="150" t="s">
        <v>10519</v>
      </c>
      <c r="R9351" s="189">
        <v>0.51</v>
      </c>
    </row>
    <row r="9352" spans="1:18" x14ac:dyDescent="0.25">
      <c r="A9352" s="132">
        <v>1092400</v>
      </c>
      <c r="B9352" s="145" t="s">
        <v>6392</v>
      </c>
      <c r="C9352" s="132">
        <v>1</v>
      </c>
      <c r="D9352" s="132" t="s">
        <v>9548</v>
      </c>
      <c r="E9352" s="186" t="s">
        <v>9548</v>
      </c>
      <c r="F9352" s="132" t="s">
        <v>9548</v>
      </c>
      <c r="G9352" s="132" t="s">
        <v>9548</v>
      </c>
      <c r="H9352" s="132" t="s">
        <v>9548</v>
      </c>
      <c r="I9352" s="132" t="s">
        <v>9548</v>
      </c>
      <c r="J9352" s="133">
        <v>0.4</v>
      </c>
      <c r="K9352" s="133">
        <v>0.4</v>
      </c>
      <c r="L9352" s="133">
        <v>0.25</v>
      </c>
      <c r="M9352" s="134" t="str">
        <f t="shared" si="146"/>
        <v>P</v>
      </c>
      <c r="N9352" s="173" t="s">
        <v>10681</v>
      </c>
      <c r="O9352" s="146" t="s">
        <v>1506</v>
      </c>
      <c r="P9352" s="146" t="s">
        <v>9442</v>
      </c>
      <c r="Q9352" s="147" t="s">
        <v>10519</v>
      </c>
      <c r="R9352" s="187">
        <v>0.51</v>
      </c>
    </row>
    <row r="9353" spans="1:18" x14ac:dyDescent="0.25">
      <c r="A9353" s="135">
        <v>1092408</v>
      </c>
      <c r="B9353" s="148" t="s">
        <v>7970</v>
      </c>
      <c r="C9353" s="135">
        <v>4</v>
      </c>
      <c r="D9353" s="135" t="s">
        <v>20</v>
      </c>
      <c r="E9353" s="188" t="s">
        <v>20</v>
      </c>
      <c r="F9353" s="135" t="s">
        <v>20</v>
      </c>
      <c r="G9353" s="135" t="s">
        <v>20</v>
      </c>
      <c r="H9353" s="135" t="s">
        <v>20</v>
      </c>
      <c r="I9353" s="135" t="s">
        <v>20</v>
      </c>
      <c r="J9353" s="136">
        <v>4.55</v>
      </c>
      <c r="K9353" s="136">
        <v>4.0999999999999996</v>
      </c>
      <c r="L9353" s="136">
        <v>1.9</v>
      </c>
      <c r="M9353" s="137" t="str">
        <f t="shared" si="146"/>
        <v>P</v>
      </c>
      <c r="N9353" s="174" t="s">
        <v>10681</v>
      </c>
      <c r="O9353" s="149" t="s">
        <v>1562</v>
      </c>
      <c r="P9353" s="149" t="s">
        <v>10691</v>
      </c>
      <c r="Q9353" s="150" t="s">
        <v>10519</v>
      </c>
      <c r="R9353" s="189">
        <v>3.8208955223880596</v>
      </c>
    </row>
    <row r="9354" spans="1:18" x14ac:dyDescent="0.25">
      <c r="A9354" s="132">
        <v>1092409</v>
      </c>
      <c r="B9354" s="145" t="s">
        <v>7971</v>
      </c>
      <c r="C9354" s="132">
        <v>4</v>
      </c>
      <c r="D9354" s="132" t="s">
        <v>20</v>
      </c>
      <c r="E9354" s="186" t="s">
        <v>20</v>
      </c>
      <c r="F9354" s="132" t="s">
        <v>20</v>
      </c>
      <c r="G9354" s="132" t="s">
        <v>20</v>
      </c>
      <c r="H9354" s="132" t="s">
        <v>20</v>
      </c>
      <c r="I9354" s="132" t="s">
        <v>20</v>
      </c>
      <c r="J9354" s="133">
        <v>4.55</v>
      </c>
      <c r="K9354" s="133">
        <v>4.0999999999999996</v>
      </c>
      <c r="L9354" s="133">
        <v>1.9</v>
      </c>
      <c r="M9354" s="134" t="str">
        <f t="shared" si="146"/>
        <v>P</v>
      </c>
      <c r="N9354" s="173" t="s">
        <v>10681</v>
      </c>
      <c r="O9354" s="146" t="s">
        <v>1562</v>
      </c>
      <c r="P9354" s="146" t="s">
        <v>10691</v>
      </c>
      <c r="Q9354" s="147" t="s">
        <v>10519</v>
      </c>
      <c r="R9354" s="187">
        <v>3.9701492537313432</v>
      </c>
    </row>
    <row r="9355" spans="1:18" x14ac:dyDescent="0.25">
      <c r="A9355" s="135">
        <v>1092410</v>
      </c>
      <c r="B9355" s="148" t="s">
        <v>7972</v>
      </c>
      <c r="C9355" s="135">
        <v>1</v>
      </c>
      <c r="D9355" s="135" t="s">
        <v>20</v>
      </c>
      <c r="E9355" s="188" t="s">
        <v>20</v>
      </c>
      <c r="F9355" s="135" t="s">
        <v>20</v>
      </c>
      <c r="G9355" s="135" t="s">
        <v>20</v>
      </c>
      <c r="H9355" s="135" t="s">
        <v>20</v>
      </c>
      <c r="I9355" s="135" t="s">
        <v>20</v>
      </c>
      <c r="J9355" s="136">
        <v>4.2300000000000004</v>
      </c>
      <c r="K9355" s="136">
        <v>1.73</v>
      </c>
      <c r="L9355" s="136">
        <v>1.4</v>
      </c>
      <c r="M9355" s="137" t="str">
        <f t="shared" si="146"/>
        <v>P</v>
      </c>
      <c r="N9355" s="174" t="s">
        <v>10681</v>
      </c>
      <c r="O9355" s="149" t="s">
        <v>1562</v>
      </c>
      <c r="P9355" s="149" t="s">
        <v>10691</v>
      </c>
      <c r="Q9355" s="150" t="s">
        <v>10519</v>
      </c>
      <c r="R9355" s="189">
        <v>1.3208955223880596</v>
      </c>
    </row>
    <row r="9356" spans="1:18" x14ac:dyDescent="0.25">
      <c r="A9356" s="132">
        <v>1092411</v>
      </c>
      <c r="B9356" s="145" t="s">
        <v>7973</v>
      </c>
      <c r="C9356" s="132">
        <v>1</v>
      </c>
      <c r="D9356" s="132" t="s">
        <v>20</v>
      </c>
      <c r="E9356" s="186" t="s">
        <v>20</v>
      </c>
      <c r="F9356" s="132" t="s">
        <v>20</v>
      </c>
      <c r="G9356" s="132" t="s">
        <v>20</v>
      </c>
      <c r="H9356" s="132" t="s">
        <v>20</v>
      </c>
      <c r="I9356" s="132" t="s">
        <v>20</v>
      </c>
      <c r="J9356" s="133">
        <v>4.2300000000000004</v>
      </c>
      <c r="K9356" s="133">
        <v>1.73</v>
      </c>
      <c r="L9356" s="133">
        <v>1.4</v>
      </c>
      <c r="M9356" s="134" t="str">
        <f t="shared" si="146"/>
        <v>P</v>
      </c>
      <c r="N9356" s="173" t="s">
        <v>10681</v>
      </c>
      <c r="O9356" s="146" t="s">
        <v>1562</v>
      </c>
      <c r="P9356" s="146" t="s">
        <v>10691</v>
      </c>
      <c r="Q9356" s="147" t="s">
        <v>10519</v>
      </c>
      <c r="R9356" s="187">
        <v>1.3582089552238805</v>
      </c>
    </row>
    <row r="9357" spans="1:18" x14ac:dyDescent="0.25">
      <c r="A9357" s="135">
        <v>1092412</v>
      </c>
      <c r="B9357" s="148" t="s">
        <v>10071</v>
      </c>
      <c r="C9357" s="135">
        <v>6</v>
      </c>
      <c r="D9357" s="135">
        <v>225</v>
      </c>
      <c r="E9357" s="188" t="s">
        <v>21</v>
      </c>
      <c r="F9357" s="135">
        <v>440</v>
      </c>
      <c r="G9357" s="135" t="s">
        <v>20</v>
      </c>
      <c r="H9357" s="135" t="s">
        <v>20</v>
      </c>
      <c r="I9357" s="135" t="s">
        <v>20</v>
      </c>
      <c r="J9357" s="136">
        <v>2.58</v>
      </c>
      <c r="K9357" s="136">
        <v>1.72</v>
      </c>
      <c r="L9357" s="136">
        <v>0.73</v>
      </c>
      <c r="M9357" s="137" t="str">
        <f t="shared" si="146"/>
        <v>P</v>
      </c>
      <c r="N9357" s="172" t="s">
        <v>10681</v>
      </c>
      <c r="O9357" s="149" t="s">
        <v>1555</v>
      </c>
      <c r="P9357" s="149" t="s">
        <v>9429</v>
      </c>
      <c r="Q9357" s="150" t="s">
        <v>10519</v>
      </c>
      <c r="R9357" s="189">
        <v>11.399999999999999</v>
      </c>
    </row>
    <row r="9358" spans="1:18" x14ac:dyDescent="0.25">
      <c r="A9358" s="132">
        <v>1092415</v>
      </c>
      <c r="B9358" s="145" t="s">
        <v>10392</v>
      </c>
      <c r="C9358" s="132">
        <v>6</v>
      </c>
      <c r="D9358" s="132">
        <v>208</v>
      </c>
      <c r="E9358" s="186" t="s">
        <v>21</v>
      </c>
      <c r="F9358" s="132">
        <v>312</v>
      </c>
      <c r="G9358" s="132" t="s">
        <v>20</v>
      </c>
      <c r="H9358" s="132" t="s">
        <v>20</v>
      </c>
      <c r="I9358" s="132" t="s">
        <v>20</v>
      </c>
      <c r="J9358" s="133">
        <v>2.38</v>
      </c>
      <c r="K9358" s="133">
        <v>1.81</v>
      </c>
      <c r="L9358" s="133">
        <v>1.2</v>
      </c>
      <c r="M9358" s="134" t="str">
        <f t="shared" si="146"/>
        <v>P</v>
      </c>
      <c r="N9358" s="171" t="s">
        <v>10681</v>
      </c>
      <c r="O9358" s="146" t="s">
        <v>1555</v>
      </c>
      <c r="P9358" s="146" t="s">
        <v>9400</v>
      </c>
      <c r="Q9358" s="147" t="s">
        <v>10519</v>
      </c>
      <c r="R9358" s="187">
        <v>9.9599999999999991</v>
      </c>
    </row>
    <row r="9359" spans="1:18" x14ac:dyDescent="0.25">
      <c r="A9359" s="135">
        <v>1092444</v>
      </c>
      <c r="B9359" s="148" t="s">
        <v>7974</v>
      </c>
      <c r="C9359" s="135">
        <v>50</v>
      </c>
      <c r="D9359" s="135" t="s">
        <v>20</v>
      </c>
      <c r="E9359" s="188" t="s">
        <v>20</v>
      </c>
      <c r="F9359" s="135" t="s">
        <v>20</v>
      </c>
      <c r="G9359" s="135" t="s">
        <v>20</v>
      </c>
      <c r="H9359" s="135" t="s">
        <v>20</v>
      </c>
      <c r="I9359" s="135" t="s">
        <v>20</v>
      </c>
      <c r="J9359" s="136">
        <v>1.1000000000000001</v>
      </c>
      <c r="K9359" s="136">
        <v>2.2000000000000002</v>
      </c>
      <c r="L9359" s="136">
        <v>0.115</v>
      </c>
      <c r="M9359" s="137" t="str">
        <f t="shared" si="146"/>
        <v>P</v>
      </c>
      <c r="N9359" s="172" t="s">
        <v>10682</v>
      </c>
      <c r="O9359" s="149" t="s">
        <v>1506</v>
      </c>
      <c r="P9359" s="149" t="s">
        <v>10580</v>
      </c>
      <c r="Q9359" s="150" t="s">
        <v>10519</v>
      </c>
      <c r="R9359" s="189">
        <v>8.1</v>
      </c>
    </row>
    <row r="9360" spans="1:18" x14ac:dyDescent="0.25">
      <c r="A9360" s="132">
        <v>1092446</v>
      </c>
      <c r="B9360" s="145" t="s">
        <v>7975</v>
      </c>
      <c r="C9360" s="132">
        <v>50</v>
      </c>
      <c r="D9360" s="132" t="s">
        <v>20</v>
      </c>
      <c r="E9360" s="186" t="s">
        <v>20</v>
      </c>
      <c r="F9360" s="132" t="s">
        <v>20</v>
      </c>
      <c r="G9360" s="132" t="s">
        <v>20</v>
      </c>
      <c r="H9360" s="132" t="s">
        <v>20</v>
      </c>
      <c r="I9360" s="132" t="s">
        <v>20</v>
      </c>
      <c r="J9360" s="133">
        <v>1.1000000000000001</v>
      </c>
      <c r="K9360" s="133">
        <v>2.2000000000000002</v>
      </c>
      <c r="L9360" s="133">
        <v>0.115</v>
      </c>
      <c r="M9360" s="134" t="str">
        <f t="shared" si="146"/>
        <v>P</v>
      </c>
      <c r="N9360" s="171" t="s">
        <v>10682</v>
      </c>
      <c r="O9360" s="146" t="s">
        <v>1506</v>
      </c>
      <c r="P9360" s="146" t="s">
        <v>10580</v>
      </c>
      <c r="Q9360" s="147" t="s">
        <v>10519</v>
      </c>
      <c r="R9360" s="187">
        <v>8.1</v>
      </c>
    </row>
    <row r="9361" spans="1:18" x14ac:dyDescent="0.25">
      <c r="A9361" s="135">
        <v>1092449</v>
      </c>
      <c r="B9361" s="148" t="s">
        <v>7976</v>
      </c>
      <c r="C9361" s="135">
        <v>50</v>
      </c>
      <c r="D9361" s="135" t="s">
        <v>20</v>
      </c>
      <c r="E9361" s="188" t="s">
        <v>20</v>
      </c>
      <c r="F9361" s="135" t="s">
        <v>20</v>
      </c>
      <c r="G9361" s="135" t="s">
        <v>20</v>
      </c>
      <c r="H9361" s="135" t="s">
        <v>20</v>
      </c>
      <c r="I9361" s="135" t="s">
        <v>20</v>
      </c>
      <c r="J9361" s="136">
        <v>1.1000000000000001</v>
      </c>
      <c r="K9361" s="136">
        <v>2.2000000000000002</v>
      </c>
      <c r="L9361" s="136">
        <v>0.115</v>
      </c>
      <c r="M9361" s="137" t="str">
        <f t="shared" si="146"/>
        <v>P</v>
      </c>
      <c r="N9361" s="172" t="s">
        <v>10682</v>
      </c>
      <c r="O9361" s="149" t="s">
        <v>1506</v>
      </c>
      <c r="P9361" s="149" t="s">
        <v>10580</v>
      </c>
      <c r="Q9361" s="150" t="s">
        <v>10519</v>
      </c>
      <c r="R9361" s="189">
        <v>8.1</v>
      </c>
    </row>
    <row r="9362" spans="1:18" x14ac:dyDescent="0.25">
      <c r="A9362" s="132">
        <v>1092460</v>
      </c>
      <c r="B9362" s="145" t="s">
        <v>8845</v>
      </c>
      <c r="C9362" s="132">
        <v>50</v>
      </c>
      <c r="D9362" s="132" t="s">
        <v>20</v>
      </c>
      <c r="E9362" s="186" t="s">
        <v>20</v>
      </c>
      <c r="F9362" s="132" t="s">
        <v>20</v>
      </c>
      <c r="G9362" s="132" t="s">
        <v>20</v>
      </c>
      <c r="H9362" s="132" t="s">
        <v>20</v>
      </c>
      <c r="I9362" s="132" t="s">
        <v>20</v>
      </c>
      <c r="J9362" s="133">
        <v>2.35</v>
      </c>
      <c r="K9362" s="133">
        <v>1.5</v>
      </c>
      <c r="L9362" s="133">
        <v>0.5</v>
      </c>
      <c r="M9362" s="134" t="str">
        <f t="shared" si="146"/>
        <v>P</v>
      </c>
      <c r="N9362" s="171" t="s">
        <v>10682</v>
      </c>
      <c r="O9362" s="146" t="s">
        <v>1506</v>
      </c>
      <c r="P9362" s="146" t="s">
        <v>10580</v>
      </c>
      <c r="Q9362" s="147" t="s">
        <v>10519</v>
      </c>
      <c r="R9362" s="187">
        <v>8</v>
      </c>
    </row>
    <row r="9363" spans="1:18" x14ac:dyDescent="0.25">
      <c r="A9363" s="135">
        <v>1092461</v>
      </c>
      <c r="B9363" s="148" t="s">
        <v>7978</v>
      </c>
      <c r="C9363" s="135">
        <v>50</v>
      </c>
      <c r="D9363" s="135" t="s">
        <v>20</v>
      </c>
      <c r="E9363" s="188" t="s">
        <v>20</v>
      </c>
      <c r="F9363" s="135" t="s">
        <v>20</v>
      </c>
      <c r="G9363" s="135" t="s">
        <v>20</v>
      </c>
      <c r="H9363" s="135" t="s">
        <v>20</v>
      </c>
      <c r="I9363" s="135" t="s">
        <v>20</v>
      </c>
      <c r="J9363" s="136">
        <v>2.29</v>
      </c>
      <c r="K9363" s="136">
        <v>3.24</v>
      </c>
      <c r="L9363" s="136">
        <v>1</v>
      </c>
      <c r="M9363" s="137" t="str">
        <f t="shared" si="146"/>
        <v>P</v>
      </c>
      <c r="N9363" s="172" t="s">
        <v>10682</v>
      </c>
      <c r="O9363" s="149" t="s">
        <v>1506</v>
      </c>
      <c r="P9363" s="149" t="s">
        <v>10580</v>
      </c>
      <c r="Q9363" s="150" t="s">
        <v>10519</v>
      </c>
      <c r="R9363" s="189">
        <v>8</v>
      </c>
    </row>
    <row r="9364" spans="1:18" x14ac:dyDescent="0.25">
      <c r="A9364" s="132">
        <v>1092462</v>
      </c>
      <c r="B9364" s="145" t="s">
        <v>7979</v>
      </c>
      <c r="C9364" s="132">
        <v>50</v>
      </c>
      <c r="D9364" s="132" t="s">
        <v>20</v>
      </c>
      <c r="E9364" s="186" t="s">
        <v>20</v>
      </c>
      <c r="F9364" s="132" t="s">
        <v>20</v>
      </c>
      <c r="G9364" s="132" t="s">
        <v>20</v>
      </c>
      <c r="H9364" s="132" t="s">
        <v>20</v>
      </c>
      <c r="I9364" s="132" t="s">
        <v>20</v>
      </c>
      <c r="J9364" s="133">
        <v>2.29</v>
      </c>
      <c r="K9364" s="133">
        <v>3.24</v>
      </c>
      <c r="L9364" s="133">
        <v>1</v>
      </c>
      <c r="M9364" s="134" t="str">
        <f t="shared" si="146"/>
        <v>P</v>
      </c>
      <c r="N9364" s="171" t="s">
        <v>10682</v>
      </c>
      <c r="O9364" s="146" t="s">
        <v>1506</v>
      </c>
      <c r="P9364" s="146" t="s">
        <v>10580</v>
      </c>
      <c r="Q9364" s="147" t="s">
        <v>10519</v>
      </c>
      <c r="R9364" s="187">
        <v>8</v>
      </c>
    </row>
    <row r="9365" spans="1:18" x14ac:dyDescent="0.25">
      <c r="A9365" s="135">
        <v>1092463</v>
      </c>
      <c r="B9365" s="148" t="s">
        <v>7980</v>
      </c>
      <c r="C9365" s="135">
        <v>50</v>
      </c>
      <c r="D9365" s="135" t="s">
        <v>20</v>
      </c>
      <c r="E9365" s="188" t="s">
        <v>20</v>
      </c>
      <c r="F9365" s="135" t="s">
        <v>20</v>
      </c>
      <c r="G9365" s="135" t="s">
        <v>20</v>
      </c>
      <c r="H9365" s="135" t="s">
        <v>20</v>
      </c>
      <c r="I9365" s="135" t="s">
        <v>20</v>
      </c>
      <c r="J9365" s="136">
        <v>2.7</v>
      </c>
      <c r="K9365" s="136">
        <v>1.55</v>
      </c>
      <c r="L9365" s="136">
        <v>0.5</v>
      </c>
      <c r="M9365" s="137" t="str">
        <f t="shared" si="146"/>
        <v>P</v>
      </c>
      <c r="N9365" s="172" t="s">
        <v>10682</v>
      </c>
      <c r="O9365" s="149" t="s">
        <v>1506</v>
      </c>
      <c r="P9365" s="149" t="s">
        <v>10580</v>
      </c>
      <c r="Q9365" s="150" t="s">
        <v>10519</v>
      </c>
      <c r="R9365" s="189">
        <v>8</v>
      </c>
    </row>
    <row r="9366" spans="1:18" x14ac:dyDescent="0.25">
      <c r="A9366" s="132">
        <v>1092465</v>
      </c>
      <c r="B9366" s="145" t="s">
        <v>7981</v>
      </c>
      <c r="C9366" s="132">
        <v>50</v>
      </c>
      <c r="D9366" s="132" t="s">
        <v>20</v>
      </c>
      <c r="E9366" s="186" t="s">
        <v>20</v>
      </c>
      <c r="F9366" s="132" t="s">
        <v>20</v>
      </c>
      <c r="G9366" s="132" t="s">
        <v>20</v>
      </c>
      <c r="H9366" s="132" t="s">
        <v>20</v>
      </c>
      <c r="I9366" s="132" t="s">
        <v>20</v>
      </c>
      <c r="J9366" s="133">
        <v>2.7</v>
      </c>
      <c r="K9366" s="133">
        <v>1.55</v>
      </c>
      <c r="L9366" s="133">
        <v>0.5</v>
      </c>
      <c r="M9366" s="134" t="str">
        <f t="shared" si="146"/>
        <v>P</v>
      </c>
      <c r="N9366" s="173" t="s">
        <v>10682</v>
      </c>
      <c r="O9366" s="146" t="s">
        <v>1506</v>
      </c>
      <c r="P9366" s="146" t="s">
        <v>10580</v>
      </c>
      <c r="Q9366" s="147" t="s">
        <v>10519</v>
      </c>
      <c r="R9366" s="187">
        <v>8</v>
      </c>
    </row>
    <row r="9367" spans="1:18" x14ac:dyDescent="0.25">
      <c r="A9367" s="135">
        <v>1092466</v>
      </c>
      <c r="B9367" s="148" t="s">
        <v>7982</v>
      </c>
      <c r="C9367" s="135">
        <v>50</v>
      </c>
      <c r="D9367" s="135" t="s">
        <v>20</v>
      </c>
      <c r="E9367" s="188" t="s">
        <v>20</v>
      </c>
      <c r="F9367" s="135" t="s">
        <v>20</v>
      </c>
      <c r="G9367" s="135" t="s">
        <v>20</v>
      </c>
      <c r="H9367" s="135" t="s">
        <v>20</v>
      </c>
      <c r="I9367" s="135" t="s">
        <v>20</v>
      </c>
      <c r="J9367" s="136">
        <v>2.29</v>
      </c>
      <c r="K9367" s="136">
        <v>3.24</v>
      </c>
      <c r="L9367" s="136">
        <v>1</v>
      </c>
      <c r="M9367" s="137" t="str">
        <f t="shared" si="146"/>
        <v>P</v>
      </c>
      <c r="N9367" s="174" t="s">
        <v>10682</v>
      </c>
      <c r="O9367" s="149" t="s">
        <v>1506</v>
      </c>
      <c r="P9367" s="149" t="s">
        <v>10580</v>
      </c>
      <c r="Q9367" s="150" t="s">
        <v>10519</v>
      </c>
      <c r="R9367" s="189">
        <v>8</v>
      </c>
    </row>
    <row r="9368" spans="1:18" x14ac:dyDescent="0.25">
      <c r="A9368" s="132">
        <v>1092479</v>
      </c>
      <c r="B9368" s="145" t="s">
        <v>7983</v>
      </c>
      <c r="C9368" s="132">
        <v>1</v>
      </c>
      <c r="D9368" s="132" t="s">
        <v>9548</v>
      </c>
      <c r="E9368" s="186" t="s">
        <v>9548</v>
      </c>
      <c r="F9368" s="132" t="s">
        <v>9548</v>
      </c>
      <c r="G9368" s="132" t="s">
        <v>9548</v>
      </c>
      <c r="H9368" s="132" t="s">
        <v>9548</v>
      </c>
      <c r="I9368" s="132" t="s">
        <v>9548</v>
      </c>
      <c r="J9368" s="133">
        <v>0.46</v>
      </c>
      <c r="K9368" s="133">
        <v>0.46</v>
      </c>
      <c r="L9368" s="133">
        <v>1.92</v>
      </c>
      <c r="M9368" s="134" t="str">
        <f t="shared" si="146"/>
        <v>P</v>
      </c>
      <c r="N9368" s="173" t="s">
        <v>10681</v>
      </c>
      <c r="O9368" s="146" t="s">
        <v>1506</v>
      </c>
      <c r="P9368" s="146" t="s">
        <v>9442</v>
      </c>
      <c r="Q9368" s="147" t="s">
        <v>10519</v>
      </c>
      <c r="R9368" s="187">
        <v>0.76</v>
      </c>
    </row>
    <row r="9369" spans="1:18" x14ac:dyDescent="0.25">
      <c r="A9369" s="135">
        <v>1092482</v>
      </c>
      <c r="B9369" s="148" t="s">
        <v>7984</v>
      </c>
      <c r="C9369" s="135">
        <v>1</v>
      </c>
      <c r="D9369" s="135" t="s">
        <v>9548</v>
      </c>
      <c r="E9369" s="188" t="s">
        <v>9548</v>
      </c>
      <c r="F9369" s="135" t="s">
        <v>9548</v>
      </c>
      <c r="G9369" s="135" t="s">
        <v>9548</v>
      </c>
      <c r="H9369" s="135" t="s">
        <v>9548</v>
      </c>
      <c r="I9369" s="135" t="s">
        <v>9548</v>
      </c>
      <c r="J9369" s="136">
        <v>0.59</v>
      </c>
      <c r="K9369" s="136">
        <v>0.59</v>
      </c>
      <c r="L9369" s="136">
        <v>1.35</v>
      </c>
      <c r="M9369" s="137" t="str">
        <f t="shared" si="146"/>
        <v>P</v>
      </c>
      <c r="N9369" s="174" t="s">
        <v>10681</v>
      </c>
      <c r="O9369" s="149" t="s">
        <v>1506</v>
      </c>
      <c r="P9369" s="149" t="s">
        <v>9442</v>
      </c>
      <c r="Q9369" s="150" t="s">
        <v>10519</v>
      </c>
      <c r="R9369" s="189">
        <v>1</v>
      </c>
    </row>
    <row r="9370" spans="1:18" x14ac:dyDescent="0.25">
      <c r="A9370" s="132">
        <v>1092487</v>
      </c>
      <c r="B9370" s="145" t="s">
        <v>7985</v>
      </c>
      <c r="C9370" s="132">
        <v>1</v>
      </c>
      <c r="D9370" s="132" t="s">
        <v>9548</v>
      </c>
      <c r="E9370" s="186" t="s">
        <v>9548</v>
      </c>
      <c r="F9370" s="132" t="s">
        <v>9548</v>
      </c>
      <c r="G9370" s="132" t="s">
        <v>9548</v>
      </c>
      <c r="H9370" s="132" t="s">
        <v>9548</v>
      </c>
      <c r="I9370" s="132" t="s">
        <v>9548</v>
      </c>
      <c r="J9370" s="133">
        <v>0.42</v>
      </c>
      <c r="K9370" s="133">
        <v>0.42</v>
      </c>
      <c r="L9370" s="133">
        <v>1.3</v>
      </c>
      <c r="M9370" s="134" t="str">
        <f t="shared" si="146"/>
        <v>P</v>
      </c>
      <c r="N9370" s="171" t="s">
        <v>10681</v>
      </c>
      <c r="O9370" s="146" t="s">
        <v>1506</v>
      </c>
      <c r="P9370" s="146" t="s">
        <v>9442</v>
      </c>
      <c r="Q9370" s="147" t="s">
        <v>10106</v>
      </c>
      <c r="R9370" s="187">
        <v>0.93</v>
      </c>
    </row>
    <row r="9371" spans="1:18" x14ac:dyDescent="0.25">
      <c r="A9371" s="135">
        <v>1092488</v>
      </c>
      <c r="B9371" s="148" t="s">
        <v>7986</v>
      </c>
      <c r="C9371" s="135">
        <v>1</v>
      </c>
      <c r="D9371" s="135" t="s">
        <v>9548</v>
      </c>
      <c r="E9371" s="188" t="s">
        <v>9548</v>
      </c>
      <c r="F9371" s="135" t="s">
        <v>9548</v>
      </c>
      <c r="G9371" s="135" t="s">
        <v>9548</v>
      </c>
      <c r="H9371" s="135" t="s">
        <v>9548</v>
      </c>
      <c r="I9371" s="135" t="s">
        <v>9548</v>
      </c>
      <c r="J9371" s="136">
        <v>1.82</v>
      </c>
      <c r="K9371" s="136">
        <v>0.73</v>
      </c>
      <c r="L9371" s="136">
        <v>0.5</v>
      </c>
      <c r="M9371" s="137" t="str">
        <f t="shared" si="146"/>
        <v>P</v>
      </c>
      <c r="N9371" s="172" t="s">
        <v>10681</v>
      </c>
      <c r="O9371" s="149" t="s">
        <v>1506</v>
      </c>
      <c r="P9371" s="149" t="s">
        <v>9442</v>
      </c>
      <c r="Q9371" s="150" t="s">
        <v>10519</v>
      </c>
      <c r="R9371" s="189">
        <v>0.91</v>
      </c>
    </row>
    <row r="9372" spans="1:18" x14ac:dyDescent="0.25">
      <c r="A9372" s="132">
        <v>1092505</v>
      </c>
      <c r="B9372" s="145" t="s">
        <v>7987</v>
      </c>
      <c r="C9372" s="132">
        <v>4</v>
      </c>
      <c r="D9372" s="132" t="s">
        <v>20</v>
      </c>
      <c r="E9372" s="186" t="s">
        <v>20</v>
      </c>
      <c r="F9372" s="132" t="s">
        <v>20</v>
      </c>
      <c r="G9372" s="132" t="s">
        <v>20</v>
      </c>
      <c r="H9372" s="132" t="s">
        <v>20</v>
      </c>
      <c r="I9372" s="132" t="s">
        <v>20</v>
      </c>
      <c r="J9372" s="133">
        <v>4.2300000000000004</v>
      </c>
      <c r="K9372" s="133">
        <v>1.75</v>
      </c>
      <c r="L9372" s="133">
        <v>1.6</v>
      </c>
      <c r="M9372" s="134" t="str">
        <f t="shared" si="146"/>
        <v>P</v>
      </c>
      <c r="N9372" s="171" t="s">
        <v>10682</v>
      </c>
      <c r="O9372" s="146" t="s">
        <v>1562</v>
      </c>
      <c r="P9372" s="146" t="s">
        <v>10691</v>
      </c>
      <c r="Q9372" s="147" t="s">
        <v>10519</v>
      </c>
      <c r="R9372" s="187">
        <v>2.2089552238805967</v>
      </c>
    </row>
    <row r="9373" spans="1:18" x14ac:dyDescent="0.25">
      <c r="A9373" s="135">
        <v>1092506</v>
      </c>
      <c r="B9373" s="148" t="s">
        <v>7988</v>
      </c>
      <c r="C9373" s="135">
        <v>1</v>
      </c>
      <c r="D9373" s="135" t="s">
        <v>20</v>
      </c>
      <c r="E9373" s="188" t="s">
        <v>20</v>
      </c>
      <c r="F9373" s="135" t="s">
        <v>20</v>
      </c>
      <c r="G9373" s="135" t="s">
        <v>20</v>
      </c>
      <c r="H9373" s="135" t="s">
        <v>20</v>
      </c>
      <c r="I9373" s="135" t="s">
        <v>20</v>
      </c>
      <c r="J9373" s="136">
        <v>3.05</v>
      </c>
      <c r="K9373" s="136">
        <v>2</v>
      </c>
      <c r="L9373" s="136">
        <v>1.86</v>
      </c>
      <c r="M9373" s="137" t="str">
        <f t="shared" si="146"/>
        <v>P</v>
      </c>
      <c r="N9373" s="174" t="s">
        <v>10682</v>
      </c>
      <c r="O9373" s="149" t="s">
        <v>1506</v>
      </c>
      <c r="P9373" s="149" t="s">
        <v>9473</v>
      </c>
      <c r="Q9373" s="150" t="s">
        <v>10519</v>
      </c>
      <c r="R9373" s="189">
        <v>54.94</v>
      </c>
    </row>
    <row r="9374" spans="1:18" x14ac:dyDescent="0.25">
      <c r="A9374" s="132">
        <v>1092507</v>
      </c>
      <c r="B9374" s="145" t="s">
        <v>7989</v>
      </c>
      <c r="C9374" s="132">
        <v>1</v>
      </c>
      <c r="D9374" s="132">
        <v>126</v>
      </c>
      <c r="E9374" s="186" t="s">
        <v>20</v>
      </c>
      <c r="F9374" s="132" t="s">
        <v>20</v>
      </c>
      <c r="G9374" s="132" t="s">
        <v>20</v>
      </c>
      <c r="H9374" s="132" t="s">
        <v>20</v>
      </c>
      <c r="I9374" s="132" t="s">
        <v>20</v>
      </c>
      <c r="J9374" s="133">
        <v>3.05</v>
      </c>
      <c r="K9374" s="133">
        <v>2</v>
      </c>
      <c r="L9374" s="133">
        <v>1.86</v>
      </c>
      <c r="M9374" s="134" t="str">
        <f t="shared" si="146"/>
        <v>P</v>
      </c>
      <c r="N9374" s="173" t="s">
        <v>10682</v>
      </c>
      <c r="O9374" s="146" t="s">
        <v>1506</v>
      </c>
      <c r="P9374" s="146" t="s">
        <v>9473</v>
      </c>
      <c r="Q9374" s="147" t="s">
        <v>10519</v>
      </c>
      <c r="R9374" s="187">
        <v>31.68</v>
      </c>
    </row>
    <row r="9375" spans="1:18" x14ac:dyDescent="0.25">
      <c r="A9375" s="135">
        <v>1092508</v>
      </c>
      <c r="B9375" s="148" t="s">
        <v>1148</v>
      </c>
      <c r="C9375" s="135">
        <v>3</v>
      </c>
      <c r="D9375" s="135">
        <v>1152</v>
      </c>
      <c r="E9375" s="188">
        <v>12</v>
      </c>
      <c r="F9375" s="135" t="s">
        <v>20</v>
      </c>
      <c r="G9375" s="135" t="s">
        <v>20</v>
      </c>
      <c r="H9375" s="135">
        <v>72</v>
      </c>
      <c r="I9375" s="135">
        <v>1</v>
      </c>
      <c r="J9375" s="136">
        <v>1.32</v>
      </c>
      <c r="K9375" s="136">
        <v>0.44</v>
      </c>
      <c r="L9375" s="136">
        <v>1.04</v>
      </c>
      <c r="M9375" s="137" t="str">
        <f t="shared" si="146"/>
        <v>P</v>
      </c>
      <c r="N9375" s="174" t="s">
        <v>10681</v>
      </c>
      <c r="O9375" s="149" t="s">
        <v>1578</v>
      </c>
      <c r="P9375" s="149" t="s">
        <v>10582</v>
      </c>
      <c r="Q9375" s="150" t="s">
        <v>10519</v>
      </c>
      <c r="R9375" s="189">
        <v>3.4799999999999995</v>
      </c>
    </row>
    <row r="9376" spans="1:18" x14ac:dyDescent="0.25">
      <c r="A9376" s="132">
        <v>1092509</v>
      </c>
      <c r="B9376" s="145" t="s">
        <v>1443</v>
      </c>
      <c r="C9376" s="132">
        <v>50</v>
      </c>
      <c r="D9376" s="132" t="s">
        <v>20</v>
      </c>
      <c r="E9376" s="186" t="s">
        <v>20</v>
      </c>
      <c r="F9376" s="132" t="s">
        <v>20</v>
      </c>
      <c r="G9376" s="132" t="s">
        <v>20</v>
      </c>
      <c r="H9376" s="132" t="s">
        <v>20</v>
      </c>
      <c r="I9376" s="132" t="s">
        <v>20</v>
      </c>
      <c r="J9376" s="133">
        <v>2</v>
      </c>
      <c r="K9376" s="133">
        <v>1.8</v>
      </c>
      <c r="L9376" s="133">
        <v>0.16</v>
      </c>
      <c r="M9376" s="134" t="str">
        <f t="shared" si="146"/>
        <v>P</v>
      </c>
      <c r="N9376" s="171" t="s">
        <v>10681</v>
      </c>
      <c r="O9376" s="146" t="s">
        <v>1578</v>
      </c>
      <c r="P9376" s="146" t="s">
        <v>10582</v>
      </c>
      <c r="Q9376" s="147" t="s">
        <v>10519</v>
      </c>
      <c r="R9376" s="187">
        <v>3.5000000000000004</v>
      </c>
    </row>
    <row r="9377" spans="1:18" x14ac:dyDescent="0.25">
      <c r="A9377" s="135">
        <v>1092510</v>
      </c>
      <c r="B9377" s="148" t="s">
        <v>7990</v>
      </c>
      <c r="C9377" s="135">
        <v>50</v>
      </c>
      <c r="D9377" s="135" t="s">
        <v>20</v>
      </c>
      <c r="E9377" s="188" t="s">
        <v>20</v>
      </c>
      <c r="F9377" s="135" t="s">
        <v>20</v>
      </c>
      <c r="G9377" s="135" t="s">
        <v>20</v>
      </c>
      <c r="H9377" s="135" t="s">
        <v>20</v>
      </c>
      <c r="I9377" s="135" t="s">
        <v>20</v>
      </c>
      <c r="J9377" s="136">
        <v>1.8</v>
      </c>
      <c r="K9377" s="136">
        <v>1.06</v>
      </c>
      <c r="L9377" s="136">
        <v>0.5</v>
      </c>
      <c r="M9377" s="137" t="str">
        <f t="shared" si="146"/>
        <v>P</v>
      </c>
      <c r="N9377" s="172" t="s">
        <v>10681</v>
      </c>
      <c r="O9377" s="149" t="s">
        <v>1532</v>
      </c>
      <c r="P9377" s="149" t="s">
        <v>10648</v>
      </c>
      <c r="Q9377" s="150" t="s">
        <v>10519</v>
      </c>
      <c r="R9377" s="189">
        <v>27.777777777777779</v>
      </c>
    </row>
    <row r="9378" spans="1:18" x14ac:dyDescent="0.25">
      <c r="A9378" s="132">
        <v>1092513</v>
      </c>
      <c r="B9378" s="145" t="s">
        <v>7991</v>
      </c>
      <c r="C9378" s="132">
        <v>1</v>
      </c>
      <c r="D9378" s="132" t="s">
        <v>20</v>
      </c>
      <c r="E9378" s="186" t="s">
        <v>20</v>
      </c>
      <c r="F9378" s="132" t="s">
        <v>20</v>
      </c>
      <c r="G9378" s="132" t="s">
        <v>20</v>
      </c>
      <c r="H9378" s="132" t="s">
        <v>20</v>
      </c>
      <c r="I9378" s="132" t="s">
        <v>20</v>
      </c>
      <c r="J9378" s="133">
        <v>1.8</v>
      </c>
      <c r="K9378" s="133">
        <v>1.5</v>
      </c>
      <c r="L9378" s="133">
        <v>4.0000000000000001E-3</v>
      </c>
      <c r="M9378" s="134" t="str">
        <f t="shared" si="146"/>
        <v>P</v>
      </c>
      <c r="N9378" s="171" t="s">
        <v>10682</v>
      </c>
      <c r="O9378" s="146" t="s">
        <v>1500</v>
      </c>
      <c r="P9378" s="146" t="s">
        <v>9456</v>
      </c>
      <c r="Q9378" s="147" t="s">
        <v>10519</v>
      </c>
      <c r="R9378" s="187">
        <v>0.1</v>
      </c>
    </row>
    <row r="9379" spans="1:18" x14ac:dyDescent="0.25">
      <c r="A9379" s="135">
        <v>1092514</v>
      </c>
      <c r="B9379" s="148" t="s">
        <v>8846</v>
      </c>
      <c r="C9379" s="135">
        <v>6</v>
      </c>
      <c r="D9379" s="135">
        <v>280</v>
      </c>
      <c r="E9379" s="188">
        <v>35</v>
      </c>
      <c r="F9379" s="135" t="s">
        <v>20</v>
      </c>
      <c r="G9379" s="135" t="s">
        <v>20</v>
      </c>
      <c r="H9379" s="135" t="s">
        <v>20</v>
      </c>
      <c r="I9379" s="135" t="s">
        <v>20</v>
      </c>
      <c r="J9379" s="136">
        <v>4.5</v>
      </c>
      <c r="K9379" s="136">
        <v>3.7</v>
      </c>
      <c r="L9379" s="136">
        <v>0.12</v>
      </c>
      <c r="M9379" s="137" t="str">
        <f t="shared" si="146"/>
        <v>P</v>
      </c>
      <c r="N9379" s="172" t="s">
        <v>10682</v>
      </c>
      <c r="O9379" s="149" t="s">
        <v>1506</v>
      </c>
      <c r="P9379" s="149" t="s">
        <v>9443</v>
      </c>
      <c r="Q9379" s="150" t="s">
        <v>10519</v>
      </c>
      <c r="R9379" s="189">
        <v>3.7199999999999998</v>
      </c>
    </row>
    <row r="9380" spans="1:18" x14ac:dyDescent="0.25">
      <c r="A9380" s="132">
        <v>1092515</v>
      </c>
      <c r="B9380" s="145" t="s">
        <v>10072</v>
      </c>
      <c r="C9380" s="132">
        <v>3</v>
      </c>
      <c r="D9380" s="132">
        <v>144</v>
      </c>
      <c r="E9380" s="186">
        <v>12</v>
      </c>
      <c r="F9380" s="132">
        <v>144</v>
      </c>
      <c r="G9380" s="132" t="s">
        <v>20</v>
      </c>
      <c r="H9380" s="132" t="s">
        <v>20</v>
      </c>
      <c r="I9380" s="132" t="s">
        <v>20</v>
      </c>
      <c r="J9380" s="133">
        <v>4</v>
      </c>
      <c r="K9380" s="133">
        <v>3.7</v>
      </c>
      <c r="L9380" s="133">
        <v>0.5</v>
      </c>
      <c r="M9380" s="134" t="str">
        <f t="shared" si="146"/>
        <v>P</v>
      </c>
      <c r="N9380" s="171" t="s">
        <v>10682</v>
      </c>
      <c r="O9380" s="146" t="s">
        <v>1587</v>
      </c>
      <c r="P9380" s="146" t="s">
        <v>9421</v>
      </c>
      <c r="Q9380" s="147" t="s">
        <v>10519</v>
      </c>
      <c r="R9380" s="187">
        <v>8.129999999999999</v>
      </c>
    </row>
    <row r="9381" spans="1:18" x14ac:dyDescent="0.25">
      <c r="A9381" s="135">
        <v>1092516</v>
      </c>
      <c r="B9381" s="148" t="s">
        <v>7992</v>
      </c>
      <c r="C9381" s="135">
        <v>1000</v>
      </c>
      <c r="D9381" s="135" t="s">
        <v>20</v>
      </c>
      <c r="E9381" s="188" t="s">
        <v>20</v>
      </c>
      <c r="F9381" s="135" t="s">
        <v>20</v>
      </c>
      <c r="G9381" s="135" t="s">
        <v>20</v>
      </c>
      <c r="H9381" s="135" t="s">
        <v>20</v>
      </c>
      <c r="I9381" s="135" t="s">
        <v>20</v>
      </c>
      <c r="J9381" s="136">
        <v>1.4</v>
      </c>
      <c r="K9381" s="136">
        <v>1.4</v>
      </c>
      <c r="L9381" s="136">
        <v>0.43</v>
      </c>
      <c r="M9381" s="137" t="str">
        <f t="shared" si="146"/>
        <v>P</v>
      </c>
      <c r="N9381" s="172" t="s">
        <v>10682</v>
      </c>
      <c r="O9381" s="149" t="s">
        <v>1506</v>
      </c>
      <c r="P9381" s="149" t="s">
        <v>9526</v>
      </c>
      <c r="Q9381" s="150" t="s">
        <v>10519</v>
      </c>
      <c r="R9381" s="189">
        <v>50</v>
      </c>
    </row>
    <row r="9382" spans="1:18" x14ac:dyDescent="0.25">
      <c r="A9382" s="132">
        <v>1092517</v>
      </c>
      <c r="B9382" s="145" t="s">
        <v>7993</v>
      </c>
      <c r="C9382" s="132">
        <v>1000</v>
      </c>
      <c r="D9382" s="132" t="s">
        <v>20</v>
      </c>
      <c r="E9382" s="186" t="s">
        <v>20</v>
      </c>
      <c r="F9382" s="132" t="s">
        <v>20</v>
      </c>
      <c r="G9382" s="132" t="s">
        <v>20</v>
      </c>
      <c r="H9382" s="132" t="s">
        <v>20</v>
      </c>
      <c r="I9382" s="132" t="s">
        <v>20</v>
      </c>
      <c r="J9382" s="133">
        <v>1.4</v>
      </c>
      <c r="K9382" s="133">
        <v>1.4</v>
      </c>
      <c r="L9382" s="133">
        <v>0.43</v>
      </c>
      <c r="M9382" s="134" t="str">
        <f t="shared" si="146"/>
        <v>P</v>
      </c>
      <c r="N9382" s="171" t="s">
        <v>10682</v>
      </c>
      <c r="O9382" s="146" t="s">
        <v>1506</v>
      </c>
      <c r="P9382" s="146" t="s">
        <v>9526</v>
      </c>
      <c r="Q9382" s="147" t="s">
        <v>10519</v>
      </c>
      <c r="R9382" s="187">
        <v>50</v>
      </c>
    </row>
    <row r="9383" spans="1:18" x14ac:dyDescent="0.25">
      <c r="A9383" s="135">
        <v>1092518</v>
      </c>
      <c r="B9383" s="148" t="s">
        <v>8847</v>
      </c>
      <c r="C9383" s="135">
        <v>1000</v>
      </c>
      <c r="D9383" s="135" t="s">
        <v>20</v>
      </c>
      <c r="E9383" s="188" t="s">
        <v>20</v>
      </c>
      <c r="F9383" s="135" t="s">
        <v>20</v>
      </c>
      <c r="G9383" s="135" t="s">
        <v>20</v>
      </c>
      <c r="H9383" s="135" t="s">
        <v>20</v>
      </c>
      <c r="I9383" s="135" t="s">
        <v>20</v>
      </c>
      <c r="J9383" s="136">
        <v>1.4</v>
      </c>
      <c r="K9383" s="136">
        <v>1.4</v>
      </c>
      <c r="L9383" s="136">
        <v>0.43</v>
      </c>
      <c r="M9383" s="137" t="str">
        <f t="shared" si="146"/>
        <v>P</v>
      </c>
      <c r="N9383" s="172" t="s">
        <v>10682</v>
      </c>
      <c r="O9383" s="149" t="s">
        <v>1506</v>
      </c>
      <c r="P9383" s="149" t="s">
        <v>9526</v>
      </c>
      <c r="Q9383" s="150" t="s">
        <v>10519</v>
      </c>
      <c r="R9383" s="189">
        <v>150</v>
      </c>
    </row>
    <row r="9384" spans="1:18" x14ac:dyDescent="0.25">
      <c r="A9384" s="132">
        <v>1092519</v>
      </c>
      <c r="B9384" s="145" t="s">
        <v>8848</v>
      </c>
      <c r="C9384" s="132">
        <v>1000</v>
      </c>
      <c r="D9384" s="132" t="s">
        <v>20</v>
      </c>
      <c r="E9384" s="186" t="s">
        <v>20</v>
      </c>
      <c r="F9384" s="132" t="s">
        <v>20</v>
      </c>
      <c r="G9384" s="132" t="s">
        <v>20</v>
      </c>
      <c r="H9384" s="132" t="s">
        <v>20</v>
      </c>
      <c r="I9384" s="132" t="s">
        <v>20</v>
      </c>
      <c r="J9384" s="133">
        <v>1.4</v>
      </c>
      <c r="K9384" s="133">
        <v>1.4</v>
      </c>
      <c r="L9384" s="133">
        <v>0.43</v>
      </c>
      <c r="M9384" s="134" t="str">
        <f t="shared" si="146"/>
        <v>P</v>
      </c>
      <c r="N9384" s="171" t="s">
        <v>10682</v>
      </c>
      <c r="O9384" s="146" t="s">
        <v>1506</v>
      </c>
      <c r="P9384" s="146" t="s">
        <v>9526</v>
      </c>
      <c r="Q9384" s="147" t="s">
        <v>10519</v>
      </c>
      <c r="R9384" s="187">
        <v>60</v>
      </c>
    </row>
    <row r="9385" spans="1:18" x14ac:dyDescent="0.25">
      <c r="A9385" s="135">
        <v>1092520</v>
      </c>
      <c r="B9385" s="148" t="s">
        <v>8849</v>
      </c>
      <c r="C9385" s="135">
        <v>1000</v>
      </c>
      <c r="D9385" s="135" t="s">
        <v>20</v>
      </c>
      <c r="E9385" s="188" t="s">
        <v>20</v>
      </c>
      <c r="F9385" s="135" t="s">
        <v>20</v>
      </c>
      <c r="G9385" s="135" t="s">
        <v>20</v>
      </c>
      <c r="H9385" s="135" t="s">
        <v>20</v>
      </c>
      <c r="I9385" s="135" t="s">
        <v>20</v>
      </c>
      <c r="J9385" s="136">
        <v>1.4</v>
      </c>
      <c r="K9385" s="136">
        <v>1.4</v>
      </c>
      <c r="L9385" s="136">
        <v>0.43</v>
      </c>
      <c r="M9385" s="137" t="str">
        <f t="shared" si="146"/>
        <v>P</v>
      </c>
      <c r="N9385" s="174" t="s">
        <v>10682</v>
      </c>
      <c r="O9385" s="149" t="s">
        <v>1506</v>
      </c>
      <c r="P9385" s="149" t="s">
        <v>9526</v>
      </c>
      <c r="Q9385" s="150" t="s">
        <v>10519</v>
      </c>
      <c r="R9385" s="189">
        <v>90</v>
      </c>
    </row>
    <row r="9386" spans="1:18" x14ac:dyDescent="0.25">
      <c r="A9386" s="132">
        <v>1092521</v>
      </c>
      <c r="B9386" s="145" t="s">
        <v>8850</v>
      </c>
      <c r="C9386" s="132">
        <v>1000</v>
      </c>
      <c r="D9386" s="132" t="s">
        <v>20</v>
      </c>
      <c r="E9386" s="186" t="s">
        <v>20</v>
      </c>
      <c r="F9386" s="132" t="s">
        <v>20</v>
      </c>
      <c r="G9386" s="132" t="s">
        <v>20</v>
      </c>
      <c r="H9386" s="132" t="s">
        <v>20</v>
      </c>
      <c r="I9386" s="132" t="s">
        <v>20</v>
      </c>
      <c r="J9386" s="133">
        <v>1.4</v>
      </c>
      <c r="K9386" s="133">
        <v>1.4</v>
      </c>
      <c r="L9386" s="133">
        <v>0.43</v>
      </c>
      <c r="M9386" s="134" t="str">
        <f t="shared" si="146"/>
        <v>P</v>
      </c>
      <c r="N9386" s="171" t="s">
        <v>10682</v>
      </c>
      <c r="O9386" s="146" t="s">
        <v>1506</v>
      </c>
      <c r="P9386" s="146" t="s">
        <v>9526</v>
      </c>
      <c r="Q9386" s="147" t="s">
        <v>10519</v>
      </c>
      <c r="R9386" s="187">
        <v>50</v>
      </c>
    </row>
    <row r="9387" spans="1:18" x14ac:dyDescent="0.25">
      <c r="A9387" s="135">
        <v>1092522</v>
      </c>
      <c r="B9387" s="148" t="s">
        <v>8851</v>
      </c>
      <c r="C9387" s="135">
        <v>6</v>
      </c>
      <c r="D9387" s="135">
        <v>145</v>
      </c>
      <c r="E9387" s="188" t="s">
        <v>21</v>
      </c>
      <c r="F9387" s="135">
        <v>232</v>
      </c>
      <c r="G9387" s="135" t="s">
        <v>20</v>
      </c>
      <c r="H9387" s="135" t="s">
        <v>20</v>
      </c>
      <c r="I9387" s="135" t="s">
        <v>20</v>
      </c>
      <c r="J9387" s="136">
        <v>2.1</v>
      </c>
      <c r="K9387" s="136">
        <v>1.42</v>
      </c>
      <c r="L9387" s="136">
        <v>1.8</v>
      </c>
      <c r="M9387" s="137" t="str">
        <f t="shared" si="146"/>
        <v>P</v>
      </c>
      <c r="N9387" s="174" t="s">
        <v>10681</v>
      </c>
      <c r="O9387" s="149" t="s">
        <v>1607</v>
      </c>
      <c r="P9387" s="149" t="s">
        <v>9506</v>
      </c>
      <c r="Q9387" s="150" t="s">
        <v>10519</v>
      </c>
      <c r="R9387" s="189">
        <v>4.32</v>
      </c>
    </row>
    <row r="9388" spans="1:18" x14ac:dyDescent="0.25">
      <c r="A9388" s="132">
        <v>1092523</v>
      </c>
      <c r="B9388" s="145" t="s">
        <v>7994</v>
      </c>
      <c r="C9388" s="132">
        <v>50</v>
      </c>
      <c r="D9388" s="132" t="s">
        <v>20</v>
      </c>
      <c r="E9388" s="186" t="s">
        <v>20</v>
      </c>
      <c r="F9388" s="132" t="s">
        <v>20</v>
      </c>
      <c r="G9388" s="132" t="s">
        <v>20</v>
      </c>
      <c r="H9388" s="132" t="s">
        <v>20</v>
      </c>
      <c r="I9388" s="132" t="s">
        <v>20</v>
      </c>
      <c r="J9388" s="133">
        <v>1.1000000000000001</v>
      </c>
      <c r="K9388" s="133">
        <v>2.2000000000000002</v>
      </c>
      <c r="L9388" s="133">
        <v>0.115</v>
      </c>
      <c r="M9388" s="134" t="str">
        <f t="shared" si="146"/>
        <v>P</v>
      </c>
      <c r="N9388" s="173" t="s">
        <v>10682</v>
      </c>
      <c r="O9388" s="146" t="s">
        <v>1506</v>
      </c>
      <c r="P9388" s="146" t="s">
        <v>10580</v>
      </c>
      <c r="Q9388" s="147" t="s">
        <v>10519</v>
      </c>
      <c r="R9388" s="187">
        <v>8.1</v>
      </c>
    </row>
    <row r="9389" spans="1:18" x14ac:dyDescent="0.25">
      <c r="A9389" s="135">
        <v>1092526</v>
      </c>
      <c r="B9389" s="148" t="s">
        <v>7995</v>
      </c>
      <c r="C9389" s="135">
        <v>1</v>
      </c>
      <c r="D9389" s="135" t="s">
        <v>9548</v>
      </c>
      <c r="E9389" s="188" t="s">
        <v>9548</v>
      </c>
      <c r="F9389" s="135" t="s">
        <v>9548</v>
      </c>
      <c r="G9389" s="135" t="s">
        <v>9548</v>
      </c>
      <c r="H9389" s="135" t="s">
        <v>9548</v>
      </c>
      <c r="I9389" s="135" t="s">
        <v>9548</v>
      </c>
      <c r="J9389" s="136">
        <v>0.89</v>
      </c>
      <c r="K9389" s="136">
        <v>0.89</v>
      </c>
      <c r="L9389" s="136">
        <v>0.5</v>
      </c>
      <c r="M9389" s="137" t="str">
        <f t="shared" si="146"/>
        <v>P</v>
      </c>
      <c r="N9389" s="174" t="s">
        <v>10681</v>
      </c>
      <c r="O9389" s="149" t="s">
        <v>1506</v>
      </c>
      <c r="P9389" s="149" t="s">
        <v>9442</v>
      </c>
      <c r="Q9389" s="150" t="s">
        <v>10519</v>
      </c>
      <c r="R9389" s="189">
        <v>1.49</v>
      </c>
    </row>
    <row r="9390" spans="1:18" x14ac:dyDescent="0.25">
      <c r="A9390" s="132">
        <v>1092527</v>
      </c>
      <c r="B9390" s="145" t="s">
        <v>7996</v>
      </c>
      <c r="C9390" s="132">
        <v>1</v>
      </c>
      <c r="D9390" s="132" t="s">
        <v>9548</v>
      </c>
      <c r="E9390" s="186" t="s">
        <v>9548</v>
      </c>
      <c r="F9390" s="132" t="s">
        <v>9548</v>
      </c>
      <c r="G9390" s="132" t="s">
        <v>9548</v>
      </c>
      <c r="H9390" s="132" t="s">
        <v>9548</v>
      </c>
      <c r="I9390" s="132" t="s">
        <v>9548</v>
      </c>
      <c r="J9390" s="133">
        <v>0.88</v>
      </c>
      <c r="K9390" s="133">
        <v>0.89</v>
      </c>
      <c r="L9390" s="133">
        <v>0.49</v>
      </c>
      <c r="M9390" s="134" t="str">
        <f t="shared" si="146"/>
        <v>P</v>
      </c>
      <c r="N9390" s="173" t="s">
        <v>10681</v>
      </c>
      <c r="O9390" s="146" t="s">
        <v>1506</v>
      </c>
      <c r="P9390" s="146" t="s">
        <v>9442</v>
      </c>
      <c r="Q9390" s="147" t="s">
        <v>10519</v>
      </c>
      <c r="R9390" s="187">
        <v>1.46</v>
      </c>
    </row>
    <row r="9391" spans="1:18" x14ac:dyDescent="0.25">
      <c r="A9391" s="135">
        <v>1092529</v>
      </c>
      <c r="B9391" s="148" t="s">
        <v>7997</v>
      </c>
      <c r="C9391" s="135">
        <v>1</v>
      </c>
      <c r="D9391" s="135" t="s">
        <v>9548</v>
      </c>
      <c r="E9391" s="188" t="s">
        <v>9548</v>
      </c>
      <c r="F9391" s="135" t="s">
        <v>9548</v>
      </c>
      <c r="G9391" s="135" t="s">
        <v>9548</v>
      </c>
      <c r="H9391" s="135" t="s">
        <v>9548</v>
      </c>
      <c r="I9391" s="135" t="s">
        <v>9548</v>
      </c>
      <c r="J9391" s="136">
        <v>0.89</v>
      </c>
      <c r="K9391" s="136">
        <v>0.88</v>
      </c>
      <c r="L9391" s="136">
        <v>0.49</v>
      </c>
      <c r="M9391" s="137" t="str">
        <f t="shared" si="146"/>
        <v>P</v>
      </c>
      <c r="N9391" s="174" t="s">
        <v>10681</v>
      </c>
      <c r="O9391" s="149" t="s">
        <v>1506</v>
      </c>
      <c r="P9391" s="149" t="s">
        <v>9442</v>
      </c>
      <c r="Q9391" s="150" t="s">
        <v>10519</v>
      </c>
      <c r="R9391" s="189">
        <v>1.01</v>
      </c>
    </row>
    <row r="9392" spans="1:18" x14ac:dyDescent="0.25">
      <c r="A9392" s="132">
        <v>1092531</v>
      </c>
      <c r="B9392" s="145" t="s">
        <v>7998</v>
      </c>
      <c r="C9392" s="132">
        <v>1</v>
      </c>
      <c r="D9392" s="132" t="s">
        <v>9548</v>
      </c>
      <c r="E9392" s="186" t="s">
        <v>9548</v>
      </c>
      <c r="F9392" s="132" t="s">
        <v>9548</v>
      </c>
      <c r="G9392" s="132" t="s">
        <v>9548</v>
      </c>
      <c r="H9392" s="132" t="s">
        <v>9548</v>
      </c>
      <c r="I9392" s="132" t="s">
        <v>9548</v>
      </c>
      <c r="J9392" s="133">
        <v>0.9</v>
      </c>
      <c r="K9392" s="133">
        <v>0.9</v>
      </c>
      <c r="L9392" s="133">
        <v>0.48</v>
      </c>
      <c r="M9392" s="134" t="str">
        <f t="shared" si="146"/>
        <v>P</v>
      </c>
      <c r="N9392" s="171" t="s">
        <v>10681</v>
      </c>
      <c r="O9392" s="146" t="s">
        <v>1506</v>
      </c>
      <c r="P9392" s="146" t="s">
        <v>9442</v>
      </c>
      <c r="Q9392" s="147" t="s">
        <v>10519</v>
      </c>
      <c r="R9392" s="187">
        <v>0.95</v>
      </c>
    </row>
    <row r="9393" spans="1:18" x14ac:dyDescent="0.25">
      <c r="A9393" s="135">
        <v>1092533</v>
      </c>
      <c r="B9393" s="148" t="s">
        <v>7999</v>
      </c>
      <c r="C9393" s="135">
        <v>1</v>
      </c>
      <c r="D9393" s="135" t="s">
        <v>9548</v>
      </c>
      <c r="E9393" s="188" t="s">
        <v>9548</v>
      </c>
      <c r="F9393" s="135" t="s">
        <v>9548</v>
      </c>
      <c r="G9393" s="135" t="s">
        <v>9548</v>
      </c>
      <c r="H9393" s="135" t="s">
        <v>9548</v>
      </c>
      <c r="I9393" s="135" t="s">
        <v>9548</v>
      </c>
      <c r="J9393" s="136">
        <v>0.89</v>
      </c>
      <c r="K9393" s="136">
        <v>0.89</v>
      </c>
      <c r="L9393" s="136">
        <v>0.5</v>
      </c>
      <c r="M9393" s="137" t="str">
        <f t="shared" si="146"/>
        <v>P</v>
      </c>
      <c r="N9393" s="174" t="s">
        <v>10681</v>
      </c>
      <c r="O9393" s="149" t="s">
        <v>1506</v>
      </c>
      <c r="P9393" s="149" t="s">
        <v>9442</v>
      </c>
      <c r="Q9393" s="150" t="s">
        <v>10519</v>
      </c>
      <c r="R9393" s="189">
        <v>1.35</v>
      </c>
    </row>
    <row r="9394" spans="1:18" x14ac:dyDescent="0.25">
      <c r="A9394" s="132">
        <v>1092539</v>
      </c>
      <c r="B9394" s="145" t="s">
        <v>8000</v>
      </c>
      <c r="C9394" s="132">
        <v>3</v>
      </c>
      <c r="D9394" s="132">
        <v>192</v>
      </c>
      <c r="E9394" s="186">
        <v>16</v>
      </c>
      <c r="F9394" s="132">
        <v>244</v>
      </c>
      <c r="G9394" s="132" t="s">
        <v>21</v>
      </c>
      <c r="H9394" s="132" t="s">
        <v>21</v>
      </c>
      <c r="I9394" s="132" t="s">
        <v>21</v>
      </c>
      <c r="J9394" s="133">
        <v>2.4300000000000002</v>
      </c>
      <c r="K9394" s="133">
        <v>1.3</v>
      </c>
      <c r="L9394" s="133">
        <v>1.9</v>
      </c>
      <c r="M9394" s="134" t="str">
        <f t="shared" si="146"/>
        <v>P</v>
      </c>
      <c r="N9394" s="171" t="s">
        <v>10682</v>
      </c>
      <c r="O9394" s="146" t="s">
        <v>1500</v>
      </c>
      <c r="P9394" s="146" t="s">
        <v>9455</v>
      </c>
      <c r="Q9394" s="147" t="s">
        <v>10519</v>
      </c>
      <c r="R9394" s="187">
        <v>3.7800000000000002</v>
      </c>
    </row>
    <row r="9395" spans="1:18" x14ac:dyDescent="0.25">
      <c r="A9395" s="135">
        <v>1092546</v>
      </c>
      <c r="B9395" s="148" t="s">
        <v>8001</v>
      </c>
      <c r="C9395" s="135">
        <v>1</v>
      </c>
      <c r="D9395" s="135" t="s">
        <v>9548</v>
      </c>
      <c r="E9395" s="188" t="s">
        <v>9548</v>
      </c>
      <c r="F9395" s="135" t="s">
        <v>9548</v>
      </c>
      <c r="G9395" s="135" t="s">
        <v>9548</v>
      </c>
      <c r="H9395" s="135" t="s">
        <v>9548</v>
      </c>
      <c r="I9395" s="135" t="s">
        <v>9548</v>
      </c>
      <c r="J9395" s="136">
        <v>0.29499999999999998</v>
      </c>
      <c r="K9395" s="136">
        <v>0.29499999999999998</v>
      </c>
      <c r="L9395" s="136">
        <v>1.095</v>
      </c>
      <c r="M9395" s="137" t="str">
        <f t="shared" si="146"/>
        <v>P</v>
      </c>
      <c r="N9395" s="172" t="s">
        <v>10681</v>
      </c>
      <c r="O9395" s="149" t="s">
        <v>1506</v>
      </c>
      <c r="P9395" s="149" t="s">
        <v>9442</v>
      </c>
      <c r="Q9395" s="150" t="s">
        <v>10519</v>
      </c>
      <c r="R9395" s="189">
        <v>1.1000000000000001</v>
      </c>
    </row>
    <row r="9396" spans="1:18" x14ac:dyDescent="0.25">
      <c r="A9396" s="132">
        <v>1092550</v>
      </c>
      <c r="B9396" s="145" t="s">
        <v>8002</v>
      </c>
      <c r="C9396" s="132">
        <v>50</v>
      </c>
      <c r="D9396" s="132" t="s">
        <v>20</v>
      </c>
      <c r="E9396" s="186" t="s">
        <v>20</v>
      </c>
      <c r="F9396" s="132" t="s">
        <v>20</v>
      </c>
      <c r="G9396" s="132" t="s">
        <v>20</v>
      </c>
      <c r="H9396" s="132" t="s">
        <v>20</v>
      </c>
      <c r="I9396" s="132" t="s">
        <v>20</v>
      </c>
      <c r="J9396" s="133">
        <v>2.29</v>
      </c>
      <c r="K9396" s="133">
        <v>3.24</v>
      </c>
      <c r="L9396" s="133">
        <v>1</v>
      </c>
      <c r="M9396" s="134" t="str">
        <f t="shared" si="146"/>
        <v>P</v>
      </c>
      <c r="N9396" s="173" t="s">
        <v>10682</v>
      </c>
      <c r="O9396" s="146" t="s">
        <v>1506</v>
      </c>
      <c r="P9396" s="146" t="s">
        <v>10580</v>
      </c>
      <c r="Q9396" s="147" t="s">
        <v>10519</v>
      </c>
      <c r="R9396" s="187">
        <v>8</v>
      </c>
    </row>
    <row r="9397" spans="1:18" x14ac:dyDescent="0.25">
      <c r="A9397" s="135">
        <v>1092552</v>
      </c>
      <c r="B9397" s="148" t="s">
        <v>8852</v>
      </c>
      <c r="C9397" s="135">
        <v>1</v>
      </c>
      <c r="D9397" s="135" t="s">
        <v>20</v>
      </c>
      <c r="E9397" s="188" t="s">
        <v>20</v>
      </c>
      <c r="F9397" s="135" t="s">
        <v>20</v>
      </c>
      <c r="G9397" s="135" t="s">
        <v>20</v>
      </c>
      <c r="H9397" s="135" t="s">
        <v>20</v>
      </c>
      <c r="I9397" s="135" t="s">
        <v>20</v>
      </c>
      <c r="J9397" s="136">
        <v>4.7</v>
      </c>
      <c r="K9397" s="136">
        <v>2.6</v>
      </c>
      <c r="L9397" s="136">
        <v>2.7</v>
      </c>
      <c r="M9397" s="137" t="str">
        <f t="shared" si="146"/>
        <v>P</v>
      </c>
      <c r="N9397" s="174" t="s">
        <v>10682</v>
      </c>
      <c r="O9397" s="149" t="s">
        <v>1532</v>
      </c>
      <c r="P9397" s="149" t="s">
        <v>9847</v>
      </c>
      <c r="Q9397" s="150" t="s">
        <v>10519</v>
      </c>
      <c r="R9397" s="189">
        <v>2.8888888888888888</v>
      </c>
    </row>
    <row r="9398" spans="1:18" x14ac:dyDescent="0.25">
      <c r="A9398" s="132">
        <v>1092553</v>
      </c>
      <c r="B9398" s="145" t="s">
        <v>8853</v>
      </c>
      <c r="C9398" s="132">
        <v>1</v>
      </c>
      <c r="D9398" s="132" t="s">
        <v>20</v>
      </c>
      <c r="E9398" s="186" t="s">
        <v>20</v>
      </c>
      <c r="F9398" s="132" t="s">
        <v>20</v>
      </c>
      <c r="G9398" s="132" t="s">
        <v>20</v>
      </c>
      <c r="H9398" s="132" t="s">
        <v>20</v>
      </c>
      <c r="I9398" s="132" t="s">
        <v>20</v>
      </c>
      <c r="J9398" s="133">
        <v>4.7</v>
      </c>
      <c r="K9398" s="133">
        <v>2.6</v>
      </c>
      <c r="L9398" s="133">
        <v>2.7</v>
      </c>
      <c r="M9398" s="134" t="str">
        <f t="shared" si="146"/>
        <v>P</v>
      </c>
      <c r="N9398" s="173" t="s">
        <v>10681</v>
      </c>
      <c r="O9398" s="146" t="s">
        <v>1532</v>
      </c>
      <c r="P9398" s="146" t="s">
        <v>9847</v>
      </c>
      <c r="Q9398" s="147" t="s">
        <v>10519</v>
      </c>
      <c r="R9398" s="187">
        <v>2.8888888888888888</v>
      </c>
    </row>
    <row r="9399" spans="1:18" x14ac:dyDescent="0.25">
      <c r="A9399" s="135">
        <v>1092554</v>
      </c>
      <c r="B9399" s="148" t="s">
        <v>8854</v>
      </c>
      <c r="C9399" s="135">
        <v>1</v>
      </c>
      <c r="D9399" s="135" t="s">
        <v>20</v>
      </c>
      <c r="E9399" s="188" t="s">
        <v>20</v>
      </c>
      <c r="F9399" s="135" t="s">
        <v>20</v>
      </c>
      <c r="G9399" s="135" t="s">
        <v>20</v>
      </c>
      <c r="H9399" s="135" t="s">
        <v>20</v>
      </c>
      <c r="I9399" s="135" t="s">
        <v>20</v>
      </c>
      <c r="J9399" s="136">
        <v>4.7</v>
      </c>
      <c r="K9399" s="136">
        <v>2.6</v>
      </c>
      <c r="L9399" s="136">
        <v>2.7</v>
      </c>
      <c r="M9399" s="137" t="str">
        <f t="shared" si="146"/>
        <v>P</v>
      </c>
      <c r="N9399" s="174" t="s">
        <v>10681</v>
      </c>
      <c r="O9399" s="149" t="s">
        <v>1532</v>
      </c>
      <c r="P9399" s="149" t="s">
        <v>9847</v>
      </c>
      <c r="Q9399" s="150" t="s">
        <v>10519</v>
      </c>
      <c r="R9399" s="189">
        <v>2.8888888888888888</v>
      </c>
    </row>
    <row r="9400" spans="1:18" x14ac:dyDescent="0.25">
      <c r="A9400" s="132">
        <v>1092555</v>
      </c>
      <c r="B9400" s="145" t="s">
        <v>8003</v>
      </c>
      <c r="C9400" s="132">
        <v>6</v>
      </c>
      <c r="D9400" s="132">
        <v>910</v>
      </c>
      <c r="E9400" s="186" t="s">
        <v>21</v>
      </c>
      <c r="F9400" s="132">
        <v>1300</v>
      </c>
      <c r="G9400" s="132" t="s">
        <v>20</v>
      </c>
      <c r="H9400" s="132">
        <v>55</v>
      </c>
      <c r="I9400" s="132">
        <v>2</v>
      </c>
      <c r="J9400" s="133">
        <v>1</v>
      </c>
      <c r="K9400" s="133">
        <v>0.66</v>
      </c>
      <c r="L9400" s="133">
        <v>1.3</v>
      </c>
      <c r="M9400" s="134" t="str">
        <f t="shared" si="146"/>
        <v>P</v>
      </c>
      <c r="N9400" s="173" t="s">
        <v>10681</v>
      </c>
      <c r="O9400" s="146" t="s">
        <v>1506</v>
      </c>
      <c r="P9400" s="146" t="s">
        <v>9410</v>
      </c>
      <c r="Q9400" s="147" t="s">
        <v>10106</v>
      </c>
      <c r="R9400" s="187">
        <v>8.76</v>
      </c>
    </row>
    <row r="9401" spans="1:18" x14ac:dyDescent="0.25">
      <c r="A9401" s="135">
        <v>1092568</v>
      </c>
      <c r="B9401" s="148" t="s">
        <v>8004</v>
      </c>
      <c r="C9401" s="135">
        <v>3</v>
      </c>
      <c r="D9401" s="135">
        <v>11954</v>
      </c>
      <c r="E9401" s="188">
        <v>160</v>
      </c>
      <c r="F9401" s="135" t="s">
        <v>20</v>
      </c>
      <c r="G9401" s="135">
        <v>640</v>
      </c>
      <c r="H9401" s="135">
        <v>800</v>
      </c>
      <c r="I9401" s="135">
        <v>1</v>
      </c>
      <c r="J9401" s="136">
        <v>1.05</v>
      </c>
      <c r="K9401" s="136">
        <v>0.55000000000000004</v>
      </c>
      <c r="L9401" s="136">
        <v>0.18</v>
      </c>
      <c r="M9401" s="137" t="str">
        <f t="shared" si="146"/>
        <v>P</v>
      </c>
      <c r="N9401" s="174" t="s">
        <v>10681</v>
      </c>
      <c r="O9401" s="149" t="s">
        <v>1506</v>
      </c>
      <c r="P9401" s="149" t="s">
        <v>9410</v>
      </c>
      <c r="Q9401" s="150" t="s">
        <v>10519</v>
      </c>
      <c r="R9401" s="189">
        <v>2.61</v>
      </c>
    </row>
    <row r="9402" spans="1:18" x14ac:dyDescent="0.25">
      <c r="A9402" s="132">
        <v>1092570</v>
      </c>
      <c r="B9402" s="145" t="s">
        <v>8005</v>
      </c>
      <c r="C9402" s="132">
        <v>3</v>
      </c>
      <c r="D9402" s="132">
        <v>11954</v>
      </c>
      <c r="E9402" s="186">
        <v>160</v>
      </c>
      <c r="F9402" s="132" t="s">
        <v>20</v>
      </c>
      <c r="G9402" s="132">
        <v>640</v>
      </c>
      <c r="H9402" s="132">
        <v>800</v>
      </c>
      <c r="I9402" s="132">
        <v>1</v>
      </c>
      <c r="J9402" s="133">
        <v>1.05</v>
      </c>
      <c r="K9402" s="133">
        <v>0.55000000000000004</v>
      </c>
      <c r="L9402" s="133">
        <v>0.18</v>
      </c>
      <c r="M9402" s="134" t="str">
        <f t="shared" si="146"/>
        <v>P</v>
      </c>
      <c r="N9402" s="173" t="s">
        <v>10681</v>
      </c>
      <c r="O9402" s="146" t="s">
        <v>1506</v>
      </c>
      <c r="P9402" s="146" t="s">
        <v>9410</v>
      </c>
      <c r="Q9402" s="147" t="s">
        <v>10519</v>
      </c>
      <c r="R9402" s="187">
        <v>2.61</v>
      </c>
    </row>
    <row r="9403" spans="1:18" x14ac:dyDescent="0.25">
      <c r="A9403" s="135">
        <v>1092572</v>
      </c>
      <c r="B9403" s="148" t="s">
        <v>8006</v>
      </c>
      <c r="C9403" s="135">
        <v>3</v>
      </c>
      <c r="D9403" s="135">
        <v>11954</v>
      </c>
      <c r="E9403" s="188">
        <v>160</v>
      </c>
      <c r="F9403" s="135" t="s">
        <v>20</v>
      </c>
      <c r="G9403" s="135">
        <v>640</v>
      </c>
      <c r="H9403" s="135">
        <v>800</v>
      </c>
      <c r="I9403" s="135">
        <v>1</v>
      </c>
      <c r="J9403" s="136">
        <v>1.05</v>
      </c>
      <c r="K9403" s="136">
        <v>0.55000000000000004</v>
      </c>
      <c r="L9403" s="136">
        <v>0.18</v>
      </c>
      <c r="M9403" s="137" t="str">
        <f t="shared" si="146"/>
        <v>P</v>
      </c>
      <c r="N9403" s="174" t="s">
        <v>10681</v>
      </c>
      <c r="O9403" s="149" t="s">
        <v>1506</v>
      </c>
      <c r="P9403" s="149" t="s">
        <v>9410</v>
      </c>
      <c r="Q9403" s="150" t="s">
        <v>10519</v>
      </c>
      <c r="R9403" s="189">
        <v>2.61</v>
      </c>
    </row>
    <row r="9404" spans="1:18" x14ac:dyDescent="0.25">
      <c r="A9404" s="132">
        <v>1092574</v>
      </c>
      <c r="B9404" s="145" t="s">
        <v>8007</v>
      </c>
      <c r="C9404" s="132">
        <v>3</v>
      </c>
      <c r="D9404" s="132">
        <v>11954</v>
      </c>
      <c r="E9404" s="186">
        <v>160</v>
      </c>
      <c r="F9404" s="132" t="s">
        <v>20</v>
      </c>
      <c r="G9404" s="132">
        <v>640</v>
      </c>
      <c r="H9404" s="132">
        <v>800</v>
      </c>
      <c r="I9404" s="132">
        <v>1</v>
      </c>
      <c r="J9404" s="133">
        <v>1.05</v>
      </c>
      <c r="K9404" s="133">
        <v>0.55000000000000004</v>
      </c>
      <c r="L9404" s="133">
        <v>0.18</v>
      </c>
      <c r="M9404" s="134" t="str">
        <f t="shared" si="146"/>
        <v>P</v>
      </c>
      <c r="N9404" s="173" t="s">
        <v>10681</v>
      </c>
      <c r="O9404" s="146" t="s">
        <v>1506</v>
      </c>
      <c r="P9404" s="146" t="s">
        <v>9410</v>
      </c>
      <c r="Q9404" s="147" t="s">
        <v>10519</v>
      </c>
      <c r="R9404" s="187">
        <v>2.61</v>
      </c>
    </row>
    <row r="9405" spans="1:18" x14ac:dyDescent="0.25">
      <c r="A9405" s="135">
        <v>1092575</v>
      </c>
      <c r="B9405" s="148" t="s">
        <v>10695</v>
      </c>
      <c r="C9405" s="135">
        <v>2</v>
      </c>
      <c r="D9405" s="135" t="s">
        <v>20</v>
      </c>
      <c r="E9405" s="188" t="s">
        <v>20</v>
      </c>
      <c r="F9405" s="135" t="s">
        <v>20</v>
      </c>
      <c r="G9405" s="135" t="s">
        <v>20</v>
      </c>
      <c r="H9405" s="135" t="s">
        <v>20</v>
      </c>
      <c r="I9405" s="135" t="s">
        <v>20</v>
      </c>
      <c r="J9405" s="136">
        <v>5.2</v>
      </c>
      <c r="K9405" s="136">
        <v>4.4000000000000004</v>
      </c>
      <c r="L9405" s="136">
        <v>6.3</v>
      </c>
      <c r="M9405" s="137" t="str">
        <f t="shared" si="146"/>
        <v>P</v>
      </c>
      <c r="N9405" s="174" t="s">
        <v>10682</v>
      </c>
      <c r="O9405" s="149" t="s">
        <v>1500</v>
      </c>
      <c r="P9405" s="149" t="s">
        <v>9456</v>
      </c>
      <c r="Q9405" s="150" t="s">
        <v>10519</v>
      </c>
      <c r="R9405" s="189">
        <v>27.164179104477608</v>
      </c>
    </row>
    <row r="9406" spans="1:18" x14ac:dyDescent="0.25">
      <c r="A9406" s="132">
        <v>1092576</v>
      </c>
      <c r="B9406" s="145" t="s">
        <v>8008</v>
      </c>
      <c r="C9406" s="132">
        <v>3</v>
      </c>
      <c r="D9406" s="132">
        <v>11954</v>
      </c>
      <c r="E9406" s="186">
        <v>160</v>
      </c>
      <c r="F9406" s="132" t="s">
        <v>20</v>
      </c>
      <c r="G9406" s="132">
        <v>640</v>
      </c>
      <c r="H9406" s="132">
        <v>800</v>
      </c>
      <c r="I9406" s="132">
        <v>1</v>
      </c>
      <c r="J9406" s="133">
        <v>1.07</v>
      </c>
      <c r="K9406" s="133">
        <v>0.7</v>
      </c>
      <c r="L9406" s="133">
        <v>0.16</v>
      </c>
      <c r="M9406" s="134" t="str">
        <f t="shared" si="146"/>
        <v>P</v>
      </c>
      <c r="N9406" s="171" t="s">
        <v>10681</v>
      </c>
      <c r="O9406" s="146" t="s">
        <v>1506</v>
      </c>
      <c r="P9406" s="146" t="s">
        <v>9410</v>
      </c>
      <c r="Q9406" s="147" t="s">
        <v>10519</v>
      </c>
      <c r="R9406" s="187">
        <v>2.61</v>
      </c>
    </row>
    <row r="9407" spans="1:18" x14ac:dyDescent="0.25">
      <c r="A9407" s="135">
        <v>1092577</v>
      </c>
      <c r="B9407" s="148" t="s">
        <v>8009</v>
      </c>
      <c r="C9407" s="135">
        <v>3</v>
      </c>
      <c r="D9407" s="135">
        <v>11954</v>
      </c>
      <c r="E9407" s="188">
        <v>160</v>
      </c>
      <c r="F9407" s="135" t="s">
        <v>20</v>
      </c>
      <c r="G9407" s="135">
        <v>500</v>
      </c>
      <c r="H9407" s="135">
        <v>800</v>
      </c>
      <c r="I9407" s="135">
        <v>1</v>
      </c>
      <c r="J9407" s="136">
        <v>1.08</v>
      </c>
      <c r="K9407" s="136">
        <v>0.6</v>
      </c>
      <c r="L9407" s="136">
        <v>0.17</v>
      </c>
      <c r="M9407" s="137" t="str">
        <f t="shared" si="146"/>
        <v>P</v>
      </c>
      <c r="N9407" s="174" t="s">
        <v>10681</v>
      </c>
      <c r="O9407" s="149" t="s">
        <v>1506</v>
      </c>
      <c r="P9407" s="149" t="s">
        <v>9410</v>
      </c>
      <c r="Q9407" s="150" t="s">
        <v>10519</v>
      </c>
      <c r="R9407" s="189">
        <v>2.58</v>
      </c>
    </row>
    <row r="9408" spans="1:18" x14ac:dyDescent="0.25">
      <c r="A9408" s="132">
        <v>1092579</v>
      </c>
      <c r="B9408" s="145" t="s">
        <v>8010</v>
      </c>
      <c r="C9408" s="132">
        <v>3</v>
      </c>
      <c r="D9408" s="132">
        <v>11954</v>
      </c>
      <c r="E9408" s="186">
        <v>160</v>
      </c>
      <c r="F9408" s="132" t="s">
        <v>20</v>
      </c>
      <c r="G9408" s="132">
        <v>640</v>
      </c>
      <c r="H9408" s="132">
        <v>800</v>
      </c>
      <c r="I9408" s="132">
        <v>1</v>
      </c>
      <c r="J9408" s="133">
        <v>1.03</v>
      </c>
      <c r="K9408" s="133">
        <v>0.16</v>
      </c>
      <c r="L9408" s="133">
        <v>0.16</v>
      </c>
      <c r="M9408" s="134" t="str">
        <f t="shared" si="146"/>
        <v>P</v>
      </c>
      <c r="N9408" s="171" t="s">
        <v>10681</v>
      </c>
      <c r="O9408" s="146" t="s">
        <v>1506</v>
      </c>
      <c r="P9408" s="146" t="s">
        <v>9410</v>
      </c>
      <c r="Q9408" s="147" t="s">
        <v>10519</v>
      </c>
      <c r="R9408" s="187">
        <v>2.61</v>
      </c>
    </row>
    <row r="9409" spans="1:18" x14ac:dyDescent="0.25">
      <c r="A9409" s="135">
        <v>1092598</v>
      </c>
      <c r="B9409" s="148" t="s">
        <v>8011</v>
      </c>
      <c r="C9409" s="135">
        <v>1</v>
      </c>
      <c r="D9409" s="135">
        <v>1</v>
      </c>
      <c r="E9409" s="188" t="s">
        <v>21</v>
      </c>
      <c r="F9409" s="135" t="s">
        <v>21</v>
      </c>
      <c r="G9409" s="135" t="s">
        <v>21</v>
      </c>
      <c r="H9409" s="135" t="s">
        <v>21</v>
      </c>
      <c r="I9409" s="135" t="s">
        <v>21</v>
      </c>
      <c r="J9409" s="136">
        <v>16.600000000000001</v>
      </c>
      <c r="K9409" s="136">
        <v>9.5</v>
      </c>
      <c r="L9409" s="136">
        <v>16.399999999999999</v>
      </c>
      <c r="M9409" s="137" t="str">
        <f t="shared" si="146"/>
        <v>P</v>
      </c>
      <c r="N9409" s="172" t="s">
        <v>10682</v>
      </c>
      <c r="O9409" s="149" t="s">
        <v>1578</v>
      </c>
      <c r="P9409" s="149" t="s">
        <v>10073</v>
      </c>
      <c r="Q9409" s="150" t="s">
        <v>10519</v>
      </c>
      <c r="R9409" s="189">
        <v>6444.25</v>
      </c>
    </row>
    <row r="9410" spans="1:18" x14ac:dyDescent="0.25">
      <c r="A9410" s="132">
        <v>1092600</v>
      </c>
      <c r="B9410" s="145" t="s">
        <v>10393</v>
      </c>
      <c r="C9410" s="132">
        <v>1</v>
      </c>
      <c r="D9410" s="132" t="s">
        <v>20</v>
      </c>
      <c r="E9410" s="186" t="s">
        <v>20</v>
      </c>
      <c r="F9410" s="132" t="s">
        <v>20</v>
      </c>
      <c r="G9410" s="132" t="s">
        <v>20</v>
      </c>
      <c r="H9410" s="132" t="s">
        <v>20</v>
      </c>
      <c r="I9410" s="132" t="s">
        <v>20</v>
      </c>
      <c r="J9410" s="133">
        <v>4.7</v>
      </c>
      <c r="K9410" s="133">
        <v>2.6</v>
      </c>
      <c r="L9410" s="133">
        <v>2.7</v>
      </c>
      <c r="M9410" s="134" t="str">
        <f t="shared" ref="M9410:M9473" si="147">HYPERLINK(CONCATENATE("T:\Distribution Centre\RDC Department Shared\Cubiscan photos","\",A9410,"-pac.jpg"),"P")</f>
        <v>P</v>
      </c>
      <c r="N9410" s="171" t="s">
        <v>10681</v>
      </c>
      <c r="O9410" s="146" t="s">
        <v>1532</v>
      </c>
      <c r="P9410" s="146" t="s">
        <v>9847</v>
      </c>
      <c r="Q9410" s="147" t="s">
        <v>10519</v>
      </c>
      <c r="R9410" s="187">
        <v>2.8888888888888888</v>
      </c>
    </row>
    <row r="9411" spans="1:18" x14ac:dyDescent="0.25">
      <c r="A9411" s="135">
        <v>1092601</v>
      </c>
      <c r="B9411" s="148" t="s">
        <v>8855</v>
      </c>
      <c r="C9411" s="135">
        <v>1</v>
      </c>
      <c r="D9411" s="135" t="s">
        <v>20</v>
      </c>
      <c r="E9411" s="188" t="s">
        <v>20</v>
      </c>
      <c r="F9411" s="135" t="s">
        <v>20</v>
      </c>
      <c r="G9411" s="135" t="s">
        <v>20</v>
      </c>
      <c r="H9411" s="135" t="s">
        <v>20</v>
      </c>
      <c r="I9411" s="135" t="s">
        <v>20</v>
      </c>
      <c r="J9411" s="136">
        <v>1.9</v>
      </c>
      <c r="K9411" s="136">
        <v>0.5</v>
      </c>
      <c r="L9411" s="136">
        <v>2</v>
      </c>
      <c r="M9411" s="137" t="str">
        <f t="shared" si="147"/>
        <v>P</v>
      </c>
      <c r="N9411" s="172" t="s">
        <v>10682</v>
      </c>
      <c r="O9411" s="149" t="s">
        <v>1532</v>
      </c>
      <c r="P9411" s="149" t="s">
        <v>9920</v>
      </c>
      <c r="Q9411" s="150" t="s">
        <v>10519</v>
      </c>
      <c r="R9411" s="189">
        <v>3.9722222222222223</v>
      </c>
    </row>
    <row r="9412" spans="1:18" x14ac:dyDescent="0.25">
      <c r="A9412" s="132">
        <v>1092602</v>
      </c>
      <c r="B9412" s="145" t="s">
        <v>8856</v>
      </c>
      <c r="C9412" s="132">
        <v>1</v>
      </c>
      <c r="D9412" s="132" t="s">
        <v>20</v>
      </c>
      <c r="E9412" s="186" t="s">
        <v>20</v>
      </c>
      <c r="F9412" s="132" t="s">
        <v>20</v>
      </c>
      <c r="G9412" s="132" t="s">
        <v>20</v>
      </c>
      <c r="H9412" s="132" t="s">
        <v>20</v>
      </c>
      <c r="I9412" s="132" t="s">
        <v>20</v>
      </c>
      <c r="J9412" s="133">
        <v>1.9</v>
      </c>
      <c r="K9412" s="133">
        <v>0.5</v>
      </c>
      <c r="L9412" s="133">
        <v>2</v>
      </c>
      <c r="M9412" s="134" t="str">
        <f t="shared" si="147"/>
        <v>P</v>
      </c>
      <c r="N9412" s="173" t="s">
        <v>10682</v>
      </c>
      <c r="O9412" s="146" t="s">
        <v>1532</v>
      </c>
      <c r="P9412" s="146" t="s">
        <v>9920</v>
      </c>
      <c r="Q9412" s="147" t="s">
        <v>10519</v>
      </c>
      <c r="R9412" s="187">
        <v>4.5277777777777777</v>
      </c>
    </row>
    <row r="9413" spans="1:18" x14ac:dyDescent="0.25">
      <c r="A9413" s="135">
        <v>1092603</v>
      </c>
      <c r="B9413" s="148" t="s">
        <v>8857</v>
      </c>
      <c r="C9413" s="135">
        <v>1</v>
      </c>
      <c r="D9413" s="135" t="s">
        <v>20</v>
      </c>
      <c r="E9413" s="188" t="s">
        <v>20</v>
      </c>
      <c r="F9413" s="135" t="s">
        <v>20</v>
      </c>
      <c r="G9413" s="135" t="s">
        <v>20</v>
      </c>
      <c r="H9413" s="135" t="s">
        <v>20</v>
      </c>
      <c r="I9413" s="135" t="s">
        <v>20</v>
      </c>
      <c r="J9413" s="136">
        <v>1.9</v>
      </c>
      <c r="K9413" s="136">
        <v>0.5</v>
      </c>
      <c r="L9413" s="136">
        <v>2</v>
      </c>
      <c r="M9413" s="137" t="str">
        <f t="shared" si="147"/>
        <v>P</v>
      </c>
      <c r="N9413" s="174" t="s">
        <v>10682</v>
      </c>
      <c r="O9413" s="149" t="s">
        <v>1532</v>
      </c>
      <c r="P9413" s="149" t="s">
        <v>9920</v>
      </c>
      <c r="Q9413" s="150" t="s">
        <v>10519</v>
      </c>
      <c r="R9413" s="189">
        <v>4.5277777777777777</v>
      </c>
    </row>
    <row r="9414" spans="1:18" x14ac:dyDescent="0.25">
      <c r="A9414" s="132">
        <v>1092605</v>
      </c>
      <c r="B9414" s="145" t="s">
        <v>8858</v>
      </c>
      <c r="C9414" s="132">
        <v>1</v>
      </c>
      <c r="D9414" s="132" t="s">
        <v>20</v>
      </c>
      <c r="E9414" s="186" t="s">
        <v>20</v>
      </c>
      <c r="F9414" s="132" t="s">
        <v>20</v>
      </c>
      <c r="G9414" s="132" t="s">
        <v>20</v>
      </c>
      <c r="H9414" s="132" t="s">
        <v>20</v>
      </c>
      <c r="I9414" s="132" t="s">
        <v>20</v>
      </c>
      <c r="J9414" s="133">
        <v>1.9</v>
      </c>
      <c r="K9414" s="133">
        <v>0.5</v>
      </c>
      <c r="L9414" s="133">
        <v>2</v>
      </c>
      <c r="M9414" s="134" t="str">
        <f t="shared" si="147"/>
        <v>P</v>
      </c>
      <c r="N9414" s="173" t="s">
        <v>10682</v>
      </c>
      <c r="O9414" s="146" t="s">
        <v>1532</v>
      </c>
      <c r="P9414" s="146" t="s">
        <v>9920</v>
      </c>
      <c r="Q9414" s="147" t="s">
        <v>10519</v>
      </c>
      <c r="R9414" s="187">
        <v>3.9722222222222223</v>
      </c>
    </row>
    <row r="9415" spans="1:18" x14ac:dyDescent="0.25">
      <c r="A9415" s="135">
        <v>1092606</v>
      </c>
      <c r="B9415" s="148" t="s">
        <v>8859</v>
      </c>
      <c r="C9415" s="135">
        <v>12</v>
      </c>
      <c r="D9415" s="135">
        <v>550</v>
      </c>
      <c r="E9415" s="188" t="s">
        <v>21</v>
      </c>
      <c r="F9415" s="135">
        <v>850</v>
      </c>
      <c r="G9415" s="135" t="s">
        <v>20</v>
      </c>
      <c r="H9415" s="135" t="s">
        <v>20</v>
      </c>
      <c r="I9415" s="135" t="s">
        <v>20</v>
      </c>
      <c r="J9415" s="136">
        <v>1.91</v>
      </c>
      <c r="K9415" s="136">
        <v>1.23</v>
      </c>
      <c r="L9415" s="136">
        <v>0.88</v>
      </c>
      <c r="M9415" s="137" t="str">
        <f t="shared" si="147"/>
        <v>P</v>
      </c>
      <c r="N9415" s="174" t="s">
        <v>10681</v>
      </c>
      <c r="O9415" s="149" t="s">
        <v>1506</v>
      </c>
      <c r="P9415" s="149" t="s">
        <v>9409</v>
      </c>
      <c r="Q9415" s="150" t="s">
        <v>10519</v>
      </c>
      <c r="R9415" s="189">
        <v>3</v>
      </c>
    </row>
    <row r="9416" spans="1:18" x14ac:dyDescent="0.25">
      <c r="A9416" s="132">
        <v>1092607</v>
      </c>
      <c r="B9416" s="145" t="s">
        <v>8860</v>
      </c>
      <c r="C9416" s="132">
        <v>12</v>
      </c>
      <c r="D9416" s="132">
        <v>550</v>
      </c>
      <c r="E9416" s="186" t="s">
        <v>21</v>
      </c>
      <c r="F9416" s="132">
        <v>850</v>
      </c>
      <c r="G9416" s="132" t="s">
        <v>20</v>
      </c>
      <c r="H9416" s="132">
        <v>45</v>
      </c>
      <c r="I9416" s="132">
        <v>1</v>
      </c>
      <c r="J9416" s="133">
        <v>1.92</v>
      </c>
      <c r="K9416" s="133">
        <v>1.2</v>
      </c>
      <c r="L9416" s="133">
        <v>0.9</v>
      </c>
      <c r="M9416" s="134" t="str">
        <f t="shared" si="147"/>
        <v>P</v>
      </c>
      <c r="N9416" s="173" t="s">
        <v>10681</v>
      </c>
      <c r="O9416" s="146" t="s">
        <v>1506</v>
      </c>
      <c r="P9416" s="146" t="s">
        <v>9409</v>
      </c>
      <c r="Q9416" s="147" t="s">
        <v>10519</v>
      </c>
      <c r="R9416" s="187">
        <v>3</v>
      </c>
    </row>
    <row r="9417" spans="1:18" x14ac:dyDescent="0.25">
      <c r="A9417" s="135">
        <v>1092608</v>
      </c>
      <c r="B9417" s="148" t="s">
        <v>8861</v>
      </c>
      <c r="C9417" s="135">
        <v>12</v>
      </c>
      <c r="D9417" s="135">
        <v>550</v>
      </c>
      <c r="E9417" s="188" t="s">
        <v>21</v>
      </c>
      <c r="F9417" s="135">
        <v>800</v>
      </c>
      <c r="G9417" s="135" t="s">
        <v>20</v>
      </c>
      <c r="H9417" s="135" t="s">
        <v>20</v>
      </c>
      <c r="I9417" s="135" t="s">
        <v>20</v>
      </c>
      <c r="J9417" s="136">
        <v>1.9</v>
      </c>
      <c r="K9417" s="136">
        <v>1.2</v>
      </c>
      <c r="L9417" s="136">
        <v>0.86</v>
      </c>
      <c r="M9417" s="137" t="str">
        <f t="shared" si="147"/>
        <v>P</v>
      </c>
      <c r="N9417" s="174" t="s">
        <v>10681</v>
      </c>
      <c r="O9417" s="149" t="s">
        <v>1506</v>
      </c>
      <c r="P9417" s="149" t="s">
        <v>9409</v>
      </c>
      <c r="Q9417" s="150" t="s">
        <v>10519</v>
      </c>
      <c r="R9417" s="189">
        <v>3</v>
      </c>
    </row>
    <row r="9418" spans="1:18" x14ac:dyDescent="0.25">
      <c r="A9418" s="132">
        <v>1092609</v>
      </c>
      <c r="B9418" s="145" t="s">
        <v>8862</v>
      </c>
      <c r="C9418" s="132">
        <v>12</v>
      </c>
      <c r="D9418" s="132">
        <v>550</v>
      </c>
      <c r="E9418" s="186" t="s">
        <v>21</v>
      </c>
      <c r="F9418" s="132">
        <v>800</v>
      </c>
      <c r="G9418" s="132" t="s">
        <v>20</v>
      </c>
      <c r="H9418" s="132" t="s">
        <v>20</v>
      </c>
      <c r="I9418" s="132" t="s">
        <v>20</v>
      </c>
      <c r="J9418" s="133">
        <v>1.94</v>
      </c>
      <c r="K9418" s="133">
        <v>1.22</v>
      </c>
      <c r="L9418" s="133">
        <v>0.86</v>
      </c>
      <c r="M9418" s="134" t="str">
        <f t="shared" si="147"/>
        <v>P</v>
      </c>
      <c r="N9418" s="173" t="s">
        <v>10681</v>
      </c>
      <c r="O9418" s="146" t="s">
        <v>1506</v>
      </c>
      <c r="P9418" s="146" t="s">
        <v>9409</v>
      </c>
      <c r="Q9418" s="147" t="s">
        <v>10519</v>
      </c>
      <c r="R9418" s="187">
        <v>3</v>
      </c>
    </row>
    <row r="9419" spans="1:18" x14ac:dyDescent="0.25">
      <c r="A9419" s="135">
        <v>1092610</v>
      </c>
      <c r="B9419" s="148" t="s">
        <v>8863</v>
      </c>
      <c r="C9419" s="135">
        <v>12</v>
      </c>
      <c r="D9419" s="135">
        <v>550</v>
      </c>
      <c r="E9419" s="188" t="s">
        <v>21</v>
      </c>
      <c r="F9419" s="135">
        <v>800</v>
      </c>
      <c r="G9419" s="135" t="s">
        <v>20</v>
      </c>
      <c r="H9419" s="135">
        <v>45</v>
      </c>
      <c r="I9419" s="135">
        <v>1</v>
      </c>
      <c r="J9419" s="136">
        <v>1.9</v>
      </c>
      <c r="K9419" s="136">
        <v>1.22</v>
      </c>
      <c r="L9419" s="136">
        <v>0.87</v>
      </c>
      <c r="M9419" s="137" t="str">
        <f t="shared" si="147"/>
        <v>P</v>
      </c>
      <c r="N9419" s="174" t="s">
        <v>10681</v>
      </c>
      <c r="O9419" s="149" t="s">
        <v>1506</v>
      </c>
      <c r="P9419" s="149" t="s">
        <v>9409</v>
      </c>
      <c r="Q9419" s="150" t="s">
        <v>10519</v>
      </c>
      <c r="R9419" s="189">
        <v>2.88</v>
      </c>
    </row>
    <row r="9420" spans="1:18" x14ac:dyDescent="0.25">
      <c r="A9420" s="132">
        <v>1092611</v>
      </c>
      <c r="B9420" s="145" t="s">
        <v>10394</v>
      </c>
      <c r="C9420" s="132">
        <v>6</v>
      </c>
      <c r="D9420" s="132">
        <v>811</v>
      </c>
      <c r="E9420" s="186" t="s">
        <v>20</v>
      </c>
      <c r="F9420" s="132" t="s">
        <v>20</v>
      </c>
      <c r="G9420" s="132" t="s">
        <v>20</v>
      </c>
      <c r="H9420" s="132" t="s">
        <v>20</v>
      </c>
      <c r="I9420" s="132" t="s">
        <v>20</v>
      </c>
      <c r="J9420" s="133">
        <v>1.1599999999999999</v>
      </c>
      <c r="K9420" s="133">
        <v>0.85</v>
      </c>
      <c r="L9420" s="133">
        <v>1.25</v>
      </c>
      <c r="M9420" s="134" t="str">
        <f t="shared" si="147"/>
        <v>P</v>
      </c>
      <c r="N9420" s="173" t="s">
        <v>10681</v>
      </c>
      <c r="O9420" s="146" t="s">
        <v>1506</v>
      </c>
      <c r="P9420" s="146" t="s">
        <v>10455</v>
      </c>
      <c r="Q9420" s="147" t="s">
        <v>10519</v>
      </c>
      <c r="R9420" s="187">
        <v>5.88</v>
      </c>
    </row>
    <row r="9421" spans="1:18" x14ac:dyDescent="0.25">
      <c r="A9421" s="135">
        <v>1092612</v>
      </c>
      <c r="B9421" s="148" t="s">
        <v>8864</v>
      </c>
      <c r="C9421" s="135">
        <v>8</v>
      </c>
      <c r="D9421" s="135">
        <v>462</v>
      </c>
      <c r="E9421" s="188" t="s">
        <v>21</v>
      </c>
      <c r="F9421" s="135">
        <v>756</v>
      </c>
      <c r="G9421" s="135" t="s">
        <v>20</v>
      </c>
      <c r="H9421" s="135">
        <v>24</v>
      </c>
      <c r="I9421" s="135">
        <v>3</v>
      </c>
      <c r="J9421" s="136">
        <v>1.69</v>
      </c>
      <c r="K9421" s="136">
        <v>1.61</v>
      </c>
      <c r="L9421" s="136">
        <v>0.81</v>
      </c>
      <c r="M9421" s="137" t="str">
        <f t="shared" si="147"/>
        <v>P</v>
      </c>
      <c r="N9421" s="174" t="s">
        <v>10681</v>
      </c>
      <c r="O9421" s="149" t="s">
        <v>1578</v>
      </c>
      <c r="P9421" s="149" t="s">
        <v>10582</v>
      </c>
      <c r="Q9421" s="150" t="s">
        <v>10519</v>
      </c>
      <c r="R9421" s="189">
        <v>4.4800000000000004</v>
      </c>
    </row>
    <row r="9422" spans="1:18" x14ac:dyDescent="0.25">
      <c r="A9422" s="132">
        <v>1092613</v>
      </c>
      <c r="B9422" s="145" t="s">
        <v>8865</v>
      </c>
      <c r="C9422" s="132">
        <v>8</v>
      </c>
      <c r="D9422" s="132">
        <v>462</v>
      </c>
      <c r="E9422" s="186" t="s">
        <v>21</v>
      </c>
      <c r="F9422" s="132">
        <v>756</v>
      </c>
      <c r="G9422" s="132" t="s">
        <v>20</v>
      </c>
      <c r="H9422" s="132">
        <v>40</v>
      </c>
      <c r="I9422" s="132">
        <v>1</v>
      </c>
      <c r="J9422" s="133">
        <v>1.62</v>
      </c>
      <c r="K9422" s="133">
        <v>1.66</v>
      </c>
      <c r="L9422" s="133">
        <v>0.8</v>
      </c>
      <c r="M9422" s="134" t="str">
        <f t="shared" si="147"/>
        <v>P</v>
      </c>
      <c r="N9422" s="173" t="s">
        <v>10681</v>
      </c>
      <c r="O9422" s="146" t="s">
        <v>1578</v>
      </c>
      <c r="P9422" s="146" t="s">
        <v>10582</v>
      </c>
      <c r="Q9422" s="147" t="s">
        <v>10519</v>
      </c>
      <c r="R9422" s="187">
        <v>4.4000000000000004</v>
      </c>
    </row>
    <row r="9423" spans="1:18" x14ac:dyDescent="0.25">
      <c r="A9423" s="135">
        <v>1092614</v>
      </c>
      <c r="B9423" s="148" t="s">
        <v>10074</v>
      </c>
      <c r="C9423" s="135">
        <v>30</v>
      </c>
      <c r="D9423" s="135">
        <v>1110</v>
      </c>
      <c r="E9423" s="188">
        <v>37</v>
      </c>
      <c r="F9423" s="135">
        <v>1665</v>
      </c>
      <c r="G9423" s="135" t="s">
        <v>20</v>
      </c>
      <c r="H9423" s="135">
        <v>148</v>
      </c>
      <c r="I9423" s="135">
        <v>1</v>
      </c>
      <c r="J9423" s="136">
        <v>1</v>
      </c>
      <c r="K9423" s="136">
        <v>2.2599999999999998</v>
      </c>
      <c r="L9423" s="136">
        <v>0.3</v>
      </c>
      <c r="M9423" s="137" t="str">
        <f t="shared" si="147"/>
        <v>P</v>
      </c>
      <c r="N9423" s="172" t="s">
        <v>10681</v>
      </c>
      <c r="O9423" s="149" t="s">
        <v>1578</v>
      </c>
      <c r="P9423" s="149" t="s">
        <v>9412</v>
      </c>
      <c r="Q9423" s="150" t="s">
        <v>10519</v>
      </c>
      <c r="R9423" s="189">
        <v>4.2</v>
      </c>
    </row>
    <row r="9424" spans="1:18" x14ac:dyDescent="0.25">
      <c r="A9424" s="132">
        <v>1092615</v>
      </c>
      <c r="B9424" s="145" t="s">
        <v>10075</v>
      </c>
      <c r="C9424" s="132">
        <v>30</v>
      </c>
      <c r="D9424" s="132">
        <v>1110</v>
      </c>
      <c r="E9424" s="186">
        <v>37</v>
      </c>
      <c r="F9424" s="132">
        <v>1850</v>
      </c>
      <c r="G9424" s="132" t="s">
        <v>20</v>
      </c>
      <c r="H9424" s="132">
        <v>185</v>
      </c>
      <c r="I9424" s="132">
        <v>1</v>
      </c>
      <c r="J9424" s="133">
        <v>1.03</v>
      </c>
      <c r="K9424" s="133">
        <v>2.34</v>
      </c>
      <c r="L9424" s="133">
        <v>0.5</v>
      </c>
      <c r="M9424" s="134" t="str">
        <f t="shared" si="147"/>
        <v>P</v>
      </c>
      <c r="N9424" s="173" t="s">
        <v>10681</v>
      </c>
      <c r="O9424" s="146" t="s">
        <v>1578</v>
      </c>
      <c r="P9424" s="146" t="s">
        <v>9412</v>
      </c>
      <c r="Q9424" s="147" t="s">
        <v>10519</v>
      </c>
      <c r="R9424" s="187">
        <v>4.2</v>
      </c>
    </row>
    <row r="9425" spans="1:18" x14ac:dyDescent="0.25">
      <c r="A9425" s="135">
        <v>1092616</v>
      </c>
      <c r="B9425" s="148" t="s">
        <v>8012</v>
      </c>
      <c r="C9425" s="135">
        <v>1</v>
      </c>
      <c r="D9425" s="135" t="s">
        <v>20</v>
      </c>
      <c r="E9425" s="188" t="s">
        <v>20</v>
      </c>
      <c r="F9425" s="135" t="s">
        <v>20</v>
      </c>
      <c r="G9425" s="135" t="s">
        <v>20</v>
      </c>
      <c r="H9425" s="135" t="s">
        <v>20</v>
      </c>
      <c r="I9425" s="135" t="s">
        <v>20</v>
      </c>
      <c r="J9425" s="136">
        <v>1.03</v>
      </c>
      <c r="K9425" s="136">
        <v>1.04</v>
      </c>
      <c r="L9425" s="136">
        <v>1.3</v>
      </c>
      <c r="M9425" s="137" t="str">
        <f t="shared" si="147"/>
        <v>P</v>
      </c>
      <c r="N9425" s="172" t="s">
        <v>10681</v>
      </c>
      <c r="O9425" s="149" t="s">
        <v>1532</v>
      </c>
      <c r="P9425" s="149" t="s">
        <v>9847</v>
      </c>
      <c r="Q9425" s="150" t="s">
        <v>10519</v>
      </c>
      <c r="R9425" s="189">
        <v>0.48888888888888887</v>
      </c>
    </row>
    <row r="9426" spans="1:18" x14ac:dyDescent="0.25">
      <c r="A9426" s="132">
        <v>1092617</v>
      </c>
      <c r="B9426" s="145" t="s">
        <v>8013</v>
      </c>
      <c r="C9426" s="132">
        <v>1</v>
      </c>
      <c r="D9426" s="132" t="s">
        <v>20</v>
      </c>
      <c r="E9426" s="186" t="s">
        <v>20</v>
      </c>
      <c r="F9426" s="132" t="s">
        <v>20</v>
      </c>
      <c r="G9426" s="132" t="s">
        <v>20</v>
      </c>
      <c r="H9426" s="132" t="s">
        <v>20</v>
      </c>
      <c r="I9426" s="132" t="s">
        <v>20</v>
      </c>
      <c r="J9426" s="133">
        <v>3.3</v>
      </c>
      <c r="K9426" s="133">
        <v>1.2</v>
      </c>
      <c r="L9426" s="133">
        <v>1.2999999999999999E-2</v>
      </c>
      <c r="M9426" s="134" t="str">
        <f t="shared" si="147"/>
        <v>P</v>
      </c>
      <c r="N9426" s="171" t="s">
        <v>10682</v>
      </c>
      <c r="O9426" s="146" t="s">
        <v>1506</v>
      </c>
      <c r="P9426" s="146" t="s">
        <v>9498</v>
      </c>
      <c r="Q9426" s="147" t="s">
        <v>10519</v>
      </c>
      <c r="R9426" s="187">
        <v>0.88</v>
      </c>
    </row>
    <row r="9427" spans="1:18" x14ac:dyDescent="0.25">
      <c r="A9427" s="135">
        <v>1092622</v>
      </c>
      <c r="B9427" s="148" t="s">
        <v>8014</v>
      </c>
      <c r="C9427" s="135">
        <v>1</v>
      </c>
      <c r="D9427" s="135" t="s">
        <v>20</v>
      </c>
      <c r="E9427" s="188" t="s">
        <v>20</v>
      </c>
      <c r="F9427" s="135" t="s">
        <v>20</v>
      </c>
      <c r="G9427" s="135" t="s">
        <v>20</v>
      </c>
      <c r="H9427" s="135" t="s">
        <v>20</v>
      </c>
      <c r="I9427" s="135" t="s">
        <v>20</v>
      </c>
      <c r="J9427" s="136">
        <v>4.0999999999999996</v>
      </c>
      <c r="K9427" s="136">
        <v>2.5</v>
      </c>
      <c r="L9427" s="136">
        <v>1.5</v>
      </c>
      <c r="M9427" s="137" t="str">
        <f t="shared" si="147"/>
        <v>P</v>
      </c>
      <c r="N9427" s="172" t="s">
        <v>10681</v>
      </c>
      <c r="O9427" s="149" t="s">
        <v>3270</v>
      </c>
      <c r="P9427" s="149" t="s">
        <v>9884</v>
      </c>
      <c r="Q9427" s="150" t="s">
        <v>10519</v>
      </c>
      <c r="R9427" s="189">
        <v>0.24157303370786518</v>
      </c>
    </row>
    <row r="9428" spans="1:18" x14ac:dyDescent="0.25">
      <c r="A9428" s="132">
        <v>1092624</v>
      </c>
      <c r="B9428" s="145" t="s">
        <v>8015</v>
      </c>
      <c r="C9428" s="132">
        <v>1</v>
      </c>
      <c r="D9428" s="132" t="s">
        <v>20</v>
      </c>
      <c r="E9428" s="186" t="s">
        <v>20</v>
      </c>
      <c r="F9428" s="132" t="s">
        <v>20</v>
      </c>
      <c r="G9428" s="132" t="s">
        <v>20</v>
      </c>
      <c r="H9428" s="132" t="s">
        <v>20</v>
      </c>
      <c r="I9428" s="132" t="s">
        <v>20</v>
      </c>
      <c r="J9428" s="133">
        <v>2.65</v>
      </c>
      <c r="K9428" s="133">
        <v>6.1</v>
      </c>
      <c r="L9428" s="133">
        <v>0.52</v>
      </c>
      <c r="M9428" s="134" t="str">
        <f t="shared" si="147"/>
        <v>P</v>
      </c>
      <c r="N9428" s="171" t="s">
        <v>10682</v>
      </c>
      <c r="O9428" s="146" t="s">
        <v>1506</v>
      </c>
      <c r="P9428" s="146" t="s">
        <v>9401</v>
      </c>
      <c r="Q9428" s="147" t="s">
        <v>10519</v>
      </c>
      <c r="R9428" s="187">
        <v>8.0500000000000007</v>
      </c>
    </row>
    <row r="9429" spans="1:18" x14ac:dyDescent="0.25">
      <c r="A9429" s="135">
        <v>1092625</v>
      </c>
      <c r="B9429" s="148" t="s">
        <v>8016</v>
      </c>
      <c r="C9429" s="135">
        <v>1</v>
      </c>
      <c r="D9429" s="135" t="s">
        <v>20</v>
      </c>
      <c r="E9429" s="188" t="s">
        <v>20</v>
      </c>
      <c r="F9429" s="135" t="s">
        <v>20</v>
      </c>
      <c r="G9429" s="135" t="s">
        <v>20</v>
      </c>
      <c r="H9429" s="135" t="s">
        <v>20</v>
      </c>
      <c r="I9429" s="135" t="s">
        <v>20</v>
      </c>
      <c r="J9429" s="136">
        <v>1.95</v>
      </c>
      <c r="K9429" s="136">
        <v>1.65</v>
      </c>
      <c r="L9429" s="136">
        <v>1.05</v>
      </c>
      <c r="M9429" s="137" t="str">
        <f t="shared" si="147"/>
        <v>P</v>
      </c>
      <c r="N9429" s="172" t="s">
        <v>10682</v>
      </c>
      <c r="O9429" s="149" t="s">
        <v>1506</v>
      </c>
      <c r="P9429" s="149" t="s">
        <v>9401</v>
      </c>
      <c r="Q9429" s="150" t="s">
        <v>10519</v>
      </c>
      <c r="R9429" s="189">
        <v>6.69</v>
      </c>
    </row>
    <row r="9430" spans="1:18" x14ac:dyDescent="0.25">
      <c r="A9430" s="132">
        <v>1092626</v>
      </c>
      <c r="B9430" s="145" t="s">
        <v>8017</v>
      </c>
      <c r="C9430" s="132">
        <v>1</v>
      </c>
      <c r="D9430" s="132" t="s">
        <v>20</v>
      </c>
      <c r="E9430" s="186" t="s">
        <v>20</v>
      </c>
      <c r="F9430" s="132" t="s">
        <v>20</v>
      </c>
      <c r="G9430" s="132" t="s">
        <v>20</v>
      </c>
      <c r="H9430" s="132" t="s">
        <v>20</v>
      </c>
      <c r="I9430" s="132" t="s">
        <v>20</v>
      </c>
      <c r="J9430" s="133">
        <v>1.8</v>
      </c>
      <c r="K9430" s="133">
        <v>1.2</v>
      </c>
      <c r="L9430" s="133">
        <v>2.1</v>
      </c>
      <c r="M9430" s="134" t="str">
        <f t="shared" si="147"/>
        <v>P</v>
      </c>
      <c r="N9430" s="171" t="s">
        <v>10682</v>
      </c>
      <c r="O9430" s="146" t="s">
        <v>1506</v>
      </c>
      <c r="P9430" s="146" t="s">
        <v>9401</v>
      </c>
      <c r="Q9430" s="147" t="s">
        <v>10519</v>
      </c>
      <c r="R9430" s="187">
        <v>13.07</v>
      </c>
    </row>
    <row r="9431" spans="1:18" x14ac:dyDescent="0.25">
      <c r="A9431" s="135">
        <v>1092638</v>
      </c>
      <c r="B9431" s="148" t="s">
        <v>8018</v>
      </c>
      <c r="C9431" s="135">
        <v>1</v>
      </c>
      <c r="D9431" s="135">
        <v>56</v>
      </c>
      <c r="E9431" s="188" t="s">
        <v>21</v>
      </c>
      <c r="F9431" s="135">
        <v>300</v>
      </c>
      <c r="G9431" s="135" t="s">
        <v>20</v>
      </c>
      <c r="H9431" s="135">
        <v>10</v>
      </c>
      <c r="I9431" s="135">
        <v>3</v>
      </c>
      <c r="J9431" s="136">
        <v>2.6</v>
      </c>
      <c r="K9431" s="136">
        <v>1.7</v>
      </c>
      <c r="L9431" s="136">
        <v>1.05</v>
      </c>
      <c r="M9431" s="137" t="str">
        <f t="shared" si="147"/>
        <v>P</v>
      </c>
      <c r="N9431" s="172" t="s">
        <v>10682</v>
      </c>
      <c r="O9431" s="149" t="s">
        <v>1607</v>
      </c>
      <c r="P9431" s="149" t="s">
        <v>9479</v>
      </c>
      <c r="Q9431" s="150" t="s">
        <v>10519</v>
      </c>
      <c r="R9431" s="189">
        <v>34.380000000000003</v>
      </c>
    </row>
    <row r="9432" spans="1:18" x14ac:dyDescent="0.25">
      <c r="A9432" s="132">
        <v>1092640</v>
      </c>
      <c r="B9432" s="145" t="s">
        <v>8019</v>
      </c>
      <c r="C9432" s="132">
        <v>1</v>
      </c>
      <c r="D9432" s="132">
        <v>27</v>
      </c>
      <c r="E9432" s="186" t="s">
        <v>21</v>
      </c>
      <c r="F9432" s="132" t="s">
        <v>20</v>
      </c>
      <c r="G9432" s="132" t="s">
        <v>20</v>
      </c>
      <c r="H9432" s="132">
        <v>50</v>
      </c>
      <c r="I9432" s="132">
        <v>2</v>
      </c>
      <c r="J9432" s="133">
        <v>2.6</v>
      </c>
      <c r="K9432" s="133">
        <v>1.7</v>
      </c>
      <c r="L9432" s="133">
        <v>1.05</v>
      </c>
      <c r="M9432" s="134" t="str">
        <f t="shared" si="147"/>
        <v>P</v>
      </c>
      <c r="N9432" s="171" t="s">
        <v>10682</v>
      </c>
      <c r="O9432" s="146" t="s">
        <v>1578</v>
      </c>
      <c r="P9432" s="146" t="s">
        <v>10076</v>
      </c>
      <c r="Q9432" s="147" t="s">
        <v>10519</v>
      </c>
      <c r="R9432" s="187">
        <v>22.01</v>
      </c>
    </row>
    <row r="9433" spans="1:18" x14ac:dyDescent="0.25">
      <c r="A9433" s="135">
        <v>1092651</v>
      </c>
      <c r="B9433" s="148" t="s">
        <v>8020</v>
      </c>
      <c r="C9433" s="135">
        <v>1</v>
      </c>
      <c r="D9433" s="135">
        <v>1</v>
      </c>
      <c r="E9433" s="188" t="s">
        <v>21</v>
      </c>
      <c r="F9433" s="135" t="s">
        <v>21</v>
      </c>
      <c r="G9433" s="135" t="s">
        <v>21</v>
      </c>
      <c r="H9433" s="135" t="s">
        <v>21</v>
      </c>
      <c r="I9433" s="135" t="s">
        <v>21</v>
      </c>
      <c r="J9433" s="136">
        <v>16.600000000000001</v>
      </c>
      <c r="K9433" s="136">
        <v>9.5</v>
      </c>
      <c r="L9433" s="136">
        <v>16.399999999999999</v>
      </c>
      <c r="M9433" s="137" t="str">
        <f t="shared" si="147"/>
        <v>P</v>
      </c>
      <c r="N9433" s="172" t="s">
        <v>10682</v>
      </c>
      <c r="O9433" s="149" t="s">
        <v>1578</v>
      </c>
      <c r="P9433" s="149" t="s">
        <v>10073</v>
      </c>
      <c r="Q9433" s="150" t="s">
        <v>10519</v>
      </c>
      <c r="R9433" s="189">
        <v>7255.37</v>
      </c>
    </row>
    <row r="9434" spans="1:18" x14ac:dyDescent="0.25">
      <c r="A9434" s="132">
        <v>1092652</v>
      </c>
      <c r="B9434" s="145" t="s">
        <v>8021</v>
      </c>
      <c r="C9434" s="132">
        <v>1</v>
      </c>
      <c r="D9434" s="132">
        <v>1</v>
      </c>
      <c r="E9434" s="186" t="s">
        <v>21</v>
      </c>
      <c r="F9434" s="132" t="s">
        <v>21</v>
      </c>
      <c r="G9434" s="132" t="s">
        <v>21</v>
      </c>
      <c r="H9434" s="132" t="s">
        <v>21</v>
      </c>
      <c r="I9434" s="132" t="s">
        <v>21</v>
      </c>
      <c r="J9434" s="133">
        <v>21</v>
      </c>
      <c r="K9434" s="133">
        <v>8.4</v>
      </c>
      <c r="L9434" s="133">
        <v>16.399999999999999</v>
      </c>
      <c r="M9434" s="134" t="str">
        <f t="shared" si="147"/>
        <v>P</v>
      </c>
      <c r="N9434" s="171" t="s">
        <v>10682</v>
      </c>
      <c r="O9434" s="146" t="s">
        <v>1578</v>
      </c>
      <c r="P9434" s="146" t="s">
        <v>10073</v>
      </c>
      <c r="Q9434" s="147" t="s">
        <v>10519</v>
      </c>
      <c r="R9434" s="187">
        <v>9309.07</v>
      </c>
    </row>
    <row r="9435" spans="1:18" x14ac:dyDescent="0.25">
      <c r="A9435" s="135">
        <v>1092654</v>
      </c>
      <c r="B9435" s="148" t="s">
        <v>8022</v>
      </c>
      <c r="C9435" s="135">
        <v>1</v>
      </c>
      <c r="D9435" s="135">
        <v>9</v>
      </c>
      <c r="E9435" s="188" t="s">
        <v>21</v>
      </c>
      <c r="F9435" s="135" t="s">
        <v>20</v>
      </c>
      <c r="G9435" s="135" t="s">
        <v>21</v>
      </c>
      <c r="H9435" s="135" t="s">
        <v>21</v>
      </c>
      <c r="I9435" s="135" t="s">
        <v>21</v>
      </c>
      <c r="J9435" s="136">
        <v>2.6</v>
      </c>
      <c r="K9435" s="136">
        <v>1.7</v>
      </c>
      <c r="L9435" s="136">
        <v>1.05</v>
      </c>
      <c r="M9435" s="137" t="str">
        <f t="shared" si="147"/>
        <v>P</v>
      </c>
      <c r="N9435" s="172" t="s">
        <v>10682</v>
      </c>
      <c r="O9435" s="149" t="s">
        <v>1578</v>
      </c>
      <c r="P9435" s="149" t="s">
        <v>10077</v>
      </c>
      <c r="Q9435" s="150" t="s">
        <v>10519</v>
      </c>
      <c r="R9435" s="189">
        <v>150.55000000000001</v>
      </c>
    </row>
    <row r="9436" spans="1:18" x14ac:dyDescent="0.25">
      <c r="A9436" s="132">
        <v>1092656</v>
      </c>
      <c r="B9436" s="145" t="s">
        <v>8023</v>
      </c>
      <c r="C9436" s="132">
        <v>1</v>
      </c>
      <c r="D9436" s="132">
        <v>3</v>
      </c>
      <c r="E9436" s="186" t="s">
        <v>21</v>
      </c>
      <c r="F9436" s="132" t="s">
        <v>21</v>
      </c>
      <c r="G9436" s="132" t="s">
        <v>21</v>
      </c>
      <c r="H9436" s="132" t="s">
        <v>21</v>
      </c>
      <c r="I9436" s="132" t="s">
        <v>21</v>
      </c>
      <c r="J9436" s="133">
        <v>2.6</v>
      </c>
      <c r="K9436" s="133">
        <v>1.7</v>
      </c>
      <c r="L9436" s="133">
        <v>1.05</v>
      </c>
      <c r="M9436" s="134" t="str">
        <f t="shared" si="147"/>
        <v>P</v>
      </c>
      <c r="N9436" s="171" t="s">
        <v>10682</v>
      </c>
      <c r="O9436" s="146" t="s">
        <v>1578</v>
      </c>
      <c r="P9436" s="146" t="s">
        <v>10077</v>
      </c>
      <c r="Q9436" s="147" t="s">
        <v>10519</v>
      </c>
      <c r="R9436" s="187">
        <v>186.06</v>
      </c>
    </row>
    <row r="9437" spans="1:18" x14ac:dyDescent="0.25">
      <c r="A9437" s="135">
        <v>1092657</v>
      </c>
      <c r="B9437" s="148" t="s">
        <v>8024</v>
      </c>
      <c r="C9437" s="135">
        <v>120</v>
      </c>
      <c r="D9437" s="135">
        <v>3</v>
      </c>
      <c r="E9437" s="188" t="s">
        <v>20</v>
      </c>
      <c r="F9437" s="135" t="s">
        <v>20</v>
      </c>
      <c r="G9437" s="135">
        <v>4</v>
      </c>
      <c r="H9437" s="135">
        <v>4</v>
      </c>
      <c r="I9437" s="135">
        <v>1</v>
      </c>
      <c r="J9437" s="136">
        <v>4.5</v>
      </c>
      <c r="K9437" s="136">
        <v>2.7</v>
      </c>
      <c r="L9437" s="136">
        <v>2.9</v>
      </c>
      <c r="M9437" s="137" t="str">
        <f t="shared" si="147"/>
        <v>P</v>
      </c>
      <c r="N9437" s="174" t="s">
        <v>10682</v>
      </c>
      <c r="O9437" s="149" t="s">
        <v>1500</v>
      </c>
      <c r="P9437" s="149" t="s">
        <v>9455</v>
      </c>
      <c r="Q9437" s="150" t="s">
        <v>10519</v>
      </c>
      <c r="R9437" s="189">
        <v>127.2</v>
      </c>
    </row>
    <row r="9438" spans="1:18" x14ac:dyDescent="0.25">
      <c r="A9438" s="132">
        <v>1092658</v>
      </c>
      <c r="B9438" s="145" t="s">
        <v>8025</v>
      </c>
      <c r="C9438" s="132">
        <v>1</v>
      </c>
      <c r="D9438" s="132">
        <v>1</v>
      </c>
      <c r="E9438" s="186" t="s">
        <v>21</v>
      </c>
      <c r="F9438" s="132" t="s">
        <v>21</v>
      </c>
      <c r="G9438" s="132" t="s">
        <v>21</v>
      </c>
      <c r="H9438" s="132" t="s">
        <v>21</v>
      </c>
      <c r="I9438" s="132" t="s">
        <v>21</v>
      </c>
      <c r="J9438" s="133">
        <v>6.7</v>
      </c>
      <c r="K9438" s="133">
        <v>7.6</v>
      </c>
      <c r="L9438" s="133">
        <v>15.3</v>
      </c>
      <c r="M9438" s="134" t="str">
        <f t="shared" si="147"/>
        <v>P</v>
      </c>
      <c r="N9438" s="171" t="s">
        <v>10682</v>
      </c>
      <c r="O9438" s="146" t="s">
        <v>1578</v>
      </c>
      <c r="P9438" s="146" t="s">
        <v>9528</v>
      </c>
      <c r="Q9438" s="147" t="s">
        <v>10519</v>
      </c>
      <c r="R9438" s="187">
        <v>960.52</v>
      </c>
    </row>
    <row r="9439" spans="1:18" x14ac:dyDescent="0.25">
      <c r="A9439" s="135">
        <v>1092663</v>
      </c>
      <c r="B9439" s="148" t="s">
        <v>8026</v>
      </c>
      <c r="C9439" s="135">
        <v>4</v>
      </c>
      <c r="D9439" s="135" t="s">
        <v>20</v>
      </c>
      <c r="E9439" s="188" t="s">
        <v>20</v>
      </c>
      <c r="F9439" s="135" t="s">
        <v>20</v>
      </c>
      <c r="G9439" s="135" t="s">
        <v>21</v>
      </c>
      <c r="H9439" s="135" t="s">
        <v>21</v>
      </c>
      <c r="I9439" s="135" t="s">
        <v>21</v>
      </c>
      <c r="J9439" s="136">
        <v>5</v>
      </c>
      <c r="K9439" s="136">
        <v>4.3</v>
      </c>
      <c r="L9439" s="136">
        <v>1.99</v>
      </c>
      <c r="M9439" s="137" t="str">
        <f t="shared" si="147"/>
        <v>P</v>
      </c>
      <c r="N9439" s="174" t="s">
        <v>10682</v>
      </c>
      <c r="O9439" s="149" t="s">
        <v>1562</v>
      </c>
      <c r="P9439" s="149" t="s">
        <v>9564</v>
      </c>
      <c r="Q9439" s="150" t="s">
        <v>10519</v>
      </c>
      <c r="R9439" s="189">
        <v>7.9104477611940291</v>
      </c>
    </row>
    <row r="9440" spans="1:18" x14ac:dyDescent="0.25">
      <c r="A9440" s="132">
        <v>1092664</v>
      </c>
      <c r="B9440" s="145" t="s">
        <v>10395</v>
      </c>
      <c r="C9440" s="132">
        <v>50</v>
      </c>
      <c r="D9440" s="132">
        <v>1824</v>
      </c>
      <c r="E9440" s="186">
        <v>16</v>
      </c>
      <c r="F9440" s="132" t="s">
        <v>20</v>
      </c>
      <c r="G9440" s="132" t="s">
        <v>20</v>
      </c>
      <c r="H9440" s="132">
        <v>160</v>
      </c>
      <c r="I9440" s="132">
        <v>2</v>
      </c>
      <c r="J9440" s="133">
        <v>1</v>
      </c>
      <c r="K9440" s="133">
        <v>0.6</v>
      </c>
      <c r="L9440" s="133">
        <v>0.6</v>
      </c>
      <c r="M9440" s="134" t="str">
        <f t="shared" si="147"/>
        <v>P</v>
      </c>
      <c r="N9440" s="173" t="s">
        <v>10681</v>
      </c>
      <c r="O9440" s="146" t="s">
        <v>1581</v>
      </c>
      <c r="P9440" s="146" t="s">
        <v>10581</v>
      </c>
      <c r="Q9440" s="147" t="s">
        <v>10519</v>
      </c>
      <c r="R9440" s="187">
        <v>3.5000000000000004</v>
      </c>
    </row>
    <row r="9441" spans="1:18" x14ac:dyDescent="0.25">
      <c r="A9441" s="135">
        <v>1092669</v>
      </c>
      <c r="B9441" s="148" t="s">
        <v>8027</v>
      </c>
      <c r="C9441" s="135">
        <v>1</v>
      </c>
      <c r="D9441" s="135">
        <v>204</v>
      </c>
      <c r="E9441" s="188" t="s">
        <v>20</v>
      </c>
      <c r="F9441" s="135" t="s">
        <v>20</v>
      </c>
      <c r="G9441" s="135" t="s">
        <v>20</v>
      </c>
      <c r="H9441" s="135" t="s">
        <v>20</v>
      </c>
      <c r="I9441" s="135" t="s">
        <v>20</v>
      </c>
      <c r="J9441" s="136">
        <v>2.7</v>
      </c>
      <c r="K9441" s="136">
        <v>2.1</v>
      </c>
      <c r="L9441" s="136">
        <v>0.6</v>
      </c>
      <c r="M9441" s="137" t="str">
        <f t="shared" si="147"/>
        <v>P</v>
      </c>
      <c r="N9441" s="172" t="s">
        <v>10682</v>
      </c>
      <c r="O9441" s="149" t="s">
        <v>1506</v>
      </c>
      <c r="P9441" s="149" t="s">
        <v>10580</v>
      </c>
      <c r="Q9441" s="150" t="s">
        <v>10519</v>
      </c>
      <c r="R9441" s="189">
        <v>7.38</v>
      </c>
    </row>
    <row r="9442" spans="1:18" x14ac:dyDescent="0.25">
      <c r="A9442" s="132">
        <v>1092672</v>
      </c>
      <c r="B9442" s="145" t="s">
        <v>598</v>
      </c>
      <c r="C9442" s="132">
        <v>8</v>
      </c>
      <c r="D9442" s="132">
        <v>396</v>
      </c>
      <c r="E9442" s="186" t="s">
        <v>21</v>
      </c>
      <c r="F9442" s="132" t="s">
        <v>20</v>
      </c>
      <c r="G9442" s="132" t="s">
        <v>20</v>
      </c>
      <c r="H9442" s="132">
        <v>60</v>
      </c>
      <c r="I9442" s="132">
        <v>1</v>
      </c>
      <c r="J9442" s="133">
        <v>1.78</v>
      </c>
      <c r="K9442" s="133">
        <v>1.66</v>
      </c>
      <c r="L9442" s="133">
        <v>0.82</v>
      </c>
      <c r="M9442" s="134" t="str">
        <f t="shared" si="147"/>
        <v>P</v>
      </c>
      <c r="N9442" s="171" t="s">
        <v>10681</v>
      </c>
      <c r="O9442" s="146" t="s">
        <v>1578</v>
      </c>
      <c r="P9442" s="146" t="s">
        <v>10582</v>
      </c>
      <c r="Q9442" s="147" t="s">
        <v>10519</v>
      </c>
      <c r="R9442" s="187">
        <v>4.96</v>
      </c>
    </row>
    <row r="9443" spans="1:18" x14ac:dyDescent="0.25">
      <c r="A9443" s="135">
        <v>1092678</v>
      </c>
      <c r="B9443" s="148" t="s">
        <v>8028</v>
      </c>
      <c r="C9443" s="135">
        <v>50</v>
      </c>
      <c r="D9443" s="135" t="s">
        <v>20</v>
      </c>
      <c r="E9443" s="188" t="s">
        <v>20</v>
      </c>
      <c r="F9443" s="135" t="s">
        <v>20</v>
      </c>
      <c r="G9443" s="135" t="s">
        <v>20</v>
      </c>
      <c r="H9443" s="135" t="s">
        <v>20</v>
      </c>
      <c r="I9443" s="135" t="s">
        <v>20</v>
      </c>
      <c r="J9443" s="136">
        <v>1.8</v>
      </c>
      <c r="K9443" s="136">
        <v>1.06</v>
      </c>
      <c r="L9443" s="136">
        <v>0.5</v>
      </c>
      <c r="M9443" s="137" t="str">
        <f t="shared" si="147"/>
        <v>P</v>
      </c>
      <c r="N9443" s="172" t="s">
        <v>10681</v>
      </c>
      <c r="O9443" s="149" t="s">
        <v>1532</v>
      </c>
      <c r="P9443" s="149" t="s">
        <v>10648</v>
      </c>
      <c r="Q9443" s="150" t="s">
        <v>10519</v>
      </c>
      <c r="R9443" s="189">
        <v>27.777777777777779</v>
      </c>
    </row>
    <row r="9444" spans="1:18" x14ac:dyDescent="0.25">
      <c r="A9444" s="132">
        <v>1092686</v>
      </c>
      <c r="B9444" s="145" t="s">
        <v>8866</v>
      </c>
      <c r="C9444" s="132">
        <v>1</v>
      </c>
      <c r="D9444" s="132" t="s">
        <v>20</v>
      </c>
      <c r="E9444" s="186" t="s">
        <v>21</v>
      </c>
      <c r="F9444" s="132" t="s">
        <v>20</v>
      </c>
      <c r="G9444" s="132">
        <v>12</v>
      </c>
      <c r="H9444" s="132" t="s">
        <v>20</v>
      </c>
      <c r="I9444" s="132">
        <v>2</v>
      </c>
      <c r="J9444" s="133">
        <v>2.85</v>
      </c>
      <c r="K9444" s="133">
        <v>1.2</v>
      </c>
      <c r="L9444" s="133">
        <v>1.2</v>
      </c>
      <c r="M9444" s="134" t="str">
        <f t="shared" si="147"/>
        <v>P</v>
      </c>
      <c r="N9444" s="173" t="s">
        <v>10682</v>
      </c>
      <c r="O9444" s="146" t="s">
        <v>1506</v>
      </c>
      <c r="P9444" s="146" t="s">
        <v>9473</v>
      </c>
      <c r="Q9444" s="147" t="s">
        <v>10519</v>
      </c>
      <c r="R9444" s="187">
        <v>31.85</v>
      </c>
    </row>
    <row r="9445" spans="1:18" x14ac:dyDescent="0.25">
      <c r="A9445" s="135">
        <v>1092689</v>
      </c>
      <c r="B9445" s="148" t="s">
        <v>8867</v>
      </c>
      <c r="C9445" s="135">
        <v>1</v>
      </c>
      <c r="D9445" s="135" t="s">
        <v>20</v>
      </c>
      <c r="E9445" s="188" t="s">
        <v>21</v>
      </c>
      <c r="F9445" s="135" t="s">
        <v>20</v>
      </c>
      <c r="G9445" s="135">
        <v>12</v>
      </c>
      <c r="H9445" s="135" t="s">
        <v>20</v>
      </c>
      <c r="I9445" s="135">
        <v>2</v>
      </c>
      <c r="J9445" s="136">
        <v>2.85</v>
      </c>
      <c r="K9445" s="136">
        <v>1.1299999999999999</v>
      </c>
      <c r="L9445" s="136">
        <v>1.24</v>
      </c>
      <c r="M9445" s="137" t="str">
        <f t="shared" si="147"/>
        <v>P</v>
      </c>
      <c r="N9445" s="174" t="s">
        <v>10682</v>
      </c>
      <c r="O9445" s="149" t="s">
        <v>1506</v>
      </c>
      <c r="P9445" s="149" t="s">
        <v>9473</v>
      </c>
      <c r="Q9445" s="150" t="s">
        <v>10519</v>
      </c>
      <c r="R9445" s="189">
        <v>31.85</v>
      </c>
    </row>
    <row r="9446" spans="1:18" x14ac:dyDescent="0.25">
      <c r="A9446" s="132">
        <v>1092711</v>
      </c>
      <c r="B9446" s="145" t="s">
        <v>8029</v>
      </c>
      <c r="C9446" s="132">
        <v>50</v>
      </c>
      <c r="D9446" s="132" t="s">
        <v>20</v>
      </c>
      <c r="E9446" s="186" t="s">
        <v>20</v>
      </c>
      <c r="F9446" s="132" t="s">
        <v>20</v>
      </c>
      <c r="G9446" s="132" t="s">
        <v>20</v>
      </c>
      <c r="H9446" s="132" t="s">
        <v>20</v>
      </c>
      <c r="I9446" s="132" t="s">
        <v>20</v>
      </c>
      <c r="J9446" s="133">
        <v>1.8</v>
      </c>
      <c r="K9446" s="133">
        <v>1.06</v>
      </c>
      <c r="L9446" s="133">
        <v>0.5</v>
      </c>
      <c r="M9446" s="134" t="str">
        <f t="shared" si="147"/>
        <v>P</v>
      </c>
      <c r="N9446" s="173" t="s">
        <v>10682</v>
      </c>
      <c r="O9446" s="146" t="s">
        <v>1532</v>
      </c>
      <c r="P9446" s="146" t="s">
        <v>10648</v>
      </c>
      <c r="Q9446" s="147" t="s">
        <v>10519</v>
      </c>
      <c r="R9446" s="187">
        <v>27.777777777777779</v>
      </c>
    </row>
    <row r="9447" spans="1:18" x14ac:dyDescent="0.25">
      <c r="A9447" s="135">
        <v>1092713</v>
      </c>
      <c r="B9447" s="148" t="s">
        <v>8868</v>
      </c>
      <c r="C9447" s="135">
        <v>20</v>
      </c>
      <c r="D9447" s="135">
        <v>2500</v>
      </c>
      <c r="E9447" s="188">
        <v>50</v>
      </c>
      <c r="F9447" s="135">
        <v>3500</v>
      </c>
      <c r="G9447" s="135" t="s">
        <v>20</v>
      </c>
      <c r="H9447" s="135" t="s">
        <v>20</v>
      </c>
      <c r="I9447" s="135" t="s">
        <v>20</v>
      </c>
      <c r="J9447" s="136">
        <v>3.1</v>
      </c>
      <c r="K9447" s="136">
        <v>0.1</v>
      </c>
      <c r="L9447" s="136">
        <v>0.8</v>
      </c>
      <c r="M9447" s="137" t="str">
        <f t="shared" si="147"/>
        <v>P</v>
      </c>
      <c r="N9447" s="174" t="s">
        <v>10681</v>
      </c>
      <c r="O9447" s="149" t="s">
        <v>1578</v>
      </c>
      <c r="P9447" s="149" t="s">
        <v>9464</v>
      </c>
      <c r="Q9447" s="150" t="s">
        <v>10106</v>
      </c>
      <c r="R9447" s="189">
        <v>2.8000000000000003</v>
      </c>
    </row>
    <row r="9448" spans="1:18" x14ac:dyDescent="0.25">
      <c r="A9448" s="132">
        <v>1092721</v>
      </c>
      <c r="B9448" s="145" t="s">
        <v>8869</v>
      </c>
      <c r="C9448" s="132">
        <v>6</v>
      </c>
      <c r="D9448" s="132">
        <v>495</v>
      </c>
      <c r="E9448" s="186" t="s">
        <v>21</v>
      </c>
      <c r="F9448" s="132">
        <v>495</v>
      </c>
      <c r="G9448" s="132" t="s">
        <v>20</v>
      </c>
      <c r="H9448" s="132" t="s">
        <v>20</v>
      </c>
      <c r="I9448" s="132" t="s">
        <v>20</v>
      </c>
      <c r="J9448" s="133">
        <v>1.08</v>
      </c>
      <c r="K9448" s="133">
        <v>1.03</v>
      </c>
      <c r="L9448" s="133">
        <v>1.87</v>
      </c>
      <c r="M9448" s="134" t="str">
        <f t="shared" si="147"/>
        <v>P</v>
      </c>
      <c r="N9448" s="173" t="s">
        <v>10681</v>
      </c>
      <c r="O9448" s="146" t="s">
        <v>1555</v>
      </c>
      <c r="P9448" s="146" t="s">
        <v>9448</v>
      </c>
      <c r="Q9448" s="147" t="s">
        <v>10519</v>
      </c>
      <c r="R9448" s="187">
        <v>7.5600000000000005</v>
      </c>
    </row>
    <row r="9449" spans="1:18" x14ac:dyDescent="0.25">
      <c r="A9449" s="135">
        <v>1092722</v>
      </c>
      <c r="B9449" s="148" t="s">
        <v>8870</v>
      </c>
      <c r="C9449" s="135">
        <v>6</v>
      </c>
      <c r="D9449" s="135" t="s">
        <v>20</v>
      </c>
      <c r="E9449" s="188" t="s">
        <v>21</v>
      </c>
      <c r="F9449" s="135" t="s">
        <v>20</v>
      </c>
      <c r="G9449" s="135" t="s">
        <v>20</v>
      </c>
      <c r="H9449" s="135">
        <v>30</v>
      </c>
      <c r="I9449" s="135">
        <v>1</v>
      </c>
      <c r="J9449" s="136">
        <v>1.08</v>
      </c>
      <c r="K9449" s="136">
        <v>1.03</v>
      </c>
      <c r="L9449" s="136">
        <v>1.87</v>
      </c>
      <c r="M9449" s="137" t="str">
        <f t="shared" si="147"/>
        <v>P</v>
      </c>
      <c r="N9449" s="174" t="s">
        <v>10681</v>
      </c>
      <c r="O9449" s="149" t="s">
        <v>1555</v>
      </c>
      <c r="P9449" s="149" t="s">
        <v>9448</v>
      </c>
      <c r="Q9449" s="150" t="s">
        <v>10519</v>
      </c>
      <c r="R9449" s="189">
        <v>8.1000000000000014</v>
      </c>
    </row>
    <row r="9450" spans="1:18" x14ac:dyDescent="0.25">
      <c r="A9450" s="132">
        <v>1092723</v>
      </c>
      <c r="B9450" s="145" t="s">
        <v>8871</v>
      </c>
      <c r="C9450" s="132">
        <v>6</v>
      </c>
      <c r="D9450" s="132">
        <v>495</v>
      </c>
      <c r="E9450" s="186" t="s">
        <v>21</v>
      </c>
      <c r="F9450" s="132">
        <v>792</v>
      </c>
      <c r="G9450" s="132" t="s">
        <v>20</v>
      </c>
      <c r="H9450" s="132" t="s">
        <v>20</v>
      </c>
      <c r="I9450" s="132" t="s">
        <v>20</v>
      </c>
      <c r="J9450" s="133">
        <v>1.08</v>
      </c>
      <c r="K9450" s="133">
        <v>1.03</v>
      </c>
      <c r="L9450" s="133">
        <v>1.87</v>
      </c>
      <c r="M9450" s="134" t="str">
        <f t="shared" si="147"/>
        <v>P</v>
      </c>
      <c r="N9450" s="173" t="s">
        <v>10681</v>
      </c>
      <c r="O9450" s="146" t="s">
        <v>1555</v>
      </c>
      <c r="P9450" s="146" t="s">
        <v>9448</v>
      </c>
      <c r="Q9450" s="147" t="s">
        <v>10519</v>
      </c>
      <c r="R9450" s="187">
        <v>8.2799999999999994</v>
      </c>
    </row>
    <row r="9451" spans="1:18" x14ac:dyDescent="0.25">
      <c r="A9451" s="135">
        <v>1092724</v>
      </c>
      <c r="B9451" s="148" t="s">
        <v>8872</v>
      </c>
      <c r="C9451" s="135">
        <v>6</v>
      </c>
      <c r="D9451" s="135">
        <v>495</v>
      </c>
      <c r="E9451" s="188" t="s">
        <v>21</v>
      </c>
      <c r="F9451" s="135">
        <v>792</v>
      </c>
      <c r="G9451" s="135" t="s">
        <v>20</v>
      </c>
      <c r="H9451" s="135" t="s">
        <v>20</v>
      </c>
      <c r="I9451" s="135" t="s">
        <v>20</v>
      </c>
      <c r="J9451" s="136">
        <v>1.08</v>
      </c>
      <c r="K9451" s="136">
        <v>1.03</v>
      </c>
      <c r="L9451" s="136">
        <v>1.87</v>
      </c>
      <c r="M9451" s="137" t="str">
        <f t="shared" si="147"/>
        <v>P</v>
      </c>
      <c r="N9451" s="174" t="s">
        <v>10681</v>
      </c>
      <c r="O9451" s="149" t="s">
        <v>1555</v>
      </c>
      <c r="P9451" s="149" t="s">
        <v>9448</v>
      </c>
      <c r="Q9451" s="150" t="s">
        <v>10519</v>
      </c>
      <c r="R9451" s="189">
        <v>8.3999999999999986</v>
      </c>
    </row>
    <row r="9452" spans="1:18" x14ac:dyDescent="0.25">
      <c r="A9452" s="132">
        <v>1092725</v>
      </c>
      <c r="B9452" s="145" t="s">
        <v>8873</v>
      </c>
      <c r="C9452" s="132">
        <v>6</v>
      </c>
      <c r="D9452" s="132">
        <v>119</v>
      </c>
      <c r="E9452" s="186" t="s">
        <v>21</v>
      </c>
      <c r="F9452" s="132">
        <v>170</v>
      </c>
      <c r="G9452" s="132" t="s">
        <v>20</v>
      </c>
      <c r="H9452" s="132" t="s">
        <v>20</v>
      </c>
      <c r="I9452" s="132" t="s">
        <v>20</v>
      </c>
      <c r="J9452" s="133">
        <v>2.34</v>
      </c>
      <c r="K9452" s="133">
        <v>2.79</v>
      </c>
      <c r="L9452" s="133">
        <v>1.49</v>
      </c>
      <c r="M9452" s="134" t="str">
        <f t="shared" si="147"/>
        <v>P</v>
      </c>
      <c r="N9452" s="171" t="s">
        <v>10681</v>
      </c>
      <c r="O9452" s="146" t="s">
        <v>1555</v>
      </c>
      <c r="P9452" s="146" t="s">
        <v>9448</v>
      </c>
      <c r="Q9452" s="147" t="s">
        <v>10519</v>
      </c>
      <c r="R9452" s="187">
        <v>12.24</v>
      </c>
    </row>
    <row r="9453" spans="1:18" x14ac:dyDescent="0.25">
      <c r="A9453" s="135">
        <v>1092726</v>
      </c>
      <c r="B9453" s="148" t="s">
        <v>8874</v>
      </c>
      <c r="C9453" s="135">
        <v>6</v>
      </c>
      <c r="D9453" s="135">
        <v>119</v>
      </c>
      <c r="E9453" s="188" t="s">
        <v>21</v>
      </c>
      <c r="F9453" s="135">
        <v>170</v>
      </c>
      <c r="G9453" s="135" t="s">
        <v>20</v>
      </c>
      <c r="H9453" s="135" t="s">
        <v>20</v>
      </c>
      <c r="I9453" s="135" t="s">
        <v>20</v>
      </c>
      <c r="J9453" s="136">
        <v>2.34</v>
      </c>
      <c r="K9453" s="136">
        <v>2.79</v>
      </c>
      <c r="L9453" s="136">
        <v>1.49</v>
      </c>
      <c r="M9453" s="137" t="str">
        <f t="shared" si="147"/>
        <v>P</v>
      </c>
      <c r="N9453" s="172" t="s">
        <v>10681</v>
      </c>
      <c r="O9453" s="149" t="s">
        <v>1555</v>
      </c>
      <c r="P9453" s="149" t="s">
        <v>9448</v>
      </c>
      <c r="Q9453" s="150" t="s">
        <v>10519</v>
      </c>
      <c r="R9453" s="189">
        <v>11.94</v>
      </c>
    </row>
    <row r="9454" spans="1:18" x14ac:dyDescent="0.25">
      <c r="A9454" s="132">
        <v>1092742</v>
      </c>
      <c r="B9454" s="145" t="s">
        <v>8030</v>
      </c>
      <c r="C9454" s="132">
        <v>6</v>
      </c>
      <c r="D9454" s="132">
        <v>336</v>
      </c>
      <c r="E9454" s="186" t="s">
        <v>21</v>
      </c>
      <c r="F9454" s="132">
        <v>384</v>
      </c>
      <c r="G9454" s="132" t="s">
        <v>20</v>
      </c>
      <c r="H9454" s="132">
        <v>12</v>
      </c>
      <c r="I9454" s="132">
        <v>3</v>
      </c>
      <c r="J9454" s="133">
        <v>2.83</v>
      </c>
      <c r="K9454" s="133">
        <v>1.54</v>
      </c>
      <c r="L9454" s="133">
        <v>0.73</v>
      </c>
      <c r="M9454" s="134" t="str">
        <f t="shared" si="147"/>
        <v>P</v>
      </c>
      <c r="N9454" s="171" t="s">
        <v>10681</v>
      </c>
      <c r="O9454" s="146" t="s">
        <v>1506</v>
      </c>
      <c r="P9454" s="146" t="s">
        <v>9409</v>
      </c>
      <c r="Q9454" s="147" t="s">
        <v>10519</v>
      </c>
      <c r="R9454" s="187">
        <v>6.0600000000000005</v>
      </c>
    </row>
    <row r="9455" spans="1:18" x14ac:dyDescent="0.25">
      <c r="A9455" s="135">
        <v>1092748</v>
      </c>
      <c r="B9455" s="148" t="s">
        <v>8031</v>
      </c>
      <c r="C9455" s="135">
        <v>6</v>
      </c>
      <c r="D9455" s="135" t="s">
        <v>20</v>
      </c>
      <c r="E9455" s="188" t="s">
        <v>20</v>
      </c>
      <c r="F9455" s="135" t="s">
        <v>20</v>
      </c>
      <c r="G9455" s="135" t="s">
        <v>20</v>
      </c>
      <c r="H9455" s="135" t="s">
        <v>20</v>
      </c>
      <c r="I9455" s="135" t="s">
        <v>20</v>
      </c>
      <c r="J9455" s="136">
        <v>4.33</v>
      </c>
      <c r="K9455" s="136">
        <v>1.85</v>
      </c>
      <c r="L9455" s="136">
        <v>2.5499999999999998</v>
      </c>
      <c r="M9455" s="137" t="str">
        <f t="shared" si="147"/>
        <v>P</v>
      </c>
      <c r="N9455" s="172" t="s">
        <v>10682</v>
      </c>
      <c r="O9455" s="149" t="s">
        <v>1500</v>
      </c>
      <c r="P9455" s="149" t="s">
        <v>9428</v>
      </c>
      <c r="Q9455" s="150" t="s">
        <v>10519</v>
      </c>
      <c r="R9455" s="189">
        <v>8.16</v>
      </c>
    </row>
    <row r="9456" spans="1:18" x14ac:dyDescent="0.25">
      <c r="A9456" s="132">
        <v>1092750</v>
      </c>
      <c r="B9456" s="145" t="s">
        <v>8032</v>
      </c>
      <c r="C9456" s="132">
        <v>6</v>
      </c>
      <c r="D9456" s="132" t="s">
        <v>20</v>
      </c>
      <c r="E9456" s="186" t="s">
        <v>20</v>
      </c>
      <c r="F9456" s="132" t="s">
        <v>20</v>
      </c>
      <c r="G9456" s="132" t="s">
        <v>20</v>
      </c>
      <c r="H9456" s="132" t="s">
        <v>20</v>
      </c>
      <c r="I9456" s="132" t="s">
        <v>20</v>
      </c>
      <c r="J9456" s="133">
        <v>4.33</v>
      </c>
      <c r="K9456" s="133">
        <v>2.4</v>
      </c>
      <c r="L9456" s="133">
        <v>2.7</v>
      </c>
      <c r="M9456" s="134" t="str">
        <f t="shared" si="147"/>
        <v>P</v>
      </c>
      <c r="N9456" s="171" t="s">
        <v>10682</v>
      </c>
      <c r="O9456" s="146" t="s">
        <v>1500</v>
      </c>
      <c r="P9456" s="146" t="s">
        <v>9428</v>
      </c>
      <c r="Q9456" s="147" t="s">
        <v>10519</v>
      </c>
      <c r="R9456" s="187">
        <v>9.06</v>
      </c>
    </row>
    <row r="9457" spans="1:18" x14ac:dyDescent="0.25">
      <c r="A9457" s="135">
        <v>1092788</v>
      </c>
      <c r="B9457" s="148" t="s">
        <v>8033</v>
      </c>
      <c r="C9457" s="135">
        <v>6</v>
      </c>
      <c r="D9457" s="135" t="s">
        <v>20</v>
      </c>
      <c r="E9457" s="188" t="s">
        <v>20</v>
      </c>
      <c r="F9457" s="135" t="s">
        <v>20</v>
      </c>
      <c r="G9457" s="135" t="s">
        <v>20</v>
      </c>
      <c r="H9457" s="135" t="s">
        <v>20</v>
      </c>
      <c r="I9457" s="135" t="s">
        <v>20</v>
      </c>
      <c r="J9457" s="136">
        <v>3.95</v>
      </c>
      <c r="K9457" s="136">
        <v>2.2000000000000002</v>
      </c>
      <c r="L9457" s="136">
        <v>2.2999999999999998</v>
      </c>
      <c r="M9457" s="137" t="str">
        <f t="shared" si="147"/>
        <v>P</v>
      </c>
      <c r="N9457" s="172" t="s">
        <v>10682</v>
      </c>
      <c r="O9457" s="149" t="s">
        <v>1500</v>
      </c>
      <c r="P9457" s="149" t="s">
        <v>9440</v>
      </c>
      <c r="Q9457" s="150" t="s">
        <v>10519</v>
      </c>
      <c r="R9457" s="189">
        <v>7.4399999999999995</v>
      </c>
    </row>
    <row r="9458" spans="1:18" x14ac:dyDescent="0.25">
      <c r="A9458" s="132">
        <v>1092792</v>
      </c>
      <c r="B9458" s="145" t="s">
        <v>8034</v>
      </c>
      <c r="C9458" s="132">
        <v>2</v>
      </c>
      <c r="D9458" s="132" t="s">
        <v>20</v>
      </c>
      <c r="E9458" s="186" t="s">
        <v>20</v>
      </c>
      <c r="F9458" s="132" t="s">
        <v>20</v>
      </c>
      <c r="G9458" s="132" t="s">
        <v>21</v>
      </c>
      <c r="H9458" s="132" t="s">
        <v>21</v>
      </c>
      <c r="I9458" s="132" t="s">
        <v>21</v>
      </c>
      <c r="J9458" s="133">
        <v>3.34</v>
      </c>
      <c r="K9458" s="133">
        <v>3.28</v>
      </c>
      <c r="L9458" s="133">
        <v>2.61</v>
      </c>
      <c r="M9458" s="134" t="str">
        <f t="shared" si="147"/>
        <v>P</v>
      </c>
      <c r="N9458" s="171" t="s">
        <v>10682</v>
      </c>
      <c r="O9458" s="146" t="s">
        <v>1500</v>
      </c>
      <c r="P9458" s="146" t="s">
        <v>9440</v>
      </c>
      <c r="Q9458" s="147" t="s">
        <v>10519</v>
      </c>
      <c r="R9458" s="187">
        <v>8.2200000000000006</v>
      </c>
    </row>
    <row r="9459" spans="1:18" x14ac:dyDescent="0.25">
      <c r="A9459" s="135">
        <v>1092794</v>
      </c>
      <c r="B9459" s="148" t="s">
        <v>8035</v>
      </c>
      <c r="C9459" s="135">
        <v>4</v>
      </c>
      <c r="D9459" s="135" t="s">
        <v>20</v>
      </c>
      <c r="E9459" s="188" t="s">
        <v>20</v>
      </c>
      <c r="F9459" s="135" t="s">
        <v>20</v>
      </c>
      <c r="G9459" s="135" t="s">
        <v>20</v>
      </c>
      <c r="H9459" s="135" t="s">
        <v>20</v>
      </c>
      <c r="I9459" s="135" t="s">
        <v>20</v>
      </c>
      <c r="J9459" s="136">
        <v>3.06</v>
      </c>
      <c r="K9459" s="136">
        <v>2.0699999999999998</v>
      </c>
      <c r="L9459" s="136">
        <v>1.41</v>
      </c>
      <c r="M9459" s="137" t="str">
        <f t="shared" si="147"/>
        <v>P</v>
      </c>
      <c r="N9459" s="172" t="s">
        <v>10682</v>
      </c>
      <c r="O9459" s="149" t="s">
        <v>1500</v>
      </c>
      <c r="P9459" s="149" t="s">
        <v>9440</v>
      </c>
      <c r="Q9459" s="150" t="s">
        <v>10519</v>
      </c>
      <c r="R9459" s="189">
        <v>2.72</v>
      </c>
    </row>
    <row r="9460" spans="1:18" x14ac:dyDescent="0.25">
      <c r="A9460" s="132">
        <v>1092795</v>
      </c>
      <c r="B9460" s="145" t="s">
        <v>8036</v>
      </c>
      <c r="C9460" s="132">
        <v>6</v>
      </c>
      <c r="D9460" s="132" t="s">
        <v>20</v>
      </c>
      <c r="E9460" s="186" t="s">
        <v>20</v>
      </c>
      <c r="F9460" s="132" t="s">
        <v>20</v>
      </c>
      <c r="G9460" s="132" t="s">
        <v>20</v>
      </c>
      <c r="H9460" s="132" t="s">
        <v>20</v>
      </c>
      <c r="I9460" s="132" t="s">
        <v>20</v>
      </c>
      <c r="J9460" s="133">
        <v>3.5</v>
      </c>
      <c r="K9460" s="133">
        <v>2.2599999999999998</v>
      </c>
      <c r="L9460" s="133">
        <v>2.2599999999999998</v>
      </c>
      <c r="M9460" s="134" t="str">
        <f t="shared" si="147"/>
        <v>P</v>
      </c>
      <c r="N9460" s="171" t="s">
        <v>10682</v>
      </c>
      <c r="O9460" s="146" t="s">
        <v>1500</v>
      </c>
      <c r="P9460" s="146" t="s">
        <v>9440</v>
      </c>
      <c r="Q9460" s="147" t="s">
        <v>10519</v>
      </c>
      <c r="R9460" s="187">
        <v>5.0999999999999996</v>
      </c>
    </row>
    <row r="9461" spans="1:18" x14ac:dyDescent="0.25">
      <c r="A9461" s="135">
        <v>1092797</v>
      </c>
      <c r="B9461" s="148" t="s">
        <v>8037</v>
      </c>
      <c r="C9461" s="135">
        <v>1</v>
      </c>
      <c r="D9461" s="135" t="s">
        <v>20</v>
      </c>
      <c r="E9461" s="188" t="s">
        <v>20</v>
      </c>
      <c r="F9461" s="135" t="s">
        <v>20</v>
      </c>
      <c r="G9461" s="135" t="s">
        <v>20</v>
      </c>
      <c r="H9461" s="135" t="s">
        <v>20</v>
      </c>
      <c r="I9461" s="135" t="s">
        <v>20</v>
      </c>
      <c r="J9461" s="136">
        <v>2.2999999999999998</v>
      </c>
      <c r="K9461" s="136">
        <v>1.56</v>
      </c>
      <c r="L9461" s="136">
        <v>0.01</v>
      </c>
      <c r="M9461" s="137" t="str">
        <f t="shared" si="147"/>
        <v>P</v>
      </c>
      <c r="N9461" s="172" t="s">
        <v>10682</v>
      </c>
      <c r="O9461" s="149" t="s">
        <v>1506</v>
      </c>
      <c r="P9461" s="149" t="s">
        <v>9443</v>
      </c>
      <c r="Q9461" s="150" t="s">
        <v>10519</v>
      </c>
      <c r="R9461" s="189">
        <v>0.28999999999999998</v>
      </c>
    </row>
    <row r="9462" spans="1:18" x14ac:dyDescent="0.25">
      <c r="A9462" s="132">
        <v>1092799</v>
      </c>
      <c r="B9462" s="145" t="s">
        <v>8038</v>
      </c>
      <c r="C9462" s="132">
        <v>6</v>
      </c>
      <c r="D9462" s="132" t="s">
        <v>20</v>
      </c>
      <c r="E9462" s="186" t="s">
        <v>20</v>
      </c>
      <c r="F9462" s="132" t="s">
        <v>20</v>
      </c>
      <c r="G9462" s="132" t="s">
        <v>20</v>
      </c>
      <c r="H9462" s="132" t="s">
        <v>20</v>
      </c>
      <c r="I9462" s="132" t="s">
        <v>20</v>
      </c>
      <c r="J9462" s="133">
        <v>4.28</v>
      </c>
      <c r="K9462" s="133">
        <v>2.13</v>
      </c>
      <c r="L9462" s="133">
        <v>2.6</v>
      </c>
      <c r="M9462" s="134" t="str">
        <f t="shared" si="147"/>
        <v>P</v>
      </c>
      <c r="N9462" s="171" t="s">
        <v>10682</v>
      </c>
      <c r="O9462" s="146" t="s">
        <v>1500</v>
      </c>
      <c r="P9462" s="146" t="s">
        <v>9428</v>
      </c>
      <c r="Q9462" s="147" t="s">
        <v>10519</v>
      </c>
      <c r="R9462" s="187">
        <v>6.5400000000000009</v>
      </c>
    </row>
    <row r="9463" spans="1:18" x14ac:dyDescent="0.25">
      <c r="A9463" s="135">
        <v>1092800</v>
      </c>
      <c r="B9463" s="148" t="s">
        <v>8039</v>
      </c>
      <c r="C9463" s="135">
        <v>6</v>
      </c>
      <c r="D9463" s="135" t="s">
        <v>20</v>
      </c>
      <c r="E9463" s="188" t="s">
        <v>20</v>
      </c>
      <c r="F9463" s="135" t="s">
        <v>20</v>
      </c>
      <c r="G9463" s="135" t="s">
        <v>20</v>
      </c>
      <c r="H9463" s="135" t="s">
        <v>20</v>
      </c>
      <c r="I9463" s="135" t="s">
        <v>20</v>
      </c>
      <c r="J9463" s="136">
        <v>4.25</v>
      </c>
      <c r="K9463" s="136">
        <v>2.35</v>
      </c>
      <c r="L9463" s="136">
        <v>2.0299999999999998</v>
      </c>
      <c r="M9463" s="137" t="str">
        <f t="shared" si="147"/>
        <v>P</v>
      </c>
      <c r="N9463" s="172" t="s">
        <v>10682</v>
      </c>
      <c r="O9463" s="149" t="s">
        <v>1500</v>
      </c>
      <c r="P9463" s="149" t="s">
        <v>9428</v>
      </c>
      <c r="Q9463" s="150" t="s">
        <v>10519</v>
      </c>
      <c r="R9463" s="189">
        <v>5.58</v>
      </c>
    </row>
    <row r="9464" spans="1:18" x14ac:dyDescent="0.25">
      <c r="A9464" s="132">
        <v>1092813</v>
      </c>
      <c r="B9464" s="145" t="s">
        <v>8040</v>
      </c>
      <c r="C9464" s="132">
        <v>6</v>
      </c>
      <c r="D9464" s="132" t="s">
        <v>20</v>
      </c>
      <c r="E9464" s="186" t="s">
        <v>20</v>
      </c>
      <c r="F9464" s="132" t="s">
        <v>20</v>
      </c>
      <c r="G9464" s="132" t="s">
        <v>20</v>
      </c>
      <c r="H9464" s="132" t="s">
        <v>20</v>
      </c>
      <c r="I9464" s="132" t="s">
        <v>20</v>
      </c>
      <c r="J9464" s="133">
        <v>4.33</v>
      </c>
      <c r="K9464" s="133">
        <v>2.4</v>
      </c>
      <c r="L9464" s="133">
        <v>2.7</v>
      </c>
      <c r="M9464" s="134" t="str">
        <f t="shared" si="147"/>
        <v>P</v>
      </c>
      <c r="N9464" s="171" t="s">
        <v>10682</v>
      </c>
      <c r="O9464" s="146" t="s">
        <v>1500</v>
      </c>
      <c r="P9464" s="146" t="s">
        <v>9428</v>
      </c>
      <c r="Q9464" s="147" t="s">
        <v>10519</v>
      </c>
      <c r="R9464" s="187">
        <v>8.5074626865671643</v>
      </c>
    </row>
    <row r="9465" spans="1:18" x14ac:dyDescent="0.25">
      <c r="A9465" s="135">
        <v>1092843</v>
      </c>
      <c r="B9465" s="148" t="s">
        <v>8041</v>
      </c>
      <c r="C9465" s="135">
        <v>6</v>
      </c>
      <c r="D9465" s="135" t="s">
        <v>20</v>
      </c>
      <c r="E9465" s="188" t="s">
        <v>20</v>
      </c>
      <c r="F9465" s="135" t="s">
        <v>20</v>
      </c>
      <c r="G9465" s="135" t="s">
        <v>20</v>
      </c>
      <c r="H9465" s="135" t="s">
        <v>20</v>
      </c>
      <c r="I9465" s="135" t="s">
        <v>20</v>
      </c>
      <c r="J9465" s="136">
        <v>3.58</v>
      </c>
      <c r="K9465" s="136">
        <v>2.8</v>
      </c>
      <c r="L9465" s="136">
        <v>2.5</v>
      </c>
      <c r="M9465" s="137" t="str">
        <f t="shared" si="147"/>
        <v>P</v>
      </c>
      <c r="N9465" s="172" t="s">
        <v>10682</v>
      </c>
      <c r="O9465" s="149" t="s">
        <v>1500</v>
      </c>
      <c r="P9465" s="149" t="s">
        <v>9428</v>
      </c>
      <c r="Q9465" s="150" t="s">
        <v>10519</v>
      </c>
      <c r="R9465" s="189">
        <v>6.4925373134328357</v>
      </c>
    </row>
    <row r="9466" spans="1:18" x14ac:dyDescent="0.25">
      <c r="A9466" s="132">
        <v>1092848</v>
      </c>
      <c r="B9466" s="145" t="s">
        <v>8042</v>
      </c>
      <c r="C9466" s="132">
        <v>6</v>
      </c>
      <c r="D9466" s="132" t="s">
        <v>20</v>
      </c>
      <c r="E9466" s="186" t="s">
        <v>20</v>
      </c>
      <c r="F9466" s="132" t="s">
        <v>20</v>
      </c>
      <c r="G9466" s="132" t="s">
        <v>21</v>
      </c>
      <c r="H9466" s="132" t="s">
        <v>21</v>
      </c>
      <c r="I9466" s="132" t="s">
        <v>21</v>
      </c>
      <c r="J9466" s="133">
        <v>4.4400000000000004</v>
      </c>
      <c r="K9466" s="133">
        <v>3.2</v>
      </c>
      <c r="L9466" s="133">
        <v>2.83</v>
      </c>
      <c r="M9466" s="134" t="str">
        <f t="shared" si="147"/>
        <v>P</v>
      </c>
      <c r="N9466" s="171" t="s">
        <v>10682</v>
      </c>
      <c r="O9466" s="146" t="s">
        <v>1500</v>
      </c>
      <c r="P9466" s="146" t="s">
        <v>9428</v>
      </c>
      <c r="Q9466" s="147" t="s">
        <v>10519</v>
      </c>
      <c r="R9466" s="187">
        <v>7.611940298507462</v>
      </c>
    </row>
    <row r="9467" spans="1:18" x14ac:dyDescent="0.25">
      <c r="A9467" s="135">
        <v>1092849</v>
      </c>
      <c r="B9467" s="148" t="s">
        <v>8043</v>
      </c>
      <c r="C9467" s="135">
        <v>6</v>
      </c>
      <c r="D9467" s="135" t="s">
        <v>20</v>
      </c>
      <c r="E9467" s="188" t="s">
        <v>20</v>
      </c>
      <c r="F9467" s="135" t="s">
        <v>20</v>
      </c>
      <c r="G9467" s="135" t="s">
        <v>21</v>
      </c>
      <c r="H9467" s="135" t="s">
        <v>21</v>
      </c>
      <c r="I9467" s="135" t="s">
        <v>21</v>
      </c>
      <c r="J9467" s="136">
        <v>4.4400000000000004</v>
      </c>
      <c r="K9467" s="136">
        <v>3.2</v>
      </c>
      <c r="L9467" s="136">
        <v>2.83</v>
      </c>
      <c r="M9467" s="137" t="str">
        <f t="shared" si="147"/>
        <v>P</v>
      </c>
      <c r="N9467" s="172" t="s">
        <v>10682</v>
      </c>
      <c r="O9467" s="149" t="s">
        <v>1500</v>
      </c>
      <c r="P9467" s="149" t="s">
        <v>9428</v>
      </c>
      <c r="Q9467" s="150" t="s">
        <v>10519</v>
      </c>
      <c r="R9467" s="189">
        <v>7.7014925373134329</v>
      </c>
    </row>
    <row r="9468" spans="1:18" x14ac:dyDescent="0.25">
      <c r="A9468" s="132">
        <v>1092851</v>
      </c>
      <c r="B9468" s="145" t="s">
        <v>8044</v>
      </c>
      <c r="C9468" s="132">
        <v>6</v>
      </c>
      <c r="D9468" s="132" t="s">
        <v>20</v>
      </c>
      <c r="E9468" s="186" t="s">
        <v>20</v>
      </c>
      <c r="F9468" s="132" t="s">
        <v>20</v>
      </c>
      <c r="G9468" s="132" t="s">
        <v>20</v>
      </c>
      <c r="H9468" s="132" t="s">
        <v>20</v>
      </c>
      <c r="I9468" s="132" t="s">
        <v>20</v>
      </c>
      <c r="J9468" s="133">
        <v>2.8</v>
      </c>
      <c r="K9468" s="133">
        <v>2.4</v>
      </c>
      <c r="L9468" s="133">
        <v>1.3</v>
      </c>
      <c r="M9468" s="134" t="str">
        <f t="shared" si="147"/>
        <v>P</v>
      </c>
      <c r="N9468" s="171" t="s">
        <v>10682</v>
      </c>
      <c r="O9468" s="146" t="s">
        <v>1500</v>
      </c>
      <c r="P9468" s="146" t="s">
        <v>9428</v>
      </c>
      <c r="Q9468" s="147" t="s">
        <v>10519</v>
      </c>
      <c r="R9468" s="187">
        <v>3.42</v>
      </c>
    </row>
    <row r="9469" spans="1:18" x14ac:dyDescent="0.25">
      <c r="A9469" s="135">
        <v>1092859</v>
      </c>
      <c r="B9469" s="148" t="s">
        <v>8045</v>
      </c>
      <c r="C9469" s="135">
        <v>1000</v>
      </c>
      <c r="D9469" s="135" t="s">
        <v>20</v>
      </c>
      <c r="E9469" s="188" t="s">
        <v>20</v>
      </c>
      <c r="F9469" s="135" t="s">
        <v>20</v>
      </c>
      <c r="G9469" s="135" t="s">
        <v>20</v>
      </c>
      <c r="H9469" s="135" t="s">
        <v>20</v>
      </c>
      <c r="I9469" s="135" t="s">
        <v>20</v>
      </c>
      <c r="J9469" s="136">
        <v>1.75</v>
      </c>
      <c r="K9469" s="136">
        <v>1.75</v>
      </c>
      <c r="L9469" s="136">
        <v>1</v>
      </c>
      <c r="M9469" s="137" t="str">
        <f t="shared" si="147"/>
        <v>P</v>
      </c>
      <c r="N9469" s="172" t="s">
        <v>10682</v>
      </c>
      <c r="O9469" s="149" t="s">
        <v>1506</v>
      </c>
      <c r="P9469" s="149" t="s">
        <v>9492</v>
      </c>
      <c r="Q9469" s="150" t="s">
        <v>10519</v>
      </c>
      <c r="R9469" s="189">
        <v>40</v>
      </c>
    </row>
    <row r="9470" spans="1:18" x14ac:dyDescent="0.25">
      <c r="A9470" s="132">
        <v>1092866</v>
      </c>
      <c r="B9470" s="145" t="s">
        <v>8046</v>
      </c>
      <c r="C9470" s="132">
        <v>4</v>
      </c>
      <c r="D9470" s="132" t="s">
        <v>20</v>
      </c>
      <c r="E9470" s="186" t="s">
        <v>20</v>
      </c>
      <c r="F9470" s="132" t="s">
        <v>20</v>
      </c>
      <c r="G9470" s="132" t="s">
        <v>20</v>
      </c>
      <c r="H9470" s="132" t="s">
        <v>20</v>
      </c>
      <c r="I9470" s="132" t="s">
        <v>20</v>
      </c>
      <c r="J9470" s="133">
        <v>5.31</v>
      </c>
      <c r="K9470" s="133">
        <v>2.77</v>
      </c>
      <c r="L9470" s="133">
        <v>1.53</v>
      </c>
      <c r="M9470" s="134" t="str">
        <f t="shared" si="147"/>
        <v>P</v>
      </c>
      <c r="N9470" s="171" t="s">
        <v>10682</v>
      </c>
      <c r="O9470" s="146" t="s">
        <v>1500</v>
      </c>
      <c r="P9470" s="146" t="s">
        <v>9440</v>
      </c>
      <c r="Q9470" s="147" t="s">
        <v>10519</v>
      </c>
      <c r="R9470" s="187">
        <v>4.76</v>
      </c>
    </row>
    <row r="9471" spans="1:18" x14ac:dyDescent="0.25">
      <c r="A9471" s="135">
        <v>1092868</v>
      </c>
      <c r="B9471" s="148" t="s">
        <v>8047</v>
      </c>
      <c r="C9471" s="135">
        <v>6</v>
      </c>
      <c r="D9471" s="135" t="s">
        <v>20</v>
      </c>
      <c r="E9471" s="188" t="s">
        <v>20</v>
      </c>
      <c r="F9471" s="135" t="s">
        <v>20</v>
      </c>
      <c r="G9471" s="135" t="s">
        <v>20</v>
      </c>
      <c r="H9471" s="135" t="s">
        <v>20</v>
      </c>
      <c r="I9471" s="135" t="s">
        <v>20</v>
      </c>
      <c r="J9471" s="136">
        <v>3.2</v>
      </c>
      <c r="K9471" s="136">
        <v>2.2599999999999998</v>
      </c>
      <c r="L9471" s="136">
        <v>1.37</v>
      </c>
      <c r="M9471" s="137" t="str">
        <f t="shared" si="147"/>
        <v>P</v>
      </c>
      <c r="N9471" s="172" t="s">
        <v>10682</v>
      </c>
      <c r="O9471" s="149" t="s">
        <v>1500</v>
      </c>
      <c r="P9471" s="149" t="s">
        <v>9428</v>
      </c>
      <c r="Q9471" s="150" t="s">
        <v>10519</v>
      </c>
      <c r="R9471" s="189">
        <v>2.64</v>
      </c>
    </row>
    <row r="9472" spans="1:18" x14ac:dyDescent="0.25">
      <c r="A9472" s="132">
        <v>1092870</v>
      </c>
      <c r="B9472" s="145" t="s">
        <v>8048</v>
      </c>
      <c r="C9472" s="132">
        <v>1</v>
      </c>
      <c r="D9472" s="132" t="s">
        <v>20</v>
      </c>
      <c r="E9472" s="186" t="s">
        <v>20</v>
      </c>
      <c r="F9472" s="132" t="s">
        <v>20</v>
      </c>
      <c r="G9472" s="132" t="s">
        <v>20</v>
      </c>
      <c r="H9472" s="132" t="s">
        <v>20</v>
      </c>
      <c r="I9472" s="132" t="s">
        <v>20</v>
      </c>
      <c r="J9472" s="133">
        <v>1</v>
      </c>
      <c r="K9472" s="133">
        <v>0.45</v>
      </c>
      <c r="L9472" s="133">
        <v>1.1499999999999999</v>
      </c>
      <c r="M9472" s="134" t="str">
        <f t="shared" si="147"/>
        <v>P</v>
      </c>
      <c r="N9472" s="171" t="s">
        <v>10682</v>
      </c>
      <c r="O9472" s="146" t="s">
        <v>1506</v>
      </c>
      <c r="P9472" s="146" t="s">
        <v>9443</v>
      </c>
      <c r="Q9472" s="147" t="s">
        <v>10519</v>
      </c>
      <c r="R9472" s="187">
        <v>0.2</v>
      </c>
    </row>
    <row r="9473" spans="1:18" x14ac:dyDescent="0.25">
      <c r="A9473" s="135">
        <v>1092887</v>
      </c>
      <c r="B9473" s="148" t="s">
        <v>8049</v>
      </c>
      <c r="C9473" s="135">
        <v>4</v>
      </c>
      <c r="D9473" s="135">
        <v>70</v>
      </c>
      <c r="E9473" s="188" t="s">
        <v>20</v>
      </c>
      <c r="F9473" s="135" t="s">
        <v>20</v>
      </c>
      <c r="G9473" s="135" t="s">
        <v>20</v>
      </c>
      <c r="H9473" s="135" t="s">
        <v>20</v>
      </c>
      <c r="I9473" s="135" t="s">
        <v>20</v>
      </c>
      <c r="J9473" s="136">
        <v>4.5</v>
      </c>
      <c r="K9473" s="136">
        <v>1.7</v>
      </c>
      <c r="L9473" s="136">
        <v>2.2999999999999998</v>
      </c>
      <c r="M9473" s="137" t="str">
        <f t="shared" si="147"/>
        <v>P</v>
      </c>
      <c r="N9473" s="172" t="s">
        <v>10682</v>
      </c>
      <c r="O9473" s="149" t="s">
        <v>1500</v>
      </c>
      <c r="P9473" s="149" t="s">
        <v>9428</v>
      </c>
      <c r="Q9473" s="150" t="s">
        <v>10519</v>
      </c>
      <c r="R9473" s="189">
        <v>6.36</v>
      </c>
    </row>
    <row r="9474" spans="1:18" x14ac:dyDescent="0.25">
      <c r="A9474" s="132">
        <v>1092897</v>
      </c>
      <c r="B9474" s="145" t="s">
        <v>8050</v>
      </c>
      <c r="C9474" s="132">
        <v>25</v>
      </c>
      <c r="D9474" s="132" t="s">
        <v>20</v>
      </c>
      <c r="E9474" s="186" t="s">
        <v>20</v>
      </c>
      <c r="F9474" s="132" t="s">
        <v>20</v>
      </c>
      <c r="G9474" s="132" t="s">
        <v>20</v>
      </c>
      <c r="H9474" s="132" t="s">
        <v>20</v>
      </c>
      <c r="I9474" s="132" t="s">
        <v>20</v>
      </c>
      <c r="J9474" s="133">
        <v>4.7300000000000004</v>
      </c>
      <c r="K9474" s="133">
        <v>2.48</v>
      </c>
      <c r="L9474" s="133">
        <v>2.4750000000000001</v>
      </c>
      <c r="M9474" s="134" t="str">
        <f t="shared" ref="M9474:M9537" si="148">HYPERLINK(CONCATENATE("T:\Distribution Centre\RDC Department Shared\Cubiscan photos","\",A9474,"-pac.jpg"),"P")</f>
        <v>P</v>
      </c>
      <c r="N9474" s="171" t="s">
        <v>10682</v>
      </c>
      <c r="O9474" s="146" t="s">
        <v>1562</v>
      </c>
      <c r="P9474" s="146" t="s">
        <v>9441</v>
      </c>
      <c r="Q9474" s="147" t="s">
        <v>10519</v>
      </c>
      <c r="R9474" s="187">
        <v>1.9552238805970148</v>
      </c>
    </row>
    <row r="9475" spans="1:18" x14ac:dyDescent="0.25">
      <c r="A9475" s="135">
        <v>1092898</v>
      </c>
      <c r="B9475" s="148" t="s">
        <v>8051</v>
      </c>
      <c r="C9475" s="135">
        <v>15</v>
      </c>
      <c r="D9475" s="135" t="s">
        <v>20</v>
      </c>
      <c r="E9475" s="188" t="s">
        <v>20</v>
      </c>
      <c r="F9475" s="135" t="s">
        <v>20</v>
      </c>
      <c r="G9475" s="135" t="s">
        <v>20</v>
      </c>
      <c r="H9475" s="135" t="s">
        <v>20</v>
      </c>
      <c r="I9475" s="135" t="s">
        <v>20</v>
      </c>
      <c r="J9475" s="136">
        <v>4.9210000000000003</v>
      </c>
      <c r="K9475" s="136">
        <v>2.3809999999999998</v>
      </c>
      <c r="L9475" s="136">
        <v>2.3809999999999998</v>
      </c>
      <c r="M9475" s="137" t="str">
        <f t="shared" si="148"/>
        <v>P</v>
      </c>
      <c r="N9475" s="172" t="s">
        <v>10682</v>
      </c>
      <c r="O9475" s="149" t="s">
        <v>1562</v>
      </c>
      <c r="P9475" s="149" t="s">
        <v>9441</v>
      </c>
      <c r="Q9475" s="150" t="s">
        <v>10519</v>
      </c>
      <c r="R9475" s="189">
        <v>1.9552238805970148</v>
      </c>
    </row>
    <row r="9476" spans="1:18" x14ac:dyDescent="0.25">
      <c r="A9476" s="132">
        <v>1092900</v>
      </c>
      <c r="B9476" s="145" t="s">
        <v>8052</v>
      </c>
      <c r="C9476" s="132">
        <v>6</v>
      </c>
      <c r="D9476" s="132">
        <v>360</v>
      </c>
      <c r="E9476" s="186">
        <v>12</v>
      </c>
      <c r="F9476" s="132">
        <v>504</v>
      </c>
      <c r="G9476" s="132" t="s">
        <v>21</v>
      </c>
      <c r="H9476" s="132" t="s">
        <v>21</v>
      </c>
      <c r="I9476" s="132">
        <v>1</v>
      </c>
      <c r="J9476" s="133">
        <v>3.12</v>
      </c>
      <c r="K9476" s="133">
        <v>2.7</v>
      </c>
      <c r="L9476" s="133">
        <v>0.38</v>
      </c>
      <c r="M9476" s="134" t="str">
        <f t="shared" si="148"/>
        <v>P</v>
      </c>
      <c r="N9476" s="171" t="s">
        <v>10682</v>
      </c>
      <c r="O9476" s="146" t="s">
        <v>1497</v>
      </c>
      <c r="P9476" s="146" t="s">
        <v>9415</v>
      </c>
      <c r="Q9476" s="147" t="s">
        <v>10519</v>
      </c>
      <c r="R9476" s="187">
        <v>5.64</v>
      </c>
    </row>
    <row r="9477" spans="1:18" x14ac:dyDescent="0.25">
      <c r="A9477" s="135">
        <v>1092901</v>
      </c>
      <c r="B9477" s="148" t="s">
        <v>8053</v>
      </c>
      <c r="C9477" s="135">
        <v>6</v>
      </c>
      <c r="D9477" s="135">
        <v>266</v>
      </c>
      <c r="E9477" s="188">
        <v>12</v>
      </c>
      <c r="F9477" s="135">
        <v>408</v>
      </c>
      <c r="G9477" s="135" t="s">
        <v>21</v>
      </c>
      <c r="H9477" s="135" t="s">
        <v>21</v>
      </c>
      <c r="I9477" s="135" t="s">
        <v>21</v>
      </c>
      <c r="J9477" s="136">
        <v>3.65</v>
      </c>
      <c r="K9477" s="136">
        <v>3.2</v>
      </c>
      <c r="L9477" s="136">
        <v>0.38</v>
      </c>
      <c r="M9477" s="137" t="str">
        <f t="shared" si="148"/>
        <v>P</v>
      </c>
      <c r="N9477" s="172" t="s">
        <v>10682</v>
      </c>
      <c r="O9477" s="149" t="s">
        <v>1497</v>
      </c>
      <c r="P9477" s="149" t="s">
        <v>9415</v>
      </c>
      <c r="Q9477" s="150" t="s">
        <v>10519</v>
      </c>
      <c r="R9477" s="189">
        <v>5.88</v>
      </c>
    </row>
    <row r="9478" spans="1:18" x14ac:dyDescent="0.25">
      <c r="A9478" s="132">
        <v>1092911</v>
      </c>
      <c r="B9478" s="145" t="s">
        <v>8054</v>
      </c>
      <c r="C9478" s="132">
        <v>6</v>
      </c>
      <c r="D9478" s="132">
        <v>360</v>
      </c>
      <c r="E9478" s="186">
        <v>9</v>
      </c>
      <c r="F9478" s="132">
        <v>540</v>
      </c>
      <c r="G9478" s="132">
        <v>36</v>
      </c>
      <c r="H9478" s="132">
        <v>36</v>
      </c>
      <c r="I9478" s="132">
        <v>1</v>
      </c>
      <c r="J9478" s="133">
        <v>4.0999999999999996</v>
      </c>
      <c r="K9478" s="133">
        <v>2.2999999999999998</v>
      </c>
      <c r="L9478" s="133">
        <v>0.4</v>
      </c>
      <c r="M9478" s="134" t="str">
        <f t="shared" si="148"/>
        <v>P</v>
      </c>
      <c r="N9478" s="171" t="s">
        <v>10682</v>
      </c>
      <c r="O9478" s="146" t="s">
        <v>1497</v>
      </c>
      <c r="P9478" s="146" t="s">
        <v>9415</v>
      </c>
      <c r="Q9478" s="147" t="s">
        <v>10519</v>
      </c>
      <c r="R9478" s="187">
        <v>6.7200000000000006</v>
      </c>
    </row>
    <row r="9479" spans="1:18" x14ac:dyDescent="0.25">
      <c r="A9479" s="135">
        <v>1092912</v>
      </c>
      <c r="B9479" s="148" t="s">
        <v>8055</v>
      </c>
      <c r="C9479" s="135">
        <v>6</v>
      </c>
      <c r="D9479" s="135">
        <v>648</v>
      </c>
      <c r="E9479" s="188">
        <v>18</v>
      </c>
      <c r="F9479" s="135">
        <v>1080</v>
      </c>
      <c r="G9479" s="135" t="s">
        <v>21</v>
      </c>
      <c r="H9479" s="135" t="s">
        <v>21</v>
      </c>
      <c r="I9479" s="135">
        <v>1</v>
      </c>
      <c r="J9479" s="136">
        <v>2.76</v>
      </c>
      <c r="K9479" s="136">
        <v>1.68</v>
      </c>
      <c r="L9479" s="136">
        <v>0.26</v>
      </c>
      <c r="M9479" s="137" t="str">
        <f t="shared" si="148"/>
        <v>P</v>
      </c>
      <c r="N9479" s="172" t="s">
        <v>10682</v>
      </c>
      <c r="O9479" s="149" t="s">
        <v>1497</v>
      </c>
      <c r="P9479" s="149" t="s">
        <v>9415</v>
      </c>
      <c r="Q9479" s="150" t="s">
        <v>10519</v>
      </c>
      <c r="R9479" s="189">
        <v>5.0999999999999996</v>
      </c>
    </row>
    <row r="9480" spans="1:18" x14ac:dyDescent="0.25">
      <c r="A9480" s="132">
        <v>1092913</v>
      </c>
      <c r="B9480" s="145" t="s">
        <v>8056</v>
      </c>
      <c r="C9480" s="132">
        <v>1</v>
      </c>
      <c r="D9480" s="132">
        <v>576</v>
      </c>
      <c r="E9480" s="186">
        <v>24</v>
      </c>
      <c r="F9480" s="132">
        <v>720</v>
      </c>
      <c r="G9480" s="132" t="s">
        <v>21</v>
      </c>
      <c r="H9480" s="132" t="s">
        <v>21</v>
      </c>
      <c r="I9480" s="132">
        <v>1</v>
      </c>
      <c r="J9480" s="133">
        <v>2.0499999999999998</v>
      </c>
      <c r="K9480" s="133">
        <v>2.0499999999999998</v>
      </c>
      <c r="L9480" s="133">
        <v>0.31</v>
      </c>
      <c r="M9480" s="134" t="str">
        <f t="shared" si="148"/>
        <v>P</v>
      </c>
      <c r="N9480" s="171" t="s">
        <v>10682</v>
      </c>
      <c r="O9480" s="146" t="s">
        <v>1500</v>
      </c>
      <c r="P9480" s="146" t="s">
        <v>9521</v>
      </c>
      <c r="Q9480" s="147" t="s">
        <v>10519</v>
      </c>
      <c r="R9480" s="187">
        <v>10.47</v>
      </c>
    </row>
    <row r="9481" spans="1:18" x14ac:dyDescent="0.25">
      <c r="A9481" s="135">
        <v>1092914</v>
      </c>
      <c r="B9481" s="148" t="s">
        <v>8057</v>
      </c>
      <c r="C9481" s="135">
        <v>1</v>
      </c>
      <c r="D9481" s="135">
        <v>960</v>
      </c>
      <c r="E9481" s="188">
        <v>40</v>
      </c>
      <c r="F9481" s="135">
        <v>1200</v>
      </c>
      <c r="G9481" s="135" t="s">
        <v>21</v>
      </c>
      <c r="H9481" s="135">
        <v>48</v>
      </c>
      <c r="I9481" s="135">
        <v>1</v>
      </c>
      <c r="J9481" s="136">
        <v>2.0499999999999998</v>
      </c>
      <c r="K9481" s="136">
        <v>2.0499999999999998</v>
      </c>
      <c r="L9481" s="136">
        <v>0.18</v>
      </c>
      <c r="M9481" s="137" t="str">
        <f t="shared" si="148"/>
        <v>P</v>
      </c>
      <c r="N9481" s="172" t="s">
        <v>10682</v>
      </c>
      <c r="O9481" s="149" t="s">
        <v>1500</v>
      </c>
      <c r="P9481" s="149" t="s">
        <v>9521</v>
      </c>
      <c r="Q9481" s="150" t="s">
        <v>10519</v>
      </c>
      <c r="R9481" s="189">
        <v>7.25</v>
      </c>
    </row>
    <row r="9482" spans="1:18" x14ac:dyDescent="0.25">
      <c r="A9482" s="132">
        <v>1092916</v>
      </c>
      <c r="B9482" s="145" t="s">
        <v>8058</v>
      </c>
      <c r="C9482" s="132">
        <v>100</v>
      </c>
      <c r="D9482" s="132" t="s">
        <v>20</v>
      </c>
      <c r="E9482" s="186">
        <v>40</v>
      </c>
      <c r="F9482" s="132" t="s">
        <v>20</v>
      </c>
      <c r="G9482" s="132" t="s">
        <v>20</v>
      </c>
      <c r="H9482" s="132" t="s">
        <v>20</v>
      </c>
      <c r="I9482" s="132" t="s">
        <v>20</v>
      </c>
      <c r="J9482" s="133">
        <v>0.57999999999999996</v>
      </c>
      <c r="K9482" s="133">
        <v>0.53</v>
      </c>
      <c r="L9482" s="133">
        <v>1</v>
      </c>
      <c r="M9482" s="134" t="str">
        <f t="shared" si="148"/>
        <v>P</v>
      </c>
      <c r="N9482" s="171" t="s">
        <v>10682</v>
      </c>
      <c r="O9482" s="146" t="s">
        <v>1500</v>
      </c>
      <c r="P9482" s="146" t="s">
        <v>9428</v>
      </c>
      <c r="Q9482" s="147" t="s">
        <v>10519</v>
      </c>
      <c r="R9482" s="187">
        <v>5</v>
      </c>
    </row>
    <row r="9483" spans="1:18" x14ac:dyDescent="0.25">
      <c r="A9483" s="135">
        <v>1092917</v>
      </c>
      <c r="B9483" s="148" t="s">
        <v>8059</v>
      </c>
      <c r="C9483" s="135">
        <v>1</v>
      </c>
      <c r="D9483" s="135">
        <v>1728</v>
      </c>
      <c r="E9483" s="188">
        <v>72</v>
      </c>
      <c r="F9483" s="135" t="s">
        <v>20</v>
      </c>
      <c r="G9483" s="135">
        <v>72</v>
      </c>
      <c r="H9483" s="135">
        <v>40</v>
      </c>
      <c r="I9483" s="135">
        <v>2</v>
      </c>
      <c r="J9483" s="136">
        <v>1.1000000000000001</v>
      </c>
      <c r="K9483" s="136">
        <v>1.1000000000000001</v>
      </c>
      <c r="L9483" s="136">
        <v>0.34</v>
      </c>
      <c r="M9483" s="137" t="str">
        <f t="shared" si="148"/>
        <v>P</v>
      </c>
      <c r="N9483" s="172" t="s">
        <v>10682</v>
      </c>
      <c r="O9483" s="149" t="s">
        <v>1506</v>
      </c>
      <c r="P9483" s="149" t="s">
        <v>9526</v>
      </c>
      <c r="Q9483" s="150" t="s">
        <v>10519</v>
      </c>
      <c r="R9483" s="189">
        <v>1.86</v>
      </c>
    </row>
    <row r="9484" spans="1:18" x14ac:dyDescent="0.25">
      <c r="A9484" s="132">
        <v>1092918</v>
      </c>
      <c r="B9484" s="145" t="s">
        <v>1420</v>
      </c>
      <c r="C9484" s="132">
        <v>1</v>
      </c>
      <c r="D9484" s="132">
        <v>162</v>
      </c>
      <c r="E9484" s="186" t="s">
        <v>21</v>
      </c>
      <c r="F9484" s="132">
        <v>216</v>
      </c>
      <c r="G9484" s="132" t="s">
        <v>21</v>
      </c>
      <c r="H9484" s="132" t="s">
        <v>21</v>
      </c>
      <c r="I9484" s="132">
        <v>2</v>
      </c>
      <c r="J9484" s="133">
        <v>5.2</v>
      </c>
      <c r="K9484" s="133">
        <v>1.24</v>
      </c>
      <c r="L9484" s="133">
        <v>1.1599999999999999</v>
      </c>
      <c r="M9484" s="134" t="str">
        <f t="shared" si="148"/>
        <v>P</v>
      </c>
      <c r="N9484" s="171" t="s">
        <v>10682</v>
      </c>
      <c r="O9484" s="146" t="s">
        <v>1500</v>
      </c>
      <c r="P9484" s="146" t="s">
        <v>9418</v>
      </c>
      <c r="Q9484" s="147" t="s">
        <v>10519</v>
      </c>
      <c r="R9484" s="187">
        <v>13.52</v>
      </c>
    </row>
    <row r="9485" spans="1:18" x14ac:dyDescent="0.25">
      <c r="A9485" s="135">
        <v>1092919</v>
      </c>
      <c r="B9485" s="148" t="s">
        <v>1421</v>
      </c>
      <c r="C9485" s="135">
        <v>1</v>
      </c>
      <c r="D9485" s="135">
        <v>81</v>
      </c>
      <c r="E9485" s="188" t="s">
        <v>21</v>
      </c>
      <c r="F9485" s="135">
        <v>110</v>
      </c>
      <c r="G9485" s="135" t="s">
        <v>21</v>
      </c>
      <c r="H9485" s="135" t="s">
        <v>21</v>
      </c>
      <c r="I9485" s="135" t="s">
        <v>21</v>
      </c>
      <c r="J9485" s="136">
        <v>1.38</v>
      </c>
      <c r="K9485" s="136">
        <v>1.18</v>
      </c>
      <c r="L9485" s="136">
        <v>9.16</v>
      </c>
      <c r="M9485" s="137" t="str">
        <f t="shared" si="148"/>
        <v>P</v>
      </c>
      <c r="N9485" s="172" t="s">
        <v>10682</v>
      </c>
      <c r="O9485" s="149" t="s">
        <v>1500</v>
      </c>
      <c r="P9485" s="149" t="s">
        <v>9418</v>
      </c>
      <c r="Q9485" s="150" t="s">
        <v>10519</v>
      </c>
      <c r="R9485" s="189">
        <v>15.73</v>
      </c>
    </row>
    <row r="9486" spans="1:18" x14ac:dyDescent="0.25">
      <c r="A9486" s="132">
        <v>1092921</v>
      </c>
      <c r="B9486" s="145" t="s">
        <v>8060</v>
      </c>
      <c r="C9486" s="132">
        <v>6</v>
      </c>
      <c r="D9486" s="132">
        <v>1488</v>
      </c>
      <c r="E9486" s="186">
        <v>6</v>
      </c>
      <c r="F9486" s="132">
        <v>1860</v>
      </c>
      <c r="G9486" s="132" t="s">
        <v>20</v>
      </c>
      <c r="H9486" s="132">
        <v>78</v>
      </c>
      <c r="I9486" s="132">
        <v>2</v>
      </c>
      <c r="J9486" s="133">
        <v>1.82</v>
      </c>
      <c r="K9486" s="133">
        <v>0.98</v>
      </c>
      <c r="L9486" s="133">
        <v>0.2</v>
      </c>
      <c r="M9486" s="134" t="str">
        <f t="shared" si="148"/>
        <v>P</v>
      </c>
      <c r="N9486" s="171" t="s">
        <v>10682</v>
      </c>
      <c r="O9486" s="146" t="s">
        <v>1500</v>
      </c>
      <c r="P9486" s="146" t="s">
        <v>9428</v>
      </c>
      <c r="Q9486" s="147" t="s">
        <v>10519</v>
      </c>
      <c r="R9486" s="187">
        <v>1.56</v>
      </c>
    </row>
    <row r="9487" spans="1:18" x14ac:dyDescent="0.25">
      <c r="A9487" s="135">
        <v>1092923</v>
      </c>
      <c r="B9487" s="148" t="s">
        <v>8061</v>
      </c>
      <c r="C9487" s="135">
        <v>6</v>
      </c>
      <c r="D9487" s="135">
        <v>720</v>
      </c>
      <c r="E9487" s="188">
        <v>6</v>
      </c>
      <c r="F9487" s="135">
        <v>882</v>
      </c>
      <c r="G9487" s="135">
        <v>60</v>
      </c>
      <c r="H9487" s="135">
        <v>72</v>
      </c>
      <c r="I9487" s="135">
        <v>1</v>
      </c>
      <c r="J9487" s="136">
        <v>2.82</v>
      </c>
      <c r="K9487" s="136">
        <v>1.85</v>
      </c>
      <c r="L9487" s="136">
        <v>0.38</v>
      </c>
      <c r="M9487" s="137" t="str">
        <f t="shared" si="148"/>
        <v>P</v>
      </c>
      <c r="N9487" s="174" t="s">
        <v>10682</v>
      </c>
      <c r="O9487" s="149" t="s">
        <v>1500</v>
      </c>
      <c r="P9487" s="149" t="s">
        <v>9428</v>
      </c>
      <c r="Q9487" s="150" t="s">
        <v>10519</v>
      </c>
      <c r="R9487" s="189">
        <v>2.16</v>
      </c>
    </row>
    <row r="9488" spans="1:18" x14ac:dyDescent="0.25">
      <c r="A9488" s="132">
        <v>1092925</v>
      </c>
      <c r="B9488" s="145" t="s">
        <v>8062</v>
      </c>
      <c r="C9488" s="132">
        <v>1</v>
      </c>
      <c r="D9488" s="132">
        <v>112</v>
      </c>
      <c r="E9488" s="186">
        <v>4</v>
      </c>
      <c r="F9488" s="132">
        <v>184</v>
      </c>
      <c r="G9488" s="132" t="s">
        <v>21</v>
      </c>
      <c r="H9488" s="132" t="s">
        <v>21</v>
      </c>
      <c r="I9488" s="132" t="s">
        <v>21</v>
      </c>
      <c r="J9488" s="133">
        <v>5.08</v>
      </c>
      <c r="K9488" s="133">
        <v>3.81</v>
      </c>
      <c r="L9488" s="133">
        <v>0.36</v>
      </c>
      <c r="M9488" s="134" t="str">
        <f t="shared" si="148"/>
        <v>P</v>
      </c>
      <c r="N9488" s="173" t="s">
        <v>10682</v>
      </c>
      <c r="O9488" s="146" t="s">
        <v>1562</v>
      </c>
      <c r="P9488" s="146" t="s">
        <v>9441</v>
      </c>
      <c r="Q9488" s="147" t="s">
        <v>10519</v>
      </c>
      <c r="R9488" s="187">
        <v>15.09</v>
      </c>
    </row>
    <row r="9489" spans="1:18" x14ac:dyDescent="0.25">
      <c r="A9489" s="135">
        <v>1092926</v>
      </c>
      <c r="B9489" s="148" t="s">
        <v>8063</v>
      </c>
      <c r="C9489" s="135">
        <v>24</v>
      </c>
      <c r="D9489" s="135">
        <v>542</v>
      </c>
      <c r="E9489" s="188">
        <v>80</v>
      </c>
      <c r="F9489" s="135" t="s">
        <v>20</v>
      </c>
      <c r="G9489" s="135" t="s">
        <v>21</v>
      </c>
      <c r="H9489" s="135" t="s">
        <v>21</v>
      </c>
      <c r="I9489" s="135" t="s">
        <v>21</v>
      </c>
      <c r="J9489" s="136">
        <v>6</v>
      </c>
      <c r="K9489" s="136">
        <v>2.8</v>
      </c>
      <c r="L9489" s="136">
        <v>0.1</v>
      </c>
      <c r="M9489" s="137" t="str">
        <f t="shared" si="148"/>
        <v>P</v>
      </c>
      <c r="N9489" s="174" t="s">
        <v>10682</v>
      </c>
      <c r="O9489" s="149" t="s">
        <v>1500</v>
      </c>
      <c r="P9489" s="149" t="s">
        <v>9521</v>
      </c>
      <c r="Q9489" s="150" t="s">
        <v>10519</v>
      </c>
      <c r="R9489" s="189">
        <v>6.48</v>
      </c>
    </row>
    <row r="9490" spans="1:18" x14ac:dyDescent="0.25">
      <c r="A9490" s="132">
        <v>1092931</v>
      </c>
      <c r="B9490" s="145" t="s">
        <v>8064</v>
      </c>
      <c r="C9490" s="132">
        <v>3</v>
      </c>
      <c r="D9490" s="132">
        <v>2304</v>
      </c>
      <c r="E9490" s="186">
        <v>64</v>
      </c>
      <c r="F9490" s="132">
        <v>5184</v>
      </c>
      <c r="G9490" s="132">
        <v>256</v>
      </c>
      <c r="H9490" s="132" t="s">
        <v>21</v>
      </c>
      <c r="I9490" s="132">
        <v>1</v>
      </c>
      <c r="J9490" s="133">
        <v>1.4</v>
      </c>
      <c r="K9490" s="133">
        <v>0.96</v>
      </c>
      <c r="L9490" s="133">
        <v>0.24</v>
      </c>
      <c r="M9490" s="134" t="str">
        <f t="shared" si="148"/>
        <v>P</v>
      </c>
      <c r="N9490" s="173" t="s">
        <v>10681</v>
      </c>
      <c r="O9490" s="146" t="s">
        <v>1562</v>
      </c>
      <c r="P9490" s="146" t="s">
        <v>9416</v>
      </c>
      <c r="Q9490" s="147" t="s">
        <v>10519</v>
      </c>
      <c r="R9490" s="187">
        <v>4.17</v>
      </c>
    </row>
    <row r="9491" spans="1:18" x14ac:dyDescent="0.25">
      <c r="A9491" s="135">
        <v>1092932</v>
      </c>
      <c r="B9491" s="148" t="s">
        <v>8065</v>
      </c>
      <c r="C9491" s="135">
        <v>3</v>
      </c>
      <c r="D9491" s="135">
        <v>2304</v>
      </c>
      <c r="E9491" s="188">
        <v>64</v>
      </c>
      <c r="F9491" s="135">
        <v>5184</v>
      </c>
      <c r="G9491" s="135">
        <v>256</v>
      </c>
      <c r="H9491" s="135" t="s">
        <v>21</v>
      </c>
      <c r="I9491" s="135">
        <v>1</v>
      </c>
      <c r="J9491" s="136">
        <v>1.4</v>
      </c>
      <c r="K9491" s="136">
        <v>0.96</v>
      </c>
      <c r="L9491" s="136">
        <v>0.24</v>
      </c>
      <c r="M9491" s="137" t="str">
        <f t="shared" si="148"/>
        <v>P</v>
      </c>
      <c r="N9491" s="174" t="s">
        <v>10681</v>
      </c>
      <c r="O9491" s="149" t="s">
        <v>1562</v>
      </c>
      <c r="P9491" s="149" t="s">
        <v>9416</v>
      </c>
      <c r="Q9491" s="150" t="s">
        <v>10519</v>
      </c>
      <c r="R9491" s="189">
        <v>5.61</v>
      </c>
    </row>
    <row r="9492" spans="1:18" x14ac:dyDescent="0.25">
      <c r="A9492" s="132">
        <v>1092933</v>
      </c>
      <c r="B9492" s="145" t="s">
        <v>8066</v>
      </c>
      <c r="C9492" s="132">
        <v>3</v>
      </c>
      <c r="D9492" s="132">
        <v>2304</v>
      </c>
      <c r="E9492" s="186">
        <v>64</v>
      </c>
      <c r="F9492" s="132">
        <v>5184</v>
      </c>
      <c r="G9492" s="132">
        <v>256</v>
      </c>
      <c r="H9492" s="132" t="s">
        <v>21</v>
      </c>
      <c r="I9492" s="132">
        <v>1</v>
      </c>
      <c r="J9492" s="133">
        <v>1.27</v>
      </c>
      <c r="K9492" s="133">
        <v>0.6</v>
      </c>
      <c r="L9492" s="133">
        <v>0.46</v>
      </c>
      <c r="M9492" s="134" t="str">
        <f t="shared" si="148"/>
        <v>P</v>
      </c>
      <c r="N9492" s="173" t="s">
        <v>10681</v>
      </c>
      <c r="O9492" s="146" t="s">
        <v>1562</v>
      </c>
      <c r="P9492" s="146" t="s">
        <v>9416</v>
      </c>
      <c r="Q9492" s="147" t="s">
        <v>10519</v>
      </c>
      <c r="R9492" s="187">
        <v>4.0500000000000007</v>
      </c>
    </row>
    <row r="9493" spans="1:18" x14ac:dyDescent="0.25">
      <c r="A9493" s="135">
        <v>1092937</v>
      </c>
      <c r="B9493" s="148" t="s">
        <v>8067</v>
      </c>
      <c r="C9493" s="135">
        <v>3</v>
      </c>
      <c r="D9493" s="135">
        <v>3488</v>
      </c>
      <c r="E9493" s="188">
        <v>180</v>
      </c>
      <c r="F9493" s="135">
        <v>12960</v>
      </c>
      <c r="G9493" s="135">
        <v>720</v>
      </c>
      <c r="H9493" s="135">
        <v>900</v>
      </c>
      <c r="I9493" s="135">
        <v>1</v>
      </c>
      <c r="J9493" s="136">
        <v>0.65</v>
      </c>
      <c r="K9493" s="136">
        <v>0.19</v>
      </c>
      <c r="L9493" s="136">
        <v>0.66</v>
      </c>
      <c r="M9493" s="137" t="str">
        <f t="shared" si="148"/>
        <v>P</v>
      </c>
      <c r="N9493" s="174" t="s">
        <v>10681</v>
      </c>
      <c r="O9493" s="149" t="s">
        <v>1607</v>
      </c>
      <c r="P9493" s="149" t="s">
        <v>9559</v>
      </c>
      <c r="Q9493" s="150" t="s">
        <v>10519</v>
      </c>
      <c r="R9493" s="189">
        <v>2.9699999999999998</v>
      </c>
    </row>
    <row r="9494" spans="1:18" x14ac:dyDescent="0.25">
      <c r="A9494" s="132">
        <v>1092938</v>
      </c>
      <c r="B9494" s="145" t="s">
        <v>575</v>
      </c>
      <c r="C9494" s="132">
        <v>3</v>
      </c>
      <c r="D9494" s="132">
        <v>1800</v>
      </c>
      <c r="E9494" s="186">
        <v>30</v>
      </c>
      <c r="F9494" s="132">
        <v>2100</v>
      </c>
      <c r="G9494" s="132">
        <v>120</v>
      </c>
      <c r="H9494" s="132">
        <v>150</v>
      </c>
      <c r="I9494" s="132">
        <v>1</v>
      </c>
      <c r="J9494" s="133">
        <v>0.77</v>
      </c>
      <c r="K9494" s="133">
        <v>0.77</v>
      </c>
      <c r="L9494" s="133">
        <v>0.91</v>
      </c>
      <c r="M9494" s="134" t="str">
        <f t="shared" si="148"/>
        <v>P</v>
      </c>
      <c r="N9494" s="173" t="s">
        <v>10681</v>
      </c>
      <c r="O9494" s="146" t="s">
        <v>1693</v>
      </c>
      <c r="P9494" s="146" t="s">
        <v>9504</v>
      </c>
      <c r="Q9494" s="147" t="s">
        <v>10519</v>
      </c>
      <c r="R9494" s="187">
        <v>4.8000000000000007</v>
      </c>
    </row>
    <row r="9495" spans="1:18" x14ac:dyDescent="0.25">
      <c r="A9495" s="135">
        <v>1092940</v>
      </c>
      <c r="B9495" s="148" t="s">
        <v>577</v>
      </c>
      <c r="C9495" s="135">
        <v>3</v>
      </c>
      <c r="D9495" s="135">
        <v>1800</v>
      </c>
      <c r="E9495" s="188">
        <v>30</v>
      </c>
      <c r="F9495" s="135">
        <v>2100</v>
      </c>
      <c r="G9495" s="135">
        <v>120</v>
      </c>
      <c r="H9495" s="135">
        <v>120</v>
      </c>
      <c r="I9495" s="135">
        <v>1</v>
      </c>
      <c r="J9495" s="136">
        <v>0.77</v>
      </c>
      <c r="K9495" s="136">
        <v>0.76</v>
      </c>
      <c r="L9495" s="136">
        <v>0.89</v>
      </c>
      <c r="M9495" s="137" t="str">
        <f t="shared" si="148"/>
        <v>P</v>
      </c>
      <c r="N9495" s="174" t="s">
        <v>10681</v>
      </c>
      <c r="O9495" s="149" t="s">
        <v>1693</v>
      </c>
      <c r="P9495" s="149" t="s">
        <v>9504</v>
      </c>
      <c r="Q9495" s="150" t="s">
        <v>10519</v>
      </c>
      <c r="R9495" s="189">
        <v>4.62</v>
      </c>
    </row>
    <row r="9496" spans="1:18" x14ac:dyDescent="0.25">
      <c r="A9496" s="132">
        <v>1092942</v>
      </c>
      <c r="B9496" s="145" t="s">
        <v>579</v>
      </c>
      <c r="C9496" s="132">
        <v>3</v>
      </c>
      <c r="D9496" s="132">
        <v>1800</v>
      </c>
      <c r="E9496" s="186">
        <v>30</v>
      </c>
      <c r="F9496" s="132">
        <v>2100</v>
      </c>
      <c r="G9496" s="132">
        <v>120</v>
      </c>
      <c r="H9496" s="132">
        <v>150</v>
      </c>
      <c r="I9496" s="132">
        <v>1</v>
      </c>
      <c r="J9496" s="133">
        <v>0.77</v>
      </c>
      <c r="K9496" s="133">
        <v>0.77</v>
      </c>
      <c r="L9496" s="133">
        <v>0.91</v>
      </c>
      <c r="M9496" s="134" t="str">
        <f t="shared" si="148"/>
        <v>P</v>
      </c>
      <c r="N9496" s="173" t="s">
        <v>10681</v>
      </c>
      <c r="O9496" s="146" t="s">
        <v>1693</v>
      </c>
      <c r="P9496" s="146" t="s">
        <v>9504</v>
      </c>
      <c r="Q9496" s="147" t="s">
        <v>10519</v>
      </c>
      <c r="R9496" s="187">
        <v>5.01</v>
      </c>
    </row>
    <row r="9497" spans="1:18" x14ac:dyDescent="0.25">
      <c r="A9497" s="135">
        <v>1092944</v>
      </c>
      <c r="B9497" s="148" t="s">
        <v>580</v>
      </c>
      <c r="C9497" s="135">
        <v>3</v>
      </c>
      <c r="D9497" s="135">
        <v>1800</v>
      </c>
      <c r="E9497" s="188">
        <v>30</v>
      </c>
      <c r="F9497" s="135">
        <v>2100</v>
      </c>
      <c r="G9497" s="135">
        <v>120</v>
      </c>
      <c r="H9497" s="135">
        <v>150</v>
      </c>
      <c r="I9497" s="135">
        <v>1</v>
      </c>
      <c r="J9497" s="136">
        <v>0.85</v>
      </c>
      <c r="K9497" s="136">
        <v>0.77</v>
      </c>
      <c r="L9497" s="136">
        <v>0.79</v>
      </c>
      <c r="M9497" s="137" t="str">
        <f t="shared" si="148"/>
        <v>P</v>
      </c>
      <c r="N9497" s="174" t="s">
        <v>10681</v>
      </c>
      <c r="O9497" s="149" t="s">
        <v>1693</v>
      </c>
      <c r="P9497" s="149" t="s">
        <v>9504</v>
      </c>
      <c r="Q9497" s="150" t="s">
        <v>10519</v>
      </c>
      <c r="R9497" s="189">
        <v>4.6500000000000004</v>
      </c>
    </row>
    <row r="9498" spans="1:18" x14ac:dyDescent="0.25">
      <c r="A9498" s="132">
        <v>1092945</v>
      </c>
      <c r="B9498" s="145" t="s">
        <v>582</v>
      </c>
      <c r="C9498" s="132">
        <v>3</v>
      </c>
      <c r="D9498" s="132">
        <v>1800</v>
      </c>
      <c r="E9498" s="186">
        <v>30</v>
      </c>
      <c r="F9498" s="132">
        <v>2100</v>
      </c>
      <c r="G9498" s="132">
        <v>120</v>
      </c>
      <c r="H9498" s="132">
        <v>150</v>
      </c>
      <c r="I9498" s="132">
        <v>1</v>
      </c>
      <c r="J9498" s="133">
        <v>0.77</v>
      </c>
      <c r="K9498" s="133">
        <v>0.77</v>
      </c>
      <c r="L9498" s="133">
        <v>0.91</v>
      </c>
      <c r="M9498" s="134" t="str">
        <f t="shared" si="148"/>
        <v>P</v>
      </c>
      <c r="N9498" s="171" t="s">
        <v>10681</v>
      </c>
      <c r="O9498" s="146" t="s">
        <v>1693</v>
      </c>
      <c r="P9498" s="146" t="s">
        <v>9504</v>
      </c>
      <c r="Q9498" s="147" t="s">
        <v>10519</v>
      </c>
      <c r="R9498" s="187">
        <v>5.0999999999999996</v>
      </c>
    </row>
    <row r="9499" spans="1:18" x14ac:dyDescent="0.25">
      <c r="A9499" s="135">
        <v>1092951</v>
      </c>
      <c r="B9499" s="148" t="s">
        <v>40</v>
      </c>
      <c r="C9499" s="135">
        <v>3</v>
      </c>
      <c r="D9499" s="135">
        <v>6300</v>
      </c>
      <c r="E9499" s="188">
        <v>105</v>
      </c>
      <c r="F9499" s="135">
        <v>8400</v>
      </c>
      <c r="G9499" s="135">
        <v>420</v>
      </c>
      <c r="H9499" s="135">
        <v>525</v>
      </c>
      <c r="I9499" s="135">
        <v>1</v>
      </c>
      <c r="J9499" s="136">
        <v>0.5</v>
      </c>
      <c r="K9499" s="136">
        <v>0.5</v>
      </c>
      <c r="L9499" s="136">
        <v>0.5</v>
      </c>
      <c r="M9499" s="137" t="str">
        <f t="shared" si="148"/>
        <v>P</v>
      </c>
      <c r="N9499" s="172" t="s">
        <v>10681</v>
      </c>
      <c r="O9499" s="149" t="s">
        <v>1607</v>
      </c>
      <c r="P9499" s="149" t="s">
        <v>9559</v>
      </c>
      <c r="Q9499" s="150" t="s">
        <v>10519</v>
      </c>
      <c r="R9499" s="189">
        <v>3.0300000000000002</v>
      </c>
    </row>
    <row r="9500" spans="1:18" x14ac:dyDescent="0.25">
      <c r="A9500" s="132">
        <v>1092953</v>
      </c>
      <c r="B9500" s="145" t="s">
        <v>8068</v>
      </c>
      <c r="C9500" s="132">
        <v>3</v>
      </c>
      <c r="D9500" s="132">
        <v>6300</v>
      </c>
      <c r="E9500" s="186">
        <v>105</v>
      </c>
      <c r="F9500" s="132">
        <v>8400</v>
      </c>
      <c r="G9500" s="132">
        <v>420</v>
      </c>
      <c r="H9500" s="132">
        <v>525</v>
      </c>
      <c r="I9500" s="132">
        <v>1</v>
      </c>
      <c r="J9500" s="133">
        <v>0.5</v>
      </c>
      <c r="K9500" s="133">
        <v>0.5</v>
      </c>
      <c r="L9500" s="133">
        <v>0.5</v>
      </c>
      <c r="M9500" s="134" t="str">
        <f t="shared" si="148"/>
        <v>P</v>
      </c>
      <c r="N9500" s="171" t="s">
        <v>10681</v>
      </c>
      <c r="O9500" s="146" t="s">
        <v>1607</v>
      </c>
      <c r="P9500" s="146" t="s">
        <v>9559</v>
      </c>
      <c r="Q9500" s="147" t="s">
        <v>10519</v>
      </c>
      <c r="R9500" s="187">
        <v>3.0300000000000002</v>
      </c>
    </row>
    <row r="9501" spans="1:18" x14ac:dyDescent="0.25">
      <c r="A9501" s="135">
        <v>1092959</v>
      </c>
      <c r="B9501" s="148" t="s">
        <v>8069</v>
      </c>
      <c r="C9501" s="135">
        <v>24</v>
      </c>
      <c r="D9501" s="135">
        <v>96</v>
      </c>
      <c r="E9501" s="188">
        <v>8</v>
      </c>
      <c r="F9501" s="135">
        <v>96</v>
      </c>
      <c r="G9501" s="135" t="s">
        <v>21</v>
      </c>
      <c r="H9501" s="135" t="s">
        <v>21</v>
      </c>
      <c r="I9501" s="135" t="s">
        <v>21</v>
      </c>
      <c r="J9501" s="136">
        <v>5</v>
      </c>
      <c r="K9501" s="136">
        <v>3.4</v>
      </c>
      <c r="L9501" s="136">
        <v>0.8</v>
      </c>
      <c r="M9501" s="137" t="str">
        <f t="shared" si="148"/>
        <v>P</v>
      </c>
      <c r="N9501" s="172" t="s">
        <v>10682</v>
      </c>
      <c r="O9501" s="149" t="s">
        <v>1818</v>
      </c>
      <c r="P9501" s="149" t="s">
        <v>9568</v>
      </c>
      <c r="Q9501" s="150" t="s">
        <v>10519</v>
      </c>
      <c r="R9501" s="189">
        <v>3.12</v>
      </c>
    </row>
    <row r="9502" spans="1:18" x14ac:dyDescent="0.25">
      <c r="A9502" s="132">
        <v>1092960</v>
      </c>
      <c r="B9502" s="145" t="s">
        <v>8070</v>
      </c>
      <c r="C9502" s="132">
        <v>24</v>
      </c>
      <c r="D9502" s="132">
        <v>96</v>
      </c>
      <c r="E9502" s="186">
        <v>8</v>
      </c>
      <c r="F9502" s="132">
        <v>96</v>
      </c>
      <c r="G9502" s="132" t="s">
        <v>21</v>
      </c>
      <c r="H9502" s="132" t="s">
        <v>21</v>
      </c>
      <c r="I9502" s="132" t="s">
        <v>21</v>
      </c>
      <c r="J9502" s="133">
        <v>5</v>
      </c>
      <c r="K9502" s="133">
        <v>3.4</v>
      </c>
      <c r="L9502" s="133">
        <v>0.8</v>
      </c>
      <c r="M9502" s="134" t="str">
        <f t="shared" si="148"/>
        <v>P</v>
      </c>
      <c r="N9502" s="171" t="s">
        <v>10682</v>
      </c>
      <c r="O9502" s="146" t="s">
        <v>1818</v>
      </c>
      <c r="P9502" s="146" t="s">
        <v>9568</v>
      </c>
      <c r="Q9502" s="147" t="s">
        <v>10519</v>
      </c>
      <c r="R9502" s="187">
        <v>3.12</v>
      </c>
    </row>
    <row r="9503" spans="1:18" x14ac:dyDescent="0.25">
      <c r="A9503" s="135">
        <v>1092969</v>
      </c>
      <c r="B9503" s="148" t="s">
        <v>8071</v>
      </c>
      <c r="C9503" s="135">
        <v>1</v>
      </c>
      <c r="D9503" s="135">
        <v>2400</v>
      </c>
      <c r="E9503" s="188">
        <v>80</v>
      </c>
      <c r="F9503" s="135" t="s">
        <v>20</v>
      </c>
      <c r="G9503" s="135" t="s">
        <v>21</v>
      </c>
      <c r="H9503" s="135" t="s">
        <v>21</v>
      </c>
      <c r="I9503" s="135" t="s">
        <v>21</v>
      </c>
      <c r="J9503" s="136">
        <v>0.23</v>
      </c>
      <c r="K9503" s="136">
        <v>0.435</v>
      </c>
      <c r="L9503" s="136">
        <v>0.67</v>
      </c>
      <c r="M9503" s="137" t="str">
        <f t="shared" si="148"/>
        <v>P</v>
      </c>
      <c r="N9503" s="172" t="s">
        <v>10682</v>
      </c>
      <c r="O9503" s="149" t="s">
        <v>1506</v>
      </c>
      <c r="P9503" s="149" t="s">
        <v>9426</v>
      </c>
      <c r="Q9503" s="150" t="s">
        <v>10519</v>
      </c>
      <c r="R9503" s="189">
        <v>1.55</v>
      </c>
    </row>
    <row r="9504" spans="1:18" x14ac:dyDescent="0.25">
      <c r="A9504" s="132">
        <v>1092970</v>
      </c>
      <c r="B9504" s="145" t="s">
        <v>8072</v>
      </c>
      <c r="C9504" s="132">
        <v>100</v>
      </c>
      <c r="D9504" s="132" t="s">
        <v>20</v>
      </c>
      <c r="E9504" s="186" t="s">
        <v>20</v>
      </c>
      <c r="F9504" s="132" t="s">
        <v>20</v>
      </c>
      <c r="G9504" s="132" t="s">
        <v>20</v>
      </c>
      <c r="H9504" s="132" t="s">
        <v>20</v>
      </c>
      <c r="I9504" s="132" t="s">
        <v>20</v>
      </c>
      <c r="J9504" s="133">
        <v>4.7E-2</v>
      </c>
      <c r="K9504" s="133">
        <v>6.0999999999999999E-2</v>
      </c>
      <c r="L9504" s="133">
        <v>3.0000000000000001E-3</v>
      </c>
      <c r="M9504" s="134" t="str">
        <f t="shared" si="148"/>
        <v>P</v>
      </c>
      <c r="N9504" s="173" t="s">
        <v>10682</v>
      </c>
      <c r="O9504" s="146" t="s">
        <v>1562</v>
      </c>
      <c r="P9504" s="146" t="s">
        <v>9441</v>
      </c>
      <c r="Q9504" s="147" t="s">
        <v>10519</v>
      </c>
      <c r="R9504" s="187">
        <v>0.23880597014925373</v>
      </c>
    </row>
    <row r="9505" spans="1:18" x14ac:dyDescent="0.25">
      <c r="A9505" s="135">
        <v>1092971</v>
      </c>
      <c r="B9505" s="148" t="s">
        <v>8073</v>
      </c>
      <c r="C9505" s="135">
        <v>1</v>
      </c>
      <c r="D9505" s="135">
        <v>140</v>
      </c>
      <c r="E9505" s="188" t="s">
        <v>21</v>
      </c>
      <c r="F9505" s="135">
        <v>200</v>
      </c>
      <c r="G9505" s="135" t="s">
        <v>20</v>
      </c>
      <c r="H9505" s="135">
        <v>4</v>
      </c>
      <c r="I9505" s="135">
        <v>3</v>
      </c>
      <c r="J9505" s="136">
        <v>4.5</v>
      </c>
      <c r="K9505" s="136">
        <v>2.2400000000000002</v>
      </c>
      <c r="L9505" s="136">
        <v>0.82</v>
      </c>
      <c r="M9505" s="137" t="str">
        <f t="shared" si="148"/>
        <v>P</v>
      </c>
      <c r="N9505" s="174" t="s">
        <v>10682</v>
      </c>
      <c r="O9505" s="149" t="s">
        <v>1506</v>
      </c>
      <c r="P9505" s="149" t="s">
        <v>9401</v>
      </c>
      <c r="Q9505" s="150" t="s">
        <v>10519</v>
      </c>
      <c r="R9505" s="189">
        <v>2.23</v>
      </c>
    </row>
    <row r="9506" spans="1:18" x14ac:dyDescent="0.25">
      <c r="A9506" s="132">
        <v>1092972</v>
      </c>
      <c r="B9506" s="145" t="s">
        <v>8073</v>
      </c>
      <c r="C9506" s="132">
        <v>1</v>
      </c>
      <c r="D9506" s="132">
        <v>110</v>
      </c>
      <c r="E9506" s="186" t="s">
        <v>20</v>
      </c>
      <c r="F9506" s="132">
        <v>140</v>
      </c>
      <c r="G9506" s="132" t="s">
        <v>20</v>
      </c>
      <c r="H9506" s="132" t="s">
        <v>20</v>
      </c>
      <c r="I9506" s="132" t="s">
        <v>20</v>
      </c>
      <c r="J9506" s="133">
        <v>4.45</v>
      </c>
      <c r="K9506" s="133">
        <v>2.2000000000000002</v>
      </c>
      <c r="L9506" s="133">
        <v>1.05</v>
      </c>
      <c r="M9506" s="134" t="str">
        <f t="shared" si="148"/>
        <v>P</v>
      </c>
      <c r="N9506" s="173" t="s">
        <v>10682</v>
      </c>
      <c r="O9506" s="146" t="s">
        <v>1506</v>
      </c>
      <c r="P9506" s="146" t="s">
        <v>9401</v>
      </c>
      <c r="Q9506" s="147" t="s">
        <v>10519</v>
      </c>
      <c r="R9506" s="187">
        <v>5.66</v>
      </c>
    </row>
    <row r="9507" spans="1:18" x14ac:dyDescent="0.25">
      <c r="A9507" s="135">
        <v>1092973</v>
      </c>
      <c r="B9507" s="148" t="s">
        <v>8074</v>
      </c>
      <c r="C9507" s="135">
        <v>6</v>
      </c>
      <c r="D9507" s="135">
        <v>336</v>
      </c>
      <c r="E9507" s="188" t="s">
        <v>21</v>
      </c>
      <c r="F9507" s="135">
        <v>416</v>
      </c>
      <c r="G9507" s="135">
        <v>5</v>
      </c>
      <c r="H9507" s="135">
        <v>6</v>
      </c>
      <c r="I9507" s="135">
        <v>3</v>
      </c>
      <c r="J9507" s="136">
        <v>3.15</v>
      </c>
      <c r="K9507" s="136">
        <v>2.1</v>
      </c>
      <c r="L9507" s="136">
        <v>0.55000000000000004</v>
      </c>
      <c r="M9507" s="137" t="str">
        <f t="shared" si="148"/>
        <v>P</v>
      </c>
      <c r="N9507" s="174" t="s">
        <v>10681</v>
      </c>
      <c r="O9507" s="149" t="s">
        <v>1506</v>
      </c>
      <c r="P9507" s="149" t="s">
        <v>9398</v>
      </c>
      <c r="Q9507" s="150" t="s">
        <v>10519</v>
      </c>
      <c r="R9507" s="189">
        <v>7.1999999999999993</v>
      </c>
    </row>
    <row r="9508" spans="1:18" x14ac:dyDescent="0.25">
      <c r="A9508" s="132">
        <v>1092974</v>
      </c>
      <c r="B9508" s="145" t="s">
        <v>8075</v>
      </c>
      <c r="C9508" s="132">
        <v>6</v>
      </c>
      <c r="D9508" s="132">
        <v>336</v>
      </c>
      <c r="E9508" s="186" t="s">
        <v>21</v>
      </c>
      <c r="F9508" s="132">
        <v>416</v>
      </c>
      <c r="G9508" s="132">
        <v>5</v>
      </c>
      <c r="H9508" s="132">
        <v>6</v>
      </c>
      <c r="I9508" s="132">
        <v>3</v>
      </c>
      <c r="J9508" s="133">
        <v>3.15</v>
      </c>
      <c r="K9508" s="133">
        <v>2.1</v>
      </c>
      <c r="L9508" s="133">
        <v>0.55000000000000004</v>
      </c>
      <c r="M9508" s="134" t="str">
        <f t="shared" si="148"/>
        <v>P</v>
      </c>
      <c r="N9508" s="173" t="s">
        <v>10681</v>
      </c>
      <c r="O9508" s="146" t="s">
        <v>1506</v>
      </c>
      <c r="P9508" s="146" t="s">
        <v>9398</v>
      </c>
      <c r="Q9508" s="147" t="s">
        <v>10519</v>
      </c>
      <c r="R9508" s="187">
        <v>7.92</v>
      </c>
    </row>
    <row r="9509" spans="1:18" x14ac:dyDescent="0.25">
      <c r="A9509" s="135">
        <v>1092976</v>
      </c>
      <c r="B9509" s="148" t="s">
        <v>8076</v>
      </c>
      <c r="C9509" s="135">
        <v>6</v>
      </c>
      <c r="D9509" s="135">
        <v>352</v>
      </c>
      <c r="E9509" s="188" t="s">
        <v>21</v>
      </c>
      <c r="F9509" s="135">
        <v>418</v>
      </c>
      <c r="G9509" s="135">
        <v>27</v>
      </c>
      <c r="H9509" s="135">
        <v>14</v>
      </c>
      <c r="I9509" s="135">
        <v>2</v>
      </c>
      <c r="J9509" s="136">
        <v>2.73</v>
      </c>
      <c r="K9509" s="136">
        <v>1.8</v>
      </c>
      <c r="L9509" s="136">
        <v>0.72</v>
      </c>
      <c r="M9509" s="137" t="str">
        <f t="shared" si="148"/>
        <v>P</v>
      </c>
      <c r="N9509" s="174" t="s">
        <v>10681</v>
      </c>
      <c r="O9509" s="149" t="s">
        <v>1506</v>
      </c>
      <c r="P9509" s="149" t="s">
        <v>9398</v>
      </c>
      <c r="Q9509" s="150" t="s">
        <v>10519</v>
      </c>
      <c r="R9509" s="189">
        <v>7.74</v>
      </c>
    </row>
    <row r="9510" spans="1:18" x14ac:dyDescent="0.25">
      <c r="A9510" s="132">
        <v>1092979</v>
      </c>
      <c r="B9510" s="145" t="s">
        <v>8077</v>
      </c>
      <c r="C9510" s="132">
        <v>6</v>
      </c>
      <c r="D9510" s="132">
        <v>320</v>
      </c>
      <c r="E9510" s="186" t="s">
        <v>21</v>
      </c>
      <c r="F9510" s="132">
        <v>368</v>
      </c>
      <c r="G9510" s="132" t="s">
        <v>20</v>
      </c>
      <c r="H9510" s="132">
        <v>14</v>
      </c>
      <c r="I9510" s="132">
        <v>2</v>
      </c>
      <c r="J9510" s="133">
        <v>2.91</v>
      </c>
      <c r="K9510" s="133">
        <v>1.94</v>
      </c>
      <c r="L9510" s="133">
        <v>0.77500000000000002</v>
      </c>
      <c r="M9510" s="134" t="str">
        <f t="shared" si="148"/>
        <v>P</v>
      </c>
      <c r="N9510" s="173" t="s">
        <v>10681</v>
      </c>
      <c r="O9510" s="146" t="s">
        <v>1506</v>
      </c>
      <c r="P9510" s="146" t="s">
        <v>9403</v>
      </c>
      <c r="Q9510" s="147" t="s">
        <v>10519</v>
      </c>
      <c r="R9510" s="187">
        <v>7.02</v>
      </c>
    </row>
    <row r="9511" spans="1:18" x14ac:dyDescent="0.25">
      <c r="A9511" s="135">
        <v>1092985</v>
      </c>
      <c r="B9511" s="148" t="s">
        <v>387</v>
      </c>
      <c r="C9511" s="135">
        <v>3</v>
      </c>
      <c r="D9511" s="135" t="s">
        <v>20</v>
      </c>
      <c r="E9511" s="188">
        <v>180</v>
      </c>
      <c r="F9511" s="135" t="s">
        <v>20</v>
      </c>
      <c r="G9511" s="135">
        <v>1080</v>
      </c>
      <c r="H9511" s="135">
        <v>1440</v>
      </c>
      <c r="I9511" s="135">
        <v>1</v>
      </c>
      <c r="J9511" s="136">
        <v>1.1599999999999999</v>
      </c>
      <c r="K9511" s="136">
        <v>0.5</v>
      </c>
      <c r="L9511" s="136">
        <v>0.21</v>
      </c>
      <c r="M9511" s="137" t="str">
        <f t="shared" si="148"/>
        <v>P</v>
      </c>
      <c r="N9511" s="174" t="s">
        <v>10681</v>
      </c>
      <c r="O9511" s="149" t="s">
        <v>1555</v>
      </c>
      <c r="P9511" s="149" t="s">
        <v>9400</v>
      </c>
      <c r="Q9511" s="150" t="s">
        <v>10519</v>
      </c>
      <c r="R9511" s="189">
        <v>3.5999999999999996</v>
      </c>
    </row>
    <row r="9512" spans="1:18" x14ac:dyDescent="0.25">
      <c r="A9512" s="132">
        <v>1092986</v>
      </c>
      <c r="B9512" s="145" t="s">
        <v>388</v>
      </c>
      <c r="C9512" s="132">
        <v>3</v>
      </c>
      <c r="D9512" s="132">
        <v>8640</v>
      </c>
      <c r="E9512" s="186">
        <v>180</v>
      </c>
      <c r="F9512" s="132" t="s">
        <v>20</v>
      </c>
      <c r="G9512" s="132">
        <v>1080</v>
      </c>
      <c r="H9512" s="132">
        <v>1440</v>
      </c>
      <c r="I9512" s="132">
        <v>1</v>
      </c>
      <c r="J9512" s="133">
        <v>1.1299999999999999</v>
      </c>
      <c r="K9512" s="133">
        <v>0.44</v>
      </c>
      <c r="L9512" s="133">
        <v>0.19</v>
      </c>
      <c r="M9512" s="134" t="str">
        <f t="shared" si="148"/>
        <v>P</v>
      </c>
      <c r="N9512" s="173" t="s">
        <v>10681</v>
      </c>
      <c r="O9512" s="146" t="s">
        <v>1555</v>
      </c>
      <c r="P9512" s="146" t="s">
        <v>9400</v>
      </c>
      <c r="Q9512" s="147" t="s">
        <v>10519</v>
      </c>
      <c r="R9512" s="187">
        <v>3.4799999999999995</v>
      </c>
    </row>
    <row r="9513" spans="1:18" x14ac:dyDescent="0.25">
      <c r="A9513" s="135">
        <v>1092987</v>
      </c>
      <c r="B9513" s="148" t="s">
        <v>389</v>
      </c>
      <c r="C9513" s="135">
        <v>3</v>
      </c>
      <c r="D9513" s="135">
        <v>8625</v>
      </c>
      <c r="E9513" s="188">
        <v>180</v>
      </c>
      <c r="F9513" s="135" t="s">
        <v>20</v>
      </c>
      <c r="G9513" s="135">
        <v>1080</v>
      </c>
      <c r="H9513" s="135">
        <v>1440</v>
      </c>
      <c r="I9513" s="135">
        <v>1</v>
      </c>
      <c r="J9513" s="136">
        <v>1.1399999999999999</v>
      </c>
      <c r="K9513" s="136">
        <v>0.45</v>
      </c>
      <c r="L9513" s="136">
        <v>0.2</v>
      </c>
      <c r="M9513" s="137" t="str">
        <f t="shared" si="148"/>
        <v>P</v>
      </c>
      <c r="N9513" s="172" t="s">
        <v>10681</v>
      </c>
      <c r="O9513" s="149" t="s">
        <v>1555</v>
      </c>
      <c r="P9513" s="149" t="s">
        <v>9400</v>
      </c>
      <c r="Q9513" s="150" t="s">
        <v>10519</v>
      </c>
      <c r="R9513" s="189">
        <v>3.4499999999999997</v>
      </c>
    </row>
    <row r="9514" spans="1:18" x14ac:dyDescent="0.25">
      <c r="A9514" s="132">
        <v>1092988</v>
      </c>
      <c r="B9514" s="145" t="s">
        <v>390</v>
      </c>
      <c r="C9514" s="132">
        <v>3</v>
      </c>
      <c r="D9514" s="132">
        <v>9532</v>
      </c>
      <c r="E9514" s="186">
        <v>180</v>
      </c>
      <c r="F9514" s="132" t="s">
        <v>20</v>
      </c>
      <c r="G9514" s="132">
        <v>1080</v>
      </c>
      <c r="H9514" s="132">
        <v>1440</v>
      </c>
      <c r="I9514" s="132">
        <v>1</v>
      </c>
      <c r="J9514" s="133">
        <v>1.17</v>
      </c>
      <c r="K9514" s="133">
        <v>0.49</v>
      </c>
      <c r="L9514" s="133">
        <v>0.2</v>
      </c>
      <c r="M9514" s="134" t="str">
        <f t="shared" si="148"/>
        <v>P</v>
      </c>
      <c r="N9514" s="173" t="s">
        <v>10681</v>
      </c>
      <c r="O9514" s="146" t="s">
        <v>1555</v>
      </c>
      <c r="P9514" s="146" t="s">
        <v>9400</v>
      </c>
      <c r="Q9514" s="147" t="s">
        <v>10519</v>
      </c>
      <c r="R9514" s="187">
        <v>3.4499999999999997</v>
      </c>
    </row>
    <row r="9515" spans="1:18" x14ac:dyDescent="0.25">
      <c r="A9515" s="135">
        <v>1092989</v>
      </c>
      <c r="B9515" s="148" t="s">
        <v>391</v>
      </c>
      <c r="C9515" s="135">
        <v>3</v>
      </c>
      <c r="D9515" s="135">
        <v>7000</v>
      </c>
      <c r="E9515" s="188">
        <v>180</v>
      </c>
      <c r="F9515" s="135" t="s">
        <v>20</v>
      </c>
      <c r="G9515" s="135">
        <v>1080</v>
      </c>
      <c r="H9515" s="135">
        <v>1440</v>
      </c>
      <c r="I9515" s="135">
        <v>1</v>
      </c>
      <c r="J9515" s="136">
        <v>1.17</v>
      </c>
      <c r="K9515" s="136">
        <v>0.45</v>
      </c>
      <c r="L9515" s="136">
        <v>0.16</v>
      </c>
      <c r="M9515" s="137" t="str">
        <f t="shared" si="148"/>
        <v>P</v>
      </c>
      <c r="N9515" s="174" t="s">
        <v>10681</v>
      </c>
      <c r="O9515" s="149" t="s">
        <v>1555</v>
      </c>
      <c r="P9515" s="149" t="s">
        <v>9400</v>
      </c>
      <c r="Q9515" s="150" t="s">
        <v>10519</v>
      </c>
      <c r="R9515" s="189">
        <v>3.51</v>
      </c>
    </row>
    <row r="9516" spans="1:18" x14ac:dyDescent="0.25">
      <c r="A9516" s="132">
        <v>1092990</v>
      </c>
      <c r="B9516" s="145" t="s">
        <v>8078</v>
      </c>
      <c r="C9516" s="132">
        <v>5</v>
      </c>
      <c r="D9516" s="132" t="s">
        <v>20</v>
      </c>
      <c r="E9516" s="186" t="s">
        <v>20</v>
      </c>
      <c r="F9516" s="132" t="s">
        <v>20</v>
      </c>
      <c r="G9516" s="132" t="s">
        <v>20</v>
      </c>
      <c r="H9516" s="132" t="s">
        <v>20</v>
      </c>
      <c r="I9516" s="132" t="s">
        <v>20</v>
      </c>
      <c r="J9516" s="133">
        <v>2.2999999999999998</v>
      </c>
      <c r="K9516" s="133">
        <v>0.25</v>
      </c>
      <c r="L9516" s="133">
        <v>1.48</v>
      </c>
      <c r="M9516" s="134" t="str">
        <f t="shared" si="148"/>
        <v>P</v>
      </c>
      <c r="N9516" s="173" t="s">
        <v>10682</v>
      </c>
      <c r="O9516" s="146" t="s">
        <v>1506</v>
      </c>
      <c r="P9516" s="146" t="s">
        <v>10017</v>
      </c>
      <c r="Q9516" s="147" t="s">
        <v>10519</v>
      </c>
      <c r="R9516" s="187">
        <v>2.2000000000000002</v>
      </c>
    </row>
    <row r="9517" spans="1:18" x14ac:dyDescent="0.25">
      <c r="A9517" s="135">
        <v>1093009</v>
      </c>
      <c r="B9517" s="148" t="s">
        <v>8079</v>
      </c>
      <c r="C9517" s="135">
        <v>4</v>
      </c>
      <c r="D9517" s="135" t="s">
        <v>20</v>
      </c>
      <c r="E9517" s="188" t="s">
        <v>20</v>
      </c>
      <c r="F9517" s="135" t="s">
        <v>20</v>
      </c>
      <c r="G9517" s="135" t="s">
        <v>20</v>
      </c>
      <c r="H9517" s="135" t="s">
        <v>20</v>
      </c>
      <c r="I9517" s="135" t="s">
        <v>20</v>
      </c>
      <c r="J9517" s="136">
        <v>3.06</v>
      </c>
      <c r="K9517" s="136">
        <v>2.0699999999999998</v>
      </c>
      <c r="L9517" s="136">
        <v>1.41</v>
      </c>
      <c r="M9517" s="137" t="str">
        <f t="shared" si="148"/>
        <v>P</v>
      </c>
      <c r="N9517" s="174" t="s">
        <v>10681</v>
      </c>
      <c r="O9517" s="149" t="s">
        <v>1500</v>
      </c>
      <c r="P9517" s="149" t="s">
        <v>9440</v>
      </c>
      <c r="Q9517" s="150" t="s">
        <v>10519</v>
      </c>
      <c r="R9517" s="189">
        <v>2.76</v>
      </c>
    </row>
    <row r="9518" spans="1:18" x14ac:dyDescent="0.25">
      <c r="A9518" s="132">
        <v>1093020</v>
      </c>
      <c r="B9518" s="145" t="s">
        <v>8080</v>
      </c>
      <c r="C9518" s="132">
        <v>17</v>
      </c>
      <c r="D9518" s="132">
        <v>600</v>
      </c>
      <c r="E9518" s="186">
        <v>12</v>
      </c>
      <c r="F9518" s="132">
        <v>720</v>
      </c>
      <c r="G9518" s="132" t="s">
        <v>20</v>
      </c>
      <c r="H9518" s="132">
        <v>60</v>
      </c>
      <c r="I9518" s="132">
        <v>3</v>
      </c>
      <c r="J9518" s="133">
        <v>1.95</v>
      </c>
      <c r="K9518" s="133">
        <v>0.88</v>
      </c>
      <c r="L9518" s="133">
        <v>1.1000000000000001</v>
      </c>
      <c r="M9518" s="134" t="str">
        <f t="shared" si="148"/>
        <v>P</v>
      </c>
      <c r="N9518" s="171" t="s">
        <v>10681</v>
      </c>
      <c r="O9518" s="146" t="s">
        <v>1578</v>
      </c>
      <c r="P9518" s="146" t="s">
        <v>9500</v>
      </c>
      <c r="Q9518" s="147" t="s">
        <v>10519</v>
      </c>
      <c r="R9518" s="187">
        <v>18.700000000000003</v>
      </c>
    </row>
    <row r="9519" spans="1:18" x14ac:dyDescent="0.25">
      <c r="A9519" s="135">
        <v>1093021</v>
      </c>
      <c r="B9519" s="148" t="s">
        <v>2556</v>
      </c>
      <c r="C9519" s="135">
        <v>24</v>
      </c>
      <c r="D9519" s="135">
        <v>840</v>
      </c>
      <c r="E9519" s="188" t="s">
        <v>21</v>
      </c>
      <c r="F9519" s="135">
        <v>1064</v>
      </c>
      <c r="G9519" s="135" t="s">
        <v>20</v>
      </c>
      <c r="H9519" s="135">
        <v>30</v>
      </c>
      <c r="I9519" s="135">
        <v>2</v>
      </c>
      <c r="J9519" s="136">
        <v>1.8</v>
      </c>
      <c r="K9519" s="136">
        <v>1.2</v>
      </c>
      <c r="L9519" s="136">
        <v>0.36</v>
      </c>
      <c r="M9519" s="137" t="str">
        <f t="shared" si="148"/>
        <v>P</v>
      </c>
      <c r="N9519" s="172" t="s">
        <v>10681</v>
      </c>
      <c r="O9519" s="149" t="s">
        <v>1506</v>
      </c>
      <c r="P9519" s="149" t="s">
        <v>9529</v>
      </c>
      <c r="Q9519" s="150" t="s">
        <v>10519</v>
      </c>
      <c r="R9519" s="189">
        <v>8.64</v>
      </c>
    </row>
    <row r="9520" spans="1:18" x14ac:dyDescent="0.25">
      <c r="A9520" s="132">
        <v>1093030</v>
      </c>
      <c r="B9520" s="145" t="s">
        <v>8081</v>
      </c>
      <c r="C9520" s="132">
        <v>3</v>
      </c>
      <c r="D9520" s="132">
        <v>6000</v>
      </c>
      <c r="E9520" s="186">
        <v>100</v>
      </c>
      <c r="F9520" s="132">
        <v>10000</v>
      </c>
      <c r="G9520" s="132">
        <v>400</v>
      </c>
      <c r="H9520" s="132">
        <v>500</v>
      </c>
      <c r="I9520" s="132">
        <v>2</v>
      </c>
      <c r="J9520" s="133">
        <v>0.65</v>
      </c>
      <c r="K9520" s="133">
        <v>0.17</v>
      </c>
      <c r="L9520" s="133">
        <v>1.1000000000000001</v>
      </c>
      <c r="M9520" s="134" t="str">
        <f t="shared" si="148"/>
        <v>P</v>
      </c>
      <c r="N9520" s="173" t="s">
        <v>10681</v>
      </c>
      <c r="O9520" s="146" t="s">
        <v>1607</v>
      </c>
      <c r="P9520" s="146" t="s">
        <v>9559</v>
      </c>
      <c r="Q9520" s="147" t="s">
        <v>10519</v>
      </c>
      <c r="R9520" s="187">
        <v>2.94</v>
      </c>
    </row>
    <row r="9521" spans="1:18" x14ac:dyDescent="0.25">
      <c r="A9521" s="135">
        <v>1093047</v>
      </c>
      <c r="B9521" s="148" t="s">
        <v>8082</v>
      </c>
      <c r="C9521" s="135">
        <v>6</v>
      </c>
      <c r="D9521" s="135" t="s">
        <v>20</v>
      </c>
      <c r="E9521" s="188" t="s">
        <v>20</v>
      </c>
      <c r="F9521" s="135" t="s">
        <v>20</v>
      </c>
      <c r="G9521" s="135" t="s">
        <v>20</v>
      </c>
      <c r="H9521" s="135" t="s">
        <v>20</v>
      </c>
      <c r="I9521" s="135" t="s">
        <v>20</v>
      </c>
      <c r="J9521" s="136">
        <v>0.9</v>
      </c>
      <c r="K9521" s="136">
        <v>0.9</v>
      </c>
      <c r="L9521" s="136">
        <v>0.5</v>
      </c>
      <c r="M9521" s="137" t="str">
        <f t="shared" si="148"/>
        <v>P</v>
      </c>
      <c r="N9521" s="174" t="s">
        <v>10682</v>
      </c>
      <c r="O9521" s="149" t="s">
        <v>1500</v>
      </c>
      <c r="P9521" s="149" t="s">
        <v>9658</v>
      </c>
      <c r="Q9521" s="150" t="s">
        <v>10519</v>
      </c>
      <c r="R9521" s="189">
        <v>0.17910447761194029</v>
      </c>
    </row>
    <row r="9522" spans="1:18" x14ac:dyDescent="0.25">
      <c r="A9522" s="132">
        <v>1093056</v>
      </c>
      <c r="B9522" s="145" t="s">
        <v>10601</v>
      </c>
      <c r="C9522" s="132">
        <v>1</v>
      </c>
      <c r="D9522" s="132" t="s">
        <v>20</v>
      </c>
      <c r="E9522" s="186" t="s">
        <v>20</v>
      </c>
      <c r="F9522" s="132" t="s">
        <v>20</v>
      </c>
      <c r="G9522" s="132" t="s">
        <v>20</v>
      </c>
      <c r="H9522" s="132" t="s">
        <v>20</v>
      </c>
      <c r="I9522" s="132" t="s">
        <v>20</v>
      </c>
      <c r="J9522" s="133">
        <v>5.8</v>
      </c>
      <c r="K9522" s="133">
        <v>5.8</v>
      </c>
      <c r="L9522" s="133">
        <v>7.5</v>
      </c>
      <c r="M9522" s="134" t="str">
        <f t="shared" si="148"/>
        <v>P</v>
      </c>
      <c r="N9522" s="173" t="s">
        <v>10682</v>
      </c>
      <c r="O9522" s="146" t="s">
        <v>1506</v>
      </c>
      <c r="P9522" s="146" t="s">
        <v>9501</v>
      </c>
      <c r="Q9522" s="147" t="s">
        <v>10519</v>
      </c>
      <c r="R9522" s="187">
        <v>123</v>
      </c>
    </row>
    <row r="9523" spans="1:18" x14ac:dyDescent="0.25">
      <c r="A9523" s="135">
        <v>1093097</v>
      </c>
      <c r="B9523" s="148" t="s">
        <v>8875</v>
      </c>
      <c r="C9523" s="135">
        <v>6</v>
      </c>
      <c r="D9523" s="135">
        <v>119</v>
      </c>
      <c r="E9523" s="188" t="s">
        <v>21</v>
      </c>
      <c r="F9523" s="135">
        <v>170</v>
      </c>
      <c r="G9523" s="135" t="s">
        <v>20</v>
      </c>
      <c r="H9523" s="135" t="s">
        <v>20</v>
      </c>
      <c r="I9523" s="135" t="s">
        <v>20</v>
      </c>
      <c r="J9523" s="136">
        <v>2.34</v>
      </c>
      <c r="K9523" s="136">
        <v>2.79</v>
      </c>
      <c r="L9523" s="136">
        <v>1.49</v>
      </c>
      <c r="M9523" s="137" t="str">
        <f t="shared" si="148"/>
        <v>P</v>
      </c>
      <c r="N9523" s="174" t="s">
        <v>10681</v>
      </c>
      <c r="O9523" s="149" t="s">
        <v>1555</v>
      </c>
      <c r="P9523" s="149" t="s">
        <v>9448</v>
      </c>
      <c r="Q9523" s="150" t="s">
        <v>10519</v>
      </c>
      <c r="R9523" s="189">
        <v>13.14</v>
      </c>
    </row>
    <row r="9524" spans="1:18" x14ac:dyDescent="0.25">
      <c r="A9524" s="132">
        <v>1093098</v>
      </c>
      <c r="B9524" s="145" t="s">
        <v>8876</v>
      </c>
      <c r="C9524" s="132">
        <v>6</v>
      </c>
      <c r="D9524" s="132">
        <v>119</v>
      </c>
      <c r="E9524" s="186" t="s">
        <v>21</v>
      </c>
      <c r="F9524" s="132">
        <v>170</v>
      </c>
      <c r="G9524" s="132" t="s">
        <v>20</v>
      </c>
      <c r="H9524" s="132" t="s">
        <v>20</v>
      </c>
      <c r="I9524" s="132" t="s">
        <v>20</v>
      </c>
      <c r="J9524" s="133">
        <v>2.34</v>
      </c>
      <c r="K9524" s="133">
        <v>2.79</v>
      </c>
      <c r="L9524" s="133">
        <v>1.49</v>
      </c>
      <c r="M9524" s="134" t="str">
        <f t="shared" si="148"/>
        <v>P</v>
      </c>
      <c r="N9524" s="173" t="s">
        <v>10681</v>
      </c>
      <c r="O9524" s="146" t="s">
        <v>1555</v>
      </c>
      <c r="P9524" s="146" t="s">
        <v>9448</v>
      </c>
      <c r="Q9524" s="147" t="s">
        <v>10519</v>
      </c>
      <c r="R9524" s="187">
        <v>11.82</v>
      </c>
    </row>
    <row r="9525" spans="1:18" x14ac:dyDescent="0.25">
      <c r="A9525" s="135">
        <v>1093099</v>
      </c>
      <c r="B9525" s="148" t="s">
        <v>8877</v>
      </c>
      <c r="C9525" s="135">
        <v>6</v>
      </c>
      <c r="D9525" s="135">
        <v>119</v>
      </c>
      <c r="E9525" s="188" t="s">
        <v>21</v>
      </c>
      <c r="F9525" s="135">
        <v>170</v>
      </c>
      <c r="G9525" s="135" t="s">
        <v>20</v>
      </c>
      <c r="H9525" s="135" t="s">
        <v>20</v>
      </c>
      <c r="I9525" s="135" t="s">
        <v>20</v>
      </c>
      <c r="J9525" s="136">
        <v>2.34</v>
      </c>
      <c r="K9525" s="136">
        <v>2.79</v>
      </c>
      <c r="L9525" s="136">
        <v>1.49</v>
      </c>
      <c r="M9525" s="137" t="str">
        <f t="shared" si="148"/>
        <v>P</v>
      </c>
      <c r="N9525" s="174" t="s">
        <v>10681</v>
      </c>
      <c r="O9525" s="149" t="s">
        <v>1555</v>
      </c>
      <c r="P9525" s="149" t="s">
        <v>9448</v>
      </c>
      <c r="Q9525" s="150" t="s">
        <v>10519</v>
      </c>
      <c r="R9525" s="189">
        <v>12.899999999999999</v>
      </c>
    </row>
    <row r="9526" spans="1:18" x14ac:dyDescent="0.25">
      <c r="A9526" s="132">
        <v>1093100</v>
      </c>
      <c r="B9526" s="145" t="s">
        <v>8878</v>
      </c>
      <c r="C9526" s="132">
        <v>6</v>
      </c>
      <c r="D9526" s="132">
        <v>260</v>
      </c>
      <c r="E9526" s="186" t="s">
        <v>21</v>
      </c>
      <c r="F9526" s="132">
        <v>338</v>
      </c>
      <c r="G9526" s="132" t="s">
        <v>20</v>
      </c>
      <c r="H9526" s="132" t="s">
        <v>20</v>
      </c>
      <c r="I9526" s="132" t="s">
        <v>20</v>
      </c>
      <c r="J9526" s="133">
        <v>2.2799999999999998</v>
      </c>
      <c r="K9526" s="133">
        <v>1.92</v>
      </c>
      <c r="L9526" s="133">
        <v>1.1399999999999999</v>
      </c>
      <c r="M9526" s="134" t="str">
        <f t="shared" si="148"/>
        <v>P</v>
      </c>
      <c r="N9526" s="173" t="s">
        <v>10681</v>
      </c>
      <c r="O9526" s="146" t="s">
        <v>1693</v>
      </c>
      <c r="P9526" s="146" t="s">
        <v>10126</v>
      </c>
      <c r="Q9526" s="147" t="s">
        <v>10519</v>
      </c>
      <c r="R9526" s="187">
        <v>6.12</v>
      </c>
    </row>
    <row r="9527" spans="1:18" x14ac:dyDescent="0.25">
      <c r="A9527" s="135">
        <v>1093101</v>
      </c>
      <c r="B9527" s="148" t="s">
        <v>8879</v>
      </c>
      <c r="C9527" s="135">
        <v>6</v>
      </c>
      <c r="D9527" s="135">
        <v>260</v>
      </c>
      <c r="E9527" s="188" t="s">
        <v>21</v>
      </c>
      <c r="F9527" s="135">
        <v>338</v>
      </c>
      <c r="G9527" s="135" t="s">
        <v>20</v>
      </c>
      <c r="H9527" s="135" t="s">
        <v>20</v>
      </c>
      <c r="I9527" s="135" t="s">
        <v>20</v>
      </c>
      <c r="J9527" s="136">
        <v>2.2799999999999998</v>
      </c>
      <c r="K9527" s="136">
        <v>1.92</v>
      </c>
      <c r="L9527" s="136">
        <v>1.1399999999999999</v>
      </c>
      <c r="M9527" s="137" t="str">
        <f t="shared" si="148"/>
        <v>P</v>
      </c>
      <c r="N9527" s="174" t="s">
        <v>10681</v>
      </c>
      <c r="O9527" s="149" t="s">
        <v>1693</v>
      </c>
      <c r="P9527" s="149" t="s">
        <v>10126</v>
      </c>
      <c r="Q9527" s="150" t="s">
        <v>10519</v>
      </c>
      <c r="R9527" s="189">
        <v>5.82</v>
      </c>
    </row>
    <row r="9528" spans="1:18" x14ac:dyDescent="0.25">
      <c r="A9528" s="132">
        <v>1093102</v>
      </c>
      <c r="B9528" s="145" t="s">
        <v>8880</v>
      </c>
      <c r="C9528" s="132">
        <v>6</v>
      </c>
      <c r="D9528" s="132">
        <v>260</v>
      </c>
      <c r="E9528" s="186" t="s">
        <v>21</v>
      </c>
      <c r="F9528" s="132">
        <v>338</v>
      </c>
      <c r="G9528" s="132" t="s">
        <v>20</v>
      </c>
      <c r="H9528" s="132" t="s">
        <v>20</v>
      </c>
      <c r="I9528" s="132" t="s">
        <v>20</v>
      </c>
      <c r="J9528" s="133">
        <v>2.2599999999999998</v>
      </c>
      <c r="K9528" s="133">
        <v>1.92</v>
      </c>
      <c r="L9528" s="133">
        <v>1.1399999999999999</v>
      </c>
      <c r="M9528" s="134" t="str">
        <f t="shared" si="148"/>
        <v>P</v>
      </c>
      <c r="N9528" s="173" t="s">
        <v>10681</v>
      </c>
      <c r="O9528" s="146" t="s">
        <v>1693</v>
      </c>
      <c r="P9528" s="146" t="s">
        <v>10126</v>
      </c>
      <c r="Q9528" s="147" t="s">
        <v>10519</v>
      </c>
      <c r="R9528" s="187">
        <v>6.7799999999999994</v>
      </c>
    </row>
    <row r="9529" spans="1:18" x14ac:dyDescent="0.25">
      <c r="A9529" s="135">
        <v>1093103</v>
      </c>
      <c r="B9529" s="148" t="s">
        <v>8881</v>
      </c>
      <c r="C9529" s="135">
        <v>6</v>
      </c>
      <c r="D9529" s="135">
        <v>260</v>
      </c>
      <c r="E9529" s="188" t="s">
        <v>21</v>
      </c>
      <c r="F9529" s="135">
        <v>312</v>
      </c>
      <c r="G9529" s="135" t="s">
        <v>20</v>
      </c>
      <c r="H9529" s="135" t="s">
        <v>20</v>
      </c>
      <c r="I9529" s="135" t="s">
        <v>20</v>
      </c>
      <c r="J9529" s="136">
        <v>2.2599999999999998</v>
      </c>
      <c r="K9529" s="136">
        <v>1.92</v>
      </c>
      <c r="L9529" s="136">
        <v>1.1200000000000001</v>
      </c>
      <c r="M9529" s="137" t="str">
        <f t="shared" si="148"/>
        <v>P</v>
      </c>
      <c r="N9529" s="174" t="s">
        <v>10681</v>
      </c>
      <c r="O9529" s="149" t="s">
        <v>1693</v>
      </c>
      <c r="P9529" s="149" t="s">
        <v>10126</v>
      </c>
      <c r="Q9529" s="150" t="s">
        <v>10519</v>
      </c>
      <c r="R9529" s="189">
        <v>6.6000000000000005</v>
      </c>
    </row>
    <row r="9530" spans="1:18" x14ac:dyDescent="0.25">
      <c r="A9530" s="132">
        <v>1093104</v>
      </c>
      <c r="B9530" s="145" t="s">
        <v>8882</v>
      </c>
      <c r="C9530" s="132">
        <v>6</v>
      </c>
      <c r="D9530" s="132">
        <v>260</v>
      </c>
      <c r="E9530" s="186" t="s">
        <v>21</v>
      </c>
      <c r="F9530" s="132">
        <v>338</v>
      </c>
      <c r="G9530" s="132" t="s">
        <v>20</v>
      </c>
      <c r="H9530" s="132" t="s">
        <v>20</v>
      </c>
      <c r="I9530" s="132" t="s">
        <v>20</v>
      </c>
      <c r="J9530" s="133">
        <v>2.27</v>
      </c>
      <c r="K9530" s="133">
        <v>1.9</v>
      </c>
      <c r="L9530" s="133">
        <v>1.1299999999999999</v>
      </c>
      <c r="M9530" s="134" t="str">
        <f t="shared" si="148"/>
        <v>P</v>
      </c>
      <c r="N9530" s="173" t="s">
        <v>10681</v>
      </c>
      <c r="O9530" s="146" t="s">
        <v>1693</v>
      </c>
      <c r="P9530" s="146" t="s">
        <v>10126</v>
      </c>
      <c r="Q9530" s="147" t="s">
        <v>10519</v>
      </c>
      <c r="R9530" s="187">
        <v>6.6000000000000005</v>
      </c>
    </row>
    <row r="9531" spans="1:18" x14ac:dyDescent="0.25">
      <c r="A9531" s="135">
        <v>1093105</v>
      </c>
      <c r="B9531" s="148" t="s">
        <v>8883</v>
      </c>
      <c r="C9531" s="135">
        <v>6</v>
      </c>
      <c r="D9531" s="135">
        <v>260</v>
      </c>
      <c r="E9531" s="188" t="s">
        <v>21</v>
      </c>
      <c r="F9531" s="135">
        <v>338</v>
      </c>
      <c r="G9531" s="135" t="s">
        <v>20</v>
      </c>
      <c r="H9531" s="135" t="s">
        <v>20</v>
      </c>
      <c r="I9531" s="135" t="s">
        <v>20</v>
      </c>
      <c r="J9531" s="136">
        <v>2.27</v>
      </c>
      <c r="K9531" s="136">
        <v>1.9</v>
      </c>
      <c r="L9531" s="136">
        <v>1.1299999999999999</v>
      </c>
      <c r="M9531" s="137" t="str">
        <f t="shared" si="148"/>
        <v>P</v>
      </c>
      <c r="N9531" s="174" t="s">
        <v>10681</v>
      </c>
      <c r="O9531" s="149" t="s">
        <v>1693</v>
      </c>
      <c r="P9531" s="149" t="s">
        <v>10126</v>
      </c>
      <c r="Q9531" s="150" t="s">
        <v>10519</v>
      </c>
      <c r="R9531" s="189">
        <v>6.84</v>
      </c>
    </row>
    <row r="9532" spans="1:18" x14ac:dyDescent="0.25">
      <c r="A9532" s="132">
        <v>1093106</v>
      </c>
      <c r="B9532" s="145" t="s">
        <v>8884</v>
      </c>
      <c r="C9532" s="132">
        <v>6</v>
      </c>
      <c r="D9532" s="132">
        <v>260</v>
      </c>
      <c r="E9532" s="186" t="s">
        <v>21</v>
      </c>
      <c r="F9532" s="132">
        <v>338</v>
      </c>
      <c r="G9532" s="132" t="s">
        <v>20</v>
      </c>
      <c r="H9532" s="132" t="s">
        <v>20</v>
      </c>
      <c r="I9532" s="132" t="s">
        <v>20</v>
      </c>
      <c r="J9532" s="133">
        <v>2.2799999999999998</v>
      </c>
      <c r="K9532" s="133">
        <v>1.92</v>
      </c>
      <c r="L9532" s="133">
        <v>1.1399999999999999</v>
      </c>
      <c r="M9532" s="134" t="str">
        <f t="shared" si="148"/>
        <v>P</v>
      </c>
      <c r="N9532" s="171" t="s">
        <v>10681</v>
      </c>
      <c r="O9532" s="146" t="s">
        <v>1693</v>
      </c>
      <c r="P9532" s="146" t="s">
        <v>10126</v>
      </c>
      <c r="Q9532" s="147" t="s">
        <v>10519</v>
      </c>
      <c r="R9532" s="187">
        <v>6.18</v>
      </c>
    </row>
    <row r="9533" spans="1:18" x14ac:dyDescent="0.25">
      <c r="A9533" s="135">
        <v>1093107</v>
      </c>
      <c r="B9533" s="148" t="s">
        <v>8885</v>
      </c>
      <c r="C9533" s="135">
        <v>6</v>
      </c>
      <c r="D9533" s="135">
        <v>260</v>
      </c>
      <c r="E9533" s="188" t="s">
        <v>21</v>
      </c>
      <c r="F9533" s="135">
        <v>338</v>
      </c>
      <c r="G9533" s="135" t="s">
        <v>20</v>
      </c>
      <c r="H9533" s="135" t="s">
        <v>20</v>
      </c>
      <c r="I9533" s="135" t="s">
        <v>20</v>
      </c>
      <c r="J9533" s="136">
        <v>2.2599999999999998</v>
      </c>
      <c r="K9533" s="136">
        <v>1.92</v>
      </c>
      <c r="L9533" s="136">
        <v>1.1399999999999999</v>
      </c>
      <c r="M9533" s="137" t="str">
        <f t="shared" si="148"/>
        <v>P</v>
      </c>
      <c r="N9533" s="174" t="s">
        <v>10681</v>
      </c>
      <c r="O9533" s="149" t="s">
        <v>1693</v>
      </c>
      <c r="P9533" s="149" t="s">
        <v>10126</v>
      </c>
      <c r="Q9533" s="150" t="s">
        <v>10519</v>
      </c>
      <c r="R9533" s="189">
        <v>6.5400000000000009</v>
      </c>
    </row>
    <row r="9534" spans="1:18" x14ac:dyDescent="0.25">
      <c r="A9534" s="132">
        <v>1093109</v>
      </c>
      <c r="B9534" s="145" t="s">
        <v>915</v>
      </c>
      <c r="C9534" s="132">
        <v>3</v>
      </c>
      <c r="D9534" s="132">
        <v>10400</v>
      </c>
      <c r="E9534" s="186">
        <v>208</v>
      </c>
      <c r="F9534" s="132">
        <v>12480</v>
      </c>
      <c r="G9534" s="132">
        <v>832</v>
      </c>
      <c r="H9534" s="132">
        <v>1040</v>
      </c>
      <c r="I9534" s="132">
        <v>1</v>
      </c>
      <c r="J9534" s="133">
        <v>0.48</v>
      </c>
      <c r="K9534" s="133">
        <v>1.33</v>
      </c>
      <c r="L9534" s="133">
        <v>0.19</v>
      </c>
      <c r="M9534" s="134" t="str">
        <f t="shared" si="148"/>
        <v>P</v>
      </c>
      <c r="N9534" s="173" t="s">
        <v>10681</v>
      </c>
      <c r="O9534" s="146" t="s">
        <v>1506</v>
      </c>
      <c r="P9534" s="146" t="s">
        <v>9410</v>
      </c>
      <c r="Q9534" s="147" t="s">
        <v>10519</v>
      </c>
      <c r="R9534" s="187">
        <v>4.0500000000000007</v>
      </c>
    </row>
    <row r="9535" spans="1:18" x14ac:dyDescent="0.25">
      <c r="A9535" s="135">
        <v>1093114</v>
      </c>
      <c r="B9535" s="148" t="s">
        <v>8083</v>
      </c>
      <c r="C9535" s="135">
        <v>6</v>
      </c>
      <c r="D9535" s="135" t="s">
        <v>20</v>
      </c>
      <c r="E9535" s="188">
        <v>12</v>
      </c>
      <c r="F9535" s="135">
        <v>720</v>
      </c>
      <c r="G9535" s="135" t="s">
        <v>20</v>
      </c>
      <c r="H9535" s="135" t="s">
        <v>20</v>
      </c>
      <c r="I9535" s="135" t="s">
        <v>20</v>
      </c>
      <c r="J9535" s="136">
        <v>3.1</v>
      </c>
      <c r="K9535" s="136">
        <v>1.3</v>
      </c>
      <c r="L9535" s="136">
        <v>0.5</v>
      </c>
      <c r="M9535" s="137" t="str">
        <f t="shared" si="148"/>
        <v>P</v>
      </c>
      <c r="N9535" s="174" t="s">
        <v>10682</v>
      </c>
      <c r="O9535" s="149" t="s">
        <v>1500</v>
      </c>
      <c r="P9535" s="149" t="s">
        <v>9456</v>
      </c>
      <c r="Q9535" s="150" t="s">
        <v>10519</v>
      </c>
      <c r="R9535" s="189">
        <v>4.0200000000000005</v>
      </c>
    </row>
    <row r="9536" spans="1:18" x14ac:dyDescent="0.25">
      <c r="A9536" s="132">
        <v>1093118</v>
      </c>
      <c r="B9536" s="145" t="s">
        <v>8886</v>
      </c>
      <c r="C9536" s="132">
        <v>6</v>
      </c>
      <c r="D9536" s="132">
        <v>119</v>
      </c>
      <c r="E9536" s="186" t="s">
        <v>21</v>
      </c>
      <c r="F9536" s="132">
        <v>170</v>
      </c>
      <c r="G9536" s="132" t="s">
        <v>20</v>
      </c>
      <c r="H9536" s="132" t="s">
        <v>20</v>
      </c>
      <c r="I9536" s="132" t="s">
        <v>20</v>
      </c>
      <c r="J9536" s="133">
        <v>2.34</v>
      </c>
      <c r="K9536" s="133">
        <v>2.79</v>
      </c>
      <c r="L9536" s="133">
        <v>1.49</v>
      </c>
      <c r="M9536" s="134" t="str">
        <f t="shared" si="148"/>
        <v>P</v>
      </c>
      <c r="N9536" s="173" t="s">
        <v>10681</v>
      </c>
      <c r="O9536" s="146" t="s">
        <v>1555</v>
      </c>
      <c r="P9536" s="146" t="s">
        <v>9448</v>
      </c>
      <c r="Q9536" s="147" t="s">
        <v>10519</v>
      </c>
      <c r="R9536" s="187">
        <v>12.36</v>
      </c>
    </row>
    <row r="9537" spans="1:18" x14ac:dyDescent="0.25">
      <c r="A9537" s="135">
        <v>1093119</v>
      </c>
      <c r="B9537" s="148" t="s">
        <v>8887</v>
      </c>
      <c r="C9537" s="135">
        <v>6</v>
      </c>
      <c r="D9537" s="135">
        <v>119</v>
      </c>
      <c r="E9537" s="188" t="s">
        <v>21</v>
      </c>
      <c r="F9537" s="135">
        <v>187</v>
      </c>
      <c r="G9537" s="135" t="s">
        <v>20</v>
      </c>
      <c r="H9537" s="135" t="s">
        <v>20</v>
      </c>
      <c r="I9537" s="135" t="s">
        <v>20</v>
      </c>
      <c r="J9537" s="136">
        <v>2.34</v>
      </c>
      <c r="K9537" s="136">
        <v>2.79</v>
      </c>
      <c r="L9537" s="136">
        <v>1.49</v>
      </c>
      <c r="M9537" s="137" t="str">
        <f t="shared" si="148"/>
        <v>P</v>
      </c>
      <c r="N9537" s="174" t="s">
        <v>10681</v>
      </c>
      <c r="O9537" s="149" t="s">
        <v>1555</v>
      </c>
      <c r="P9537" s="149" t="s">
        <v>9448</v>
      </c>
      <c r="Q9537" s="150" t="s">
        <v>10519</v>
      </c>
      <c r="R9537" s="189">
        <v>12.059999999999999</v>
      </c>
    </row>
    <row r="9538" spans="1:18" x14ac:dyDescent="0.25">
      <c r="A9538" s="132">
        <v>1093120</v>
      </c>
      <c r="B9538" s="145" t="s">
        <v>8888</v>
      </c>
      <c r="C9538" s="132">
        <v>6</v>
      </c>
      <c r="D9538" s="132">
        <v>119</v>
      </c>
      <c r="E9538" s="186" t="s">
        <v>21</v>
      </c>
      <c r="F9538" s="132">
        <v>170</v>
      </c>
      <c r="G9538" s="132" t="s">
        <v>20</v>
      </c>
      <c r="H9538" s="132" t="s">
        <v>20</v>
      </c>
      <c r="I9538" s="132" t="s">
        <v>20</v>
      </c>
      <c r="J9538" s="133">
        <v>2.34</v>
      </c>
      <c r="K9538" s="133">
        <v>2.79</v>
      </c>
      <c r="L9538" s="133">
        <v>1.49</v>
      </c>
      <c r="M9538" s="134" t="str">
        <f t="shared" ref="M9538:M9601" si="149">HYPERLINK(CONCATENATE("T:\Distribution Centre\RDC Department Shared\Cubiscan photos","\",A9538,"-pac.jpg"),"P")</f>
        <v>P</v>
      </c>
      <c r="N9538" s="173" t="s">
        <v>10681</v>
      </c>
      <c r="O9538" s="146" t="s">
        <v>1555</v>
      </c>
      <c r="P9538" s="146" t="s">
        <v>9448</v>
      </c>
      <c r="Q9538" s="147" t="s">
        <v>10519</v>
      </c>
      <c r="R9538" s="187">
        <v>11.7</v>
      </c>
    </row>
    <row r="9539" spans="1:18" x14ac:dyDescent="0.25">
      <c r="A9539" s="135">
        <v>1093121</v>
      </c>
      <c r="B9539" s="148" t="s">
        <v>8889</v>
      </c>
      <c r="C9539" s="135">
        <v>6</v>
      </c>
      <c r="D9539" s="135">
        <v>60</v>
      </c>
      <c r="E9539" s="188" t="s">
        <v>21</v>
      </c>
      <c r="F9539" s="135">
        <v>80</v>
      </c>
      <c r="G9539" s="135" t="s">
        <v>20</v>
      </c>
      <c r="H9539" s="135" t="s">
        <v>20</v>
      </c>
      <c r="I9539" s="135" t="s">
        <v>20</v>
      </c>
      <c r="J9539" s="136">
        <v>3.76</v>
      </c>
      <c r="K9539" s="136">
        <v>3.02</v>
      </c>
      <c r="L9539" s="136">
        <v>1.88</v>
      </c>
      <c r="M9539" s="137" t="str">
        <f t="shared" si="149"/>
        <v>P</v>
      </c>
      <c r="N9539" s="174" t="s">
        <v>10681</v>
      </c>
      <c r="O9539" s="149" t="s">
        <v>1506</v>
      </c>
      <c r="P9539" s="149" t="s">
        <v>9496</v>
      </c>
      <c r="Q9539" s="150" t="s">
        <v>10519</v>
      </c>
      <c r="R9539" s="189">
        <v>21.18</v>
      </c>
    </row>
    <row r="9540" spans="1:18" x14ac:dyDescent="0.25">
      <c r="A9540" s="132">
        <v>1093122</v>
      </c>
      <c r="B9540" s="145" t="s">
        <v>8890</v>
      </c>
      <c r="C9540" s="132">
        <v>6</v>
      </c>
      <c r="D9540" s="132">
        <v>60</v>
      </c>
      <c r="E9540" s="186" t="s">
        <v>21</v>
      </c>
      <c r="F9540" s="132">
        <v>70</v>
      </c>
      <c r="G9540" s="132" t="s">
        <v>20</v>
      </c>
      <c r="H9540" s="132" t="s">
        <v>20</v>
      </c>
      <c r="I9540" s="132" t="s">
        <v>20</v>
      </c>
      <c r="J9540" s="133">
        <v>3.78</v>
      </c>
      <c r="K9540" s="133">
        <v>3</v>
      </c>
      <c r="L9540" s="133">
        <v>1.85</v>
      </c>
      <c r="M9540" s="134" t="str">
        <f t="shared" si="149"/>
        <v>P</v>
      </c>
      <c r="N9540" s="173" t="s">
        <v>10681</v>
      </c>
      <c r="O9540" s="146" t="s">
        <v>1506</v>
      </c>
      <c r="P9540" s="146" t="s">
        <v>9496</v>
      </c>
      <c r="Q9540" s="147" t="s">
        <v>10519</v>
      </c>
      <c r="R9540" s="187">
        <v>19.62</v>
      </c>
    </row>
    <row r="9541" spans="1:18" x14ac:dyDescent="0.25">
      <c r="A9541" s="135">
        <v>1093123</v>
      </c>
      <c r="B9541" s="148" t="s">
        <v>8891</v>
      </c>
      <c r="C9541" s="135">
        <v>6</v>
      </c>
      <c r="D9541" s="135">
        <v>50</v>
      </c>
      <c r="E9541" s="188" t="s">
        <v>21</v>
      </c>
      <c r="F9541" s="135">
        <v>80</v>
      </c>
      <c r="G9541" s="135" t="s">
        <v>20</v>
      </c>
      <c r="H9541" s="135" t="s">
        <v>20</v>
      </c>
      <c r="I9541" s="135" t="s">
        <v>20</v>
      </c>
      <c r="J9541" s="136">
        <v>3.76</v>
      </c>
      <c r="K9541" s="136">
        <v>2.96</v>
      </c>
      <c r="L9541" s="136">
        <v>1.78</v>
      </c>
      <c r="M9541" s="137" t="str">
        <f t="shared" si="149"/>
        <v>P</v>
      </c>
      <c r="N9541" s="174" t="s">
        <v>10681</v>
      </c>
      <c r="O9541" s="149" t="s">
        <v>1555</v>
      </c>
      <c r="P9541" s="149" t="s">
        <v>9448</v>
      </c>
      <c r="Q9541" s="150" t="s">
        <v>10519</v>
      </c>
      <c r="R9541" s="189">
        <v>19.259999999999998</v>
      </c>
    </row>
    <row r="9542" spans="1:18" x14ac:dyDescent="0.25">
      <c r="A9542" s="132">
        <v>1093124</v>
      </c>
      <c r="B9542" s="145" t="s">
        <v>8892</v>
      </c>
      <c r="C9542" s="132">
        <v>6</v>
      </c>
      <c r="D9542" s="132">
        <v>60</v>
      </c>
      <c r="E9542" s="186" t="s">
        <v>21</v>
      </c>
      <c r="F9542" s="132">
        <v>80</v>
      </c>
      <c r="G9542" s="132" t="s">
        <v>20</v>
      </c>
      <c r="H9542" s="132" t="s">
        <v>20</v>
      </c>
      <c r="I9542" s="132" t="s">
        <v>20</v>
      </c>
      <c r="J9542" s="133">
        <v>3.82</v>
      </c>
      <c r="K9542" s="133">
        <v>3.02</v>
      </c>
      <c r="L9542" s="133">
        <v>1.86</v>
      </c>
      <c r="M9542" s="134" t="str">
        <f t="shared" si="149"/>
        <v>P</v>
      </c>
      <c r="N9542" s="173" t="s">
        <v>10681</v>
      </c>
      <c r="O9542" s="146" t="s">
        <v>1506</v>
      </c>
      <c r="P9542" s="146" t="s">
        <v>9496</v>
      </c>
      <c r="Q9542" s="147" t="s">
        <v>10519</v>
      </c>
      <c r="R9542" s="187">
        <v>21.240000000000002</v>
      </c>
    </row>
    <row r="9543" spans="1:18" x14ac:dyDescent="0.25">
      <c r="A9543" s="135">
        <v>1093125</v>
      </c>
      <c r="B9543" s="148" t="s">
        <v>8893</v>
      </c>
      <c r="C9543" s="135">
        <v>6</v>
      </c>
      <c r="D9543" s="135">
        <v>50</v>
      </c>
      <c r="E9543" s="188" t="s">
        <v>21</v>
      </c>
      <c r="F9543" s="135">
        <v>80</v>
      </c>
      <c r="G9543" s="135" t="s">
        <v>20</v>
      </c>
      <c r="H9543" s="135" t="s">
        <v>20</v>
      </c>
      <c r="I9543" s="135" t="s">
        <v>20</v>
      </c>
      <c r="J9543" s="136">
        <v>3.76</v>
      </c>
      <c r="K9543" s="136">
        <v>2.96</v>
      </c>
      <c r="L9543" s="136">
        <v>1.78</v>
      </c>
      <c r="M9543" s="137" t="str">
        <f t="shared" si="149"/>
        <v>P</v>
      </c>
      <c r="N9543" s="174" t="s">
        <v>10681</v>
      </c>
      <c r="O9543" s="149" t="s">
        <v>1555</v>
      </c>
      <c r="P9543" s="149" t="s">
        <v>9448</v>
      </c>
      <c r="Q9543" s="150" t="s">
        <v>10519</v>
      </c>
      <c r="R9543" s="189">
        <v>19.080000000000002</v>
      </c>
    </row>
    <row r="9544" spans="1:18" x14ac:dyDescent="0.25">
      <c r="A9544" s="132">
        <v>1093126</v>
      </c>
      <c r="B9544" s="145" t="s">
        <v>8894</v>
      </c>
      <c r="C9544" s="132">
        <v>6</v>
      </c>
      <c r="D9544" s="132">
        <v>50</v>
      </c>
      <c r="E9544" s="186" t="s">
        <v>21</v>
      </c>
      <c r="F9544" s="132">
        <v>80</v>
      </c>
      <c r="G9544" s="132" t="s">
        <v>20</v>
      </c>
      <c r="H9544" s="132" t="s">
        <v>20</v>
      </c>
      <c r="I9544" s="132" t="s">
        <v>20</v>
      </c>
      <c r="J9544" s="133">
        <v>3.8</v>
      </c>
      <c r="K9544" s="133">
        <v>3</v>
      </c>
      <c r="L9544" s="133">
        <v>1.8</v>
      </c>
      <c r="M9544" s="134" t="str">
        <f t="shared" si="149"/>
        <v>P</v>
      </c>
      <c r="N9544" s="173" t="s">
        <v>10681</v>
      </c>
      <c r="O9544" s="146" t="s">
        <v>1555</v>
      </c>
      <c r="P9544" s="146" t="s">
        <v>9448</v>
      </c>
      <c r="Q9544" s="147" t="s">
        <v>10519</v>
      </c>
      <c r="R9544" s="187">
        <v>19.740000000000002</v>
      </c>
    </row>
    <row r="9545" spans="1:18" x14ac:dyDescent="0.25">
      <c r="A9545" s="135">
        <v>1093127</v>
      </c>
      <c r="B9545" s="148" t="s">
        <v>8895</v>
      </c>
      <c r="C9545" s="135">
        <v>6</v>
      </c>
      <c r="D9545" s="135">
        <v>60</v>
      </c>
      <c r="E9545" s="188" t="s">
        <v>21</v>
      </c>
      <c r="F9545" s="135">
        <v>80</v>
      </c>
      <c r="G9545" s="135" t="s">
        <v>20</v>
      </c>
      <c r="H9545" s="135" t="s">
        <v>20</v>
      </c>
      <c r="I9545" s="135" t="s">
        <v>20</v>
      </c>
      <c r="J9545" s="136">
        <v>3.76</v>
      </c>
      <c r="K9545" s="136">
        <v>3.02</v>
      </c>
      <c r="L9545" s="136">
        <v>1.88</v>
      </c>
      <c r="M9545" s="137" t="str">
        <f t="shared" si="149"/>
        <v>P</v>
      </c>
      <c r="N9545" s="174" t="s">
        <v>10681</v>
      </c>
      <c r="O9545" s="149" t="s">
        <v>1506</v>
      </c>
      <c r="P9545" s="149" t="s">
        <v>9496</v>
      </c>
      <c r="Q9545" s="150" t="s">
        <v>10519</v>
      </c>
      <c r="R9545" s="189">
        <v>20.16</v>
      </c>
    </row>
    <row r="9546" spans="1:18" x14ac:dyDescent="0.25">
      <c r="A9546" s="132">
        <v>1093128</v>
      </c>
      <c r="B9546" s="145" t="s">
        <v>8896</v>
      </c>
      <c r="C9546" s="132">
        <v>6</v>
      </c>
      <c r="D9546" s="132">
        <v>50</v>
      </c>
      <c r="E9546" s="186" t="s">
        <v>21</v>
      </c>
      <c r="F9546" s="132">
        <v>70</v>
      </c>
      <c r="G9546" s="132" t="s">
        <v>20</v>
      </c>
      <c r="H9546" s="132" t="s">
        <v>20</v>
      </c>
      <c r="I9546" s="132" t="s">
        <v>20</v>
      </c>
      <c r="J9546" s="133">
        <v>3.8</v>
      </c>
      <c r="K9546" s="133">
        <v>2.98</v>
      </c>
      <c r="L9546" s="133">
        <v>1.88</v>
      </c>
      <c r="M9546" s="134" t="str">
        <f t="shared" si="149"/>
        <v>P</v>
      </c>
      <c r="N9546" s="173" t="s">
        <v>10681</v>
      </c>
      <c r="O9546" s="146" t="s">
        <v>1555</v>
      </c>
      <c r="P9546" s="146" t="s">
        <v>9448</v>
      </c>
      <c r="Q9546" s="147" t="s">
        <v>10519</v>
      </c>
      <c r="R9546" s="187">
        <v>19.259999999999998</v>
      </c>
    </row>
    <row r="9547" spans="1:18" x14ac:dyDescent="0.25">
      <c r="A9547" s="135">
        <v>1093129</v>
      </c>
      <c r="B9547" s="148" t="s">
        <v>8897</v>
      </c>
      <c r="C9547" s="135">
        <v>6</v>
      </c>
      <c r="D9547" s="135">
        <v>60</v>
      </c>
      <c r="E9547" s="188" t="s">
        <v>21</v>
      </c>
      <c r="F9547" s="135">
        <v>80</v>
      </c>
      <c r="G9547" s="135" t="s">
        <v>20</v>
      </c>
      <c r="H9547" s="135" t="s">
        <v>20</v>
      </c>
      <c r="I9547" s="135" t="s">
        <v>20</v>
      </c>
      <c r="J9547" s="136">
        <v>3.74</v>
      </c>
      <c r="K9547" s="136">
        <v>3.02</v>
      </c>
      <c r="L9547" s="136">
        <v>1.86</v>
      </c>
      <c r="M9547" s="137" t="str">
        <f t="shared" si="149"/>
        <v>P</v>
      </c>
      <c r="N9547" s="174" t="s">
        <v>10681</v>
      </c>
      <c r="O9547" s="149" t="s">
        <v>1506</v>
      </c>
      <c r="P9547" s="149" t="s">
        <v>9496</v>
      </c>
      <c r="Q9547" s="150" t="s">
        <v>10519</v>
      </c>
      <c r="R9547" s="189">
        <v>19.38</v>
      </c>
    </row>
    <row r="9548" spans="1:18" x14ac:dyDescent="0.25">
      <c r="A9548" s="132">
        <v>1093130</v>
      </c>
      <c r="B9548" s="145" t="s">
        <v>8898</v>
      </c>
      <c r="C9548" s="132">
        <v>6</v>
      </c>
      <c r="D9548" s="132">
        <v>40</v>
      </c>
      <c r="E9548" s="186" t="s">
        <v>21</v>
      </c>
      <c r="F9548" s="132">
        <v>64</v>
      </c>
      <c r="G9548" s="132" t="s">
        <v>20</v>
      </c>
      <c r="H9548" s="132" t="s">
        <v>20</v>
      </c>
      <c r="I9548" s="132" t="s">
        <v>20</v>
      </c>
      <c r="J9548" s="133">
        <v>5.73</v>
      </c>
      <c r="K9548" s="133">
        <v>2.46</v>
      </c>
      <c r="L9548" s="133">
        <v>1.85</v>
      </c>
      <c r="M9548" s="134" t="str">
        <f t="shared" si="149"/>
        <v>P</v>
      </c>
      <c r="N9548" s="173" t="s">
        <v>10681</v>
      </c>
      <c r="O9548" s="146" t="s">
        <v>1555</v>
      </c>
      <c r="P9548" s="146" t="s">
        <v>9448</v>
      </c>
      <c r="Q9548" s="147" t="s">
        <v>10106</v>
      </c>
      <c r="R9548" s="187">
        <v>29.22</v>
      </c>
    </row>
    <row r="9549" spans="1:18" x14ac:dyDescent="0.25">
      <c r="A9549" s="135">
        <v>1093131</v>
      </c>
      <c r="B9549" s="148" t="s">
        <v>8899</v>
      </c>
      <c r="C9549" s="135">
        <v>6</v>
      </c>
      <c r="D9549" s="135">
        <v>40</v>
      </c>
      <c r="E9549" s="188" t="s">
        <v>21</v>
      </c>
      <c r="F9549" s="135">
        <v>64</v>
      </c>
      <c r="G9549" s="135" t="s">
        <v>20</v>
      </c>
      <c r="H9549" s="135" t="s">
        <v>20</v>
      </c>
      <c r="I9549" s="135" t="s">
        <v>20</v>
      </c>
      <c r="J9549" s="136">
        <v>5.73</v>
      </c>
      <c r="K9549" s="136">
        <v>2.46</v>
      </c>
      <c r="L9549" s="136">
        <v>1.85</v>
      </c>
      <c r="M9549" s="137" t="str">
        <f t="shared" si="149"/>
        <v>P</v>
      </c>
      <c r="N9549" s="174" t="s">
        <v>10681</v>
      </c>
      <c r="O9549" s="149" t="s">
        <v>1555</v>
      </c>
      <c r="P9549" s="149" t="s">
        <v>9448</v>
      </c>
      <c r="Q9549" s="150" t="s">
        <v>10106</v>
      </c>
      <c r="R9549" s="189">
        <v>29.880000000000003</v>
      </c>
    </row>
    <row r="9550" spans="1:18" x14ac:dyDescent="0.25">
      <c r="A9550" s="132">
        <v>1093132</v>
      </c>
      <c r="B9550" s="145" t="s">
        <v>8900</v>
      </c>
      <c r="C9550" s="132">
        <v>6</v>
      </c>
      <c r="D9550" s="132">
        <v>48</v>
      </c>
      <c r="E9550" s="186" t="s">
        <v>21</v>
      </c>
      <c r="F9550" s="132">
        <v>64</v>
      </c>
      <c r="G9550" s="132" t="s">
        <v>20</v>
      </c>
      <c r="H9550" s="132" t="s">
        <v>20</v>
      </c>
      <c r="I9550" s="132" t="s">
        <v>20</v>
      </c>
      <c r="J9550" s="133">
        <v>5.83</v>
      </c>
      <c r="K9550" s="133">
        <v>2.5499999999999998</v>
      </c>
      <c r="L9550" s="133">
        <v>1.84</v>
      </c>
      <c r="M9550" s="134" t="str">
        <f t="shared" si="149"/>
        <v>P</v>
      </c>
      <c r="N9550" s="173" t="s">
        <v>10681</v>
      </c>
      <c r="O9550" s="146" t="s">
        <v>1506</v>
      </c>
      <c r="P9550" s="146" t="s">
        <v>9496</v>
      </c>
      <c r="Q9550" s="147" t="s">
        <v>10106</v>
      </c>
      <c r="R9550" s="187">
        <v>31.799999999999997</v>
      </c>
    </row>
    <row r="9551" spans="1:18" x14ac:dyDescent="0.25">
      <c r="A9551" s="135">
        <v>1093133</v>
      </c>
      <c r="B9551" s="148" t="s">
        <v>8901</v>
      </c>
      <c r="C9551" s="135">
        <v>6</v>
      </c>
      <c r="D9551" s="135">
        <v>48</v>
      </c>
      <c r="E9551" s="188" t="s">
        <v>21</v>
      </c>
      <c r="F9551" s="135">
        <v>56</v>
      </c>
      <c r="G9551" s="135" t="s">
        <v>20</v>
      </c>
      <c r="H9551" s="135" t="s">
        <v>20</v>
      </c>
      <c r="I9551" s="135" t="s">
        <v>20</v>
      </c>
      <c r="J9551" s="136">
        <v>5.83</v>
      </c>
      <c r="K9551" s="136">
        <v>2.5499999999999998</v>
      </c>
      <c r="L9551" s="136">
        <v>1.84</v>
      </c>
      <c r="M9551" s="137" t="str">
        <f t="shared" si="149"/>
        <v>P</v>
      </c>
      <c r="N9551" s="174" t="s">
        <v>10681</v>
      </c>
      <c r="O9551" s="149" t="s">
        <v>1506</v>
      </c>
      <c r="P9551" s="149" t="s">
        <v>9496</v>
      </c>
      <c r="Q9551" s="150" t="s">
        <v>10106</v>
      </c>
      <c r="R9551" s="189">
        <v>30.48</v>
      </c>
    </row>
    <row r="9552" spans="1:18" x14ac:dyDescent="0.25">
      <c r="A9552" s="132">
        <v>1093134</v>
      </c>
      <c r="B9552" s="145" t="s">
        <v>8902</v>
      </c>
      <c r="C9552" s="132">
        <v>6</v>
      </c>
      <c r="D9552" s="132">
        <v>112</v>
      </c>
      <c r="E9552" s="186" t="s">
        <v>21</v>
      </c>
      <c r="F9552" s="132">
        <v>128</v>
      </c>
      <c r="G9552" s="132" t="s">
        <v>20</v>
      </c>
      <c r="H9552" s="132" t="s">
        <v>20</v>
      </c>
      <c r="I9552" s="132" t="s">
        <v>20</v>
      </c>
      <c r="J9552" s="133">
        <v>2.65</v>
      </c>
      <c r="K9552" s="133">
        <v>2.44</v>
      </c>
      <c r="L9552" s="133">
        <v>1.8</v>
      </c>
      <c r="M9552" s="134" t="str">
        <f t="shared" si="149"/>
        <v>P</v>
      </c>
      <c r="N9552" s="173" t="s">
        <v>10681</v>
      </c>
      <c r="O9552" s="146" t="s">
        <v>1506</v>
      </c>
      <c r="P9552" s="146" t="s">
        <v>9435</v>
      </c>
      <c r="Q9552" s="147" t="s">
        <v>10519</v>
      </c>
      <c r="R9552" s="187">
        <v>10.8</v>
      </c>
    </row>
    <row r="9553" spans="1:18" x14ac:dyDescent="0.25">
      <c r="A9553" s="135">
        <v>1093135</v>
      </c>
      <c r="B9553" s="148" t="s">
        <v>8903</v>
      </c>
      <c r="C9553" s="135">
        <v>6</v>
      </c>
      <c r="D9553" s="135">
        <v>40</v>
      </c>
      <c r="E9553" s="188" t="s">
        <v>21</v>
      </c>
      <c r="F9553" s="135">
        <v>64</v>
      </c>
      <c r="G9553" s="135" t="s">
        <v>20</v>
      </c>
      <c r="H9553" s="135" t="s">
        <v>20</v>
      </c>
      <c r="I9553" s="135" t="s">
        <v>20</v>
      </c>
      <c r="J9553" s="136">
        <v>5.73</v>
      </c>
      <c r="K9553" s="136">
        <v>2.46</v>
      </c>
      <c r="L9553" s="136">
        <v>1.85</v>
      </c>
      <c r="M9553" s="137" t="str">
        <f t="shared" si="149"/>
        <v>P</v>
      </c>
      <c r="N9553" s="174" t="s">
        <v>10681</v>
      </c>
      <c r="O9553" s="149" t="s">
        <v>1555</v>
      </c>
      <c r="P9553" s="149" t="s">
        <v>9448</v>
      </c>
      <c r="Q9553" s="150" t="s">
        <v>10106</v>
      </c>
      <c r="R9553" s="189">
        <v>29.099999999999998</v>
      </c>
    </row>
    <row r="9554" spans="1:18" x14ac:dyDescent="0.25">
      <c r="A9554" s="132">
        <v>1093136</v>
      </c>
      <c r="B9554" s="145" t="s">
        <v>8904</v>
      </c>
      <c r="C9554" s="132">
        <v>6</v>
      </c>
      <c r="D9554" s="132">
        <v>96</v>
      </c>
      <c r="E9554" s="186" t="s">
        <v>21</v>
      </c>
      <c r="F9554" s="132">
        <v>112</v>
      </c>
      <c r="G9554" s="132" t="s">
        <v>20</v>
      </c>
      <c r="H9554" s="132" t="s">
        <v>20</v>
      </c>
      <c r="I9554" s="132" t="s">
        <v>20</v>
      </c>
      <c r="J9554" s="133">
        <v>2.65</v>
      </c>
      <c r="K9554" s="133">
        <v>2.44</v>
      </c>
      <c r="L9554" s="133">
        <v>1.8</v>
      </c>
      <c r="M9554" s="134" t="str">
        <f t="shared" si="149"/>
        <v>P</v>
      </c>
      <c r="N9554" s="173" t="s">
        <v>10681</v>
      </c>
      <c r="O9554" s="146" t="s">
        <v>1506</v>
      </c>
      <c r="P9554" s="146" t="s">
        <v>9435</v>
      </c>
      <c r="Q9554" s="147" t="s">
        <v>10519</v>
      </c>
      <c r="R9554" s="187">
        <v>10.620000000000001</v>
      </c>
    </row>
    <row r="9555" spans="1:18" x14ac:dyDescent="0.25">
      <c r="A9555" s="135">
        <v>1093140</v>
      </c>
      <c r="B9555" s="148" t="s">
        <v>8905</v>
      </c>
      <c r="C9555" s="135">
        <v>6</v>
      </c>
      <c r="D9555" s="135">
        <v>48</v>
      </c>
      <c r="E9555" s="188" t="s">
        <v>20</v>
      </c>
      <c r="F9555" s="135" t="s">
        <v>20</v>
      </c>
      <c r="G9555" s="135" t="s">
        <v>20</v>
      </c>
      <c r="H9555" s="135" t="s">
        <v>20</v>
      </c>
      <c r="I9555" s="135" t="s">
        <v>20</v>
      </c>
      <c r="J9555" s="136">
        <v>5.75</v>
      </c>
      <c r="K9555" s="136">
        <v>2.35</v>
      </c>
      <c r="L9555" s="136">
        <v>1.58</v>
      </c>
      <c r="M9555" s="137" t="str">
        <f t="shared" si="149"/>
        <v>P</v>
      </c>
      <c r="N9555" s="174" t="s">
        <v>10681</v>
      </c>
      <c r="O9555" s="149" t="s">
        <v>1506</v>
      </c>
      <c r="P9555" s="149" t="s">
        <v>9496</v>
      </c>
      <c r="Q9555" s="150" t="s">
        <v>10106</v>
      </c>
      <c r="R9555" s="189">
        <v>30.54</v>
      </c>
    </row>
    <row r="9556" spans="1:18" x14ac:dyDescent="0.25">
      <c r="A9556" s="132">
        <v>1093141</v>
      </c>
      <c r="B9556" s="145" t="s">
        <v>8906</v>
      </c>
      <c r="C9556" s="132">
        <v>6</v>
      </c>
      <c r="D9556" s="132">
        <v>112</v>
      </c>
      <c r="E9556" s="186" t="s">
        <v>21</v>
      </c>
      <c r="F9556" s="132">
        <v>121</v>
      </c>
      <c r="G9556" s="132" t="s">
        <v>20</v>
      </c>
      <c r="H9556" s="132" t="s">
        <v>20</v>
      </c>
      <c r="I9556" s="132" t="s">
        <v>20</v>
      </c>
      <c r="J9556" s="133">
        <v>3.38</v>
      </c>
      <c r="K9556" s="133">
        <v>2.02</v>
      </c>
      <c r="L9556" s="133">
        <v>1.4</v>
      </c>
      <c r="M9556" s="134" t="str">
        <f t="shared" si="149"/>
        <v>P</v>
      </c>
      <c r="N9556" s="173" t="s">
        <v>10681</v>
      </c>
      <c r="O9556" s="146" t="s">
        <v>1506</v>
      </c>
      <c r="P9556" s="146" t="s">
        <v>9435</v>
      </c>
      <c r="Q9556" s="147" t="s">
        <v>10519</v>
      </c>
      <c r="R9556" s="187">
        <v>16.080000000000002</v>
      </c>
    </row>
    <row r="9557" spans="1:18" x14ac:dyDescent="0.25">
      <c r="A9557" s="135">
        <v>1093142</v>
      </c>
      <c r="B9557" s="148" t="s">
        <v>8907</v>
      </c>
      <c r="C9557" s="135">
        <v>6</v>
      </c>
      <c r="D9557" s="135">
        <v>36</v>
      </c>
      <c r="E9557" s="188" t="s">
        <v>21</v>
      </c>
      <c r="F9557" s="135">
        <v>48</v>
      </c>
      <c r="G9557" s="135" t="s">
        <v>20</v>
      </c>
      <c r="H9557" s="135" t="s">
        <v>20</v>
      </c>
      <c r="I9557" s="135" t="s">
        <v>20</v>
      </c>
      <c r="J9557" s="136">
        <v>5.83</v>
      </c>
      <c r="K9557" s="136">
        <v>2.64</v>
      </c>
      <c r="L9557" s="136">
        <v>1.84</v>
      </c>
      <c r="M9557" s="137" t="str">
        <f t="shared" si="149"/>
        <v>P</v>
      </c>
      <c r="N9557" s="174" t="s">
        <v>10681</v>
      </c>
      <c r="O9557" s="149" t="s">
        <v>1506</v>
      </c>
      <c r="P9557" s="149" t="s">
        <v>9496</v>
      </c>
      <c r="Q9557" s="150" t="s">
        <v>10519</v>
      </c>
      <c r="R9557" s="189">
        <v>36.36</v>
      </c>
    </row>
    <row r="9558" spans="1:18" x14ac:dyDescent="0.25">
      <c r="A9558" s="132">
        <v>1093146</v>
      </c>
      <c r="B9558" s="145" t="s">
        <v>8908</v>
      </c>
      <c r="C9558" s="132">
        <v>6</v>
      </c>
      <c r="D9558" s="132">
        <v>60</v>
      </c>
      <c r="E9558" s="186" t="s">
        <v>21</v>
      </c>
      <c r="F9558" s="132">
        <v>90</v>
      </c>
      <c r="G9558" s="132" t="s">
        <v>20</v>
      </c>
      <c r="H9558" s="132" t="s">
        <v>20</v>
      </c>
      <c r="I9558" s="132" t="s">
        <v>20</v>
      </c>
      <c r="J9558" s="133">
        <v>3.1</v>
      </c>
      <c r="K9558" s="133">
        <v>2.4</v>
      </c>
      <c r="L9558" s="133">
        <v>2.4500000000000002</v>
      </c>
      <c r="M9558" s="134" t="str">
        <f t="shared" si="149"/>
        <v>P</v>
      </c>
      <c r="N9558" s="173" t="s">
        <v>10681</v>
      </c>
      <c r="O9558" s="146" t="s">
        <v>1506</v>
      </c>
      <c r="P9558" s="146" t="s">
        <v>9435</v>
      </c>
      <c r="Q9558" s="147" t="s">
        <v>10519</v>
      </c>
      <c r="R9558" s="187">
        <v>19.559999999999999</v>
      </c>
    </row>
    <row r="9559" spans="1:18" x14ac:dyDescent="0.25">
      <c r="A9559" s="135">
        <v>1093147</v>
      </c>
      <c r="B9559" s="148" t="s">
        <v>8909</v>
      </c>
      <c r="C9559" s="135">
        <v>6</v>
      </c>
      <c r="D9559" s="135">
        <v>40</v>
      </c>
      <c r="E9559" s="188" t="s">
        <v>21</v>
      </c>
      <c r="F9559" s="135">
        <v>56</v>
      </c>
      <c r="G9559" s="135" t="s">
        <v>20</v>
      </c>
      <c r="H9559" s="135" t="s">
        <v>20</v>
      </c>
      <c r="I9559" s="135" t="s">
        <v>20</v>
      </c>
      <c r="J9559" s="136">
        <v>5.73</v>
      </c>
      <c r="K9559" s="136">
        <v>2.46</v>
      </c>
      <c r="L9559" s="136">
        <v>1.85</v>
      </c>
      <c r="M9559" s="137" t="str">
        <f t="shared" si="149"/>
        <v>P</v>
      </c>
      <c r="N9559" s="174" t="s">
        <v>10681</v>
      </c>
      <c r="O9559" s="149" t="s">
        <v>1555</v>
      </c>
      <c r="P9559" s="149" t="s">
        <v>9448</v>
      </c>
      <c r="Q9559" s="150" t="s">
        <v>10106</v>
      </c>
      <c r="R9559" s="189">
        <v>28.799999999999997</v>
      </c>
    </row>
    <row r="9560" spans="1:18" x14ac:dyDescent="0.25">
      <c r="A9560" s="132">
        <v>1093148</v>
      </c>
      <c r="B9560" s="145" t="s">
        <v>8910</v>
      </c>
      <c r="C9560" s="132">
        <v>6</v>
      </c>
      <c r="D9560" s="132">
        <v>112</v>
      </c>
      <c r="E9560" s="186" t="s">
        <v>21</v>
      </c>
      <c r="F9560" s="132">
        <v>128</v>
      </c>
      <c r="G9560" s="132" t="s">
        <v>20</v>
      </c>
      <c r="H9560" s="132" t="s">
        <v>20</v>
      </c>
      <c r="I9560" s="132" t="s">
        <v>20</v>
      </c>
      <c r="J9560" s="133">
        <v>2.65</v>
      </c>
      <c r="K9560" s="133">
        <v>2.44</v>
      </c>
      <c r="L9560" s="133">
        <v>1.8</v>
      </c>
      <c r="M9560" s="134" t="str">
        <f t="shared" si="149"/>
        <v>P</v>
      </c>
      <c r="N9560" s="173" t="s">
        <v>10681</v>
      </c>
      <c r="O9560" s="146" t="s">
        <v>1506</v>
      </c>
      <c r="P9560" s="146" t="s">
        <v>9435</v>
      </c>
      <c r="Q9560" s="147" t="s">
        <v>10519</v>
      </c>
      <c r="R9560" s="187">
        <v>10.68</v>
      </c>
    </row>
    <row r="9561" spans="1:18" x14ac:dyDescent="0.25">
      <c r="A9561" s="135">
        <v>1093150</v>
      </c>
      <c r="B9561" s="148" t="s">
        <v>8911</v>
      </c>
      <c r="C9561" s="135">
        <v>6</v>
      </c>
      <c r="D9561" s="135">
        <v>245</v>
      </c>
      <c r="E9561" s="188" t="s">
        <v>21</v>
      </c>
      <c r="F9561" s="135">
        <v>350</v>
      </c>
      <c r="G9561" s="135" t="s">
        <v>20</v>
      </c>
      <c r="H9561" s="135" t="s">
        <v>20</v>
      </c>
      <c r="I9561" s="135" t="s">
        <v>20</v>
      </c>
      <c r="J9561" s="136">
        <v>1.82</v>
      </c>
      <c r="K9561" s="136">
        <v>1.67</v>
      </c>
      <c r="L9561" s="136">
        <v>1.44</v>
      </c>
      <c r="M9561" s="137" t="str">
        <f t="shared" si="149"/>
        <v>P</v>
      </c>
      <c r="N9561" s="174" t="s">
        <v>10681</v>
      </c>
      <c r="O9561" s="149" t="s">
        <v>1555</v>
      </c>
      <c r="P9561" s="149" t="s">
        <v>9448</v>
      </c>
      <c r="Q9561" s="150" t="s">
        <v>10519</v>
      </c>
      <c r="R9561" s="189">
        <v>9.8999999999999986</v>
      </c>
    </row>
    <row r="9562" spans="1:18" x14ac:dyDescent="0.25">
      <c r="A9562" s="132">
        <v>1093151</v>
      </c>
      <c r="B9562" s="145" t="s">
        <v>8912</v>
      </c>
      <c r="C9562" s="132">
        <v>6</v>
      </c>
      <c r="D9562" s="132">
        <v>60</v>
      </c>
      <c r="E9562" s="186" t="s">
        <v>21</v>
      </c>
      <c r="F9562" s="132">
        <v>90</v>
      </c>
      <c r="G9562" s="132" t="s">
        <v>20</v>
      </c>
      <c r="H9562" s="132" t="s">
        <v>20</v>
      </c>
      <c r="I9562" s="132" t="s">
        <v>20</v>
      </c>
      <c r="J9562" s="133">
        <v>3.12</v>
      </c>
      <c r="K9562" s="133">
        <v>2.34</v>
      </c>
      <c r="L9562" s="133">
        <v>2.46</v>
      </c>
      <c r="M9562" s="134" t="str">
        <f t="shared" si="149"/>
        <v>P</v>
      </c>
      <c r="N9562" s="173" t="s">
        <v>10681</v>
      </c>
      <c r="O9562" s="146" t="s">
        <v>1506</v>
      </c>
      <c r="P9562" s="146" t="s">
        <v>9435</v>
      </c>
      <c r="Q9562" s="147" t="s">
        <v>10519</v>
      </c>
      <c r="R9562" s="187">
        <v>19.799999999999997</v>
      </c>
    </row>
    <row r="9563" spans="1:18" x14ac:dyDescent="0.25">
      <c r="A9563" s="135">
        <v>1093152</v>
      </c>
      <c r="B9563" s="148" t="s">
        <v>8913</v>
      </c>
      <c r="C9563" s="135">
        <v>6</v>
      </c>
      <c r="D9563" s="135">
        <v>60</v>
      </c>
      <c r="E9563" s="188" t="s">
        <v>21</v>
      </c>
      <c r="F9563" s="135">
        <v>90</v>
      </c>
      <c r="G9563" s="135" t="s">
        <v>20</v>
      </c>
      <c r="H9563" s="135" t="s">
        <v>20</v>
      </c>
      <c r="I9563" s="135" t="s">
        <v>20</v>
      </c>
      <c r="J9563" s="136">
        <v>3.15</v>
      </c>
      <c r="K9563" s="136">
        <v>2.35</v>
      </c>
      <c r="L9563" s="136">
        <v>2.5</v>
      </c>
      <c r="M9563" s="137" t="str">
        <f t="shared" si="149"/>
        <v>P</v>
      </c>
      <c r="N9563" s="174" t="s">
        <v>10681</v>
      </c>
      <c r="O9563" s="149" t="s">
        <v>1506</v>
      </c>
      <c r="P9563" s="149" t="s">
        <v>9435</v>
      </c>
      <c r="Q9563" s="150" t="s">
        <v>10519</v>
      </c>
      <c r="R9563" s="189">
        <v>19.740000000000002</v>
      </c>
    </row>
    <row r="9564" spans="1:18" x14ac:dyDescent="0.25">
      <c r="A9564" s="132">
        <v>1093156</v>
      </c>
      <c r="B9564" s="145" t="s">
        <v>8914</v>
      </c>
      <c r="C9564" s="132">
        <v>6</v>
      </c>
      <c r="D9564" s="132">
        <v>286</v>
      </c>
      <c r="E9564" s="186" t="s">
        <v>21</v>
      </c>
      <c r="F9564" s="132">
        <v>338</v>
      </c>
      <c r="G9564" s="132">
        <v>10</v>
      </c>
      <c r="H9564" s="132" t="s">
        <v>20</v>
      </c>
      <c r="I9564" s="132">
        <v>2</v>
      </c>
      <c r="J9564" s="133">
        <v>2.44</v>
      </c>
      <c r="K9564" s="133">
        <v>1.72</v>
      </c>
      <c r="L9564" s="133">
        <v>1.1200000000000001</v>
      </c>
      <c r="M9564" s="134" t="str">
        <f t="shared" si="149"/>
        <v>P</v>
      </c>
      <c r="N9564" s="173" t="s">
        <v>10681</v>
      </c>
      <c r="O9564" s="146" t="s">
        <v>1506</v>
      </c>
      <c r="P9564" s="146" t="s">
        <v>9435</v>
      </c>
      <c r="Q9564" s="147" t="s">
        <v>10519</v>
      </c>
      <c r="R9564" s="187">
        <v>8.64</v>
      </c>
    </row>
    <row r="9565" spans="1:18" x14ac:dyDescent="0.25">
      <c r="A9565" s="135">
        <v>1093157</v>
      </c>
      <c r="B9565" s="148" t="s">
        <v>8915</v>
      </c>
      <c r="C9565" s="135">
        <v>6</v>
      </c>
      <c r="D9565" s="135">
        <v>286</v>
      </c>
      <c r="E9565" s="188" t="s">
        <v>21</v>
      </c>
      <c r="F9565" s="135">
        <v>338</v>
      </c>
      <c r="G9565" s="135">
        <v>10</v>
      </c>
      <c r="H9565" s="135" t="s">
        <v>20</v>
      </c>
      <c r="I9565" s="135">
        <v>2</v>
      </c>
      <c r="J9565" s="136">
        <v>2.4</v>
      </c>
      <c r="K9565" s="136">
        <v>1.76</v>
      </c>
      <c r="L9565" s="136">
        <v>1.1200000000000001</v>
      </c>
      <c r="M9565" s="137" t="str">
        <f t="shared" si="149"/>
        <v>P</v>
      </c>
      <c r="N9565" s="174" t="s">
        <v>10681</v>
      </c>
      <c r="O9565" s="149" t="s">
        <v>1506</v>
      </c>
      <c r="P9565" s="149" t="s">
        <v>9435</v>
      </c>
      <c r="Q9565" s="150" t="s">
        <v>10519</v>
      </c>
      <c r="R9565" s="189">
        <v>7.98</v>
      </c>
    </row>
    <row r="9566" spans="1:18" x14ac:dyDescent="0.25">
      <c r="A9566" s="132">
        <v>1093158</v>
      </c>
      <c r="B9566" s="145" t="s">
        <v>8916</v>
      </c>
      <c r="C9566" s="132">
        <v>6</v>
      </c>
      <c r="D9566" s="132">
        <v>180</v>
      </c>
      <c r="E9566" s="186" t="s">
        <v>21</v>
      </c>
      <c r="F9566" s="132">
        <v>210</v>
      </c>
      <c r="G9566" s="132" t="s">
        <v>20</v>
      </c>
      <c r="H9566" s="132" t="s">
        <v>20</v>
      </c>
      <c r="I9566" s="132" t="s">
        <v>20</v>
      </c>
      <c r="J9566" s="133">
        <v>1.93</v>
      </c>
      <c r="K9566" s="133">
        <v>1.82</v>
      </c>
      <c r="L9566" s="133">
        <v>1.94</v>
      </c>
      <c r="M9566" s="134" t="str">
        <f t="shared" si="149"/>
        <v>P</v>
      </c>
      <c r="N9566" s="173" t="s">
        <v>10681</v>
      </c>
      <c r="O9566" s="146" t="s">
        <v>1506</v>
      </c>
      <c r="P9566" s="146" t="s">
        <v>9435</v>
      </c>
      <c r="Q9566" s="147" t="s">
        <v>10106</v>
      </c>
      <c r="R9566" s="187">
        <v>15.96</v>
      </c>
    </row>
    <row r="9567" spans="1:18" x14ac:dyDescent="0.25">
      <c r="A9567" s="135">
        <v>1093159</v>
      </c>
      <c r="B9567" s="148" t="s">
        <v>8917</v>
      </c>
      <c r="C9567" s="135">
        <v>6</v>
      </c>
      <c r="D9567" s="135">
        <v>180</v>
      </c>
      <c r="E9567" s="188" t="s">
        <v>21</v>
      </c>
      <c r="F9567" s="135">
        <v>210</v>
      </c>
      <c r="G9567" s="135" t="s">
        <v>20</v>
      </c>
      <c r="H9567" s="135" t="s">
        <v>20</v>
      </c>
      <c r="I9567" s="135" t="s">
        <v>20</v>
      </c>
      <c r="J9567" s="136">
        <v>1.9</v>
      </c>
      <c r="K9567" s="136">
        <v>1.84</v>
      </c>
      <c r="L9567" s="136">
        <v>1.94</v>
      </c>
      <c r="M9567" s="137" t="str">
        <f t="shared" si="149"/>
        <v>P</v>
      </c>
      <c r="N9567" s="174" t="s">
        <v>10681</v>
      </c>
      <c r="O9567" s="149" t="s">
        <v>1506</v>
      </c>
      <c r="P9567" s="149" t="s">
        <v>9435</v>
      </c>
      <c r="Q9567" s="150" t="s">
        <v>10106</v>
      </c>
      <c r="R9567" s="189">
        <v>16.98</v>
      </c>
    </row>
    <row r="9568" spans="1:18" x14ac:dyDescent="0.25">
      <c r="A9568" s="132">
        <v>1093160</v>
      </c>
      <c r="B9568" s="145" t="s">
        <v>8918</v>
      </c>
      <c r="C9568" s="132">
        <v>6</v>
      </c>
      <c r="D9568" s="132">
        <v>180</v>
      </c>
      <c r="E9568" s="186" t="s">
        <v>21</v>
      </c>
      <c r="F9568" s="132">
        <v>210</v>
      </c>
      <c r="G9568" s="132" t="s">
        <v>20</v>
      </c>
      <c r="H9568" s="132" t="s">
        <v>20</v>
      </c>
      <c r="I9568" s="132" t="s">
        <v>20</v>
      </c>
      <c r="J9568" s="133">
        <v>1.93</v>
      </c>
      <c r="K9568" s="133">
        <v>1.85</v>
      </c>
      <c r="L9568" s="133">
        <v>1.95</v>
      </c>
      <c r="M9568" s="134" t="str">
        <f t="shared" si="149"/>
        <v>P</v>
      </c>
      <c r="N9568" s="173" t="s">
        <v>10681</v>
      </c>
      <c r="O9568" s="146" t="s">
        <v>1506</v>
      </c>
      <c r="P9568" s="146" t="s">
        <v>9435</v>
      </c>
      <c r="Q9568" s="147" t="s">
        <v>10106</v>
      </c>
      <c r="R9568" s="187">
        <v>16.740000000000002</v>
      </c>
    </row>
    <row r="9569" spans="1:18" x14ac:dyDescent="0.25">
      <c r="A9569" s="135">
        <v>1093161</v>
      </c>
      <c r="B9569" s="148" t="s">
        <v>8919</v>
      </c>
      <c r="C9569" s="135">
        <v>6</v>
      </c>
      <c r="D9569" s="135">
        <v>180</v>
      </c>
      <c r="E9569" s="188" t="s">
        <v>21</v>
      </c>
      <c r="F9569" s="135">
        <v>210</v>
      </c>
      <c r="G9569" s="135" t="s">
        <v>20</v>
      </c>
      <c r="H9569" s="135" t="s">
        <v>20</v>
      </c>
      <c r="I9569" s="135" t="s">
        <v>20</v>
      </c>
      <c r="J9569" s="136">
        <v>1.93</v>
      </c>
      <c r="K9569" s="136">
        <v>1.82</v>
      </c>
      <c r="L9569" s="136">
        <v>1.94</v>
      </c>
      <c r="M9569" s="137" t="str">
        <f t="shared" si="149"/>
        <v>P</v>
      </c>
      <c r="N9569" s="174" t="s">
        <v>10681</v>
      </c>
      <c r="O9569" s="149" t="s">
        <v>1506</v>
      </c>
      <c r="P9569" s="149" t="s">
        <v>9435</v>
      </c>
      <c r="Q9569" s="150" t="s">
        <v>10106</v>
      </c>
      <c r="R9569" s="189">
        <v>16.62</v>
      </c>
    </row>
    <row r="9570" spans="1:18" x14ac:dyDescent="0.25">
      <c r="A9570" s="132">
        <v>1093162</v>
      </c>
      <c r="B9570" s="145" t="s">
        <v>8920</v>
      </c>
      <c r="C9570" s="132">
        <v>6</v>
      </c>
      <c r="D9570" s="132">
        <v>84</v>
      </c>
      <c r="E9570" s="186" t="s">
        <v>21</v>
      </c>
      <c r="F9570" s="132">
        <v>108</v>
      </c>
      <c r="G9570" s="132" t="s">
        <v>20</v>
      </c>
      <c r="H9570" s="132" t="s">
        <v>20</v>
      </c>
      <c r="I9570" s="132" t="s">
        <v>20</v>
      </c>
      <c r="J9570" s="133">
        <v>3.52</v>
      </c>
      <c r="K9570" s="133">
        <v>2.4</v>
      </c>
      <c r="L9570" s="133">
        <v>1.48</v>
      </c>
      <c r="M9570" s="134" t="str">
        <f t="shared" si="149"/>
        <v>P</v>
      </c>
      <c r="N9570" s="173" t="s">
        <v>10681</v>
      </c>
      <c r="O9570" s="146" t="s">
        <v>1506</v>
      </c>
      <c r="P9570" s="146" t="s">
        <v>9435</v>
      </c>
      <c r="Q9570" s="147" t="s">
        <v>10106</v>
      </c>
      <c r="R9570" s="187">
        <v>26.82</v>
      </c>
    </row>
    <row r="9571" spans="1:18" x14ac:dyDescent="0.25">
      <c r="A9571" s="135">
        <v>1093164</v>
      </c>
      <c r="B9571" s="148" t="s">
        <v>8921</v>
      </c>
      <c r="C9571" s="135">
        <v>6</v>
      </c>
      <c r="D9571" s="135">
        <v>84</v>
      </c>
      <c r="E9571" s="188" t="s">
        <v>21</v>
      </c>
      <c r="F9571" s="135">
        <v>108</v>
      </c>
      <c r="G9571" s="135" t="s">
        <v>20</v>
      </c>
      <c r="H9571" s="135" t="s">
        <v>20</v>
      </c>
      <c r="I9571" s="135" t="s">
        <v>20</v>
      </c>
      <c r="J9571" s="136">
        <v>3.5</v>
      </c>
      <c r="K9571" s="136">
        <v>2.38</v>
      </c>
      <c r="L9571" s="136">
        <v>1.46</v>
      </c>
      <c r="M9571" s="137" t="str">
        <f t="shared" si="149"/>
        <v>P</v>
      </c>
      <c r="N9571" s="174" t="s">
        <v>10681</v>
      </c>
      <c r="O9571" s="149" t="s">
        <v>1506</v>
      </c>
      <c r="P9571" s="149" t="s">
        <v>9435</v>
      </c>
      <c r="Q9571" s="150" t="s">
        <v>10106</v>
      </c>
      <c r="R9571" s="189">
        <v>28.44</v>
      </c>
    </row>
    <row r="9572" spans="1:18" x14ac:dyDescent="0.25">
      <c r="A9572" s="132">
        <v>1093165</v>
      </c>
      <c r="B9572" s="145" t="s">
        <v>8922</v>
      </c>
      <c r="C9572" s="132">
        <v>4</v>
      </c>
      <c r="D9572" s="132">
        <v>45</v>
      </c>
      <c r="E9572" s="186" t="s">
        <v>21</v>
      </c>
      <c r="F9572" s="132">
        <v>63</v>
      </c>
      <c r="G9572" s="132" t="s">
        <v>20</v>
      </c>
      <c r="H9572" s="132" t="s">
        <v>20</v>
      </c>
      <c r="I9572" s="132" t="s">
        <v>20</v>
      </c>
      <c r="J9572" s="133">
        <v>2.98</v>
      </c>
      <c r="K9572" s="133">
        <v>2.98</v>
      </c>
      <c r="L9572" s="133">
        <v>2.2400000000000002</v>
      </c>
      <c r="M9572" s="134" t="str">
        <f t="shared" si="149"/>
        <v>P</v>
      </c>
      <c r="N9572" s="173" t="s">
        <v>10681</v>
      </c>
      <c r="O9572" s="146" t="s">
        <v>1506</v>
      </c>
      <c r="P9572" s="146" t="s">
        <v>9435</v>
      </c>
      <c r="Q9572" s="147" t="s">
        <v>10106</v>
      </c>
      <c r="R9572" s="187">
        <v>27</v>
      </c>
    </row>
    <row r="9573" spans="1:18" x14ac:dyDescent="0.25">
      <c r="A9573" s="135">
        <v>1093172</v>
      </c>
      <c r="B9573" s="148" t="s">
        <v>8923</v>
      </c>
      <c r="C9573" s="135">
        <v>6</v>
      </c>
      <c r="D9573" s="135">
        <v>200</v>
      </c>
      <c r="E9573" s="188" t="s">
        <v>21</v>
      </c>
      <c r="F9573" s="135" t="s">
        <v>20</v>
      </c>
      <c r="G9573" s="135" t="s">
        <v>20</v>
      </c>
      <c r="H9573" s="135">
        <v>10</v>
      </c>
      <c r="I9573" s="135">
        <v>2</v>
      </c>
      <c r="J9573" s="136">
        <v>2.59</v>
      </c>
      <c r="K9573" s="136">
        <v>1.7</v>
      </c>
      <c r="L9573" s="136">
        <v>1.23</v>
      </c>
      <c r="M9573" s="137" t="str">
        <f t="shared" si="149"/>
        <v>P</v>
      </c>
      <c r="N9573" s="174" t="s">
        <v>10681</v>
      </c>
      <c r="O9573" s="149" t="s">
        <v>1555</v>
      </c>
      <c r="P9573" s="149" t="s">
        <v>9448</v>
      </c>
      <c r="Q9573" s="150" t="s">
        <v>10519</v>
      </c>
      <c r="R9573" s="189">
        <v>12.36</v>
      </c>
    </row>
    <row r="9574" spans="1:18" x14ac:dyDescent="0.25">
      <c r="A9574" s="132">
        <v>1093173</v>
      </c>
      <c r="B9574" s="145" t="s">
        <v>8924</v>
      </c>
      <c r="C9574" s="132">
        <v>6</v>
      </c>
      <c r="D9574" s="132">
        <v>184</v>
      </c>
      <c r="E9574" s="186" t="s">
        <v>21</v>
      </c>
      <c r="F9574" s="132">
        <v>242</v>
      </c>
      <c r="G9574" s="132" t="s">
        <v>20</v>
      </c>
      <c r="H9574" s="132" t="s">
        <v>20</v>
      </c>
      <c r="I9574" s="132" t="s">
        <v>20</v>
      </c>
      <c r="J9574" s="133">
        <v>2.5299999999999998</v>
      </c>
      <c r="K9574" s="133">
        <v>1.69</v>
      </c>
      <c r="L9574" s="133">
        <v>1.34</v>
      </c>
      <c r="M9574" s="134" t="str">
        <f t="shared" si="149"/>
        <v>P</v>
      </c>
      <c r="N9574" s="173" t="s">
        <v>10681</v>
      </c>
      <c r="O9574" s="146" t="s">
        <v>1506</v>
      </c>
      <c r="P9574" s="146" t="s">
        <v>9435</v>
      </c>
      <c r="Q9574" s="147" t="s">
        <v>10106</v>
      </c>
      <c r="R9574" s="187">
        <v>14.76</v>
      </c>
    </row>
    <row r="9575" spans="1:18" x14ac:dyDescent="0.25">
      <c r="A9575" s="135">
        <v>1093174</v>
      </c>
      <c r="B9575" s="148" t="s">
        <v>8925</v>
      </c>
      <c r="C9575" s="135">
        <v>6</v>
      </c>
      <c r="D9575" s="135">
        <v>245</v>
      </c>
      <c r="E9575" s="188" t="s">
        <v>21</v>
      </c>
      <c r="F9575" s="135">
        <v>385</v>
      </c>
      <c r="G9575" s="135" t="s">
        <v>20</v>
      </c>
      <c r="H9575" s="135" t="s">
        <v>20</v>
      </c>
      <c r="I9575" s="135" t="s">
        <v>20</v>
      </c>
      <c r="J9575" s="136">
        <v>1.82</v>
      </c>
      <c r="K9575" s="136">
        <v>1.67</v>
      </c>
      <c r="L9575" s="136">
        <v>1.44</v>
      </c>
      <c r="M9575" s="137" t="str">
        <f t="shared" si="149"/>
        <v>P</v>
      </c>
      <c r="N9575" s="174" t="s">
        <v>10681</v>
      </c>
      <c r="O9575" s="149" t="s">
        <v>1555</v>
      </c>
      <c r="P9575" s="149" t="s">
        <v>9448</v>
      </c>
      <c r="Q9575" s="150" t="s">
        <v>10519</v>
      </c>
      <c r="R9575" s="189">
        <v>10.08</v>
      </c>
    </row>
    <row r="9576" spans="1:18" x14ac:dyDescent="0.25">
      <c r="A9576" s="132">
        <v>1093177</v>
      </c>
      <c r="B9576" s="145" t="s">
        <v>8926</v>
      </c>
      <c r="C9576" s="132">
        <v>6</v>
      </c>
      <c r="D9576" s="132">
        <v>190</v>
      </c>
      <c r="E9576" s="186" t="s">
        <v>21</v>
      </c>
      <c r="F9576" s="132">
        <v>266</v>
      </c>
      <c r="G9576" s="132" t="s">
        <v>20</v>
      </c>
      <c r="H9576" s="132" t="s">
        <v>20</v>
      </c>
      <c r="I9576" s="132" t="s">
        <v>20</v>
      </c>
      <c r="J9576" s="133">
        <v>2.34</v>
      </c>
      <c r="K9576" s="133">
        <v>1.28</v>
      </c>
      <c r="L9576" s="133">
        <v>2.2000000000000002</v>
      </c>
      <c r="M9576" s="134" t="str">
        <f t="shared" si="149"/>
        <v>P</v>
      </c>
      <c r="N9576" s="173" t="s">
        <v>10681</v>
      </c>
      <c r="O9576" s="146" t="s">
        <v>1506</v>
      </c>
      <c r="P9576" s="146" t="s">
        <v>9435</v>
      </c>
      <c r="Q9576" s="147" t="s">
        <v>10519</v>
      </c>
      <c r="R9576" s="187">
        <v>19.14</v>
      </c>
    </row>
    <row r="9577" spans="1:18" x14ac:dyDescent="0.25">
      <c r="A9577" s="135">
        <v>1093178</v>
      </c>
      <c r="B9577" s="148" t="s">
        <v>8927</v>
      </c>
      <c r="C9577" s="135">
        <v>6</v>
      </c>
      <c r="D9577" s="135">
        <v>105</v>
      </c>
      <c r="E9577" s="188" t="s">
        <v>21</v>
      </c>
      <c r="F9577" s="135">
        <v>168</v>
      </c>
      <c r="G9577" s="135" t="s">
        <v>20</v>
      </c>
      <c r="H9577" s="135" t="s">
        <v>20</v>
      </c>
      <c r="I9577" s="135" t="s">
        <v>20</v>
      </c>
      <c r="J9577" s="136">
        <v>3.15</v>
      </c>
      <c r="K9577" s="136">
        <v>1.68</v>
      </c>
      <c r="L9577" s="136">
        <v>1.74</v>
      </c>
      <c r="M9577" s="137" t="str">
        <f t="shared" si="149"/>
        <v>P</v>
      </c>
      <c r="N9577" s="174" t="s">
        <v>10681</v>
      </c>
      <c r="O9577" s="149" t="s">
        <v>1555</v>
      </c>
      <c r="P9577" s="149" t="s">
        <v>9448</v>
      </c>
      <c r="Q9577" s="150" t="s">
        <v>10106</v>
      </c>
      <c r="R9577" s="189">
        <v>21.419999999999998</v>
      </c>
    </row>
    <row r="9578" spans="1:18" x14ac:dyDescent="0.25">
      <c r="A9578" s="132">
        <v>1093179</v>
      </c>
      <c r="B9578" s="145" t="s">
        <v>8928</v>
      </c>
      <c r="C9578" s="132">
        <v>6</v>
      </c>
      <c r="D9578" s="132">
        <v>147</v>
      </c>
      <c r="E9578" s="186" t="s">
        <v>21</v>
      </c>
      <c r="F9578" s="132">
        <v>231</v>
      </c>
      <c r="G9578" s="132" t="s">
        <v>20</v>
      </c>
      <c r="H9578" s="132" t="s">
        <v>20</v>
      </c>
      <c r="I9578" s="132" t="s">
        <v>20</v>
      </c>
      <c r="J9578" s="133">
        <v>3.06</v>
      </c>
      <c r="K9578" s="133">
        <v>1.67</v>
      </c>
      <c r="L9578" s="133">
        <v>1.45</v>
      </c>
      <c r="M9578" s="134" t="str">
        <f t="shared" si="149"/>
        <v>P</v>
      </c>
      <c r="N9578" s="173" t="s">
        <v>10681</v>
      </c>
      <c r="O9578" s="146" t="s">
        <v>1555</v>
      </c>
      <c r="P9578" s="146" t="s">
        <v>9448</v>
      </c>
      <c r="Q9578" s="147" t="s">
        <v>10519</v>
      </c>
      <c r="R9578" s="187">
        <v>14.700000000000001</v>
      </c>
    </row>
    <row r="9579" spans="1:18" x14ac:dyDescent="0.25">
      <c r="A9579" s="135">
        <v>1093180</v>
      </c>
      <c r="B9579" s="148" t="s">
        <v>8929</v>
      </c>
      <c r="C9579" s="135">
        <v>6</v>
      </c>
      <c r="D9579" s="135">
        <v>60</v>
      </c>
      <c r="E9579" s="188" t="s">
        <v>21</v>
      </c>
      <c r="F9579" s="135">
        <v>54</v>
      </c>
      <c r="G9579" s="135" t="s">
        <v>20</v>
      </c>
      <c r="H9579" s="135" t="s">
        <v>20</v>
      </c>
      <c r="I9579" s="135" t="s">
        <v>20</v>
      </c>
      <c r="J9579" s="136">
        <v>3</v>
      </c>
      <c r="K9579" s="136">
        <v>3</v>
      </c>
      <c r="L9579" s="136">
        <v>2.48</v>
      </c>
      <c r="M9579" s="137" t="str">
        <f t="shared" si="149"/>
        <v>P</v>
      </c>
      <c r="N9579" s="174" t="s">
        <v>10681</v>
      </c>
      <c r="O9579" s="149" t="s">
        <v>1506</v>
      </c>
      <c r="P9579" s="149" t="s">
        <v>9435</v>
      </c>
      <c r="Q9579" s="150" t="s">
        <v>10519</v>
      </c>
      <c r="R9579" s="189">
        <v>24.599999999999998</v>
      </c>
    </row>
    <row r="9580" spans="1:18" x14ac:dyDescent="0.25">
      <c r="A9580" s="132">
        <v>1093181</v>
      </c>
      <c r="B9580" s="145" t="s">
        <v>8930</v>
      </c>
      <c r="C9580" s="132">
        <v>6</v>
      </c>
      <c r="D9580" s="132">
        <v>152</v>
      </c>
      <c r="E9580" s="186" t="s">
        <v>20</v>
      </c>
      <c r="F9580" s="132" t="s">
        <v>20</v>
      </c>
      <c r="G9580" s="132" t="s">
        <v>20</v>
      </c>
      <c r="H9580" s="132" t="s">
        <v>20</v>
      </c>
      <c r="I9580" s="132" t="s">
        <v>20</v>
      </c>
      <c r="J9580" s="133">
        <v>2.5</v>
      </c>
      <c r="K9580" s="133">
        <v>2.35</v>
      </c>
      <c r="L9580" s="133">
        <v>1.4</v>
      </c>
      <c r="M9580" s="134" t="str">
        <f t="shared" si="149"/>
        <v>P</v>
      </c>
      <c r="N9580" s="173" t="s">
        <v>10681</v>
      </c>
      <c r="O9580" s="146" t="s">
        <v>1506</v>
      </c>
      <c r="P9580" s="146" t="s">
        <v>9435</v>
      </c>
      <c r="Q9580" s="147" t="s">
        <v>10519</v>
      </c>
      <c r="R9580" s="187">
        <v>23.46</v>
      </c>
    </row>
    <row r="9581" spans="1:18" x14ac:dyDescent="0.25">
      <c r="A9581" s="135">
        <v>1093189</v>
      </c>
      <c r="B9581" s="148" t="s">
        <v>8931</v>
      </c>
      <c r="C9581" s="135">
        <v>6</v>
      </c>
      <c r="D9581" s="135">
        <v>40</v>
      </c>
      <c r="E9581" s="188" t="s">
        <v>21</v>
      </c>
      <c r="F9581" s="135">
        <v>70</v>
      </c>
      <c r="G9581" s="135" t="s">
        <v>20</v>
      </c>
      <c r="H9581" s="135" t="s">
        <v>20</v>
      </c>
      <c r="I9581" s="135" t="s">
        <v>20</v>
      </c>
      <c r="J9581" s="136">
        <v>4.05</v>
      </c>
      <c r="K9581" s="136">
        <v>2.5</v>
      </c>
      <c r="L9581" s="136">
        <v>2.2000000000000002</v>
      </c>
      <c r="M9581" s="137" t="str">
        <f t="shared" si="149"/>
        <v>P</v>
      </c>
      <c r="N9581" s="174" t="s">
        <v>10681</v>
      </c>
      <c r="O9581" s="149" t="s">
        <v>1555</v>
      </c>
      <c r="P9581" s="149" t="s">
        <v>9448</v>
      </c>
      <c r="Q9581" s="150" t="s">
        <v>10519</v>
      </c>
      <c r="R9581" s="189">
        <v>23.52</v>
      </c>
    </row>
    <row r="9582" spans="1:18" x14ac:dyDescent="0.25">
      <c r="A9582" s="132">
        <v>1093190</v>
      </c>
      <c r="B9582" s="145" t="s">
        <v>8932</v>
      </c>
      <c r="C9582" s="132">
        <v>6</v>
      </c>
      <c r="D9582" s="132">
        <v>150</v>
      </c>
      <c r="E9582" s="186" t="s">
        <v>21</v>
      </c>
      <c r="F9582" s="132">
        <v>200</v>
      </c>
      <c r="G9582" s="132">
        <v>8</v>
      </c>
      <c r="H9582" s="132" t="s">
        <v>20</v>
      </c>
      <c r="I9582" s="132">
        <v>1</v>
      </c>
      <c r="J9582" s="133">
        <v>2.2599999999999998</v>
      </c>
      <c r="K9582" s="133">
        <v>2</v>
      </c>
      <c r="L9582" s="133">
        <v>1.89</v>
      </c>
      <c r="M9582" s="134" t="str">
        <f t="shared" si="149"/>
        <v>P</v>
      </c>
      <c r="N9582" s="173" t="s">
        <v>10681</v>
      </c>
      <c r="O9582" s="146" t="s">
        <v>1506</v>
      </c>
      <c r="P9582" s="146" t="s">
        <v>9435</v>
      </c>
      <c r="Q9582" s="147" t="s">
        <v>10519</v>
      </c>
      <c r="R9582" s="187">
        <v>17.700000000000003</v>
      </c>
    </row>
    <row r="9583" spans="1:18" x14ac:dyDescent="0.25">
      <c r="A9583" s="135">
        <v>1093191</v>
      </c>
      <c r="B9583" s="148" t="s">
        <v>8933</v>
      </c>
      <c r="C9583" s="135">
        <v>6</v>
      </c>
      <c r="D9583" s="135">
        <v>150</v>
      </c>
      <c r="E9583" s="188" t="s">
        <v>21</v>
      </c>
      <c r="F9583" s="135">
        <v>200</v>
      </c>
      <c r="G9583" s="135" t="s">
        <v>20</v>
      </c>
      <c r="H9583" s="135" t="s">
        <v>20</v>
      </c>
      <c r="I9583" s="135" t="s">
        <v>20</v>
      </c>
      <c r="J9583" s="136">
        <v>2.2799999999999998</v>
      </c>
      <c r="K9583" s="136">
        <v>2</v>
      </c>
      <c r="L9583" s="136">
        <v>1.86</v>
      </c>
      <c r="M9583" s="137" t="str">
        <f t="shared" si="149"/>
        <v>P</v>
      </c>
      <c r="N9583" s="174" t="s">
        <v>10681</v>
      </c>
      <c r="O9583" s="149" t="s">
        <v>1506</v>
      </c>
      <c r="P9583" s="149" t="s">
        <v>9435</v>
      </c>
      <c r="Q9583" s="150" t="s">
        <v>10519</v>
      </c>
      <c r="R9583" s="189">
        <v>18.72</v>
      </c>
    </row>
    <row r="9584" spans="1:18" x14ac:dyDescent="0.25">
      <c r="A9584" s="132">
        <v>1093193</v>
      </c>
      <c r="B9584" s="145" t="s">
        <v>8934</v>
      </c>
      <c r="C9584" s="132">
        <v>4</v>
      </c>
      <c r="D9584" s="132">
        <v>42</v>
      </c>
      <c r="E9584" s="186" t="s">
        <v>21</v>
      </c>
      <c r="F9584" s="132">
        <v>48</v>
      </c>
      <c r="G9584" s="132" t="s">
        <v>20</v>
      </c>
      <c r="H9584" s="132" t="s">
        <v>20</v>
      </c>
      <c r="I9584" s="132" t="s">
        <v>20</v>
      </c>
      <c r="J9584" s="133">
        <v>5.2</v>
      </c>
      <c r="K9584" s="133">
        <v>2.74</v>
      </c>
      <c r="L9584" s="133">
        <v>1.37</v>
      </c>
      <c r="M9584" s="134" t="str">
        <f t="shared" si="149"/>
        <v>P</v>
      </c>
      <c r="N9584" s="173" t="s">
        <v>10681</v>
      </c>
      <c r="O9584" s="146" t="s">
        <v>1506</v>
      </c>
      <c r="P9584" s="146" t="s">
        <v>9435</v>
      </c>
      <c r="Q9584" s="147" t="s">
        <v>10519</v>
      </c>
      <c r="R9584" s="187">
        <v>36.32</v>
      </c>
    </row>
    <row r="9585" spans="1:18" x14ac:dyDescent="0.25">
      <c r="A9585" s="135">
        <v>1093196</v>
      </c>
      <c r="B9585" s="148" t="s">
        <v>8935</v>
      </c>
      <c r="C9585" s="135">
        <v>4</v>
      </c>
      <c r="D9585" s="135">
        <v>42</v>
      </c>
      <c r="E9585" s="188" t="s">
        <v>21</v>
      </c>
      <c r="F9585" s="135">
        <v>48</v>
      </c>
      <c r="G9585" s="135" t="s">
        <v>20</v>
      </c>
      <c r="H9585" s="135" t="s">
        <v>20</v>
      </c>
      <c r="I9585" s="135" t="s">
        <v>20</v>
      </c>
      <c r="J9585" s="136">
        <v>5.14</v>
      </c>
      <c r="K9585" s="136">
        <v>2.78</v>
      </c>
      <c r="L9585" s="136">
        <v>1.38</v>
      </c>
      <c r="M9585" s="137" t="str">
        <f t="shared" si="149"/>
        <v>P</v>
      </c>
      <c r="N9585" s="174" t="s">
        <v>10681</v>
      </c>
      <c r="O9585" s="149" t="s">
        <v>1506</v>
      </c>
      <c r="P9585" s="149" t="s">
        <v>9435</v>
      </c>
      <c r="Q9585" s="150" t="s">
        <v>10519</v>
      </c>
      <c r="R9585" s="189">
        <v>35.08</v>
      </c>
    </row>
    <row r="9586" spans="1:18" x14ac:dyDescent="0.25">
      <c r="A9586" s="132">
        <v>1093199</v>
      </c>
      <c r="B9586" s="145" t="s">
        <v>8936</v>
      </c>
      <c r="C9586" s="132">
        <v>6</v>
      </c>
      <c r="D9586" s="132">
        <v>154</v>
      </c>
      <c r="E9586" s="186" t="s">
        <v>21</v>
      </c>
      <c r="F9586" s="132">
        <v>242</v>
      </c>
      <c r="G9586" s="132" t="s">
        <v>20</v>
      </c>
      <c r="H9586" s="132" t="s">
        <v>20</v>
      </c>
      <c r="I9586" s="132" t="s">
        <v>20</v>
      </c>
      <c r="J9586" s="133">
        <v>3.49</v>
      </c>
      <c r="K9586" s="133">
        <v>1.47</v>
      </c>
      <c r="L9586" s="133">
        <v>1.46</v>
      </c>
      <c r="M9586" s="134" t="str">
        <f t="shared" si="149"/>
        <v>P</v>
      </c>
      <c r="N9586" s="173" t="s">
        <v>10681</v>
      </c>
      <c r="O9586" s="146" t="s">
        <v>1555</v>
      </c>
      <c r="P9586" s="146" t="s">
        <v>9448</v>
      </c>
      <c r="Q9586" s="147" t="s">
        <v>10519</v>
      </c>
      <c r="R9586" s="187">
        <v>21.84</v>
      </c>
    </row>
    <row r="9587" spans="1:18" x14ac:dyDescent="0.25">
      <c r="A9587" s="135">
        <v>1093201</v>
      </c>
      <c r="B9587" s="148" t="s">
        <v>8937</v>
      </c>
      <c r="C9587" s="135">
        <v>6</v>
      </c>
      <c r="D9587" s="135">
        <v>192</v>
      </c>
      <c r="E9587" s="188" t="s">
        <v>21</v>
      </c>
      <c r="F9587" s="135">
        <v>288</v>
      </c>
      <c r="G9587" s="135" t="s">
        <v>20</v>
      </c>
      <c r="H9587" s="135" t="s">
        <v>20</v>
      </c>
      <c r="I9587" s="135" t="s">
        <v>20</v>
      </c>
      <c r="J9587" s="136">
        <v>2.2000000000000002</v>
      </c>
      <c r="K9587" s="136">
        <v>1.52</v>
      </c>
      <c r="L9587" s="136">
        <v>1.65</v>
      </c>
      <c r="M9587" s="137" t="str">
        <f t="shared" si="149"/>
        <v>P</v>
      </c>
      <c r="N9587" s="174" t="s">
        <v>10681</v>
      </c>
      <c r="O9587" s="149" t="s">
        <v>1555</v>
      </c>
      <c r="P9587" s="149" t="s">
        <v>9448</v>
      </c>
      <c r="Q9587" s="150" t="s">
        <v>10519</v>
      </c>
      <c r="R9587" s="189">
        <v>25.5</v>
      </c>
    </row>
    <row r="9588" spans="1:18" x14ac:dyDescent="0.25">
      <c r="A9588" s="132">
        <v>1093202</v>
      </c>
      <c r="B9588" s="145" t="s">
        <v>8938</v>
      </c>
      <c r="C9588" s="132">
        <v>6</v>
      </c>
      <c r="D9588" s="132">
        <v>64</v>
      </c>
      <c r="E9588" s="186" t="s">
        <v>21</v>
      </c>
      <c r="F9588" s="132">
        <v>96</v>
      </c>
      <c r="G9588" s="132" t="s">
        <v>20</v>
      </c>
      <c r="H9588" s="132" t="s">
        <v>20</v>
      </c>
      <c r="I9588" s="132" t="s">
        <v>20</v>
      </c>
      <c r="J9588" s="133">
        <v>5</v>
      </c>
      <c r="K9588" s="133">
        <v>2.48</v>
      </c>
      <c r="L9588" s="133">
        <v>1.18</v>
      </c>
      <c r="M9588" s="134" t="str">
        <f t="shared" si="149"/>
        <v>P</v>
      </c>
      <c r="N9588" s="173" t="s">
        <v>10681</v>
      </c>
      <c r="O9588" s="146" t="s">
        <v>1555</v>
      </c>
      <c r="P9588" s="146" t="s">
        <v>9448</v>
      </c>
      <c r="Q9588" s="147" t="s">
        <v>10519</v>
      </c>
      <c r="R9588" s="187">
        <v>25.98</v>
      </c>
    </row>
    <row r="9589" spans="1:18" x14ac:dyDescent="0.25">
      <c r="A9589" s="135">
        <v>1093203</v>
      </c>
      <c r="B9589" s="148" t="s">
        <v>8939</v>
      </c>
      <c r="C9589" s="135">
        <v>6</v>
      </c>
      <c r="D9589" s="135">
        <v>518</v>
      </c>
      <c r="E9589" s="188" t="s">
        <v>21</v>
      </c>
      <c r="F9589" s="135">
        <v>629</v>
      </c>
      <c r="G9589" s="135" t="s">
        <v>20</v>
      </c>
      <c r="H9589" s="135" t="s">
        <v>20</v>
      </c>
      <c r="I9589" s="135" t="s">
        <v>20</v>
      </c>
      <c r="J9589" s="136">
        <v>1.92</v>
      </c>
      <c r="K9589" s="136">
        <v>1.66</v>
      </c>
      <c r="L9589" s="136">
        <v>0.85</v>
      </c>
      <c r="M9589" s="137" t="str">
        <f t="shared" si="149"/>
        <v>P</v>
      </c>
      <c r="N9589" s="174" t="s">
        <v>10681</v>
      </c>
      <c r="O9589" s="149" t="s">
        <v>1693</v>
      </c>
      <c r="P9589" s="149" t="s">
        <v>10126</v>
      </c>
      <c r="Q9589" s="150" t="s">
        <v>10519</v>
      </c>
      <c r="R9589" s="189">
        <v>7.38</v>
      </c>
    </row>
    <row r="9590" spans="1:18" x14ac:dyDescent="0.25">
      <c r="A9590" s="132">
        <v>1093204</v>
      </c>
      <c r="B9590" s="145" t="s">
        <v>8940</v>
      </c>
      <c r="C9590" s="132">
        <v>6</v>
      </c>
      <c r="D9590" s="132">
        <v>518</v>
      </c>
      <c r="E9590" s="186" t="s">
        <v>21</v>
      </c>
      <c r="F9590" s="132">
        <v>629</v>
      </c>
      <c r="G9590" s="132" t="s">
        <v>20</v>
      </c>
      <c r="H9590" s="132" t="s">
        <v>20</v>
      </c>
      <c r="I9590" s="132" t="s">
        <v>20</v>
      </c>
      <c r="J9590" s="133">
        <v>1.88</v>
      </c>
      <c r="K9590" s="133">
        <v>1.64</v>
      </c>
      <c r="L9590" s="133">
        <v>0.82</v>
      </c>
      <c r="M9590" s="134" t="str">
        <f t="shared" si="149"/>
        <v>P</v>
      </c>
      <c r="N9590" s="173" t="s">
        <v>10681</v>
      </c>
      <c r="O9590" s="146" t="s">
        <v>1693</v>
      </c>
      <c r="P9590" s="146" t="s">
        <v>10126</v>
      </c>
      <c r="Q9590" s="147" t="s">
        <v>10519</v>
      </c>
      <c r="R9590" s="187">
        <v>7.26</v>
      </c>
    </row>
    <row r="9591" spans="1:18" x14ac:dyDescent="0.25">
      <c r="A9591" s="135">
        <v>1093205</v>
      </c>
      <c r="B9591" s="148" t="s">
        <v>8941</v>
      </c>
      <c r="C9591" s="135">
        <v>2</v>
      </c>
      <c r="D9591" s="135">
        <v>24</v>
      </c>
      <c r="E9591" s="188" t="s">
        <v>21</v>
      </c>
      <c r="F9591" s="135">
        <v>24</v>
      </c>
      <c r="G9591" s="135" t="s">
        <v>20</v>
      </c>
      <c r="H9591" s="135" t="s">
        <v>20</v>
      </c>
      <c r="I9591" s="135" t="s">
        <v>20</v>
      </c>
      <c r="J9591" s="136">
        <v>4.8600000000000003</v>
      </c>
      <c r="K9591" s="136">
        <v>2</v>
      </c>
      <c r="L9591" s="136">
        <v>5</v>
      </c>
      <c r="M9591" s="137" t="str">
        <f t="shared" si="149"/>
        <v>P</v>
      </c>
      <c r="N9591" s="174" t="s">
        <v>10681</v>
      </c>
      <c r="O9591" s="149" t="s">
        <v>1506</v>
      </c>
      <c r="P9591" s="149" t="s">
        <v>9435</v>
      </c>
      <c r="Q9591" s="150" t="s">
        <v>10519</v>
      </c>
      <c r="R9591" s="189">
        <v>63.18</v>
      </c>
    </row>
    <row r="9592" spans="1:18" x14ac:dyDescent="0.25">
      <c r="A9592" s="132">
        <v>1093206</v>
      </c>
      <c r="B9592" s="145" t="s">
        <v>8942</v>
      </c>
      <c r="C9592" s="132">
        <v>2</v>
      </c>
      <c r="D9592" s="132">
        <v>54</v>
      </c>
      <c r="E9592" s="186" t="s">
        <v>21</v>
      </c>
      <c r="F9592" s="132">
        <v>72</v>
      </c>
      <c r="G9592" s="132" t="s">
        <v>20</v>
      </c>
      <c r="H9592" s="132" t="s">
        <v>20</v>
      </c>
      <c r="I9592" s="132" t="s">
        <v>20</v>
      </c>
      <c r="J9592" s="133">
        <v>3.65</v>
      </c>
      <c r="K9592" s="133">
        <v>1.6</v>
      </c>
      <c r="L9592" s="133">
        <v>3.75</v>
      </c>
      <c r="M9592" s="134" t="str">
        <f t="shared" si="149"/>
        <v>P</v>
      </c>
      <c r="N9592" s="173" t="s">
        <v>10681</v>
      </c>
      <c r="O9592" s="146" t="s">
        <v>1506</v>
      </c>
      <c r="P9592" s="146" t="s">
        <v>9435</v>
      </c>
      <c r="Q9592" s="147" t="s">
        <v>10519</v>
      </c>
      <c r="R9592" s="187">
        <v>39.520000000000003</v>
      </c>
    </row>
    <row r="9593" spans="1:18" x14ac:dyDescent="0.25">
      <c r="A9593" s="135">
        <v>1093207</v>
      </c>
      <c r="B9593" s="148" t="s">
        <v>8943</v>
      </c>
      <c r="C9593" s="135">
        <v>2</v>
      </c>
      <c r="D9593" s="135">
        <v>36</v>
      </c>
      <c r="E9593" s="188" t="s">
        <v>21</v>
      </c>
      <c r="F9593" s="135">
        <v>45</v>
      </c>
      <c r="G9593" s="135" t="s">
        <v>20</v>
      </c>
      <c r="H9593" s="135" t="s">
        <v>20</v>
      </c>
      <c r="I9593" s="135" t="s">
        <v>20</v>
      </c>
      <c r="J9593" s="136">
        <v>3.16</v>
      </c>
      <c r="K9593" s="136">
        <v>3.06</v>
      </c>
      <c r="L9593" s="136">
        <v>2.59</v>
      </c>
      <c r="M9593" s="137" t="str">
        <f t="shared" si="149"/>
        <v>P</v>
      </c>
      <c r="N9593" s="174" t="s">
        <v>10681</v>
      </c>
      <c r="O9593" s="149" t="s">
        <v>1506</v>
      </c>
      <c r="P9593" s="149" t="s">
        <v>9435</v>
      </c>
      <c r="Q9593" s="150" t="s">
        <v>10519</v>
      </c>
      <c r="R9593" s="189">
        <v>28.5</v>
      </c>
    </row>
    <row r="9594" spans="1:18" x14ac:dyDescent="0.25">
      <c r="A9594" s="132">
        <v>1093208</v>
      </c>
      <c r="B9594" s="145" t="s">
        <v>8944</v>
      </c>
      <c r="C9594" s="132">
        <v>6</v>
      </c>
      <c r="D9594" s="132">
        <v>60</v>
      </c>
      <c r="E9594" s="186" t="s">
        <v>21</v>
      </c>
      <c r="F9594" s="132">
        <v>90</v>
      </c>
      <c r="G9594" s="132" t="s">
        <v>20</v>
      </c>
      <c r="H9594" s="132" t="s">
        <v>20</v>
      </c>
      <c r="I9594" s="132" t="s">
        <v>20</v>
      </c>
      <c r="J9594" s="133">
        <v>3.1</v>
      </c>
      <c r="K9594" s="133">
        <v>2.4</v>
      </c>
      <c r="L9594" s="133">
        <v>2.4500000000000002</v>
      </c>
      <c r="M9594" s="134" t="str">
        <f t="shared" si="149"/>
        <v>P</v>
      </c>
      <c r="N9594" s="173" t="s">
        <v>10681</v>
      </c>
      <c r="O9594" s="146" t="s">
        <v>1506</v>
      </c>
      <c r="P9594" s="146" t="s">
        <v>9435</v>
      </c>
      <c r="Q9594" s="147" t="s">
        <v>10519</v>
      </c>
      <c r="R9594" s="187">
        <v>21.78</v>
      </c>
    </row>
    <row r="9595" spans="1:18" x14ac:dyDescent="0.25">
      <c r="A9595" s="135">
        <v>1093209</v>
      </c>
      <c r="B9595" s="148" t="s">
        <v>8945</v>
      </c>
      <c r="C9595" s="135">
        <v>4</v>
      </c>
      <c r="D9595" s="135">
        <v>48</v>
      </c>
      <c r="E9595" s="188" t="s">
        <v>21</v>
      </c>
      <c r="F9595" s="135">
        <v>72</v>
      </c>
      <c r="G9595" s="135" t="s">
        <v>20</v>
      </c>
      <c r="H9595" s="135" t="s">
        <v>20</v>
      </c>
      <c r="I9595" s="135" t="s">
        <v>20</v>
      </c>
      <c r="J9595" s="136">
        <v>4.4000000000000004</v>
      </c>
      <c r="K9595" s="136">
        <v>2.72</v>
      </c>
      <c r="L9595" s="136">
        <v>1.6</v>
      </c>
      <c r="M9595" s="137" t="str">
        <f t="shared" si="149"/>
        <v>P</v>
      </c>
      <c r="N9595" s="174" t="s">
        <v>10681</v>
      </c>
      <c r="O9595" s="149" t="s">
        <v>1555</v>
      </c>
      <c r="P9595" s="149" t="s">
        <v>9448</v>
      </c>
      <c r="Q9595" s="150" t="s">
        <v>10106</v>
      </c>
      <c r="R9595" s="189">
        <v>21.08</v>
      </c>
    </row>
    <row r="9596" spans="1:18" x14ac:dyDescent="0.25">
      <c r="A9596" s="132">
        <v>1093210</v>
      </c>
      <c r="B9596" s="145" t="s">
        <v>8946</v>
      </c>
      <c r="C9596" s="132">
        <v>4</v>
      </c>
      <c r="D9596" s="132">
        <v>48</v>
      </c>
      <c r="E9596" s="186" t="s">
        <v>21</v>
      </c>
      <c r="F9596" s="132">
        <v>72</v>
      </c>
      <c r="G9596" s="132" t="s">
        <v>20</v>
      </c>
      <c r="H9596" s="132" t="s">
        <v>20</v>
      </c>
      <c r="I9596" s="132" t="s">
        <v>20</v>
      </c>
      <c r="J9596" s="133">
        <v>4.4000000000000004</v>
      </c>
      <c r="K9596" s="133">
        <v>2.72</v>
      </c>
      <c r="L9596" s="133">
        <v>1.6</v>
      </c>
      <c r="M9596" s="134" t="str">
        <f t="shared" si="149"/>
        <v>P</v>
      </c>
      <c r="N9596" s="173" t="s">
        <v>10681</v>
      </c>
      <c r="O9596" s="146" t="s">
        <v>1555</v>
      </c>
      <c r="P9596" s="146" t="s">
        <v>9448</v>
      </c>
      <c r="Q9596" s="147" t="s">
        <v>10106</v>
      </c>
      <c r="R9596" s="187">
        <v>21.72</v>
      </c>
    </row>
    <row r="9597" spans="1:18" x14ac:dyDescent="0.25">
      <c r="A9597" s="135">
        <v>1093211</v>
      </c>
      <c r="B9597" s="148" t="s">
        <v>8947</v>
      </c>
      <c r="C9597" s="135">
        <v>4</v>
      </c>
      <c r="D9597" s="135">
        <v>48</v>
      </c>
      <c r="E9597" s="188" t="s">
        <v>21</v>
      </c>
      <c r="F9597" s="135">
        <v>72</v>
      </c>
      <c r="G9597" s="135" t="s">
        <v>20</v>
      </c>
      <c r="H9597" s="135" t="s">
        <v>20</v>
      </c>
      <c r="I9597" s="135" t="s">
        <v>20</v>
      </c>
      <c r="J9597" s="136">
        <v>4.4000000000000004</v>
      </c>
      <c r="K9597" s="136">
        <v>2.72</v>
      </c>
      <c r="L9597" s="136">
        <v>1.6</v>
      </c>
      <c r="M9597" s="137" t="str">
        <f t="shared" si="149"/>
        <v>P</v>
      </c>
      <c r="N9597" s="174" t="s">
        <v>10681</v>
      </c>
      <c r="O9597" s="149" t="s">
        <v>1555</v>
      </c>
      <c r="P9597" s="149" t="s">
        <v>9448</v>
      </c>
      <c r="Q9597" s="150" t="s">
        <v>10106</v>
      </c>
      <c r="R9597" s="189">
        <v>21.36</v>
      </c>
    </row>
    <row r="9598" spans="1:18" x14ac:dyDescent="0.25">
      <c r="A9598" s="132">
        <v>1093212</v>
      </c>
      <c r="B9598" s="145" t="s">
        <v>8948</v>
      </c>
      <c r="C9598" s="132">
        <v>4</v>
      </c>
      <c r="D9598" s="132">
        <v>48</v>
      </c>
      <c r="E9598" s="186" t="s">
        <v>20</v>
      </c>
      <c r="F9598" s="132" t="s">
        <v>20</v>
      </c>
      <c r="G9598" s="132" t="s">
        <v>20</v>
      </c>
      <c r="H9598" s="132" t="s">
        <v>20</v>
      </c>
      <c r="I9598" s="132" t="s">
        <v>20</v>
      </c>
      <c r="J9598" s="133">
        <v>4.38</v>
      </c>
      <c r="K9598" s="133">
        <v>2.7</v>
      </c>
      <c r="L9598" s="133">
        <v>1.54</v>
      </c>
      <c r="M9598" s="134" t="str">
        <f t="shared" si="149"/>
        <v>P</v>
      </c>
      <c r="N9598" s="173" t="s">
        <v>10681</v>
      </c>
      <c r="O9598" s="146" t="s">
        <v>1555</v>
      </c>
      <c r="P9598" s="146" t="s">
        <v>9448</v>
      </c>
      <c r="Q9598" s="147" t="s">
        <v>10106</v>
      </c>
      <c r="R9598" s="187">
        <v>21.28</v>
      </c>
    </row>
    <row r="9599" spans="1:18" x14ac:dyDescent="0.25">
      <c r="A9599" s="135">
        <v>1093213</v>
      </c>
      <c r="B9599" s="148" t="s">
        <v>8949</v>
      </c>
      <c r="C9599" s="135">
        <v>6</v>
      </c>
      <c r="D9599" s="135">
        <v>264</v>
      </c>
      <c r="E9599" s="188" t="s">
        <v>21</v>
      </c>
      <c r="F9599" s="135">
        <v>372</v>
      </c>
      <c r="G9599" s="135">
        <v>5</v>
      </c>
      <c r="H9599" s="135">
        <v>6</v>
      </c>
      <c r="I9599" s="135">
        <v>5</v>
      </c>
      <c r="J9599" s="136">
        <v>3.22</v>
      </c>
      <c r="K9599" s="136">
        <v>2.14</v>
      </c>
      <c r="L9599" s="136">
        <v>0.48</v>
      </c>
      <c r="M9599" s="137" t="str">
        <f t="shared" si="149"/>
        <v>P</v>
      </c>
      <c r="N9599" s="174" t="s">
        <v>10681</v>
      </c>
      <c r="O9599" s="149" t="s">
        <v>1581</v>
      </c>
      <c r="P9599" s="149" t="s">
        <v>10581</v>
      </c>
      <c r="Q9599" s="150" t="s">
        <v>10519</v>
      </c>
      <c r="R9599" s="189">
        <v>4.9799999999999995</v>
      </c>
    </row>
    <row r="9600" spans="1:18" x14ac:dyDescent="0.25">
      <c r="A9600" s="132">
        <v>1093214</v>
      </c>
      <c r="B9600" s="145" t="s">
        <v>8950</v>
      </c>
      <c r="C9600" s="132">
        <v>4</v>
      </c>
      <c r="D9600" s="132">
        <v>96</v>
      </c>
      <c r="E9600" s="186" t="s">
        <v>21</v>
      </c>
      <c r="F9600" s="132">
        <v>132</v>
      </c>
      <c r="G9600" s="132" t="s">
        <v>20</v>
      </c>
      <c r="H9600" s="132" t="s">
        <v>20</v>
      </c>
      <c r="I9600" s="132" t="s">
        <v>20</v>
      </c>
      <c r="J9600" s="133">
        <v>3.02</v>
      </c>
      <c r="K9600" s="133">
        <v>2.98</v>
      </c>
      <c r="L9600" s="133">
        <v>1.38</v>
      </c>
      <c r="M9600" s="134" t="str">
        <f t="shared" si="149"/>
        <v>P</v>
      </c>
      <c r="N9600" s="173" t="s">
        <v>10681</v>
      </c>
      <c r="O9600" s="146" t="s">
        <v>1506</v>
      </c>
      <c r="P9600" s="146" t="s">
        <v>9435</v>
      </c>
      <c r="Q9600" s="147" t="s">
        <v>10519</v>
      </c>
      <c r="R9600" s="187">
        <v>15.88</v>
      </c>
    </row>
    <row r="9601" spans="1:18" x14ac:dyDescent="0.25">
      <c r="A9601" s="135">
        <v>1093215</v>
      </c>
      <c r="B9601" s="148" t="s">
        <v>8951</v>
      </c>
      <c r="C9601" s="135">
        <v>6</v>
      </c>
      <c r="D9601" s="135">
        <v>96</v>
      </c>
      <c r="E9601" s="188" t="s">
        <v>21</v>
      </c>
      <c r="F9601" s="135">
        <v>144</v>
      </c>
      <c r="G9601" s="135" t="s">
        <v>20</v>
      </c>
      <c r="H9601" s="135" t="s">
        <v>20</v>
      </c>
      <c r="I9601" s="135" t="s">
        <v>20</v>
      </c>
      <c r="J9601" s="136">
        <v>4.13</v>
      </c>
      <c r="K9601" s="136">
        <v>1.69</v>
      </c>
      <c r="L9601" s="136">
        <v>1.69</v>
      </c>
      <c r="M9601" s="137" t="str">
        <f t="shared" si="149"/>
        <v>P</v>
      </c>
      <c r="N9601" s="174" t="s">
        <v>10681</v>
      </c>
      <c r="O9601" s="149" t="s">
        <v>1555</v>
      </c>
      <c r="P9601" s="149" t="s">
        <v>9448</v>
      </c>
      <c r="Q9601" s="150" t="s">
        <v>10519</v>
      </c>
      <c r="R9601" s="189">
        <v>25.86</v>
      </c>
    </row>
    <row r="9602" spans="1:18" x14ac:dyDescent="0.25">
      <c r="A9602" s="132">
        <v>1093216</v>
      </c>
      <c r="B9602" s="145" t="s">
        <v>8952</v>
      </c>
      <c r="C9602" s="132">
        <v>6</v>
      </c>
      <c r="D9602" s="132">
        <v>96</v>
      </c>
      <c r="E9602" s="186" t="s">
        <v>21</v>
      </c>
      <c r="F9602" s="132">
        <v>128</v>
      </c>
      <c r="G9602" s="132" t="s">
        <v>20</v>
      </c>
      <c r="H9602" s="132" t="s">
        <v>20</v>
      </c>
      <c r="I9602" s="132" t="s">
        <v>20</v>
      </c>
      <c r="J9602" s="133">
        <v>4.13</v>
      </c>
      <c r="K9602" s="133">
        <v>1.69</v>
      </c>
      <c r="L9602" s="133">
        <v>1.69</v>
      </c>
      <c r="M9602" s="134" t="str">
        <f t="shared" ref="M9602:M9665" si="150">HYPERLINK(CONCATENATE("T:\Distribution Centre\RDC Department Shared\Cubiscan photos","\",A9602,"-pac.jpg"),"P")</f>
        <v>P</v>
      </c>
      <c r="N9602" s="173" t="s">
        <v>10681</v>
      </c>
      <c r="O9602" s="146" t="s">
        <v>1555</v>
      </c>
      <c r="P9602" s="146" t="s">
        <v>9448</v>
      </c>
      <c r="Q9602" s="147" t="s">
        <v>10519</v>
      </c>
      <c r="R9602" s="187">
        <v>26.339999999999996</v>
      </c>
    </row>
    <row r="9603" spans="1:18" x14ac:dyDescent="0.25">
      <c r="A9603" s="135">
        <v>1093217</v>
      </c>
      <c r="B9603" s="148" t="s">
        <v>8084</v>
      </c>
      <c r="C9603" s="135">
        <v>12</v>
      </c>
      <c r="D9603" s="135">
        <v>385</v>
      </c>
      <c r="E9603" s="188" t="s">
        <v>21</v>
      </c>
      <c r="F9603" s="135">
        <v>605</v>
      </c>
      <c r="G9603" s="135">
        <v>20</v>
      </c>
      <c r="H9603" s="135">
        <v>24</v>
      </c>
      <c r="I9603" s="135">
        <v>2</v>
      </c>
      <c r="J9603" s="136">
        <v>1.58</v>
      </c>
      <c r="K9603" s="136">
        <v>1.24</v>
      </c>
      <c r="L9603" s="136">
        <v>1.3</v>
      </c>
      <c r="M9603" s="137" t="str">
        <f t="shared" si="150"/>
        <v>P</v>
      </c>
      <c r="N9603" s="174" t="s">
        <v>10681</v>
      </c>
      <c r="O9603" s="149" t="s">
        <v>1506</v>
      </c>
      <c r="P9603" s="149" t="s">
        <v>9409</v>
      </c>
      <c r="Q9603" s="150" t="s">
        <v>10519</v>
      </c>
      <c r="R9603" s="189">
        <v>4.4399999999999995</v>
      </c>
    </row>
    <row r="9604" spans="1:18" x14ac:dyDescent="0.25">
      <c r="A9604" s="132">
        <v>1093218</v>
      </c>
      <c r="B9604" s="145" t="s">
        <v>8953</v>
      </c>
      <c r="C9604" s="132">
        <v>6</v>
      </c>
      <c r="D9604" s="132">
        <v>152</v>
      </c>
      <c r="E9604" s="186" t="s">
        <v>21</v>
      </c>
      <c r="F9604" s="132">
        <v>171</v>
      </c>
      <c r="G9604" s="132" t="s">
        <v>20</v>
      </c>
      <c r="H9604" s="132" t="s">
        <v>20</v>
      </c>
      <c r="I9604" s="132" t="s">
        <v>20</v>
      </c>
      <c r="J9604" s="133">
        <v>3.2</v>
      </c>
      <c r="K9604" s="133">
        <v>1.9</v>
      </c>
      <c r="L9604" s="133">
        <v>1.46</v>
      </c>
      <c r="M9604" s="134" t="str">
        <f t="shared" si="150"/>
        <v>P</v>
      </c>
      <c r="N9604" s="173" t="s">
        <v>10681</v>
      </c>
      <c r="O9604" s="146" t="s">
        <v>1693</v>
      </c>
      <c r="P9604" s="146" t="s">
        <v>10126</v>
      </c>
      <c r="Q9604" s="147" t="s">
        <v>10519</v>
      </c>
      <c r="R9604" s="187">
        <v>12.66</v>
      </c>
    </row>
    <row r="9605" spans="1:18" x14ac:dyDescent="0.25">
      <c r="A9605" s="135">
        <v>1093219</v>
      </c>
      <c r="B9605" s="148" t="s">
        <v>1153</v>
      </c>
      <c r="C9605" s="135">
        <v>6</v>
      </c>
      <c r="D9605" s="135">
        <v>1152</v>
      </c>
      <c r="E9605" s="188">
        <v>24</v>
      </c>
      <c r="F9605" s="135" t="s">
        <v>20</v>
      </c>
      <c r="G9605" s="135" t="s">
        <v>20</v>
      </c>
      <c r="H9605" s="135">
        <v>144</v>
      </c>
      <c r="I9605" s="135">
        <v>1</v>
      </c>
      <c r="J9605" s="136">
        <v>0.9</v>
      </c>
      <c r="K9605" s="136">
        <v>0.54</v>
      </c>
      <c r="L9605" s="136">
        <v>0.92</v>
      </c>
      <c r="M9605" s="137" t="str">
        <f t="shared" si="150"/>
        <v>P</v>
      </c>
      <c r="N9605" s="174" t="s">
        <v>10681</v>
      </c>
      <c r="O9605" s="149" t="s">
        <v>1506</v>
      </c>
      <c r="P9605" s="149" t="s">
        <v>10455</v>
      </c>
      <c r="Q9605" s="150" t="s">
        <v>10519</v>
      </c>
      <c r="R9605" s="189">
        <v>12.78</v>
      </c>
    </row>
    <row r="9606" spans="1:18" x14ac:dyDescent="0.25">
      <c r="A9606" s="132">
        <v>1093221</v>
      </c>
      <c r="B9606" s="145" t="s">
        <v>8954</v>
      </c>
      <c r="C9606" s="132">
        <v>6</v>
      </c>
      <c r="D9606" s="132">
        <v>84</v>
      </c>
      <c r="E9606" s="186" t="s">
        <v>21</v>
      </c>
      <c r="F9606" s="132">
        <v>144</v>
      </c>
      <c r="G9606" s="132" t="s">
        <v>20</v>
      </c>
      <c r="H9606" s="132" t="s">
        <v>20</v>
      </c>
      <c r="I9606" s="132" t="s">
        <v>20</v>
      </c>
      <c r="J9606" s="133">
        <v>3.26</v>
      </c>
      <c r="K9606" s="133">
        <v>2.64</v>
      </c>
      <c r="L9606" s="133">
        <v>1.24</v>
      </c>
      <c r="M9606" s="134" t="str">
        <f t="shared" si="150"/>
        <v>P</v>
      </c>
      <c r="N9606" s="173" t="s">
        <v>10681</v>
      </c>
      <c r="O9606" s="146" t="s">
        <v>1555</v>
      </c>
      <c r="P9606" s="146" t="s">
        <v>9448</v>
      </c>
      <c r="Q9606" s="147" t="s">
        <v>10519</v>
      </c>
      <c r="R9606" s="187">
        <v>17.759999999999998</v>
      </c>
    </row>
    <row r="9607" spans="1:18" x14ac:dyDescent="0.25">
      <c r="A9607" s="135">
        <v>1093222</v>
      </c>
      <c r="B9607" s="148" t="s">
        <v>8955</v>
      </c>
      <c r="C9607" s="135">
        <v>6</v>
      </c>
      <c r="D9607" s="135">
        <v>350</v>
      </c>
      <c r="E9607" s="188" t="s">
        <v>21</v>
      </c>
      <c r="F9607" s="135">
        <v>420</v>
      </c>
      <c r="G9607" s="135" t="s">
        <v>20</v>
      </c>
      <c r="H9607" s="135" t="s">
        <v>20</v>
      </c>
      <c r="I9607" s="135" t="s">
        <v>20</v>
      </c>
      <c r="J9607" s="136">
        <v>2.5</v>
      </c>
      <c r="K9607" s="136">
        <v>1.38</v>
      </c>
      <c r="L9607" s="136">
        <v>1.1399999999999999</v>
      </c>
      <c r="M9607" s="137" t="str">
        <f t="shared" si="150"/>
        <v>P</v>
      </c>
      <c r="N9607" s="174" t="s">
        <v>10681</v>
      </c>
      <c r="O9607" s="149" t="s">
        <v>1693</v>
      </c>
      <c r="P9607" s="149" t="s">
        <v>10126</v>
      </c>
      <c r="Q9607" s="150" t="s">
        <v>10519</v>
      </c>
      <c r="R9607" s="189">
        <v>14.04</v>
      </c>
    </row>
    <row r="9608" spans="1:18" x14ac:dyDescent="0.25">
      <c r="A9608" s="132">
        <v>1093223</v>
      </c>
      <c r="B9608" s="145" t="s">
        <v>8956</v>
      </c>
      <c r="C9608" s="132">
        <v>6</v>
      </c>
      <c r="D9608" s="132">
        <v>95</v>
      </c>
      <c r="E9608" s="186" t="s">
        <v>21</v>
      </c>
      <c r="F9608" s="132">
        <v>152</v>
      </c>
      <c r="G9608" s="132" t="s">
        <v>20</v>
      </c>
      <c r="H9608" s="132" t="s">
        <v>20</v>
      </c>
      <c r="I9608" s="132" t="s">
        <v>20</v>
      </c>
      <c r="J9608" s="133">
        <v>3.04</v>
      </c>
      <c r="K9608" s="133">
        <v>1.89</v>
      </c>
      <c r="L9608" s="133">
        <v>1.8</v>
      </c>
      <c r="M9608" s="134" t="str">
        <f t="shared" si="150"/>
        <v>P</v>
      </c>
      <c r="N9608" s="173" t="s">
        <v>10681</v>
      </c>
      <c r="O9608" s="146" t="s">
        <v>1555</v>
      </c>
      <c r="P9608" s="146" t="s">
        <v>9448</v>
      </c>
      <c r="Q9608" s="147" t="s">
        <v>10519</v>
      </c>
      <c r="R9608" s="187">
        <v>34.68</v>
      </c>
    </row>
    <row r="9609" spans="1:18" x14ac:dyDescent="0.25">
      <c r="A9609" s="135">
        <v>1093224</v>
      </c>
      <c r="B9609" s="148" t="s">
        <v>8957</v>
      </c>
      <c r="C9609" s="135">
        <v>6</v>
      </c>
      <c r="D9609" s="135" t="s">
        <v>20</v>
      </c>
      <c r="E9609" s="188" t="s">
        <v>21</v>
      </c>
      <c r="F9609" s="135" t="s">
        <v>20</v>
      </c>
      <c r="G9609" s="135" t="s">
        <v>20</v>
      </c>
      <c r="H9609" s="135">
        <v>25</v>
      </c>
      <c r="I9609" s="135">
        <v>2</v>
      </c>
      <c r="J9609" s="136">
        <v>1.57</v>
      </c>
      <c r="K9609" s="136">
        <v>1.1399999999999999</v>
      </c>
      <c r="L9609" s="136">
        <v>1.37</v>
      </c>
      <c r="M9609" s="137" t="str">
        <f t="shared" si="150"/>
        <v>P</v>
      </c>
      <c r="N9609" s="172" t="s">
        <v>10681</v>
      </c>
      <c r="O9609" s="149" t="s">
        <v>1506</v>
      </c>
      <c r="P9609" s="149" t="s">
        <v>9435</v>
      </c>
      <c r="Q9609" s="150" t="s">
        <v>10519</v>
      </c>
      <c r="R9609" s="189">
        <v>28.02</v>
      </c>
    </row>
    <row r="9610" spans="1:18" x14ac:dyDescent="0.25">
      <c r="A9610" s="132">
        <v>1093225</v>
      </c>
      <c r="B9610" s="145" t="s">
        <v>8958</v>
      </c>
      <c r="C9610" s="132">
        <v>6</v>
      </c>
      <c r="D9610" s="132">
        <v>108</v>
      </c>
      <c r="E9610" s="186" t="s">
        <v>21</v>
      </c>
      <c r="F9610" s="132">
        <v>189</v>
      </c>
      <c r="G9610" s="132" t="s">
        <v>20</v>
      </c>
      <c r="H9610" s="132" t="s">
        <v>20</v>
      </c>
      <c r="I9610" s="132" t="s">
        <v>20</v>
      </c>
      <c r="J9610" s="133">
        <v>2.0299999999999998</v>
      </c>
      <c r="K9610" s="133">
        <v>1.98</v>
      </c>
      <c r="L9610" s="133">
        <v>2.14</v>
      </c>
      <c r="M9610" s="134" t="str">
        <f t="shared" si="150"/>
        <v>P</v>
      </c>
      <c r="N9610" s="173" t="s">
        <v>10681</v>
      </c>
      <c r="O9610" s="146" t="s">
        <v>1555</v>
      </c>
      <c r="P9610" s="146" t="s">
        <v>9448</v>
      </c>
      <c r="Q9610" s="147" t="s">
        <v>10519</v>
      </c>
      <c r="R9610" s="187">
        <v>21.18</v>
      </c>
    </row>
    <row r="9611" spans="1:18" x14ac:dyDescent="0.25">
      <c r="A9611" s="135">
        <v>1093226</v>
      </c>
      <c r="B9611" s="148" t="s">
        <v>8959</v>
      </c>
      <c r="C9611" s="135">
        <v>4</v>
      </c>
      <c r="D9611" s="135">
        <v>30</v>
      </c>
      <c r="E9611" s="188" t="s">
        <v>21</v>
      </c>
      <c r="F9611" s="135">
        <v>40</v>
      </c>
      <c r="G9611" s="135" t="s">
        <v>20</v>
      </c>
      <c r="H9611" s="135" t="s">
        <v>20</v>
      </c>
      <c r="I9611" s="135" t="s">
        <v>20</v>
      </c>
      <c r="J9611" s="136">
        <v>5.96</v>
      </c>
      <c r="K9611" s="136">
        <v>3.32</v>
      </c>
      <c r="L9611" s="136">
        <v>1.77</v>
      </c>
      <c r="M9611" s="137" t="str">
        <f t="shared" si="150"/>
        <v>P</v>
      </c>
      <c r="N9611" s="174" t="s">
        <v>10681</v>
      </c>
      <c r="O9611" s="149" t="s">
        <v>1506</v>
      </c>
      <c r="P9611" s="149" t="s">
        <v>9435</v>
      </c>
      <c r="Q9611" s="150" t="s">
        <v>10519</v>
      </c>
      <c r="R9611" s="189">
        <v>41.64</v>
      </c>
    </row>
    <row r="9612" spans="1:18" x14ac:dyDescent="0.25">
      <c r="A9612" s="132">
        <v>1093227</v>
      </c>
      <c r="B9612" s="145" t="s">
        <v>8085</v>
      </c>
      <c r="C9612" s="132">
        <v>1</v>
      </c>
      <c r="D9612" s="132" t="s">
        <v>20</v>
      </c>
      <c r="E9612" s="186" t="s">
        <v>20</v>
      </c>
      <c r="F9612" s="132" t="s">
        <v>20</v>
      </c>
      <c r="G9612" s="132" t="s">
        <v>20</v>
      </c>
      <c r="H9612" s="132" t="s">
        <v>20</v>
      </c>
      <c r="I9612" s="132" t="s">
        <v>20</v>
      </c>
      <c r="J9612" s="133">
        <v>1.8</v>
      </c>
      <c r="K9612" s="133">
        <v>2.6</v>
      </c>
      <c r="L9612" s="133">
        <v>1.05</v>
      </c>
      <c r="M9612" s="134" t="str">
        <f t="shared" si="150"/>
        <v>P</v>
      </c>
      <c r="N9612" s="173" t="s">
        <v>10682</v>
      </c>
      <c r="O9612" s="146" t="s">
        <v>1506</v>
      </c>
      <c r="P9612" s="146" t="s">
        <v>9401</v>
      </c>
      <c r="Q9612" s="147" t="s">
        <v>10519</v>
      </c>
      <c r="R9612" s="187">
        <v>6.69</v>
      </c>
    </row>
    <row r="9613" spans="1:18" x14ac:dyDescent="0.25">
      <c r="A9613" s="135">
        <v>1093228</v>
      </c>
      <c r="B9613" s="148" t="s">
        <v>324</v>
      </c>
      <c r="C9613" s="135">
        <v>3</v>
      </c>
      <c r="D9613" s="135">
        <v>1800</v>
      </c>
      <c r="E9613" s="188">
        <v>60</v>
      </c>
      <c r="F9613" s="135" t="s">
        <v>20</v>
      </c>
      <c r="G9613" s="135" t="s">
        <v>20</v>
      </c>
      <c r="H9613" s="135">
        <v>300</v>
      </c>
      <c r="I9613" s="135">
        <v>1</v>
      </c>
      <c r="J9613" s="136">
        <v>0.67</v>
      </c>
      <c r="K9613" s="136">
        <v>0.67</v>
      </c>
      <c r="L9613" s="136">
        <v>0.95699999999999996</v>
      </c>
      <c r="M9613" s="137" t="str">
        <f t="shared" si="150"/>
        <v>P</v>
      </c>
      <c r="N9613" s="174" t="s">
        <v>10681</v>
      </c>
      <c r="O9613" s="149" t="s">
        <v>1607</v>
      </c>
      <c r="P9613" s="149" t="s">
        <v>9559</v>
      </c>
      <c r="Q9613" s="150" t="s">
        <v>10519</v>
      </c>
      <c r="R9613" s="189">
        <v>6.18</v>
      </c>
    </row>
    <row r="9614" spans="1:18" x14ac:dyDescent="0.25">
      <c r="A9614" s="132">
        <v>1093229</v>
      </c>
      <c r="B9614" s="145" t="s">
        <v>3813</v>
      </c>
      <c r="C9614" s="132">
        <v>3</v>
      </c>
      <c r="D9614" s="132" t="s">
        <v>20</v>
      </c>
      <c r="E9614" s="186" t="s">
        <v>20</v>
      </c>
      <c r="F9614" s="132" t="s">
        <v>20</v>
      </c>
      <c r="G9614" s="132" t="s">
        <v>20</v>
      </c>
      <c r="H9614" s="132" t="s">
        <v>20</v>
      </c>
      <c r="I9614" s="132" t="s">
        <v>20</v>
      </c>
      <c r="J9614" s="133">
        <v>0.67</v>
      </c>
      <c r="K9614" s="133">
        <v>0.67</v>
      </c>
      <c r="L9614" s="133">
        <v>0.95699999999999996</v>
      </c>
      <c r="M9614" s="134" t="str">
        <f t="shared" si="150"/>
        <v>P</v>
      </c>
      <c r="N9614" s="173" t="s">
        <v>10681</v>
      </c>
      <c r="O9614" s="146" t="s">
        <v>1607</v>
      </c>
      <c r="P9614" s="146" t="s">
        <v>9559</v>
      </c>
      <c r="Q9614" s="147" t="s">
        <v>10519</v>
      </c>
      <c r="R9614" s="187">
        <v>6.545454545454545</v>
      </c>
    </row>
    <row r="9615" spans="1:18" x14ac:dyDescent="0.25">
      <c r="A9615" s="135">
        <v>1093233</v>
      </c>
      <c r="B9615" s="148" t="s">
        <v>8960</v>
      </c>
      <c r="C9615" s="135">
        <v>6</v>
      </c>
      <c r="D9615" s="135">
        <v>152</v>
      </c>
      <c r="E9615" s="188" t="s">
        <v>21</v>
      </c>
      <c r="F9615" s="135">
        <v>190</v>
      </c>
      <c r="G9615" s="135" t="s">
        <v>20</v>
      </c>
      <c r="H9615" s="135" t="s">
        <v>20</v>
      </c>
      <c r="I9615" s="135" t="s">
        <v>20</v>
      </c>
      <c r="J9615" s="136">
        <v>3.22</v>
      </c>
      <c r="K9615" s="136">
        <v>1.9</v>
      </c>
      <c r="L9615" s="136">
        <v>1.48</v>
      </c>
      <c r="M9615" s="137" t="str">
        <f t="shared" si="150"/>
        <v>P</v>
      </c>
      <c r="N9615" s="174" t="s">
        <v>10681</v>
      </c>
      <c r="O9615" s="149" t="s">
        <v>1693</v>
      </c>
      <c r="P9615" s="149" t="s">
        <v>10126</v>
      </c>
      <c r="Q9615" s="150" t="s">
        <v>10519</v>
      </c>
      <c r="R9615" s="189">
        <v>12.54</v>
      </c>
    </row>
    <row r="9616" spans="1:18" x14ac:dyDescent="0.25">
      <c r="A9616" s="132">
        <v>1093234</v>
      </c>
      <c r="B9616" s="145" t="s">
        <v>8086</v>
      </c>
      <c r="C9616" s="132">
        <v>3</v>
      </c>
      <c r="D9616" s="132">
        <v>1680</v>
      </c>
      <c r="E9616" s="186">
        <v>12</v>
      </c>
      <c r="F9616" s="132" t="s">
        <v>20</v>
      </c>
      <c r="G9616" s="132" t="s">
        <v>20</v>
      </c>
      <c r="H9616" s="132">
        <v>96</v>
      </c>
      <c r="I9616" s="132">
        <v>2</v>
      </c>
      <c r="J9616" s="133">
        <v>0.97</v>
      </c>
      <c r="K9616" s="133">
        <v>0.36</v>
      </c>
      <c r="L9616" s="133">
        <v>1</v>
      </c>
      <c r="M9616" s="134" t="str">
        <f t="shared" si="150"/>
        <v>P</v>
      </c>
      <c r="N9616" s="171" t="s">
        <v>10681</v>
      </c>
      <c r="O9616" s="146" t="s">
        <v>1555</v>
      </c>
      <c r="P9616" s="146" t="s">
        <v>9429</v>
      </c>
      <c r="Q9616" s="147" t="s">
        <v>10519</v>
      </c>
      <c r="R9616" s="187">
        <v>5.7299999999999995</v>
      </c>
    </row>
    <row r="9617" spans="1:18" x14ac:dyDescent="0.25">
      <c r="A9617" s="135">
        <v>1093235</v>
      </c>
      <c r="B9617" s="148" t="s">
        <v>880</v>
      </c>
      <c r="C9617" s="135">
        <v>6</v>
      </c>
      <c r="D9617" s="135" t="s">
        <v>20</v>
      </c>
      <c r="E9617" s="188" t="s">
        <v>20</v>
      </c>
      <c r="F9617" s="135" t="s">
        <v>20</v>
      </c>
      <c r="G9617" s="135" t="s">
        <v>20</v>
      </c>
      <c r="H9617" s="135" t="s">
        <v>20</v>
      </c>
      <c r="I9617" s="135" t="s">
        <v>20</v>
      </c>
      <c r="J9617" s="136">
        <v>0.87</v>
      </c>
      <c r="K9617" s="136">
        <v>0.57999999999999996</v>
      </c>
      <c r="L9617" s="136">
        <v>0.91</v>
      </c>
      <c r="M9617" s="137" t="str">
        <f t="shared" si="150"/>
        <v>P</v>
      </c>
      <c r="N9617" s="172" t="s">
        <v>10681</v>
      </c>
      <c r="O9617" s="149" t="s">
        <v>1506</v>
      </c>
      <c r="P9617" s="149" t="s">
        <v>10455</v>
      </c>
      <c r="Q9617" s="150" t="s">
        <v>10519</v>
      </c>
      <c r="R9617" s="189">
        <v>8.64</v>
      </c>
    </row>
    <row r="9618" spans="1:18" x14ac:dyDescent="0.25">
      <c r="A9618" s="132">
        <v>1093246</v>
      </c>
      <c r="B9618" s="145" t="s">
        <v>8961</v>
      </c>
      <c r="C9618" s="132">
        <v>6</v>
      </c>
      <c r="D9618" s="132" t="s">
        <v>20</v>
      </c>
      <c r="E9618" s="186" t="s">
        <v>20</v>
      </c>
      <c r="F9618" s="132" t="s">
        <v>20</v>
      </c>
      <c r="G9618" s="132" t="s">
        <v>20</v>
      </c>
      <c r="H9618" s="132" t="s">
        <v>20</v>
      </c>
      <c r="I9618" s="132" t="s">
        <v>20</v>
      </c>
      <c r="J9618" s="133">
        <v>2</v>
      </c>
      <c r="K9618" s="133">
        <v>0.7</v>
      </c>
      <c r="L9618" s="133">
        <v>3.6</v>
      </c>
      <c r="M9618" s="134" t="str">
        <f t="shared" si="150"/>
        <v>P</v>
      </c>
      <c r="N9618" s="171" t="s">
        <v>10681</v>
      </c>
      <c r="O9618" s="146" t="s">
        <v>1562</v>
      </c>
      <c r="P9618" s="146" t="s">
        <v>9463</v>
      </c>
      <c r="Q9618" s="147" t="s">
        <v>10519</v>
      </c>
      <c r="R9618" s="187">
        <v>16.134328358208954</v>
      </c>
    </row>
    <row r="9619" spans="1:18" x14ac:dyDescent="0.25">
      <c r="A9619" s="135">
        <v>1093247</v>
      </c>
      <c r="B9619" s="148" t="s">
        <v>8962</v>
      </c>
      <c r="C9619" s="135">
        <v>1</v>
      </c>
      <c r="D9619" s="135">
        <v>14040</v>
      </c>
      <c r="E9619" s="188">
        <v>520</v>
      </c>
      <c r="F9619" s="135" t="s">
        <v>20</v>
      </c>
      <c r="G9619" s="135" t="s">
        <v>20</v>
      </c>
      <c r="H9619" s="135" t="s">
        <v>20</v>
      </c>
      <c r="I9619" s="135" t="s">
        <v>20</v>
      </c>
      <c r="J9619" s="136">
        <v>1.48</v>
      </c>
      <c r="K9619" s="136">
        <v>2E-3</v>
      </c>
      <c r="L9619" s="136">
        <v>2.63</v>
      </c>
      <c r="M9619" s="137" t="str">
        <f t="shared" si="150"/>
        <v>P</v>
      </c>
      <c r="N9619" s="172" t="s">
        <v>10682</v>
      </c>
      <c r="O9619" s="149" t="s">
        <v>1693</v>
      </c>
      <c r="P9619" s="149" t="s">
        <v>10126</v>
      </c>
      <c r="Q9619" s="150" t="s">
        <v>10519</v>
      </c>
      <c r="R9619" s="189">
        <v>0.1</v>
      </c>
    </row>
    <row r="9620" spans="1:18" x14ac:dyDescent="0.25">
      <c r="A9620" s="132">
        <v>1093248</v>
      </c>
      <c r="B9620" s="145" t="s">
        <v>8963</v>
      </c>
      <c r="C9620" s="132">
        <v>1</v>
      </c>
      <c r="D9620" s="132">
        <v>14040</v>
      </c>
      <c r="E9620" s="186">
        <v>520</v>
      </c>
      <c r="F9620" s="132" t="s">
        <v>20</v>
      </c>
      <c r="G9620" s="132" t="s">
        <v>20</v>
      </c>
      <c r="H9620" s="132" t="s">
        <v>20</v>
      </c>
      <c r="I9620" s="132" t="s">
        <v>20</v>
      </c>
      <c r="J9620" s="133">
        <v>1.48</v>
      </c>
      <c r="K9620" s="133">
        <v>2E-3</v>
      </c>
      <c r="L9620" s="133">
        <v>2.63</v>
      </c>
      <c r="M9620" s="134" t="str">
        <f t="shared" si="150"/>
        <v>P</v>
      </c>
      <c r="N9620" s="171" t="s">
        <v>10682</v>
      </c>
      <c r="O9620" s="146" t="s">
        <v>1693</v>
      </c>
      <c r="P9620" s="146" t="s">
        <v>10126</v>
      </c>
      <c r="Q9620" s="147" t="s">
        <v>10519</v>
      </c>
      <c r="R9620" s="187">
        <v>0.08</v>
      </c>
    </row>
    <row r="9621" spans="1:18" x14ac:dyDescent="0.25">
      <c r="A9621" s="135">
        <v>1093249</v>
      </c>
      <c r="B9621" s="148" t="s">
        <v>8964</v>
      </c>
      <c r="C9621" s="135">
        <v>1</v>
      </c>
      <c r="D9621" s="135">
        <v>14040</v>
      </c>
      <c r="E9621" s="188">
        <v>520</v>
      </c>
      <c r="F9621" s="135" t="s">
        <v>20</v>
      </c>
      <c r="G9621" s="135" t="s">
        <v>20</v>
      </c>
      <c r="H9621" s="135" t="s">
        <v>20</v>
      </c>
      <c r="I9621" s="135" t="s">
        <v>20</v>
      </c>
      <c r="J9621" s="136">
        <v>1.48</v>
      </c>
      <c r="K9621" s="136">
        <v>2E-3</v>
      </c>
      <c r="L9621" s="136">
        <v>2.63</v>
      </c>
      <c r="M9621" s="137" t="str">
        <f t="shared" si="150"/>
        <v>P</v>
      </c>
      <c r="N9621" s="172" t="s">
        <v>10682</v>
      </c>
      <c r="O9621" s="149" t="s">
        <v>1693</v>
      </c>
      <c r="P9621" s="149" t="s">
        <v>10126</v>
      </c>
      <c r="Q9621" s="150" t="s">
        <v>10519</v>
      </c>
      <c r="R9621" s="189">
        <v>0.08</v>
      </c>
    </row>
    <row r="9622" spans="1:18" x14ac:dyDescent="0.25">
      <c r="A9622" s="132">
        <v>1093251</v>
      </c>
      <c r="B9622" s="145" t="s">
        <v>8965</v>
      </c>
      <c r="C9622" s="132">
        <v>1</v>
      </c>
      <c r="D9622" s="132">
        <v>14040</v>
      </c>
      <c r="E9622" s="186">
        <v>520</v>
      </c>
      <c r="F9622" s="132" t="s">
        <v>20</v>
      </c>
      <c r="G9622" s="132" t="s">
        <v>20</v>
      </c>
      <c r="H9622" s="132" t="s">
        <v>20</v>
      </c>
      <c r="I9622" s="132" t="s">
        <v>20</v>
      </c>
      <c r="J9622" s="133">
        <v>1.48</v>
      </c>
      <c r="K9622" s="133">
        <v>2E-3</v>
      </c>
      <c r="L9622" s="133">
        <v>2.63</v>
      </c>
      <c r="M9622" s="134" t="str">
        <f t="shared" si="150"/>
        <v>P</v>
      </c>
      <c r="N9622" s="171" t="s">
        <v>10682</v>
      </c>
      <c r="O9622" s="146" t="s">
        <v>1693</v>
      </c>
      <c r="P9622" s="146" t="s">
        <v>10126</v>
      </c>
      <c r="Q9622" s="147" t="s">
        <v>10519</v>
      </c>
      <c r="R9622" s="187">
        <v>0.08</v>
      </c>
    </row>
    <row r="9623" spans="1:18" x14ac:dyDescent="0.25">
      <c r="A9623" s="135">
        <v>1093252</v>
      </c>
      <c r="B9623" s="148" t="s">
        <v>8966</v>
      </c>
      <c r="C9623" s="135">
        <v>1</v>
      </c>
      <c r="D9623" s="135">
        <v>14040</v>
      </c>
      <c r="E9623" s="188">
        <v>520</v>
      </c>
      <c r="F9623" s="135" t="s">
        <v>20</v>
      </c>
      <c r="G9623" s="135" t="s">
        <v>20</v>
      </c>
      <c r="H9623" s="135" t="s">
        <v>20</v>
      </c>
      <c r="I9623" s="135" t="s">
        <v>20</v>
      </c>
      <c r="J9623" s="136">
        <v>1.48</v>
      </c>
      <c r="K9623" s="136">
        <v>2E-3</v>
      </c>
      <c r="L9623" s="136">
        <v>2.63</v>
      </c>
      <c r="M9623" s="137" t="str">
        <f t="shared" si="150"/>
        <v>P</v>
      </c>
      <c r="N9623" s="172" t="s">
        <v>10682</v>
      </c>
      <c r="O9623" s="149" t="s">
        <v>1693</v>
      </c>
      <c r="P9623" s="149" t="s">
        <v>10126</v>
      </c>
      <c r="Q9623" s="150" t="s">
        <v>10519</v>
      </c>
      <c r="R9623" s="189">
        <v>0.1</v>
      </c>
    </row>
    <row r="9624" spans="1:18" x14ac:dyDescent="0.25">
      <c r="A9624" s="132">
        <v>1093253</v>
      </c>
      <c r="B9624" s="145" t="s">
        <v>8967</v>
      </c>
      <c r="C9624" s="132">
        <v>1</v>
      </c>
      <c r="D9624" s="132">
        <v>14040</v>
      </c>
      <c r="E9624" s="186">
        <v>520</v>
      </c>
      <c r="F9624" s="132" t="s">
        <v>20</v>
      </c>
      <c r="G9624" s="132" t="s">
        <v>20</v>
      </c>
      <c r="H9624" s="132" t="s">
        <v>20</v>
      </c>
      <c r="I9624" s="132" t="s">
        <v>20</v>
      </c>
      <c r="J9624" s="133">
        <v>1.48</v>
      </c>
      <c r="K9624" s="133">
        <v>2E-3</v>
      </c>
      <c r="L9624" s="133">
        <v>2.63</v>
      </c>
      <c r="M9624" s="134" t="str">
        <f t="shared" si="150"/>
        <v>P</v>
      </c>
      <c r="N9624" s="171" t="s">
        <v>10682</v>
      </c>
      <c r="O9624" s="146" t="s">
        <v>1693</v>
      </c>
      <c r="P9624" s="146" t="s">
        <v>10126</v>
      </c>
      <c r="Q9624" s="147" t="s">
        <v>10519</v>
      </c>
      <c r="R9624" s="187">
        <v>0.08</v>
      </c>
    </row>
    <row r="9625" spans="1:18" x14ac:dyDescent="0.25">
      <c r="A9625" s="135">
        <v>1093254</v>
      </c>
      <c r="B9625" s="148" t="s">
        <v>8968</v>
      </c>
      <c r="C9625" s="135">
        <v>1</v>
      </c>
      <c r="D9625" s="135">
        <v>14040</v>
      </c>
      <c r="E9625" s="188">
        <v>520</v>
      </c>
      <c r="F9625" s="135" t="s">
        <v>20</v>
      </c>
      <c r="G9625" s="135" t="s">
        <v>20</v>
      </c>
      <c r="H9625" s="135" t="s">
        <v>20</v>
      </c>
      <c r="I9625" s="135" t="s">
        <v>20</v>
      </c>
      <c r="J9625" s="136">
        <v>1.48</v>
      </c>
      <c r="K9625" s="136">
        <v>2E-3</v>
      </c>
      <c r="L9625" s="136">
        <v>2.63</v>
      </c>
      <c r="M9625" s="137" t="str">
        <f t="shared" si="150"/>
        <v>P</v>
      </c>
      <c r="N9625" s="172" t="s">
        <v>10682</v>
      </c>
      <c r="O9625" s="149" t="s">
        <v>1693</v>
      </c>
      <c r="P9625" s="149" t="s">
        <v>10126</v>
      </c>
      <c r="Q9625" s="150" t="s">
        <v>10519</v>
      </c>
      <c r="R9625" s="189">
        <v>0.1</v>
      </c>
    </row>
    <row r="9626" spans="1:18" x14ac:dyDescent="0.25">
      <c r="A9626" s="132">
        <v>1093255</v>
      </c>
      <c r="B9626" s="145" t="s">
        <v>8969</v>
      </c>
      <c r="C9626" s="132">
        <v>1</v>
      </c>
      <c r="D9626" s="132">
        <v>14040</v>
      </c>
      <c r="E9626" s="186">
        <v>520</v>
      </c>
      <c r="F9626" s="132" t="s">
        <v>20</v>
      </c>
      <c r="G9626" s="132" t="s">
        <v>20</v>
      </c>
      <c r="H9626" s="132" t="s">
        <v>20</v>
      </c>
      <c r="I9626" s="132" t="s">
        <v>20</v>
      </c>
      <c r="J9626" s="133">
        <v>1.48</v>
      </c>
      <c r="K9626" s="133">
        <v>2E-3</v>
      </c>
      <c r="L9626" s="133">
        <v>2.63</v>
      </c>
      <c r="M9626" s="134" t="str">
        <f t="shared" si="150"/>
        <v>P</v>
      </c>
      <c r="N9626" s="171" t="s">
        <v>10682</v>
      </c>
      <c r="O9626" s="146" t="s">
        <v>1693</v>
      </c>
      <c r="P9626" s="146" t="s">
        <v>10126</v>
      </c>
      <c r="Q9626" s="147" t="s">
        <v>10519</v>
      </c>
      <c r="R9626" s="187">
        <v>0.08</v>
      </c>
    </row>
    <row r="9627" spans="1:18" x14ac:dyDescent="0.25">
      <c r="A9627" s="135">
        <v>1093256</v>
      </c>
      <c r="B9627" s="148" t="s">
        <v>8970</v>
      </c>
      <c r="C9627" s="135">
        <v>6</v>
      </c>
      <c r="D9627" s="135" t="s">
        <v>20</v>
      </c>
      <c r="E9627" s="188" t="s">
        <v>20</v>
      </c>
      <c r="F9627" s="135" t="s">
        <v>20</v>
      </c>
      <c r="G9627" s="135" t="s">
        <v>20</v>
      </c>
      <c r="H9627" s="135" t="s">
        <v>20</v>
      </c>
      <c r="I9627" s="135" t="s">
        <v>20</v>
      </c>
      <c r="J9627" s="136">
        <v>2.7</v>
      </c>
      <c r="K9627" s="136">
        <v>0.02</v>
      </c>
      <c r="L9627" s="136">
        <v>1.7</v>
      </c>
      <c r="M9627" s="137" t="str">
        <f t="shared" si="150"/>
        <v>P</v>
      </c>
      <c r="N9627" s="172" t="s">
        <v>10682</v>
      </c>
      <c r="O9627" s="149" t="s">
        <v>1693</v>
      </c>
      <c r="P9627" s="149" t="s">
        <v>10126</v>
      </c>
      <c r="Q9627" s="150" t="s">
        <v>10519</v>
      </c>
      <c r="R9627" s="189">
        <v>2.2800000000000002</v>
      </c>
    </row>
    <row r="9628" spans="1:18" x14ac:dyDescent="0.25">
      <c r="A9628" s="132">
        <v>1093257</v>
      </c>
      <c r="B9628" s="145" t="s">
        <v>8971</v>
      </c>
      <c r="C9628" s="132">
        <v>6</v>
      </c>
      <c r="D9628" s="132">
        <v>14040</v>
      </c>
      <c r="E9628" s="186">
        <v>26</v>
      </c>
      <c r="F9628" s="132" t="s">
        <v>20</v>
      </c>
      <c r="G9628" s="132" t="s">
        <v>20</v>
      </c>
      <c r="H9628" s="132" t="s">
        <v>20</v>
      </c>
      <c r="I9628" s="132" t="s">
        <v>20</v>
      </c>
      <c r="J9628" s="133">
        <v>2.7</v>
      </c>
      <c r="K9628" s="133">
        <v>0.02</v>
      </c>
      <c r="L9628" s="133">
        <v>1.7</v>
      </c>
      <c r="M9628" s="134" t="str">
        <f t="shared" si="150"/>
        <v>P</v>
      </c>
      <c r="N9628" s="171" t="s">
        <v>10682</v>
      </c>
      <c r="O9628" s="146" t="s">
        <v>1693</v>
      </c>
      <c r="P9628" s="146" t="s">
        <v>10126</v>
      </c>
      <c r="Q9628" s="147" t="s">
        <v>10519</v>
      </c>
      <c r="R9628" s="187">
        <v>2.16</v>
      </c>
    </row>
    <row r="9629" spans="1:18" x14ac:dyDescent="0.25">
      <c r="A9629" s="135">
        <v>1093259</v>
      </c>
      <c r="B9629" s="148" t="s">
        <v>8972</v>
      </c>
      <c r="C9629" s="135">
        <v>6</v>
      </c>
      <c r="D9629" s="135" t="s">
        <v>20</v>
      </c>
      <c r="E9629" s="188" t="s">
        <v>20</v>
      </c>
      <c r="F9629" s="135" t="s">
        <v>20</v>
      </c>
      <c r="G9629" s="135" t="s">
        <v>20</v>
      </c>
      <c r="H9629" s="135" t="s">
        <v>20</v>
      </c>
      <c r="I9629" s="135" t="s">
        <v>20</v>
      </c>
      <c r="J9629" s="136">
        <v>2.7</v>
      </c>
      <c r="K9629" s="136">
        <v>0.02</v>
      </c>
      <c r="L9629" s="136">
        <v>1.7</v>
      </c>
      <c r="M9629" s="137" t="str">
        <f t="shared" si="150"/>
        <v>P</v>
      </c>
      <c r="N9629" s="172" t="s">
        <v>10682</v>
      </c>
      <c r="O9629" s="149" t="s">
        <v>1693</v>
      </c>
      <c r="P9629" s="149" t="s">
        <v>10126</v>
      </c>
      <c r="Q9629" s="150" t="s">
        <v>10519</v>
      </c>
      <c r="R9629" s="189">
        <v>2.16</v>
      </c>
    </row>
    <row r="9630" spans="1:18" x14ac:dyDescent="0.25">
      <c r="A9630" s="132">
        <v>1093261</v>
      </c>
      <c r="B9630" s="145" t="s">
        <v>8973</v>
      </c>
      <c r="C9630" s="132">
        <v>6</v>
      </c>
      <c r="D9630" s="132" t="s">
        <v>20</v>
      </c>
      <c r="E9630" s="186" t="s">
        <v>20</v>
      </c>
      <c r="F9630" s="132" t="s">
        <v>20</v>
      </c>
      <c r="G9630" s="132" t="s">
        <v>20</v>
      </c>
      <c r="H9630" s="132" t="s">
        <v>20</v>
      </c>
      <c r="I9630" s="132" t="s">
        <v>20</v>
      </c>
      <c r="J9630" s="133">
        <v>2.7</v>
      </c>
      <c r="K9630" s="133">
        <v>0.02</v>
      </c>
      <c r="L9630" s="133">
        <v>1.7</v>
      </c>
      <c r="M9630" s="134" t="str">
        <f t="shared" si="150"/>
        <v>P</v>
      </c>
      <c r="N9630" s="171" t="s">
        <v>10682</v>
      </c>
      <c r="O9630" s="146" t="s">
        <v>1693</v>
      </c>
      <c r="P9630" s="146" t="s">
        <v>10126</v>
      </c>
      <c r="Q9630" s="147" t="s">
        <v>10519</v>
      </c>
      <c r="R9630" s="187">
        <v>2.16</v>
      </c>
    </row>
    <row r="9631" spans="1:18" x14ac:dyDescent="0.25">
      <c r="A9631" s="135">
        <v>1093262</v>
      </c>
      <c r="B9631" s="148" t="s">
        <v>8974</v>
      </c>
      <c r="C9631" s="135">
        <v>6</v>
      </c>
      <c r="D9631" s="135" t="s">
        <v>20</v>
      </c>
      <c r="E9631" s="188" t="s">
        <v>20</v>
      </c>
      <c r="F9631" s="135" t="s">
        <v>20</v>
      </c>
      <c r="G9631" s="135" t="s">
        <v>20</v>
      </c>
      <c r="H9631" s="135" t="s">
        <v>20</v>
      </c>
      <c r="I9631" s="135" t="s">
        <v>20</v>
      </c>
      <c r="J9631" s="136">
        <v>2.7</v>
      </c>
      <c r="K9631" s="136">
        <v>0.02</v>
      </c>
      <c r="L9631" s="136">
        <v>1.7</v>
      </c>
      <c r="M9631" s="137" t="str">
        <f t="shared" si="150"/>
        <v>P</v>
      </c>
      <c r="N9631" s="172" t="s">
        <v>10682</v>
      </c>
      <c r="O9631" s="149" t="s">
        <v>1693</v>
      </c>
      <c r="P9631" s="149" t="s">
        <v>10126</v>
      </c>
      <c r="Q9631" s="150" t="s">
        <v>10519</v>
      </c>
      <c r="R9631" s="189">
        <v>2.2800000000000002</v>
      </c>
    </row>
    <row r="9632" spans="1:18" x14ac:dyDescent="0.25">
      <c r="A9632" s="132">
        <v>1093263</v>
      </c>
      <c r="B9632" s="145" t="s">
        <v>8975</v>
      </c>
      <c r="C9632" s="132">
        <v>6</v>
      </c>
      <c r="D9632" s="132" t="s">
        <v>20</v>
      </c>
      <c r="E9632" s="186" t="s">
        <v>20</v>
      </c>
      <c r="F9632" s="132" t="s">
        <v>20</v>
      </c>
      <c r="G9632" s="132" t="s">
        <v>20</v>
      </c>
      <c r="H9632" s="132" t="s">
        <v>20</v>
      </c>
      <c r="I9632" s="132" t="s">
        <v>20</v>
      </c>
      <c r="J9632" s="133">
        <v>2.7</v>
      </c>
      <c r="K9632" s="133">
        <v>0.02</v>
      </c>
      <c r="L9632" s="133">
        <v>1.7</v>
      </c>
      <c r="M9632" s="134" t="str">
        <f t="shared" si="150"/>
        <v>P</v>
      </c>
      <c r="N9632" s="171" t="s">
        <v>10682</v>
      </c>
      <c r="O9632" s="146" t="s">
        <v>1693</v>
      </c>
      <c r="P9632" s="146" t="s">
        <v>10126</v>
      </c>
      <c r="Q9632" s="147" t="s">
        <v>10519</v>
      </c>
      <c r="R9632" s="187">
        <v>2.16</v>
      </c>
    </row>
    <row r="9633" spans="1:18" x14ac:dyDescent="0.25">
      <c r="A9633" s="135">
        <v>1093264</v>
      </c>
      <c r="B9633" s="148" t="s">
        <v>8976</v>
      </c>
      <c r="C9633" s="135">
        <v>6</v>
      </c>
      <c r="D9633" s="135">
        <v>14040</v>
      </c>
      <c r="E9633" s="188">
        <v>26</v>
      </c>
      <c r="F9633" s="135" t="s">
        <v>20</v>
      </c>
      <c r="G9633" s="135" t="s">
        <v>20</v>
      </c>
      <c r="H9633" s="135" t="s">
        <v>20</v>
      </c>
      <c r="I9633" s="135" t="s">
        <v>20</v>
      </c>
      <c r="J9633" s="136">
        <v>2.7</v>
      </c>
      <c r="K9633" s="136">
        <v>0.02</v>
      </c>
      <c r="L9633" s="136">
        <v>1.7</v>
      </c>
      <c r="M9633" s="137" t="str">
        <f t="shared" si="150"/>
        <v>P</v>
      </c>
      <c r="N9633" s="172" t="s">
        <v>10682</v>
      </c>
      <c r="O9633" s="149" t="s">
        <v>1693</v>
      </c>
      <c r="P9633" s="149" t="s">
        <v>10126</v>
      </c>
      <c r="Q9633" s="150" t="s">
        <v>10519</v>
      </c>
      <c r="R9633" s="189">
        <v>2.2800000000000002</v>
      </c>
    </row>
    <row r="9634" spans="1:18" x14ac:dyDescent="0.25">
      <c r="A9634" s="132">
        <v>1093265</v>
      </c>
      <c r="B9634" s="145" t="s">
        <v>8977</v>
      </c>
      <c r="C9634" s="132">
        <v>6</v>
      </c>
      <c r="D9634" s="132" t="s">
        <v>20</v>
      </c>
      <c r="E9634" s="186" t="s">
        <v>20</v>
      </c>
      <c r="F9634" s="132" t="s">
        <v>20</v>
      </c>
      <c r="G9634" s="132" t="s">
        <v>20</v>
      </c>
      <c r="H9634" s="132" t="s">
        <v>20</v>
      </c>
      <c r="I9634" s="132" t="s">
        <v>20</v>
      </c>
      <c r="J9634" s="133">
        <v>2.7</v>
      </c>
      <c r="K9634" s="133">
        <v>0.02</v>
      </c>
      <c r="L9634" s="133">
        <v>1.7</v>
      </c>
      <c r="M9634" s="134" t="str">
        <f t="shared" si="150"/>
        <v>P</v>
      </c>
      <c r="N9634" s="171" t="s">
        <v>10682</v>
      </c>
      <c r="O9634" s="146" t="s">
        <v>1693</v>
      </c>
      <c r="P9634" s="146" t="s">
        <v>10126</v>
      </c>
      <c r="Q9634" s="147" t="s">
        <v>10519</v>
      </c>
      <c r="R9634" s="187">
        <v>2.16</v>
      </c>
    </row>
    <row r="9635" spans="1:18" x14ac:dyDescent="0.25">
      <c r="A9635" s="135">
        <v>1093268</v>
      </c>
      <c r="B9635" s="148" t="s">
        <v>8978</v>
      </c>
      <c r="C9635" s="135">
        <v>1</v>
      </c>
      <c r="D9635" s="135" t="s">
        <v>20</v>
      </c>
      <c r="E9635" s="188" t="s">
        <v>20</v>
      </c>
      <c r="F9635" s="135" t="s">
        <v>20</v>
      </c>
      <c r="G9635" s="135" t="s">
        <v>20</v>
      </c>
      <c r="H9635" s="135" t="s">
        <v>20</v>
      </c>
      <c r="I9635" s="135" t="s">
        <v>20</v>
      </c>
      <c r="J9635" s="136">
        <v>1.54</v>
      </c>
      <c r="K9635" s="136">
        <v>0.42</v>
      </c>
      <c r="L9635" s="136">
        <v>0.26</v>
      </c>
      <c r="M9635" s="137" t="str">
        <f t="shared" si="150"/>
        <v>P</v>
      </c>
      <c r="N9635" s="172" t="s">
        <v>10682</v>
      </c>
      <c r="O9635" s="149" t="s">
        <v>1506</v>
      </c>
      <c r="P9635" s="149" t="s">
        <v>9498</v>
      </c>
      <c r="Q9635" s="150" t="s">
        <v>10519</v>
      </c>
      <c r="R9635" s="189">
        <v>0.05</v>
      </c>
    </row>
    <row r="9636" spans="1:18" x14ac:dyDescent="0.25">
      <c r="A9636" s="132">
        <v>1093269</v>
      </c>
      <c r="B9636" s="145" t="s">
        <v>8979</v>
      </c>
      <c r="C9636" s="132">
        <v>1</v>
      </c>
      <c r="D9636" s="132" t="s">
        <v>20</v>
      </c>
      <c r="E9636" s="186" t="s">
        <v>20</v>
      </c>
      <c r="F9636" s="132" t="s">
        <v>20</v>
      </c>
      <c r="G9636" s="132" t="s">
        <v>20</v>
      </c>
      <c r="H9636" s="132" t="s">
        <v>20</v>
      </c>
      <c r="I9636" s="132" t="s">
        <v>20</v>
      </c>
      <c r="J9636" s="133">
        <v>1.54</v>
      </c>
      <c r="K9636" s="133">
        <v>0.42</v>
      </c>
      <c r="L9636" s="133">
        <v>0.26</v>
      </c>
      <c r="M9636" s="134" t="str">
        <f t="shared" si="150"/>
        <v>P</v>
      </c>
      <c r="N9636" s="171" t="s">
        <v>10682</v>
      </c>
      <c r="O9636" s="146" t="s">
        <v>1506</v>
      </c>
      <c r="P9636" s="146" t="s">
        <v>9498</v>
      </c>
      <c r="Q9636" s="147" t="s">
        <v>10519</v>
      </c>
      <c r="R9636" s="187">
        <v>0.05</v>
      </c>
    </row>
    <row r="9637" spans="1:18" x14ac:dyDescent="0.25">
      <c r="A9637" s="135">
        <v>1093271</v>
      </c>
      <c r="B9637" s="148" t="s">
        <v>8980</v>
      </c>
      <c r="C9637" s="135">
        <v>1</v>
      </c>
      <c r="D9637" s="135" t="s">
        <v>20</v>
      </c>
      <c r="E9637" s="188" t="s">
        <v>20</v>
      </c>
      <c r="F9637" s="135" t="s">
        <v>20</v>
      </c>
      <c r="G9637" s="135" t="s">
        <v>20</v>
      </c>
      <c r="H9637" s="135" t="s">
        <v>20</v>
      </c>
      <c r="I9637" s="135" t="s">
        <v>20</v>
      </c>
      <c r="J9637" s="136">
        <v>1.54</v>
      </c>
      <c r="K9637" s="136">
        <v>0.42</v>
      </c>
      <c r="L9637" s="136">
        <v>0.26</v>
      </c>
      <c r="M9637" s="137" t="str">
        <f t="shared" si="150"/>
        <v>P</v>
      </c>
      <c r="N9637" s="172" t="s">
        <v>10682</v>
      </c>
      <c r="O9637" s="149" t="s">
        <v>1506</v>
      </c>
      <c r="P9637" s="149" t="s">
        <v>9498</v>
      </c>
      <c r="Q9637" s="150" t="s">
        <v>10519</v>
      </c>
      <c r="R9637" s="189">
        <v>0.05</v>
      </c>
    </row>
    <row r="9638" spans="1:18" x14ac:dyDescent="0.25">
      <c r="A9638" s="132">
        <v>1093272</v>
      </c>
      <c r="B9638" s="145" t="s">
        <v>8981</v>
      </c>
      <c r="C9638" s="132">
        <v>1</v>
      </c>
      <c r="D9638" s="132" t="s">
        <v>20</v>
      </c>
      <c r="E9638" s="186" t="s">
        <v>20</v>
      </c>
      <c r="F9638" s="132" t="s">
        <v>20</v>
      </c>
      <c r="G9638" s="132" t="s">
        <v>20</v>
      </c>
      <c r="H9638" s="132" t="s">
        <v>20</v>
      </c>
      <c r="I9638" s="132" t="s">
        <v>20</v>
      </c>
      <c r="J9638" s="133">
        <v>1.54</v>
      </c>
      <c r="K9638" s="133">
        <v>0.42</v>
      </c>
      <c r="L9638" s="133">
        <v>0.26</v>
      </c>
      <c r="M9638" s="134" t="str">
        <f t="shared" si="150"/>
        <v>P</v>
      </c>
      <c r="N9638" s="171" t="s">
        <v>10682</v>
      </c>
      <c r="O9638" s="146" t="s">
        <v>1506</v>
      </c>
      <c r="P9638" s="146" t="s">
        <v>9498</v>
      </c>
      <c r="Q9638" s="147" t="s">
        <v>10519</v>
      </c>
      <c r="R9638" s="187">
        <v>0.05</v>
      </c>
    </row>
    <row r="9639" spans="1:18" x14ac:dyDescent="0.25">
      <c r="A9639" s="135">
        <v>1093273</v>
      </c>
      <c r="B9639" s="148" t="s">
        <v>8982</v>
      </c>
      <c r="C9639" s="135">
        <v>1</v>
      </c>
      <c r="D9639" s="135" t="s">
        <v>20</v>
      </c>
      <c r="E9639" s="188" t="s">
        <v>20</v>
      </c>
      <c r="F9639" s="135" t="s">
        <v>20</v>
      </c>
      <c r="G9639" s="135" t="s">
        <v>20</v>
      </c>
      <c r="H9639" s="135" t="s">
        <v>20</v>
      </c>
      <c r="I9639" s="135" t="s">
        <v>20</v>
      </c>
      <c r="J9639" s="136">
        <v>0.435</v>
      </c>
      <c r="K9639" s="136">
        <v>0.27500000000000002</v>
      </c>
      <c r="L9639" s="136">
        <v>1.5549999999999999</v>
      </c>
      <c r="M9639" s="137" t="str">
        <f t="shared" si="150"/>
        <v>P</v>
      </c>
      <c r="N9639" s="172" t="s">
        <v>10682</v>
      </c>
      <c r="O9639" s="149" t="s">
        <v>1506</v>
      </c>
      <c r="P9639" s="149" t="s">
        <v>9498</v>
      </c>
      <c r="Q9639" s="150" t="s">
        <v>10519</v>
      </c>
      <c r="R9639" s="189">
        <v>0.16</v>
      </c>
    </row>
    <row r="9640" spans="1:18" x14ac:dyDescent="0.25">
      <c r="A9640" s="132">
        <v>1093275</v>
      </c>
      <c r="B9640" s="145" t="s">
        <v>8983</v>
      </c>
      <c r="C9640" s="132">
        <v>1</v>
      </c>
      <c r="D9640" s="132" t="s">
        <v>20</v>
      </c>
      <c r="E9640" s="186" t="s">
        <v>20</v>
      </c>
      <c r="F9640" s="132" t="s">
        <v>20</v>
      </c>
      <c r="G9640" s="132" t="s">
        <v>20</v>
      </c>
      <c r="H9640" s="132" t="s">
        <v>20</v>
      </c>
      <c r="I9640" s="132" t="s">
        <v>20</v>
      </c>
      <c r="J9640" s="133">
        <v>0.435</v>
      </c>
      <c r="K9640" s="133">
        <v>0.27500000000000002</v>
      </c>
      <c r="L9640" s="133">
        <v>1.5549999999999999</v>
      </c>
      <c r="M9640" s="134" t="str">
        <f t="shared" si="150"/>
        <v>P</v>
      </c>
      <c r="N9640" s="171" t="s">
        <v>10682</v>
      </c>
      <c r="O9640" s="146" t="s">
        <v>1506</v>
      </c>
      <c r="P9640" s="146" t="s">
        <v>9498</v>
      </c>
      <c r="Q9640" s="147" t="s">
        <v>10519</v>
      </c>
      <c r="R9640" s="187">
        <v>0.16</v>
      </c>
    </row>
    <row r="9641" spans="1:18" x14ac:dyDescent="0.25">
      <c r="A9641" s="135">
        <v>1093276</v>
      </c>
      <c r="B9641" s="148" t="s">
        <v>8984</v>
      </c>
      <c r="C9641" s="135">
        <v>1</v>
      </c>
      <c r="D9641" s="135" t="s">
        <v>20</v>
      </c>
      <c r="E9641" s="188" t="s">
        <v>20</v>
      </c>
      <c r="F9641" s="135" t="s">
        <v>20</v>
      </c>
      <c r="G9641" s="135" t="s">
        <v>20</v>
      </c>
      <c r="H9641" s="135" t="s">
        <v>20</v>
      </c>
      <c r="I9641" s="135" t="s">
        <v>20</v>
      </c>
      <c r="J9641" s="136">
        <v>0.435</v>
      </c>
      <c r="K9641" s="136">
        <v>0.27500000000000002</v>
      </c>
      <c r="L9641" s="136">
        <v>1.5549999999999999</v>
      </c>
      <c r="M9641" s="137" t="str">
        <f t="shared" si="150"/>
        <v>P</v>
      </c>
      <c r="N9641" s="172" t="s">
        <v>10682</v>
      </c>
      <c r="O9641" s="149" t="s">
        <v>1506</v>
      </c>
      <c r="P9641" s="149" t="s">
        <v>9498</v>
      </c>
      <c r="Q9641" s="150" t="s">
        <v>10519</v>
      </c>
      <c r="R9641" s="189">
        <v>0.16</v>
      </c>
    </row>
    <row r="9642" spans="1:18" x14ac:dyDescent="0.25">
      <c r="A9642" s="132">
        <v>1093277</v>
      </c>
      <c r="B9642" s="145" t="s">
        <v>8985</v>
      </c>
      <c r="C9642" s="132">
        <v>1</v>
      </c>
      <c r="D9642" s="132" t="s">
        <v>20</v>
      </c>
      <c r="E9642" s="186" t="s">
        <v>20</v>
      </c>
      <c r="F9642" s="132" t="s">
        <v>20</v>
      </c>
      <c r="G9642" s="132" t="s">
        <v>20</v>
      </c>
      <c r="H9642" s="132" t="s">
        <v>20</v>
      </c>
      <c r="I9642" s="132" t="s">
        <v>20</v>
      </c>
      <c r="J9642" s="133">
        <v>0.435</v>
      </c>
      <c r="K9642" s="133">
        <v>0.27500000000000002</v>
      </c>
      <c r="L9642" s="133">
        <v>1.5549999999999999</v>
      </c>
      <c r="M9642" s="134" t="str">
        <f t="shared" si="150"/>
        <v>P</v>
      </c>
      <c r="N9642" s="171" t="s">
        <v>10682</v>
      </c>
      <c r="O9642" s="146" t="s">
        <v>1506</v>
      </c>
      <c r="P9642" s="146" t="s">
        <v>9498</v>
      </c>
      <c r="Q9642" s="147" t="s">
        <v>10519</v>
      </c>
      <c r="R9642" s="187">
        <v>0.16</v>
      </c>
    </row>
    <row r="9643" spans="1:18" x14ac:dyDescent="0.25">
      <c r="A9643" s="135">
        <v>1093278</v>
      </c>
      <c r="B9643" s="148" t="s">
        <v>8986</v>
      </c>
      <c r="C9643" s="135">
        <v>6</v>
      </c>
      <c r="D9643" s="135" t="s">
        <v>20</v>
      </c>
      <c r="E9643" s="188" t="s">
        <v>20</v>
      </c>
      <c r="F9643" s="135" t="s">
        <v>20</v>
      </c>
      <c r="G9643" s="135" t="s">
        <v>20</v>
      </c>
      <c r="H9643" s="135" t="s">
        <v>20</v>
      </c>
      <c r="I9643" s="135" t="s">
        <v>20</v>
      </c>
      <c r="J9643" s="136">
        <v>3.89</v>
      </c>
      <c r="K9643" s="136">
        <v>0.02</v>
      </c>
      <c r="L9643" s="136">
        <v>1</v>
      </c>
      <c r="M9643" s="137" t="str">
        <f t="shared" si="150"/>
        <v>P</v>
      </c>
      <c r="N9643" s="172" t="s">
        <v>10682</v>
      </c>
      <c r="O9643" s="149" t="s">
        <v>1693</v>
      </c>
      <c r="P9643" s="149" t="s">
        <v>10126</v>
      </c>
      <c r="Q9643" s="150" t="s">
        <v>10519</v>
      </c>
      <c r="R9643" s="189">
        <v>3.3600000000000003</v>
      </c>
    </row>
    <row r="9644" spans="1:18" x14ac:dyDescent="0.25">
      <c r="A9644" s="132">
        <v>1093279</v>
      </c>
      <c r="B9644" s="145" t="s">
        <v>8987</v>
      </c>
      <c r="C9644" s="132">
        <v>6</v>
      </c>
      <c r="D9644" s="132" t="s">
        <v>20</v>
      </c>
      <c r="E9644" s="186" t="s">
        <v>20</v>
      </c>
      <c r="F9644" s="132" t="s">
        <v>20</v>
      </c>
      <c r="G9644" s="132" t="s">
        <v>20</v>
      </c>
      <c r="H9644" s="132" t="s">
        <v>20</v>
      </c>
      <c r="I9644" s="132" t="s">
        <v>20</v>
      </c>
      <c r="J9644" s="133">
        <v>3.89</v>
      </c>
      <c r="K9644" s="133">
        <v>0.02</v>
      </c>
      <c r="L9644" s="133">
        <v>1</v>
      </c>
      <c r="M9644" s="134" t="str">
        <f t="shared" si="150"/>
        <v>P</v>
      </c>
      <c r="N9644" s="171" t="s">
        <v>10682</v>
      </c>
      <c r="O9644" s="146" t="s">
        <v>1693</v>
      </c>
      <c r="P9644" s="146" t="s">
        <v>10126</v>
      </c>
      <c r="Q9644" s="147" t="s">
        <v>10519</v>
      </c>
      <c r="R9644" s="187">
        <v>3.3600000000000003</v>
      </c>
    </row>
    <row r="9645" spans="1:18" x14ac:dyDescent="0.25">
      <c r="A9645" s="135">
        <v>1093280</v>
      </c>
      <c r="B9645" s="148" t="s">
        <v>8988</v>
      </c>
      <c r="C9645" s="135">
        <v>6</v>
      </c>
      <c r="D9645" s="135" t="s">
        <v>20</v>
      </c>
      <c r="E9645" s="188" t="s">
        <v>20</v>
      </c>
      <c r="F9645" s="135" t="s">
        <v>20</v>
      </c>
      <c r="G9645" s="135" t="s">
        <v>20</v>
      </c>
      <c r="H9645" s="135" t="s">
        <v>20</v>
      </c>
      <c r="I9645" s="135" t="s">
        <v>20</v>
      </c>
      <c r="J9645" s="136">
        <v>3.89</v>
      </c>
      <c r="K9645" s="136">
        <v>0.02</v>
      </c>
      <c r="L9645" s="136">
        <v>1</v>
      </c>
      <c r="M9645" s="137" t="str">
        <f t="shared" si="150"/>
        <v>P</v>
      </c>
      <c r="N9645" s="172" t="s">
        <v>10682</v>
      </c>
      <c r="O9645" s="149" t="s">
        <v>1693</v>
      </c>
      <c r="P9645" s="149" t="s">
        <v>10126</v>
      </c>
      <c r="Q9645" s="150" t="s">
        <v>10519</v>
      </c>
      <c r="R9645" s="189">
        <v>3.3600000000000003</v>
      </c>
    </row>
    <row r="9646" spans="1:18" x14ac:dyDescent="0.25">
      <c r="A9646" s="132">
        <v>1093281</v>
      </c>
      <c r="B9646" s="145" t="s">
        <v>8989</v>
      </c>
      <c r="C9646" s="132">
        <v>6</v>
      </c>
      <c r="D9646" s="132" t="s">
        <v>20</v>
      </c>
      <c r="E9646" s="186" t="s">
        <v>20</v>
      </c>
      <c r="F9646" s="132" t="s">
        <v>20</v>
      </c>
      <c r="G9646" s="132" t="s">
        <v>20</v>
      </c>
      <c r="H9646" s="132" t="s">
        <v>20</v>
      </c>
      <c r="I9646" s="132" t="s">
        <v>20</v>
      </c>
      <c r="J9646" s="133">
        <v>3.89</v>
      </c>
      <c r="K9646" s="133">
        <v>0.02</v>
      </c>
      <c r="L9646" s="133">
        <v>1</v>
      </c>
      <c r="M9646" s="134" t="str">
        <f t="shared" si="150"/>
        <v>P</v>
      </c>
      <c r="N9646" s="171" t="s">
        <v>10682</v>
      </c>
      <c r="O9646" s="146" t="s">
        <v>1693</v>
      </c>
      <c r="P9646" s="146" t="s">
        <v>10126</v>
      </c>
      <c r="Q9646" s="147" t="s">
        <v>10519</v>
      </c>
      <c r="R9646" s="187">
        <v>3.3600000000000003</v>
      </c>
    </row>
    <row r="9647" spans="1:18" x14ac:dyDescent="0.25">
      <c r="A9647" s="135">
        <v>1093283</v>
      </c>
      <c r="B9647" s="148" t="s">
        <v>8990</v>
      </c>
      <c r="C9647" s="135">
        <v>6</v>
      </c>
      <c r="D9647" s="135" t="s">
        <v>20</v>
      </c>
      <c r="E9647" s="188" t="s">
        <v>20</v>
      </c>
      <c r="F9647" s="135" t="s">
        <v>20</v>
      </c>
      <c r="G9647" s="135" t="s">
        <v>20</v>
      </c>
      <c r="H9647" s="135" t="s">
        <v>20</v>
      </c>
      <c r="I9647" s="135" t="s">
        <v>20</v>
      </c>
      <c r="J9647" s="136">
        <v>2.2000000000000002</v>
      </c>
      <c r="K9647" s="136">
        <v>1.6</v>
      </c>
      <c r="L9647" s="136">
        <v>0.35</v>
      </c>
      <c r="M9647" s="137" t="str">
        <f t="shared" si="150"/>
        <v>P</v>
      </c>
      <c r="N9647" s="172" t="s">
        <v>10682</v>
      </c>
      <c r="O9647" s="149" t="s">
        <v>1500</v>
      </c>
      <c r="P9647" s="149" t="s">
        <v>9456</v>
      </c>
      <c r="Q9647" s="150" t="s">
        <v>10519</v>
      </c>
      <c r="R9647" s="189">
        <v>3.2014925373134324</v>
      </c>
    </row>
    <row r="9648" spans="1:18" x14ac:dyDescent="0.25">
      <c r="A9648" s="132">
        <v>1093284</v>
      </c>
      <c r="B9648" s="145" t="s">
        <v>8991</v>
      </c>
      <c r="C9648" s="132">
        <v>6</v>
      </c>
      <c r="D9648" s="132" t="s">
        <v>20</v>
      </c>
      <c r="E9648" s="186" t="s">
        <v>20</v>
      </c>
      <c r="F9648" s="132" t="s">
        <v>20</v>
      </c>
      <c r="G9648" s="132" t="s">
        <v>20</v>
      </c>
      <c r="H9648" s="132" t="s">
        <v>20</v>
      </c>
      <c r="I9648" s="132" t="s">
        <v>20</v>
      </c>
      <c r="J9648" s="133">
        <v>1.8</v>
      </c>
      <c r="K9648" s="133">
        <v>2.7</v>
      </c>
      <c r="L9648" s="133">
        <v>0.2</v>
      </c>
      <c r="M9648" s="134" t="str">
        <f t="shared" si="150"/>
        <v>P</v>
      </c>
      <c r="N9648" s="171" t="s">
        <v>10682</v>
      </c>
      <c r="O9648" s="146" t="s">
        <v>1500</v>
      </c>
      <c r="P9648" s="146" t="s">
        <v>9456</v>
      </c>
      <c r="Q9648" s="147" t="s">
        <v>10519</v>
      </c>
      <c r="R9648" s="187">
        <v>0.51492537313432829</v>
      </c>
    </row>
    <row r="9649" spans="1:18" x14ac:dyDescent="0.25">
      <c r="A9649" s="135">
        <v>1093285</v>
      </c>
      <c r="B9649" s="148" t="s">
        <v>8992</v>
      </c>
      <c r="C9649" s="135">
        <v>1</v>
      </c>
      <c r="D9649" s="135" t="s">
        <v>20</v>
      </c>
      <c r="E9649" s="188" t="s">
        <v>20</v>
      </c>
      <c r="F9649" s="135" t="s">
        <v>20</v>
      </c>
      <c r="G9649" s="135" t="s">
        <v>20</v>
      </c>
      <c r="H9649" s="135" t="s">
        <v>20</v>
      </c>
      <c r="I9649" s="135" t="s">
        <v>20</v>
      </c>
      <c r="J9649" s="136">
        <v>2</v>
      </c>
      <c r="K9649" s="136">
        <v>1.3</v>
      </c>
      <c r="L9649" s="136">
        <v>0.13</v>
      </c>
      <c r="M9649" s="137" t="str">
        <f t="shared" si="150"/>
        <v>P</v>
      </c>
      <c r="N9649" s="172" t="s">
        <v>10682</v>
      </c>
      <c r="O9649" s="149" t="s">
        <v>1500</v>
      </c>
      <c r="P9649" s="149" t="s">
        <v>9456</v>
      </c>
      <c r="Q9649" s="150" t="s">
        <v>10519</v>
      </c>
      <c r="R9649" s="189">
        <v>0.51492537313432829</v>
      </c>
    </row>
    <row r="9650" spans="1:18" x14ac:dyDescent="0.25">
      <c r="A9650" s="132">
        <v>1093286</v>
      </c>
      <c r="B9650" s="145" t="s">
        <v>8993</v>
      </c>
      <c r="C9650" s="132">
        <v>100</v>
      </c>
      <c r="D9650" s="132" t="s">
        <v>20</v>
      </c>
      <c r="E9650" s="186" t="s">
        <v>20</v>
      </c>
      <c r="F9650" s="132" t="s">
        <v>20</v>
      </c>
      <c r="G9650" s="132" t="s">
        <v>20</v>
      </c>
      <c r="H9650" s="132" t="s">
        <v>20</v>
      </c>
      <c r="I9650" s="132" t="s">
        <v>20</v>
      </c>
      <c r="J9650" s="133">
        <v>3.1</v>
      </c>
      <c r="K9650" s="133">
        <v>0.48</v>
      </c>
      <c r="L9650" s="133">
        <v>0.48</v>
      </c>
      <c r="M9650" s="134" t="str">
        <f t="shared" si="150"/>
        <v>P</v>
      </c>
      <c r="N9650" s="171" t="s">
        <v>10682</v>
      </c>
      <c r="O9650" s="146" t="s">
        <v>1500</v>
      </c>
      <c r="P9650" s="146" t="s">
        <v>9456</v>
      </c>
      <c r="Q9650" s="147" t="s">
        <v>10519</v>
      </c>
      <c r="R9650" s="187">
        <v>2.9850746268656714</v>
      </c>
    </row>
    <row r="9651" spans="1:18" x14ac:dyDescent="0.25">
      <c r="A9651" s="135">
        <v>1093287</v>
      </c>
      <c r="B9651" s="148" t="s">
        <v>8994</v>
      </c>
      <c r="C9651" s="135">
        <v>6</v>
      </c>
      <c r="D9651" s="135" t="s">
        <v>20</v>
      </c>
      <c r="E9651" s="188" t="s">
        <v>20</v>
      </c>
      <c r="F9651" s="135" t="s">
        <v>20</v>
      </c>
      <c r="G9651" s="135" t="s">
        <v>20</v>
      </c>
      <c r="H9651" s="135" t="s">
        <v>20</v>
      </c>
      <c r="I9651" s="135" t="s">
        <v>20</v>
      </c>
      <c r="J9651" s="136">
        <v>2.2000000000000002</v>
      </c>
      <c r="K9651" s="136">
        <v>1.6</v>
      </c>
      <c r="L9651" s="136">
        <v>0.35</v>
      </c>
      <c r="M9651" s="137" t="str">
        <f t="shared" si="150"/>
        <v>P</v>
      </c>
      <c r="N9651" s="172" t="s">
        <v>10682</v>
      </c>
      <c r="O9651" s="149" t="s">
        <v>1500</v>
      </c>
      <c r="P9651" s="149" t="s">
        <v>9456</v>
      </c>
      <c r="Q9651" s="150" t="s">
        <v>10519</v>
      </c>
      <c r="R9651" s="189">
        <v>3.2014925373134324</v>
      </c>
    </row>
    <row r="9652" spans="1:18" x14ac:dyDescent="0.25">
      <c r="A9652" s="132">
        <v>1093288</v>
      </c>
      <c r="B9652" s="145" t="s">
        <v>8995</v>
      </c>
      <c r="C9652" s="132">
        <v>6</v>
      </c>
      <c r="D9652" s="132" t="s">
        <v>20</v>
      </c>
      <c r="E9652" s="186" t="s">
        <v>20</v>
      </c>
      <c r="F9652" s="132" t="s">
        <v>20</v>
      </c>
      <c r="G9652" s="132" t="s">
        <v>20</v>
      </c>
      <c r="H9652" s="132" t="s">
        <v>20</v>
      </c>
      <c r="I9652" s="132" t="s">
        <v>20</v>
      </c>
      <c r="J9652" s="133">
        <v>1.8</v>
      </c>
      <c r="K9652" s="133">
        <v>2.7</v>
      </c>
      <c r="L9652" s="133">
        <v>0.2</v>
      </c>
      <c r="M9652" s="134" t="str">
        <f t="shared" si="150"/>
        <v>P</v>
      </c>
      <c r="N9652" s="171" t="s">
        <v>10682</v>
      </c>
      <c r="O9652" s="146" t="s">
        <v>1500</v>
      </c>
      <c r="P9652" s="146" t="s">
        <v>9456</v>
      </c>
      <c r="Q9652" s="147" t="s">
        <v>10519</v>
      </c>
      <c r="R9652" s="187">
        <v>0.51492537313432829</v>
      </c>
    </row>
    <row r="9653" spans="1:18" x14ac:dyDescent="0.25">
      <c r="A9653" s="135">
        <v>1093289</v>
      </c>
      <c r="B9653" s="148" t="s">
        <v>8996</v>
      </c>
      <c r="C9653" s="135">
        <v>1</v>
      </c>
      <c r="D9653" s="135" t="s">
        <v>20</v>
      </c>
      <c r="E9653" s="188" t="s">
        <v>20</v>
      </c>
      <c r="F9653" s="135" t="s">
        <v>20</v>
      </c>
      <c r="G9653" s="135" t="s">
        <v>20</v>
      </c>
      <c r="H9653" s="135" t="s">
        <v>20</v>
      </c>
      <c r="I9653" s="135" t="s">
        <v>20</v>
      </c>
      <c r="J9653" s="136">
        <v>2</v>
      </c>
      <c r="K9653" s="136">
        <v>1.3</v>
      </c>
      <c r="L9653" s="136">
        <v>0.13</v>
      </c>
      <c r="M9653" s="137" t="str">
        <f t="shared" si="150"/>
        <v>P</v>
      </c>
      <c r="N9653" s="172" t="s">
        <v>10682</v>
      </c>
      <c r="O9653" s="149" t="s">
        <v>1500</v>
      </c>
      <c r="P9653" s="149" t="s">
        <v>9456</v>
      </c>
      <c r="Q9653" s="150" t="s">
        <v>10519</v>
      </c>
      <c r="R9653" s="189">
        <v>0.51492537313432829</v>
      </c>
    </row>
    <row r="9654" spans="1:18" x14ac:dyDescent="0.25">
      <c r="A9654" s="132">
        <v>1093290</v>
      </c>
      <c r="B9654" s="145" t="s">
        <v>8997</v>
      </c>
      <c r="C9654" s="132">
        <v>1</v>
      </c>
      <c r="D9654" s="132" t="s">
        <v>20</v>
      </c>
      <c r="E9654" s="186" t="s">
        <v>20</v>
      </c>
      <c r="F9654" s="132" t="s">
        <v>20</v>
      </c>
      <c r="G9654" s="132" t="s">
        <v>20</v>
      </c>
      <c r="H9654" s="132" t="s">
        <v>20</v>
      </c>
      <c r="I9654" s="132" t="s">
        <v>20</v>
      </c>
      <c r="J9654" s="133">
        <v>1.8</v>
      </c>
      <c r="K9654" s="133">
        <v>0.45</v>
      </c>
      <c r="L9654" s="133">
        <v>0.2</v>
      </c>
      <c r="M9654" s="134" t="str">
        <f t="shared" si="150"/>
        <v>P</v>
      </c>
      <c r="N9654" s="171" t="s">
        <v>10682</v>
      </c>
      <c r="O9654" s="146" t="s">
        <v>1500</v>
      </c>
      <c r="P9654" s="146" t="s">
        <v>9456</v>
      </c>
      <c r="Q9654" s="147" t="s">
        <v>10519</v>
      </c>
      <c r="R9654" s="187">
        <v>6.7164179104477612E-2</v>
      </c>
    </row>
    <row r="9655" spans="1:18" x14ac:dyDescent="0.25">
      <c r="A9655" s="135">
        <v>1093291</v>
      </c>
      <c r="B9655" s="148" t="s">
        <v>8998</v>
      </c>
      <c r="C9655" s="135">
        <v>100</v>
      </c>
      <c r="D9655" s="135" t="s">
        <v>20</v>
      </c>
      <c r="E9655" s="188" t="s">
        <v>20</v>
      </c>
      <c r="F9655" s="135" t="s">
        <v>20</v>
      </c>
      <c r="G9655" s="135" t="s">
        <v>20</v>
      </c>
      <c r="H9655" s="135" t="s">
        <v>20</v>
      </c>
      <c r="I9655" s="135" t="s">
        <v>20</v>
      </c>
      <c r="J9655" s="136">
        <v>3.1</v>
      </c>
      <c r="K9655" s="136">
        <v>0.48</v>
      </c>
      <c r="L9655" s="136">
        <v>0.48</v>
      </c>
      <c r="M9655" s="137" t="str">
        <f t="shared" si="150"/>
        <v>P</v>
      </c>
      <c r="N9655" s="172" t="s">
        <v>10682</v>
      </c>
      <c r="O9655" s="149" t="s">
        <v>1500</v>
      </c>
      <c r="P9655" s="149" t="s">
        <v>9456</v>
      </c>
      <c r="Q9655" s="150" t="s">
        <v>10519</v>
      </c>
      <c r="R9655" s="189">
        <v>2.9850746268656714</v>
      </c>
    </row>
    <row r="9656" spans="1:18" x14ac:dyDescent="0.25">
      <c r="A9656" s="132">
        <v>1093292</v>
      </c>
      <c r="B9656" s="145" t="s">
        <v>8999</v>
      </c>
      <c r="C9656" s="132">
        <v>6</v>
      </c>
      <c r="D9656" s="132" t="s">
        <v>20</v>
      </c>
      <c r="E9656" s="186" t="s">
        <v>20</v>
      </c>
      <c r="F9656" s="132" t="s">
        <v>20</v>
      </c>
      <c r="G9656" s="132" t="s">
        <v>20</v>
      </c>
      <c r="H9656" s="132" t="s">
        <v>20</v>
      </c>
      <c r="I9656" s="132" t="s">
        <v>20</v>
      </c>
      <c r="J9656" s="133">
        <v>2.2000000000000002</v>
      </c>
      <c r="K9656" s="133">
        <v>1.6</v>
      </c>
      <c r="L9656" s="133">
        <v>0.35</v>
      </c>
      <c r="M9656" s="134" t="str">
        <f t="shared" si="150"/>
        <v>P</v>
      </c>
      <c r="N9656" s="171" t="s">
        <v>10682</v>
      </c>
      <c r="O9656" s="146" t="s">
        <v>1500</v>
      </c>
      <c r="P9656" s="146" t="s">
        <v>9456</v>
      </c>
      <c r="Q9656" s="147" t="s">
        <v>10519</v>
      </c>
      <c r="R9656" s="187">
        <v>3.2014925373134324</v>
      </c>
    </row>
    <row r="9657" spans="1:18" x14ac:dyDescent="0.25">
      <c r="A9657" s="135">
        <v>1093293</v>
      </c>
      <c r="B9657" s="148" t="s">
        <v>9000</v>
      </c>
      <c r="C9657" s="135">
        <v>1</v>
      </c>
      <c r="D9657" s="135" t="s">
        <v>20</v>
      </c>
      <c r="E9657" s="188" t="s">
        <v>20</v>
      </c>
      <c r="F9657" s="135" t="s">
        <v>20</v>
      </c>
      <c r="G9657" s="135" t="s">
        <v>20</v>
      </c>
      <c r="H9657" s="135" t="s">
        <v>20</v>
      </c>
      <c r="I9657" s="135" t="s">
        <v>20</v>
      </c>
      <c r="J9657" s="136">
        <v>2</v>
      </c>
      <c r="K9657" s="136">
        <v>1.3</v>
      </c>
      <c r="L9657" s="136">
        <v>0.13</v>
      </c>
      <c r="M9657" s="137" t="str">
        <f t="shared" si="150"/>
        <v>P</v>
      </c>
      <c r="N9657" s="172" t="s">
        <v>10682</v>
      </c>
      <c r="O9657" s="149" t="s">
        <v>1500</v>
      </c>
      <c r="P9657" s="149" t="s">
        <v>9456</v>
      </c>
      <c r="Q9657" s="150" t="s">
        <v>10519</v>
      </c>
      <c r="R9657" s="189">
        <v>0.51492537313432829</v>
      </c>
    </row>
    <row r="9658" spans="1:18" x14ac:dyDescent="0.25">
      <c r="A9658" s="132">
        <v>1093294</v>
      </c>
      <c r="B9658" s="145" t="s">
        <v>9001</v>
      </c>
      <c r="C9658" s="132">
        <v>1</v>
      </c>
      <c r="D9658" s="132" t="s">
        <v>20</v>
      </c>
      <c r="E9658" s="186" t="s">
        <v>20</v>
      </c>
      <c r="F9658" s="132" t="s">
        <v>20</v>
      </c>
      <c r="G9658" s="132" t="s">
        <v>20</v>
      </c>
      <c r="H9658" s="132" t="s">
        <v>20</v>
      </c>
      <c r="I9658" s="132" t="s">
        <v>20</v>
      </c>
      <c r="J9658" s="133">
        <v>1.8</v>
      </c>
      <c r="K9658" s="133">
        <v>0.45</v>
      </c>
      <c r="L9658" s="133">
        <v>0.2</v>
      </c>
      <c r="M9658" s="134" t="str">
        <f t="shared" si="150"/>
        <v>P</v>
      </c>
      <c r="N9658" s="171" t="s">
        <v>10682</v>
      </c>
      <c r="O9658" s="146" t="s">
        <v>1500</v>
      </c>
      <c r="P9658" s="146" t="s">
        <v>9456</v>
      </c>
      <c r="Q9658" s="147" t="s">
        <v>10519</v>
      </c>
      <c r="R9658" s="187">
        <v>6.7164179104477612E-2</v>
      </c>
    </row>
    <row r="9659" spans="1:18" x14ac:dyDescent="0.25">
      <c r="A9659" s="135">
        <v>1093295</v>
      </c>
      <c r="B9659" s="148" t="s">
        <v>9002</v>
      </c>
      <c r="C9659" s="135">
        <v>1</v>
      </c>
      <c r="D9659" s="135" t="s">
        <v>20</v>
      </c>
      <c r="E9659" s="188" t="s">
        <v>20</v>
      </c>
      <c r="F9659" s="135" t="s">
        <v>20</v>
      </c>
      <c r="G9659" s="135" t="s">
        <v>20</v>
      </c>
      <c r="H9659" s="135" t="s">
        <v>20</v>
      </c>
      <c r="I9659" s="135" t="s">
        <v>20</v>
      </c>
      <c r="J9659" s="136">
        <v>1.8</v>
      </c>
      <c r="K9659" s="136">
        <v>0.45</v>
      </c>
      <c r="L9659" s="136">
        <v>0.2</v>
      </c>
      <c r="M9659" s="137" t="str">
        <f t="shared" si="150"/>
        <v>P</v>
      </c>
      <c r="N9659" s="172" t="s">
        <v>10682</v>
      </c>
      <c r="O9659" s="149" t="s">
        <v>1500</v>
      </c>
      <c r="P9659" s="149" t="s">
        <v>9456</v>
      </c>
      <c r="Q9659" s="150" t="s">
        <v>10519</v>
      </c>
      <c r="R9659" s="189">
        <v>6.7164179104477612E-2</v>
      </c>
    </row>
    <row r="9660" spans="1:18" x14ac:dyDescent="0.25">
      <c r="A9660" s="132">
        <v>1093296</v>
      </c>
      <c r="B9660" s="145" t="s">
        <v>9003</v>
      </c>
      <c r="C9660" s="132">
        <v>100</v>
      </c>
      <c r="D9660" s="132" t="s">
        <v>20</v>
      </c>
      <c r="E9660" s="186" t="s">
        <v>20</v>
      </c>
      <c r="F9660" s="132" t="s">
        <v>20</v>
      </c>
      <c r="G9660" s="132" t="s">
        <v>20</v>
      </c>
      <c r="H9660" s="132" t="s">
        <v>20</v>
      </c>
      <c r="I9660" s="132" t="s">
        <v>20</v>
      </c>
      <c r="J9660" s="133">
        <v>3.1</v>
      </c>
      <c r="K9660" s="133">
        <v>0.48</v>
      </c>
      <c r="L9660" s="133">
        <v>0.48</v>
      </c>
      <c r="M9660" s="134" t="str">
        <f t="shared" si="150"/>
        <v>P</v>
      </c>
      <c r="N9660" s="171" t="s">
        <v>10682</v>
      </c>
      <c r="O9660" s="146" t="s">
        <v>1500</v>
      </c>
      <c r="P9660" s="146" t="s">
        <v>9456</v>
      </c>
      <c r="Q9660" s="147" t="s">
        <v>10519</v>
      </c>
      <c r="R9660" s="187">
        <v>2.9850746268656714</v>
      </c>
    </row>
    <row r="9661" spans="1:18" x14ac:dyDescent="0.25">
      <c r="A9661" s="135">
        <v>1093297</v>
      </c>
      <c r="B9661" s="148" t="s">
        <v>9004</v>
      </c>
      <c r="C9661" s="135">
        <v>1</v>
      </c>
      <c r="D9661" s="135" t="s">
        <v>20</v>
      </c>
      <c r="E9661" s="188" t="s">
        <v>20</v>
      </c>
      <c r="F9661" s="135" t="s">
        <v>20</v>
      </c>
      <c r="G9661" s="135" t="s">
        <v>20</v>
      </c>
      <c r="H9661" s="135" t="s">
        <v>20</v>
      </c>
      <c r="I9661" s="135" t="s">
        <v>20</v>
      </c>
      <c r="J9661" s="136">
        <v>1.8</v>
      </c>
      <c r="K9661" s="136">
        <v>0.45</v>
      </c>
      <c r="L9661" s="136">
        <v>0.2</v>
      </c>
      <c r="M9661" s="137" t="str">
        <f t="shared" si="150"/>
        <v>P</v>
      </c>
      <c r="N9661" s="172" t="s">
        <v>10682</v>
      </c>
      <c r="O9661" s="149" t="s">
        <v>1500</v>
      </c>
      <c r="P9661" s="149" t="s">
        <v>9456</v>
      </c>
      <c r="Q9661" s="150" t="s">
        <v>10519</v>
      </c>
      <c r="R9661" s="189">
        <v>6.7164179104477612E-2</v>
      </c>
    </row>
    <row r="9662" spans="1:18" x14ac:dyDescent="0.25">
      <c r="A9662" s="132">
        <v>1093298</v>
      </c>
      <c r="B9662" s="145" t="s">
        <v>9005</v>
      </c>
      <c r="C9662" s="132">
        <v>1</v>
      </c>
      <c r="D9662" s="132" t="s">
        <v>20</v>
      </c>
      <c r="E9662" s="186" t="s">
        <v>20</v>
      </c>
      <c r="F9662" s="132" t="s">
        <v>20</v>
      </c>
      <c r="G9662" s="132" t="s">
        <v>20</v>
      </c>
      <c r="H9662" s="132" t="s">
        <v>20</v>
      </c>
      <c r="I9662" s="132" t="s">
        <v>20</v>
      </c>
      <c r="J9662" s="133">
        <v>2</v>
      </c>
      <c r="K9662" s="133">
        <v>1.3</v>
      </c>
      <c r="L9662" s="133">
        <v>0.13</v>
      </c>
      <c r="M9662" s="134" t="str">
        <f t="shared" si="150"/>
        <v>P</v>
      </c>
      <c r="N9662" s="171" t="s">
        <v>10682</v>
      </c>
      <c r="O9662" s="146" t="s">
        <v>1500</v>
      </c>
      <c r="P9662" s="146" t="s">
        <v>9456</v>
      </c>
      <c r="Q9662" s="147" t="s">
        <v>10519</v>
      </c>
      <c r="R9662" s="187">
        <v>0.53731343283582089</v>
      </c>
    </row>
    <row r="9663" spans="1:18" x14ac:dyDescent="0.25">
      <c r="A9663" s="135">
        <v>1093320</v>
      </c>
      <c r="B9663" s="148" t="s">
        <v>9006</v>
      </c>
      <c r="C9663" s="135">
        <v>100</v>
      </c>
      <c r="D9663" s="135" t="s">
        <v>20</v>
      </c>
      <c r="E9663" s="188" t="s">
        <v>20</v>
      </c>
      <c r="F9663" s="135" t="s">
        <v>20</v>
      </c>
      <c r="G9663" s="135" t="s">
        <v>20</v>
      </c>
      <c r="H9663" s="135" t="s">
        <v>20</v>
      </c>
      <c r="I9663" s="135" t="s">
        <v>20</v>
      </c>
      <c r="J9663" s="136">
        <v>3.1</v>
      </c>
      <c r="K9663" s="136">
        <v>0.48</v>
      </c>
      <c r="L9663" s="136">
        <v>0.48</v>
      </c>
      <c r="M9663" s="137" t="str">
        <f t="shared" si="150"/>
        <v>P</v>
      </c>
      <c r="N9663" s="172" t="s">
        <v>10682</v>
      </c>
      <c r="O9663" s="149" t="s">
        <v>1500</v>
      </c>
      <c r="P9663" s="149" t="s">
        <v>9456</v>
      </c>
      <c r="Q9663" s="150" t="s">
        <v>10519</v>
      </c>
      <c r="R9663" s="189">
        <v>2.9850746268656714</v>
      </c>
    </row>
    <row r="9664" spans="1:18" x14ac:dyDescent="0.25">
      <c r="A9664" s="132">
        <v>1093321</v>
      </c>
      <c r="B9664" s="145" t="s">
        <v>9007</v>
      </c>
      <c r="C9664" s="132">
        <v>6</v>
      </c>
      <c r="D9664" s="132" t="s">
        <v>20</v>
      </c>
      <c r="E9664" s="186" t="s">
        <v>20</v>
      </c>
      <c r="F9664" s="132" t="s">
        <v>20</v>
      </c>
      <c r="G9664" s="132" t="s">
        <v>20</v>
      </c>
      <c r="H9664" s="132" t="s">
        <v>20</v>
      </c>
      <c r="I9664" s="132" t="s">
        <v>20</v>
      </c>
      <c r="J9664" s="133">
        <v>2.2000000000000002</v>
      </c>
      <c r="K9664" s="133">
        <v>1.6</v>
      </c>
      <c r="L9664" s="133">
        <v>0.35</v>
      </c>
      <c r="M9664" s="134" t="str">
        <f t="shared" si="150"/>
        <v>P</v>
      </c>
      <c r="N9664" s="171" t="s">
        <v>10682</v>
      </c>
      <c r="O9664" s="146" t="s">
        <v>1500</v>
      </c>
      <c r="P9664" s="146" t="s">
        <v>9456</v>
      </c>
      <c r="Q9664" s="147" t="s">
        <v>10519</v>
      </c>
      <c r="R9664" s="187">
        <v>3.2014925373134324</v>
      </c>
    </row>
    <row r="9665" spans="1:18" x14ac:dyDescent="0.25">
      <c r="A9665" s="135">
        <v>1093322</v>
      </c>
      <c r="B9665" s="148" t="s">
        <v>9008</v>
      </c>
      <c r="C9665" s="135">
        <v>6</v>
      </c>
      <c r="D9665" s="135" t="s">
        <v>20</v>
      </c>
      <c r="E9665" s="188" t="s">
        <v>20</v>
      </c>
      <c r="F9665" s="135" t="s">
        <v>20</v>
      </c>
      <c r="G9665" s="135" t="s">
        <v>20</v>
      </c>
      <c r="H9665" s="135" t="s">
        <v>20</v>
      </c>
      <c r="I9665" s="135" t="s">
        <v>20</v>
      </c>
      <c r="J9665" s="136">
        <v>1.8</v>
      </c>
      <c r="K9665" s="136">
        <v>2.7</v>
      </c>
      <c r="L9665" s="136">
        <v>0.2</v>
      </c>
      <c r="M9665" s="137" t="str">
        <f t="shared" si="150"/>
        <v>P</v>
      </c>
      <c r="N9665" s="172" t="s">
        <v>10682</v>
      </c>
      <c r="O9665" s="149" t="s">
        <v>1500</v>
      </c>
      <c r="P9665" s="149" t="s">
        <v>9456</v>
      </c>
      <c r="Q9665" s="150" t="s">
        <v>10519</v>
      </c>
      <c r="R9665" s="189">
        <v>0.51492537313432829</v>
      </c>
    </row>
    <row r="9666" spans="1:18" x14ac:dyDescent="0.25">
      <c r="A9666" s="132">
        <v>1093323</v>
      </c>
      <c r="B9666" s="145" t="s">
        <v>9009</v>
      </c>
      <c r="C9666" s="132">
        <v>1</v>
      </c>
      <c r="D9666" s="132" t="s">
        <v>20</v>
      </c>
      <c r="E9666" s="186" t="s">
        <v>20</v>
      </c>
      <c r="F9666" s="132" t="s">
        <v>20</v>
      </c>
      <c r="G9666" s="132" t="s">
        <v>20</v>
      </c>
      <c r="H9666" s="132" t="s">
        <v>20</v>
      </c>
      <c r="I9666" s="132" t="s">
        <v>20</v>
      </c>
      <c r="J9666" s="133">
        <v>2</v>
      </c>
      <c r="K9666" s="133">
        <v>1.3</v>
      </c>
      <c r="L9666" s="133">
        <v>0.13</v>
      </c>
      <c r="M9666" s="134" t="str">
        <f t="shared" ref="M9666:M9729" si="151">HYPERLINK(CONCATENATE("T:\Distribution Centre\RDC Department Shared\Cubiscan photos","\",A9666,"-pac.jpg"),"P")</f>
        <v>P</v>
      </c>
      <c r="N9666" s="171" t="s">
        <v>10682</v>
      </c>
      <c r="O9666" s="146" t="s">
        <v>1500</v>
      </c>
      <c r="P9666" s="146" t="s">
        <v>9456</v>
      </c>
      <c r="Q9666" s="147" t="s">
        <v>10519</v>
      </c>
      <c r="R9666" s="187">
        <v>0.53731343283582089</v>
      </c>
    </row>
    <row r="9667" spans="1:18" x14ac:dyDescent="0.25">
      <c r="A9667" s="135">
        <v>1093324</v>
      </c>
      <c r="B9667" s="148" t="s">
        <v>9010</v>
      </c>
      <c r="C9667" s="135">
        <v>1</v>
      </c>
      <c r="D9667" s="135" t="s">
        <v>20</v>
      </c>
      <c r="E9667" s="188" t="s">
        <v>20</v>
      </c>
      <c r="F9667" s="135" t="s">
        <v>20</v>
      </c>
      <c r="G9667" s="135" t="s">
        <v>20</v>
      </c>
      <c r="H9667" s="135" t="s">
        <v>20</v>
      </c>
      <c r="I9667" s="135" t="s">
        <v>20</v>
      </c>
      <c r="J9667" s="136">
        <v>1.8</v>
      </c>
      <c r="K9667" s="136">
        <v>0.45</v>
      </c>
      <c r="L9667" s="136">
        <v>0.2</v>
      </c>
      <c r="M9667" s="137" t="str">
        <f t="shared" si="151"/>
        <v>P</v>
      </c>
      <c r="N9667" s="172" t="s">
        <v>10682</v>
      </c>
      <c r="O9667" s="149" t="s">
        <v>1500</v>
      </c>
      <c r="P9667" s="149" t="s">
        <v>9456</v>
      </c>
      <c r="Q9667" s="150" t="s">
        <v>10519</v>
      </c>
      <c r="R9667" s="189">
        <v>6.7164179104477612E-2</v>
      </c>
    </row>
    <row r="9668" spans="1:18" x14ac:dyDescent="0.25">
      <c r="A9668" s="132">
        <v>1093325</v>
      </c>
      <c r="B9668" s="145" t="s">
        <v>9011</v>
      </c>
      <c r="C9668" s="132">
        <v>100</v>
      </c>
      <c r="D9668" s="132" t="s">
        <v>20</v>
      </c>
      <c r="E9668" s="186" t="s">
        <v>20</v>
      </c>
      <c r="F9668" s="132" t="s">
        <v>20</v>
      </c>
      <c r="G9668" s="132" t="s">
        <v>20</v>
      </c>
      <c r="H9668" s="132" t="s">
        <v>20</v>
      </c>
      <c r="I9668" s="132" t="s">
        <v>20</v>
      </c>
      <c r="J9668" s="133">
        <v>3.1</v>
      </c>
      <c r="K9668" s="133">
        <v>0.48</v>
      </c>
      <c r="L9668" s="133">
        <v>0.48</v>
      </c>
      <c r="M9668" s="134" t="str">
        <f t="shared" si="151"/>
        <v>P</v>
      </c>
      <c r="N9668" s="171" t="s">
        <v>10682</v>
      </c>
      <c r="O9668" s="146" t="s">
        <v>1500</v>
      </c>
      <c r="P9668" s="146" t="s">
        <v>9456</v>
      </c>
      <c r="Q9668" s="147" t="s">
        <v>10519</v>
      </c>
      <c r="R9668" s="187">
        <v>2.9850746268656714</v>
      </c>
    </row>
    <row r="9669" spans="1:18" x14ac:dyDescent="0.25">
      <c r="A9669" s="135">
        <v>1093326</v>
      </c>
      <c r="B9669" s="148" t="s">
        <v>9012</v>
      </c>
      <c r="C9669" s="135">
        <v>6</v>
      </c>
      <c r="D9669" s="135" t="s">
        <v>20</v>
      </c>
      <c r="E9669" s="188" t="s">
        <v>20</v>
      </c>
      <c r="F9669" s="135" t="s">
        <v>20</v>
      </c>
      <c r="G9669" s="135" t="s">
        <v>20</v>
      </c>
      <c r="H9669" s="135" t="s">
        <v>20</v>
      </c>
      <c r="I9669" s="135" t="s">
        <v>20</v>
      </c>
      <c r="J9669" s="136">
        <v>2.2000000000000002</v>
      </c>
      <c r="K9669" s="136">
        <v>1.6</v>
      </c>
      <c r="L9669" s="136">
        <v>0.35</v>
      </c>
      <c r="M9669" s="137" t="str">
        <f t="shared" si="151"/>
        <v>P</v>
      </c>
      <c r="N9669" s="172" t="s">
        <v>10682</v>
      </c>
      <c r="O9669" s="149" t="s">
        <v>1500</v>
      </c>
      <c r="P9669" s="149" t="s">
        <v>9456</v>
      </c>
      <c r="Q9669" s="150" t="s">
        <v>10519</v>
      </c>
      <c r="R9669" s="189">
        <v>3.2014925373134324</v>
      </c>
    </row>
    <row r="9670" spans="1:18" x14ac:dyDescent="0.25">
      <c r="A9670" s="132">
        <v>1093327</v>
      </c>
      <c r="B9670" s="145" t="s">
        <v>9013</v>
      </c>
      <c r="C9670" s="132">
        <v>6</v>
      </c>
      <c r="D9670" s="132" t="s">
        <v>20</v>
      </c>
      <c r="E9670" s="186" t="s">
        <v>20</v>
      </c>
      <c r="F9670" s="132" t="s">
        <v>20</v>
      </c>
      <c r="G9670" s="132" t="s">
        <v>20</v>
      </c>
      <c r="H9670" s="132" t="s">
        <v>20</v>
      </c>
      <c r="I9670" s="132" t="s">
        <v>20</v>
      </c>
      <c r="J9670" s="133">
        <v>1.8</v>
      </c>
      <c r="K9670" s="133">
        <v>2.7</v>
      </c>
      <c r="L9670" s="133">
        <v>0.2</v>
      </c>
      <c r="M9670" s="134" t="str">
        <f t="shared" si="151"/>
        <v>P</v>
      </c>
      <c r="N9670" s="171" t="s">
        <v>10682</v>
      </c>
      <c r="O9670" s="146" t="s">
        <v>1500</v>
      </c>
      <c r="P9670" s="146" t="s">
        <v>9456</v>
      </c>
      <c r="Q9670" s="147" t="s">
        <v>10519</v>
      </c>
      <c r="R9670" s="187">
        <v>0.51492537313432829</v>
      </c>
    </row>
    <row r="9671" spans="1:18" x14ac:dyDescent="0.25">
      <c r="A9671" s="135">
        <v>1093328</v>
      </c>
      <c r="B9671" s="148" t="s">
        <v>9014</v>
      </c>
      <c r="C9671" s="135">
        <v>1</v>
      </c>
      <c r="D9671" s="135" t="s">
        <v>20</v>
      </c>
      <c r="E9671" s="188" t="s">
        <v>20</v>
      </c>
      <c r="F9671" s="135" t="s">
        <v>20</v>
      </c>
      <c r="G9671" s="135" t="s">
        <v>20</v>
      </c>
      <c r="H9671" s="135" t="s">
        <v>20</v>
      </c>
      <c r="I9671" s="135" t="s">
        <v>20</v>
      </c>
      <c r="J9671" s="136">
        <v>2</v>
      </c>
      <c r="K9671" s="136">
        <v>1.3</v>
      </c>
      <c r="L9671" s="136">
        <v>0.13</v>
      </c>
      <c r="M9671" s="137" t="str">
        <f t="shared" si="151"/>
        <v>P</v>
      </c>
      <c r="N9671" s="172" t="s">
        <v>10682</v>
      </c>
      <c r="O9671" s="149" t="s">
        <v>1500</v>
      </c>
      <c r="P9671" s="149" t="s">
        <v>9456</v>
      </c>
      <c r="Q9671" s="150" t="s">
        <v>10519</v>
      </c>
      <c r="R9671" s="189">
        <v>0.53731343283582089</v>
      </c>
    </row>
    <row r="9672" spans="1:18" x14ac:dyDescent="0.25">
      <c r="A9672" s="132">
        <v>1093329</v>
      </c>
      <c r="B9672" s="145" t="s">
        <v>9015</v>
      </c>
      <c r="C9672" s="132">
        <v>1</v>
      </c>
      <c r="D9672" s="132" t="s">
        <v>20</v>
      </c>
      <c r="E9672" s="186" t="s">
        <v>20</v>
      </c>
      <c r="F9672" s="132" t="s">
        <v>20</v>
      </c>
      <c r="G9672" s="132" t="s">
        <v>20</v>
      </c>
      <c r="H9672" s="132" t="s">
        <v>20</v>
      </c>
      <c r="I9672" s="132" t="s">
        <v>20</v>
      </c>
      <c r="J9672" s="133">
        <v>1.8</v>
      </c>
      <c r="K9672" s="133">
        <v>0.45</v>
      </c>
      <c r="L9672" s="133">
        <v>0.2</v>
      </c>
      <c r="M9672" s="134" t="str">
        <f t="shared" si="151"/>
        <v>P</v>
      </c>
      <c r="N9672" s="171" t="s">
        <v>10682</v>
      </c>
      <c r="O9672" s="146" t="s">
        <v>1500</v>
      </c>
      <c r="P9672" s="146" t="s">
        <v>9456</v>
      </c>
      <c r="Q9672" s="147" t="s">
        <v>10519</v>
      </c>
      <c r="R9672" s="187">
        <v>6.7164179104477612E-2</v>
      </c>
    </row>
    <row r="9673" spans="1:18" x14ac:dyDescent="0.25">
      <c r="A9673" s="135">
        <v>1093330</v>
      </c>
      <c r="B9673" s="148" t="s">
        <v>9016</v>
      </c>
      <c r="C9673" s="135">
        <v>100</v>
      </c>
      <c r="D9673" s="135" t="s">
        <v>20</v>
      </c>
      <c r="E9673" s="188" t="s">
        <v>20</v>
      </c>
      <c r="F9673" s="135" t="s">
        <v>20</v>
      </c>
      <c r="G9673" s="135" t="s">
        <v>20</v>
      </c>
      <c r="H9673" s="135" t="s">
        <v>20</v>
      </c>
      <c r="I9673" s="135" t="s">
        <v>20</v>
      </c>
      <c r="J9673" s="136">
        <v>3.1</v>
      </c>
      <c r="K9673" s="136">
        <v>0.48</v>
      </c>
      <c r="L9673" s="136">
        <v>0.48</v>
      </c>
      <c r="M9673" s="137" t="str">
        <f t="shared" si="151"/>
        <v>P</v>
      </c>
      <c r="N9673" s="172" t="s">
        <v>10682</v>
      </c>
      <c r="O9673" s="149" t="s">
        <v>1500</v>
      </c>
      <c r="P9673" s="149" t="s">
        <v>9456</v>
      </c>
      <c r="Q9673" s="150" t="s">
        <v>10519</v>
      </c>
      <c r="R9673" s="189">
        <v>2.9850746268656714</v>
      </c>
    </row>
    <row r="9674" spans="1:18" x14ac:dyDescent="0.25">
      <c r="A9674" s="132">
        <v>1093331</v>
      </c>
      <c r="B9674" s="145" t="s">
        <v>9017</v>
      </c>
      <c r="C9674" s="132">
        <v>6</v>
      </c>
      <c r="D9674" s="132" t="s">
        <v>20</v>
      </c>
      <c r="E9674" s="186" t="s">
        <v>20</v>
      </c>
      <c r="F9674" s="132" t="s">
        <v>20</v>
      </c>
      <c r="G9674" s="132" t="s">
        <v>20</v>
      </c>
      <c r="H9674" s="132" t="s">
        <v>20</v>
      </c>
      <c r="I9674" s="132" t="s">
        <v>20</v>
      </c>
      <c r="J9674" s="133">
        <v>2.2000000000000002</v>
      </c>
      <c r="K9674" s="133">
        <v>1.6</v>
      </c>
      <c r="L9674" s="133">
        <v>0.35</v>
      </c>
      <c r="M9674" s="134" t="str">
        <f t="shared" si="151"/>
        <v>P</v>
      </c>
      <c r="N9674" s="171" t="s">
        <v>10682</v>
      </c>
      <c r="O9674" s="146" t="s">
        <v>1500</v>
      </c>
      <c r="P9674" s="146" t="s">
        <v>9456</v>
      </c>
      <c r="Q9674" s="147" t="s">
        <v>10519</v>
      </c>
      <c r="R9674" s="187">
        <v>3.2014925373134324</v>
      </c>
    </row>
    <row r="9675" spans="1:18" x14ac:dyDescent="0.25">
      <c r="A9675" s="135">
        <v>1093332</v>
      </c>
      <c r="B9675" s="148" t="s">
        <v>9018</v>
      </c>
      <c r="C9675" s="135">
        <v>6</v>
      </c>
      <c r="D9675" s="135" t="s">
        <v>20</v>
      </c>
      <c r="E9675" s="188" t="s">
        <v>20</v>
      </c>
      <c r="F9675" s="135" t="s">
        <v>20</v>
      </c>
      <c r="G9675" s="135" t="s">
        <v>20</v>
      </c>
      <c r="H9675" s="135" t="s">
        <v>20</v>
      </c>
      <c r="I9675" s="135" t="s">
        <v>20</v>
      </c>
      <c r="J9675" s="136">
        <v>1.8</v>
      </c>
      <c r="K9675" s="136">
        <v>2.7</v>
      </c>
      <c r="L9675" s="136">
        <v>0.2</v>
      </c>
      <c r="M9675" s="137" t="str">
        <f t="shared" si="151"/>
        <v>P</v>
      </c>
      <c r="N9675" s="172" t="s">
        <v>10682</v>
      </c>
      <c r="O9675" s="149" t="s">
        <v>1500</v>
      </c>
      <c r="P9675" s="149" t="s">
        <v>9456</v>
      </c>
      <c r="Q9675" s="150" t="s">
        <v>10519</v>
      </c>
      <c r="R9675" s="189">
        <v>0.51492537313432829</v>
      </c>
    </row>
    <row r="9676" spans="1:18" x14ac:dyDescent="0.25">
      <c r="A9676" s="132">
        <v>1093333</v>
      </c>
      <c r="B9676" s="145" t="s">
        <v>9019</v>
      </c>
      <c r="C9676" s="132">
        <v>1</v>
      </c>
      <c r="D9676" s="132" t="s">
        <v>20</v>
      </c>
      <c r="E9676" s="186" t="s">
        <v>20</v>
      </c>
      <c r="F9676" s="132" t="s">
        <v>20</v>
      </c>
      <c r="G9676" s="132" t="s">
        <v>20</v>
      </c>
      <c r="H9676" s="132" t="s">
        <v>20</v>
      </c>
      <c r="I9676" s="132" t="s">
        <v>20</v>
      </c>
      <c r="J9676" s="133">
        <v>2</v>
      </c>
      <c r="K9676" s="133">
        <v>1.3</v>
      </c>
      <c r="L9676" s="133">
        <v>0.13</v>
      </c>
      <c r="M9676" s="134" t="str">
        <f t="shared" si="151"/>
        <v>P</v>
      </c>
      <c r="N9676" s="171" t="s">
        <v>10682</v>
      </c>
      <c r="O9676" s="146" t="s">
        <v>1500</v>
      </c>
      <c r="P9676" s="146" t="s">
        <v>9456</v>
      </c>
      <c r="Q9676" s="147" t="s">
        <v>10519</v>
      </c>
      <c r="R9676" s="187">
        <v>0.51492537313432829</v>
      </c>
    </row>
    <row r="9677" spans="1:18" x14ac:dyDescent="0.25">
      <c r="A9677" s="135">
        <v>1093334</v>
      </c>
      <c r="B9677" s="148" t="s">
        <v>9020</v>
      </c>
      <c r="C9677" s="135">
        <v>1</v>
      </c>
      <c r="D9677" s="135" t="s">
        <v>20</v>
      </c>
      <c r="E9677" s="188" t="s">
        <v>20</v>
      </c>
      <c r="F9677" s="135" t="s">
        <v>20</v>
      </c>
      <c r="G9677" s="135" t="s">
        <v>20</v>
      </c>
      <c r="H9677" s="135" t="s">
        <v>20</v>
      </c>
      <c r="I9677" s="135" t="s">
        <v>20</v>
      </c>
      <c r="J9677" s="136">
        <v>1.8</v>
      </c>
      <c r="K9677" s="136">
        <v>0.45</v>
      </c>
      <c r="L9677" s="136">
        <v>0.2</v>
      </c>
      <c r="M9677" s="137" t="str">
        <f t="shared" si="151"/>
        <v>P</v>
      </c>
      <c r="N9677" s="172" t="s">
        <v>10682</v>
      </c>
      <c r="O9677" s="149" t="s">
        <v>1500</v>
      </c>
      <c r="P9677" s="149" t="s">
        <v>9456</v>
      </c>
      <c r="Q9677" s="150" t="s">
        <v>10519</v>
      </c>
      <c r="R9677" s="189">
        <v>6.7164179104477612E-2</v>
      </c>
    </row>
    <row r="9678" spans="1:18" x14ac:dyDescent="0.25">
      <c r="A9678" s="132">
        <v>1093336</v>
      </c>
      <c r="B9678" s="145" t="s">
        <v>9021</v>
      </c>
      <c r="C9678" s="132">
        <v>100</v>
      </c>
      <c r="D9678" s="132" t="s">
        <v>20</v>
      </c>
      <c r="E9678" s="186" t="s">
        <v>20</v>
      </c>
      <c r="F9678" s="132" t="s">
        <v>20</v>
      </c>
      <c r="G9678" s="132" t="s">
        <v>20</v>
      </c>
      <c r="H9678" s="132" t="s">
        <v>20</v>
      </c>
      <c r="I9678" s="132" t="s">
        <v>20</v>
      </c>
      <c r="J9678" s="133">
        <v>3.1</v>
      </c>
      <c r="K9678" s="133">
        <v>0.48</v>
      </c>
      <c r="L9678" s="133">
        <v>0.48</v>
      </c>
      <c r="M9678" s="134" t="str">
        <f t="shared" si="151"/>
        <v>P</v>
      </c>
      <c r="N9678" s="171" t="s">
        <v>10682</v>
      </c>
      <c r="O9678" s="146" t="s">
        <v>1500</v>
      </c>
      <c r="P9678" s="146" t="s">
        <v>9456</v>
      </c>
      <c r="Q9678" s="147" t="s">
        <v>10519</v>
      </c>
      <c r="R9678" s="187">
        <v>2.9850746268656714</v>
      </c>
    </row>
    <row r="9679" spans="1:18" x14ac:dyDescent="0.25">
      <c r="A9679" s="135">
        <v>1093337</v>
      </c>
      <c r="B9679" s="148" t="s">
        <v>9022</v>
      </c>
      <c r="C9679" s="135">
        <v>6</v>
      </c>
      <c r="D9679" s="135" t="s">
        <v>20</v>
      </c>
      <c r="E9679" s="188" t="s">
        <v>20</v>
      </c>
      <c r="F9679" s="135" t="s">
        <v>20</v>
      </c>
      <c r="G9679" s="135" t="s">
        <v>20</v>
      </c>
      <c r="H9679" s="135" t="s">
        <v>20</v>
      </c>
      <c r="I9679" s="135" t="s">
        <v>20</v>
      </c>
      <c r="J9679" s="136">
        <v>2.2000000000000002</v>
      </c>
      <c r="K9679" s="136">
        <v>1.6</v>
      </c>
      <c r="L9679" s="136">
        <v>0.35</v>
      </c>
      <c r="M9679" s="137" t="str">
        <f t="shared" si="151"/>
        <v>P</v>
      </c>
      <c r="N9679" s="172" t="s">
        <v>10682</v>
      </c>
      <c r="O9679" s="149" t="s">
        <v>1500</v>
      </c>
      <c r="P9679" s="149" t="s">
        <v>9456</v>
      </c>
      <c r="Q9679" s="150" t="s">
        <v>10519</v>
      </c>
      <c r="R9679" s="189">
        <v>3.2014925373134324</v>
      </c>
    </row>
    <row r="9680" spans="1:18" x14ac:dyDescent="0.25">
      <c r="A9680" s="132">
        <v>1093338</v>
      </c>
      <c r="B9680" s="145" t="s">
        <v>9023</v>
      </c>
      <c r="C9680" s="132">
        <v>6</v>
      </c>
      <c r="D9680" s="132" t="s">
        <v>20</v>
      </c>
      <c r="E9680" s="186" t="s">
        <v>20</v>
      </c>
      <c r="F9680" s="132" t="s">
        <v>20</v>
      </c>
      <c r="G9680" s="132" t="s">
        <v>20</v>
      </c>
      <c r="H9680" s="132" t="s">
        <v>20</v>
      </c>
      <c r="I9680" s="132" t="s">
        <v>20</v>
      </c>
      <c r="J9680" s="133">
        <v>1.8</v>
      </c>
      <c r="K9680" s="133">
        <v>2.7</v>
      </c>
      <c r="L9680" s="133">
        <v>0.2</v>
      </c>
      <c r="M9680" s="134" t="str">
        <f t="shared" si="151"/>
        <v>P</v>
      </c>
      <c r="N9680" s="171" t="s">
        <v>10682</v>
      </c>
      <c r="O9680" s="146" t="s">
        <v>1500</v>
      </c>
      <c r="P9680" s="146" t="s">
        <v>9456</v>
      </c>
      <c r="Q9680" s="147" t="s">
        <v>10519</v>
      </c>
      <c r="R9680" s="187">
        <v>0.51492537313432829</v>
      </c>
    </row>
    <row r="9681" spans="1:18" x14ac:dyDescent="0.25">
      <c r="A9681" s="135">
        <v>1093339</v>
      </c>
      <c r="B9681" s="148" t="s">
        <v>9024</v>
      </c>
      <c r="C9681" s="135">
        <v>1</v>
      </c>
      <c r="D9681" s="135" t="s">
        <v>20</v>
      </c>
      <c r="E9681" s="188" t="s">
        <v>20</v>
      </c>
      <c r="F9681" s="135" t="s">
        <v>20</v>
      </c>
      <c r="G9681" s="135" t="s">
        <v>20</v>
      </c>
      <c r="H9681" s="135" t="s">
        <v>20</v>
      </c>
      <c r="I9681" s="135" t="s">
        <v>20</v>
      </c>
      <c r="J9681" s="136">
        <v>2</v>
      </c>
      <c r="K9681" s="136">
        <v>1.3</v>
      </c>
      <c r="L9681" s="136">
        <v>0.13</v>
      </c>
      <c r="M9681" s="137" t="str">
        <f t="shared" si="151"/>
        <v>P</v>
      </c>
      <c r="N9681" s="172" t="s">
        <v>10682</v>
      </c>
      <c r="O9681" s="149" t="s">
        <v>1500</v>
      </c>
      <c r="P9681" s="149" t="s">
        <v>9456</v>
      </c>
      <c r="Q9681" s="150" t="s">
        <v>10519</v>
      </c>
      <c r="R9681" s="189">
        <v>0.51492537313432829</v>
      </c>
    </row>
    <row r="9682" spans="1:18" x14ac:dyDescent="0.25">
      <c r="A9682" s="132">
        <v>1093340</v>
      </c>
      <c r="B9682" s="145" t="s">
        <v>9025</v>
      </c>
      <c r="C9682" s="132">
        <v>1</v>
      </c>
      <c r="D9682" s="132" t="s">
        <v>20</v>
      </c>
      <c r="E9682" s="186" t="s">
        <v>20</v>
      </c>
      <c r="F9682" s="132" t="s">
        <v>20</v>
      </c>
      <c r="G9682" s="132" t="s">
        <v>20</v>
      </c>
      <c r="H9682" s="132" t="s">
        <v>20</v>
      </c>
      <c r="I9682" s="132" t="s">
        <v>20</v>
      </c>
      <c r="J9682" s="133">
        <v>1.8</v>
      </c>
      <c r="K9682" s="133">
        <v>0.45</v>
      </c>
      <c r="L9682" s="133">
        <v>0.2</v>
      </c>
      <c r="M9682" s="134" t="str">
        <f t="shared" si="151"/>
        <v>P</v>
      </c>
      <c r="N9682" s="171" t="s">
        <v>10682</v>
      </c>
      <c r="O9682" s="146" t="s">
        <v>1500</v>
      </c>
      <c r="P9682" s="146" t="s">
        <v>9456</v>
      </c>
      <c r="Q9682" s="147" t="s">
        <v>10519</v>
      </c>
      <c r="R9682" s="187">
        <v>6.7164179104477612E-2</v>
      </c>
    </row>
    <row r="9683" spans="1:18" x14ac:dyDescent="0.25">
      <c r="A9683" s="135">
        <v>1093341</v>
      </c>
      <c r="B9683" s="148" t="s">
        <v>9026</v>
      </c>
      <c r="C9683" s="135">
        <v>100</v>
      </c>
      <c r="D9683" s="135" t="s">
        <v>20</v>
      </c>
      <c r="E9683" s="188" t="s">
        <v>20</v>
      </c>
      <c r="F9683" s="135" t="s">
        <v>20</v>
      </c>
      <c r="G9683" s="135" t="s">
        <v>20</v>
      </c>
      <c r="H9683" s="135" t="s">
        <v>20</v>
      </c>
      <c r="I9683" s="135" t="s">
        <v>20</v>
      </c>
      <c r="J9683" s="136">
        <v>3.1</v>
      </c>
      <c r="K9683" s="136">
        <v>0.48</v>
      </c>
      <c r="L9683" s="136">
        <v>0.48</v>
      </c>
      <c r="M9683" s="137" t="str">
        <f t="shared" si="151"/>
        <v>P</v>
      </c>
      <c r="N9683" s="174" t="s">
        <v>10682</v>
      </c>
      <c r="O9683" s="149" t="s">
        <v>1500</v>
      </c>
      <c r="P9683" s="149" t="s">
        <v>9456</v>
      </c>
      <c r="Q9683" s="150" t="s">
        <v>10519</v>
      </c>
      <c r="R9683" s="189">
        <v>2.9850746268656714</v>
      </c>
    </row>
    <row r="9684" spans="1:18" x14ac:dyDescent="0.25">
      <c r="A9684" s="132">
        <v>1093342</v>
      </c>
      <c r="B9684" s="145" t="s">
        <v>9027</v>
      </c>
      <c r="C9684" s="132">
        <v>6</v>
      </c>
      <c r="D9684" s="132" t="s">
        <v>20</v>
      </c>
      <c r="E9684" s="186" t="s">
        <v>20</v>
      </c>
      <c r="F9684" s="132" t="s">
        <v>20</v>
      </c>
      <c r="G9684" s="132" t="s">
        <v>20</v>
      </c>
      <c r="H9684" s="132" t="s">
        <v>20</v>
      </c>
      <c r="I9684" s="132" t="s">
        <v>20</v>
      </c>
      <c r="J9684" s="133">
        <v>2.2000000000000002</v>
      </c>
      <c r="K9684" s="133">
        <v>1.6</v>
      </c>
      <c r="L9684" s="133">
        <v>0.35</v>
      </c>
      <c r="M9684" s="134" t="str">
        <f t="shared" si="151"/>
        <v>P</v>
      </c>
      <c r="N9684" s="173" t="s">
        <v>10682</v>
      </c>
      <c r="O9684" s="146" t="s">
        <v>1500</v>
      </c>
      <c r="P9684" s="146" t="s">
        <v>9456</v>
      </c>
      <c r="Q9684" s="147" t="s">
        <v>10519</v>
      </c>
      <c r="R9684" s="187">
        <v>3.2014925373134324</v>
      </c>
    </row>
    <row r="9685" spans="1:18" x14ac:dyDescent="0.25">
      <c r="A9685" s="135">
        <v>1093343</v>
      </c>
      <c r="B9685" s="148" t="s">
        <v>9028</v>
      </c>
      <c r="C9685" s="135">
        <v>6</v>
      </c>
      <c r="D9685" s="135" t="s">
        <v>20</v>
      </c>
      <c r="E9685" s="188" t="s">
        <v>20</v>
      </c>
      <c r="F9685" s="135" t="s">
        <v>20</v>
      </c>
      <c r="G9685" s="135" t="s">
        <v>20</v>
      </c>
      <c r="H9685" s="135" t="s">
        <v>20</v>
      </c>
      <c r="I9685" s="135" t="s">
        <v>20</v>
      </c>
      <c r="J9685" s="136">
        <v>1.8</v>
      </c>
      <c r="K9685" s="136">
        <v>2.7</v>
      </c>
      <c r="L9685" s="136">
        <v>0.2</v>
      </c>
      <c r="M9685" s="137" t="str">
        <f t="shared" si="151"/>
        <v>P</v>
      </c>
      <c r="N9685" s="174" t="s">
        <v>10682</v>
      </c>
      <c r="O9685" s="149" t="s">
        <v>1500</v>
      </c>
      <c r="P9685" s="149" t="s">
        <v>9456</v>
      </c>
      <c r="Q9685" s="150" t="s">
        <v>10519</v>
      </c>
      <c r="R9685" s="189">
        <v>0.51492537313432829</v>
      </c>
    </row>
    <row r="9686" spans="1:18" x14ac:dyDescent="0.25">
      <c r="A9686" s="132">
        <v>1093344</v>
      </c>
      <c r="B9686" s="145" t="s">
        <v>423</v>
      </c>
      <c r="C9686" s="132">
        <v>6</v>
      </c>
      <c r="D9686" s="132">
        <v>598</v>
      </c>
      <c r="E9686" s="186" t="s">
        <v>21</v>
      </c>
      <c r="F9686" s="132">
        <v>806</v>
      </c>
      <c r="G9686" s="132" t="s">
        <v>20</v>
      </c>
      <c r="H9686" s="132" t="s">
        <v>20</v>
      </c>
      <c r="I9686" s="132" t="s">
        <v>20</v>
      </c>
      <c r="J9686" s="133">
        <v>2.2200000000000002</v>
      </c>
      <c r="K9686" s="133">
        <v>1.48</v>
      </c>
      <c r="L9686" s="133">
        <v>0.45</v>
      </c>
      <c r="M9686" s="134" t="str">
        <f t="shared" si="151"/>
        <v>P</v>
      </c>
      <c r="N9686" s="171" t="s">
        <v>10681</v>
      </c>
      <c r="O9686" s="146" t="s">
        <v>1581</v>
      </c>
      <c r="P9686" s="146" t="s">
        <v>10581</v>
      </c>
      <c r="Q9686" s="147" t="s">
        <v>10519</v>
      </c>
      <c r="R9686" s="187">
        <v>3.7199999999999998</v>
      </c>
    </row>
    <row r="9687" spans="1:18" x14ac:dyDescent="0.25">
      <c r="A9687" s="135">
        <v>1093345</v>
      </c>
      <c r="B9687" s="148" t="s">
        <v>1027</v>
      </c>
      <c r="C9687" s="135">
        <v>6</v>
      </c>
      <c r="D9687" s="135">
        <v>756</v>
      </c>
      <c r="E9687" s="188">
        <v>3</v>
      </c>
      <c r="F9687" s="135" t="s">
        <v>20</v>
      </c>
      <c r="G9687" s="135" t="s">
        <v>20</v>
      </c>
      <c r="H9687" s="135">
        <v>60</v>
      </c>
      <c r="I9687" s="135">
        <v>2</v>
      </c>
      <c r="J9687" s="136">
        <v>1.8</v>
      </c>
      <c r="K9687" s="136">
        <v>1.2</v>
      </c>
      <c r="L9687" s="136">
        <v>0.59</v>
      </c>
      <c r="M9687" s="137" t="str">
        <f t="shared" si="151"/>
        <v>P</v>
      </c>
      <c r="N9687" s="174" t="s">
        <v>10681</v>
      </c>
      <c r="O9687" s="149" t="s">
        <v>1581</v>
      </c>
      <c r="P9687" s="149" t="s">
        <v>10581</v>
      </c>
      <c r="Q9687" s="150" t="s">
        <v>10519</v>
      </c>
      <c r="R9687" s="189">
        <v>2.82</v>
      </c>
    </row>
    <row r="9688" spans="1:18" x14ac:dyDescent="0.25">
      <c r="A9688" s="132">
        <v>1093346</v>
      </c>
      <c r="B9688" s="145" t="s">
        <v>8731</v>
      </c>
      <c r="C9688" s="132">
        <v>6</v>
      </c>
      <c r="D9688" s="132" t="s">
        <v>20</v>
      </c>
      <c r="E9688" s="186" t="s">
        <v>20</v>
      </c>
      <c r="F9688" s="132" t="s">
        <v>20</v>
      </c>
      <c r="G9688" s="132" t="s">
        <v>20</v>
      </c>
      <c r="H9688" s="132" t="s">
        <v>20</v>
      </c>
      <c r="I9688" s="132" t="s">
        <v>20</v>
      </c>
      <c r="J9688" s="133">
        <v>1.23</v>
      </c>
      <c r="K9688" s="133">
        <v>0.82</v>
      </c>
      <c r="L9688" s="133">
        <v>0.37</v>
      </c>
      <c r="M9688" s="134" t="str">
        <f t="shared" si="151"/>
        <v>P</v>
      </c>
      <c r="N9688" s="173" t="s">
        <v>10681</v>
      </c>
      <c r="O9688" s="146" t="s">
        <v>1581</v>
      </c>
      <c r="P9688" s="146" t="s">
        <v>10581</v>
      </c>
      <c r="Q9688" s="147" t="s">
        <v>10519</v>
      </c>
      <c r="R9688" s="187">
        <v>2.2999999999999994</v>
      </c>
    </row>
    <row r="9689" spans="1:18" x14ac:dyDescent="0.25">
      <c r="A9689" s="135">
        <v>1093347</v>
      </c>
      <c r="B9689" s="148" t="s">
        <v>8087</v>
      </c>
      <c r="C9689" s="135">
        <v>6</v>
      </c>
      <c r="D9689" s="135" t="s">
        <v>20</v>
      </c>
      <c r="E9689" s="188" t="s">
        <v>20</v>
      </c>
      <c r="F9689" s="135" t="s">
        <v>20</v>
      </c>
      <c r="G9689" s="135" t="s">
        <v>20</v>
      </c>
      <c r="H9689" s="135" t="s">
        <v>20</v>
      </c>
      <c r="I9689" s="135" t="s">
        <v>20</v>
      </c>
      <c r="J9689" s="136">
        <v>3.1</v>
      </c>
      <c r="K9689" s="136">
        <v>1.3</v>
      </c>
      <c r="L9689" s="136">
        <v>0.5</v>
      </c>
      <c r="M9689" s="137" t="str">
        <f t="shared" si="151"/>
        <v>P</v>
      </c>
      <c r="N9689" s="174" t="s">
        <v>10682</v>
      </c>
      <c r="O9689" s="149" t="s">
        <v>1500</v>
      </c>
      <c r="P9689" s="149" t="s">
        <v>9456</v>
      </c>
      <c r="Q9689" s="150" t="s">
        <v>10519</v>
      </c>
      <c r="R9689" s="189">
        <v>3.4029850746268648</v>
      </c>
    </row>
    <row r="9690" spans="1:18" x14ac:dyDescent="0.25">
      <c r="A9690" s="132">
        <v>1093348</v>
      </c>
      <c r="B9690" s="145" t="s">
        <v>9029</v>
      </c>
      <c r="C9690" s="132">
        <v>2</v>
      </c>
      <c r="D9690" s="132">
        <v>50</v>
      </c>
      <c r="E9690" s="186" t="s">
        <v>21</v>
      </c>
      <c r="F9690" s="132" t="s">
        <v>20</v>
      </c>
      <c r="G9690" s="132" t="s">
        <v>20</v>
      </c>
      <c r="H9690" s="132">
        <v>5</v>
      </c>
      <c r="I9690" s="132">
        <v>1</v>
      </c>
      <c r="J9690" s="133">
        <v>4.4400000000000004</v>
      </c>
      <c r="K9690" s="133">
        <v>2.38</v>
      </c>
      <c r="L9690" s="133">
        <v>2.4</v>
      </c>
      <c r="M9690" s="134" t="str">
        <f t="shared" si="151"/>
        <v>P</v>
      </c>
      <c r="N9690" s="171" t="s">
        <v>10681</v>
      </c>
      <c r="O9690" s="146" t="s">
        <v>1506</v>
      </c>
      <c r="P9690" s="146" t="s">
        <v>9435</v>
      </c>
      <c r="Q9690" s="147" t="s">
        <v>10106</v>
      </c>
      <c r="R9690" s="187">
        <v>15.5</v>
      </c>
    </row>
    <row r="9691" spans="1:18" x14ac:dyDescent="0.25">
      <c r="A9691" s="135">
        <v>1093349</v>
      </c>
      <c r="B9691" s="148" t="s">
        <v>9030</v>
      </c>
      <c r="C9691" s="135">
        <v>2</v>
      </c>
      <c r="D9691" s="135">
        <v>50</v>
      </c>
      <c r="E9691" s="188" t="s">
        <v>21</v>
      </c>
      <c r="F9691" s="135">
        <v>60</v>
      </c>
      <c r="G9691" s="135" t="s">
        <v>20</v>
      </c>
      <c r="H9691" s="135" t="s">
        <v>20</v>
      </c>
      <c r="I9691" s="135" t="s">
        <v>20</v>
      </c>
      <c r="J9691" s="136">
        <v>4.4000000000000004</v>
      </c>
      <c r="K9691" s="136">
        <v>2.35</v>
      </c>
      <c r="L9691" s="136">
        <v>2.36</v>
      </c>
      <c r="M9691" s="137" t="str">
        <f t="shared" si="151"/>
        <v>P</v>
      </c>
      <c r="N9691" s="172" t="s">
        <v>10681</v>
      </c>
      <c r="O9691" s="149" t="s">
        <v>1506</v>
      </c>
      <c r="P9691" s="149" t="s">
        <v>9435</v>
      </c>
      <c r="Q9691" s="150" t="s">
        <v>10106</v>
      </c>
      <c r="R9691" s="189">
        <v>15.62</v>
      </c>
    </row>
    <row r="9692" spans="1:18" x14ac:dyDescent="0.25">
      <c r="A9692" s="132">
        <v>1093350</v>
      </c>
      <c r="B9692" s="145" t="s">
        <v>9031</v>
      </c>
      <c r="C9692" s="132">
        <v>4</v>
      </c>
      <c r="D9692" s="132">
        <v>60</v>
      </c>
      <c r="E9692" s="186" t="s">
        <v>21</v>
      </c>
      <c r="F9692" s="132">
        <v>72</v>
      </c>
      <c r="G9692" s="132" t="s">
        <v>20</v>
      </c>
      <c r="H9692" s="132" t="s">
        <v>20</v>
      </c>
      <c r="I9692" s="132" t="s">
        <v>20</v>
      </c>
      <c r="J9692" s="133">
        <v>3.56</v>
      </c>
      <c r="K9692" s="133">
        <v>3.56</v>
      </c>
      <c r="L9692" s="133">
        <v>1.07</v>
      </c>
      <c r="M9692" s="134" t="str">
        <f t="shared" si="151"/>
        <v>P</v>
      </c>
      <c r="N9692" s="171" t="s">
        <v>10681</v>
      </c>
      <c r="O9692" s="146" t="s">
        <v>1506</v>
      </c>
      <c r="P9692" s="146" t="s">
        <v>9435</v>
      </c>
      <c r="Q9692" s="147" t="s">
        <v>10519</v>
      </c>
      <c r="R9692" s="187">
        <v>47.88</v>
      </c>
    </row>
    <row r="9693" spans="1:18" x14ac:dyDescent="0.25">
      <c r="A9693" s="135">
        <v>1093351</v>
      </c>
      <c r="B9693" s="148" t="s">
        <v>9032</v>
      </c>
      <c r="C9693" s="135">
        <v>6</v>
      </c>
      <c r="D9693" s="135">
        <v>60</v>
      </c>
      <c r="E9693" s="188" t="s">
        <v>20</v>
      </c>
      <c r="F9693" s="135" t="s">
        <v>20</v>
      </c>
      <c r="G9693" s="135" t="s">
        <v>20</v>
      </c>
      <c r="H9693" s="135" t="s">
        <v>20</v>
      </c>
      <c r="I9693" s="135" t="s">
        <v>20</v>
      </c>
      <c r="J9693" s="136">
        <v>3.75</v>
      </c>
      <c r="K9693" s="136">
        <v>2.94</v>
      </c>
      <c r="L9693" s="136">
        <v>1.8</v>
      </c>
      <c r="M9693" s="137" t="str">
        <f t="shared" si="151"/>
        <v>P</v>
      </c>
      <c r="N9693" s="172" t="s">
        <v>10682</v>
      </c>
      <c r="O9693" s="149" t="s">
        <v>1506</v>
      </c>
      <c r="P9693" s="149" t="s">
        <v>9496</v>
      </c>
      <c r="Q9693" s="150" t="s">
        <v>10519</v>
      </c>
      <c r="R9693" s="189">
        <v>5.82</v>
      </c>
    </row>
    <row r="9694" spans="1:18" x14ac:dyDescent="0.25">
      <c r="A9694" s="132">
        <v>1093352</v>
      </c>
      <c r="B9694" s="145" t="s">
        <v>9033</v>
      </c>
      <c r="C9694" s="132">
        <v>1000</v>
      </c>
      <c r="D9694" s="132" t="s">
        <v>20</v>
      </c>
      <c r="E9694" s="186" t="s">
        <v>20</v>
      </c>
      <c r="F9694" s="132" t="s">
        <v>20</v>
      </c>
      <c r="G9694" s="132" t="s">
        <v>20</v>
      </c>
      <c r="H9694" s="132" t="s">
        <v>20</v>
      </c>
      <c r="I9694" s="132" t="s">
        <v>20</v>
      </c>
      <c r="J9694" s="133">
        <v>1.4</v>
      </c>
      <c r="K9694" s="133">
        <v>1.4</v>
      </c>
      <c r="L9694" s="133">
        <v>0.43</v>
      </c>
      <c r="M9694" s="134" t="str">
        <f t="shared" si="151"/>
        <v>P</v>
      </c>
      <c r="N9694" s="171" t="s">
        <v>10682</v>
      </c>
      <c r="O9694" s="146" t="s">
        <v>1506</v>
      </c>
      <c r="P9694" s="146" t="s">
        <v>9526</v>
      </c>
      <c r="Q9694" s="147" t="s">
        <v>10519</v>
      </c>
      <c r="R9694" s="187">
        <v>30</v>
      </c>
    </row>
    <row r="9695" spans="1:18" x14ac:dyDescent="0.25">
      <c r="A9695" s="135">
        <v>1093353</v>
      </c>
      <c r="B9695" s="148" t="s">
        <v>9034</v>
      </c>
      <c r="C9695" s="135">
        <v>6</v>
      </c>
      <c r="D9695" s="135" t="s">
        <v>20</v>
      </c>
      <c r="E9695" s="188" t="s">
        <v>20</v>
      </c>
      <c r="F9695" s="135" t="s">
        <v>20</v>
      </c>
      <c r="G9695" s="135" t="s">
        <v>20</v>
      </c>
      <c r="H9695" s="135" t="s">
        <v>20</v>
      </c>
      <c r="I9695" s="135" t="s">
        <v>20</v>
      </c>
      <c r="J9695" s="136">
        <v>3.75</v>
      </c>
      <c r="K9695" s="136">
        <v>2.94</v>
      </c>
      <c r="L9695" s="136">
        <v>1.8</v>
      </c>
      <c r="M9695" s="137" t="str">
        <f t="shared" si="151"/>
        <v>P</v>
      </c>
      <c r="N9695" s="172" t="s">
        <v>10682</v>
      </c>
      <c r="O9695" s="149" t="s">
        <v>1506</v>
      </c>
      <c r="P9695" s="149" t="s">
        <v>9496</v>
      </c>
      <c r="Q9695" s="150" t="s">
        <v>10519</v>
      </c>
      <c r="R9695" s="189">
        <v>5.88</v>
      </c>
    </row>
    <row r="9696" spans="1:18" x14ac:dyDescent="0.25">
      <c r="A9696" s="132">
        <v>1093354</v>
      </c>
      <c r="B9696" s="145" t="s">
        <v>9035</v>
      </c>
      <c r="C9696" s="132">
        <v>1000</v>
      </c>
      <c r="D9696" s="132" t="s">
        <v>20</v>
      </c>
      <c r="E9696" s="186" t="s">
        <v>20</v>
      </c>
      <c r="F9696" s="132" t="s">
        <v>20</v>
      </c>
      <c r="G9696" s="132" t="s">
        <v>20</v>
      </c>
      <c r="H9696" s="132" t="s">
        <v>20</v>
      </c>
      <c r="I9696" s="132" t="s">
        <v>20</v>
      </c>
      <c r="J9696" s="133">
        <v>1.4</v>
      </c>
      <c r="K9696" s="133">
        <v>1.4</v>
      </c>
      <c r="L9696" s="133">
        <v>0.43</v>
      </c>
      <c r="M9696" s="134" t="str">
        <f t="shared" si="151"/>
        <v>P</v>
      </c>
      <c r="N9696" s="171" t="s">
        <v>10682</v>
      </c>
      <c r="O9696" s="146" t="s">
        <v>1506</v>
      </c>
      <c r="P9696" s="146" t="s">
        <v>9526</v>
      </c>
      <c r="Q9696" s="147" t="s">
        <v>10519</v>
      </c>
      <c r="R9696" s="187">
        <v>30</v>
      </c>
    </row>
    <row r="9697" spans="1:18" x14ac:dyDescent="0.25">
      <c r="A9697" s="135">
        <v>1093355</v>
      </c>
      <c r="B9697" s="148" t="s">
        <v>9036</v>
      </c>
      <c r="C9697" s="135">
        <v>6</v>
      </c>
      <c r="D9697" s="135" t="s">
        <v>20</v>
      </c>
      <c r="E9697" s="188" t="s">
        <v>20</v>
      </c>
      <c r="F9697" s="135" t="s">
        <v>20</v>
      </c>
      <c r="G9697" s="135" t="s">
        <v>20</v>
      </c>
      <c r="H9697" s="135" t="s">
        <v>20</v>
      </c>
      <c r="I9697" s="135" t="s">
        <v>20</v>
      </c>
      <c r="J9697" s="136">
        <v>3.76</v>
      </c>
      <c r="K9697" s="136">
        <v>2.96</v>
      </c>
      <c r="L9697" s="136">
        <v>1.73</v>
      </c>
      <c r="M9697" s="137" t="str">
        <f t="shared" si="151"/>
        <v>P</v>
      </c>
      <c r="N9697" s="172" t="s">
        <v>10682</v>
      </c>
      <c r="O9697" s="149" t="s">
        <v>1500</v>
      </c>
      <c r="P9697" s="149" t="s">
        <v>9418</v>
      </c>
      <c r="Q9697" s="150" t="s">
        <v>10519</v>
      </c>
      <c r="R9697" s="189">
        <v>4.567164179104477</v>
      </c>
    </row>
    <row r="9698" spans="1:18" x14ac:dyDescent="0.25">
      <c r="A9698" s="132">
        <v>1093356</v>
      </c>
      <c r="B9698" s="145" t="s">
        <v>9037</v>
      </c>
      <c r="C9698" s="132">
        <v>6</v>
      </c>
      <c r="D9698" s="132" t="s">
        <v>20</v>
      </c>
      <c r="E9698" s="186" t="s">
        <v>20</v>
      </c>
      <c r="F9698" s="132" t="s">
        <v>20</v>
      </c>
      <c r="G9698" s="132" t="s">
        <v>20</v>
      </c>
      <c r="H9698" s="132" t="s">
        <v>20</v>
      </c>
      <c r="I9698" s="132" t="s">
        <v>20</v>
      </c>
      <c r="J9698" s="133">
        <v>3.76</v>
      </c>
      <c r="K9698" s="133">
        <v>2.96</v>
      </c>
      <c r="L9698" s="133">
        <v>1.73</v>
      </c>
      <c r="M9698" s="134" t="str">
        <f t="shared" si="151"/>
        <v>P</v>
      </c>
      <c r="N9698" s="171" t="s">
        <v>10682</v>
      </c>
      <c r="O9698" s="146" t="s">
        <v>1500</v>
      </c>
      <c r="P9698" s="146" t="s">
        <v>9418</v>
      </c>
      <c r="Q9698" s="147" t="s">
        <v>10519</v>
      </c>
      <c r="R9698" s="187">
        <v>4.4776119402985071</v>
      </c>
    </row>
    <row r="9699" spans="1:18" x14ac:dyDescent="0.25">
      <c r="A9699" s="135">
        <v>1093357</v>
      </c>
      <c r="B9699" s="148" t="s">
        <v>9038</v>
      </c>
      <c r="C9699" s="135">
        <v>6</v>
      </c>
      <c r="D9699" s="135">
        <v>60</v>
      </c>
      <c r="E9699" s="188" t="s">
        <v>21</v>
      </c>
      <c r="F9699" s="135">
        <v>80</v>
      </c>
      <c r="G9699" s="135" t="s">
        <v>20</v>
      </c>
      <c r="H9699" s="135" t="s">
        <v>20</v>
      </c>
      <c r="I9699" s="135" t="s">
        <v>20</v>
      </c>
      <c r="J9699" s="136">
        <v>3.78</v>
      </c>
      <c r="K9699" s="136">
        <v>2.98</v>
      </c>
      <c r="L9699" s="136">
        <v>1.86</v>
      </c>
      <c r="M9699" s="137" t="str">
        <f t="shared" si="151"/>
        <v>P</v>
      </c>
      <c r="N9699" s="172" t="s">
        <v>10682</v>
      </c>
      <c r="O9699" s="149" t="s">
        <v>1506</v>
      </c>
      <c r="P9699" s="149" t="s">
        <v>9496</v>
      </c>
      <c r="Q9699" s="150" t="s">
        <v>10519</v>
      </c>
      <c r="R9699" s="189">
        <v>5.82</v>
      </c>
    </row>
    <row r="9700" spans="1:18" x14ac:dyDescent="0.25">
      <c r="A9700" s="132">
        <v>1093358</v>
      </c>
      <c r="B9700" s="145" t="s">
        <v>9039</v>
      </c>
      <c r="C9700" s="132">
        <v>6</v>
      </c>
      <c r="D9700" s="132" t="s">
        <v>20</v>
      </c>
      <c r="E9700" s="186" t="s">
        <v>20</v>
      </c>
      <c r="F9700" s="132" t="s">
        <v>20</v>
      </c>
      <c r="G9700" s="132" t="s">
        <v>20</v>
      </c>
      <c r="H9700" s="132" t="s">
        <v>20</v>
      </c>
      <c r="I9700" s="132" t="s">
        <v>20</v>
      </c>
      <c r="J9700" s="133">
        <v>3.76</v>
      </c>
      <c r="K9700" s="133">
        <v>2.96</v>
      </c>
      <c r="L9700" s="133">
        <v>1.73</v>
      </c>
      <c r="M9700" s="134" t="str">
        <f t="shared" si="151"/>
        <v>P</v>
      </c>
      <c r="N9700" s="171" t="s">
        <v>10682</v>
      </c>
      <c r="O9700" s="146" t="s">
        <v>1500</v>
      </c>
      <c r="P9700" s="146" t="s">
        <v>9418</v>
      </c>
      <c r="Q9700" s="147" t="s">
        <v>10519</v>
      </c>
      <c r="R9700" s="187">
        <v>4.522388059701492</v>
      </c>
    </row>
    <row r="9701" spans="1:18" x14ac:dyDescent="0.25">
      <c r="A9701" s="135">
        <v>1093359</v>
      </c>
      <c r="B9701" s="148" t="s">
        <v>9040</v>
      </c>
      <c r="C9701" s="135">
        <v>6</v>
      </c>
      <c r="D9701" s="135">
        <v>60</v>
      </c>
      <c r="E9701" s="188" t="s">
        <v>21</v>
      </c>
      <c r="F9701" s="135">
        <v>80</v>
      </c>
      <c r="G9701" s="135" t="s">
        <v>20</v>
      </c>
      <c r="H9701" s="135" t="s">
        <v>20</v>
      </c>
      <c r="I9701" s="135" t="s">
        <v>20</v>
      </c>
      <c r="J9701" s="136">
        <v>3.78</v>
      </c>
      <c r="K9701" s="136">
        <v>1.98</v>
      </c>
      <c r="L9701" s="136">
        <v>1.86</v>
      </c>
      <c r="M9701" s="137" t="str">
        <f t="shared" si="151"/>
        <v>P</v>
      </c>
      <c r="N9701" s="172" t="s">
        <v>10682</v>
      </c>
      <c r="O9701" s="149" t="s">
        <v>1506</v>
      </c>
      <c r="P9701" s="149" t="s">
        <v>9496</v>
      </c>
      <c r="Q9701" s="150" t="s">
        <v>10519</v>
      </c>
      <c r="R9701" s="189">
        <v>5.82</v>
      </c>
    </row>
    <row r="9702" spans="1:18" x14ac:dyDescent="0.25">
      <c r="A9702" s="132">
        <v>1093360</v>
      </c>
      <c r="B9702" s="145" t="s">
        <v>9041</v>
      </c>
      <c r="C9702" s="132">
        <v>6</v>
      </c>
      <c r="D9702" s="132" t="s">
        <v>20</v>
      </c>
      <c r="E9702" s="186" t="s">
        <v>20</v>
      </c>
      <c r="F9702" s="132" t="s">
        <v>20</v>
      </c>
      <c r="G9702" s="132" t="s">
        <v>20</v>
      </c>
      <c r="H9702" s="132" t="s">
        <v>20</v>
      </c>
      <c r="I9702" s="132" t="s">
        <v>20</v>
      </c>
      <c r="J9702" s="133">
        <v>3.76</v>
      </c>
      <c r="K9702" s="133">
        <v>2.96</v>
      </c>
      <c r="L9702" s="133">
        <v>1.73</v>
      </c>
      <c r="M9702" s="134" t="str">
        <f t="shared" si="151"/>
        <v>P</v>
      </c>
      <c r="N9702" s="171" t="s">
        <v>10682</v>
      </c>
      <c r="O9702" s="146" t="s">
        <v>1500</v>
      </c>
      <c r="P9702" s="146" t="s">
        <v>9418</v>
      </c>
      <c r="Q9702" s="147" t="s">
        <v>10519</v>
      </c>
      <c r="R9702" s="187">
        <v>4.455223880597015</v>
      </c>
    </row>
    <row r="9703" spans="1:18" x14ac:dyDescent="0.25">
      <c r="A9703" s="135">
        <v>1093361</v>
      </c>
      <c r="B9703" s="148" t="s">
        <v>9042</v>
      </c>
      <c r="C9703" s="135">
        <v>6</v>
      </c>
      <c r="D9703" s="135">
        <v>60</v>
      </c>
      <c r="E9703" s="188" t="s">
        <v>21</v>
      </c>
      <c r="F9703" s="135">
        <v>80</v>
      </c>
      <c r="G9703" s="135" t="s">
        <v>20</v>
      </c>
      <c r="H9703" s="135" t="s">
        <v>20</v>
      </c>
      <c r="I9703" s="135" t="s">
        <v>20</v>
      </c>
      <c r="J9703" s="136">
        <v>3.78</v>
      </c>
      <c r="K9703" s="136">
        <v>2.98</v>
      </c>
      <c r="L9703" s="136">
        <v>1.86</v>
      </c>
      <c r="M9703" s="137" t="str">
        <f t="shared" si="151"/>
        <v>P</v>
      </c>
      <c r="N9703" s="172" t="s">
        <v>10682</v>
      </c>
      <c r="O9703" s="149" t="s">
        <v>1506</v>
      </c>
      <c r="P9703" s="149" t="s">
        <v>9496</v>
      </c>
      <c r="Q9703" s="150" t="s">
        <v>10519</v>
      </c>
      <c r="R9703" s="189">
        <v>5.82</v>
      </c>
    </row>
    <row r="9704" spans="1:18" x14ac:dyDescent="0.25">
      <c r="A9704" s="132">
        <v>1093362</v>
      </c>
      <c r="B9704" s="145" t="s">
        <v>9043</v>
      </c>
      <c r="C9704" s="132">
        <v>6</v>
      </c>
      <c r="D9704" s="132">
        <v>48</v>
      </c>
      <c r="E9704" s="186" t="s">
        <v>20</v>
      </c>
      <c r="F9704" s="132" t="s">
        <v>20</v>
      </c>
      <c r="G9704" s="132" t="s">
        <v>20</v>
      </c>
      <c r="H9704" s="132" t="s">
        <v>20</v>
      </c>
      <c r="I9704" s="132" t="s">
        <v>20</v>
      </c>
      <c r="J9704" s="133">
        <v>5.83</v>
      </c>
      <c r="K9704" s="133">
        <v>2.5</v>
      </c>
      <c r="L9704" s="133">
        <v>1.8</v>
      </c>
      <c r="M9704" s="134" t="str">
        <f t="shared" si="151"/>
        <v>P</v>
      </c>
      <c r="N9704" s="171" t="s">
        <v>10682</v>
      </c>
      <c r="O9704" s="146" t="s">
        <v>1506</v>
      </c>
      <c r="P9704" s="146" t="s">
        <v>9496</v>
      </c>
      <c r="Q9704" s="147" t="s">
        <v>10519</v>
      </c>
      <c r="R9704" s="187">
        <v>6.8999999999999995</v>
      </c>
    </row>
    <row r="9705" spans="1:18" x14ac:dyDescent="0.25">
      <c r="A9705" s="135">
        <v>1093363</v>
      </c>
      <c r="B9705" s="148" t="s">
        <v>9044</v>
      </c>
      <c r="C9705" s="135">
        <v>6</v>
      </c>
      <c r="D9705" s="135" t="s">
        <v>20</v>
      </c>
      <c r="E9705" s="188" t="s">
        <v>20</v>
      </c>
      <c r="F9705" s="135" t="s">
        <v>20</v>
      </c>
      <c r="G9705" s="135" t="s">
        <v>20</v>
      </c>
      <c r="H9705" s="135" t="s">
        <v>20</v>
      </c>
      <c r="I9705" s="135" t="s">
        <v>20</v>
      </c>
      <c r="J9705" s="136">
        <v>5.8</v>
      </c>
      <c r="K9705" s="136">
        <v>2.4300000000000002</v>
      </c>
      <c r="L9705" s="136">
        <v>1.73</v>
      </c>
      <c r="M9705" s="137" t="str">
        <f t="shared" si="151"/>
        <v>P</v>
      </c>
      <c r="N9705" s="172" t="s">
        <v>10682</v>
      </c>
      <c r="O9705" s="149" t="s">
        <v>1500</v>
      </c>
      <c r="P9705" s="149" t="s">
        <v>9418</v>
      </c>
      <c r="Q9705" s="150" t="s">
        <v>10519</v>
      </c>
      <c r="R9705" s="189">
        <v>4.9253731343283569</v>
      </c>
    </row>
    <row r="9706" spans="1:18" x14ac:dyDescent="0.25">
      <c r="A9706" s="132">
        <v>1093364</v>
      </c>
      <c r="B9706" s="145" t="s">
        <v>9045</v>
      </c>
      <c r="C9706" s="132">
        <v>6</v>
      </c>
      <c r="D9706" s="132">
        <v>48</v>
      </c>
      <c r="E9706" s="186" t="s">
        <v>21</v>
      </c>
      <c r="F9706" s="132">
        <v>64</v>
      </c>
      <c r="G9706" s="132" t="s">
        <v>20</v>
      </c>
      <c r="H9706" s="132" t="s">
        <v>20</v>
      </c>
      <c r="I9706" s="132" t="s">
        <v>20</v>
      </c>
      <c r="J9706" s="133">
        <v>5.85</v>
      </c>
      <c r="K9706" s="133">
        <v>2.5</v>
      </c>
      <c r="L9706" s="133">
        <v>1.86</v>
      </c>
      <c r="M9706" s="134" t="str">
        <f t="shared" si="151"/>
        <v>P</v>
      </c>
      <c r="N9706" s="171" t="s">
        <v>10682</v>
      </c>
      <c r="O9706" s="146" t="s">
        <v>1506</v>
      </c>
      <c r="P9706" s="146" t="s">
        <v>9496</v>
      </c>
      <c r="Q9706" s="147" t="s">
        <v>10519</v>
      </c>
      <c r="R9706" s="187">
        <v>6.8999999999999995</v>
      </c>
    </row>
    <row r="9707" spans="1:18" x14ac:dyDescent="0.25">
      <c r="A9707" s="135">
        <v>1093365</v>
      </c>
      <c r="B9707" s="148" t="s">
        <v>9046</v>
      </c>
      <c r="C9707" s="135">
        <v>6</v>
      </c>
      <c r="D9707" s="135" t="s">
        <v>20</v>
      </c>
      <c r="E9707" s="188" t="s">
        <v>20</v>
      </c>
      <c r="F9707" s="135" t="s">
        <v>20</v>
      </c>
      <c r="G9707" s="135" t="s">
        <v>20</v>
      </c>
      <c r="H9707" s="135" t="s">
        <v>20</v>
      </c>
      <c r="I9707" s="135" t="s">
        <v>20</v>
      </c>
      <c r="J9707" s="136">
        <v>5.8</v>
      </c>
      <c r="K9707" s="136">
        <v>2.4300000000000002</v>
      </c>
      <c r="L9707" s="136">
        <v>1.73</v>
      </c>
      <c r="M9707" s="137" t="str">
        <f t="shared" si="151"/>
        <v>P</v>
      </c>
      <c r="N9707" s="172" t="s">
        <v>10682</v>
      </c>
      <c r="O9707" s="149" t="s">
        <v>1500</v>
      </c>
      <c r="P9707" s="149" t="s">
        <v>9418</v>
      </c>
      <c r="Q9707" s="150" t="s">
        <v>10519</v>
      </c>
      <c r="R9707" s="189">
        <v>4.8805970149253728</v>
      </c>
    </row>
    <row r="9708" spans="1:18" x14ac:dyDescent="0.25">
      <c r="A9708" s="132">
        <v>1093366</v>
      </c>
      <c r="B9708" s="145" t="s">
        <v>9047</v>
      </c>
      <c r="C9708" s="132">
        <v>6</v>
      </c>
      <c r="D9708" s="132" t="s">
        <v>20</v>
      </c>
      <c r="E9708" s="186" t="s">
        <v>20</v>
      </c>
      <c r="F9708" s="132" t="s">
        <v>20</v>
      </c>
      <c r="G9708" s="132" t="s">
        <v>20</v>
      </c>
      <c r="H9708" s="132" t="s">
        <v>20</v>
      </c>
      <c r="I9708" s="132" t="s">
        <v>20</v>
      </c>
      <c r="J9708" s="133">
        <v>5.83</v>
      </c>
      <c r="K9708" s="133">
        <v>2.5</v>
      </c>
      <c r="L9708" s="133">
        <v>1.8</v>
      </c>
      <c r="M9708" s="134" t="str">
        <f t="shared" si="151"/>
        <v>P</v>
      </c>
      <c r="N9708" s="171" t="s">
        <v>10682</v>
      </c>
      <c r="O9708" s="146" t="s">
        <v>1506</v>
      </c>
      <c r="P9708" s="146" t="s">
        <v>9496</v>
      </c>
      <c r="Q9708" s="147" t="s">
        <v>10519</v>
      </c>
      <c r="R9708" s="187">
        <v>6.8999999999999995</v>
      </c>
    </row>
    <row r="9709" spans="1:18" x14ac:dyDescent="0.25">
      <c r="A9709" s="135">
        <v>1093367</v>
      </c>
      <c r="B9709" s="148" t="s">
        <v>9048</v>
      </c>
      <c r="C9709" s="135">
        <v>6</v>
      </c>
      <c r="D9709" s="135" t="s">
        <v>20</v>
      </c>
      <c r="E9709" s="188" t="s">
        <v>20</v>
      </c>
      <c r="F9709" s="135" t="s">
        <v>20</v>
      </c>
      <c r="G9709" s="135" t="s">
        <v>20</v>
      </c>
      <c r="H9709" s="135" t="s">
        <v>20</v>
      </c>
      <c r="I9709" s="135" t="s">
        <v>20</v>
      </c>
      <c r="J9709" s="136">
        <v>5.8</v>
      </c>
      <c r="K9709" s="136">
        <v>2.4300000000000002</v>
      </c>
      <c r="L9709" s="136">
        <v>1.73</v>
      </c>
      <c r="M9709" s="137" t="str">
        <f t="shared" si="151"/>
        <v>P</v>
      </c>
      <c r="N9709" s="172" t="s">
        <v>10682</v>
      </c>
      <c r="O9709" s="149" t="s">
        <v>1500</v>
      </c>
      <c r="P9709" s="149" t="s">
        <v>9418</v>
      </c>
      <c r="Q9709" s="150" t="s">
        <v>10519</v>
      </c>
      <c r="R9709" s="189">
        <v>4.9701492537313436</v>
      </c>
    </row>
    <row r="9710" spans="1:18" x14ac:dyDescent="0.25">
      <c r="A9710" s="132">
        <v>1093368</v>
      </c>
      <c r="B9710" s="145" t="s">
        <v>9049</v>
      </c>
      <c r="C9710" s="132">
        <v>6</v>
      </c>
      <c r="D9710" s="132">
        <v>36</v>
      </c>
      <c r="E9710" s="186" t="s">
        <v>20</v>
      </c>
      <c r="F9710" s="132" t="s">
        <v>20</v>
      </c>
      <c r="G9710" s="132" t="s">
        <v>20</v>
      </c>
      <c r="H9710" s="132" t="s">
        <v>20</v>
      </c>
      <c r="I9710" s="132" t="s">
        <v>20</v>
      </c>
      <c r="J9710" s="133">
        <v>5.83</v>
      </c>
      <c r="K9710" s="133">
        <v>2.6</v>
      </c>
      <c r="L9710" s="133">
        <v>1.8</v>
      </c>
      <c r="M9710" s="134" t="str">
        <f t="shared" si="151"/>
        <v>P</v>
      </c>
      <c r="N9710" s="171" t="s">
        <v>10682</v>
      </c>
      <c r="O9710" s="146" t="s">
        <v>1506</v>
      </c>
      <c r="P9710" s="146" t="s">
        <v>9496</v>
      </c>
      <c r="Q9710" s="147" t="s">
        <v>10519</v>
      </c>
      <c r="R9710" s="187">
        <v>8.1000000000000014</v>
      </c>
    </row>
    <row r="9711" spans="1:18" x14ac:dyDescent="0.25">
      <c r="A9711" s="135">
        <v>1093369</v>
      </c>
      <c r="B9711" s="148" t="s">
        <v>9050</v>
      </c>
      <c r="C9711" s="135">
        <v>6</v>
      </c>
      <c r="D9711" s="135" t="s">
        <v>20</v>
      </c>
      <c r="E9711" s="188" t="s">
        <v>20</v>
      </c>
      <c r="F9711" s="135" t="s">
        <v>20</v>
      </c>
      <c r="G9711" s="135" t="s">
        <v>20</v>
      </c>
      <c r="H9711" s="135" t="s">
        <v>20</v>
      </c>
      <c r="I9711" s="135" t="s">
        <v>20</v>
      </c>
      <c r="J9711" s="136">
        <v>5.8</v>
      </c>
      <c r="K9711" s="136">
        <v>2.4300000000000002</v>
      </c>
      <c r="L9711" s="136">
        <v>1.73</v>
      </c>
      <c r="M9711" s="137" t="str">
        <f t="shared" si="151"/>
        <v>P</v>
      </c>
      <c r="N9711" s="172" t="s">
        <v>10682</v>
      </c>
      <c r="O9711" s="149" t="s">
        <v>1500</v>
      </c>
      <c r="P9711" s="149" t="s">
        <v>9418</v>
      </c>
      <c r="Q9711" s="150" t="s">
        <v>10519</v>
      </c>
      <c r="R9711" s="189">
        <v>4.9253731343283569</v>
      </c>
    </row>
    <row r="9712" spans="1:18" x14ac:dyDescent="0.25">
      <c r="A9712" s="132">
        <v>1093370</v>
      </c>
      <c r="B9712" s="145" t="s">
        <v>9051</v>
      </c>
      <c r="C9712" s="132">
        <v>1000</v>
      </c>
      <c r="D9712" s="132" t="s">
        <v>20</v>
      </c>
      <c r="E9712" s="186" t="s">
        <v>20</v>
      </c>
      <c r="F9712" s="132" t="s">
        <v>20</v>
      </c>
      <c r="G9712" s="132" t="s">
        <v>20</v>
      </c>
      <c r="H9712" s="132" t="s">
        <v>20</v>
      </c>
      <c r="I9712" s="132" t="s">
        <v>20</v>
      </c>
      <c r="J9712" s="133">
        <v>1.4</v>
      </c>
      <c r="K9712" s="133">
        <v>1.4</v>
      </c>
      <c r="L9712" s="133">
        <v>0.43</v>
      </c>
      <c r="M9712" s="134" t="str">
        <f t="shared" si="151"/>
        <v>P</v>
      </c>
      <c r="N9712" s="171" t="s">
        <v>10682</v>
      </c>
      <c r="O9712" s="146" t="s">
        <v>1506</v>
      </c>
      <c r="P9712" s="146" t="s">
        <v>9526</v>
      </c>
      <c r="Q9712" s="147" t="s">
        <v>10519</v>
      </c>
      <c r="R9712" s="187">
        <v>30.83</v>
      </c>
    </row>
    <row r="9713" spans="1:18" x14ac:dyDescent="0.25">
      <c r="A9713" s="135">
        <v>1093371</v>
      </c>
      <c r="B9713" s="148" t="s">
        <v>9052</v>
      </c>
      <c r="C9713" s="135">
        <v>1000</v>
      </c>
      <c r="D9713" s="135" t="s">
        <v>20</v>
      </c>
      <c r="E9713" s="188" t="s">
        <v>20</v>
      </c>
      <c r="F9713" s="135" t="s">
        <v>20</v>
      </c>
      <c r="G9713" s="135" t="s">
        <v>20</v>
      </c>
      <c r="H9713" s="135" t="s">
        <v>20</v>
      </c>
      <c r="I9713" s="135" t="s">
        <v>20</v>
      </c>
      <c r="J9713" s="136">
        <v>1.4</v>
      </c>
      <c r="K9713" s="136">
        <v>1.4</v>
      </c>
      <c r="L9713" s="136">
        <v>0.43</v>
      </c>
      <c r="M9713" s="137" t="str">
        <f t="shared" si="151"/>
        <v>P</v>
      </c>
      <c r="N9713" s="172" t="s">
        <v>10682</v>
      </c>
      <c r="O9713" s="149" t="s">
        <v>1506</v>
      </c>
      <c r="P9713" s="149" t="s">
        <v>9526</v>
      </c>
      <c r="Q9713" s="150" t="s">
        <v>10519</v>
      </c>
      <c r="R9713" s="189">
        <v>30.83</v>
      </c>
    </row>
    <row r="9714" spans="1:18" x14ac:dyDescent="0.25">
      <c r="A9714" s="132">
        <v>1093372</v>
      </c>
      <c r="B9714" s="145" t="s">
        <v>9053</v>
      </c>
      <c r="C9714" s="132">
        <v>6</v>
      </c>
      <c r="D9714" s="132" t="s">
        <v>20</v>
      </c>
      <c r="E9714" s="186" t="s">
        <v>20</v>
      </c>
      <c r="F9714" s="132" t="s">
        <v>20</v>
      </c>
      <c r="G9714" s="132" t="s">
        <v>20</v>
      </c>
      <c r="H9714" s="132" t="s">
        <v>20</v>
      </c>
      <c r="I9714" s="132" t="s">
        <v>20</v>
      </c>
      <c r="J9714" s="133">
        <v>1.8</v>
      </c>
      <c r="K9714" s="133">
        <v>2.7</v>
      </c>
      <c r="L9714" s="133">
        <v>0.2</v>
      </c>
      <c r="M9714" s="134" t="str">
        <f t="shared" si="151"/>
        <v>P</v>
      </c>
      <c r="N9714" s="171" t="s">
        <v>10682</v>
      </c>
      <c r="O9714" s="146" t="s">
        <v>1500</v>
      </c>
      <c r="P9714" s="146" t="s">
        <v>9456</v>
      </c>
      <c r="Q9714" s="147" t="s">
        <v>10519</v>
      </c>
      <c r="R9714" s="187">
        <v>0.51492537313432829</v>
      </c>
    </row>
    <row r="9715" spans="1:18" x14ac:dyDescent="0.25">
      <c r="A9715" s="135">
        <v>1093373</v>
      </c>
      <c r="B9715" s="148" t="s">
        <v>9054</v>
      </c>
      <c r="C9715" s="135">
        <v>1000</v>
      </c>
      <c r="D9715" s="135" t="s">
        <v>20</v>
      </c>
      <c r="E9715" s="188" t="s">
        <v>20</v>
      </c>
      <c r="F9715" s="135" t="s">
        <v>20</v>
      </c>
      <c r="G9715" s="135" t="s">
        <v>20</v>
      </c>
      <c r="H9715" s="135" t="s">
        <v>20</v>
      </c>
      <c r="I9715" s="135" t="s">
        <v>20</v>
      </c>
      <c r="J9715" s="136">
        <v>1.4</v>
      </c>
      <c r="K9715" s="136">
        <v>1.4</v>
      </c>
      <c r="L9715" s="136">
        <v>0.43</v>
      </c>
      <c r="M9715" s="137" t="str">
        <f t="shared" si="151"/>
        <v>P</v>
      </c>
      <c r="N9715" s="172" t="s">
        <v>10682</v>
      </c>
      <c r="O9715" s="149" t="s">
        <v>1506</v>
      </c>
      <c r="P9715" s="149" t="s">
        <v>9526</v>
      </c>
      <c r="Q9715" s="150" t="s">
        <v>10519</v>
      </c>
      <c r="R9715" s="189">
        <v>30</v>
      </c>
    </row>
    <row r="9716" spans="1:18" x14ac:dyDescent="0.25">
      <c r="A9716" s="132">
        <v>1093375</v>
      </c>
      <c r="B9716" s="145" t="s">
        <v>9055</v>
      </c>
      <c r="C9716" s="132">
        <v>1000</v>
      </c>
      <c r="D9716" s="132" t="s">
        <v>20</v>
      </c>
      <c r="E9716" s="186" t="s">
        <v>20</v>
      </c>
      <c r="F9716" s="132" t="s">
        <v>20</v>
      </c>
      <c r="G9716" s="132" t="s">
        <v>20</v>
      </c>
      <c r="H9716" s="132" t="s">
        <v>20</v>
      </c>
      <c r="I9716" s="132" t="s">
        <v>20</v>
      </c>
      <c r="J9716" s="133">
        <v>1.4</v>
      </c>
      <c r="K9716" s="133">
        <v>1.4</v>
      </c>
      <c r="L9716" s="133">
        <v>0.43</v>
      </c>
      <c r="M9716" s="134" t="str">
        <f t="shared" si="151"/>
        <v>P</v>
      </c>
      <c r="N9716" s="171" t="s">
        <v>10682</v>
      </c>
      <c r="O9716" s="146" t="s">
        <v>1506</v>
      </c>
      <c r="P9716" s="146" t="s">
        <v>9526</v>
      </c>
      <c r="Q9716" s="147" t="s">
        <v>10519</v>
      </c>
      <c r="R9716" s="187">
        <v>30.83</v>
      </c>
    </row>
    <row r="9717" spans="1:18" x14ac:dyDescent="0.25">
      <c r="A9717" s="135">
        <v>1093376</v>
      </c>
      <c r="B9717" s="148" t="s">
        <v>9056</v>
      </c>
      <c r="C9717" s="135">
        <v>1000</v>
      </c>
      <c r="D9717" s="135" t="s">
        <v>20</v>
      </c>
      <c r="E9717" s="188" t="s">
        <v>20</v>
      </c>
      <c r="F9717" s="135" t="s">
        <v>20</v>
      </c>
      <c r="G9717" s="135" t="s">
        <v>20</v>
      </c>
      <c r="H9717" s="135" t="s">
        <v>20</v>
      </c>
      <c r="I9717" s="135" t="s">
        <v>20</v>
      </c>
      <c r="J9717" s="136">
        <v>1.4</v>
      </c>
      <c r="K9717" s="136">
        <v>1.4</v>
      </c>
      <c r="L9717" s="136">
        <v>0.43</v>
      </c>
      <c r="M9717" s="137" t="str">
        <f t="shared" si="151"/>
        <v>P</v>
      </c>
      <c r="N9717" s="172" t="s">
        <v>10682</v>
      </c>
      <c r="O9717" s="149" t="s">
        <v>1506</v>
      </c>
      <c r="P9717" s="149" t="s">
        <v>9526</v>
      </c>
      <c r="Q9717" s="150" t="s">
        <v>10519</v>
      </c>
      <c r="R9717" s="189">
        <v>30</v>
      </c>
    </row>
    <row r="9718" spans="1:18" x14ac:dyDescent="0.25">
      <c r="A9718" s="132">
        <v>1093377</v>
      </c>
      <c r="B9718" s="145" t="s">
        <v>9057</v>
      </c>
      <c r="C9718" s="132">
        <v>1000</v>
      </c>
      <c r="D9718" s="132" t="s">
        <v>20</v>
      </c>
      <c r="E9718" s="186" t="s">
        <v>20</v>
      </c>
      <c r="F9718" s="132" t="s">
        <v>20</v>
      </c>
      <c r="G9718" s="132" t="s">
        <v>20</v>
      </c>
      <c r="H9718" s="132" t="s">
        <v>20</v>
      </c>
      <c r="I9718" s="132" t="s">
        <v>20</v>
      </c>
      <c r="J9718" s="133">
        <v>1.4</v>
      </c>
      <c r="K9718" s="133">
        <v>1.4</v>
      </c>
      <c r="L9718" s="133">
        <v>0.43</v>
      </c>
      <c r="M9718" s="134" t="str">
        <f t="shared" si="151"/>
        <v>P</v>
      </c>
      <c r="N9718" s="171" t="s">
        <v>10682</v>
      </c>
      <c r="O9718" s="146" t="s">
        <v>1506</v>
      </c>
      <c r="P9718" s="146" t="s">
        <v>9526</v>
      </c>
      <c r="Q9718" s="147" t="s">
        <v>10519</v>
      </c>
      <c r="R9718" s="187">
        <v>30.83</v>
      </c>
    </row>
    <row r="9719" spans="1:18" x14ac:dyDescent="0.25">
      <c r="A9719" s="135">
        <v>1093382</v>
      </c>
      <c r="B9719" s="148" t="s">
        <v>9058</v>
      </c>
      <c r="C9719" s="135">
        <v>1000</v>
      </c>
      <c r="D9719" s="135" t="s">
        <v>20</v>
      </c>
      <c r="E9719" s="188" t="s">
        <v>20</v>
      </c>
      <c r="F9719" s="135" t="s">
        <v>20</v>
      </c>
      <c r="G9719" s="135" t="s">
        <v>20</v>
      </c>
      <c r="H9719" s="135" t="s">
        <v>20</v>
      </c>
      <c r="I9719" s="135" t="s">
        <v>20</v>
      </c>
      <c r="J9719" s="136">
        <v>1.4</v>
      </c>
      <c r="K9719" s="136">
        <v>1.4</v>
      </c>
      <c r="L9719" s="136">
        <v>0.43</v>
      </c>
      <c r="M9719" s="137" t="str">
        <f t="shared" si="151"/>
        <v>P</v>
      </c>
      <c r="N9719" s="172" t="s">
        <v>10682</v>
      </c>
      <c r="O9719" s="149" t="s">
        <v>1506</v>
      </c>
      <c r="P9719" s="149" t="s">
        <v>9526</v>
      </c>
      <c r="Q9719" s="150" t="s">
        <v>10519</v>
      </c>
      <c r="R9719" s="189">
        <v>30</v>
      </c>
    </row>
    <row r="9720" spans="1:18" x14ac:dyDescent="0.25">
      <c r="A9720" s="132">
        <v>1093384</v>
      </c>
      <c r="B9720" s="145" t="s">
        <v>9059</v>
      </c>
      <c r="C9720" s="132">
        <v>1000</v>
      </c>
      <c r="D9720" s="132" t="s">
        <v>20</v>
      </c>
      <c r="E9720" s="186" t="s">
        <v>20</v>
      </c>
      <c r="F9720" s="132" t="s">
        <v>20</v>
      </c>
      <c r="G9720" s="132" t="s">
        <v>20</v>
      </c>
      <c r="H9720" s="132" t="s">
        <v>20</v>
      </c>
      <c r="I9720" s="132" t="s">
        <v>20</v>
      </c>
      <c r="J9720" s="133">
        <v>1.4</v>
      </c>
      <c r="K9720" s="133">
        <v>1.4</v>
      </c>
      <c r="L9720" s="133">
        <v>0.43</v>
      </c>
      <c r="M9720" s="134" t="str">
        <f t="shared" si="151"/>
        <v>P</v>
      </c>
      <c r="N9720" s="171" t="s">
        <v>10682</v>
      </c>
      <c r="O9720" s="146" t="s">
        <v>1506</v>
      </c>
      <c r="P9720" s="146" t="s">
        <v>9526</v>
      </c>
      <c r="Q9720" s="147" t="s">
        <v>10519</v>
      </c>
      <c r="R9720" s="187">
        <v>30.83</v>
      </c>
    </row>
    <row r="9721" spans="1:18" x14ac:dyDescent="0.25">
      <c r="A9721" s="135">
        <v>1093385</v>
      </c>
      <c r="B9721" s="148" t="s">
        <v>9060</v>
      </c>
      <c r="C9721" s="135">
        <v>1000</v>
      </c>
      <c r="D9721" s="135" t="s">
        <v>20</v>
      </c>
      <c r="E9721" s="188" t="s">
        <v>20</v>
      </c>
      <c r="F9721" s="135" t="s">
        <v>20</v>
      </c>
      <c r="G9721" s="135" t="s">
        <v>20</v>
      </c>
      <c r="H9721" s="135" t="s">
        <v>20</v>
      </c>
      <c r="I9721" s="135" t="s">
        <v>20</v>
      </c>
      <c r="J9721" s="136">
        <v>1.4</v>
      </c>
      <c r="K9721" s="136">
        <v>1.4</v>
      </c>
      <c r="L9721" s="136">
        <v>0.43</v>
      </c>
      <c r="M9721" s="137" t="str">
        <f t="shared" si="151"/>
        <v>P</v>
      </c>
      <c r="N9721" s="172" t="s">
        <v>10682</v>
      </c>
      <c r="O9721" s="149" t="s">
        <v>1506</v>
      </c>
      <c r="P9721" s="149" t="s">
        <v>9526</v>
      </c>
      <c r="Q9721" s="150" t="s">
        <v>10519</v>
      </c>
      <c r="R9721" s="189">
        <v>30</v>
      </c>
    </row>
    <row r="9722" spans="1:18" x14ac:dyDescent="0.25">
      <c r="A9722" s="132">
        <v>1093386</v>
      </c>
      <c r="B9722" s="145" t="s">
        <v>9061</v>
      </c>
      <c r="C9722" s="132">
        <v>1000</v>
      </c>
      <c r="D9722" s="132" t="s">
        <v>20</v>
      </c>
      <c r="E9722" s="186" t="s">
        <v>20</v>
      </c>
      <c r="F9722" s="132" t="s">
        <v>20</v>
      </c>
      <c r="G9722" s="132" t="s">
        <v>20</v>
      </c>
      <c r="H9722" s="132" t="s">
        <v>20</v>
      </c>
      <c r="I9722" s="132" t="s">
        <v>20</v>
      </c>
      <c r="J9722" s="133">
        <v>1.4</v>
      </c>
      <c r="K9722" s="133">
        <v>1.4</v>
      </c>
      <c r="L9722" s="133">
        <v>0.43</v>
      </c>
      <c r="M9722" s="134" t="str">
        <f t="shared" si="151"/>
        <v>P</v>
      </c>
      <c r="N9722" s="171" t="s">
        <v>10682</v>
      </c>
      <c r="O9722" s="146" t="s">
        <v>1506</v>
      </c>
      <c r="P9722" s="146" t="s">
        <v>9526</v>
      </c>
      <c r="Q9722" s="147" t="s">
        <v>10519</v>
      </c>
      <c r="R9722" s="187">
        <v>30</v>
      </c>
    </row>
    <row r="9723" spans="1:18" x14ac:dyDescent="0.25">
      <c r="A9723" s="135">
        <v>1093387</v>
      </c>
      <c r="B9723" s="148" t="s">
        <v>9062</v>
      </c>
      <c r="C9723" s="135">
        <v>1000</v>
      </c>
      <c r="D9723" s="135" t="s">
        <v>20</v>
      </c>
      <c r="E9723" s="188" t="s">
        <v>20</v>
      </c>
      <c r="F9723" s="135" t="s">
        <v>20</v>
      </c>
      <c r="G9723" s="135" t="s">
        <v>20</v>
      </c>
      <c r="H9723" s="135" t="s">
        <v>20</v>
      </c>
      <c r="I9723" s="135" t="s">
        <v>20</v>
      </c>
      <c r="J9723" s="136">
        <v>1.4</v>
      </c>
      <c r="K9723" s="136">
        <v>1.4</v>
      </c>
      <c r="L9723" s="136">
        <v>0.43</v>
      </c>
      <c r="M9723" s="137" t="str">
        <f t="shared" si="151"/>
        <v>P</v>
      </c>
      <c r="N9723" s="172" t="s">
        <v>10682</v>
      </c>
      <c r="O9723" s="149" t="s">
        <v>1506</v>
      </c>
      <c r="P9723" s="149" t="s">
        <v>9526</v>
      </c>
      <c r="Q9723" s="150" t="s">
        <v>10519</v>
      </c>
      <c r="R9723" s="189">
        <v>30</v>
      </c>
    </row>
    <row r="9724" spans="1:18" x14ac:dyDescent="0.25">
      <c r="A9724" s="132">
        <v>1093388</v>
      </c>
      <c r="B9724" s="145" t="s">
        <v>9063</v>
      </c>
      <c r="C9724" s="132">
        <v>1000</v>
      </c>
      <c r="D9724" s="132" t="s">
        <v>20</v>
      </c>
      <c r="E9724" s="186" t="s">
        <v>20</v>
      </c>
      <c r="F9724" s="132" t="s">
        <v>20</v>
      </c>
      <c r="G9724" s="132" t="s">
        <v>20</v>
      </c>
      <c r="H9724" s="132" t="s">
        <v>20</v>
      </c>
      <c r="I9724" s="132" t="s">
        <v>20</v>
      </c>
      <c r="J9724" s="133">
        <v>1.4</v>
      </c>
      <c r="K9724" s="133">
        <v>1.4</v>
      </c>
      <c r="L9724" s="133">
        <v>0.43</v>
      </c>
      <c r="M9724" s="134" t="str">
        <f t="shared" si="151"/>
        <v>P</v>
      </c>
      <c r="N9724" s="171" t="s">
        <v>10682</v>
      </c>
      <c r="O9724" s="146" t="s">
        <v>1506</v>
      </c>
      <c r="P9724" s="146" t="s">
        <v>9526</v>
      </c>
      <c r="Q9724" s="147" t="s">
        <v>10519</v>
      </c>
      <c r="R9724" s="187">
        <v>30.83</v>
      </c>
    </row>
    <row r="9725" spans="1:18" x14ac:dyDescent="0.25">
      <c r="A9725" s="135">
        <v>1093389</v>
      </c>
      <c r="B9725" s="148" t="s">
        <v>9064</v>
      </c>
      <c r="C9725" s="135">
        <v>1000</v>
      </c>
      <c r="D9725" s="135" t="s">
        <v>20</v>
      </c>
      <c r="E9725" s="188" t="s">
        <v>20</v>
      </c>
      <c r="F9725" s="135" t="s">
        <v>20</v>
      </c>
      <c r="G9725" s="135" t="s">
        <v>20</v>
      </c>
      <c r="H9725" s="135" t="s">
        <v>20</v>
      </c>
      <c r="I9725" s="135" t="s">
        <v>20</v>
      </c>
      <c r="J9725" s="136">
        <v>1.4</v>
      </c>
      <c r="K9725" s="136">
        <v>1.4</v>
      </c>
      <c r="L9725" s="136">
        <v>0.43</v>
      </c>
      <c r="M9725" s="137" t="str">
        <f t="shared" si="151"/>
        <v>P</v>
      </c>
      <c r="N9725" s="172" t="s">
        <v>10682</v>
      </c>
      <c r="O9725" s="149" t="s">
        <v>1506</v>
      </c>
      <c r="P9725" s="149" t="s">
        <v>9526</v>
      </c>
      <c r="Q9725" s="150" t="s">
        <v>10519</v>
      </c>
      <c r="R9725" s="189">
        <v>30.83</v>
      </c>
    </row>
    <row r="9726" spans="1:18" x14ac:dyDescent="0.25">
      <c r="A9726" s="132">
        <v>1093390</v>
      </c>
      <c r="B9726" s="145" t="s">
        <v>9065</v>
      </c>
      <c r="C9726" s="132">
        <v>1000</v>
      </c>
      <c r="D9726" s="132" t="s">
        <v>20</v>
      </c>
      <c r="E9726" s="186" t="s">
        <v>20</v>
      </c>
      <c r="F9726" s="132" t="s">
        <v>20</v>
      </c>
      <c r="G9726" s="132" t="s">
        <v>20</v>
      </c>
      <c r="H9726" s="132" t="s">
        <v>20</v>
      </c>
      <c r="I9726" s="132" t="s">
        <v>20</v>
      </c>
      <c r="J9726" s="133">
        <v>1.4</v>
      </c>
      <c r="K9726" s="133">
        <v>1.4</v>
      </c>
      <c r="L9726" s="133">
        <v>0.43</v>
      </c>
      <c r="M9726" s="134" t="str">
        <f t="shared" si="151"/>
        <v>P</v>
      </c>
      <c r="N9726" s="171" t="s">
        <v>10682</v>
      </c>
      <c r="O9726" s="146" t="s">
        <v>1506</v>
      </c>
      <c r="P9726" s="146" t="s">
        <v>9526</v>
      </c>
      <c r="Q9726" s="147" t="s">
        <v>10519</v>
      </c>
      <c r="R9726" s="187">
        <v>30</v>
      </c>
    </row>
    <row r="9727" spans="1:18" x14ac:dyDescent="0.25">
      <c r="A9727" s="135">
        <v>1093391</v>
      </c>
      <c r="B9727" s="148" t="s">
        <v>9066</v>
      </c>
      <c r="C9727" s="135">
        <v>1000</v>
      </c>
      <c r="D9727" s="135" t="s">
        <v>20</v>
      </c>
      <c r="E9727" s="188" t="s">
        <v>20</v>
      </c>
      <c r="F9727" s="135" t="s">
        <v>20</v>
      </c>
      <c r="G9727" s="135" t="s">
        <v>20</v>
      </c>
      <c r="H9727" s="135" t="s">
        <v>20</v>
      </c>
      <c r="I9727" s="135" t="s">
        <v>20</v>
      </c>
      <c r="J9727" s="136">
        <v>1.4</v>
      </c>
      <c r="K9727" s="136">
        <v>1.4</v>
      </c>
      <c r="L9727" s="136">
        <v>0.43</v>
      </c>
      <c r="M9727" s="137" t="str">
        <f t="shared" si="151"/>
        <v>P</v>
      </c>
      <c r="N9727" s="172" t="s">
        <v>10682</v>
      </c>
      <c r="O9727" s="149" t="s">
        <v>1506</v>
      </c>
      <c r="P9727" s="149" t="s">
        <v>9526</v>
      </c>
      <c r="Q9727" s="150" t="s">
        <v>10519</v>
      </c>
      <c r="R9727" s="189">
        <v>30.83</v>
      </c>
    </row>
    <row r="9728" spans="1:18" x14ac:dyDescent="0.25">
      <c r="A9728" s="132">
        <v>1093392</v>
      </c>
      <c r="B9728" s="145" t="s">
        <v>9067</v>
      </c>
      <c r="C9728" s="132">
        <v>1000</v>
      </c>
      <c r="D9728" s="132" t="s">
        <v>20</v>
      </c>
      <c r="E9728" s="186" t="s">
        <v>20</v>
      </c>
      <c r="F9728" s="132" t="s">
        <v>20</v>
      </c>
      <c r="G9728" s="132" t="s">
        <v>20</v>
      </c>
      <c r="H9728" s="132" t="s">
        <v>20</v>
      </c>
      <c r="I9728" s="132" t="s">
        <v>20</v>
      </c>
      <c r="J9728" s="133">
        <v>1.4</v>
      </c>
      <c r="K9728" s="133">
        <v>1.4</v>
      </c>
      <c r="L9728" s="133">
        <v>0.43</v>
      </c>
      <c r="M9728" s="134" t="str">
        <f t="shared" si="151"/>
        <v>P</v>
      </c>
      <c r="N9728" s="171" t="s">
        <v>10682</v>
      </c>
      <c r="O9728" s="146" t="s">
        <v>1506</v>
      </c>
      <c r="P9728" s="146" t="s">
        <v>9526</v>
      </c>
      <c r="Q9728" s="147" t="s">
        <v>10519</v>
      </c>
      <c r="R9728" s="187">
        <v>30.83</v>
      </c>
    </row>
    <row r="9729" spans="1:18" x14ac:dyDescent="0.25">
      <c r="A9729" s="135">
        <v>1093393</v>
      </c>
      <c r="B9729" s="148" t="s">
        <v>9068</v>
      </c>
      <c r="C9729" s="135">
        <v>1000</v>
      </c>
      <c r="D9729" s="135" t="s">
        <v>20</v>
      </c>
      <c r="E9729" s="188" t="s">
        <v>20</v>
      </c>
      <c r="F9729" s="135" t="s">
        <v>20</v>
      </c>
      <c r="G9729" s="135" t="s">
        <v>20</v>
      </c>
      <c r="H9729" s="135" t="s">
        <v>20</v>
      </c>
      <c r="I9729" s="135" t="s">
        <v>20</v>
      </c>
      <c r="J9729" s="136">
        <v>1.4</v>
      </c>
      <c r="K9729" s="136">
        <v>1.4</v>
      </c>
      <c r="L9729" s="136">
        <v>0.43</v>
      </c>
      <c r="M9729" s="137" t="str">
        <f t="shared" si="151"/>
        <v>P</v>
      </c>
      <c r="N9729" s="172" t="s">
        <v>10682</v>
      </c>
      <c r="O9729" s="149" t="s">
        <v>1506</v>
      </c>
      <c r="P9729" s="149" t="s">
        <v>9526</v>
      </c>
      <c r="Q9729" s="150" t="s">
        <v>10519</v>
      </c>
      <c r="R9729" s="189">
        <v>30.83</v>
      </c>
    </row>
    <row r="9730" spans="1:18" x14ac:dyDescent="0.25">
      <c r="A9730" s="132">
        <v>1093394</v>
      </c>
      <c r="B9730" s="145" t="s">
        <v>9069</v>
      </c>
      <c r="C9730" s="132">
        <v>1000</v>
      </c>
      <c r="D9730" s="132" t="s">
        <v>20</v>
      </c>
      <c r="E9730" s="186" t="s">
        <v>20</v>
      </c>
      <c r="F9730" s="132" t="s">
        <v>20</v>
      </c>
      <c r="G9730" s="132" t="s">
        <v>20</v>
      </c>
      <c r="H9730" s="132" t="s">
        <v>20</v>
      </c>
      <c r="I9730" s="132" t="s">
        <v>20</v>
      </c>
      <c r="J9730" s="133">
        <v>1.4</v>
      </c>
      <c r="K9730" s="133">
        <v>1.4</v>
      </c>
      <c r="L9730" s="133">
        <v>0.43</v>
      </c>
      <c r="M9730" s="134" t="str">
        <f t="shared" ref="M9730:M9793" si="152">HYPERLINK(CONCATENATE("T:\Distribution Centre\RDC Department Shared\Cubiscan photos","\",A9730,"-pac.jpg"),"P")</f>
        <v>P</v>
      </c>
      <c r="N9730" s="171" t="s">
        <v>10682</v>
      </c>
      <c r="O9730" s="146" t="s">
        <v>1506</v>
      </c>
      <c r="P9730" s="146" t="s">
        <v>9526</v>
      </c>
      <c r="Q9730" s="147" t="s">
        <v>10519</v>
      </c>
      <c r="R9730" s="187">
        <v>30.83</v>
      </c>
    </row>
    <row r="9731" spans="1:18" x14ac:dyDescent="0.25">
      <c r="A9731" s="135">
        <v>1093395</v>
      </c>
      <c r="B9731" s="148" t="s">
        <v>9070</v>
      </c>
      <c r="C9731" s="135">
        <v>1</v>
      </c>
      <c r="D9731" s="135" t="s">
        <v>20</v>
      </c>
      <c r="E9731" s="188" t="s">
        <v>20</v>
      </c>
      <c r="F9731" s="135" t="s">
        <v>20</v>
      </c>
      <c r="G9731" s="135" t="s">
        <v>20</v>
      </c>
      <c r="H9731" s="135" t="s">
        <v>20</v>
      </c>
      <c r="I9731" s="135" t="s">
        <v>20</v>
      </c>
      <c r="J9731" s="136">
        <v>3</v>
      </c>
      <c r="K9731" s="136">
        <v>1.94</v>
      </c>
      <c r="L9731" s="136">
        <v>0.02</v>
      </c>
      <c r="M9731" s="137" t="str">
        <f t="shared" si="152"/>
        <v>P</v>
      </c>
      <c r="N9731" s="172" t="s">
        <v>10682</v>
      </c>
      <c r="O9731" s="149" t="s">
        <v>1506</v>
      </c>
      <c r="P9731" s="149" t="s">
        <v>9443</v>
      </c>
      <c r="Q9731" s="150" t="s">
        <v>10519</v>
      </c>
      <c r="R9731" s="189">
        <v>0.15</v>
      </c>
    </row>
    <row r="9732" spans="1:18" x14ac:dyDescent="0.25">
      <c r="A9732" s="132">
        <v>1093397</v>
      </c>
      <c r="B9732" s="145" t="s">
        <v>9071</v>
      </c>
      <c r="C9732" s="132">
        <v>1000</v>
      </c>
      <c r="D9732" s="132" t="s">
        <v>20</v>
      </c>
      <c r="E9732" s="186" t="s">
        <v>20</v>
      </c>
      <c r="F9732" s="132" t="s">
        <v>20</v>
      </c>
      <c r="G9732" s="132" t="s">
        <v>20</v>
      </c>
      <c r="H9732" s="132" t="s">
        <v>20</v>
      </c>
      <c r="I9732" s="132" t="s">
        <v>20</v>
      </c>
      <c r="J9732" s="133">
        <v>1.4</v>
      </c>
      <c r="K9732" s="133">
        <v>1.4</v>
      </c>
      <c r="L9732" s="133">
        <v>0.43</v>
      </c>
      <c r="M9732" s="134" t="str">
        <f t="shared" si="152"/>
        <v>P</v>
      </c>
      <c r="N9732" s="171" t="s">
        <v>10682</v>
      </c>
      <c r="O9732" s="146" t="s">
        <v>1506</v>
      </c>
      <c r="P9732" s="146" t="s">
        <v>9526</v>
      </c>
      <c r="Q9732" s="147" t="s">
        <v>10519</v>
      </c>
      <c r="R9732" s="187">
        <v>30.83</v>
      </c>
    </row>
    <row r="9733" spans="1:18" x14ac:dyDescent="0.25">
      <c r="A9733" s="135">
        <v>1093398</v>
      </c>
      <c r="B9733" s="148" t="s">
        <v>9072</v>
      </c>
      <c r="C9733" s="135">
        <v>1</v>
      </c>
      <c r="D9733" s="135" t="s">
        <v>20</v>
      </c>
      <c r="E9733" s="188" t="s">
        <v>20</v>
      </c>
      <c r="F9733" s="135" t="s">
        <v>20</v>
      </c>
      <c r="G9733" s="135" t="s">
        <v>20</v>
      </c>
      <c r="H9733" s="135" t="s">
        <v>20</v>
      </c>
      <c r="I9733" s="135" t="s">
        <v>20</v>
      </c>
      <c r="J9733" s="136">
        <v>3</v>
      </c>
      <c r="K9733" s="136">
        <v>1.95</v>
      </c>
      <c r="L9733" s="136">
        <v>0.02</v>
      </c>
      <c r="M9733" s="137" t="str">
        <f t="shared" si="152"/>
        <v>P</v>
      </c>
      <c r="N9733" s="172" t="s">
        <v>10682</v>
      </c>
      <c r="O9733" s="149" t="s">
        <v>1506</v>
      </c>
      <c r="P9733" s="149" t="s">
        <v>9443</v>
      </c>
      <c r="Q9733" s="150" t="s">
        <v>10519</v>
      </c>
      <c r="R9733" s="189">
        <v>0.15</v>
      </c>
    </row>
    <row r="9734" spans="1:18" x14ac:dyDescent="0.25">
      <c r="A9734" s="132">
        <v>1093399</v>
      </c>
      <c r="B9734" s="145" t="s">
        <v>9073</v>
      </c>
      <c r="C9734" s="132">
        <v>1</v>
      </c>
      <c r="D9734" s="132" t="s">
        <v>20</v>
      </c>
      <c r="E9734" s="186" t="s">
        <v>20</v>
      </c>
      <c r="F9734" s="132" t="s">
        <v>20</v>
      </c>
      <c r="G9734" s="132" t="s">
        <v>20</v>
      </c>
      <c r="H9734" s="132" t="s">
        <v>20</v>
      </c>
      <c r="I9734" s="132" t="s">
        <v>20</v>
      </c>
      <c r="J9734" s="133">
        <v>3</v>
      </c>
      <c r="K9734" s="133">
        <v>1.95</v>
      </c>
      <c r="L9734" s="133">
        <v>0.02</v>
      </c>
      <c r="M9734" s="134" t="str">
        <f t="shared" si="152"/>
        <v>P</v>
      </c>
      <c r="N9734" s="173" t="s">
        <v>10682</v>
      </c>
      <c r="O9734" s="146" t="s">
        <v>1506</v>
      </c>
      <c r="P9734" s="146" t="s">
        <v>9443</v>
      </c>
      <c r="Q9734" s="147" t="s">
        <v>10519</v>
      </c>
      <c r="R9734" s="187">
        <v>0.15</v>
      </c>
    </row>
    <row r="9735" spans="1:18" x14ac:dyDescent="0.25">
      <c r="A9735" s="135">
        <v>1093401</v>
      </c>
      <c r="B9735" s="148" t="s">
        <v>9074</v>
      </c>
      <c r="C9735" s="135">
        <v>1</v>
      </c>
      <c r="D9735" s="135" t="s">
        <v>20</v>
      </c>
      <c r="E9735" s="188" t="s">
        <v>20</v>
      </c>
      <c r="F9735" s="135" t="s">
        <v>20</v>
      </c>
      <c r="G9735" s="135" t="s">
        <v>20</v>
      </c>
      <c r="H9735" s="135" t="s">
        <v>20</v>
      </c>
      <c r="I9735" s="135" t="s">
        <v>20</v>
      </c>
      <c r="J9735" s="136">
        <v>0.8</v>
      </c>
      <c r="K9735" s="136">
        <v>0.8</v>
      </c>
      <c r="L9735" s="136">
        <v>0.02</v>
      </c>
      <c r="M9735" s="137" t="str">
        <f t="shared" si="152"/>
        <v>P</v>
      </c>
      <c r="N9735" s="174" t="s">
        <v>10682</v>
      </c>
      <c r="O9735" s="149" t="s">
        <v>1506</v>
      </c>
      <c r="P9735" s="149" t="s">
        <v>9443</v>
      </c>
      <c r="Q9735" s="150" t="s">
        <v>10519</v>
      </c>
      <c r="R9735" s="189">
        <v>0.01</v>
      </c>
    </row>
    <row r="9736" spans="1:18" x14ac:dyDescent="0.25">
      <c r="A9736" s="132">
        <v>1093402</v>
      </c>
      <c r="B9736" s="145" t="s">
        <v>9075</v>
      </c>
      <c r="C9736" s="132">
        <v>6</v>
      </c>
      <c r="D9736" s="132">
        <v>280</v>
      </c>
      <c r="E9736" s="186">
        <v>35</v>
      </c>
      <c r="F9736" s="132">
        <v>420</v>
      </c>
      <c r="G9736" s="132" t="s">
        <v>20</v>
      </c>
      <c r="H9736" s="132" t="s">
        <v>20</v>
      </c>
      <c r="I9736" s="132" t="s">
        <v>20</v>
      </c>
      <c r="J9736" s="133">
        <v>4.5</v>
      </c>
      <c r="K9736" s="133">
        <v>3.7</v>
      </c>
      <c r="L9736" s="133">
        <v>0.24</v>
      </c>
      <c r="M9736" s="134" t="str">
        <f t="shared" si="152"/>
        <v>P</v>
      </c>
      <c r="N9736" s="173" t="s">
        <v>10682</v>
      </c>
      <c r="O9736" s="146" t="s">
        <v>1506</v>
      </c>
      <c r="P9736" s="146" t="s">
        <v>9443</v>
      </c>
      <c r="Q9736" s="147" t="s">
        <v>10519</v>
      </c>
      <c r="R9736" s="187">
        <v>1.7999999999999998</v>
      </c>
    </row>
    <row r="9737" spans="1:18" x14ac:dyDescent="0.25">
      <c r="A9737" s="135">
        <v>1093403</v>
      </c>
      <c r="B9737" s="148" t="s">
        <v>10602</v>
      </c>
      <c r="C9737" s="135">
        <v>50</v>
      </c>
      <c r="D9737" s="135" t="s">
        <v>20</v>
      </c>
      <c r="E9737" s="188" t="s">
        <v>20</v>
      </c>
      <c r="F9737" s="135" t="s">
        <v>20</v>
      </c>
      <c r="G9737" s="135" t="s">
        <v>20</v>
      </c>
      <c r="H9737" s="135" t="s">
        <v>20</v>
      </c>
      <c r="I9737" s="135" t="s">
        <v>20</v>
      </c>
      <c r="J9737" s="136">
        <v>1</v>
      </c>
      <c r="K9737" s="136">
        <v>0.6</v>
      </c>
      <c r="L9737" s="136">
        <v>0.6</v>
      </c>
      <c r="M9737" s="137" t="str">
        <f t="shared" si="152"/>
        <v>P</v>
      </c>
      <c r="N9737" s="172" t="s">
        <v>10681</v>
      </c>
      <c r="O9737" s="149" t="s">
        <v>1581</v>
      </c>
      <c r="P9737" s="149" t="s">
        <v>10581</v>
      </c>
      <c r="Q9737" s="150" t="s">
        <v>10519</v>
      </c>
      <c r="R9737" s="189">
        <v>4.5636363636363626</v>
      </c>
    </row>
    <row r="9738" spans="1:18" x14ac:dyDescent="0.25">
      <c r="A9738" s="132">
        <v>1093404</v>
      </c>
      <c r="B9738" s="145" t="s">
        <v>9076</v>
      </c>
      <c r="C9738" s="132">
        <v>6</v>
      </c>
      <c r="D9738" s="132">
        <v>180</v>
      </c>
      <c r="E9738" s="186" t="s">
        <v>21</v>
      </c>
      <c r="F9738" s="132">
        <v>220</v>
      </c>
      <c r="G9738" s="132" t="s">
        <v>20</v>
      </c>
      <c r="H9738" s="132" t="s">
        <v>20</v>
      </c>
      <c r="I9738" s="132" t="s">
        <v>20</v>
      </c>
      <c r="J9738" s="133">
        <v>2.4</v>
      </c>
      <c r="K9738" s="133">
        <v>2.2999999999999998</v>
      </c>
      <c r="L9738" s="133">
        <v>1.34</v>
      </c>
      <c r="M9738" s="134" t="str">
        <f t="shared" si="152"/>
        <v>P</v>
      </c>
      <c r="N9738" s="171" t="s">
        <v>10681</v>
      </c>
      <c r="O9738" s="146" t="s">
        <v>1693</v>
      </c>
      <c r="P9738" s="146" t="s">
        <v>10126</v>
      </c>
      <c r="Q9738" s="147" t="s">
        <v>10519</v>
      </c>
      <c r="R9738" s="187">
        <v>15.96</v>
      </c>
    </row>
    <row r="9739" spans="1:18" x14ac:dyDescent="0.25">
      <c r="A9739" s="135">
        <v>1093405</v>
      </c>
      <c r="B9739" s="148" t="s">
        <v>9077</v>
      </c>
      <c r="C9739" s="135">
        <v>6</v>
      </c>
      <c r="D9739" s="135">
        <v>132</v>
      </c>
      <c r="E9739" s="188" t="s">
        <v>21</v>
      </c>
      <c r="F9739" s="135">
        <v>176</v>
      </c>
      <c r="G9739" s="135" t="s">
        <v>20</v>
      </c>
      <c r="H9739" s="135" t="s">
        <v>20</v>
      </c>
      <c r="I9739" s="135" t="s">
        <v>20</v>
      </c>
      <c r="J9739" s="136">
        <v>3.55</v>
      </c>
      <c r="K9739" s="136">
        <v>1.4</v>
      </c>
      <c r="L9739" s="136">
        <v>1.88</v>
      </c>
      <c r="M9739" s="137" t="str">
        <f t="shared" si="152"/>
        <v>P</v>
      </c>
      <c r="N9739" s="172" t="s">
        <v>10681</v>
      </c>
      <c r="O9739" s="149" t="s">
        <v>1693</v>
      </c>
      <c r="P9739" s="149" t="s">
        <v>10126</v>
      </c>
      <c r="Q9739" s="150" t="s">
        <v>10519</v>
      </c>
      <c r="R9739" s="189">
        <v>16.32</v>
      </c>
    </row>
    <row r="9740" spans="1:18" x14ac:dyDescent="0.25">
      <c r="A9740" s="132">
        <v>1093411</v>
      </c>
      <c r="B9740" s="145" t="s">
        <v>9078</v>
      </c>
      <c r="C9740" s="132">
        <v>6</v>
      </c>
      <c r="D9740" s="132">
        <v>280</v>
      </c>
      <c r="E9740" s="186">
        <v>35</v>
      </c>
      <c r="F9740" s="132">
        <v>420</v>
      </c>
      <c r="G9740" s="132" t="s">
        <v>20</v>
      </c>
      <c r="H9740" s="132" t="s">
        <v>20</v>
      </c>
      <c r="I9740" s="132" t="s">
        <v>20</v>
      </c>
      <c r="J9740" s="133">
        <v>4.5</v>
      </c>
      <c r="K9740" s="133">
        <v>3.7</v>
      </c>
      <c r="L9740" s="133">
        <v>0.24</v>
      </c>
      <c r="M9740" s="134" t="str">
        <f t="shared" si="152"/>
        <v>P</v>
      </c>
      <c r="N9740" s="171" t="s">
        <v>10682</v>
      </c>
      <c r="O9740" s="146" t="s">
        <v>1506</v>
      </c>
      <c r="P9740" s="146" t="s">
        <v>9443</v>
      </c>
      <c r="Q9740" s="147" t="s">
        <v>10519</v>
      </c>
      <c r="R9740" s="187">
        <v>1.7999999999999998</v>
      </c>
    </row>
    <row r="9741" spans="1:18" x14ac:dyDescent="0.25">
      <c r="A9741" s="135">
        <v>1093412</v>
      </c>
      <c r="B9741" s="148" t="s">
        <v>9079</v>
      </c>
      <c r="C9741" s="135">
        <v>6</v>
      </c>
      <c r="D9741" s="135">
        <v>280</v>
      </c>
      <c r="E9741" s="188">
        <v>35</v>
      </c>
      <c r="F9741" s="135">
        <v>420</v>
      </c>
      <c r="G9741" s="135" t="s">
        <v>20</v>
      </c>
      <c r="H9741" s="135" t="s">
        <v>20</v>
      </c>
      <c r="I9741" s="135" t="s">
        <v>20</v>
      </c>
      <c r="J9741" s="136">
        <v>4.5</v>
      </c>
      <c r="K9741" s="136">
        <v>3.7</v>
      </c>
      <c r="L9741" s="136">
        <v>0.24</v>
      </c>
      <c r="M9741" s="137" t="str">
        <f t="shared" si="152"/>
        <v>P</v>
      </c>
      <c r="N9741" s="172" t="s">
        <v>10682</v>
      </c>
      <c r="O9741" s="149" t="s">
        <v>1506</v>
      </c>
      <c r="P9741" s="149" t="s">
        <v>9443</v>
      </c>
      <c r="Q9741" s="150" t="s">
        <v>10519</v>
      </c>
      <c r="R9741" s="189">
        <v>1.7999999999999998</v>
      </c>
    </row>
    <row r="9742" spans="1:18" x14ac:dyDescent="0.25">
      <c r="A9742" s="132">
        <v>1093413</v>
      </c>
      <c r="B9742" s="145" t="s">
        <v>9080</v>
      </c>
      <c r="C9742" s="132">
        <v>1000</v>
      </c>
      <c r="D9742" s="132" t="s">
        <v>20</v>
      </c>
      <c r="E9742" s="186" t="s">
        <v>20</v>
      </c>
      <c r="F9742" s="132" t="s">
        <v>20</v>
      </c>
      <c r="G9742" s="132" t="s">
        <v>20</v>
      </c>
      <c r="H9742" s="132" t="s">
        <v>20</v>
      </c>
      <c r="I9742" s="132" t="s">
        <v>20</v>
      </c>
      <c r="J9742" s="133">
        <v>1.4</v>
      </c>
      <c r="K9742" s="133">
        <v>1.4</v>
      </c>
      <c r="L9742" s="133">
        <v>0.43</v>
      </c>
      <c r="M9742" s="134" t="str">
        <f t="shared" si="152"/>
        <v>P</v>
      </c>
      <c r="N9742" s="171" t="s">
        <v>10682</v>
      </c>
      <c r="O9742" s="146" t="s">
        <v>1506</v>
      </c>
      <c r="P9742" s="146" t="s">
        <v>9526</v>
      </c>
      <c r="Q9742" s="147" t="s">
        <v>10519</v>
      </c>
      <c r="R9742" s="187">
        <v>30</v>
      </c>
    </row>
    <row r="9743" spans="1:18" x14ac:dyDescent="0.25">
      <c r="A9743" s="135">
        <v>1093414</v>
      </c>
      <c r="B9743" s="148" t="s">
        <v>9081</v>
      </c>
      <c r="C9743" s="135">
        <v>1000</v>
      </c>
      <c r="D9743" s="135" t="s">
        <v>20</v>
      </c>
      <c r="E9743" s="188" t="s">
        <v>20</v>
      </c>
      <c r="F9743" s="135" t="s">
        <v>20</v>
      </c>
      <c r="G9743" s="135" t="s">
        <v>20</v>
      </c>
      <c r="H9743" s="135" t="s">
        <v>20</v>
      </c>
      <c r="I9743" s="135" t="s">
        <v>20</v>
      </c>
      <c r="J9743" s="136">
        <v>1.4</v>
      </c>
      <c r="K9743" s="136">
        <v>1.4</v>
      </c>
      <c r="L9743" s="136">
        <v>0.43</v>
      </c>
      <c r="M9743" s="137" t="str">
        <f t="shared" si="152"/>
        <v>P</v>
      </c>
      <c r="N9743" s="172" t="s">
        <v>10682</v>
      </c>
      <c r="O9743" s="149" t="s">
        <v>1506</v>
      </c>
      <c r="P9743" s="149" t="s">
        <v>9526</v>
      </c>
      <c r="Q9743" s="150" t="s">
        <v>10519</v>
      </c>
      <c r="R9743" s="189">
        <v>30</v>
      </c>
    </row>
    <row r="9744" spans="1:18" x14ac:dyDescent="0.25">
      <c r="A9744" s="132">
        <v>1093415</v>
      </c>
      <c r="B9744" s="145" t="s">
        <v>9082</v>
      </c>
      <c r="C9744" s="132">
        <v>1000</v>
      </c>
      <c r="D9744" s="132" t="s">
        <v>20</v>
      </c>
      <c r="E9744" s="186" t="s">
        <v>20</v>
      </c>
      <c r="F9744" s="132" t="s">
        <v>20</v>
      </c>
      <c r="G9744" s="132" t="s">
        <v>20</v>
      </c>
      <c r="H9744" s="132" t="s">
        <v>20</v>
      </c>
      <c r="I9744" s="132" t="s">
        <v>20</v>
      </c>
      <c r="J9744" s="133">
        <v>1.4</v>
      </c>
      <c r="K9744" s="133">
        <v>1.4</v>
      </c>
      <c r="L9744" s="133">
        <v>0.43</v>
      </c>
      <c r="M9744" s="134" t="str">
        <f t="shared" si="152"/>
        <v>P</v>
      </c>
      <c r="N9744" s="171" t="s">
        <v>10682</v>
      </c>
      <c r="O9744" s="146" t="s">
        <v>1506</v>
      </c>
      <c r="P9744" s="146" t="s">
        <v>9526</v>
      </c>
      <c r="Q9744" s="147" t="s">
        <v>10519</v>
      </c>
      <c r="R9744" s="187">
        <v>30</v>
      </c>
    </row>
    <row r="9745" spans="1:18" x14ac:dyDescent="0.25">
      <c r="A9745" s="135">
        <v>1093416</v>
      </c>
      <c r="B9745" s="148" t="s">
        <v>9083</v>
      </c>
      <c r="C9745" s="135">
        <v>1</v>
      </c>
      <c r="D9745" s="135" t="s">
        <v>20</v>
      </c>
      <c r="E9745" s="188" t="s">
        <v>20</v>
      </c>
      <c r="F9745" s="135" t="s">
        <v>20</v>
      </c>
      <c r="G9745" s="135" t="s">
        <v>20</v>
      </c>
      <c r="H9745" s="135" t="s">
        <v>20</v>
      </c>
      <c r="I9745" s="135" t="s">
        <v>20</v>
      </c>
      <c r="J9745" s="136">
        <v>2.37</v>
      </c>
      <c r="K9745" s="136">
        <v>1.4</v>
      </c>
      <c r="L9745" s="136">
        <v>0.02</v>
      </c>
      <c r="M9745" s="137" t="str">
        <f t="shared" si="152"/>
        <v>P</v>
      </c>
      <c r="N9745" s="172" t="s">
        <v>10682</v>
      </c>
      <c r="O9745" s="149" t="s">
        <v>1506</v>
      </c>
      <c r="P9745" s="149" t="s">
        <v>9443</v>
      </c>
      <c r="Q9745" s="150" t="s">
        <v>10519</v>
      </c>
      <c r="R9745" s="189">
        <v>0.16</v>
      </c>
    </row>
    <row r="9746" spans="1:18" x14ac:dyDescent="0.25">
      <c r="A9746" s="132">
        <v>1093417</v>
      </c>
      <c r="B9746" s="145" t="s">
        <v>9084</v>
      </c>
      <c r="C9746" s="132">
        <v>6</v>
      </c>
      <c r="D9746" s="132">
        <v>320</v>
      </c>
      <c r="E9746" s="186">
        <v>40</v>
      </c>
      <c r="F9746" s="132" t="s">
        <v>20</v>
      </c>
      <c r="G9746" s="132" t="s">
        <v>20</v>
      </c>
      <c r="H9746" s="132" t="s">
        <v>20</v>
      </c>
      <c r="I9746" s="132" t="s">
        <v>20</v>
      </c>
      <c r="J9746" s="133">
        <v>4.5</v>
      </c>
      <c r="K9746" s="133">
        <v>3.7</v>
      </c>
      <c r="L9746" s="133">
        <v>0.24</v>
      </c>
      <c r="M9746" s="134" t="str">
        <f t="shared" si="152"/>
        <v>P</v>
      </c>
      <c r="N9746" s="173" t="s">
        <v>10682</v>
      </c>
      <c r="O9746" s="146" t="s">
        <v>1506</v>
      </c>
      <c r="P9746" s="146" t="s">
        <v>9443</v>
      </c>
      <c r="Q9746" s="147" t="s">
        <v>10519</v>
      </c>
      <c r="R9746" s="187">
        <v>1.92</v>
      </c>
    </row>
    <row r="9747" spans="1:18" x14ac:dyDescent="0.25">
      <c r="A9747" s="135">
        <v>1093418</v>
      </c>
      <c r="B9747" s="148" t="s">
        <v>9085</v>
      </c>
      <c r="C9747" s="135">
        <v>1</v>
      </c>
      <c r="D9747" s="135" t="s">
        <v>20</v>
      </c>
      <c r="E9747" s="188" t="s">
        <v>20</v>
      </c>
      <c r="F9747" s="135" t="s">
        <v>20</v>
      </c>
      <c r="G9747" s="135" t="s">
        <v>20</v>
      </c>
      <c r="H9747" s="135" t="s">
        <v>20</v>
      </c>
      <c r="I9747" s="135" t="s">
        <v>20</v>
      </c>
      <c r="J9747" s="136">
        <v>1.74</v>
      </c>
      <c r="K9747" s="136">
        <v>1.61</v>
      </c>
      <c r="L9747" s="136">
        <v>0.02</v>
      </c>
      <c r="M9747" s="137" t="str">
        <f t="shared" si="152"/>
        <v>P</v>
      </c>
      <c r="N9747" s="174" t="s">
        <v>10682</v>
      </c>
      <c r="O9747" s="149" t="s">
        <v>1506</v>
      </c>
      <c r="P9747" s="149" t="s">
        <v>9443</v>
      </c>
      <c r="Q9747" s="150" t="s">
        <v>10519</v>
      </c>
      <c r="R9747" s="189">
        <v>0.01</v>
      </c>
    </row>
    <row r="9748" spans="1:18" x14ac:dyDescent="0.25">
      <c r="A9748" s="132">
        <v>1093419</v>
      </c>
      <c r="B9748" s="145" t="s">
        <v>9086</v>
      </c>
      <c r="C9748" s="132">
        <v>1000</v>
      </c>
      <c r="D9748" s="132" t="s">
        <v>20</v>
      </c>
      <c r="E9748" s="186" t="s">
        <v>20</v>
      </c>
      <c r="F9748" s="132" t="s">
        <v>20</v>
      </c>
      <c r="G9748" s="132" t="s">
        <v>20</v>
      </c>
      <c r="H9748" s="132" t="s">
        <v>20</v>
      </c>
      <c r="I9748" s="132" t="s">
        <v>20</v>
      </c>
      <c r="J9748" s="133">
        <v>1.4</v>
      </c>
      <c r="K9748" s="133">
        <v>1.4</v>
      </c>
      <c r="L9748" s="133">
        <v>0.43</v>
      </c>
      <c r="M9748" s="134" t="str">
        <f t="shared" si="152"/>
        <v>P</v>
      </c>
      <c r="N9748" s="171" t="s">
        <v>10682</v>
      </c>
      <c r="O9748" s="146" t="s">
        <v>1506</v>
      </c>
      <c r="P9748" s="146" t="s">
        <v>9526</v>
      </c>
      <c r="Q9748" s="147" t="s">
        <v>10519</v>
      </c>
      <c r="R9748" s="187">
        <v>30.83</v>
      </c>
    </row>
    <row r="9749" spans="1:18" x14ac:dyDescent="0.25">
      <c r="A9749" s="135">
        <v>1093420</v>
      </c>
      <c r="B9749" s="148" t="s">
        <v>975</v>
      </c>
      <c r="C9749" s="135">
        <v>3</v>
      </c>
      <c r="D9749" s="135" t="s">
        <v>20</v>
      </c>
      <c r="E9749" s="188">
        <v>80</v>
      </c>
      <c r="F9749" s="135" t="s">
        <v>20</v>
      </c>
      <c r="G9749" s="135">
        <v>480</v>
      </c>
      <c r="H9749" s="135">
        <v>480</v>
      </c>
      <c r="I9749" s="135">
        <v>1</v>
      </c>
      <c r="J9749" s="136">
        <v>0.74</v>
      </c>
      <c r="K9749" s="136">
        <v>0.63</v>
      </c>
      <c r="L9749" s="136">
        <v>0.21</v>
      </c>
      <c r="M9749" s="137" t="str">
        <f t="shared" si="152"/>
        <v>P</v>
      </c>
      <c r="N9749" s="172" t="s">
        <v>10681</v>
      </c>
      <c r="O9749" s="149" t="s">
        <v>1555</v>
      </c>
      <c r="P9749" s="149" t="s">
        <v>9429</v>
      </c>
      <c r="Q9749" s="150" t="s">
        <v>10519</v>
      </c>
      <c r="R9749" s="189">
        <v>2.52</v>
      </c>
    </row>
    <row r="9750" spans="1:18" x14ac:dyDescent="0.25">
      <c r="A9750" s="132">
        <v>1093424</v>
      </c>
      <c r="B9750" s="145" t="s">
        <v>974</v>
      </c>
      <c r="C9750" s="132">
        <v>3</v>
      </c>
      <c r="D9750" s="132" t="s">
        <v>20</v>
      </c>
      <c r="E9750" s="186" t="s">
        <v>20</v>
      </c>
      <c r="F9750" s="132" t="s">
        <v>20</v>
      </c>
      <c r="G9750" s="132" t="s">
        <v>20</v>
      </c>
      <c r="H9750" s="132" t="s">
        <v>20</v>
      </c>
      <c r="I9750" s="132" t="s">
        <v>20</v>
      </c>
      <c r="J9750" s="133">
        <v>0.63</v>
      </c>
      <c r="K9750" s="133">
        <v>0.21</v>
      </c>
      <c r="L9750" s="133">
        <v>0.73</v>
      </c>
      <c r="M9750" s="134" t="str">
        <f t="shared" si="152"/>
        <v>P</v>
      </c>
      <c r="N9750" s="171" t="s">
        <v>10681</v>
      </c>
      <c r="O9750" s="146" t="s">
        <v>1555</v>
      </c>
      <c r="P9750" s="146" t="s">
        <v>9429</v>
      </c>
      <c r="Q9750" s="147" t="s">
        <v>10519</v>
      </c>
      <c r="R9750" s="187">
        <v>2.5285913528591348</v>
      </c>
    </row>
    <row r="9751" spans="1:18" x14ac:dyDescent="0.25">
      <c r="A9751" s="135">
        <v>1093428</v>
      </c>
      <c r="B9751" s="148" t="s">
        <v>9087</v>
      </c>
      <c r="C9751" s="135">
        <v>1000</v>
      </c>
      <c r="D9751" s="135" t="s">
        <v>20</v>
      </c>
      <c r="E9751" s="188" t="s">
        <v>20</v>
      </c>
      <c r="F9751" s="135" t="s">
        <v>20</v>
      </c>
      <c r="G9751" s="135" t="s">
        <v>20</v>
      </c>
      <c r="H9751" s="135" t="s">
        <v>20</v>
      </c>
      <c r="I9751" s="135" t="s">
        <v>20</v>
      </c>
      <c r="J9751" s="136">
        <v>1.4</v>
      </c>
      <c r="K9751" s="136">
        <v>1.4</v>
      </c>
      <c r="L9751" s="136">
        <v>0.43</v>
      </c>
      <c r="M9751" s="137" t="str">
        <f t="shared" si="152"/>
        <v>P</v>
      </c>
      <c r="N9751" s="172" t="s">
        <v>10682</v>
      </c>
      <c r="O9751" s="149" t="s">
        <v>1506</v>
      </c>
      <c r="P9751" s="149" t="s">
        <v>9526</v>
      </c>
      <c r="Q9751" s="150" t="s">
        <v>10519</v>
      </c>
      <c r="R9751" s="189">
        <v>30</v>
      </c>
    </row>
    <row r="9752" spans="1:18" x14ac:dyDescent="0.25">
      <c r="A9752" s="132">
        <v>1093431</v>
      </c>
      <c r="B9752" s="145" t="s">
        <v>9088</v>
      </c>
      <c r="C9752" s="132">
        <v>1</v>
      </c>
      <c r="D9752" s="132" t="s">
        <v>20</v>
      </c>
      <c r="E9752" s="186" t="s">
        <v>20</v>
      </c>
      <c r="F9752" s="132" t="s">
        <v>20</v>
      </c>
      <c r="G9752" s="132" t="s">
        <v>20</v>
      </c>
      <c r="H9752" s="132" t="s">
        <v>20</v>
      </c>
      <c r="I9752" s="132" t="s">
        <v>20</v>
      </c>
      <c r="J9752" s="133">
        <v>2.76</v>
      </c>
      <c r="K9752" s="133">
        <v>1.54</v>
      </c>
      <c r="L9752" s="133">
        <v>1E-3</v>
      </c>
      <c r="M9752" s="134" t="str">
        <f t="shared" si="152"/>
        <v>P</v>
      </c>
      <c r="N9752" s="171" t="s">
        <v>10682</v>
      </c>
      <c r="O9752" s="146" t="s">
        <v>1506</v>
      </c>
      <c r="P9752" s="146" t="s">
        <v>9498</v>
      </c>
      <c r="Q9752" s="147" t="s">
        <v>10519</v>
      </c>
      <c r="R9752" s="187">
        <v>0.14000000000000001</v>
      </c>
    </row>
    <row r="9753" spans="1:18" x14ac:dyDescent="0.25">
      <c r="A9753" s="135">
        <v>1093432</v>
      </c>
      <c r="B9753" s="148" t="s">
        <v>9089</v>
      </c>
      <c r="C9753" s="135">
        <v>6</v>
      </c>
      <c r="D9753" s="135" t="s">
        <v>20</v>
      </c>
      <c r="E9753" s="188" t="s">
        <v>20</v>
      </c>
      <c r="F9753" s="135" t="s">
        <v>20</v>
      </c>
      <c r="G9753" s="135" t="s">
        <v>20</v>
      </c>
      <c r="H9753" s="135" t="s">
        <v>20</v>
      </c>
      <c r="I9753" s="135" t="s">
        <v>20</v>
      </c>
      <c r="J9753" s="136">
        <v>2.78</v>
      </c>
      <c r="K9753" s="136">
        <v>1.56</v>
      </c>
      <c r="L9753" s="136">
        <v>0.1</v>
      </c>
      <c r="M9753" s="137" t="str">
        <f t="shared" si="152"/>
        <v>P</v>
      </c>
      <c r="N9753" s="172" t="s">
        <v>10682</v>
      </c>
      <c r="O9753" s="149" t="s">
        <v>1506</v>
      </c>
      <c r="P9753" s="149" t="s">
        <v>9498</v>
      </c>
      <c r="Q9753" s="150" t="s">
        <v>10519</v>
      </c>
      <c r="R9753" s="189">
        <v>2.04</v>
      </c>
    </row>
    <row r="9754" spans="1:18" x14ac:dyDescent="0.25">
      <c r="A9754" s="132">
        <v>1093433</v>
      </c>
      <c r="B9754" s="145" t="s">
        <v>9090</v>
      </c>
      <c r="C9754" s="132">
        <v>1</v>
      </c>
      <c r="D9754" s="132" t="s">
        <v>20</v>
      </c>
      <c r="E9754" s="186" t="s">
        <v>20</v>
      </c>
      <c r="F9754" s="132" t="s">
        <v>20</v>
      </c>
      <c r="G9754" s="132" t="s">
        <v>20</v>
      </c>
      <c r="H9754" s="132" t="s">
        <v>20</v>
      </c>
      <c r="I9754" s="132" t="s">
        <v>20</v>
      </c>
      <c r="J9754" s="133">
        <v>2.76</v>
      </c>
      <c r="K9754" s="133">
        <v>1.54</v>
      </c>
      <c r="L9754" s="133">
        <v>1E-3</v>
      </c>
      <c r="M9754" s="134" t="str">
        <f t="shared" si="152"/>
        <v>P</v>
      </c>
      <c r="N9754" s="171" t="s">
        <v>10682</v>
      </c>
      <c r="O9754" s="146" t="s">
        <v>1506</v>
      </c>
      <c r="P9754" s="146" t="s">
        <v>9498</v>
      </c>
      <c r="Q9754" s="147" t="s">
        <v>10519</v>
      </c>
      <c r="R9754" s="187">
        <v>0.14000000000000001</v>
      </c>
    </row>
    <row r="9755" spans="1:18" x14ac:dyDescent="0.25">
      <c r="A9755" s="135">
        <v>1093434</v>
      </c>
      <c r="B9755" s="148" t="s">
        <v>9091</v>
      </c>
      <c r="C9755" s="135">
        <v>6</v>
      </c>
      <c r="D9755" s="135" t="s">
        <v>20</v>
      </c>
      <c r="E9755" s="188" t="s">
        <v>20</v>
      </c>
      <c r="F9755" s="135" t="s">
        <v>20</v>
      </c>
      <c r="G9755" s="135" t="s">
        <v>20</v>
      </c>
      <c r="H9755" s="135" t="s">
        <v>20</v>
      </c>
      <c r="I9755" s="135" t="s">
        <v>20</v>
      </c>
      <c r="J9755" s="136">
        <v>2.78</v>
      </c>
      <c r="K9755" s="136">
        <v>1.56</v>
      </c>
      <c r="L9755" s="136">
        <v>0.1</v>
      </c>
      <c r="M9755" s="137" t="str">
        <f t="shared" si="152"/>
        <v>P</v>
      </c>
      <c r="N9755" s="172" t="s">
        <v>10682</v>
      </c>
      <c r="O9755" s="149" t="s">
        <v>1506</v>
      </c>
      <c r="P9755" s="149" t="s">
        <v>9498</v>
      </c>
      <c r="Q9755" s="150" t="s">
        <v>10519</v>
      </c>
      <c r="R9755" s="189">
        <v>2.04</v>
      </c>
    </row>
    <row r="9756" spans="1:18" x14ac:dyDescent="0.25">
      <c r="A9756" s="132">
        <v>1093435</v>
      </c>
      <c r="B9756" s="145" t="s">
        <v>9092</v>
      </c>
      <c r="C9756" s="132">
        <v>1000</v>
      </c>
      <c r="D9756" s="132" t="s">
        <v>20</v>
      </c>
      <c r="E9756" s="186" t="s">
        <v>20</v>
      </c>
      <c r="F9756" s="132" t="s">
        <v>20</v>
      </c>
      <c r="G9756" s="132" t="s">
        <v>20</v>
      </c>
      <c r="H9756" s="132" t="s">
        <v>20</v>
      </c>
      <c r="I9756" s="132" t="s">
        <v>20</v>
      </c>
      <c r="J9756" s="133">
        <v>1.4</v>
      </c>
      <c r="K9756" s="133">
        <v>1.4</v>
      </c>
      <c r="L9756" s="133">
        <v>0.43</v>
      </c>
      <c r="M9756" s="134" t="str">
        <f t="shared" si="152"/>
        <v>P</v>
      </c>
      <c r="N9756" s="171" t="s">
        <v>10682</v>
      </c>
      <c r="O9756" s="146" t="s">
        <v>1506</v>
      </c>
      <c r="P9756" s="146" t="s">
        <v>9526</v>
      </c>
      <c r="Q9756" s="147" t="s">
        <v>10519</v>
      </c>
      <c r="R9756" s="187">
        <v>30</v>
      </c>
    </row>
    <row r="9757" spans="1:18" x14ac:dyDescent="0.25">
      <c r="A9757" s="135">
        <v>1093436</v>
      </c>
      <c r="B9757" s="148" t="s">
        <v>9093</v>
      </c>
      <c r="C9757" s="135">
        <v>6</v>
      </c>
      <c r="D9757" s="135" t="s">
        <v>20</v>
      </c>
      <c r="E9757" s="188" t="s">
        <v>20</v>
      </c>
      <c r="F9757" s="135" t="s">
        <v>20</v>
      </c>
      <c r="G9757" s="135" t="s">
        <v>20</v>
      </c>
      <c r="H9757" s="135" t="s">
        <v>20</v>
      </c>
      <c r="I9757" s="135" t="s">
        <v>20</v>
      </c>
      <c r="J9757" s="136">
        <v>1.95</v>
      </c>
      <c r="K9757" s="136">
        <v>1.8</v>
      </c>
      <c r="L9757" s="136">
        <v>1.9</v>
      </c>
      <c r="M9757" s="137" t="str">
        <f t="shared" si="152"/>
        <v>P</v>
      </c>
      <c r="N9757" s="172" t="s">
        <v>10682</v>
      </c>
      <c r="O9757" s="149" t="s">
        <v>1500</v>
      </c>
      <c r="P9757" s="149" t="s">
        <v>9418</v>
      </c>
      <c r="Q9757" s="150" t="s">
        <v>10519</v>
      </c>
      <c r="R9757" s="189">
        <v>4.38</v>
      </c>
    </row>
    <row r="9758" spans="1:18" x14ac:dyDescent="0.25">
      <c r="A9758" s="132">
        <v>1093437</v>
      </c>
      <c r="B9758" s="145" t="s">
        <v>9094</v>
      </c>
      <c r="C9758" s="132">
        <v>6</v>
      </c>
      <c r="D9758" s="132" t="s">
        <v>20</v>
      </c>
      <c r="E9758" s="186" t="s">
        <v>20</v>
      </c>
      <c r="F9758" s="132" t="s">
        <v>20</v>
      </c>
      <c r="G9758" s="132" t="s">
        <v>20</v>
      </c>
      <c r="H9758" s="132" t="s">
        <v>20</v>
      </c>
      <c r="I9758" s="132" t="s">
        <v>20</v>
      </c>
      <c r="J9758" s="133">
        <v>1.95</v>
      </c>
      <c r="K9758" s="133">
        <v>1.8</v>
      </c>
      <c r="L9758" s="133">
        <v>1.9</v>
      </c>
      <c r="M9758" s="134" t="str">
        <f t="shared" si="152"/>
        <v>P</v>
      </c>
      <c r="N9758" s="171" t="s">
        <v>10682</v>
      </c>
      <c r="O9758" s="146" t="s">
        <v>1500</v>
      </c>
      <c r="P9758" s="146" t="s">
        <v>9418</v>
      </c>
      <c r="Q9758" s="147" t="s">
        <v>10519</v>
      </c>
      <c r="R9758" s="187">
        <v>4.38</v>
      </c>
    </row>
    <row r="9759" spans="1:18" x14ac:dyDescent="0.25">
      <c r="A9759" s="135">
        <v>1093438</v>
      </c>
      <c r="B9759" s="148" t="s">
        <v>9095</v>
      </c>
      <c r="C9759" s="135">
        <v>1000</v>
      </c>
      <c r="D9759" s="135" t="s">
        <v>20</v>
      </c>
      <c r="E9759" s="188" t="s">
        <v>20</v>
      </c>
      <c r="F9759" s="135" t="s">
        <v>20</v>
      </c>
      <c r="G9759" s="135" t="s">
        <v>20</v>
      </c>
      <c r="H9759" s="135" t="s">
        <v>20</v>
      </c>
      <c r="I9759" s="135" t="s">
        <v>20</v>
      </c>
      <c r="J9759" s="136">
        <v>1.4</v>
      </c>
      <c r="K9759" s="136">
        <v>1.4</v>
      </c>
      <c r="L9759" s="136">
        <v>0.43</v>
      </c>
      <c r="M9759" s="137" t="str">
        <f t="shared" si="152"/>
        <v>P</v>
      </c>
      <c r="N9759" s="172" t="s">
        <v>10682</v>
      </c>
      <c r="O9759" s="149" t="s">
        <v>1506</v>
      </c>
      <c r="P9759" s="149" t="s">
        <v>9526</v>
      </c>
      <c r="Q9759" s="150" t="s">
        <v>10519</v>
      </c>
      <c r="R9759" s="189">
        <v>30</v>
      </c>
    </row>
    <row r="9760" spans="1:18" x14ac:dyDescent="0.25">
      <c r="A9760" s="132">
        <v>1093439</v>
      </c>
      <c r="B9760" s="145" t="s">
        <v>9096</v>
      </c>
      <c r="C9760" s="132">
        <v>6</v>
      </c>
      <c r="D9760" s="132" t="s">
        <v>20</v>
      </c>
      <c r="E9760" s="186" t="s">
        <v>20</v>
      </c>
      <c r="F9760" s="132" t="s">
        <v>20</v>
      </c>
      <c r="G9760" s="132" t="s">
        <v>20</v>
      </c>
      <c r="H9760" s="132" t="s">
        <v>20</v>
      </c>
      <c r="I9760" s="132" t="s">
        <v>20</v>
      </c>
      <c r="J9760" s="133">
        <v>1.95</v>
      </c>
      <c r="K9760" s="133">
        <v>1.8</v>
      </c>
      <c r="L9760" s="133">
        <v>1.9</v>
      </c>
      <c r="M9760" s="134" t="str">
        <f t="shared" si="152"/>
        <v>P</v>
      </c>
      <c r="N9760" s="171" t="s">
        <v>10682</v>
      </c>
      <c r="O9760" s="146" t="s">
        <v>1500</v>
      </c>
      <c r="P9760" s="146" t="s">
        <v>9418</v>
      </c>
      <c r="Q9760" s="147" t="s">
        <v>10519</v>
      </c>
      <c r="R9760" s="187">
        <v>4.38</v>
      </c>
    </row>
    <row r="9761" spans="1:18" x14ac:dyDescent="0.25">
      <c r="A9761" s="135">
        <v>1093440</v>
      </c>
      <c r="B9761" s="148" t="s">
        <v>9097</v>
      </c>
      <c r="C9761" s="135">
        <v>1000</v>
      </c>
      <c r="D9761" s="135" t="s">
        <v>20</v>
      </c>
      <c r="E9761" s="188" t="s">
        <v>20</v>
      </c>
      <c r="F9761" s="135" t="s">
        <v>20</v>
      </c>
      <c r="G9761" s="135" t="s">
        <v>20</v>
      </c>
      <c r="H9761" s="135" t="s">
        <v>20</v>
      </c>
      <c r="I9761" s="135" t="s">
        <v>20</v>
      </c>
      <c r="J9761" s="136">
        <v>1.4</v>
      </c>
      <c r="K9761" s="136">
        <v>1.4</v>
      </c>
      <c r="L9761" s="136">
        <v>0.43</v>
      </c>
      <c r="M9761" s="137" t="str">
        <f t="shared" si="152"/>
        <v>P</v>
      </c>
      <c r="N9761" s="172" t="s">
        <v>10682</v>
      </c>
      <c r="O9761" s="149" t="s">
        <v>1506</v>
      </c>
      <c r="P9761" s="149" t="s">
        <v>9526</v>
      </c>
      <c r="Q9761" s="150" t="s">
        <v>10519</v>
      </c>
      <c r="R9761" s="189">
        <v>30</v>
      </c>
    </row>
    <row r="9762" spans="1:18" x14ac:dyDescent="0.25">
      <c r="A9762" s="132">
        <v>1093441</v>
      </c>
      <c r="B9762" s="145" t="s">
        <v>9098</v>
      </c>
      <c r="C9762" s="132">
        <v>6</v>
      </c>
      <c r="D9762" s="132" t="s">
        <v>20</v>
      </c>
      <c r="E9762" s="186" t="s">
        <v>20</v>
      </c>
      <c r="F9762" s="132" t="s">
        <v>20</v>
      </c>
      <c r="G9762" s="132" t="s">
        <v>20</v>
      </c>
      <c r="H9762" s="132" t="s">
        <v>20</v>
      </c>
      <c r="I9762" s="132" t="s">
        <v>20</v>
      </c>
      <c r="J9762" s="133">
        <v>3.6</v>
      </c>
      <c r="K9762" s="133">
        <v>2.48</v>
      </c>
      <c r="L9762" s="133">
        <v>1.5</v>
      </c>
      <c r="M9762" s="134" t="str">
        <f t="shared" si="152"/>
        <v>P</v>
      </c>
      <c r="N9762" s="171" t="s">
        <v>10682</v>
      </c>
      <c r="O9762" s="146" t="s">
        <v>1500</v>
      </c>
      <c r="P9762" s="146" t="s">
        <v>9418</v>
      </c>
      <c r="Q9762" s="147" t="s">
        <v>10519</v>
      </c>
      <c r="R9762" s="187">
        <v>10.5</v>
      </c>
    </row>
    <row r="9763" spans="1:18" x14ac:dyDescent="0.25">
      <c r="A9763" s="135">
        <v>1093442</v>
      </c>
      <c r="B9763" s="148" t="s">
        <v>9099</v>
      </c>
      <c r="C9763" s="135">
        <v>1000</v>
      </c>
      <c r="D9763" s="135" t="s">
        <v>20</v>
      </c>
      <c r="E9763" s="188" t="s">
        <v>20</v>
      </c>
      <c r="F9763" s="135" t="s">
        <v>20</v>
      </c>
      <c r="G9763" s="135" t="s">
        <v>20</v>
      </c>
      <c r="H9763" s="135" t="s">
        <v>20</v>
      </c>
      <c r="I9763" s="135" t="s">
        <v>20</v>
      </c>
      <c r="J9763" s="136">
        <v>1.4</v>
      </c>
      <c r="K9763" s="136">
        <v>1.4</v>
      </c>
      <c r="L9763" s="136">
        <v>0.43</v>
      </c>
      <c r="M9763" s="137" t="str">
        <f t="shared" si="152"/>
        <v>P</v>
      </c>
      <c r="N9763" s="172" t="s">
        <v>10682</v>
      </c>
      <c r="O9763" s="149" t="s">
        <v>1506</v>
      </c>
      <c r="P9763" s="149" t="s">
        <v>9526</v>
      </c>
      <c r="Q9763" s="150" t="s">
        <v>10519</v>
      </c>
      <c r="R9763" s="189">
        <v>40</v>
      </c>
    </row>
    <row r="9764" spans="1:18" x14ac:dyDescent="0.25">
      <c r="A9764" s="132">
        <v>1093445</v>
      </c>
      <c r="B9764" s="145" t="s">
        <v>9100</v>
      </c>
      <c r="C9764" s="132">
        <v>6</v>
      </c>
      <c r="D9764" s="132" t="s">
        <v>20</v>
      </c>
      <c r="E9764" s="186" t="s">
        <v>20</v>
      </c>
      <c r="F9764" s="132" t="s">
        <v>20</v>
      </c>
      <c r="G9764" s="132" t="s">
        <v>20</v>
      </c>
      <c r="H9764" s="132" t="s">
        <v>20</v>
      </c>
      <c r="I9764" s="132" t="s">
        <v>20</v>
      </c>
      <c r="J9764" s="133">
        <v>3.6</v>
      </c>
      <c r="K9764" s="133">
        <v>2.48</v>
      </c>
      <c r="L9764" s="133">
        <v>1.5</v>
      </c>
      <c r="M9764" s="134" t="str">
        <f t="shared" si="152"/>
        <v>P</v>
      </c>
      <c r="N9764" s="171" t="s">
        <v>10682</v>
      </c>
      <c r="O9764" s="146" t="s">
        <v>1500</v>
      </c>
      <c r="P9764" s="146" t="s">
        <v>9418</v>
      </c>
      <c r="Q9764" s="147" t="s">
        <v>10519</v>
      </c>
      <c r="R9764" s="187">
        <v>10.5</v>
      </c>
    </row>
    <row r="9765" spans="1:18" x14ac:dyDescent="0.25">
      <c r="A9765" s="135">
        <v>1093446</v>
      </c>
      <c r="B9765" s="148" t="s">
        <v>9101</v>
      </c>
      <c r="C9765" s="135">
        <v>1000</v>
      </c>
      <c r="D9765" s="135" t="s">
        <v>20</v>
      </c>
      <c r="E9765" s="188" t="s">
        <v>20</v>
      </c>
      <c r="F9765" s="135" t="s">
        <v>20</v>
      </c>
      <c r="G9765" s="135" t="s">
        <v>20</v>
      </c>
      <c r="H9765" s="135" t="s">
        <v>20</v>
      </c>
      <c r="I9765" s="135" t="s">
        <v>20</v>
      </c>
      <c r="J9765" s="136">
        <v>1.4</v>
      </c>
      <c r="K9765" s="136">
        <v>1.4</v>
      </c>
      <c r="L9765" s="136">
        <v>0.43</v>
      </c>
      <c r="M9765" s="137" t="str">
        <f t="shared" si="152"/>
        <v>P</v>
      </c>
      <c r="N9765" s="172" t="s">
        <v>10682</v>
      </c>
      <c r="O9765" s="149" t="s">
        <v>1506</v>
      </c>
      <c r="P9765" s="149" t="s">
        <v>9526</v>
      </c>
      <c r="Q9765" s="150" t="s">
        <v>10519</v>
      </c>
      <c r="R9765" s="189">
        <v>40</v>
      </c>
    </row>
    <row r="9766" spans="1:18" x14ac:dyDescent="0.25">
      <c r="A9766" s="132">
        <v>1093447</v>
      </c>
      <c r="B9766" s="145" t="s">
        <v>9102</v>
      </c>
      <c r="C9766" s="132">
        <v>4</v>
      </c>
      <c r="D9766" s="132" t="s">
        <v>20</v>
      </c>
      <c r="E9766" s="186" t="s">
        <v>20</v>
      </c>
      <c r="F9766" s="132" t="s">
        <v>20</v>
      </c>
      <c r="G9766" s="132" t="s">
        <v>20</v>
      </c>
      <c r="H9766" s="132" t="s">
        <v>20</v>
      </c>
      <c r="I9766" s="132" t="s">
        <v>20</v>
      </c>
      <c r="J9766" s="133">
        <v>3.05</v>
      </c>
      <c r="K9766" s="133">
        <v>3.05</v>
      </c>
      <c r="L9766" s="133">
        <v>2.25</v>
      </c>
      <c r="M9766" s="134" t="str">
        <f t="shared" si="152"/>
        <v>P</v>
      </c>
      <c r="N9766" s="171" t="s">
        <v>10682</v>
      </c>
      <c r="O9766" s="146" t="s">
        <v>1500</v>
      </c>
      <c r="P9766" s="146" t="s">
        <v>9418</v>
      </c>
      <c r="Q9766" s="147" t="s">
        <v>10519</v>
      </c>
      <c r="R9766" s="187">
        <v>10.08</v>
      </c>
    </row>
    <row r="9767" spans="1:18" x14ac:dyDescent="0.25">
      <c r="A9767" s="135">
        <v>1093448</v>
      </c>
      <c r="B9767" s="148" t="s">
        <v>9103</v>
      </c>
      <c r="C9767" s="135">
        <v>1000</v>
      </c>
      <c r="D9767" s="135" t="s">
        <v>20</v>
      </c>
      <c r="E9767" s="188" t="s">
        <v>20</v>
      </c>
      <c r="F9767" s="135" t="s">
        <v>20</v>
      </c>
      <c r="G9767" s="135" t="s">
        <v>20</v>
      </c>
      <c r="H9767" s="135" t="s">
        <v>20</v>
      </c>
      <c r="I9767" s="135" t="s">
        <v>20</v>
      </c>
      <c r="J9767" s="136">
        <v>1.4</v>
      </c>
      <c r="K9767" s="136">
        <v>1.4</v>
      </c>
      <c r="L9767" s="136">
        <v>0.43</v>
      </c>
      <c r="M9767" s="137" t="str">
        <f t="shared" si="152"/>
        <v>P</v>
      </c>
      <c r="N9767" s="172" t="s">
        <v>10682</v>
      </c>
      <c r="O9767" s="149" t="s">
        <v>1506</v>
      </c>
      <c r="P9767" s="149" t="s">
        <v>9526</v>
      </c>
      <c r="Q9767" s="150" t="s">
        <v>10519</v>
      </c>
      <c r="R9767" s="189">
        <v>30.83</v>
      </c>
    </row>
    <row r="9768" spans="1:18" x14ac:dyDescent="0.25">
      <c r="A9768" s="132">
        <v>1093449</v>
      </c>
      <c r="B9768" s="145" t="s">
        <v>10078</v>
      </c>
      <c r="C9768" s="132">
        <v>1000</v>
      </c>
      <c r="D9768" s="132" t="s">
        <v>20</v>
      </c>
      <c r="E9768" s="186" t="s">
        <v>20</v>
      </c>
      <c r="F9768" s="132" t="s">
        <v>20</v>
      </c>
      <c r="G9768" s="132" t="s">
        <v>20</v>
      </c>
      <c r="H9768" s="132" t="s">
        <v>20</v>
      </c>
      <c r="I9768" s="132" t="s">
        <v>20</v>
      </c>
      <c r="J9768" s="133">
        <v>1.4</v>
      </c>
      <c r="K9768" s="133">
        <v>1.4</v>
      </c>
      <c r="L9768" s="133">
        <v>0.43</v>
      </c>
      <c r="M9768" s="134" t="str">
        <f t="shared" si="152"/>
        <v>P</v>
      </c>
      <c r="N9768" s="171" t="s">
        <v>10682</v>
      </c>
      <c r="O9768" s="146" t="s">
        <v>1506</v>
      </c>
      <c r="P9768" s="146" t="s">
        <v>9526</v>
      </c>
      <c r="Q9768" s="147" t="s">
        <v>10519</v>
      </c>
      <c r="R9768" s="187">
        <v>30</v>
      </c>
    </row>
    <row r="9769" spans="1:18" x14ac:dyDescent="0.25">
      <c r="A9769" s="135">
        <v>1093451</v>
      </c>
      <c r="B9769" s="148" t="s">
        <v>9104</v>
      </c>
      <c r="C9769" s="135">
        <v>1</v>
      </c>
      <c r="D9769" s="135" t="s">
        <v>20</v>
      </c>
      <c r="E9769" s="188" t="s">
        <v>20</v>
      </c>
      <c r="F9769" s="135" t="s">
        <v>20</v>
      </c>
      <c r="G9769" s="135" t="s">
        <v>20</v>
      </c>
      <c r="H9769" s="135" t="s">
        <v>20</v>
      </c>
      <c r="I9769" s="135" t="s">
        <v>20</v>
      </c>
      <c r="J9769" s="136">
        <v>2.37</v>
      </c>
      <c r="K9769" s="136">
        <v>1.4</v>
      </c>
      <c r="L9769" s="136">
        <v>0.02</v>
      </c>
      <c r="M9769" s="137" t="str">
        <f t="shared" si="152"/>
        <v>P</v>
      </c>
      <c r="N9769" s="172" t="s">
        <v>10682</v>
      </c>
      <c r="O9769" s="149" t="s">
        <v>1506</v>
      </c>
      <c r="P9769" s="149" t="s">
        <v>9443</v>
      </c>
      <c r="Q9769" s="150" t="s">
        <v>10519</v>
      </c>
      <c r="R9769" s="189">
        <v>0.17</v>
      </c>
    </row>
    <row r="9770" spans="1:18" x14ac:dyDescent="0.25">
      <c r="A9770" s="132">
        <v>1093452</v>
      </c>
      <c r="B9770" s="145" t="s">
        <v>9105</v>
      </c>
      <c r="C9770" s="132">
        <v>1</v>
      </c>
      <c r="D9770" s="132" t="s">
        <v>20</v>
      </c>
      <c r="E9770" s="186" t="s">
        <v>20</v>
      </c>
      <c r="F9770" s="132" t="s">
        <v>20</v>
      </c>
      <c r="G9770" s="132" t="s">
        <v>20</v>
      </c>
      <c r="H9770" s="132" t="s">
        <v>20</v>
      </c>
      <c r="I9770" s="132" t="s">
        <v>20</v>
      </c>
      <c r="J9770" s="133">
        <v>1.74</v>
      </c>
      <c r="K9770" s="133">
        <v>1.61</v>
      </c>
      <c r="L9770" s="133">
        <v>0.02</v>
      </c>
      <c r="M9770" s="134" t="str">
        <f t="shared" si="152"/>
        <v>P</v>
      </c>
      <c r="N9770" s="171" t="s">
        <v>10682</v>
      </c>
      <c r="O9770" s="146" t="s">
        <v>1506</v>
      </c>
      <c r="P9770" s="146" t="s">
        <v>9443</v>
      </c>
      <c r="Q9770" s="147" t="s">
        <v>10519</v>
      </c>
      <c r="R9770" s="187">
        <v>0.01</v>
      </c>
    </row>
    <row r="9771" spans="1:18" x14ac:dyDescent="0.25">
      <c r="A9771" s="135">
        <v>1093453</v>
      </c>
      <c r="B9771" s="148" t="s">
        <v>9106</v>
      </c>
      <c r="C9771" s="135">
        <v>1000</v>
      </c>
      <c r="D9771" s="135" t="s">
        <v>20</v>
      </c>
      <c r="E9771" s="188" t="s">
        <v>20</v>
      </c>
      <c r="F9771" s="135" t="s">
        <v>20</v>
      </c>
      <c r="G9771" s="135" t="s">
        <v>20</v>
      </c>
      <c r="H9771" s="135" t="s">
        <v>20</v>
      </c>
      <c r="I9771" s="135" t="s">
        <v>20</v>
      </c>
      <c r="J9771" s="136">
        <v>1.4</v>
      </c>
      <c r="K9771" s="136">
        <v>1.4</v>
      </c>
      <c r="L9771" s="136">
        <v>0.43</v>
      </c>
      <c r="M9771" s="137" t="str">
        <f t="shared" si="152"/>
        <v>P</v>
      </c>
      <c r="N9771" s="172" t="s">
        <v>10682</v>
      </c>
      <c r="O9771" s="149" t="s">
        <v>1506</v>
      </c>
      <c r="P9771" s="149" t="s">
        <v>9526</v>
      </c>
      <c r="Q9771" s="150" t="s">
        <v>10519</v>
      </c>
      <c r="R9771" s="189">
        <v>30.83</v>
      </c>
    </row>
    <row r="9772" spans="1:18" x14ac:dyDescent="0.25">
      <c r="A9772" s="132">
        <v>1093454</v>
      </c>
      <c r="B9772" s="145" t="s">
        <v>9107</v>
      </c>
      <c r="C9772" s="132">
        <v>1000</v>
      </c>
      <c r="D9772" s="132" t="s">
        <v>20</v>
      </c>
      <c r="E9772" s="186" t="s">
        <v>20</v>
      </c>
      <c r="F9772" s="132" t="s">
        <v>20</v>
      </c>
      <c r="G9772" s="132" t="s">
        <v>20</v>
      </c>
      <c r="H9772" s="132" t="s">
        <v>20</v>
      </c>
      <c r="I9772" s="132" t="s">
        <v>20</v>
      </c>
      <c r="J9772" s="133">
        <v>1.4</v>
      </c>
      <c r="K9772" s="133">
        <v>1.4</v>
      </c>
      <c r="L9772" s="133">
        <v>0.43</v>
      </c>
      <c r="M9772" s="134" t="str">
        <f t="shared" si="152"/>
        <v>P</v>
      </c>
      <c r="N9772" s="171" t="s">
        <v>10682</v>
      </c>
      <c r="O9772" s="146" t="s">
        <v>1506</v>
      </c>
      <c r="P9772" s="146" t="s">
        <v>9526</v>
      </c>
      <c r="Q9772" s="147" t="s">
        <v>10519</v>
      </c>
      <c r="R9772" s="187">
        <v>30.83</v>
      </c>
    </row>
    <row r="9773" spans="1:18" x14ac:dyDescent="0.25">
      <c r="A9773" s="135">
        <v>1093455</v>
      </c>
      <c r="B9773" s="148" t="s">
        <v>9108</v>
      </c>
      <c r="C9773" s="135">
        <v>1000</v>
      </c>
      <c r="D9773" s="135" t="s">
        <v>20</v>
      </c>
      <c r="E9773" s="188" t="s">
        <v>20</v>
      </c>
      <c r="F9773" s="135" t="s">
        <v>20</v>
      </c>
      <c r="G9773" s="135" t="s">
        <v>20</v>
      </c>
      <c r="H9773" s="135" t="s">
        <v>20</v>
      </c>
      <c r="I9773" s="135" t="s">
        <v>20</v>
      </c>
      <c r="J9773" s="136">
        <v>1.4</v>
      </c>
      <c r="K9773" s="136">
        <v>1.4</v>
      </c>
      <c r="L9773" s="136">
        <v>0.43</v>
      </c>
      <c r="M9773" s="137" t="str">
        <f t="shared" si="152"/>
        <v>P</v>
      </c>
      <c r="N9773" s="172" t="s">
        <v>10682</v>
      </c>
      <c r="O9773" s="149" t="s">
        <v>1506</v>
      </c>
      <c r="P9773" s="149" t="s">
        <v>9526</v>
      </c>
      <c r="Q9773" s="150" t="s">
        <v>10519</v>
      </c>
      <c r="R9773" s="189">
        <v>30.83</v>
      </c>
    </row>
    <row r="9774" spans="1:18" x14ac:dyDescent="0.25">
      <c r="A9774" s="132">
        <v>1093456</v>
      </c>
      <c r="B9774" s="145" t="s">
        <v>9109</v>
      </c>
      <c r="C9774" s="132">
        <v>6</v>
      </c>
      <c r="D9774" s="132" t="s">
        <v>20</v>
      </c>
      <c r="E9774" s="186" t="s">
        <v>20</v>
      </c>
      <c r="F9774" s="132" t="s">
        <v>20</v>
      </c>
      <c r="G9774" s="132" t="s">
        <v>20</v>
      </c>
      <c r="H9774" s="132" t="s">
        <v>20</v>
      </c>
      <c r="I9774" s="132" t="s">
        <v>20</v>
      </c>
      <c r="J9774" s="133">
        <v>2.95</v>
      </c>
      <c r="K9774" s="133">
        <v>2.95</v>
      </c>
      <c r="L9774" s="133">
        <v>2.4</v>
      </c>
      <c r="M9774" s="134" t="str">
        <f t="shared" si="152"/>
        <v>P</v>
      </c>
      <c r="N9774" s="171" t="s">
        <v>10682</v>
      </c>
      <c r="O9774" s="146" t="s">
        <v>1500</v>
      </c>
      <c r="P9774" s="146" t="s">
        <v>9456</v>
      </c>
      <c r="Q9774" s="147" t="s">
        <v>10519</v>
      </c>
      <c r="R9774" s="187">
        <v>6.24</v>
      </c>
    </row>
    <row r="9775" spans="1:18" x14ac:dyDescent="0.25">
      <c r="A9775" s="135">
        <v>1093457</v>
      </c>
      <c r="B9775" s="148" t="s">
        <v>9110</v>
      </c>
      <c r="C9775" s="135">
        <v>1000</v>
      </c>
      <c r="D9775" s="135" t="s">
        <v>20</v>
      </c>
      <c r="E9775" s="188" t="s">
        <v>20</v>
      </c>
      <c r="F9775" s="135" t="s">
        <v>20</v>
      </c>
      <c r="G9775" s="135" t="s">
        <v>20</v>
      </c>
      <c r="H9775" s="135" t="s">
        <v>20</v>
      </c>
      <c r="I9775" s="135" t="s">
        <v>20</v>
      </c>
      <c r="J9775" s="136">
        <v>1.4</v>
      </c>
      <c r="K9775" s="136">
        <v>1.4</v>
      </c>
      <c r="L9775" s="136">
        <v>0.43</v>
      </c>
      <c r="M9775" s="137" t="str">
        <f t="shared" si="152"/>
        <v>P</v>
      </c>
      <c r="N9775" s="172" t="s">
        <v>10682</v>
      </c>
      <c r="O9775" s="149" t="s">
        <v>1506</v>
      </c>
      <c r="P9775" s="149" t="s">
        <v>9526</v>
      </c>
      <c r="Q9775" s="150" t="s">
        <v>10519</v>
      </c>
      <c r="R9775" s="189">
        <v>30</v>
      </c>
    </row>
    <row r="9776" spans="1:18" x14ac:dyDescent="0.25">
      <c r="A9776" s="132">
        <v>1093458</v>
      </c>
      <c r="B9776" s="145" t="s">
        <v>9111</v>
      </c>
      <c r="C9776" s="132">
        <v>2</v>
      </c>
      <c r="D9776" s="132" t="s">
        <v>20</v>
      </c>
      <c r="E9776" s="186" t="s">
        <v>20</v>
      </c>
      <c r="F9776" s="132" t="s">
        <v>20</v>
      </c>
      <c r="G9776" s="132" t="s">
        <v>20</v>
      </c>
      <c r="H9776" s="132" t="s">
        <v>20</v>
      </c>
      <c r="I9776" s="132" t="s">
        <v>20</v>
      </c>
      <c r="J9776" s="133">
        <v>4.5</v>
      </c>
      <c r="K9776" s="133">
        <v>2.2999999999999998</v>
      </c>
      <c r="L9776" s="133">
        <v>2.4</v>
      </c>
      <c r="M9776" s="134" t="str">
        <f t="shared" si="152"/>
        <v>P</v>
      </c>
      <c r="N9776" s="171" t="s">
        <v>10682</v>
      </c>
      <c r="O9776" s="146" t="s">
        <v>1500</v>
      </c>
      <c r="P9776" s="146" t="s">
        <v>9456</v>
      </c>
      <c r="Q9776" s="147" t="s">
        <v>10519</v>
      </c>
      <c r="R9776" s="187">
        <v>5.82</v>
      </c>
    </row>
    <row r="9777" spans="1:18" x14ac:dyDescent="0.25">
      <c r="A9777" s="135">
        <v>1093459</v>
      </c>
      <c r="B9777" s="148" t="s">
        <v>9112</v>
      </c>
      <c r="C9777" s="135">
        <v>1000</v>
      </c>
      <c r="D9777" s="135" t="s">
        <v>20</v>
      </c>
      <c r="E9777" s="188" t="s">
        <v>20</v>
      </c>
      <c r="F9777" s="135" t="s">
        <v>20</v>
      </c>
      <c r="G9777" s="135" t="s">
        <v>20</v>
      </c>
      <c r="H9777" s="135" t="s">
        <v>20</v>
      </c>
      <c r="I9777" s="135" t="s">
        <v>20</v>
      </c>
      <c r="J9777" s="136">
        <v>1.4</v>
      </c>
      <c r="K9777" s="136">
        <v>1.4</v>
      </c>
      <c r="L9777" s="136">
        <v>0.43</v>
      </c>
      <c r="M9777" s="137" t="str">
        <f t="shared" si="152"/>
        <v>P</v>
      </c>
      <c r="N9777" s="172" t="s">
        <v>10682</v>
      </c>
      <c r="O9777" s="149" t="s">
        <v>1506</v>
      </c>
      <c r="P9777" s="149" t="s">
        <v>9526</v>
      </c>
      <c r="Q9777" s="150" t="s">
        <v>10519</v>
      </c>
      <c r="R9777" s="189">
        <v>30</v>
      </c>
    </row>
    <row r="9778" spans="1:18" x14ac:dyDescent="0.25">
      <c r="A9778" s="132">
        <v>1093460</v>
      </c>
      <c r="B9778" s="145" t="s">
        <v>9113</v>
      </c>
      <c r="C9778" s="132">
        <v>2</v>
      </c>
      <c r="D9778" s="132" t="s">
        <v>20</v>
      </c>
      <c r="E9778" s="186" t="s">
        <v>20</v>
      </c>
      <c r="F9778" s="132" t="s">
        <v>20</v>
      </c>
      <c r="G9778" s="132" t="s">
        <v>20</v>
      </c>
      <c r="H9778" s="132" t="s">
        <v>20</v>
      </c>
      <c r="I9778" s="132" t="s">
        <v>20</v>
      </c>
      <c r="J9778" s="133">
        <v>4.5</v>
      </c>
      <c r="K9778" s="133">
        <v>2.2999999999999998</v>
      </c>
      <c r="L9778" s="133">
        <v>2.4</v>
      </c>
      <c r="M9778" s="134" t="str">
        <f t="shared" si="152"/>
        <v>P</v>
      </c>
      <c r="N9778" s="171" t="s">
        <v>10682</v>
      </c>
      <c r="O9778" s="146" t="s">
        <v>1500</v>
      </c>
      <c r="P9778" s="146" t="s">
        <v>9456</v>
      </c>
      <c r="Q9778" s="147" t="s">
        <v>10519</v>
      </c>
      <c r="R9778" s="187">
        <v>5.8</v>
      </c>
    </row>
    <row r="9779" spans="1:18" x14ac:dyDescent="0.25">
      <c r="A9779" s="135">
        <v>1093461</v>
      </c>
      <c r="B9779" s="148" t="s">
        <v>9114</v>
      </c>
      <c r="C9779" s="135">
        <v>6</v>
      </c>
      <c r="D9779" s="135" t="s">
        <v>20</v>
      </c>
      <c r="E9779" s="188" t="s">
        <v>20</v>
      </c>
      <c r="F9779" s="135" t="s">
        <v>20</v>
      </c>
      <c r="G9779" s="135" t="s">
        <v>20</v>
      </c>
      <c r="H9779" s="135" t="s">
        <v>20</v>
      </c>
      <c r="I9779" s="135" t="s">
        <v>20</v>
      </c>
      <c r="J9779" s="136">
        <v>2.2999999999999998</v>
      </c>
      <c r="K9779" s="136">
        <v>1.25</v>
      </c>
      <c r="L9779" s="136">
        <v>2.15</v>
      </c>
      <c r="M9779" s="137" t="str">
        <f t="shared" si="152"/>
        <v>P</v>
      </c>
      <c r="N9779" s="172" t="s">
        <v>10682</v>
      </c>
      <c r="O9779" s="149" t="s">
        <v>1500</v>
      </c>
      <c r="P9779" s="149" t="s">
        <v>9456</v>
      </c>
      <c r="Q9779" s="150" t="s">
        <v>10519</v>
      </c>
      <c r="R9779" s="189">
        <v>4.92</v>
      </c>
    </row>
    <row r="9780" spans="1:18" x14ac:dyDescent="0.25">
      <c r="A9780" s="132">
        <v>1093462</v>
      </c>
      <c r="B9780" s="145" t="s">
        <v>9115</v>
      </c>
      <c r="C9780" s="132">
        <v>100</v>
      </c>
      <c r="D9780" s="132" t="s">
        <v>20</v>
      </c>
      <c r="E9780" s="186" t="s">
        <v>20</v>
      </c>
      <c r="F9780" s="132" t="s">
        <v>20</v>
      </c>
      <c r="G9780" s="132" t="s">
        <v>20</v>
      </c>
      <c r="H9780" s="132" t="s">
        <v>20</v>
      </c>
      <c r="I9780" s="132" t="s">
        <v>20</v>
      </c>
      <c r="J9780" s="133">
        <v>3.1</v>
      </c>
      <c r="K9780" s="133">
        <v>0.48</v>
      </c>
      <c r="L9780" s="133">
        <v>0.48</v>
      </c>
      <c r="M9780" s="134" t="str">
        <f t="shared" si="152"/>
        <v>P</v>
      </c>
      <c r="N9780" s="171" t="s">
        <v>10682</v>
      </c>
      <c r="O9780" s="146" t="s">
        <v>1500</v>
      </c>
      <c r="P9780" s="146" t="s">
        <v>9456</v>
      </c>
      <c r="Q9780" s="147" t="s">
        <v>10519</v>
      </c>
      <c r="R9780" s="187">
        <v>6</v>
      </c>
    </row>
    <row r="9781" spans="1:18" x14ac:dyDescent="0.25">
      <c r="A9781" s="135">
        <v>1093463</v>
      </c>
      <c r="B9781" s="148" t="s">
        <v>9116</v>
      </c>
      <c r="C9781" s="135">
        <v>1000</v>
      </c>
      <c r="D9781" s="135" t="s">
        <v>20</v>
      </c>
      <c r="E9781" s="188" t="s">
        <v>20</v>
      </c>
      <c r="F9781" s="135" t="s">
        <v>20</v>
      </c>
      <c r="G9781" s="135" t="s">
        <v>20</v>
      </c>
      <c r="H9781" s="135" t="s">
        <v>20</v>
      </c>
      <c r="I9781" s="135" t="s">
        <v>20</v>
      </c>
      <c r="J9781" s="136">
        <v>1.4</v>
      </c>
      <c r="K9781" s="136">
        <v>1.4</v>
      </c>
      <c r="L9781" s="136">
        <v>0.43</v>
      </c>
      <c r="M9781" s="137" t="str">
        <f t="shared" si="152"/>
        <v>P</v>
      </c>
      <c r="N9781" s="172" t="s">
        <v>10682</v>
      </c>
      <c r="O9781" s="149" t="s">
        <v>1506</v>
      </c>
      <c r="P9781" s="149" t="s">
        <v>9526</v>
      </c>
      <c r="Q9781" s="150" t="s">
        <v>10519</v>
      </c>
      <c r="R9781" s="189">
        <v>30</v>
      </c>
    </row>
    <row r="9782" spans="1:18" x14ac:dyDescent="0.25">
      <c r="A9782" s="132">
        <v>1093466</v>
      </c>
      <c r="B9782" s="145" t="s">
        <v>9117</v>
      </c>
      <c r="C9782" s="132">
        <v>1000</v>
      </c>
      <c r="D9782" s="132" t="s">
        <v>20</v>
      </c>
      <c r="E9782" s="186" t="s">
        <v>20</v>
      </c>
      <c r="F9782" s="132" t="s">
        <v>20</v>
      </c>
      <c r="G9782" s="132" t="s">
        <v>20</v>
      </c>
      <c r="H9782" s="132" t="s">
        <v>20</v>
      </c>
      <c r="I9782" s="132" t="s">
        <v>20</v>
      </c>
      <c r="J9782" s="133">
        <v>1.4</v>
      </c>
      <c r="K9782" s="133">
        <v>1.4</v>
      </c>
      <c r="L9782" s="133">
        <v>0.43</v>
      </c>
      <c r="M9782" s="134" t="str">
        <f t="shared" si="152"/>
        <v>P</v>
      </c>
      <c r="N9782" s="171" t="s">
        <v>10682</v>
      </c>
      <c r="O9782" s="146" t="s">
        <v>1506</v>
      </c>
      <c r="P9782" s="146" t="s">
        <v>9526</v>
      </c>
      <c r="Q9782" s="147" t="s">
        <v>10519</v>
      </c>
      <c r="R9782" s="187">
        <v>30.83</v>
      </c>
    </row>
    <row r="9783" spans="1:18" x14ac:dyDescent="0.25">
      <c r="A9783" s="135">
        <v>1093467</v>
      </c>
      <c r="B9783" s="148" t="s">
        <v>9118</v>
      </c>
      <c r="C9783" s="135">
        <v>6</v>
      </c>
      <c r="D9783" s="135" t="s">
        <v>20</v>
      </c>
      <c r="E9783" s="188" t="s">
        <v>20</v>
      </c>
      <c r="F9783" s="135" t="s">
        <v>20</v>
      </c>
      <c r="G9783" s="135" t="s">
        <v>20</v>
      </c>
      <c r="H9783" s="135" t="s">
        <v>20</v>
      </c>
      <c r="I9783" s="135" t="s">
        <v>20</v>
      </c>
      <c r="J9783" s="136">
        <v>4.3</v>
      </c>
      <c r="K9783" s="136">
        <v>0.02</v>
      </c>
      <c r="L9783" s="136">
        <v>4.0999999999999996</v>
      </c>
      <c r="M9783" s="137" t="str">
        <f t="shared" si="152"/>
        <v>P</v>
      </c>
      <c r="N9783" s="172" t="s">
        <v>10682</v>
      </c>
      <c r="O9783" s="149" t="s">
        <v>1693</v>
      </c>
      <c r="P9783" s="149" t="s">
        <v>10126</v>
      </c>
      <c r="Q9783" s="150" t="s">
        <v>10519</v>
      </c>
      <c r="R9783" s="189">
        <v>5.76</v>
      </c>
    </row>
    <row r="9784" spans="1:18" x14ac:dyDescent="0.25">
      <c r="A9784" s="132">
        <v>1093469</v>
      </c>
      <c r="B9784" s="145" t="s">
        <v>9119</v>
      </c>
      <c r="C9784" s="132">
        <v>1000</v>
      </c>
      <c r="D9784" s="132" t="s">
        <v>20</v>
      </c>
      <c r="E9784" s="186" t="s">
        <v>20</v>
      </c>
      <c r="F9784" s="132" t="s">
        <v>20</v>
      </c>
      <c r="G9784" s="132" t="s">
        <v>20</v>
      </c>
      <c r="H9784" s="132" t="s">
        <v>20</v>
      </c>
      <c r="I9784" s="132" t="s">
        <v>20</v>
      </c>
      <c r="J9784" s="133">
        <v>1.4</v>
      </c>
      <c r="K9784" s="133">
        <v>1.4</v>
      </c>
      <c r="L9784" s="133">
        <v>0.43</v>
      </c>
      <c r="M9784" s="134" t="str">
        <f t="shared" si="152"/>
        <v>P</v>
      </c>
      <c r="N9784" s="171" t="s">
        <v>10682</v>
      </c>
      <c r="O9784" s="146" t="s">
        <v>1506</v>
      </c>
      <c r="P9784" s="146" t="s">
        <v>9526</v>
      </c>
      <c r="Q9784" s="147" t="s">
        <v>10519</v>
      </c>
      <c r="R9784" s="187">
        <v>30.83</v>
      </c>
    </row>
    <row r="9785" spans="1:18" x14ac:dyDescent="0.25">
      <c r="A9785" s="135">
        <v>1093470</v>
      </c>
      <c r="B9785" s="148" t="s">
        <v>9120</v>
      </c>
      <c r="C9785" s="135">
        <v>6</v>
      </c>
      <c r="D9785" s="135" t="s">
        <v>20</v>
      </c>
      <c r="E9785" s="188" t="s">
        <v>20</v>
      </c>
      <c r="F9785" s="135" t="s">
        <v>20</v>
      </c>
      <c r="G9785" s="135" t="s">
        <v>20</v>
      </c>
      <c r="H9785" s="135" t="s">
        <v>20</v>
      </c>
      <c r="I9785" s="135" t="s">
        <v>20</v>
      </c>
      <c r="J9785" s="136">
        <v>2.6</v>
      </c>
      <c r="K9785" s="136">
        <v>0.02</v>
      </c>
      <c r="L9785" s="136">
        <v>2.5</v>
      </c>
      <c r="M9785" s="137" t="str">
        <f t="shared" si="152"/>
        <v>P</v>
      </c>
      <c r="N9785" s="172" t="s">
        <v>10682</v>
      </c>
      <c r="O9785" s="149" t="s">
        <v>1693</v>
      </c>
      <c r="P9785" s="149" t="s">
        <v>10126</v>
      </c>
      <c r="Q9785" s="150" t="s">
        <v>10519</v>
      </c>
      <c r="R9785" s="189">
        <v>3.4799999999999995</v>
      </c>
    </row>
    <row r="9786" spans="1:18" x14ac:dyDescent="0.25">
      <c r="A9786" s="132">
        <v>1093471</v>
      </c>
      <c r="B9786" s="145" t="s">
        <v>9121</v>
      </c>
      <c r="C9786" s="132">
        <v>10</v>
      </c>
      <c r="D9786" s="132" t="s">
        <v>20</v>
      </c>
      <c r="E9786" s="186">
        <v>100</v>
      </c>
      <c r="F9786" s="132" t="s">
        <v>20</v>
      </c>
      <c r="G9786" s="132">
        <v>400</v>
      </c>
      <c r="H9786" s="132" t="s">
        <v>20</v>
      </c>
      <c r="I9786" s="132">
        <v>1</v>
      </c>
      <c r="J9786" s="133">
        <v>1</v>
      </c>
      <c r="K9786" s="133">
        <v>0.2</v>
      </c>
      <c r="L9786" s="133">
        <v>1</v>
      </c>
      <c r="M9786" s="134" t="str">
        <f t="shared" si="152"/>
        <v>P</v>
      </c>
      <c r="N9786" s="171" t="s">
        <v>10682</v>
      </c>
      <c r="O9786" s="146" t="s">
        <v>1506</v>
      </c>
      <c r="P9786" s="146" t="s">
        <v>9501</v>
      </c>
      <c r="Q9786" s="147" t="s">
        <v>10519</v>
      </c>
      <c r="R9786" s="187">
        <v>4.6999999999999993</v>
      </c>
    </row>
    <row r="9787" spans="1:18" x14ac:dyDescent="0.25">
      <c r="A9787" s="135">
        <v>1093473</v>
      </c>
      <c r="B9787" s="148" t="s">
        <v>9122</v>
      </c>
      <c r="C9787" s="135">
        <v>1000</v>
      </c>
      <c r="D9787" s="135" t="s">
        <v>20</v>
      </c>
      <c r="E9787" s="188" t="s">
        <v>20</v>
      </c>
      <c r="F9787" s="135" t="s">
        <v>20</v>
      </c>
      <c r="G9787" s="135" t="s">
        <v>20</v>
      </c>
      <c r="H9787" s="135" t="s">
        <v>20</v>
      </c>
      <c r="I9787" s="135" t="s">
        <v>20</v>
      </c>
      <c r="J9787" s="136">
        <v>1.4</v>
      </c>
      <c r="K9787" s="136">
        <v>1.4</v>
      </c>
      <c r="L9787" s="136">
        <v>0.43</v>
      </c>
      <c r="M9787" s="137" t="str">
        <f t="shared" si="152"/>
        <v>P</v>
      </c>
      <c r="N9787" s="172" t="s">
        <v>10682</v>
      </c>
      <c r="O9787" s="149" t="s">
        <v>1506</v>
      </c>
      <c r="P9787" s="149" t="s">
        <v>9526</v>
      </c>
      <c r="Q9787" s="150" t="s">
        <v>10519</v>
      </c>
      <c r="R9787" s="189">
        <v>30.83</v>
      </c>
    </row>
    <row r="9788" spans="1:18" x14ac:dyDescent="0.25">
      <c r="A9788" s="132">
        <v>1093474</v>
      </c>
      <c r="B9788" s="145" t="s">
        <v>9123</v>
      </c>
      <c r="C9788" s="132">
        <v>1</v>
      </c>
      <c r="D9788" s="132" t="s">
        <v>20</v>
      </c>
      <c r="E9788" s="186" t="s">
        <v>20</v>
      </c>
      <c r="F9788" s="132" t="s">
        <v>20</v>
      </c>
      <c r="G9788" s="132" t="s">
        <v>20</v>
      </c>
      <c r="H9788" s="132" t="s">
        <v>20</v>
      </c>
      <c r="I9788" s="132" t="s">
        <v>20</v>
      </c>
      <c r="J9788" s="133">
        <v>2.69</v>
      </c>
      <c r="K9788" s="133">
        <v>1.6</v>
      </c>
      <c r="L9788" s="133">
        <v>0.02</v>
      </c>
      <c r="M9788" s="134" t="str">
        <f t="shared" si="152"/>
        <v>P</v>
      </c>
      <c r="N9788" s="171" t="s">
        <v>10682</v>
      </c>
      <c r="O9788" s="146" t="s">
        <v>1506</v>
      </c>
      <c r="P9788" s="146" t="s">
        <v>9443</v>
      </c>
      <c r="Q9788" s="147" t="s">
        <v>10519</v>
      </c>
      <c r="R9788" s="187">
        <v>0.42</v>
      </c>
    </row>
    <row r="9789" spans="1:18" x14ac:dyDescent="0.25">
      <c r="A9789" s="135">
        <v>1093475</v>
      </c>
      <c r="B9789" s="148" t="s">
        <v>9124</v>
      </c>
      <c r="C9789" s="135">
        <v>1</v>
      </c>
      <c r="D9789" s="135" t="s">
        <v>20</v>
      </c>
      <c r="E9789" s="188" t="s">
        <v>20</v>
      </c>
      <c r="F9789" s="135" t="s">
        <v>20</v>
      </c>
      <c r="G9789" s="135" t="s">
        <v>20</v>
      </c>
      <c r="H9789" s="135" t="s">
        <v>20</v>
      </c>
      <c r="I9789" s="135" t="s">
        <v>20</v>
      </c>
      <c r="J9789" s="136">
        <v>1.75</v>
      </c>
      <c r="K9789" s="136">
        <v>1.43</v>
      </c>
      <c r="L9789" s="136">
        <v>0.02</v>
      </c>
      <c r="M9789" s="137" t="str">
        <f t="shared" si="152"/>
        <v>P</v>
      </c>
      <c r="N9789" s="172" t="s">
        <v>10682</v>
      </c>
      <c r="O9789" s="149" t="s">
        <v>1506</v>
      </c>
      <c r="P9789" s="149" t="s">
        <v>9443</v>
      </c>
      <c r="Q9789" s="150" t="s">
        <v>10519</v>
      </c>
      <c r="R9789" s="189">
        <v>0.01</v>
      </c>
    </row>
    <row r="9790" spans="1:18" x14ac:dyDescent="0.25">
      <c r="A9790" s="132">
        <v>1093476</v>
      </c>
      <c r="B9790" s="145" t="s">
        <v>9125</v>
      </c>
      <c r="C9790" s="132">
        <v>1000</v>
      </c>
      <c r="D9790" s="132" t="s">
        <v>20</v>
      </c>
      <c r="E9790" s="186" t="s">
        <v>20</v>
      </c>
      <c r="F9790" s="132" t="s">
        <v>20</v>
      </c>
      <c r="G9790" s="132" t="s">
        <v>20</v>
      </c>
      <c r="H9790" s="132" t="s">
        <v>20</v>
      </c>
      <c r="I9790" s="132" t="s">
        <v>20</v>
      </c>
      <c r="J9790" s="133">
        <v>1.4</v>
      </c>
      <c r="K9790" s="133">
        <v>1.4</v>
      </c>
      <c r="L9790" s="133">
        <v>0.43</v>
      </c>
      <c r="M9790" s="134" t="str">
        <f t="shared" si="152"/>
        <v>P</v>
      </c>
      <c r="N9790" s="171" t="s">
        <v>10682</v>
      </c>
      <c r="O9790" s="146" t="s">
        <v>1506</v>
      </c>
      <c r="P9790" s="146" t="s">
        <v>9526</v>
      </c>
      <c r="Q9790" s="147" t="s">
        <v>10519</v>
      </c>
      <c r="R9790" s="187">
        <v>30</v>
      </c>
    </row>
    <row r="9791" spans="1:18" x14ac:dyDescent="0.25">
      <c r="A9791" s="135">
        <v>1093477</v>
      </c>
      <c r="B9791" s="148" t="s">
        <v>9126</v>
      </c>
      <c r="C9791" s="135">
        <v>1</v>
      </c>
      <c r="D9791" s="135" t="s">
        <v>20</v>
      </c>
      <c r="E9791" s="188" t="s">
        <v>20</v>
      </c>
      <c r="F9791" s="135" t="s">
        <v>20</v>
      </c>
      <c r="G9791" s="135" t="s">
        <v>20</v>
      </c>
      <c r="H9791" s="135" t="s">
        <v>20</v>
      </c>
      <c r="I9791" s="135" t="s">
        <v>20</v>
      </c>
      <c r="J9791" s="136">
        <v>2.4500000000000002</v>
      </c>
      <c r="K9791" s="136">
        <v>1.44</v>
      </c>
      <c r="L9791" s="136">
        <v>0.02</v>
      </c>
      <c r="M9791" s="137" t="str">
        <f t="shared" si="152"/>
        <v>P</v>
      </c>
      <c r="N9791" s="172" t="s">
        <v>10682</v>
      </c>
      <c r="O9791" s="149" t="s">
        <v>1506</v>
      </c>
      <c r="P9791" s="149" t="s">
        <v>9443</v>
      </c>
      <c r="Q9791" s="150" t="s">
        <v>10519</v>
      </c>
      <c r="R9791" s="189">
        <v>0.01</v>
      </c>
    </row>
    <row r="9792" spans="1:18" x14ac:dyDescent="0.25">
      <c r="A9792" s="132">
        <v>1093478</v>
      </c>
      <c r="B9792" s="145" t="s">
        <v>9127</v>
      </c>
      <c r="C9792" s="132">
        <v>6</v>
      </c>
      <c r="D9792" s="132">
        <v>280</v>
      </c>
      <c r="E9792" s="186">
        <v>35</v>
      </c>
      <c r="F9792" s="132" t="s">
        <v>20</v>
      </c>
      <c r="G9792" s="132" t="s">
        <v>20</v>
      </c>
      <c r="H9792" s="132" t="s">
        <v>20</v>
      </c>
      <c r="I9792" s="132" t="s">
        <v>20</v>
      </c>
      <c r="J9792" s="133">
        <v>4.5</v>
      </c>
      <c r="K9792" s="133">
        <v>3.7</v>
      </c>
      <c r="L9792" s="133">
        <v>0.24</v>
      </c>
      <c r="M9792" s="134" t="str">
        <f t="shared" si="152"/>
        <v>P</v>
      </c>
      <c r="N9792" s="171" t="s">
        <v>10682</v>
      </c>
      <c r="O9792" s="146" t="s">
        <v>1506</v>
      </c>
      <c r="P9792" s="146" t="s">
        <v>9443</v>
      </c>
      <c r="Q9792" s="147" t="s">
        <v>10519</v>
      </c>
      <c r="R9792" s="187">
        <v>3.3600000000000003</v>
      </c>
    </row>
    <row r="9793" spans="1:18" x14ac:dyDescent="0.25">
      <c r="A9793" s="135">
        <v>1093479</v>
      </c>
      <c r="B9793" s="148" t="s">
        <v>9128</v>
      </c>
      <c r="C9793" s="135">
        <v>1</v>
      </c>
      <c r="D9793" s="135" t="s">
        <v>20</v>
      </c>
      <c r="E9793" s="188" t="s">
        <v>20</v>
      </c>
      <c r="F9793" s="135" t="s">
        <v>20</v>
      </c>
      <c r="G9793" s="135" t="s">
        <v>20</v>
      </c>
      <c r="H9793" s="135" t="s">
        <v>20</v>
      </c>
      <c r="I9793" s="135" t="s">
        <v>20</v>
      </c>
      <c r="J9793" s="136">
        <v>3.37</v>
      </c>
      <c r="K9793" s="136">
        <v>1.6</v>
      </c>
      <c r="L9793" s="136">
        <v>0.02</v>
      </c>
      <c r="M9793" s="137" t="str">
        <f t="shared" si="152"/>
        <v>P</v>
      </c>
      <c r="N9793" s="172" t="s">
        <v>10682</v>
      </c>
      <c r="O9793" s="149" t="s">
        <v>1506</v>
      </c>
      <c r="P9793" s="149" t="s">
        <v>9443</v>
      </c>
      <c r="Q9793" s="150" t="s">
        <v>10519</v>
      </c>
      <c r="R9793" s="189">
        <v>0.42</v>
      </c>
    </row>
    <row r="9794" spans="1:18" x14ac:dyDescent="0.25">
      <c r="A9794" s="132">
        <v>1093480</v>
      </c>
      <c r="B9794" s="145" t="s">
        <v>9129</v>
      </c>
      <c r="C9794" s="132">
        <v>1000</v>
      </c>
      <c r="D9794" s="132" t="s">
        <v>20</v>
      </c>
      <c r="E9794" s="186" t="s">
        <v>20</v>
      </c>
      <c r="F9794" s="132" t="s">
        <v>20</v>
      </c>
      <c r="G9794" s="132" t="s">
        <v>20</v>
      </c>
      <c r="H9794" s="132" t="s">
        <v>20</v>
      </c>
      <c r="I9794" s="132" t="s">
        <v>20</v>
      </c>
      <c r="J9794" s="133">
        <v>1.4</v>
      </c>
      <c r="K9794" s="133">
        <v>1.4</v>
      </c>
      <c r="L9794" s="133">
        <v>0.43</v>
      </c>
      <c r="M9794" s="134" t="str">
        <f t="shared" ref="M9794:M9857" si="153">HYPERLINK(CONCATENATE("T:\Distribution Centre\RDC Department Shared\Cubiscan photos","\",A9794,"-pac.jpg"),"P")</f>
        <v>P</v>
      </c>
      <c r="N9794" s="171" t="s">
        <v>10682</v>
      </c>
      <c r="O9794" s="146" t="s">
        <v>1506</v>
      </c>
      <c r="P9794" s="146" t="s">
        <v>9526</v>
      </c>
      <c r="Q9794" s="147" t="s">
        <v>10519</v>
      </c>
      <c r="R9794" s="187">
        <v>30</v>
      </c>
    </row>
    <row r="9795" spans="1:18" x14ac:dyDescent="0.25">
      <c r="A9795" s="135">
        <v>1093481</v>
      </c>
      <c r="B9795" s="148" t="s">
        <v>9130</v>
      </c>
      <c r="C9795" s="135">
        <v>6</v>
      </c>
      <c r="D9795" s="135">
        <v>240</v>
      </c>
      <c r="E9795" s="188">
        <v>30</v>
      </c>
      <c r="F9795" s="135" t="s">
        <v>20</v>
      </c>
      <c r="G9795" s="135" t="s">
        <v>20</v>
      </c>
      <c r="H9795" s="135" t="s">
        <v>20</v>
      </c>
      <c r="I9795" s="135" t="s">
        <v>20</v>
      </c>
      <c r="J9795" s="136">
        <v>4.5</v>
      </c>
      <c r="K9795" s="136">
        <v>3.7</v>
      </c>
      <c r="L9795" s="136">
        <v>0.24</v>
      </c>
      <c r="M9795" s="137" t="str">
        <f t="shared" si="153"/>
        <v>P</v>
      </c>
      <c r="N9795" s="172" t="s">
        <v>10682</v>
      </c>
      <c r="O9795" s="149" t="s">
        <v>1506</v>
      </c>
      <c r="P9795" s="149" t="s">
        <v>9443</v>
      </c>
      <c r="Q9795" s="150" t="s">
        <v>10519</v>
      </c>
      <c r="R9795" s="189">
        <v>3.3600000000000003</v>
      </c>
    </row>
    <row r="9796" spans="1:18" x14ac:dyDescent="0.25">
      <c r="A9796" s="132">
        <v>1093482</v>
      </c>
      <c r="B9796" s="145" t="s">
        <v>9131</v>
      </c>
      <c r="C9796" s="132">
        <v>6</v>
      </c>
      <c r="D9796" s="132" t="s">
        <v>20</v>
      </c>
      <c r="E9796" s="186" t="s">
        <v>20</v>
      </c>
      <c r="F9796" s="132" t="s">
        <v>20</v>
      </c>
      <c r="G9796" s="132" t="s">
        <v>20</v>
      </c>
      <c r="H9796" s="132" t="s">
        <v>20</v>
      </c>
      <c r="I9796" s="132" t="s">
        <v>20</v>
      </c>
      <c r="J9796" s="133">
        <v>3.19</v>
      </c>
      <c r="K9796" s="133">
        <v>1.67</v>
      </c>
      <c r="L9796" s="133">
        <v>1.7</v>
      </c>
      <c r="M9796" s="134" t="str">
        <f t="shared" si="153"/>
        <v>P</v>
      </c>
      <c r="N9796" s="171" t="s">
        <v>10682</v>
      </c>
      <c r="O9796" s="146" t="s">
        <v>1500</v>
      </c>
      <c r="P9796" s="146" t="s">
        <v>9418</v>
      </c>
      <c r="Q9796" s="147" t="s">
        <v>10519</v>
      </c>
      <c r="R9796" s="187">
        <v>5.4626865671641784</v>
      </c>
    </row>
    <row r="9797" spans="1:18" x14ac:dyDescent="0.25">
      <c r="A9797" s="135">
        <v>1093483</v>
      </c>
      <c r="B9797" s="148" t="s">
        <v>9132</v>
      </c>
      <c r="C9797" s="135">
        <v>1000</v>
      </c>
      <c r="D9797" s="135" t="s">
        <v>20</v>
      </c>
      <c r="E9797" s="188" t="s">
        <v>20</v>
      </c>
      <c r="F9797" s="135" t="s">
        <v>20</v>
      </c>
      <c r="G9797" s="135" t="s">
        <v>20</v>
      </c>
      <c r="H9797" s="135" t="s">
        <v>20</v>
      </c>
      <c r="I9797" s="135" t="s">
        <v>20</v>
      </c>
      <c r="J9797" s="136">
        <v>1.4</v>
      </c>
      <c r="K9797" s="136">
        <v>1.4</v>
      </c>
      <c r="L9797" s="136">
        <v>0.43</v>
      </c>
      <c r="M9797" s="137" t="str">
        <f t="shared" si="153"/>
        <v>P</v>
      </c>
      <c r="N9797" s="172" t="s">
        <v>10682</v>
      </c>
      <c r="O9797" s="149" t="s">
        <v>1506</v>
      </c>
      <c r="P9797" s="149" t="s">
        <v>9526</v>
      </c>
      <c r="Q9797" s="150" t="s">
        <v>10519</v>
      </c>
      <c r="R9797" s="189">
        <v>30.83</v>
      </c>
    </row>
    <row r="9798" spans="1:18" x14ac:dyDescent="0.25">
      <c r="A9798" s="132">
        <v>1093484</v>
      </c>
      <c r="B9798" s="145" t="s">
        <v>9133</v>
      </c>
      <c r="C9798" s="132">
        <v>6</v>
      </c>
      <c r="D9798" s="132" t="s">
        <v>20</v>
      </c>
      <c r="E9798" s="186" t="s">
        <v>20</v>
      </c>
      <c r="F9798" s="132" t="s">
        <v>20</v>
      </c>
      <c r="G9798" s="132" t="s">
        <v>20</v>
      </c>
      <c r="H9798" s="132" t="s">
        <v>20</v>
      </c>
      <c r="I9798" s="132" t="s">
        <v>20</v>
      </c>
      <c r="J9798" s="133">
        <v>4.08</v>
      </c>
      <c r="K9798" s="133">
        <v>2.4300000000000002</v>
      </c>
      <c r="L9798" s="133">
        <v>2.15</v>
      </c>
      <c r="M9798" s="134" t="str">
        <f t="shared" si="153"/>
        <v>P</v>
      </c>
      <c r="N9798" s="171" t="s">
        <v>10682</v>
      </c>
      <c r="O9798" s="146" t="s">
        <v>1500</v>
      </c>
      <c r="P9798" s="146" t="s">
        <v>9418</v>
      </c>
      <c r="Q9798" s="147" t="s">
        <v>10519</v>
      </c>
      <c r="R9798" s="187">
        <v>5.7089552238805972</v>
      </c>
    </row>
    <row r="9799" spans="1:18" x14ac:dyDescent="0.25">
      <c r="A9799" s="135">
        <v>1093485</v>
      </c>
      <c r="B9799" s="148" t="s">
        <v>9134</v>
      </c>
      <c r="C9799" s="135">
        <v>1000</v>
      </c>
      <c r="D9799" s="135" t="s">
        <v>20</v>
      </c>
      <c r="E9799" s="188" t="s">
        <v>20</v>
      </c>
      <c r="F9799" s="135" t="s">
        <v>20</v>
      </c>
      <c r="G9799" s="135" t="s">
        <v>20</v>
      </c>
      <c r="H9799" s="135" t="s">
        <v>20</v>
      </c>
      <c r="I9799" s="135" t="s">
        <v>20</v>
      </c>
      <c r="J9799" s="136">
        <v>1.4</v>
      </c>
      <c r="K9799" s="136">
        <v>1.4</v>
      </c>
      <c r="L9799" s="136">
        <v>0.43</v>
      </c>
      <c r="M9799" s="137" t="str">
        <f t="shared" si="153"/>
        <v>P</v>
      </c>
      <c r="N9799" s="172" t="s">
        <v>10682</v>
      </c>
      <c r="O9799" s="149" t="s">
        <v>1506</v>
      </c>
      <c r="P9799" s="149" t="s">
        <v>9526</v>
      </c>
      <c r="Q9799" s="150" t="s">
        <v>10519</v>
      </c>
      <c r="R9799" s="189">
        <v>30.83</v>
      </c>
    </row>
    <row r="9800" spans="1:18" x14ac:dyDescent="0.25">
      <c r="A9800" s="132">
        <v>1093486</v>
      </c>
      <c r="B9800" s="145" t="s">
        <v>9135</v>
      </c>
      <c r="C9800" s="132">
        <v>6</v>
      </c>
      <c r="D9800" s="132" t="s">
        <v>20</v>
      </c>
      <c r="E9800" s="186" t="s">
        <v>20</v>
      </c>
      <c r="F9800" s="132" t="s">
        <v>20</v>
      </c>
      <c r="G9800" s="132" t="s">
        <v>20</v>
      </c>
      <c r="H9800" s="132" t="s">
        <v>20</v>
      </c>
      <c r="I9800" s="132" t="s">
        <v>20</v>
      </c>
      <c r="J9800" s="133">
        <v>3</v>
      </c>
      <c r="K9800" s="133">
        <v>1.85</v>
      </c>
      <c r="L9800" s="133">
        <v>1.8</v>
      </c>
      <c r="M9800" s="134" t="str">
        <f t="shared" si="153"/>
        <v>P</v>
      </c>
      <c r="N9800" s="171" t="s">
        <v>10682</v>
      </c>
      <c r="O9800" s="146" t="s">
        <v>1500</v>
      </c>
      <c r="P9800" s="146" t="s">
        <v>9456</v>
      </c>
      <c r="Q9800" s="147" t="s">
        <v>10519</v>
      </c>
      <c r="R9800" s="187">
        <v>8.0597014925373127</v>
      </c>
    </row>
    <row r="9801" spans="1:18" x14ac:dyDescent="0.25">
      <c r="A9801" s="135">
        <v>1093487</v>
      </c>
      <c r="B9801" s="148" t="s">
        <v>9136</v>
      </c>
      <c r="C9801" s="135">
        <v>1000</v>
      </c>
      <c r="D9801" s="135" t="s">
        <v>20</v>
      </c>
      <c r="E9801" s="188" t="s">
        <v>20</v>
      </c>
      <c r="F9801" s="135" t="s">
        <v>20</v>
      </c>
      <c r="G9801" s="135" t="s">
        <v>20</v>
      </c>
      <c r="H9801" s="135" t="s">
        <v>20</v>
      </c>
      <c r="I9801" s="135" t="s">
        <v>20</v>
      </c>
      <c r="J9801" s="136">
        <v>1.4</v>
      </c>
      <c r="K9801" s="136">
        <v>1.4</v>
      </c>
      <c r="L9801" s="136">
        <v>0.43</v>
      </c>
      <c r="M9801" s="137" t="str">
        <f t="shared" si="153"/>
        <v>P</v>
      </c>
      <c r="N9801" s="172" t="s">
        <v>10682</v>
      </c>
      <c r="O9801" s="149" t="s">
        <v>1506</v>
      </c>
      <c r="P9801" s="149" t="s">
        <v>9526</v>
      </c>
      <c r="Q9801" s="150" t="s">
        <v>10519</v>
      </c>
      <c r="R9801" s="189">
        <v>30.83</v>
      </c>
    </row>
    <row r="9802" spans="1:18" x14ac:dyDescent="0.25">
      <c r="A9802" s="132">
        <v>1093488</v>
      </c>
      <c r="B9802" s="145" t="s">
        <v>9137</v>
      </c>
      <c r="C9802" s="132">
        <v>1000</v>
      </c>
      <c r="D9802" s="132" t="s">
        <v>20</v>
      </c>
      <c r="E9802" s="186" t="s">
        <v>20</v>
      </c>
      <c r="F9802" s="132" t="s">
        <v>20</v>
      </c>
      <c r="G9802" s="132" t="s">
        <v>20</v>
      </c>
      <c r="H9802" s="132" t="s">
        <v>20</v>
      </c>
      <c r="I9802" s="132" t="s">
        <v>20</v>
      </c>
      <c r="J9802" s="133">
        <v>1.4</v>
      </c>
      <c r="K9802" s="133">
        <v>1.4</v>
      </c>
      <c r="L9802" s="133">
        <v>0.43</v>
      </c>
      <c r="M9802" s="134" t="str">
        <f t="shared" si="153"/>
        <v>P</v>
      </c>
      <c r="N9802" s="171" t="s">
        <v>10682</v>
      </c>
      <c r="O9802" s="146" t="s">
        <v>1506</v>
      </c>
      <c r="P9802" s="146" t="s">
        <v>9526</v>
      </c>
      <c r="Q9802" s="147" t="s">
        <v>10519</v>
      </c>
      <c r="R9802" s="187">
        <v>30.83</v>
      </c>
    </row>
    <row r="9803" spans="1:18" x14ac:dyDescent="0.25">
      <c r="A9803" s="135">
        <v>1093489</v>
      </c>
      <c r="B9803" s="148" t="s">
        <v>9138</v>
      </c>
      <c r="C9803" s="135">
        <v>1000</v>
      </c>
      <c r="D9803" s="135" t="s">
        <v>20</v>
      </c>
      <c r="E9803" s="188" t="s">
        <v>20</v>
      </c>
      <c r="F9803" s="135" t="s">
        <v>20</v>
      </c>
      <c r="G9803" s="135" t="s">
        <v>20</v>
      </c>
      <c r="H9803" s="135" t="s">
        <v>20</v>
      </c>
      <c r="I9803" s="135" t="s">
        <v>20</v>
      </c>
      <c r="J9803" s="136">
        <v>1.4</v>
      </c>
      <c r="K9803" s="136">
        <v>1.4</v>
      </c>
      <c r="L9803" s="136">
        <v>0.43</v>
      </c>
      <c r="M9803" s="137" t="str">
        <f t="shared" si="153"/>
        <v>P</v>
      </c>
      <c r="N9803" s="172" t="s">
        <v>10682</v>
      </c>
      <c r="O9803" s="149" t="s">
        <v>1506</v>
      </c>
      <c r="P9803" s="149" t="s">
        <v>9526</v>
      </c>
      <c r="Q9803" s="150" t="s">
        <v>10519</v>
      </c>
      <c r="R9803" s="189">
        <v>30.83</v>
      </c>
    </row>
    <row r="9804" spans="1:18" x14ac:dyDescent="0.25">
      <c r="A9804" s="132">
        <v>1093490</v>
      </c>
      <c r="B9804" s="145" t="s">
        <v>9139</v>
      </c>
      <c r="C9804" s="132">
        <v>6</v>
      </c>
      <c r="D9804" s="132" t="s">
        <v>20</v>
      </c>
      <c r="E9804" s="186" t="s">
        <v>20</v>
      </c>
      <c r="F9804" s="132" t="s">
        <v>20</v>
      </c>
      <c r="G9804" s="132" t="s">
        <v>20</v>
      </c>
      <c r="H9804" s="132" t="s">
        <v>20</v>
      </c>
      <c r="I9804" s="132" t="s">
        <v>20</v>
      </c>
      <c r="J9804" s="133">
        <v>4.0999999999999996</v>
      </c>
      <c r="K9804" s="133">
        <v>1.7</v>
      </c>
      <c r="L9804" s="133">
        <v>1.8</v>
      </c>
      <c r="M9804" s="134" t="str">
        <f t="shared" si="153"/>
        <v>P</v>
      </c>
      <c r="N9804" s="173" t="s">
        <v>10682</v>
      </c>
      <c r="O9804" s="146" t="s">
        <v>1500</v>
      </c>
      <c r="P9804" s="146" t="s">
        <v>9523</v>
      </c>
      <c r="Q9804" s="147" t="s">
        <v>10519</v>
      </c>
      <c r="R9804" s="187">
        <v>8.1940298507462686</v>
      </c>
    </row>
    <row r="9805" spans="1:18" x14ac:dyDescent="0.25">
      <c r="A9805" s="135">
        <v>1093491</v>
      </c>
      <c r="B9805" s="148" t="s">
        <v>9140</v>
      </c>
      <c r="C9805" s="135">
        <v>1000</v>
      </c>
      <c r="D9805" s="135" t="s">
        <v>20</v>
      </c>
      <c r="E9805" s="188" t="s">
        <v>20</v>
      </c>
      <c r="F9805" s="135" t="s">
        <v>20</v>
      </c>
      <c r="G9805" s="135" t="s">
        <v>20</v>
      </c>
      <c r="H9805" s="135" t="s">
        <v>20</v>
      </c>
      <c r="I9805" s="135" t="s">
        <v>20</v>
      </c>
      <c r="J9805" s="136">
        <v>1.4</v>
      </c>
      <c r="K9805" s="136">
        <v>1.4</v>
      </c>
      <c r="L9805" s="136">
        <v>0.43</v>
      </c>
      <c r="M9805" s="137" t="str">
        <f t="shared" si="153"/>
        <v>P</v>
      </c>
      <c r="N9805" s="172" t="s">
        <v>10682</v>
      </c>
      <c r="O9805" s="149" t="s">
        <v>1506</v>
      </c>
      <c r="P9805" s="149" t="s">
        <v>9526</v>
      </c>
      <c r="Q9805" s="150" t="s">
        <v>10519</v>
      </c>
      <c r="R9805" s="189">
        <v>30.83</v>
      </c>
    </row>
    <row r="9806" spans="1:18" x14ac:dyDescent="0.25">
      <c r="A9806" s="132">
        <v>1093492</v>
      </c>
      <c r="B9806" s="145" t="s">
        <v>9141</v>
      </c>
      <c r="C9806" s="132">
        <v>6</v>
      </c>
      <c r="D9806" s="132" t="s">
        <v>20</v>
      </c>
      <c r="E9806" s="186" t="s">
        <v>20</v>
      </c>
      <c r="F9806" s="132" t="s">
        <v>20</v>
      </c>
      <c r="G9806" s="132" t="s">
        <v>20</v>
      </c>
      <c r="H9806" s="132" t="s">
        <v>20</v>
      </c>
      <c r="I9806" s="132" t="s">
        <v>20</v>
      </c>
      <c r="J9806" s="133">
        <v>4.0999999999999996</v>
      </c>
      <c r="K9806" s="133">
        <v>1.7</v>
      </c>
      <c r="L9806" s="133">
        <v>1.8</v>
      </c>
      <c r="M9806" s="134" t="str">
        <f t="shared" si="153"/>
        <v>P</v>
      </c>
      <c r="N9806" s="171" t="s">
        <v>10682</v>
      </c>
      <c r="O9806" s="146" t="s">
        <v>1500</v>
      </c>
      <c r="P9806" s="146" t="s">
        <v>9523</v>
      </c>
      <c r="Q9806" s="147" t="s">
        <v>10519</v>
      </c>
      <c r="R9806" s="187">
        <v>8.1044776119402968</v>
      </c>
    </row>
    <row r="9807" spans="1:18" x14ac:dyDescent="0.25">
      <c r="A9807" s="135">
        <v>1093493</v>
      </c>
      <c r="B9807" s="148" t="s">
        <v>6393</v>
      </c>
      <c r="C9807" s="135">
        <v>6</v>
      </c>
      <c r="D9807" s="135">
        <v>756</v>
      </c>
      <c r="E9807" s="188">
        <v>3</v>
      </c>
      <c r="F9807" s="135">
        <v>1188</v>
      </c>
      <c r="G9807" s="135" t="s">
        <v>20</v>
      </c>
      <c r="H9807" s="135" t="s">
        <v>20</v>
      </c>
      <c r="I9807" s="135" t="s">
        <v>20</v>
      </c>
      <c r="J9807" s="136">
        <v>1.76</v>
      </c>
      <c r="K9807" s="136">
        <v>1.1599999999999999</v>
      </c>
      <c r="L9807" s="136">
        <v>0.44</v>
      </c>
      <c r="M9807" s="137" t="str">
        <f t="shared" si="153"/>
        <v>P</v>
      </c>
      <c r="N9807" s="172" t="s">
        <v>10681</v>
      </c>
      <c r="O9807" s="149" t="s">
        <v>1581</v>
      </c>
      <c r="P9807" s="149" t="s">
        <v>10581</v>
      </c>
      <c r="Q9807" s="150" t="s">
        <v>10519</v>
      </c>
      <c r="R9807" s="189">
        <v>3.24</v>
      </c>
    </row>
    <row r="9808" spans="1:18" x14ac:dyDescent="0.25">
      <c r="A9808" s="132">
        <v>1093494</v>
      </c>
      <c r="B9808" s="145" t="s">
        <v>9142</v>
      </c>
      <c r="C9808" s="132">
        <v>1000</v>
      </c>
      <c r="D9808" s="132" t="s">
        <v>20</v>
      </c>
      <c r="E9808" s="186" t="s">
        <v>20</v>
      </c>
      <c r="F9808" s="132" t="s">
        <v>20</v>
      </c>
      <c r="G9808" s="132" t="s">
        <v>20</v>
      </c>
      <c r="H9808" s="132" t="s">
        <v>20</v>
      </c>
      <c r="I9808" s="132" t="s">
        <v>20</v>
      </c>
      <c r="J9808" s="133">
        <v>1.4</v>
      </c>
      <c r="K9808" s="133">
        <v>1.4</v>
      </c>
      <c r="L9808" s="133">
        <v>0.43</v>
      </c>
      <c r="M9808" s="134" t="str">
        <f t="shared" si="153"/>
        <v>P</v>
      </c>
      <c r="N9808" s="171" t="s">
        <v>10682</v>
      </c>
      <c r="O9808" s="146" t="s">
        <v>1506</v>
      </c>
      <c r="P9808" s="146" t="s">
        <v>9526</v>
      </c>
      <c r="Q9808" s="147" t="s">
        <v>10519</v>
      </c>
      <c r="R9808" s="187">
        <v>30</v>
      </c>
    </row>
    <row r="9809" spans="1:18" x14ac:dyDescent="0.25">
      <c r="A9809" s="135">
        <v>1093495</v>
      </c>
      <c r="B9809" s="148" t="s">
        <v>9143</v>
      </c>
      <c r="C9809" s="135">
        <v>1</v>
      </c>
      <c r="D9809" s="135" t="s">
        <v>20</v>
      </c>
      <c r="E9809" s="188" t="s">
        <v>20</v>
      </c>
      <c r="F9809" s="135" t="s">
        <v>20</v>
      </c>
      <c r="G9809" s="135" t="s">
        <v>20</v>
      </c>
      <c r="H9809" s="135" t="s">
        <v>20</v>
      </c>
      <c r="I9809" s="135" t="s">
        <v>20</v>
      </c>
      <c r="J9809" s="136">
        <v>2.2799999999999998</v>
      </c>
      <c r="K9809" s="136">
        <v>1.67</v>
      </c>
      <c r="L9809" s="136">
        <v>0.02</v>
      </c>
      <c r="M9809" s="137" t="str">
        <f t="shared" si="153"/>
        <v>P</v>
      </c>
      <c r="N9809" s="172" t="s">
        <v>10682</v>
      </c>
      <c r="O9809" s="149" t="s">
        <v>1506</v>
      </c>
      <c r="P9809" s="149" t="s">
        <v>9443</v>
      </c>
      <c r="Q9809" s="150" t="s">
        <v>10519</v>
      </c>
      <c r="R9809" s="189">
        <v>0.43</v>
      </c>
    </row>
    <row r="9810" spans="1:18" x14ac:dyDescent="0.25">
      <c r="A9810" s="132">
        <v>1093496</v>
      </c>
      <c r="B9810" s="145" t="s">
        <v>9144</v>
      </c>
      <c r="C9810" s="132">
        <v>1000</v>
      </c>
      <c r="D9810" s="132" t="s">
        <v>20</v>
      </c>
      <c r="E9810" s="186" t="s">
        <v>20</v>
      </c>
      <c r="F9810" s="132" t="s">
        <v>20</v>
      </c>
      <c r="G9810" s="132" t="s">
        <v>20</v>
      </c>
      <c r="H9810" s="132" t="s">
        <v>20</v>
      </c>
      <c r="I9810" s="132" t="s">
        <v>20</v>
      </c>
      <c r="J9810" s="133">
        <v>1.4</v>
      </c>
      <c r="K9810" s="133">
        <v>1.4</v>
      </c>
      <c r="L9810" s="133">
        <v>0.43</v>
      </c>
      <c r="M9810" s="134" t="str">
        <f t="shared" si="153"/>
        <v>P</v>
      </c>
      <c r="N9810" s="171" t="s">
        <v>10682</v>
      </c>
      <c r="O9810" s="146" t="s">
        <v>1506</v>
      </c>
      <c r="P9810" s="146" t="s">
        <v>9526</v>
      </c>
      <c r="Q9810" s="147" t="s">
        <v>10519</v>
      </c>
      <c r="R9810" s="187">
        <v>30</v>
      </c>
    </row>
    <row r="9811" spans="1:18" x14ac:dyDescent="0.25">
      <c r="A9811" s="135">
        <v>1093497</v>
      </c>
      <c r="B9811" s="148" t="s">
        <v>9145</v>
      </c>
      <c r="C9811" s="135">
        <v>6</v>
      </c>
      <c r="D9811" s="135" t="s">
        <v>20</v>
      </c>
      <c r="E9811" s="188" t="s">
        <v>20</v>
      </c>
      <c r="F9811" s="135" t="s">
        <v>20</v>
      </c>
      <c r="G9811" s="135" t="s">
        <v>20</v>
      </c>
      <c r="H9811" s="135" t="s">
        <v>20</v>
      </c>
      <c r="I9811" s="135" t="s">
        <v>20</v>
      </c>
      <c r="J9811" s="136">
        <v>4.5</v>
      </c>
      <c r="K9811" s="136">
        <v>3.7</v>
      </c>
      <c r="L9811" s="136">
        <v>0.24</v>
      </c>
      <c r="M9811" s="137" t="str">
        <f t="shared" si="153"/>
        <v>P</v>
      </c>
      <c r="N9811" s="172" t="s">
        <v>10682</v>
      </c>
      <c r="O9811" s="149" t="s">
        <v>1506</v>
      </c>
      <c r="P9811" s="149" t="s">
        <v>9443</v>
      </c>
      <c r="Q9811" s="150" t="s">
        <v>10519</v>
      </c>
      <c r="R9811" s="189">
        <v>3.3000000000000003</v>
      </c>
    </row>
    <row r="9812" spans="1:18" x14ac:dyDescent="0.25">
      <c r="A9812" s="132">
        <v>1093498</v>
      </c>
      <c r="B9812" s="145" t="s">
        <v>9146</v>
      </c>
      <c r="C9812" s="132">
        <v>1</v>
      </c>
      <c r="D9812" s="132" t="s">
        <v>20</v>
      </c>
      <c r="E9812" s="186" t="s">
        <v>20</v>
      </c>
      <c r="F9812" s="132" t="s">
        <v>20</v>
      </c>
      <c r="G9812" s="132" t="s">
        <v>20</v>
      </c>
      <c r="H9812" s="132" t="s">
        <v>20</v>
      </c>
      <c r="I9812" s="132" t="s">
        <v>20</v>
      </c>
      <c r="J9812" s="133">
        <v>2.2799999999999998</v>
      </c>
      <c r="K9812" s="133">
        <v>1.67</v>
      </c>
      <c r="L9812" s="133">
        <v>0.02</v>
      </c>
      <c r="M9812" s="134" t="str">
        <f t="shared" si="153"/>
        <v>P</v>
      </c>
      <c r="N9812" s="171" t="s">
        <v>10682</v>
      </c>
      <c r="O9812" s="146" t="s">
        <v>1506</v>
      </c>
      <c r="P9812" s="146" t="s">
        <v>9443</v>
      </c>
      <c r="Q9812" s="147" t="s">
        <v>10519</v>
      </c>
      <c r="R9812" s="187">
        <v>0.43</v>
      </c>
    </row>
    <row r="9813" spans="1:18" x14ac:dyDescent="0.25">
      <c r="A9813" s="135">
        <v>1093499</v>
      </c>
      <c r="B9813" s="148" t="s">
        <v>9147</v>
      </c>
      <c r="C9813" s="135">
        <v>1000</v>
      </c>
      <c r="D9813" s="135" t="s">
        <v>20</v>
      </c>
      <c r="E9813" s="188" t="s">
        <v>20</v>
      </c>
      <c r="F9813" s="135" t="s">
        <v>20</v>
      </c>
      <c r="G9813" s="135" t="s">
        <v>20</v>
      </c>
      <c r="H9813" s="135" t="s">
        <v>20</v>
      </c>
      <c r="I9813" s="135" t="s">
        <v>20</v>
      </c>
      <c r="J9813" s="136">
        <v>1.4</v>
      </c>
      <c r="K9813" s="136">
        <v>1.4</v>
      </c>
      <c r="L9813" s="136">
        <v>0.43</v>
      </c>
      <c r="M9813" s="137" t="str">
        <f t="shared" si="153"/>
        <v>P</v>
      </c>
      <c r="N9813" s="172" t="s">
        <v>10682</v>
      </c>
      <c r="O9813" s="149" t="s">
        <v>1506</v>
      </c>
      <c r="P9813" s="149" t="s">
        <v>9526</v>
      </c>
      <c r="Q9813" s="150" t="s">
        <v>10519</v>
      </c>
      <c r="R9813" s="189">
        <v>40</v>
      </c>
    </row>
    <row r="9814" spans="1:18" x14ac:dyDescent="0.25">
      <c r="A9814" s="132">
        <v>1093500</v>
      </c>
      <c r="B9814" s="145" t="s">
        <v>9148</v>
      </c>
      <c r="C9814" s="132">
        <v>6</v>
      </c>
      <c r="D9814" s="132" t="s">
        <v>20</v>
      </c>
      <c r="E9814" s="186" t="s">
        <v>20</v>
      </c>
      <c r="F9814" s="132" t="s">
        <v>20</v>
      </c>
      <c r="G9814" s="132" t="s">
        <v>20</v>
      </c>
      <c r="H9814" s="132" t="s">
        <v>20</v>
      </c>
      <c r="I9814" s="132" t="s">
        <v>20</v>
      </c>
      <c r="J9814" s="133">
        <v>4.5</v>
      </c>
      <c r="K9814" s="133">
        <v>3.7</v>
      </c>
      <c r="L9814" s="133">
        <v>0.24</v>
      </c>
      <c r="M9814" s="134" t="str">
        <f t="shared" si="153"/>
        <v>P</v>
      </c>
      <c r="N9814" s="171" t="s">
        <v>10682</v>
      </c>
      <c r="O9814" s="146" t="s">
        <v>1506</v>
      </c>
      <c r="P9814" s="146" t="s">
        <v>9443</v>
      </c>
      <c r="Q9814" s="147" t="s">
        <v>10519</v>
      </c>
      <c r="R9814" s="187">
        <v>3.3000000000000003</v>
      </c>
    </row>
    <row r="9815" spans="1:18" x14ac:dyDescent="0.25">
      <c r="A9815" s="135">
        <v>1093501</v>
      </c>
      <c r="B9815" s="148" t="s">
        <v>9149</v>
      </c>
      <c r="C9815" s="135">
        <v>4</v>
      </c>
      <c r="D9815" s="135" t="s">
        <v>20</v>
      </c>
      <c r="E9815" s="188" t="s">
        <v>20</v>
      </c>
      <c r="F9815" s="135" t="s">
        <v>20</v>
      </c>
      <c r="G9815" s="135" t="s">
        <v>20</v>
      </c>
      <c r="H9815" s="135" t="s">
        <v>20</v>
      </c>
      <c r="I9815" s="135" t="s">
        <v>20</v>
      </c>
      <c r="J9815" s="136">
        <v>5.15</v>
      </c>
      <c r="K9815" s="136">
        <v>2.7</v>
      </c>
      <c r="L9815" s="136">
        <v>1.35</v>
      </c>
      <c r="M9815" s="137" t="str">
        <f t="shared" si="153"/>
        <v>P</v>
      </c>
      <c r="N9815" s="172" t="s">
        <v>10682</v>
      </c>
      <c r="O9815" s="149" t="s">
        <v>1500</v>
      </c>
      <c r="P9815" s="149" t="s">
        <v>9456</v>
      </c>
      <c r="Q9815" s="150" t="s">
        <v>10519</v>
      </c>
      <c r="R9815" s="189">
        <v>10.08</v>
      </c>
    </row>
    <row r="9816" spans="1:18" x14ac:dyDescent="0.25">
      <c r="A9816" s="132">
        <v>1093502</v>
      </c>
      <c r="B9816" s="145" t="s">
        <v>9150</v>
      </c>
      <c r="C9816" s="132">
        <v>1000</v>
      </c>
      <c r="D9816" s="132" t="s">
        <v>20</v>
      </c>
      <c r="E9816" s="186" t="s">
        <v>20</v>
      </c>
      <c r="F9816" s="132" t="s">
        <v>20</v>
      </c>
      <c r="G9816" s="132" t="s">
        <v>20</v>
      </c>
      <c r="H9816" s="132" t="s">
        <v>20</v>
      </c>
      <c r="I9816" s="132" t="s">
        <v>20</v>
      </c>
      <c r="J9816" s="133">
        <v>1.4</v>
      </c>
      <c r="K9816" s="133">
        <v>1.4</v>
      </c>
      <c r="L9816" s="133">
        <v>0.43</v>
      </c>
      <c r="M9816" s="134" t="str">
        <f t="shared" si="153"/>
        <v>P</v>
      </c>
      <c r="N9816" s="171" t="s">
        <v>10682</v>
      </c>
      <c r="O9816" s="146" t="s">
        <v>1506</v>
      </c>
      <c r="P9816" s="146" t="s">
        <v>9526</v>
      </c>
      <c r="Q9816" s="147" t="s">
        <v>10519</v>
      </c>
      <c r="R9816" s="187">
        <v>40</v>
      </c>
    </row>
    <row r="9817" spans="1:18" x14ac:dyDescent="0.25">
      <c r="A9817" s="135">
        <v>1093503</v>
      </c>
      <c r="B9817" s="148" t="s">
        <v>9151</v>
      </c>
      <c r="C9817" s="135">
        <v>4</v>
      </c>
      <c r="D9817" s="135" t="s">
        <v>20</v>
      </c>
      <c r="E9817" s="188" t="s">
        <v>20</v>
      </c>
      <c r="F9817" s="135" t="s">
        <v>20</v>
      </c>
      <c r="G9817" s="135" t="s">
        <v>20</v>
      </c>
      <c r="H9817" s="135" t="s">
        <v>20</v>
      </c>
      <c r="I9817" s="135" t="s">
        <v>20</v>
      </c>
      <c r="J9817" s="136">
        <v>5.15</v>
      </c>
      <c r="K9817" s="136">
        <v>2.7</v>
      </c>
      <c r="L9817" s="136">
        <v>1.35</v>
      </c>
      <c r="M9817" s="137" t="str">
        <f t="shared" si="153"/>
        <v>P</v>
      </c>
      <c r="N9817" s="172" t="s">
        <v>10682</v>
      </c>
      <c r="O9817" s="149" t="s">
        <v>1500</v>
      </c>
      <c r="P9817" s="149" t="s">
        <v>9456</v>
      </c>
      <c r="Q9817" s="150" t="s">
        <v>10519</v>
      </c>
      <c r="R9817" s="189">
        <v>10.039999999999999</v>
      </c>
    </row>
    <row r="9818" spans="1:18" x14ac:dyDescent="0.25">
      <c r="A9818" s="132">
        <v>1093504</v>
      </c>
      <c r="B9818" s="145" t="s">
        <v>9152</v>
      </c>
      <c r="C9818" s="132">
        <v>1000</v>
      </c>
      <c r="D9818" s="132" t="s">
        <v>20</v>
      </c>
      <c r="E9818" s="186" t="s">
        <v>20</v>
      </c>
      <c r="F9818" s="132" t="s">
        <v>20</v>
      </c>
      <c r="G9818" s="132" t="s">
        <v>20</v>
      </c>
      <c r="H9818" s="132" t="s">
        <v>20</v>
      </c>
      <c r="I9818" s="132" t="s">
        <v>20</v>
      </c>
      <c r="J9818" s="133">
        <v>1.4</v>
      </c>
      <c r="K9818" s="133">
        <v>1.4</v>
      </c>
      <c r="L9818" s="133">
        <v>0.43</v>
      </c>
      <c r="M9818" s="134" t="str">
        <f t="shared" si="153"/>
        <v>P</v>
      </c>
      <c r="N9818" s="171" t="s">
        <v>10682</v>
      </c>
      <c r="O9818" s="146" t="s">
        <v>1506</v>
      </c>
      <c r="P9818" s="146" t="s">
        <v>9526</v>
      </c>
      <c r="Q9818" s="147" t="s">
        <v>10519</v>
      </c>
      <c r="R9818" s="187">
        <v>40</v>
      </c>
    </row>
    <row r="9819" spans="1:18" x14ac:dyDescent="0.25">
      <c r="A9819" s="135">
        <v>1093505</v>
      </c>
      <c r="B9819" s="148" t="s">
        <v>9153</v>
      </c>
      <c r="C9819" s="135">
        <v>1</v>
      </c>
      <c r="D9819" s="135" t="s">
        <v>20</v>
      </c>
      <c r="E9819" s="188" t="s">
        <v>20</v>
      </c>
      <c r="F9819" s="135" t="s">
        <v>20</v>
      </c>
      <c r="G9819" s="135" t="s">
        <v>20</v>
      </c>
      <c r="H9819" s="135" t="s">
        <v>20</v>
      </c>
      <c r="I9819" s="135" t="s">
        <v>20</v>
      </c>
      <c r="J9819" s="136">
        <v>1.27</v>
      </c>
      <c r="K9819" s="136">
        <v>0.53</v>
      </c>
      <c r="L9819" s="136">
        <v>1.1399999999999999</v>
      </c>
      <c r="M9819" s="137" t="str">
        <f t="shared" si="153"/>
        <v>P</v>
      </c>
      <c r="N9819" s="172" t="s">
        <v>10682</v>
      </c>
      <c r="O9819" s="149" t="s">
        <v>1506</v>
      </c>
      <c r="P9819" s="149" t="s">
        <v>9498</v>
      </c>
      <c r="Q9819" s="150" t="s">
        <v>10519</v>
      </c>
      <c r="R9819" s="189">
        <v>0.25</v>
      </c>
    </row>
    <row r="9820" spans="1:18" x14ac:dyDescent="0.25">
      <c r="A9820" s="132">
        <v>1093506</v>
      </c>
      <c r="B9820" s="145" t="s">
        <v>9154</v>
      </c>
      <c r="C9820" s="132">
        <v>1000</v>
      </c>
      <c r="D9820" s="132" t="s">
        <v>20</v>
      </c>
      <c r="E9820" s="186" t="s">
        <v>20</v>
      </c>
      <c r="F9820" s="132" t="s">
        <v>20</v>
      </c>
      <c r="G9820" s="132" t="s">
        <v>20</v>
      </c>
      <c r="H9820" s="132" t="s">
        <v>20</v>
      </c>
      <c r="I9820" s="132" t="s">
        <v>20</v>
      </c>
      <c r="J9820" s="133">
        <v>1.4</v>
      </c>
      <c r="K9820" s="133">
        <v>1.4</v>
      </c>
      <c r="L9820" s="133">
        <v>0.43</v>
      </c>
      <c r="M9820" s="134" t="str">
        <f t="shared" si="153"/>
        <v>P</v>
      </c>
      <c r="N9820" s="171" t="s">
        <v>10682</v>
      </c>
      <c r="O9820" s="146" t="s">
        <v>1506</v>
      </c>
      <c r="P9820" s="146" t="s">
        <v>9526</v>
      </c>
      <c r="Q9820" s="147" t="s">
        <v>10519</v>
      </c>
      <c r="R9820" s="187">
        <v>30.83</v>
      </c>
    </row>
    <row r="9821" spans="1:18" x14ac:dyDescent="0.25">
      <c r="A9821" s="135">
        <v>1093507</v>
      </c>
      <c r="B9821" s="148" t="s">
        <v>9155</v>
      </c>
      <c r="C9821" s="135">
        <v>6</v>
      </c>
      <c r="D9821" s="135" t="s">
        <v>20</v>
      </c>
      <c r="E9821" s="188" t="s">
        <v>20</v>
      </c>
      <c r="F9821" s="135" t="s">
        <v>20</v>
      </c>
      <c r="G9821" s="135" t="s">
        <v>20</v>
      </c>
      <c r="H9821" s="135" t="s">
        <v>20</v>
      </c>
      <c r="I9821" s="135" t="s">
        <v>20</v>
      </c>
      <c r="J9821" s="136">
        <v>4.6500000000000004</v>
      </c>
      <c r="K9821" s="136">
        <v>0.02</v>
      </c>
      <c r="L9821" s="136">
        <v>3.55</v>
      </c>
      <c r="M9821" s="137" t="str">
        <f t="shared" si="153"/>
        <v>P</v>
      </c>
      <c r="N9821" s="172" t="s">
        <v>10682</v>
      </c>
      <c r="O9821" s="149" t="s">
        <v>1693</v>
      </c>
      <c r="P9821" s="149" t="s">
        <v>10126</v>
      </c>
      <c r="Q9821" s="150" t="s">
        <v>10519</v>
      </c>
      <c r="R9821" s="189">
        <v>4.08</v>
      </c>
    </row>
    <row r="9822" spans="1:18" x14ac:dyDescent="0.25">
      <c r="A9822" s="132">
        <v>1093508</v>
      </c>
      <c r="B9822" s="145" t="s">
        <v>9156</v>
      </c>
      <c r="C9822" s="132">
        <v>6</v>
      </c>
      <c r="D9822" s="132" t="s">
        <v>20</v>
      </c>
      <c r="E9822" s="186" t="s">
        <v>20</v>
      </c>
      <c r="F9822" s="132" t="s">
        <v>20</v>
      </c>
      <c r="G9822" s="132" t="s">
        <v>20</v>
      </c>
      <c r="H9822" s="132" t="s">
        <v>20</v>
      </c>
      <c r="I9822" s="132" t="s">
        <v>20</v>
      </c>
      <c r="J9822" s="133">
        <v>2.1800000000000002</v>
      </c>
      <c r="K9822" s="133">
        <v>1.5</v>
      </c>
      <c r="L9822" s="133">
        <v>1.55</v>
      </c>
      <c r="M9822" s="134" t="str">
        <f t="shared" si="153"/>
        <v>P</v>
      </c>
      <c r="N9822" s="171" t="s">
        <v>10682</v>
      </c>
      <c r="O9822" s="146" t="s">
        <v>1500</v>
      </c>
      <c r="P9822" s="146" t="s">
        <v>9418</v>
      </c>
      <c r="Q9822" s="147" t="s">
        <v>10519</v>
      </c>
      <c r="R9822" s="187">
        <v>5.5074626865671643</v>
      </c>
    </row>
    <row r="9823" spans="1:18" x14ac:dyDescent="0.25">
      <c r="A9823" s="135">
        <v>1093509</v>
      </c>
      <c r="B9823" s="148" t="s">
        <v>9157</v>
      </c>
      <c r="C9823" s="135">
        <v>1000</v>
      </c>
      <c r="D9823" s="135" t="s">
        <v>20</v>
      </c>
      <c r="E9823" s="188" t="s">
        <v>20</v>
      </c>
      <c r="F9823" s="135" t="s">
        <v>20</v>
      </c>
      <c r="G9823" s="135" t="s">
        <v>20</v>
      </c>
      <c r="H9823" s="135" t="s">
        <v>20</v>
      </c>
      <c r="I9823" s="135" t="s">
        <v>20</v>
      </c>
      <c r="J9823" s="136">
        <v>1.4</v>
      </c>
      <c r="K9823" s="136">
        <v>1.4</v>
      </c>
      <c r="L9823" s="136">
        <v>0.43</v>
      </c>
      <c r="M9823" s="137" t="str">
        <f t="shared" si="153"/>
        <v>P</v>
      </c>
      <c r="N9823" s="172" t="s">
        <v>10682</v>
      </c>
      <c r="O9823" s="149" t="s">
        <v>1506</v>
      </c>
      <c r="P9823" s="149" t="s">
        <v>9526</v>
      </c>
      <c r="Q9823" s="150" t="s">
        <v>10519</v>
      </c>
      <c r="R9823" s="189">
        <v>30.83</v>
      </c>
    </row>
    <row r="9824" spans="1:18" x14ac:dyDescent="0.25">
      <c r="A9824" s="132">
        <v>1093510</v>
      </c>
      <c r="B9824" s="145" t="s">
        <v>10555</v>
      </c>
      <c r="C9824" s="132">
        <v>1</v>
      </c>
      <c r="D9824" s="132" t="s">
        <v>20</v>
      </c>
      <c r="E9824" s="186" t="s">
        <v>20</v>
      </c>
      <c r="F9824" s="132" t="s">
        <v>20</v>
      </c>
      <c r="G9824" s="132" t="s">
        <v>20</v>
      </c>
      <c r="H9824" s="132" t="s">
        <v>20</v>
      </c>
      <c r="I9824" s="132" t="s">
        <v>20</v>
      </c>
      <c r="J9824" s="133">
        <v>1.95</v>
      </c>
      <c r="K9824" s="133">
        <v>0.8</v>
      </c>
      <c r="L9824" s="133">
        <v>0.9</v>
      </c>
      <c r="M9824" s="134" t="str">
        <f t="shared" si="153"/>
        <v>P</v>
      </c>
      <c r="N9824" s="171" t="s">
        <v>10682</v>
      </c>
      <c r="O9824" s="146" t="s">
        <v>1500</v>
      </c>
      <c r="P9824" s="146" t="s">
        <v>9418</v>
      </c>
      <c r="Q9824" s="147" t="s">
        <v>10519</v>
      </c>
      <c r="R9824" s="187">
        <v>1.73</v>
      </c>
    </row>
    <row r="9825" spans="1:18" x14ac:dyDescent="0.25">
      <c r="A9825" s="135">
        <v>1093511</v>
      </c>
      <c r="B9825" s="148" t="s">
        <v>9158</v>
      </c>
      <c r="C9825" s="135">
        <v>1</v>
      </c>
      <c r="D9825" s="135" t="s">
        <v>20</v>
      </c>
      <c r="E9825" s="188" t="s">
        <v>20</v>
      </c>
      <c r="F9825" s="135" t="s">
        <v>20</v>
      </c>
      <c r="G9825" s="135" t="s">
        <v>20</v>
      </c>
      <c r="H9825" s="135" t="s">
        <v>20</v>
      </c>
      <c r="I9825" s="135" t="s">
        <v>20</v>
      </c>
      <c r="J9825" s="136">
        <v>3.6</v>
      </c>
      <c r="K9825" s="136">
        <v>0.5</v>
      </c>
      <c r="L9825" s="136">
        <v>0.01</v>
      </c>
      <c r="M9825" s="137" t="str">
        <f t="shared" si="153"/>
        <v>P</v>
      </c>
      <c r="N9825" s="172" t="s">
        <v>10682</v>
      </c>
      <c r="O9825" s="149" t="s">
        <v>1500</v>
      </c>
      <c r="P9825" s="149" t="s">
        <v>9418</v>
      </c>
      <c r="Q9825" s="150" t="s">
        <v>10519</v>
      </c>
      <c r="R9825" s="189">
        <v>0.15</v>
      </c>
    </row>
    <row r="9826" spans="1:18" x14ac:dyDescent="0.25">
      <c r="A9826" s="132">
        <v>1093513</v>
      </c>
      <c r="B9826" s="145" t="s">
        <v>9159</v>
      </c>
      <c r="C9826" s="132">
        <v>4</v>
      </c>
      <c r="D9826" s="132" t="s">
        <v>20</v>
      </c>
      <c r="E9826" s="186" t="s">
        <v>20</v>
      </c>
      <c r="F9826" s="132" t="s">
        <v>20</v>
      </c>
      <c r="G9826" s="132" t="s">
        <v>20</v>
      </c>
      <c r="H9826" s="132" t="s">
        <v>20</v>
      </c>
      <c r="I9826" s="132" t="s">
        <v>20</v>
      </c>
      <c r="J9826" s="133">
        <v>4.4400000000000004</v>
      </c>
      <c r="K9826" s="133">
        <v>2.7</v>
      </c>
      <c r="L9826" s="133">
        <v>1.59</v>
      </c>
      <c r="M9826" s="134" t="str">
        <f t="shared" si="153"/>
        <v>P</v>
      </c>
      <c r="N9826" s="171" t="s">
        <v>10682</v>
      </c>
      <c r="O9826" s="146" t="s">
        <v>1500</v>
      </c>
      <c r="P9826" s="146" t="s">
        <v>9418</v>
      </c>
      <c r="Q9826" s="147" t="s">
        <v>10519</v>
      </c>
      <c r="R9826" s="187">
        <v>4.9850746268656714</v>
      </c>
    </row>
    <row r="9827" spans="1:18" x14ac:dyDescent="0.25">
      <c r="A9827" s="135">
        <v>1093521</v>
      </c>
      <c r="B9827" s="148" t="s">
        <v>9160</v>
      </c>
      <c r="C9827" s="135">
        <v>1000</v>
      </c>
      <c r="D9827" s="135" t="s">
        <v>20</v>
      </c>
      <c r="E9827" s="188" t="s">
        <v>20</v>
      </c>
      <c r="F9827" s="135" t="s">
        <v>20</v>
      </c>
      <c r="G9827" s="135" t="s">
        <v>20</v>
      </c>
      <c r="H9827" s="135" t="s">
        <v>20</v>
      </c>
      <c r="I9827" s="135" t="s">
        <v>20</v>
      </c>
      <c r="J9827" s="136">
        <v>1.4</v>
      </c>
      <c r="K9827" s="136">
        <v>1.4</v>
      </c>
      <c r="L9827" s="136">
        <v>0.43</v>
      </c>
      <c r="M9827" s="137" t="str">
        <f t="shared" si="153"/>
        <v>P</v>
      </c>
      <c r="N9827" s="172" t="s">
        <v>10682</v>
      </c>
      <c r="O9827" s="149" t="s">
        <v>1506</v>
      </c>
      <c r="P9827" s="149" t="s">
        <v>9526</v>
      </c>
      <c r="Q9827" s="150" t="s">
        <v>10519</v>
      </c>
      <c r="R9827" s="189">
        <v>30.83</v>
      </c>
    </row>
    <row r="9828" spans="1:18" x14ac:dyDescent="0.25">
      <c r="A9828" s="132">
        <v>1093522</v>
      </c>
      <c r="B9828" s="145" t="s">
        <v>9161</v>
      </c>
      <c r="C9828" s="132">
        <v>4</v>
      </c>
      <c r="D9828" s="132" t="s">
        <v>20</v>
      </c>
      <c r="E9828" s="186" t="s">
        <v>20</v>
      </c>
      <c r="F9828" s="132" t="s">
        <v>20</v>
      </c>
      <c r="G9828" s="132" t="s">
        <v>20</v>
      </c>
      <c r="H9828" s="132" t="s">
        <v>20</v>
      </c>
      <c r="I9828" s="132" t="s">
        <v>20</v>
      </c>
      <c r="J9828" s="133">
        <v>4.4400000000000004</v>
      </c>
      <c r="K9828" s="133">
        <v>2.7</v>
      </c>
      <c r="L9828" s="133">
        <v>1.59</v>
      </c>
      <c r="M9828" s="134" t="str">
        <f t="shared" si="153"/>
        <v>P</v>
      </c>
      <c r="N9828" s="171" t="s">
        <v>10682</v>
      </c>
      <c r="O9828" s="146" t="s">
        <v>1500</v>
      </c>
      <c r="P9828" s="146" t="s">
        <v>9418</v>
      </c>
      <c r="Q9828" s="147" t="s">
        <v>10519</v>
      </c>
      <c r="R9828" s="187">
        <v>4.9850746268656714</v>
      </c>
    </row>
    <row r="9829" spans="1:18" x14ac:dyDescent="0.25">
      <c r="A9829" s="135">
        <v>1093523</v>
      </c>
      <c r="B9829" s="148" t="s">
        <v>9162</v>
      </c>
      <c r="C9829" s="135">
        <v>1000</v>
      </c>
      <c r="D9829" s="135" t="s">
        <v>20</v>
      </c>
      <c r="E9829" s="188" t="s">
        <v>20</v>
      </c>
      <c r="F9829" s="135" t="s">
        <v>20</v>
      </c>
      <c r="G9829" s="135" t="s">
        <v>20</v>
      </c>
      <c r="H9829" s="135" t="s">
        <v>20</v>
      </c>
      <c r="I9829" s="135" t="s">
        <v>20</v>
      </c>
      <c r="J9829" s="136">
        <v>1.4</v>
      </c>
      <c r="K9829" s="136">
        <v>1.4</v>
      </c>
      <c r="L9829" s="136">
        <v>0.43</v>
      </c>
      <c r="M9829" s="137" t="str">
        <f t="shared" si="153"/>
        <v>P</v>
      </c>
      <c r="N9829" s="172" t="s">
        <v>10682</v>
      </c>
      <c r="O9829" s="149" t="s">
        <v>1506</v>
      </c>
      <c r="P9829" s="149" t="s">
        <v>9526</v>
      </c>
      <c r="Q9829" s="150" t="s">
        <v>10519</v>
      </c>
      <c r="R9829" s="189">
        <v>30.83</v>
      </c>
    </row>
    <row r="9830" spans="1:18" x14ac:dyDescent="0.25">
      <c r="A9830" s="132">
        <v>1093524</v>
      </c>
      <c r="B9830" s="145" t="s">
        <v>9163</v>
      </c>
      <c r="C9830" s="132">
        <v>1000</v>
      </c>
      <c r="D9830" s="132" t="s">
        <v>20</v>
      </c>
      <c r="E9830" s="186" t="s">
        <v>20</v>
      </c>
      <c r="F9830" s="132" t="s">
        <v>20</v>
      </c>
      <c r="G9830" s="132" t="s">
        <v>20</v>
      </c>
      <c r="H9830" s="132" t="s">
        <v>20</v>
      </c>
      <c r="I9830" s="132" t="s">
        <v>20</v>
      </c>
      <c r="J9830" s="133">
        <v>1.4</v>
      </c>
      <c r="K9830" s="133">
        <v>1.4</v>
      </c>
      <c r="L9830" s="133">
        <v>0.43</v>
      </c>
      <c r="M9830" s="134" t="str">
        <f t="shared" si="153"/>
        <v>P</v>
      </c>
      <c r="N9830" s="171" t="s">
        <v>10682</v>
      </c>
      <c r="O9830" s="146" t="s">
        <v>1506</v>
      </c>
      <c r="P9830" s="146" t="s">
        <v>9526</v>
      </c>
      <c r="Q9830" s="147" t="s">
        <v>10519</v>
      </c>
      <c r="R9830" s="187">
        <v>30.83</v>
      </c>
    </row>
    <row r="9831" spans="1:18" x14ac:dyDescent="0.25">
      <c r="A9831" s="135">
        <v>1093525</v>
      </c>
      <c r="B9831" s="148" t="s">
        <v>9164</v>
      </c>
      <c r="C9831" s="135">
        <v>100</v>
      </c>
      <c r="D9831" s="135" t="s">
        <v>20</v>
      </c>
      <c r="E9831" s="188" t="s">
        <v>20</v>
      </c>
      <c r="F9831" s="135" t="s">
        <v>20</v>
      </c>
      <c r="G9831" s="135" t="s">
        <v>20</v>
      </c>
      <c r="H9831" s="135" t="s">
        <v>20</v>
      </c>
      <c r="I9831" s="135" t="s">
        <v>20</v>
      </c>
      <c r="J9831" s="136">
        <v>3.1</v>
      </c>
      <c r="K9831" s="136">
        <v>0.48</v>
      </c>
      <c r="L9831" s="136">
        <v>0.48</v>
      </c>
      <c r="M9831" s="137" t="str">
        <f t="shared" si="153"/>
        <v>P</v>
      </c>
      <c r="N9831" s="172" t="s">
        <v>10682</v>
      </c>
      <c r="O9831" s="149" t="s">
        <v>1500</v>
      </c>
      <c r="P9831" s="149" t="s">
        <v>9456</v>
      </c>
      <c r="Q9831" s="150" t="s">
        <v>10519</v>
      </c>
      <c r="R9831" s="189">
        <v>4</v>
      </c>
    </row>
    <row r="9832" spans="1:18" x14ac:dyDescent="0.25">
      <c r="A9832" s="132">
        <v>1093528</v>
      </c>
      <c r="B9832" s="145" t="s">
        <v>9165</v>
      </c>
      <c r="C9832" s="132">
        <v>4</v>
      </c>
      <c r="D9832" s="132" t="s">
        <v>20</v>
      </c>
      <c r="E9832" s="186" t="s">
        <v>20</v>
      </c>
      <c r="F9832" s="132" t="s">
        <v>20</v>
      </c>
      <c r="G9832" s="132" t="s">
        <v>20</v>
      </c>
      <c r="H9832" s="132" t="s">
        <v>20</v>
      </c>
      <c r="I9832" s="132" t="s">
        <v>20</v>
      </c>
      <c r="J9832" s="133">
        <v>3.5</v>
      </c>
      <c r="K9832" s="133">
        <v>3.5</v>
      </c>
      <c r="L9832" s="133">
        <v>1</v>
      </c>
      <c r="M9832" s="134" t="str">
        <f t="shared" si="153"/>
        <v>P</v>
      </c>
      <c r="N9832" s="171" t="s">
        <v>10682</v>
      </c>
      <c r="O9832" s="146" t="s">
        <v>1500</v>
      </c>
      <c r="P9832" s="146" t="s">
        <v>9456</v>
      </c>
      <c r="Q9832" s="147" t="s">
        <v>10519</v>
      </c>
      <c r="R9832" s="187">
        <v>6.88</v>
      </c>
    </row>
    <row r="9833" spans="1:18" x14ac:dyDescent="0.25">
      <c r="A9833" s="135">
        <v>1093529</v>
      </c>
      <c r="B9833" s="148" t="s">
        <v>9166</v>
      </c>
      <c r="C9833" s="135">
        <v>1000</v>
      </c>
      <c r="D9833" s="135" t="s">
        <v>20</v>
      </c>
      <c r="E9833" s="188" t="s">
        <v>20</v>
      </c>
      <c r="F9833" s="135" t="s">
        <v>20</v>
      </c>
      <c r="G9833" s="135" t="s">
        <v>20</v>
      </c>
      <c r="H9833" s="135" t="s">
        <v>20</v>
      </c>
      <c r="I9833" s="135" t="s">
        <v>20</v>
      </c>
      <c r="J9833" s="136">
        <v>1.4</v>
      </c>
      <c r="K9833" s="136">
        <v>1.4</v>
      </c>
      <c r="L9833" s="136">
        <v>0.43</v>
      </c>
      <c r="M9833" s="137" t="str">
        <f t="shared" si="153"/>
        <v>P</v>
      </c>
      <c r="N9833" s="172" t="s">
        <v>10682</v>
      </c>
      <c r="O9833" s="149" t="s">
        <v>1506</v>
      </c>
      <c r="P9833" s="149" t="s">
        <v>9526</v>
      </c>
      <c r="Q9833" s="150" t="s">
        <v>10519</v>
      </c>
      <c r="R9833" s="189">
        <v>30.83</v>
      </c>
    </row>
    <row r="9834" spans="1:18" x14ac:dyDescent="0.25">
      <c r="A9834" s="132">
        <v>1093530</v>
      </c>
      <c r="B9834" s="145" t="s">
        <v>9167</v>
      </c>
      <c r="C9834" s="132">
        <v>24</v>
      </c>
      <c r="D9834" s="132" t="s">
        <v>20</v>
      </c>
      <c r="E9834" s="186" t="s">
        <v>20</v>
      </c>
      <c r="F9834" s="132" t="s">
        <v>20</v>
      </c>
      <c r="G9834" s="132" t="s">
        <v>20</v>
      </c>
      <c r="H9834" s="132" t="s">
        <v>20</v>
      </c>
      <c r="I9834" s="132" t="s">
        <v>20</v>
      </c>
      <c r="J9834" s="133">
        <v>2.4</v>
      </c>
      <c r="K9834" s="133">
        <v>1.9</v>
      </c>
      <c r="L9834" s="133">
        <v>0.95</v>
      </c>
      <c r="M9834" s="134" t="str">
        <f t="shared" si="153"/>
        <v>P</v>
      </c>
      <c r="N9834" s="171" t="s">
        <v>10682</v>
      </c>
      <c r="O9834" s="146" t="s">
        <v>1500</v>
      </c>
      <c r="P9834" s="146" t="s">
        <v>9418</v>
      </c>
      <c r="Q9834" s="147" t="s">
        <v>10519</v>
      </c>
      <c r="R9834" s="187">
        <v>16.32</v>
      </c>
    </row>
    <row r="9835" spans="1:18" x14ac:dyDescent="0.25">
      <c r="A9835" s="135">
        <v>1093535</v>
      </c>
      <c r="B9835" s="148" t="s">
        <v>9168</v>
      </c>
      <c r="C9835" s="135">
        <v>6</v>
      </c>
      <c r="D9835" s="135" t="s">
        <v>20</v>
      </c>
      <c r="E9835" s="188" t="s">
        <v>20</v>
      </c>
      <c r="F9835" s="135" t="s">
        <v>20</v>
      </c>
      <c r="G9835" s="135" t="s">
        <v>20</v>
      </c>
      <c r="H9835" s="135" t="s">
        <v>20</v>
      </c>
      <c r="I9835" s="135" t="s">
        <v>20</v>
      </c>
      <c r="J9835" s="136">
        <v>1.2</v>
      </c>
      <c r="K9835" s="136">
        <v>1.9</v>
      </c>
      <c r="L9835" s="136">
        <v>0.48</v>
      </c>
      <c r="M9835" s="137" t="str">
        <f t="shared" si="153"/>
        <v>P</v>
      </c>
      <c r="N9835" s="172" t="s">
        <v>10682</v>
      </c>
      <c r="O9835" s="149" t="s">
        <v>1500</v>
      </c>
      <c r="P9835" s="149" t="s">
        <v>9418</v>
      </c>
      <c r="Q9835" s="150" t="s">
        <v>10519</v>
      </c>
      <c r="R9835" s="189">
        <v>3.4477611940298507</v>
      </c>
    </row>
    <row r="9836" spans="1:18" x14ac:dyDescent="0.25">
      <c r="A9836" s="132">
        <v>1093538</v>
      </c>
      <c r="B9836" s="145" t="s">
        <v>9169</v>
      </c>
      <c r="C9836" s="132">
        <v>6</v>
      </c>
      <c r="D9836" s="132" t="s">
        <v>20</v>
      </c>
      <c r="E9836" s="186" t="s">
        <v>20</v>
      </c>
      <c r="F9836" s="132" t="s">
        <v>20</v>
      </c>
      <c r="G9836" s="132" t="s">
        <v>20</v>
      </c>
      <c r="H9836" s="132" t="s">
        <v>20</v>
      </c>
      <c r="I9836" s="132" t="s">
        <v>20</v>
      </c>
      <c r="J9836" s="133">
        <v>2.6</v>
      </c>
      <c r="K9836" s="133">
        <v>0.02</v>
      </c>
      <c r="L9836" s="133">
        <v>1.25</v>
      </c>
      <c r="M9836" s="134" t="str">
        <f t="shared" si="153"/>
        <v>P</v>
      </c>
      <c r="N9836" s="171" t="s">
        <v>10682</v>
      </c>
      <c r="O9836" s="146" t="s">
        <v>1693</v>
      </c>
      <c r="P9836" s="146" t="s">
        <v>10126</v>
      </c>
      <c r="Q9836" s="147" t="s">
        <v>10519</v>
      </c>
      <c r="R9836" s="187">
        <v>2.88</v>
      </c>
    </row>
    <row r="9837" spans="1:18" x14ac:dyDescent="0.25">
      <c r="A9837" s="135">
        <v>1093543</v>
      </c>
      <c r="B9837" s="148" t="s">
        <v>9170</v>
      </c>
      <c r="C9837" s="135">
        <v>1000</v>
      </c>
      <c r="D9837" s="135" t="s">
        <v>20</v>
      </c>
      <c r="E9837" s="188" t="s">
        <v>20</v>
      </c>
      <c r="F9837" s="135" t="s">
        <v>20</v>
      </c>
      <c r="G9837" s="135" t="s">
        <v>20</v>
      </c>
      <c r="H9837" s="135" t="s">
        <v>20</v>
      </c>
      <c r="I9837" s="135" t="s">
        <v>20</v>
      </c>
      <c r="J9837" s="136">
        <v>1.4</v>
      </c>
      <c r="K9837" s="136">
        <v>1.4</v>
      </c>
      <c r="L9837" s="136">
        <v>0.43</v>
      </c>
      <c r="M9837" s="137" t="str">
        <f t="shared" si="153"/>
        <v>P</v>
      </c>
      <c r="N9837" s="172" t="s">
        <v>10682</v>
      </c>
      <c r="O9837" s="149" t="s">
        <v>1506</v>
      </c>
      <c r="P9837" s="149" t="s">
        <v>9526</v>
      </c>
      <c r="Q9837" s="150" t="s">
        <v>10519</v>
      </c>
      <c r="R9837" s="189">
        <v>30.83</v>
      </c>
    </row>
    <row r="9838" spans="1:18" x14ac:dyDescent="0.25">
      <c r="A9838" s="132">
        <v>1093544</v>
      </c>
      <c r="B9838" s="145" t="s">
        <v>9171</v>
      </c>
      <c r="C9838" s="132">
        <v>6</v>
      </c>
      <c r="D9838" s="132" t="s">
        <v>20</v>
      </c>
      <c r="E9838" s="186" t="s">
        <v>20</v>
      </c>
      <c r="F9838" s="132" t="s">
        <v>20</v>
      </c>
      <c r="G9838" s="132" t="s">
        <v>20</v>
      </c>
      <c r="H9838" s="132" t="s">
        <v>20</v>
      </c>
      <c r="I9838" s="132" t="s">
        <v>20</v>
      </c>
      <c r="J9838" s="133">
        <v>2.6</v>
      </c>
      <c r="K9838" s="133">
        <v>0.02</v>
      </c>
      <c r="L9838" s="133">
        <v>1.25</v>
      </c>
      <c r="M9838" s="134" t="str">
        <f t="shared" si="153"/>
        <v>P</v>
      </c>
      <c r="N9838" s="171" t="s">
        <v>10682</v>
      </c>
      <c r="O9838" s="146" t="s">
        <v>1693</v>
      </c>
      <c r="P9838" s="146" t="s">
        <v>10126</v>
      </c>
      <c r="Q9838" s="147" t="s">
        <v>10519</v>
      </c>
      <c r="R9838" s="187">
        <v>2.88</v>
      </c>
    </row>
    <row r="9839" spans="1:18" x14ac:dyDescent="0.25">
      <c r="A9839" s="135">
        <v>1093545</v>
      </c>
      <c r="B9839" s="148" t="s">
        <v>8088</v>
      </c>
      <c r="C9839" s="135">
        <v>4</v>
      </c>
      <c r="D9839" s="135">
        <v>720</v>
      </c>
      <c r="E9839" s="188">
        <v>20</v>
      </c>
      <c r="F9839" s="135" t="s">
        <v>20</v>
      </c>
      <c r="G9839" s="135" t="s">
        <v>20</v>
      </c>
      <c r="H9839" s="135" t="s">
        <v>20</v>
      </c>
      <c r="I9839" s="135" t="s">
        <v>20</v>
      </c>
      <c r="J9839" s="136">
        <v>1.56</v>
      </c>
      <c r="K9839" s="136">
        <v>1.35</v>
      </c>
      <c r="L9839" s="136">
        <v>0.5</v>
      </c>
      <c r="M9839" s="137" t="str">
        <f t="shared" si="153"/>
        <v>P</v>
      </c>
      <c r="N9839" s="172" t="s">
        <v>10682</v>
      </c>
      <c r="O9839" s="149" t="s">
        <v>1500</v>
      </c>
      <c r="P9839" s="149" t="s">
        <v>9418</v>
      </c>
      <c r="Q9839" s="150" t="s">
        <v>10519</v>
      </c>
      <c r="R9839" s="189">
        <v>0.68</v>
      </c>
    </row>
    <row r="9840" spans="1:18" x14ac:dyDescent="0.25">
      <c r="A9840" s="132">
        <v>1093546</v>
      </c>
      <c r="B9840" s="145" t="s">
        <v>9172</v>
      </c>
      <c r="C9840" s="132">
        <v>1000</v>
      </c>
      <c r="D9840" s="132" t="s">
        <v>20</v>
      </c>
      <c r="E9840" s="186" t="s">
        <v>20</v>
      </c>
      <c r="F9840" s="132" t="s">
        <v>20</v>
      </c>
      <c r="G9840" s="132" t="s">
        <v>20</v>
      </c>
      <c r="H9840" s="132" t="s">
        <v>20</v>
      </c>
      <c r="I9840" s="132" t="s">
        <v>20</v>
      </c>
      <c r="J9840" s="133">
        <v>1.4</v>
      </c>
      <c r="K9840" s="133">
        <v>1.4</v>
      </c>
      <c r="L9840" s="133">
        <v>0.43</v>
      </c>
      <c r="M9840" s="134" t="str">
        <f t="shared" si="153"/>
        <v>P</v>
      </c>
      <c r="N9840" s="171" t="s">
        <v>10682</v>
      </c>
      <c r="O9840" s="146" t="s">
        <v>1506</v>
      </c>
      <c r="P9840" s="146" t="s">
        <v>9526</v>
      </c>
      <c r="Q9840" s="147" t="s">
        <v>10519</v>
      </c>
      <c r="R9840" s="187">
        <v>30.83</v>
      </c>
    </row>
    <row r="9841" spans="1:18" x14ac:dyDescent="0.25">
      <c r="A9841" s="135">
        <v>1093547</v>
      </c>
      <c r="B9841" s="148" t="s">
        <v>9173</v>
      </c>
      <c r="C9841" s="135">
        <v>6</v>
      </c>
      <c r="D9841" s="135" t="s">
        <v>20</v>
      </c>
      <c r="E9841" s="188" t="s">
        <v>20</v>
      </c>
      <c r="F9841" s="135" t="s">
        <v>20</v>
      </c>
      <c r="G9841" s="135" t="s">
        <v>20</v>
      </c>
      <c r="H9841" s="135" t="s">
        <v>20</v>
      </c>
      <c r="I9841" s="135" t="s">
        <v>20</v>
      </c>
      <c r="J9841" s="136">
        <v>4.4000000000000004</v>
      </c>
      <c r="K9841" s="136">
        <v>0.02</v>
      </c>
      <c r="L9841" s="136">
        <v>3.5</v>
      </c>
      <c r="M9841" s="137" t="str">
        <f t="shared" si="153"/>
        <v>P</v>
      </c>
      <c r="N9841" s="172" t="s">
        <v>10682</v>
      </c>
      <c r="O9841" s="149" t="s">
        <v>1693</v>
      </c>
      <c r="P9841" s="149" t="s">
        <v>10126</v>
      </c>
      <c r="Q9841" s="150" t="s">
        <v>10519</v>
      </c>
      <c r="R9841" s="189">
        <v>3.2727272727272725</v>
      </c>
    </row>
    <row r="9842" spans="1:18" x14ac:dyDescent="0.25">
      <c r="A9842" s="132">
        <v>1093550</v>
      </c>
      <c r="B9842" s="145" t="s">
        <v>9174</v>
      </c>
      <c r="C9842" s="132">
        <v>1000</v>
      </c>
      <c r="D9842" s="132" t="s">
        <v>20</v>
      </c>
      <c r="E9842" s="186" t="s">
        <v>20</v>
      </c>
      <c r="F9842" s="132" t="s">
        <v>20</v>
      </c>
      <c r="G9842" s="132" t="s">
        <v>20</v>
      </c>
      <c r="H9842" s="132" t="s">
        <v>20</v>
      </c>
      <c r="I9842" s="132" t="s">
        <v>20</v>
      </c>
      <c r="J9842" s="133">
        <v>1.4</v>
      </c>
      <c r="K9842" s="133">
        <v>1.4</v>
      </c>
      <c r="L9842" s="133">
        <v>0.43</v>
      </c>
      <c r="M9842" s="134" t="str">
        <f t="shared" si="153"/>
        <v>P</v>
      </c>
      <c r="N9842" s="171" t="s">
        <v>10682</v>
      </c>
      <c r="O9842" s="146" t="s">
        <v>1506</v>
      </c>
      <c r="P9842" s="146" t="s">
        <v>9526</v>
      </c>
      <c r="Q9842" s="147" t="s">
        <v>10519</v>
      </c>
      <c r="R9842" s="187">
        <v>30.83</v>
      </c>
    </row>
    <row r="9843" spans="1:18" x14ac:dyDescent="0.25">
      <c r="A9843" s="135">
        <v>1093551</v>
      </c>
      <c r="B9843" s="148" t="s">
        <v>9175</v>
      </c>
      <c r="C9843" s="135">
        <v>6</v>
      </c>
      <c r="D9843" s="135" t="s">
        <v>20</v>
      </c>
      <c r="E9843" s="188" t="s">
        <v>20</v>
      </c>
      <c r="F9843" s="135" t="s">
        <v>20</v>
      </c>
      <c r="G9843" s="135" t="s">
        <v>20</v>
      </c>
      <c r="H9843" s="135" t="s">
        <v>20</v>
      </c>
      <c r="I9843" s="135" t="s">
        <v>20</v>
      </c>
      <c r="J9843" s="136">
        <v>4.4000000000000004</v>
      </c>
      <c r="K9843" s="136">
        <v>0.02</v>
      </c>
      <c r="L9843" s="136">
        <v>3.5</v>
      </c>
      <c r="M9843" s="137" t="str">
        <f t="shared" si="153"/>
        <v>P</v>
      </c>
      <c r="N9843" s="172" t="s">
        <v>10682</v>
      </c>
      <c r="O9843" s="149" t="s">
        <v>1693</v>
      </c>
      <c r="P9843" s="149" t="s">
        <v>10126</v>
      </c>
      <c r="Q9843" s="150" t="s">
        <v>10519</v>
      </c>
      <c r="R9843" s="189">
        <v>3.96</v>
      </c>
    </row>
    <row r="9844" spans="1:18" x14ac:dyDescent="0.25">
      <c r="A9844" s="132">
        <v>1093552</v>
      </c>
      <c r="B9844" s="145" t="s">
        <v>9176</v>
      </c>
      <c r="C9844" s="132">
        <v>1</v>
      </c>
      <c r="D9844" s="132" t="s">
        <v>20</v>
      </c>
      <c r="E9844" s="186" t="s">
        <v>20</v>
      </c>
      <c r="F9844" s="132" t="s">
        <v>20</v>
      </c>
      <c r="G9844" s="132" t="s">
        <v>20</v>
      </c>
      <c r="H9844" s="132" t="s">
        <v>20</v>
      </c>
      <c r="I9844" s="132" t="s">
        <v>20</v>
      </c>
      <c r="J9844" s="133">
        <v>2.7</v>
      </c>
      <c r="K9844" s="133">
        <v>1.7</v>
      </c>
      <c r="L9844" s="133">
        <v>0.1</v>
      </c>
      <c r="M9844" s="134" t="str">
        <f t="shared" si="153"/>
        <v>P</v>
      </c>
      <c r="N9844" s="171" t="s">
        <v>10682</v>
      </c>
      <c r="O9844" s="146" t="s">
        <v>1587</v>
      </c>
      <c r="P9844" s="146" t="s">
        <v>9421</v>
      </c>
      <c r="Q9844" s="147" t="s">
        <v>10519</v>
      </c>
      <c r="R9844" s="187">
        <v>0.64</v>
      </c>
    </row>
    <row r="9845" spans="1:18" x14ac:dyDescent="0.25">
      <c r="A9845" s="135">
        <v>1093553</v>
      </c>
      <c r="B9845" s="148" t="s">
        <v>9177</v>
      </c>
      <c r="C9845" s="135">
        <v>100</v>
      </c>
      <c r="D9845" s="135" t="s">
        <v>20</v>
      </c>
      <c r="E9845" s="188" t="s">
        <v>20</v>
      </c>
      <c r="F9845" s="135" t="s">
        <v>20</v>
      </c>
      <c r="G9845" s="135" t="s">
        <v>20</v>
      </c>
      <c r="H9845" s="135" t="s">
        <v>20</v>
      </c>
      <c r="I9845" s="135" t="s">
        <v>20</v>
      </c>
      <c r="J9845" s="136">
        <v>3.1</v>
      </c>
      <c r="K9845" s="136">
        <v>0.48</v>
      </c>
      <c r="L9845" s="136">
        <v>0.48</v>
      </c>
      <c r="M9845" s="137" t="str">
        <f t="shared" si="153"/>
        <v>P</v>
      </c>
      <c r="N9845" s="172" t="s">
        <v>10682</v>
      </c>
      <c r="O9845" s="149" t="s">
        <v>1500</v>
      </c>
      <c r="P9845" s="149" t="s">
        <v>9456</v>
      </c>
      <c r="Q9845" s="150" t="s">
        <v>10519</v>
      </c>
      <c r="R9845" s="189">
        <v>4</v>
      </c>
    </row>
    <row r="9846" spans="1:18" x14ac:dyDescent="0.25">
      <c r="A9846" s="132">
        <v>1093554</v>
      </c>
      <c r="B9846" s="145" t="s">
        <v>9178</v>
      </c>
      <c r="C9846" s="132">
        <v>1</v>
      </c>
      <c r="D9846" s="132" t="s">
        <v>20</v>
      </c>
      <c r="E9846" s="186" t="s">
        <v>20</v>
      </c>
      <c r="F9846" s="132" t="s">
        <v>20</v>
      </c>
      <c r="G9846" s="132" t="s">
        <v>20</v>
      </c>
      <c r="H9846" s="132" t="s">
        <v>20</v>
      </c>
      <c r="I9846" s="132" t="s">
        <v>20</v>
      </c>
      <c r="J9846" s="133">
        <v>4.38</v>
      </c>
      <c r="K9846" s="133">
        <v>3.58</v>
      </c>
      <c r="L9846" s="133">
        <v>1E-3</v>
      </c>
      <c r="M9846" s="134" t="str">
        <f t="shared" si="153"/>
        <v>P</v>
      </c>
      <c r="N9846" s="171" t="s">
        <v>10682</v>
      </c>
      <c r="O9846" s="146" t="s">
        <v>1506</v>
      </c>
      <c r="P9846" s="146" t="s">
        <v>9498</v>
      </c>
      <c r="Q9846" s="147" t="s">
        <v>10519</v>
      </c>
      <c r="R9846" s="187">
        <v>0.36</v>
      </c>
    </row>
    <row r="9847" spans="1:18" x14ac:dyDescent="0.25">
      <c r="A9847" s="135">
        <v>1093555</v>
      </c>
      <c r="B9847" s="148" t="s">
        <v>9179</v>
      </c>
      <c r="C9847" s="135">
        <v>1</v>
      </c>
      <c r="D9847" s="135" t="s">
        <v>20</v>
      </c>
      <c r="E9847" s="188" t="s">
        <v>20</v>
      </c>
      <c r="F9847" s="135" t="s">
        <v>20</v>
      </c>
      <c r="G9847" s="135" t="s">
        <v>20</v>
      </c>
      <c r="H9847" s="135" t="s">
        <v>20</v>
      </c>
      <c r="I9847" s="135" t="s">
        <v>20</v>
      </c>
      <c r="J9847" s="136">
        <v>4.38</v>
      </c>
      <c r="K9847" s="136">
        <v>3.58</v>
      </c>
      <c r="L9847" s="136">
        <v>1E-3</v>
      </c>
      <c r="M9847" s="137" t="str">
        <f t="shared" si="153"/>
        <v>P</v>
      </c>
      <c r="N9847" s="172" t="s">
        <v>10682</v>
      </c>
      <c r="O9847" s="149" t="s">
        <v>1506</v>
      </c>
      <c r="P9847" s="149" t="s">
        <v>9498</v>
      </c>
      <c r="Q9847" s="150" t="s">
        <v>10519</v>
      </c>
      <c r="R9847" s="189">
        <v>0.36</v>
      </c>
    </row>
    <row r="9848" spans="1:18" x14ac:dyDescent="0.25">
      <c r="A9848" s="132">
        <v>1093556</v>
      </c>
      <c r="B9848" s="145" t="s">
        <v>9180</v>
      </c>
      <c r="C9848" s="132">
        <v>1</v>
      </c>
      <c r="D9848" s="132" t="s">
        <v>20</v>
      </c>
      <c r="E9848" s="186" t="s">
        <v>20</v>
      </c>
      <c r="F9848" s="132" t="s">
        <v>20</v>
      </c>
      <c r="G9848" s="132" t="s">
        <v>20</v>
      </c>
      <c r="H9848" s="132" t="s">
        <v>20</v>
      </c>
      <c r="I9848" s="132" t="s">
        <v>20</v>
      </c>
      <c r="J9848" s="133">
        <v>4</v>
      </c>
      <c r="K9848" s="133">
        <v>1.64</v>
      </c>
      <c r="L9848" s="133">
        <v>1E-3</v>
      </c>
      <c r="M9848" s="134" t="str">
        <f t="shared" si="153"/>
        <v>P</v>
      </c>
      <c r="N9848" s="171" t="s">
        <v>10682</v>
      </c>
      <c r="O9848" s="146" t="s">
        <v>1506</v>
      </c>
      <c r="P9848" s="146" t="s">
        <v>9498</v>
      </c>
      <c r="Q9848" s="147" t="s">
        <v>10519</v>
      </c>
      <c r="R9848" s="187">
        <v>0.12</v>
      </c>
    </row>
    <row r="9849" spans="1:18" x14ac:dyDescent="0.25">
      <c r="A9849" s="135">
        <v>1093557</v>
      </c>
      <c r="B9849" s="148" t="s">
        <v>9181</v>
      </c>
      <c r="C9849" s="135">
        <v>1</v>
      </c>
      <c r="D9849" s="135" t="s">
        <v>20</v>
      </c>
      <c r="E9849" s="188" t="s">
        <v>20</v>
      </c>
      <c r="F9849" s="135" t="s">
        <v>20</v>
      </c>
      <c r="G9849" s="135" t="s">
        <v>20</v>
      </c>
      <c r="H9849" s="135" t="s">
        <v>20</v>
      </c>
      <c r="I9849" s="135" t="s">
        <v>20</v>
      </c>
      <c r="J9849" s="136">
        <v>2</v>
      </c>
      <c r="K9849" s="136">
        <v>1.8</v>
      </c>
      <c r="L9849" s="136">
        <v>5.3999999999999999E-2</v>
      </c>
      <c r="M9849" s="137" t="str">
        <f t="shared" si="153"/>
        <v>P</v>
      </c>
      <c r="N9849" s="172" t="s">
        <v>10682</v>
      </c>
      <c r="O9849" s="149" t="s">
        <v>1506</v>
      </c>
      <c r="P9849" s="149" t="s">
        <v>9498</v>
      </c>
      <c r="Q9849" s="150" t="s">
        <v>10519</v>
      </c>
      <c r="R9849" s="189">
        <v>0.13</v>
      </c>
    </row>
    <row r="9850" spans="1:18" x14ac:dyDescent="0.25">
      <c r="A9850" s="132">
        <v>1093558</v>
      </c>
      <c r="B9850" s="145" t="s">
        <v>9182</v>
      </c>
      <c r="C9850" s="132">
        <v>1</v>
      </c>
      <c r="D9850" s="132" t="s">
        <v>20</v>
      </c>
      <c r="E9850" s="186" t="s">
        <v>20</v>
      </c>
      <c r="F9850" s="132" t="s">
        <v>20</v>
      </c>
      <c r="G9850" s="132" t="s">
        <v>20</v>
      </c>
      <c r="H9850" s="132" t="s">
        <v>20</v>
      </c>
      <c r="I9850" s="132" t="s">
        <v>20</v>
      </c>
      <c r="J9850" s="133">
        <v>2</v>
      </c>
      <c r="K9850" s="133">
        <v>1.8</v>
      </c>
      <c r="L9850" s="133">
        <v>5.3999999999999999E-2</v>
      </c>
      <c r="M9850" s="134" t="str">
        <f t="shared" si="153"/>
        <v>P</v>
      </c>
      <c r="N9850" s="171" t="s">
        <v>10682</v>
      </c>
      <c r="O9850" s="146" t="s">
        <v>1506</v>
      </c>
      <c r="P9850" s="146" t="s">
        <v>9498</v>
      </c>
      <c r="Q9850" s="147" t="s">
        <v>10519</v>
      </c>
      <c r="R9850" s="187">
        <v>0.13</v>
      </c>
    </row>
    <row r="9851" spans="1:18" x14ac:dyDescent="0.25">
      <c r="A9851" s="135">
        <v>1093559</v>
      </c>
      <c r="B9851" s="148" t="s">
        <v>9183</v>
      </c>
      <c r="C9851" s="135">
        <v>1000</v>
      </c>
      <c r="D9851" s="135" t="s">
        <v>20</v>
      </c>
      <c r="E9851" s="188" t="s">
        <v>20</v>
      </c>
      <c r="F9851" s="135" t="s">
        <v>20</v>
      </c>
      <c r="G9851" s="135" t="s">
        <v>20</v>
      </c>
      <c r="H9851" s="135" t="s">
        <v>20</v>
      </c>
      <c r="I9851" s="135" t="s">
        <v>20</v>
      </c>
      <c r="J9851" s="136">
        <v>1.4</v>
      </c>
      <c r="K9851" s="136">
        <v>1.4</v>
      </c>
      <c r="L9851" s="136">
        <v>0.43</v>
      </c>
      <c r="M9851" s="137" t="str">
        <f t="shared" si="153"/>
        <v>P</v>
      </c>
      <c r="N9851" s="172" t="s">
        <v>10682</v>
      </c>
      <c r="O9851" s="149" t="s">
        <v>1506</v>
      </c>
      <c r="P9851" s="149" t="s">
        <v>9526</v>
      </c>
      <c r="Q9851" s="150" t="s">
        <v>10519</v>
      </c>
      <c r="R9851" s="189">
        <v>30</v>
      </c>
    </row>
    <row r="9852" spans="1:18" x14ac:dyDescent="0.25">
      <c r="A9852" s="132">
        <v>1093560</v>
      </c>
      <c r="B9852" s="145" t="s">
        <v>9184</v>
      </c>
      <c r="C9852" s="132">
        <v>2</v>
      </c>
      <c r="D9852" s="132" t="s">
        <v>20</v>
      </c>
      <c r="E9852" s="186" t="s">
        <v>20</v>
      </c>
      <c r="F9852" s="132" t="s">
        <v>20</v>
      </c>
      <c r="G9852" s="132" t="s">
        <v>20</v>
      </c>
      <c r="H9852" s="132" t="s">
        <v>20</v>
      </c>
      <c r="I9852" s="132" t="s">
        <v>20</v>
      </c>
      <c r="J9852" s="133">
        <v>3.59</v>
      </c>
      <c r="K9852" s="133">
        <v>4.41</v>
      </c>
      <c r="L9852" s="133">
        <v>0.1</v>
      </c>
      <c r="M9852" s="134" t="str">
        <f t="shared" si="153"/>
        <v>P</v>
      </c>
      <c r="N9852" s="171" t="s">
        <v>10682</v>
      </c>
      <c r="O9852" s="146" t="s">
        <v>1506</v>
      </c>
      <c r="P9852" s="146" t="s">
        <v>9498</v>
      </c>
      <c r="Q9852" s="147" t="s">
        <v>10519</v>
      </c>
      <c r="R9852" s="187">
        <v>3.78</v>
      </c>
    </row>
    <row r="9853" spans="1:18" x14ac:dyDescent="0.25">
      <c r="A9853" s="135">
        <v>1093561</v>
      </c>
      <c r="B9853" s="148" t="s">
        <v>9185</v>
      </c>
      <c r="C9853" s="135">
        <v>2</v>
      </c>
      <c r="D9853" s="135" t="s">
        <v>20</v>
      </c>
      <c r="E9853" s="188" t="s">
        <v>20</v>
      </c>
      <c r="F9853" s="135" t="s">
        <v>20</v>
      </c>
      <c r="G9853" s="135" t="s">
        <v>20</v>
      </c>
      <c r="H9853" s="135" t="s">
        <v>20</v>
      </c>
      <c r="I9853" s="135" t="s">
        <v>20</v>
      </c>
      <c r="J9853" s="136">
        <v>3</v>
      </c>
      <c r="K9853" s="136">
        <v>3</v>
      </c>
      <c r="L9853" s="136">
        <v>0.13</v>
      </c>
      <c r="M9853" s="137" t="str">
        <f t="shared" si="153"/>
        <v>P</v>
      </c>
      <c r="N9853" s="172" t="s">
        <v>10682</v>
      </c>
      <c r="O9853" s="149" t="s">
        <v>1506</v>
      </c>
      <c r="P9853" s="149" t="s">
        <v>9498</v>
      </c>
      <c r="Q9853" s="150" t="s">
        <v>10519</v>
      </c>
      <c r="R9853" s="189">
        <v>0.66</v>
      </c>
    </row>
    <row r="9854" spans="1:18" x14ac:dyDescent="0.25">
      <c r="A9854" s="132">
        <v>1093562</v>
      </c>
      <c r="B9854" s="145" t="s">
        <v>9186</v>
      </c>
      <c r="C9854" s="132">
        <v>2</v>
      </c>
      <c r="D9854" s="132" t="s">
        <v>20</v>
      </c>
      <c r="E9854" s="186" t="s">
        <v>20</v>
      </c>
      <c r="F9854" s="132" t="s">
        <v>20</v>
      </c>
      <c r="G9854" s="132" t="s">
        <v>20</v>
      </c>
      <c r="H9854" s="132" t="s">
        <v>20</v>
      </c>
      <c r="I9854" s="132" t="s">
        <v>20</v>
      </c>
      <c r="J9854" s="133">
        <v>3</v>
      </c>
      <c r="K9854" s="133">
        <v>3</v>
      </c>
      <c r="L9854" s="133">
        <v>0.13</v>
      </c>
      <c r="M9854" s="134" t="str">
        <f t="shared" si="153"/>
        <v>P</v>
      </c>
      <c r="N9854" s="171" t="s">
        <v>10682</v>
      </c>
      <c r="O9854" s="146" t="s">
        <v>1506</v>
      </c>
      <c r="P9854" s="146" t="s">
        <v>9498</v>
      </c>
      <c r="Q9854" s="147" t="s">
        <v>10519</v>
      </c>
      <c r="R9854" s="187">
        <v>0.66</v>
      </c>
    </row>
    <row r="9855" spans="1:18" x14ac:dyDescent="0.25">
      <c r="A9855" s="135">
        <v>1093564</v>
      </c>
      <c r="B9855" s="148" t="s">
        <v>9187</v>
      </c>
      <c r="C9855" s="135">
        <v>2</v>
      </c>
      <c r="D9855" s="135" t="s">
        <v>20</v>
      </c>
      <c r="E9855" s="188" t="s">
        <v>20</v>
      </c>
      <c r="F9855" s="135" t="s">
        <v>20</v>
      </c>
      <c r="G9855" s="135" t="s">
        <v>20</v>
      </c>
      <c r="H9855" s="135" t="s">
        <v>20</v>
      </c>
      <c r="I9855" s="135" t="s">
        <v>20</v>
      </c>
      <c r="J9855" s="136">
        <v>3.6</v>
      </c>
      <c r="K9855" s="136">
        <v>1.54</v>
      </c>
      <c r="L9855" s="136">
        <v>3.65</v>
      </c>
      <c r="M9855" s="137" t="str">
        <f t="shared" si="153"/>
        <v>P</v>
      </c>
      <c r="N9855" s="172" t="s">
        <v>10682</v>
      </c>
      <c r="O9855" s="149" t="s">
        <v>1500</v>
      </c>
      <c r="P9855" s="149" t="s">
        <v>9418</v>
      </c>
      <c r="Q9855" s="150" t="s">
        <v>10519</v>
      </c>
      <c r="R9855" s="189">
        <v>12.42</v>
      </c>
    </row>
    <row r="9856" spans="1:18" x14ac:dyDescent="0.25">
      <c r="A9856" s="132">
        <v>1093565</v>
      </c>
      <c r="B9856" s="145" t="s">
        <v>9188</v>
      </c>
      <c r="C9856" s="132">
        <v>1000</v>
      </c>
      <c r="D9856" s="132" t="s">
        <v>20</v>
      </c>
      <c r="E9856" s="186" t="s">
        <v>20</v>
      </c>
      <c r="F9856" s="132" t="s">
        <v>20</v>
      </c>
      <c r="G9856" s="132" t="s">
        <v>20</v>
      </c>
      <c r="H9856" s="132" t="s">
        <v>20</v>
      </c>
      <c r="I9856" s="132" t="s">
        <v>20</v>
      </c>
      <c r="J9856" s="133">
        <v>1.4</v>
      </c>
      <c r="K9856" s="133">
        <v>1.4</v>
      </c>
      <c r="L9856" s="133">
        <v>0.43</v>
      </c>
      <c r="M9856" s="134" t="str">
        <f t="shared" si="153"/>
        <v>P</v>
      </c>
      <c r="N9856" s="171" t="s">
        <v>10682</v>
      </c>
      <c r="O9856" s="146" t="s">
        <v>1506</v>
      </c>
      <c r="P9856" s="146" t="s">
        <v>9526</v>
      </c>
      <c r="Q9856" s="147" t="s">
        <v>10519</v>
      </c>
      <c r="R9856" s="187">
        <v>30</v>
      </c>
    </row>
    <row r="9857" spans="1:18" x14ac:dyDescent="0.25">
      <c r="A9857" s="135">
        <v>1093566</v>
      </c>
      <c r="B9857" s="148" t="s">
        <v>9189</v>
      </c>
      <c r="C9857" s="135">
        <v>2</v>
      </c>
      <c r="D9857" s="135" t="s">
        <v>20</v>
      </c>
      <c r="E9857" s="188" t="s">
        <v>20</v>
      </c>
      <c r="F9857" s="135" t="s">
        <v>20</v>
      </c>
      <c r="G9857" s="135" t="s">
        <v>20</v>
      </c>
      <c r="H9857" s="135" t="s">
        <v>20</v>
      </c>
      <c r="I9857" s="135" t="s">
        <v>20</v>
      </c>
      <c r="J9857" s="136">
        <v>4.9000000000000004</v>
      </c>
      <c r="K9857" s="136">
        <v>1.99</v>
      </c>
      <c r="L9857" s="136">
        <v>4.92</v>
      </c>
      <c r="M9857" s="137" t="str">
        <f t="shared" si="153"/>
        <v>P</v>
      </c>
      <c r="N9857" s="174" t="s">
        <v>10682</v>
      </c>
      <c r="O9857" s="149" t="s">
        <v>1500</v>
      </c>
      <c r="P9857" s="149" t="s">
        <v>9418</v>
      </c>
      <c r="Q9857" s="150" t="s">
        <v>10519</v>
      </c>
      <c r="R9857" s="189">
        <v>17.7</v>
      </c>
    </row>
    <row r="9858" spans="1:18" x14ac:dyDescent="0.25">
      <c r="A9858" s="132">
        <v>1093567</v>
      </c>
      <c r="B9858" s="145" t="s">
        <v>9190</v>
      </c>
      <c r="C9858" s="132">
        <v>1000</v>
      </c>
      <c r="D9858" s="132" t="s">
        <v>20</v>
      </c>
      <c r="E9858" s="186" t="s">
        <v>20</v>
      </c>
      <c r="F9858" s="132" t="s">
        <v>20</v>
      </c>
      <c r="G9858" s="132" t="s">
        <v>20</v>
      </c>
      <c r="H9858" s="132" t="s">
        <v>20</v>
      </c>
      <c r="I9858" s="132" t="s">
        <v>20</v>
      </c>
      <c r="J9858" s="133">
        <v>1.4</v>
      </c>
      <c r="K9858" s="133">
        <v>1.4</v>
      </c>
      <c r="L9858" s="133">
        <v>0.43</v>
      </c>
      <c r="M9858" s="134" t="str">
        <f t="shared" ref="M9858:M9921" si="154">HYPERLINK(CONCATENATE("T:\Distribution Centre\RDC Department Shared\Cubiscan photos","\",A9858,"-pac.jpg"),"P")</f>
        <v>P</v>
      </c>
      <c r="N9858" s="171" t="s">
        <v>10682</v>
      </c>
      <c r="O9858" s="146" t="s">
        <v>1506</v>
      </c>
      <c r="P9858" s="146" t="s">
        <v>9526</v>
      </c>
      <c r="Q9858" s="147" t="s">
        <v>10519</v>
      </c>
      <c r="R9858" s="187">
        <v>30</v>
      </c>
    </row>
    <row r="9859" spans="1:18" x14ac:dyDescent="0.25">
      <c r="A9859" s="135">
        <v>1093568</v>
      </c>
      <c r="B9859" s="148" t="s">
        <v>9191</v>
      </c>
      <c r="C9859" s="135">
        <v>1000</v>
      </c>
      <c r="D9859" s="135" t="s">
        <v>20</v>
      </c>
      <c r="E9859" s="188" t="s">
        <v>20</v>
      </c>
      <c r="F9859" s="135" t="s">
        <v>20</v>
      </c>
      <c r="G9859" s="135" t="s">
        <v>20</v>
      </c>
      <c r="H9859" s="135" t="s">
        <v>20</v>
      </c>
      <c r="I9859" s="135" t="s">
        <v>20</v>
      </c>
      <c r="J9859" s="136">
        <v>1.4</v>
      </c>
      <c r="K9859" s="136">
        <v>1.4</v>
      </c>
      <c r="L9859" s="136">
        <v>0.43</v>
      </c>
      <c r="M9859" s="137" t="str">
        <f t="shared" si="154"/>
        <v>P</v>
      </c>
      <c r="N9859" s="172" t="s">
        <v>10682</v>
      </c>
      <c r="O9859" s="149" t="s">
        <v>1506</v>
      </c>
      <c r="P9859" s="149" t="s">
        <v>9526</v>
      </c>
      <c r="Q9859" s="150" t="s">
        <v>10519</v>
      </c>
      <c r="R9859" s="189">
        <v>30</v>
      </c>
    </row>
    <row r="9860" spans="1:18" x14ac:dyDescent="0.25">
      <c r="A9860" s="132">
        <v>1093571</v>
      </c>
      <c r="B9860" s="145" t="s">
        <v>9192</v>
      </c>
      <c r="C9860" s="132">
        <v>4</v>
      </c>
      <c r="D9860" s="132">
        <v>45</v>
      </c>
      <c r="E9860" s="186" t="s">
        <v>21</v>
      </c>
      <c r="F9860" s="132">
        <v>63</v>
      </c>
      <c r="G9860" s="132" t="s">
        <v>20</v>
      </c>
      <c r="H9860" s="132" t="s">
        <v>20</v>
      </c>
      <c r="I9860" s="132" t="s">
        <v>20</v>
      </c>
      <c r="J9860" s="133">
        <v>3.15</v>
      </c>
      <c r="K9860" s="133">
        <v>3.15</v>
      </c>
      <c r="L9860" s="133">
        <v>2</v>
      </c>
      <c r="M9860" s="134" t="str">
        <f t="shared" si="154"/>
        <v>P</v>
      </c>
      <c r="N9860" s="171" t="s">
        <v>10681</v>
      </c>
      <c r="O9860" s="146" t="s">
        <v>1555</v>
      </c>
      <c r="P9860" s="146" t="s">
        <v>9448</v>
      </c>
      <c r="Q9860" s="147" t="s">
        <v>10519</v>
      </c>
      <c r="R9860" s="187">
        <v>16.04</v>
      </c>
    </row>
    <row r="9861" spans="1:18" x14ac:dyDescent="0.25">
      <c r="A9861" s="135">
        <v>1093573</v>
      </c>
      <c r="B9861" s="148" t="s">
        <v>9193</v>
      </c>
      <c r="C9861" s="135">
        <v>6</v>
      </c>
      <c r="D9861" s="135" t="s">
        <v>20</v>
      </c>
      <c r="E9861" s="188" t="s">
        <v>20</v>
      </c>
      <c r="F9861" s="135" t="s">
        <v>20</v>
      </c>
      <c r="G9861" s="135" t="s">
        <v>20</v>
      </c>
      <c r="H9861" s="135" t="s">
        <v>20</v>
      </c>
      <c r="I9861" s="135" t="s">
        <v>20</v>
      </c>
      <c r="J9861" s="136">
        <v>1.95</v>
      </c>
      <c r="K9861" s="136">
        <v>1.8</v>
      </c>
      <c r="L9861" s="136">
        <v>1.9</v>
      </c>
      <c r="M9861" s="137" t="str">
        <f t="shared" si="154"/>
        <v>P</v>
      </c>
      <c r="N9861" s="172" t="s">
        <v>10682</v>
      </c>
      <c r="O9861" s="149" t="s">
        <v>1500</v>
      </c>
      <c r="P9861" s="149" t="s">
        <v>9418</v>
      </c>
      <c r="Q9861" s="150" t="s">
        <v>10519</v>
      </c>
      <c r="R9861" s="189">
        <v>4.38</v>
      </c>
    </row>
    <row r="9862" spans="1:18" x14ac:dyDescent="0.25">
      <c r="A9862" s="132">
        <v>1093578</v>
      </c>
      <c r="B9862" s="145" t="s">
        <v>9194</v>
      </c>
      <c r="C9862" s="132">
        <v>6</v>
      </c>
      <c r="D9862" s="132">
        <v>320</v>
      </c>
      <c r="E9862" s="186">
        <v>40</v>
      </c>
      <c r="F9862" s="132" t="s">
        <v>20</v>
      </c>
      <c r="G9862" s="132" t="s">
        <v>20</v>
      </c>
      <c r="H9862" s="132" t="s">
        <v>20</v>
      </c>
      <c r="I9862" s="132" t="s">
        <v>20</v>
      </c>
      <c r="J9862" s="133">
        <v>4.5</v>
      </c>
      <c r="K9862" s="133">
        <v>3.7</v>
      </c>
      <c r="L9862" s="133">
        <v>0.24</v>
      </c>
      <c r="M9862" s="134" t="str">
        <f t="shared" si="154"/>
        <v>P</v>
      </c>
      <c r="N9862" s="171" t="s">
        <v>10682</v>
      </c>
      <c r="O9862" s="146" t="s">
        <v>1506</v>
      </c>
      <c r="P9862" s="146" t="s">
        <v>9443</v>
      </c>
      <c r="Q9862" s="147" t="s">
        <v>10519</v>
      </c>
      <c r="R9862" s="187">
        <v>1.98</v>
      </c>
    </row>
    <row r="9863" spans="1:18" x14ac:dyDescent="0.25">
      <c r="A9863" s="135">
        <v>1093579</v>
      </c>
      <c r="B9863" s="148" t="s">
        <v>9195</v>
      </c>
      <c r="C9863" s="135">
        <v>6</v>
      </c>
      <c r="D9863" s="135" t="s">
        <v>20</v>
      </c>
      <c r="E9863" s="188" t="s">
        <v>20</v>
      </c>
      <c r="F9863" s="135" t="s">
        <v>20</v>
      </c>
      <c r="G9863" s="135" t="s">
        <v>20</v>
      </c>
      <c r="H9863" s="135" t="s">
        <v>20</v>
      </c>
      <c r="I9863" s="135" t="s">
        <v>20</v>
      </c>
      <c r="J9863" s="136">
        <v>1.61</v>
      </c>
      <c r="K9863" s="136">
        <v>2.34</v>
      </c>
      <c r="L9863" s="136">
        <v>2.5299999999999998</v>
      </c>
      <c r="M9863" s="137" t="str">
        <f t="shared" si="154"/>
        <v>P</v>
      </c>
      <c r="N9863" s="174" t="s">
        <v>10682</v>
      </c>
      <c r="O9863" s="149" t="s">
        <v>1693</v>
      </c>
      <c r="P9863" s="149" t="s">
        <v>10126</v>
      </c>
      <c r="Q9863" s="150" t="s">
        <v>10519</v>
      </c>
      <c r="R9863" s="189">
        <v>3.06</v>
      </c>
    </row>
    <row r="9864" spans="1:18" x14ac:dyDescent="0.25">
      <c r="A9864" s="132">
        <v>1093580</v>
      </c>
      <c r="B9864" s="145" t="s">
        <v>9196</v>
      </c>
      <c r="C9864" s="132">
        <v>4</v>
      </c>
      <c r="D9864" s="132" t="s">
        <v>20</v>
      </c>
      <c r="E9864" s="186" t="s">
        <v>20</v>
      </c>
      <c r="F9864" s="132" t="s">
        <v>20</v>
      </c>
      <c r="G9864" s="132" t="s">
        <v>20</v>
      </c>
      <c r="H9864" s="132" t="s">
        <v>20</v>
      </c>
      <c r="I9864" s="132" t="s">
        <v>20</v>
      </c>
      <c r="J9864" s="133">
        <v>6.02</v>
      </c>
      <c r="K9864" s="133">
        <v>3.31</v>
      </c>
      <c r="L9864" s="133">
        <v>1.7</v>
      </c>
      <c r="M9864" s="134" t="str">
        <f t="shared" si="154"/>
        <v>P</v>
      </c>
      <c r="N9864" s="173" t="s">
        <v>10682</v>
      </c>
      <c r="O9864" s="146" t="s">
        <v>1500</v>
      </c>
      <c r="P9864" s="146" t="s">
        <v>9418</v>
      </c>
      <c r="Q9864" s="147" t="s">
        <v>10519</v>
      </c>
      <c r="R9864" s="187">
        <v>14.92</v>
      </c>
    </row>
    <row r="9865" spans="1:18" x14ac:dyDescent="0.25">
      <c r="A9865" s="135">
        <v>1093590</v>
      </c>
      <c r="B9865" s="148" t="s">
        <v>8089</v>
      </c>
      <c r="C9865" s="135">
        <v>1</v>
      </c>
      <c r="D9865" s="135">
        <v>2520</v>
      </c>
      <c r="E9865" s="188">
        <v>120</v>
      </c>
      <c r="F9865" s="135">
        <v>3360</v>
      </c>
      <c r="G9865" s="135">
        <v>240</v>
      </c>
      <c r="H9865" s="135" t="s">
        <v>20</v>
      </c>
      <c r="I9865" s="135">
        <v>1</v>
      </c>
      <c r="J9865" s="136">
        <v>1.42</v>
      </c>
      <c r="K9865" s="136">
        <v>2.27</v>
      </c>
      <c r="L9865" s="136">
        <v>0.13</v>
      </c>
      <c r="M9865" s="137" t="str">
        <f t="shared" si="154"/>
        <v>P</v>
      </c>
      <c r="N9865" s="174" t="s">
        <v>10682</v>
      </c>
      <c r="O9865" s="149" t="s">
        <v>1506</v>
      </c>
      <c r="P9865" s="149" t="s">
        <v>9501</v>
      </c>
      <c r="Q9865" s="150" t="s">
        <v>10519</v>
      </c>
      <c r="R9865" s="189">
        <v>0.83</v>
      </c>
    </row>
    <row r="9866" spans="1:18" x14ac:dyDescent="0.25">
      <c r="A9866" s="132">
        <v>1093594</v>
      </c>
      <c r="B9866" s="145" t="s">
        <v>10079</v>
      </c>
      <c r="C9866" s="132">
        <v>3</v>
      </c>
      <c r="D9866" s="132" t="s">
        <v>20</v>
      </c>
      <c r="E9866" s="186">
        <v>36</v>
      </c>
      <c r="F9866" s="132" t="s">
        <v>20</v>
      </c>
      <c r="G9866" s="132" t="s">
        <v>20</v>
      </c>
      <c r="H9866" s="132">
        <v>288</v>
      </c>
      <c r="I9866" s="132">
        <v>1</v>
      </c>
      <c r="J9866" s="133">
        <v>0.63</v>
      </c>
      <c r="K9866" s="133">
        <v>0.66</v>
      </c>
      <c r="L9866" s="133">
        <v>0.2</v>
      </c>
      <c r="M9866" s="134" t="str">
        <f t="shared" si="154"/>
        <v>P</v>
      </c>
      <c r="N9866" s="173" t="s">
        <v>10681</v>
      </c>
      <c r="O9866" s="146" t="s">
        <v>1614</v>
      </c>
      <c r="P9866" s="146" t="s">
        <v>9436</v>
      </c>
      <c r="Q9866" s="147" t="s">
        <v>10519</v>
      </c>
      <c r="R9866" s="187">
        <v>2.2800000000000002</v>
      </c>
    </row>
    <row r="9867" spans="1:18" x14ac:dyDescent="0.25">
      <c r="A9867" s="135">
        <v>1093595</v>
      </c>
      <c r="B9867" s="148" t="s">
        <v>10080</v>
      </c>
      <c r="C9867" s="135">
        <v>3</v>
      </c>
      <c r="D9867" s="135">
        <v>6480</v>
      </c>
      <c r="E9867" s="188">
        <v>36</v>
      </c>
      <c r="F9867" s="135" t="s">
        <v>20</v>
      </c>
      <c r="G9867" s="135" t="s">
        <v>20</v>
      </c>
      <c r="H9867" s="135">
        <v>288</v>
      </c>
      <c r="I9867" s="135">
        <v>1</v>
      </c>
      <c r="J9867" s="136">
        <v>0.63</v>
      </c>
      <c r="K9867" s="136">
        <v>0.66</v>
      </c>
      <c r="L9867" s="136">
        <v>0.2</v>
      </c>
      <c r="M9867" s="137" t="str">
        <f t="shared" si="154"/>
        <v>P</v>
      </c>
      <c r="N9867" s="174" t="s">
        <v>10681</v>
      </c>
      <c r="O9867" s="149" t="s">
        <v>1614</v>
      </c>
      <c r="P9867" s="149" t="s">
        <v>9436</v>
      </c>
      <c r="Q9867" s="150" t="s">
        <v>10519</v>
      </c>
      <c r="R9867" s="189">
        <v>2.2800000000000002</v>
      </c>
    </row>
    <row r="9868" spans="1:18" x14ac:dyDescent="0.25">
      <c r="A9868" s="132">
        <v>1093596</v>
      </c>
      <c r="B9868" s="145" t="s">
        <v>10081</v>
      </c>
      <c r="C9868" s="132">
        <v>3</v>
      </c>
      <c r="D9868" s="132">
        <v>6480</v>
      </c>
      <c r="E9868" s="186">
        <v>36</v>
      </c>
      <c r="F9868" s="132" t="s">
        <v>20</v>
      </c>
      <c r="G9868" s="132" t="s">
        <v>20</v>
      </c>
      <c r="H9868" s="132">
        <v>360</v>
      </c>
      <c r="I9868" s="132">
        <v>2</v>
      </c>
      <c r="J9868" s="133">
        <v>0.63</v>
      </c>
      <c r="K9868" s="133">
        <v>0.66</v>
      </c>
      <c r="L9868" s="133">
        <v>0.2</v>
      </c>
      <c r="M9868" s="134" t="str">
        <f t="shared" si="154"/>
        <v>P</v>
      </c>
      <c r="N9868" s="173" t="s">
        <v>10681</v>
      </c>
      <c r="O9868" s="146" t="s">
        <v>1614</v>
      </c>
      <c r="P9868" s="146" t="s">
        <v>9436</v>
      </c>
      <c r="Q9868" s="147" t="s">
        <v>10519</v>
      </c>
      <c r="R9868" s="187">
        <v>2.31</v>
      </c>
    </row>
    <row r="9869" spans="1:18" x14ac:dyDescent="0.25">
      <c r="A9869" s="135">
        <v>1093597</v>
      </c>
      <c r="B9869" s="148" t="s">
        <v>10396</v>
      </c>
      <c r="C9869" s="135">
        <v>3</v>
      </c>
      <c r="D9869" s="135">
        <v>1332</v>
      </c>
      <c r="E9869" s="188">
        <v>36</v>
      </c>
      <c r="F9869" s="135">
        <v>3456</v>
      </c>
      <c r="G9869" s="135" t="s">
        <v>20</v>
      </c>
      <c r="H9869" s="135" t="s">
        <v>20</v>
      </c>
      <c r="I9869" s="135" t="s">
        <v>20</v>
      </c>
      <c r="J9869" s="136">
        <v>0.875</v>
      </c>
      <c r="K9869" s="136">
        <v>0.22</v>
      </c>
      <c r="L9869" s="136">
        <v>1.361</v>
      </c>
      <c r="M9869" s="137" t="str">
        <f t="shared" si="154"/>
        <v>P</v>
      </c>
      <c r="N9869" s="174" t="s">
        <v>10681</v>
      </c>
      <c r="O9869" s="149" t="s">
        <v>1555</v>
      </c>
      <c r="P9869" s="149" t="s">
        <v>9429</v>
      </c>
      <c r="Q9869" s="150" t="s">
        <v>10519</v>
      </c>
      <c r="R9869" s="189">
        <v>2.88</v>
      </c>
    </row>
    <row r="9870" spans="1:18" x14ac:dyDescent="0.25">
      <c r="A9870" s="132">
        <v>1093598</v>
      </c>
      <c r="B9870" s="145" t="s">
        <v>10397</v>
      </c>
      <c r="C9870" s="132">
        <v>3</v>
      </c>
      <c r="D9870" s="132">
        <v>576</v>
      </c>
      <c r="E9870" s="186">
        <v>36</v>
      </c>
      <c r="F9870" s="132" t="s">
        <v>20</v>
      </c>
      <c r="G9870" s="132" t="s">
        <v>20</v>
      </c>
      <c r="H9870" s="132">
        <v>432</v>
      </c>
      <c r="I9870" s="132">
        <v>1</v>
      </c>
      <c r="J9870" s="133">
        <v>0.875</v>
      </c>
      <c r="K9870" s="133">
        <v>0.22</v>
      </c>
      <c r="L9870" s="133">
        <v>1.361</v>
      </c>
      <c r="M9870" s="134" t="str">
        <f t="shared" si="154"/>
        <v>P</v>
      </c>
      <c r="N9870" s="173" t="s">
        <v>10681</v>
      </c>
      <c r="O9870" s="146" t="s">
        <v>1555</v>
      </c>
      <c r="P9870" s="146" t="s">
        <v>9429</v>
      </c>
      <c r="Q9870" s="147" t="s">
        <v>10519</v>
      </c>
      <c r="R9870" s="187">
        <v>3.33</v>
      </c>
    </row>
    <row r="9871" spans="1:18" x14ac:dyDescent="0.25">
      <c r="A9871" s="135">
        <v>1093599</v>
      </c>
      <c r="B9871" s="148" t="s">
        <v>10398</v>
      </c>
      <c r="C9871" s="135">
        <v>3</v>
      </c>
      <c r="D9871" s="135">
        <v>1332</v>
      </c>
      <c r="E9871" s="188">
        <v>36</v>
      </c>
      <c r="F9871" s="135" t="s">
        <v>20</v>
      </c>
      <c r="G9871" s="135" t="s">
        <v>20</v>
      </c>
      <c r="H9871" s="135">
        <v>180</v>
      </c>
      <c r="I9871" s="135">
        <v>1</v>
      </c>
      <c r="J9871" s="136">
        <v>0.875</v>
      </c>
      <c r="K9871" s="136">
        <v>0.22</v>
      </c>
      <c r="L9871" s="136">
        <v>1.361</v>
      </c>
      <c r="M9871" s="137" t="str">
        <f t="shared" si="154"/>
        <v>P</v>
      </c>
      <c r="N9871" s="174" t="s">
        <v>10681</v>
      </c>
      <c r="O9871" s="149" t="s">
        <v>1555</v>
      </c>
      <c r="P9871" s="149" t="s">
        <v>9429</v>
      </c>
      <c r="Q9871" s="150" t="s">
        <v>10519</v>
      </c>
      <c r="R9871" s="189">
        <v>3.09</v>
      </c>
    </row>
    <row r="9872" spans="1:18" x14ac:dyDescent="0.25">
      <c r="A9872" s="132">
        <v>1093600</v>
      </c>
      <c r="B9872" s="145" t="s">
        <v>10399</v>
      </c>
      <c r="C9872" s="132">
        <v>3</v>
      </c>
      <c r="D9872" s="132">
        <v>1332</v>
      </c>
      <c r="E9872" s="186">
        <v>36</v>
      </c>
      <c r="F9872" s="132">
        <v>3456</v>
      </c>
      <c r="G9872" s="132" t="s">
        <v>20</v>
      </c>
      <c r="H9872" s="132" t="s">
        <v>20</v>
      </c>
      <c r="I9872" s="132" t="s">
        <v>20</v>
      </c>
      <c r="J9872" s="133">
        <v>0.875</v>
      </c>
      <c r="K9872" s="133">
        <v>0.22</v>
      </c>
      <c r="L9872" s="133">
        <v>1.361</v>
      </c>
      <c r="M9872" s="134" t="str">
        <f t="shared" si="154"/>
        <v>P</v>
      </c>
      <c r="N9872" s="171" t="s">
        <v>10681</v>
      </c>
      <c r="O9872" s="146" t="s">
        <v>1555</v>
      </c>
      <c r="P9872" s="146" t="s">
        <v>9429</v>
      </c>
      <c r="Q9872" s="147" t="s">
        <v>10519</v>
      </c>
      <c r="R9872" s="187">
        <v>3.18</v>
      </c>
    </row>
    <row r="9873" spans="1:18" x14ac:dyDescent="0.25">
      <c r="A9873" s="135">
        <v>1093601</v>
      </c>
      <c r="B9873" s="148" t="s">
        <v>10400</v>
      </c>
      <c r="C9873" s="135">
        <v>3</v>
      </c>
      <c r="D9873" s="135">
        <v>1368</v>
      </c>
      <c r="E9873" s="188">
        <v>36</v>
      </c>
      <c r="F9873" s="135">
        <v>3456</v>
      </c>
      <c r="G9873" s="135" t="s">
        <v>20</v>
      </c>
      <c r="H9873" s="135" t="s">
        <v>20</v>
      </c>
      <c r="I9873" s="135" t="s">
        <v>20</v>
      </c>
      <c r="J9873" s="136">
        <v>0.875</v>
      </c>
      <c r="K9873" s="136">
        <v>0.22</v>
      </c>
      <c r="L9873" s="136">
        <v>1.361</v>
      </c>
      <c r="M9873" s="137" t="str">
        <f t="shared" si="154"/>
        <v>P</v>
      </c>
      <c r="N9873" s="172" t="s">
        <v>10681</v>
      </c>
      <c r="O9873" s="149" t="s">
        <v>1555</v>
      </c>
      <c r="P9873" s="149" t="s">
        <v>9429</v>
      </c>
      <c r="Q9873" s="150" t="s">
        <v>10519</v>
      </c>
      <c r="R9873" s="189">
        <v>3.51</v>
      </c>
    </row>
    <row r="9874" spans="1:18" x14ac:dyDescent="0.25">
      <c r="A9874" s="132">
        <v>1093602</v>
      </c>
      <c r="B9874" s="145" t="s">
        <v>9197</v>
      </c>
      <c r="C9874" s="132">
        <v>3</v>
      </c>
      <c r="D9874" s="132">
        <v>450</v>
      </c>
      <c r="E9874" s="186">
        <v>18</v>
      </c>
      <c r="F9874" s="132">
        <v>810</v>
      </c>
      <c r="G9874" s="132" t="s">
        <v>20</v>
      </c>
      <c r="H9874" s="132" t="s">
        <v>20</v>
      </c>
      <c r="I9874" s="132" t="s">
        <v>20</v>
      </c>
      <c r="J9874" s="133">
        <v>1.2</v>
      </c>
      <c r="K9874" s="133">
        <v>0.88</v>
      </c>
      <c r="L9874" s="133">
        <v>1.3</v>
      </c>
      <c r="M9874" s="134" t="str">
        <f t="shared" si="154"/>
        <v>P</v>
      </c>
      <c r="N9874" s="171" t="s">
        <v>10681</v>
      </c>
      <c r="O9874" s="146" t="s">
        <v>1555</v>
      </c>
      <c r="P9874" s="146" t="s">
        <v>9400</v>
      </c>
      <c r="Q9874" s="147" t="s">
        <v>10519</v>
      </c>
      <c r="R9874" s="187">
        <v>8.34</v>
      </c>
    </row>
    <row r="9875" spans="1:18" x14ac:dyDescent="0.25">
      <c r="A9875" s="135">
        <v>1093603</v>
      </c>
      <c r="B9875" s="148" t="s">
        <v>1073</v>
      </c>
      <c r="C9875" s="135">
        <v>6</v>
      </c>
      <c r="D9875" s="135">
        <v>208</v>
      </c>
      <c r="E9875" s="188">
        <v>4</v>
      </c>
      <c r="F9875" s="135">
        <v>260</v>
      </c>
      <c r="G9875" s="135" t="s">
        <v>20</v>
      </c>
      <c r="H9875" s="135" t="s">
        <v>20</v>
      </c>
      <c r="I9875" s="135" t="s">
        <v>20</v>
      </c>
      <c r="J9875" s="136">
        <v>1.71</v>
      </c>
      <c r="K9875" s="136">
        <v>1.1399999999999999</v>
      </c>
      <c r="L9875" s="136">
        <v>2.7</v>
      </c>
      <c r="M9875" s="137" t="str">
        <f t="shared" si="154"/>
        <v>P</v>
      </c>
      <c r="N9875" s="174" t="s">
        <v>10682</v>
      </c>
      <c r="O9875" s="149" t="s">
        <v>1500</v>
      </c>
      <c r="P9875" s="149" t="s">
        <v>9418</v>
      </c>
      <c r="Q9875" s="150" t="s">
        <v>10519</v>
      </c>
      <c r="R9875" s="189">
        <v>2.4000000000000004</v>
      </c>
    </row>
    <row r="9876" spans="1:18" x14ac:dyDescent="0.25">
      <c r="A9876" s="132">
        <v>1093604</v>
      </c>
      <c r="B9876" s="145" t="s">
        <v>1683</v>
      </c>
      <c r="C9876" s="132">
        <v>6</v>
      </c>
      <c r="D9876" s="132">
        <v>208</v>
      </c>
      <c r="E9876" s="186">
        <v>4</v>
      </c>
      <c r="F9876" s="132" t="s">
        <v>20</v>
      </c>
      <c r="G9876" s="132" t="s">
        <v>20</v>
      </c>
      <c r="H9876" s="132" t="s">
        <v>20</v>
      </c>
      <c r="I9876" s="132" t="s">
        <v>20</v>
      </c>
      <c r="J9876" s="133">
        <v>1.71</v>
      </c>
      <c r="K9876" s="133">
        <v>1.1399999999999999</v>
      </c>
      <c r="L9876" s="133">
        <v>2.7</v>
      </c>
      <c r="M9876" s="134" t="str">
        <f t="shared" si="154"/>
        <v>P</v>
      </c>
      <c r="N9876" s="171" t="s">
        <v>10682</v>
      </c>
      <c r="O9876" s="146" t="s">
        <v>1500</v>
      </c>
      <c r="P9876" s="146" t="s">
        <v>9418</v>
      </c>
      <c r="Q9876" s="147" t="s">
        <v>10519</v>
      </c>
      <c r="R9876" s="187">
        <v>2.64</v>
      </c>
    </row>
    <row r="9877" spans="1:18" x14ac:dyDescent="0.25">
      <c r="A9877" s="135">
        <v>1093612</v>
      </c>
      <c r="B9877" s="148" t="s">
        <v>10103</v>
      </c>
      <c r="C9877" s="135">
        <v>3</v>
      </c>
      <c r="D9877" s="135">
        <v>340</v>
      </c>
      <c r="E9877" s="188">
        <v>20</v>
      </c>
      <c r="F9877" s="135">
        <v>440</v>
      </c>
      <c r="G9877" s="135" t="s">
        <v>20</v>
      </c>
      <c r="H9877" s="135" t="s">
        <v>20</v>
      </c>
      <c r="I9877" s="135" t="s">
        <v>20</v>
      </c>
      <c r="J9877" s="136">
        <v>2.65</v>
      </c>
      <c r="K9877" s="136">
        <v>1.1000000000000001</v>
      </c>
      <c r="L9877" s="136">
        <v>0.81</v>
      </c>
      <c r="M9877" s="137" t="str">
        <f t="shared" si="154"/>
        <v>P</v>
      </c>
      <c r="N9877" s="172" t="s">
        <v>10682</v>
      </c>
      <c r="O9877" s="149" t="s">
        <v>1500</v>
      </c>
      <c r="P9877" s="149" t="s">
        <v>9418</v>
      </c>
      <c r="Q9877" s="150" t="s">
        <v>10519</v>
      </c>
      <c r="R9877" s="189">
        <v>2.9699999999999998</v>
      </c>
    </row>
    <row r="9878" spans="1:18" x14ac:dyDescent="0.25">
      <c r="A9878" s="132">
        <v>1093613</v>
      </c>
      <c r="B9878" s="145" t="s">
        <v>9198</v>
      </c>
      <c r="C9878" s="132">
        <v>1</v>
      </c>
      <c r="D9878" s="132" t="s">
        <v>20</v>
      </c>
      <c r="E9878" s="186" t="s">
        <v>20</v>
      </c>
      <c r="F9878" s="132" t="s">
        <v>20</v>
      </c>
      <c r="G9878" s="132" t="s">
        <v>20</v>
      </c>
      <c r="H9878" s="132" t="s">
        <v>20</v>
      </c>
      <c r="I9878" s="132" t="s">
        <v>20</v>
      </c>
      <c r="J9878" s="133">
        <v>4.2</v>
      </c>
      <c r="K9878" s="133">
        <v>2.4</v>
      </c>
      <c r="L9878" s="133">
        <v>0.3</v>
      </c>
      <c r="M9878" s="134" t="str">
        <f t="shared" si="154"/>
        <v>P</v>
      </c>
      <c r="N9878" s="171" t="s">
        <v>10681</v>
      </c>
      <c r="O9878" s="146" t="s">
        <v>3270</v>
      </c>
      <c r="P9878" s="146" t="s">
        <v>9884</v>
      </c>
      <c r="Q9878" s="147" t="s">
        <v>10519</v>
      </c>
      <c r="R9878" s="187">
        <v>3.7453183520599252E-4</v>
      </c>
    </row>
    <row r="9879" spans="1:18" x14ac:dyDescent="0.25">
      <c r="A9879" s="135">
        <v>1093614</v>
      </c>
      <c r="B9879" s="148" t="s">
        <v>9199</v>
      </c>
      <c r="C9879" s="135">
        <v>6</v>
      </c>
      <c r="D9879" s="135" t="s">
        <v>20</v>
      </c>
      <c r="E9879" s="188" t="s">
        <v>20</v>
      </c>
      <c r="F9879" s="135" t="s">
        <v>20</v>
      </c>
      <c r="G9879" s="135" t="s">
        <v>20</v>
      </c>
      <c r="H9879" s="135" t="s">
        <v>20</v>
      </c>
      <c r="I9879" s="135" t="s">
        <v>20</v>
      </c>
      <c r="J9879" s="136">
        <v>3.35</v>
      </c>
      <c r="K9879" s="136">
        <v>2.0499999999999998</v>
      </c>
      <c r="L9879" s="136">
        <v>1.3</v>
      </c>
      <c r="M9879" s="137" t="str">
        <f t="shared" si="154"/>
        <v>P</v>
      </c>
      <c r="N9879" s="172" t="s">
        <v>10682</v>
      </c>
      <c r="O9879" s="149" t="s">
        <v>1500</v>
      </c>
      <c r="P9879" s="149" t="s">
        <v>9456</v>
      </c>
      <c r="Q9879" s="150" t="s">
        <v>10519</v>
      </c>
      <c r="R9879" s="189">
        <v>4.5600000000000005</v>
      </c>
    </row>
    <row r="9880" spans="1:18" x14ac:dyDescent="0.25">
      <c r="A9880" s="132">
        <v>1093621</v>
      </c>
      <c r="B9880" s="145" t="s">
        <v>9200</v>
      </c>
      <c r="C9880" s="132">
        <v>1</v>
      </c>
      <c r="D9880" s="132" t="s">
        <v>20</v>
      </c>
      <c r="E9880" s="186" t="s">
        <v>20</v>
      </c>
      <c r="F9880" s="132" t="s">
        <v>20</v>
      </c>
      <c r="G9880" s="132" t="s">
        <v>20</v>
      </c>
      <c r="H9880" s="132" t="s">
        <v>20</v>
      </c>
      <c r="I9880" s="132" t="s">
        <v>20</v>
      </c>
      <c r="J9880" s="133">
        <v>2.2000000000000002</v>
      </c>
      <c r="K9880" s="133">
        <v>1.89</v>
      </c>
      <c r="L9880" s="133">
        <v>0.02</v>
      </c>
      <c r="M9880" s="134" t="str">
        <f t="shared" si="154"/>
        <v>P</v>
      </c>
      <c r="N9880" s="171" t="s">
        <v>10682</v>
      </c>
      <c r="O9880" s="146" t="s">
        <v>1506</v>
      </c>
      <c r="P9880" s="146" t="s">
        <v>9443</v>
      </c>
      <c r="Q9880" s="147" t="s">
        <v>10519</v>
      </c>
      <c r="R9880" s="187">
        <v>0.14000000000000001</v>
      </c>
    </row>
    <row r="9881" spans="1:18" x14ac:dyDescent="0.25">
      <c r="A9881" s="135">
        <v>1093622</v>
      </c>
      <c r="B9881" s="148" t="s">
        <v>9201</v>
      </c>
      <c r="C9881" s="135">
        <v>6</v>
      </c>
      <c r="D9881" s="135">
        <v>320</v>
      </c>
      <c r="E9881" s="188">
        <v>40</v>
      </c>
      <c r="F9881" s="135" t="s">
        <v>20</v>
      </c>
      <c r="G9881" s="135" t="s">
        <v>20</v>
      </c>
      <c r="H9881" s="135" t="s">
        <v>20</v>
      </c>
      <c r="I9881" s="135" t="s">
        <v>20</v>
      </c>
      <c r="J9881" s="136">
        <v>4.5</v>
      </c>
      <c r="K9881" s="136">
        <v>3.7</v>
      </c>
      <c r="L9881" s="136">
        <v>0.24</v>
      </c>
      <c r="M9881" s="137" t="str">
        <f t="shared" si="154"/>
        <v>P</v>
      </c>
      <c r="N9881" s="172" t="s">
        <v>10682</v>
      </c>
      <c r="O9881" s="149" t="s">
        <v>1506</v>
      </c>
      <c r="P9881" s="149" t="s">
        <v>9443</v>
      </c>
      <c r="Q9881" s="150" t="s">
        <v>10519</v>
      </c>
      <c r="R9881" s="189">
        <v>1.56</v>
      </c>
    </row>
    <row r="9882" spans="1:18" x14ac:dyDescent="0.25">
      <c r="A9882" s="132">
        <v>1093624</v>
      </c>
      <c r="B9882" s="145" t="s">
        <v>9202</v>
      </c>
      <c r="C9882" s="132">
        <v>1000</v>
      </c>
      <c r="D9882" s="132" t="s">
        <v>20</v>
      </c>
      <c r="E9882" s="186" t="s">
        <v>20</v>
      </c>
      <c r="F9882" s="132" t="s">
        <v>20</v>
      </c>
      <c r="G9882" s="132" t="s">
        <v>20</v>
      </c>
      <c r="H9882" s="132" t="s">
        <v>20</v>
      </c>
      <c r="I9882" s="132" t="s">
        <v>20</v>
      </c>
      <c r="J9882" s="133">
        <v>1.4</v>
      </c>
      <c r="K9882" s="133">
        <v>1.4</v>
      </c>
      <c r="L9882" s="133">
        <v>0.43</v>
      </c>
      <c r="M9882" s="134" t="str">
        <f t="shared" si="154"/>
        <v>P</v>
      </c>
      <c r="N9882" s="171" t="s">
        <v>10682</v>
      </c>
      <c r="O9882" s="146" t="s">
        <v>1506</v>
      </c>
      <c r="P9882" s="146" t="s">
        <v>9526</v>
      </c>
      <c r="Q9882" s="147" t="s">
        <v>10519</v>
      </c>
      <c r="R9882" s="187">
        <v>30.83</v>
      </c>
    </row>
    <row r="9883" spans="1:18" x14ac:dyDescent="0.25">
      <c r="A9883" s="135">
        <v>1093626</v>
      </c>
      <c r="B9883" s="148" t="s">
        <v>9203</v>
      </c>
      <c r="C9883" s="135">
        <v>6</v>
      </c>
      <c r="D9883" s="135" t="s">
        <v>20</v>
      </c>
      <c r="E9883" s="188" t="s">
        <v>20</v>
      </c>
      <c r="F9883" s="135" t="s">
        <v>20</v>
      </c>
      <c r="G9883" s="135" t="s">
        <v>20</v>
      </c>
      <c r="H9883" s="135" t="s">
        <v>20</v>
      </c>
      <c r="I9883" s="135" t="s">
        <v>20</v>
      </c>
      <c r="J9883" s="136">
        <v>3</v>
      </c>
      <c r="K9883" s="136">
        <v>1.6</v>
      </c>
      <c r="L9883" s="136">
        <v>1.3</v>
      </c>
      <c r="M9883" s="137" t="str">
        <f t="shared" si="154"/>
        <v>P</v>
      </c>
      <c r="N9883" s="172" t="s">
        <v>10682</v>
      </c>
      <c r="O9883" s="149" t="s">
        <v>1500</v>
      </c>
      <c r="P9883" s="149" t="s">
        <v>9456</v>
      </c>
      <c r="Q9883" s="150" t="s">
        <v>10519</v>
      </c>
      <c r="R9883" s="189">
        <v>3.3582089552238803</v>
      </c>
    </row>
    <row r="9884" spans="1:18" x14ac:dyDescent="0.25">
      <c r="A9884" s="132">
        <v>1093629</v>
      </c>
      <c r="B9884" s="145" t="s">
        <v>9204</v>
      </c>
      <c r="C9884" s="132">
        <v>1</v>
      </c>
      <c r="D9884" s="132" t="s">
        <v>20</v>
      </c>
      <c r="E9884" s="186" t="s">
        <v>20</v>
      </c>
      <c r="F9884" s="132" t="s">
        <v>20</v>
      </c>
      <c r="G9884" s="132" t="s">
        <v>20</v>
      </c>
      <c r="H9884" s="132" t="s">
        <v>20</v>
      </c>
      <c r="I9884" s="132" t="s">
        <v>20</v>
      </c>
      <c r="J9884" s="133">
        <v>4.18</v>
      </c>
      <c r="K9884" s="133">
        <v>1.5</v>
      </c>
      <c r="L9884" s="133">
        <v>1E-3</v>
      </c>
      <c r="M9884" s="134" t="str">
        <f t="shared" si="154"/>
        <v>P</v>
      </c>
      <c r="N9884" s="171" t="s">
        <v>10682</v>
      </c>
      <c r="O9884" s="146" t="s">
        <v>1506</v>
      </c>
      <c r="P9884" s="146" t="s">
        <v>9498</v>
      </c>
      <c r="Q9884" s="147" t="s">
        <v>10519</v>
      </c>
      <c r="R9884" s="187">
        <v>0.06</v>
      </c>
    </row>
    <row r="9885" spans="1:18" x14ac:dyDescent="0.25">
      <c r="A9885" s="135">
        <v>1093631</v>
      </c>
      <c r="B9885" s="148" t="s">
        <v>9205</v>
      </c>
      <c r="C9885" s="135">
        <v>1</v>
      </c>
      <c r="D9885" s="135" t="s">
        <v>20</v>
      </c>
      <c r="E9885" s="188" t="s">
        <v>20</v>
      </c>
      <c r="F9885" s="135" t="s">
        <v>20</v>
      </c>
      <c r="G9885" s="135" t="s">
        <v>20</v>
      </c>
      <c r="H9885" s="135" t="s">
        <v>20</v>
      </c>
      <c r="I9885" s="135" t="s">
        <v>20</v>
      </c>
      <c r="J9885" s="136">
        <v>3.64</v>
      </c>
      <c r="K9885" s="136">
        <v>1.31</v>
      </c>
      <c r="L9885" s="136">
        <v>1E-3</v>
      </c>
      <c r="M9885" s="137" t="str">
        <f t="shared" si="154"/>
        <v>P</v>
      </c>
      <c r="N9885" s="172" t="s">
        <v>10682</v>
      </c>
      <c r="O9885" s="149" t="s">
        <v>1506</v>
      </c>
      <c r="P9885" s="149" t="s">
        <v>9498</v>
      </c>
      <c r="Q9885" s="150" t="s">
        <v>10519</v>
      </c>
      <c r="R9885" s="189">
        <v>0.18</v>
      </c>
    </row>
    <row r="9886" spans="1:18" x14ac:dyDescent="0.25">
      <c r="A9886" s="132">
        <v>1093632</v>
      </c>
      <c r="B9886" s="145" t="s">
        <v>9206</v>
      </c>
      <c r="C9886" s="132">
        <v>6</v>
      </c>
      <c r="D9886" s="132" t="s">
        <v>20</v>
      </c>
      <c r="E9886" s="186" t="s">
        <v>20</v>
      </c>
      <c r="F9886" s="132" t="s">
        <v>20</v>
      </c>
      <c r="G9886" s="132" t="s">
        <v>20</v>
      </c>
      <c r="H9886" s="132" t="s">
        <v>20</v>
      </c>
      <c r="I9886" s="132" t="s">
        <v>20</v>
      </c>
      <c r="J9886" s="133">
        <v>4.83</v>
      </c>
      <c r="K9886" s="133">
        <v>1.66</v>
      </c>
      <c r="L9886" s="133">
        <v>0.2</v>
      </c>
      <c r="M9886" s="134" t="str">
        <f t="shared" si="154"/>
        <v>P</v>
      </c>
      <c r="N9886" s="171" t="s">
        <v>10682</v>
      </c>
      <c r="O9886" s="146" t="s">
        <v>1506</v>
      </c>
      <c r="P9886" s="146" t="s">
        <v>9498</v>
      </c>
      <c r="Q9886" s="147" t="s">
        <v>10519</v>
      </c>
      <c r="R9886" s="187">
        <v>3.96</v>
      </c>
    </row>
    <row r="9887" spans="1:18" x14ac:dyDescent="0.25">
      <c r="A9887" s="135">
        <v>1093633</v>
      </c>
      <c r="B9887" s="148" t="s">
        <v>9207</v>
      </c>
      <c r="C9887" s="135">
        <v>4</v>
      </c>
      <c r="D9887" s="135" t="s">
        <v>20</v>
      </c>
      <c r="E9887" s="188" t="s">
        <v>20</v>
      </c>
      <c r="F9887" s="135" t="s">
        <v>20</v>
      </c>
      <c r="G9887" s="135" t="s">
        <v>20</v>
      </c>
      <c r="H9887" s="135" t="s">
        <v>20</v>
      </c>
      <c r="I9887" s="135" t="s">
        <v>20</v>
      </c>
      <c r="J9887" s="136">
        <v>3.15</v>
      </c>
      <c r="K9887" s="136">
        <v>3.15</v>
      </c>
      <c r="L9887" s="136">
        <v>1.94</v>
      </c>
      <c r="M9887" s="137" t="str">
        <f t="shared" si="154"/>
        <v>P</v>
      </c>
      <c r="N9887" s="172" t="s">
        <v>10682</v>
      </c>
      <c r="O9887" s="149" t="s">
        <v>1500</v>
      </c>
      <c r="P9887" s="149" t="s">
        <v>9418</v>
      </c>
      <c r="Q9887" s="150" t="s">
        <v>10519</v>
      </c>
      <c r="R9887" s="189">
        <v>5.6716417910447756</v>
      </c>
    </row>
    <row r="9888" spans="1:18" x14ac:dyDescent="0.25">
      <c r="A9888" s="132">
        <v>1093634</v>
      </c>
      <c r="B9888" s="145" t="s">
        <v>9208</v>
      </c>
      <c r="C9888" s="132">
        <v>100</v>
      </c>
      <c r="D9888" s="132" t="s">
        <v>20</v>
      </c>
      <c r="E9888" s="186" t="s">
        <v>20</v>
      </c>
      <c r="F9888" s="132" t="s">
        <v>20</v>
      </c>
      <c r="G9888" s="132" t="s">
        <v>20</v>
      </c>
      <c r="H9888" s="132" t="s">
        <v>20</v>
      </c>
      <c r="I9888" s="132" t="s">
        <v>20</v>
      </c>
      <c r="J9888" s="133">
        <v>3.1</v>
      </c>
      <c r="K9888" s="133">
        <v>0.48</v>
      </c>
      <c r="L9888" s="133">
        <v>0.48</v>
      </c>
      <c r="M9888" s="134" t="str">
        <f t="shared" si="154"/>
        <v>P</v>
      </c>
      <c r="N9888" s="173" t="s">
        <v>10682</v>
      </c>
      <c r="O9888" s="146" t="s">
        <v>1500</v>
      </c>
      <c r="P9888" s="146" t="s">
        <v>9456</v>
      </c>
      <c r="Q9888" s="147" t="s">
        <v>10519</v>
      </c>
      <c r="R9888" s="187">
        <v>6.7164179104477615</v>
      </c>
    </row>
    <row r="9889" spans="1:18" x14ac:dyDescent="0.25">
      <c r="A9889" s="135">
        <v>1093635</v>
      </c>
      <c r="B9889" s="148" t="s">
        <v>9209</v>
      </c>
      <c r="C9889" s="135">
        <v>4</v>
      </c>
      <c r="D9889" s="135" t="s">
        <v>20</v>
      </c>
      <c r="E9889" s="188" t="s">
        <v>20</v>
      </c>
      <c r="F9889" s="135" t="s">
        <v>20</v>
      </c>
      <c r="G9889" s="135" t="s">
        <v>20</v>
      </c>
      <c r="H9889" s="135" t="s">
        <v>20</v>
      </c>
      <c r="I9889" s="135" t="s">
        <v>20</v>
      </c>
      <c r="J9889" s="136">
        <v>3.06</v>
      </c>
      <c r="K9889" s="136">
        <v>2.95</v>
      </c>
      <c r="L9889" s="136">
        <v>1.35</v>
      </c>
      <c r="M9889" s="137" t="str">
        <f t="shared" si="154"/>
        <v>P</v>
      </c>
      <c r="N9889" s="174" t="s">
        <v>10682</v>
      </c>
      <c r="O9889" s="149" t="s">
        <v>1500</v>
      </c>
      <c r="P9889" s="149" t="s">
        <v>9456</v>
      </c>
      <c r="Q9889" s="150" t="s">
        <v>10519</v>
      </c>
      <c r="R9889" s="189">
        <v>5.8</v>
      </c>
    </row>
    <row r="9890" spans="1:18" x14ac:dyDescent="0.25">
      <c r="A9890" s="132">
        <v>1093636</v>
      </c>
      <c r="B9890" s="145" t="s">
        <v>9210</v>
      </c>
      <c r="C9890" s="132">
        <v>1000</v>
      </c>
      <c r="D9890" s="132" t="s">
        <v>20</v>
      </c>
      <c r="E9890" s="186" t="s">
        <v>20</v>
      </c>
      <c r="F9890" s="132" t="s">
        <v>20</v>
      </c>
      <c r="G9890" s="132" t="s">
        <v>20</v>
      </c>
      <c r="H9890" s="132" t="s">
        <v>20</v>
      </c>
      <c r="I9890" s="132" t="s">
        <v>20</v>
      </c>
      <c r="J9890" s="133">
        <v>1.4</v>
      </c>
      <c r="K9890" s="133">
        <v>1.4</v>
      </c>
      <c r="L9890" s="133">
        <v>0.43</v>
      </c>
      <c r="M9890" s="134" t="str">
        <f t="shared" si="154"/>
        <v>P</v>
      </c>
      <c r="N9890" s="173" t="s">
        <v>10682</v>
      </c>
      <c r="O9890" s="146" t="s">
        <v>1506</v>
      </c>
      <c r="P9890" s="146" t="s">
        <v>9526</v>
      </c>
      <c r="Q9890" s="147" t="s">
        <v>10519</v>
      </c>
      <c r="R9890" s="187">
        <v>30</v>
      </c>
    </row>
    <row r="9891" spans="1:18" x14ac:dyDescent="0.25">
      <c r="A9891" s="135">
        <v>1093643</v>
      </c>
      <c r="B9891" s="148" t="s">
        <v>10401</v>
      </c>
      <c r="C9891" s="135">
        <v>3</v>
      </c>
      <c r="D9891" s="135">
        <v>4000</v>
      </c>
      <c r="E9891" s="188">
        <v>100</v>
      </c>
      <c r="F9891" s="135">
        <v>7000</v>
      </c>
      <c r="G9891" s="135" t="s">
        <v>20</v>
      </c>
      <c r="H9891" s="135" t="s">
        <v>20</v>
      </c>
      <c r="I9891" s="135" t="s">
        <v>20</v>
      </c>
      <c r="J9891" s="136">
        <v>0.55000000000000004</v>
      </c>
      <c r="K9891" s="136">
        <v>0.19</v>
      </c>
      <c r="L9891" s="136">
        <v>1.25</v>
      </c>
      <c r="M9891" s="137" t="str">
        <f t="shared" si="154"/>
        <v>P</v>
      </c>
      <c r="N9891" s="174" t="s">
        <v>10681</v>
      </c>
      <c r="O9891" s="149" t="s">
        <v>1607</v>
      </c>
      <c r="P9891" s="149" t="s">
        <v>9524</v>
      </c>
      <c r="Q9891" s="150" t="s">
        <v>10519</v>
      </c>
      <c r="R9891" s="189">
        <v>3.3600000000000003</v>
      </c>
    </row>
    <row r="9892" spans="1:18" x14ac:dyDescent="0.25">
      <c r="A9892" s="132">
        <v>1093644</v>
      </c>
      <c r="B9892" s="145" t="s">
        <v>484</v>
      </c>
      <c r="C9892" s="132">
        <v>6</v>
      </c>
      <c r="D9892" s="132">
        <v>432</v>
      </c>
      <c r="E9892" s="186" t="s">
        <v>21</v>
      </c>
      <c r="F9892" s="132">
        <v>648</v>
      </c>
      <c r="G9892" s="132" t="s">
        <v>20</v>
      </c>
      <c r="H9892" s="132" t="s">
        <v>20</v>
      </c>
      <c r="I9892" s="132" t="s">
        <v>20</v>
      </c>
      <c r="J9892" s="133">
        <v>1.67</v>
      </c>
      <c r="K9892" s="133">
        <v>1.1399999999999999</v>
      </c>
      <c r="L9892" s="133">
        <v>1.22</v>
      </c>
      <c r="M9892" s="134" t="str">
        <f t="shared" si="154"/>
        <v>P</v>
      </c>
      <c r="N9892" s="173" t="s">
        <v>10681</v>
      </c>
      <c r="O9892" s="146" t="s">
        <v>1578</v>
      </c>
      <c r="P9892" s="146" t="s">
        <v>10579</v>
      </c>
      <c r="Q9892" s="147" t="s">
        <v>10106</v>
      </c>
      <c r="R9892" s="187">
        <v>9.42</v>
      </c>
    </row>
    <row r="9893" spans="1:18" x14ac:dyDescent="0.25">
      <c r="A9893" s="135">
        <v>1093645</v>
      </c>
      <c r="B9893" s="148" t="s">
        <v>467</v>
      </c>
      <c r="C9893" s="135">
        <v>6</v>
      </c>
      <c r="D9893" s="135">
        <v>270</v>
      </c>
      <c r="E9893" s="188" t="s">
        <v>21</v>
      </c>
      <c r="F9893" s="135">
        <v>450</v>
      </c>
      <c r="G9893" s="135" t="s">
        <v>20</v>
      </c>
      <c r="H9893" s="135" t="s">
        <v>20</v>
      </c>
      <c r="I9893" s="135" t="s">
        <v>20</v>
      </c>
      <c r="J9893" s="136">
        <v>2.3199999999999998</v>
      </c>
      <c r="K9893" s="136">
        <v>1.55</v>
      </c>
      <c r="L9893" s="136">
        <v>1.01</v>
      </c>
      <c r="M9893" s="137" t="str">
        <f t="shared" si="154"/>
        <v>P</v>
      </c>
      <c r="N9893" s="174" t="s">
        <v>10681</v>
      </c>
      <c r="O9893" s="149" t="s">
        <v>1578</v>
      </c>
      <c r="P9893" s="149" t="s">
        <v>10579</v>
      </c>
      <c r="Q9893" s="150" t="s">
        <v>10106</v>
      </c>
      <c r="R9893" s="189">
        <v>11.459999999999999</v>
      </c>
    </row>
    <row r="9894" spans="1:18" x14ac:dyDescent="0.25">
      <c r="A9894" s="132">
        <v>1093646</v>
      </c>
      <c r="B9894" s="145" t="s">
        <v>457</v>
      </c>
      <c r="C9894" s="132">
        <v>6</v>
      </c>
      <c r="D9894" s="132">
        <v>432</v>
      </c>
      <c r="E9894" s="186" t="s">
        <v>21</v>
      </c>
      <c r="F9894" s="132">
        <v>648</v>
      </c>
      <c r="G9894" s="132" t="s">
        <v>20</v>
      </c>
      <c r="H9894" s="132" t="s">
        <v>20</v>
      </c>
      <c r="I9894" s="132" t="s">
        <v>20</v>
      </c>
      <c r="J9894" s="133">
        <v>1.67</v>
      </c>
      <c r="K9894" s="133">
        <v>1.1599999999999999</v>
      </c>
      <c r="L9894" s="133">
        <v>1.24</v>
      </c>
      <c r="M9894" s="134" t="str">
        <f t="shared" si="154"/>
        <v>P</v>
      </c>
      <c r="N9894" s="173" t="s">
        <v>10681</v>
      </c>
      <c r="O9894" s="146" t="s">
        <v>1578</v>
      </c>
      <c r="P9894" s="146" t="s">
        <v>10579</v>
      </c>
      <c r="Q9894" s="147" t="s">
        <v>10106</v>
      </c>
      <c r="R9894" s="187">
        <v>9.48</v>
      </c>
    </row>
    <row r="9895" spans="1:18" x14ac:dyDescent="0.25">
      <c r="A9895" s="135">
        <v>1093647</v>
      </c>
      <c r="B9895" s="148" t="s">
        <v>465</v>
      </c>
      <c r="C9895" s="135">
        <v>6</v>
      </c>
      <c r="D9895" s="135">
        <v>270</v>
      </c>
      <c r="E9895" s="188" t="s">
        <v>21</v>
      </c>
      <c r="F9895" s="135">
        <v>450</v>
      </c>
      <c r="G9895" s="135" t="s">
        <v>20</v>
      </c>
      <c r="H9895" s="135" t="s">
        <v>20</v>
      </c>
      <c r="I9895" s="135" t="s">
        <v>20</v>
      </c>
      <c r="J9895" s="136">
        <v>2.2999999999999998</v>
      </c>
      <c r="K9895" s="136">
        <v>1.54</v>
      </c>
      <c r="L9895" s="136">
        <v>1.02</v>
      </c>
      <c r="M9895" s="137" t="str">
        <f t="shared" si="154"/>
        <v>P</v>
      </c>
      <c r="N9895" s="174" t="s">
        <v>10681</v>
      </c>
      <c r="O9895" s="149" t="s">
        <v>1578</v>
      </c>
      <c r="P9895" s="149" t="s">
        <v>10579</v>
      </c>
      <c r="Q9895" s="150" t="s">
        <v>10106</v>
      </c>
      <c r="R9895" s="189">
        <v>11.64</v>
      </c>
    </row>
    <row r="9896" spans="1:18" x14ac:dyDescent="0.25">
      <c r="A9896" s="132">
        <v>1093648</v>
      </c>
      <c r="B9896" s="145" t="s">
        <v>6804</v>
      </c>
      <c r="C9896" s="132">
        <v>6</v>
      </c>
      <c r="D9896" s="132" t="s">
        <v>20</v>
      </c>
      <c r="E9896" s="186" t="s">
        <v>20</v>
      </c>
      <c r="F9896" s="132" t="s">
        <v>20</v>
      </c>
      <c r="G9896" s="132" t="s">
        <v>20</v>
      </c>
      <c r="H9896" s="132" t="s">
        <v>20</v>
      </c>
      <c r="I9896" s="132" t="s">
        <v>20</v>
      </c>
      <c r="J9896" s="133">
        <v>1.55</v>
      </c>
      <c r="K9896" s="133">
        <v>1.1100000000000001</v>
      </c>
      <c r="L9896" s="133">
        <v>0.91</v>
      </c>
      <c r="M9896" s="134" t="str">
        <f t="shared" si="154"/>
        <v>P</v>
      </c>
      <c r="N9896" s="173" t="s">
        <v>10681</v>
      </c>
      <c r="O9896" s="146" t="s">
        <v>1578</v>
      </c>
      <c r="P9896" s="146" t="s">
        <v>10579</v>
      </c>
      <c r="Q9896" s="147" t="s">
        <v>10106</v>
      </c>
      <c r="R9896" s="187">
        <v>5.1090909090909085</v>
      </c>
    </row>
    <row r="9897" spans="1:18" x14ac:dyDescent="0.25">
      <c r="A9897" s="135">
        <v>1093649</v>
      </c>
      <c r="B9897" s="148" t="s">
        <v>482</v>
      </c>
      <c r="C9897" s="135">
        <v>6</v>
      </c>
      <c r="D9897" s="135">
        <v>273</v>
      </c>
      <c r="E9897" s="188" t="s">
        <v>21</v>
      </c>
      <c r="F9897" s="135" t="s">
        <v>20</v>
      </c>
      <c r="G9897" s="135" t="s">
        <v>20</v>
      </c>
      <c r="H9897" s="135">
        <v>40</v>
      </c>
      <c r="I9897" s="135">
        <v>1</v>
      </c>
      <c r="J9897" s="136">
        <v>2</v>
      </c>
      <c r="K9897" s="136">
        <v>1.36</v>
      </c>
      <c r="L9897" s="136">
        <v>1.36</v>
      </c>
      <c r="M9897" s="137" t="str">
        <f t="shared" si="154"/>
        <v>P</v>
      </c>
      <c r="N9897" s="174" t="s">
        <v>10681</v>
      </c>
      <c r="O9897" s="149" t="s">
        <v>1578</v>
      </c>
      <c r="P9897" s="149" t="s">
        <v>10579</v>
      </c>
      <c r="Q9897" s="150" t="s">
        <v>10106</v>
      </c>
      <c r="R9897" s="189">
        <v>11.16</v>
      </c>
    </row>
    <row r="9898" spans="1:18" x14ac:dyDescent="0.25">
      <c r="A9898" s="132">
        <v>1093650</v>
      </c>
      <c r="B9898" s="145" t="s">
        <v>462</v>
      </c>
      <c r="C9898" s="132">
        <v>6</v>
      </c>
      <c r="D9898" s="132">
        <v>270</v>
      </c>
      <c r="E9898" s="186" t="s">
        <v>21</v>
      </c>
      <c r="F9898" s="132">
        <v>450</v>
      </c>
      <c r="G9898" s="132" t="s">
        <v>20</v>
      </c>
      <c r="H9898" s="132" t="s">
        <v>20</v>
      </c>
      <c r="I9898" s="132" t="s">
        <v>20</v>
      </c>
      <c r="J9898" s="133">
        <v>2.33</v>
      </c>
      <c r="K9898" s="133">
        <v>1.55</v>
      </c>
      <c r="L9898" s="133">
        <v>1.01</v>
      </c>
      <c r="M9898" s="134" t="str">
        <f t="shared" si="154"/>
        <v>P</v>
      </c>
      <c r="N9898" s="173" t="s">
        <v>10681</v>
      </c>
      <c r="O9898" s="146" t="s">
        <v>1578</v>
      </c>
      <c r="P9898" s="146" t="s">
        <v>10579</v>
      </c>
      <c r="Q9898" s="147" t="s">
        <v>10106</v>
      </c>
      <c r="R9898" s="187">
        <v>11.459999999999999</v>
      </c>
    </row>
    <row r="9899" spans="1:18" x14ac:dyDescent="0.25">
      <c r="A9899" s="135">
        <v>1093651</v>
      </c>
      <c r="B9899" s="148" t="s">
        <v>1027</v>
      </c>
      <c r="C9899" s="135">
        <v>6</v>
      </c>
      <c r="D9899" s="135">
        <v>756</v>
      </c>
      <c r="E9899" s="188" t="s">
        <v>20</v>
      </c>
      <c r="F9899" s="135" t="s">
        <v>20</v>
      </c>
      <c r="G9899" s="135" t="s">
        <v>20</v>
      </c>
      <c r="H9899" s="135" t="s">
        <v>20</v>
      </c>
      <c r="I9899" s="135" t="s">
        <v>20</v>
      </c>
      <c r="J9899" s="136">
        <v>1.76</v>
      </c>
      <c r="K9899" s="136">
        <v>1.1499999999999999</v>
      </c>
      <c r="L9899" s="136">
        <v>0.46</v>
      </c>
      <c r="M9899" s="137" t="str">
        <f t="shared" si="154"/>
        <v>P</v>
      </c>
      <c r="N9899" s="174" t="s">
        <v>10681</v>
      </c>
      <c r="O9899" s="149" t="s">
        <v>1581</v>
      </c>
      <c r="P9899" s="149" t="s">
        <v>10581</v>
      </c>
      <c r="Q9899" s="150" t="s">
        <v>10519</v>
      </c>
      <c r="R9899" s="189">
        <v>2.7</v>
      </c>
    </row>
    <row r="9900" spans="1:18" x14ac:dyDescent="0.25">
      <c r="A9900" s="132">
        <v>1093652</v>
      </c>
      <c r="B9900" s="145" t="s">
        <v>150</v>
      </c>
      <c r="C9900" s="132">
        <v>6</v>
      </c>
      <c r="D9900" s="132">
        <v>264</v>
      </c>
      <c r="E9900" s="186" t="s">
        <v>21</v>
      </c>
      <c r="F9900" s="132">
        <v>372</v>
      </c>
      <c r="G9900" s="132">
        <v>5</v>
      </c>
      <c r="H9900" s="132">
        <v>6</v>
      </c>
      <c r="I9900" s="132">
        <v>5</v>
      </c>
      <c r="J9900" s="133">
        <v>3.23</v>
      </c>
      <c r="K9900" s="133">
        <v>2.14</v>
      </c>
      <c r="L9900" s="133">
        <v>0.49</v>
      </c>
      <c r="M9900" s="134" t="str">
        <f t="shared" si="154"/>
        <v>P</v>
      </c>
      <c r="N9900" s="173" t="s">
        <v>10681</v>
      </c>
      <c r="O9900" s="146" t="s">
        <v>1581</v>
      </c>
      <c r="P9900" s="146" t="s">
        <v>10581</v>
      </c>
      <c r="Q9900" s="147" t="s">
        <v>10519</v>
      </c>
      <c r="R9900" s="187">
        <v>6</v>
      </c>
    </row>
    <row r="9901" spans="1:18" x14ac:dyDescent="0.25">
      <c r="A9901" s="135">
        <v>1093654</v>
      </c>
      <c r="B9901" s="148" t="s">
        <v>145</v>
      </c>
      <c r="C9901" s="135">
        <v>6</v>
      </c>
      <c r="D9901" s="135">
        <v>144</v>
      </c>
      <c r="E9901" s="188" t="s">
        <v>21</v>
      </c>
      <c r="F9901" s="135">
        <v>204</v>
      </c>
      <c r="G9901" s="135">
        <v>5</v>
      </c>
      <c r="H9901" s="135">
        <v>6</v>
      </c>
      <c r="I9901" s="135">
        <v>3</v>
      </c>
      <c r="J9901" s="136">
        <v>3.2</v>
      </c>
      <c r="K9901" s="136">
        <v>2.12</v>
      </c>
      <c r="L9901" s="136">
        <v>0.84</v>
      </c>
      <c r="M9901" s="137" t="str">
        <f t="shared" si="154"/>
        <v>P</v>
      </c>
      <c r="N9901" s="174" t="s">
        <v>10681</v>
      </c>
      <c r="O9901" s="149" t="s">
        <v>1581</v>
      </c>
      <c r="P9901" s="149" t="s">
        <v>10581</v>
      </c>
      <c r="Q9901" s="150" t="s">
        <v>10519</v>
      </c>
      <c r="R9901" s="189">
        <v>9.9599999999999991</v>
      </c>
    </row>
    <row r="9902" spans="1:18" x14ac:dyDescent="0.25">
      <c r="A9902" s="132">
        <v>1093655</v>
      </c>
      <c r="B9902" s="145" t="s">
        <v>1061</v>
      </c>
      <c r="C9902" s="132">
        <v>3</v>
      </c>
      <c r="D9902" s="132">
        <v>720</v>
      </c>
      <c r="E9902" s="186">
        <v>18</v>
      </c>
      <c r="F9902" s="132">
        <v>1260</v>
      </c>
      <c r="G9902" s="132" t="s">
        <v>20</v>
      </c>
      <c r="H9902" s="132" t="s">
        <v>20</v>
      </c>
      <c r="I9902" s="132" t="s">
        <v>20</v>
      </c>
      <c r="J9902" s="133">
        <v>2.0499999999999998</v>
      </c>
      <c r="K9902" s="133">
        <v>0.7</v>
      </c>
      <c r="L9902" s="133">
        <v>0.57999999999999996</v>
      </c>
      <c r="M9902" s="134" t="str">
        <f t="shared" si="154"/>
        <v>P</v>
      </c>
      <c r="N9902" s="173" t="s">
        <v>10681</v>
      </c>
      <c r="O9902" s="146" t="s">
        <v>1578</v>
      </c>
      <c r="P9902" s="146" t="s">
        <v>10582</v>
      </c>
      <c r="Q9902" s="147" t="s">
        <v>10519</v>
      </c>
      <c r="R9902" s="187">
        <v>3.3000000000000003</v>
      </c>
    </row>
    <row r="9903" spans="1:18" x14ac:dyDescent="0.25">
      <c r="A9903" s="135">
        <v>1093658</v>
      </c>
      <c r="B9903" s="148" t="s">
        <v>470</v>
      </c>
      <c r="C9903" s="135">
        <v>6</v>
      </c>
      <c r="D9903" s="135">
        <v>408</v>
      </c>
      <c r="E9903" s="188" t="s">
        <v>20</v>
      </c>
      <c r="F9903" s="135" t="s">
        <v>20</v>
      </c>
      <c r="G9903" s="135" t="s">
        <v>20</v>
      </c>
      <c r="H9903" s="135" t="s">
        <v>20</v>
      </c>
      <c r="I9903" s="135" t="s">
        <v>20</v>
      </c>
      <c r="J9903" s="136">
        <v>1.3</v>
      </c>
      <c r="K9903" s="136">
        <v>0.74</v>
      </c>
      <c r="L9903" s="136">
        <v>1.54</v>
      </c>
      <c r="M9903" s="137" t="str">
        <f t="shared" si="154"/>
        <v>P</v>
      </c>
      <c r="N9903" s="174" t="s">
        <v>10681</v>
      </c>
      <c r="O9903" s="149" t="s">
        <v>1578</v>
      </c>
      <c r="P9903" s="149" t="s">
        <v>10583</v>
      </c>
      <c r="Q9903" s="150" t="s">
        <v>10106</v>
      </c>
      <c r="R9903" s="189">
        <v>11.100000000000001</v>
      </c>
    </row>
    <row r="9904" spans="1:18" x14ac:dyDescent="0.25">
      <c r="A9904" s="132">
        <v>1093660</v>
      </c>
      <c r="B9904" s="145" t="s">
        <v>225</v>
      </c>
      <c r="C9904" s="132">
        <v>6</v>
      </c>
      <c r="D9904" s="132">
        <v>312</v>
      </c>
      <c r="E9904" s="186" t="s">
        <v>21</v>
      </c>
      <c r="F9904" s="132">
        <v>520</v>
      </c>
      <c r="G9904" s="132" t="s">
        <v>20</v>
      </c>
      <c r="H9904" s="132">
        <v>32</v>
      </c>
      <c r="I9904" s="132">
        <v>1</v>
      </c>
      <c r="J9904" s="133">
        <v>1.69</v>
      </c>
      <c r="K9904" s="133">
        <v>1.21</v>
      </c>
      <c r="L9904" s="133">
        <v>1.55</v>
      </c>
      <c r="M9904" s="134" t="str">
        <f t="shared" si="154"/>
        <v>P</v>
      </c>
      <c r="N9904" s="173" t="s">
        <v>10681</v>
      </c>
      <c r="O9904" s="146" t="s">
        <v>1578</v>
      </c>
      <c r="P9904" s="146" t="s">
        <v>10579</v>
      </c>
      <c r="Q9904" s="147" t="s">
        <v>10106</v>
      </c>
      <c r="R9904" s="187">
        <v>5.76</v>
      </c>
    </row>
    <row r="9905" spans="1:18" x14ac:dyDescent="0.25">
      <c r="A9905" s="135">
        <v>1093661</v>
      </c>
      <c r="B9905" s="148" t="s">
        <v>9211</v>
      </c>
      <c r="C9905" s="135">
        <v>6</v>
      </c>
      <c r="D9905" s="135">
        <v>312</v>
      </c>
      <c r="E9905" s="188" t="s">
        <v>21</v>
      </c>
      <c r="F9905" s="135">
        <v>468</v>
      </c>
      <c r="G9905" s="135" t="s">
        <v>20</v>
      </c>
      <c r="H9905" s="135" t="s">
        <v>20</v>
      </c>
      <c r="I9905" s="135" t="s">
        <v>20</v>
      </c>
      <c r="J9905" s="136">
        <v>1.72</v>
      </c>
      <c r="K9905" s="136">
        <v>1.23</v>
      </c>
      <c r="L9905" s="136">
        <v>1.55</v>
      </c>
      <c r="M9905" s="137" t="str">
        <f t="shared" si="154"/>
        <v>P</v>
      </c>
      <c r="N9905" s="174" t="s">
        <v>10681</v>
      </c>
      <c r="O9905" s="149" t="s">
        <v>1578</v>
      </c>
      <c r="P9905" s="149" t="s">
        <v>10579</v>
      </c>
      <c r="Q9905" s="150" t="s">
        <v>10106</v>
      </c>
      <c r="R9905" s="189">
        <v>6.0600000000000005</v>
      </c>
    </row>
    <row r="9906" spans="1:18" x14ac:dyDescent="0.25">
      <c r="A9906" s="132">
        <v>1093662</v>
      </c>
      <c r="B9906" s="145" t="s">
        <v>640</v>
      </c>
      <c r="C9906" s="132">
        <v>6</v>
      </c>
      <c r="D9906" s="132">
        <v>312</v>
      </c>
      <c r="E9906" s="186">
        <v>12</v>
      </c>
      <c r="F9906" s="132">
        <v>546</v>
      </c>
      <c r="G9906" s="132" t="s">
        <v>20</v>
      </c>
      <c r="H9906" s="132" t="s">
        <v>20</v>
      </c>
      <c r="I9906" s="132" t="s">
        <v>20</v>
      </c>
      <c r="J9906" s="133">
        <v>1.26</v>
      </c>
      <c r="K9906" s="133">
        <v>1.74</v>
      </c>
      <c r="L9906" s="133">
        <v>1.58</v>
      </c>
      <c r="M9906" s="134" t="str">
        <f t="shared" si="154"/>
        <v>P</v>
      </c>
      <c r="N9906" s="173" t="s">
        <v>10681</v>
      </c>
      <c r="O9906" s="146" t="s">
        <v>1578</v>
      </c>
      <c r="P9906" s="146" t="s">
        <v>10579</v>
      </c>
      <c r="Q9906" s="147" t="s">
        <v>10106</v>
      </c>
      <c r="R9906" s="187">
        <v>5.76</v>
      </c>
    </row>
    <row r="9907" spans="1:18" x14ac:dyDescent="0.25">
      <c r="A9907" s="135">
        <v>1093663</v>
      </c>
      <c r="B9907" s="148" t="s">
        <v>639</v>
      </c>
      <c r="C9907" s="135">
        <v>6</v>
      </c>
      <c r="D9907" s="135">
        <v>312</v>
      </c>
      <c r="E9907" s="188" t="s">
        <v>21</v>
      </c>
      <c r="F9907" s="135">
        <v>468</v>
      </c>
      <c r="G9907" s="135" t="s">
        <v>20</v>
      </c>
      <c r="H9907" s="135" t="s">
        <v>20</v>
      </c>
      <c r="I9907" s="135" t="s">
        <v>20</v>
      </c>
      <c r="J9907" s="136">
        <v>1.68</v>
      </c>
      <c r="K9907" s="136">
        <v>1.19</v>
      </c>
      <c r="L9907" s="136">
        <v>1.55</v>
      </c>
      <c r="M9907" s="137" t="str">
        <f t="shared" si="154"/>
        <v>P</v>
      </c>
      <c r="N9907" s="172" t="s">
        <v>10681</v>
      </c>
      <c r="O9907" s="149" t="s">
        <v>1578</v>
      </c>
      <c r="P9907" s="149" t="s">
        <v>10579</v>
      </c>
      <c r="Q9907" s="150" t="s">
        <v>10106</v>
      </c>
      <c r="R9907" s="189">
        <v>5.88</v>
      </c>
    </row>
    <row r="9908" spans="1:18" x14ac:dyDescent="0.25">
      <c r="A9908" s="132">
        <v>1093664</v>
      </c>
      <c r="B9908" s="145" t="s">
        <v>10402</v>
      </c>
      <c r="C9908" s="132">
        <v>3</v>
      </c>
      <c r="D9908" s="132" t="s">
        <v>20</v>
      </c>
      <c r="E9908" s="186">
        <v>32</v>
      </c>
      <c r="F9908" s="132">
        <v>4032</v>
      </c>
      <c r="G9908" s="132" t="s">
        <v>20</v>
      </c>
      <c r="H9908" s="132" t="s">
        <v>20</v>
      </c>
      <c r="I9908" s="132" t="s">
        <v>20</v>
      </c>
      <c r="J9908" s="133">
        <v>2.2599999999999998</v>
      </c>
      <c r="K9908" s="133">
        <v>0.76</v>
      </c>
      <c r="L9908" s="133">
        <v>0.16700000000000001</v>
      </c>
      <c r="M9908" s="134" t="str">
        <f t="shared" si="154"/>
        <v>P</v>
      </c>
      <c r="N9908" s="171" t="s">
        <v>10681</v>
      </c>
      <c r="O9908" s="146" t="s">
        <v>1555</v>
      </c>
      <c r="P9908" s="146" t="s">
        <v>9429</v>
      </c>
      <c r="Q9908" s="147" t="s">
        <v>10519</v>
      </c>
      <c r="R9908" s="187">
        <v>4.8600000000000003</v>
      </c>
    </row>
    <row r="9909" spans="1:18" x14ac:dyDescent="0.25">
      <c r="A9909" s="135">
        <v>1093666</v>
      </c>
      <c r="B9909" s="148" t="s">
        <v>9212</v>
      </c>
      <c r="C9909" s="135">
        <v>2</v>
      </c>
      <c r="D9909" s="135">
        <v>50</v>
      </c>
      <c r="E9909" s="188" t="s">
        <v>21</v>
      </c>
      <c r="F9909" s="135">
        <v>60</v>
      </c>
      <c r="G9909" s="135" t="s">
        <v>20</v>
      </c>
      <c r="H9909" s="135" t="s">
        <v>20</v>
      </c>
      <c r="I9909" s="135" t="s">
        <v>20</v>
      </c>
      <c r="J9909" s="136">
        <v>4.32</v>
      </c>
      <c r="K9909" s="136">
        <v>2.2799999999999998</v>
      </c>
      <c r="L9909" s="136">
        <v>2.2799999999999998</v>
      </c>
      <c r="M9909" s="137" t="str">
        <f t="shared" si="154"/>
        <v>P</v>
      </c>
      <c r="N9909" s="174" t="s">
        <v>10681</v>
      </c>
      <c r="O9909" s="149" t="s">
        <v>1506</v>
      </c>
      <c r="P9909" s="149" t="s">
        <v>9435</v>
      </c>
      <c r="Q9909" s="150" t="s">
        <v>10106</v>
      </c>
      <c r="R9909" s="189">
        <v>12.66</v>
      </c>
    </row>
    <row r="9910" spans="1:18" x14ac:dyDescent="0.25">
      <c r="A9910" s="132">
        <v>1093667</v>
      </c>
      <c r="B9910" s="145" t="s">
        <v>9213</v>
      </c>
      <c r="C9910" s="132">
        <v>2</v>
      </c>
      <c r="D9910" s="132" t="s">
        <v>20</v>
      </c>
      <c r="E9910" s="186" t="s">
        <v>20</v>
      </c>
      <c r="F9910" s="132" t="s">
        <v>20</v>
      </c>
      <c r="G9910" s="132" t="s">
        <v>20</v>
      </c>
      <c r="H9910" s="132" t="s">
        <v>20</v>
      </c>
      <c r="I9910" s="132" t="s">
        <v>20</v>
      </c>
      <c r="J9910" s="133">
        <v>4.26</v>
      </c>
      <c r="K9910" s="133">
        <v>2.5</v>
      </c>
      <c r="L9910" s="133">
        <v>2.2999999999999998</v>
      </c>
      <c r="M9910" s="134" t="str">
        <f t="shared" si="154"/>
        <v>P</v>
      </c>
      <c r="N9910" s="171" t="s">
        <v>10682</v>
      </c>
      <c r="O9910" s="146" t="s">
        <v>1500</v>
      </c>
      <c r="P9910" s="146" t="s">
        <v>9418</v>
      </c>
      <c r="Q9910" s="147" t="s">
        <v>10519</v>
      </c>
      <c r="R9910" s="187">
        <v>4.62</v>
      </c>
    </row>
    <row r="9911" spans="1:18" x14ac:dyDescent="0.25">
      <c r="A9911" s="135">
        <v>1093669</v>
      </c>
      <c r="B9911" s="148" t="s">
        <v>9214</v>
      </c>
      <c r="C9911" s="135">
        <v>1000</v>
      </c>
      <c r="D9911" s="135" t="s">
        <v>20</v>
      </c>
      <c r="E9911" s="188" t="s">
        <v>20</v>
      </c>
      <c r="F9911" s="135" t="s">
        <v>20</v>
      </c>
      <c r="G9911" s="135" t="s">
        <v>20</v>
      </c>
      <c r="H9911" s="135" t="s">
        <v>20</v>
      </c>
      <c r="I9911" s="135" t="s">
        <v>20</v>
      </c>
      <c r="J9911" s="136">
        <v>1.4</v>
      </c>
      <c r="K9911" s="136">
        <v>1.4</v>
      </c>
      <c r="L9911" s="136">
        <v>0.43</v>
      </c>
      <c r="M9911" s="137" t="str">
        <f t="shared" si="154"/>
        <v>P</v>
      </c>
      <c r="N9911" s="172" t="s">
        <v>10682</v>
      </c>
      <c r="O9911" s="149" t="s">
        <v>1506</v>
      </c>
      <c r="P9911" s="149" t="s">
        <v>9526</v>
      </c>
      <c r="Q9911" s="150" t="s">
        <v>10519</v>
      </c>
      <c r="R9911" s="189">
        <v>30</v>
      </c>
    </row>
    <row r="9912" spans="1:18" x14ac:dyDescent="0.25">
      <c r="A9912" s="132">
        <v>1093670</v>
      </c>
      <c r="B9912" s="145" t="s">
        <v>9215</v>
      </c>
      <c r="C9912" s="132">
        <v>6</v>
      </c>
      <c r="D9912" s="132">
        <v>170</v>
      </c>
      <c r="E9912" s="186" t="s">
        <v>21</v>
      </c>
      <c r="F9912" s="132">
        <v>204</v>
      </c>
      <c r="G9912" s="132" t="s">
        <v>20</v>
      </c>
      <c r="H9912" s="132" t="s">
        <v>20</v>
      </c>
      <c r="I9912" s="132" t="s">
        <v>20</v>
      </c>
      <c r="J9912" s="133">
        <v>3.92</v>
      </c>
      <c r="K9912" s="133">
        <v>1.64</v>
      </c>
      <c r="L9912" s="133">
        <v>1.24</v>
      </c>
      <c r="M9912" s="134" t="str">
        <f t="shared" si="154"/>
        <v>P</v>
      </c>
      <c r="N9912" s="173" t="s">
        <v>10681</v>
      </c>
      <c r="O9912" s="146" t="s">
        <v>1506</v>
      </c>
      <c r="P9912" s="146" t="s">
        <v>9435</v>
      </c>
      <c r="Q9912" s="147" t="s">
        <v>10519</v>
      </c>
      <c r="R9912" s="187">
        <v>18.96</v>
      </c>
    </row>
    <row r="9913" spans="1:18" x14ac:dyDescent="0.25">
      <c r="A9913" s="135">
        <v>1093671</v>
      </c>
      <c r="B9913" s="148" t="s">
        <v>9216</v>
      </c>
      <c r="C9913" s="135">
        <v>6</v>
      </c>
      <c r="D9913" s="135" t="s">
        <v>20</v>
      </c>
      <c r="E9913" s="188" t="s">
        <v>20</v>
      </c>
      <c r="F9913" s="135" t="s">
        <v>20</v>
      </c>
      <c r="G9913" s="135" t="s">
        <v>20</v>
      </c>
      <c r="H9913" s="135" t="s">
        <v>20</v>
      </c>
      <c r="I9913" s="135" t="s">
        <v>20</v>
      </c>
      <c r="J9913" s="136">
        <v>3.92</v>
      </c>
      <c r="K9913" s="136">
        <v>1.51</v>
      </c>
      <c r="L9913" s="136">
        <v>1.18</v>
      </c>
      <c r="M9913" s="137" t="str">
        <f t="shared" si="154"/>
        <v>P</v>
      </c>
      <c r="N9913" s="174" t="s">
        <v>10682</v>
      </c>
      <c r="O9913" s="149" t="s">
        <v>1500</v>
      </c>
      <c r="P9913" s="149" t="s">
        <v>9523</v>
      </c>
      <c r="Q9913" s="150" t="s">
        <v>10519</v>
      </c>
      <c r="R9913" s="189">
        <v>4.74</v>
      </c>
    </row>
    <row r="9914" spans="1:18" x14ac:dyDescent="0.25">
      <c r="A9914" s="132">
        <v>1093672</v>
      </c>
      <c r="B9914" s="145" t="s">
        <v>9217</v>
      </c>
      <c r="C9914" s="132">
        <v>1000</v>
      </c>
      <c r="D9914" s="132" t="s">
        <v>20</v>
      </c>
      <c r="E9914" s="186" t="s">
        <v>20</v>
      </c>
      <c r="F9914" s="132" t="s">
        <v>20</v>
      </c>
      <c r="G9914" s="132" t="s">
        <v>20</v>
      </c>
      <c r="H9914" s="132" t="s">
        <v>20</v>
      </c>
      <c r="I9914" s="132" t="s">
        <v>20</v>
      </c>
      <c r="J9914" s="133">
        <v>1.4</v>
      </c>
      <c r="K9914" s="133">
        <v>1.4</v>
      </c>
      <c r="L9914" s="133">
        <v>0.43</v>
      </c>
      <c r="M9914" s="134" t="str">
        <f t="shared" si="154"/>
        <v>P</v>
      </c>
      <c r="N9914" s="173" t="s">
        <v>10682</v>
      </c>
      <c r="O9914" s="146" t="s">
        <v>1506</v>
      </c>
      <c r="P9914" s="146" t="s">
        <v>9526</v>
      </c>
      <c r="Q9914" s="147" t="s">
        <v>10519</v>
      </c>
      <c r="R9914" s="187">
        <v>30</v>
      </c>
    </row>
    <row r="9915" spans="1:18" x14ac:dyDescent="0.25">
      <c r="A9915" s="135">
        <v>1093673</v>
      </c>
      <c r="B9915" s="148" t="s">
        <v>459</v>
      </c>
      <c r="C9915" s="135">
        <v>6</v>
      </c>
      <c r="D9915" s="135">
        <v>312</v>
      </c>
      <c r="E9915" s="188" t="s">
        <v>21</v>
      </c>
      <c r="F9915" s="135">
        <v>520</v>
      </c>
      <c r="G9915" s="135" t="s">
        <v>20</v>
      </c>
      <c r="H9915" s="135" t="s">
        <v>20</v>
      </c>
      <c r="I9915" s="135" t="s">
        <v>20</v>
      </c>
      <c r="J9915" s="136">
        <v>1.68</v>
      </c>
      <c r="K9915" s="136">
        <v>1.2</v>
      </c>
      <c r="L9915" s="136">
        <v>1.54</v>
      </c>
      <c r="M9915" s="137" t="str">
        <f t="shared" si="154"/>
        <v>P</v>
      </c>
      <c r="N9915" s="174" t="s">
        <v>10681</v>
      </c>
      <c r="O9915" s="149" t="s">
        <v>1578</v>
      </c>
      <c r="P9915" s="149" t="s">
        <v>10579</v>
      </c>
      <c r="Q9915" s="150" t="s">
        <v>10106</v>
      </c>
      <c r="R9915" s="189">
        <v>7.8000000000000007</v>
      </c>
    </row>
    <row r="9916" spans="1:18" x14ac:dyDescent="0.25">
      <c r="A9916" s="132">
        <v>1093674</v>
      </c>
      <c r="B9916" s="145" t="s">
        <v>218</v>
      </c>
      <c r="C9916" s="132">
        <v>6</v>
      </c>
      <c r="D9916" s="132">
        <v>312</v>
      </c>
      <c r="E9916" s="186" t="s">
        <v>21</v>
      </c>
      <c r="F9916" s="132">
        <v>468</v>
      </c>
      <c r="G9916" s="132" t="s">
        <v>20</v>
      </c>
      <c r="H9916" s="132" t="s">
        <v>20</v>
      </c>
      <c r="I9916" s="132" t="s">
        <v>20</v>
      </c>
      <c r="J9916" s="133">
        <v>1.68</v>
      </c>
      <c r="K9916" s="133">
        <v>1.21</v>
      </c>
      <c r="L9916" s="133">
        <v>1.55</v>
      </c>
      <c r="M9916" s="134" t="str">
        <f t="shared" si="154"/>
        <v>P</v>
      </c>
      <c r="N9916" s="173" t="s">
        <v>10681</v>
      </c>
      <c r="O9916" s="146" t="s">
        <v>1578</v>
      </c>
      <c r="P9916" s="146" t="s">
        <v>10579</v>
      </c>
      <c r="Q9916" s="147" t="s">
        <v>10106</v>
      </c>
      <c r="R9916" s="187">
        <v>4.8600000000000003</v>
      </c>
    </row>
    <row r="9917" spans="1:18" x14ac:dyDescent="0.25">
      <c r="A9917" s="135">
        <v>1093675</v>
      </c>
      <c r="B9917" s="148" t="s">
        <v>3644</v>
      </c>
      <c r="C9917" s="135">
        <v>6</v>
      </c>
      <c r="D9917" s="135">
        <v>312</v>
      </c>
      <c r="E9917" s="188" t="s">
        <v>21</v>
      </c>
      <c r="F9917" s="135">
        <v>520</v>
      </c>
      <c r="G9917" s="135" t="s">
        <v>20</v>
      </c>
      <c r="H9917" s="135" t="s">
        <v>20</v>
      </c>
      <c r="I9917" s="135" t="s">
        <v>20</v>
      </c>
      <c r="J9917" s="136">
        <v>1.66</v>
      </c>
      <c r="K9917" s="136">
        <v>1.2</v>
      </c>
      <c r="L9917" s="136">
        <v>1.55</v>
      </c>
      <c r="M9917" s="137" t="str">
        <f t="shared" si="154"/>
        <v>P</v>
      </c>
      <c r="N9917" s="172" t="s">
        <v>10681</v>
      </c>
      <c r="O9917" s="149" t="s">
        <v>1578</v>
      </c>
      <c r="P9917" s="149" t="s">
        <v>10579</v>
      </c>
      <c r="Q9917" s="150" t="s">
        <v>10106</v>
      </c>
      <c r="R9917" s="189">
        <v>5.5200000000000005</v>
      </c>
    </row>
    <row r="9918" spans="1:18" x14ac:dyDescent="0.25">
      <c r="A9918" s="132">
        <v>1093676</v>
      </c>
      <c r="B9918" s="145" t="s">
        <v>1869</v>
      </c>
      <c r="C9918" s="132">
        <v>6</v>
      </c>
      <c r="D9918" s="132">
        <v>720</v>
      </c>
      <c r="E9918" s="186" t="s">
        <v>21</v>
      </c>
      <c r="F9918" s="132">
        <v>1040</v>
      </c>
      <c r="G9918" s="132" t="s">
        <v>20</v>
      </c>
      <c r="H9918" s="132" t="s">
        <v>20</v>
      </c>
      <c r="I9918" s="132" t="s">
        <v>20</v>
      </c>
      <c r="J9918" s="133">
        <v>1.39</v>
      </c>
      <c r="K9918" s="133">
        <v>0.96</v>
      </c>
      <c r="L9918" s="133">
        <v>1.08</v>
      </c>
      <c r="M9918" s="134" t="str">
        <f t="shared" si="154"/>
        <v>P</v>
      </c>
      <c r="N9918" s="171" t="s">
        <v>10681</v>
      </c>
      <c r="O9918" s="146" t="s">
        <v>1578</v>
      </c>
      <c r="P9918" s="146" t="s">
        <v>10579</v>
      </c>
      <c r="Q9918" s="147" t="s">
        <v>10106</v>
      </c>
      <c r="R9918" s="187">
        <v>8.1000000000000014</v>
      </c>
    </row>
    <row r="9919" spans="1:18" x14ac:dyDescent="0.25">
      <c r="A9919" s="135">
        <v>1093678</v>
      </c>
      <c r="B9919" s="148" t="s">
        <v>226</v>
      </c>
      <c r="C9919" s="135">
        <v>6</v>
      </c>
      <c r="D9919" s="135" t="s">
        <v>20</v>
      </c>
      <c r="E9919" s="188" t="s">
        <v>20</v>
      </c>
      <c r="F9919" s="135" t="s">
        <v>20</v>
      </c>
      <c r="G9919" s="135" t="s">
        <v>20</v>
      </c>
      <c r="H9919" s="135" t="s">
        <v>20</v>
      </c>
      <c r="I9919" s="135" t="s">
        <v>20</v>
      </c>
      <c r="J9919" s="136">
        <v>1.66</v>
      </c>
      <c r="K9919" s="136">
        <v>1.21</v>
      </c>
      <c r="L9919" s="136">
        <v>1.55</v>
      </c>
      <c r="M9919" s="137" t="str">
        <f t="shared" si="154"/>
        <v>P</v>
      </c>
      <c r="N9919" s="172" t="s">
        <v>10681</v>
      </c>
      <c r="O9919" s="149" t="s">
        <v>1578</v>
      </c>
      <c r="P9919" s="149" t="s">
        <v>10579</v>
      </c>
      <c r="Q9919" s="150" t="s">
        <v>10106</v>
      </c>
      <c r="R9919" s="189">
        <v>6.1545454545454543</v>
      </c>
    </row>
    <row r="9920" spans="1:18" x14ac:dyDescent="0.25">
      <c r="A9920" s="132">
        <v>1093679</v>
      </c>
      <c r="B9920" s="145" t="s">
        <v>10082</v>
      </c>
      <c r="C9920" s="132">
        <v>6</v>
      </c>
      <c r="D9920" s="132">
        <v>330</v>
      </c>
      <c r="E9920" s="186">
        <v>6</v>
      </c>
      <c r="F9920" s="132">
        <v>504</v>
      </c>
      <c r="G9920" s="132" t="s">
        <v>20</v>
      </c>
      <c r="H9920" s="132" t="s">
        <v>20</v>
      </c>
      <c r="I9920" s="132" t="s">
        <v>20</v>
      </c>
      <c r="J9920" s="133">
        <v>2.9</v>
      </c>
      <c r="K9920" s="133">
        <v>1.8</v>
      </c>
      <c r="L9920" s="133">
        <v>0.6</v>
      </c>
      <c r="M9920" s="134" t="str">
        <f t="shared" si="154"/>
        <v>P</v>
      </c>
      <c r="N9920" s="171" t="s">
        <v>10682</v>
      </c>
      <c r="O9920" s="146" t="s">
        <v>1497</v>
      </c>
      <c r="P9920" s="146" t="s">
        <v>9415</v>
      </c>
      <c r="Q9920" s="147" t="s">
        <v>10519</v>
      </c>
      <c r="R9920" s="187">
        <v>5.0999999999999996</v>
      </c>
    </row>
    <row r="9921" spans="1:18" x14ac:dyDescent="0.25">
      <c r="A9921" s="135">
        <v>1093680</v>
      </c>
      <c r="B9921" s="148" t="s">
        <v>9219</v>
      </c>
      <c r="C9921" s="135">
        <v>6</v>
      </c>
      <c r="D9921" s="135">
        <v>240</v>
      </c>
      <c r="E9921" s="188">
        <v>20</v>
      </c>
      <c r="F9921" s="135">
        <v>320</v>
      </c>
      <c r="G9921" s="135" t="s">
        <v>20</v>
      </c>
      <c r="H9921" s="135" t="s">
        <v>20</v>
      </c>
      <c r="I9921" s="135" t="s">
        <v>20</v>
      </c>
      <c r="J9921" s="136">
        <v>3.2</v>
      </c>
      <c r="K9921" s="136">
        <v>2.2999999999999998</v>
      </c>
      <c r="L9921" s="136">
        <v>0.6</v>
      </c>
      <c r="M9921" s="137" t="str">
        <f t="shared" si="154"/>
        <v>P</v>
      </c>
      <c r="N9921" s="172" t="s">
        <v>10682</v>
      </c>
      <c r="O9921" s="149" t="s">
        <v>1587</v>
      </c>
      <c r="P9921" s="149" t="s">
        <v>9421</v>
      </c>
      <c r="Q9921" s="150" t="s">
        <v>10519</v>
      </c>
      <c r="R9921" s="189">
        <v>4.32</v>
      </c>
    </row>
    <row r="9922" spans="1:18" x14ac:dyDescent="0.25">
      <c r="A9922" s="132">
        <v>1093682</v>
      </c>
      <c r="B9922" s="145" t="s">
        <v>10083</v>
      </c>
      <c r="C9922" s="132">
        <v>6</v>
      </c>
      <c r="D9922" s="132">
        <v>180</v>
      </c>
      <c r="E9922" s="186">
        <v>3</v>
      </c>
      <c r="F9922" s="132" t="s">
        <v>20</v>
      </c>
      <c r="G9922" s="132" t="s">
        <v>20</v>
      </c>
      <c r="H9922" s="132" t="s">
        <v>20</v>
      </c>
      <c r="I9922" s="132" t="s">
        <v>20</v>
      </c>
      <c r="J9922" s="133">
        <v>3.7</v>
      </c>
      <c r="K9922" s="133">
        <v>2.6</v>
      </c>
      <c r="L9922" s="133">
        <v>0.6</v>
      </c>
      <c r="M9922" s="134" t="str">
        <f t="shared" ref="M9922:M9985" si="155">HYPERLINK(CONCATENATE("T:\Distribution Centre\RDC Department Shared\Cubiscan photos","\",A9922,"-pac.jpg"),"P")</f>
        <v>P</v>
      </c>
      <c r="N9922" s="171" t="s">
        <v>10682</v>
      </c>
      <c r="O9922" s="146" t="s">
        <v>1497</v>
      </c>
      <c r="P9922" s="146" t="s">
        <v>9415</v>
      </c>
      <c r="Q9922" s="147" t="s">
        <v>10519</v>
      </c>
      <c r="R9922" s="187">
        <v>7.62</v>
      </c>
    </row>
    <row r="9923" spans="1:18" x14ac:dyDescent="0.25">
      <c r="A9923" s="135">
        <v>1093685</v>
      </c>
      <c r="B9923" s="148" t="s">
        <v>9221</v>
      </c>
      <c r="C9923" s="135">
        <v>6</v>
      </c>
      <c r="D9923" s="135">
        <v>640</v>
      </c>
      <c r="E9923" s="188" t="s">
        <v>21</v>
      </c>
      <c r="F9923" s="135">
        <v>1344</v>
      </c>
      <c r="G9923" s="135" t="s">
        <v>20</v>
      </c>
      <c r="H9923" s="135">
        <v>96</v>
      </c>
      <c r="I9923" s="135">
        <v>1</v>
      </c>
      <c r="J9923" s="136">
        <v>1.5</v>
      </c>
      <c r="K9923" s="136">
        <v>1.6</v>
      </c>
      <c r="L9923" s="136">
        <v>0.32</v>
      </c>
      <c r="M9923" s="137" t="str">
        <f t="shared" si="155"/>
        <v>P</v>
      </c>
      <c r="N9923" s="172" t="s">
        <v>10682</v>
      </c>
      <c r="O9923" s="149" t="s">
        <v>1497</v>
      </c>
      <c r="P9923" s="149" t="s">
        <v>9415</v>
      </c>
      <c r="Q9923" s="150" t="s">
        <v>10519</v>
      </c>
      <c r="R9923" s="189">
        <v>2.7600000000000002</v>
      </c>
    </row>
    <row r="9924" spans="1:18" x14ac:dyDescent="0.25">
      <c r="A9924" s="132">
        <v>1093686</v>
      </c>
      <c r="B9924" s="145" t="s">
        <v>9222</v>
      </c>
      <c r="C9924" s="132">
        <v>6</v>
      </c>
      <c r="D9924" s="132">
        <v>352</v>
      </c>
      <c r="E9924" s="186">
        <v>16</v>
      </c>
      <c r="F9924" s="132">
        <v>352</v>
      </c>
      <c r="G9924" s="132" t="s">
        <v>20</v>
      </c>
      <c r="H9924" s="132" t="s">
        <v>20</v>
      </c>
      <c r="I9924" s="132" t="s">
        <v>20</v>
      </c>
      <c r="J9924" s="133">
        <v>2.5</v>
      </c>
      <c r="K9924" s="133">
        <v>2.6</v>
      </c>
      <c r="L9924" s="133">
        <v>0.4</v>
      </c>
      <c r="M9924" s="134" t="str">
        <f t="shared" si="155"/>
        <v>P</v>
      </c>
      <c r="N9924" s="171" t="s">
        <v>10682</v>
      </c>
      <c r="O9924" s="146" t="s">
        <v>1497</v>
      </c>
      <c r="P9924" s="146" t="s">
        <v>9415</v>
      </c>
      <c r="Q9924" s="147" t="s">
        <v>10519</v>
      </c>
      <c r="R9924" s="187">
        <v>4.4399999999999995</v>
      </c>
    </row>
    <row r="9925" spans="1:18" x14ac:dyDescent="0.25">
      <c r="A9925" s="135">
        <v>1093687</v>
      </c>
      <c r="B9925" s="148" t="s">
        <v>9223</v>
      </c>
      <c r="C9925" s="135">
        <v>6</v>
      </c>
      <c r="D9925" s="135">
        <v>192</v>
      </c>
      <c r="E9925" s="188">
        <v>8</v>
      </c>
      <c r="F9925" s="135">
        <v>224</v>
      </c>
      <c r="G9925" s="135" t="s">
        <v>20</v>
      </c>
      <c r="H9925" s="135" t="s">
        <v>20</v>
      </c>
      <c r="I9925" s="135" t="s">
        <v>20</v>
      </c>
      <c r="J9925" s="136">
        <v>3.8</v>
      </c>
      <c r="K9925" s="136">
        <v>3.8</v>
      </c>
      <c r="L9925" s="136">
        <v>0.4</v>
      </c>
      <c r="M9925" s="137" t="str">
        <f t="shared" si="155"/>
        <v>P</v>
      </c>
      <c r="N9925" s="172" t="s">
        <v>10682</v>
      </c>
      <c r="O9925" s="149" t="s">
        <v>1497</v>
      </c>
      <c r="P9925" s="149" t="s">
        <v>9415</v>
      </c>
      <c r="Q9925" s="150" t="s">
        <v>10519</v>
      </c>
      <c r="R9925" s="189">
        <v>5.6999999999999993</v>
      </c>
    </row>
    <row r="9926" spans="1:18" x14ac:dyDescent="0.25">
      <c r="A9926" s="132">
        <v>1093688</v>
      </c>
      <c r="B9926" s="145" t="s">
        <v>9224</v>
      </c>
      <c r="C9926" s="132">
        <v>50</v>
      </c>
      <c r="D9926" s="132">
        <v>800</v>
      </c>
      <c r="E9926" s="186" t="s">
        <v>21</v>
      </c>
      <c r="F9926" s="132">
        <v>800</v>
      </c>
      <c r="G9926" s="132" t="s">
        <v>20</v>
      </c>
      <c r="H9926" s="132" t="s">
        <v>20</v>
      </c>
      <c r="I9926" s="132" t="s">
        <v>20</v>
      </c>
      <c r="J9926" s="133">
        <v>2.23</v>
      </c>
      <c r="K9926" s="133">
        <v>1.1200000000000001</v>
      </c>
      <c r="L9926" s="133">
        <v>0.52</v>
      </c>
      <c r="M9926" s="134" t="str">
        <f t="shared" si="155"/>
        <v>P</v>
      </c>
      <c r="N9926" s="171" t="s">
        <v>10682</v>
      </c>
      <c r="O9926" s="146" t="s">
        <v>1506</v>
      </c>
      <c r="P9926" s="146" t="s">
        <v>9460</v>
      </c>
      <c r="Q9926" s="147" t="s">
        <v>10519</v>
      </c>
      <c r="R9926" s="187">
        <v>2.5</v>
      </c>
    </row>
    <row r="9927" spans="1:18" x14ac:dyDescent="0.25">
      <c r="A9927" s="135">
        <v>1093689</v>
      </c>
      <c r="B9927" s="148" t="s">
        <v>9225</v>
      </c>
      <c r="C9927" s="135">
        <v>1</v>
      </c>
      <c r="D9927" s="135" t="s">
        <v>20</v>
      </c>
      <c r="E9927" s="188" t="s">
        <v>20</v>
      </c>
      <c r="F9927" s="135" t="s">
        <v>20</v>
      </c>
      <c r="G9927" s="135" t="s">
        <v>20</v>
      </c>
      <c r="H9927" s="135" t="s">
        <v>20</v>
      </c>
      <c r="I9927" s="135" t="s">
        <v>20</v>
      </c>
      <c r="J9927" s="136">
        <v>2.6</v>
      </c>
      <c r="K9927" s="136">
        <v>1.75</v>
      </c>
      <c r="L9927" s="136">
        <v>0.1</v>
      </c>
      <c r="M9927" s="137" t="str">
        <f t="shared" si="155"/>
        <v>P</v>
      </c>
      <c r="N9927" s="172" t="s">
        <v>10682</v>
      </c>
      <c r="O9927" s="149" t="s">
        <v>1500</v>
      </c>
      <c r="P9927" s="149" t="s">
        <v>9456</v>
      </c>
      <c r="Q9927" s="150" t="s">
        <v>10519</v>
      </c>
      <c r="R9927" s="189">
        <v>0.84</v>
      </c>
    </row>
    <row r="9928" spans="1:18" x14ac:dyDescent="0.25">
      <c r="A9928" s="132">
        <v>1093690</v>
      </c>
      <c r="B9928" s="145" t="s">
        <v>9226</v>
      </c>
      <c r="C9928" s="132">
        <v>100</v>
      </c>
      <c r="D9928" s="132" t="s">
        <v>20</v>
      </c>
      <c r="E9928" s="186" t="s">
        <v>20</v>
      </c>
      <c r="F9928" s="132" t="s">
        <v>20</v>
      </c>
      <c r="G9928" s="132" t="s">
        <v>20</v>
      </c>
      <c r="H9928" s="132" t="s">
        <v>20</v>
      </c>
      <c r="I9928" s="132" t="s">
        <v>20</v>
      </c>
      <c r="J9928" s="133">
        <v>3.1</v>
      </c>
      <c r="K9928" s="133">
        <v>0.48</v>
      </c>
      <c r="L9928" s="133">
        <v>0.48</v>
      </c>
      <c r="M9928" s="134" t="str">
        <f t="shared" si="155"/>
        <v>P</v>
      </c>
      <c r="N9928" s="171" t="s">
        <v>10682</v>
      </c>
      <c r="O9928" s="146" t="s">
        <v>1500</v>
      </c>
      <c r="P9928" s="146" t="s">
        <v>9456</v>
      </c>
      <c r="Q9928" s="147" t="s">
        <v>10519</v>
      </c>
      <c r="R9928" s="187">
        <v>5</v>
      </c>
    </row>
    <row r="9929" spans="1:18" x14ac:dyDescent="0.25">
      <c r="A9929" s="135">
        <v>1093691</v>
      </c>
      <c r="B9929" s="148" t="s">
        <v>9227</v>
      </c>
      <c r="C9929" s="135">
        <v>6</v>
      </c>
      <c r="D9929" s="135" t="s">
        <v>20</v>
      </c>
      <c r="E9929" s="188" t="s">
        <v>20</v>
      </c>
      <c r="F9929" s="135" t="s">
        <v>20</v>
      </c>
      <c r="G9929" s="135" t="s">
        <v>20</v>
      </c>
      <c r="H9929" s="135" t="s">
        <v>20</v>
      </c>
      <c r="I9929" s="135" t="s">
        <v>20</v>
      </c>
      <c r="J9929" s="136">
        <v>2.8</v>
      </c>
      <c r="K9929" s="136">
        <v>1.9</v>
      </c>
      <c r="L9929" s="136">
        <v>0.48</v>
      </c>
      <c r="M9929" s="137" t="str">
        <f t="shared" si="155"/>
        <v>P</v>
      </c>
      <c r="N9929" s="172" t="s">
        <v>10682</v>
      </c>
      <c r="O9929" s="149" t="s">
        <v>1500</v>
      </c>
      <c r="P9929" s="149" t="s">
        <v>9456</v>
      </c>
      <c r="Q9929" s="150" t="s">
        <v>10519</v>
      </c>
      <c r="R9929" s="189">
        <v>5.22</v>
      </c>
    </row>
    <row r="9930" spans="1:18" x14ac:dyDescent="0.25">
      <c r="A9930" s="132">
        <v>1093692</v>
      </c>
      <c r="B9930" s="145" t="s">
        <v>9228</v>
      </c>
      <c r="C9930" s="132">
        <v>1</v>
      </c>
      <c r="D9930" s="132" t="s">
        <v>20</v>
      </c>
      <c r="E9930" s="186" t="s">
        <v>20</v>
      </c>
      <c r="F9930" s="132" t="s">
        <v>20</v>
      </c>
      <c r="G9930" s="132" t="s">
        <v>20</v>
      </c>
      <c r="H9930" s="132" t="s">
        <v>20</v>
      </c>
      <c r="I9930" s="132" t="s">
        <v>20</v>
      </c>
      <c r="J9930" s="133">
        <v>2.6</v>
      </c>
      <c r="K9930" s="133">
        <v>1.75</v>
      </c>
      <c r="L9930" s="133">
        <v>0.1</v>
      </c>
      <c r="M9930" s="134" t="str">
        <f t="shared" si="155"/>
        <v>P</v>
      </c>
      <c r="N9930" s="171" t="s">
        <v>10682</v>
      </c>
      <c r="O9930" s="146" t="s">
        <v>1500</v>
      </c>
      <c r="P9930" s="146" t="s">
        <v>9456</v>
      </c>
      <c r="Q9930" s="147" t="s">
        <v>10519</v>
      </c>
      <c r="R9930" s="187">
        <v>0.84</v>
      </c>
    </row>
    <row r="9931" spans="1:18" x14ac:dyDescent="0.25">
      <c r="A9931" s="135">
        <v>1093693</v>
      </c>
      <c r="B9931" s="148" t="s">
        <v>9229</v>
      </c>
      <c r="C9931" s="135">
        <v>100</v>
      </c>
      <c r="D9931" s="135" t="s">
        <v>20</v>
      </c>
      <c r="E9931" s="188" t="s">
        <v>20</v>
      </c>
      <c r="F9931" s="135" t="s">
        <v>20</v>
      </c>
      <c r="G9931" s="135" t="s">
        <v>20</v>
      </c>
      <c r="H9931" s="135" t="s">
        <v>20</v>
      </c>
      <c r="I9931" s="135" t="s">
        <v>20</v>
      </c>
      <c r="J9931" s="136">
        <v>3.1</v>
      </c>
      <c r="K9931" s="136">
        <v>0.48</v>
      </c>
      <c r="L9931" s="136">
        <v>0.48</v>
      </c>
      <c r="M9931" s="137" t="str">
        <f t="shared" si="155"/>
        <v>P</v>
      </c>
      <c r="N9931" s="172" t="s">
        <v>10682</v>
      </c>
      <c r="O9931" s="149" t="s">
        <v>1500</v>
      </c>
      <c r="P9931" s="149" t="s">
        <v>9456</v>
      </c>
      <c r="Q9931" s="150" t="s">
        <v>10519</v>
      </c>
      <c r="R9931" s="189">
        <v>5</v>
      </c>
    </row>
    <row r="9932" spans="1:18" x14ac:dyDescent="0.25">
      <c r="A9932" s="132">
        <v>1093694</v>
      </c>
      <c r="B9932" s="145" t="s">
        <v>9230</v>
      </c>
      <c r="C9932" s="132">
        <v>6</v>
      </c>
      <c r="D9932" s="132" t="s">
        <v>20</v>
      </c>
      <c r="E9932" s="186" t="s">
        <v>20</v>
      </c>
      <c r="F9932" s="132" t="s">
        <v>20</v>
      </c>
      <c r="G9932" s="132" t="s">
        <v>20</v>
      </c>
      <c r="H9932" s="132" t="s">
        <v>20</v>
      </c>
      <c r="I9932" s="132" t="s">
        <v>20</v>
      </c>
      <c r="J9932" s="133">
        <v>2.8</v>
      </c>
      <c r="K9932" s="133">
        <v>1.9</v>
      </c>
      <c r="L9932" s="133">
        <v>0.48</v>
      </c>
      <c r="M9932" s="134" t="str">
        <f t="shared" si="155"/>
        <v>P</v>
      </c>
      <c r="N9932" s="171" t="s">
        <v>10682</v>
      </c>
      <c r="O9932" s="146" t="s">
        <v>1500</v>
      </c>
      <c r="P9932" s="146" t="s">
        <v>9456</v>
      </c>
      <c r="Q9932" s="147" t="s">
        <v>10519</v>
      </c>
      <c r="R9932" s="187">
        <v>4.1865671641791042</v>
      </c>
    </row>
    <row r="9933" spans="1:18" x14ac:dyDescent="0.25">
      <c r="A9933" s="135">
        <v>1093695</v>
      </c>
      <c r="B9933" s="148" t="s">
        <v>9231</v>
      </c>
      <c r="C9933" s="135">
        <v>1</v>
      </c>
      <c r="D9933" s="135" t="s">
        <v>20</v>
      </c>
      <c r="E9933" s="188" t="s">
        <v>20</v>
      </c>
      <c r="F9933" s="135" t="s">
        <v>20</v>
      </c>
      <c r="G9933" s="135" t="s">
        <v>20</v>
      </c>
      <c r="H9933" s="135" t="s">
        <v>20</v>
      </c>
      <c r="I9933" s="135" t="s">
        <v>20</v>
      </c>
      <c r="J9933" s="136">
        <v>2.6</v>
      </c>
      <c r="K9933" s="136">
        <v>1.75</v>
      </c>
      <c r="L9933" s="136">
        <v>0.1</v>
      </c>
      <c r="M9933" s="137" t="str">
        <f t="shared" si="155"/>
        <v>P</v>
      </c>
      <c r="N9933" s="174" t="s">
        <v>10682</v>
      </c>
      <c r="O9933" s="149" t="s">
        <v>1500</v>
      </c>
      <c r="P9933" s="149" t="s">
        <v>9456</v>
      </c>
      <c r="Q9933" s="150" t="s">
        <v>10519</v>
      </c>
      <c r="R9933" s="189">
        <v>0.84</v>
      </c>
    </row>
    <row r="9934" spans="1:18" x14ac:dyDescent="0.25">
      <c r="A9934" s="132">
        <v>1093699</v>
      </c>
      <c r="B9934" s="145" t="s">
        <v>8090</v>
      </c>
      <c r="C9934" s="132">
        <v>6</v>
      </c>
      <c r="D9934" s="132">
        <v>270</v>
      </c>
      <c r="E9934" s="186">
        <v>15</v>
      </c>
      <c r="F9934" s="132" t="s">
        <v>20</v>
      </c>
      <c r="G9934" s="132" t="s">
        <v>21</v>
      </c>
      <c r="H9934" s="132" t="s">
        <v>21</v>
      </c>
      <c r="I9934" s="132" t="s">
        <v>21</v>
      </c>
      <c r="J9934" s="133">
        <v>3.85</v>
      </c>
      <c r="K9934" s="133">
        <v>3.65</v>
      </c>
      <c r="L9934" s="133">
        <v>0.22</v>
      </c>
      <c r="M9934" s="134" t="str">
        <f t="shared" si="155"/>
        <v>P</v>
      </c>
      <c r="N9934" s="173" t="s">
        <v>10682</v>
      </c>
      <c r="O9934" s="146" t="s">
        <v>1506</v>
      </c>
      <c r="P9934" s="146" t="s">
        <v>9443</v>
      </c>
      <c r="Q9934" s="147" t="s">
        <v>10519</v>
      </c>
      <c r="R9934" s="187">
        <v>3.84</v>
      </c>
    </row>
    <row r="9935" spans="1:18" x14ac:dyDescent="0.25">
      <c r="A9935" s="135">
        <v>1093701</v>
      </c>
      <c r="B9935" s="148" t="s">
        <v>8091</v>
      </c>
      <c r="C9935" s="135">
        <v>4</v>
      </c>
      <c r="D9935" s="135">
        <v>600</v>
      </c>
      <c r="E9935" s="188" t="s">
        <v>21</v>
      </c>
      <c r="F9935" s="135" t="s">
        <v>20</v>
      </c>
      <c r="G9935" s="135" t="s">
        <v>20</v>
      </c>
      <c r="H9935" s="135">
        <v>40</v>
      </c>
      <c r="I9935" s="135">
        <v>3</v>
      </c>
      <c r="J9935" s="136">
        <v>2.15</v>
      </c>
      <c r="K9935" s="136">
        <v>0.5</v>
      </c>
      <c r="L9935" s="136">
        <v>0.5</v>
      </c>
      <c r="M9935" s="137" t="str">
        <f t="shared" si="155"/>
        <v>P</v>
      </c>
      <c r="N9935" s="174" t="s">
        <v>10682</v>
      </c>
      <c r="O9935" s="149" t="s">
        <v>1506</v>
      </c>
      <c r="P9935" s="149" t="s">
        <v>9401</v>
      </c>
      <c r="Q9935" s="150" t="s">
        <v>10519</v>
      </c>
      <c r="R9935" s="189">
        <v>7.16</v>
      </c>
    </row>
    <row r="9936" spans="1:18" x14ac:dyDescent="0.25">
      <c r="A9936" s="132">
        <v>1093704</v>
      </c>
      <c r="B9936" s="145" t="s">
        <v>573</v>
      </c>
      <c r="C9936" s="132">
        <v>3</v>
      </c>
      <c r="D9936" s="132">
        <v>1800</v>
      </c>
      <c r="E9936" s="186">
        <v>30</v>
      </c>
      <c r="F9936" s="132">
        <v>2100</v>
      </c>
      <c r="G9936" s="132">
        <v>120</v>
      </c>
      <c r="H9936" s="132">
        <v>150</v>
      </c>
      <c r="I9936" s="132">
        <v>1</v>
      </c>
      <c r="J9936" s="133">
        <v>0.77</v>
      </c>
      <c r="K9936" s="133">
        <v>0.77</v>
      </c>
      <c r="L9936" s="133">
        <v>0.88</v>
      </c>
      <c r="M9936" s="134" t="str">
        <f t="shared" si="155"/>
        <v>P</v>
      </c>
      <c r="N9936" s="173" t="s">
        <v>10681</v>
      </c>
      <c r="O9936" s="146" t="s">
        <v>1693</v>
      </c>
      <c r="P9936" s="146" t="s">
        <v>9504</v>
      </c>
      <c r="Q9936" s="147" t="s">
        <v>10519</v>
      </c>
      <c r="R9936" s="187">
        <v>4.3499999999999996</v>
      </c>
    </row>
    <row r="9937" spans="1:18" x14ac:dyDescent="0.25">
      <c r="A9937" s="135">
        <v>1093705</v>
      </c>
      <c r="B9937" s="148" t="s">
        <v>574</v>
      </c>
      <c r="C9937" s="135">
        <v>3</v>
      </c>
      <c r="D9937" s="135">
        <v>1500</v>
      </c>
      <c r="E9937" s="188">
        <v>30</v>
      </c>
      <c r="F9937" s="135">
        <v>2100</v>
      </c>
      <c r="G9937" s="135">
        <v>120</v>
      </c>
      <c r="H9937" s="135">
        <v>150</v>
      </c>
      <c r="I9937" s="135">
        <v>1</v>
      </c>
      <c r="J9937" s="136">
        <v>0.77</v>
      </c>
      <c r="K9937" s="136">
        <v>0.76</v>
      </c>
      <c r="L9937" s="136">
        <v>0.91</v>
      </c>
      <c r="M9937" s="137" t="str">
        <f t="shared" si="155"/>
        <v>P</v>
      </c>
      <c r="N9937" s="174" t="s">
        <v>10681</v>
      </c>
      <c r="O9937" s="149" t="s">
        <v>1693</v>
      </c>
      <c r="P9937" s="149" t="s">
        <v>9504</v>
      </c>
      <c r="Q9937" s="150" t="s">
        <v>10519</v>
      </c>
      <c r="R9937" s="189">
        <v>4.59</v>
      </c>
    </row>
    <row r="9938" spans="1:18" x14ac:dyDescent="0.25">
      <c r="A9938" s="132">
        <v>1093706</v>
      </c>
      <c r="B9938" s="145" t="s">
        <v>576</v>
      </c>
      <c r="C9938" s="132">
        <v>3</v>
      </c>
      <c r="D9938" s="132">
        <v>1500</v>
      </c>
      <c r="E9938" s="186">
        <v>30</v>
      </c>
      <c r="F9938" s="132">
        <v>2100</v>
      </c>
      <c r="G9938" s="132">
        <v>120</v>
      </c>
      <c r="H9938" s="132">
        <v>150</v>
      </c>
      <c r="I9938" s="132">
        <v>1</v>
      </c>
      <c r="J9938" s="133">
        <v>0.78</v>
      </c>
      <c r="K9938" s="133">
        <v>0.76</v>
      </c>
      <c r="L9938" s="133">
        <v>0.91</v>
      </c>
      <c r="M9938" s="134" t="str">
        <f t="shared" si="155"/>
        <v>P</v>
      </c>
      <c r="N9938" s="173" t="s">
        <v>10681</v>
      </c>
      <c r="O9938" s="146" t="s">
        <v>1693</v>
      </c>
      <c r="P9938" s="146" t="s">
        <v>9504</v>
      </c>
      <c r="Q9938" s="147" t="s">
        <v>10519</v>
      </c>
      <c r="R9938" s="187">
        <v>4.59</v>
      </c>
    </row>
    <row r="9939" spans="1:18" x14ac:dyDescent="0.25">
      <c r="A9939" s="135">
        <v>1093708</v>
      </c>
      <c r="B9939" s="148" t="s">
        <v>578</v>
      </c>
      <c r="C9939" s="135">
        <v>3</v>
      </c>
      <c r="D9939" s="135">
        <v>1500</v>
      </c>
      <c r="E9939" s="188">
        <v>30</v>
      </c>
      <c r="F9939" s="135">
        <v>2100</v>
      </c>
      <c r="G9939" s="135">
        <v>120</v>
      </c>
      <c r="H9939" s="135">
        <v>150</v>
      </c>
      <c r="I9939" s="135">
        <v>1</v>
      </c>
      <c r="J9939" s="136">
        <v>0.76</v>
      </c>
      <c r="K9939" s="136">
        <v>0.75</v>
      </c>
      <c r="L9939" s="136">
        <v>0.92</v>
      </c>
      <c r="M9939" s="137" t="str">
        <f t="shared" si="155"/>
        <v>P</v>
      </c>
      <c r="N9939" s="174" t="s">
        <v>10681</v>
      </c>
      <c r="O9939" s="149" t="s">
        <v>1693</v>
      </c>
      <c r="P9939" s="149" t="s">
        <v>9504</v>
      </c>
      <c r="Q9939" s="150" t="s">
        <v>10519</v>
      </c>
      <c r="R9939" s="189">
        <v>4.62</v>
      </c>
    </row>
    <row r="9940" spans="1:18" x14ac:dyDescent="0.25">
      <c r="A9940" s="132">
        <v>1093710</v>
      </c>
      <c r="B9940" s="145" t="s">
        <v>581</v>
      </c>
      <c r="C9940" s="132">
        <v>3</v>
      </c>
      <c r="D9940" s="132">
        <v>1800</v>
      </c>
      <c r="E9940" s="186">
        <v>30</v>
      </c>
      <c r="F9940" s="132">
        <v>2100</v>
      </c>
      <c r="G9940" s="132">
        <v>120</v>
      </c>
      <c r="H9940" s="132">
        <v>150</v>
      </c>
      <c r="I9940" s="132">
        <v>1</v>
      </c>
      <c r="J9940" s="133">
        <v>0.76</v>
      </c>
      <c r="K9940" s="133">
        <v>0.76</v>
      </c>
      <c r="L9940" s="133">
        <v>0.92</v>
      </c>
      <c r="M9940" s="134" t="str">
        <f t="shared" si="155"/>
        <v>P</v>
      </c>
      <c r="N9940" s="173" t="s">
        <v>10681</v>
      </c>
      <c r="O9940" s="146" t="s">
        <v>1693</v>
      </c>
      <c r="P9940" s="146" t="s">
        <v>9504</v>
      </c>
      <c r="Q9940" s="147" t="s">
        <v>10519</v>
      </c>
      <c r="R9940" s="187">
        <v>4.68</v>
      </c>
    </row>
    <row r="9941" spans="1:18" x14ac:dyDescent="0.25">
      <c r="A9941" s="135">
        <v>1093716</v>
      </c>
      <c r="B9941" s="148" t="s">
        <v>8092</v>
      </c>
      <c r="C9941" s="135">
        <v>6</v>
      </c>
      <c r="D9941" s="135">
        <v>552</v>
      </c>
      <c r="E9941" s="188" t="s">
        <v>21</v>
      </c>
      <c r="F9941" s="135">
        <v>759</v>
      </c>
      <c r="G9941" s="135">
        <v>32</v>
      </c>
      <c r="H9941" s="135">
        <v>25</v>
      </c>
      <c r="I9941" s="135">
        <v>2</v>
      </c>
      <c r="J9941" s="136">
        <v>1</v>
      </c>
      <c r="K9941" s="136">
        <v>1.45</v>
      </c>
      <c r="L9941" s="136">
        <v>1.25</v>
      </c>
      <c r="M9941" s="137" t="str">
        <f t="shared" si="155"/>
        <v>P</v>
      </c>
      <c r="N9941" s="174" t="s">
        <v>10681</v>
      </c>
      <c r="O9941" s="149" t="s">
        <v>1506</v>
      </c>
      <c r="P9941" s="149" t="s">
        <v>9403</v>
      </c>
      <c r="Q9941" s="150" t="s">
        <v>10106</v>
      </c>
      <c r="R9941" s="189">
        <v>8.879999999999999</v>
      </c>
    </row>
    <row r="9942" spans="1:18" x14ac:dyDescent="0.25">
      <c r="A9942" s="132">
        <v>1093724</v>
      </c>
      <c r="B9942" s="145" t="s">
        <v>1765</v>
      </c>
      <c r="C9942" s="132">
        <v>6</v>
      </c>
      <c r="D9942" s="132">
        <v>552</v>
      </c>
      <c r="E9942" s="186" t="s">
        <v>21</v>
      </c>
      <c r="F9942" s="132">
        <v>783</v>
      </c>
      <c r="G9942" s="132" t="s">
        <v>20</v>
      </c>
      <c r="H9942" s="132">
        <v>40</v>
      </c>
      <c r="I9942" s="132">
        <v>1</v>
      </c>
      <c r="J9942" s="133">
        <v>1.35</v>
      </c>
      <c r="K9942" s="133">
        <v>0.9</v>
      </c>
      <c r="L9942" s="133">
        <v>1.54</v>
      </c>
      <c r="M9942" s="134" t="str">
        <f t="shared" si="155"/>
        <v>P</v>
      </c>
      <c r="N9942" s="173" t="s">
        <v>10681</v>
      </c>
      <c r="O9942" s="146" t="s">
        <v>1506</v>
      </c>
      <c r="P9942" s="146" t="s">
        <v>9403</v>
      </c>
      <c r="Q9942" s="147" t="s">
        <v>10106</v>
      </c>
      <c r="R9942" s="187">
        <v>5.4</v>
      </c>
    </row>
    <row r="9943" spans="1:18" x14ac:dyDescent="0.25">
      <c r="A9943" s="135">
        <v>1093726</v>
      </c>
      <c r="B9943" s="148" t="s">
        <v>1761</v>
      </c>
      <c r="C9943" s="135">
        <v>6</v>
      </c>
      <c r="D9943" s="135">
        <v>522</v>
      </c>
      <c r="E9943" s="188" t="s">
        <v>21</v>
      </c>
      <c r="F9943" s="135">
        <v>783</v>
      </c>
      <c r="G9943" s="135" t="s">
        <v>20</v>
      </c>
      <c r="H9943" s="135">
        <v>40</v>
      </c>
      <c r="I9943" s="135">
        <v>1</v>
      </c>
      <c r="J9943" s="136">
        <v>1.35</v>
      </c>
      <c r="K9943" s="136">
        <v>0.9</v>
      </c>
      <c r="L9943" s="136">
        <v>1.54</v>
      </c>
      <c r="M9943" s="137" t="str">
        <f t="shared" si="155"/>
        <v>P</v>
      </c>
      <c r="N9943" s="174" t="s">
        <v>10681</v>
      </c>
      <c r="O9943" s="149" t="s">
        <v>1506</v>
      </c>
      <c r="P9943" s="149" t="s">
        <v>9403</v>
      </c>
      <c r="Q9943" s="150" t="s">
        <v>10106</v>
      </c>
      <c r="R9943" s="189">
        <v>5.22</v>
      </c>
    </row>
    <row r="9944" spans="1:18" x14ac:dyDescent="0.25">
      <c r="A9944" s="132">
        <v>1093727</v>
      </c>
      <c r="B9944" s="145" t="s">
        <v>1764</v>
      </c>
      <c r="C9944" s="132">
        <v>6</v>
      </c>
      <c r="D9944" s="132">
        <v>522</v>
      </c>
      <c r="E9944" s="186" t="s">
        <v>21</v>
      </c>
      <c r="F9944" s="132">
        <v>783</v>
      </c>
      <c r="G9944" s="132" t="s">
        <v>20</v>
      </c>
      <c r="H9944" s="132">
        <v>40</v>
      </c>
      <c r="I9944" s="132">
        <v>1</v>
      </c>
      <c r="J9944" s="133">
        <v>1.35</v>
      </c>
      <c r="K9944" s="133">
        <v>0.9</v>
      </c>
      <c r="L9944" s="133">
        <v>1.54</v>
      </c>
      <c r="M9944" s="134" t="str">
        <f t="shared" si="155"/>
        <v>P</v>
      </c>
      <c r="N9944" s="173" t="s">
        <v>10681</v>
      </c>
      <c r="O9944" s="146" t="s">
        <v>1506</v>
      </c>
      <c r="P9944" s="146" t="s">
        <v>9403</v>
      </c>
      <c r="Q9944" s="147" t="s">
        <v>10106</v>
      </c>
      <c r="R9944" s="187">
        <v>4.92</v>
      </c>
    </row>
    <row r="9945" spans="1:18" x14ac:dyDescent="0.25">
      <c r="A9945" s="135">
        <v>1093728</v>
      </c>
      <c r="B9945" s="148" t="s">
        <v>1760</v>
      </c>
      <c r="C9945" s="135">
        <v>6</v>
      </c>
      <c r="D9945" s="135">
        <v>522</v>
      </c>
      <c r="E9945" s="188" t="s">
        <v>21</v>
      </c>
      <c r="F9945" s="135">
        <v>696</v>
      </c>
      <c r="G9945" s="135" t="s">
        <v>20</v>
      </c>
      <c r="H9945" s="135">
        <v>40</v>
      </c>
      <c r="I9945" s="135">
        <v>1</v>
      </c>
      <c r="J9945" s="136">
        <v>1.35</v>
      </c>
      <c r="K9945" s="136">
        <v>0.9</v>
      </c>
      <c r="L9945" s="136">
        <v>1.54</v>
      </c>
      <c r="M9945" s="137" t="str">
        <f t="shared" si="155"/>
        <v>P</v>
      </c>
      <c r="N9945" s="172" t="s">
        <v>10681</v>
      </c>
      <c r="O9945" s="149" t="s">
        <v>1506</v>
      </c>
      <c r="P9945" s="149" t="s">
        <v>9403</v>
      </c>
      <c r="Q9945" s="150" t="s">
        <v>10106</v>
      </c>
      <c r="R9945" s="189">
        <v>5.34</v>
      </c>
    </row>
    <row r="9946" spans="1:18" x14ac:dyDescent="0.25">
      <c r="A9946" s="132">
        <v>1093730</v>
      </c>
      <c r="B9946" s="145" t="s">
        <v>216</v>
      </c>
      <c r="C9946" s="132">
        <v>6</v>
      </c>
      <c r="D9946" s="132">
        <v>522</v>
      </c>
      <c r="E9946" s="186" t="s">
        <v>21</v>
      </c>
      <c r="F9946" s="132">
        <v>756</v>
      </c>
      <c r="G9946" s="132" t="s">
        <v>20</v>
      </c>
      <c r="H9946" s="132">
        <v>40</v>
      </c>
      <c r="I9946" s="132">
        <v>1</v>
      </c>
      <c r="J9946" s="133">
        <v>1.33</v>
      </c>
      <c r="K9946" s="133">
        <v>0.91</v>
      </c>
      <c r="L9946" s="133">
        <v>1.55</v>
      </c>
      <c r="M9946" s="134" t="str">
        <f t="shared" si="155"/>
        <v>P</v>
      </c>
      <c r="N9946" s="171" t="s">
        <v>10681</v>
      </c>
      <c r="O9946" s="146" t="s">
        <v>1506</v>
      </c>
      <c r="P9946" s="146" t="s">
        <v>9403</v>
      </c>
      <c r="Q9946" s="147" t="s">
        <v>10106</v>
      </c>
      <c r="R9946" s="187">
        <v>5.0999999999999996</v>
      </c>
    </row>
    <row r="9947" spans="1:18" x14ac:dyDescent="0.25">
      <c r="A9947" s="135">
        <v>1093732</v>
      </c>
      <c r="B9947" s="148" t="s">
        <v>1948</v>
      </c>
      <c r="C9947" s="135">
        <v>6</v>
      </c>
      <c r="D9947" s="135">
        <v>1210</v>
      </c>
      <c r="E9947" s="188" t="s">
        <v>21</v>
      </c>
      <c r="F9947" s="135">
        <v>1430</v>
      </c>
      <c r="G9947" s="135" t="s">
        <v>20</v>
      </c>
      <c r="H9947" s="135">
        <v>45</v>
      </c>
      <c r="I9947" s="135">
        <v>2</v>
      </c>
      <c r="J9947" s="136">
        <v>1.23</v>
      </c>
      <c r="K9947" s="136">
        <v>0.81</v>
      </c>
      <c r="L9947" s="136">
        <v>0.92</v>
      </c>
      <c r="M9947" s="137" t="str">
        <f t="shared" si="155"/>
        <v>P</v>
      </c>
      <c r="N9947" s="172" t="s">
        <v>10681</v>
      </c>
      <c r="O9947" s="149" t="s">
        <v>1506</v>
      </c>
      <c r="P9947" s="149" t="s">
        <v>10455</v>
      </c>
      <c r="Q9947" s="150" t="s">
        <v>10106</v>
      </c>
      <c r="R9947" s="189">
        <v>5.28</v>
      </c>
    </row>
    <row r="9948" spans="1:18" x14ac:dyDescent="0.25">
      <c r="A9948" s="132">
        <v>1093751</v>
      </c>
      <c r="B9948" s="145" t="s">
        <v>8093</v>
      </c>
      <c r="C9948" s="132">
        <v>4</v>
      </c>
      <c r="D9948" s="132" t="s">
        <v>20</v>
      </c>
      <c r="E9948" s="186" t="s">
        <v>20</v>
      </c>
      <c r="F9948" s="132" t="s">
        <v>20</v>
      </c>
      <c r="G9948" s="132" t="s">
        <v>21</v>
      </c>
      <c r="H9948" s="132" t="s">
        <v>21</v>
      </c>
      <c r="I9948" s="132" t="s">
        <v>21</v>
      </c>
      <c r="J9948" s="133">
        <v>5.15</v>
      </c>
      <c r="K9948" s="133">
        <v>3.9</v>
      </c>
      <c r="L9948" s="133">
        <v>2.02</v>
      </c>
      <c r="M9948" s="134" t="str">
        <f t="shared" si="155"/>
        <v>P</v>
      </c>
      <c r="N9948" s="171" t="s">
        <v>10682</v>
      </c>
      <c r="O9948" s="146" t="s">
        <v>1500</v>
      </c>
      <c r="P9948" s="146" t="s">
        <v>9428</v>
      </c>
      <c r="Q9948" s="147" t="s">
        <v>10519</v>
      </c>
      <c r="R9948" s="187">
        <v>14.04</v>
      </c>
    </row>
    <row r="9949" spans="1:18" x14ac:dyDescent="0.25">
      <c r="A9949" s="135">
        <v>1093754</v>
      </c>
      <c r="B9949" s="148" t="s">
        <v>8094</v>
      </c>
      <c r="C9949" s="135">
        <v>4</v>
      </c>
      <c r="D9949" s="135" t="s">
        <v>20</v>
      </c>
      <c r="E9949" s="188" t="s">
        <v>20</v>
      </c>
      <c r="F9949" s="135" t="s">
        <v>20</v>
      </c>
      <c r="G9949" s="135" t="s">
        <v>21</v>
      </c>
      <c r="H9949" s="135" t="s">
        <v>21</v>
      </c>
      <c r="I9949" s="135" t="s">
        <v>21</v>
      </c>
      <c r="J9949" s="136">
        <v>5.55</v>
      </c>
      <c r="K9949" s="136">
        <v>4.1500000000000004</v>
      </c>
      <c r="L9949" s="136">
        <v>2.0299999999999998</v>
      </c>
      <c r="M9949" s="137" t="str">
        <f t="shared" si="155"/>
        <v>P</v>
      </c>
      <c r="N9949" s="172" t="s">
        <v>10682</v>
      </c>
      <c r="O9949" s="149" t="s">
        <v>1500</v>
      </c>
      <c r="P9949" s="149" t="s">
        <v>9428</v>
      </c>
      <c r="Q9949" s="150" t="s">
        <v>10519</v>
      </c>
      <c r="R9949" s="189">
        <v>15</v>
      </c>
    </row>
    <row r="9950" spans="1:18" x14ac:dyDescent="0.25">
      <c r="A9950" s="132">
        <v>1093758</v>
      </c>
      <c r="B9950" s="145" t="s">
        <v>8095</v>
      </c>
      <c r="C9950" s="132">
        <v>4</v>
      </c>
      <c r="D9950" s="132" t="s">
        <v>20</v>
      </c>
      <c r="E9950" s="186" t="s">
        <v>20</v>
      </c>
      <c r="F9950" s="132" t="s">
        <v>20</v>
      </c>
      <c r="G9950" s="132" t="s">
        <v>21</v>
      </c>
      <c r="H9950" s="132" t="s">
        <v>21</v>
      </c>
      <c r="I9950" s="132" t="s">
        <v>21</v>
      </c>
      <c r="J9950" s="133">
        <v>4.62</v>
      </c>
      <c r="K9950" s="133">
        <v>3.48</v>
      </c>
      <c r="L9950" s="133">
        <v>2.0499999999999998</v>
      </c>
      <c r="M9950" s="134" t="str">
        <f t="shared" si="155"/>
        <v>P</v>
      </c>
      <c r="N9950" s="171" t="s">
        <v>10682</v>
      </c>
      <c r="O9950" s="146" t="s">
        <v>1500</v>
      </c>
      <c r="P9950" s="146" t="s">
        <v>9428</v>
      </c>
      <c r="Q9950" s="147" t="s">
        <v>10519</v>
      </c>
      <c r="R9950" s="187">
        <v>6.92</v>
      </c>
    </row>
    <row r="9951" spans="1:18" x14ac:dyDescent="0.25">
      <c r="A9951" s="135">
        <v>1093759</v>
      </c>
      <c r="B9951" s="148" t="s">
        <v>8096</v>
      </c>
      <c r="C9951" s="135">
        <v>1</v>
      </c>
      <c r="D9951" s="135" t="s">
        <v>20</v>
      </c>
      <c r="E9951" s="188" t="s">
        <v>20</v>
      </c>
      <c r="F9951" s="135" t="s">
        <v>20</v>
      </c>
      <c r="G9951" s="135" t="s">
        <v>20</v>
      </c>
      <c r="H9951" s="135" t="s">
        <v>20</v>
      </c>
      <c r="I9951" s="135" t="s">
        <v>20</v>
      </c>
      <c r="J9951" s="136">
        <v>2.33</v>
      </c>
      <c r="K9951" s="136">
        <v>1.92</v>
      </c>
      <c r="L9951" s="136">
        <v>0.44</v>
      </c>
      <c r="M9951" s="137" t="str">
        <f t="shared" si="155"/>
        <v>P</v>
      </c>
      <c r="N9951" s="172" t="s">
        <v>10682</v>
      </c>
      <c r="O9951" s="149" t="s">
        <v>1506</v>
      </c>
      <c r="P9951" s="149" t="s">
        <v>9565</v>
      </c>
      <c r="Q9951" s="150" t="s">
        <v>10519</v>
      </c>
      <c r="R9951" s="189">
        <v>0.2</v>
      </c>
    </row>
    <row r="9952" spans="1:18" x14ac:dyDescent="0.25">
      <c r="A9952" s="132">
        <v>1093761</v>
      </c>
      <c r="B9952" s="145" t="s">
        <v>8097</v>
      </c>
      <c r="C9952" s="132">
        <v>1</v>
      </c>
      <c r="D9952" s="132" t="s">
        <v>20</v>
      </c>
      <c r="E9952" s="186" t="s">
        <v>20</v>
      </c>
      <c r="F9952" s="132" t="s">
        <v>20</v>
      </c>
      <c r="G9952" s="132" t="s">
        <v>20</v>
      </c>
      <c r="H9952" s="132" t="s">
        <v>20</v>
      </c>
      <c r="I9952" s="132" t="s">
        <v>20</v>
      </c>
      <c r="J9952" s="133">
        <v>2.33</v>
      </c>
      <c r="K9952" s="133">
        <v>1.92</v>
      </c>
      <c r="L9952" s="133">
        <v>0.5</v>
      </c>
      <c r="M9952" s="134" t="str">
        <f t="shared" si="155"/>
        <v>P</v>
      </c>
      <c r="N9952" s="171" t="s">
        <v>10682</v>
      </c>
      <c r="O9952" s="146" t="s">
        <v>1506</v>
      </c>
      <c r="P9952" s="146" t="s">
        <v>9565</v>
      </c>
      <c r="Q9952" s="147" t="s">
        <v>10519</v>
      </c>
      <c r="R9952" s="187">
        <v>0.2</v>
      </c>
    </row>
    <row r="9953" spans="1:18" x14ac:dyDescent="0.25">
      <c r="A9953" s="135">
        <v>1093762</v>
      </c>
      <c r="B9953" s="148" t="s">
        <v>8098</v>
      </c>
      <c r="C9953" s="135">
        <v>4</v>
      </c>
      <c r="D9953" s="135" t="s">
        <v>20</v>
      </c>
      <c r="E9953" s="188" t="s">
        <v>20</v>
      </c>
      <c r="F9953" s="135" t="s">
        <v>20</v>
      </c>
      <c r="G9953" s="135" t="s">
        <v>21</v>
      </c>
      <c r="H9953" s="135" t="s">
        <v>21</v>
      </c>
      <c r="I9953" s="135" t="s">
        <v>21</v>
      </c>
      <c r="J9953" s="136">
        <v>4.62</v>
      </c>
      <c r="K9953" s="136">
        <v>3.48</v>
      </c>
      <c r="L9953" s="136">
        <v>2.0499999999999998</v>
      </c>
      <c r="M9953" s="137" t="str">
        <f t="shared" si="155"/>
        <v>P</v>
      </c>
      <c r="N9953" s="172" t="s">
        <v>10682</v>
      </c>
      <c r="O9953" s="149" t="s">
        <v>1500</v>
      </c>
      <c r="P9953" s="149" t="s">
        <v>9428</v>
      </c>
      <c r="Q9953" s="150" t="s">
        <v>10519</v>
      </c>
      <c r="R9953" s="189">
        <v>7.08</v>
      </c>
    </row>
    <row r="9954" spans="1:18" x14ac:dyDescent="0.25">
      <c r="A9954" s="132">
        <v>1093763</v>
      </c>
      <c r="B9954" s="145" t="s">
        <v>8099</v>
      </c>
      <c r="C9954" s="132">
        <v>1</v>
      </c>
      <c r="D9954" s="132" t="s">
        <v>20</v>
      </c>
      <c r="E9954" s="186" t="s">
        <v>20</v>
      </c>
      <c r="F9954" s="132" t="s">
        <v>20</v>
      </c>
      <c r="G9954" s="132" t="s">
        <v>20</v>
      </c>
      <c r="H9954" s="132" t="s">
        <v>20</v>
      </c>
      <c r="I9954" s="132" t="s">
        <v>20</v>
      </c>
      <c r="J9954" s="133">
        <v>2.33</v>
      </c>
      <c r="K9954" s="133">
        <v>1.92</v>
      </c>
      <c r="L9954" s="133">
        <v>0.47</v>
      </c>
      <c r="M9954" s="134" t="str">
        <f t="shared" si="155"/>
        <v>P</v>
      </c>
      <c r="N9954" s="171" t="s">
        <v>10682</v>
      </c>
      <c r="O9954" s="146" t="s">
        <v>1506</v>
      </c>
      <c r="P9954" s="146" t="s">
        <v>9565</v>
      </c>
      <c r="Q9954" s="147" t="s">
        <v>10519</v>
      </c>
      <c r="R9954" s="187">
        <v>0.2</v>
      </c>
    </row>
    <row r="9955" spans="1:18" x14ac:dyDescent="0.25">
      <c r="A9955" s="135">
        <v>1093765</v>
      </c>
      <c r="B9955" s="148" t="s">
        <v>8100</v>
      </c>
      <c r="C9955" s="135">
        <v>1</v>
      </c>
      <c r="D9955" s="135" t="s">
        <v>20</v>
      </c>
      <c r="E9955" s="188" t="s">
        <v>20</v>
      </c>
      <c r="F9955" s="135" t="s">
        <v>20</v>
      </c>
      <c r="G9955" s="135" t="s">
        <v>20</v>
      </c>
      <c r="H9955" s="135" t="s">
        <v>20</v>
      </c>
      <c r="I9955" s="135" t="s">
        <v>20</v>
      </c>
      <c r="J9955" s="136">
        <v>2.33</v>
      </c>
      <c r="K9955" s="136">
        <v>1.92</v>
      </c>
      <c r="L9955" s="136">
        <v>0.41</v>
      </c>
      <c r="M9955" s="137" t="str">
        <f t="shared" si="155"/>
        <v>P</v>
      </c>
      <c r="N9955" s="172" t="s">
        <v>10682</v>
      </c>
      <c r="O9955" s="149" t="s">
        <v>1506</v>
      </c>
      <c r="P9955" s="149" t="s">
        <v>9565</v>
      </c>
      <c r="Q9955" s="150" t="s">
        <v>10519</v>
      </c>
      <c r="R9955" s="189">
        <v>0.2</v>
      </c>
    </row>
    <row r="9956" spans="1:18" x14ac:dyDescent="0.25">
      <c r="A9956" s="132">
        <v>1093766</v>
      </c>
      <c r="B9956" s="145" t="s">
        <v>8101</v>
      </c>
      <c r="C9956" s="132">
        <v>4</v>
      </c>
      <c r="D9956" s="132" t="s">
        <v>20</v>
      </c>
      <c r="E9956" s="186" t="s">
        <v>20</v>
      </c>
      <c r="F9956" s="132" t="s">
        <v>20</v>
      </c>
      <c r="G9956" s="132" t="s">
        <v>21</v>
      </c>
      <c r="H9956" s="132" t="s">
        <v>21</v>
      </c>
      <c r="I9956" s="132" t="s">
        <v>21</v>
      </c>
      <c r="J9956" s="133">
        <v>4.62</v>
      </c>
      <c r="K9956" s="133">
        <v>3.48</v>
      </c>
      <c r="L9956" s="133">
        <v>2.0499999999999998</v>
      </c>
      <c r="M9956" s="134" t="str">
        <f t="shared" si="155"/>
        <v>P</v>
      </c>
      <c r="N9956" s="171" t="s">
        <v>10682</v>
      </c>
      <c r="O9956" s="146" t="s">
        <v>1500</v>
      </c>
      <c r="P9956" s="146" t="s">
        <v>9428</v>
      </c>
      <c r="Q9956" s="147" t="s">
        <v>10519</v>
      </c>
      <c r="R9956" s="187">
        <v>6.96</v>
      </c>
    </row>
    <row r="9957" spans="1:18" x14ac:dyDescent="0.25">
      <c r="A9957" s="135">
        <v>1093768</v>
      </c>
      <c r="B9957" s="148" t="s">
        <v>8102</v>
      </c>
      <c r="C9957" s="135">
        <v>4</v>
      </c>
      <c r="D9957" s="135" t="s">
        <v>20</v>
      </c>
      <c r="E9957" s="188" t="s">
        <v>20</v>
      </c>
      <c r="F9957" s="135" t="s">
        <v>20</v>
      </c>
      <c r="G9957" s="135" t="s">
        <v>21</v>
      </c>
      <c r="H9957" s="135" t="s">
        <v>21</v>
      </c>
      <c r="I9957" s="135" t="s">
        <v>21</v>
      </c>
      <c r="J9957" s="136">
        <v>4.62</v>
      </c>
      <c r="K9957" s="136">
        <v>3.48</v>
      </c>
      <c r="L9957" s="136">
        <v>2.0499999999999998</v>
      </c>
      <c r="M9957" s="137" t="str">
        <f t="shared" si="155"/>
        <v>P</v>
      </c>
      <c r="N9957" s="172" t="s">
        <v>10682</v>
      </c>
      <c r="O9957" s="149" t="s">
        <v>1500</v>
      </c>
      <c r="P9957" s="149" t="s">
        <v>9428</v>
      </c>
      <c r="Q9957" s="150" t="s">
        <v>10519</v>
      </c>
      <c r="R9957" s="189">
        <v>7.08</v>
      </c>
    </row>
    <row r="9958" spans="1:18" x14ac:dyDescent="0.25">
      <c r="A9958" s="132">
        <v>1093770</v>
      </c>
      <c r="B9958" s="145" t="s">
        <v>8103</v>
      </c>
      <c r="C9958" s="132">
        <v>4</v>
      </c>
      <c r="D9958" s="132" t="s">
        <v>20</v>
      </c>
      <c r="E9958" s="186" t="s">
        <v>20</v>
      </c>
      <c r="F9958" s="132" t="s">
        <v>20</v>
      </c>
      <c r="G9958" s="132" t="s">
        <v>21</v>
      </c>
      <c r="H9958" s="132" t="s">
        <v>21</v>
      </c>
      <c r="I9958" s="132" t="s">
        <v>21</v>
      </c>
      <c r="J9958" s="133">
        <v>4.62</v>
      </c>
      <c r="K9958" s="133">
        <v>3.48</v>
      </c>
      <c r="L9958" s="133">
        <v>2.0499999999999998</v>
      </c>
      <c r="M9958" s="134" t="str">
        <f t="shared" si="155"/>
        <v>P</v>
      </c>
      <c r="N9958" s="171" t="s">
        <v>10682</v>
      </c>
      <c r="O9958" s="146" t="s">
        <v>1500</v>
      </c>
      <c r="P9958" s="146" t="s">
        <v>9428</v>
      </c>
      <c r="Q9958" s="147" t="s">
        <v>10519</v>
      </c>
      <c r="R9958" s="187">
        <v>7.12</v>
      </c>
    </row>
    <row r="9959" spans="1:18" x14ac:dyDescent="0.25">
      <c r="A9959" s="135">
        <v>1093782</v>
      </c>
      <c r="B9959" s="148" t="s">
        <v>10541</v>
      </c>
      <c r="C9959" s="135">
        <v>1</v>
      </c>
      <c r="D9959" s="135" t="s">
        <v>20</v>
      </c>
      <c r="E9959" s="188" t="s">
        <v>20</v>
      </c>
      <c r="F9959" s="135" t="s">
        <v>20</v>
      </c>
      <c r="G9959" s="135" t="s">
        <v>20</v>
      </c>
      <c r="H9959" s="135" t="s">
        <v>20</v>
      </c>
      <c r="I9959" s="135" t="s">
        <v>20</v>
      </c>
      <c r="J9959" s="136">
        <v>1.9</v>
      </c>
      <c r="K9959" s="136">
        <v>0.5</v>
      </c>
      <c r="L9959" s="136">
        <v>2.1</v>
      </c>
      <c r="M9959" s="137" t="str">
        <f t="shared" si="155"/>
        <v>P</v>
      </c>
      <c r="N9959" s="172" t="s">
        <v>10682</v>
      </c>
      <c r="O9959" s="149" t="s">
        <v>1506</v>
      </c>
      <c r="P9959" s="149" t="s">
        <v>9501</v>
      </c>
      <c r="Q9959" s="150" t="s">
        <v>10519</v>
      </c>
      <c r="R9959" s="189">
        <v>1.95</v>
      </c>
    </row>
    <row r="9960" spans="1:18" x14ac:dyDescent="0.25">
      <c r="A9960" s="132">
        <v>1093783</v>
      </c>
      <c r="B9960" s="145" t="s">
        <v>8104</v>
      </c>
      <c r="C9960" s="132">
        <v>4</v>
      </c>
      <c r="D9960" s="132" t="s">
        <v>20</v>
      </c>
      <c r="E9960" s="186" t="s">
        <v>20</v>
      </c>
      <c r="F9960" s="132" t="s">
        <v>20</v>
      </c>
      <c r="G9960" s="132" t="s">
        <v>20</v>
      </c>
      <c r="H9960" s="132" t="s">
        <v>20</v>
      </c>
      <c r="I9960" s="132" t="s">
        <v>20</v>
      </c>
      <c r="J9960" s="133">
        <v>4.13</v>
      </c>
      <c r="K9960" s="133">
        <v>2.48</v>
      </c>
      <c r="L9960" s="133">
        <v>1.62</v>
      </c>
      <c r="M9960" s="134" t="str">
        <f t="shared" si="155"/>
        <v>P</v>
      </c>
      <c r="N9960" s="171" t="s">
        <v>10682</v>
      </c>
      <c r="O9960" s="146" t="s">
        <v>3927</v>
      </c>
      <c r="P9960" s="146" t="s">
        <v>10084</v>
      </c>
      <c r="Q9960" s="147" t="s">
        <v>10519</v>
      </c>
      <c r="R9960" s="187">
        <v>9.16</v>
      </c>
    </row>
    <row r="9961" spans="1:18" x14ac:dyDescent="0.25">
      <c r="A9961" s="135">
        <v>1093785</v>
      </c>
      <c r="B9961" s="148" t="s">
        <v>8105</v>
      </c>
      <c r="C9961" s="135">
        <v>4</v>
      </c>
      <c r="D9961" s="135" t="s">
        <v>20</v>
      </c>
      <c r="E9961" s="188" t="s">
        <v>20</v>
      </c>
      <c r="F9961" s="135" t="s">
        <v>20</v>
      </c>
      <c r="G9961" s="135" t="s">
        <v>20</v>
      </c>
      <c r="H9961" s="135" t="s">
        <v>20</v>
      </c>
      <c r="I9961" s="135" t="s">
        <v>20</v>
      </c>
      <c r="J9961" s="136">
        <v>4.13</v>
      </c>
      <c r="K9961" s="136">
        <v>2.48</v>
      </c>
      <c r="L9961" s="136">
        <v>1.62</v>
      </c>
      <c r="M9961" s="137" t="str">
        <f t="shared" si="155"/>
        <v>P</v>
      </c>
      <c r="N9961" s="172" t="s">
        <v>10682</v>
      </c>
      <c r="O9961" s="149" t="s">
        <v>3927</v>
      </c>
      <c r="P9961" s="149" t="s">
        <v>10084</v>
      </c>
      <c r="Q9961" s="150" t="s">
        <v>10519</v>
      </c>
      <c r="R9961" s="189">
        <v>9.16</v>
      </c>
    </row>
    <row r="9962" spans="1:18" x14ac:dyDescent="0.25">
      <c r="A9962" s="132">
        <v>1093786</v>
      </c>
      <c r="B9962" s="145" t="s">
        <v>8106</v>
      </c>
      <c r="C9962" s="132">
        <v>4</v>
      </c>
      <c r="D9962" s="132" t="s">
        <v>20</v>
      </c>
      <c r="E9962" s="186" t="s">
        <v>20</v>
      </c>
      <c r="F9962" s="132" t="s">
        <v>20</v>
      </c>
      <c r="G9962" s="132" t="s">
        <v>20</v>
      </c>
      <c r="H9962" s="132" t="s">
        <v>20</v>
      </c>
      <c r="I9962" s="132" t="s">
        <v>20</v>
      </c>
      <c r="J9962" s="133">
        <v>4.13</v>
      </c>
      <c r="K9962" s="133">
        <v>2.48</v>
      </c>
      <c r="L9962" s="133">
        <v>1.62</v>
      </c>
      <c r="M9962" s="134" t="str">
        <f t="shared" si="155"/>
        <v>P</v>
      </c>
      <c r="N9962" s="171" t="s">
        <v>10682</v>
      </c>
      <c r="O9962" s="146" t="s">
        <v>3927</v>
      </c>
      <c r="P9962" s="146" t="s">
        <v>10084</v>
      </c>
      <c r="Q9962" s="147" t="s">
        <v>10519</v>
      </c>
      <c r="R9962" s="187">
        <v>9.16</v>
      </c>
    </row>
    <row r="9963" spans="1:18" x14ac:dyDescent="0.25">
      <c r="A9963" s="135">
        <v>1093793</v>
      </c>
      <c r="B9963" s="148" t="s">
        <v>10542</v>
      </c>
      <c r="C9963" s="135">
        <v>1</v>
      </c>
      <c r="D9963" s="135" t="s">
        <v>20</v>
      </c>
      <c r="E9963" s="188" t="s">
        <v>20</v>
      </c>
      <c r="F9963" s="135" t="s">
        <v>20</v>
      </c>
      <c r="G9963" s="135" t="s">
        <v>20</v>
      </c>
      <c r="H9963" s="135" t="s">
        <v>20</v>
      </c>
      <c r="I9963" s="135" t="s">
        <v>20</v>
      </c>
      <c r="J9963" s="136">
        <v>3.05</v>
      </c>
      <c r="K9963" s="136">
        <v>2.1800000000000002</v>
      </c>
      <c r="L9963" s="136">
        <v>0.15</v>
      </c>
      <c r="M9963" s="137" t="str">
        <f t="shared" si="155"/>
        <v>P</v>
      </c>
      <c r="N9963" s="172" t="s">
        <v>10682</v>
      </c>
      <c r="O9963" s="149" t="s">
        <v>1506</v>
      </c>
      <c r="P9963" s="149" t="s">
        <v>10580</v>
      </c>
      <c r="Q9963" s="150" t="s">
        <v>10519</v>
      </c>
      <c r="R9963" s="189">
        <v>19.63</v>
      </c>
    </row>
    <row r="9964" spans="1:18" x14ac:dyDescent="0.25">
      <c r="A9964" s="132">
        <v>1093800</v>
      </c>
      <c r="B9964" s="145" t="s">
        <v>9232</v>
      </c>
      <c r="C9964" s="132">
        <v>100</v>
      </c>
      <c r="D9964" s="132" t="s">
        <v>20</v>
      </c>
      <c r="E9964" s="186" t="s">
        <v>20</v>
      </c>
      <c r="F9964" s="132" t="s">
        <v>20</v>
      </c>
      <c r="G9964" s="132" t="s">
        <v>20</v>
      </c>
      <c r="H9964" s="132" t="s">
        <v>20</v>
      </c>
      <c r="I9964" s="132" t="s">
        <v>20</v>
      </c>
      <c r="J9964" s="133">
        <v>3.1</v>
      </c>
      <c r="K9964" s="133">
        <v>0.48</v>
      </c>
      <c r="L9964" s="133">
        <v>0.48</v>
      </c>
      <c r="M9964" s="134" t="str">
        <f t="shared" si="155"/>
        <v>P</v>
      </c>
      <c r="N9964" s="173" t="s">
        <v>10682</v>
      </c>
      <c r="O9964" s="146" t="s">
        <v>1500</v>
      </c>
      <c r="P9964" s="146" t="s">
        <v>9456</v>
      </c>
      <c r="Q9964" s="147" t="s">
        <v>10519</v>
      </c>
      <c r="R9964" s="187">
        <v>5</v>
      </c>
    </row>
    <row r="9965" spans="1:18" x14ac:dyDescent="0.25">
      <c r="A9965" s="135">
        <v>1093801</v>
      </c>
      <c r="B9965" s="148" t="s">
        <v>9233</v>
      </c>
      <c r="C9965" s="135">
        <v>6</v>
      </c>
      <c r="D9965" s="135" t="s">
        <v>20</v>
      </c>
      <c r="E9965" s="188" t="s">
        <v>20</v>
      </c>
      <c r="F9965" s="135" t="s">
        <v>20</v>
      </c>
      <c r="G9965" s="135" t="s">
        <v>20</v>
      </c>
      <c r="H9965" s="135" t="s">
        <v>20</v>
      </c>
      <c r="I9965" s="135" t="s">
        <v>20</v>
      </c>
      <c r="J9965" s="136">
        <v>2.8</v>
      </c>
      <c r="K9965" s="136">
        <v>1.9</v>
      </c>
      <c r="L9965" s="136">
        <v>0.48</v>
      </c>
      <c r="M9965" s="137" t="str">
        <f t="shared" si="155"/>
        <v>P</v>
      </c>
      <c r="N9965" s="172" t="s">
        <v>10682</v>
      </c>
      <c r="O9965" s="149" t="s">
        <v>1500</v>
      </c>
      <c r="P9965" s="149" t="s">
        <v>9456</v>
      </c>
      <c r="Q9965" s="150" t="s">
        <v>10519</v>
      </c>
      <c r="R9965" s="189">
        <v>4.1865671641791042</v>
      </c>
    </row>
    <row r="9966" spans="1:18" x14ac:dyDescent="0.25">
      <c r="A9966" s="132">
        <v>1093802</v>
      </c>
      <c r="B9966" s="145" t="s">
        <v>9234</v>
      </c>
      <c r="C9966" s="132">
        <v>1000</v>
      </c>
      <c r="D9966" s="132" t="s">
        <v>20</v>
      </c>
      <c r="E9966" s="186" t="s">
        <v>20</v>
      </c>
      <c r="F9966" s="132" t="s">
        <v>20</v>
      </c>
      <c r="G9966" s="132" t="s">
        <v>20</v>
      </c>
      <c r="H9966" s="132" t="s">
        <v>20</v>
      </c>
      <c r="I9966" s="132" t="s">
        <v>20</v>
      </c>
      <c r="J9966" s="133">
        <v>1.4</v>
      </c>
      <c r="K9966" s="133">
        <v>1.4</v>
      </c>
      <c r="L9966" s="133">
        <v>0.43</v>
      </c>
      <c r="M9966" s="134" t="str">
        <f t="shared" si="155"/>
        <v>P</v>
      </c>
      <c r="N9966" s="173" t="s">
        <v>10682</v>
      </c>
      <c r="O9966" s="146" t="s">
        <v>1506</v>
      </c>
      <c r="P9966" s="146" t="s">
        <v>9526</v>
      </c>
      <c r="Q9966" s="147" t="s">
        <v>10519</v>
      </c>
      <c r="R9966" s="187">
        <v>30</v>
      </c>
    </row>
    <row r="9967" spans="1:18" x14ac:dyDescent="0.25">
      <c r="A9967" s="135">
        <v>1093804</v>
      </c>
      <c r="B9967" s="148" t="s">
        <v>222</v>
      </c>
      <c r="C9967" s="135">
        <v>6</v>
      </c>
      <c r="D9967" s="135">
        <v>312</v>
      </c>
      <c r="E9967" s="188" t="s">
        <v>21</v>
      </c>
      <c r="F9967" s="135">
        <v>468</v>
      </c>
      <c r="G9967" s="135" t="s">
        <v>20</v>
      </c>
      <c r="H9967" s="135" t="s">
        <v>20</v>
      </c>
      <c r="I9967" s="135" t="s">
        <v>20</v>
      </c>
      <c r="J9967" s="136">
        <v>1.68</v>
      </c>
      <c r="K9967" s="136">
        <v>1.21</v>
      </c>
      <c r="L9967" s="136">
        <v>1.55</v>
      </c>
      <c r="M9967" s="137" t="str">
        <f t="shared" si="155"/>
        <v>P</v>
      </c>
      <c r="N9967" s="172" t="s">
        <v>10681</v>
      </c>
      <c r="O9967" s="149" t="s">
        <v>1578</v>
      </c>
      <c r="P9967" s="149" t="s">
        <v>10579</v>
      </c>
      <c r="Q9967" s="150" t="s">
        <v>10106</v>
      </c>
      <c r="R9967" s="189">
        <v>5.16</v>
      </c>
    </row>
    <row r="9968" spans="1:18" x14ac:dyDescent="0.25">
      <c r="A9968" s="132">
        <v>1093834</v>
      </c>
      <c r="B9968" s="145" t="s">
        <v>8107</v>
      </c>
      <c r="C9968" s="132">
        <v>6</v>
      </c>
      <c r="D9968" s="132">
        <v>288</v>
      </c>
      <c r="E9968" s="186" t="s">
        <v>21</v>
      </c>
      <c r="F9968" s="132">
        <v>360</v>
      </c>
      <c r="G9968" s="132" t="s">
        <v>20</v>
      </c>
      <c r="H9968" s="132">
        <v>16</v>
      </c>
      <c r="I9968" s="132">
        <v>1</v>
      </c>
      <c r="J9968" s="133">
        <v>2.5</v>
      </c>
      <c r="K9968" s="133">
        <v>1.25</v>
      </c>
      <c r="L9968" s="133">
        <v>1.35</v>
      </c>
      <c r="M9968" s="134" t="str">
        <f t="shared" si="155"/>
        <v>P</v>
      </c>
      <c r="N9968" s="171" t="s">
        <v>10682</v>
      </c>
      <c r="O9968" s="146" t="s">
        <v>1500</v>
      </c>
      <c r="P9968" s="146" t="s">
        <v>9440</v>
      </c>
      <c r="Q9968" s="147" t="s">
        <v>10519</v>
      </c>
      <c r="R9968" s="187">
        <v>3.84</v>
      </c>
    </row>
    <row r="9969" spans="1:18" x14ac:dyDescent="0.25">
      <c r="A9969" s="135">
        <v>1093845</v>
      </c>
      <c r="B9969" s="148" t="s">
        <v>8108</v>
      </c>
      <c r="C9969" s="135">
        <v>6</v>
      </c>
      <c r="D9969" s="135">
        <v>140</v>
      </c>
      <c r="E9969" s="188" t="s">
        <v>21</v>
      </c>
      <c r="F9969" s="135">
        <v>180</v>
      </c>
      <c r="G9969" s="135" t="s">
        <v>20</v>
      </c>
      <c r="H9969" s="135">
        <v>11</v>
      </c>
      <c r="I9969" s="135">
        <v>1</v>
      </c>
      <c r="J9969" s="136">
        <v>2.95</v>
      </c>
      <c r="K9969" s="136">
        <v>1.62</v>
      </c>
      <c r="L9969" s="136">
        <v>1.73</v>
      </c>
      <c r="M9969" s="137" t="str">
        <f t="shared" si="155"/>
        <v>P</v>
      </c>
      <c r="N9969" s="172" t="s">
        <v>10681</v>
      </c>
      <c r="O9969" s="149" t="s">
        <v>1506</v>
      </c>
      <c r="P9969" s="149" t="s">
        <v>9451</v>
      </c>
      <c r="Q9969" s="150" t="s">
        <v>10519</v>
      </c>
      <c r="R9969" s="189">
        <v>35.519999999999996</v>
      </c>
    </row>
    <row r="9970" spans="1:18" x14ac:dyDescent="0.25">
      <c r="A9970" s="132">
        <v>1093846</v>
      </c>
      <c r="B9970" s="145" t="s">
        <v>8109</v>
      </c>
      <c r="C9970" s="132">
        <v>100</v>
      </c>
      <c r="D9970" s="132">
        <v>192</v>
      </c>
      <c r="E9970" s="186" t="s">
        <v>20</v>
      </c>
      <c r="F9970" s="132" t="s">
        <v>20</v>
      </c>
      <c r="G9970" s="132" t="s">
        <v>20</v>
      </c>
      <c r="H9970" s="132" t="s">
        <v>20</v>
      </c>
      <c r="I9970" s="132" t="s">
        <v>20</v>
      </c>
      <c r="J9970" s="133">
        <v>1.1000000000000001</v>
      </c>
      <c r="K9970" s="133">
        <v>0.52</v>
      </c>
      <c r="L9970" s="133">
        <v>0.25</v>
      </c>
      <c r="M9970" s="134" t="str">
        <f t="shared" si="155"/>
        <v>P</v>
      </c>
      <c r="N9970" s="171" t="s">
        <v>10682</v>
      </c>
      <c r="O9970" s="146" t="s">
        <v>1506</v>
      </c>
      <c r="P9970" s="146" t="s">
        <v>9466</v>
      </c>
      <c r="Q9970" s="147" t="s">
        <v>10519</v>
      </c>
      <c r="R9970" s="187">
        <v>16</v>
      </c>
    </row>
    <row r="9971" spans="1:18" x14ac:dyDescent="0.25">
      <c r="A9971" s="135">
        <v>1093848</v>
      </c>
      <c r="B9971" s="148" t="s">
        <v>8110</v>
      </c>
      <c r="C9971" s="135">
        <v>2</v>
      </c>
      <c r="D9971" s="135">
        <v>50</v>
      </c>
      <c r="E9971" s="188" t="s">
        <v>20</v>
      </c>
      <c r="F9971" s="135">
        <v>60</v>
      </c>
      <c r="G9971" s="135" t="s">
        <v>20</v>
      </c>
      <c r="H9971" s="135" t="s">
        <v>20</v>
      </c>
      <c r="I9971" s="135" t="s">
        <v>20</v>
      </c>
      <c r="J9971" s="136">
        <v>4.5999999999999996</v>
      </c>
      <c r="K9971" s="136">
        <v>2</v>
      </c>
      <c r="L9971" s="136">
        <v>2</v>
      </c>
      <c r="M9971" s="137" t="str">
        <f t="shared" si="155"/>
        <v>P</v>
      </c>
      <c r="N9971" s="172" t="s">
        <v>10682</v>
      </c>
      <c r="O9971" s="149" t="s">
        <v>1506</v>
      </c>
      <c r="P9971" s="149" t="s">
        <v>9527</v>
      </c>
      <c r="Q9971" s="150" t="s">
        <v>10519</v>
      </c>
      <c r="R9971" s="189">
        <v>43.74</v>
      </c>
    </row>
    <row r="9972" spans="1:18" x14ac:dyDescent="0.25">
      <c r="A9972" s="132">
        <v>1093849</v>
      </c>
      <c r="B9972" s="145" t="s">
        <v>8111</v>
      </c>
      <c r="C9972" s="132">
        <v>2</v>
      </c>
      <c r="D9972" s="132">
        <v>20</v>
      </c>
      <c r="E9972" s="186" t="s">
        <v>21</v>
      </c>
      <c r="F9972" s="132">
        <v>21</v>
      </c>
      <c r="G9972" s="132" t="s">
        <v>21</v>
      </c>
      <c r="H9972" s="132" t="s">
        <v>21</v>
      </c>
      <c r="I9972" s="132" t="s">
        <v>21</v>
      </c>
      <c r="J9972" s="133">
        <v>10</v>
      </c>
      <c r="K9972" s="133">
        <v>2</v>
      </c>
      <c r="L9972" s="133">
        <v>2</v>
      </c>
      <c r="M9972" s="134" t="str">
        <f t="shared" si="155"/>
        <v>P</v>
      </c>
      <c r="N9972" s="171" t="s">
        <v>10682</v>
      </c>
      <c r="O9972" s="146" t="s">
        <v>1506</v>
      </c>
      <c r="P9972" s="146" t="s">
        <v>9527</v>
      </c>
      <c r="Q9972" s="147" t="s">
        <v>10519</v>
      </c>
      <c r="R9972" s="187">
        <v>43.42</v>
      </c>
    </row>
    <row r="9973" spans="1:18" x14ac:dyDescent="0.25">
      <c r="A9973" s="135">
        <v>1093862</v>
      </c>
      <c r="B9973" s="148" t="s">
        <v>8112</v>
      </c>
      <c r="C9973" s="135">
        <v>24</v>
      </c>
      <c r="D9973" s="135">
        <v>96</v>
      </c>
      <c r="E9973" s="188">
        <v>8</v>
      </c>
      <c r="F9973" s="135">
        <v>96</v>
      </c>
      <c r="G9973" s="135" t="s">
        <v>21</v>
      </c>
      <c r="H9973" s="135" t="s">
        <v>21</v>
      </c>
      <c r="I9973" s="135" t="s">
        <v>21</v>
      </c>
      <c r="J9973" s="136">
        <v>5</v>
      </c>
      <c r="K9973" s="136">
        <v>3.4</v>
      </c>
      <c r="L9973" s="136">
        <v>0.85</v>
      </c>
      <c r="M9973" s="137" t="str">
        <f t="shared" si="155"/>
        <v>P</v>
      </c>
      <c r="N9973" s="172" t="s">
        <v>10682</v>
      </c>
      <c r="O9973" s="149" t="s">
        <v>1614</v>
      </c>
      <c r="P9973" s="149" t="s">
        <v>9438</v>
      </c>
      <c r="Q9973" s="150" t="s">
        <v>10519</v>
      </c>
      <c r="R9973" s="189">
        <v>3.12</v>
      </c>
    </row>
    <row r="9974" spans="1:18" x14ac:dyDescent="0.25">
      <c r="A9974" s="132">
        <v>1093863</v>
      </c>
      <c r="B9974" s="145" t="s">
        <v>8113</v>
      </c>
      <c r="C9974" s="132">
        <v>3</v>
      </c>
      <c r="D9974" s="132">
        <v>1950</v>
      </c>
      <c r="E9974" s="186">
        <v>150</v>
      </c>
      <c r="F9974" s="132">
        <v>2550</v>
      </c>
      <c r="G9974" s="132" t="s">
        <v>21</v>
      </c>
      <c r="H9974" s="132" t="s">
        <v>21</v>
      </c>
      <c r="I9974" s="132" t="s">
        <v>21</v>
      </c>
      <c r="J9974" s="133">
        <v>1.8</v>
      </c>
      <c r="K9974" s="133">
        <v>1.8</v>
      </c>
      <c r="L9974" s="133">
        <v>0.17</v>
      </c>
      <c r="M9974" s="134" t="str">
        <f t="shared" si="155"/>
        <v>P</v>
      </c>
      <c r="N9974" s="171" t="s">
        <v>10682</v>
      </c>
      <c r="O9974" s="146" t="s">
        <v>1506</v>
      </c>
      <c r="P9974" s="146" t="s">
        <v>10085</v>
      </c>
      <c r="Q9974" s="147" t="s">
        <v>10519</v>
      </c>
      <c r="R9974" s="187">
        <v>0.75</v>
      </c>
    </row>
    <row r="9975" spans="1:18" x14ac:dyDescent="0.25">
      <c r="A9975" s="135">
        <v>1093868</v>
      </c>
      <c r="B9975" s="148" t="s">
        <v>8114</v>
      </c>
      <c r="C9975" s="135">
        <v>6</v>
      </c>
      <c r="D9975" s="135">
        <v>70</v>
      </c>
      <c r="E9975" s="188" t="s">
        <v>21</v>
      </c>
      <c r="F9975" s="135">
        <v>90</v>
      </c>
      <c r="G9975" s="135" t="s">
        <v>20</v>
      </c>
      <c r="H9975" s="135">
        <v>5</v>
      </c>
      <c r="I9975" s="135">
        <v>1</v>
      </c>
      <c r="J9975" s="136">
        <v>4.33</v>
      </c>
      <c r="K9975" s="136">
        <v>2.2599999999999998</v>
      </c>
      <c r="L9975" s="136">
        <v>1.85</v>
      </c>
      <c r="M9975" s="137" t="str">
        <f t="shared" si="155"/>
        <v>P</v>
      </c>
      <c r="N9975" s="172" t="s">
        <v>10682</v>
      </c>
      <c r="O9975" s="149" t="s">
        <v>1500</v>
      </c>
      <c r="P9975" s="149" t="s">
        <v>9440</v>
      </c>
      <c r="Q9975" s="150" t="s">
        <v>10519</v>
      </c>
      <c r="R9975" s="189">
        <v>4.8000000000000007</v>
      </c>
    </row>
    <row r="9976" spans="1:18" x14ac:dyDescent="0.25">
      <c r="A9976" s="132">
        <v>1093870</v>
      </c>
      <c r="B9976" s="145" t="s">
        <v>8115</v>
      </c>
      <c r="C9976" s="132">
        <v>6</v>
      </c>
      <c r="D9976" s="132">
        <v>40</v>
      </c>
      <c r="E9976" s="186" t="s">
        <v>21</v>
      </c>
      <c r="F9976" s="132">
        <v>56</v>
      </c>
      <c r="G9976" s="132" t="s">
        <v>20</v>
      </c>
      <c r="H9976" s="132">
        <v>4</v>
      </c>
      <c r="I9976" s="132">
        <v>1</v>
      </c>
      <c r="J9976" s="133">
        <v>5.31</v>
      </c>
      <c r="K9976" s="133">
        <v>2.77</v>
      </c>
      <c r="L9976" s="133">
        <v>2.17</v>
      </c>
      <c r="M9976" s="134" t="str">
        <f t="shared" si="155"/>
        <v>P</v>
      </c>
      <c r="N9976" s="171" t="s">
        <v>10682</v>
      </c>
      <c r="O9976" s="146" t="s">
        <v>1500</v>
      </c>
      <c r="P9976" s="146" t="s">
        <v>9440</v>
      </c>
      <c r="Q9976" s="147" t="s">
        <v>10519</v>
      </c>
      <c r="R9976" s="187">
        <v>7.4399999999999995</v>
      </c>
    </row>
    <row r="9977" spans="1:18" x14ac:dyDescent="0.25">
      <c r="A9977" s="135">
        <v>1093877</v>
      </c>
      <c r="B9977" s="148" t="s">
        <v>2540</v>
      </c>
      <c r="C9977" s="135">
        <v>6</v>
      </c>
      <c r="D9977" s="135">
        <v>88</v>
      </c>
      <c r="E9977" s="188" t="s">
        <v>21</v>
      </c>
      <c r="F9977" s="135">
        <v>108</v>
      </c>
      <c r="G9977" s="135" t="s">
        <v>20</v>
      </c>
      <c r="H9977" s="135">
        <v>5</v>
      </c>
      <c r="I9977" s="135">
        <v>2</v>
      </c>
      <c r="J9977" s="136">
        <v>3.47</v>
      </c>
      <c r="K9977" s="136">
        <v>2.52</v>
      </c>
      <c r="L9977" s="136">
        <v>1.3</v>
      </c>
      <c r="M9977" s="137" t="str">
        <f t="shared" si="155"/>
        <v>P</v>
      </c>
      <c r="N9977" s="172" t="s">
        <v>10682</v>
      </c>
      <c r="O9977" s="149" t="s">
        <v>1562</v>
      </c>
      <c r="P9977" s="149" t="s">
        <v>9406</v>
      </c>
      <c r="Q9977" s="150" t="s">
        <v>10519</v>
      </c>
      <c r="R9977" s="189">
        <v>15.96</v>
      </c>
    </row>
    <row r="9978" spans="1:18" x14ac:dyDescent="0.25">
      <c r="A9978" s="132">
        <v>1093878</v>
      </c>
      <c r="B9978" s="145" t="s">
        <v>2541</v>
      </c>
      <c r="C9978" s="132">
        <v>6</v>
      </c>
      <c r="D9978" s="132">
        <v>88</v>
      </c>
      <c r="E9978" s="186" t="s">
        <v>21</v>
      </c>
      <c r="F9978" s="132">
        <v>108</v>
      </c>
      <c r="G9978" s="132" t="s">
        <v>20</v>
      </c>
      <c r="H9978" s="132">
        <v>5</v>
      </c>
      <c r="I9978" s="132">
        <v>2</v>
      </c>
      <c r="J9978" s="133">
        <v>3.47</v>
      </c>
      <c r="K9978" s="133">
        <v>2.52</v>
      </c>
      <c r="L9978" s="133">
        <v>1.3</v>
      </c>
      <c r="M9978" s="134" t="str">
        <f t="shared" si="155"/>
        <v>P</v>
      </c>
      <c r="N9978" s="171" t="s">
        <v>10682</v>
      </c>
      <c r="O9978" s="146" t="s">
        <v>1562</v>
      </c>
      <c r="P9978" s="146" t="s">
        <v>9406</v>
      </c>
      <c r="Q9978" s="147" t="s">
        <v>10519</v>
      </c>
      <c r="R9978" s="187">
        <v>16.86</v>
      </c>
    </row>
    <row r="9979" spans="1:18" x14ac:dyDescent="0.25">
      <c r="A9979" s="135">
        <v>1093880</v>
      </c>
      <c r="B9979" s="148" t="s">
        <v>343</v>
      </c>
      <c r="C9979" s="135">
        <v>6</v>
      </c>
      <c r="D9979" s="135">
        <v>88</v>
      </c>
      <c r="E9979" s="188" t="s">
        <v>21</v>
      </c>
      <c r="F9979" s="135">
        <v>108</v>
      </c>
      <c r="G9979" s="135" t="s">
        <v>20</v>
      </c>
      <c r="H9979" s="135">
        <v>5</v>
      </c>
      <c r="I9979" s="135">
        <v>2</v>
      </c>
      <c r="J9979" s="136">
        <v>3.47</v>
      </c>
      <c r="K9979" s="136">
        <v>2.52</v>
      </c>
      <c r="L9979" s="136">
        <v>1.3</v>
      </c>
      <c r="M9979" s="137" t="str">
        <f t="shared" si="155"/>
        <v>P</v>
      </c>
      <c r="N9979" s="172" t="s">
        <v>10682</v>
      </c>
      <c r="O9979" s="149" t="s">
        <v>1562</v>
      </c>
      <c r="P9979" s="149" t="s">
        <v>9406</v>
      </c>
      <c r="Q9979" s="150" t="s">
        <v>10519</v>
      </c>
      <c r="R9979" s="189">
        <v>16.440000000000001</v>
      </c>
    </row>
    <row r="9980" spans="1:18" x14ac:dyDescent="0.25">
      <c r="A9980" s="132">
        <v>1093881</v>
      </c>
      <c r="B9980" s="145" t="s">
        <v>2542</v>
      </c>
      <c r="C9980" s="132">
        <v>6</v>
      </c>
      <c r="D9980" s="132">
        <v>88</v>
      </c>
      <c r="E9980" s="186" t="s">
        <v>21</v>
      </c>
      <c r="F9980" s="132">
        <v>108</v>
      </c>
      <c r="G9980" s="132" t="s">
        <v>20</v>
      </c>
      <c r="H9980" s="132">
        <v>5</v>
      </c>
      <c r="I9980" s="132">
        <v>2</v>
      </c>
      <c r="J9980" s="133">
        <v>3.47</v>
      </c>
      <c r="K9980" s="133">
        <v>2.52</v>
      </c>
      <c r="L9980" s="133">
        <v>1.3</v>
      </c>
      <c r="M9980" s="134" t="str">
        <f t="shared" si="155"/>
        <v>P</v>
      </c>
      <c r="N9980" s="171" t="s">
        <v>10682</v>
      </c>
      <c r="O9980" s="146" t="s">
        <v>1562</v>
      </c>
      <c r="P9980" s="146" t="s">
        <v>9406</v>
      </c>
      <c r="Q9980" s="147" t="s">
        <v>10519</v>
      </c>
      <c r="R9980" s="187">
        <v>16.200000000000003</v>
      </c>
    </row>
    <row r="9981" spans="1:18" x14ac:dyDescent="0.25">
      <c r="A9981" s="135">
        <v>1093882</v>
      </c>
      <c r="B9981" s="148" t="s">
        <v>2543</v>
      </c>
      <c r="C9981" s="135">
        <v>6</v>
      </c>
      <c r="D9981" s="135">
        <v>88</v>
      </c>
      <c r="E9981" s="188" t="s">
        <v>21</v>
      </c>
      <c r="F9981" s="135">
        <v>108</v>
      </c>
      <c r="G9981" s="135" t="s">
        <v>20</v>
      </c>
      <c r="H9981" s="135">
        <v>5</v>
      </c>
      <c r="I9981" s="135">
        <v>2</v>
      </c>
      <c r="J9981" s="136">
        <v>3.47</v>
      </c>
      <c r="K9981" s="136">
        <v>2.52</v>
      </c>
      <c r="L9981" s="136">
        <v>1.3</v>
      </c>
      <c r="M9981" s="137" t="str">
        <f t="shared" si="155"/>
        <v>P</v>
      </c>
      <c r="N9981" s="172" t="s">
        <v>10682</v>
      </c>
      <c r="O9981" s="149" t="s">
        <v>1562</v>
      </c>
      <c r="P9981" s="149" t="s">
        <v>9406</v>
      </c>
      <c r="Q9981" s="150" t="s">
        <v>10519</v>
      </c>
      <c r="R9981" s="189">
        <v>16.32</v>
      </c>
    </row>
    <row r="9982" spans="1:18" x14ac:dyDescent="0.25">
      <c r="A9982" s="132">
        <v>1093883</v>
      </c>
      <c r="B9982" s="145" t="s">
        <v>2558</v>
      </c>
      <c r="C9982" s="132">
        <v>6</v>
      </c>
      <c r="D9982" s="132" t="s">
        <v>20</v>
      </c>
      <c r="E9982" s="186" t="s">
        <v>20</v>
      </c>
      <c r="F9982" s="132" t="s">
        <v>20</v>
      </c>
      <c r="G9982" s="132" t="s">
        <v>20</v>
      </c>
      <c r="H9982" s="132" t="s">
        <v>20</v>
      </c>
      <c r="I9982" s="132" t="s">
        <v>20</v>
      </c>
      <c r="J9982" s="133">
        <v>3.47</v>
      </c>
      <c r="K9982" s="133">
        <v>2.52</v>
      </c>
      <c r="L9982" s="133">
        <v>1.3</v>
      </c>
      <c r="M9982" s="134" t="str">
        <f t="shared" si="155"/>
        <v>P</v>
      </c>
      <c r="N9982" s="171" t="s">
        <v>10682</v>
      </c>
      <c r="O9982" s="146" t="s">
        <v>1562</v>
      </c>
      <c r="P9982" s="146" t="s">
        <v>9406</v>
      </c>
      <c r="Q9982" s="147" t="s">
        <v>10519</v>
      </c>
      <c r="R9982" s="187">
        <v>17.100000000000001</v>
      </c>
    </row>
    <row r="9983" spans="1:18" x14ac:dyDescent="0.25">
      <c r="A9983" s="135">
        <v>1093884</v>
      </c>
      <c r="B9983" s="148" t="s">
        <v>6854</v>
      </c>
      <c r="C9983" s="135">
        <v>6</v>
      </c>
      <c r="D9983" s="135">
        <v>88</v>
      </c>
      <c r="E9983" s="188" t="s">
        <v>21</v>
      </c>
      <c r="F9983" s="135">
        <v>108</v>
      </c>
      <c r="G9983" s="135" t="s">
        <v>20</v>
      </c>
      <c r="H9983" s="135">
        <v>5</v>
      </c>
      <c r="I9983" s="135">
        <v>2</v>
      </c>
      <c r="J9983" s="136">
        <v>3.47</v>
      </c>
      <c r="K9983" s="136">
        <v>2.52</v>
      </c>
      <c r="L9983" s="136">
        <v>1.3</v>
      </c>
      <c r="M9983" s="137" t="str">
        <f t="shared" si="155"/>
        <v>P</v>
      </c>
      <c r="N9983" s="174" t="s">
        <v>10682</v>
      </c>
      <c r="O9983" s="149" t="s">
        <v>1562</v>
      </c>
      <c r="P9983" s="149" t="s">
        <v>9406</v>
      </c>
      <c r="Q9983" s="150" t="s">
        <v>10519</v>
      </c>
      <c r="R9983" s="189">
        <v>18.299999999999997</v>
      </c>
    </row>
    <row r="9984" spans="1:18" x14ac:dyDescent="0.25">
      <c r="A9984" s="132">
        <v>1093893</v>
      </c>
      <c r="B9984" s="145" t="s">
        <v>8116</v>
      </c>
      <c r="C9984" s="132">
        <v>2</v>
      </c>
      <c r="D9984" s="132">
        <v>18</v>
      </c>
      <c r="E9984" s="186" t="s">
        <v>21</v>
      </c>
      <c r="F9984" s="132">
        <v>24</v>
      </c>
      <c r="G9984" s="132" t="s">
        <v>21</v>
      </c>
      <c r="H9984" s="132" t="s">
        <v>21</v>
      </c>
      <c r="I9984" s="132" t="s">
        <v>21</v>
      </c>
      <c r="J9984" s="133">
        <v>9.6519999999999992</v>
      </c>
      <c r="K9984" s="133">
        <v>5.5880000000000001</v>
      </c>
      <c r="L9984" s="133">
        <v>1.27</v>
      </c>
      <c r="M9984" s="134" t="str">
        <f t="shared" si="155"/>
        <v>P</v>
      </c>
      <c r="N9984" s="171" t="s">
        <v>10682</v>
      </c>
      <c r="O9984" s="146" t="s">
        <v>1500</v>
      </c>
      <c r="P9984" s="146" t="s">
        <v>9469</v>
      </c>
      <c r="Q9984" s="147" t="s">
        <v>10519</v>
      </c>
      <c r="R9984" s="187">
        <v>30.92</v>
      </c>
    </row>
    <row r="9985" spans="1:18" x14ac:dyDescent="0.25">
      <c r="A9985" s="135">
        <v>1093897</v>
      </c>
      <c r="B9985" s="148" t="s">
        <v>208</v>
      </c>
      <c r="C9985" s="135">
        <v>3</v>
      </c>
      <c r="D9985" s="135">
        <v>216</v>
      </c>
      <c r="E9985" s="188">
        <v>12</v>
      </c>
      <c r="F9985" s="135">
        <v>288</v>
      </c>
      <c r="G9985" s="135">
        <v>20</v>
      </c>
      <c r="H9985" s="135" t="s">
        <v>21</v>
      </c>
      <c r="I9985" s="135">
        <v>1</v>
      </c>
      <c r="J9985" s="136">
        <v>3.52</v>
      </c>
      <c r="K9985" s="136">
        <v>1.24</v>
      </c>
      <c r="L9985" s="136">
        <v>0.86</v>
      </c>
      <c r="M9985" s="137" t="str">
        <f t="shared" si="155"/>
        <v>P</v>
      </c>
      <c r="N9985" s="172" t="s">
        <v>10682</v>
      </c>
      <c r="O9985" s="149" t="s">
        <v>1500</v>
      </c>
      <c r="P9985" s="149" t="s">
        <v>9418</v>
      </c>
      <c r="Q9985" s="150" t="s">
        <v>10519</v>
      </c>
      <c r="R9985" s="189">
        <v>2.88</v>
      </c>
    </row>
    <row r="9986" spans="1:18" x14ac:dyDescent="0.25">
      <c r="A9986" s="132">
        <v>1093914</v>
      </c>
      <c r="B9986" s="145" t="s">
        <v>1762</v>
      </c>
      <c r="C9986" s="132">
        <v>6</v>
      </c>
      <c r="D9986" s="132">
        <v>522</v>
      </c>
      <c r="E9986" s="186" t="s">
        <v>21</v>
      </c>
      <c r="F9986" s="132">
        <v>783</v>
      </c>
      <c r="G9986" s="132" t="s">
        <v>20</v>
      </c>
      <c r="H9986" s="132">
        <v>40</v>
      </c>
      <c r="I9986" s="132">
        <v>1</v>
      </c>
      <c r="J9986" s="133">
        <v>1.33</v>
      </c>
      <c r="K9986" s="133">
        <v>0.91</v>
      </c>
      <c r="L9986" s="133">
        <v>1.55</v>
      </c>
      <c r="M9986" s="134" t="str">
        <f t="shared" ref="M9986:M10049" si="156">HYPERLINK(CONCATENATE("T:\Distribution Centre\RDC Department Shared\Cubiscan photos","\",A9986,"-pac.jpg"),"P")</f>
        <v>P</v>
      </c>
      <c r="N9986" s="171" t="s">
        <v>10681</v>
      </c>
      <c r="O9986" s="146" t="s">
        <v>1506</v>
      </c>
      <c r="P9986" s="146" t="s">
        <v>9403</v>
      </c>
      <c r="Q9986" s="147" t="s">
        <v>10106</v>
      </c>
      <c r="R9986" s="187">
        <v>5.28</v>
      </c>
    </row>
    <row r="9987" spans="1:18" x14ac:dyDescent="0.25">
      <c r="A9987" s="135">
        <v>1093943</v>
      </c>
      <c r="B9987" s="148" t="s">
        <v>8117</v>
      </c>
      <c r="C9987" s="135">
        <v>100</v>
      </c>
      <c r="D9987" s="135" t="s">
        <v>20</v>
      </c>
      <c r="E9987" s="188" t="s">
        <v>20</v>
      </c>
      <c r="F9987" s="135" t="s">
        <v>20</v>
      </c>
      <c r="G9987" s="135" t="s">
        <v>20</v>
      </c>
      <c r="H9987" s="135" t="s">
        <v>20</v>
      </c>
      <c r="I9987" s="135" t="s">
        <v>20</v>
      </c>
      <c r="J9987" s="136">
        <v>1.91</v>
      </c>
      <c r="K9987" s="136">
        <v>0.56999999999999995</v>
      </c>
      <c r="L9987" s="136">
        <v>0.5</v>
      </c>
      <c r="M9987" s="137" t="str">
        <f t="shared" si="156"/>
        <v>P</v>
      </c>
      <c r="N9987" s="172" t="s">
        <v>10682</v>
      </c>
      <c r="O9987" s="149" t="s">
        <v>1500</v>
      </c>
      <c r="P9987" s="149" t="s">
        <v>9428</v>
      </c>
      <c r="Q9987" s="150" t="s">
        <v>10519</v>
      </c>
      <c r="R9987" s="189">
        <v>10</v>
      </c>
    </row>
    <row r="9988" spans="1:18" x14ac:dyDescent="0.25">
      <c r="A9988" s="132">
        <v>1093945</v>
      </c>
      <c r="B9988" s="145" t="s">
        <v>8118</v>
      </c>
      <c r="C9988" s="132">
        <v>100</v>
      </c>
      <c r="D9988" s="132" t="s">
        <v>20</v>
      </c>
      <c r="E9988" s="186" t="s">
        <v>20</v>
      </c>
      <c r="F9988" s="132" t="s">
        <v>20</v>
      </c>
      <c r="G9988" s="132" t="s">
        <v>20</v>
      </c>
      <c r="H9988" s="132" t="s">
        <v>20</v>
      </c>
      <c r="I9988" s="132" t="s">
        <v>20</v>
      </c>
      <c r="J9988" s="133">
        <v>1.91</v>
      </c>
      <c r="K9988" s="133">
        <v>0.56999999999999995</v>
      </c>
      <c r="L9988" s="133">
        <v>0.5</v>
      </c>
      <c r="M9988" s="134" t="str">
        <f t="shared" si="156"/>
        <v>P</v>
      </c>
      <c r="N9988" s="173" t="s">
        <v>10682</v>
      </c>
      <c r="O9988" s="146" t="s">
        <v>1500</v>
      </c>
      <c r="P9988" s="146" t="s">
        <v>9428</v>
      </c>
      <c r="Q9988" s="147" t="s">
        <v>10519</v>
      </c>
      <c r="R9988" s="187">
        <v>10</v>
      </c>
    </row>
    <row r="9989" spans="1:18" x14ac:dyDescent="0.25">
      <c r="A9989" s="135">
        <v>1093948</v>
      </c>
      <c r="B9989" s="148" t="s">
        <v>8119</v>
      </c>
      <c r="C9989" s="135">
        <v>100</v>
      </c>
      <c r="D9989" s="135" t="s">
        <v>20</v>
      </c>
      <c r="E9989" s="188" t="s">
        <v>20</v>
      </c>
      <c r="F9989" s="135" t="s">
        <v>20</v>
      </c>
      <c r="G9989" s="135" t="s">
        <v>20</v>
      </c>
      <c r="H9989" s="135" t="s">
        <v>20</v>
      </c>
      <c r="I9989" s="135" t="s">
        <v>20</v>
      </c>
      <c r="J9989" s="136">
        <v>1.91</v>
      </c>
      <c r="K9989" s="136">
        <v>0.56999999999999995</v>
      </c>
      <c r="L9989" s="136">
        <v>0.5</v>
      </c>
      <c r="M9989" s="137" t="str">
        <f t="shared" si="156"/>
        <v>P</v>
      </c>
      <c r="N9989" s="172" t="s">
        <v>10682</v>
      </c>
      <c r="O9989" s="149" t="s">
        <v>1500</v>
      </c>
      <c r="P9989" s="149" t="s">
        <v>9428</v>
      </c>
      <c r="Q9989" s="150" t="s">
        <v>10519</v>
      </c>
      <c r="R9989" s="189">
        <v>10</v>
      </c>
    </row>
    <row r="9990" spans="1:18" x14ac:dyDescent="0.25">
      <c r="A9990" s="132">
        <v>1093950</v>
      </c>
      <c r="B9990" s="145" t="s">
        <v>8120</v>
      </c>
      <c r="C9990" s="132">
        <v>100</v>
      </c>
      <c r="D9990" s="132" t="s">
        <v>20</v>
      </c>
      <c r="E9990" s="186" t="s">
        <v>20</v>
      </c>
      <c r="F9990" s="132" t="s">
        <v>20</v>
      </c>
      <c r="G9990" s="132" t="s">
        <v>20</v>
      </c>
      <c r="H9990" s="132" t="s">
        <v>20</v>
      </c>
      <c r="I9990" s="132" t="s">
        <v>20</v>
      </c>
      <c r="J9990" s="133">
        <v>1.58</v>
      </c>
      <c r="K9990" s="133">
        <v>0.56999999999999995</v>
      </c>
      <c r="L9990" s="133">
        <v>0.5</v>
      </c>
      <c r="M9990" s="134" t="str">
        <f t="shared" si="156"/>
        <v>P</v>
      </c>
      <c r="N9990" s="171" t="s">
        <v>10682</v>
      </c>
      <c r="O9990" s="146" t="s">
        <v>1500</v>
      </c>
      <c r="P9990" s="146" t="s">
        <v>9428</v>
      </c>
      <c r="Q9990" s="147" t="s">
        <v>10519</v>
      </c>
      <c r="R9990" s="187">
        <v>10</v>
      </c>
    </row>
    <row r="9991" spans="1:18" x14ac:dyDescent="0.25">
      <c r="A9991" s="135">
        <v>1093951</v>
      </c>
      <c r="B9991" s="148" t="s">
        <v>217</v>
      </c>
      <c r="C9991" s="135">
        <v>6</v>
      </c>
      <c r="D9991" s="135" t="s">
        <v>20</v>
      </c>
      <c r="E9991" s="188" t="s">
        <v>20</v>
      </c>
      <c r="F9991" s="135" t="s">
        <v>20</v>
      </c>
      <c r="G9991" s="135" t="s">
        <v>20</v>
      </c>
      <c r="H9991" s="135" t="s">
        <v>20</v>
      </c>
      <c r="I9991" s="135" t="s">
        <v>20</v>
      </c>
      <c r="J9991" s="136">
        <v>1.68</v>
      </c>
      <c r="K9991" s="136">
        <v>1.19</v>
      </c>
      <c r="L9991" s="136">
        <v>1.55</v>
      </c>
      <c r="M9991" s="137" t="str">
        <f t="shared" si="156"/>
        <v>P</v>
      </c>
      <c r="N9991" s="172" t="s">
        <v>10681</v>
      </c>
      <c r="O9991" s="149" t="s">
        <v>1578</v>
      </c>
      <c r="P9991" s="149" t="s">
        <v>10579</v>
      </c>
      <c r="Q9991" s="150" t="s">
        <v>10106</v>
      </c>
      <c r="R9991" s="189">
        <v>4.8454545454545448</v>
      </c>
    </row>
    <row r="9992" spans="1:18" x14ac:dyDescent="0.25">
      <c r="A9992" s="132">
        <v>1093953</v>
      </c>
      <c r="B9992" s="145" t="s">
        <v>8121</v>
      </c>
      <c r="C9992" s="132">
        <v>100</v>
      </c>
      <c r="D9992" s="132" t="s">
        <v>20</v>
      </c>
      <c r="E9992" s="186" t="s">
        <v>20</v>
      </c>
      <c r="F9992" s="132" t="s">
        <v>20</v>
      </c>
      <c r="G9992" s="132" t="s">
        <v>20</v>
      </c>
      <c r="H9992" s="132" t="s">
        <v>20</v>
      </c>
      <c r="I9992" s="132" t="s">
        <v>20</v>
      </c>
      <c r="J9992" s="133">
        <v>1.58</v>
      </c>
      <c r="K9992" s="133">
        <v>0.56999999999999995</v>
      </c>
      <c r="L9992" s="133">
        <v>0.5</v>
      </c>
      <c r="M9992" s="134" t="str">
        <f t="shared" si="156"/>
        <v>P</v>
      </c>
      <c r="N9992" s="171" t="s">
        <v>10682</v>
      </c>
      <c r="O9992" s="146" t="s">
        <v>1500</v>
      </c>
      <c r="P9992" s="146" t="s">
        <v>9428</v>
      </c>
      <c r="Q9992" s="147" t="s">
        <v>10519</v>
      </c>
      <c r="R9992" s="187">
        <v>10</v>
      </c>
    </row>
    <row r="9993" spans="1:18" x14ac:dyDescent="0.25">
      <c r="A9993" s="135">
        <v>1093955</v>
      </c>
      <c r="B9993" s="148" t="s">
        <v>8122</v>
      </c>
      <c r="C9993" s="135">
        <v>100</v>
      </c>
      <c r="D9993" s="135" t="s">
        <v>20</v>
      </c>
      <c r="E9993" s="188" t="s">
        <v>20</v>
      </c>
      <c r="F9993" s="135" t="s">
        <v>20</v>
      </c>
      <c r="G9993" s="135" t="s">
        <v>20</v>
      </c>
      <c r="H9993" s="135" t="s">
        <v>20</v>
      </c>
      <c r="I9993" s="135" t="s">
        <v>20</v>
      </c>
      <c r="J9993" s="136">
        <v>1.24</v>
      </c>
      <c r="K9993" s="136">
        <v>0.56999999999999995</v>
      </c>
      <c r="L9993" s="136">
        <v>0.5</v>
      </c>
      <c r="M9993" s="137" t="str">
        <f t="shared" si="156"/>
        <v>P</v>
      </c>
      <c r="N9993" s="172" t="s">
        <v>10682</v>
      </c>
      <c r="O9993" s="149" t="s">
        <v>1500</v>
      </c>
      <c r="P9993" s="149" t="s">
        <v>9428</v>
      </c>
      <c r="Q9993" s="150" t="s">
        <v>10519</v>
      </c>
      <c r="R9993" s="189">
        <v>10</v>
      </c>
    </row>
    <row r="9994" spans="1:18" x14ac:dyDescent="0.25">
      <c r="A9994" s="132">
        <v>1093957</v>
      </c>
      <c r="B9994" s="145" t="s">
        <v>8123</v>
      </c>
      <c r="C9994" s="132">
        <v>100</v>
      </c>
      <c r="D9994" s="132" t="s">
        <v>20</v>
      </c>
      <c r="E9994" s="186" t="s">
        <v>20</v>
      </c>
      <c r="F9994" s="132" t="s">
        <v>20</v>
      </c>
      <c r="G9994" s="132" t="s">
        <v>20</v>
      </c>
      <c r="H9994" s="132" t="s">
        <v>20</v>
      </c>
      <c r="I9994" s="132" t="s">
        <v>20</v>
      </c>
      <c r="J9994" s="133">
        <v>1.91</v>
      </c>
      <c r="K9994" s="133">
        <v>0.56999999999999995</v>
      </c>
      <c r="L9994" s="133">
        <v>0.5</v>
      </c>
      <c r="M9994" s="134" t="str">
        <f t="shared" si="156"/>
        <v>P</v>
      </c>
      <c r="N9994" s="171" t="s">
        <v>10682</v>
      </c>
      <c r="O9994" s="146" t="s">
        <v>1500</v>
      </c>
      <c r="P9994" s="146" t="s">
        <v>9428</v>
      </c>
      <c r="Q9994" s="147" t="s">
        <v>10519</v>
      </c>
      <c r="R9994" s="187">
        <v>10</v>
      </c>
    </row>
    <row r="9995" spans="1:18" x14ac:dyDescent="0.25">
      <c r="A9995" s="135">
        <v>1093959</v>
      </c>
      <c r="B9995" s="148" t="s">
        <v>8124</v>
      </c>
      <c r="C9995" s="135">
        <v>100</v>
      </c>
      <c r="D9995" s="135" t="s">
        <v>20</v>
      </c>
      <c r="E9995" s="188" t="s">
        <v>20</v>
      </c>
      <c r="F9995" s="135" t="s">
        <v>20</v>
      </c>
      <c r="G9995" s="135" t="s">
        <v>20</v>
      </c>
      <c r="H9995" s="135" t="s">
        <v>20</v>
      </c>
      <c r="I9995" s="135" t="s">
        <v>20</v>
      </c>
      <c r="J9995" s="136">
        <v>2.54</v>
      </c>
      <c r="K9995" s="136">
        <v>0.56999999999999995</v>
      </c>
      <c r="L9995" s="136">
        <v>0.5</v>
      </c>
      <c r="M9995" s="137" t="str">
        <f t="shared" si="156"/>
        <v>P</v>
      </c>
      <c r="N9995" s="172" t="s">
        <v>10682</v>
      </c>
      <c r="O9995" s="149" t="s">
        <v>1500</v>
      </c>
      <c r="P9995" s="149" t="s">
        <v>9428</v>
      </c>
      <c r="Q9995" s="150" t="s">
        <v>10519</v>
      </c>
      <c r="R9995" s="189">
        <v>10</v>
      </c>
    </row>
    <row r="9996" spans="1:18" x14ac:dyDescent="0.25">
      <c r="A9996" s="132">
        <v>1093961</v>
      </c>
      <c r="B9996" s="145" t="s">
        <v>8125</v>
      </c>
      <c r="C9996" s="132">
        <v>100</v>
      </c>
      <c r="D9996" s="132" t="s">
        <v>20</v>
      </c>
      <c r="E9996" s="186" t="s">
        <v>20</v>
      </c>
      <c r="F9996" s="132" t="s">
        <v>20</v>
      </c>
      <c r="G9996" s="132" t="s">
        <v>20</v>
      </c>
      <c r="H9996" s="132" t="s">
        <v>20</v>
      </c>
      <c r="I9996" s="132" t="s">
        <v>20</v>
      </c>
      <c r="J9996" s="133">
        <v>1.24</v>
      </c>
      <c r="K9996" s="133">
        <v>0.56999999999999995</v>
      </c>
      <c r="L9996" s="133">
        <v>0.5</v>
      </c>
      <c r="M9996" s="134" t="str">
        <f t="shared" si="156"/>
        <v>P</v>
      </c>
      <c r="N9996" s="173" t="s">
        <v>10682</v>
      </c>
      <c r="O9996" s="146" t="s">
        <v>1500</v>
      </c>
      <c r="P9996" s="146" t="s">
        <v>9428</v>
      </c>
      <c r="Q9996" s="147" t="s">
        <v>10519</v>
      </c>
      <c r="R9996" s="187">
        <v>10</v>
      </c>
    </row>
    <row r="9997" spans="1:18" x14ac:dyDescent="0.25">
      <c r="A9997" s="135">
        <v>1093962</v>
      </c>
      <c r="B9997" s="148" t="s">
        <v>8126</v>
      </c>
      <c r="C9997" s="135">
        <v>1000</v>
      </c>
      <c r="D9997" s="135" t="s">
        <v>20</v>
      </c>
      <c r="E9997" s="188" t="s">
        <v>20</v>
      </c>
      <c r="F9997" s="135" t="s">
        <v>20</v>
      </c>
      <c r="G9997" s="135" t="s">
        <v>20</v>
      </c>
      <c r="H9997" s="135" t="s">
        <v>20</v>
      </c>
      <c r="I9997" s="135" t="s">
        <v>20</v>
      </c>
      <c r="J9997" s="136">
        <v>2.0299999999999998</v>
      </c>
      <c r="K9997" s="136">
        <v>2.0299999999999998</v>
      </c>
      <c r="L9997" s="136">
        <v>0.43</v>
      </c>
      <c r="M9997" s="137" t="str">
        <f t="shared" si="156"/>
        <v>P</v>
      </c>
      <c r="N9997" s="174" t="s">
        <v>10682</v>
      </c>
      <c r="O9997" s="149" t="s">
        <v>1506</v>
      </c>
      <c r="P9997" s="149" t="s">
        <v>9526</v>
      </c>
      <c r="Q9997" s="150" t="s">
        <v>10519</v>
      </c>
      <c r="R9997" s="189">
        <v>180</v>
      </c>
    </row>
    <row r="9998" spans="1:18" x14ac:dyDescent="0.25">
      <c r="A9998" s="132">
        <v>1093997</v>
      </c>
      <c r="B9998" s="145" t="s">
        <v>8127</v>
      </c>
      <c r="C9998" s="132">
        <v>1</v>
      </c>
      <c r="D9998" s="132">
        <v>36</v>
      </c>
      <c r="E9998" s="186" t="s">
        <v>20</v>
      </c>
      <c r="F9998" s="132" t="s">
        <v>20</v>
      </c>
      <c r="G9998" s="132" t="s">
        <v>21</v>
      </c>
      <c r="H9998" s="132" t="s">
        <v>21</v>
      </c>
      <c r="I9998" s="132" t="s">
        <v>21</v>
      </c>
      <c r="J9998" s="133">
        <v>3.8</v>
      </c>
      <c r="K9998" s="133">
        <v>1.9</v>
      </c>
      <c r="L9998" s="133">
        <v>4.2</v>
      </c>
      <c r="M9998" s="134" t="str">
        <f t="shared" si="156"/>
        <v>P</v>
      </c>
      <c r="N9998" s="173" t="s">
        <v>10682</v>
      </c>
      <c r="O9998" s="146" t="s">
        <v>3711</v>
      </c>
      <c r="P9998" s="146" t="s">
        <v>10086</v>
      </c>
      <c r="Q9998" s="147" t="s">
        <v>10519</v>
      </c>
      <c r="R9998" s="187">
        <v>19.63</v>
      </c>
    </row>
    <row r="9999" spans="1:18" x14ac:dyDescent="0.25">
      <c r="A9999" s="135">
        <v>1093998</v>
      </c>
      <c r="B9999" s="148" t="s">
        <v>8128</v>
      </c>
      <c r="C9999" s="135">
        <v>6</v>
      </c>
      <c r="D9999" s="135">
        <v>660</v>
      </c>
      <c r="E9999" s="188" t="s">
        <v>21</v>
      </c>
      <c r="F9999" s="135">
        <v>792</v>
      </c>
      <c r="G9999" s="135">
        <v>20</v>
      </c>
      <c r="H9999" s="135">
        <v>25</v>
      </c>
      <c r="I9999" s="135">
        <v>2</v>
      </c>
      <c r="J9999" s="136">
        <v>1.55</v>
      </c>
      <c r="K9999" s="136">
        <v>1.02</v>
      </c>
      <c r="L9999" s="136">
        <v>1.1000000000000001</v>
      </c>
      <c r="M9999" s="137" t="str">
        <f t="shared" si="156"/>
        <v>P</v>
      </c>
      <c r="N9999" s="174" t="s">
        <v>10681</v>
      </c>
      <c r="O9999" s="149" t="s">
        <v>1506</v>
      </c>
      <c r="P9999" s="149" t="s">
        <v>10455</v>
      </c>
      <c r="Q9999" s="150" t="s">
        <v>10106</v>
      </c>
      <c r="R9999" s="189">
        <v>7.5</v>
      </c>
    </row>
    <row r="10000" spans="1:18" x14ac:dyDescent="0.25">
      <c r="A10000" s="132">
        <v>1094020</v>
      </c>
      <c r="B10000" s="145" t="s">
        <v>8129</v>
      </c>
      <c r="C10000" s="132">
        <v>6</v>
      </c>
      <c r="D10000" s="132">
        <v>1125</v>
      </c>
      <c r="E10000" s="186" t="s">
        <v>21</v>
      </c>
      <c r="F10000" s="132">
        <v>1375</v>
      </c>
      <c r="G10000" s="132">
        <v>44</v>
      </c>
      <c r="H10000" s="132">
        <v>55</v>
      </c>
      <c r="I10000" s="132">
        <v>2</v>
      </c>
      <c r="J10000" s="133">
        <v>1.1499999999999999</v>
      </c>
      <c r="K10000" s="133">
        <v>0.75</v>
      </c>
      <c r="L10000" s="133">
        <v>1.25</v>
      </c>
      <c r="M10000" s="134" t="str">
        <f t="shared" si="156"/>
        <v>P</v>
      </c>
      <c r="N10000" s="173" t="s">
        <v>10681</v>
      </c>
      <c r="O10000" s="146" t="s">
        <v>1506</v>
      </c>
      <c r="P10000" s="146" t="s">
        <v>10455</v>
      </c>
      <c r="Q10000" s="147" t="s">
        <v>10519</v>
      </c>
      <c r="R10000" s="187">
        <v>5.46</v>
      </c>
    </row>
    <row r="10001" spans="1:18" x14ac:dyDescent="0.25">
      <c r="A10001" s="135">
        <v>1094021</v>
      </c>
      <c r="B10001" s="148" t="s">
        <v>8130</v>
      </c>
      <c r="C10001" s="135">
        <v>6</v>
      </c>
      <c r="D10001" s="135">
        <v>1125</v>
      </c>
      <c r="E10001" s="188" t="s">
        <v>21</v>
      </c>
      <c r="F10001" s="135">
        <v>1375</v>
      </c>
      <c r="G10001" s="135">
        <v>44</v>
      </c>
      <c r="H10001" s="135">
        <v>55</v>
      </c>
      <c r="I10001" s="135">
        <v>2</v>
      </c>
      <c r="J10001" s="136">
        <v>1.17</v>
      </c>
      <c r="K10001" s="136">
        <v>0.77</v>
      </c>
      <c r="L10001" s="136">
        <v>1.26</v>
      </c>
      <c r="M10001" s="137" t="str">
        <f t="shared" si="156"/>
        <v>P</v>
      </c>
      <c r="N10001" s="174" t="s">
        <v>10681</v>
      </c>
      <c r="O10001" s="149" t="s">
        <v>1506</v>
      </c>
      <c r="P10001" s="149" t="s">
        <v>10455</v>
      </c>
      <c r="Q10001" s="150" t="s">
        <v>10519</v>
      </c>
      <c r="R10001" s="189">
        <v>5.6999999999999993</v>
      </c>
    </row>
    <row r="10002" spans="1:18" x14ac:dyDescent="0.25">
      <c r="A10002" s="132">
        <v>1094022</v>
      </c>
      <c r="B10002" s="145" t="s">
        <v>8131</v>
      </c>
      <c r="C10002" s="132">
        <v>6</v>
      </c>
      <c r="D10002" s="132">
        <v>1125</v>
      </c>
      <c r="E10002" s="186" t="s">
        <v>21</v>
      </c>
      <c r="F10002" s="132">
        <v>1375</v>
      </c>
      <c r="G10002" s="132">
        <v>44</v>
      </c>
      <c r="H10002" s="132">
        <v>55</v>
      </c>
      <c r="I10002" s="132">
        <v>2</v>
      </c>
      <c r="J10002" s="133">
        <v>1.1499999999999999</v>
      </c>
      <c r="K10002" s="133">
        <v>0.75</v>
      </c>
      <c r="L10002" s="133">
        <v>1.25</v>
      </c>
      <c r="M10002" s="134" t="str">
        <f t="shared" si="156"/>
        <v>P</v>
      </c>
      <c r="N10002" s="173" t="s">
        <v>10681</v>
      </c>
      <c r="O10002" s="146" t="s">
        <v>1506</v>
      </c>
      <c r="P10002" s="146" t="s">
        <v>10455</v>
      </c>
      <c r="Q10002" s="147" t="s">
        <v>10519</v>
      </c>
      <c r="R10002" s="187">
        <v>5.34</v>
      </c>
    </row>
    <row r="10003" spans="1:18" x14ac:dyDescent="0.25">
      <c r="A10003" s="135">
        <v>1094023</v>
      </c>
      <c r="B10003" s="148" t="s">
        <v>8132</v>
      </c>
      <c r="C10003" s="135">
        <v>6</v>
      </c>
      <c r="D10003" s="135">
        <v>1125</v>
      </c>
      <c r="E10003" s="188" t="s">
        <v>21</v>
      </c>
      <c r="F10003" s="135">
        <v>1375</v>
      </c>
      <c r="G10003" s="135">
        <v>44</v>
      </c>
      <c r="H10003" s="135">
        <v>55</v>
      </c>
      <c r="I10003" s="135">
        <v>2</v>
      </c>
      <c r="J10003" s="136">
        <v>1.3</v>
      </c>
      <c r="K10003" s="136">
        <v>0.83</v>
      </c>
      <c r="L10003" s="136">
        <v>1.29</v>
      </c>
      <c r="M10003" s="137" t="str">
        <f t="shared" si="156"/>
        <v>P</v>
      </c>
      <c r="N10003" s="174" t="s">
        <v>10681</v>
      </c>
      <c r="O10003" s="149" t="s">
        <v>1506</v>
      </c>
      <c r="P10003" s="149" t="s">
        <v>10455</v>
      </c>
      <c r="Q10003" s="150" t="s">
        <v>10519</v>
      </c>
      <c r="R10003" s="189">
        <v>5.46</v>
      </c>
    </row>
    <row r="10004" spans="1:18" x14ac:dyDescent="0.25">
      <c r="A10004" s="132">
        <v>1094024</v>
      </c>
      <c r="B10004" s="145" t="s">
        <v>8133</v>
      </c>
      <c r="C10004" s="132">
        <v>6</v>
      </c>
      <c r="D10004" s="132">
        <v>1125</v>
      </c>
      <c r="E10004" s="186" t="s">
        <v>21</v>
      </c>
      <c r="F10004" s="132">
        <v>1375</v>
      </c>
      <c r="G10004" s="132">
        <v>44</v>
      </c>
      <c r="H10004" s="132">
        <v>55</v>
      </c>
      <c r="I10004" s="132">
        <v>2</v>
      </c>
      <c r="J10004" s="133">
        <v>1.3</v>
      </c>
      <c r="K10004" s="133">
        <v>0.81</v>
      </c>
      <c r="L10004" s="133">
        <v>1.28</v>
      </c>
      <c r="M10004" s="134" t="str">
        <f t="shared" si="156"/>
        <v>P</v>
      </c>
      <c r="N10004" s="173" t="s">
        <v>10681</v>
      </c>
      <c r="O10004" s="146" t="s">
        <v>1506</v>
      </c>
      <c r="P10004" s="146" t="s">
        <v>10455</v>
      </c>
      <c r="Q10004" s="147" t="s">
        <v>10519</v>
      </c>
      <c r="R10004" s="187">
        <v>5.58</v>
      </c>
    </row>
    <row r="10005" spans="1:18" x14ac:dyDescent="0.25">
      <c r="A10005" s="135">
        <v>1094026</v>
      </c>
      <c r="B10005" s="148" t="s">
        <v>8134</v>
      </c>
      <c r="C10005" s="135">
        <v>6</v>
      </c>
      <c r="D10005" s="135">
        <v>1125</v>
      </c>
      <c r="E10005" s="188" t="s">
        <v>21</v>
      </c>
      <c r="F10005" s="135">
        <v>1375</v>
      </c>
      <c r="G10005" s="135">
        <v>44</v>
      </c>
      <c r="H10005" s="135">
        <v>55</v>
      </c>
      <c r="I10005" s="135">
        <v>2</v>
      </c>
      <c r="J10005" s="136">
        <v>1.1499999999999999</v>
      </c>
      <c r="K10005" s="136">
        <v>0.75</v>
      </c>
      <c r="L10005" s="136">
        <v>1.25</v>
      </c>
      <c r="M10005" s="137" t="str">
        <f t="shared" si="156"/>
        <v>P</v>
      </c>
      <c r="N10005" s="174" t="s">
        <v>10681</v>
      </c>
      <c r="O10005" s="149" t="s">
        <v>1506</v>
      </c>
      <c r="P10005" s="149" t="s">
        <v>10455</v>
      </c>
      <c r="Q10005" s="150" t="s">
        <v>10519</v>
      </c>
      <c r="R10005" s="189">
        <v>5.34</v>
      </c>
    </row>
    <row r="10006" spans="1:18" x14ac:dyDescent="0.25">
      <c r="A10006" s="132">
        <v>1094027</v>
      </c>
      <c r="B10006" s="145" t="s">
        <v>8135</v>
      </c>
      <c r="C10006" s="132">
        <v>6</v>
      </c>
      <c r="D10006" s="132">
        <v>1125</v>
      </c>
      <c r="E10006" s="186" t="s">
        <v>21</v>
      </c>
      <c r="F10006" s="132">
        <v>1375</v>
      </c>
      <c r="G10006" s="132">
        <v>44</v>
      </c>
      <c r="H10006" s="132">
        <v>55</v>
      </c>
      <c r="I10006" s="132">
        <v>2</v>
      </c>
      <c r="J10006" s="133">
        <v>1.1499999999999999</v>
      </c>
      <c r="K10006" s="133">
        <v>0.75</v>
      </c>
      <c r="L10006" s="133">
        <v>1.25</v>
      </c>
      <c r="M10006" s="134" t="str">
        <f t="shared" si="156"/>
        <v>P</v>
      </c>
      <c r="N10006" s="173" t="s">
        <v>10681</v>
      </c>
      <c r="O10006" s="146" t="s">
        <v>1506</v>
      </c>
      <c r="P10006" s="146" t="s">
        <v>10455</v>
      </c>
      <c r="Q10006" s="147" t="s">
        <v>10519</v>
      </c>
      <c r="R10006" s="187">
        <v>6.0600000000000005</v>
      </c>
    </row>
    <row r="10007" spans="1:18" x14ac:dyDescent="0.25">
      <c r="A10007" s="135">
        <v>1094028</v>
      </c>
      <c r="B10007" s="148" t="s">
        <v>8136</v>
      </c>
      <c r="C10007" s="135">
        <v>6</v>
      </c>
      <c r="D10007" s="135">
        <v>1125</v>
      </c>
      <c r="E10007" s="188" t="s">
        <v>21</v>
      </c>
      <c r="F10007" s="135">
        <v>1375</v>
      </c>
      <c r="G10007" s="135">
        <v>44</v>
      </c>
      <c r="H10007" s="135">
        <v>55</v>
      </c>
      <c r="I10007" s="135">
        <v>2</v>
      </c>
      <c r="J10007" s="136">
        <v>1.3</v>
      </c>
      <c r="K10007" s="136">
        <v>0.84</v>
      </c>
      <c r="L10007" s="136">
        <v>1.3</v>
      </c>
      <c r="M10007" s="137" t="str">
        <f t="shared" si="156"/>
        <v>P</v>
      </c>
      <c r="N10007" s="174" t="s">
        <v>10681</v>
      </c>
      <c r="O10007" s="149" t="s">
        <v>1506</v>
      </c>
      <c r="P10007" s="149" t="s">
        <v>10455</v>
      </c>
      <c r="Q10007" s="150" t="s">
        <v>10519</v>
      </c>
      <c r="R10007" s="189">
        <v>5.58</v>
      </c>
    </row>
    <row r="10008" spans="1:18" x14ac:dyDescent="0.25">
      <c r="A10008" s="132">
        <v>1094029</v>
      </c>
      <c r="B10008" s="145" t="s">
        <v>8137</v>
      </c>
      <c r="C10008" s="132">
        <v>6</v>
      </c>
      <c r="D10008" s="132">
        <v>1125</v>
      </c>
      <c r="E10008" s="186" t="s">
        <v>21</v>
      </c>
      <c r="F10008" s="132">
        <v>1375</v>
      </c>
      <c r="G10008" s="132">
        <v>44</v>
      </c>
      <c r="H10008" s="132">
        <v>55</v>
      </c>
      <c r="I10008" s="132">
        <v>2</v>
      </c>
      <c r="J10008" s="133">
        <v>1.1499999999999999</v>
      </c>
      <c r="K10008" s="133">
        <v>0.75</v>
      </c>
      <c r="L10008" s="133">
        <v>1.25</v>
      </c>
      <c r="M10008" s="134" t="str">
        <f t="shared" si="156"/>
        <v>P</v>
      </c>
      <c r="N10008" s="173" t="s">
        <v>10681</v>
      </c>
      <c r="O10008" s="146" t="s">
        <v>1506</v>
      </c>
      <c r="P10008" s="146" t="s">
        <v>10455</v>
      </c>
      <c r="Q10008" s="147" t="s">
        <v>10519</v>
      </c>
      <c r="R10008" s="187">
        <v>5.4</v>
      </c>
    </row>
    <row r="10009" spans="1:18" x14ac:dyDescent="0.25">
      <c r="A10009" s="135">
        <v>1094030</v>
      </c>
      <c r="B10009" s="148" t="s">
        <v>8138</v>
      </c>
      <c r="C10009" s="135">
        <v>6</v>
      </c>
      <c r="D10009" s="135">
        <v>1125</v>
      </c>
      <c r="E10009" s="188" t="s">
        <v>21</v>
      </c>
      <c r="F10009" s="135">
        <v>1375</v>
      </c>
      <c r="G10009" s="135">
        <v>44</v>
      </c>
      <c r="H10009" s="135">
        <v>55</v>
      </c>
      <c r="I10009" s="135">
        <v>2</v>
      </c>
      <c r="J10009" s="136">
        <v>1.1599999999999999</v>
      </c>
      <c r="K10009" s="136">
        <v>0.76</v>
      </c>
      <c r="L10009" s="136">
        <v>1.25</v>
      </c>
      <c r="M10009" s="137" t="str">
        <f t="shared" si="156"/>
        <v>P</v>
      </c>
      <c r="N10009" s="174" t="s">
        <v>10681</v>
      </c>
      <c r="O10009" s="149" t="s">
        <v>1506</v>
      </c>
      <c r="P10009" s="149" t="s">
        <v>10455</v>
      </c>
      <c r="Q10009" s="150" t="s">
        <v>10519</v>
      </c>
      <c r="R10009" s="189">
        <v>5.58</v>
      </c>
    </row>
    <row r="10010" spans="1:18" x14ac:dyDescent="0.25">
      <c r="A10010" s="132">
        <v>1094031</v>
      </c>
      <c r="B10010" s="145" t="s">
        <v>8139</v>
      </c>
      <c r="C10010" s="132">
        <v>6</v>
      </c>
      <c r="D10010" s="132">
        <v>1566</v>
      </c>
      <c r="E10010" s="186" t="s">
        <v>21</v>
      </c>
      <c r="F10010" s="132">
        <v>1914</v>
      </c>
      <c r="G10010" s="132">
        <v>68</v>
      </c>
      <c r="H10010" s="132">
        <v>80</v>
      </c>
      <c r="I10010" s="132">
        <v>2</v>
      </c>
      <c r="J10010" s="133">
        <v>0.52</v>
      </c>
      <c r="K10010" s="133">
        <v>1.17</v>
      </c>
      <c r="L10010" s="133">
        <v>1.24</v>
      </c>
      <c r="M10010" s="134" t="str">
        <f t="shared" si="156"/>
        <v>P</v>
      </c>
      <c r="N10010" s="173" t="s">
        <v>10681</v>
      </c>
      <c r="O10010" s="146" t="s">
        <v>1506</v>
      </c>
      <c r="P10010" s="146" t="s">
        <v>10455</v>
      </c>
      <c r="Q10010" s="147" t="s">
        <v>10519</v>
      </c>
      <c r="R10010" s="187">
        <v>6.66</v>
      </c>
    </row>
    <row r="10011" spans="1:18" x14ac:dyDescent="0.25">
      <c r="A10011" s="135">
        <v>1094032</v>
      </c>
      <c r="B10011" s="148" t="s">
        <v>2906</v>
      </c>
      <c r="C10011" s="135">
        <v>12</v>
      </c>
      <c r="D10011" s="135">
        <v>112</v>
      </c>
      <c r="E10011" s="188" t="s">
        <v>21</v>
      </c>
      <c r="F10011" s="135">
        <v>160</v>
      </c>
      <c r="G10011" s="135" t="s">
        <v>20</v>
      </c>
      <c r="H10011" s="135">
        <v>6</v>
      </c>
      <c r="I10011" s="135">
        <v>2</v>
      </c>
      <c r="J10011" s="136">
        <v>3.06</v>
      </c>
      <c r="K10011" s="136">
        <v>2.1</v>
      </c>
      <c r="L10011" s="136">
        <v>1.45</v>
      </c>
      <c r="M10011" s="137" t="str">
        <f t="shared" si="156"/>
        <v>P</v>
      </c>
      <c r="N10011" s="174" t="s">
        <v>10681</v>
      </c>
      <c r="O10011" s="149" t="s">
        <v>1506</v>
      </c>
      <c r="P10011" s="149" t="s">
        <v>9471</v>
      </c>
      <c r="Q10011" s="150" t="s">
        <v>10519</v>
      </c>
      <c r="R10011" s="189">
        <v>5.76</v>
      </c>
    </row>
    <row r="10012" spans="1:18" x14ac:dyDescent="0.25">
      <c r="A10012" s="132">
        <v>1094055</v>
      </c>
      <c r="B10012" s="145" t="s">
        <v>8140</v>
      </c>
      <c r="C10012" s="132">
        <v>6</v>
      </c>
      <c r="D10012" s="132" t="s">
        <v>20</v>
      </c>
      <c r="E10012" s="186" t="s">
        <v>21</v>
      </c>
      <c r="F10012" s="132">
        <v>330</v>
      </c>
      <c r="G10012" s="132" t="s">
        <v>20</v>
      </c>
      <c r="H10012" s="132">
        <v>11</v>
      </c>
      <c r="I10012" s="132">
        <v>2</v>
      </c>
      <c r="J10012" s="133">
        <v>2.5</v>
      </c>
      <c r="K10012" s="133">
        <v>1.75</v>
      </c>
      <c r="L10012" s="133">
        <v>0.99</v>
      </c>
      <c r="M10012" s="134" t="str">
        <f t="shared" si="156"/>
        <v>P</v>
      </c>
      <c r="N10012" s="173" t="s">
        <v>10681</v>
      </c>
      <c r="O10012" s="146" t="s">
        <v>1506</v>
      </c>
      <c r="P10012" s="146" t="s">
        <v>9398</v>
      </c>
      <c r="Q10012" s="147" t="s">
        <v>10519</v>
      </c>
      <c r="R10012" s="187">
        <v>17.04</v>
      </c>
    </row>
    <row r="10013" spans="1:18" x14ac:dyDescent="0.25">
      <c r="A10013" s="135">
        <v>1094056</v>
      </c>
      <c r="B10013" s="148" t="s">
        <v>8141</v>
      </c>
      <c r="C10013" s="135">
        <v>6</v>
      </c>
      <c r="D10013" s="135">
        <v>180</v>
      </c>
      <c r="E10013" s="188" t="s">
        <v>21</v>
      </c>
      <c r="F10013" s="135">
        <v>252</v>
      </c>
      <c r="G10013" s="135" t="s">
        <v>20</v>
      </c>
      <c r="H10013" s="135">
        <v>15</v>
      </c>
      <c r="I10013" s="135">
        <v>1</v>
      </c>
      <c r="J10013" s="136">
        <v>2.08</v>
      </c>
      <c r="K10013" s="136">
        <v>1.44</v>
      </c>
      <c r="L10013" s="136">
        <v>2.1</v>
      </c>
      <c r="M10013" s="137" t="str">
        <f t="shared" si="156"/>
        <v>P</v>
      </c>
      <c r="N10013" s="174" t="s">
        <v>10681</v>
      </c>
      <c r="O10013" s="149" t="s">
        <v>1506</v>
      </c>
      <c r="P10013" s="149" t="s">
        <v>9398</v>
      </c>
      <c r="Q10013" s="150" t="s">
        <v>10519</v>
      </c>
      <c r="R10013" s="189">
        <v>17.22</v>
      </c>
    </row>
    <row r="10014" spans="1:18" x14ac:dyDescent="0.25">
      <c r="A10014" s="132">
        <v>1094057</v>
      </c>
      <c r="B10014" s="145" t="s">
        <v>8142</v>
      </c>
      <c r="C10014" s="132">
        <v>6</v>
      </c>
      <c r="D10014" s="132">
        <v>180</v>
      </c>
      <c r="E10014" s="186" t="s">
        <v>20</v>
      </c>
      <c r="F10014" s="132" t="s">
        <v>20</v>
      </c>
      <c r="G10014" s="132" t="s">
        <v>20</v>
      </c>
      <c r="H10014" s="132" t="s">
        <v>20</v>
      </c>
      <c r="I10014" s="132" t="s">
        <v>20</v>
      </c>
      <c r="J10014" s="133">
        <v>2.12</v>
      </c>
      <c r="K10014" s="133">
        <v>1.4</v>
      </c>
      <c r="L10014" s="133">
        <v>2.1</v>
      </c>
      <c r="M10014" s="134" t="str">
        <f t="shared" si="156"/>
        <v>P</v>
      </c>
      <c r="N10014" s="173" t="s">
        <v>10681</v>
      </c>
      <c r="O10014" s="146" t="s">
        <v>1506</v>
      </c>
      <c r="P10014" s="146" t="s">
        <v>9398</v>
      </c>
      <c r="Q10014" s="147" t="s">
        <v>10519</v>
      </c>
      <c r="R10014" s="187">
        <v>15.36</v>
      </c>
    </row>
    <row r="10015" spans="1:18" x14ac:dyDescent="0.25">
      <c r="A10015" s="135">
        <v>1094058</v>
      </c>
      <c r="B10015" s="148" t="s">
        <v>8143</v>
      </c>
      <c r="C10015" s="135">
        <v>6</v>
      </c>
      <c r="D10015" s="135">
        <v>582</v>
      </c>
      <c r="E10015" s="188" t="s">
        <v>21</v>
      </c>
      <c r="F10015" s="135">
        <v>776</v>
      </c>
      <c r="G10015" s="135">
        <v>32</v>
      </c>
      <c r="H10015" s="135">
        <v>40</v>
      </c>
      <c r="I10015" s="135">
        <v>1</v>
      </c>
      <c r="J10015" s="136">
        <v>1.28</v>
      </c>
      <c r="K10015" s="136">
        <v>0.92</v>
      </c>
      <c r="L10015" s="136">
        <v>1.8</v>
      </c>
      <c r="M10015" s="137" t="str">
        <f t="shared" si="156"/>
        <v>P</v>
      </c>
      <c r="N10015" s="174" t="s">
        <v>10681</v>
      </c>
      <c r="O10015" s="149" t="s">
        <v>1506</v>
      </c>
      <c r="P10015" s="149" t="s">
        <v>9398</v>
      </c>
      <c r="Q10015" s="150" t="s">
        <v>10106</v>
      </c>
      <c r="R10015" s="189">
        <v>9</v>
      </c>
    </row>
    <row r="10016" spans="1:18" x14ac:dyDescent="0.25">
      <c r="A10016" s="132">
        <v>1094060</v>
      </c>
      <c r="B10016" s="145" t="s">
        <v>8144</v>
      </c>
      <c r="C10016" s="132">
        <v>6</v>
      </c>
      <c r="D10016" s="132">
        <v>752</v>
      </c>
      <c r="E10016" s="186" t="s">
        <v>21</v>
      </c>
      <c r="F10016" s="132">
        <v>1034</v>
      </c>
      <c r="G10016" s="132">
        <v>40</v>
      </c>
      <c r="H10016" s="132">
        <v>40</v>
      </c>
      <c r="I10016" s="132">
        <v>2</v>
      </c>
      <c r="J10016" s="133">
        <v>1.39</v>
      </c>
      <c r="K10016" s="133">
        <v>0.9</v>
      </c>
      <c r="L10016" s="133">
        <v>1.38</v>
      </c>
      <c r="M10016" s="134" t="str">
        <f t="shared" si="156"/>
        <v>P</v>
      </c>
      <c r="N10016" s="173" t="s">
        <v>10681</v>
      </c>
      <c r="O10016" s="146" t="s">
        <v>1506</v>
      </c>
      <c r="P10016" s="146" t="s">
        <v>9398</v>
      </c>
      <c r="Q10016" s="147" t="s">
        <v>10519</v>
      </c>
      <c r="R10016" s="187">
        <v>7.74</v>
      </c>
    </row>
    <row r="10017" spans="1:18" x14ac:dyDescent="0.25">
      <c r="A10017" s="135">
        <v>1094061</v>
      </c>
      <c r="B10017" s="148" t="s">
        <v>8145</v>
      </c>
      <c r="C10017" s="135">
        <v>6</v>
      </c>
      <c r="D10017" s="135">
        <v>752</v>
      </c>
      <c r="E10017" s="188" t="s">
        <v>20</v>
      </c>
      <c r="F10017" s="135" t="s">
        <v>20</v>
      </c>
      <c r="G10017" s="135" t="s">
        <v>20</v>
      </c>
      <c r="H10017" s="135" t="s">
        <v>20</v>
      </c>
      <c r="I10017" s="135" t="s">
        <v>20</v>
      </c>
      <c r="J10017" s="136">
        <v>1.35</v>
      </c>
      <c r="K10017" s="136">
        <v>0.95</v>
      </c>
      <c r="L10017" s="136">
        <v>1.36</v>
      </c>
      <c r="M10017" s="137" t="str">
        <f t="shared" si="156"/>
        <v>P</v>
      </c>
      <c r="N10017" s="174" t="s">
        <v>10681</v>
      </c>
      <c r="O10017" s="149" t="s">
        <v>1506</v>
      </c>
      <c r="P10017" s="149" t="s">
        <v>9398</v>
      </c>
      <c r="Q10017" s="150" t="s">
        <v>10519</v>
      </c>
      <c r="R10017" s="189">
        <v>7.5</v>
      </c>
    </row>
    <row r="10018" spans="1:18" x14ac:dyDescent="0.25">
      <c r="A10018" s="132">
        <v>1094069</v>
      </c>
      <c r="B10018" s="145" t="s">
        <v>8146</v>
      </c>
      <c r="C10018" s="132">
        <v>1</v>
      </c>
      <c r="D10018" s="132" t="s">
        <v>9548</v>
      </c>
      <c r="E10018" s="186" t="s">
        <v>9548</v>
      </c>
      <c r="F10018" s="132" t="s">
        <v>9548</v>
      </c>
      <c r="G10018" s="132" t="s">
        <v>9548</v>
      </c>
      <c r="H10018" s="132" t="s">
        <v>9548</v>
      </c>
      <c r="I10018" s="132" t="s">
        <v>9548</v>
      </c>
      <c r="J10018" s="133">
        <v>0.5</v>
      </c>
      <c r="K10018" s="133">
        <v>0.5</v>
      </c>
      <c r="L10018" s="133">
        <v>1.85</v>
      </c>
      <c r="M10018" s="134" t="str">
        <f t="shared" si="156"/>
        <v>P</v>
      </c>
      <c r="N10018" s="173" t="s">
        <v>10681</v>
      </c>
      <c r="O10018" s="146" t="s">
        <v>1506</v>
      </c>
      <c r="P10018" s="146" t="s">
        <v>9442</v>
      </c>
      <c r="Q10018" s="147" t="s">
        <v>10519</v>
      </c>
      <c r="R10018" s="187">
        <v>1.1200000000000001</v>
      </c>
    </row>
    <row r="10019" spans="1:18" x14ac:dyDescent="0.25">
      <c r="A10019" s="135">
        <v>1094070</v>
      </c>
      <c r="B10019" s="148" t="s">
        <v>8147</v>
      </c>
      <c r="C10019" s="135">
        <v>1</v>
      </c>
      <c r="D10019" s="135" t="s">
        <v>9548</v>
      </c>
      <c r="E10019" s="188" t="s">
        <v>9548</v>
      </c>
      <c r="F10019" s="135" t="s">
        <v>9548</v>
      </c>
      <c r="G10019" s="135" t="s">
        <v>9548</v>
      </c>
      <c r="H10019" s="135" t="s">
        <v>9548</v>
      </c>
      <c r="I10019" s="135" t="s">
        <v>9548</v>
      </c>
      <c r="J10019" s="136">
        <v>0.49</v>
      </c>
      <c r="K10019" s="136">
        <v>0.47</v>
      </c>
      <c r="L10019" s="136">
        <v>1.82</v>
      </c>
      <c r="M10019" s="137" t="str">
        <f t="shared" si="156"/>
        <v>P</v>
      </c>
      <c r="N10019" s="174" t="s">
        <v>10681</v>
      </c>
      <c r="O10019" s="149" t="s">
        <v>1506</v>
      </c>
      <c r="P10019" s="149" t="s">
        <v>9442</v>
      </c>
      <c r="Q10019" s="150" t="s">
        <v>10519</v>
      </c>
      <c r="R10019" s="189">
        <v>0.76</v>
      </c>
    </row>
    <row r="10020" spans="1:18" x14ac:dyDescent="0.25">
      <c r="A10020" s="132">
        <v>1094071</v>
      </c>
      <c r="B10020" s="145" t="s">
        <v>8148</v>
      </c>
      <c r="C10020" s="132">
        <v>1</v>
      </c>
      <c r="D10020" s="132" t="s">
        <v>9548</v>
      </c>
      <c r="E10020" s="186" t="s">
        <v>9548</v>
      </c>
      <c r="F10020" s="132" t="s">
        <v>9548</v>
      </c>
      <c r="G10020" s="132" t="s">
        <v>9548</v>
      </c>
      <c r="H10020" s="132" t="s">
        <v>9548</v>
      </c>
      <c r="I10020" s="132" t="s">
        <v>9548</v>
      </c>
      <c r="J10020" s="133">
        <v>0.51</v>
      </c>
      <c r="K10020" s="133">
        <v>0.51</v>
      </c>
      <c r="L10020" s="133">
        <v>1.85</v>
      </c>
      <c r="M10020" s="134" t="str">
        <f t="shared" si="156"/>
        <v>P</v>
      </c>
      <c r="N10020" s="173" t="s">
        <v>10681</v>
      </c>
      <c r="O10020" s="146" t="s">
        <v>1506</v>
      </c>
      <c r="P10020" s="146" t="s">
        <v>9442</v>
      </c>
      <c r="Q10020" s="147" t="s">
        <v>10519</v>
      </c>
      <c r="R10020" s="187">
        <v>1.1499999999999999</v>
      </c>
    </row>
    <row r="10021" spans="1:18" x14ac:dyDescent="0.25">
      <c r="A10021" s="135">
        <v>1094072</v>
      </c>
      <c r="B10021" s="148" t="s">
        <v>8149</v>
      </c>
      <c r="C10021" s="135">
        <v>1</v>
      </c>
      <c r="D10021" s="135" t="s">
        <v>9548</v>
      </c>
      <c r="E10021" s="188" t="s">
        <v>9548</v>
      </c>
      <c r="F10021" s="135" t="s">
        <v>9548</v>
      </c>
      <c r="G10021" s="135" t="s">
        <v>9548</v>
      </c>
      <c r="H10021" s="135" t="s">
        <v>9548</v>
      </c>
      <c r="I10021" s="135" t="s">
        <v>9548</v>
      </c>
      <c r="J10021" s="136">
        <v>0.5</v>
      </c>
      <c r="K10021" s="136">
        <v>0.5</v>
      </c>
      <c r="L10021" s="136">
        <v>1.82</v>
      </c>
      <c r="M10021" s="137" t="str">
        <f t="shared" si="156"/>
        <v>P</v>
      </c>
      <c r="N10021" s="174" t="s">
        <v>10681</v>
      </c>
      <c r="O10021" s="149" t="s">
        <v>1506</v>
      </c>
      <c r="P10021" s="149" t="s">
        <v>9442</v>
      </c>
      <c r="Q10021" s="150" t="s">
        <v>10519</v>
      </c>
      <c r="R10021" s="189">
        <v>0.69</v>
      </c>
    </row>
    <row r="10022" spans="1:18" x14ac:dyDescent="0.25">
      <c r="A10022" s="132">
        <v>1094087</v>
      </c>
      <c r="B10022" s="145" t="s">
        <v>8150</v>
      </c>
      <c r="C10022" s="132">
        <v>1</v>
      </c>
      <c r="D10022" s="132" t="s">
        <v>9548</v>
      </c>
      <c r="E10022" s="186" t="s">
        <v>9548</v>
      </c>
      <c r="F10022" s="132" t="s">
        <v>9548</v>
      </c>
      <c r="G10022" s="132" t="s">
        <v>9548</v>
      </c>
      <c r="H10022" s="132" t="s">
        <v>9548</v>
      </c>
      <c r="I10022" s="132" t="s">
        <v>9548</v>
      </c>
      <c r="J10022" s="133">
        <v>0.48199999999999998</v>
      </c>
      <c r="K10022" s="133">
        <v>0.48199999999999998</v>
      </c>
      <c r="L10022" s="133">
        <v>1.6839999999999999</v>
      </c>
      <c r="M10022" s="134" t="str">
        <f t="shared" si="156"/>
        <v>P</v>
      </c>
      <c r="N10022" s="173" t="s">
        <v>10681</v>
      </c>
      <c r="O10022" s="146" t="s">
        <v>1506</v>
      </c>
      <c r="P10022" s="146" t="s">
        <v>9442</v>
      </c>
      <c r="Q10022" s="147" t="s">
        <v>10519</v>
      </c>
      <c r="R10022" s="187">
        <v>1.1299999999999999</v>
      </c>
    </row>
    <row r="10023" spans="1:18" x14ac:dyDescent="0.25">
      <c r="A10023" s="135">
        <v>1094089</v>
      </c>
      <c r="B10023" s="148" t="s">
        <v>8151</v>
      </c>
      <c r="C10023" s="135">
        <v>1</v>
      </c>
      <c r="D10023" s="135" t="s">
        <v>9548</v>
      </c>
      <c r="E10023" s="188" t="s">
        <v>9548</v>
      </c>
      <c r="F10023" s="135" t="s">
        <v>9548</v>
      </c>
      <c r="G10023" s="135" t="s">
        <v>9548</v>
      </c>
      <c r="H10023" s="135" t="s">
        <v>9548</v>
      </c>
      <c r="I10023" s="135" t="s">
        <v>9548</v>
      </c>
      <c r="J10023" s="136">
        <v>0.14000000000000001</v>
      </c>
      <c r="K10023" s="136">
        <v>0.14000000000000001</v>
      </c>
      <c r="L10023" s="136">
        <v>0.87</v>
      </c>
      <c r="M10023" s="137" t="str">
        <f t="shared" si="156"/>
        <v>P</v>
      </c>
      <c r="N10023" s="174" t="s">
        <v>10681</v>
      </c>
      <c r="O10023" s="149" t="s">
        <v>1506</v>
      </c>
      <c r="P10023" s="149" t="s">
        <v>9442</v>
      </c>
      <c r="Q10023" s="150" t="s">
        <v>10106</v>
      </c>
      <c r="R10023" s="189">
        <v>0.82</v>
      </c>
    </row>
    <row r="10024" spans="1:18" x14ac:dyDescent="0.25">
      <c r="A10024" s="132">
        <v>1094091</v>
      </c>
      <c r="B10024" s="145" t="s">
        <v>8152</v>
      </c>
      <c r="C10024" s="132">
        <v>1</v>
      </c>
      <c r="D10024" s="132" t="s">
        <v>9548</v>
      </c>
      <c r="E10024" s="186" t="s">
        <v>9548</v>
      </c>
      <c r="F10024" s="132" t="s">
        <v>9548</v>
      </c>
      <c r="G10024" s="132" t="s">
        <v>9548</v>
      </c>
      <c r="H10024" s="132" t="s">
        <v>9548</v>
      </c>
      <c r="I10024" s="132" t="s">
        <v>9548</v>
      </c>
      <c r="J10024" s="133">
        <v>0.105</v>
      </c>
      <c r="K10024" s="133">
        <v>0.13800000000000001</v>
      </c>
      <c r="L10024" s="133">
        <v>1.143</v>
      </c>
      <c r="M10024" s="134" t="str">
        <f t="shared" si="156"/>
        <v>P</v>
      </c>
      <c r="N10024" s="173" t="s">
        <v>10681</v>
      </c>
      <c r="O10024" s="146" t="s">
        <v>1506</v>
      </c>
      <c r="P10024" s="146" t="s">
        <v>9442</v>
      </c>
      <c r="Q10024" s="147" t="s">
        <v>10519</v>
      </c>
      <c r="R10024" s="187">
        <v>0.84</v>
      </c>
    </row>
    <row r="10025" spans="1:18" x14ac:dyDescent="0.25">
      <c r="A10025" s="135">
        <v>1094092</v>
      </c>
      <c r="B10025" s="148" t="s">
        <v>8153</v>
      </c>
      <c r="C10025" s="135">
        <v>1</v>
      </c>
      <c r="D10025" s="135" t="s">
        <v>9548</v>
      </c>
      <c r="E10025" s="188" t="s">
        <v>9548</v>
      </c>
      <c r="F10025" s="135" t="s">
        <v>9548</v>
      </c>
      <c r="G10025" s="135" t="s">
        <v>9548</v>
      </c>
      <c r="H10025" s="135" t="s">
        <v>9548</v>
      </c>
      <c r="I10025" s="135" t="s">
        <v>9548</v>
      </c>
      <c r="J10025" s="136">
        <v>0.53</v>
      </c>
      <c r="K10025" s="136">
        <v>0.53</v>
      </c>
      <c r="L10025" s="136">
        <v>1.4</v>
      </c>
      <c r="M10025" s="137" t="str">
        <f t="shared" si="156"/>
        <v>P</v>
      </c>
      <c r="N10025" s="174" t="s">
        <v>10681</v>
      </c>
      <c r="O10025" s="149" t="s">
        <v>1506</v>
      </c>
      <c r="P10025" s="149" t="s">
        <v>9442</v>
      </c>
      <c r="Q10025" s="150" t="s">
        <v>10519</v>
      </c>
      <c r="R10025" s="189">
        <v>0.65</v>
      </c>
    </row>
    <row r="10026" spans="1:18" x14ac:dyDescent="0.25">
      <c r="A10026" s="132">
        <v>1094094</v>
      </c>
      <c r="B10026" s="145" t="s">
        <v>8154</v>
      </c>
      <c r="C10026" s="132">
        <v>6</v>
      </c>
      <c r="D10026" s="132">
        <v>432</v>
      </c>
      <c r="E10026" s="186" t="s">
        <v>21</v>
      </c>
      <c r="F10026" s="132">
        <v>560</v>
      </c>
      <c r="G10026" s="132">
        <v>5</v>
      </c>
      <c r="H10026" s="132">
        <v>6</v>
      </c>
      <c r="I10026" s="132">
        <v>5</v>
      </c>
      <c r="J10026" s="133">
        <v>3.29</v>
      </c>
      <c r="K10026" s="133">
        <v>2.09</v>
      </c>
      <c r="L10026" s="133">
        <v>0.5</v>
      </c>
      <c r="M10026" s="134" t="str">
        <f t="shared" si="156"/>
        <v>P</v>
      </c>
      <c r="N10026" s="173" t="s">
        <v>10681</v>
      </c>
      <c r="O10026" s="146" t="s">
        <v>1506</v>
      </c>
      <c r="P10026" s="146" t="s">
        <v>9398</v>
      </c>
      <c r="Q10026" s="147" t="s">
        <v>10519</v>
      </c>
      <c r="R10026" s="187">
        <v>6.0600000000000005</v>
      </c>
    </row>
    <row r="10027" spans="1:18" x14ac:dyDescent="0.25">
      <c r="A10027" s="135">
        <v>1094100</v>
      </c>
      <c r="B10027" s="148" t="s">
        <v>450</v>
      </c>
      <c r="C10027" s="135">
        <v>6</v>
      </c>
      <c r="D10027" s="135" t="s">
        <v>20</v>
      </c>
      <c r="E10027" s="188" t="s">
        <v>20</v>
      </c>
      <c r="F10027" s="135" t="s">
        <v>20</v>
      </c>
      <c r="G10027" s="135" t="s">
        <v>20</v>
      </c>
      <c r="H10027" s="135" t="s">
        <v>20</v>
      </c>
      <c r="I10027" s="135" t="s">
        <v>20</v>
      </c>
      <c r="J10027" s="136">
        <v>1.68</v>
      </c>
      <c r="K10027" s="136">
        <v>1.1499999999999999</v>
      </c>
      <c r="L10027" s="136">
        <v>1.23</v>
      </c>
      <c r="M10027" s="137" t="str">
        <f t="shared" si="156"/>
        <v>P</v>
      </c>
      <c r="N10027" s="174" t="s">
        <v>10681</v>
      </c>
      <c r="O10027" s="149" t="s">
        <v>1578</v>
      </c>
      <c r="P10027" s="149" t="s">
        <v>10579</v>
      </c>
      <c r="Q10027" s="150" t="s">
        <v>10106</v>
      </c>
      <c r="R10027" s="189">
        <v>12.772727272727273</v>
      </c>
    </row>
    <row r="10028" spans="1:18" x14ac:dyDescent="0.25">
      <c r="A10028" s="132">
        <v>1094101</v>
      </c>
      <c r="B10028" s="145" t="s">
        <v>215</v>
      </c>
      <c r="C10028" s="132">
        <v>6</v>
      </c>
      <c r="D10028" s="132">
        <v>312</v>
      </c>
      <c r="E10028" s="186" t="s">
        <v>21</v>
      </c>
      <c r="F10028" s="132">
        <v>520</v>
      </c>
      <c r="G10028" s="132" t="s">
        <v>20</v>
      </c>
      <c r="H10028" s="132" t="s">
        <v>20</v>
      </c>
      <c r="I10028" s="132" t="s">
        <v>20</v>
      </c>
      <c r="J10028" s="133">
        <v>1.68</v>
      </c>
      <c r="K10028" s="133">
        <v>1.1200000000000001</v>
      </c>
      <c r="L10028" s="133">
        <v>1.48</v>
      </c>
      <c r="M10028" s="134" t="str">
        <f t="shared" si="156"/>
        <v>P</v>
      </c>
      <c r="N10028" s="173" t="s">
        <v>10681</v>
      </c>
      <c r="O10028" s="146" t="s">
        <v>1578</v>
      </c>
      <c r="P10028" s="146" t="s">
        <v>10579</v>
      </c>
      <c r="Q10028" s="147" t="s">
        <v>10106</v>
      </c>
      <c r="R10028" s="187">
        <v>5.6999999999999993</v>
      </c>
    </row>
    <row r="10029" spans="1:18" x14ac:dyDescent="0.25">
      <c r="A10029" s="135">
        <v>1094102</v>
      </c>
      <c r="B10029" s="148" t="s">
        <v>456</v>
      </c>
      <c r="C10029" s="135">
        <v>6</v>
      </c>
      <c r="D10029" s="135">
        <v>720</v>
      </c>
      <c r="E10029" s="188" t="s">
        <v>21</v>
      </c>
      <c r="F10029" s="135">
        <v>1040</v>
      </c>
      <c r="G10029" s="135" t="s">
        <v>20</v>
      </c>
      <c r="H10029" s="135" t="s">
        <v>20</v>
      </c>
      <c r="I10029" s="135" t="s">
        <v>20</v>
      </c>
      <c r="J10029" s="136">
        <v>1.42</v>
      </c>
      <c r="K10029" s="136">
        <v>0.95</v>
      </c>
      <c r="L10029" s="136">
        <v>1.08</v>
      </c>
      <c r="M10029" s="137" t="str">
        <f t="shared" si="156"/>
        <v>P</v>
      </c>
      <c r="N10029" s="174" t="s">
        <v>10681</v>
      </c>
      <c r="O10029" s="149" t="s">
        <v>1578</v>
      </c>
      <c r="P10029" s="149" t="s">
        <v>10579</v>
      </c>
      <c r="Q10029" s="150" t="s">
        <v>10106</v>
      </c>
      <c r="R10029" s="189">
        <v>8.58</v>
      </c>
    </row>
    <row r="10030" spans="1:18" x14ac:dyDescent="0.25">
      <c r="A10030" s="132">
        <v>1094103</v>
      </c>
      <c r="B10030" s="145" t="s">
        <v>448</v>
      </c>
      <c r="C10030" s="132">
        <v>6</v>
      </c>
      <c r="D10030" s="132">
        <v>256</v>
      </c>
      <c r="E10030" s="186" t="s">
        <v>20</v>
      </c>
      <c r="F10030" s="132" t="s">
        <v>20</v>
      </c>
      <c r="G10030" s="132" t="s">
        <v>20</v>
      </c>
      <c r="H10030" s="132" t="s">
        <v>20</v>
      </c>
      <c r="I10030" s="132" t="s">
        <v>20</v>
      </c>
      <c r="J10030" s="133">
        <v>2.2400000000000002</v>
      </c>
      <c r="K10030" s="133">
        <v>1.5</v>
      </c>
      <c r="L10030" s="133">
        <v>1.1100000000000001</v>
      </c>
      <c r="M10030" s="134" t="str">
        <f t="shared" si="156"/>
        <v>P</v>
      </c>
      <c r="N10030" s="173" t="s">
        <v>10681</v>
      </c>
      <c r="O10030" s="146" t="s">
        <v>1578</v>
      </c>
      <c r="P10030" s="146" t="s">
        <v>10579</v>
      </c>
      <c r="Q10030" s="147" t="s">
        <v>10106</v>
      </c>
      <c r="R10030" s="187">
        <v>12.120000000000001</v>
      </c>
    </row>
    <row r="10031" spans="1:18" x14ac:dyDescent="0.25">
      <c r="A10031" s="135">
        <v>1094104</v>
      </c>
      <c r="B10031" s="148" t="s">
        <v>487</v>
      </c>
      <c r="C10031" s="135">
        <v>6</v>
      </c>
      <c r="D10031" s="135" t="s">
        <v>20</v>
      </c>
      <c r="E10031" s="188" t="s">
        <v>20</v>
      </c>
      <c r="F10031" s="135" t="s">
        <v>20</v>
      </c>
      <c r="G10031" s="135" t="s">
        <v>20</v>
      </c>
      <c r="H10031" s="135" t="s">
        <v>20</v>
      </c>
      <c r="I10031" s="135" t="s">
        <v>20</v>
      </c>
      <c r="J10031" s="136">
        <v>1.4</v>
      </c>
      <c r="K10031" s="136">
        <v>0.94</v>
      </c>
      <c r="L10031" s="136">
        <v>1.04</v>
      </c>
      <c r="M10031" s="137" t="str">
        <f t="shared" si="156"/>
        <v>P</v>
      </c>
      <c r="N10031" s="174" t="s">
        <v>10681</v>
      </c>
      <c r="O10031" s="149" t="s">
        <v>1578</v>
      </c>
      <c r="P10031" s="149" t="s">
        <v>10579</v>
      </c>
      <c r="Q10031" s="150" t="s">
        <v>10106</v>
      </c>
      <c r="R10031" s="189">
        <v>8.127272727272727</v>
      </c>
    </row>
    <row r="10032" spans="1:18" x14ac:dyDescent="0.25">
      <c r="A10032" s="132">
        <v>1094107</v>
      </c>
      <c r="B10032" s="145" t="s">
        <v>638</v>
      </c>
      <c r="C10032" s="132">
        <v>6</v>
      </c>
      <c r="D10032" s="132">
        <v>312</v>
      </c>
      <c r="E10032" s="186" t="s">
        <v>20</v>
      </c>
      <c r="F10032" s="132" t="s">
        <v>20</v>
      </c>
      <c r="G10032" s="132" t="s">
        <v>20</v>
      </c>
      <c r="H10032" s="132" t="s">
        <v>20</v>
      </c>
      <c r="I10032" s="132" t="s">
        <v>20</v>
      </c>
      <c r="J10032" s="133">
        <v>1.69</v>
      </c>
      <c r="K10032" s="133">
        <v>1.2</v>
      </c>
      <c r="L10032" s="133">
        <v>1.55</v>
      </c>
      <c r="M10032" s="134" t="str">
        <f t="shared" si="156"/>
        <v>P</v>
      </c>
      <c r="N10032" s="173" t="s">
        <v>10681</v>
      </c>
      <c r="O10032" s="146" t="s">
        <v>1578</v>
      </c>
      <c r="P10032" s="146" t="s">
        <v>10579</v>
      </c>
      <c r="Q10032" s="147" t="s">
        <v>10106</v>
      </c>
      <c r="R10032" s="187">
        <v>6.18</v>
      </c>
    </row>
    <row r="10033" spans="1:18" x14ac:dyDescent="0.25">
      <c r="A10033" s="135">
        <v>1094108</v>
      </c>
      <c r="B10033" s="148" t="s">
        <v>214</v>
      </c>
      <c r="C10033" s="135">
        <v>6</v>
      </c>
      <c r="D10033" s="135">
        <v>312</v>
      </c>
      <c r="E10033" s="188" t="s">
        <v>21</v>
      </c>
      <c r="F10033" s="135" t="s">
        <v>20</v>
      </c>
      <c r="G10033" s="135" t="s">
        <v>20</v>
      </c>
      <c r="H10033" s="135">
        <v>28</v>
      </c>
      <c r="I10033" s="135">
        <v>1</v>
      </c>
      <c r="J10033" s="136">
        <v>1.68</v>
      </c>
      <c r="K10033" s="136">
        <v>1.21</v>
      </c>
      <c r="L10033" s="136">
        <v>1.56</v>
      </c>
      <c r="M10033" s="137" t="str">
        <f t="shared" si="156"/>
        <v>P</v>
      </c>
      <c r="N10033" s="174" t="s">
        <v>10681</v>
      </c>
      <c r="O10033" s="149" t="s">
        <v>1578</v>
      </c>
      <c r="P10033" s="149" t="s">
        <v>10579</v>
      </c>
      <c r="Q10033" s="150" t="s">
        <v>10106</v>
      </c>
      <c r="R10033" s="189">
        <v>4.92</v>
      </c>
    </row>
    <row r="10034" spans="1:18" x14ac:dyDescent="0.25">
      <c r="A10034" s="132">
        <v>1094110</v>
      </c>
      <c r="B10034" s="145" t="s">
        <v>452</v>
      </c>
      <c r="C10034" s="132">
        <v>6</v>
      </c>
      <c r="D10034" s="132">
        <v>336</v>
      </c>
      <c r="E10034" s="186" t="s">
        <v>21</v>
      </c>
      <c r="F10034" s="132">
        <v>540</v>
      </c>
      <c r="G10034" s="132" t="s">
        <v>20</v>
      </c>
      <c r="H10034" s="132" t="s">
        <v>20</v>
      </c>
      <c r="I10034" s="132" t="s">
        <v>20</v>
      </c>
      <c r="J10034" s="133">
        <v>1.65</v>
      </c>
      <c r="K10034" s="133">
        <v>1.1200000000000001</v>
      </c>
      <c r="L10034" s="133">
        <v>1.42</v>
      </c>
      <c r="M10034" s="134" t="str">
        <f t="shared" si="156"/>
        <v>P</v>
      </c>
      <c r="N10034" s="173" t="s">
        <v>10681</v>
      </c>
      <c r="O10034" s="146" t="s">
        <v>1578</v>
      </c>
      <c r="P10034" s="146" t="s">
        <v>10579</v>
      </c>
      <c r="Q10034" s="147" t="s">
        <v>10106</v>
      </c>
      <c r="R10034" s="187">
        <v>10.68</v>
      </c>
    </row>
    <row r="10035" spans="1:18" x14ac:dyDescent="0.25">
      <c r="A10035" s="135">
        <v>1094111</v>
      </c>
      <c r="B10035" s="148" t="s">
        <v>219</v>
      </c>
      <c r="C10035" s="135">
        <v>6</v>
      </c>
      <c r="D10035" s="135">
        <v>312</v>
      </c>
      <c r="E10035" s="188" t="s">
        <v>21</v>
      </c>
      <c r="F10035" s="135" t="s">
        <v>20</v>
      </c>
      <c r="G10035" s="135" t="s">
        <v>20</v>
      </c>
      <c r="H10035" s="135">
        <v>20</v>
      </c>
      <c r="I10035" s="135">
        <v>1</v>
      </c>
      <c r="J10035" s="136">
        <v>1.7</v>
      </c>
      <c r="K10035" s="136">
        <v>1.22</v>
      </c>
      <c r="L10035" s="136">
        <v>1.55</v>
      </c>
      <c r="M10035" s="137" t="str">
        <f t="shared" si="156"/>
        <v>P</v>
      </c>
      <c r="N10035" s="174" t="s">
        <v>10681</v>
      </c>
      <c r="O10035" s="149" t="s">
        <v>1578</v>
      </c>
      <c r="P10035" s="149" t="s">
        <v>10579</v>
      </c>
      <c r="Q10035" s="150" t="s">
        <v>10106</v>
      </c>
      <c r="R10035" s="189">
        <v>4.92</v>
      </c>
    </row>
    <row r="10036" spans="1:18" x14ac:dyDescent="0.25">
      <c r="A10036" s="132">
        <v>1094112</v>
      </c>
      <c r="B10036" s="145" t="s">
        <v>471</v>
      </c>
      <c r="C10036" s="132">
        <v>6</v>
      </c>
      <c r="D10036" s="132">
        <v>671</v>
      </c>
      <c r="E10036" s="186" t="s">
        <v>21</v>
      </c>
      <c r="F10036" s="132" t="s">
        <v>20</v>
      </c>
      <c r="G10036" s="132" t="s">
        <v>20</v>
      </c>
      <c r="H10036" s="132">
        <v>50</v>
      </c>
      <c r="I10036" s="132">
        <v>1</v>
      </c>
      <c r="J10036" s="133">
        <v>1.56</v>
      </c>
      <c r="K10036" s="133">
        <v>1.1299999999999999</v>
      </c>
      <c r="L10036" s="133">
        <v>0.93</v>
      </c>
      <c r="M10036" s="134" t="str">
        <f t="shared" si="156"/>
        <v>P</v>
      </c>
      <c r="N10036" s="173" t="s">
        <v>10681</v>
      </c>
      <c r="O10036" s="146" t="s">
        <v>1578</v>
      </c>
      <c r="P10036" s="146" t="s">
        <v>10579</v>
      </c>
      <c r="Q10036" s="147" t="s">
        <v>10106</v>
      </c>
      <c r="R10036" s="187">
        <v>4.9799999999999995</v>
      </c>
    </row>
    <row r="10037" spans="1:18" x14ac:dyDescent="0.25">
      <c r="A10037" s="135">
        <v>1094113</v>
      </c>
      <c r="B10037" s="148" t="s">
        <v>445</v>
      </c>
      <c r="C10037" s="135">
        <v>6</v>
      </c>
      <c r="D10037" s="135" t="s">
        <v>20</v>
      </c>
      <c r="E10037" s="188" t="s">
        <v>20</v>
      </c>
      <c r="F10037" s="135" t="s">
        <v>20</v>
      </c>
      <c r="G10037" s="135" t="s">
        <v>20</v>
      </c>
      <c r="H10037" s="135" t="s">
        <v>20</v>
      </c>
      <c r="I10037" s="135" t="s">
        <v>20</v>
      </c>
      <c r="J10037" s="136">
        <v>1.66</v>
      </c>
      <c r="K10037" s="136">
        <v>1.1599999999999999</v>
      </c>
      <c r="L10037" s="136">
        <v>1.24</v>
      </c>
      <c r="M10037" s="137" t="str">
        <f t="shared" si="156"/>
        <v>P</v>
      </c>
      <c r="N10037" s="174" t="s">
        <v>10681</v>
      </c>
      <c r="O10037" s="149" t="s">
        <v>1578</v>
      </c>
      <c r="P10037" s="149" t="s">
        <v>10579</v>
      </c>
      <c r="Q10037" s="150" t="s">
        <v>10106</v>
      </c>
      <c r="R10037" s="189">
        <v>12.854545454545455</v>
      </c>
    </row>
    <row r="10038" spans="1:18" x14ac:dyDescent="0.25">
      <c r="A10038" s="132">
        <v>1094114</v>
      </c>
      <c r="B10038" s="145" t="s">
        <v>472</v>
      </c>
      <c r="C10038" s="132">
        <v>6</v>
      </c>
      <c r="D10038" s="132">
        <v>671</v>
      </c>
      <c r="E10038" s="186" t="s">
        <v>21</v>
      </c>
      <c r="F10038" s="132">
        <v>976</v>
      </c>
      <c r="G10038" s="132">
        <v>25</v>
      </c>
      <c r="H10038" s="132" t="s">
        <v>20</v>
      </c>
      <c r="I10038" s="132">
        <v>3</v>
      </c>
      <c r="J10038" s="133">
        <v>1.58</v>
      </c>
      <c r="K10038" s="133">
        <v>1.1200000000000001</v>
      </c>
      <c r="L10038" s="133">
        <v>0.92</v>
      </c>
      <c r="M10038" s="134" t="str">
        <f t="shared" si="156"/>
        <v>P</v>
      </c>
      <c r="N10038" s="173" t="s">
        <v>10681</v>
      </c>
      <c r="O10038" s="146" t="s">
        <v>1578</v>
      </c>
      <c r="P10038" s="146" t="s">
        <v>10579</v>
      </c>
      <c r="Q10038" s="147" t="s">
        <v>10106</v>
      </c>
      <c r="R10038" s="187">
        <v>5.22</v>
      </c>
    </row>
    <row r="10039" spans="1:18" x14ac:dyDescent="0.25">
      <c r="A10039" s="135">
        <v>1094115</v>
      </c>
      <c r="B10039" s="148" t="s">
        <v>224</v>
      </c>
      <c r="C10039" s="135">
        <v>6</v>
      </c>
      <c r="D10039" s="135">
        <v>312</v>
      </c>
      <c r="E10039" s="188" t="s">
        <v>21</v>
      </c>
      <c r="F10039" s="135">
        <v>416</v>
      </c>
      <c r="G10039" s="135" t="s">
        <v>20</v>
      </c>
      <c r="H10039" s="135" t="s">
        <v>20</v>
      </c>
      <c r="I10039" s="135" t="s">
        <v>20</v>
      </c>
      <c r="J10039" s="136">
        <v>1.68</v>
      </c>
      <c r="K10039" s="136">
        <v>1.21</v>
      </c>
      <c r="L10039" s="136">
        <v>1.55</v>
      </c>
      <c r="M10039" s="137" t="str">
        <f t="shared" si="156"/>
        <v>P</v>
      </c>
      <c r="N10039" s="174" t="s">
        <v>10681</v>
      </c>
      <c r="O10039" s="149" t="s">
        <v>1578</v>
      </c>
      <c r="P10039" s="149" t="s">
        <v>10579</v>
      </c>
      <c r="Q10039" s="150" t="s">
        <v>10106</v>
      </c>
      <c r="R10039" s="189">
        <v>5.28</v>
      </c>
    </row>
    <row r="10040" spans="1:18" x14ac:dyDescent="0.25">
      <c r="A10040" s="132">
        <v>1094116</v>
      </c>
      <c r="B10040" s="145" t="s">
        <v>447</v>
      </c>
      <c r="C10040" s="132">
        <v>6</v>
      </c>
      <c r="D10040" s="132">
        <v>260</v>
      </c>
      <c r="E10040" s="186" t="s">
        <v>20</v>
      </c>
      <c r="F10040" s="132" t="s">
        <v>20</v>
      </c>
      <c r="G10040" s="132" t="s">
        <v>20</v>
      </c>
      <c r="H10040" s="132" t="s">
        <v>20</v>
      </c>
      <c r="I10040" s="132" t="s">
        <v>20</v>
      </c>
      <c r="J10040" s="133">
        <v>1.71</v>
      </c>
      <c r="K10040" s="133">
        <v>1.1499999999999999</v>
      </c>
      <c r="L10040" s="133">
        <v>1.24</v>
      </c>
      <c r="M10040" s="134" t="str">
        <f t="shared" si="156"/>
        <v>P</v>
      </c>
      <c r="N10040" s="173" t="s">
        <v>10681</v>
      </c>
      <c r="O10040" s="146" t="s">
        <v>1578</v>
      </c>
      <c r="P10040" s="146" t="s">
        <v>10579</v>
      </c>
      <c r="Q10040" s="147" t="s">
        <v>10106</v>
      </c>
      <c r="R10040" s="187">
        <v>13.02</v>
      </c>
    </row>
    <row r="10041" spans="1:18" x14ac:dyDescent="0.25">
      <c r="A10041" s="135">
        <v>1094117</v>
      </c>
      <c r="B10041" s="148" t="s">
        <v>477</v>
      </c>
      <c r="C10041" s="135">
        <v>6</v>
      </c>
      <c r="D10041" s="135">
        <v>671</v>
      </c>
      <c r="E10041" s="188" t="s">
        <v>21</v>
      </c>
      <c r="F10041" s="135" t="s">
        <v>20</v>
      </c>
      <c r="G10041" s="135" t="s">
        <v>20</v>
      </c>
      <c r="H10041" s="135">
        <v>20</v>
      </c>
      <c r="I10041" s="135">
        <v>2</v>
      </c>
      <c r="J10041" s="136">
        <v>1.58</v>
      </c>
      <c r="K10041" s="136">
        <v>1.1299999999999999</v>
      </c>
      <c r="L10041" s="136">
        <v>0.92</v>
      </c>
      <c r="M10041" s="137" t="str">
        <f t="shared" si="156"/>
        <v>P</v>
      </c>
      <c r="N10041" s="174" t="s">
        <v>10681</v>
      </c>
      <c r="O10041" s="149" t="s">
        <v>1578</v>
      </c>
      <c r="P10041" s="149" t="s">
        <v>10579</v>
      </c>
      <c r="Q10041" s="150" t="s">
        <v>10106</v>
      </c>
      <c r="R10041" s="189">
        <v>5.04</v>
      </c>
    </row>
    <row r="10042" spans="1:18" x14ac:dyDescent="0.25">
      <c r="A10042" s="132">
        <v>1094118</v>
      </c>
      <c r="B10042" s="145" t="s">
        <v>468</v>
      </c>
      <c r="C10042" s="132">
        <v>6</v>
      </c>
      <c r="D10042" s="132">
        <v>336</v>
      </c>
      <c r="E10042" s="186" t="s">
        <v>21</v>
      </c>
      <c r="F10042" s="132" t="s">
        <v>20</v>
      </c>
      <c r="G10042" s="132" t="s">
        <v>20</v>
      </c>
      <c r="H10042" s="132">
        <v>25</v>
      </c>
      <c r="I10042" s="132">
        <v>1</v>
      </c>
      <c r="J10042" s="133">
        <v>1.66</v>
      </c>
      <c r="K10042" s="133">
        <v>1.1299999999999999</v>
      </c>
      <c r="L10042" s="133">
        <v>1.43</v>
      </c>
      <c r="M10042" s="134" t="str">
        <f t="shared" si="156"/>
        <v>P</v>
      </c>
      <c r="N10042" s="173" t="s">
        <v>10681</v>
      </c>
      <c r="O10042" s="146" t="s">
        <v>1578</v>
      </c>
      <c r="P10042" s="146" t="s">
        <v>10579</v>
      </c>
      <c r="Q10042" s="147" t="s">
        <v>10106</v>
      </c>
      <c r="R10042" s="187">
        <v>10.56</v>
      </c>
    </row>
    <row r="10043" spans="1:18" x14ac:dyDescent="0.25">
      <c r="A10043" s="135">
        <v>1094122</v>
      </c>
      <c r="B10043" s="148" t="s">
        <v>221</v>
      </c>
      <c r="C10043" s="135">
        <v>6</v>
      </c>
      <c r="D10043" s="135">
        <v>312</v>
      </c>
      <c r="E10043" s="188" t="s">
        <v>21</v>
      </c>
      <c r="F10043" s="135">
        <v>520</v>
      </c>
      <c r="G10043" s="135">
        <v>30</v>
      </c>
      <c r="H10043" s="135" t="s">
        <v>20</v>
      </c>
      <c r="I10043" s="135">
        <v>1</v>
      </c>
      <c r="J10043" s="136">
        <v>1.66</v>
      </c>
      <c r="K10043" s="136">
        <v>1.2</v>
      </c>
      <c r="L10043" s="136">
        <v>1.54</v>
      </c>
      <c r="M10043" s="137" t="str">
        <f t="shared" si="156"/>
        <v>P</v>
      </c>
      <c r="N10043" s="174" t="s">
        <v>10681</v>
      </c>
      <c r="O10043" s="149" t="s">
        <v>1578</v>
      </c>
      <c r="P10043" s="149" t="s">
        <v>10579</v>
      </c>
      <c r="Q10043" s="150" t="s">
        <v>10106</v>
      </c>
      <c r="R10043" s="189">
        <v>5.04</v>
      </c>
    </row>
    <row r="10044" spans="1:18" x14ac:dyDescent="0.25">
      <c r="A10044" s="132">
        <v>1094123</v>
      </c>
      <c r="B10044" s="145" t="s">
        <v>220</v>
      </c>
      <c r="C10044" s="132">
        <v>6</v>
      </c>
      <c r="D10044" s="132">
        <v>312</v>
      </c>
      <c r="E10044" s="186" t="s">
        <v>21</v>
      </c>
      <c r="F10044" s="132">
        <v>468</v>
      </c>
      <c r="G10044" s="132" t="s">
        <v>20</v>
      </c>
      <c r="H10044" s="132" t="s">
        <v>20</v>
      </c>
      <c r="I10044" s="132" t="s">
        <v>20</v>
      </c>
      <c r="J10044" s="133">
        <v>1.67</v>
      </c>
      <c r="K10044" s="133">
        <v>1.21</v>
      </c>
      <c r="L10044" s="133">
        <v>1.55</v>
      </c>
      <c r="M10044" s="134" t="str">
        <f t="shared" si="156"/>
        <v>P</v>
      </c>
      <c r="N10044" s="173" t="s">
        <v>10681</v>
      </c>
      <c r="O10044" s="146" t="s">
        <v>1578</v>
      </c>
      <c r="P10044" s="146" t="s">
        <v>10579</v>
      </c>
      <c r="Q10044" s="147" t="s">
        <v>10106</v>
      </c>
      <c r="R10044" s="187">
        <v>4.92</v>
      </c>
    </row>
    <row r="10045" spans="1:18" x14ac:dyDescent="0.25">
      <c r="A10045" s="135">
        <v>1094124</v>
      </c>
      <c r="B10045" s="148" t="s">
        <v>460</v>
      </c>
      <c r="C10045" s="135">
        <v>6</v>
      </c>
      <c r="D10045" s="135">
        <v>671</v>
      </c>
      <c r="E10045" s="188" t="s">
        <v>21</v>
      </c>
      <c r="F10045" s="135" t="s">
        <v>20</v>
      </c>
      <c r="G10045" s="135" t="s">
        <v>20</v>
      </c>
      <c r="H10045" s="135">
        <v>40</v>
      </c>
      <c r="I10045" s="135">
        <v>1</v>
      </c>
      <c r="J10045" s="136">
        <v>1.56</v>
      </c>
      <c r="K10045" s="136">
        <v>1.1299999999999999</v>
      </c>
      <c r="L10045" s="136">
        <v>0.92</v>
      </c>
      <c r="M10045" s="137" t="str">
        <f t="shared" si="156"/>
        <v>P</v>
      </c>
      <c r="N10045" s="174" t="s">
        <v>10681</v>
      </c>
      <c r="O10045" s="149" t="s">
        <v>1578</v>
      </c>
      <c r="P10045" s="149" t="s">
        <v>10579</v>
      </c>
      <c r="Q10045" s="150" t="s">
        <v>10106</v>
      </c>
      <c r="R10045" s="189">
        <v>5.04</v>
      </c>
    </row>
    <row r="10046" spans="1:18" x14ac:dyDescent="0.25">
      <c r="A10046" s="132">
        <v>1094125</v>
      </c>
      <c r="B10046" s="145" t="s">
        <v>479</v>
      </c>
      <c r="C10046" s="132">
        <v>6</v>
      </c>
      <c r="D10046" s="132">
        <v>671</v>
      </c>
      <c r="E10046" s="186" t="s">
        <v>21</v>
      </c>
      <c r="F10046" s="132">
        <v>976</v>
      </c>
      <c r="G10046" s="132" t="s">
        <v>20</v>
      </c>
      <c r="H10046" s="132" t="s">
        <v>20</v>
      </c>
      <c r="I10046" s="132" t="s">
        <v>20</v>
      </c>
      <c r="J10046" s="133">
        <v>1.57</v>
      </c>
      <c r="K10046" s="133">
        <v>1.1200000000000001</v>
      </c>
      <c r="L10046" s="133">
        <v>0.92</v>
      </c>
      <c r="M10046" s="134" t="str">
        <f t="shared" si="156"/>
        <v>P</v>
      </c>
      <c r="N10046" s="173" t="s">
        <v>10681</v>
      </c>
      <c r="O10046" s="146" t="s">
        <v>1578</v>
      </c>
      <c r="P10046" s="146" t="s">
        <v>10579</v>
      </c>
      <c r="Q10046" s="147" t="s">
        <v>10106</v>
      </c>
      <c r="R10046" s="187">
        <v>5.0999999999999996</v>
      </c>
    </row>
    <row r="10047" spans="1:18" x14ac:dyDescent="0.25">
      <c r="A10047" s="135">
        <v>1094126</v>
      </c>
      <c r="B10047" s="148" t="s">
        <v>637</v>
      </c>
      <c r="C10047" s="135">
        <v>6</v>
      </c>
      <c r="D10047" s="135">
        <v>312</v>
      </c>
      <c r="E10047" s="188" t="s">
        <v>20</v>
      </c>
      <c r="F10047" s="135" t="s">
        <v>20</v>
      </c>
      <c r="G10047" s="135" t="s">
        <v>20</v>
      </c>
      <c r="H10047" s="135" t="s">
        <v>20</v>
      </c>
      <c r="I10047" s="135" t="s">
        <v>20</v>
      </c>
      <c r="J10047" s="136">
        <v>1.26</v>
      </c>
      <c r="K10047" s="136">
        <v>1.74</v>
      </c>
      <c r="L10047" s="136">
        <v>1.58</v>
      </c>
      <c r="M10047" s="137" t="str">
        <f t="shared" si="156"/>
        <v>P</v>
      </c>
      <c r="N10047" s="174" t="s">
        <v>10681</v>
      </c>
      <c r="O10047" s="149" t="s">
        <v>1578</v>
      </c>
      <c r="P10047" s="149" t="s">
        <v>10579</v>
      </c>
      <c r="Q10047" s="150" t="s">
        <v>10106</v>
      </c>
      <c r="R10047" s="189">
        <v>5.82</v>
      </c>
    </row>
    <row r="10048" spans="1:18" x14ac:dyDescent="0.25">
      <c r="A10048" s="132">
        <v>1094127</v>
      </c>
      <c r="B10048" s="145" t="s">
        <v>473</v>
      </c>
      <c r="C10048" s="132">
        <v>6</v>
      </c>
      <c r="D10048" s="132">
        <v>671</v>
      </c>
      <c r="E10048" s="186" t="s">
        <v>21</v>
      </c>
      <c r="F10048" s="132" t="s">
        <v>20</v>
      </c>
      <c r="G10048" s="132" t="s">
        <v>20</v>
      </c>
      <c r="H10048" s="132">
        <v>20</v>
      </c>
      <c r="I10048" s="132">
        <v>2</v>
      </c>
      <c r="J10048" s="133">
        <v>1.56</v>
      </c>
      <c r="K10048" s="133">
        <v>1.1200000000000001</v>
      </c>
      <c r="L10048" s="133">
        <v>0.92</v>
      </c>
      <c r="M10048" s="134" t="str">
        <f t="shared" si="156"/>
        <v>P</v>
      </c>
      <c r="N10048" s="173" t="s">
        <v>10681</v>
      </c>
      <c r="O10048" s="146" t="s">
        <v>1578</v>
      </c>
      <c r="P10048" s="146" t="s">
        <v>10579</v>
      </c>
      <c r="Q10048" s="147" t="s">
        <v>10106</v>
      </c>
      <c r="R10048" s="187">
        <v>5.16</v>
      </c>
    </row>
    <row r="10049" spans="1:18" x14ac:dyDescent="0.25">
      <c r="A10049" s="135">
        <v>1094128</v>
      </c>
      <c r="B10049" s="148" t="s">
        <v>147</v>
      </c>
      <c r="C10049" s="135">
        <v>6</v>
      </c>
      <c r="D10049" s="135">
        <v>264</v>
      </c>
      <c r="E10049" s="188" t="s">
        <v>21</v>
      </c>
      <c r="F10049" s="135">
        <v>372</v>
      </c>
      <c r="G10049" s="135">
        <v>5</v>
      </c>
      <c r="H10049" s="135">
        <v>6</v>
      </c>
      <c r="I10049" s="135">
        <v>5</v>
      </c>
      <c r="J10049" s="136">
        <v>3.23</v>
      </c>
      <c r="K10049" s="136">
        <v>2.14</v>
      </c>
      <c r="L10049" s="136">
        <v>0.49</v>
      </c>
      <c r="M10049" s="137" t="str">
        <f t="shared" si="156"/>
        <v>P</v>
      </c>
      <c r="N10049" s="174" t="s">
        <v>10681</v>
      </c>
      <c r="O10049" s="149" t="s">
        <v>1581</v>
      </c>
      <c r="P10049" s="149" t="s">
        <v>10581</v>
      </c>
      <c r="Q10049" s="150" t="s">
        <v>10519</v>
      </c>
      <c r="R10049" s="189">
        <v>5.58</v>
      </c>
    </row>
    <row r="10050" spans="1:18" x14ac:dyDescent="0.25">
      <c r="A10050" s="132">
        <v>1094129</v>
      </c>
      <c r="B10050" s="145" t="s">
        <v>491</v>
      </c>
      <c r="C10050" s="132">
        <v>6</v>
      </c>
      <c r="D10050" s="132" t="s">
        <v>20</v>
      </c>
      <c r="E10050" s="186" t="s">
        <v>20</v>
      </c>
      <c r="F10050" s="132" t="s">
        <v>20</v>
      </c>
      <c r="G10050" s="132" t="s">
        <v>20</v>
      </c>
      <c r="H10050" s="132" t="s">
        <v>20</v>
      </c>
      <c r="I10050" s="132" t="s">
        <v>20</v>
      </c>
      <c r="J10050" s="133">
        <v>1.68</v>
      </c>
      <c r="K10050" s="133">
        <v>1.1399999999999999</v>
      </c>
      <c r="L10050" s="133">
        <v>1.21</v>
      </c>
      <c r="M10050" s="134" t="str">
        <f t="shared" ref="M10050:M10113" si="157">HYPERLINK(CONCATENATE("T:\Distribution Centre\RDC Department Shared\Cubiscan photos","\",A10050,"-pac.jpg"),"P")</f>
        <v>P</v>
      </c>
      <c r="N10050" s="173" t="s">
        <v>10681</v>
      </c>
      <c r="O10050" s="146" t="s">
        <v>1578</v>
      </c>
      <c r="P10050" s="146" t="s">
        <v>10579</v>
      </c>
      <c r="Q10050" s="147" t="s">
        <v>10106</v>
      </c>
      <c r="R10050" s="187">
        <v>9.6818181818181817</v>
      </c>
    </row>
    <row r="10051" spans="1:18" x14ac:dyDescent="0.25">
      <c r="A10051" s="135">
        <v>1094130</v>
      </c>
      <c r="B10051" s="148" t="s">
        <v>386</v>
      </c>
      <c r="C10051" s="135">
        <v>6</v>
      </c>
      <c r="D10051" s="135">
        <v>312</v>
      </c>
      <c r="E10051" s="188" t="s">
        <v>21</v>
      </c>
      <c r="F10051" s="135">
        <v>468</v>
      </c>
      <c r="G10051" s="135" t="s">
        <v>20</v>
      </c>
      <c r="H10051" s="135" t="s">
        <v>20</v>
      </c>
      <c r="I10051" s="135" t="s">
        <v>20</v>
      </c>
      <c r="J10051" s="136">
        <v>1.7</v>
      </c>
      <c r="K10051" s="136">
        <v>1.25</v>
      </c>
      <c r="L10051" s="136">
        <v>1.56</v>
      </c>
      <c r="M10051" s="137" t="str">
        <f t="shared" si="157"/>
        <v>P</v>
      </c>
      <c r="N10051" s="174" t="s">
        <v>10681</v>
      </c>
      <c r="O10051" s="149" t="s">
        <v>1578</v>
      </c>
      <c r="P10051" s="149" t="s">
        <v>10579</v>
      </c>
      <c r="Q10051" s="150" t="s">
        <v>10106</v>
      </c>
      <c r="R10051" s="189">
        <v>8.1000000000000014</v>
      </c>
    </row>
    <row r="10052" spans="1:18" x14ac:dyDescent="0.25">
      <c r="A10052" s="132">
        <v>1094131</v>
      </c>
      <c r="B10052" s="145" t="s">
        <v>449</v>
      </c>
      <c r="C10052" s="132">
        <v>6</v>
      </c>
      <c r="D10052" s="132" t="s">
        <v>20</v>
      </c>
      <c r="E10052" s="186" t="s">
        <v>20</v>
      </c>
      <c r="F10052" s="132" t="s">
        <v>20</v>
      </c>
      <c r="G10052" s="132" t="s">
        <v>20</v>
      </c>
      <c r="H10052" s="132" t="s">
        <v>20</v>
      </c>
      <c r="I10052" s="132" t="s">
        <v>20</v>
      </c>
      <c r="J10052" s="133">
        <v>2.2599999999999998</v>
      </c>
      <c r="K10052" s="133">
        <v>1.51</v>
      </c>
      <c r="L10052" s="133">
        <v>1.1000000000000001</v>
      </c>
      <c r="M10052" s="134" t="str">
        <f t="shared" si="157"/>
        <v>P</v>
      </c>
      <c r="N10052" s="173" t="s">
        <v>10681</v>
      </c>
      <c r="O10052" s="146" t="s">
        <v>1578</v>
      </c>
      <c r="P10052" s="146" t="s">
        <v>10579</v>
      </c>
      <c r="Q10052" s="147" t="s">
        <v>10106</v>
      </c>
      <c r="R10052" s="187">
        <v>12.218181818181817</v>
      </c>
    </row>
    <row r="10053" spans="1:18" x14ac:dyDescent="0.25">
      <c r="A10053" s="135">
        <v>1094132</v>
      </c>
      <c r="B10053" s="148" t="s">
        <v>927</v>
      </c>
      <c r="C10053" s="135">
        <v>6</v>
      </c>
      <c r="D10053" s="135">
        <v>2808</v>
      </c>
      <c r="E10053" s="188">
        <v>12</v>
      </c>
      <c r="F10053" s="135">
        <v>4212</v>
      </c>
      <c r="G10053" s="135">
        <v>192</v>
      </c>
      <c r="H10053" s="135">
        <v>240</v>
      </c>
      <c r="I10053" s="135">
        <v>1</v>
      </c>
      <c r="J10053" s="136">
        <v>0.79</v>
      </c>
      <c r="K10053" s="136">
        <v>1.23</v>
      </c>
      <c r="L10053" s="136">
        <v>0.28000000000000003</v>
      </c>
      <c r="M10053" s="137" t="str">
        <f t="shared" si="157"/>
        <v>P</v>
      </c>
      <c r="N10053" s="174" t="s">
        <v>10681</v>
      </c>
      <c r="O10053" s="149" t="s">
        <v>1581</v>
      </c>
      <c r="P10053" s="149" t="s">
        <v>10581</v>
      </c>
      <c r="Q10053" s="150" t="s">
        <v>10519</v>
      </c>
      <c r="R10053" s="189">
        <v>1.8599999999999999</v>
      </c>
    </row>
    <row r="10054" spans="1:18" x14ac:dyDescent="0.25">
      <c r="A10054" s="132">
        <v>1094133</v>
      </c>
      <c r="B10054" s="145" t="s">
        <v>166</v>
      </c>
      <c r="C10054" s="132">
        <v>6</v>
      </c>
      <c r="D10054" s="132">
        <v>264</v>
      </c>
      <c r="E10054" s="186" t="s">
        <v>21</v>
      </c>
      <c r="F10054" s="132">
        <v>384</v>
      </c>
      <c r="G10054" s="132" t="s">
        <v>20</v>
      </c>
      <c r="H10054" s="132">
        <v>5</v>
      </c>
      <c r="I10054" s="132">
        <v>5</v>
      </c>
      <c r="J10054" s="133">
        <v>3.22</v>
      </c>
      <c r="K10054" s="133">
        <v>2.08</v>
      </c>
      <c r="L10054" s="133">
        <v>0.44</v>
      </c>
      <c r="M10054" s="134" t="str">
        <f t="shared" si="157"/>
        <v>P</v>
      </c>
      <c r="N10054" s="173" t="s">
        <v>10681</v>
      </c>
      <c r="O10054" s="146" t="s">
        <v>1581</v>
      </c>
      <c r="P10054" s="146" t="s">
        <v>10581</v>
      </c>
      <c r="Q10054" s="147" t="s">
        <v>10519</v>
      </c>
      <c r="R10054" s="187">
        <v>6.7799999999999994</v>
      </c>
    </row>
    <row r="10055" spans="1:18" x14ac:dyDescent="0.25">
      <c r="A10055" s="135">
        <v>1094134</v>
      </c>
      <c r="B10055" s="148" t="s">
        <v>486</v>
      </c>
      <c r="C10055" s="135">
        <v>6</v>
      </c>
      <c r="D10055" s="135" t="s">
        <v>20</v>
      </c>
      <c r="E10055" s="188" t="s">
        <v>20</v>
      </c>
      <c r="F10055" s="135" t="s">
        <v>20</v>
      </c>
      <c r="G10055" s="135" t="s">
        <v>20</v>
      </c>
      <c r="H10055" s="135" t="s">
        <v>20</v>
      </c>
      <c r="I10055" s="135" t="s">
        <v>20</v>
      </c>
      <c r="J10055" s="136">
        <v>1.95</v>
      </c>
      <c r="K10055" s="136">
        <v>1.35</v>
      </c>
      <c r="L10055" s="136">
        <v>1.36</v>
      </c>
      <c r="M10055" s="137" t="str">
        <f t="shared" si="157"/>
        <v>P</v>
      </c>
      <c r="N10055" s="174" t="s">
        <v>10681</v>
      </c>
      <c r="O10055" s="149" t="s">
        <v>1578</v>
      </c>
      <c r="P10055" s="149" t="s">
        <v>10579</v>
      </c>
      <c r="Q10055" s="150" t="s">
        <v>10106</v>
      </c>
      <c r="R10055" s="189">
        <v>11.399999999999999</v>
      </c>
    </row>
    <row r="10056" spans="1:18" x14ac:dyDescent="0.25">
      <c r="A10056" s="132">
        <v>1094135</v>
      </c>
      <c r="B10056" s="145" t="s">
        <v>485</v>
      </c>
      <c r="C10056" s="132">
        <v>6</v>
      </c>
      <c r="D10056" s="132">
        <v>228</v>
      </c>
      <c r="E10056" s="186" t="s">
        <v>21</v>
      </c>
      <c r="F10056" s="132">
        <v>456</v>
      </c>
      <c r="G10056" s="132" t="s">
        <v>20</v>
      </c>
      <c r="H10056" s="132" t="s">
        <v>20</v>
      </c>
      <c r="I10056" s="132" t="s">
        <v>20</v>
      </c>
      <c r="J10056" s="133">
        <v>1.48</v>
      </c>
      <c r="K10056" s="133">
        <v>1.21</v>
      </c>
      <c r="L10056" s="133">
        <v>1.76</v>
      </c>
      <c r="M10056" s="134" t="str">
        <f t="shared" si="157"/>
        <v>P</v>
      </c>
      <c r="N10056" s="173" t="s">
        <v>10681</v>
      </c>
      <c r="O10056" s="146" t="s">
        <v>1578</v>
      </c>
      <c r="P10056" s="146" t="s">
        <v>10579</v>
      </c>
      <c r="Q10056" s="147" t="s">
        <v>10106</v>
      </c>
      <c r="R10056" s="187">
        <v>10.86</v>
      </c>
    </row>
    <row r="10057" spans="1:18" x14ac:dyDescent="0.25">
      <c r="A10057" s="135">
        <v>1094136</v>
      </c>
      <c r="B10057" s="148" t="s">
        <v>442</v>
      </c>
      <c r="C10057" s="135">
        <v>6</v>
      </c>
      <c r="D10057" s="135">
        <v>260</v>
      </c>
      <c r="E10057" s="188" t="s">
        <v>21</v>
      </c>
      <c r="F10057" s="135">
        <v>624</v>
      </c>
      <c r="G10057" s="135" t="s">
        <v>20</v>
      </c>
      <c r="H10057" s="135" t="s">
        <v>20</v>
      </c>
      <c r="I10057" s="135" t="s">
        <v>20</v>
      </c>
      <c r="J10057" s="136">
        <v>1.68</v>
      </c>
      <c r="K10057" s="136">
        <v>1.17</v>
      </c>
      <c r="L10057" s="136">
        <v>1.24</v>
      </c>
      <c r="M10057" s="137" t="str">
        <f t="shared" si="157"/>
        <v>P</v>
      </c>
      <c r="N10057" s="174" t="s">
        <v>10681</v>
      </c>
      <c r="O10057" s="149" t="s">
        <v>1578</v>
      </c>
      <c r="P10057" s="149" t="s">
        <v>10579</v>
      </c>
      <c r="Q10057" s="150" t="s">
        <v>10106</v>
      </c>
      <c r="R10057" s="189">
        <v>14.580000000000002</v>
      </c>
    </row>
    <row r="10058" spans="1:18" x14ac:dyDescent="0.25">
      <c r="A10058" s="132">
        <v>1094137</v>
      </c>
      <c r="B10058" s="145" t="s">
        <v>119</v>
      </c>
      <c r="C10058" s="132">
        <v>6</v>
      </c>
      <c r="D10058" s="132">
        <v>264</v>
      </c>
      <c r="E10058" s="186" t="s">
        <v>21</v>
      </c>
      <c r="F10058" s="132">
        <v>372</v>
      </c>
      <c r="G10058" s="132">
        <v>5</v>
      </c>
      <c r="H10058" s="132">
        <v>6</v>
      </c>
      <c r="I10058" s="132">
        <v>5</v>
      </c>
      <c r="J10058" s="133">
        <v>3.22</v>
      </c>
      <c r="K10058" s="133">
        <v>2.08</v>
      </c>
      <c r="L10058" s="133">
        <v>0.44</v>
      </c>
      <c r="M10058" s="134" t="str">
        <f t="shared" si="157"/>
        <v>P</v>
      </c>
      <c r="N10058" s="173" t="s">
        <v>10681</v>
      </c>
      <c r="O10058" s="146" t="s">
        <v>1581</v>
      </c>
      <c r="P10058" s="146" t="s">
        <v>10581</v>
      </c>
      <c r="Q10058" s="147" t="s">
        <v>10519</v>
      </c>
      <c r="R10058" s="187">
        <v>5.64</v>
      </c>
    </row>
    <row r="10059" spans="1:18" x14ac:dyDescent="0.25">
      <c r="A10059" s="135">
        <v>1094138</v>
      </c>
      <c r="B10059" s="148" t="s">
        <v>157</v>
      </c>
      <c r="C10059" s="135">
        <v>6</v>
      </c>
      <c r="D10059" s="135">
        <v>264</v>
      </c>
      <c r="E10059" s="188" t="s">
        <v>21</v>
      </c>
      <c r="F10059" s="135">
        <v>372</v>
      </c>
      <c r="G10059" s="135">
        <v>5</v>
      </c>
      <c r="H10059" s="135">
        <v>6</v>
      </c>
      <c r="I10059" s="135">
        <v>5</v>
      </c>
      <c r="J10059" s="136">
        <v>3.28</v>
      </c>
      <c r="K10059" s="136">
        <v>2.16</v>
      </c>
      <c r="L10059" s="136">
        <v>0.5</v>
      </c>
      <c r="M10059" s="137" t="str">
        <f t="shared" si="157"/>
        <v>P</v>
      </c>
      <c r="N10059" s="174" t="s">
        <v>10681</v>
      </c>
      <c r="O10059" s="149" t="s">
        <v>1581</v>
      </c>
      <c r="P10059" s="149" t="s">
        <v>10581</v>
      </c>
      <c r="Q10059" s="150" t="s">
        <v>10519</v>
      </c>
      <c r="R10059" s="189">
        <v>5.6999999999999993</v>
      </c>
    </row>
    <row r="10060" spans="1:18" x14ac:dyDescent="0.25">
      <c r="A10060" s="132">
        <v>1094139</v>
      </c>
      <c r="B10060" s="145" t="s">
        <v>125</v>
      </c>
      <c r="C10060" s="132">
        <v>6</v>
      </c>
      <c r="D10060" s="132">
        <v>264</v>
      </c>
      <c r="E10060" s="186" t="s">
        <v>21</v>
      </c>
      <c r="F10060" s="132">
        <v>396</v>
      </c>
      <c r="G10060" s="132">
        <v>5</v>
      </c>
      <c r="H10060" s="132">
        <v>6</v>
      </c>
      <c r="I10060" s="132">
        <v>5</v>
      </c>
      <c r="J10060" s="133">
        <v>3.22</v>
      </c>
      <c r="K10060" s="133">
        <v>2.1</v>
      </c>
      <c r="L10060" s="133">
        <v>0.48</v>
      </c>
      <c r="M10060" s="134" t="str">
        <f t="shared" si="157"/>
        <v>P</v>
      </c>
      <c r="N10060" s="173" t="s">
        <v>10681</v>
      </c>
      <c r="O10060" s="146" t="s">
        <v>1581</v>
      </c>
      <c r="P10060" s="146" t="s">
        <v>10581</v>
      </c>
      <c r="Q10060" s="147" t="s">
        <v>10519</v>
      </c>
      <c r="R10060" s="187">
        <v>4.8600000000000003</v>
      </c>
    </row>
    <row r="10061" spans="1:18" x14ac:dyDescent="0.25">
      <c r="A10061" s="135">
        <v>1094140</v>
      </c>
      <c r="B10061" s="148" t="s">
        <v>463</v>
      </c>
      <c r="C10061" s="135">
        <v>6</v>
      </c>
      <c r="D10061" s="135" t="s">
        <v>20</v>
      </c>
      <c r="E10061" s="188" t="s">
        <v>20</v>
      </c>
      <c r="F10061" s="135" t="s">
        <v>20</v>
      </c>
      <c r="G10061" s="135" t="s">
        <v>20</v>
      </c>
      <c r="H10061" s="135" t="s">
        <v>20</v>
      </c>
      <c r="I10061" s="135" t="s">
        <v>20</v>
      </c>
      <c r="J10061" s="136">
        <v>2.33</v>
      </c>
      <c r="K10061" s="136">
        <v>1.55</v>
      </c>
      <c r="L10061" s="136">
        <v>1.03</v>
      </c>
      <c r="M10061" s="137" t="str">
        <f t="shared" si="157"/>
        <v>P</v>
      </c>
      <c r="N10061" s="174" t="s">
        <v>10681</v>
      </c>
      <c r="O10061" s="149" t="s">
        <v>1578</v>
      </c>
      <c r="P10061" s="149" t="s">
        <v>10579</v>
      </c>
      <c r="Q10061" s="150" t="s">
        <v>10106</v>
      </c>
      <c r="R10061" s="189">
        <v>11.781818181818181</v>
      </c>
    </row>
    <row r="10062" spans="1:18" x14ac:dyDescent="0.25">
      <c r="A10062" s="132">
        <v>1094142</v>
      </c>
      <c r="B10062" s="145" t="s">
        <v>443</v>
      </c>
      <c r="C10062" s="132">
        <v>6</v>
      </c>
      <c r="D10062" s="132" t="s">
        <v>20</v>
      </c>
      <c r="E10062" s="186" t="s">
        <v>20</v>
      </c>
      <c r="F10062" s="132" t="s">
        <v>20</v>
      </c>
      <c r="G10062" s="132" t="s">
        <v>20</v>
      </c>
      <c r="H10062" s="132" t="s">
        <v>20</v>
      </c>
      <c r="I10062" s="132" t="s">
        <v>20</v>
      </c>
      <c r="J10062" s="133">
        <v>1.7</v>
      </c>
      <c r="K10062" s="133">
        <v>1.17</v>
      </c>
      <c r="L10062" s="133">
        <v>1.23</v>
      </c>
      <c r="M10062" s="134" t="str">
        <f t="shared" si="157"/>
        <v>P</v>
      </c>
      <c r="N10062" s="173" t="s">
        <v>10681</v>
      </c>
      <c r="O10062" s="146" t="s">
        <v>1578</v>
      </c>
      <c r="P10062" s="146" t="s">
        <v>10579</v>
      </c>
      <c r="Q10062" s="147" t="s">
        <v>10106</v>
      </c>
      <c r="R10062" s="187">
        <v>12.972727272727273</v>
      </c>
    </row>
    <row r="10063" spans="1:18" x14ac:dyDescent="0.25">
      <c r="A10063" s="135">
        <v>1094143</v>
      </c>
      <c r="B10063" s="148" t="s">
        <v>933</v>
      </c>
      <c r="C10063" s="135">
        <v>6</v>
      </c>
      <c r="D10063" s="135">
        <v>2808</v>
      </c>
      <c r="E10063" s="188">
        <v>12</v>
      </c>
      <c r="F10063" s="135">
        <v>4212</v>
      </c>
      <c r="G10063" s="135">
        <v>192</v>
      </c>
      <c r="H10063" s="135">
        <v>240</v>
      </c>
      <c r="I10063" s="135">
        <v>1</v>
      </c>
      <c r="J10063" s="136">
        <v>0.8</v>
      </c>
      <c r="K10063" s="136">
        <v>1.25</v>
      </c>
      <c r="L10063" s="136">
        <v>0.28000000000000003</v>
      </c>
      <c r="M10063" s="137" t="str">
        <f t="shared" si="157"/>
        <v>P</v>
      </c>
      <c r="N10063" s="174" t="s">
        <v>10681</v>
      </c>
      <c r="O10063" s="149" t="s">
        <v>1581</v>
      </c>
      <c r="P10063" s="149" t="s">
        <v>10581</v>
      </c>
      <c r="Q10063" s="150" t="s">
        <v>10519</v>
      </c>
      <c r="R10063" s="189">
        <v>2.2800000000000002</v>
      </c>
    </row>
    <row r="10064" spans="1:18" x14ac:dyDescent="0.25">
      <c r="A10064" s="132">
        <v>1094144</v>
      </c>
      <c r="B10064" s="145" t="s">
        <v>1038</v>
      </c>
      <c r="C10064" s="132">
        <v>6</v>
      </c>
      <c r="D10064" s="132">
        <v>756</v>
      </c>
      <c r="E10064" s="186" t="s">
        <v>21</v>
      </c>
      <c r="F10064" s="132">
        <v>1080</v>
      </c>
      <c r="G10064" s="132">
        <v>48</v>
      </c>
      <c r="H10064" s="132" t="s">
        <v>20</v>
      </c>
      <c r="I10064" s="132">
        <v>1</v>
      </c>
      <c r="J10064" s="133">
        <v>1.8</v>
      </c>
      <c r="K10064" s="133">
        <v>1.1499999999999999</v>
      </c>
      <c r="L10064" s="133">
        <v>0.45</v>
      </c>
      <c r="M10064" s="134" t="str">
        <f t="shared" si="157"/>
        <v>P</v>
      </c>
      <c r="N10064" s="173" t="s">
        <v>10681</v>
      </c>
      <c r="O10064" s="146" t="s">
        <v>1581</v>
      </c>
      <c r="P10064" s="146" t="s">
        <v>10581</v>
      </c>
      <c r="Q10064" s="147" t="s">
        <v>10519</v>
      </c>
      <c r="R10064" s="187">
        <v>4.08</v>
      </c>
    </row>
    <row r="10065" spans="1:18" x14ac:dyDescent="0.25">
      <c r="A10065" s="135">
        <v>1094146</v>
      </c>
      <c r="B10065" s="148" t="s">
        <v>920</v>
      </c>
      <c r="C10065" s="135">
        <v>6</v>
      </c>
      <c r="D10065" s="135">
        <v>2808</v>
      </c>
      <c r="E10065" s="188">
        <v>12</v>
      </c>
      <c r="F10065" s="135">
        <v>4212</v>
      </c>
      <c r="G10065" s="135">
        <v>192</v>
      </c>
      <c r="H10065" s="135">
        <v>240</v>
      </c>
      <c r="I10065" s="135">
        <v>1</v>
      </c>
      <c r="J10065" s="136">
        <v>1.2</v>
      </c>
      <c r="K10065" s="136">
        <v>0.8</v>
      </c>
      <c r="L10065" s="136">
        <v>0.25</v>
      </c>
      <c r="M10065" s="137" t="str">
        <f t="shared" si="157"/>
        <v>P</v>
      </c>
      <c r="N10065" s="174" t="s">
        <v>10681</v>
      </c>
      <c r="O10065" s="149" t="s">
        <v>1581</v>
      </c>
      <c r="P10065" s="149" t="s">
        <v>10581</v>
      </c>
      <c r="Q10065" s="150" t="s">
        <v>10519</v>
      </c>
      <c r="R10065" s="189">
        <v>1.8599999999999999</v>
      </c>
    </row>
    <row r="10066" spans="1:18" x14ac:dyDescent="0.25">
      <c r="A10066" s="132">
        <v>1094147</v>
      </c>
      <c r="B10066" s="145" t="s">
        <v>451</v>
      </c>
      <c r="C10066" s="132">
        <v>6</v>
      </c>
      <c r="D10066" s="132">
        <v>336</v>
      </c>
      <c r="E10066" s="186" t="s">
        <v>21</v>
      </c>
      <c r="F10066" s="132">
        <v>510</v>
      </c>
      <c r="G10066" s="132" t="s">
        <v>20</v>
      </c>
      <c r="H10066" s="132" t="s">
        <v>20</v>
      </c>
      <c r="I10066" s="132" t="s">
        <v>20</v>
      </c>
      <c r="J10066" s="133">
        <v>1.68</v>
      </c>
      <c r="K10066" s="133">
        <v>1.1299999999999999</v>
      </c>
      <c r="L10066" s="133">
        <v>1.41</v>
      </c>
      <c r="M10066" s="134" t="str">
        <f t="shared" si="157"/>
        <v>P</v>
      </c>
      <c r="N10066" s="173" t="s">
        <v>10681</v>
      </c>
      <c r="O10066" s="146" t="s">
        <v>1578</v>
      </c>
      <c r="P10066" s="146" t="s">
        <v>10579</v>
      </c>
      <c r="Q10066" s="147" t="s">
        <v>10106</v>
      </c>
      <c r="R10066" s="187">
        <v>10.98</v>
      </c>
    </row>
    <row r="10067" spans="1:18" x14ac:dyDescent="0.25">
      <c r="A10067" s="135">
        <v>1094148</v>
      </c>
      <c r="B10067" s="148" t="s">
        <v>441</v>
      </c>
      <c r="C10067" s="135">
        <v>6</v>
      </c>
      <c r="D10067" s="135">
        <v>256</v>
      </c>
      <c r="E10067" s="188" t="s">
        <v>21</v>
      </c>
      <c r="F10067" s="135">
        <v>416</v>
      </c>
      <c r="G10067" s="135" t="s">
        <v>20</v>
      </c>
      <c r="H10067" s="135" t="s">
        <v>20</v>
      </c>
      <c r="I10067" s="135" t="s">
        <v>20</v>
      </c>
      <c r="J10067" s="136">
        <v>2.2599999999999998</v>
      </c>
      <c r="K10067" s="136">
        <v>1.5</v>
      </c>
      <c r="L10067" s="136">
        <v>1.1100000000000001</v>
      </c>
      <c r="M10067" s="137" t="str">
        <f t="shared" si="157"/>
        <v>P</v>
      </c>
      <c r="N10067" s="174" t="s">
        <v>10681</v>
      </c>
      <c r="O10067" s="149" t="s">
        <v>1578</v>
      </c>
      <c r="P10067" s="149" t="s">
        <v>10579</v>
      </c>
      <c r="Q10067" s="150" t="s">
        <v>10106</v>
      </c>
      <c r="R10067" s="189">
        <v>13.02</v>
      </c>
    </row>
    <row r="10068" spans="1:18" x14ac:dyDescent="0.25">
      <c r="A10068" s="132">
        <v>1094149</v>
      </c>
      <c r="B10068" s="145" t="s">
        <v>490</v>
      </c>
      <c r="C10068" s="132">
        <v>6</v>
      </c>
      <c r="D10068" s="132" t="s">
        <v>20</v>
      </c>
      <c r="E10068" s="186" t="s">
        <v>20</v>
      </c>
      <c r="F10068" s="132" t="s">
        <v>20</v>
      </c>
      <c r="G10068" s="132" t="s">
        <v>20</v>
      </c>
      <c r="H10068" s="132" t="s">
        <v>20</v>
      </c>
      <c r="I10068" s="132" t="s">
        <v>20</v>
      </c>
      <c r="J10068" s="133">
        <v>1.44</v>
      </c>
      <c r="K10068" s="133">
        <v>0.95</v>
      </c>
      <c r="L10068" s="133">
        <v>1.1000000000000001</v>
      </c>
      <c r="M10068" s="134" t="str">
        <f t="shared" si="157"/>
        <v>P</v>
      </c>
      <c r="N10068" s="173" t="s">
        <v>10681</v>
      </c>
      <c r="O10068" s="146" t="s">
        <v>1578</v>
      </c>
      <c r="P10068" s="146" t="s">
        <v>10579</v>
      </c>
      <c r="Q10068" s="147" t="s">
        <v>10106</v>
      </c>
      <c r="R10068" s="187">
        <v>8.3545454545454518</v>
      </c>
    </row>
    <row r="10069" spans="1:18" x14ac:dyDescent="0.25">
      <c r="A10069" s="135">
        <v>1094150</v>
      </c>
      <c r="B10069" s="148" t="s">
        <v>131</v>
      </c>
      <c r="C10069" s="135">
        <v>6</v>
      </c>
      <c r="D10069" s="135">
        <v>264</v>
      </c>
      <c r="E10069" s="188" t="s">
        <v>21</v>
      </c>
      <c r="F10069" s="135">
        <v>372</v>
      </c>
      <c r="G10069" s="135">
        <v>5</v>
      </c>
      <c r="H10069" s="135">
        <v>6</v>
      </c>
      <c r="I10069" s="135">
        <v>5</v>
      </c>
      <c r="J10069" s="136">
        <v>3.22</v>
      </c>
      <c r="K10069" s="136">
        <v>2.15</v>
      </c>
      <c r="L10069" s="136">
        <v>0.48</v>
      </c>
      <c r="M10069" s="137" t="str">
        <f t="shared" si="157"/>
        <v>P</v>
      </c>
      <c r="N10069" s="174" t="s">
        <v>10681</v>
      </c>
      <c r="O10069" s="149" t="s">
        <v>1581</v>
      </c>
      <c r="P10069" s="149" t="s">
        <v>10581</v>
      </c>
      <c r="Q10069" s="150" t="s">
        <v>10519</v>
      </c>
      <c r="R10069" s="189">
        <v>4.92</v>
      </c>
    </row>
    <row r="10070" spans="1:18" x14ac:dyDescent="0.25">
      <c r="A10070" s="132">
        <v>1094151</v>
      </c>
      <c r="B10070" s="145" t="s">
        <v>624</v>
      </c>
      <c r="C10070" s="132">
        <v>6</v>
      </c>
      <c r="D10070" s="132">
        <v>598</v>
      </c>
      <c r="E10070" s="186" t="s">
        <v>21</v>
      </c>
      <c r="F10070" s="132">
        <v>780</v>
      </c>
      <c r="G10070" s="132" t="s">
        <v>20</v>
      </c>
      <c r="H10070" s="132">
        <v>15</v>
      </c>
      <c r="I10070" s="132">
        <v>5</v>
      </c>
      <c r="J10070" s="133">
        <v>2.1800000000000002</v>
      </c>
      <c r="K10070" s="133">
        <v>1.44</v>
      </c>
      <c r="L10070" s="133">
        <v>0.46</v>
      </c>
      <c r="M10070" s="134" t="str">
        <f t="shared" si="157"/>
        <v>P</v>
      </c>
      <c r="N10070" s="173" t="s">
        <v>10681</v>
      </c>
      <c r="O10070" s="146" t="s">
        <v>1581</v>
      </c>
      <c r="P10070" s="146" t="s">
        <v>10581</v>
      </c>
      <c r="Q10070" s="147" t="s">
        <v>10519</v>
      </c>
      <c r="R10070" s="187">
        <v>4.1399999999999997</v>
      </c>
    </row>
    <row r="10071" spans="1:18" x14ac:dyDescent="0.25">
      <c r="A10071" s="135">
        <v>1094152</v>
      </c>
      <c r="B10071" s="148" t="s">
        <v>932</v>
      </c>
      <c r="C10071" s="135">
        <v>6</v>
      </c>
      <c r="D10071" s="135" t="s">
        <v>20</v>
      </c>
      <c r="E10071" s="188" t="s">
        <v>20</v>
      </c>
      <c r="F10071" s="135" t="s">
        <v>20</v>
      </c>
      <c r="G10071" s="135" t="s">
        <v>20</v>
      </c>
      <c r="H10071" s="135" t="s">
        <v>20</v>
      </c>
      <c r="I10071" s="135" t="s">
        <v>20</v>
      </c>
      <c r="J10071" s="136">
        <v>1.24</v>
      </c>
      <c r="K10071" s="136">
        <v>0.79</v>
      </c>
      <c r="L10071" s="136">
        <v>0.27</v>
      </c>
      <c r="M10071" s="137" t="str">
        <f t="shared" si="157"/>
        <v>P</v>
      </c>
      <c r="N10071" s="174" t="s">
        <v>10681</v>
      </c>
      <c r="O10071" s="149" t="s">
        <v>1581</v>
      </c>
      <c r="P10071" s="149" t="s">
        <v>10581</v>
      </c>
      <c r="Q10071" s="150" t="s">
        <v>10519</v>
      </c>
      <c r="R10071" s="189">
        <v>2.1454545454545455</v>
      </c>
    </row>
    <row r="10072" spans="1:18" x14ac:dyDescent="0.25">
      <c r="A10072" s="132">
        <v>1094157</v>
      </c>
      <c r="B10072" s="145" t="s">
        <v>481</v>
      </c>
      <c r="C10072" s="132">
        <v>6</v>
      </c>
      <c r="D10072" s="132">
        <v>671</v>
      </c>
      <c r="E10072" s="186" t="s">
        <v>21</v>
      </c>
      <c r="F10072" s="132">
        <v>976</v>
      </c>
      <c r="G10072" s="132" t="s">
        <v>20</v>
      </c>
      <c r="H10072" s="132" t="s">
        <v>20</v>
      </c>
      <c r="I10072" s="132" t="s">
        <v>20</v>
      </c>
      <c r="J10072" s="133">
        <v>1.56</v>
      </c>
      <c r="K10072" s="133">
        <v>1.1399999999999999</v>
      </c>
      <c r="L10072" s="133">
        <v>0.9</v>
      </c>
      <c r="M10072" s="134" t="str">
        <f t="shared" si="157"/>
        <v>P</v>
      </c>
      <c r="N10072" s="173" t="s">
        <v>10681</v>
      </c>
      <c r="O10072" s="146" t="s">
        <v>1578</v>
      </c>
      <c r="P10072" s="146" t="s">
        <v>10579</v>
      </c>
      <c r="Q10072" s="147" t="s">
        <v>10106</v>
      </c>
      <c r="R10072" s="187">
        <v>5.4</v>
      </c>
    </row>
    <row r="10073" spans="1:18" x14ac:dyDescent="0.25">
      <c r="A10073" s="135">
        <v>1094158</v>
      </c>
      <c r="B10073" s="148" t="s">
        <v>492</v>
      </c>
      <c r="C10073" s="135">
        <v>6</v>
      </c>
      <c r="D10073" s="135">
        <v>228</v>
      </c>
      <c r="E10073" s="188" t="s">
        <v>20</v>
      </c>
      <c r="F10073" s="135" t="s">
        <v>20</v>
      </c>
      <c r="G10073" s="135" t="s">
        <v>20</v>
      </c>
      <c r="H10073" s="135" t="s">
        <v>20</v>
      </c>
      <c r="I10073" s="135" t="s">
        <v>20</v>
      </c>
      <c r="J10073" s="136">
        <v>1.4</v>
      </c>
      <c r="K10073" s="136">
        <v>1.2</v>
      </c>
      <c r="L10073" s="136">
        <v>1.75</v>
      </c>
      <c r="M10073" s="137" t="str">
        <f t="shared" si="157"/>
        <v>P</v>
      </c>
      <c r="N10073" s="174" t="s">
        <v>10681</v>
      </c>
      <c r="O10073" s="149" t="s">
        <v>1578</v>
      </c>
      <c r="P10073" s="149" t="s">
        <v>10579</v>
      </c>
      <c r="Q10073" s="150" t="s">
        <v>10106</v>
      </c>
      <c r="R10073" s="189">
        <v>9.66</v>
      </c>
    </row>
    <row r="10074" spans="1:18" x14ac:dyDescent="0.25">
      <c r="A10074" s="132">
        <v>1094160</v>
      </c>
      <c r="B10074" s="145" t="s">
        <v>627</v>
      </c>
      <c r="C10074" s="132">
        <v>6</v>
      </c>
      <c r="D10074" s="132">
        <v>598</v>
      </c>
      <c r="E10074" s="186" t="s">
        <v>21</v>
      </c>
      <c r="F10074" s="132" t="s">
        <v>20</v>
      </c>
      <c r="G10074" s="132" t="s">
        <v>20</v>
      </c>
      <c r="H10074" s="132">
        <v>50</v>
      </c>
      <c r="I10074" s="132">
        <v>1</v>
      </c>
      <c r="J10074" s="133">
        <v>2.27</v>
      </c>
      <c r="K10074" s="133">
        <v>1.45</v>
      </c>
      <c r="L10074" s="133">
        <v>0.48</v>
      </c>
      <c r="M10074" s="134" t="str">
        <f t="shared" si="157"/>
        <v>P</v>
      </c>
      <c r="N10074" s="173" t="s">
        <v>10681</v>
      </c>
      <c r="O10074" s="146" t="s">
        <v>1581</v>
      </c>
      <c r="P10074" s="146" t="s">
        <v>10581</v>
      </c>
      <c r="Q10074" s="147" t="s">
        <v>10519</v>
      </c>
      <c r="R10074" s="187">
        <v>4.08</v>
      </c>
    </row>
    <row r="10075" spans="1:18" x14ac:dyDescent="0.25">
      <c r="A10075" s="135">
        <v>1094161</v>
      </c>
      <c r="B10075" s="148" t="s">
        <v>421</v>
      </c>
      <c r="C10075" s="135">
        <v>6</v>
      </c>
      <c r="D10075" s="135" t="s">
        <v>20</v>
      </c>
      <c r="E10075" s="188" t="s">
        <v>20</v>
      </c>
      <c r="F10075" s="135" t="s">
        <v>20</v>
      </c>
      <c r="G10075" s="135" t="s">
        <v>20</v>
      </c>
      <c r="H10075" s="135" t="s">
        <v>20</v>
      </c>
      <c r="I10075" s="135" t="s">
        <v>20</v>
      </c>
      <c r="J10075" s="136">
        <v>1.76</v>
      </c>
      <c r="K10075" s="136">
        <v>1.1599999999999999</v>
      </c>
      <c r="L10075" s="136">
        <v>0.44</v>
      </c>
      <c r="M10075" s="137" t="str">
        <f t="shared" si="157"/>
        <v>P</v>
      </c>
      <c r="N10075" s="174" t="s">
        <v>10681</v>
      </c>
      <c r="O10075" s="149" t="s">
        <v>1581</v>
      </c>
      <c r="P10075" s="149" t="s">
        <v>10581</v>
      </c>
      <c r="Q10075" s="150" t="s">
        <v>10519</v>
      </c>
      <c r="R10075" s="189">
        <v>3.7199999999999998</v>
      </c>
    </row>
    <row r="10076" spans="1:18" x14ac:dyDescent="0.25">
      <c r="A10076" s="132">
        <v>1094162</v>
      </c>
      <c r="B10076" s="145" t="s">
        <v>156</v>
      </c>
      <c r="C10076" s="132">
        <v>6</v>
      </c>
      <c r="D10076" s="132">
        <v>264</v>
      </c>
      <c r="E10076" s="186" t="s">
        <v>21</v>
      </c>
      <c r="F10076" s="132">
        <v>372</v>
      </c>
      <c r="G10076" s="132">
        <v>5</v>
      </c>
      <c r="H10076" s="132">
        <v>6</v>
      </c>
      <c r="I10076" s="132">
        <v>5</v>
      </c>
      <c r="J10076" s="133">
        <v>3.24</v>
      </c>
      <c r="K10076" s="133">
        <v>2.15</v>
      </c>
      <c r="L10076" s="133">
        <v>0.48</v>
      </c>
      <c r="M10076" s="134" t="str">
        <f t="shared" si="157"/>
        <v>P</v>
      </c>
      <c r="N10076" s="173" t="s">
        <v>10681</v>
      </c>
      <c r="O10076" s="146" t="s">
        <v>1581</v>
      </c>
      <c r="P10076" s="146" t="s">
        <v>10581</v>
      </c>
      <c r="Q10076" s="147" t="s">
        <v>10519</v>
      </c>
      <c r="R10076" s="187">
        <v>6.0600000000000005</v>
      </c>
    </row>
    <row r="10077" spans="1:18" x14ac:dyDescent="0.25">
      <c r="A10077" s="135">
        <v>1094163</v>
      </c>
      <c r="B10077" s="148" t="s">
        <v>455</v>
      </c>
      <c r="C10077" s="135">
        <v>6</v>
      </c>
      <c r="D10077" s="135">
        <v>273</v>
      </c>
      <c r="E10077" s="188" t="s">
        <v>21</v>
      </c>
      <c r="F10077" s="135" t="s">
        <v>20</v>
      </c>
      <c r="G10077" s="135">
        <v>14</v>
      </c>
      <c r="H10077" s="135" t="s">
        <v>20</v>
      </c>
      <c r="I10077" s="135">
        <v>2</v>
      </c>
      <c r="J10077" s="136">
        <v>2</v>
      </c>
      <c r="K10077" s="136">
        <v>1.33</v>
      </c>
      <c r="L10077" s="136">
        <v>1.34</v>
      </c>
      <c r="M10077" s="137" t="str">
        <f t="shared" si="157"/>
        <v>P</v>
      </c>
      <c r="N10077" s="174" t="s">
        <v>10681</v>
      </c>
      <c r="O10077" s="149" t="s">
        <v>1578</v>
      </c>
      <c r="P10077" s="149" t="s">
        <v>10579</v>
      </c>
      <c r="Q10077" s="150" t="s">
        <v>10106</v>
      </c>
      <c r="R10077" s="189">
        <v>11.64</v>
      </c>
    </row>
    <row r="10078" spans="1:18" x14ac:dyDescent="0.25">
      <c r="A10078" s="132">
        <v>1094164</v>
      </c>
      <c r="B10078" s="145" t="s">
        <v>1046</v>
      </c>
      <c r="C10078" s="132">
        <v>6</v>
      </c>
      <c r="D10078" s="132">
        <v>756</v>
      </c>
      <c r="E10078" s="186">
        <v>3</v>
      </c>
      <c r="F10078" s="132" t="s">
        <v>20</v>
      </c>
      <c r="G10078" s="132">
        <v>60</v>
      </c>
      <c r="H10078" s="132" t="s">
        <v>20</v>
      </c>
      <c r="I10078" s="132">
        <v>1</v>
      </c>
      <c r="J10078" s="133">
        <v>1.76</v>
      </c>
      <c r="K10078" s="133">
        <v>1.1599999999999999</v>
      </c>
      <c r="L10078" s="133">
        <v>0.46</v>
      </c>
      <c r="M10078" s="134" t="str">
        <f t="shared" si="157"/>
        <v>P</v>
      </c>
      <c r="N10078" s="173" t="s">
        <v>10681</v>
      </c>
      <c r="O10078" s="146" t="s">
        <v>1581</v>
      </c>
      <c r="P10078" s="146" t="s">
        <v>10581</v>
      </c>
      <c r="Q10078" s="147" t="s">
        <v>10519</v>
      </c>
      <c r="R10078" s="187">
        <v>3.54</v>
      </c>
    </row>
    <row r="10079" spans="1:18" x14ac:dyDescent="0.25">
      <c r="A10079" s="135">
        <v>1094165</v>
      </c>
      <c r="B10079" s="148" t="s">
        <v>815</v>
      </c>
      <c r="C10079" s="135">
        <v>6</v>
      </c>
      <c r="D10079" s="135">
        <v>598</v>
      </c>
      <c r="E10079" s="188" t="s">
        <v>21</v>
      </c>
      <c r="F10079" s="135">
        <v>832</v>
      </c>
      <c r="G10079" s="135" t="s">
        <v>20</v>
      </c>
      <c r="H10079" s="135" t="s">
        <v>20</v>
      </c>
      <c r="I10079" s="135" t="s">
        <v>20</v>
      </c>
      <c r="J10079" s="136">
        <v>2.16</v>
      </c>
      <c r="K10079" s="136">
        <v>1.45</v>
      </c>
      <c r="L10079" s="136">
        <v>0.45</v>
      </c>
      <c r="M10079" s="137" t="str">
        <f t="shared" si="157"/>
        <v>P</v>
      </c>
      <c r="N10079" s="174" t="s">
        <v>10681</v>
      </c>
      <c r="O10079" s="149" t="s">
        <v>1581</v>
      </c>
      <c r="P10079" s="149" t="s">
        <v>10581</v>
      </c>
      <c r="Q10079" s="150" t="s">
        <v>10519</v>
      </c>
      <c r="R10079" s="189">
        <v>4.32</v>
      </c>
    </row>
    <row r="10080" spans="1:18" x14ac:dyDescent="0.25">
      <c r="A10080" s="132">
        <v>1094166</v>
      </c>
      <c r="B10080" s="145" t="s">
        <v>132</v>
      </c>
      <c r="C10080" s="132">
        <v>6</v>
      </c>
      <c r="D10080" s="132">
        <v>800</v>
      </c>
      <c r="E10080" s="186" t="s">
        <v>21</v>
      </c>
      <c r="F10080" s="132">
        <v>1200</v>
      </c>
      <c r="G10080" s="132">
        <v>24</v>
      </c>
      <c r="H10080" s="132">
        <v>30</v>
      </c>
      <c r="I10080" s="132">
        <v>2</v>
      </c>
      <c r="J10080" s="133">
        <v>2.23</v>
      </c>
      <c r="K10080" s="133">
        <v>0.76</v>
      </c>
      <c r="L10080" s="133">
        <v>0.63</v>
      </c>
      <c r="M10080" s="134" t="str">
        <f t="shared" si="157"/>
        <v>P</v>
      </c>
      <c r="N10080" s="173" t="s">
        <v>10681</v>
      </c>
      <c r="O10080" s="146" t="s">
        <v>1581</v>
      </c>
      <c r="P10080" s="146" t="s">
        <v>10581</v>
      </c>
      <c r="Q10080" s="147" t="s">
        <v>10519</v>
      </c>
      <c r="R10080" s="187">
        <v>2.46</v>
      </c>
    </row>
    <row r="10081" spans="1:18" x14ac:dyDescent="0.25">
      <c r="A10081" s="135">
        <v>1094167</v>
      </c>
      <c r="B10081" s="148" t="s">
        <v>488</v>
      </c>
      <c r="C10081" s="135">
        <v>6</v>
      </c>
      <c r="D10081" s="135">
        <v>432</v>
      </c>
      <c r="E10081" s="188" t="s">
        <v>21</v>
      </c>
      <c r="F10081" s="135">
        <v>648</v>
      </c>
      <c r="G10081" s="135" t="s">
        <v>20</v>
      </c>
      <c r="H10081" s="135" t="s">
        <v>20</v>
      </c>
      <c r="I10081" s="135" t="s">
        <v>20</v>
      </c>
      <c r="J10081" s="136">
        <v>1.68</v>
      </c>
      <c r="K10081" s="136">
        <v>1.1200000000000001</v>
      </c>
      <c r="L10081" s="136">
        <v>1.2</v>
      </c>
      <c r="M10081" s="137" t="str">
        <f t="shared" si="157"/>
        <v>P</v>
      </c>
      <c r="N10081" s="174" t="s">
        <v>10681</v>
      </c>
      <c r="O10081" s="149" t="s">
        <v>1578</v>
      </c>
      <c r="P10081" s="149" t="s">
        <v>10579</v>
      </c>
      <c r="Q10081" s="150" t="s">
        <v>10106</v>
      </c>
      <c r="R10081" s="189">
        <v>9.18</v>
      </c>
    </row>
    <row r="10082" spans="1:18" x14ac:dyDescent="0.25">
      <c r="A10082" s="132">
        <v>1094168</v>
      </c>
      <c r="B10082" s="145" t="s">
        <v>152</v>
      </c>
      <c r="C10082" s="132">
        <v>6</v>
      </c>
      <c r="D10082" s="132">
        <v>800</v>
      </c>
      <c r="E10082" s="186" t="s">
        <v>21</v>
      </c>
      <c r="F10082" s="132">
        <v>1200</v>
      </c>
      <c r="G10082" s="132" t="s">
        <v>20</v>
      </c>
      <c r="H10082" s="132" t="s">
        <v>20</v>
      </c>
      <c r="I10082" s="132" t="s">
        <v>20</v>
      </c>
      <c r="J10082" s="133">
        <v>2.25</v>
      </c>
      <c r="K10082" s="133">
        <v>0.76</v>
      </c>
      <c r="L10082" s="133">
        <v>0.65</v>
      </c>
      <c r="M10082" s="134" t="str">
        <f t="shared" si="157"/>
        <v>P</v>
      </c>
      <c r="N10082" s="173" t="s">
        <v>10681</v>
      </c>
      <c r="O10082" s="146" t="s">
        <v>1581</v>
      </c>
      <c r="P10082" s="146" t="s">
        <v>10581</v>
      </c>
      <c r="Q10082" s="147" t="s">
        <v>10519</v>
      </c>
      <c r="R10082" s="187">
        <v>2.64</v>
      </c>
    </row>
    <row r="10083" spans="1:18" x14ac:dyDescent="0.25">
      <c r="A10083" s="135">
        <v>1094169</v>
      </c>
      <c r="B10083" s="148" t="s">
        <v>142</v>
      </c>
      <c r="C10083" s="135">
        <v>6</v>
      </c>
      <c r="D10083" s="135">
        <v>264</v>
      </c>
      <c r="E10083" s="188" t="s">
        <v>21</v>
      </c>
      <c r="F10083" s="135">
        <v>372</v>
      </c>
      <c r="G10083" s="135">
        <v>5</v>
      </c>
      <c r="H10083" s="135">
        <v>6</v>
      </c>
      <c r="I10083" s="135">
        <v>5</v>
      </c>
      <c r="J10083" s="136">
        <v>3.22</v>
      </c>
      <c r="K10083" s="136">
        <v>2.1</v>
      </c>
      <c r="L10083" s="136">
        <v>0.48</v>
      </c>
      <c r="M10083" s="137" t="str">
        <f t="shared" si="157"/>
        <v>P</v>
      </c>
      <c r="N10083" s="174" t="s">
        <v>10681</v>
      </c>
      <c r="O10083" s="149" t="s">
        <v>1581</v>
      </c>
      <c r="P10083" s="149" t="s">
        <v>10581</v>
      </c>
      <c r="Q10083" s="150" t="s">
        <v>10519</v>
      </c>
      <c r="R10083" s="189">
        <v>6.0600000000000005</v>
      </c>
    </row>
    <row r="10084" spans="1:18" x14ac:dyDescent="0.25">
      <c r="A10084" s="132">
        <v>1094170</v>
      </c>
      <c r="B10084" s="145" t="s">
        <v>478</v>
      </c>
      <c r="C10084" s="132">
        <v>6</v>
      </c>
      <c r="D10084" s="132">
        <v>671</v>
      </c>
      <c r="E10084" s="186" t="s">
        <v>21</v>
      </c>
      <c r="F10084" s="132" t="s">
        <v>20</v>
      </c>
      <c r="G10084" s="132" t="s">
        <v>20</v>
      </c>
      <c r="H10084" s="132">
        <v>20</v>
      </c>
      <c r="I10084" s="132">
        <v>2</v>
      </c>
      <c r="J10084" s="133">
        <v>1.57</v>
      </c>
      <c r="K10084" s="133">
        <v>1.1200000000000001</v>
      </c>
      <c r="L10084" s="133">
        <v>0.92</v>
      </c>
      <c r="M10084" s="134" t="str">
        <f t="shared" si="157"/>
        <v>P</v>
      </c>
      <c r="N10084" s="173" t="s">
        <v>10681</v>
      </c>
      <c r="O10084" s="146" t="s">
        <v>1578</v>
      </c>
      <c r="P10084" s="146" t="s">
        <v>10579</v>
      </c>
      <c r="Q10084" s="147" t="s">
        <v>10106</v>
      </c>
      <c r="R10084" s="187">
        <v>4.9799999999999995</v>
      </c>
    </row>
    <row r="10085" spans="1:18" x14ac:dyDescent="0.25">
      <c r="A10085" s="135">
        <v>1094171</v>
      </c>
      <c r="B10085" s="148" t="s">
        <v>422</v>
      </c>
      <c r="C10085" s="135">
        <v>6</v>
      </c>
      <c r="D10085" s="135">
        <v>756</v>
      </c>
      <c r="E10085" s="188">
        <v>3</v>
      </c>
      <c r="F10085" s="135">
        <v>1080</v>
      </c>
      <c r="G10085" s="135" t="s">
        <v>20</v>
      </c>
      <c r="H10085" s="135" t="s">
        <v>20</v>
      </c>
      <c r="I10085" s="135" t="s">
        <v>20</v>
      </c>
      <c r="J10085" s="136">
        <v>1.77</v>
      </c>
      <c r="K10085" s="136">
        <v>1.1599999999999999</v>
      </c>
      <c r="L10085" s="136">
        <v>0.46</v>
      </c>
      <c r="M10085" s="137" t="str">
        <f t="shared" si="157"/>
        <v>P</v>
      </c>
      <c r="N10085" s="174" t="s">
        <v>10681</v>
      </c>
      <c r="O10085" s="149" t="s">
        <v>1581</v>
      </c>
      <c r="P10085" s="149" t="s">
        <v>10581</v>
      </c>
      <c r="Q10085" s="150" t="s">
        <v>10519</v>
      </c>
      <c r="R10085" s="189">
        <v>3.9000000000000004</v>
      </c>
    </row>
    <row r="10086" spans="1:18" x14ac:dyDescent="0.25">
      <c r="A10086" s="132">
        <v>1094172</v>
      </c>
      <c r="B10086" s="145" t="s">
        <v>141</v>
      </c>
      <c r="C10086" s="132">
        <v>6</v>
      </c>
      <c r="D10086" s="132">
        <v>800</v>
      </c>
      <c r="E10086" s="186" t="s">
        <v>21</v>
      </c>
      <c r="F10086" s="132">
        <v>1200</v>
      </c>
      <c r="G10086" s="132" t="s">
        <v>20</v>
      </c>
      <c r="H10086" s="132" t="s">
        <v>20</v>
      </c>
      <c r="I10086" s="132" t="s">
        <v>20</v>
      </c>
      <c r="J10086" s="133">
        <v>2.2400000000000002</v>
      </c>
      <c r="K10086" s="133">
        <v>0.74</v>
      </c>
      <c r="L10086" s="133">
        <v>0.57999999999999996</v>
      </c>
      <c r="M10086" s="134" t="str">
        <f t="shared" si="157"/>
        <v>P</v>
      </c>
      <c r="N10086" s="173" t="s">
        <v>10681</v>
      </c>
      <c r="O10086" s="146" t="s">
        <v>1581</v>
      </c>
      <c r="P10086" s="146" t="s">
        <v>10581</v>
      </c>
      <c r="Q10086" s="147" t="s">
        <v>10519</v>
      </c>
      <c r="R10086" s="187">
        <v>2.94</v>
      </c>
    </row>
    <row r="10087" spans="1:18" x14ac:dyDescent="0.25">
      <c r="A10087" s="135">
        <v>1094173</v>
      </c>
      <c r="B10087" s="148" t="s">
        <v>241</v>
      </c>
      <c r="C10087" s="135">
        <v>6</v>
      </c>
      <c r="D10087" s="135">
        <v>240</v>
      </c>
      <c r="E10087" s="188" t="s">
        <v>21</v>
      </c>
      <c r="F10087" s="135">
        <v>336</v>
      </c>
      <c r="G10087" s="135" t="s">
        <v>20</v>
      </c>
      <c r="H10087" s="135" t="s">
        <v>20</v>
      </c>
      <c r="I10087" s="135" t="s">
        <v>20</v>
      </c>
      <c r="J10087" s="136">
        <v>2.66</v>
      </c>
      <c r="K10087" s="136">
        <v>1.78</v>
      </c>
      <c r="L10087" s="136">
        <v>0.73</v>
      </c>
      <c r="M10087" s="137" t="str">
        <f t="shared" si="157"/>
        <v>P</v>
      </c>
      <c r="N10087" s="174" t="s">
        <v>10681</v>
      </c>
      <c r="O10087" s="149" t="s">
        <v>1581</v>
      </c>
      <c r="P10087" s="149" t="s">
        <v>10581</v>
      </c>
      <c r="Q10087" s="150" t="s">
        <v>10519</v>
      </c>
      <c r="R10087" s="189">
        <v>6.42</v>
      </c>
    </row>
    <row r="10088" spans="1:18" x14ac:dyDescent="0.25">
      <c r="A10088" s="132">
        <v>1094174</v>
      </c>
      <c r="B10088" s="145" t="s">
        <v>151</v>
      </c>
      <c r="C10088" s="132">
        <v>6</v>
      </c>
      <c r="D10088" s="132">
        <v>144</v>
      </c>
      <c r="E10088" s="186" t="s">
        <v>21</v>
      </c>
      <c r="F10088" s="132">
        <v>204</v>
      </c>
      <c r="G10088" s="132">
        <v>5</v>
      </c>
      <c r="H10088" s="132">
        <v>6</v>
      </c>
      <c r="I10088" s="132">
        <v>3</v>
      </c>
      <c r="J10088" s="133">
        <v>3.18</v>
      </c>
      <c r="K10088" s="133">
        <v>2.16</v>
      </c>
      <c r="L10088" s="133">
        <v>0.84</v>
      </c>
      <c r="M10088" s="134" t="str">
        <f t="shared" si="157"/>
        <v>P</v>
      </c>
      <c r="N10088" s="173" t="s">
        <v>10681</v>
      </c>
      <c r="O10088" s="146" t="s">
        <v>1581</v>
      </c>
      <c r="P10088" s="146" t="s">
        <v>10581</v>
      </c>
      <c r="Q10088" s="147" t="s">
        <v>10519</v>
      </c>
      <c r="R10088" s="187">
        <v>10.14</v>
      </c>
    </row>
    <row r="10089" spans="1:18" x14ac:dyDescent="0.25">
      <c r="A10089" s="135">
        <v>1094175</v>
      </c>
      <c r="B10089" s="148" t="s">
        <v>149</v>
      </c>
      <c r="C10089" s="135">
        <v>6</v>
      </c>
      <c r="D10089" s="135" t="s">
        <v>20</v>
      </c>
      <c r="E10089" s="188" t="s">
        <v>20</v>
      </c>
      <c r="F10089" s="135" t="s">
        <v>20</v>
      </c>
      <c r="G10089" s="135" t="s">
        <v>20</v>
      </c>
      <c r="H10089" s="135" t="s">
        <v>20</v>
      </c>
      <c r="I10089" s="135" t="s">
        <v>20</v>
      </c>
      <c r="J10089" s="136">
        <v>0.76</v>
      </c>
      <c r="K10089" s="136">
        <v>2.2400000000000002</v>
      </c>
      <c r="L10089" s="136">
        <v>0.66</v>
      </c>
      <c r="M10089" s="137" t="str">
        <f t="shared" si="157"/>
        <v>P</v>
      </c>
      <c r="N10089" s="174" t="s">
        <v>10681</v>
      </c>
      <c r="O10089" s="149" t="s">
        <v>1581</v>
      </c>
      <c r="P10089" s="149" t="s">
        <v>10581</v>
      </c>
      <c r="Q10089" s="150" t="s">
        <v>10519</v>
      </c>
      <c r="R10089" s="189">
        <v>2.5818181818181816</v>
      </c>
    </row>
    <row r="10090" spans="1:18" x14ac:dyDescent="0.25">
      <c r="A10090" s="132">
        <v>1094176</v>
      </c>
      <c r="B10090" s="145" t="s">
        <v>120</v>
      </c>
      <c r="C10090" s="132">
        <v>6</v>
      </c>
      <c r="D10090" s="132">
        <v>800</v>
      </c>
      <c r="E10090" s="186" t="s">
        <v>21</v>
      </c>
      <c r="F10090" s="132">
        <v>1200</v>
      </c>
      <c r="G10090" s="132">
        <v>24</v>
      </c>
      <c r="H10090" s="132">
        <v>30</v>
      </c>
      <c r="I10090" s="132">
        <v>2</v>
      </c>
      <c r="J10090" s="133">
        <v>2.2400000000000002</v>
      </c>
      <c r="K10090" s="133">
        <v>0.76</v>
      </c>
      <c r="L10090" s="133">
        <v>0.65</v>
      </c>
      <c r="M10090" s="134" t="str">
        <f t="shared" si="157"/>
        <v>P</v>
      </c>
      <c r="N10090" s="173" t="s">
        <v>10681</v>
      </c>
      <c r="O10090" s="146" t="s">
        <v>1581</v>
      </c>
      <c r="P10090" s="146" t="s">
        <v>10581</v>
      </c>
      <c r="Q10090" s="147" t="s">
        <v>10519</v>
      </c>
      <c r="R10090" s="187">
        <v>2.58</v>
      </c>
    </row>
    <row r="10091" spans="1:18" x14ac:dyDescent="0.25">
      <c r="A10091" s="135">
        <v>1094177</v>
      </c>
      <c r="B10091" s="148" t="s">
        <v>148</v>
      </c>
      <c r="C10091" s="135">
        <v>6</v>
      </c>
      <c r="D10091" s="135" t="s">
        <v>20</v>
      </c>
      <c r="E10091" s="188" t="s">
        <v>21</v>
      </c>
      <c r="F10091" s="135" t="s">
        <v>20</v>
      </c>
      <c r="G10091" s="135">
        <v>5</v>
      </c>
      <c r="H10091" s="135">
        <v>6</v>
      </c>
      <c r="I10091" s="135">
        <v>3</v>
      </c>
      <c r="J10091" s="136">
        <v>3.24</v>
      </c>
      <c r="K10091" s="136">
        <v>2.15</v>
      </c>
      <c r="L10091" s="136">
        <v>0.84</v>
      </c>
      <c r="M10091" s="137" t="str">
        <f t="shared" si="157"/>
        <v>P</v>
      </c>
      <c r="N10091" s="172" t="s">
        <v>10681</v>
      </c>
      <c r="O10091" s="149" t="s">
        <v>1581</v>
      </c>
      <c r="P10091" s="149" t="s">
        <v>10581</v>
      </c>
      <c r="Q10091" s="150" t="s">
        <v>10519</v>
      </c>
      <c r="R10091" s="189">
        <v>9.4545454545454533</v>
      </c>
    </row>
    <row r="10092" spans="1:18" x14ac:dyDescent="0.25">
      <c r="A10092" s="132">
        <v>1094178</v>
      </c>
      <c r="B10092" s="145" t="s">
        <v>171</v>
      </c>
      <c r="C10092" s="132">
        <v>6</v>
      </c>
      <c r="D10092" s="132">
        <v>264</v>
      </c>
      <c r="E10092" s="186" t="s">
        <v>21</v>
      </c>
      <c r="F10092" s="132">
        <v>360</v>
      </c>
      <c r="G10092" s="132" t="s">
        <v>20</v>
      </c>
      <c r="H10092" s="132" t="s">
        <v>20</v>
      </c>
      <c r="I10092" s="132" t="s">
        <v>20</v>
      </c>
      <c r="J10092" s="133">
        <v>3.22</v>
      </c>
      <c r="K10092" s="133">
        <v>2.1</v>
      </c>
      <c r="L10092" s="133">
        <v>0.5</v>
      </c>
      <c r="M10092" s="134" t="str">
        <f t="shared" si="157"/>
        <v>P</v>
      </c>
      <c r="N10092" s="173" t="s">
        <v>10681</v>
      </c>
      <c r="O10092" s="146" t="s">
        <v>1581</v>
      </c>
      <c r="P10092" s="146" t="s">
        <v>10581</v>
      </c>
      <c r="Q10092" s="147" t="s">
        <v>10519</v>
      </c>
      <c r="R10092" s="187">
        <v>6.3000000000000007</v>
      </c>
    </row>
    <row r="10093" spans="1:18" x14ac:dyDescent="0.25">
      <c r="A10093" s="135">
        <v>1094179</v>
      </c>
      <c r="B10093" s="148" t="s">
        <v>251</v>
      </c>
      <c r="C10093" s="135">
        <v>6</v>
      </c>
      <c r="D10093" s="135">
        <v>240</v>
      </c>
      <c r="E10093" s="188" t="s">
        <v>20</v>
      </c>
      <c r="F10093" s="135" t="s">
        <v>20</v>
      </c>
      <c r="G10093" s="135" t="s">
        <v>20</v>
      </c>
      <c r="H10093" s="135" t="s">
        <v>20</v>
      </c>
      <c r="I10093" s="135" t="s">
        <v>20</v>
      </c>
      <c r="J10093" s="136">
        <v>2.64</v>
      </c>
      <c r="K10093" s="136">
        <v>1.78</v>
      </c>
      <c r="L10093" s="136">
        <v>0.7</v>
      </c>
      <c r="M10093" s="137" t="str">
        <f t="shared" si="157"/>
        <v>P</v>
      </c>
      <c r="N10093" s="174" t="s">
        <v>10681</v>
      </c>
      <c r="O10093" s="149" t="s">
        <v>1581</v>
      </c>
      <c r="P10093" s="149" t="s">
        <v>10581</v>
      </c>
      <c r="Q10093" s="150" t="s">
        <v>10519</v>
      </c>
      <c r="R10093" s="189">
        <v>6.0600000000000005</v>
      </c>
    </row>
    <row r="10094" spans="1:18" x14ac:dyDescent="0.25">
      <c r="A10094" s="132">
        <v>1094180</v>
      </c>
      <c r="B10094" s="145" t="s">
        <v>9235</v>
      </c>
      <c r="C10094" s="132">
        <v>1</v>
      </c>
      <c r="D10094" s="132" t="s">
        <v>20</v>
      </c>
      <c r="E10094" s="186" t="s">
        <v>20</v>
      </c>
      <c r="F10094" s="132" t="s">
        <v>20</v>
      </c>
      <c r="G10094" s="132" t="s">
        <v>20</v>
      </c>
      <c r="H10094" s="132" t="s">
        <v>20</v>
      </c>
      <c r="I10094" s="132" t="s">
        <v>20</v>
      </c>
      <c r="J10094" s="133">
        <v>4</v>
      </c>
      <c r="K10094" s="133">
        <v>4.5</v>
      </c>
      <c r="L10094" s="133">
        <v>5.5</v>
      </c>
      <c r="M10094" s="134" t="str">
        <f t="shared" si="157"/>
        <v>P</v>
      </c>
      <c r="N10094" s="173" t="s">
        <v>10682</v>
      </c>
      <c r="O10094" s="146" t="s">
        <v>1532</v>
      </c>
      <c r="P10094" s="146" t="s">
        <v>9920</v>
      </c>
      <c r="Q10094" s="147" t="s">
        <v>10519</v>
      </c>
      <c r="R10094" s="187">
        <v>28.055555555555554</v>
      </c>
    </row>
    <row r="10095" spans="1:18" x14ac:dyDescent="0.25">
      <c r="A10095" s="135">
        <v>1094185</v>
      </c>
      <c r="B10095" s="148" t="s">
        <v>256</v>
      </c>
      <c r="C10095" s="135">
        <v>6</v>
      </c>
      <c r="D10095" s="135">
        <v>240</v>
      </c>
      <c r="E10095" s="188" t="s">
        <v>21</v>
      </c>
      <c r="F10095" s="135">
        <v>336</v>
      </c>
      <c r="G10095" s="135" t="s">
        <v>20</v>
      </c>
      <c r="H10095" s="135" t="s">
        <v>20</v>
      </c>
      <c r="I10095" s="135" t="s">
        <v>20</v>
      </c>
      <c r="J10095" s="136">
        <v>2.62</v>
      </c>
      <c r="K10095" s="136">
        <v>1.76</v>
      </c>
      <c r="L10095" s="136">
        <v>0.72</v>
      </c>
      <c r="M10095" s="137" t="str">
        <f t="shared" si="157"/>
        <v>P</v>
      </c>
      <c r="N10095" s="174" t="s">
        <v>10681</v>
      </c>
      <c r="O10095" s="149" t="s">
        <v>1581</v>
      </c>
      <c r="P10095" s="149" t="s">
        <v>10581</v>
      </c>
      <c r="Q10095" s="150" t="s">
        <v>10519</v>
      </c>
      <c r="R10095" s="189">
        <v>7.68</v>
      </c>
    </row>
    <row r="10096" spans="1:18" x14ac:dyDescent="0.25">
      <c r="A10096" s="132">
        <v>1094186</v>
      </c>
      <c r="B10096" s="145" t="s">
        <v>121</v>
      </c>
      <c r="C10096" s="132">
        <v>6</v>
      </c>
      <c r="D10096" s="132">
        <v>264</v>
      </c>
      <c r="E10096" s="186" t="s">
        <v>21</v>
      </c>
      <c r="F10096" s="132">
        <v>372</v>
      </c>
      <c r="G10096" s="132">
        <v>5</v>
      </c>
      <c r="H10096" s="132">
        <v>6</v>
      </c>
      <c r="I10096" s="132">
        <v>5</v>
      </c>
      <c r="J10096" s="133">
        <v>3.23</v>
      </c>
      <c r="K10096" s="133">
        <v>2.16</v>
      </c>
      <c r="L10096" s="133">
        <v>0.5</v>
      </c>
      <c r="M10096" s="134" t="str">
        <f t="shared" si="157"/>
        <v>P</v>
      </c>
      <c r="N10096" s="173" t="s">
        <v>10681</v>
      </c>
      <c r="O10096" s="146" t="s">
        <v>1581</v>
      </c>
      <c r="P10096" s="146" t="s">
        <v>10581</v>
      </c>
      <c r="Q10096" s="147" t="s">
        <v>10519</v>
      </c>
      <c r="R10096" s="187">
        <v>5.34</v>
      </c>
    </row>
    <row r="10097" spans="1:18" x14ac:dyDescent="0.25">
      <c r="A10097" s="135">
        <v>1094187</v>
      </c>
      <c r="B10097" s="148" t="s">
        <v>987</v>
      </c>
      <c r="C10097" s="135">
        <v>6</v>
      </c>
      <c r="D10097" s="135">
        <v>598</v>
      </c>
      <c r="E10097" s="188" t="s">
        <v>21</v>
      </c>
      <c r="F10097" s="135" t="s">
        <v>20</v>
      </c>
      <c r="G10097" s="135" t="s">
        <v>20</v>
      </c>
      <c r="H10097" s="135">
        <v>30</v>
      </c>
      <c r="I10097" s="135">
        <v>2</v>
      </c>
      <c r="J10097" s="136">
        <v>2.1800000000000002</v>
      </c>
      <c r="K10097" s="136">
        <v>1.44</v>
      </c>
      <c r="L10097" s="136">
        <v>0.45</v>
      </c>
      <c r="M10097" s="137" t="str">
        <f t="shared" si="157"/>
        <v>P</v>
      </c>
      <c r="N10097" s="174" t="s">
        <v>10681</v>
      </c>
      <c r="O10097" s="149" t="s">
        <v>1581</v>
      </c>
      <c r="P10097" s="149" t="s">
        <v>10581</v>
      </c>
      <c r="Q10097" s="150" t="s">
        <v>10519</v>
      </c>
      <c r="R10097" s="189">
        <v>4.26</v>
      </c>
    </row>
    <row r="10098" spans="1:18" x14ac:dyDescent="0.25">
      <c r="A10098" s="132">
        <v>1094188</v>
      </c>
      <c r="B10098" s="145" t="s">
        <v>158</v>
      </c>
      <c r="C10098" s="132">
        <v>6</v>
      </c>
      <c r="D10098" s="132">
        <v>800</v>
      </c>
      <c r="E10098" s="186" t="s">
        <v>21</v>
      </c>
      <c r="F10098" s="132">
        <v>1200</v>
      </c>
      <c r="G10098" s="132">
        <v>24</v>
      </c>
      <c r="H10098" s="132">
        <v>30</v>
      </c>
      <c r="I10098" s="132">
        <v>2</v>
      </c>
      <c r="J10098" s="133">
        <v>2.23</v>
      </c>
      <c r="K10098" s="133">
        <v>0.75</v>
      </c>
      <c r="L10098" s="133">
        <v>0.63</v>
      </c>
      <c r="M10098" s="134" t="str">
        <f t="shared" si="157"/>
        <v>P</v>
      </c>
      <c r="N10098" s="173" t="s">
        <v>10681</v>
      </c>
      <c r="O10098" s="146" t="s">
        <v>1581</v>
      </c>
      <c r="P10098" s="146" t="s">
        <v>10581</v>
      </c>
      <c r="Q10098" s="147" t="s">
        <v>10519</v>
      </c>
      <c r="R10098" s="187">
        <v>2.7600000000000002</v>
      </c>
    </row>
    <row r="10099" spans="1:18" x14ac:dyDescent="0.25">
      <c r="A10099" s="135">
        <v>1094189</v>
      </c>
      <c r="B10099" s="148" t="s">
        <v>1049</v>
      </c>
      <c r="C10099" s="135">
        <v>6</v>
      </c>
      <c r="D10099" s="135">
        <v>756</v>
      </c>
      <c r="E10099" s="188">
        <v>3</v>
      </c>
      <c r="F10099" s="135">
        <v>1080</v>
      </c>
      <c r="G10099" s="135" t="s">
        <v>20</v>
      </c>
      <c r="H10099" s="135">
        <v>48</v>
      </c>
      <c r="I10099" s="135">
        <v>1</v>
      </c>
      <c r="J10099" s="136">
        <v>1.79</v>
      </c>
      <c r="K10099" s="136">
        <v>1.1499999999999999</v>
      </c>
      <c r="L10099" s="136">
        <v>0.44</v>
      </c>
      <c r="M10099" s="137" t="str">
        <f t="shared" si="157"/>
        <v>P</v>
      </c>
      <c r="N10099" s="174" t="s">
        <v>10681</v>
      </c>
      <c r="O10099" s="149" t="s">
        <v>1581</v>
      </c>
      <c r="P10099" s="149" t="s">
        <v>10581</v>
      </c>
      <c r="Q10099" s="150" t="s">
        <v>10519</v>
      </c>
      <c r="R10099" s="189">
        <v>4.4399999999999995</v>
      </c>
    </row>
    <row r="10100" spans="1:18" x14ac:dyDescent="0.25">
      <c r="A10100" s="132">
        <v>1094190</v>
      </c>
      <c r="B10100" s="145" t="s">
        <v>126</v>
      </c>
      <c r="C10100" s="132">
        <v>6</v>
      </c>
      <c r="D10100" s="132">
        <v>800</v>
      </c>
      <c r="E10100" s="186" t="s">
        <v>21</v>
      </c>
      <c r="F10100" s="132">
        <v>1200</v>
      </c>
      <c r="G10100" s="132">
        <v>24</v>
      </c>
      <c r="H10100" s="132">
        <v>30</v>
      </c>
      <c r="I10100" s="132">
        <v>2</v>
      </c>
      <c r="J10100" s="133">
        <v>2.2400000000000002</v>
      </c>
      <c r="K10100" s="133">
        <v>0.68</v>
      </c>
      <c r="L10100" s="133">
        <v>0.6</v>
      </c>
      <c r="M10100" s="134" t="str">
        <f t="shared" si="157"/>
        <v>P</v>
      </c>
      <c r="N10100" s="173" t="s">
        <v>10681</v>
      </c>
      <c r="O10100" s="146" t="s">
        <v>1581</v>
      </c>
      <c r="P10100" s="146" t="s">
        <v>10581</v>
      </c>
      <c r="Q10100" s="147" t="s">
        <v>10519</v>
      </c>
      <c r="R10100" s="187">
        <v>2.52</v>
      </c>
    </row>
    <row r="10101" spans="1:18" x14ac:dyDescent="0.25">
      <c r="A10101" s="135">
        <v>1094191</v>
      </c>
      <c r="B10101" s="148" t="s">
        <v>144</v>
      </c>
      <c r="C10101" s="135">
        <v>6</v>
      </c>
      <c r="D10101" s="135">
        <v>264</v>
      </c>
      <c r="E10101" s="188" t="s">
        <v>21</v>
      </c>
      <c r="F10101" s="135">
        <v>372</v>
      </c>
      <c r="G10101" s="135">
        <v>5</v>
      </c>
      <c r="H10101" s="135">
        <v>6</v>
      </c>
      <c r="I10101" s="135">
        <v>5</v>
      </c>
      <c r="J10101" s="136">
        <v>3.22</v>
      </c>
      <c r="K10101" s="136">
        <v>2.1</v>
      </c>
      <c r="L10101" s="136">
        <v>0.5</v>
      </c>
      <c r="M10101" s="137" t="str">
        <f t="shared" si="157"/>
        <v>P</v>
      </c>
      <c r="N10101" s="174" t="s">
        <v>10681</v>
      </c>
      <c r="O10101" s="149" t="s">
        <v>1581</v>
      </c>
      <c r="P10101" s="149" t="s">
        <v>10581</v>
      </c>
      <c r="Q10101" s="150" t="s">
        <v>10519</v>
      </c>
      <c r="R10101" s="189">
        <v>5.9399999999999995</v>
      </c>
    </row>
    <row r="10102" spans="1:18" x14ac:dyDescent="0.25">
      <c r="A10102" s="132">
        <v>1094192</v>
      </c>
      <c r="B10102" s="145" t="s">
        <v>165</v>
      </c>
      <c r="C10102" s="132">
        <v>6</v>
      </c>
      <c r="D10102" s="132">
        <v>264</v>
      </c>
      <c r="E10102" s="186" t="s">
        <v>21</v>
      </c>
      <c r="F10102" s="132">
        <v>384</v>
      </c>
      <c r="G10102" s="132">
        <v>8</v>
      </c>
      <c r="H10102" s="132" t="s">
        <v>20</v>
      </c>
      <c r="I10102" s="132">
        <v>2</v>
      </c>
      <c r="J10102" s="133">
        <v>3.22</v>
      </c>
      <c r="K10102" s="133">
        <v>2.1</v>
      </c>
      <c r="L10102" s="133">
        <v>0.44</v>
      </c>
      <c r="M10102" s="134" t="str">
        <f t="shared" si="157"/>
        <v>P</v>
      </c>
      <c r="N10102" s="173" t="s">
        <v>10681</v>
      </c>
      <c r="O10102" s="146" t="s">
        <v>1581</v>
      </c>
      <c r="P10102" s="146" t="s">
        <v>10581</v>
      </c>
      <c r="Q10102" s="147" t="s">
        <v>10519</v>
      </c>
      <c r="R10102" s="187">
        <v>7.02</v>
      </c>
    </row>
    <row r="10103" spans="1:18" x14ac:dyDescent="0.25">
      <c r="A10103" s="135">
        <v>1094193</v>
      </c>
      <c r="B10103" s="148" t="s">
        <v>267</v>
      </c>
      <c r="C10103" s="135">
        <v>6</v>
      </c>
      <c r="D10103" s="135">
        <v>864</v>
      </c>
      <c r="E10103" s="188">
        <v>4</v>
      </c>
      <c r="F10103" s="135">
        <v>1296</v>
      </c>
      <c r="G10103" s="135">
        <v>64</v>
      </c>
      <c r="H10103" s="135">
        <v>80</v>
      </c>
      <c r="I10103" s="135">
        <v>1</v>
      </c>
      <c r="J10103" s="136">
        <v>1.8</v>
      </c>
      <c r="K10103" s="136">
        <v>1.2</v>
      </c>
      <c r="L10103" s="136">
        <v>0.37</v>
      </c>
      <c r="M10103" s="137" t="str">
        <f t="shared" si="157"/>
        <v>P</v>
      </c>
      <c r="N10103" s="174" t="s">
        <v>10681</v>
      </c>
      <c r="O10103" s="149" t="s">
        <v>1581</v>
      </c>
      <c r="P10103" s="149" t="s">
        <v>10581</v>
      </c>
      <c r="Q10103" s="150" t="s">
        <v>10519</v>
      </c>
      <c r="R10103" s="189">
        <v>2.88</v>
      </c>
    </row>
    <row r="10104" spans="1:18" x14ac:dyDescent="0.25">
      <c r="A10104" s="132">
        <v>1094194</v>
      </c>
      <c r="B10104" s="145" t="s">
        <v>930</v>
      </c>
      <c r="C10104" s="132">
        <v>6</v>
      </c>
      <c r="D10104" s="132" t="s">
        <v>20</v>
      </c>
      <c r="E10104" s="186" t="s">
        <v>20</v>
      </c>
      <c r="F10104" s="132" t="s">
        <v>20</v>
      </c>
      <c r="G10104" s="132" t="s">
        <v>20</v>
      </c>
      <c r="H10104" s="132" t="s">
        <v>20</v>
      </c>
      <c r="I10104" s="132" t="s">
        <v>20</v>
      </c>
      <c r="J10104" s="133">
        <v>1.24</v>
      </c>
      <c r="K10104" s="133">
        <v>0.79</v>
      </c>
      <c r="L10104" s="133">
        <v>0.27</v>
      </c>
      <c r="M10104" s="134" t="str">
        <f t="shared" si="157"/>
        <v>P</v>
      </c>
      <c r="N10104" s="173" t="s">
        <v>10681</v>
      </c>
      <c r="O10104" s="146" t="s">
        <v>1581</v>
      </c>
      <c r="P10104" s="146" t="s">
        <v>10581</v>
      </c>
      <c r="Q10104" s="147" t="s">
        <v>10519</v>
      </c>
      <c r="R10104" s="187">
        <v>2.2363636363636363</v>
      </c>
    </row>
    <row r="10105" spans="1:18" x14ac:dyDescent="0.25">
      <c r="A10105" s="135">
        <v>1094195</v>
      </c>
      <c r="B10105" s="148" t="s">
        <v>139</v>
      </c>
      <c r="C10105" s="135">
        <v>6</v>
      </c>
      <c r="D10105" s="135">
        <v>144</v>
      </c>
      <c r="E10105" s="188" t="s">
        <v>21</v>
      </c>
      <c r="F10105" s="135" t="s">
        <v>20</v>
      </c>
      <c r="G10105" s="135">
        <v>5</v>
      </c>
      <c r="H10105" s="135">
        <v>6</v>
      </c>
      <c r="I10105" s="135">
        <v>3</v>
      </c>
      <c r="J10105" s="136">
        <v>3.24</v>
      </c>
      <c r="K10105" s="136">
        <v>2.15</v>
      </c>
      <c r="L10105" s="136">
        <v>0.84</v>
      </c>
      <c r="M10105" s="137" t="str">
        <f t="shared" si="157"/>
        <v>P</v>
      </c>
      <c r="N10105" s="174" t="s">
        <v>10681</v>
      </c>
      <c r="O10105" s="149" t="s">
        <v>1581</v>
      </c>
      <c r="P10105" s="149" t="s">
        <v>10581</v>
      </c>
      <c r="Q10105" s="150" t="s">
        <v>10519</v>
      </c>
      <c r="R10105" s="189">
        <v>10.620000000000001</v>
      </c>
    </row>
    <row r="10106" spans="1:18" x14ac:dyDescent="0.25">
      <c r="A10106" s="132">
        <v>1094196</v>
      </c>
      <c r="B10106" s="145" t="s">
        <v>117</v>
      </c>
      <c r="C10106" s="132">
        <v>6</v>
      </c>
      <c r="D10106" s="132">
        <v>144</v>
      </c>
      <c r="E10106" s="186" t="s">
        <v>21</v>
      </c>
      <c r="F10106" s="132">
        <v>216</v>
      </c>
      <c r="G10106" s="132">
        <v>5</v>
      </c>
      <c r="H10106" s="132">
        <v>6</v>
      </c>
      <c r="I10106" s="132">
        <v>3</v>
      </c>
      <c r="J10106" s="133">
        <v>3.24</v>
      </c>
      <c r="K10106" s="133">
        <v>2.15</v>
      </c>
      <c r="L10106" s="133">
        <v>0.84</v>
      </c>
      <c r="M10106" s="134" t="str">
        <f t="shared" si="157"/>
        <v>P</v>
      </c>
      <c r="N10106" s="173" t="s">
        <v>10681</v>
      </c>
      <c r="O10106" s="146" t="s">
        <v>1581</v>
      </c>
      <c r="P10106" s="146" t="s">
        <v>10581</v>
      </c>
      <c r="Q10106" s="147" t="s">
        <v>10519</v>
      </c>
      <c r="R10106" s="187">
        <v>9.7799999999999994</v>
      </c>
    </row>
    <row r="10107" spans="1:18" x14ac:dyDescent="0.25">
      <c r="A10107" s="135">
        <v>1094197</v>
      </c>
      <c r="B10107" s="148" t="s">
        <v>239</v>
      </c>
      <c r="C10107" s="135">
        <v>6</v>
      </c>
      <c r="D10107" s="135" t="s">
        <v>20</v>
      </c>
      <c r="E10107" s="188" t="s">
        <v>20</v>
      </c>
      <c r="F10107" s="135" t="s">
        <v>20</v>
      </c>
      <c r="G10107" s="135" t="s">
        <v>20</v>
      </c>
      <c r="H10107" s="135" t="s">
        <v>20</v>
      </c>
      <c r="I10107" s="135" t="s">
        <v>20</v>
      </c>
      <c r="J10107" s="136">
        <v>1.84</v>
      </c>
      <c r="K10107" s="136">
        <v>1.19</v>
      </c>
      <c r="L10107" s="136">
        <v>0.39</v>
      </c>
      <c r="M10107" s="137" t="str">
        <f t="shared" si="157"/>
        <v>P</v>
      </c>
      <c r="N10107" s="174" t="s">
        <v>10681</v>
      </c>
      <c r="O10107" s="149" t="s">
        <v>1581</v>
      </c>
      <c r="P10107" s="149" t="s">
        <v>10581</v>
      </c>
      <c r="Q10107" s="150" t="s">
        <v>10519</v>
      </c>
      <c r="R10107" s="189">
        <v>2.6090909090909089</v>
      </c>
    </row>
    <row r="10108" spans="1:18" x14ac:dyDescent="0.25">
      <c r="A10108" s="132">
        <v>1094202</v>
      </c>
      <c r="B10108" s="145" t="s">
        <v>8155</v>
      </c>
      <c r="C10108" s="132">
        <v>6</v>
      </c>
      <c r="D10108" s="132">
        <v>432</v>
      </c>
      <c r="E10108" s="186" t="s">
        <v>21</v>
      </c>
      <c r="F10108" s="132">
        <v>560</v>
      </c>
      <c r="G10108" s="132">
        <v>5</v>
      </c>
      <c r="H10108" s="132">
        <v>6</v>
      </c>
      <c r="I10108" s="132">
        <v>5</v>
      </c>
      <c r="J10108" s="133">
        <v>3.15</v>
      </c>
      <c r="K10108" s="133">
        <v>2.1</v>
      </c>
      <c r="L10108" s="133">
        <v>0.43</v>
      </c>
      <c r="M10108" s="134" t="str">
        <f t="shared" si="157"/>
        <v>P</v>
      </c>
      <c r="N10108" s="173" t="s">
        <v>10681</v>
      </c>
      <c r="O10108" s="146" t="s">
        <v>1506</v>
      </c>
      <c r="P10108" s="146" t="s">
        <v>9398</v>
      </c>
      <c r="Q10108" s="147" t="s">
        <v>10519</v>
      </c>
      <c r="R10108" s="187">
        <v>5.34</v>
      </c>
    </row>
    <row r="10109" spans="1:18" x14ac:dyDescent="0.25">
      <c r="A10109" s="135">
        <v>1094207</v>
      </c>
      <c r="B10109" s="148" t="s">
        <v>8156</v>
      </c>
      <c r="C10109" s="135">
        <v>6</v>
      </c>
      <c r="D10109" s="135">
        <v>432</v>
      </c>
      <c r="E10109" s="188" t="s">
        <v>21</v>
      </c>
      <c r="F10109" s="135">
        <v>560</v>
      </c>
      <c r="G10109" s="135">
        <v>5</v>
      </c>
      <c r="H10109" s="135">
        <v>6</v>
      </c>
      <c r="I10109" s="135">
        <v>5</v>
      </c>
      <c r="J10109" s="136">
        <v>3.12</v>
      </c>
      <c r="K10109" s="136">
        <v>2.08</v>
      </c>
      <c r="L10109" s="136">
        <v>0.44</v>
      </c>
      <c r="M10109" s="137" t="str">
        <f t="shared" si="157"/>
        <v>P</v>
      </c>
      <c r="N10109" s="174" t="s">
        <v>10681</v>
      </c>
      <c r="O10109" s="149" t="s">
        <v>1506</v>
      </c>
      <c r="P10109" s="149" t="s">
        <v>9398</v>
      </c>
      <c r="Q10109" s="150" t="s">
        <v>10519</v>
      </c>
      <c r="R10109" s="189">
        <v>4.38</v>
      </c>
    </row>
    <row r="10110" spans="1:18" x14ac:dyDescent="0.25">
      <c r="A10110" s="132">
        <v>1094209</v>
      </c>
      <c r="B10110" s="145" t="s">
        <v>8157</v>
      </c>
      <c r="C10110" s="132">
        <v>6</v>
      </c>
      <c r="D10110" s="132">
        <v>432</v>
      </c>
      <c r="E10110" s="186" t="s">
        <v>21</v>
      </c>
      <c r="F10110" s="132">
        <v>560</v>
      </c>
      <c r="G10110" s="132">
        <v>5</v>
      </c>
      <c r="H10110" s="132">
        <v>6</v>
      </c>
      <c r="I10110" s="132">
        <v>5</v>
      </c>
      <c r="J10110" s="133">
        <v>3.12</v>
      </c>
      <c r="K10110" s="133">
        <v>2.08</v>
      </c>
      <c r="L10110" s="133">
        <v>0.44</v>
      </c>
      <c r="M10110" s="134" t="str">
        <f t="shared" si="157"/>
        <v>P</v>
      </c>
      <c r="N10110" s="171" t="s">
        <v>10681</v>
      </c>
      <c r="O10110" s="146" t="s">
        <v>1506</v>
      </c>
      <c r="P10110" s="146" t="s">
        <v>9398</v>
      </c>
      <c r="Q10110" s="147" t="s">
        <v>10519</v>
      </c>
      <c r="R10110" s="187">
        <v>5.82</v>
      </c>
    </row>
    <row r="10111" spans="1:18" x14ac:dyDescent="0.25">
      <c r="A10111" s="135">
        <v>1094210</v>
      </c>
      <c r="B10111" s="148" t="s">
        <v>8158</v>
      </c>
      <c r="C10111" s="135">
        <v>6</v>
      </c>
      <c r="D10111" s="135">
        <v>432</v>
      </c>
      <c r="E10111" s="188" t="s">
        <v>21</v>
      </c>
      <c r="F10111" s="135">
        <v>560</v>
      </c>
      <c r="G10111" s="135">
        <v>5</v>
      </c>
      <c r="H10111" s="135">
        <v>6</v>
      </c>
      <c r="I10111" s="135">
        <v>5</v>
      </c>
      <c r="J10111" s="136">
        <v>3.12</v>
      </c>
      <c r="K10111" s="136">
        <v>2.08</v>
      </c>
      <c r="L10111" s="136">
        <v>0.44</v>
      </c>
      <c r="M10111" s="137" t="str">
        <f t="shared" si="157"/>
        <v>P</v>
      </c>
      <c r="N10111" s="174" t="s">
        <v>10681</v>
      </c>
      <c r="O10111" s="149" t="s">
        <v>1506</v>
      </c>
      <c r="P10111" s="149" t="s">
        <v>9398</v>
      </c>
      <c r="Q10111" s="150" t="s">
        <v>10519</v>
      </c>
      <c r="R10111" s="189">
        <v>4.9799999999999995</v>
      </c>
    </row>
    <row r="10112" spans="1:18" x14ac:dyDescent="0.25">
      <c r="A10112" s="132">
        <v>1094211</v>
      </c>
      <c r="B10112" s="145" t="s">
        <v>8159</v>
      </c>
      <c r="C10112" s="132">
        <v>6</v>
      </c>
      <c r="D10112" s="132">
        <v>432</v>
      </c>
      <c r="E10112" s="186" t="s">
        <v>21</v>
      </c>
      <c r="F10112" s="132">
        <v>560</v>
      </c>
      <c r="G10112" s="132">
        <v>5</v>
      </c>
      <c r="H10112" s="132">
        <v>6</v>
      </c>
      <c r="I10112" s="132">
        <v>5</v>
      </c>
      <c r="J10112" s="133">
        <v>3.12</v>
      </c>
      <c r="K10112" s="133">
        <v>2.08</v>
      </c>
      <c r="L10112" s="133">
        <v>0.44</v>
      </c>
      <c r="M10112" s="134" t="str">
        <f t="shared" si="157"/>
        <v>P</v>
      </c>
      <c r="N10112" s="173" t="s">
        <v>10681</v>
      </c>
      <c r="O10112" s="146" t="s">
        <v>1506</v>
      </c>
      <c r="P10112" s="146" t="s">
        <v>9398</v>
      </c>
      <c r="Q10112" s="147" t="s">
        <v>10519</v>
      </c>
      <c r="R10112" s="187">
        <v>4.8600000000000003</v>
      </c>
    </row>
    <row r="10113" spans="1:18" x14ac:dyDescent="0.25">
      <c r="A10113" s="135">
        <v>1094226</v>
      </c>
      <c r="B10113" s="148" t="s">
        <v>8160</v>
      </c>
      <c r="C10113" s="135">
        <v>1</v>
      </c>
      <c r="D10113" s="135">
        <v>2000</v>
      </c>
      <c r="E10113" s="188" t="s">
        <v>21</v>
      </c>
      <c r="F10113" s="135">
        <v>2000</v>
      </c>
      <c r="G10113" s="135">
        <v>192</v>
      </c>
      <c r="H10113" s="135">
        <v>70</v>
      </c>
      <c r="I10113" s="135">
        <v>3</v>
      </c>
      <c r="J10113" s="136">
        <v>1.58</v>
      </c>
      <c r="K10113" s="136">
        <v>0.48</v>
      </c>
      <c r="L10113" s="136">
        <v>0.28000000000000003</v>
      </c>
      <c r="M10113" s="137" t="str">
        <f t="shared" si="157"/>
        <v>P</v>
      </c>
      <c r="N10113" s="174" t="s">
        <v>10682</v>
      </c>
      <c r="O10113" s="149" t="s">
        <v>1506</v>
      </c>
      <c r="P10113" s="149" t="s">
        <v>9401</v>
      </c>
      <c r="Q10113" s="150" t="s">
        <v>10519</v>
      </c>
      <c r="R10113" s="189">
        <v>3.21</v>
      </c>
    </row>
    <row r="10114" spans="1:18" x14ac:dyDescent="0.25">
      <c r="A10114" s="132">
        <v>1094229</v>
      </c>
      <c r="B10114" s="145" t="s">
        <v>8161</v>
      </c>
      <c r="C10114" s="132">
        <v>24</v>
      </c>
      <c r="D10114" s="132">
        <v>160</v>
      </c>
      <c r="E10114" s="186">
        <v>10</v>
      </c>
      <c r="F10114" s="132" t="s">
        <v>20</v>
      </c>
      <c r="G10114" s="132" t="s">
        <v>21</v>
      </c>
      <c r="H10114" s="132" t="s">
        <v>21</v>
      </c>
      <c r="I10114" s="132">
        <v>1</v>
      </c>
      <c r="J10114" s="133">
        <v>2.85</v>
      </c>
      <c r="K10114" s="133">
        <v>2.2200000000000002</v>
      </c>
      <c r="L10114" s="133">
        <v>1.4</v>
      </c>
      <c r="M10114" s="134" t="str">
        <f t="shared" ref="M10114:M10177" si="158">HYPERLINK(CONCATENATE("T:\Distribution Centre\RDC Department Shared\Cubiscan photos","\",A10114,"-pac.jpg"),"P")</f>
        <v>P</v>
      </c>
      <c r="N10114" s="173" t="s">
        <v>10681</v>
      </c>
      <c r="O10114" s="146" t="s">
        <v>1611</v>
      </c>
      <c r="P10114" s="146" t="s">
        <v>9446</v>
      </c>
      <c r="Q10114" s="147" t="s">
        <v>10519</v>
      </c>
      <c r="R10114" s="187">
        <v>9.120000000000001</v>
      </c>
    </row>
    <row r="10115" spans="1:18" x14ac:dyDescent="0.25">
      <c r="A10115" s="135">
        <v>1094234</v>
      </c>
      <c r="B10115" s="148" t="s">
        <v>8162</v>
      </c>
      <c r="C10115" s="135">
        <v>6</v>
      </c>
      <c r="D10115" s="135">
        <v>336</v>
      </c>
      <c r="E10115" s="188" t="s">
        <v>21</v>
      </c>
      <c r="F10115" s="135">
        <v>448</v>
      </c>
      <c r="G10115" s="135">
        <v>5</v>
      </c>
      <c r="H10115" s="135">
        <v>6</v>
      </c>
      <c r="I10115" s="135">
        <v>3</v>
      </c>
      <c r="J10115" s="136">
        <v>3.15</v>
      </c>
      <c r="K10115" s="136">
        <v>2.1</v>
      </c>
      <c r="L10115" s="136">
        <v>0.5</v>
      </c>
      <c r="M10115" s="137" t="str">
        <f t="shared" si="158"/>
        <v>P</v>
      </c>
      <c r="N10115" s="174" t="s">
        <v>10681</v>
      </c>
      <c r="O10115" s="149" t="s">
        <v>1506</v>
      </c>
      <c r="P10115" s="149" t="s">
        <v>9398</v>
      </c>
      <c r="Q10115" s="150" t="s">
        <v>10519</v>
      </c>
      <c r="R10115" s="189">
        <v>6.5400000000000009</v>
      </c>
    </row>
    <row r="10116" spans="1:18" x14ac:dyDescent="0.25">
      <c r="A10116" s="132">
        <v>1094255</v>
      </c>
      <c r="B10116" s="145" t="s">
        <v>8163</v>
      </c>
      <c r="C10116" s="132">
        <v>24</v>
      </c>
      <c r="D10116" s="132">
        <v>300</v>
      </c>
      <c r="E10116" s="186" t="s">
        <v>21</v>
      </c>
      <c r="F10116" s="132">
        <v>450</v>
      </c>
      <c r="G10116" s="132" t="s">
        <v>20</v>
      </c>
      <c r="H10116" s="132">
        <v>13</v>
      </c>
      <c r="I10116" s="132">
        <v>3</v>
      </c>
      <c r="J10116" s="133">
        <v>2.4</v>
      </c>
      <c r="K10116" s="133">
        <v>1.57</v>
      </c>
      <c r="L10116" s="133">
        <v>1.01</v>
      </c>
      <c r="M10116" s="134" t="str">
        <f t="shared" si="158"/>
        <v>P</v>
      </c>
      <c r="N10116" s="173" t="s">
        <v>10681</v>
      </c>
      <c r="O10116" s="146" t="s">
        <v>1506</v>
      </c>
      <c r="P10116" s="146" t="s">
        <v>9423</v>
      </c>
      <c r="Q10116" s="147" t="s">
        <v>10519</v>
      </c>
      <c r="R10116" s="187">
        <v>7.68</v>
      </c>
    </row>
    <row r="10117" spans="1:18" x14ac:dyDescent="0.25">
      <c r="A10117" s="135">
        <v>1094262</v>
      </c>
      <c r="B10117" s="148" t="s">
        <v>8164</v>
      </c>
      <c r="C10117" s="135">
        <v>6</v>
      </c>
      <c r="D10117" s="135">
        <v>1560</v>
      </c>
      <c r="E10117" s="188" t="s">
        <v>21</v>
      </c>
      <c r="F10117" s="135">
        <v>1920</v>
      </c>
      <c r="G10117" s="135" t="s">
        <v>20</v>
      </c>
      <c r="H10117" s="135">
        <v>55</v>
      </c>
      <c r="I10117" s="135">
        <v>3</v>
      </c>
      <c r="J10117" s="136">
        <v>1.1399999999999999</v>
      </c>
      <c r="K10117" s="136">
        <v>0.76</v>
      </c>
      <c r="L10117" s="136">
        <v>0.9</v>
      </c>
      <c r="M10117" s="137" t="str">
        <f t="shared" si="158"/>
        <v>P</v>
      </c>
      <c r="N10117" s="172" t="s">
        <v>10681</v>
      </c>
      <c r="O10117" s="149" t="s">
        <v>1506</v>
      </c>
      <c r="P10117" s="149" t="s">
        <v>9423</v>
      </c>
      <c r="Q10117" s="150" t="s">
        <v>10519</v>
      </c>
      <c r="R10117" s="189">
        <v>1.98</v>
      </c>
    </row>
    <row r="10118" spans="1:18" x14ac:dyDescent="0.25">
      <c r="A10118" s="132">
        <v>1094266</v>
      </c>
      <c r="B10118" s="145" t="s">
        <v>8165</v>
      </c>
      <c r="C10118" s="132">
        <v>6</v>
      </c>
      <c r="D10118" s="132">
        <v>200</v>
      </c>
      <c r="E10118" s="186" t="s">
        <v>21</v>
      </c>
      <c r="F10118" s="132">
        <v>300</v>
      </c>
      <c r="G10118" s="132">
        <v>8</v>
      </c>
      <c r="H10118" s="132">
        <v>10</v>
      </c>
      <c r="I10118" s="132">
        <v>2</v>
      </c>
      <c r="J10118" s="133">
        <v>2.75</v>
      </c>
      <c r="K10118" s="133">
        <v>1.89</v>
      </c>
      <c r="L10118" s="133">
        <v>1</v>
      </c>
      <c r="M10118" s="134" t="str">
        <f t="shared" si="158"/>
        <v>P</v>
      </c>
      <c r="N10118" s="171" t="s">
        <v>10681</v>
      </c>
      <c r="O10118" s="146" t="s">
        <v>1555</v>
      </c>
      <c r="P10118" s="146" t="s">
        <v>9400</v>
      </c>
      <c r="Q10118" s="147" t="s">
        <v>10519</v>
      </c>
      <c r="R10118" s="187">
        <v>12.24</v>
      </c>
    </row>
    <row r="10119" spans="1:18" x14ac:dyDescent="0.25">
      <c r="A10119" s="135">
        <v>1094275</v>
      </c>
      <c r="B10119" s="148" t="s">
        <v>8166</v>
      </c>
      <c r="C10119" s="135">
        <v>50</v>
      </c>
      <c r="D10119" s="135">
        <v>1080</v>
      </c>
      <c r="E10119" s="188">
        <v>20</v>
      </c>
      <c r="F10119" s="135">
        <v>1440</v>
      </c>
      <c r="G10119" s="135" t="s">
        <v>21</v>
      </c>
      <c r="H10119" s="135" t="s">
        <v>21</v>
      </c>
      <c r="I10119" s="135">
        <v>1</v>
      </c>
      <c r="J10119" s="136">
        <v>2</v>
      </c>
      <c r="K10119" s="136">
        <v>1.2</v>
      </c>
      <c r="L10119" s="136">
        <v>0.4</v>
      </c>
      <c r="M10119" s="137" t="str">
        <f t="shared" si="158"/>
        <v>P</v>
      </c>
      <c r="N10119" s="174" t="s">
        <v>10681</v>
      </c>
      <c r="O10119" s="149" t="s">
        <v>1578</v>
      </c>
      <c r="P10119" s="149" t="s">
        <v>9412</v>
      </c>
      <c r="Q10119" s="150" t="s">
        <v>10519</v>
      </c>
      <c r="R10119" s="189">
        <v>3</v>
      </c>
    </row>
    <row r="10120" spans="1:18" x14ac:dyDescent="0.25">
      <c r="A10120" s="132">
        <v>1094276</v>
      </c>
      <c r="B10120" s="145" t="s">
        <v>8167</v>
      </c>
      <c r="C10120" s="132">
        <v>24</v>
      </c>
      <c r="D10120" s="132" t="s">
        <v>20</v>
      </c>
      <c r="E10120" s="186" t="s">
        <v>20</v>
      </c>
      <c r="F10120" s="132" t="s">
        <v>20</v>
      </c>
      <c r="G10120" s="132" t="s">
        <v>20</v>
      </c>
      <c r="H10120" s="132" t="s">
        <v>20</v>
      </c>
      <c r="I10120" s="132" t="s">
        <v>20</v>
      </c>
      <c r="J10120" s="133">
        <v>2.25</v>
      </c>
      <c r="K10120" s="133">
        <v>1.5</v>
      </c>
      <c r="L10120" s="133">
        <v>0.88</v>
      </c>
      <c r="M10120" s="134" t="str">
        <f t="shared" si="158"/>
        <v>P</v>
      </c>
      <c r="N10120" s="173" t="s">
        <v>10682</v>
      </c>
      <c r="O10120" s="146" t="s">
        <v>3711</v>
      </c>
      <c r="P10120" s="146" t="s">
        <v>9414</v>
      </c>
      <c r="Q10120" s="147" t="s">
        <v>10519</v>
      </c>
      <c r="R10120" s="187">
        <v>9.84</v>
      </c>
    </row>
    <row r="10121" spans="1:18" x14ac:dyDescent="0.25">
      <c r="A10121" s="135">
        <v>1094277</v>
      </c>
      <c r="B10121" s="148" t="s">
        <v>2121</v>
      </c>
      <c r="C10121" s="135">
        <v>24</v>
      </c>
      <c r="D10121" s="135" t="s">
        <v>20</v>
      </c>
      <c r="E10121" s="188" t="s">
        <v>20</v>
      </c>
      <c r="F10121" s="135" t="s">
        <v>20</v>
      </c>
      <c r="G10121" s="135" t="s">
        <v>20</v>
      </c>
      <c r="H10121" s="135" t="s">
        <v>20</v>
      </c>
      <c r="I10121" s="135" t="s">
        <v>20</v>
      </c>
      <c r="J10121" s="136">
        <v>1.78</v>
      </c>
      <c r="K10121" s="136">
        <v>1.33</v>
      </c>
      <c r="L10121" s="136">
        <v>0.95</v>
      </c>
      <c r="M10121" s="137" t="str">
        <f t="shared" si="158"/>
        <v>P</v>
      </c>
      <c r="N10121" s="174" t="s">
        <v>10682</v>
      </c>
      <c r="O10121" s="149" t="s">
        <v>3711</v>
      </c>
      <c r="P10121" s="149" t="s">
        <v>9414</v>
      </c>
      <c r="Q10121" s="150" t="s">
        <v>10519</v>
      </c>
      <c r="R10121" s="189">
        <v>10.56</v>
      </c>
    </row>
    <row r="10122" spans="1:18" x14ac:dyDescent="0.25">
      <c r="A10122" s="132">
        <v>1094278</v>
      </c>
      <c r="B10122" s="145" t="s">
        <v>8168</v>
      </c>
      <c r="C10122" s="132">
        <v>6</v>
      </c>
      <c r="D10122" s="132">
        <v>560</v>
      </c>
      <c r="E10122" s="186" t="s">
        <v>21</v>
      </c>
      <c r="F10122" s="132">
        <v>640</v>
      </c>
      <c r="G10122" s="132">
        <v>24</v>
      </c>
      <c r="H10122" s="132">
        <v>40</v>
      </c>
      <c r="I10122" s="132">
        <v>1</v>
      </c>
      <c r="J10122" s="133">
        <v>1.44</v>
      </c>
      <c r="K10122" s="133">
        <v>0.95</v>
      </c>
      <c r="L10122" s="133">
        <v>1.56</v>
      </c>
      <c r="M10122" s="134" t="str">
        <f t="shared" si="158"/>
        <v>P</v>
      </c>
      <c r="N10122" s="173" t="s">
        <v>10681</v>
      </c>
      <c r="O10122" s="146" t="s">
        <v>1506</v>
      </c>
      <c r="P10122" s="146" t="s">
        <v>10455</v>
      </c>
      <c r="Q10122" s="147" t="s">
        <v>10519</v>
      </c>
      <c r="R10122" s="187">
        <v>3.84</v>
      </c>
    </row>
    <row r="10123" spans="1:18" x14ac:dyDescent="0.25">
      <c r="A10123" s="135">
        <v>1094284</v>
      </c>
      <c r="B10123" s="148" t="s">
        <v>2797</v>
      </c>
      <c r="C10123" s="135">
        <v>6</v>
      </c>
      <c r="D10123" s="135">
        <v>735</v>
      </c>
      <c r="E10123" s="188" t="s">
        <v>21</v>
      </c>
      <c r="F10123" s="135">
        <v>1155</v>
      </c>
      <c r="G10123" s="135">
        <v>40</v>
      </c>
      <c r="H10123" s="135">
        <v>50</v>
      </c>
      <c r="I10123" s="135">
        <v>2</v>
      </c>
      <c r="J10123" s="136">
        <v>0.75</v>
      </c>
      <c r="K10123" s="136">
        <v>1.2</v>
      </c>
      <c r="L10123" s="136">
        <v>1.1000000000000001</v>
      </c>
      <c r="M10123" s="137" t="str">
        <f t="shared" si="158"/>
        <v>P</v>
      </c>
      <c r="N10123" s="174" t="s">
        <v>10681</v>
      </c>
      <c r="O10123" s="149" t="s">
        <v>1562</v>
      </c>
      <c r="P10123" s="149" t="s">
        <v>9399</v>
      </c>
      <c r="Q10123" s="150" t="s">
        <v>10519</v>
      </c>
      <c r="R10123" s="189">
        <v>8.879999999999999</v>
      </c>
    </row>
    <row r="10124" spans="1:18" x14ac:dyDescent="0.25">
      <c r="A10124" s="132">
        <v>1094286</v>
      </c>
      <c r="B10124" s="145" t="s">
        <v>2796</v>
      </c>
      <c r="C10124" s="132">
        <v>6</v>
      </c>
      <c r="D10124" s="132">
        <v>735</v>
      </c>
      <c r="E10124" s="186" t="s">
        <v>21</v>
      </c>
      <c r="F10124" s="132">
        <v>1155</v>
      </c>
      <c r="G10124" s="132">
        <v>40</v>
      </c>
      <c r="H10124" s="132">
        <v>50</v>
      </c>
      <c r="I10124" s="132">
        <v>2</v>
      </c>
      <c r="J10124" s="133">
        <v>0.75</v>
      </c>
      <c r="K10124" s="133">
        <v>1.2</v>
      </c>
      <c r="L10124" s="133">
        <v>1.1000000000000001</v>
      </c>
      <c r="M10124" s="134" t="str">
        <f t="shared" si="158"/>
        <v>P</v>
      </c>
      <c r="N10124" s="173" t="s">
        <v>10681</v>
      </c>
      <c r="O10124" s="146" t="s">
        <v>1562</v>
      </c>
      <c r="P10124" s="146" t="s">
        <v>9399</v>
      </c>
      <c r="Q10124" s="147" t="s">
        <v>10519</v>
      </c>
      <c r="R10124" s="187">
        <v>9.7200000000000006</v>
      </c>
    </row>
    <row r="10125" spans="1:18" x14ac:dyDescent="0.25">
      <c r="A10125" s="135">
        <v>1094288</v>
      </c>
      <c r="B10125" s="148" t="s">
        <v>8169</v>
      </c>
      <c r="C10125" s="135">
        <v>24</v>
      </c>
      <c r="D10125" s="135" t="s">
        <v>20</v>
      </c>
      <c r="E10125" s="188" t="s">
        <v>21</v>
      </c>
      <c r="F10125" s="135" t="s">
        <v>20</v>
      </c>
      <c r="G10125" s="135">
        <v>32</v>
      </c>
      <c r="H10125" s="135">
        <v>20</v>
      </c>
      <c r="I10125" s="135">
        <v>3</v>
      </c>
      <c r="J10125" s="136">
        <v>1.68</v>
      </c>
      <c r="K10125" s="136">
        <v>1.31</v>
      </c>
      <c r="L10125" s="136">
        <v>0.89</v>
      </c>
      <c r="M10125" s="137" t="str">
        <f t="shared" si="158"/>
        <v>P</v>
      </c>
      <c r="N10125" s="174" t="s">
        <v>10681</v>
      </c>
      <c r="O10125" s="149" t="s">
        <v>1506</v>
      </c>
      <c r="P10125" s="149" t="s">
        <v>10455</v>
      </c>
      <c r="Q10125" s="150" t="s">
        <v>10519</v>
      </c>
      <c r="R10125" s="189">
        <v>12.48</v>
      </c>
    </row>
    <row r="10126" spans="1:18" x14ac:dyDescent="0.25">
      <c r="A10126" s="132">
        <v>1094289</v>
      </c>
      <c r="B10126" s="145" t="s">
        <v>7262</v>
      </c>
      <c r="C10126" s="132">
        <v>6</v>
      </c>
      <c r="D10126" s="132">
        <v>2814</v>
      </c>
      <c r="E10126" s="186" t="s">
        <v>21</v>
      </c>
      <c r="F10126" s="132" t="s">
        <v>20</v>
      </c>
      <c r="G10126" s="132">
        <v>60</v>
      </c>
      <c r="H10126" s="132">
        <v>150</v>
      </c>
      <c r="I10126" s="132">
        <v>3</v>
      </c>
      <c r="J10126" s="133">
        <v>0.95</v>
      </c>
      <c r="K10126" s="133">
        <v>0.61</v>
      </c>
      <c r="L10126" s="133">
        <v>0.81</v>
      </c>
      <c r="M10126" s="134" t="str">
        <f t="shared" si="158"/>
        <v>P</v>
      </c>
      <c r="N10126" s="173" t="s">
        <v>10681</v>
      </c>
      <c r="O10126" s="146" t="s">
        <v>1506</v>
      </c>
      <c r="P10126" s="146" t="s">
        <v>10455</v>
      </c>
      <c r="Q10126" s="147" t="s">
        <v>10519</v>
      </c>
      <c r="R10126" s="187">
        <v>4.4399999999999995</v>
      </c>
    </row>
    <row r="10127" spans="1:18" x14ac:dyDescent="0.25">
      <c r="A10127" s="135">
        <v>1094293</v>
      </c>
      <c r="B10127" s="148" t="s">
        <v>8170</v>
      </c>
      <c r="C10127" s="135">
        <v>6</v>
      </c>
      <c r="D10127" s="135">
        <v>560</v>
      </c>
      <c r="E10127" s="188" t="s">
        <v>21</v>
      </c>
      <c r="F10127" s="135">
        <v>702</v>
      </c>
      <c r="G10127" s="135" t="s">
        <v>20</v>
      </c>
      <c r="H10127" s="135">
        <v>30</v>
      </c>
      <c r="I10127" s="135">
        <v>1</v>
      </c>
      <c r="J10127" s="136">
        <v>1.4</v>
      </c>
      <c r="K10127" s="136">
        <v>0.94</v>
      </c>
      <c r="L10127" s="136">
        <v>1.56</v>
      </c>
      <c r="M10127" s="137" t="str">
        <f t="shared" si="158"/>
        <v>P</v>
      </c>
      <c r="N10127" s="174" t="s">
        <v>10681</v>
      </c>
      <c r="O10127" s="149" t="s">
        <v>1506</v>
      </c>
      <c r="P10127" s="149" t="s">
        <v>10455</v>
      </c>
      <c r="Q10127" s="150" t="s">
        <v>10519</v>
      </c>
      <c r="R10127" s="189">
        <v>3.4799999999999995</v>
      </c>
    </row>
    <row r="10128" spans="1:18" x14ac:dyDescent="0.25">
      <c r="A10128" s="132">
        <v>1094294</v>
      </c>
      <c r="B10128" s="145" t="s">
        <v>8171</v>
      </c>
      <c r="C10128" s="132">
        <v>24</v>
      </c>
      <c r="D10128" s="132">
        <v>390</v>
      </c>
      <c r="E10128" s="186" t="s">
        <v>21</v>
      </c>
      <c r="F10128" s="132">
        <v>480</v>
      </c>
      <c r="G10128" s="132">
        <v>10</v>
      </c>
      <c r="H10128" s="132">
        <v>13</v>
      </c>
      <c r="I10128" s="132">
        <v>3</v>
      </c>
      <c r="J10128" s="133">
        <v>2.2799999999999998</v>
      </c>
      <c r="K10128" s="133">
        <v>1.52</v>
      </c>
      <c r="L10128" s="133">
        <v>0.9</v>
      </c>
      <c r="M10128" s="134" t="str">
        <f t="shared" si="158"/>
        <v>P</v>
      </c>
      <c r="N10128" s="173" t="s">
        <v>10681</v>
      </c>
      <c r="O10128" s="146" t="s">
        <v>1506</v>
      </c>
      <c r="P10128" s="146" t="s">
        <v>10455</v>
      </c>
      <c r="Q10128" s="147" t="s">
        <v>10519</v>
      </c>
      <c r="R10128" s="187">
        <v>8.879999999999999</v>
      </c>
    </row>
    <row r="10129" spans="1:18" x14ac:dyDescent="0.25">
      <c r="A10129" s="135">
        <v>1094299</v>
      </c>
      <c r="B10129" s="148" t="s">
        <v>8172</v>
      </c>
      <c r="C10129" s="135">
        <v>6</v>
      </c>
      <c r="D10129" s="135">
        <v>650</v>
      </c>
      <c r="E10129" s="188" t="s">
        <v>21</v>
      </c>
      <c r="F10129" s="135" t="s">
        <v>20</v>
      </c>
      <c r="G10129" s="135" t="s">
        <v>20</v>
      </c>
      <c r="H10129" s="135">
        <v>65</v>
      </c>
      <c r="I10129" s="135">
        <v>2</v>
      </c>
      <c r="J10129" s="136">
        <v>1.05</v>
      </c>
      <c r="K10129" s="136">
        <v>0.72</v>
      </c>
      <c r="L10129" s="136">
        <v>1.23</v>
      </c>
      <c r="M10129" s="137" t="str">
        <f t="shared" si="158"/>
        <v>P</v>
      </c>
      <c r="N10129" s="174" t="s">
        <v>10681</v>
      </c>
      <c r="O10129" s="149" t="s">
        <v>1506</v>
      </c>
      <c r="P10129" s="149" t="s">
        <v>10455</v>
      </c>
      <c r="Q10129" s="150" t="s">
        <v>10519</v>
      </c>
      <c r="R10129" s="189">
        <v>9.6000000000000014</v>
      </c>
    </row>
    <row r="10130" spans="1:18" x14ac:dyDescent="0.25">
      <c r="A10130" s="132">
        <v>1094300</v>
      </c>
      <c r="B10130" s="145" t="s">
        <v>259</v>
      </c>
      <c r="C10130" s="132">
        <v>6</v>
      </c>
      <c r="D10130" s="132" t="s">
        <v>20</v>
      </c>
      <c r="E10130" s="186" t="s">
        <v>20</v>
      </c>
      <c r="F10130" s="132" t="s">
        <v>20</v>
      </c>
      <c r="G10130" s="132" t="s">
        <v>20</v>
      </c>
      <c r="H10130" s="132" t="s">
        <v>20</v>
      </c>
      <c r="I10130" s="132" t="s">
        <v>20</v>
      </c>
      <c r="J10130" s="133">
        <v>2.67</v>
      </c>
      <c r="K10130" s="133">
        <v>1.78</v>
      </c>
      <c r="L10130" s="133">
        <v>0.71</v>
      </c>
      <c r="M10130" s="134" t="str">
        <f t="shared" si="158"/>
        <v>P</v>
      </c>
      <c r="N10130" s="173" t="s">
        <v>10681</v>
      </c>
      <c r="O10130" s="146" t="s">
        <v>1581</v>
      </c>
      <c r="P10130" s="146" t="s">
        <v>10581</v>
      </c>
      <c r="Q10130" s="147" t="s">
        <v>10519</v>
      </c>
      <c r="R10130" s="187">
        <v>6.6999999999999993</v>
      </c>
    </row>
    <row r="10131" spans="1:18" x14ac:dyDescent="0.25">
      <c r="A10131" s="135">
        <v>1094301</v>
      </c>
      <c r="B10131" s="148" t="s">
        <v>160</v>
      </c>
      <c r="C10131" s="135">
        <v>6</v>
      </c>
      <c r="D10131" s="135" t="s">
        <v>20</v>
      </c>
      <c r="E10131" s="188" t="s">
        <v>20</v>
      </c>
      <c r="F10131" s="135" t="s">
        <v>20</v>
      </c>
      <c r="G10131" s="135" t="s">
        <v>20</v>
      </c>
      <c r="H10131" s="135" t="s">
        <v>20</v>
      </c>
      <c r="I10131" s="135" t="s">
        <v>20</v>
      </c>
      <c r="J10131" s="136">
        <v>3.2</v>
      </c>
      <c r="K10131" s="136">
        <v>2.08</v>
      </c>
      <c r="L10131" s="136">
        <v>0.46</v>
      </c>
      <c r="M10131" s="137" t="str">
        <f t="shared" si="158"/>
        <v>P</v>
      </c>
      <c r="N10131" s="174" t="s">
        <v>10681</v>
      </c>
      <c r="O10131" s="149" t="s">
        <v>1581</v>
      </c>
      <c r="P10131" s="149" t="s">
        <v>10581</v>
      </c>
      <c r="Q10131" s="150" t="s">
        <v>10519</v>
      </c>
      <c r="R10131" s="189">
        <v>6.8818181818181818</v>
      </c>
    </row>
    <row r="10132" spans="1:18" x14ac:dyDescent="0.25">
      <c r="A10132" s="132">
        <v>1094302</v>
      </c>
      <c r="B10132" s="145" t="s">
        <v>238</v>
      </c>
      <c r="C10132" s="132">
        <v>6</v>
      </c>
      <c r="D10132" s="132">
        <v>240</v>
      </c>
      <c r="E10132" s="186" t="s">
        <v>21</v>
      </c>
      <c r="F10132" s="132">
        <v>336</v>
      </c>
      <c r="G10132" s="132" t="s">
        <v>20</v>
      </c>
      <c r="H10132" s="132">
        <v>54</v>
      </c>
      <c r="I10132" s="132">
        <v>1</v>
      </c>
      <c r="J10132" s="133">
        <v>2.67</v>
      </c>
      <c r="K10132" s="133">
        <v>1.79</v>
      </c>
      <c r="L10132" s="133">
        <v>0.72</v>
      </c>
      <c r="M10132" s="134" t="str">
        <f t="shared" si="158"/>
        <v>P</v>
      </c>
      <c r="N10132" s="173" t="s">
        <v>10681</v>
      </c>
      <c r="O10132" s="146" t="s">
        <v>1581</v>
      </c>
      <c r="P10132" s="146" t="s">
        <v>10581</v>
      </c>
      <c r="Q10132" s="147" t="s">
        <v>10519</v>
      </c>
      <c r="R10132" s="187">
        <v>6.5400000000000009</v>
      </c>
    </row>
    <row r="10133" spans="1:18" x14ac:dyDescent="0.25">
      <c r="A10133" s="135">
        <v>1094303</v>
      </c>
      <c r="B10133" s="148" t="s">
        <v>593</v>
      </c>
      <c r="C10133" s="135">
        <v>6</v>
      </c>
      <c r="D10133" s="135">
        <v>864</v>
      </c>
      <c r="E10133" s="188">
        <v>4</v>
      </c>
      <c r="F10133" s="135">
        <v>1296</v>
      </c>
      <c r="G10133" s="135" t="s">
        <v>20</v>
      </c>
      <c r="H10133" s="135" t="s">
        <v>20</v>
      </c>
      <c r="I10133" s="135" t="s">
        <v>20</v>
      </c>
      <c r="J10133" s="136">
        <v>1.83</v>
      </c>
      <c r="K10133" s="136">
        <v>1.19</v>
      </c>
      <c r="L10133" s="136">
        <v>0.39</v>
      </c>
      <c r="M10133" s="137" t="str">
        <f t="shared" si="158"/>
        <v>P</v>
      </c>
      <c r="N10133" s="174" t="s">
        <v>10681</v>
      </c>
      <c r="O10133" s="149" t="s">
        <v>1581</v>
      </c>
      <c r="P10133" s="149" t="s">
        <v>10581</v>
      </c>
      <c r="Q10133" s="150" t="s">
        <v>10519</v>
      </c>
      <c r="R10133" s="189">
        <v>2.82</v>
      </c>
    </row>
    <row r="10134" spans="1:18" x14ac:dyDescent="0.25">
      <c r="A10134" s="132">
        <v>1094304</v>
      </c>
      <c r="B10134" s="145" t="s">
        <v>5272</v>
      </c>
      <c r="C10134" s="132">
        <v>6</v>
      </c>
      <c r="D10134" s="132">
        <v>264</v>
      </c>
      <c r="E10134" s="186" t="s">
        <v>21</v>
      </c>
      <c r="F10134" s="132" t="s">
        <v>20</v>
      </c>
      <c r="G10134" s="132" t="s">
        <v>20</v>
      </c>
      <c r="H10134" s="132">
        <v>8</v>
      </c>
      <c r="I10134" s="132">
        <v>5</v>
      </c>
      <c r="J10134" s="133">
        <v>3.23</v>
      </c>
      <c r="K10134" s="133">
        <v>2.13</v>
      </c>
      <c r="L10134" s="133">
        <v>0.51</v>
      </c>
      <c r="M10134" s="134" t="str">
        <f t="shared" si="158"/>
        <v>P</v>
      </c>
      <c r="N10134" s="173" t="s">
        <v>10681</v>
      </c>
      <c r="O10134" s="146" t="s">
        <v>1581</v>
      </c>
      <c r="P10134" s="146" t="s">
        <v>10581</v>
      </c>
      <c r="Q10134" s="147" t="s">
        <v>10519</v>
      </c>
      <c r="R10134" s="187">
        <v>6.7799999999999994</v>
      </c>
    </row>
    <row r="10135" spans="1:18" x14ac:dyDescent="0.25">
      <c r="A10135" s="135">
        <v>1094305</v>
      </c>
      <c r="B10135" s="148" t="s">
        <v>931</v>
      </c>
      <c r="C10135" s="135">
        <v>6</v>
      </c>
      <c r="D10135" s="135" t="s">
        <v>20</v>
      </c>
      <c r="E10135" s="188" t="s">
        <v>20</v>
      </c>
      <c r="F10135" s="135" t="s">
        <v>20</v>
      </c>
      <c r="G10135" s="135" t="s">
        <v>20</v>
      </c>
      <c r="H10135" s="135" t="s">
        <v>20</v>
      </c>
      <c r="I10135" s="135" t="s">
        <v>20</v>
      </c>
      <c r="J10135" s="136">
        <v>1.23</v>
      </c>
      <c r="K10135" s="136">
        <v>0.79</v>
      </c>
      <c r="L10135" s="136">
        <v>0.27</v>
      </c>
      <c r="M10135" s="137" t="str">
        <f t="shared" si="158"/>
        <v>P</v>
      </c>
      <c r="N10135" s="174" t="s">
        <v>10681</v>
      </c>
      <c r="O10135" s="149" t="s">
        <v>1581</v>
      </c>
      <c r="P10135" s="149" t="s">
        <v>10581</v>
      </c>
      <c r="Q10135" s="150" t="s">
        <v>10519</v>
      </c>
      <c r="R10135" s="189">
        <v>2.0727272727272723</v>
      </c>
    </row>
    <row r="10136" spans="1:18" x14ac:dyDescent="0.25">
      <c r="A10136" s="132">
        <v>1094306</v>
      </c>
      <c r="B10136" s="145" t="s">
        <v>243</v>
      </c>
      <c r="C10136" s="132">
        <v>6</v>
      </c>
      <c r="D10136" s="132">
        <v>240</v>
      </c>
      <c r="E10136" s="186" t="s">
        <v>21</v>
      </c>
      <c r="F10136" s="132">
        <v>320</v>
      </c>
      <c r="G10136" s="132" t="s">
        <v>20</v>
      </c>
      <c r="H10136" s="132">
        <v>30</v>
      </c>
      <c r="I10136" s="132">
        <v>1</v>
      </c>
      <c r="J10136" s="133">
        <v>2.66</v>
      </c>
      <c r="K10136" s="133">
        <v>1.79</v>
      </c>
      <c r="L10136" s="133">
        <v>0.71</v>
      </c>
      <c r="M10136" s="134" t="str">
        <f t="shared" si="158"/>
        <v>P</v>
      </c>
      <c r="N10136" s="173" t="s">
        <v>10681</v>
      </c>
      <c r="O10136" s="146" t="s">
        <v>1581</v>
      </c>
      <c r="P10136" s="146" t="s">
        <v>10581</v>
      </c>
      <c r="Q10136" s="147" t="s">
        <v>10519</v>
      </c>
      <c r="R10136" s="187">
        <v>7.14</v>
      </c>
    </row>
    <row r="10137" spans="1:18" x14ac:dyDescent="0.25">
      <c r="A10137" s="135">
        <v>1094308</v>
      </c>
      <c r="B10137" s="148" t="s">
        <v>929</v>
      </c>
      <c r="C10137" s="135">
        <v>6</v>
      </c>
      <c r="D10137" s="135">
        <v>2808</v>
      </c>
      <c r="E10137" s="188">
        <v>12</v>
      </c>
      <c r="F10137" s="135">
        <v>4212</v>
      </c>
      <c r="G10137" s="135">
        <v>192</v>
      </c>
      <c r="H10137" s="135">
        <v>240</v>
      </c>
      <c r="I10137" s="135">
        <v>1</v>
      </c>
      <c r="J10137" s="136">
        <v>1.24</v>
      </c>
      <c r="K10137" s="136">
        <v>0.79</v>
      </c>
      <c r="L10137" s="136">
        <v>0.28000000000000003</v>
      </c>
      <c r="M10137" s="137" t="str">
        <f t="shared" si="158"/>
        <v>P</v>
      </c>
      <c r="N10137" s="174" t="s">
        <v>10681</v>
      </c>
      <c r="O10137" s="149" t="s">
        <v>1581</v>
      </c>
      <c r="P10137" s="149" t="s">
        <v>10581</v>
      </c>
      <c r="Q10137" s="150" t="s">
        <v>10519</v>
      </c>
      <c r="R10137" s="189">
        <v>2.46</v>
      </c>
    </row>
    <row r="10138" spans="1:18" x14ac:dyDescent="0.25">
      <c r="A10138" s="132">
        <v>1094309</v>
      </c>
      <c r="B10138" s="145" t="s">
        <v>3842</v>
      </c>
      <c r="C10138" s="132">
        <v>6</v>
      </c>
      <c r="D10138" s="132">
        <v>800</v>
      </c>
      <c r="E10138" s="186" t="s">
        <v>21</v>
      </c>
      <c r="F10138" s="132">
        <v>1200</v>
      </c>
      <c r="G10138" s="132">
        <v>24</v>
      </c>
      <c r="H10138" s="132">
        <v>30</v>
      </c>
      <c r="I10138" s="132">
        <v>2</v>
      </c>
      <c r="J10138" s="133">
        <v>2.2400000000000002</v>
      </c>
      <c r="K10138" s="133">
        <v>0.72</v>
      </c>
      <c r="L10138" s="133">
        <v>0.6</v>
      </c>
      <c r="M10138" s="134" t="str">
        <f t="shared" si="158"/>
        <v>P</v>
      </c>
      <c r="N10138" s="173" t="s">
        <v>10681</v>
      </c>
      <c r="O10138" s="146" t="s">
        <v>1581</v>
      </c>
      <c r="P10138" s="146" t="s">
        <v>10581</v>
      </c>
      <c r="Q10138" s="147" t="s">
        <v>10519</v>
      </c>
      <c r="R10138" s="187">
        <v>2.58</v>
      </c>
    </row>
    <row r="10139" spans="1:18" x14ac:dyDescent="0.25">
      <c r="A10139" s="135">
        <v>1094310</v>
      </c>
      <c r="B10139" s="148" t="s">
        <v>261</v>
      </c>
      <c r="C10139" s="135">
        <v>6</v>
      </c>
      <c r="D10139" s="135">
        <v>240</v>
      </c>
      <c r="E10139" s="188" t="s">
        <v>20</v>
      </c>
      <c r="F10139" s="135" t="s">
        <v>20</v>
      </c>
      <c r="G10139" s="135" t="s">
        <v>20</v>
      </c>
      <c r="H10139" s="135" t="s">
        <v>20</v>
      </c>
      <c r="I10139" s="135" t="s">
        <v>20</v>
      </c>
      <c r="J10139" s="136">
        <v>2.66</v>
      </c>
      <c r="K10139" s="136">
        <v>1.77</v>
      </c>
      <c r="L10139" s="136">
        <v>0.72</v>
      </c>
      <c r="M10139" s="137" t="str">
        <f t="shared" si="158"/>
        <v>P</v>
      </c>
      <c r="N10139" s="174" t="s">
        <v>10681</v>
      </c>
      <c r="O10139" s="149" t="s">
        <v>1581</v>
      </c>
      <c r="P10139" s="149" t="s">
        <v>10581</v>
      </c>
      <c r="Q10139" s="150" t="s">
        <v>10519</v>
      </c>
      <c r="R10139" s="189">
        <v>6.48</v>
      </c>
    </row>
    <row r="10140" spans="1:18" x14ac:dyDescent="0.25">
      <c r="A10140" s="132">
        <v>1094311</v>
      </c>
      <c r="B10140" s="145" t="s">
        <v>116</v>
      </c>
      <c r="C10140" s="132">
        <v>6</v>
      </c>
      <c r="D10140" s="132">
        <v>264</v>
      </c>
      <c r="E10140" s="186" t="s">
        <v>21</v>
      </c>
      <c r="F10140" s="132">
        <v>372</v>
      </c>
      <c r="G10140" s="132">
        <v>5</v>
      </c>
      <c r="H10140" s="132">
        <v>6</v>
      </c>
      <c r="I10140" s="132">
        <v>5</v>
      </c>
      <c r="J10140" s="133">
        <v>3.2</v>
      </c>
      <c r="K10140" s="133">
        <v>2.08</v>
      </c>
      <c r="L10140" s="133">
        <v>0.48</v>
      </c>
      <c r="M10140" s="134" t="str">
        <f t="shared" si="158"/>
        <v>P</v>
      </c>
      <c r="N10140" s="173" t="s">
        <v>10681</v>
      </c>
      <c r="O10140" s="146" t="s">
        <v>1581</v>
      </c>
      <c r="P10140" s="146" t="s">
        <v>10581</v>
      </c>
      <c r="Q10140" s="147" t="s">
        <v>10519</v>
      </c>
      <c r="R10140" s="187">
        <v>5.76</v>
      </c>
    </row>
    <row r="10141" spans="1:18" x14ac:dyDescent="0.25">
      <c r="A10141" s="135">
        <v>1094312</v>
      </c>
      <c r="B10141" s="148" t="s">
        <v>170</v>
      </c>
      <c r="C10141" s="135">
        <v>6</v>
      </c>
      <c r="D10141" s="135">
        <v>264</v>
      </c>
      <c r="E10141" s="188" t="s">
        <v>20</v>
      </c>
      <c r="F10141" s="135" t="s">
        <v>20</v>
      </c>
      <c r="G10141" s="135" t="s">
        <v>20</v>
      </c>
      <c r="H10141" s="135" t="s">
        <v>20</v>
      </c>
      <c r="I10141" s="135" t="s">
        <v>20</v>
      </c>
      <c r="J10141" s="136">
        <v>3.22</v>
      </c>
      <c r="K10141" s="136">
        <v>2.12</v>
      </c>
      <c r="L10141" s="136">
        <v>0.42</v>
      </c>
      <c r="M10141" s="137" t="str">
        <f t="shared" si="158"/>
        <v>P</v>
      </c>
      <c r="N10141" s="174" t="s">
        <v>10681</v>
      </c>
      <c r="O10141" s="149" t="s">
        <v>1581</v>
      </c>
      <c r="P10141" s="149" t="s">
        <v>10581</v>
      </c>
      <c r="Q10141" s="150" t="s">
        <v>10519</v>
      </c>
      <c r="R10141" s="189">
        <v>6.8999999999999995</v>
      </c>
    </row>
    <row r="10142" spans="1:18" x14ac:dyDescent="0.25">
      <c r="A10142" s="132">
        <v>1094313</v>
      </c>
      <c r="B10142" s="145" t="s">
        <v>6369</v>
      </c>
      <c r="C10142" s="132">
        <v>6</v>
      </c>
      <c r="D10142" s="132">
        <v>598</v>
      </c>
      <c r="E10142" s="186" t="s">
        <v>20</v>
      </c>
      <c r="F10142" s="132" t="s">
        <v>20</v>
      </c>
      <c r="G10142" s="132">
        <v>8</v>
      </c>
      <c r="H10142" s="132" t="s">
        <v>20</v>
      </c>
      <c r="I10142" s="132">
        <v>4</v>
      </c>
      <c r="J10142" s="133">
        <v>2.15</v>
      </c>
      <c r="K10142" s="133">
        <v>1.45</v>
      </c>
      <c r="L10142" s="133">
        <v>0.43</v>
      </c>
      <c r="M10142" s="134" t="str">
        <f t="shared" si="158"/>
        <v>P</v>
      </c>
      <c r="N10142" s="173" t="s">
        <v>10681</v>
      </c>
      <c r="O10142" s="146" t="s">
        <v>1581</v>
      </c>
      <c r="P10142" s="146" t="s">
        <v>10581</v>
      </c>
      <c r="Q10142" s="147" t="s">
        <v>10519</v>
      </c>
      <c r="R10142" s="187">
        <v>5.6999999999999993</v>
      </c>
    </row>
    <row r="10143" spans="1:18" x14ac:dyDescent="0.25">
      <c r="A10143" s="135">
        <v>1094314</v>
      </c>
      <c r="B10143" s="148" t="s">
        <v>254</v>
      </c>
      <c r="C10143" s="135">
        <v>6</v>
      </c>
      <c r="D10143" s="135">
        <v>864</v>
      </c>
      <c r="E10143" s="188">
        <v>4</v>
      </c>
      <c r="F10143" s="135">
        <v>1296</v>
      </c>
      <c r="G10143" s="135">
        <v>64</v>
      </c>
      <c r="H10143" s="135">
        <v>80</v>
      </c>
      <c r="I10143" s="135">
        <v>1</v>
      </c>
      <c r="J10143" s="136">
        <v>1.83</v>
      </c>
      <c r="K10143" s="136">
        <v>1.18</v>
      </c>
      <c r="L10143" s="136">
        <v>0.4</v>
      </c>
      <c r="M10143" s="137" t="str">
        <f t="shared" si="158"/>
        <v>P</v>
      </c>
      <c r="N10143" s="174" t="s">
        <v>10681</v>
      </c>
      <c r="O10143" s="149" t="s">
        <v>1581</v>
      </c>
      <c r="P10143" s="149" t="s">
        <v>10581</v>
      </c>
      <c r="Q10143" s="150" t="s">
        <v>10519</v>
      </c>
      <c r="R10143" s="189">
        <v>3.3600000000000003</v>
      </c>
    </row>
    <row r="10144" spans="1:18" x14ac:dyDescent="0.25">
      <c r="A10144" s="132">
        <v>1094315</v>
      </c>
      <c r="B10144" s="145" t="s">
        <v>260</v>
      </c>
      <c r="C10144" s="132">
        <v>6</v>
      </c>
      <c r="D10144" s="132" t="s">
        <v>20</v>
      </c>
      <c r="E10144" s="186" t="s">
        <v>20</v>
      </c>
      <c r="F10144" s="132" t="s">
        <v>20</v>
      </c>
      <c r="G10144" s="132" t="s">
        <v>20</v>
      </c>
      <c r="H10144" s="132" t="s">
        <v>20</v>
      </c>
      <c r="I10144" s="132" t="s">
        <v>20</v>
      </c>
      <c r="J10144" s="133">
        <v>1.83</v>
      </c>
      <c r="K10144" s="133">
        <v>1.18</v>
      </c>
      <c r="L10144" s="133">
        <v>0.39</v>
      </c>
      <c r="M10144" s="134" t="str">
        <f t="shared" si="158"/>
        <v>P</v>
      </c>
      <c r="N10144" s="173" t="s">
        <v>10681</v>
      </c>
      <c r="O10144" s="146" t="s">
        <v>1581</v>
      </c>
      <c r="P10144" s="146" t="s">
        <v>10581</v>
      </c>
      <c r="Q10144" s="147" t="s">
        <v>10519</v>
      </c>
      <c r="R10144" s="187">
        <v>2.545454545454545</v>
      </c>
    </row>
    <row r="10145" spans="1:18" x14ac:dyDescent="0.25">
      <c r="A10145" s="135">
        <v>1094316</v>
      </c>
      <c r="B10145" s="148" t="s">
        <v>244</v>
      </c>
      <c r="C10145" s="135">
        <v>6</v>
      </c>
      <c r="D10145" s="135" t="s">
        <v>20</v>
      </c>
      <c r="E10145" s="188" t="s">
        <v>20</v>
      </c>
      <c r="F10145" s="135" t="s">
        <v>20</v>
      </c>
      <c r="G10145" s="135" t="s">
        <v>20</v>
      </c>
      <c r="H10145" s="135" t="s">
        <v>20</v>
      </c>
      <c r="I10145" s="135" t="s">
        <v>20</v>
      </c>
      <c r="J10145" s="136">
        <v>1.83</v>
      </c>
      <c r="K10145" s="136">
        <v>1.19</v>
      </c>
      <c r="L10145" s="136">
        <v>0.4</v>
      </c>
      <c r="M10145" s="137" t="str">
        <f t="shared" si="158"/>
        <v>P</v>
      </c>
      <c r="N10145" s="174" t="s">
        <v>10681</v>
      </c>
      <c r="O10145" s="149" t="s">
        <v>1581</v>
      </c>
      <c r="P10145" s="149" t="s">
        <v>10581</v>
      </c>
      <c r="Q10145" s="150" t="s">
        <v>10519</v>
      </c>
      <c r="R10145" s="189">
        <v>2.709090909090909</v>
      </c>
    </row>
    <row r="10146" spans="1:18" x14ac:dyDescent="0.25">
      <c r="A10146" s="132">
        <v>1094317</v>
      </c>
      <c r="B10146" s="145" t="s">
        <v>122</v>
      </c>
      <c r="C10146" s="132">
        <v>6</v>
      </c>
      <c r="D10146" s="132">
        <v>144</v>
      </c>
      <c r="E10146" s="186" t="s">
        <v>21</v>
      </c>
      <c r="F10146" s="132">
        <v>216</v>
      </c>
      <c r="G10146" s="132">
        <v>5</v>
      </c>
      <c r="H10146" s="132">
        <v>6</v>
      </c>
      <c r="I10146" s="132">
        <v>3</v>
      </c>
      <c r="J10146" s="133">
        <v>3.24</v>
      </c>
      <c r="K10146" s="133">
        <v>2.15</v>
      </c>
      <c r="L10146" s="133">
        <v>0.84</v>
      </c>
      <c r="M10146" s="134" t="str">
        <f t="shared" si="158"/>
        <v>P</v>
      </c>
      <c r="N10146" s="173" t="s">
        <v>10681</v>
      </c>
      <c r="O10146" s="146" t="s">
        <v>1581</v>
      </c>
      <c r="P10146" s="146" t="s">
        <v>10581</v>
      </c>
      <c r="Q10146" s="147" t="s">
        <v>10519</v>
      </c>
      <c r="R10146" s="187">
        <v>9.4</v>
      </c>
    </row>
    <row r="10147" spans="1:18" x14ac:dyDescent="0.25">
      <c r="A10147" s="135">
        <v>1094318</v>
      </c>
      <c r="B10147" s="148" t="s">
        <v>252</v>
      </c>
      <c r="C10147" s="135">
        <v>6</v>
      </c>
      <c r="D10147" s="135">
        <v>864</v>
      </c>
      <c r="E10147" s="188" t="s">
        <v>20</v>
      </c>
      <c r="F10147" s="135" t="s">
        <v>20</v>
      </c>
      <c r="G10147" s="135" t="s">
        <v>20</v>
      </c>
      <c r="H10147" s="135" t="s">
        <v>20</v>
      </c>
      <c r="I10147" s="135" t="s">
        <v>20</v>
      </c>
      <c r="J10147" s="136">
        <v>1.84</v>
      </c>
      <c r="K10147" s="136">
        <v>1.19</v>
      </c>
      <c r="L10147" s="136">
        <v>0.4</v>
      </c>
      <c r="M10147" s="137" t="str">
        <f t="shared" si="158"/>
        <v>P</v>
      </c>
      <c r="N10147" s="174" t="s">
        <v>10681</v>
      </c>
      <c r="O10147" s="149" t="s">
        <v>1581</v>
      </c>
      <c r="P10147" s="149" t="s">
        <v>10581</v>
      </c>
      <c r="Q10147" s="150" t="s">
        <v>10519</v>
      </c>
      <c r="R10147" s="189">
        <v>2.4000000000000004</v>
      </c>
    </row>
    <row r="10148" spans="1:18" x14ac:dyDescent="0.25">
      <c r="A10148" s="132">
        <v>1094319</v>
      </c>
      <c r="B10148" s="145" t="s">
        <v>146</v>
      </c>
      <c r="C10148" s="132">
        <v>6</v>
      </c>
      <c r="D10148" s="132">
        <v>800</v>
      </c>
      <c r="E10148" s="186" t="s">
        <v>21</v>
      </c>
      <c r="F10148" s="132">
        <v>1200</v>
      </c>
      <c r="G10148" s="132">
        <v>24</v>
      </c>
      <c r="H10148" s="132">
        <v>30</v>
      </c>
      <c r="I10148" s="132">
        <v>2</v>
      </c>
      <c r="J10148" s="133">
        <v>2.2400000000000002</v>
      </c>
      <c r="K10148" s="133">
        <v>0.76</v>
      </c>
      <c r="L10148" s="133">
        <v>0.6</v>
      </c>
      <c r="M10148" s="134" t="str">
        <f t="shared" si="158"/>
        <v>P</v>
      </c>
      <c r="N10148" s="173" t="s">
        <v>10681</v>
      </c>
      <c r="O10148" s="146" t="s">
        <v>1581</v>
      </c>
      <c r="P10148" s="146" t="s">
        <v>10581</v>
      </c>
      <c r="Q10148" s="147" t="s">
        <v>10519</v>
      </c>
      <c r="R10148" s="187">
        <v>2.82</v>
      </c>
    </row>
    <row r="10149" spans="1:18" x14ac:dyDescent="0.25">
      <c r="A10149" s="135">
        <v>1094320</v>
      </c>
      <c r="B10149" s="148" t="s">
        <v>227</v>
      </c>
      <c r="C10149" s="135">
        <v>6</v>
      </c>
      <c r="D10149" s="135">
        <v>264</v>
      </c>
      <c r="E10149" s="188" t="s">
        <v>21</v>
      </c>
      <c r="F10149" s="135">
        <v>384</v>
      </c>
      <c r="G10149" s="135" t="s">
        <v>20</v>
      </c>
      <c r="H10149" s="135" t="s">
        <v>20</v>
      </c>
      <c r="I10149" s="135" t="s">
        <v>20</v>
      </c>
      <c r="J10149" s="136">
        <v>3.22</v>
      </c>
      <c r="K10149" s="136">
        <v>2.08</v>
      </c>
      <c r="L10149" s="136">
        <v>0.5</v>
      </c>
      <c r="M10149" s="137" t="str">
        <f t="shared" si="158"/>
        <v>P</v>
      </c>
      <c r="N10149" s="174" t="s">
        <v>10681</v>
      </c>
      <c r="O10149" s="149" t="s">
        <v>1581</v>
      </c>
      <c r="P10149" s="149" t="s">
        <v>10581</v>
      </c>
      <c r="Q10149" s="150" t="s">
        <v>10519</v>
      </c>
      <c r="R10149" s="189">
        <v>6.6000000000000005</v>
      </c>
    </row>
    <row r="10150" spans="1:18" x14ac:dyDescent="0.25">
      <c r="A10150" s="132">
        <v>1094321</v>
      </c>
      <c r="B10150" s="145" t="s">
        <v>262</v>
      </c>
      <c r="C10150" s="132">
        <v>6</v>
      </c>
      <c r="D10150" s="132">
        <v>864</v>
      </c>
      <c r="E10150" s="186" t="s">
        <v>20</v>
      </c>
      <c r="F10150" s="132" t="s">
        <v>20</v>
      </c>
      <c r="G10150" s="132" t="s">
        <v>20</v>
      </c>
      <c r="H10150" s="132" t="s">
        <v>20</v>
      </c>
      <c r="I10150" s="132" t="s">
        <v>20</v>
      </c>
      <c r="J10150" s="133">
        <v>1.83</v>
      </c>
      <c r="K10150" s="133">
        <v>1.18</v>
      </c>
      <c r="L10150" s="133">
        <v>0.39</v>
      </c>
      <c r="M10150" s="134" t="str">
        <f t="shared" si="158"/>
        <v>P</v>
      </c>
      <c r="N10150" s="173" t="s">
        <v>10681</v>
      </c>
      <c r="O10150" s="146" t="s">
        <v>1581</v>
      </c>
      <c r="P10150" s="146" t="s">
        <v>10581</v>
      </c>
      <c r="Q10150" s="147" t="s">
        <v>10519</v>
      </c>
      <c r="R10150" s="187">
        <v>2.52</v>
      </c>
    </row>
    <row r="10151" spans="1:18" x14ac:dyDescent="0.25">
      <c r="A10151" s="135">
        <v>1094322</v>
      </c>
      <c r="B10151" s="148" t="s">
        <v>1160</v>
      </c>
      <c r="C10151" s="135">
        <v>6</v>
      </c>
      <c r="D10151" s="135">
        <v>216</v>
      </c>
      <c r="E10151" s="188" t="s">
        <v>21</v>
      </c>
      <c r="F10151" s="135">
        <v>324</v>
      </c>
      <c r="G10151" s="135" t="s">
        <v>20</v>
      </c>
      <c r="H10151" s="135" t="s">
        <v>20</v>
      </c>
      <c r="I10151" s="135" t="s">
        <v>20</v>
      </c>
      <c r="J10151" s="136">
        <v>1.84</v>
      </c>
      <c r="K10151" s="136">
        <v>1.28</v>
      </c>
      <c r="L10151" s="136">
        <v>1.57</v>
      </c>
      <c r="M10151" s="137" t="str">
        <f t="shared" si="158"/>
        <v>P</v>
      </c>
      <c r="N10151" s="174" t="s">
        <v>10681</v>
      </c>
      <c r="O10151" s="149" t="s">
        <v>1607</v>
      </c>
      <c r="P10151" s="149" t="s">
        <v>9506</v>
      </c>
      <c r="Q10151" s="150" t="s">
        <v>10519</v>
      </c>
      <c r="R10151" s="189">
        <v>4.26</v>
      </c>
    </row>
    <row r="10152" spans="1:18" x14ac:dyDescent="0.25">
      <c r="A10152" s="132">
        <v>1094323</v>
      </c>
      <c r="B10152" s="145" t="s">
        <v>1161</v>
      </c>
      <c r="C10152" s="132">
        <v>6</v>
      </c>
      <c r="D10152" s="132">
        <v>145</v>
      </c>
      <c r="E10152" s="186" t="s">
        <v>21</v>
      </c>
      <c r="F10152" s="132">
        <v>232</v>
      </c>
      <c r="G10152" s="132" t="s">
        <v>20</v>
      </c>
      <c r="H10152" s="132" t="s">
        <v>20</v>
      </c>
      <c r="I10152" s="132" t="s">
        <v>20</v>
      </c>
      <c r="J10152" s="133">
        <v>2.11</v>
      </c>
      <c r="K10152" s="133">
        <v>1.46</v>
      </c>
      <c r="L10152" s="133">
        <v>1.82</v>
      </c>
      <c r="M10152" s="134" t="str">
        <f t="shared" si="158"/>
        <v>P</v>
      </c>
      <c r="N10152" s="173" t="s">
        <v>10681</v>
      </c>
      <c r="O10152" s="146" t="s">
        <v>1607</v>
      </c>
      <c r="P10152" s="146" t="s">
        <v>9506</v>
      </c>
      <c r="Q10152" s="147" t="s">
        <v>10519</v>
      </c>
      <c r="R10152" s="187">
        <v>6.12</v>
      </c>
    </row>
    <row r="10153" spans="1:18" x14ac:dyDescent="0.25">
      <c r="A10153" s="135">
        <v>1094324</v>
      </c>
      <c r="B10153" s="148" t="s">
        <v>1154</v>
      </c>
      <c r="C10153" s="135">
        <v>6</v>
      </c>
      <c r="D10153" s="135">
        <v>216</v>
      </c>
      <c r="E10153" s="188" t="s">
        <v>21</v>
      </c>
      <c r="F10153" s="135">
        <v>232</v>
      </c>
      <c r="G10153" s="135" t="s">
        <v>20</v>
      </c>
      <c r="H10153" s="135">
        <v>18</v>
      </c>
      <c r="I10153" s="135">
        <v>1</v>
      </c>
      <c r="J10153" s="136">
        <v>1.84</v>
      </c>
      <c r="K10153" s="136">
        <v>1.28</v>
      </c>
      <c r="L10153" s="136">
        <v>1.58</v>
      </c>
      <c r="M10153" s="137" t="str">
        <f t="shared" si="158"/>
        <v>P</v>
      </c>
      <c r="N10153" s="174" t="s">
        <v>10681</v>
      </c>
      <c r="O10153" s="149" t="s">
        <v>1607</v>
      </c>
      <c r="P10153" s="149" t="s">
        <v>9506</v>
      </c>
      <c r="Q10153" s="150" t="s">
        <v>10519</v>
      </c>
      <c r="R10153" s="189">
        <v>3.54</v>
      </c>
    </row>
    <row r="10154" spans="1:18" x14ac:dyDescent="0.25">
      <c r="A10154" s="132">
        <v>1094325</v>
      </c>
      <c r="B10154" s="145" t="s">
        <v>396</v>
      </c>
      <c r="C10154" s="132">
        <v>6</v>
      </c>
      <c r="D10154" s="132">
        <v>216</v>
      </c>
      <c r="E10154" s="186" t="s">
        <v>21</v>
      </c>
      <c r="F10154" s="132">
        <v>324</v>
      </c>
      <c r="G10154" s="132" t="s">
        <v>20</v>
      </c>
      <c r="H10154" s="132" t="s">
        <v>20</v>
      </c>
      <c r="I10154" s="132" t="s">
        <v>20</v>
      </c>
      <c r="J10154" s="133">
        <v>1.84</v>
      </c>
      <c r="K10154" s="133">
        <v>1.26</v>
      </c>
      <c r="L10154" s="133">
        <v>1.58</v>
      </c>
      <c r="M10154" s="134" t="str">
        <f t="shared" si="158"/>
        <v>P</v>
      </c>
      <c r="N10154" s="173" t="s">
        <v>10681</v>
      </c>
      <c r="O10154" s="146" t="s">
        <v>1607</v>
      </c>
      <c r="P10154" s="146" t="s">
        <v>9506</v>
      </c>
      <c r="Q10154" s="147" t="s">
        <v>10519</v>
      </c>
      <c r="R10154" s="187">
        <v>3</v>
      </c>
    </row>
    <row r="10155" spans="1:18" x14ac:dyDescent="0.25">
      <c r="A10155" s="135">
        <v>1094326</v>
      </c>
      <c r="B10155" s="148" t="s">
        <v>1157</v>
      </c>
      <c r="C10155" s="135">
        <v>6</v>
      </c>
      <c r="D10155" s="135">
        <v>216</v>
      </c>
      <c r="E10155" s="188" t="s">
        <v>21</v>
      </c>
      <c r="F10155" s="135">
        <v>324</v>
      </c>
      <c r="G10155" s="135" t="s">
        <v>20</v>
      </c>
      <c r="H10155" s="135" t="s">
        <v>20</v>
      </c>
      <c r="I10155" s="135" t="s">
        <v>20</v>
      </c>
      <c r="J10155" s="136">
        <v>1.85</v>
      </c>
      <c r="K10155" s="136">
        <v>1.29</v>
      </c>
      <c r="L10155" s="136">
        <v>1.6</v>
      </c>
      <c r="M10155" s="137" t="str">
        <f t="shared" si="158"/>
        <v>P</v>
      </c>
      <c r="N10155" s="174" t="s">
        <v>10681</v>
      </c>
      <c r="O10155" s="149" t="s">
        <v>1607</v>
      </c>
      <c r="P10155" s="149" t="s">
        <v>9506</v>
      </c>
      <c r="Q10155" s="150" t="s">
        <v>10519</v>
      </c>
      <c r="R10155" s="189">
        <v>3.3000000000000003</v>
      </c>
    </row>
    <row r="10156" spans="1:18" x14ac:dyDescent="0.25">
      <c r="A10156" s="132">
        <v>1094327</v>
      </c>
      <c r="B10156" s="145" t="s">
        <v>397</v>
      </c>
      <c r="C10156" s="132">
        <v>6</v>
      </c>
      <c r="D10156" s="132">
        <v>216</v>
      </c>
      <c r="E10156" s="186" t="s">
        <v>21</v>
      </c>
      <c r="F10156" s="132">
        <v>324</v>
      </c>
      <c r="G10156" s="132" t="s">
        <v>20</v>
      </c>
      <c r="H10156" s="132" t="s">
        <v>20</v>
      </c>
      <c r="I10156" s="132" t="s">
        <v>20</v>
      </c>
      <c r="J10156" s="133">
        <v>1.85</v>
      </c>
      <c r="K10156" s="133">
        <v>1.26</v>
      </c>
      <c r="L10156" s="133">
        <v>1.58</v>
      </c>
      <c r="M10156" s="134" t="str">
        <f t="shared" si="158"/>
        <v>P</v>
      </c>
      <c r="N10156" s="173" t="s">
        <v>10681</v>
      </c>
      <c r="O10156" s="146" t="s">
        <v>1607</v>
      </c>
      <c r="P10156" s="146" t="s">
        <v>9506</v>
      </c>
      <c r="Q10156" s="147" t="s">
        <v>10519</v>
      </c>
      <c r="R10156" s="187">
        <v>3.06</v>
      </c>
    </row>
    <row r="10157" spans="1:18" x14ac:dyDescent="0.25">
      <c r="A10157" s="135">
        <v>1094329</v>
      </c>
      <c r="B10157" s="148" t="s">
        <v>1156</v>
      </c>
      <c r="C10157" s="135">
        <v>12</v>
      </c>
      <c r="D10157" s="135" t="s">
        <v>20</v>
      </c>
      <c r="E10157" s="188" t="s">
        <v>20</v>
      </c>
      <c r="F10157" s="135" t="s">
        <v>20</v>
      </c>
      <c r="G10157" s="135" t="s">
        <v>20</v>
      </c>
      <c r="H10157" s="135" t="s">
        <v>20</v>
      </c>
      <c r="I10157" s="135" t="s">
        <v>20</v>
      </c>
      <c r="J10157" s="136">
        <v>1.6</v>
      </c>
      <c r="K10157" s="136">
        <v>1.22</v>
      </c>
      <c r="L10157" s="136">
        <v>1.01</v>
      </c>
      <c r="M10157" s="137" t="str">
        <f t="shared" si="158"/>
        <v>P</v>
      </c>
      <c r="N10157" s="174" t="s">
        <v>10681</v>
      </c>
      <c r="O10157" s="149" t="s">
        <v>1607</v>
      </c>
      <c r="P10157" s="149" t="s">
        <v>9506</v>
      </c>
      <c r="Q10157" s="150" t="s">
        <v>10519</v>
      </c>
      <c r="R10157" s="189">
        <v>5.1181818181818182</v>
      </c>
    </row>
    <row r="10158" spans="1:18" x14ac:dyDescent="0.25">
      <c r="A10158" s="132">
        <v>1094330</v>
      </c>
      <c r="B10158" s="145" t="s">
        <v>1155</v>
      </c>
      <c r="C10158" s="132">
        <v>6</v>
      </c>
      <c r="D10158" s="132">
        <v>145</v>
      </c>
      <c r="E10158" s="186" t="s">
        <v>21</v>
      </c>
      <c r="F10158" s="132">
        <v>232</v>
      </c>
      <c r="G10158" s="132" t="s">
        <v>20</v>
      </c>
      <c r="H10158" s="132" t="s">
        <v>20</v>
      </c>
      <c r="I10158" s="132" t="s">
        <v>20</v>
      </c>
      <c r="J10158" s="133">
        <v>2.11</v>
      </c>
      <c r="K10158" s="133">
        <v>1.46</v>
      </c>
      <c r="L10158" s="133">
        <v>1.82</v>
      </c>
      <c r="M10158" s="134" t="str">
        <f t="shared" si="158"/>
        <v>P</v>
      </c>
      <c r="N10158" s="173" t="s">
        <v>10681</v>
      </c>
      <c r="O10158" s="146" t="s">
        <v>1607</v>
      </c>
      <c r="P10158" s="146" t="s">
        <v>9506</v>
      </c>
      <c r="Q10158" s="147" t="s">
        <v>10519</v>
      </c>
      <c r="R10158" s="187">
        <v>5.04</v>
      </c>
    </row>
    <row r="10159" spans="1:18" x14ac:dyDescent="0.25">
      <c r="A10159" s="135">
        <v>1094331</v>
      </c>
      <c r="B10159" s="148" t="s">
        <v>1158</v>
      </c>
      <c r="C10159" s="135">
        <v>6</v>
      </c>
      <c r="D10159" s="135">
        <v>145</v>
      </c>
      <c r="E10159" s="188" t="s">
        <v>21</v>
      </c>
      <c r="F10159" s="135" t="s">
        <v>20</v>
      </c>
      <c r="G10159" s="135" t="s">
        <v>20</v>
      </c>
      <c r="H10159" s="135">
        <v>20</v>
      </c>
      <c r="I10159" s="135">
        <v>1</v>
      </c>
      <c r="J10159" s="136">
        <v>2.11</v>
      </c>
      <c r="K10159" s="136">
        <v>1.46</v>
      </c>
      <c r="L10159" s="136">
        <v>1.82</v>
      </c>
      <c r="M10159" s="137" t="str">
        <f t="shared" si="158"/>
        <v>P</v>
      </c>
      <c r="N10159" s="174" t="s">
        <v>10681</v>
      </c>
      <c r="O10159" s="149" t="s">
        <v>1607</v>
      </c>
      <c r="P10159" s="149" t="s">
        <v>9506</v>
      </c>
      <c r="Q10159" s="150" t="s">
        <v>10519</v>
      </c>
      <c r="R10159" s="189">
        <v>4.5</v>
      </c>
    </row>
    <row r="10160" spans="1:18" x14ac:dyDescent="0.25">
      <c r="A10160" s="132">
        <v>1094333</v>
      </c>
      <c r="B10160" s="145" t="s">
        <v>431</v>
      </c>
      <c r="C10160" s="132">
        <v>6</v>
      </c>
      <c r="D10160" s="132">
        <v>480</v>
      </c>
      <c r="E10160" s="186">
        <v>12</v>
      </c>
      <c r="F10160" s="132" t="s">
        <v>20</v>
      </c>
      <c r="G10160" s="132" t="s">
        <v>20</v>
      </c>
      <c r="H10160" s="132">
        <v>60</v>
      </c>
      <c r="I10160" s="132">
        <v>1</v>
      </c>
      <c r="J10160" s="133">
        <v>1.4</v>
      </c>
      <c r="K10160" s="133">
        <v>0.91</v>
      </c>
      <c r="L10160" s="133">
        <v>0.91</v>
      </c>
      <c r="M10160" s="134" t="str">
        <f t="shared" si="158"/>
        <v>P</v>
      </c>
      <c r="N10160" s="173" t="s">
        <v>10681</v>
      </c>
      <c r="O10160" s="146" t="s">
        <v>1578</v>
      </c>
      <c r="P10160" s="146" t="s">
        <v>10582</v>
      </c>
      <c r="Q10160" s="147" t="s">
        <v>10106</v>
      </c>
      <c r="R10160" s="187">
        <v>2.46</v>
      </c>
    </row>
    <row r="10161" spans="1:18" x14ac:dyDescent="0.25">
      <c r="A10161" s="135">
        <v>1094334</v>
      </c>
      <c r="B10161" s="148" t="s">
        <v>428</v>
      </c>
      <c r="C10161" s="135">
        <v>6</v>
      </c>
      <c r="D10161" s="135" t="s">
        <v>20</v>
      </c>
      <c r="E10161" s="188" t="s">
        <v>20</v>
      </c>
      <c r="F10161" s="135" t="s">
        <v>20</v>
      </c>
      <c r="G10161" s="135" t="s">
        <v>20</v>
      </c>
      <c r="H10161" s="135" t="s">
        <v>20</v>
      </c>
      <c r="I10161" s="135" t="s">
        <v>20</v>
      </c>
      <c r="J10161" s="136">
        <v>1.4</v>
      </c>
      <c r="K10161" s="136">
        <v>0.93</v>
      </c>
      <c r="L10161" s="136">
        <v>0.91</v>
      </c>
      <c r="M10161" s="137" t="str">
        <f t="shared" si="158"/>
        <v>P</v>
      </c>
      <c r="N10161" s="174" t="s">
        <v>10681</v>
      </c>
      <c r="O10161" s="149" t="s">
        <v>1578</v>
      </c>
      <c r="P10161" s="149" t="s">
        <v>10582</v>
      </c>
      <c r="Q10161" s="150" t="s">
        <v>10519</v>
      </c>
      <c r="R10161" s="189">
        <v>3.3909090909090911</v>
      </c>
    </row>
    <row r="10162" spans="1:18" x14ac:dyDescent="0.25">
      <c r="A10162" s="132">
        <v>1094335</v>
      </c>
      <c r="B10162" s="145" t="s">
        <v>1640</v>
      </c>
      <c r="C10162" s="132">
        <v>6</v>
      </c>
      <c r="D10162" s="132">
        <v>480</v>
      </c>
      <c r="E10162" s="186">
        <v>12</v>
      </c>
      <c r="F10162" s="132">
        <v>720</v>
      </c>
      <c r="G10162" s="132" t="s">
        <v>20</v>
      </c>
      <c r="H10162" s="132">
        <v>60</v>
      </c>
      <c r="I10162" s="132">
        <v>1</v>
      </c>
      <c r="J10162" s="133">
        <v>1.4</v>
      </c>
      <c r="K10162" s="133">
        <v>0.91</v>
      </c>
      <c r="L10162" s="133">
        <v>0.91</v>
      </c>
      <c r="M10162" s="134" t="str">
        <f t="shared" si="158"/>
        <v>P</v>
      </c>
      <c r="N10162" s="173" t="s">
        <v>10681</v>
      </c>
      <c r="O10162" s="146" t="s">
        <v>1578</v>
      </c>
      <c r="P10162" s="146" t="s">
        <v>10582</v>
      </c>
      <c r="Q10162" s="147" t="s">
        <v>10106</v>
      </c>
      <c r="R10162" s="187">
        <v>2.82</v>
      </c>
    </row>
    <row r="10163" spans="1:18" x14ac:dyDescent="0.25">
      <c r="A10163" s="135">
        <v>1094336</v>
      </c>
      <c r="B10163" s="148" t="s">
        <v>838</v>
      </c>
      <c r="C10163" s="135">
        <v>15</v>
      </c>
      <c r="D10163" s="135">
        <v>832</v>
      </c>
      <c r="E10163" s="188" t="s">
        <v>21</v>
      </c>
      <c r="F10163" s="135">
        <v>1088</v>
      </c>
      <c r="G10163" s="135" t="s">
        <v>20</v>
      </c>
      <c r="H10163" s="135" t="s">
        <v>20</v>
      </c>
      <c r="I10163" s="135" t="s">
        <v>20</v>
      </c>
      <c r="J10163" s="136">
        <v>1.51</v>
      </c>
      <c r="K10163" s="136">
        <v>1.22</v>
      </c>
      <c r="L10163" s="136">
        <v>0.84</v>
      </c>
      <c r="M10163" s="137" t="str">
        <f t="shared" si="158"/>
        <v>P</v>
      </c>
      <c r="N10163" s="174" t="s">
        <v>10681</v>
      </c>
      <c r="O10163" s="149" t="s">
        <v>1578</v>
      </c>
      <c r="P10163" s="149" t="s">
        <v>10582</v>
      </c>
      <c r="Q10163" s="150" t="s">
        <v>10519</v>
      </c>
      <c r="R10163" s="189">
        <v>4.3499999999999996</v>
      </c>
    </row>
    <row r="10164" spans="1:18" x14ac:dyDescent="0.25">
      <c r="A10164" s="132">
        <v>1094337</v>
      </c>
      <c r="B10164" s="145" t="s">
        <v>823</v>
      </c>
      <c r="C10164" s="132">
        <v>15</v>
      </c>
      <c r="D10164" s="132">
        <v>832</v>
      </c>
      <c r="E10164" s="186" t="s">
        <v>21</v>
      </c>
      <c r="F10164" s="132" t="s">
        <v>20</v>
      </c>
      <c r="G10164" s="132" t="s">
        <v>20</v>
      </c>
      <c r="H10164" s="132">
        <v>75</v>
      </c>
      <c r="I10164" s="132">
        <v>1</v>
      </c>
      <c r="J10164" s="133">
        <v>1.46</v>
      </c>
      <c r="K10164" s="133">
        <v>1.23</v>
      </c>
      <c r="L10164" s="133">
        <v>0.84</v>
      </c>
      <c r="M10164" s="134" t="str">
        <f t="shared" si="158"/>
        <v>P</v>
      </c>
      <c r="N10164" s="173" t="s">
        <v>10681</v>
      </c>
      <c r="O10164" s="146" t="s">
        <v>1578</v>
      </c>
      <c r="P10164" s="146" t="s">
        <v>10582</v>
      </c>
      <c r="Q10164" s="147" t="s">
        <v>10519</v>
      </c>
      <c r="R10164" s="187">
        <v>5.1000000000000005</v>
      </c>
    </row>
    <row r="10165" spans="1:18" x14ac:dyDescent="0.25">
      <c r="A10165" s="135">
        <v>1094339</v>
      </c>
      <c r="B10165" s="148" t="s">
        <v>616</v>
      </c>
      <c r="C10165" s="135">
        <v>6</v>
      </c>
      <c r="D10165" s="135">
        <v>360</v>
      </c>
      <c r="E10165" s="188" t="s">
        <v>21</v>
      </c>
      <c r="F10165" s="135">
        <v>576</v>
      </c>
      <c r="G10165" s="135" t="s">
        <v>20</v>
      </c>
      <c r="H10165" s="135" t="s">
        <v>20</v>
      </c>
      <c r="I10165" s="135" t="s">
        <v>20</v>
      </c>
      <c r="J10165" s="136">
        <v>1.46</v>
      </c>
      <c r="K10165" s="136">
        <v>0.99</v>
      </c>
      <c r="L10165" s="136">
        <v>1.68</v>
      </c>
      <c r="M10165" s="137" t="str">
        <f t="shared" si="158"/>
        <v>P</v>
      </c>
      <c r="N10165" s="174" t="s">
        <v>10681</v>
      </c>
      <c r="O10165" s="149" t="s">
        <v>1578</v>
      </c>
      <c r="P10165" s="149" t="s">
        <v>10582</v>
      </c>
      <c r="Q10165" s="150" t="s">
        <v>10519</v>
      </c>
      <c r="R10165" s="189">
        <v>8.1000000000000014</v>
      </c>
    </row>
    <row r="10166" spans="1:18" x14ac:dyDescent="0.25">
      <c r="A10166" s="132">
        <v>1094340</v>
      </c>
      <c r="B10166" s="145" t="s">
        <v>822</v>
      </c>
      <c r="C10166" s="132">
        <v>8</v>
      </c>
      <c r="D10166" s="132">
        <v>462</v>
      </c>
      <c r="E10166" s="186" t="s">
        <v>21</v>
      </c>
      <c r="F10166" s="132" t="s">
        <v>20</v>
      </c>
      <c r="G10166" s="132" t="s">
        <v>20</v>
      </c>
      <c r="H10166" s="132">
        <v>30</v>
      </c>
      <c r="I10166" s="132">
        <v>1</v>
      </c>
      <c r="J10166" s="133">
        <v>1.71</v>
      </c>
      <c r="K10166" s="133">
        <v>1.63</v>
      </c>
      <c r="L10166" s="133">
        <v>0.84</v>
      </c>
      <c r="M10166" s="134" t="str">
        <f t="shared" si="158"/>
        <v>P</v>
      </c>
      <c r="N10166" s="173" t="s">
        <v>10681</v>
      </c>
      <c r="O10166" s="146" t="s">
        <v>1578</v>
      </c>
      <c r="P10166" s="146" t="s">
        <v>10582</v>
      </c>
      <c r="Q10166" s="147" t="s">
        <v>10519</v>
      </c>
      <c r="R10166" s="187">
        <v>4.08</v>
      </c>
    </row>
    <row r="10167" spans="1:18" x14ac:dyDescent="0.25">
      <c r="A10167" s="135">
        <v>1094341</v>
      </c>
      <c r="B10167" s="148" t="s">
        <v>602</v>
      </c>
      <c r="C10167" s="135">
        <v>8</v>
      </c>
      <c r="D10167" s="135">
        <v>396</v>
      </c>
      <c r="E10167" s="188" t="s">
        <v>21</v>
      </c>
      <c r="F10167" s="135">
        <v>504</v>
      </c>
      <c r="G10167" s="135" t="s">
        <v>20</v>
      </c>
      <c r="H10167" s="135" t="s">
        <v>20</v>
      </c>
      <c r="I10167" s="135" t="s">
        <v>20</v>
      </c>
      <c r="J10167" s="136">
        <v>1.77</v>
      </c>
      <c r="K10167" s="136">
        <v>1.69</v>
      </c>
      <c r="L10167" s="136">
        <v>0.84</v>
      </c>
      <c r="M10167" s="137" t="str">
        <f t="shared" si="158"/>
        <v>P</v>
      </c>
      <c r="N10167" s="174" t="s">
        <v>10681</v>
      </c>
      <c r="O10167" s="149" t="s">
        <v>1578</v>
      </c>
      <c r="P10167" s="149" t="s">
        <v>10582</v>
      </c>
      <c r="Q10167" s="150" t="s">
        <v>10519</v>
      </c>
      <c r="R10167" s="189">
        <v>5.76</v>
      </c>
    </row>
    <row r="10168" spans="1:18" x14ac:dyDescent="0.25">
      <c r="A10168" s="132">
        <v>1094342</v>
      </c>
      <c r="B10168" s="145" t="s">
        <v>586</v>
      </c>
      <c r="C10168" s="132">
        <v>8</v>
      </c>
      <c r="D10168" s="132">
        <v>648</v>
      </c>
      <c r="E10168" s="186" t="s">
        <v>21</v>
      </c>
      <c r="F10168" s="132" t="s">
        <v>20</v>
      </c>
      <c r="G10168" s="132" t="s">
        <v>20</v>
      </c>
      <c r="H10168" s="132">
        <v>80</v>
      </c>
      <c r="I10168" s="132">
        <v>1</v>
      </c>
      <c r="J10168" s="133">
        <v>1.59</v>
      </c>
      <c r="K10168" s="133">
        <v>1.27</v>
      </c>
      <c r="L10168" s="133">
        <v>0.84</v>
      </c>
      <c r="M10168" s="134" t="str">
        <f t="shared" si="158"/>
        <v>P</v>
      </c>
      <c r="N10168" s="173" t="s">
        <v>10681</v>
      </c>
      <c r="O10168" s="146" t="s">
        <v>1578</v>
      </c>
      <c r="P10168" s="146" t="s">
        <v>10582</v>
      </c>
      <c r="Q10168" s="147" t="s">
        <v>10519</v>
      </c>
      <c r="R10168" s="187">
        <v>4.16</v>
      </c>
    </row>
    <row r="10169" spans="1:18" x14ac:dyDescent="0.25">
      <c r="A10169" s="135">
        <v>1094343</v>
      </c>
      <c r="B10169" s="148" t="s">
        <v>826</v>
      </c>
      <c r="C10169" s="135">
        <v>15</v>
      </c>
      <c r="D10169" s="135">
        <v>832</v>
      </c>
      <c r="E10169" s="188" t="s">
        <v>21</v>
      </c>
      <c r="F10169" s="135">
        <v>1088</v>
      </c>
      <c r="G10169" s="135" t="s">
        <v>20</v>
      </c>
      <c r="H10169" s="135" t="s">
        <v>20</v>
      </c>
      <c r="I10169" s="135" t="s">
        <v>20</v>
      </c>
      <c r="J10169" s="136">
        <v>1.45</v>
      </c>
      <c r="K10169" s="136">
        <v>1.21</v>
      </c>
      <c r="L10169" s="136">
        <v>0.83</v>
      </c>
      <c r="M10169" s="137" t="str">
        <f t="shared" si="158"/>
        <v>P</v>
      </c>
      <c r="N10169" s="174" t="s">
        <v>10681</v>
      </c>
      <c r="O10169" s="149" t="s">
        <v>1578</v>
      </c>
      <c r="P10169" s="149" t="s">
        <v>10582</v>
      </c>
      <c r="Q10169" s="150" t="s">
        <v>10519</v>
      </c>
      <c r="R10169" s="189">
        <v>4.95</v>
      </c>
    </row>
    <row r="10170" spans="1:18" x14ac:dyDescent="0.25">
      <c r="A10170" s="132">
        <v>1094344</v>
      </c>
      <c r="B10170" s="145" t="s">
        <v>846</v>
      </c>
      <c r="C10170" s="132">
        <v>8</v>
      </c>
      <c r="D10170" s="132">
        <v>462</v>
      </c>
      <c r="E10170" s="186" t="s">
        <v>21</v>
      </c>
      <c r="F10170" s="132">
        <v>714</v>
      </c>
      <c r="G10170" s="132" t="s">
        <v>20</v>
      </c>
      <c r="H10170" s="132" t="s">
        <v>20</v>
      </c>
      <c r="I10170" s="132" t="s">
        <v>20</v>
      </c>
      <c r="J10170" s="133">
        <v>1.69</v>
      </c>
      <c r="K10170" s="133">
        <v>1.61</v>
      </c>
      <c r="L10170" s="133">
        <v>0.86</v>
      </c>
      <c r="M10170" s="134" t="str">
        <f t="shared" si="158"/>
        <v>P</v>
      </c>
      <c r="N10170" s="173" t="s">
        <v>10681</v>
      </c>
      <c r="O10170" s="146" t="s">
        <v>1578</v>
      </c>
      <c r="P10170" s="146" t="s">
        <v>10582</v>
      </c>
      <c r="Q10170" s="147" t="s">
        <v>10519</v>
      </c>
      <c r="R10170" s="187">
        <v>4.32</v>
      </c>
    </row>
    <row r="10171" spans="1:18" x14ac:dyDescent="0.25">
      <c r="A10171" s="135">
        <v>1094345</v>
      </c>
      <c r="B10171" s="148" t="s">
        <v>235</v>
      </c>
      <c r="C10171" s="135">
        <v>8</v>
      </c>
      <c r="D10171" s="135">
        <v>250</v>
      </c>
      <c r="E10171" s="188" t="s">
        <v>21</v>
      </c>
      <c r="F10171" s="135">
        <v>400</v>
      </c>
      <c r="G10171" s="135" t="s">
        <v>20</v>
      </c>
      <c r="H10171" s="135" t="s">
        <v>20</v>
      </c>
      <c r="I10171" s="135" t="s">
        <v>20</v>
      </c>
      <c r="J10171" s="136">
        <v>2.19</v>
      </c>
      <c r="K10171" s="136">
        <v>1.9</v>
      </c>
      <c r="L10171" s="136">
        <v>0.92</v>
      </c>
      <c r="M10171" s="137" t="str">
        <f t="shared" si="158"/>
        <v>P</v>
      </c>
      <c r="N10171" s="174" t="s">
        <v>10681</v>
      </c>
      <c r="O10171" s="149" t="s">
        <v>1578</v>
      </c>
      <c r="P10171" s="149" t="s">
        <v>10582</v>
      </c>
      <c r="Q10171" s="150" t="s">
        <v>10519</v>
      </c>
      <c r="R10171" s="189">
        <v>7.76</v>
      </c>
    </row>
    <row r="10172" spans="1:18" x14ac:dyDescent="0.25">
      <c r="A10172" s="132">
        <v>1094346</v>
      </c>
      <c r="B10172" s="145" t="s">
        <v>392</v>
      </c>
      <c r="C10172" s="132">
        <v>50</v>
      </c>
      <c r="D10172" s="132">
        <v>1800</v>
      </c>
      <c r="E10172" s="186">
        <v>20</v>
      </c>
      <c r="F10172" s="132">
        <v>2700</v>
      </c>
      <c r="G10172" s="132">
        <v>140</v>
      </c>
      <c r="H10172" s="132">
        <v>100</v>
      </c>
      <c r="I10172" s="132">
        <v>1</v>
      </c>
      <c r="J10172" s="133">
        <v>1.36</v>
      </c>
      <c r="K10172" s="133">
        <v>0.96</v>
      </c>
      <c r="L10172" s="133">
        <v>0.4</v>
      </c>
      <c r="M10172" s="134" t="str">
        <f t="shared" si="158"/>
        <v>P</v>
      </c>
      <c r="N10172" s="173" t="s">
        <v>10681</v>
      </c>
      <c r="O10172" s="146" t="s">
        <v>1578</v>
      </c>
      <c r="P10172" s="146" t="s">
        <v>10582</v>
      </c>
      <c r="Q10172" s="147" t="s">
        <v>10519</v>
      </c>
      <c r="R10172" s="187">
        <v>2.5727272727272728</v>
      </c>
    </row>
    <row r="10173" spans="1:18" x14ac:dyDescent="0.25">
      <c r="A10173" s="135">
        <v>1094347</v>
      </c>
      <c r="B10173" s="148" t="s">
        <v>590</v>
      </c>
      <c r="C10173" s="135">
        <v>8</v>
      </c>
      <c r="D10173" s="135">
        <v>396</v>
      </c>
      <c r="E10173" s="188" t="s">
        <v>21</v>
      </c>
      <c r="F10173" s="135">
        <v>648</v>
      </c>
      <c r="G10173" s="135" t="s">
        <v>20</v>
      </c>
      <c r="H10173" s="135" t="s">
        <v>20</v>
      </c>
      <c r="I10173" s="135" t="s">
        <v>20</v>
      </c>
      <c r="J10173" s="136">
        <v>1.78</v>
      </c>
      <c r="K10173" s="136">
        <v>1.65</v>
      </c>
      <c r="L10173" s="136">
        <v>0.8</v>
      </c>
      <c r="M10173" s="137" t="str">
        <f t="shared" si="158"/>
        <v>P</v>
      </c>
      <c r="N10173" s="174" t="s">
        <v>10681</v>
      </c>
      <c r="O10173" s="149" t="s">
        <v>1578</v>
      </c>
      <c r="P10173" s="149" t="s">
        <v>10582</v>
      </c>
      <c r="Q10173" s="150" t="s">
        <v>10519</v>
      </c>
      <c r="R10173" s="189">
        <v>7.12</v>
      </c>
    </row>
    <row r="10174" spans="1:18" x14ac:dyDescent="0.25">
      <c r="A10174" s="132">
        <v>1094348</v>
      </c>
      <c r="B10174" s="145" t="s">
        <v>1129</v>
      </c>
      <c r="C10174" s="132">
        <v>50</v>
      </c>
      <c r="D10174" s="132" t="s">
        <v>20</v>
      </c>
      <c r="E10174" s="186" t="s">
        <v>20</v>
      </c>
      <c r="F10174" s="132" t="s">
        <v>20</v>
      </c>
      <c r="G10174" s="132" t="s">
        <v>20</v>
      </c>
      <c r="H10174" s="132" t="s">
        <v>20</v>
      </c>
      <c r="I10174" s="132" t="s">
        <v>20</v>
      </c>
      <c r="J10174" s="133">
        <v>1.75</v>
      </c>
      <c r="K10174" s="133">
        <v>1.26</v>
      </c>
      <c r="L10174" s="133">
        <v>0.32</v>
      </c>
      <c r="M10174" s="134" t="str">
        <f t="shared" si="158"/>
        <v>P</v>
      </c>
      <c r="N10174" s="173" t="s">
        <v>10681</v>
      </c>
      <c r="O10174" s="146" t="s">
        <v>1578</v>
      </c>
      <c r="P10174" s="146" t="s">
        <v>10582</v>
      </c>
      <c r="Q10174" s="147" t="s">
        <v>10519</v>
      </c>
      <c r="R10174" s="187">
        <v>4.0272727272727264</v>
      </c>
    </row>
    <row r="10175" spans="1:18" x14ac:dyDescent="0.25">
      <c r="A10175" s="135">
        <v>1094349</v>
      </c>
      <c r="B10175" s="148" t="s">
        <v>417</v>
      </c>
      <c r="C10175" s="135">
        <v>3</v>
      </c>
      <c r="D10175" s="135">
        <v>720</v>
      </c>
      <c r="E10175" s="188">
        <v>18</v>
      </c>
      <c r="F10175" s="135">
        <v>1260</v>
      </c>
      <c r="G10175" s="135" t="s">
        <v>20</v>
      </c>
      <c r="H10175" s="135" t="s">
        <v>20</v>
      </c>
      <c r="I10175" s="135" t="s">
        <v>20</v>
      </c>
      <c r="J10175" s="136">
        <v>2.06</v>
      </c>
      <c r="K10175" s="136">
        <v>0.68</v>
      </c>
      <c r="L10175" s="136">
        <v>0.57999999999999996</v>
      </c>
      <c r="M10175" s="137" t="str">
        <f t="shared" si="158"/>
        <v>P</v>
      </c>
      <c r="N10175" s="174" t="s">
        <v>10681</v>
      </c>
      <c r="O10175" s="149" t="s">
        <v>1578</v>
      </c>
      <c r="P10175" s="149" t="s">
        <v>10582</v>
      </c>
      <c r="Q10175" s="150" t="s">
        <v>10519</v>
      </c>
      <c r="R10175" s="189">
        <v>3.1500000000000004</v>
      </c>
    </row>
    <row r="10176" spans="1:18" x14ac:dyDescent="0.25">
      <c r="A10176" s="132">
        <v>1094350</v>
      </c>
      <c r="B10176" s="145" t="s">
        <v>598</v>
      </c>
      <c r="C10176" s="132">
        <v>8</v>
      </c>
      <c r="D10176" s="132" t="s">
        <v>20</v>
      </c>
      <c r="E10176" s="186" t="s">
        <v>20</v>
      </c>
      <c r="F10176" s="132" t="s">
        <v>20</v>
      </c>
      <c r="G10176" s="132" t="s">
        <v>20</v>
      </c>
      <c r="H10176" s="132" t="s">
        <v>20</v>
      </c>
      <c r="I10176" s="132" t="s">
        <v>20</v>
      </c>
      <c r="J10176" s="133">
        <v>1.76</v>
      </c>
      <c r="K10176" s="133">
        <v>1.66</v>
      </c>
      <c r="L10176" s="133">
        <v>0.83</v>
      </c>
      <c r="M10176" s="134" t="str">
        <f t="shared" si="158"/>
        <v>P</v>
      </c>
      <c r="N10176" s="173" t="s">
        <v>10681</v>
      </c>
      <c r="O10176" s="146" t="s">
        <v>1578</v>
      </c>
      <c r="P10176" s="146" t="s">
        <v>10582</v>
      </c>
      <c r="Q10176" s="147" t="s">
        <v>10519</v>
      </c>
      <c r="R10176" s="187">
        <v>4.9090909090909092</v>
      </c>
    </row>
    <row r="10177" spans="1:18" x14ac:dyDescent="0.25">
      <c r="A10177" s="135">
        <v>1094351</v>
      </c>
      <c r="B10177" s="148" t="s">
        <v>412</v>
      </c>
      <c r="C10177" s="135">
        <v>8</v>
      </c>
      <c r="D10177" s="135">
        <v>462</v>
      </c>
      <c r="E10177" s="188" t="s">
        <v>21</v>
      </c>
      <c r="F10177" s="135">
        <v>714</v>
      </c>
      <c r="G10177" s="135" t="s">
        <v>20</v>
      </c>
      <c r="H10177" s="135" t="s">
        <v>20</v>
      </c>
      <c r="I10177" s="135" t="s">
        <v>20</v>
      </c>
      <c r="J10177" s="136">
        <v>1.66</v>
      </c>
      <c r="K10177" s="136">
        <v>1.63</v>
      </c>
      <c r="L10177" s="136">
        <v>0.83</v>
      </c>
      <c r="M10177" s="137" t="str">
        <f t="shared" si="158"/>
        <v>P</v>
      </c>
      <c r="N10177" s="174" t="s">
        <v>10681</v>
      </c>
      <c r="O10177" s="149" t="s">
        <v>1578</v>
      </c>
      <c r="P10177" s="149" t="s">
        <v>10582</v>
      </c>
      <c r="Q10177" s="150" t="s">
        <v>10519</v>
      </c>
      <c r="R10177" s="189">
        <v>5.2</v>
      </c>
    </row>
    <row r="10178" spans="1:18" x14ac:dyDescent="0.25">
      <c r="A10178" s="132">
        <v>1094352</v>
      </c>
      <c r="B10178" s="145" t="s">
        <v>1480</v>
      </c>
      <c r="C10178" s="132">
        <v>3</v>
      </c>
      <c r="D10178" s="132">
        <v>1152</v>
      </c>
      <c r="E10178" s="186">
        <v>12</v>
      </c>
      <c r="F10178" s="132">
        <v>1728</v>
      </c>
      <c r="G10178" s="132" t="s">
        <v>20</v>
      </c>
      <c r="H10178" s="132" t="s">
        <v>20</v>
      </c>
      <c r="I10178" s="132" t="s">
        <v>20</v>
      </c>
      <c r="J10178" s="133">
        <v>1.37</v>
      </c>
      <c r="K10178" s="133">
        <v>0.46</v>
      </c>
      <c r="L10178" s="133">
        <v>1.1000000000000001</v>
      </c>
      <c r="M10178" s="134" t="str">
        <f t="shared" ref="M10178:M10241" si="159">HYPERLINK(CONCATENATE("T:\Distribution Centre\RDC Department Shared\Cubiscan photos","\",A10178,"-pac.jpg"),"P")</f>
        <v>P</v>
      </c>
      <c r="N10178" s="173" t="s">
        <v>10681</v>
      </c>
      <c r="O10178" s="146" t="s">
        <v>1578</v>
      </c>
      <c r="P10178" s="146" t="s">
        <v>10582</v>
      </c>
      <c r="Q10178" s="147" t="s">
        <v>10519</v>
      </c>
      <c r="R10178" s="187">
        <v>3.4499999999999997</v>
      </c>
    </row>
    <row r="10179" spans="1:18" x14ac:dyDescent="0.25">
      <c r="A10179" s="135">
        <v>1094354</v>
      </c>
      <c r="B10179" s="148" t="s">
        <v>1064</v>
      </c>
      <c r="C10179" s="135">
        <v>3</v>
      </c>
      <c r="D10179" s="135">
        <v>1980</v>
      </c>
      <c r="E10179" s="188">
        <v>30</v>
      </c>
      <c r="F10179" s="135">
        <v>2640</v>
      </c>
      <c r="G10179" s="135" t="s">
        <v>20</v>
      </c>
      <c r="H10179" s="135" t="s">
        <v>20</v>
      </c>
      <c r="I10179" s="135" t="s">
        <v>20</v>
      </c>
      <c r="J10179" s="136">
        <v>1.64</v>
      </c>
      <c r="K10179" s="136">
        <v>0.56000000000000005</v>
      </c>
      <c r="L10179" s="136">
        <v>0.5</v>
      </c>
      <c r="M10179" s="137" t="str">
        <f t="shared" si="159"/>
        <v>P</v>
      </c>
      <c r="N10179" s="174" t="s">
        <v>10681</v>
      </c>
      <c r="O10179" s="149" t="s">
        <v>1578</v>
      </c>
      <c r="P10179" s="149" t="s">
        <v>10582</v>
      </c>
      <c r="Q10179" s="150" t="s">
        <v>10519</v>
      </c>
      <c r="R10179" s="189">
        <v>2.8499999999999996</v>
      </c>
    </row>
    <row r="10180" spans="1:18" x14ac:dyDescent="0.25">
      <c r="A10180" s="132">
        <v>1094355</v>
      </c>
      <c r="B10180" s="145" t="s">
        <v>832</v>
      </c>
      <c r="C10180" s="132">
        <v>15</v>
      </c>
      <c r="D10180" s="132">
        <v>832</v>
      </c>
      <c r="E10180" s="186" t="s">
        <v>21</v>
      </c>
      <c r="F10180" s="132">
        <v>1152</v>
      </c>
      <c r="G10180" s="132" t="s">
        <v>20</v>
      </c>
      <c r="H10180" s="132" t="s">
        <v>20</v>
      </c>
      <c r="I10180" s="132" t="s">
        <v>20</v>
      </c>
      <c r="J10180" s="133">
        <v>1.48</v>
      </c>
      <c r="K10180" s="133">
        <v>1.22</v>
      </c>
      <c r="L10180" s="133">
        <v>0.84</v>
      </c>
      <c r="M10180" s="134" t="str">
        <f t="shared" si="159"/>
        <v>P</v>
      </c>
      <c r="N10180" s="173" t="s">
        <v>10681</v>
      </c>
      <c r="O10180" s="146" t="s">
        <v>1578</v>
      </c>
      <c r="P10180" s="146" t="s">
        <v>10582</v>
      </c>
      <c r="Q10180" s="147" t="s">
        <v>10519</v>
      </c>
      <c r="R10180" s="187">
        <v>4.6500000000000004</v>
      </c>
    </row>
    <row r="10181" spans="1:18" x14ac:dyDescent="0.25">
      <c r="A10181" s="135">
        <v>1094356</v>
      </c>
      <c r="B10181" s="148" t="s">
        <v>1066</v>
      </c>
      <c r="C10181" s="135">
        <v>3</v>
      </c>
      <c r="D10181" s="135">
        <v>1152</v>
      </c>
      <c r="E10181" s="188">
        <v>12</v>
      </c>
      <c r="F10181" s="135" t="s">
        <v>20</v>
      </c>
      <c r="G10181" s="135" t="s">
        <v>20</v>
      </c>
      <c r="H10181" s="135">
        <v>20</v>
      </c>
      <c r="I10181" s="135">
        <v>3</v>
      </c>
      <c r="J10181" s="136">
        <v>1.37</v>
      </c>
      <c r="K10181" s="136">
        <v>0.46</v>
      </c>
      <c r="L10181" s="136">
        <v>1.1000000000000001</v>
      </c>
      <c r="M10181" s="137" t="str">
        <f t="shared" si="159"/>
        <v>P</v>
      </c>
      <c r="N10181" s="174" t="s">
        <v>10681</v>
      </c>
      <c r="O10181" s="149" t="s">
        <v>1578</v>
      </c>
      <c r="P10181" s="149" t="s">
        <v>10582</v>
      </c>
      <c r="Q10181" s="150" t="s">
        <v>10519</v>
      </c>
      <c r="R10181" s="189">
        <v>3.51</v>
      </c>
    </row>
    <row r="10182" spans="1:18" x14ac:dyDescent="0.25">
      <c r="A10182" s="132">
        <v>1094357</v>
      </c>
      <c r="B10182" s="145" t="s">
        <v>415</v>
      </c>
      <c r="C10182" s="132">
        <v>3</v>
      </c>
      <c r="D10182" s="132">
        <v>720</v>
      </c>
      <c r="E10182" s="186">
        <v>18</v>
      </c>
      <c r="F10182" s="132">
        <v>1260</v>
      </c>
      <c r="G10182" s="132" t="s">
        <v>20</v>
      </c>
      <c r="H10182" s="132" t="s">
        <v>20</v>
      </c>
      <c r="I10182" s="132" t="s">
        <v>20</v>
      </c>
      <c r="J10182" s="133">
        <v>2.06</v>
      </c>
      <c r="K10182" s="133">
        <v>0.7</v>
      </c>
      <c r="L10182" s="133">
        <v>0.6</v>
      </c>
      <c r="M10182" s="134" t="str">
        <f t="shared" si="159"/>
        <v>P</v>
      </c>
      <c r="N10182" s="173" t="s">
        <v>10681</v>
      </c>
      <c r="O10182" s="146" t="s">
        <v>1578</v>
      </c>
      <c r="P10182" s="146" t="s">
        <v>10582</v>
      </c>
      <c r="Q10182" s="147" t="s">
        <v>10519</v>
      </c>
      <c r="R10182" s="187">
        <v>3.57</v>
      </c>
    </row>
    <row r="10183" spans="1:18" x14ac:dyDescent="0.25">
      <c r="A10183" s="135">
        <v>1094359</v>
      </c>
      <c r="B10183" s="148" t="s">
        <v>847</v>
      </c>
      <c r="C10183" s="135">
        <v>15</v>
      </c>
      <c r="D10183" s="135">
        <v>832</v>
      </c>
      <c r="E10183" s="188" t="s">
        <v>21</v>
      </c>
      <c r="F10183" s="135" t="s">
        <v>20</v>
      </c>
      <c r="G10183" s="135" t="s">
        <v>20</v>
      </c>
      <c r="H10183" s="135">
        <v>144</v>
      </c>
      <c r="I10183" s="135">
        <v>1</v>
      </c>
      <c r="J10183" s="136">
        <v>1.47</v>
      </c>
      <c r="K10183" s="136">
        <v>1.23</v>
      </c>
      <c r="L10183" s="136">
        <v>0.84</v>
      </c>
      <c r="M10183" s="137" t="str">
        <f t="shared" si="159"/>
        <v>P</v>
      </c>
      <c r="N10183" s="174" t="s">
        <v>10681</v>
      </c>
      <c r="O10183" s="149" t="s">
        <v>1578</v>
      </c>
      <c r="P10183" s="149" t="s">
        <v>10582</v>
      </c>
      <c r="Q10183" s="150" t="s">
        <v>10519</v>
      </c>
      <c r="R10183" s="189">
        <v>5.25</v>
      </c>
    </row>
    <row r="10184" spans="1:18" x14ac:dyDescent="0.25">
      <c r="A10184" s="132">
        <v>1094360</v>
      </c>
      <c r="B10184" s="145" t="s">
        <v>1070</v>
      </c>
      <c r="C10184" s="132">
        <v>3</v>
      </c>
      <c r="D10184" s="132">
        <v>540</v>
      </c>
      <c r="E10184" s="186">
        <v>28</v>
      </c>
      <c r="F10184" s="132">
        <v>1260</v>
      </c>
      <c r="G10184" s="132" t="s">
        <v>20</v>
      </c>
      <c r="H10184" s="132" t="s">
        <v>20</v>
      </c>
      <c r="I10184" s="132" t="s">
        <v>20</v>
      </c>
      <c r="J10184" s="133">
        <v>2.0499999999999998</v>
      </c>
      <c r="K10184" s="133">
        <v>0.69</v>
      </c>
      <c r="L10184" s="133">
        <v>0.67</v>
      </c>
      <c r="M10184" s="134" t="str">
        <f t="shared" si="159"/>
        <v>P</v>
      </c>
      <c r="N10184" s="173" t="s">
        <v>10681</v>
      </c>
      <c r="O10184" s="146" t="s">
        <v>1578</v>
      </c>
      <c r="P10184" s="146" t="s">
        <v>10582</v>
      </c>
      <c r="Q10184" s="147" t="s">
        <v>10519</v>
      </c>
      <c r="R10184" s="187">
        <v>4.0500000000000007</v>
      </c>
    </row>
    <row r="10185" spans="1:18" x14ac:dyDescent="0.25">
      <c r="A10185" s="135">
        <v>1094361</v>
      </c>
      <c r="B10185" s="148" t="s">
        <v>233</v>
      </c>
      <c r="C10185" s="135">
        <v>8</v>
      </c>
      <c r="D10185" s="135">
        <v>250</v>
      </c>
      <c r="E10185" s="188" t="s">
        <v>21</v>
      </c>
      <c r="F10185" s="135">
        <v>400</v>
      </c>
      <c r="G10185" s="135" t="s">
        <v>20</v>
      </c>
      <c r="H10185" s="135" t="s">
        <v>20</v>
      </c>
      <c r="I10185" s="135" t="s">
        <v>20</v>
      </c>
      <c r="J10185" s="136">
        <v>2.17</v>
      </c>
      <c r="K10185" s="136">
        <v>1.9</v>
      </c>
      <c r="L10185" s="136">
        <v>0.91</v>
      </c>
      <c r="M10185" s="137" t="str">
        <f t="shared" si="159"/>
        <v>P</v>
      </c>
      <c r="N10185" s="174" t="s">
        <v>10681</v>
      </c>
      <c r="O10185" s="149" t="s">
        <v>1578</v>
      </c>
      <c r="P10185" s="149" t="s">
        <v>10582</v>
      </c>
      <c r="Q10185" s="150" t="s">
        <v>10519</v>
      </c>
      <c r="R10185" s="189">
        <v>7.76</v>
      </c>
    </row>
    <row r="10186" spans="1:18" x14ac:dyDescent="0.25">
      <c r="A10186" s="132">
        <v>1094362</v>
      </c>
      <c r="B10186" s="145" t="s">
        <v>3478</v>
      </c>
      <c r="C10186" s="132">
        <v>50</v>
      </c>
      <c r="D10186" s="132" t="s">
        <v>20</v>
      </c>
      <c r="E10186" s="186" t="s">
        <v>20</v>
      </c>
      <c r="F10186" s="132" t="s">
        <v>20</v>
      </c>
      <c r="G10186" s="132" t="s">
        <v>20</v>
      </c>
      <c r="H10186" s="132" t="s">
        <v>20</v>
      </c>
      <c r="I10186" s="132" t="s">
        <v>20</v>
      </c>
      <c r="J10186" s="133">
        <v>1.63</v>
      </c>
      <c r="K10186" s="133">
        <v>0.72</v>
      </c>
      <c r="L10186" s="133">
        <v>0.35</v>
      </c>
      <c r="M10186" s="134" t="str">
        <f t="shared" si="159"/>
        <v>P</v>
      </c>
      <c r="N10186" s="173" t="s">
        <v>10681</v>
      </c>
      <c r="O10186" s="146" t="s">
        <v>1578</v>
      </c>
      <c r="P10186" s="146" t="s">
        <v>10582</v>
      </c>
      <c r="Q10186" s="147" t="s">
        <v>10519</v>
      </c>
      <c r="R10186" s="187">
        <v>3.9454545454545449</v>
      </c>
    </row>
    <row r="10187" spans="1:18" x14ac:dyDescent="0.25">
      <c r="A10187" s="135">
        <v>1094363</v>
      </c>
      <c r="B10187" s="148" t="s">
        <v>10403</v>
      </c>
      <c r="C10187" s="135">
        <v>6</v>
      </c>
      <c r="D10187" s="135">
        <v>360</v>
      </c>
      <c r="E10187" s="188" t="s">
        <v>21</v>
      </c>
      <c r="F10187" s="135">
        <v>576</v>
      </c>
      <c r="G10187" s="135" t="s">
        <v>20</v>
      </c>
      <c r="H10187" s="135">
        <v>32</v>
      </c>
      <c r="I10187" s="135">
        <v>1</v>
      </c>
      <c r="J10187" s="136">
        <v>1.48</v>
      </c>
      <c r="K10187" s="136">
        <v>1.01</v>
      </c>
      <c r="L10187" s="136">
        <v>1.71</v>
      </c>
      <c r="M10187" s="137" t="str">
        <f t="shared" si="159"/>
        <v>P</v>
      </c>
      <c r="N10187" s="174" t="s">
        <v>10681</v>
      </c>
      <c r="O10187" s="149" t="s">
        <v>1578</v>
      </c>
      <c r="P10187" s="149" t="s">
        <v>10582</v>
      </c>
      <c r="Q10187" s="150" t="s">
        <v>10519</v>
      </c>
      <c r="R10187" s="189">
        <v>6.7200000000000006</v>
      </c>
    </row>
    <row r="10188" spans="1:18" x14ac:dyDescent="0.25">
      <c r="A10188" s="132">
        <v>1094364</v>
      </c>
      <c r="B10188" s="145" t="s">
        <v>825</v>
      </c>
      <c r="C10188" s="132">
        <v>8</v>
      </c>
      <c r="D10188" s="132">
        <v>462</v>
      </c>
      <c r="E10188" s="186" t="s">
        <v>21</v>
      </c>
      <c r="F10188" s="132">
        <v>756</v>
      </c>
      <c r="G10188" s="132" t="s">
        <v>20</v>
      </c>
      <c r="H10188" s="132" t="s">
        <v>20</v>
      </c>
      <c r="I10188" s="132" t="s">
        <v>20</v>
      </c>
      <c r="J10188" s="133">
        <v>1.7</v>
      </c>
      <c r="K10188" s="133">
        <v>1.62</v>
      </c>
      <c r="L10188" s="133">
        <v>0.83</v>
      </c>
      <c r="M10188" s="134" t="str">
        <f t="shared" si="159"/>
        <v>P</v>
      </c>
      <c r="N10188" s="173" t="s">
        <v>10681</v>
      </c>
      <c r="O10188" s="146" t="s">
        <v>1578</v>
      </c>
      <c r="P10188" s="146" t="s">
        <v>10582</v>
      </c>
      <c r="Q10188" s="147" t="s">
        <v>10519</v>
      </c>
      <c r="R10188" s="187">
        <v>4</v>
      </c>
    </row>
    <row r="10189" spans="1:18" x14ac:dyDescent="0.25">
      <c r="A10189" s="135">
        <v>1094365</v>
      </c>
      <c r="B10189" s="148" t="s">
        <v>1020</v>
      </c>
      <c r="C10189" s="135">
        <v>8</v>
      </c>
      <c r="D10189" s="135">
        <v>462</v>
      </c>
      <c r="E10189" s="188" t="s">
        <v>21</v>
      </c>
      <c r="F10189" s="135">
        <v>756</v>
      </c>
      <c r="G10189" s="135" t="s">
        <v>20</v>
      </c>
      <c r="H10189" s="135" t="s">
        <v>20</v>
      </c>
      <c r="I10189" s="135" t="s">
        <v>20</v>
      </c>
      <c r="J10189" s="136">
        <v>1.69</v>
      </c>
      <c r="K10189" s="136">
        <v>1.63</v>
      </c>
      <c r="L10189" s="136">
        <v>0.81</v>
      </c>
      <c r="M10189" s="137" t="str">
        <f t="shared" si="159"/>
        <v>P</v>
      </c>
      <c r="N10189" s="172" t="s">
        <v>10681</v>
      </c>
      <c r="O10189" s="149" t="s">
        <v>1578</v>
      </c>
      <c r="P10189" s="149" t="s">
        <v>10582</v>
      </c>
      <c r="Q10189" s="150" t="s">
        <v>10519</v>
      </c>
      <c r="R10189" s="189">
        <v>7.28</v>
      </c>
    </row>
    <row r="10190" spans="1:18" x14ac:dyDescent="0.25">
      <c r="A10190" s="132">
        <v>1094366</v>
      </c>
      <c r="B10190" s="145" t="s">
        <v>287</v>
      </c>
      <c r="C10190" s="132">
        <v>8</v>
      </c>
      <c r="D10190" s="132">
        <v>250</v>
      </c>
      <c r="E10190" s="186" t="s">
        <v>21</v>
      </c>
      <c r="F10190" s="132">
        <v>425</v>
      </c>
      <c r="G10190" s="132" t="s">
        <v>20</v>
      </c>
      <c r="H10190" s="132" t="s">
        <v>20</v>
      </c>
      <c r="I10190" s="132" t="s">
        <v>20</v>
      </c>
      <c r="J10190" s="133">
        <v>2.16</v>
      </c>
      <c r="K10190" s="133">
        <v>1.91</v>
      </c>
      <c r="L10190" s="133">
        <v>0.9</v>
      </c>
      <c r="M10190" s="134" t="str">
        <f t="shared" si="159"/>
        <v>P</v>
      </c>
      <c r="N10190" s="171" t="s">
        <v>10681</v>
      </c>
      <c r="O10190" s="146" t="s">
        <v>1578</v>
      </c>
      <c r="P10190" s="146" t="s">
        <v>10582</v>
      </c>
      <c r="Q10190" s="147" t="s">
        <v>10519</v>
      </c>
      <c r="R10190" s="187">
        <v>7.2</v>
      </c>
    </row>
    <row r="10191" spans="1:18" x14ac:dyDescent="0.25">
      <c r="A10191" s="135">
        <v>1094367</v>
      </c>
      <c r="B10191" s="148" t="s">
        <v>813</v>
      </c>
      <c r="C10191" s="135">
        <v>8</v>
      </c>
      <c r="D10191" s="135">
        <v>250</v>
      </c>
      <c r="E10191" s="188" t="s">
        <v>21</v>
      </c>
      <c r="F10191" s="135">
        <v>400</v>
      </c>
      <c r="G10191" s="135" t="s">
        <v>20</v>
      </c>
      <c r="H10191" s="135">
        <v>48</v>
      </c>
      <c r="I10191" s="135">
        <v>1</v>
      </c>
      <c r="J10191" s="136">
        <v>2.17</v>
      </c>
      <c r="K10191" s="136">
        <v>1.91</v>
      </c>
      <c r="L10191" s="136">
        <v>0.91</v>
      </c>
      <c r="M10191" s="137" t="str">
        <f t="shared" si="159"/>
        <v>P</v>
      </c>
      <c r="N10191" s="174" t="s">
        <v>10681</v>
      </c>
      <c r="O10191" s="149" t="s">
        <v>1578</v>
      </c>
      <c r="P10191" s="149" t="s">
        <v>10582</v>
      </c>
      <c r="Q10191" s="150" t="s">
        <v>10519</v>
      </c>
      <c r="R10191" s="189">
        <v>7.6</v>
      </c>
    </row>
    <row r="10192" spans="1:18" x14ac:dyDescent="0.25">
      <c r="A10192" s="132">
        <v>1094400</v>
      </c>
      <c r="B10192" s="145" t="s">
        <v>8173</v>
      </c>
      <c r="C10192" s="132">
        <v>225</v>
      </c>
      <c r="D10192" s="132">
        <v>20</v>
      </c>
      <c r="E10192" s="186" t="s">
        <v>20</v>
      </c>
      <c r="F10192" s="132" t="s">
        <v>20</v>
      </c>
      <c r="G10192" s="132" t="s">
        <v>21</v>
      </c>
      <c r="H10192" s="132" t="s">
        <v>21</v>
      </c>
      <c r="I10192" s="132" t="s">
        <v>21</v>
      </c>
      <c r="J10192" s="133">
        <v>5.08</v>
      </c>
      <c r="K10192" s="133">
        <v>4.0599999999999996</v>
      </c>
      <c r="L10192" s="133">
        <v>2.54</v>
      </c>
      <c r="M10192" s="134" t="str">
        <f t="shared" si="159"/>
        <v>P</v>
      </c>
      <c r="N10192" s="173" t="s">
        <v>10682</v>
      </c>
      <c r="O10192" s="146" t="s">
        <v>1562</v>
      </c>
      <c r="P10192" s="146" t="s">
        <v>9564</v>
      </c>
      <c r="Q10192" s="147" t="s">
        <v>10519</v>
      </c>
      <c r="R10192" s="187">
        <v>218.25</v>
      </c>
    </row>
    <row r="10193" spans="1:18" x14ac:dyDescent="0.25">
      <c r="A10193" s="135">
        <v>1094402</v>
      </c>
      <c r="B10193" s="148" t="s">
        <v>8174</v>
      </c>
      <c r="C10193" s="135">
        <v>250</v>
      </c>
      <c r="D10193" s="135">
        <v>18</v>
      </c>
      <c r="E10193" s="188" t="s">
        <v>20</v>
      </c>
      <c r="F10193" s="135" t="s">
        <v>20</v>
      </c>
      <c r="G10193" s="135" t="s">
        <v>21</v>
      </c>
      <c r="H10193" s="135" t="s">
        <v>21</v>
      </c>
      <c r="I10193" s="135" t="s">
        <v>21</v>
      </c>
      <c r="J10193" s="136">
        <v>5.08</v>
      </c>
      <c r="K10193" s="136">
        <v>4.0599999999999996</v>
      </c>
      <c r="L10193" s="136">
        <v>2.54</v>
      </c>
      <c r="M10193" s="137" t="str">
        <f t="shared" si="159"/>
        <v>P</v>
      </c>
      <c r="N10193" s="174" t="s">
        <v>10682</v>
      </c>
      <c r="O10193" s="149" t="s">
        <v>1562</v>
      </c>
      <c r="P10193" s="149" t="s">
        <v>9564</v>
      </c>
      <c r="Q10193" s="150" t="s">
        <v>10519</v>
      </c>
      <c r="R10193" s="189">
        <v>242.5</v>
      </c>
    </row>
    <row r="10194" spans="1:18" x14ac:dyDescent="0.25">
      <c r="A10194" s="132">
        <v>1094403</v>
      </c>
      <c r="B10194" s="145" t="s">
        <v>8175</v>
      </c>
      <c r="C10194" s="132">
        <v>6</v>
      </c>
      <c r="D10194" s="132">
        <v>448</v>
      </c>
      <c r="E10194" s="186" t="s">
        <v>21</v>
      </c>
      <c r="F10194" s="132">
        <v>630</v>
      </c>
      <c r="G10194" s="132" t="s">
        <v>20</v>
      </c>
      <c r="H10194" s="132">
        <v>40</v>
      </c>
      <c r="I10194" s="132">
        <v>1</v>
      </c>
      <c r="J10194" s="133">
        <v>1.266</v>
      </c>
      <c r="K10194" s="133">
        <v>0.84399999999999997</v>
      </c>
      <c r="L10194" s="133">
        <v>1.84</v>
      </c>
      <c r="M10194" s="134" t="str">
        <f t="shared" si="159"/>
        <v>P</v>
      </c>
      <c r="N10194" s="173" t="s">
        <v>10681</v>
      </c>
      <c r="O10194" s="146" t="s">
        <v>1506</v>
      </c>
      <c r="P10194" s="146" t="s">
        <v>9404</v>
      </c>
      <c r="Q10194" s="147" t="s">
        <v>10519</v>
      </c>
      <c r="R10194" s="187">
        <v>4.8600000000000003</v>
      </c>
    </row>
    <row r="10195" spans="1:18" x14ac:dyDescent="0.25">
      <c r="A10195" s="135">
        <v>1094413</v>
      </c>
      <c r="B10195" s="148" t="s">
        <v>1057</v>
      </c>
      <c r="C10195" s="135">
        <v>6</v>
      </c>
      <c r="D10195" s="135">
        <v>3192</v>
      </c>
      <c r="E10195" s="188">
        <v>24</v>
      </c>
      <c r="F10195" s="135">
        <v>4560</v>
      </c>
      <c r="G10195" s="135">
        <v>192</v>
      </c>
      <c r="H10195" s="135">
        <v>168</v>
      </c>
      <c r="I10195" s="135">
        <v>2</v>
      </c>
      <c r="J10195" s="136">
        <v>0.75</v>
      </c>
      <c r="K10195" s="136">
        <v>0.5</v>
      </c>
      <c r="L10195" s="136">
        <v>0.6</v>
      </c>
      <c r="M10195" s="137" t="str">
        <f t="shared" si="159"/>
        <v>P</v>
      </c>
      <c r="N10195" s="174" t="s">
        <v>10681</v>
      </c>
      <c r="O10195" s="149" t="s">
        <v>1506</v>
      </c>
      <c r="P10195" s="149" t="s">
        <v>9409</v>
      </c>
      <c r="Q10195" s="150" t="s">
        <v>10106</v>
      </c>
      <c r="R10195" s="189">
        <v>1.6800000000000002</v>
      </c>
    </row>
    <row r="10196" spans="1:18" x14ac:dyDescent="0.25">
      <c r="A10196" s="132">
        <v>1094417</v>
      </c>
      <c r="B10196" s="145" t="s">
        <v>8176</v>
      </c>
      <c r="C10196" s="132">
        <v>6</v>
      </c>
      <c r="D10196" s="132">
        <v>1664</v>
      </c>
      <c r="E10196" s="186" t="s">
        <v>21</v>
      </c>
      <c r="F10196" s="132">
        <v>2279</v>
      </c>
      <c r="G10196" s="132" t="s">
        <v>20</v>
      </c>
      <c r="H10196" s="132">
        <v>60</v>
      </c>
      <c r="I10196" s="132">
        <v>2</v>
      </c>
      <c r="J10196" s="133">
        <v>1.8</v>
      </c>
      <c r="K10196" s="133">
        <v>1.2</v>
      </c>
      <c r="L10196" s="133">
        <v>0.36</v>
      </c>
      <c r="M10196" s="134" t="str">
        <f t="shared" si="159"/>
        <v>P</v>
      </c>
      <c r="N10196" s="173" t="s">
        <v>10681</v>
      </c>
      <c r="O10196" s="146" t="s">
        <v>1506</v>
      </c>
      <c r="P10196" s="146" t="s">
        <v>9529</v>
      </c>
      <c r="Q10196" s="147" t="s">
        <v>10519</v>
      </c>
      <c r="R10196" s="187">
        <v>3.4799999999999995</v>
      </c>
    </row>
    <row r="10197" spans="1:18" x14ac:dyDescent="0.25">
      <c r="A10197" s="135">
        <v>1094418</v>
      </c>
      <c r="B10197" s="148" t="s">
        <v>8177</v>
      </c>
      <c r="C10197" s="135">
        <v>6</v>
      </c>
      <c r="D10197" s="135">
        <v>1664</v>
      </c>
      <c r="E10197" s="188" t="s">
        <v>21</v>
      </c>
      <c r="F10197" s="135">
        <v>2279</v>
      </c>
      <c r="G10197" s="135" t="s">
        <v>20</v>
      </c>
      <c r="H10197" s="135">
        <v>60</v>
      </c>
      <c r="I10197" s="135">
        <v>2</v>
      </c>
      <c r="J10197" s="136">
        <v>1.8</v>
      </c>
      <c r="K10197" s="136">
        <v>1.2</v>
      </c>
      <c r="L10197" s="136">
        <v>0.36</v>
      </c>
      <c r="M10197" s="137" t="str">
        <f t="shared" si="159"/>
        <v>P</v>
      </c>
      <c r="N10197" s="174" t="s">
        <v>10681</v>
      </c>
      <c r="O10197" s="149" t="s">
        <v>1506</v>
      </c>
      <c r="P10197" s="149" t="s">
        <v>9529</v>
      </c>
      <c r="Q10197" s="150" t="s">
        <v>10519</v>
      </c>
      <c r="R10197" s="189">
        <v>3.24</v>
      </c>
    </row>
    <row r="10198" spans="1:18" x14ac:dyDescent="0.25">
      <c r="A10198" s="132">
        <v>1094419</v>
      </c>
      <c r="B10198" s="145" t="s">
        <v>8178</v>
      </c>
      <c r="C10198" s="132">
        <v>6</v>
      </c>
      <c r="D10198" s="132">
        <v>1664</v>
      </c>
      <c r="E10198" s="186" t="s">
        <v>21</v>
      </c>
      <c r="F10198" s="132">
        <v>2279</v>
      </c>
      <c r="G10198" s="132" t="s">
        <v>20</v>
      </c>
      <c r="H10198" s="132">
        <v>60</v>
      </c>
      <c r="I10198" s="132">
        <v>2</v>
      </c>
      <c r="J10198" s="133">
        <v>1.8</v>
      </c>
      <c r="K10198" s="133">
        <v>1.2</v>
      </c>
      <c r="L10198" s="133">
        <v>0.36</v>
      </c>
      <c r="M10198" s="134" t="str">
        <f t="shared" si="159"/>
        <v>P</v>
      </c>
      <c r="N10198" s="173" t="s">
        <v>10681</v>
      </c>
      <c r="O10198" s="146" t="s">
        <v>1506</v>
      </c>
      <c r="P10198" s="146" t="s">
        <v>9529</v>
      </c>
      <c r="Q10198" s="147" t="s">
        <v>10519</v>
      </c>
      <c r="R10198" s="187">
        <v>3.3000000000000003</v>
      </c>
    </row>
    <row r="10199" spans="1:18" x14ac:dyDescent="0.25">
      <c r="A10199" s="135">
        <v>1094428</v>
      </c>
      <c r="B10199" s="148" t="s">
        <v>8179</v>
      </c>
      <c r="C10199" s="135">
        <v>6</v>
      </c>
      <c r="D10199" s="135">
        <v>1470</v>
      </c>
      <c r="E10199" s="188" t="s">
        <v>21</v>
      </c>
      <c r="F10199" s="135">
        <v>2352</v>
      </c>
      <c r="G10199" s="135" t="s">
        <v>20</v>
      </c>
      <c r="H10199" s="135">
        <v>55</v>
      </c>
      <c r="I10199" s="135">
        <v>2</v>
      </c>
      <c r="J10199" s="136">
        <v>0.92</v>
      </c>
      <c r="K10199" s="136">
        <v>0.6</v>
      </c>
      <c r="L10199" s="136">
        <v>1.1000000000000001</v>
      </c>
      <c r="M10199" s="137" t="str">
        <f t="shared" si="159"/>
        <v>P</v>
      </c>
      <c r="N10199" s="174" t="s">
        <v>10681</v>
      </c>
      <c r="O10199" s="149" t="s">
        <v>1506</v>
      </c>
      <c r="P10199" s="149" t="s">
        <v>10455</v>
      </c>
      <c r="Q10199" s="150" t="s">
        <v>10519</v>
      </c>
      <c r="R10199" s="189">
        <v>4.92</v>
      </c>
    </row>
    <row r="10200" spans="1:18" x14ac:dyDescent="0.25">
      <c r="A10200" s="132">
        <v>1094429</v>
      </c>
      <c r="B10200" s="145" t="s">
        <v>8180</v>
      </c>
      <c r="C10200" s="132">
        <v>6</v>
      </c>
      <c r="D10200" s="132">
        <v>1170</v>
      </c>
      <c r="E10200" s="186" t="s">
        <v>21</v>
      </c>
      <c r="F10200" s="132">
        <v>1443</v>
      </c>
      <c r="G10200" s="132" t="s">
        <v>20</v>
      </c>
      <c r="H10200" s="132">
        <v>30</v>
      </c>
      <c r="I10200" s="132">
        <v>3</v>
      </c>
      <c r="J10200" s="133">
        <v>0.35</v>
      </c>
      <c r="K10200" s="133">
        <v>1.4</v>
      </c>
      <c r="L10200" s="133">
        <v>2.1</v>
      </c>
      <c r="M10200" s="134" t="str">
        <f t="shared" si="159"/>
        <v>P</v>
      </c>
      <c r="N10200" s="171" t="s">
        <v>10681</v>
      </c>
      <c r="O10200" s="146" t="s">
        <v>1506</v>
      </c>
      <c r="P10200" s="146" t="s">
        <v>9398</v>
      </c>
      <c r="Q10200" s="147" t="s">
        <v>10519</v>
      </c>
      <c r="R10200" s="187">
        <v>3.7800000000000002</v>
      </c>
    </row>
    <row r="10201" spans="1:18" x14ac:dyDescent="0.25">
      <c r="A10201" s="135">
        <v>1094430</v>
      </c>
      <c r="B10201" s="148" t="s">
        <v>8181</v>
      </c>
      <c r="C10201" s="135">
        <v>6</v>
      </c>
      <c r="D10201" s="135">
        <v>1170</v>
      </c>
      <c r="E10201" s="188" t="s">
        <v>21</v>
      </c>
      <c r="F10201" s="135">
        <v>1443</v>
      </c>
      <c r="G10201" s="135" t="s">
        <v>20</v>
      </c>
      <c r="H10201" s="135">
        <v>30</v>
      </c>
      <c r="I10201" s="135">
        <v>3</v>
      </c>
      <c r="J10201" s="136">
        <v>0.35</v>
      </c>
      <c r="K10201" s="136">
        <v>1.4</v>
      </c>
      <c r="L10201" s="136">
        <v>2.1</v>
      </c>
      <c r="M10201" s="137" t="str">
        <f t="shared" si="159"/>
        <v>P</v>
      </c>
      <c r="N10201" s="172" t="s">
        <v>10681</v>
      </c>
      <c r="O10201" s="149" t="s">
        <v>1506</v>
      </c>
      <c r="P10201" s="149" t="s">
        <v>9398</v>
      </c>
      <c r="Q10201" s="150" t="s">
        <v>10519</v>
      </c>
      <c r="R10201" s="189">
        <v>4.1999999999999993</v>
      </c>
    </row>
    <row r="10202" spans="1:18" x14ac:dyDescent="0.25">
      <c r="A10202" s="132">
        <v>1094431</v>
      </c>
      <c r="B10202" s="145" t="s">
        <v>8182</v>
      </c>
      <c r="C10202" s="132">
        <v>6</v>
      </c>
      <c r="D10202" s="132">
        <v>1170</v>
      </c>
      <c r="E10202" s="186" t="s">
        <v>21</v>
      </c>
      <c r="F10202" s="132">
        <v>1443</v>
      </c>
      <c r="G10202" s="132">
        <v>16</v>
      </c>
      <c r="H10202" s="132">
        <v>30</v>
      </c>
      <c r="I10202" s="132">
        <v>3</v>
      </c>
      <c r="J10202" s="133">
        <v>2.21</v>
      </c>
      <c r="K10202" s="133">
        <v>1.42</v>
      </c>
      <c r="L10202" s="133">
        <v>0.45</v>
      </c>
      <c r="M10202" s="134" t="str">
        <f t="shared" si="159"/>
        <v>P</v>
      </c>
      <c r="N10202" s="173" t="s">
        <v>10681</v>
      </c>
      <c r="O10202" s="146" t="s">
        <v>1506</v>
      </c>
      <c r="P10202" s="146" t="s">
        <v>9398</v>
      </c>
      <c r="Q10202" s="147" t="s">
        <v>10519</v>
      </c>
      <c r="R10202" s="187">
        <v>4.08</v>
      </c>
    </row>
    <row r="10203" spans="1:18" x14ac:dyDescent="0.25">
      <c r="A10203" s="135">
        <v>1094452</v>
      </c>
      <c r="B10203" s="148" t="s">
        <v>8183</v>
      </c>
      <c r="C10203" s="135">
        <v>6</v>
      </c>
      <c r="D10203" s="135" t="s">
        <v>20</v>
      </c>
      <c r="E10203" s="188" t="s">
        <v>20</v>
      </c>
      <c r="F10203" s="135" t="s">
        <v>20</v>
      </c>
      <c r="G10203" s="135" t="s">
        <v>20</v>
      </c>
      <c r="H10203" s="135" t="s">
        <v>20</v>
      </c>
      <c r="I10203" s="135" t="s">
        <v>20</v>
      </c>
      <c r="J10203" s="136">
        <v>1.7</v>
      </c>
      <c r="K10203" s="136">
        <v>1.6</v>
      </c>
      <c r="L10203" s="136">
        <v>1.3</v>
      </c>
      <c r="M10203" s="137" t="str">
        <f t="shared" si="159"/>
        <v>P</v>
      </c>
      <c r="N10203" s="174" t="s">
        <v>10682</v>
      </c>
      <c r="O10203" s="149" t="s">
        <v>1562</v>
      </c>
      <c r="P10203" s="149" t="s">
        <v>9564</v>
      </c>
      <c r="Q10203" s="150" t="s">
        <v>10519</v>
      </c>
      <c r="R10203" s="189">
        <v>2.5522388059701488</v>
      </c>
    </row>
    <row r="10204" spans="1:18" x14ac:dyDescent="0.25">
      <c r="A10204" s="132">
        <v>1094453</v>
      </c>
      <c r="B10204" s="145" t="s">
        <v>8184</v>
      </c>
      <c r="C10204" s="132">
        <v>6</v>
      </c>
      <c r="D10204" s="132" t="s">
        <v>20</v>
      </c>
      <c r="E10204" s="186" t="s">
        <v>20</v>
      </c>
      <c r="F10204" s="132" t="s">
        <v>20</v>
      </c>
      <c r="G10204" s="132" t="s">
        <v>20</v>
      </c>
      <c r="H10204" s="132" t="s">
        <v>20</v>
      </c>
      <c r="I10204" s="132" t="s">
        <v>20</v>
      </c>
      <c r="J10204" s="133">
        <v>2.2000000000000002</v>
      </c>
      <c r="K10204" s="133">
        <v>1.8</v>
      </c>
      <c r="L10204" s="133">
        <v>1.3</v>
      </c>
      <c r="M10204" s="134" t="str">
        <f t="shared" si="159"/>
        <v>P</v>
      </c>
      <c r="N10204" s="173" t="s">
        <v>10682</v>
      </c>
      <c r="O10204" s="146" t="s">
        <v>1562</v>
      </c>
      <c r="P10204" s="146" t="s">
        <v>9564</v>
      </c>
      <c r="Q10204" s="147" t="s">
        <v>10519</v>
      </c>
      <c r="R10204" s="187">
        <v>2.91044776119403</v>
      </c>
    </row>
    <row r="10205" spans="1:18" x14ac:dyDescent="0.25">
      <c r="A10205" s="135">
        <v>1094457</v>
      </c>
      <c r="B10205" s="148" t="s">
        <v>978</v>
      </c>
      <c r="C10205" s="135">
        <v>3</v>
      </c>
      <c r="D10205" s="135">
        <v>8000</v>
      </c>
      <c r="E10205" s="188">
        <v>160</v>
      </c>
      <c r="F10205" s="135">
        <v>9600</v>
      </c>
      <c r="G10205" s="135" t="s">
        <v>21</v>
      </c>
      <c r="H10205" s="135">
        <v>640</v>
      </c>
      <c r="I10205" s="135">
        <v>1</v>
      </c>
      <c r="J10205" s="136">
        <v>1.36</v>
      </c>
      <c r="K10205" s="136">
        <v>0.65</v>
      </c>
      <c r="L10205" s="136">
        <v>0.25</v>
      </c>
      <c r="M10205" s="137" t="str">
        <f t="shared" si="159"/>
        <v>P</v>
      </c>
      <c r="N10205" s="174" t="s">
        <v>10681</v>
      </c>
      <c r="O10205" s="149" t="s">
        <v>1506</v>
      </c>
      <c r="P10205" s="149" t="s">
        <v>9410</v>
      </c>
      <c r="Q10205" s="150" t="s">
        <v>10106</v>
      </c>
      <c r="R10205" s="189">
        <v>3.69</v>
      </c>
    </row>
    <row r="10206" spans="1:18" x14ac:dyDescent="0.25">
      <c r="A10206" s="132">
        <v>1094462</v>
      </c>
      <c r="B10206" s="145" t="s">
        <v>8185</v>
      </c>
      <c r="C10206" s="132">
        <v>6</v>
      </c>
      <c r="D10206" s="132">
        <v>3900</v>
      </c>
      <c r="E10206" s="186">
        <v>52</v>
      </c>
      <c r="F10206" s="132" t="s">
        <v>20</v>
      </c>
      <c r="G10206" s="132" t="s">
        <v>20</v>
      </c>
      <c r="H10206" s="132" t="s">
        <v>20</v>
      </c>
      <c r="I10206" s="132" t="s">
        <v>20</v>
      </c>
      <c r="J10206" s="133">
        <v>1.3</v>
      </c>
      <c r="K10206" s="133">
        <v>0.18</v>
      </c>
      <c r="L10206" s="133">
        <v>1.05</v>
      </c>
      <c r="M10206" s="134" t="str">
        <f t="shared" si="159"/>
        <v>P</v>
      </c>
      <c r="N10206" s="173" t="s">
        <v>10681</v>
      </c>
      <c r="O10206" s="146" t="s">
        <v>1506</v>
      </c>
      <c r="P10206" s="146" t="s">
        <v>9423</v>
      </c>
      <c r="Q10206" s="147" t="s">
        <v>10519</v>
      </c>
      <c r="R10206" s="187">
        <v>1.8599999999999999</v>
      </c>
    </row>
    <row r="10207" spans="1:18" x14ac:dyDescent="0.25">
      <c r="A10207" s="135">
        <v>1094463</v>
      </c>
      <c r="B10207" s="148" t="s">
        <v>8186</v>
      </c>
      <c r="C10207" s="135">
        <v>6</v>
      </c>
      <c r="D10207" s="135">
        <v>3900</v>
      </c>
      <c r="E10207" s="188">
        <v>52</v>
      </c>
      <c r="F10207" s="135">
        <v>4680</v>
      </c>
      <c r="G10207" s="135">
        <v>364</v>
      </c>
      <c r="H10207" s="135">
        <v>312</v>
      </c>
      <c r="I10207" s="135">
        <v>1</v>
      </c>
      <c r="J10207" s="136">
        <v>1.5</v>
      </c>
      <c r="K10207" s="136">
        <v>0.2</v>
      </c>
      <c r="L10207" s="136">
        <v>1.1000000000000001</v>
      </c>
      <c r="M10207" s="137" t="str">
        <f t="shared" si="159"/>
        <v>P</v>
      </c>
      <c r="N10207" s="174" t="s">
        <v>10681</v>
      </c>
      <c r="O10207" s="149" t="s">
        <v>1506</v>
      </c>
      <c r="P10207" s="149" t="s">
        <v>9423</v>
      </c>
      <c r="Q10207" s="150" t="s">
        <v>10519</v>
      </c>
      <c r="R10207" s="189">
        <v>1.6800000000000002</v>
      </c>
    </row>
    <row r="10208" spans="1:18" x14ac:dyDescent="0.25">
      <c r="A10208" s="132">
        <v>1094465</v>
      </c>
      <c r="B10208" s="145" t="s">
        <v>8187</v>
      </c>
      <c r="C10208" s="132">
        <v>6</v>
      </c>
      <c r="D10208" s="132">
        <v>735</v>
      </c>
      <c r="E10208" s="186" t="s">
        <v>21</v>
      </c>
      <c r="F10208" s="132">
        <v>1155</v>
      </c>
      <c r="G10208" s="132">
        <v>40</v>
      </c>
      <c r="H10208" s="132">
        <v>50</v>
      </c>
      <c r="I10208" s="132">
        <v>2</v>
      </c>
      <c r="J10208" s="133">
        <v>0.75</v>
      </c>
      <c r="K10208" s="133">
        <v>1.2</v>
      </c>
      <c r="L10208" s="133">
        <v>1.1000000000000001</v>
      </c>
      <c r="M10208" s="134" t="str">
        <f t="shared" si="159"/>
        <v>P</v>
      </c>
      <c r="N10208" s="173" t="s">
        <v>10681</v>
      </c>
      <c r="O10208" s="146" t="s">
        <v>1562</v>
      </c>
      <c r="P10208" s="146" t="s">
        <v>9399</v>
      </c>
      <c r="Q10208" s="147" t="s">
        <v>10519</v>
      </c>
      <c r="R10208" s="187">
        <v>8.34</v>
      </c>
    </row>
    <row r="10209" spans="1:18" x14ac:dyDescent="0.25">
      <c r="A10209" s="135">
        <v>1094466</v>
      </c>
      <c r="B10209" s="148" t="s">
        <v>8188</v>
      </c>
      <c r="C10209" s="135">
        <v>6</v>
      </c>
      <c r="D10209" s="135">
        <v>735</v>
      </c>
      <c r="E10209" s="188" t="s">
        <v>21</v>
      </c>
      <c r="F10209" s="135">
        <v>1155</v>
      </c>
      <c r="G10209" s="135">
        <v>40</v>
      </c>
      <c r="H10209" s="135">
        <v>50</v>
      </c>
      <c r="I10209" s="135">
        <v>2</v>
      </c>
      <c r="J10209" s="136">
        <v>1.18</v>
      </c>
      <c r="K10209" s="136">
        <v>0.79</v>
      </c>
      <c r="L10209" s="136">
        <v>1.24</v>
      </c>
      <c r="M10209" s="137" t="str">
        <f t="shared" si="159"/>
        <v>P</v>
      </c>
      <c r="N10209" s="174" t="s">
        <v>10681</v>
      </c>
      <c r="O10209" s="149" t="s">
        <v>1562</v>
      </c>
      <c r="P10209" s="149" t="s">
        <v>9399</v>
      </c>
      <c r="Q10209" s="150" t="s">
        <v>10519</v>
      </c>
      <c r="R10209" s="189">
        <v>8.34</v>
      </c>
    </row>
    <row r="10210" spans="1:18" x14ac:dyDescent="0.25">
      <c r="A10210" s="132">
        <v>1094468</v>
      </c>
      <c r="B10210" s="145" t="s">
        <v>5160</v>
      </c>
      <c r="C10210" s="132">
        <v>48</v>
      </c>
      <c r="D10210" s="132">
        <v>162</v>
      </c>
      <c r="E10210" s="186" t="s">
        <v>21</v>
      </c>
      <c r="F10210" s="132">
        <v>198</v>
      </c>
      <c r="G10210" s="132">
        <v>16</v>
      </c>
      <c r="H10210" s="132">
        <v>9</v>
      </c>
      <c r="I10210" s="132">
        <v>2</v>
      </c>
      <c r="J10210" s="133">
        <v>2.84</v>
      </c>
      <c r="K10210" s="133">
        <v>2.16</v>
      </c>
      <c r="L10210" s="133">
        <v>1.2</v>
      </c>
      <c r="M10210" s="134" t="str">
        <f t="shared" si="159"/>
        <v>P</v>
      </c>
      <c r="N10210" s="173" t="s">
        <v>10681</v>
      </c>
      <c r="O10210" s="146" t="s">
        <v>1506</v>
      </c>
      <c r="P10210" s="146" t="s">
        <v>9403</v>
      </c>
      <c r="Q10210" s="147" t="s">
        <v>10519</v>
      </c>
      <c r="R10210" s="187">
        <v>26.400000000000002</v>
      </c>
    </row>
    <row r="10211" spans="1:18" x14ac:dyDescent="0.25">
      <c r="A10211" s="135">
        <v>1094469</v>
      </c>
      <c r="B10211" s="148" t="s">
        <v>8189</v>
      </c>
      <c r="C10211" s="135">
        <v>6</v>
      </c>
      <c r="D10211" s="135" t="s">
        <v>20</v>
      </c>
      <c r="E10211" s="188" t="s">
        <v>21</v>
      </c>
      <c r="F10211" s="135" t="s">
        <v>20</v>
      </c>
      <c r="G10211" s="135" t="s">
        <v>20</v>
      </c>
      <c r="H10211" s="135">
        <v>80</v>
      </c>
      <c r="I10211" s="135">
        <v>3</v>
      </c>
      <c r="J10211" s="136">
        <v>0.9</v>
      </c>
      <c r="K10211" s="136">
        <v>0.6</v>
      </c>
      <c r="L10211" s="136">
        <v>0.8</v>
      </c>
      <c r="M10211" s="137" t="str">
        <f t="shared" si="159"/>
        <v>P</v>
      </c>
      <c r="N10211" s="172" t="s">
        <v>10681</v>
      </c>
      <c r="O10211" s="149" t="s">
        <v>1506</v>
      </c>
      <c r="P10211" s="149" t="s">
        <v>9403</v>
      </c>
      <c r="Q10211" s="150" t="s">
        <v>10519</v>
      </c>
      <c r="R10211" s="189">
        <v>5.04</v>
      </c>
    </row>
    <row r="10212" spans="1:18" x14ac:dyDescent="0.25">
      <c r="A10212" s="132">
        <v>1094470</v>
      </c>
      <c r="B10212" s="145" t="s">
        <v>8190</v>
      </c>
      <c r="C10212" s="132">
        <v>6</v>
      </c>
      <c r="D10212" s="132">
        <v>707</v>
      </c>
      <c r="E10212" s="186" t="s">
        <v>21</v>
      </c>
      <c r="F10212" s="132">
        <v>909</v>
      </c>
      <c r="G10212" s="132" t="s">
        <v>20</v>
      </c>
      <c r="H10212" s="132">
        <v>50</v>
      </c>
      <c r="I10212" s="132">
        <v>1</v>
      </c>
      <c r="J10212" s="133">
        <v>1.3</v>
      </c>
      <c r="K10212" s="133">
        <v>0.85</v>
      </c>
      <c r="L10212" s="133">
        <v>1.58</v>
      </c>
      <c r="M10212" s="134" t="str">
        <f t="shared" si="159"/>
        <v>P</v>
      </c>
      <c r="N10212" s="171" t="s">
        <v>10681</v>
      </c>
      <c r="O10212" s="146" t="s">
        <v>1506</v>
      </c>
      <c r="P10212" s="146" t="s">
        <v>9403</v>
      </c>
      <c r="Q10212" s="147" t="s">
        <v>10519</v>
      </c>
      <c r="R10212" s="187">
        <v>4.68</v>
      </c>
    </row>
    <row r="10213" spans="1:18" x14ac:dyDescent="0.25">
      <c r="A10213" s="135">
        <v>1094472</v>
      </c>
      <c r="B10213" s="148" t="s">
        <v>8191</v>
      </c>
      <c r="C10213" s="135">
        <v>24</v>
      </c>
      <c r="D10213" s="135">
        <v>330</v>
      </c>
      <c r="E10213" s="188" t="s">
        <v>21</v>
      </c>
      <c r="F10213" s="135">
        <v>480</v>
      </c>
      <c r="G10213" s="135" t="s">
        <v>20</v>
      </c>
      <c r="H10213" s="135">
        <v>13</v>
      </c>
      <c r="I10213" s="135">
        <v>3</v>
      </c>
      <c r="J10213" s="136">
        <v>2.37</v>
      </c>
      <c r="K10213" s="136">
        <v>1.54</v>
      </c>
      <c r="L10213" s="136">
        <v>0.91</v>
      </c>
      <c r="M10213" s="137" t="str">
        <f t="shared" si="159"/>
        <v>P</v>
      </c>
      <c r="N10213" s="172" t="s">
        <v>10681</v>
      </c>
      <c r="O10213" s="149" t="s">
        <v>1506</v>
      </c>
      <c r="P10213" s="149" t="s">
        <v>9427</v>
      </c>
      <c r="Q10213" s="150" t="s">
        <v>10519</v>
      </c>
      <c r="R10213" s="189">
        <v>6.24</v>
      </c>
    </row>
    <row r="10214" spans="1:18" x14ac:dyDescent="0.25">
      <c r="A10214" s="132">
        <v>1094479</v>
      </c>
      <c r="B10214" s="145" t="s">
        <v>8192</v>
      </c>
      <c r="C10214" s="132">
        <v>1</v>
      </c>
      <c r="D10214" s="132">
        <v>96</v>
      </c>
      <c r="E10214" s="186">
        <v>8</v>
      </c>
      <c r="F10214" s="132">
        <v>144</v>
      </c>
      <c r="G10214" s="132" t="s">
        <v>21</v>
      </c>
      <c r="H10214" s="132" t="s">
        <v>21</v>
      </c>
      <c r="I10214" s="132" t="s">
        <v>21</v>
      </c>
      <c r="J10214" s="133">
        <v>3.1</v>
      </c>
      <c r="K10214" s="133">
        <v>2.3199999999999998</v>
      </c>
      <c r="L10214" s="133">
        <v>1.32</v>
      </c>
      <c r="M10214" s="134" t="str">
        <f t="shared" si="159"/>
        <v>P</v>
      </c>
      <c r="N10214" s="171" t="s">
        <v>10682</v>
      </c>
      <c r="O10214" s="146" t="s">
        <v>1500</v>
      </c>
      <c r="P10214" s="146" t="s">
        <v>9418</v>
      </c>
      <c r="Q10214" s="147" t="s">
        <v>10519</v>
      </c>
      <c r="R10214" s="187">
        <v>5.43</v>
      </c>
    </row>
    <row r="10215" spans="1:18" x14ac:dyDescent="0.25">
      <c r="A10215" s="135">
        <v>1094486</v>
      </c>
      <c r="B10215" s="148" t="s">
        <v>8193</v>
      </c>
      <c r="C10215" s="135">
        <v>1</v>
      </c>
      <c r="D10215" s="135" t="s">
        <v>20</v>
      </c>
      <c r="E10215" s="188" t="s">
        <v>20</v>
      </c>
      <c r="F10215" s="135" t="s">
        <v>20</v>
      </c>
      <c r="G10215" s="135" t="s">
        <v>20</v>
      </c>
      <c r="H10215" s="135" t="s">
        <v>20</v>
      </c>
      <c r="I10215" s="135" t="s">
        <v>20</v>
      </c>
      <c r="J10215" s="136">
        <v>1.7</v>
      </c>
      <c r="K10215" s="136">
        <v>1.7</v>
      </c>
      <c r="L10215" s="136">
        <v>0.24</v>
      </c>
      <c r="M10215" s="137" t="str">
        <f t="shared" si="159"/>
        <v>P</v>
      </c>
      <c r="N10215" s="172" t="s">
        <v>10682</v>
      </c>
      <c r="O10215" s="149" t="s">
        <v>1562</v>
      </c>
      <c r="P10215" s="149" t="s">
        <v>9441</v>
      </c>
      <c r="Q10215" s="150" t="s">
        <v>10519</v>
      </c>
      <c r="R10215" s="189">
        <v>14.552238805970148</v>
      </c>
    </row>
    <row r="10216" spans="1:18" x14ac:dyDescent="0.25">
      <c r="A10216" s="132">
        <v>1094504</v>
      </c>
      <c r="B10216" s="145" t="s">
        <v>9236</v>
      </c>
      <c r="C10216" s="132">
        <v>6</v>
      </c>
      <c r="D10216" s="132">
        <v>540</v>
      </c>
      <c r="E10216" s="186">
        <v>45</v>
      </c>
      <c r="F10216" s="132">
        <v>540</v>
      </c>
      <c r="G10216" s="132" t="s">
        <v>20</v>
      </c>
      <c r="H10216" s="132" t="s">
        <v>20</v>
      </c>
      <c r="I10216" s="132" t="s">
        <v>20</v>
      </c>
      <c r="J10216" s="133">
        <v>2.6</v>
      </c>
      <c r="K10216" s="133">
        <v>1.3</v>
      </c>
      <c r="L10216" s="133">
        <v>0.6</v>
      </c>
      <c r="M10216" s="134" t="str">
        <f t="shared" si="159"/>
        <v>P</v>
      </c>
      <c r="N10216" s="171" t="s">
        <v>10682</v>
      </c>
      <c r="O10216" s="146" t="s">
        <v>1500</v>
      </c>
      <c r="P10216" s="146" t="s">
        <v>9418</v>
      </c>
      <c r="Q10216" s="147" t="s">
        <v>10519</v>
      </c>
      <c r="R10216" s="187">
        <v>3.96</v>
      </c>
    </row>
    <row r="10217" spans="1:18" x14ac:dyDescent="0.25">
      <c r="A10217" s="135">
        <v>1094505</v>
      </c>
      <c r="B10217" s="148" t="s">
        <v>9237</v>
      </c>
      <c r="C10217" s="135">
        <v>6</v>
      </c>
      <c r="D10217" s="135">
        <v>540</v>
      </c>
      <c r="E10217" s="188">
        <v>45</v>
      </c>
      <c r="F10217" s="135">
        <v>540</v>
      </c>
      <c r="G10217" s="135" t="s">
        <v>20</v>
      </c>
      <c r="H10217" s="135" t="s">
        <v>20</v>
      </c>
      <c r="I10217" s="135" t="s">
        <v>20</v>
      </c>
      <c r="J10217" s="136">
        <v>2.6</v>
      </c>
      <c r="K10217" s="136">
        <v>1.3</v>
      </c>
      <c r="L10217" s="136">
        <v>0.6</v>
      </c>
      <c r="M10217" s="137" t="str">
        <f t="shared" si="159"/>
        <v>P</v>
      </c>
      <c r="N10217" s="172" t="s">
        <v>10682</v>
      </c>
      <c r="O10217" s="149" t="s">
        <v>1500</v>
      </c>
      <c r="P10217" s="149" t="s">
        <v>9418</v>
      </c>
      <c r="Q10217" s="150" t="s">
        <v>10519</v>
      </c>
      <c r="R10217" s="189">
        <v>3.9000000000000004</v>
      </c>
    </row>
    <row r="10218" spans="1:18" x14ac:dyDescent="0.25">
      <c r="A10218" s="132">
        <v>1094506</v>
      </c>
      <c r="B10218" s="145" t="s">
        <v>10087</v>
      </c>
      <c r="C10218" s="132">
        <v>6</v>
      </c>
      <c r="D10218" s="132" t="s">
        <v>20</v>
      </c>
      <c r="E10218" s="186">
        <v>12</v>
      </c>
      <c r="F10218" s="132" t="s">
        <v>20</v>
      </c>
      <c r="G10218" s="132" t="s">
        <v>20</v>
      </c>
      <c r="H10218" s="132">
        <v>96</v>
      </c>
      <c r="I10218" s="132">
        <v>2</v>
      </c>
      <c r="J10218" s="133">
        <v>1.5</v>
      </c>
      <c r="K10218" s="133">
        <v>1.4</v>
      </c>
      <c r="L10218" s="133">
        <v>0.25</v>
      </c>
      <c r="M10218" s="134" t="str">
        <f t="shared" si="159"/>
        <v>P</v>
      </c>
      <c r="N10218" s="171" t="s">
        <v>10682</v>
      </c>
      <c r="O10218" s="146" t="s">
        <v>1500</v>
      </c>
      <c r="P10218" s="146" t="s">
        <v>9418</v>
      </c>
      <c r="Q10218" s="147" t="s">
        <v>10519</v>
      </c>
      <c r="R10218" s="187">
        <v>4.5</v>
      </c>
    </row>
    <row r="10219" spans="1:18" x14ac:dyDescent="0.25">
      <c r="A10219" s="135">
        <v>1094515</v>
      </c>
      <c r="B10219" s="148" t="s">
        <v>10088</v>
      </c>
      <c r="C10219" s="135">
        <v>6</v>
      </c>
      <c r="D10219" s="135" t="s">
        <v>20</v>
      </c>
      <c r="E10219" s="188">
        <v>12</v>
      </c>
      <c r="F10219" s="135" t="s">
        <v>20</v>
      </c>
      <c r="G10219" s="135" t="s">
        <v>20</v>
      </c>
      <c r="H10219" s="135">
        <v>144</v>
      </c>
      <c r="I10219" s="135">
        <v>1</v>
      </c>
      <c r="J10219" s="136">
        <v>1.4</v>
      </c>
      <c r="K10219" s="136">
        <v>1.2</v>
      </c>
      <c r="L10219" s="136">
        <v>0.2</v>
      </c>
      <c r="M10219" s="137" t="str">
        <f t="shared" si="159"/>
        <v>P</v>
      </c>
      <c r="N10219" s="172" t="s">
        <v>10682</v>
      </c>
      <c r="O10219" s="149" t="s">
        <v>1500</v>
      </c>
      <c r="P10219" s="149" t="s">
        <v>9418</v>
      </c>
      <c r="Q10219" s="150" t="s">
        <v>10519</v>
      </c>
      <c r="R10219" s="189">
        <v>4.5600000000000005</v>
      </c>
    </row>
    <row r="10220" spans="1:18" x14ac:dyDescent="0.25">
      <c r="A10220" s="132">
        <v>1094518</v>
      </c>
      <c r="B10220" s="145" t="s">
        <v>9238</v>
      </c>
      <c r="C10220" s="132">
        <v>6</v>
      </c>
      <c r="D10220" s="132">
        <v>216</v>
      </c>
      <c r="E10220" s="186">
        <v>18</v>
      </c>
      <c r="F10220" s="132">
        <v>288</v>
      </c>
      <c r="G10220" s="132" t="s">
        <v>20</v>
      </c>
      <c r="H10220" s="132" t="s">
        <v>20</v>
      </c>
      <c r="I10220" s="132" t="s">
        <v>20</v>
      </c>
      <c r="J10220" s="133">
        <v>3.05</v>
      </c>
      <c r="K10220" s="133">
        <v>1.8</v>
      </c>
      <c r="L10220" s="133">
        <v>1.05</v>
      </c>
      <c r="M10220" s="134" t="str">
        <f t="shared" si="159"/>
        <v>P</v>
      </c>
      <c r="N10220" s="171" t="s">
        <v>10682</v>
      </c>
      <c r="O10220" s="146" t="s">
        <v>1500</v>
      </c>
      <c r="P10220" s="146" t="s">
        <v>9418</v>
      </c>
      <c r="Q10220" s="147" t="s">
        <v>10519</v>
      </c>
      <c r="R10220" s="187">
        <v>9.24</v>
      </c>
    </row>
    <row r="10221" spans="1:18" x14ac:dyDescent="0.25">
      <c r="A10221" s="135">
        <v>1094519</v>
      </c>
      <c r="B10221" s="148" t="s">
        <v>9239</v>
      </c>
      <c r="C10221" s="135">
        <v>6</v>
      </c>
      <c r="D10221" s="135">
        <v>216</v>
      </c>
      <c r="E10221" s="188">
        <v>18</v>
      </c>
      <c r="F10221" s="135">
        <v>288</v>
      </c>
      <c r="G10221" s="135" t="s">
        <v>20</v>
      </c>
      <c r="H10221" s="135" t="s">
        <v>20</v>
      </c>
      <c r="I10221" s="135" t="s">
        <v>20</v>
      </c>
      <c r="J10221" s="136">
        <v>2.9</v>
      </c>
      <c r="K10221" s="136">
        <v>1.6</v>
      </c>
      <c r="L10221" s="136">
        <v>1.5</v>
      </c>
      <c r="M10221" s="137" t="str">
        <f t="shared" si="159"/>
        <v>P</v>
      </c>
      <c r="N10221" s="174" t="s">
        <v>10682</v>
      </c>
      <c r="O10221" s="149" t="s">
        <v>1500</v>
      </c>
      <c r="P10221" s="149" t="s">
        <v>9418</v>
      </c>
      <c r="Q10221" s="150" t="s">
        <v>10519</v>
      </c>
      <c r="R10221" s="189">
        <v>9</v>
      </c>
    </row>
    <row r="10222" spans="1:18" x14ac:dyDescent="0.25">
      <c r="A10222" s="132">
        <v>1094528</v>
      </c>
      <c r="B10222" s="145" t="s">
        <v>9240</v>
      </c>
      <c r="C10222" s="132">
        <v>1</v>
      </c>
      <c r="D10222" s="132">
        <v>240</v>
      </c>
      <c r="E10222" s="186">
        <v>4</v>
      </c>
      <c r="F10222" s="132">
        <v>320</v>
      </c>
      <c r="G10222" s="132" t="s">
        <v>20</v>
      </c>
      <c r="H10222" s="132" t="s">
        <v>20</v>
      </c>
      <c r="I10222" s="132" t="s">
        <v>20</v>
      </c>
      <c r="J10222" s="133">
        <v>5</v>
      </c>
      <c r="K10222" s="133">
        <v>0.85</v>
      </c>
      <c r="L10222" s="133">
        <v>0.85</v>
      </c>
      <c r="M10222" s="134" t="str">
        <f t="shared" si="159"/>
        <v>P</v>
      </c>
      <c r="N10222" s="173" t="s">
        <v>10682</v>
      </c>
      <c r="O10222" s="146" t="s">
        <v>1500</v>
      </c>
      <c r="P10222" s="146" t="s">
        <v>9456</v>
      </c>
      <c r="Q10222" s="147" t="s">
        <v>10519</v>
      </c>
      <c r="R10222" s="187">
        <v>11.21</v>
      </c>
    </row>
    <row r="10223" spans="1:18" x14ac:dyDescent="0.25">
      <c r="A10223" s="135">
        <v>1094529</v>
      </c>
      <c r="B10223" s="148" t="s">
        <v>9241</v>
      </c>
      <c r="C10223" s="135">
        <v>30</v>
      </c>
      <c r="D10223" s="135" t="s">
        <v>20</v>
      </c>
      <c r="E10223" s="188">
        <v>100</v>
      </c>
      <c r="F10223" s="135" t="s">
        <v>20</v>
      </c>
      <c r="G10223" s="135">
        <v>400</v>
      </c>
      <c r="H10223" s="135">
        <v>400</v>
      </c>
      <c r="I10223" s="135">
        <v>1</v>
      </c>
      <c r="J10223" s="136">
        <v>0.95</v>
      </c>
      <c r="K10223" s="136">
        <v>0.7</v>
      </c>
      <c r="L10223" s="136">
        <v>0.15</v>
      </c>
      <c r="M10223" s="137" t="str">
        <f t="shared" si="159"/>
        <v>P</v>
      </c>
      <c r="N10223" s="174" t="s">
        <v>10682</v>
      </c>
      <c r="O10223" s="149" t="s">
        <v>1497</v>
      </c>
      <c r="P10223" s="149" t="s">
        <v>9415</v>
      </c>
      <c r="Q10223" s="150" t="s">
        <v>10519</v>
      </c>
      <c r="R10223" s="189">
        <v>1.5</v>
      </c>
    </row>
    <row r="10224" spans="1:18" x14ac:dyDescent="0.25">
      <c r="A10224" s="132">
        <v>1094531</v>
      </c>
      <c r="B10224" s="145" t="s">
        <v>837</v>
      </c>
      <c r="C10224" s="132">
        <v>8</v>
      </c>
      <c r="D10224" s="132">
        <v>462</v>
      </c>
      <c r="E10224" s="186" t="s">
        <v>21</v>
      </c>
      <c r="F10224" s="132">
        <v>756</v>
      </c>
      <c r="G10224" s="132" t="s">
        <v>20</v>
      </c>
      <c r="H10224" s="132">
        <v>120</v>
      </c>
      <c r="I10224" s="132">
        <v>1</v>
      </c>
      <c r="J10224" s="133">
        <v>1.71</v>
      </c>
      <c r="K10224" s="133">
        <v>1.62</v>
      </c>
      <c r="L10224" s="133">
        <v>0.83</v>
      </c>
      <c r="M10224" s="134" t="str">
        <f t="shared" si="159"/>
        <v>P</v>
      </c>
      <c r="N10224" s="173" t="s">
        <v>10681</v>
      </c>
      <c r="O10224" s="146" t="s">
        <v>1578</v>
      </c>
      <c r="P10224" s="146" t="s">
        <v>10582</v>
      </c>
      <c r="Q10224" s="147" t="s">
        <v>10519</v>
      </c>
      <c r="R10224" s="187">
        <v>3.76</v>
      </c>
    </row>
    <row r="10225" spans="1:18" x14ac:dyDescent="0.25">
      <c r="A10225" s="135">
        <v>1094534</v>
      </c>
      <c r="B10225" s="148" t="s">
        <v>812</v>
      </c>
      <c r="C10225" s="135">
        <v>8</v>
      </c>
      <c r="D10225" s="135">
        <v>250</v>
      </c>
      <c r="E10225" s="188" t="s">
        <v>21</v>
      </c>
      <c r="F10225" s="135" t="s">
        <v>20</v>
      </c>
      <c r="G10225" s="135" t="s">
        <v>20</v>
      </c>
      <c r="H10225" s="135">
        <v>32</v>
      </c>
      <c r="I10225" s="135">
        <v>1</v>
      </c>
      <c r="J10225" s="136">
        <v>2.14</v>
      </c>
      <c r="K10225" s="136">
        <v>1.88</v>
      </c>
      <c r="L10225" s="136">
        <v>0.87</v>
      </c>
      <c r="M10225" s="137" t="str">
        <f t="shared" si="159"/>
        <v>P</v>
      </c>
      <c r="N10225" s="174" t="s">
        <v>10681</v>
      </c>
      <c r="O10225" s="149" t="s">
        <v>1578</v>
      </c>
      <c r="P10225" s="149" t="s">
        <v>10582</v>
      </c>
      <c r="Q10225" s="150" t="s">
        <v>10519</v>
      </c>
      <c r="R10225" s="189">
        <v>7.2</v>
      </c>
    </row>
    <row r="10226" spans="1:18" x14ac:dyDescent="0.25">
      <c r="A10226" s="132">
        <v>1094535</v>
      </c>
      <c r="B10226" s="145" t="s">
        <v>814</v>
      </c>
      <c r="C10226" s="132">
        <v>8</v>
      </c>
      <c r="D10226" s="132">
        <v>250</v>
      </c>
      <c r="E10226" s="186" t="s">
        <v>21</v>
      </c>
      <c r="F10226" s="132">
        <v>450</v>
      </c>
      <c r="G10226" s="132" t="s">
        <v>20</v>
      </c>
      <c r="H10226" s="132" t="s">
        <v>20</v>
      </c>
      <c r="I10226" s="132" t="s">
        <v>20</v>
      </c>
      <c r="J10226" s="133">
        <v>2.1800000000000002</v>
      </c>
      <c r="K10226" s="133">
        <v>1.92</v>
      </c>
      <c r="L10226" s="133">
        <v>0.92</v>
      </c>
      <c r="M10226" s="134" t="str">
        <f t="shared" si="159"/>
        <v>P</v>
      </c>
      <c r="N10226" s="173" t="s">
        <v>10681</v>
      </c>
      <c r="O10226" s="146" t="s">
        <v>1578</v>
      </c>
      <c r="P10226" s="146" t="s">
        <v>10582</v>
      </c>
      <c r="Q10226" s="147" t="s">
        <v>10519</v>
      </c>
      <c r="R10226" s="187">
        <v>7.36</v>
      </c>
    </row>
    <row r="10227" spans="1:18" x14ac:dyDescent="0.25">
      <c r="A10227" s="135">
        <v>1094536</v>
      </c>
      <c r="B10227" s="148" t="s">
        <v>430</v>
      </c>
      <c r="C10227" s="135">
        <v>6</v>
      </c>
      <c r="D10227" s="135" t="s">
        <v>20</v>
      </c>
      <c r="E10227" s="188" t="s">
        <v>20</v>
      </c>
      <c r="F10227" s="135" t="s">
        <v>20</v>
      </c>
      <c r="G10227" s="135" t="s">
        <v>20</v>
      </c>
      <c r="H10227" s="135" t="s">
        <v>20</v>
      </c>
      <c r="I10227" s="135" t="s">
        <v>20</v>
      </c>
      <c r="J10227" s="136">
        <v>1.4</v>
      </c>
      <c r="K10227" s="136">
        <v>0.91</v>
      </c>
      <c r="L10227" s="136">
        <v>0.91</v>
      </c>
      <c r="M10227" s="137" t="str">
        <f t="shared" si="159"/>
        <v>P</v>
      </c>
      <c r="N10227" s="174" t="s">
        <v>10681</v>
      </c>
      <c r="O10227" s="149" t="s">
        <v>1578</v>
      </c>
      <c r="P10227" s="149" t="s">
        <v>10582</v>
      </c>
      <c r="Q10227" s="150" t="s">
        <v>10106</v>
      </c>
      <c r="R10227" s="189">
        <v>3.4909090909090907</v>
      </c>
    </row>
    <row r="10228" spans="1:18" x14ac:dyDescent="0.25">
      <c r="A10228" s="132">
        <v>1094537</v>
      </c>
      <c r="B10228" s="145" t="s">
        <v>93</v>
      </c>
      <c r="C10228" s="132">
        <v>8</v>
      </c>
      <c r="D10228" s="132">
        <v>250</v>
      </c>
      <c r="E10228" s="186" t="s">
        <v>21</v>
      </c>
      <c r="F10228" s="132">
        <v>375</v>
      </c>
      <c r="G10228" s="132" t="s">
        <v>20</v>
      </c>
      <c r="H10228" s="132">
        <v>24</v>
      </c>
      <c r="I10228" s="132">
        <v>1</v>
      </c>
      <c r="J10228" s="133">
        <v>2.19</v>
      </c>
      <c r="K10228" s="133">
        <v>1.92</v>
      </c>
      <c r="L10228" s="133">
        <v>0.9</v>
      </c>
      <c r="M10228" s="134" t="str">
        <f t="shared" si="159"/>
        <v>P</v>
      </c>
      <c r="N10228" s="173" t="s">
        <v>10681</v>
      </c>
      <c r="O10228" s="146" t="s">
        <v>1578</v>
      </c>
      <c r="P10228" s="146" t="s">
        <v>10582</v>
      </c>
      <c r="Q10228" s="147" t="s">
        <v>10519</v>
      </c>
      <c r="R10228" s="187">
        <v>6.56</v>
      </c>
    </row>
    <row r="10229" spans="1:18" x14ac:dyDescent="0.25">
      <c r="A10229" s="135">
        <v>1094538</v>
      </c>
      <c r="B10229" s="148" t="s">
        <v>1067</v>
      </c>
      <c r="C10229" s="135">
        <v>3</v>
      </c>
      <c r="D10229" s="135">
        <v>756</v>
      </c>
      <c r="E10229" s="188">
        <v>12</v>
      </c>
      <c r="F10229" s="135">
        <v>1080</v>
      </c>
      <c r="G10229" s="135" t="s">
        <v>20</v>
      </c>
      <c r="H10229" s="135" t="s">
        <v>20</v>
      </c>
      <c r="I10229" s="135" t="s">
        <v>20</v>
      </c>
      <c r="J10229" s="136">
        <v>1.46</v>
      </c>
      <c r="K10229" s="136">
        <v>0.51</v>
      </c>
      <c r="L10229" s="136">
        <v>1.29</v>
      </c>
      <c r="M10229" s="137" t="str">
        <f t="shared" si="159"/>
        <v>P</v>
      </c>
      <c r="N10229" s="174" t="s">
        <v>10681</v>
      </c>
      <c r="O10229" s="149" t="s">
        <v>1578</v>
      </c>
      <c r="P10229" s="149" t="s">
        <v>10582</v>
      </c>
      <c r="Q10229" s="150" t="s">
        <v>10519</v>
      </c>
      <c r="R10229" s="189">
        <v>4.08</v>
      </c>
    </row>
    <row r="10230" spans="1:18" x14ac:dyDescent="0.25">
      <c r="A10230" s="132">
        <v>1094539</v>
      </c>
      <c r="B10230" s="145" t="s">
        <v>45</v>
      </c>
      <c r="C10230" s="132">
        <v>6</v>
      </c>
      <c r="D10230" s="132">
        <v>480</v>
      </c>
      <c r="E10230" s="186">
        <v>12</v>
      </c>
      <c r="F10230" s="132">
        <v>720</v>
      </c>
      <c r="G10230" s="132">
        <v>48</v>
      </c>
      <c r="H10230" s="132">
        <v>60</v>
      </c>
      <c r="I10230" s="132">
        <v>1</v>
      </c>
      <c r="J10230" s="133">
        <v>1.41</v>
      </c>
      <c r="K10230" s="133">
        <v>0.95</v>
      </c>
      <c r="L10230" s="133">
        <v>0.9</v>
      </c>
      <c r="M10230" s="134" t="str">
        <f t="shared" si="159"/>
        <v>P</v>
      </c>
      <c r="N10230" s="173" t="s">
        <v>10681</v>
      </c>
      <c r="O10230" s="146" t="s">
        <v>1578</v>
      </c>
      <c r="P10230" s="146" t="s">
        <v>10582</v>
      </c>
      <c r="Q10230" s="147" t="s">
        <v>10106</v>
      </c>
      <c r="R10230" s="187">
        <v>2.94</v>
      </c>
    </row>
    <row r="10231" spans="1:18" x14ac:dyDescent="0.25">
      <c r="A10231" s="135">
        <v>1094540</v>
      </c>
      <c r="B10231" s="148" t="s">
        <v>494</v>
      </c>
      <c r="C10231" s="135">
        <v>3</v>
      </c>
      <c r="D10231" s="135">
        <v>756</v>
      </c>
      <c r="E10231" s="188">
        <v>12</v>
      </c>
      <c r="F10231" s="135">
        <v>1080</v>
      </c>
      <c r="G10231" s="135" t="s">
        <v>20</v>
      </c>
      <c r="H10231" s="135" t="s">
        <v>20</v>
      </c>
      <c r="I10231" s="135" t="s">
        <v>20</v>
      </c>
      <c r="J10231" s="136">
        <v>1.47</v>
      </c>
      <c r="K10231" s="136">
        <v>1.27</v>
      </c>
      <c r="L10231" s="136">
        <v>0.5</v>
      </c>
      <c r="M10231" s="137" t="str">
        <f t="shared" si="159"/>
        <v>P</v>
      </c>
      <c r="N10231" s="174" t="s">
        <v>10681</v>
      </c>
      <c r="O10231" s="149" t="s">
        <v>1578</v>
      </c>
      <c r="P10231" s="149" t="s">
        <v>10582</v>
      </c>
      <c r="Q10231" s="150" t="s">
        <v>10519</v>
      </c>
      <c r="R10231" s="189">
        <v>5.67</v>
      </c>
    </row>
    <row r="10232" spans="1:18" x14ac:dyDescent="0.25">
      <c r="A10232" s="132">
        <v>1094541</v>
      </c>
      <c r="B10232" s="145" t="s">
        <v>3954</v>
      </c>
      <c r="C10232" s="132">
        <v>50</v>
      </c>
      <c r="D10232" s="132" t="s">
        <v>20</v>
      </c>
      <c r="E10232" s="186" t="s">
        <v>20</v>
      </c>
      <c r="F10232" s="132" t="s">
        <v>20</v>
      </c>
      <c r="G10232" s="132" t="s">
        <v>20</v>
      </c>
      <c r="H10232" s="132" t="s">
        <v>20</v>
      </c>
      <c r="I10232" s="132" t="s">
        <v>20</v>
      </c>
      <c r="J10232" s="133">
        <v>2.85</v>
      </c>
      <c r="K10232" s="133">
        <v>1.35</v>
      </c>
      <c r="L10232" s="133">
        <v>0.98</v>
      </c>
      <c r="M10232" s="134" t="str">
        <f t="shared" si="159"/>
        <v>P</v>
      </c>
      <c r="N10232" s="173" t="s">
        <v>10681</v>
      </c>
      <c r="O10232" s="146" t="s">
        <v>1578</v>
      </c>
      <c r="P10232" s="146" t="s">
        <v>10582</v>
      </c>
      <c r="Q10232" s="147" t="s">
        <v>10519</v>
      </c>
      <c r="R10232" s="187">
        <v>37.372727272727275</v>
      </c>
    </row>
    <row r="10233" spans="1:18" x14ac:dyDescent="0.25">
      <c r="A10233" s="135">
        <v>1094542</v>
      </c>
      <c r="B10233" s="148" t="s">
        <v>230</v>
      </c>
      <c r="C10233" s="135">
        <v>6</v>
      </c>
      <c r="D10233" s="135">
        <v>672</v>
      </c>
      <c r="E10233" s="188" t="s">
        <v>21</v>
      </c>
      <c r="F10233" s="135">
        <v>1232</v>
      </c>
      <c r="G10233" s="135" t="s">
        <v>20</v>
      </c>
      <c r="H10233" s="135" t="s">
        <v>20</v>
      </c>
      <c r="I10233" s="135" t="s">
        <v>20</v>
      </c>
      <c r="J10233" s="136">
        <v>1.17</v>
      </c>
      <c r="K10233" s="136">
        <v>0.78</v>
      </c>
      <c r="L10233" s="136">
        <v>1.26</v>
      </c>
      <c r="M10233" s="137" t="str">
        <f t="shared" si="159"/>
        <v>P</v>
      </c>
      <c r="N10233" s="174" t="s">
        <v>10681</v>
      </c>
      <c r="O10233" s="149" t="s">
        <v>1578</v>
      </c>
      <c r="P10233" s="149" t="s">
        <v>10582</v>
      </c>
      <c r="Q10233" s="150" t="s">
        <v>10519</v>
      </c>
      <c r="R10233" s="189">
        <v>6.84</v>
      </c>
    </row>
    <row r="10234" spans="1:18" x14ac:dyDescent="0.25">
      <c r="A10234" s="132">
        <v>1094544</v>
      </c>
      <c r="B10234" s="145" t="s">
        <v>229</v>
      </c>
      <c r="C10234" s="132">
        <v>6</v>
      </c>
      <c r="D10234" s="132">
        <v>672</v>
      </c>
      <c r="E10234" s="186" t="s">
        <v>21</v>
      </c>
      <c r="F10234" s="132">
        <v>1232</v>
      </c>
      <c r="G10234" s="132" t="s">
        <v>20</v>
      </c>
      <c r="H10234" s="132" t="s">
        <v>20</v>
      </c>
      <c r="I10234" s="132" t="s">
        <v>20</v>
      </c>
      <c r="J10234" s="133">
        <v>1.17</v>
      </c>
      <c r="K10234" s="133">
        <v>0.78</v>
      </c>
      <c r="L10234" s="133">
        <v>1.26</v>
      </c>
      <c r="M10234" s="134" t="str">
        <f t="shared" si="159"/>
        <v>P</v>
      </c>
      <c r="N10234" s="173" t="s">
        <v>10681</v>
      </c>
      <c r="O10234" s="146" t="s">
        <v>1578</v>
      </c>
      <c r="P10234" s="146" t="s">
        <v>10582</v>
      </c>
      <c r="Q10234" s="147" t="s">
        <v>10519</v>
      </c>
      <c r="R10234" s="187">
        <v>6.7799999999999994</v>
      </c>
    </row>
    <row r="10235" spans="1:18" x14ac:dyDescent="0.25">
      <c r="A10235" s="135">
        <v>1094545</v>
      </c>
      <c r="B10235" s="148" t="s">
        <v>830</v>
      </c>
      <c r="C10235" s="135">
        <v>15</v>
      </c>
      <c r="D10235" s="135">
        <v>832</v>
      </c>
      <c r="E10235" s="188" t="s">
        <v>21</v>
      </c>
      <c r="F10235" s="135">
        <v>1152</v>
      </c>
      <c r="G10235" s="135" t="s">
        <v>20</v>
      </c>
      <c r="H10235" s="135" t="s">
        <v>20</v>
      </c>
      <c r="I10235" s="135" t="s">
        <v>20</v>
      </c>
      <c r="J10235" s="136">
        <v>1.44</v>
      </c>
      <c r="K10235" s="136">
        <v>1.22</v>
      </c>
      <c r="L10235" s="136">
        <v>0.82</v>
      </c>
      <c r="M10235" s="137" t="str">
        <f t="shared" si="159"/>
        <v>P</v>
      </c>
      <c r="N10235" s="174" t="s">
        <v>10681</v>
      </c>
      <c r="O10235" s="149" t="s">
        <v>1578</v>
      </c>
      <c r="P10235" s="149" t="s">
        <v>10582</v>
      </c>
      <c r="Q10235" s="150" t="s">
        <v>10519</v>
      </c>
      <c r="R10235" s="189">
        <v>4.6500000000000004</v>
      </c>
    </row>
    <row r="10236" spans="1:18" x14ac:dyDescent="0.25">
      <c r="A10236" s="132">
        <v>1094546</v>
      </c>
      <c r="B10236" s="145" t="s">
        <v>839</v>
      </c>
      <c r="C10236" s="132">
        <v>8</v>
      </c>
      <c r="D10236" s="132">
        <v>462</v>
      </c>
      <c r="E10236" s="186" t="s">
        <v>21</v>
      </c>
      <c r="F10236" s="132">
        <v>714</v>
      </c>
      <c r="G10236" s="132" t="s">
        <v>20</v>
      </c>
      <c r="H10236" s="132" t="s">
        <v>20</v>
      </c>
      <c r="I10236" s="132" t="s">
        <v>20</v>
      </c>
      <c r="J10236" s="133">
        <v>1.69</v>
      </c>
      <c r="K10236" s="133">
        <v>1.62</v>
      </c>
      <c r="L10236" s="133">
        <v>0.83</v>
      </c>
      <c r="M10236" s="134" t="str">
        <f t="shared" si="159"/>
        <v>P</v>
      </c>
      <c r="N10236" s="173" t="s">
        <v>10681</v>
      </c>
      <c r="O10236" s="146" t="s">
        <v>1578</v>
      </c>
      <c r="P10236" s="146" t="s">
        <v>10582</v>
      </c>
      <c r="Q10236" s="147" t="s">
        <v>10519</v>
      </c>
      <c r="R10236" s="187">
        <v>4.24</v>
      </c>
    </row>
    <row r="10237" spans="1:18" x14ac:dyDescent="0.25">
      <c r="A10237" s="135">
        <v>1094547</v>
      </c>
      <c r="B10237" s="148" t="s">
        <v>986</v>
      </c>
      <c r="C10237" s="135">
        <v>8</v>
      </c>
      <c r="D10237" s="135">
        <v>462</v>
      </c>
      <c r="E10237" s="188" t="s">
        <v>21</v>
      </c>
      <c r="F10237" s="135">
        <v>714</v>
      </c>
      <c r="G10237" s="135" t="s">
        <v>20</v>
      </c>
      <c r="H10237" s="135" t="s">
        <v>20</v>
      </c>
      <c r="I10237" s="135" t="s">
        <v>20</v>
      </c>
      <c r="J10237" s="136">
        <v>1.63</v>
      </c>
      <c r="K10237" s="136">
        <v>1.68</v>
      </c>
      <c r="L10237" s="136">
        <v>0.84</v>
      </c>
      <c r="M10237" s="137" t="str">
        <f t="shared" si="159"/>
        <v>P</v>
      </c>
      <c r="N10237" s="174" t="s">
        <v>10681</v>
      </c>
      <c r="O10237" s="149" t="s">
        <v>1578</v>
      </c>
      <c r="P10237" s="149" t="s">
        <v>10582</v>
      </c>
      <c r="Q10237" s="150" t="s">
        <v>10519</v>
      </c>
      <c r="R10237" s="189">
        <v>9.44</v>
      </c>
    </row>
    <row r="10238" spans="1:18" x14ac:dyDescent="0.25">
      <c r="A10238" s="132">
        <v>1094560</v>
      </c>
      <c r="B10238" s="145" t="s">
        <v>8194</v>
      </c>
      <c r="C10238" s="132">
        <v>12</v>
      </c>
      <c r="D10238" s="132">
        <v>360</v>
      </c>
      <c r="E10238" s="186" t="s">
        <v>21</v>
      </c>
      <c r="F10238" s="132">
        <v>468</v>
      </c>
      <c r="G10238" s="132">
        <v>28</v>
      </c>
      <c r="H10238" s="132">
        <v>32</v>
      </c>
      <c r="I10238" s="132">
        <v>2</v>
      </c>
      <c r="J10238" s="133">
        <v>2.4</v>
      </c>
      <c r="K10238" s="133">
        <v>1.22</v>
      </c>
      <c r="L10238" s="133">
        <v>1.06</v>
      </c>
      <c r="M10238" s="134" t="str">
        <f t="shared" si="159"/>
        <v>P</v>
      </c>
      <c r="N10238" s="173" t="s">
        <v>10681</v>
      </c>
      <c r="O10238" s="146" t="s">
        <v>1506</v>
      </c>
      <c r="P10238" s="146" t="s">
        <v>9409</v>
      </c>
      <c r="Q10238" s="147" t="s">
        <v>10519</v>
      </c>
      <c r="R10238" s="187">
        <v>3.24</v>
      </c>
    </row>
    <row r="10239" spans="1:18" x14ac:dyDescent="0.25">
      <c r="A10239" s="135">
        <v>1094561</v>
      </c>
      <c r="B10239" s="148" t="s">
        <v>8195</v>
      </c>
      <c r="C10239" s="135">
        <v>12</v>
      </c>
      <c r="D10239" s="135">
        <v>360</v>
      </c>
      <c r="E10239" s="188" t="s">
        <v>21</v>
      </c>
      <c r="F10239" s="135">
        <v>468</v>
      </c>
      <c r="G10239" s="135">
        <v>28</v>
      </c>
      <c r="H10239" s="135">
        <v>32</v>
      </c>
      <c r="I10239" s="135">
        <v>2</v>
      </c>
      <c r="J10239" s="136">
        <v>2.4300000000000002</v>
      </c>
      <c r="K10239" s="136">
        <v>1.24</v>
      </c>
      <c r="L10239" s="136">
        <v>1.1359999999999999</v>
      </c>
      <c r="M10239" s="137" t="str">
        <f t="shared" si="159"/>
        <v>P</v>
      </c>
      <c r="N10239" s="174" t="s">
        <v>10681</v>
      </c>
      <c r="O10239" s="149" t="s">
        <v>1506</v>
      </c>
      <c r="P10239" s="149" t="s">
        <v>9409</v>
      </c>
      <c r="Q10239" s="150" t="s">
        <v>10519</v>
      </c>
      <c r="R10239" s="189">
        <v>3.24</v>
      </c>
    </row>
    <row r="10240" spans="1:18" x14ac:dyDescent="0.25">
      <c r="A10240" s="132">
        <v>1094562</v>
      </c>
      <c r="B10240" s="145" t="s">
        <v>5143</v>
      </c>
      <c r="C10240" s="132">
        <v>12</v>
      </c>
      <c r="D10240" s="132">
        <v>360</v>
      </c>
      <c r="E10240" s="186" t="s">
        <v>21</v>
      </c>
      <c r="F10240" s="132">
        <v>468</v>
      </c>
      <c r="G10240" s="132">
        <v>28</v>
      </c>
      <c r="H10240" s="132">
        <v>32</v>
      </c>
      <c r="I10240" s="132">
        <v>2</v>
      </c>
      <c r="J10240" s="133">
        <v>2.4</v>
      </c>
      <c r="K10240" s="133">
        <v>1.22</v>
      </c>
      <c r="L10240" s="133">
        <v>1.08</v>
      </c>
      <c r="M10240" s="134" t="str">
        <f t="shared" si="159"/>
        <v>P</v>
      </c>
      <c r="N10240" s="173" t="s">
        <v>10681</v>
      </c>
      <c r="O10240" s="146" t="s">
        <v>1506</v>
      </c>
      <c r="P10240" s="146" t="s">
        <v>9409</v>
      </c>
      <c r="Q10240" s="147" t="s">
        <v>10519</v>
      </c>
      <c r="R10240" s="187">
        <v>3.3600000000000003</v>
      </c>
    </row>
    <row r="10241" spans="1:18" x14ac:dyDescent="0.25">
      <c r="A10241" s="135">
        <v>1094563</v>
      </c>
      <c r="B10241" s="148" t="s">
        <v>5144</v>
      </c>
      <c r="C10241" s="135">
        <v>12</v>
      </c>
      <c r="D10241" s="135">
        <v>360</v>
      </c>
      <c r="E10241" s="188" t="s">
        <v>21</v>
      </c>
      <c r="F10241" s="135">
        <v>468</v>
      </c>
      <c r="G10241" s="135">
        <v>28</v>
      </c>
      <c r="H10241" s="135">
        <v>32</v>
      </c>
      <c r="I10241" s="135">
        <v>2</v>
      </c>
      <c r="J10241" s="136">
        <v>2.42</v>
      </c>
      <c r="K10241" s="136">
        <v>1.24</v>
      </c>
      <c r="L10241" s="136">
        <v>1.02</v>
      </c>
      <c r="M10241" s="137" t="str">
        <f t="shared" si="159"/>
        <v>P</v>
      </c>
      <c r="N10241" s="174" t="s">
        <v>10681</v>
      </c>
      <c r="O10241" s="149" t="s">
        <v>1506</v>
      </c>
      <c r="P10241" s="149" t="s">
        <v>9409</v>
      </c>
      <c r="Q10241" s="150" t="s">
        <v>10519</v>
      </c>
      <c r="R10241" s="189">
        <v>3.3600000000000003</v>
      </c>
    </row>
    <row r="10242" spans="1:18" x14ac:dyDescent="0.25">
      <c r="A10242" s="132">
        <v>1094564</v>
      </c>
      <c r="B10242" s="145" t="s">
        <v>5145</v>
      </c>
      <c r="C10242" s="132">
        <v>12</v>
      </c>
      <c r="D10242" s="132">
        <v>360</v>
      </c>
      <c r="E10242" s="186" t="s">
        <v>21</v>
      </c>
      <c r="F10242" s="132">
        <v>468</v>
      </c>
      <c r="G10242" s="132">
        <v>28</v>
      </c>
      <c r="H10242" s="132">
        <v>32</v>
      </c>
      <c r="I10242" s="132">
        <v>2</v>
      </c>
      <c r="J10242" s="133">
        <v>2.4300000000000002</v>
      </c>
      <c r="K10242" s="133">
        <v>1.24</v>
      </c>
      <c r="L10242" s="133">
        <v>1.1359999999999999</v>
      </c>
      <c r="M10242" s="134" t="str">
        <f t="shared" ref="M10242:M10305" si="160">HYPERLINK(CONCATENATE("T:\Distribution Centre\RDC Department Shared\Cubiscan photos","\",A10242,"-pac.jpg"),"P")</f>
        <v>P</v>
      </c>
      <c r="N10242" s="173" t="s">
        <v>10681</v>
      </c>
      <c r="O10242" s="146" t="s">
        <v>1506</v>
      </c>
      <c r="P10242" s="146" t="s">
        <v>9409</v>
      </c>
      <c r="Q10242" s="147" t="s">
        <v>10519</v>
      </c>
      <c r="R10242" s="187">
        <v>3.12</v>
      </c>
    </row>
    <row r="10243" spans="1:18" x14ac:dyDescent="0.25">
      <c r="A10243" s="135">
        <v>1094565</v>
      </c>
      <c r="B10243" s="148" t="s">
        <v>5146</v>
      </c>
      <c r="C10243" s="135">
        <v>12</v>
      </c>
      <c r="D10243" s="135">
        <v>360</v>
      </c>
      <c r="E10243" s="188" t="s">
        <v>21</v>
      </c>
      <c r="F10243" s="135">
        <v>468</v>
      </c>
      <c r="G10243" s="135">
        <v>28</v>
      </c>
      <c r="H10243" s="135">
        <v>32</v>
      </c>
      <c r="I10243" s="135">
        <v>2</v>
      </c>
      <c r="J10243" s="136">
        <v>2.4300000000000002</v>
      </c>
      <c r="K10243" s="136">
        <v>1.24</v>
      </c>
      <c r="L10243" s="136">
        <v>1.1359999999999999</v>
      </c>
      <c r="M10243" s="137" t="str">
        <f t="shared" si="160"/>
        <v>P</v>
      </c>
      <c r="N10243" s="174" t="s">
        <v>10681</v>
      </c>
      <c r="O10243" s="149" t="s">
        <v>1506</v>
      </c>
      <c r="P10243" s="149" t="s">
        <v>9409</v>
      </c>
      <c r="Q10243" s="150" t="s">
        <v>10519</v>
      </c>
      <c r="R10243" s="189">
        <v>3.24</v>
      </c>
    </row>
    <row r="10244" spans="1:18" x14ac:dyDescent="0.25">
      <c r="A10244" s="132">
        <v>1094567</v>
      </c>
      <c r="B10244" s="145" t="s">
        <v>8196</v>
      </c>
      <c r="C10244" s="132">
        <v>12</v>
      </c>
      <c r="D10244" s="132">
        <v>360</v>
      </c>
      <c r="E10244" s="186" t="s">
        <v>21</v>
      </c>
      <c r="F10244" s="132">
        <v>468</v>
      </c>
      <c r="G10244" s="132">
        <v>28</v>
      </c>
      <c r="H10244" s="132">
        <v>32</v>
      </c>
      <c r="I10244" s="132">
        <v>2</v>
      </c>
      <c r="J10244" s="133">
        <v>2.4300000000000002</v>
      </c>
      <c r="K10244" s="133">
        <v>1.24</v>
      </c>
      <c r="L10244" s="133">
        <v>1.1359999999999999</v>
      </c>
      <c r="M10244" s="134" t="str">
        <f t="shared" si="160"/>
        <v>P</v>
      </c>
      <c r="N10244" s="173" t="s">
        <v>10681</v>
      </c>
      <c r="O10244" s="146" t="s">
        <v>1506</v>
      </c>
      <c r="P10244" s="146" t="s">
        <v>9409</v>
      </c>
      <c r="Q10244" s="147" t="s">
        <v>10519</v>
      </c>
      <c r="R10244" s="187">
        <v>3.96</v>
      </c>
    </row>
    <row r="10245" spans="1:18" x14ac:dyDescent="0.25">
      <c r="A10245" s="135">
        <v>1094568</v>
      </c>
      <c r="B10245" s="148" t="s">
        <v>6942</v>
      </c>
      <c r="C10245" s="135">
        <v>12</v>
      </c>
      <c r="D10245" s="135">
        <v>360</v>
      </c>
      <c r="E10245" s="188" t="s">
        <v>21</v>
      </c>
      <c r="F10245" s="135">
        <v>468</v>
      </c>
      <c r="G10245" s="135">
        <v>28</v>
      </c>
      <c r="H10245" s="135">
        <v>32</v>
      </c>
      <c r="I10245" s="135">
        <v>2</v>
      </c>
      <c r="J10245" s="136">
        <v>2.4300000000000002</v>
      </c>
      <c r="K10245" s="136">
        <v>1.24</v>
      </c>
      <c r="L10245" s="136">
        <v>1.1359999999999999</v>
      </c>
      <c r="M10245" s="137" t="str">
        <f t="shared" si="160"/>
        <v>P</v>
      </c>
      <c r="N10245" s="174" t="s">
        <v>10681</v>
      </c>
      <c r="O10245" s="149" t="s">
        <v>1818</v>
      </c>
      <c r="P10245" s="149" t="s">
        <v>9568</v>
      </c>
      <c r="Q10245" s="150" t="s">
        <v>10519</v>
      </c>
      <c r="R10245" s="189">
        <v>3.7199999999999998</v>
      </c>
    </row>
    <row r="10246" spans="1:18" x14ac:dyDescent="0.25">
      <c r="A10246" s="132">
        <v>1094575</v>
      </c>
      <c r="B10246" s="145" t="s">
        <v>8197</v>
      </c>
      <c r="C10246" s="132">
        <v>3</v>
      </c>
      <c r="D10246" s="132">
        <v>2880</v>
      </c>
      <c r="E10246" s="186">
        <v>24</v>
      </c>
      <c r="F10246" s="132">
        <v>3600</v>
      </c>
      <c r="G10246" s="132">
        <v>168</v>
      </c>
      <c r="H10246" s="132">
        <v>192</v>
      </c>
      <c r="I10246" s="132">
        <v>2</v>
      </c>
      <c r="J10246" s="133">
        <v>1.4079999999999999</v>
      </c>
      <c r="K10246" s="133">
        <v>0.38900000000000001</v>
      </c>
      <c r="L10246" s="133">
        <v>0.59</v>
      </c>
      <c r="M10246" s="134" t="str">
        <f t="shared" si="160"/>
        <v>P</v>
      </c>
      <c r="N10246" s="173" t="s">
        <v>10681</v>
      </c>
      <c r="O10246" s="146" t="s">
        <v>1506</v>
      </c>
      <c r="P10246" s="146" t="s">
        <v>9409</v>
      </c>
      <c r="Q10246" s="147" t="s">
        <v>10106</v>
      </c>
      <c r="R10246" s="187">
        <v>2.8499999999999996</v>
      </c>
    </row>
    <row r="10247" spans="1:18" x14ac:dyDescent="0.25">
      <c r="A10247" s="135">
        <v>1094585</v>
      </c>
      <c r="B10247" s="148" t="s">
        <v>981</v>
      </c>
      <c r="C10247" s="135">
        <v>3</v>
      </c>
      <c r="D10247" s="135">
        <v>7680</v>
      </c>
      <c r="E10247" s="188">
        <v>24</v>
      </c>
      <c r="F10247" s="135">
        <v>9600</v>
      </c>
      <c r="G10247" s="135">
        <v>168</v>
      </c>
      <c r="H10247" s="135" t="s">
        <v>20</v>
      </c>
      <c r="I10247" s="135">
        <v>1</v>
      </c>
      <c r="J10247" s="136">
        <v>1.28</v>
      </c>
      <c r="K10247" s="136">
        <v>0.56000000000000005</v>
      </c>
      <c r="L10247" s="136">
        <v>0.2</v>
      </c>
      <c r="M10247" s="137" t="str">
        <f t="shared" si="160"/>
        <v>P</v>
      </c>
      <c r="N10247" s="174" t="s">
        <v>10681</v>
      </c>
      <c r="O10247" s="149" t="s">
        <v>1506</v>
      </c>
      <c r="P10247" s="149" t="s">
        <v>10455</v>
      </c>
      <c r="Q10247" s="150" t="s">
        <v>10519</v>
      </c>
      <c r="R10247" s="189">
        <v>2.37</v>
      </c>
    </row>
    <row r="10248" spans="1:18" x14ac:dyDescent="0.25">
      <c r="A10248" s="132">
        <v>1094586</v>
      </c>
      <c r="B10248" s="145" t="s">
        <v>8198</v>
      </c>
      <c r="C10248" s="132">
        <v>3</v>
      </c>
      <c r="D10248" s="132">
        <v>7680</v>
      </c>
      <c r="E10248" s="186">
        <v>24</v>
      </c>
      <c r="F10248" s="132">
        <v>9600</v>
      </c>
      <c r="G10248" s="132">
        <v>168</v>
      </c>
      <c r="H10248" s="132">
        <v>384</v>
      </c>
      <c r="I10248" s="132">
        <v>1</v>
      </c>
      <c r="J10248" s="133">
        <v>1.23</v>
      </c>
      <c r="K10248" s="133">
        <v>0.55000000000000004</v>
      </c>
      <c r="L10248" s="133">
        <v>0.23</v>
      </c>
      <c r="M10248" s="134" t="str">
        <f t="shared" si="160"/>
        <v>P</v>
      </c>
      <c r="N10248" s="173" t="s">
        <v>10681</v>
      </c>
      <c r="O10248" s="146" t="s">
        <v>1506</v>
      </c>
      <c r="P10248" s="146" t="s">
        <v>10455</v>
      </c>
      <c r="Q10248" s="147" t="s">
        <v>10519</v>
      </c>
      <c r="R10248" s="187">
        <v>2.37</v>
      </c>
    </row>
    <row r="10249" spans="1:18" x14ac:dyDescent="0.25">
      <c r="A10249" s="135">
        <v>1094601</v>
      </c>
      <c r="B10249" s="148" t="s">
        <v>231</v>
      </c>
      <c r="C10249" s="135">
        <v>6</v>
      </c>
      <c r="D10249" s="135" t="s">
        <v>20</v>
      </c>
      <c r="E10249" s="188" t="s">
        <v>20</v>
      </c>
      <c r="F10249" s="135" t="s">
        <v>20</v>
      </c>
      <c r="G10249" s="135" t="s">
        <v>20</v>
      </c>
      <c r="H10249" s="135" t="s">
        <v>20</v>
      </c>
      <c r="I10249" s="135" t="s">
        <v>20</v>
      </c>
      <c r="J10249" s="136">
        <v>1.17</v>
      </c>
      <c r="K10249" s="136">
        <v>0.78</v>
      </c>
      <c r="L10249" s="136">
        <v>1.26</v>
      </c>
      <c r="M10249" s="137" t="str">
        <f t="shared" si="160"/>
        <v>P</v>
      </c>
      <c r="N10249" s="174" t="s">
        <v>10681</v>
      </c>
      <c r="O10249" s="149" t="s">
        <v>1578</v>
      </c>
      <c r="P10249" s="149" t="s">
        <v>10582</v>
      </c>
      <c r="Q10249" s="150" t="s">
        <v>10519</v>
      </c>
      <c r="R10249" s="189">
        <v>6.9181818181818171</v>
      </c>
    </row>
    <row r="10250" spans="1:18" x14ac:dyDescent="0.25">
      <c r="A10250" s="132">
        <v>1094602</v>
      </c>
      <c r="B10250" s="145" t="s">
        <v>31</v>
      </c>
      <c r="C10250" s="132">
        <v>8</v>
      </c>
      <c r="D10250" s="132">
        <v>576</v>
      </c>
      <c r="E10250" s="186" t="s">
        <v>21</v>
      </c>
      <c r="F10250" s="132">
        <v>756</v>
      </c>
      <c r="G10250" s="132" t="s">
        <v>20</v>
      </c>
      <c r="H10250" s="132" t="s">
        <v>20</v>
      </c>
      <c r="I10250" s="132" t="s">
        <v>20</v>
      </c>
      <c r="J10250" s="133">
        <v>1.58</v>
      </c>
      <c r="K10250" s="133">
        <v>1.48</v>
      </c>
      <c r="L10250" s="133">
        <v>0.84</v>
      </c>
      <c r="M10250" s="134" t="str">
        <f t="shared" si="160"/>
        <v>P</v>
      </c>
      <c r="N10250" s="173" t="s">
        <v>10681</v>
      </c>
      <c r="O10250" s="146" t="s">
        <v>1578</v>
      </c>
      <c r="P10250" s="146" t="s">
        <v>10582</v>
      </c>
      <c r="Q10250" s="147" t="s">
        <v>10519</v>
      </c>
      <c r="R10250" s="187">
        <v>4.8</v>
      </c>
    </row>
    <row r="10251" spans="1:18" x14ac:dyDescent="0.25">
      <c r="A10251" s="135">
        <v>1094603</v>
      </c>
      <c r="B10251" s="148" t="s">
        <v>236</v>
      </c>
      <c r="C10251" s="135">
        <v>8</v>
      </c>
      <c r="D10251" s="135">
        <v>576</v>
      </c>
      <c r="E10251" s="188" t="s">
        <v>20</v>
      </c>
      <c r="F10251" s="135" t="s">
        <v>20</v>
      </c>
      <c r="G10251" s="135" t="s">
        <v>20</v>
      </c>
      <c r="H10251" s="135" t="s">
        <v>20</v>
      </c>
      <c r="I10251" s="135" t="s">
        <v>20</v>
      </c>
      <c r="J10251" s="136">
        <v>1.57</v>
      </c>
      <c r="K10251" s="136">
        <v>1.48</v>
      </c>
      <c r="L10251" s="136">
        <v>0.84</v>
      </c>
      <c r="M10251" s="137" t="str">
        <f t="shared" si="160"/>
        <v>P</v>
      </c>
      <c r="N10251" s="174" t="s">
        <v>10681</v>
      </c>
      <c r="O10251" s="149" t="s">
        <v>1578</v>
      </c>
      <c r="P10251" s="149" t="s">
        <v>10582</v>
      </c>
      <c r="Q10251" s="150" t="s">
        <v>10519</v>
      </c>
      <c r="R10251" s="189">
        <v>4.24</v>
      </c>
    </row>
    <row r="10252" spans="1:18" x14ac:dyDescent="0.25">
      <c r="A10252" s="132">
        <v>1094604</v>
      </c>
      <c r="B10252" s="145" t="s">
        <v>426</v>
      </c>
      <c r="C10252" s="132">
        <v>6</v>
      </c>
      <c r="D10252" s="132">
        <v>480</v>
      </c>
      <c r="E10252" s="186">
        <v>12</v>
      </c>
      <c r="F10252" s="132" t="s">
        <v>20</v>
      </c>
      <c r="G10252" s="132" t="s">
        <v>20</v>
      </c>
      <c r="H10252" s="132">
        <v>60</v>
      </c>
      <c r="I10252" s="132">
        <v>1</v>
      </c>
      <c r="J10252" s="133">
        <v>1.39</v>
      </c>
      <c r="K10252" s="133">
        <v>0.91</v>
      </c>
      <c r="L10252" s="133">
        <v>0.9</v>
      </c>
      <c r="M10252" s="134" t="str">
        <f t="shared" si="160"/>
        <v>P</v>
      </c>
      <c r="N10252" s="173" t="s">
        <v>10681</v>
      </c>
      <c r="O10252" s="146" t="s">
        <v>1578</v>
      </c>
      <c r="P10252" s="146" t="s">
        <v>10582</v>
      </c>
      <c r="Q10252" s="147" t="s">
        <v>10106</v>
      </c>
      <c r="R10252" s="187">
        <v>3.12</v>
      </c>
    </row>
    <row r="10253" spans="1:18" x14ac:dyDescent="0.25">
      <c r="A10253" s="135">
        <v>1094609</v>
      </c>
      <c r="B10253" s="148" t="s">
        <v>3957</v>
      </c>
      <c r="C10253" s="135">
        <v>50</v>
      </c>
      <c r="D10253" s="135" t="s">
        <v>20</v>
      </c>
      <c r="E10253" s="188" t="s">
        <v>20</v>
      </c>
      <c r="F10253" s="135" t="s">
        <v>20</v>
      </c>
      <c r="G10253" s="135" t="s">
        <v>20</v>
      </c>
      <c r="H10253" s="135" t="s">
        <v>20</v>
      </c>
      <c r="I10253" s="135" t="s">
        <v>20</v>
      </c>
      <c r="J10253" s="136">
        <v>2.56</v>
      </c>
      <c r="K10253" s="136">
        <v>1.41</v>
      </c>
      <c r="L10253" s="136">
        <v>0.91</v>
      </c>
      <c r="M10253" s="137" t="str">
        <f t="shared" si="160"/>
        <v>P</v>
      </c>
      <c r="N10253" s="174" t="s">
        <v>10681</v>
      </c>
      <c r="O10253" s="149" t="s">
        <v>1578</v>
      </c>
      <c r="P10253" s="149" t="s">
        <v>10582</v>
      </c>
      <c r="Q10253" s="150" t="s">
        <v>10519</v>
      </c>
      <c r="R10253" s="189">
        <v>38.299999999999997</v>
      </c>
    </row>
    <row r="10254" spans="1:18" x14ac:dyDescent="0.25">
      <c r="A10254" s="132">
        <v>1094610</v>
      </c>
      <c r="B10254" s="145" t="s">
        <v>46</v>
      </c>
      <c r="C10254" s="132">
        <v>6</v>
      </c>
      <c r="D10254" s="132">
        <v>480</v>
      </c>
      <c r="E10254" s="186">
        <v>12</v>
      </c>
      <c r="F10254" s="132">
        <v>720</v>
      </c>
      <c r="G10254" s="132">
        <v>48</v>
      </c>
      <c r="H10254" s="132">
        <v>60</v>
      </c>
      <c r="I10254" s="132">
        <v>1</v>
      </c>
      <c r="J10254" s="133">
        <v>1.4</v>
      </c>
      <c r="K10254" s="133">
        <v>0.95</v>
      </c>
      <c r="L10254" s="133">
        <v>0.9</v>
      </c>
      <c r="M10254" s="134" t="str">
        <f t="shared" si="160"/>
        <v>P</v>
      </c>
      <c r="N10254" s="173" t="s">
        <v>10681</v>
      </c>
      <c r="O10254" s="146" t="s">
        <v>1578</v>
      </c>
      <c r="P10254" s="146" t="s">
        <v>10582</v>
      </c>
      <c r="Q10254" s="147" t="s">
        <v>10106</v>
      </c>
      <c r="R10254" s="187">
        <v>2.8454545454545448</v>
      </c>
    </row>
    <row r="10255" spans="1:18" x14ac:dyDescent="0.25">
      <c r="A10255" s="135">
        <v>1094612</v>
      </c>
      <c r="B10255" s="148" t="s">
        <v>4157</v>
      </c>
      <c r="C10255" s="135">
        <v>50</v>
      </c>
      <c r="D10255" s="135" t="s">
        <v>20</v>
      </c>
      <c r="E10255" s="188" t="s">
        <v>20</v>
      </c>
      <c r="F10255" s="135" t="s">
        <v>20</v>
      </c>
      <c r="G10255" s="135" t="s">
        <v>20</v>
      </c>
      <c r="H10255" s="135" t="s">
        <v>20</v>
      </c>
      <c r="I10255" s="135" t="s">
        <v>20</v>
      </c>
      <c r="J10255" s="136">
        <v>1.85</v>
      </c>
      <c r="K10255" s="136">
        <v>2.08</v>
      </c>
      <c r="L10255" s="136">
        <v>1.1100000000000001</v>
      </c>
      <c r="M10255" s="137" t="str">
        <f t="shared" si="160"/>
        <v>P</v>
      </c>
      <c r="N10255" s="174" t="s">
        <v>10681</v>
      </c>
      <c r="O10255" s="149" t="s">
        <v>1578</v>
      </c>
      <c r="P10255" s="149" t="s">
        <v>10582</v>
      </c>
      <c r="Q10255" s="150" t="s">
        <v>10519</v>
      </c>
      <c r="R10255" s="189">
        <v>20.381818181818183</v>
      </c>
    </row>
    <row r="10256" spans="1:18" x14ac:dyDescent="0.25">
      <c r="A10256" s="132">
        <v>1094613</v>
      </c>
      <c r="B10256" s="145" t="s">
        <v>633</v>
      </c>
      <c r="C10256" s="132">
        <v>1</v>
      </c>
      <c r="D10256" s="132" t="s">
        <v>20</v>
      </c>
      <c r="E10256" s="186" t="s">
        <v>20</v>
      </c>
      <c r="F10256" s="132" t="s">
        <v>20</v>
      </c>
      <c r="G10256" s="132" t="s">
        <v>20</v>
      </c>
      <c r="H10256" s="132" t="s">
        <v>20</v>
      </c>
      <c r="I10256" s="132" t="s">
        <v>20</v>
      </c>
      <c r="J10256" s="133">
        <v>1.2</v>
      </c>
      <c r="K10256" s="133">
        <v>0.37</v>
      </c>
      <c r="L10256" s="133">
        <v>0.27</v>
      </c>
      <c r="M10256" s="134" t="str">
        <f t="shared" si="160"/>
        <v>P</v>
      </c>
      <c r="N10256" s="173" t="s">
        <v>10681</v>
      </c>
      <c r="O10256" s="146" t="s">
        <v>1578</v>
      </c>
      <c r="P10256" s="146" t="s">
        <v>10582</v>
      </c>
      <c r="Q10256" s="147" t="s">
        <v>10519</v>
      </c>
      <c r="R10256" s="187">
        <v>1.2181818181818183</v>
      </c>
    </row>
    <row r="10257" spans="1:18" x14ac:dyDescent="0.25">
      <c r="A10257" s="135">
        <v>1094614</v>
      </c>
      <c r="B10257" s="148" t="s">
        <v>634</v>
      </c>
      <c r="C10257" s="135">
        <v>1</v>
      </c>
      <c r="D10257" s="135" t="s">
        <v>20</v>
      </c>
      <c r="E10257" s="188">
        <v>200</v>
      </c>
      <c r="F10257" s="135" t="s">
        <v>20</v>
      </c>
      <c r="G10257" s="135" t="s">
        <v>20</v>
      </c>
      <c r="H10257" s="135">
        <v>800</v>
      </c>
      <c r="I10257" s="135">
        <v>1</v>
      </c>
      <c r="J10257" s="136">
        <v>1.19</v>
      </c>
      <c r="K10257" s="136">
        <v>0.38</v>
      </c>
      <c r="L10257" s="136">
        <v>0.27</v>
      </c>
      <c r="M10257" s="137" t="str">
        <f t="shared" si="160"/>
        <v>P</v>
      </c>
      <c r="N10257" s="174" t="s">
        <v>10681</v>
      </c>
      <c r="O10257" s="149" t="s">
        <v>1578</v>
      </c>
      <c r="P10257" s="149" t="s">
        <v>10582</v>
      </c>
      <c r="Q10257" s="150" t="s">
        <v>10519</v>
      </c>
      <c r="R10257" s="189">
        <v>1.1399999999999999</v>
      </c>
    </row>
    <row r="10258" spans="1:18" x14ac:dyDescent="0.25">
      <c r="A10258" s="132">
        <v>1094615</v>
      </c>
      <c r="B10258" s="145" t="s">
        <v>632</v>
      </c>
      <c r="C10258" s="132">
        <v>1</v>
      </c>
      <c r="D10258" s="132" t="s">
        <v>20</v>
      </c>
      <c r="E10258" s="186" t="s">
        <v>20</v>
      </c>
      <c r="F10258" s="132" t="s">
        <v>20</v>
      </c>
      <c r="G10258" s="132" t="s">
        <v>20</v>
      </c>
      <c r="H10258" s="132" t="s">
        <v>20</v>
      </c>
      <c r="I10258" s="132" t="s">
        <v>20</v>
      </c>
      <c r="J10258" s="133">
        <v>1.19</v>
      </c>
      <c r="K10258" s="133">
        <v>0.37</v>
      </c>
      <c r="L10258" s="133">
        <v>0.27</v>
      </c>
      <c r="M10258" s="134" t="str">
        <f t="shared" si="160"/>
        <v>P</v>
      </c>
      <c r="N10258" s="173" t="s">
        <v>10681</v>
      </c>
      <c r="O10258" s="146" t="s">
        <v>1578</v>
      </c>
      <c r="P10258" s="146" t="s">
        <v>10582</v>
      </c>
      <c r="Q10258" s="147" t="s">
        <v>10519</v>
      </c>
      <c r="R10258" s="187">
        <v>1.2181818181818183</v>
      </c>
    </row>
    <row r="10259" spans="1:18" x14ac:dyDescent="0.25">
      <c r="A10259" s="135">
        <v>1094618</v>
      </c>
      <c r="B10259" s="148" t="s">
        <v>631</v>
      </c>
      <c r="C10259" s="135">
        <v>1</v>
      </c>
      <c r="D10259" s="135" t="s">
        <v>20</v>
      </c>
      <c r="E10259" s="188" t="s">
        <v>20</v>
      </c>
      <c r="F10259" s="135" t="s">
        <v>20</v>
      </c>
      <c r="G10259" s="135" t="s">
        <v>20</v>
      </c>
      <c r="H10259" s="135" t="s">
        <v>20</v>
      </c>
      <c r="I10259" s="135" t="s">
        <v>20</v>
      </c>
      <c r="J10259" s="136">
        <v>1.2</v>
      </c>
      <c r="K10259" s="136">
        <v>0.37</v>
      </c>
      <c r="L10259" s="136">
        <v>0.25</v>
      </c>
      <c r="M10259" s="137" t="str">
        <f t="shared" si="160"/>
        <v>P</v>
      </c>
      <c r="N10259" s="174" t="s">
        <v>10681</v>
      </c>
      <c r="O10259" s="149" t="s">
        <v>1578</v>
      </c>
      <c r="P10259" s="149" t="s">
        <v>10582</v>
      </c>
      <c r="Q10259" s="150" t="s">
        <v>10519</v>
      </c>
      <c r="R10259" s="189">
        <v>1.2181818181818183</v>
      </c>
    </row>
    <row r="10260" spans="1:18" x14ac:dyDescent="0.25">
      <c r="A10260" s="132">
        <v>1094619</v>
      </c>
      <c r="B10260" s="145" t="s">
        <v>6133</v>
      </c>
      <c r="C10260" s="132">
        <v>1</v>
      </c>
      <c r="D10260" s="132" t="s">
        <v>20</v>
      </c>
      <c r="E10260" s="186" t="s">
        <v>20</v>
      </c>
      <c r="F10260" s="132" t="s">
        <v>20</v>
      </c>
      <c r="G10260" s="132" t="s">
        <v>20</v>
      </c>
      <c r="H10260" s="132" t="s">
        <v>20</v>
      </c>
      <c r="I10260" s="132" t="s">
        <v>20</v>
      </c>
      <c r="J10260" s="133">
        <v>1.19</v>
      </c>
      <c r="K10260" s="133">
        <v>0.36</v>
      </c>
      <c r="L10260" s="133">
        <v>0.26</v>
      </c>
      <c r="M10260" s="134" t="str">
        <f t="shared" si="160"/>
        <v>P</v>
      </c>
      <c r="N10260" s="173" t="s">
        <v>10681</v>
      </c>
      <c r="O10260" s="146" t="s">
        <v>1578</v>
      </c>
      <c r="P10260" s="146" t="s">
        <v>10582</v>
      </c>
      <c r="Q10260" s="147" t="s">
        <v>10519</v>
      </c>
      <c r="R10260" s="187">
        <v>1.1399999999999999</v>
      </c>
    </row>
    <row r="10261" spans="1:18" x14ac:dyDescent="0.25">
      <c r="A10261" s="135">
        <v>1094621</v>
      </c>
      <c r="B10261" s="148" t="s">
        <v>630</v>
      </c>
      <c r="C10261" s="135">
        <v>1</v>
      </c>
      <c r="D10261" s="135" t="s">
        <v>20</v>
      </c>
      <c r="E10261" s="188" t="s">
        <v>20</v>
      </c>
      <c r="F10261" s="135" t="s">
        <v>20</v>
      </c>
      <c r="G10261" s="135" t="s">
        <v>20</v>
      </c>
      <c r="H10261" s="135" t="s">
        <v>20</v>
      </c>
      <c r="I10261" s="135" t="s">
        <v>20</v>
      </c>
      <c r="J10261" s="136">
        <v>1.19</v>
      </c>
      <c r="K10261" s="136">
        <v>0.36</v>
      </c>
      <c r="L10261" s="136">
        <v>0.26</v>
      </c>
      <c r="M10261" s="137" t="str">
        <f t="shared" si="160"/>
        <v>P</v>
      </c>
      <c r="N10261" s="174" t="s">
        <v>10681</v>
      </c>
      <c r="O10261" s="149" t="s">
        <v>1578</v>
      </c>
      <c r="P10261" s="149" t="s">
        <v>10582</v>
      </c>
      <c r="Q10261" s="150" t="s">
        <v>10519</v>
      </c>
      <c r="R10261" s="189">
        <v>1.21</v>
      </c>
    </row>
    <row r="10262" spans="1:18" x14ac:dyDescent="0.25">
      <c r="A10262" s="132">
        <v>1094622</v>
      </c>
      <c r="B10262" s="145" t="s">
        <v>32</v>
      </c>
      <c r="C10262" s="132">
        <v>8</v>
      </c>
      <c r="D10262" s="132">
        <v>576</v>
      </c>
      <c r="E10262" s="186" t="s">
        <v>21</v>
      </c>
      <c r="F10262" s="132" t="s">
        <v>20</v>
      </c>
      <c r="G10262" s="132" t="s">
        <v>20</v>
      </c>
      <c r="H10262" s="132">
        <v>72</v>
      </c>
      <c r="I10262" s="132">
        <v>1</v>
      </c>
      <c r="J10262" s="133">
        <v>1.57</v>
      </c>
      <c r="K10262" s="133">
        <v>1.49</v>
      </c>
      <c r="L10262" s="133">
        <v>0.82</v>
      </c>
      <c r="M10262" s="134" t="str">
        <f t="shared" si="160"/>
        <v>P</v>
      </c>
      <c r="N10262" s="173" t="s">
        <v>10681</v>
      </c>
      <c r="O10262" s="146" t="s">
        <v>1578</v>
      </c>
      <c r="P10262" s="146" t="s">
        <v>10582</v>
      </c>
      <c r="Q10262" s="147" t="s">
        <v>10519</v>
      </c>
      <c r="R10262" s="187">
        <v>4.4800000000000004</v>
      </c>
    </row>
    <row r="10263" spans="1:18" x14ac:dyDescent="0.25">
      <c r="A10263" s="135">
        <v>1094623</v>
      </c>
      <c r="B10263" s="148" t="s">
        <v>5331</v>
      </c>
      <c r="C10263" s="135">
        <v>6</v>
      </c>
      <c r="D10263" s="135" t="s">
        <v>20</v>
      </c>
      <c r="E10263" s="188" t="s">
        <v>20</v>
      </c>
      <c r="F10263" s="135" t="s">
        <v>20</v>
      </c>
      <c r="G10263" s="135" t="s">
        <v>20</v>
      </c>
      <c r="H10263" s="135" t="s">
        <v>20</v>
      </c>
      <c r="I10263" s="135" t="s">
        <v>20</v>
      </c>
      <c r="J10263" s="136">
        <v>1.17</v>
      </c>
      <c r="K10263" s="136">
        <v>0.78</v>
      </c>
      <c r="L10263" s="136">
        <v>1.26</v>
      </c>
      <c r="M10263" s="137" t="str">
        <f t="shared" si="160"/>
        <v>P</v>
      </c>
      <c r="N10263" s="174" t="s">
        <v>10681</v>
      </c>
      <c r="O10263" s="149" t="s">
        <v>1578</v>
      </c>
      <c r="P10263" s="149" t="s">
        <v>10582</v>
      </c>
      <c r="Q10263" s="150" t="s">
        <v>10519</v>
      </c>
      <c r="R10263" s="189">
        <v>6.709090909090909</v>
      </c>
    </row>
    <row r="10264" spans="1:18" x14ac:dyDescent="0.25">
      <c r="A10264" s="132">
        <v>1094624</v>
      </c>
      <c r="B10264" s="145" t="s">
        <v>629</v>
      </c>
      <c r="C10264" s="132">
        <v>1</v>
      </c>
      <c r="D10264" s="132" t="s">
        <v>20</v>
      </c>
      <c r="E10264" s="186" t="s">
        <v>20</v>
      </c>
      <c r="F10264" s="132" t="s">
        <v>20</v>
      </c>
      <c r="G10264" s="132" t="s">
        <v>20</v>
      </c>
      <c r="H10264" s="132" t="s">
        <v>20</v>
      </c>
      <c r="I10264" s="132" t="s">
        <v>20</v>
      </c>
      <c r="J10264" s="133">
        <v>1.18</v>
      </c>
      <c r="K10264" s="133">
        <v>0.36</v>
      </c>
      <c r="L10264" s="133">
        <v>0.27</v>
      </c>
      <c r="M10264" s="134" t="str">
        <f t="shared" si="160"/>
        <v>P</v>
      </c>
      <c r="N10264" s="173" t="s">
        <v>10681</v>
      </c>
      <c r="O10264" s="146" t="s">
        <v>1578</v>
      </c>
      <c r="P10264" s="146" t="s">
        <v>10582</v>
      </c>
      <c r="Q10264" s="147" t="s">
        <v>10519</v>
      </c>
      <c r="R10264" s="187">
        <v>1.2181818181818183</v>
      </c>
    </row>
    <row r="10265" spans="1:18" x14ac:dyDescent="0.25">
      <c r="A10265" s="135">
        <v>1094625</v>
      </c>
      <c r="B10265" s="148" t="s">
        <v>234</v>
      </c>
      <c r="C10265" s="135">
        <v>8</v>
      </c>
      <c r="D10265" s="135" t="s">
        <v>20</v>
      </c>
      <c r="E10265" s="188" t="s">
        <v>20</v>
      </c>
      <c r="F10265" s="135" t="s">
        <v>20</v>
      </c>
      <c r="G10265" s="135" t="s">
        <v>20</v>
      </c>
      <c r="H10265" s="135" t="s">
        <v>20</v>
      </c>
      <c r="I10265" s="135" t="s">
        <v>20</v>
      </c>
      <c r="J10265" s="136">
        <v>1.55</v>
      </c>
      <c r="K10265" s="136">
        <v>1.47</v>
      </c>
      <c r="L10265" s="136">
        <v>0.83</v>
      </c>
      <c r="M10265" s="137" t="str">
        <f t="shared" si="160"/>
        <v>P</v>
      </c>
      <c r="N10265" s="174" t="s">
        <v>10681</v>
      </c>
      <c r="O10265" s="149" t="s">
        <v>1578</v>
      </c>
      <c r="P10265" s="149" t="s">
        <v>10582</v>
      </c>
      <c r="Q10265" s="150" t="s">
        <v>10519</v>
      </c>
      <c r="R10265" s="189">
        <v>4.3</v>
      </c>
    </row>
    <row r="10266" spans="1:18" x14ac:dyDescent="0.25">
      <c r="A10266" s="132">
        <v>1094627</v>
      </c>
      <c r="B10266" s="145" t="s">
        <v>635</v>
      </c>
      <c r="C10266" s="132">
        <v>1</v>
      </c>
      <c r="D10266" s="132" t="s">
        <v>20</v>
      </c>
      <c r="E10266" s="186" t="s">
        <v>20</v>
      </c>
      <c r="F10266" s="132" t="s">
        <v>20</v>
      </c>
      <c r="G10266" s="132" t="s">
        <v>20</v>
      </c>
      <c r="H10266" s="132" t="s">
        <v>20</v>
      </c>
      <c r="I10266" s="132" t="s">
        <v>20</v>
      </c>
      <c r="J10266" s="133">
        <v>1.19</v>
      </c>
      <c r="K10266" s="133">
        <v>0.38</v>
      </c>
      <c r="L10266" s="133">
        <v>0.27</v>
      </c>
      <c r="M10266" s="134" t="str">
        <f t="shared" si="160"/>
        <v>P</v>
      </c>
      <c r="N10266" s="173" t="s">
        <v>10681</v>
      </c>
      <c r="O10266" s="146" t="s">
        <v>1578</v>
      </c>
      <c r="P10266" s="146" t="s">
        <v>10582</v>
      </c>
      <c r="Q10266" s="147" t="s">
        <v>10519</v>
      </c>
      <c r="R10266" s="187">
        <v>1.1499999999999999</v>
      </c>
    </row>
    <row r="10267" spans="1:18" x14ac:dyDescent="0.25">
      <c r="A10267" s="135">
        <v>1094628</v>
      </c>
      <c r="B10267" s="148" t="s">
        <v>628</v>
      </c>
      <c r="C10267" s="135">
        <v>1</v>
      </c>
      <c r="D10267" s="135" t="s">
        <v>20</v>
      </c>
      <c r="E10267" s="188" t="s">
        <v>20</v>
      </c>
      <c r="F10267" s="135" t="s">
        <v>20</v>
      </c>
      <c r="G10267" s="135" t="s">
        <v>20</v>
      </c>
      <c r="H10267" s="135" t="s">
        <v>20</v>
      </c>
      <c r="I10267" s="135" t="s">
        <v>20</v>
      </c>
      <c r="J10267" s="136">
        <v>1.2</v>
      </c>
      <c r="K10267" s="136">
        <v>0.36</v>
      </c>
      <c r="L10267" s="136">
        <v>0.27</v>
      </c>
      <c r="M10267" s="137" t="str">
        <f t="shared" si="160"/>
        <v>P</v>
      </c>
      <c r="N10267" s="174" t="s">
        <v>10681</v>
      </c>
      <c r="O10267" s="149" t="s">
        <v>1578</v>
      </c>
      <c r="P10267" s="149" t="s">
        <v>10582</v>
      </c>
      <c r="Q10267" s="150" t="s">
        <v>10519</v>
      </c>
      <c r="R10267" s="189">
        <v>1.2181818181818183</v>
      </c>
    </row>
    <row r="10268" spans="1:18" x14ac:dyDescent="0.25">
      <c r="A10268" s="132">
        <v>1094629</v>
      </c>
      <c r="B10268" s="145" t="s">
        <v>636</v>
      </c>
      <c r="C10268" s="132">
        <v>1</v>
      </c>
      <c r="D10268" s="132" t="s">
        <v>20</v>
      </c>
      <c r="E10268" s="186" t="s">
        <v>20</v>
      </c>
      <c r="F10268" s="132" t="s">
        <v>20</v>
      </c>
      <c r="G10268" s="132" t="s">
        <v>20</v>
      </c>
      <c r="H10268" s="132" t="s">
        <v>20</v>
      </c>
      <c r="I10268" s="132" t="s">
        <v>20</v>
      </c>
      <c r="J10268" s="133">
        <v>1.2</v>
      </c>
      <c r="K10268" s="133">
        <v>0.37</v>
      </c>
      <c r="L10268" s="133">
        <v>0.27</v>
      </c>
      <c r="M10268" s="134" t="str">
        <f t="shared" si="160"/>
        <v>P</v>
      </c>
      <c r="N10268" s="173" t="s">
        <v>10681</v>
      </c>
      <c r="O10268" s="146" t="s">
        <v>1578</v>
      </c>
      <c r="P10268" s="146" t="s">
        <v>10582</v>
      </c>
      <c r="Q10268" s="147" t="s">
        <v>10519</v>
      </c>
      <c r="R10268" s="187">
        <v>1.2454545454545454</v>
      </c>
    </row>
    <row r="10269" spans="1:18" x14ac:dyDescent="0.25">
      <c r="A10269" s="135">
        <v>1094633</v>
      </c>
      <c r="B10269" s="148" t="s">
        <v>1481</v>
      </c>
      <c r="C10269" s="135">
        <v>3</v>
      </c>
      <c r="D10269" s="135">
        <v>1152</v>
      </c>
      <c r="E10269" s="188">
        <v>12</v>
      </c>
      <c r="F10269" s="135">
        <v>1440</v>
      </c>
      <c r="G10269" s="135" t="s">
        <v>20</v>
      </c>
      <c r="H10269" s="135" t="s">
        <v>20</v>
      </c>
      <c r="I10269" s="135" t="s">
        <v>20</v>
      </c>
      <c r="J10269" s="136">
        <v>1.37</v>
      </c>
      <c r="K10269" s="136">
        <v>0.44</v>
      </c>
      <c r="L10269" s="136">
        <v>1.07</v>
      </c>
      <c r="M10269" s="137" t="str">
        <f t="shared" si="160"/>
        <v>P</v>
      </c>
      <c r="N10269" s="174" t="s">
        <v>10681</v>
      </c>
      <c r="O10269" s="149" t="s">
        <v>1578</v>
      </c>
      <c r="P10269" s="149" t="s">
        <v>10582</v>
      </c>
      <c r="Q10269" s="150" t="s">
        <v>10519</v>
      </c>
      <c r="R10269" s="189">
        <v>3.51</v>
      </c>
    </row>
    <row r="10270" spans="1:18" x14ac:dyDescent="0.25">
      <c r="A10270" s="132">
        <v>1094634</v>
      </c>
      <c r="B10270" s="145" t="s">
        <v>4687</v>
      </c>
      <c r="C10270" s="132">
        <v>50</v>
      </c>
      <c r="D10270" s="132" t="s">
        <v>20</v>
      </c>
      <c r="E10270" s="186" t="s">
        <v>20</v>
      </c>
      <c r="F10270" s="132" t="s">
        <v>20</v>
      </c>
      <c r="G10270" s="132" t="s">
        <v>20</v>
      </c>
      <c r="H10270" s="132" t="s">
        <v>20</v>
      </c>
      <c r="I10270" s="132" t="s">
        <v>20</v>
      </c>
      <c r="J10270" s="133">
        <v>2.71</v>
      </c>
      <c r="K10270" s="133">
        <v>1.39</v>
      </c>
      <c r="L10270" s="133">
        <v>1</v>
      </c>
      <c r="M10270" s="134" t="str">
        <f t="shared" si="160"/>
        <v>P</v>
      </c>
      <c r="N10270" s="173" t="s">
        <v>10681</v>
      </c>
      <c r="O10270" s="146" t="s">
        <v>1578</v>
      </c>
      <c r="P10270" s="146" t="s">
        <v>10582</v>
      </c>
      <c r="Q10270" s="147" t="s">
        <v>10519</v>
      </c>
      <c r="R10270" s="187">
        <v>28.554545454545448</v>
      </c>
    </row>
    <row r="10271" spans="1:18" x14ac:dyDescent="0.25">
      <c r="A10271" s="135">
        <v>1094636</v>
      </c>
      <c r="B10271" s="148" t="s">
        <v>4139</v>
      </c>
      <c r="C10271" s="135">
        <v>8</v>
      </c>
      <c r="D10271" s="135">
        <v>648</v>
      </c>
      <c r="E10271" s="188" t="s">
        <v>20</v>
      </c>
      <c r="F10271" s="135" t="s">
        <v>20</v>
      </c>
      <c r="G10271" s="135" t="s">
        <v>20</v>
      </c>
      <c r="H10271" s="135" t="s">
        <v>20</v>
      </c>
      <c r="I10271" s="135" t="s">
        <v>20</v>
      </c>
      <c r="J10271" s="136">
        <v>1.59</v>
      </c>
      <c r="K10271" s="136">
        <v>1.27</v>
      </c>
      <c r="L10271" s="136">
        <v>0.84</v>
      </c>
      <c r="M10271" s="137" t="str">
        <f t="shared" si="160"/>
        <v>P</v>
      </c>
      <c r="N10271" s="174" t="s">
        <v>10681</v>
      </c>
      <c r="O10271" s="149" t="s">
        <v>1578</v>
      </c>
      <c r="P10271" s="149" t="s">
        <v>10582</v>
      </c>
      <c r="Q10271" s="150" t="s">
        <v>10519</v>
      </c>
      <c r="R10271" s="189">
        <v>4.16</v>
      </c>
    </row>
    <row r="10272" spans="1:18" x14ac:dyDescent="0.25">
      <c r="A10272" s="132">
        <v>1094637</v>
      </c>
      <c r="B10272" s="145" t="s">
        <v>4948</v>
      </c>
      <c r="C10272" s="132">
        <v>6</v>
      </c>
      <c r="D10272" s="132">
        <v>216</v>
      </c>
      <c r="E10272" s="186" t="s">
        <v>20</v>
      </c>
      <c r="F10272" s="132" t="s">
        <v>20</v>
      </c>
      <c r="G10272" s="132" t="s">
        <v>20</v>
      </c>
      <c r="H10272" s="132" t="s">
        <v>20</v>
      </c>
      <c r="I10272" s="132" t="s">
        <v>20</v>
      </c>
      <c r="J10272" s="133">
        <v>1.84</v>
      </c>
      <c r="K10272" s="133">
        <v>1.26</v>
      </c>
      <c r="L10272" s="133">
        <v>1.58</v>
      </c>
      <c r="M10272" s="134" t="str">
        <f t="shared" si="160"/>
        <v>P</v>
      </c>
      <c r="N10272" s="173" t="s">
        <v>10681</v>
      </c>
      <c r="O10272" s="146" t="s">
        <v>1607</v>
      </c>
      <c r="P10272" s="146" t="s">
        <v>9506</v>
      </c>
      <c r="Q10272" s="147" t="s">
        <v>10519</v>
      </c>
      <c r="R10272" s="187">
        <v>4.26</v>
      </c>
    </row>
    <row r="10273" spans="1:18" x14ac:dyDescent="0.25">
      <c r="A10273" s="135">
        <v>1094638</v>
      </c>
      <c r="B10273" s="148" t="s">
        <v>5676</v>
      </c>
      <c r="C10273" s="135">
        <v>6</v>
      </c>
      <c r="D10273" s="135">
        <v>264</v>
      </c>
      <c r="E10273" s="188" t="s">
        <v>21</v>
      </c>
      <c r="F10273" s="135">
        <v>372</v>
      </c>
      <c r="G10273" s="135">
        <v>5</v>
      </c>
      <c r="H10273" s="135">
        <v>6</v>
      </c>
      <c r="I10273" s="135">
        <v>5</v>
      </c>
      <c r="J10273" s="136">
        <v>3.22</v>
      </c>
      <c r="K10273" s="136">
        <v>2.08</v>
      </c>
      <c r="L10273" s="136">
        <v>0.5</v>
      </c>
      <c r="M10273" s="137" t="str">
        <f t="shared" si="160"/>
        <v>P</v>
      </c>
      <c r="N10273" s="174" t="s">
        <v>10681</v>
      </c>
      <c r="O10273" s="149" t="s">
        <v>1581</v>
      </c>
      <c r="P10273" s="149" t="s">
        <v>10581</v>
      </c>
      <c r="Q10273" s="150" t="s">
        <v>10519</v>
      </c>
      <c r="R10273" s="189">
        <v>4.9799999999999995</v>
      </c>
    </row>
    <row r="10274" spans="1:18" x14ac:dyDescent="0.25">
      <c r="A10274" s="132">
        <v>1094639</v>
      </c>
      <c r="B10274" s="145" t="s">
        <v>5699</v>
      </c>
      <c r="C10274" s="132">
        <v>6</v>
      </c>
      <c r="D10274" s="132">
        <v>145</v>
      </c>
      <c r="E10274" s="186" t="s">
        <v>20</v>
      </c>
      <c r="F10274" s="132" t="s">
        <v>20</v>
      </c>
      <c r="G10274" s="132" t="s">
        <v>20</v>
      </c>
      <c r="H10274" s="132" t="s">
        <v>20</v>
      </c>
      <c r="I10274" s="132" t="s">
        <v>20</v>
      </c>
      <c r="J10274" s="133">
        <v>2.11</v>
      </c>
      <c r="K10274" s="133">
        <v>1.46</v>
      </c>
      <c r="L10274" s="133">
        <v>1.82</v>
      </c>
      <c r="M10274" s="134" t="str">
        <f t="shared" si="160"/>
        <v>P</v>
      </c>
      <c r="N10274" s="173" t="s">
        <v>10681</v>
      </c>
      <c r="O10274" s="146" t="s">
        <v>1607</v>
      </c>
      <c r="P10274" s="146" t="s">
        <v>9506</v>
      </c>
      <c r="Q10274" s="147" t="s">
        <v>10519</v>
      </c>
      <c r="R10274" s="187">
        <v>6.0600000000000005</v>
      </c>
    </row>
    <row r="10275" spans="1:18" x14ac:dyDescent="0.25">
      <c r="A10275" s="135">
        <v>1094641</v>
      </c>
      <c r="B10275" s="148" t="s">
        <v>47</v>
      </c>
      <c r="C10275" s="135">
        <v>6</v>
      </c>
      <c r="D10275" s="135">
        <v>480</v>
      </c>
      <c r="E10275" s="188" t="s">
        <v>20</v>
      </c>
      <c r="F10275" s="135" t="s">
        <v>20</v>
      </c>
      <c r="G10275" s="135" t="s">
        <v>20</v>
      </c>
      <c r="H10275" s="135" t="s">
        <v>20</v>
      </c>
      <c r="I10275" s="135" t="s">
        <v>20</v>
      </c>
      <c r="J10275" s="136">
        <v>1.41</v>
      </c>
      <c r="K10275" s="136">
        <v>0.95</v>
      </c>
      <c r="L10275" s="136">
        <v>0.9</v>
      </c>
      <c r="M10275" s="137" t="str">
        <f t="shared" si="160"/>
        <v>P</v>
      </c>
      <c r="N10275" s="174" t="s">
        <v>10681</v>
      </c>
      <c r="O10275" s="149" t="s">
        <v>1578</v>
      </c>
      <c r="P10275" s="149" t="s">
        <v>10582</v>
      </c>
      <c r="Q10275" s="150" t="s">
        <v>10106</v>
      </c>
      <c r="R10275" s="189">
        <v>2.64</v>
      </c>
    </row>
    <row r="10276" spans="1:18" x14ac:dyDescent="0.25">
      <c r="A10276" s="132">
        <v>1094642</v>
      </c>
      <c r="B10276" s="145" t="s">
        <v>427</v>
      </c>
      <c r="C10276" s="132">
        <v>6</v>
      </c>
      <c r="D10276" s="132">
        <v>480</v>
      </c>
      <c r="E10276" s="186">
        <v>120</v>
      </c>
      <c r="F10276" s="132">
        <v>600</v>
      </c>
      <c r="G10276" s="132" t="s">
        <v>20</v>
      </c>
      <c r="H10276" s="132" t="s">
        <v>20</v>
      </c>
      <c r="I10276" s="132" t="s">
        <v>20</v>
      </c>
      <c r="J10276" s="133">
        <v>1.41</v>
      </c>
      <c r="K10276" s="133">
        <v>0.93</v>
      </c>
      <c r="L10276" s="133">
        <v>0.91</v>
      </c>
      <c r="M10276" s="134" t="str">
        <f t="shared" si="160"/>
        <v>P</v>
      </c>
      <c r="N10276" s="173" t="s">
        <v>10681</v>
      </c>
      <c r="O10276" s="146" t="s">
        <v>1578</v>
      </c>
      <c r="P10276" s="146" t="s">
        <v>10582</v>
      </c>
      <c r="Q10276" s="147" t="s">
        <v>10106</v>
      </c>
      <c r="R10276" s="187">
        <v>2.94</v>
      </c>
    </row>
    <row r="10277" spans="1:18" x14ac:dyDescent="0.25">
      <c r="A10277" s="135">
        <v>1094643</v>
      </c>
      <c r="B10277" s="148" t="s">
        <v>587</v>
      </c>
      <c r="C10277" s="135">
        <v>8</v>
      </c>
      <c r="D10277" s="135">
        <v>648</v>
      </c>
      <c r="E10277" s="188" t="s">
        <v>21</v>
      </c>
      <c r="F10277" s="135">
        <v>918</v>
      </c>
      <c r="G10277" s="135" t="s">
        <v>20</v>
      </c>
      <c r="H10277" s="135" t="s">
        <v>20</v>
      </c>
      <c r="I10277" s="135" t="s">
        <v>20</v>
      </c>
      <c r="J10277" s="136">
        <v>1.58</v>
      </c>
      <c r="K10277" s="136">
        <v>1.28</v>
      </c>
      <c r="L10277" s="136">
        <v>0.88</v>
      </c>
      <c r="M10277" s="137" t="str">
        <f t="shared" si="160"/>
        <v>P</v>
      </c>
      <c r="N10277" s="174" t="s">
        <v>10681</v>
      </c>
      <c r="O10277" s="149" t="s">
        <v>1578</v>
      </c>
      <c r="P10277" s="149" t="s">
        <v>10582</v>
      </c>
      <c r="Q10277" s="150" t="s">
        <v>10519</v>
      </c>
      <c r="R10277" s="189">
        <v>4.16</v>
      </c>
    </row>
    <row r="10278" spans="1:18" x14ac:dyDescent="0.25">
      <c r="A10278" s="132">
        <v>1094644</v>
      </c>
      <c r="B10278" s="145" t="s">
        <v>1057</v>
      </c>
      <c r="C10278" s="132">
        <v>6</v>
      </c>
      <c r="D10278" s="132" t="s">
        <v>20</v>
      </c>
      <c r="E10278" s="186" t="s">
        <v>20</v>
      </c>
      <c r="F10278" s="132" t="s">
        <v>20</v>
      </c>
      <c r="G10278" s="132">
        <v>240</v>
      </c>
      <c r="H10278" s="132" t="s">
        <v>20</v>
      </c>
      <c r="I10278" s="132">
        <v>2</v>
      </c>
      <c r="J10278" s="133">
        <v>0.8</v>
      </c>
      <c r="K10278" s="133">
        <v>0.53</v>
      </c>
      <c r="L10278" s="133">
        <v>0.6</v>
      </c>
      <c r="M10278" s="134" t="str">
        <f t="shared" si="160"/>
        <v>P</v>
      </c>
      <c r="N10278" s="173" t="s">
        <v>10681</v>
      </c>
      <c r="O10278" s="146" t="s">
        <v>1506</v>
      </c>
      <c r="P10278" s="146" t="s">
        <v>9409</v>
      </c>
      <c r="Q10278" s="147" t="s">
        <v>10106</v>
      </c>
      <c r="R10278" s="187">
        <v>1.6800000000000002</v>
      </c>
    </row>
    <row r="10279" spans="1:18" x14ac:dyDescent="0.25">
      <c r="A10279" s="135">
        <v>1094645</v>
      </c>
      <c r="B10279" s="148" t="s">
        <v>1059</v>
      </c>
      <c r="C10279" s="135">
        <v>6</v>
      </c>
      <c r="D10279" s="135" t="s">
        <v>20</v>
      </c>
      <c r="E10279" s="188" t="s">
        <v>20</v>
      </c>
      <c r="F10279" s="135" t="s">
        <v>20</v>
      </c>
      <c r="G10279" s="135" t="s">
        <v>20</v>
      </c>
      <c r="H10279" s="135" t="s">
        <v>20</v>
      </c>
      <c r="I10279" s="135" t="s">
        <v>20</v>
      </c>
      <c r="J10279" s="136">
        <v>1.08</v>
      </c>
      <c r="K10279" s="136">
        <v>0.69</v>
      </c>
      <c r="L10279" s="136">
        <v>0.71</v>
      </c>
      <c r="M10279" s="137" t="str">
        <f t="shared" si="160"/>
        <v>P</v>
      </c>
      <c r="N10279" s="174" t="s">
        <v>10681</v>
      </c>
      <c r="O10279" s="149" t="s">
        <v>1506</v>
      </c>
      <c r="P10279" s="149" t="s">
        <v>9409</v>
      </c>
      <c r="Q10279" s="150" t="s">
        <v>10106</v>
      </c>
      <c r="R10279" s="189">
        <v>2.4000000000000004</v>
      </c>
    </row>
    <row r="10280" spans="1:18" x14ac:dyDescent="0.25">
      <c r="A10280" s="132">
        <v>1094647</v>
      </c>
      <c r="B10280" s="145" t="s">
        <v>1197</v>
      </c>
      <c r="C10280" s="132">
        <v>6</v>
      </c>
      <c r="D10280" s="132">
        <v>300</v>
      </c>
      <c r="E10280" s="186" t="s">
        <v>21</v>
      </c>
      <c r="F10280" s="132">
        <v>500</v>
      </c>
      <c r="G10280" s="132" t="s">
        <v>20</v>
      </c>
      <c r="H10280" s="132">
        <v>20</v>
      </c>
      <c r="I10280" s="132">
        <v>1</v>
      </c>
      <c r="J10280" s="133">
        <v>1.78</v>
      </c>
      <c r="K10280" s="133">
        <v>1.19</v>
      </c>
      <c r="L10280" s="133">
        <v>1.5</v>
      </c>
      <c r="M10280" s="134" t="str">
        <f t="shared" si="160"/>
        <v>P</v>
      </c>
      <c r="N10280" s="173" t="s">
        <v>10681</v>
      </c>
      <c r="O10280" s="146" t="s">
        <v>1506</v>
      </c>
      <c r="P10280" s="146" t="s">
        <v>9430</v>
      </c>
      <c r="Q10280" s="147" t="s">
        <v>10519</v>
      </c>
      <c r="R10280" s="187">
        <v>3.18</v>
      </c>
    </row>
    <row r="10281" spans="1:18" x14ac:dyDescent="0.25">
      <c r="A10281" s="135">
        <v>1094652</v>
      </c>
      <c r="B10281" s="148" t="s">
        <v>599</v>
      </c>
      <c r="C10281" s="135">
        <v>6</v>
      </c>
      <c r="D10281" s="135">
        <v>324</v>
      </c>
      <c r="E10281" s="188" t="s">
        <v>21</v>
      </c>
      <c r="F10281" s="135">
        <v>486</v>
      </c>
      <c r="G10281" s="135">
        <v>20</v>
      </c>
      <c r="H10281" s="135">
        <v>20</v>
      </c>
      <c r="I10281" s="135">
        <v>1</v>
      </c>
      <c r="J10281" s="136">
        <v>1.7</v>
      </c>
      <c r="K10281" s="136">
        <v>1.1200000000000001</v>
      </c>
      <c r="L10281" s="136">
        <v>1.67</v>
      </c>
      <c r="M10281" s="137" t="str">
        <f t="shared" si="160"/>
        <v>P</v>
      </c>
      <c r="N10281" s="172" t="s">
        <v>10681</v>
      </c>
      <c r="O10281" s="149" t="s">
        <v>1506</v>
      </c>
      <c r="P10281" s="149" t="s">
        <v>10455</v>
      </c>
      <c r="Q10281" s="150" t="s">
        <v>10519</v>
      </c>
      <c r="R10281" s="189">
        <v>4.74</v>
      </c>
    </row>
    <row r="10282" spans="1:18" x14ac:dyDescent="0.25">
      <c r="A10282" s="132">
        <v>1094653</v>
      </c>
      <c r="B10282" s="145" t="s">
        <v>1217</v>
      </c>
      <c r="C10282" s="132">
        <v>6</v>
      </c>
      <c r="D10282" s="132">
        <v>318</v>
      </c>
      <c r="E10282" s="186" t="s">
        <v>21</v>
      </c>
      <c r="F10282" s="132">
        <v>477</v>
      </c>
      <c r="G10282" s="132" t="s">
        <v>20</v>
      </c>
      <c r="H10282" s="132" t="s">
        <v>20</v>
      </c>
      <c r="I10282" s="132" t="s">
        <v>20</v>
      </c>
      <c r="J10282" s="133">
        <v>1.8</v>
      </c>
      <c r="K10282" s="133">
        <v>1.2</v>
      </c>
      <c r="L10282" s="133">
        <v>1.5</v>
      </c>
      <c r="M10282" s="134" t="str">
        <f t="shared" si="160"/>
        <v>P</v>
      </c>
      <c r="N10282" s="171" t="s">
        <v>10681</v>
      </c>
      <c r="O10282" s="146" t="s">
        <v>1506</v>
      </c>
      <c r="P10282" s="146" t="s">
        <v>10455</v>
      </c>
      <c r="Q10282" s="147" t="s">
        <v>10519</v>
      </c>
      <c r="R10282" s="187">
        <v>3.5999999999999996</v>
      </c>
    </row>
    <row r="10283" spans="1:18" x14ac:dyDescent="0.25">
      <c r="A10283" s="135">
        <v>1094654</v>
      </c>
      <c r="B10283" s="148" t="s">
        <v>203</v>
      </c>
      <c r="C10283" s="135">
        <v>6</v>
      </c>
      <c r="D10283" s="135">
        <v>212</v>
      </c>
      <c r="E10283" s="188" t="s">
        <v>21</v>
      </c>
      <c r="F10283" s="135">
        <v>371</v>
      </c>
      <c r="G10283" s="135" t="s">
        <v>20</v>
      </c>
      <c r="H10283" s="135" t="s">
        <v>20</v>
      </c>
      <c r="I10283" s="135" t="s">
        <v>20</v>
      </c>
      <c r="J10283" s="136">
        <v>1.72</v>
      </c>
      <c r="K10283" s="136">
        <v>1.1499999999999999</v>
      </c>
      <c r="L10283" s="136">
        <v>2.1</v>
      </c>
      <c r="M10283" s="137" t="str">
        <f t="shared" si="160"/>
        <v>P</v>
      </c>
      <c r="N10283" s="174" t="s">
        <v>10681</v>
      </c>
      <c r="O10283" s="149" t="s">
        <v>1506</v>
      </c>
      <c r="P10283" s="149" t="s">
        <v>9427</v>
      </c>
      <c r="Q10283" s="150" t="s">
        <v>10519</v>
      </c>
      <c r="R10283" s="189">
        <v>5.82</v>
      </c>
    </row>
    <row r="10284" spans="1:18" x14ac:dyDescent="0.25">
      <c r="A10284" s="132">
        <v>1094655</v>
      </c>
      <c r="B10284" s="145" t="s">
        <v>311</v>
      </c>
      <c r="C10284" s="132">
        <v>3</v>
      </c>
      <c r="D10284" s="132">
        <v>240</v>
      </c>
      <c r="E10284" s="186">
        <v>6</v>
      </c>
      <c r="F10284" s="132">
        <v>270</v>
      </c>
      <c r="G10284" s="132" t="s">
        <v>20</v>
      </c>
      <c r="H10284" s="132" t="s">
        <v>20</v>
      </c>
      <c r="I10284" s="132" t="s">
        <v>20</v>
      </c>
      <c r="J10284" s="133">
        <v>3.54</v>
      </c>
      <c r="K10284" s="133">
        <v>1.44</v>
      </c>
      <c r="L10284" s="133">
        <v>0.9</v>
      </c>
      <c r="M10284" s="134" t="str">
        <f t="shared" si="160"/>
        <v>P</v>
      </c>
      <c r="N10284" s="173" t="s">
        <v>10682</v>
      </c>
      <c r="O10284" s="146" t="s">
        <v>1500</v>
      </c>
      <c r="P10284" s="146" t="s">
        <v>9418</v>
      </c>
      <c r="Q10284" s="147" t="s">
        <v>10519</v>
      </c>
      <c r="R10284" s="187">
        <v>7.6499999999999995</v>
      </c>
    </row>
    <row r="10285" spans="1:18" x14ac:dyDescent="0.25">
      <c r="A10285" s="135">
        <v>1094657</v>
      </c>
      <c r="B10285" s="148" t="s">
        <v>79</v>
      </c>
      <c r="C10285" s="135">
        <v>6</v>
      </c>
      <c r="D10285" s="135">
        <v>504</v>
      </c>
      <c r="E10285" s="188">
        <v>8</v>
      </c>
      <c r="F10285" s="135">
        <v>544</v>
      </c>
      <c r="G10285" s="135">
        <v>32</v>
      </c>
      <c r="H10285" s="135">
        <v>40</v>
      </c>
      <c r="I10285" s="135">
        <v>1</v>
      </c>
      <c r="J10285" s="136">
        <v>2.5</v>
      </c>
      <c r="K10285" s="136">
        <v>2.0499999999999998</v>
      </c>
      <c r="L10285" s="136">
        <v>0.6</v>
      </c>
      <c r="M10285" s="137" t="str">
        <f t="shared" si="160"/>
        <v>P</v>
      </c>
      <c r="N10285" s="174" t="s">
        <v>10682</v>
      </c>
      <c r="O10285" s="149" t="s">
        <v>1614</v>
      </c>
      <c r="P10285" s="149" t="s">
        <v>9419</v>
      </c>
      <c r="Q10285" s="150" t="s">
        <v>10519</v>
      </c>
      <c r="R10285" s="189">
        <v>2.64</v>
      </c>
    </row>
    <row r="10286" spans="1:18" x14ac:dyDescent="0.25">
      <c r="A10286" s="132">
        <v>1094658</v>
      </c>
      <c r="B10286" s="145" t="s">
        <v>1234</v>
      </c>
      <c r="C10286" s="132">
        <v>6</v>
      </c>
      <c r="D10286" s="132">
        <v>318</v>
      </c>
      <c r="E10286" s="186" t="s">
        <v>20</v>
      </c>
      <c r="F10286" s="132" t="s">
        <v>20</v>
      </c>
      <c r="G10286" s="132" t="s">
        <v>20</v>
      </c>
      <c r="H10286" s="132" t="s">
        <v>20</v>
      </c>
      <c r="I10286" s="132" t="s">
        <v>20</v>
      </c>
      <c r="J10286" s="133">
        <v>1.86</v>
      </c>
      <c r="K10286" s="133">
        <v>1.17</v>
      </c>
      <c r="L10286" s="133">
        <v>1.51</v>
      </c>
      <c r="M10286" s="134" t="str">
        <f t="shared" si="160"/>
        <v>P</v>
      </c>
      <c r="N10286" s="171" t="s">
        <v>10681</v>
      </c>
      <c r="O10286" s="146" t="s">
        <v>1506</v>
      </c>
      <c r="P10286" s="146" t="s">
        <v>10455</v>
      </c>
      <c r="Q10286" s="147" t="s">
        <v>10519</v>
      </c>
      <c r="R10286" s="187">
        <v>3.18</v>
      </c>
    </row>
    <row r="10287" spans="1:18" x14ac:dyDescent="0.25">
      <c r="A10287" s="135">
        <v>1094660</v>
      </c>
      <c r="B10287" s="148" t="s">
        <v>1406</v>
      </c>
      <c r="C10287" s="135">
        <v>6</v>
      </c>
      <c r="D10287" s="135">
        <v>324</v>
      </c>
      <c r="E10287" s="188" t="s">
        <v>21</v>
      </c>
      <c r="F10287" s="135">
        <v>486</v>
      </c>
      <c r="G10287" s="135" t="s">
        <v>20</v>
      </c>
      <c r="H10287" s="135" t="s">
        <v>20</v>
      </c>
      <c r="I10287" s="135" t="s">
        <v>20</v>
      </c>
      <c r="J10287" s="136">
        <v>1.67</v>
      </c>
      <c r="K10287" s="136">
        <v>1.1399999999999999</v>
      </c>
      <c r="L10287" s="136">
        <v>1.68</v>
      </c>
      <c r="M10287" s="137" t="str">
        <f t="shared" si="160"/>
        <v>P</v>
      </c>
      <c r="N10287" s="172" t="s">
        <v>10681</v>
      </c>
      <c r="O10287" s="149" t="s">
        <v>1506</v>
      </c>
      <c r="P10287" s="149" t="s">
        <v>10455</v>
      </c>
      <c r="Q10287" s="150" t="s">
        <v>10519</v>
      </c>
      <c r="R10287" s="189">
        <v>4.5</v>
      </c>
    </row>
    <row r="10288" spans="1:18" x14ac:dyDescent="0.25">
      <c r="A10288" s="132">
        <v>1094662</v>
      </c>
      <c r="B10288" s="145" t="s">
        <v>1243</v>
      </c>
      <c r="C10288" s="132">
        <v>6</v>
      </c>
      <c r="D10288" s="132">
        <v>168</v>
      </c>
      <c r="E10288" s="186" t="s">
        <v>21</v>
      </c>
      <c r="F10288" s="132">
        <v>392</v>
      </c>
      <c r="G10288" s="132" t="s">
        <v>20</v>
      </c>
      <c r="H10288" s="132" t="s">
        <v>20</v>
      </c>
      <c r="I10288" s="132" t="s">
        <v>20</v>
      </c>
      <c r="J10288" s="133">
        <v>1.73</v>
      </c>
      <c r="K10288" s="133">
        <v>1.1599999999999999</v>
      </c>
      <c r="L10288" s="133">
        <v>2.11</v>
      </c>
      <c r="M10288" s="134" t="str">
        <f t="shared" si="160"/>
        <v>P</v>
      </c>
      <c r="N10288" s="173" t="s">
        <v>10681</v>
      </c>
      <c r="O10288" s="146" t="s">
        <v>1506</v>
      </c>
      <c r="P10288" s="146" t="s">
        <v>9430</v>
      </c>
      <c r="Q10288" s="147" t="s">
        <v>10519</v>
      </c>
      <c r="R10288" s="187">
        <v>5.46</v>
      </c>
    </row>
    <row r="10289" spans="1:18" x14ac:dyDescent="0.25">
      <c r="A10289" s="135">
        <v>1094665</v>
      </c>
      <c r="B10289" s="148" t="s">
        <v>77</v>
      </c>
      <c r="C10289" s="135">
        <v>6</v>
      </c>
      <c r="D10289" s="135">
        <v>504</v>
      </c>
      <c r="E10289" s="188">
        <v>8</v>
      </c>
      <c r="F10289" s="135">
        <v>544</v>
      </c>
      <c r="G10289" s="135">
        <v>32</v>
      </c>
      <c r="H10289" s="135">
        <v>40</v>
      </c>
      <c r="I10289" s="135">
        <v>1</v>
      </c>
      <c r="J10289" s="136">
        <v>2.5</v>
      </c>
      <c r="K10289" s="136">
        <v>2.0499999999999998</v>
      </c>
      <c r="L10289" s="136">
        <v>0.6</v>
      </c>
      <c r="M10289" s="137" t="str">
        <f t="shared" si="160"/>
        <v>P</v>
      </c>
      <c r="N10289" s="174" t="s">
        <v>10682</v>
      </c>
      <c r="O10289" s="149" t="s">
        <v>1614</v>
      </c>
      <c r="P10289" s="149" t="s">
        <v>9419</v>
      </c>
      <c r="Q10289" s="150" t="s">
        <v>10519</v>
      </c>
      <c r="R10289" s="189">
        <v>2.64</v>
      </c>
    </row>
    <row r="10290" spans="1:18" x14ac:dyDescent="0.25">
      <c r="A10290" s="132">
        <v>1094667</v>
      </c>
      <c r="B10290" s="145" t="s">
        <v>432</v>
      </c>
      <c r="C10290" s="132">
        <v>3</v>
      </c>
      <c r="D10290" s="132">
        <v>4000</v>
      </c>
      <c r="E10290" s="186">
        <v>200</v>
      </c>
      <c r="F10290" s="132">
        <v>7000</v>
      </c>
      <c r="G10290" s="132" t="s">
        <v>20</v>
      </c>
      <c r="H10290" s="132" t="s">
        <v>20</v>
      </c>
      <c r="I10290" s="132" t="s">
        <v>20</v>
      </c>
      <c r="J10290" s="133">
        <v>1.36</v>
      </c>
      <c r="K10290" s="133">
        <v>0.54</v>
      </c>
      <c r="L10290" s="133">
        <v>0.25</v>
      </c>
      <c r="M10290" s="134" t="str">
        <f t="shared" si="160"/>
        <v>P</v>
      </c>
      <c r="N10290" s="171" t="s">
        <v>10682</v>
      </c>
      <c r="O10290" s="146" t="s">
        <v>1506</v>
      </c>
      <c r="P10290" s="146" t="s">
        <v>9444</v>
      </c>
      <c r="Q10290" s="147" t="s">
        <v>10519</v>
      </c>
      <c r="R10290" s="187">
        <v>2.2199999999999998</v>
      </c>
    </row>
    <row r="10291" spans="1:18" x14ac:dyDescent="0.25">
      <c r="A10291" s="135">
        <v>1094670</v>
      </c>
      <c r="B10291" s="148" t="s">
        <v>1207</v>
      </c>
      <c r="C10291" s="135">
        <v>6</v>
      </c>
      <c r="D10291" s="135">
        <v>300</v>
      </c>
      <c r="E10291" s="188" t="s">
        <v>21</v>
      </c>
      <c r="F10291" s="135">
        <v>500</v>
      </c>
      <c r="G10291" s="135" t="s">
        <v>20</v>
      </c>
      <c r="H10291" s="135" t="s">
        <v>20</v>
      </c>
      <c r="I10291" s="135" t="s">
        <v>20</v>
      </c>
      <c r="J10291" s="136">
        <v>1.79</v>
      </c>
      <c r="K10291" s="136">
        <v>1.19</v>
      </c>
      <c r="L10291" s="136">
        <v>1.52</v>
      </c>
      <c r="M10291" s="137" t="str">
        <f t="shared" si="160"/>
        <v>P</v>
      </c>
      <c r="N10291" s="174" t="s">
        <v>10681</v>
      </c>
      <c r="O10291" s="149" t="s">
        <v>1506</v>
      </c>
      <c r="P10291" s="149" t="s">
        <v>9430</v>
      </c>
      <c r="Q10291" s="150" t="s">
        <v>10519</v>
      </c>
      <c r="R10291" s="189">
        <v>2.94</v>
      </c>
    </row>
    <row r="10292" spans="1:18" x14ac:dyDescent="0.25">
      <c r="A10292" s="132">
        <v>1094672</v>
      </c>
      <c r="B10292" s="145" t="s">
        <v>211</v>
      </c>
      <c r="C10292" s="132">
        <v>6</v>
      </c>
      <c r="D10292" s="132">
        <v>270</v>
      </c>
      <c r="E10292" s="186" t="s">
        <v>21</v>
      </c>
      <c r="F10292" s="132">
        <v>360</v>
      </c>
      <c r="G10292" s="132" t="s">
        <v>20</v>
      </c>
      <c r="H10292" s="132" t="s">
        <v>20</v>
      </c>
      <c r="I10292" s="132" t="s">
        <v>20</v>
      </c>
      <c r="J10292" s="133">
        <v>1.89</v>
      </c>
      <c r="K10292" s="133">
        <v>1.3</v>
      </c>
      <c r="L10292" s="133">
        <v>1.89</v>
      </c>
      <c r="M10292" s="134" t="str">
        <f t="shared" si="160"/>
        <v>P</v>
      </c>
      <c r="N10292" s="173" t="s">
        <v>10681</v>
      </c>
      <c r="O10292" s="146" t="s">
        <v>1506</v>
      </c>
      <c r="P10292" s="146" t="s">
        <v>9427</v>
      </c>
      <c r="Q10292" s="147" t="s">
        <v>10519</v>
      </c>
      <c r="R10292" s="187">
        <v>5.34</v>
      </c>
    </row>
    <row r="10293" spans="1:18" x14ac:dyDescent="0.25">
      <c r="A10293" s="135">
        <v>1094673</v>
      </c>
      <c r="B10293" s="148" t="s">
        <v>352</v>
      </c>
      <c r="C10293" s="135">
        <v>200</v>
      </c>
      <c r="D10293" s="135">
        <v>45</v>
      </c>
      <c r="E10293" s="188" t="s">
        <v>21</v>
      </c>
      <c r="F10293" s="135">
        <v>54</v>
      </c>
      <c r="G10293" s="135" t="s">
        <v>20</v>
      </c>
      <c r="H10293" s="135" t="s">
        <v>20</v>
      </c>
      <c r="I10293" s="135" t="s">
        <v>20</v>
      </c>
      <c r="J10293" s="136">
        <v>3.86</v>
      </c>
      <c r="K10293" s="136">
        <v>3.66</v>
      </c>
      <c r="L10293" s="136">
        <v>2.2000000000000002</v>
      </c>
      <c r="M10293" s="137" t="str">
        <f t="shared" si="160"/>
        <v>P</v>
      </c>
      <c r="N10293" s="172" t="s">
        <v>10682</v>
      </c>
      <c r="O10293" s="149" t="s">
        <v>1506</v>
      </c>
      <c r="P10293" s="149" t="s">
        <v>9460</v>
      </c>
      <c r="Q10293" s="150" t="s">
        <v>10519</v>
      </c>
      <c r="R10293" s="189">
        <v>8</v>
      </c>
    </row>
    <row r="10294" spans="1:18" x14ac:dyDescent="0.25">
      <c r="A10294" s="132">
        <v>1094674</v>
      </c>
      <c r="B10294" s="145" t="s">
        <v>1246</v>
      </c>
      <c r="C10294" s="132">
        <v>6</v>
      </c>
      <c r="D10294" s="132">
        <v>1022</v>
      </c>
      <c r="E10294" s="186" t="s">
        <v>21</v>
      </c>
      <c r="F10294" s="132">
        <v>70</v>
      </c>
      <c r="G10294" s="132" t="s">
        <v>20</v>
      </c>
      <c r="H10294" s="132">
        <v>140</v>
      </c>
      <c r="I10294" s="132">
        <v>1</v>
      </c>
      <c r="J10294" s="133">
        <v>1.08</v>
      </c>
      <c r="K10294" s="133">
        <v>0.68</v>
      </c>
      <c r="L10294" s="133">
        <v>1.18</v>
      </c>
      <c r="M10294" s="134" t="str">
        <f t="shared" si="160"/>
        <v>P</v>
      </c>
      <c r="N10294" s="173" t="s">
        <v>10681</v>
      </c>
      <c r="O10294" s="146" t="s">
        <v>1506</v>
      </c>
      <c r="P10294" s="146" t="s">
        <v>10455</v>
      </c>
      <c r="Q10294" s="147" t="s">
        <v>10519</v>
      </c>
      <c r="R10294" s="187">
        <v>9.42</v>
      </c>
    </row>
    <row r="10295" spans="1:18" x14ac:dyDescent="0.25">
      <c r="A10295" s="135">
        <v>1094680</v>
      </c>
      <c r="B10295" s="148" t="s">
        <v>1224</v>
      </c>
      <c r="C10295" s="135">
        <v>6</v>
      </c>
      <c r="D10295" s="135">
        <v>300</v>
      </c>
      <c r="E10295" s="188" t="s">
        <v>21</v>
      </c>
      <c r="F10295" s="135">
        <v>500</v>
      </c>
      <c r="G10295" s="135" t="s">
        <v>20</v>
      </c>
      <c r="H10295" s="135" t="s">
        <v>20</v>
      </c>
      <c r="I10295" s="135" t="s">
        <v>20</v>
      </c>
      <c r="J10295" s="136">
        <v>1.81</v>
      </c>
      <c r="K10295" s="136">
        <v>1.2</v>
      </c>
      <c r="L10295" s="136">
        <v>1.51</v>
      </c>
      <c r="M10295" s="137" t="str">
        <f t="shared" si="160"/>
        <v>P</v>
      </c>
      <c r="N10295" s="172" t="s">
        <v>10681</v>
      </c>
      <c r="O10295" s="149" t="s">
        <v>1506</v>
      </c>
      <c r="P10295" s="149" t="s">
        <v>9430</v>
      </c>
      <c r="Q10295" s="150" t="s">
        <v>10519</v>
      </c>
      <c r="R10295" s="189">
        <v>2.88</v>
      </c>
    </row>
    <row r="10296" spans="1:18" x14ac:dyDescent="0.25">
      <c r="A10296" s="132">
        <v>1094681</v>
      </c>
      <c r="B10296" s="145" t="s">
        <v>84</v>
      </c>
      <c r="C10296" s="132">
        <v>6</v>
      </c>
      <c r="D10296" s="132">
        <v>360</v>
      </c>
      <c r="E10296" s="186">
        <v>30</v>
      </c>
      <c r="F10296" s="132">
        <v>360</v>
      </c>
      <c r="G10296" s="132" t="s">
        <v>20</v>
      </c>
      <c r="H10296" s="132" t="s">
        <v>20</v>
      </c>
      <c r="I10296" s="132" t="s">
        <v>20</v>
      </c>
      <c r="J10296" s="133">
        <v>2.7</v>
      </c>
      <c r="K10296" s="133">
        <v>1.8</v>
      </c>
      <c r="L10296" s="133">
        <v>0.9</v>
      </c>
      <c r="M10296" s="134" t="str">
        <f t="shared" si="160"/>
        <v>P</v>
      </c>
      <c r="N10296" s="171" t="s">
        <v>10682</v>
      </c>
      <c r="O10296" s="146" t="s">
        <v>1500</v>
      </c>
      <c r="P10296" s="146" t="s">
        <v>9418</v>
      </c>
      <c r="Q10296" s="147" t="s">
        <v>10519</v>
      </c>
      <c r="R10296" s="187">
        <v>1.56</v>
      </c>
    </row>
    <row r="10297" spans="1:18" x14ac:dyDescent="0.25">
      <c r="A10297" s="135">
        <v>1094682</v>
      </c>
      <c r="B10297" s="148" t="s">
        <v>1232</v>
      </c>
      <c r="C10297" s="135">
        <v>6</v>
      </c>
      <c r="D10297" s="135">
        <v>318</v>
      </c>
      <c r="E10297" s="188" t="s">
        <v>21</v>
      </c>
      <c r="F10297" s="135">
        <v>530</v>
      </c>
      <c r="G10297" s="135" t="s">
        <v>20</v>
      </c>
      <c r="H10297" s="135" t="s">
        <v>20</v>
      </c>
      <c r="I10297" s="135" t="s">
        <v>20</v>
      </c>
      <c r="J10297" s="136">
        <v>1.86</v>
      </c>
      <c r="K10297" s="136">
        <v>1.2</v>
      </c>
      <c r="L10297" s="136">
        <v>1.51</v>
      </c>
      <c r="M10297" s="137" t="str">
        <f t="shared" si="160"/>
        <v>P</v>
      </c>
      <c r="N10297" s="174" t="s">
        <v>10681</v>
      </c>
      <c r="O10297" s="149" t="s">
        <v>1506</v>
      </c>
      <c r="P10297" s="149" t="s">
        <v>10455</v>
      </c>
      <c r="Q10297" s="150" t="s">
        <v>10519</v>
      </c>
      <c r="R10297" s="189">
        <v>3.12</v>
      </c>
    </row>
    <row r="10298" spans="1:18" x14ac:dyDescent="0.25">
      <c r="A10298" s="132">
        <v>1094683</v>
      </c>
      <c r="B10298" s="145" t="s">
        <v>83</v>
      </c>
      <c r="C10298" s="132">
        <v>6</v>
      </c>
      <c r="D10298" s="132">
        <v>360</v>
      </c>
      <c r="E10298" s="186">
        <v>30</v>
      </c>
      <c r="F10298" s="132">
        <v>360</v>
      </c>
      <c r="G10298" s="132" t="s">
        <v>21</v>
      </c>
      <c r="H10298" s="132" t="s">
        <v>21</v>
      </c>
      <c r="I10298" s="132" t="s">
        <v>21</v>
      </c>
      <c r="J10298" s="133">
        <v>2.5</v>
      </c>
      <c r="K10298" s="133">
        <v>2.0499999999999998</v>
      </c>
      <c r="L10298" s="133">
        <v>0.85</v>
      </c>
      <c r="M10298" s="134" t="str">
        <f t="shared" si="160"/>
        <v>P</v>
      </c>
      <c r="N10298" s="171" t="s">
        <v>10682</v>
      </c>
      <c r="O10298" s="146" t="s">
        <v>1500</v>
      </c>
      <c r="P10298" s="146" t="s">
        <v>9418</v>
      </c>
      <c r="Q10298" s="147" t="s">
        <v>10519</v>
      </c>
      <c r="R10298" s="187">
        <v>1.26</v>
      </c>
    </row>
    <row r="10299" spans="1:18" x14ac:dyDescent="0.25">
      <c r="A10299" s="135">
        <v>1094684</v>
      </c>
      <c r="B10299" s="148" t="s">
        <v>76</v>
      </c>
      <c r="C10299" s="135">
        <v>6</v>
      </c>
      <c r="D10299" s="135">
        <v>504</v>
      </c>
      <c r="E10299" s="188">
        <v>8</v>
      </c>
      <c r="F10299" s="135">
        <v>544</v>
      </c>
      <c r="G10299" s="135" t="s">
        <v>20</v>
      </c>
      <c r="H10299" s="135" t="s">
        <v>20</v>
      </c>
      <c r="I10299" s="135" t="s">
        <v>20</v>
      </c>
      <c r="J10299" s="136">
        <v>1.9</v>
      </c>
      <c r="K10299" s="136">
        <v>2.6</v>
      </c>
      <c r="L10299" s="136">
        <v>0.4</v>
      </c>
      <c r="M10299" s="137" t="str">
        <f t="shared" si="160"/>
        <v>P</v>
      </c>
      <c r="N10299" s="172" t="s">
        <v>10682</v>
      </c>
      <c r="O10299" s="149" t="s">
        <v>1614</v>
      </c>
      <c r="P10299" s="149" t="s">
        <v>9419</v>
      </c>
      <c r="Q10299" s="150" t="s">
        <v>10519</v>
      </c>
      <c r="R10299" s="189">
        <v>2.64</v>
      </c>
    </row>
    <row r="10300" spans="1:18" x14ac:dyDescent="0.25">
      <c r="A10300" s="132">
        <v>1094685</v>
      </c>
      <c r="B10300" s="145" t="s">
        <v>1221</v>
      </c>
      <c r="C10300" s="132">
        <v>6</v>
      </c>
      <c r="D10300" s="132">
        <v>300</v>
      </c>
      <c r="E10300" s="186" t="s">
        <v>21</v>
      </c>
      <c r="F10300" s="132">
        <v>500</v>
      </c>
      <c r="G10300" s="132" t="s">
        <v>20</v>
      </c>
      <c r="H10300" s="132" t="s">
        <v>20</v>
      </c>
      <c r="I10300" s="132" t="s">
        <v>20</v>
      </c>
      <c r="J10300" s="133">
        <v>1.8</v>
      </c>
      <c r="K10300" s="133">
        <v>1.2</v>
      </c>
      <c r="L10300" s="133">
        <v>1.5</v>
      </c>
      <c r="M10300" s="134" t="str">
        <f t="shared" si="160"/>
        <v>P</v>
      </c>
      <c r="N10300" s="173" t="s">
        <v>10681</v>
      </c>
      <c r="O10300" s="146" t="s">
        <v>1506</v>
      </c>
      <c r="P10300" s="146" t="s">
        <v>9430</v>
      </c>
      <c r="Q10300" s="147" t="s">
        <v>10519</v>
      </c>
      <c r="R10300" s="187">
        <v>2.94</v>
      </c>
    </row>
    <row r="10301" spans="1:18" x14ac:dyDescent="0.25">
      <c r="A10301" s="135">
        <v>1094686</v>
      </c>
      <c r="B10301" s="148" t="s">
        <v>78</v>
      </c>
      <c r="C10301" s="135">
        <v>6</v>
      </c>
      <c r="D10301" s="135">
        <v>504</v>
      </c>
      <c r="E10301" s="188">
        <v>8</v>
      </c>
      <c r="F10301" s="135">
        <v>544</v>
      </c>
      <c r="G10301" s="135">
        <v>32</v>
      </c>
      <c r="H10301" s="135">
        <v>40</v>
      </c>
      <c r="I10301" s="135">
        <v>1</v>
      </c>
      <c r="J10301" s="136">
        <v>1.9</v>
      </c>
      <c r="K10301" s="136">
        <v>2.6</v>
      </c>
      <c r="L10301" s="136">
        <v>0.4</v>
      </c>
      <c r="M10301" s="137" t="str">
        <f t="shared" si="160"/>
        <v>P</v>
      </c>
      <c r="N10301" s="174" t="s">
        <v>10682</v>
      </c>
      <c r="O10301" s="149" t="s">
        <v>1614</v>
      </c>
      <c r="P10301" s="149" t="s">
        <v>9419</v>
      </c>
      <c r="Q10301" s="150" t="s">
        <v>10519</v>
      </c>
      <c r="R10301" s="189">
        <v>2.64</v>
      </c>
    </row>
    <row r="10302" spans="1:18" x14ac:dyDescent="0.25">
      <c r="A10302" s="132">
        <v>1094687</v>
      </c>
      <c r="B10302" s="145" t="s">
        <v>349</v>
      </c>
      <c r="C10302" s="132">
        <v>250</v>
      </c>
      <c r="D10302" s="132">
        <v>72</v>
      </c>
      <c r="E10302" s="186" t="s">
        <v>21</v>
      </c>
      <c r="F10302" s="132">
        <v>96</v>
      </c>
      <c r="G10302" s="132" t="s">
        <v>20</v>
      </c>
      <c r="H10302" s="132" t="s">
        <v>20</v>
      </c>
      <c r="I10302" s="132" t="s">
        <v>20</v>
      </c>
      <c r="J10302" s="133">
        <v>3.58</v>
      </c>
      <c r="K10302" s="133">
        <v>2.59</v>
      </c>
      <c r="L10302" s="133">
        <v>1.39</v>
      </c>
      <c r="M10302" s="134" t="str">
        <f t="shared" si="160"/>
        <v>P</v>
      </c>
      <c r="N10302" s="171" t="s">
        <v>10682</v>
      </c>
      <c r="O10302" s="146" t="s">
        <v>1506</v>
      </c>
      <c r="P10302" s="146" t="s">
        <v>9460</v>
      </c>
      <c r="Q10302" s="147" t="s">
        <v>10519</v>
      </c>
      <c r="R10302" s="187">
        <v>5</v>
      </c>
    </row>
    <row r="10303" spans="1:18" x14ac:dyDescent="0.25">
      <c r="A10303" s="135">
        <v>1094688</v>
      </c>
      <c r="B10303" s="148" t="s">
        <v>1163</v>
      </c>
      <c r="C10303" s="135">
        <v>6</v>
      </c>
      <c r="D10303" s="135">
        <v>288</v>
      </c>
      <c r="E10303" s="188" t="s">
        <v>21</v>
      </c>
      <c r="F10303" s="135">
        <v>576</v>
      </c>
      <c r="G10303" s="135" t="s">
        <v>20</v>
      </c>
      <c r="H10303" s="135" t="s">
        <v>20</v>
      </c>
      <c r="I10303" s="135" t="s">
        <v>20</v>
      </c>
      <c r="J10303" s="136">
        <v>1.6</v>
      </c>
      <c r="K10303" s="136">
        <v>1.06</v>
      </c>
      <c r="L10303" s="136">
        <v>1.84</v>
      </c>
      <c r="M10303" s="137" t="str">
        <f t="shared" si="160"/>
        <v>P</v>
      </c>
      <c r="N10303" s="174" t="s">
        <v>10681</v>
      </c>
      <c r="O10303" s="149" t="s">
        <v>1506</v>
      </c>
      <c r="P10303" s="149" t="s">
        <v>9430</v>
      </c>
      <c r="Q10303" s="150" t="s">
        <v>10519</v>
      </c>
      <c r="R10303" s="189">
        <v>6.48</v>
      </c>
    </row>
    <row r="10304" spans="1:18" x14ac:dyDescent="0.25">
      <c r="A10304" s="132">
        <v>1094689</v>
      </c>
      <c r="B10304" s="145" t="s">
        <v>1041</v>
      </c>
      <c r="C10304" s="132">
        <v>6</v>
      </c>
      <c r="D10304" s="132">
        <v>648</v>
      </c>
      <c r="E10304" s="186">
        <v>18</v>
      </c>
      <c r="F10304" s="132">
        <v>864</v>
      </c>
      <c r="G10304" s="132" t="s">
        <v>20</v>
      </c>
      <c r="H10304" s="132">
        <v>72</v>
      </c>
      <c r="I10304" s="132">
        <v>1</v>
      </c>
      <c r="J10304" s="133">
        <v>1.19</v>
      </c>
      <c r="K10304" s="133">
        <v>0.75</v>
      </c>
      <c r="L10304" s="133">
        <v>1.36</v>
      </c>
      <c r="M10304" s="134" t="str">
        <f t="shared" si="160"/>
        <v>P</v>
      </c>
      <c r="N10304" s="173" t="s">
        <v>10681</v>
      </c>
      <c r="O10304" s="146" t="s">
        <v>1555</v>
      </c>
      <c r="P10304" s="146" t="s">
        <v>9429</v>
      </c>
      <c r="Q10304" s="147" t="s">
        <v>10106</v>
      </c>
      <c r="R10304" s="187">
        <v>10.32</v>
      </c>
    </row>
    <row r="10305" spans="1:18" x14ac:dyDescent="0.25">
      <c r="A10305" s="135">
        <v>1094692</v>
      </c>
      <c r="B10305" s="148" t="s">
        <v>86</v>
      </c>
      <c r="C10305" s="135">
        <v>6</v>
      </c>
      <c r="D10305" s="135">
        <v>360</v>
      </c>
      <c r="E10305" s="188">
        <v>30</v>
      </c>
      <c r="F10305" s="135">
        <v>360</v>
      </c>
      <c r="G10305" s="135" t="s">
        <v>21</v>
      </c>
      <c r="H10305" s="135" t="s">
        <v>21</v>
      </c>
      <c r="I10305" s="135" t="s">
        <v>21</v>
      </c>
      <c r="J10305" s="136">
        <v>2.9</v>
      </c>
      <c r="K10305" s="136">
        <v>1.95</v>
      </c>
      <c r="L10305" s="136">
        <v>0.78</v>
      </c>
      <c r="M10305" s="137" t="str">
        <f t="shared" si="160"/>
        <v>P</v>
      </c>
      <c r="N10305" s="174" t="s">
        <v>10682</v>
      </c>
      <c r="O10305" s="149" t="s">
        <v>1500</v>
      </c>
      <c r="P10305" s="149" t="s">
        <v>9418</v>
      </c>
      <c r="Q10305" s="150" t="s">
        <v>10519</v>
      </c>
      <c r="R10305" s="189">
        <v>1.62</v>
      </c>
    </row>
    <row r="10306" spans="1:18" x14ac:dyDescent="0.25">
      <c r="A10306" s="132">
        <v>1094693</v>
      </c>
      <c r="B10306" s="145" t="s">
        <v>809</v>
      </c>
      <c r="C10306" s="132">
        <v>6</v>
      </c>
      <c r="D10306" s="132">
        <v>928</v>
      </c>
      <c r="E10306" s="186" t="s">
        <v>21</v>
      </c>
      <c r="F10306" s="132">
        <v>1276</v>
      </c>
      <c r="G10306" s="132" t="s">
        <v>20</v>
      </c>
      <c r="H10306" s="132" t="s">
        <v>20</v>
      </c>
      <c r="I10306" s="132" t="s">
        <v>20</v>
      </c>
      <c r="J10306" s="133">
        <v>1.1299999999999999</v>
      </c>
      <c r="K10306" s="133">
        <v>0.76</v>
      </c>
      <c r="L10306" s="133">
        <v>1.25</v>
      </c>
      <c r="M10306" s="134" t="str">
        <f t="shared" ref="M10306:M10369" si="161">HYPERLINK(CONCATENATE("T:\Distribution Centre\RDC Department Shared\Cubiscan photos","\",A10306,"-pac.jpg"),"P")</f>
        <v>P</v>
      </c>
      <c r="N10306" s="173" t="s">
        <v>10681</v>
      </c>
      <c r="O10306" s="146" t="s">
        <v>1506</v>
      </c>
      <c r="P10306" s="146" t="s">
        <v>9427</v>
      </c>
      <c r="Q10306" s="147" t="s">
        <v>10519</v>
      </c>
      <c r="R10306" s="187">
        <v>6.7200000000000006</v>
      </c>
    </row>
    <row r="10307" spans="1:18" x14ac:dyDescent="0.25">
      <c r="A10307" s="135">
        <v>1094694</v>
      </c>
      <c r="B10307" s="148" t="s">
        <v>413</v>
      </c>
      <c r="C10307" s="135">
        <v>6</v>
      </c>
      <c r="D10307" s="135">
        <v>384</v>
      </c>
      <c r="E10307" s="188">
        <v>4</v>
      </c>
      <c r="F10307" s="135">
        <v>640</v>
      </c>
      <c r="G10307" s="135" t="s">
        <v>20</v>
      </c>
      <c r="H10307" s="135" t="s">
        <v>20</v>
      </c>
      <c r="I10307" s="135" t="s">
        <v>20</v>
      </c>
      <c r="J10307" s="136">
        <v>1.5</v>
      </c>
      <c r="K10307" s="136">
        <v>0.98</v>
      </c>
      <c r="L10307" s="136">
        <v>1.33</v>
      </c>
      <c r="M10307" s="137" t="str">
        <f t="shared" si="161"/>
        <v>P</v>
      </c>
      <c r="N10307" s="174" t="s">
        <v>10681</v>
      </c>
      <c r="O10307" s="149" t="s">
        <v>1555</v>
      </c>
      <c r="P10307" s="149" t="s">
        <v>9494</v>
      </c>
      <c r="Q10307" s="150" t="s">
        <v>10519</v>
      </c>
      <c r="R10307" s="189">
        <v>9.18</v>
      </c>
    </row>
    <row r="10308" spans="1:18" x14ac:dyDescent="0.25">
      <c r="A10308" s="132">
        <v>1094696</v>
      </c>
      <c r="B10308" s="145" t="s">
        <v>1268</v>
      </c>
      <c r="C10308" s="132">
        <v>12</v>
      </c>
      <c r="D10308" s="132">
        <v>385</v>
      </c>
      <c r="E10308" s="186" t="s">
        <v>21</v>
      </c>
      <c r="F10308" s="132">
        <v>605</v>
      </c>
      <c r="G10308" s="132">
        <v>20</v>
      </c>
      <c r="H10308" s="132">
        <v>24</v>
      </c>
      <c r="I10308" s="132">
        <v>2</v>
      </c>
      <c r="J10308" s="133">
        <v>1.62</v>
      </c>
      <c r="K10308" s="133">
        <v>1.31</v>
      </c>
      <c r="L10308" s="133">
        <v>1.32</v>
      </c>
      <c r="M10308" s="134" t="str">
        <f t="shared" si="161"/>
        <v>P</v>
      </c>
      <c r="N10308" s="173" t="s">
        <v>10681</v>
      </c>
      <c r="O10308" s="146" t="s">
        <v>1506</v>
      </c>
      <c r="P10308" s="146" t="s">
        <v>9409</v>
      </c>
      <c r="Q10308" s="147" t="s">
        <v>10519</v>
      </c>
      <c r="R10308" s="187">
        <v>3.3600000000000003</v>
      </c>
    </row>
    <row r="10309" spans="1:18" x14ac:dyDescent="0.25">
      <c r="A10309" s="135">
        <v>1094697</v>
      </c>
      <c r="B10309" s="148" t="s">
        <v>954</v>
      </c>
      <c r="C10309" s="135">
        <v>6</v>
      </c>
      <c r="D10309" s="135">
        <v>288</v>
      </c>
      <c r="E10309" s="188">
        <v>6</v>
      </c>
      <c r="F10309" s="135">
        <v>576</v>
      </c>
      <c r="G10309" s="135" t="s">
        <v>20</v>
      </c>
      <c r="H10309" s="135" t="s">
        <v>20</v>
      </c>
      <c r="I10309" s="135" t="s">
        <v>20</v>
      </c>
      <c r="J10309" s="136">
        <v>1.38</v>
      </c>
      <c r="K10309" s="136">
        <v>0.92</v>
      </c>
      <c r="L10309" s="136">
        <v>1.66</v>
      </c>
      <c r="M10309" s="137" t="str">
        <f t="shared" si="161"/>
        <v>P</v>
      </c>
      <c r="N10309" s="174" t="s">
        <v>10681</v>
      </c>
      <c r="O10309" s="149" t="s">
        <v>1555</v>
      </c>
      <c r="P10309" s="149" t="s">
        <v>9429</v>
      </c>
      <c r="Q10309" s="150" t="s">
        <v>10519</v>
      </c>
      <c r="R10309" s="189">
        <v>13.559999999999999</v>
      </c>
    </row>
    <row r="10310" spans="1:18" x14ac:dyDescent="0.25">
      <c r="A10310" s="132">
        <v>1094700</v>
      </c>
      <c r="B10310" s="145" t="s">
        <v>850</v>
      </c>
      <c r="C10310" s="132">
        <v>6</v>
      </c>
      <c r="D10310" s="132" t="s">
        <v>20</v>
      </c>
      <c r="E10310" s="186">
        <v>64</v>
      </c>
      <c r="F10310" s="132" t="s">
        <v>20</v>
      </c>
      <c r="G10310" s="132">
        <v>256</v>
      </c>
      <c r="H10310" s="132" t="s">
        <v>20</v>
      </c>
      <c r="I10310" s="132">
        <v>1</v>
      </c>
      <c r="J10310" s="133">
        <v>1.36</v>
      </c>
      <c r="K10310" s="133">
        <v>0.77</v>
      </c>
      <c r="L10310" s="133">
        <v>0.15</v>
      </c>
      <c r="M10310" s="134" t="str">
        <f t="shared" si="161"/>
        <v>P</v>
      </c>
      <c r="N10310" s="171" t="s">
        <v>10681</v>
      </c>
      <c r="O10310" s="146" t="s">
        <v>1555</v>
      </c>
      <c r="P10310" s="146" t="s">
        <v>9429</v>
      </c>
      <c r="Q10310" s="147" t="s">
        <v>10519</v>
      </c>
      <c r="R10310" s="187">
        <v>4.1999999999999993</v>
      </c>
    </row>
    <row r="10311" spans="1:18" x14ac:dyDescent="0.25">
      <c r="A10311" s="135">
        <v>1094703</v>
      </c>
      <c r="B10311" s="148" t="s">
        <v>956</v>
      </c>
      <c r="C10311" s="135">
        <v>6</v>
      </c>
      <c r="D10311" s="135">
        <v>288</v>
      </c>
      <c r="E10311" s="188">
        <v>6</v>
      </c>
      <c r="F10311" s="135">
        <v>504</v>
      </c>
      <c r="G10311" s="135" t="s">
        <v>20</v>
      </c>
      <c r="H10311" s="135">
        <v>30</v>
      </c>
      <c r="I10311" s="135">
        <v>1</v>
      </c>
      <c r="J10311" s="136">
        <v>1.38</v>
      </c>
      <c r="K10311" s="136">
        <v>0.92</v>
      </c>
      <c r="L10311" s="136">
        <v>1.67</v>
      </c>
      <c r="M10311" s="137" t="str">
        <f t="shared" si="161"/>
        <v>P</v>
      </c>
      <c r="N10311" s="174" t="s">
        <v>10681</v>
      </c>
      <c r="O10311" s="149" t="s">
        <v>1555</v>
      </c>
      <c r="P10311" s="149" t="s">
        <v>9429</v>
      </c>
      <c r="Q10311" s="150" t="s">
        <v>10519</v>
      </c>
      <c r="R10311" s="189">
        <v>11.64</v>
      </c>
    </row>
    <row r="10312" spans="1:18" x14ac:dyDescent="0.25">
      <c r="A10312" s="132">
        <v>1094704</v>
      </c>
      <c r="B10312" s="145" t="s">
        <v>1247</v>
      </c>
      <c r="C10312" s="132">
        <v>6</v>
      </c>
      <c r="D10312" s="132">
        <v>540</v>
      </c>
      <c r="E10312" s="186">
        <v>9</v>
      </c>
      <c r="F10312" s="132" t="s">
        <v>20</v>
      </c>
      <c r="G10312" s="132" t="s">
        <v>20</v>
      </c>
      <c r="H10312" s="132">
        <v>72</v>
      </c>
      <c r="I10312" s="132">
        <v>1</v>
      </c>
      <c r="J10312" s="133">
        <v>1.18</v>
      </c>
      <c r="K10312" s="133">
        <v>0.72</v>
      </c>
      <c r="L10312" s="133">
        <v>1.54</v>
      </c>
      <c r="M10312" s="134" t="str">
        <f t="shared" si="161"/>
        <v>P</v>
      </c>
      <c r="N10312" s="173" t="s">
        <v>10681</v>
      </c>
      <c r="O10312" s="146" t="s">
        <v>1555</v>
      </c>
      <c r="P10312" s="146" t="s">
        <v>9429</v>
      </c>
      <c r="Q10312" s="147" t="s">
        <v>10106</v>
      </c>
      <c r="R10312" s="187">
        <v>12.600000000000001</v>
      </c>
    </row>
    <row r="10313" spans="1:18" x14ac:dyDescent="0.25">
      <c r="A10313" s="135">
        <v>1094706</v>
      </c>
      <c r="B10313" s="148" t="s">
        <v>85</v>
      </c>
      <c r="C10313" s="135">
        <v>6</v>
      </c>
      <c r="D10313" s="135">
        <v>360</v>
      </c>
      <c r="E10313" s="188">
        <v>30</v>
      </c>
      <c r="F10313" s="135">
        <v>360</v>
      </c>
      <c r="G10313" s="135" t="s">
        <v>20</v>
      </c>
      <c r="H10313" s="135" t="s">
        <v>20</v>
      </c>
      <c r="I10313" s="135" t="s">
        <v>20</v>
      </c>
      <c r="J10313" s="136">
        <v>2.5</v>
      </c>
      <c r="K10313" s="136">
        <v>2.0499999999999998</v>
      </c>
      <c r="L10313" s="136">
        <v>0.85</v>
      </c>
      <c r="M10313" s="137" t="str">
        <f t="shared" si="161"/>
        <v>P</v>
      </c>
      <c r="N10313" s="174" t="s">
        <v>10682</v>
      </c>
      <c r="O10313" s="149" t="s">
        <v>1500</v>
      </c>
      <c r="P10313" s="149" t="s">
        <v>9418</v>
      </c>
      <c r="Q10313" s="150" t="s">
        <v>10519</v>
      </c>
      <c r="R10313" s="189">
        <v>1.56</v>
      </c>
    </row>
    <row r="10314" spans="1:18" x14ac:dyDescent="0.25">
      <c r="A10314" s="132">
        <v>1094712</v>
      </c>
      <c r="B10314" s="145" t="s">
        <v>1186</v>
      </c>
      <c r="C10314" s="132">
        <v>6</v>
      </c>
      <c r="D10314" s="132">
        <v>300</v>
      </c>
      <c r="E10314" s="186" t="s">
        <v>21</v>
      </c>
      <c r="F10314" s="132">
        <v>500</v>
      </c>
      <c r="G10314" s="132" t="s">
        <v>20</v>
      </c>
      <c r="H10314" s="132" t="s">
        <v>20</v>
      </c>
      <c r="I10314" s="132" t="s">
        <v>20</v>
      </c>
      <c r="J10314" s="133">
        <v>1.8</v>
      </c>
      <c r="K10314" s="133">
        <v>1.18</v>
      </c>
      <c r="L10314" s="133">
        <v>1.52</v>
      </c>
      <c r="M10314" s="134" t="str">
        <f t="shared" si="161"/>
        <v>P</v>
      </c>
      <c r="N10314" s="173" t="s">
        <v>10681</v>
      </c>
      <c r="O10314" s="146" t="s">
        <v>1506</v>
      </c>
      <c r="P10314" s="146" t="s">
        <v>9430</v>
      </c>
      <c r="Q10314" s="147" t="s">
        <v>10519</v>
      </c>
      <c r="R10314" s="187">
        <v>3.7800000000000002</v>
      </c>
    </row>
    <row r="10315" spans="1:18" x14ac:dyDescent="0.25">
      <c r="A10315" s="135">
        <v>1094713</v>
      </c>
      <c r="B10315" s="148" t="s">
        <v>601</v>
      </c>
      <c r="C10315" s="135">
        <v>24</v>
      </c>
      <c r="D10315" s="135">
        <v>330</v>
      </c>
      <c r="E10315" s="188" t="s">
        <v>21</v>
      </c>
      <c r="F10315" s="135">
        <v>480</v>
      </c>
      <c r="G10315" s="135">
        <v>10</v>
      </c>
      <c r="H10315" s="135" t="s">
        <v>20</v>
      </c>
      <c r="I10315" s="135">
        <v>3</v>
      </c>
      <c r="J10315" s="136">
        <v>2.46</v>
      </c>
      <c r="K10315" s="136">
        <v>1.56</v>
      </c>
      <c r="L10315" s="136">
        <v>0.95</v>
      </c>
      <c r="M10315" s="137" t="str">
        <f t="shared" si="161"/>
        <v>P</v>
      </c>
      <c r="N10315" s="174" t="s">
        <v>10681</v>
      </c>
      <c r="O10315" s="149" t="s">
        <v>1506</v>
      </c>
      <c r="P10315" s="149" t="s">
        <v>10455</v>
      </c>
      <c r="Q10315" s="150" t="s">
        <v>10519</v>
      </c>
      <c r="R10315" s="189">
        <v>8.3999999999999986</v>
      </c>
    </row>
    <row r="10316" spans="1:18" x14ac:dyDescent="0.25">
      <c r="A10316" s="132">
        <v>1094715</v>
      </c>
      <c r="B10316" s="145" t="s">
        <v>989</v>
      </c>
      <c r="C10316" s="132">
        <v>6</v>
      </c>
      <c r="D10316" s="132">
        <v>400</v>
      </c>
      <c r="E10316" s="186" t="s">
        <v>21</v>
      </c>
      <c r="F10316" s="132">
        <v>600</v>
      </c>
      <c r="G10316" s="132" t="s">
        <v>20</v>
      </c>
      <c r="H10316" s="132" t="s">
        <v>20</v>
      </c>
      <c r="I10316" s="132" t="s">
        <v>20</v>
      </c>
      <c r="J10316" s="133">
        <v>2.99</v>
      </c>
      <c r="K10316" s="133">
        <v>1.04</v>
      </c>
      <c r="L10316" s="133">
        <v>1.01</v>
      </c>
      <c r="M10316" s="134" t="str">
        <f t="shared" si="161"/>
        <v>P</v>
      </c>
      <c r="N10316" s="173" t="s">
        <v>10681</v>
      </c>
      <c r="O10316" s="146" t="s">
        <v>1506</v>
      </c>
      <c r="P10316" s="146" t="s">
        <v>9423</v>
      </c>
      <c r="Q10316" s="147" t="s">
        <v>10519</v>
      </c>
      <c r="R10316" s="187">
        <v>11.82</v>
      </c>
    </row>
    <row r="10317" spans="1:18" x14ac:dyDescent="0.25">
      <c r="A10317" s="135">
        <v>1094721</v>
      </c>
      <c r="B10317" s="148" t="s">
        <v>382</v>
      </c>
      <c r="C10317" s="135">
        <v>6</v>
      </c>
      <c r="D10317" s="135">
        <v>66</v>
      </c>
      <c r="E10317" s="188" t="s">
        <v>20</v>
      </c>
      <c r="F10317" s="135" t="s">
        <v>20</v>
      </c>
      <c r="G10317" s="135" t="s">
        <v>20</v>
      </c>
      <c r="H10317" s="135" t="s">
        <v>20</v>
      </c>
      <c r="I10317" s="135" t="s">
        <v>20</v>
      </c>
      <c r="J10317" s="136">
        <v>1.32</v>
      </c>
      <c r="K10317" s="136">
        <v>0.85</v>
      </c>
      <c r="L10317" s="136">
        <v>1.74</v>
      </c>
      <c r="M10317" s="137" t="str">
        <f t="shared" si="161"/>
        <v>P</v>
      </c>
      <c r="N10317" s="174" t="s">
        <v>10681</v>
      </c>
      <c r="O10317" s="149" t="s">
        <v>1555</v>
      </c>
      <c r="P10317" s="149" t="s">
        <v>9429</v>
      </c>
      <c r="Q10317" s="150" t="s">
        <v>10519</v>
      </c>
      <c r="R10317" s="189">
        <v>6.18</v>
      </c>
    </row>
    <row r="10318" spans="1:18" x14ac:dyDescent="0.25">
      <c r="A10318" s="132">
        <v>1094722</v>
      </c>
      <c r="B10318" s="145" t="s">
        <v>4107</v>
      </c>
      <c r="C10318" s="132">
        <v>6</v>
      </c>
      <c r="D10318" s="132">
        <v>630</v>
      </c>
      <c r="E10318" s="186" t="s">
        <v>21</v>
      </c>
      <c r="F10318" s="132">
        <v>864</v>
      </c>
      <c r="G10318" s="132">
        <v>40</v>
      </c>
      <c r="H10318" s="132" t="s">
        <v>20</v>
      </c>
      <c r="I10318" s="132">
        <v>1</v>
      </c>
      <c r="J10318" s="133">
        <v>1.94</v>
      </c>
      <c r="K10318" s="133">
        <v>1.31</v>
      </c>
      <c r="L10318" s="133">
        <v>0.61</v>
      </c>
      <c r="M10318" s="134" t="str">
        <f t="shared" si="161"/>
        <v>P</v>
      </c>
      <c r="N10318" s="171" t="s">
        <v>10681</v>
      </c>
      <c r="O10318" s="146" t="s">
        <v>1506</v>
      </c>
      <c r="P10318" s="146" t="s">
        <v>9423</v>
      </c>
      <c r="Q10318" s="147" t="s">
        <v>10519</v>
      </c>
      <c r="R10318" s="187">
        <v>9</v>
      </c>
    </row>
    <row r="10319" spans="1:18" x14ac:dyDescent="0.25">
      <c r="A10319" s="135">
        <v>1094724</v>
      </c>
      <c r="B10319" s="148" t="s">
        <v>1408</v>
      </c>
      <c r="C10319" s="135">
        <v>24</v>
      </c>
      <c r="D10319" s="135">
        <v>330</v>
      </c>
      <c r="E10319" s="188" t="s">
        <v>21</v>
      </c>
      <c r="F10319" s="135" t="s">
        <v>20</v>
      </c>
      <c r="G10319" s="135" t="s">
        <v>20</v>
      </c>
      <c r="H10319" s="135">
        <v>10</v>
      </c>
      <c r="I10319" s="135">
        <v>3</v>
      </c>
      <c r="J10319" s="136">
        <v>2.4300000000000002</v>
      </c>
      <c r="K10319" s="136">
        <v>1.53</v>
      </c>
      <c r="L10319" s="136">
        <v>0.98</v>
      </c>
      <c r="M10319" s="137" t="str">
        <f t="shared" si="161"/>
        <v>P</v>
      </c>
      <c r="N10319" s="174" t="s">
        <v>10681</v>
      </c>
      <c r="O10319" s="149" t="s">
        <v>1506</v>
      </c>
      <c r="P10319" s="149" t="s">
        <v>10455</v>
      </c>
      <c r="Q10319" s="150" t="s">
        <v>10519</v>
      </c>
      <c r="R10319" s="189">
        <v>11.28</v>
      </c>
    </row>
    <row r="10320" spans="1:18" x14ac:dyDescent="0.25">
      <c r="A10320" s="132">
        <v>1094727</v>
      </c>
      <c r="B10320" s="145" t="s">
        <v>8199</v>
      </c>
      <c r="C10320" s="132">
        <v>6</v>
      </c>
      <c r="D10320" s="132">
        <v>432</v>
      </c>
      <c r="E10320" s="186" t="s">
        <v>21</v>
      </c>
      <c r="F10320" s="132">
        <v>560</v>
      </c>
      <c r="G10320" s="132">
        <v>5</v>
      </c>
      <c r="H10320" s="132">
        <v>6</v>
      </c>
      <c r="I10320" s="132">
        <v>5</v>
      </c>
      <c r="J10320" s="133">
        <v>3.12</v>
      </c>
      <c r="K10320" s="133">
        <v>2.08</v>
      </c>
      <c r="L10320" s="133">
        <v>0.44</v>
      </c>
      <c r="M10320" s="134" t="str">
        <f t="shared" si="161"/>
        <v>P</v>
      </c>
      <c r="N10320" s="173" t="s">
        <v>10681</v>
      </c>
      <c r="O10320" s="146" t="s">
        <v>1506</v>
      </c>
      <c r="P10320" s="146" t="s">
        <v>9398</v>
      </c>
      <c r="Q10320" s="147" t="s">
        <v>10519</v>
      </c>
      <c r="R10320" s="187">
        <v>4.9799999999999995</v>
      </c>
    </row>
    <row r="10321" spans="1:18" x14ac:dyDescent="0.25">
      <c r="A10321" s="135">
        <v>1094733</v>
      </c>
      <c r="B10321" s="148" t="s">
        <v>338</v>
      </c>
      <c r="C10321" s="135">
        <v>3</v>
      </c>
      <c r="D10321" s="135">
        <v>3240</v>
      </c>
      <c r="E10321" s="188">
        <v>180</v>
      </c>
      <c r="F10321" s="135">
        <v>4320</v>
      </c>
      <c r="G10321" s="135" t="s">
        <v>20</v>
      </c>
      <c r="H10321" s="135">
        <v>540</v>
      </c>
      <c r="I10321" s="135">
        <v>1</v>
      </c>
      <c r="J10321" s="136">
        <v>2.7</v>
      </c>
      <c r="K10321" s="136">
        <v>1.26</v>
      </c>
      <c r="L10321" s="136">
        <v>0.18</v>
      </c>
      <c r="M10321" s="137" t="str">
        <f t="shared" si="161"/>
        <v>P</v>
      </c>
      <c r="N10321" s="174" t="s">
        <v>10682</v>
      </c>
      <c r="O10321" s="149" t="s">
        <v>1500</v>
      </c>
      <c r="P10321" s="149" t="s">
        <v>9418</v>
      </c>
      <c r="Q10321" s="150" t="s">
        <v>10519</v>
      </c>
      <c r="R10321" s="189">
        <v>0.84000000000000008</v>
      </c>
    </row>
    <row r="10322" spans="1:18" x14ac:dyDescent="0.25">
      <c r="A10322" s="132">
        <v>1094740</v>
      </c>
      <c r="B10322" s="145" t="s">
        <v>946</v>
      </c>
      <c r="C10322" s="132">
        <v>6</v>
      </c>
      <c r="D10322" s="132" t="s">
        <v>20</v>
      </c>
      <c r="E10322" s="186">
        <v>148</v>
      </c>
      <c r="F10322" s="132" t="s">
        <v>20</v>
      </c>
      <c r="G10322" s="132" t="s">
        <v>20</v>
      </c>
      <c r="H10322" s="132">
        <v>592</v>
      </c>
      <c r="I10322" s="132">
        <v>1</v>
      </c>
      <c r="J10322" s="133">
        <v>0.55000000000000004</v>
      </c>
      <c r="K10322" s="133">
        <v>1.49</v>
      </c>
      <c r="L10322" s="133">
        <v>0.35</v>
      </c>
      <c r="M10322" s="134" t="str">
        <f t="shared" si="161"/>
        <v>P</v>
      </c>
      <c r="N10322" s="171" t="s">
        <v>10681</v>
      </c>
      <c r="O10322" s="146" t="s">
        <v>1562</v>
      </c>
      <c r="P10322" s="146" t="s">
        <v>9416</v>
      </c>
      <c r="Q10322" s="147" t="s">
        <v>10519</v>
      </c>
      <c r="R10322" s="187">
        <v>3.24</v>
      </c>
    </row>
    <row r="10323" spans="1:18" x14ac:dyDescent="0.25">
      <c r="A10323" s="135">
        <v>1094741</v>
      </c>
      <c r="B10323" s="148" t="s">
        <v>163</v>
      </c>
      <c r="C10323" s="135">
        <v>6</v>
      </c>
      <c r="D10323" s="135">
        <v>130</v>
      </c>
      <c r="E10323" s="188" t="s">
        <v>21</v>
      </c>
      <c r="F10323" s="135">
        <v>182</v>
      </c>
      <c r="G10323" s="135" t="s">
        <v>20</v>
      </c>
      <c r="H10323" s="135" t="s">
        <v>20</v>
      </c>
      <c r="I10323" s="135" t="s">
        <v>20</v>
      </c>
      <c r="J10323" s="136">
        <v>3.4</v>
      </c>
      <c r="K10323" s="136">
        <v>2.3199999999999998</v>
      </c>
      <c r="L10323" s="136">
        <v>0.96</v>
      </c>
      <c r="M10323" s="137" t="str">
        <f t="shared" si="161"/>
        <v>P</v>
      </c>
      <c r="N10323" s="174" t="s">
        <v>10681</v>
      </c>
      <c r="O10323" s="149" t="s">
        <v>1506</v>
      </c>
      <c r="P10323" s="149" t="s">
        <v>9398</v>
      </c>
      <c r="Q10323" s="150" t="s">
        <v>10519</v>
      </c>
      <c r="R10323" s="189">
        <v>15.54</v>
      </c>
    </row>
    <row r="10324" spans="1:18" x14ac:dyDescent="0.25">
      <c r="A10324" s="132">
        <v>1094742</v>
      </c>
      <c r="B10324" s="145" t="s">
        <v>197</v>
      </c>
      <c r="C10324" s="132">
        <v>6</v>
      </c>
      <c r="D10324" s="132">
        <v>288</v>
      </c>
      <c r="E10324" s="186" t="s">
        <v>21</v>
      </c>
      <c r="F10324" s="132">
        <v>384</v>
      </c>
      <c r="G10324" s="132" t="s">
        <v>20</v>
      </c>
      <c r="H10324" s="132" t="s">
        <v>20</v>
      </c>
      <c r="I10324" s="132" t="s">
        <v>20</v>
      </c>
      <c r="J10324" s="133">
        <v>1.9</v>
      </c>
      <c r="K10324" s="133">
        <v>1.28</v>
      </c>
      <c r="L10324" s="133">
        <v>1.77</v>
      </c>
      <c r="M10324" s="134" t="str">
        <f t="shared" si="161"/>
        <v>P</v>
      </c>
      <c r="N10324" s="171" t="s">
        <v>10681</v>
      </c>
      <c r="O10324" s="146" t="s">
        <v>1506</v>
      </c>
      <c r="P10324" s="146" t="s">
        <v>9423</v>
      </c>
      <c r="Q10324" s="147" t="s">
        <v>10519</v>
      </c>
      <c r="R10324" s="187">
        <v>5.34</v>
      </c>
    </row>
    <row r="10325" spans="1:18" x14ac:dyDescent="0.25">
      <c r="A10325" s="135">
        <v>1094743</v>
      </c>
      <c r="B10325" s="148" t="s">
        <v>330</v>
      </c>
      <c r="C10325" s="135">
        <v>3</v>
      </c>
      <c r="D10325" s="135">
        <v>2640</v>
      </c>
      <c r="E10325" s="188">
        <v>80</v>
      </c>
      <c r="F10325" s="135">
        <v>3520</v>
      </c>
      <c r="G10325" s="135" t="s">
        <v>20</v>
      </c>
      <c r="H10325" s="135" t="s">
        <v>20</v>
      </c>
      <c r="I10325" s="135" t="s">
        <v>20</v>
      </c>
      <c r="J10325" s="136">
        <v>1.3</v>
      </c>
      <c r="K10325" s="136">
        <v>0.55000000000000004</v>
      </c>
      <c r="L10325" s="136">
        <v>0.48</v>
      </c>
      <c r="M10325" s="137" t="str">
        <f t="shared" si="161"/>
        <v>P</v>
      </c>
      <c r="N10325" s="174" t="s">
        <v>10682</v>
      </c>
      <c r="O10325" s="149" t="s">
        <v>1500</v>
      </c>
      <c r="P10325" s="149" t="s">
        <v>9418</v>
      </c>
      <c r="Q10325" s="150" t="s">
        <v>10519</v>
      </c>
      <c r="R10325" s="189">
        <v>1.6500000000000001</v>
      </c>
    </row>
    <row r="10326" spans="1:18" x14ac:dyDescent="0.25">
      <c r="A10326" s="132">
        <v>1094747</v>
      </c>
      <c r="B10326" s="145" t="s">
        <v>8200</v>
      </c>
      <c r="C10326" s="132">
        <v>3</v>
      </c>
      <c r="D10326" s="132">
        <v>6256</v>
      </c>
      <c r="E10326" s="186">
        <v>16</v>
      </c>
      <c r="F10326" s="132">
        <v>8064</v>
      </c>
      <c r="G10326" s="132">
        <v>96</v>
      </c>
      <c r="H10326" s="132">
        <v>160</v>
      </c>
      <c r="I10326" s="132">
        <v>4</v>
      </c>
      <c r="J10326" s="133">
        <v>1.18</v>
      </c>
      <c r="K10326" s="133">
        <v>0.51500000000000001</v>
      </c>
      <c r="L10326" s="133">
        <v>0.26200000000000001</v>
      </c>
      <c r="M10326" s="134" t="str">
        <f t="shared" si="161"/>
        <v>P</v>
      </c>
      <c r="N10326" s="173" t="s">
        <v>10681</v>
      </c>
      <c r="O10326" s="146" t="s">
        <v>1506</v>
      </c>
      <c r="P10326" s="146" t="s">
        <v>10455</v>
      </c>
      <c r="Q10326" s="147" t="s">
        <v>10519</v>
      </c>
      <c r="R10326" s="187">
        <v>3.06</v>
      </c>
    </row>
    <row r="10327" spans="1:18" x14ac:dyDescent="0.25">
      <c r="A10327" s="135">
        <v>1094755</v>
      </c>
      <c r="B10327" s="148" t="s">
        <v>8201</v>
      </c>
      <c r="C10327" s="135">
        <v>1</v>
      </c>
      <c r="D10327" s="135">
        <v>72</v>
      </c>
      <c r="E10327" s="188" t="s">
        <v>20</v>
      </c>
      <c r="F10327" s="135" t="s">
        <v>20</v>
      </c>
      <c r="G10327" s="135" t="s">
        <v>21</v>
      </c>
      <c r="H10327" s="135" t="s">
        <v>21</v>
      </c>
      <c r="I10327" s="135" t="s">
        <v>21</v>
      </c>
      <c r="J10327" s="136">
        <v>4.0599999999999996</v>
      </c>
      <c r="K10327" s="136">
        <v>3.28</v>
      </c>
      <c r="L10327" s="136">
        <v>0.8</v>
      </c>
      <c r="M10327" s="137" t="str">
        <f t="shared" si="161"/>
        <v>P</v>
      </c>
      <c r="N10327" s="174" t="s">
        <v>10682</v>
      </c>
      <c r="O10327" s="149" t="s">
        <v>1500</v>
      </c>
      <c r="P10327" s="149" t="s">
        <v>10033</v>
      </c>
      <c r="Q10327" s="150" t="s">
        <v>10519</v>
      </c>
      <c r="R10327" s="189">
        <v>8.64</v>
      </c>
    </row>
    <row r="10328" spans="1:18" x14ac:dyDescent="0.25">
      <c r="A10328" s="132">
        <v>1094774</v>
      </c>
      <c r="B10328" s="145" t="s">
        <v>8202</v>
      </c>
      <c r="C10328" s="132">
        <v>6</v>
      </c>
      <c r="D10328" s="132">
        <v>938</v>
      </c>
      <c r="E10328" s="186" t="s">
        <v>21</v>
      </c>
      <c r="F10328" s="132">
        <v>1340</v>
      </c>
      <c r="G10328" s="132">
        <v>48</v>
      </c>
      <c r="H10328" s="132">
        <v>60</v>
      </c>
      <c r="I10328" s="132">
        <v>2</v>
      </c>
      <c r="J10328" s="133">
        <v>0.95</v>
      </c>
      <c r="K10328" s="133">
        <v>0.82</v>
      </c>
      <c r="L10328" s="133">
        <v>1.45</v>
      </c>
      <c r="M10328" s="134" t="str">
        <f t="shared" si="161"/>
        <v>P</v>
      </c>
      <c r="N10328" s="173" t="s">
        <v>10681</v>
      </c>
      <c r="O10328" s="146" t="s">
        <v>1506</v>
      </c>
      <c r="P10328" s="146" t="s">
        <v>9403</v>
      </c>
      <c r="Q10328" s="147" t="s">
        <v>10106</v>
      </c>
      <c r="R10328" s="187">
        <v>9.6000000000000014</v>
      </c>
    </row>
    <row r="10329" spans="1:18" x14ac:dyDescent="0.25">
      <c r="A10329" s="135">
        <v>1094775</v>
      </c>
      <c r="B10329" s="148" t="s">
        <v>465</v>
      </c>
      <c r="C10329" s="135">
        <v>6</v>
      </c>
      <c r="D10329" s="135">
        <v>938</v>
      </c>
      <c r="E10329" s="188" t="s">
        <v>21</v>
      </c>
      <c r="F10329" s="135">
        <v>1340</v>
      </c>
      <c r="G10329" s="135">
        <v>48</v>
      </c>
      <c r="H10329" s="135">
        <v>60</v>
      </c>
      <c r="I10329" s="135">
        <v>2</v>
      </c>
      <c r="J10329" s="136">
        <v>0.97</v>
      </c>
      <c r="K10329" s="136">
        <v>0.83</v>
      </c>
      <c r="L10329" s="136">
        <v>1.45</v>
      </c>
      <c r="M10329" s="137" t="str">
        <f t="shared" si="161"/>
        <v>P</v>
      </c>
      <c r="N10329" s="174" t="s">
        <v>10681</v>
      </c>
      <c r="O10329" s="149" t="s">
        <v>1506</v>
      </c>
      <c r="P10329" s="149" t="s">
        <v>9403</v>
      </c>
      <c r="Q10329" s="150" t="s">
        <v>10106</v>
      </c>
      <c r="R10329" s="189">
        <v>9.48</v>
      </c>
    </row>
    <row r="10330" spans="1:18" x14ac:dyDescent="0.25">
      <c r="A10330" s="132">
        <v>1094776</v>
      </c>
      <c r="B10330" s="145" t="s">
        <v>8203</v>
      </c>
      <c r="C10330" s="132">
        <v>6</v>
      </c>
      <c r="D10330" s="132">
        <v>938</v>
      </c>
      <c r="E10330" s="186" t="s">
        <v>21</v>
      </c>
      <c r="F10330" s="132">
        <v>1340</v>
      </c>
      <c r="G10330" s="132" t="s">
        <v>20</v>
      </c>
      <c r="H10330" s="132">
        <v>60</v>
      </c>
      <c r="I10330" s="132">
        <v>2</v>
      </c>
      <c r="J10330" s="133">
        <v>0.97</v>
      </c>
      <c r="K10330" s="133">
        <v>0.85</v>
      </c>
      <c r="L10330" s="133">
        <v>1.45</v>
      </c>
      <c r="M10330" s="134" t="str">
        <f t="shared" si="161"/>
        <v>P</v>
      </c>
      <c r="N10330" s="173" t="s">
        <v>10681</v>
      </c>
      <c r="O10330" s="146" t="s">
        <v>1506</v>
      </c>
      <c r="P10330" s="146" t="s">
        <v>9403</v>
      </c>
      <c r="Q10330" s="147" t="s">
        <v>10106</v>
      </c>
      <c r="R10330" s="187">
        <v>9.06</v>
      </c>
    </row>
    <row r="10331" spans="1:18" x14ac:dyDescent="0.25">
      <c r="A10331" s="135">
        <v>1094777</v>
      </c>
      <c r="B10331" s="148" t="s">
        <v>8204</v>
      </c>
      <c r="C10331" s="135">
        <v>6</v>
      </c>
      <c r="D10331" s="135">
        <v>938</v>
      </c>
      <c r="E10331" s="188" t="s">
        <v>21</v>
      </c>
      <c r="F10331" s="135">
        <v>1340</v>
      </c>
      <c r="G10331" s="135" t="s">
        <v>20</v>
      </c>
      <c r="H10331" s="135">
        <v>60</v>
      </c>
      <c r="I10331" s="135">
        <v>2</v>
      </c>
      <c r="J10331" s="136">
        <v>0.97</v>
      </c>
      <c r="K10331" s="136">
        <v>0.85</v>
      </c>
      <c r="L10331" s="136">
        <v>1.45</v>
      </c>
      <c r="M10331" s="137" t="str">
        <f t="shared" si="161"/>
        <v>P</v>
      </c>
      <c r="N10331" s="174" t="s">
        <v>10681</v>
      </c>
      <c r="O10331" s="149" t="s">
        <v>1506</v>
      </c>
      <c r="P10331" s="149" t="s">
        <v>9403</v>
      </c>
      <c r="Q10331" s="150" t="s">
        <v>10106</v>
      </c>
      <c r="R10331" s="189">
        <v>10.08</v>
      </c>
    </row>
    <row r="10332" spans="1:18" x14ac:dyDescent="0.25">
      <c r="A10332" s="132">
        <v>1094778</v>
      </c>
      <c r="B10332" s="145" t="s">
        <v>8205</v>
      </c>
      <c r="C10332" s="132">
        <v>6</v>
      </c>
      <c r="D10332" s="132">
        <v>480</v>
      </c>
      <c r="E10332" s="186" t="s">
        <v>21</v>
      </c>
      <c r="F10332" s="132">
        <v>640</v>
      </c>
      <c r="G10332" s="132">
        <v>20</v>
      </c>
      <c r="H10332" s="132">
        <v>25</v>
      </c>
      <c r="I10332" s="132">
        <v>1</v>
      </c>
      <c r="J10332" s="133">
        <v>1.5</v>
      </c>
      <c r="K10332" s="133">
        <v>1</v>
      </c>
      <c r="L10332" s="133">
        <v>1.85</v>
      </c>
      <c r="M10332" s="134" t="str">
        <f t="shared" si="161"/>
        <v>P</v>
      </c>
      <c r="N10332" s="173" t="s">
        <v>10681</v>
      </c>
      <c r="O10332" s="146" t="s">
        <v>1506</v>
      </c>
      <c r="P10332" s="146" t="s">
        <v>10455</v>
      </c>
      <c r="Q10332" s="147" t="s">
        <v>10519</v>
      </c>
      <c r="R10332" s="187">
        <v>4.68</v>
      </c>
    </row>
    <row r="10333" spans="1:18" x14ac:dyDescent="0.25">
      <c r="A10333" s="135">
        <v>1094779</v>
      </c>
      <c r="B10333" s="148" t="s">
        <v>1210</v>
      </c>
      <c r="C10333" s="135">
        <v>6</v>
      </c>
      <c r="D10333" s="135">
        <v>480</v>
      </c>
      <c r="E10333" s="188" t="s">
        <v>21</v>
      </c>
      <c r="F10333" s="135">
        <v>640</v>
      </c>
      <c r="G10333" s="135">
        <v>20</v>
      </c>
      <c r="H10333" s="135">
        <v>25</v>
      </c>
      <c r="I10333" s="135">
        <v>1</v>
      </c>
      <c r="J10333" s="136">
        <v>1.5</v>
      </c>
      <c r="K10333" s="136">
        <v>1</v>
      </c>
      <c r="L10333" s="136">
        <v>1.82</v>
      </c>
      <c r="M10333" s="137" t="str">
        <f t="shared" si="161"/>
        <v>P</v>
      </c>
      <c r="N10333" s="174" t="s">
        <v>10681</v>
      </c>
      <c r="O10333" s="149" t="s">
        <v>1506</v>
      </c>
      <c r="P10333" s="149" t="s">
        <v>10455</v>
      </c>
      <c r="Q10333" s="150" t="s">
        <v>10519</v>
      </c>
      <c r="R10333" s="189">
        <v>3.96</v>
      </c>
    </row>
    <row r="10334" spans="1:18" x14ac:dyDescent="0.25">
      <c r="A10334" s="132">
        <v>1094780</v>
      </c>
      <c r="B10334" s="145" t="s">
        <v>8206</v>
      </c>
      <c r="C10334" s="132">
        <v>6</v>
      </c>
      <c r="D10334" s="132">
        <v>480</v>
      </c>
      <c r="E10334" s="186" t="s">
        <v>21</v>
      </c>
      <c r="F10334" s="132">
        <v>640</v>
      </c>
      <c r="G10334" s="132">
        <v>20</v>
      </c>
      <c r="H10334" s="132">
        <v>25</v>
      </c>
      <c r="I10334" s="132">
        <v>1</v>
      </c>
      <c r="J10334" s="133">
        <v>1.5</v>
      </c>
      <c r="K10334" s="133">
        <v>1</v>
      </c>
      <c r="L10334" s="133">
        <v>1.82</v>
      </c>
      <c r="M10334" s="134" t="str">
        <f t="shared" si="161"/>
        <v>P</v>
      </c>
      <c r="N10334" s="171" t="s">
        <v>10681</v>
      </c>
      <c r="O10334" s="146" t="s">
        <v>1506</v>
      </c>
      <c r="P10334" s="146" t="s">
        <v>10455</v>
      </c>
      <c r="Q10334" s="147" t="s">
        <v>10519</v>
      </c>
      <c r="R10334" s="187">
        <v>3.7800000000000002</v>
      </c>
    </row>
    <row r="10335" spans="1:18" x14ac:dyDescent="0.25">
      <c r="A10335" s="135">
        <v>1094781</v>
      </c>
      <c r="B10335" s="148" t="s">
        <v>1757</v>
      </c>
      <c r="C10335" s="135">
        <v>6</v>
      </c>
      <c r="D10335" s="135">
        <v>345</v>
      </c>
      <c r="E10335" s="188" t="s">
        <v>21</v>
      </c>
      <c r="F10335" s="135">
        <v>483</v>
      </c>
      <c r="G10335" s="135" t="s">
        <v>20</v>
      </c>
      <c r="H10335" s="135">
        <v>30</v>
      </c>
      <c r="I10335" s="135">
        <v>1</v>
      </c>
      <c r="J10335" s="136">
        <v>1.5</v>
      </c>
      <c r="K10335" s="136">
        <v>1</v>
      </c>
      <c r="L10335" s="136">
        <v>2.0499999999999998</v>
      </c>
      <c r="M10335" s="137" t="str">
        <f t="shared" si="161"/>
        <v>P</v>
      </c>
      <c r="N10335" s="174" t="s">
        <v>10681</v>
      </c>
      <c r="O10335" s="149" t="s">
        <v>1506</v>
      </c>
      <c r="P10335" s="149" t="s">
        <v>9404</v>
      </c>
      <c r="Q10335" s="150" t="s">
        <v>10519</v>
      </c>
      <c r="R10335" s="189">
        <v>4.92</v>
      </c>
    </row>
    <row r="10336" spans="1:18" x14ac:dyDescent="0.25">
      <c r="A10336" s="132">
        <v>1094782</v>
      </c>
      <c r="B10336" s="145" t="s">
        <v>1758</v>
      </c>
      <c r="C10336" s="132">
        <v>6</v>
      </c>
      <c r="D10336" s="132">
        <v>345</v>
      </c>
      <c r="E10336" s="186" t="s">
        <v>21</v>
      </c>
      <c r="F10336" s="132">
        <v>483</v>
      </c>
      <c r="G10336" s="132" t="s">
        <v>20</v>
      </c>
      <c r="H10336" s="132">
        <v>30</v>
      </c>
      <c r="I10336" s="132">
        <v>1</v>
      </c>
      <c r="J10336" s="133">
        <v>1.5</v>
      </c>
      <c r="K10336" s="133">
        <v>1</v>
      </c>
      <c r="L10336" s="133">
        <v>2.06</v>
      </c>
      <c r="M10336" s="134" t="str">
        <f t="shared" si="161"/>
        <v>P</v>
      </c>
      <c r="N10336" s="173" t="s">
        <v>10681</v>
      </c>
      <c r="O10336" s="146" t="s">
        <v>1506</v>
      </c>
      <c r="P10336" s="146" t="s">
        <v>9404</v>
      </c>
      <c r="Q10336" s="147" t="s">
        <v>10519</v>
      </c>
      <c r="R10336" s="187">
        <v>4.5600000000000005</v>
      </c>
    </row>
    <row r="10337" spans="1:18" x14ac:dyDescent="0.25">
      <c r="A10337" s="135">
        <v>1094784</v>
      </c>
      <c r="B10337" s="148" t="s">
        <v>8207</v>
      </c>
      <c r="C10337" s="135">
        <v>50</v>
      </c>
      <c r="D10337" s="135" t="s">
        <v>20</v>
      </c>
      <c r="E10337" s="188" t="s">
        <v>20</v>
      </c>
      <c r="F10337" s="135" t="s">
        <v>20</v>
      </c>
      <c r="G10337" s="135" t="s">
        <v>21</v>
      </c>
      <c r="H10337" s="135" t="s">
        <v>21</v>
      </c>
      <c r="I10337" s="135" t="s">
        <v>21</v>
      </c>
      <c r="J10337" s="136">
        <v>14</v>
      </c>
      <c r="K10337" s="136">
        <v>42</v>
      </c>
      <c r="L10337" s="136">
        <v>39</v>
      </c>
      <c r="M10337" s="137" t="str">
        <f t="shared" si="161"/>
        <v>P</v>
      </c>
      <c r="N10337" s="174" t="s">
        <v>10682</v>
      </c>
      <c r="O10337" s="149" t="s">
        <v>1818</v>
      </c>
      <c r="P10337" s="149" t="s">
        <v>9745</v>
      </c>
      <c r="Q10337" s="150" t="s">
        <v>10519</v>
      </c>
      <c r="R10337" s="189">
        <v>18.926553672316384</v>
      </c>
    </row>
    <row r="10338" spans="1:18" x14ac:dyDescent="0.25">
      <c r="A10338" s="132">
        <v>1094792</v>
      </c>
      <c r="B10338" s="145" t="s">
        <v>8208</v>
      </c>
      <c r="C10338" s="132">
        <v>6</v>
      </c>
      <c r="D10338" s="132">
        <v>522</v>
      </c>
      <c r="E10338" s="186" t="s">
        <v>21</v>
      </c>
      <c r="F10338" s="132">
        <v>783</v>
      </c>
      <c r="G10338" s="132" t="s">
        <v>20</v>
      </c>
      <c r="H10338" s="132">
        <v>40</v>
      </c>
      <c r="I10338" s="132">
        <v>1</v>
      </c>
      <c r="J10338" s="133">
        <v>1.35</v>
      </c>
      <c r="K10338" s="133">
        <v>0.91</v>
      </c>
      <c r="L10338" s="133">
        <v>1.55</v>
      </c>
      <c r="M10338" s="134" t="str">
        <f t="shared" si="161"/>
        <v>P</v>
      </c>
      <c r="N10338" s="173" t="s">
        <v>10681</v>
      </c>
      <c r="O10338" s="146" t="s">
        <v>1506</v>
      </c>
      <c r="P10338" s="146" t="s">
        <v>9403</v>
      </c>
      <c r="Q10338" s="147" t="s">
        <v>10106</v>
      </c>
      <c r="R10338" s="187">
        <v>6.36</v>
      </c>
    </row>
    <row r="10339" spans="1:18" x14ac:dyDescent="0.25">
      <c r="A10339" s="135">
        <v>1094793</v>
      </c>
      <c r="B10339" s="148" t="s">
        <v>183</v>
      </c>
      <c r="C10339" s="135">
        <v>6</v>
      </c>
      <c r="D10339" s="135">
        <v>345</v>
      </c>
      <c r="E10339" s="188" t="s">
        <v>21</v>
      </c>
      <c r="F10339" s="135">
        <v>483</v>
      </c>
      <c r="G10339" s="135" t="s">
        <v>20</v>
      </c>
      <c r="H10339" s="135">
        <v>30</v>
      </c>
      <c r="I10339" s="135">
        <v>1</v>
      </c>
      <c r="J10339" s="136">
        <v>1.5</v>
      </c>
      <c r="K10339" s="136">
        <v>1.01</v>
      </c>
      <c r="L10339" s="136">
        <v>2.06</v>
      </c>
      <c r="M10339" s="137" t="str">
        <f t="shared" si="161"/>
        <v>P</v>
      </c>
      <c r="N10339" s="174" t="s">
        <v>10681</v>
      </c>
      <c r="O10339" s="149" t="s">
        <v>1506</v>
      </c>
      <c r="P10339" s="149" t="s">
        <v>9404</v>
      </c>
      <c r="Q10339" s="150" t="s">
        <v>10519</v>
      </c>
      <c r="R10339" s="189">
        <v>4.8000000000000007</v>
      </c>
    </row>
    <row r="10340" spans="1:18" x14ac:dyDescent="0.25">
      <c r="A10340" s="132">
        <v>1094794</v>
      </c>
      <c r="B10340" s="145" t="s">
        <v>8209</v>
      </c>
      <c r="C10340" s="132">
        <v>6</v>
      </c>
      <c r="D10340" s="132">
        <v>522</v>
      </c>
      <c r="E10340" s="186" t="s">
        <v>21</v>
      </c>
      <c r="F10340" s="132">
        <v>783</v>
      </c>
      <c r="G10340" s="132" t="s">
        <v>20</v>
      </c>
      <c r="H10340" s="132">
        <v>40</v>
      </c>
      <c r="I10340" s="132">
        <v>1</v>
      </c>
      <c r="J10340" s="133">
        <v>1.35</v>
      </c>
      <c r="K10340" s="133">
        <v>0.95</v>
      </c>
      <c r="L10340" s="133">
        <v>1.55</v>
      </c>
      <c r="M10340" s="134" t="str">
        <f t="shared" si="161"/>
        <v>P</v>
      </c>
      <c r="N10340" s="173" t="s">
        <v>10681</v>
      </c>
      <c r="O10340" s="146" t="s">
        <v>1506</v>
      </c>
      <c r="P10340" s="146" t="s">
        <v>9403</v>
      </c>
      <c r="Q10340" s="147" t="s">
        <v>10106</v>
      </c>
      <c r="R10340" s="187">
        <v>43.38</v>
      </c>
    </row>
    <row r="10341" spans="1:18" x14ac:dyDescent="0.25">
      <c r="A10341" s="135">
        <v>1094795</v>
      </c>
      <c r="B10341" s="148" t="s">
        <v>8210</v>
      </c>
      <c r="C10341" s="135">
        <v>6</v>
      </c>
      <c r="D10341" s="135">
        <v>522</v>
      </c>
      <c r="E10341" s="188" t="s">
        <v>21</v>
      </c>
      <c r="F10341" s="135">
        <v>783</v>
      </c>
      <c r="G10341" s="135" t="s">
        <v>20</v>
      </c>
      <c r="H10341" s="135">
        <v>40</v>
      </c>
      <c r="I10341" s="135">
        <v>1</v>
      </c>
      <c r="J10341" s="136">
        <v>1.35</v>
      </c>
      <c r="K10341" s="136">
        <v>0.95</v>
      </c>
      <c r="L10341" s="136">
        <v>1.55</v>
      </c>
      <c r="M10341" s="137" t="str">
        <f t="shared" si="161"/>
        <v>P</v>
      </c>
      <c r="N10341" s="174" t="s">
        <v>10681</v>
      </c>
      <c r="O10341" s="149" t="s">
        <v>1506</v>
      </c>
      <c r="P10341" s="149" t="s">
        <v>9403</v>
      </c>
      <c r="Q10341" s="150" t="s">
        <v>10106</v>
      </c>
      <c r="R10341" s="189">
        <v>6.5400000000000009</v>
      </c>
    </row>
    <row r="10342" spans="1:18" x14ac:dyDescent="0.25">
      <c r="A10342" s="132">
        <v>1094796</v>
      </c>
      <c r="B10342" s="145" t="s">
        <v>8211</v>
      </c>
      <c r="C10342" s="132">
        <v>6</v>
      </c>
      <c r="D10342" s="132">
        <v>480</v>
      </c>
      <c r="E10342" s="186" t="s">
        <v>21</v>
      </c>
      <c r="F10342" s="132">
        <v>640</v>
      </c>
      <c r="G10342" s="132">
        <v>20</v>
      </c>
      <c r="H10342" s="132">
        <v>25</v>
      </c>
      <c r="I10342" s="132">
        <v>1</v>
      </c>
      <c r="J10342" s="133">
        <v>1.5</v>
      </c>
      <c r="K10342" s="133">
        <v>1</v>
      </c>
      <c r="L10342" s="133">
        <v>1.82</v>
      </c>
      <c r="M10342" s="134" t="str">
        <f t="shared" si="161"/>
        <v>P</v>
      </c>
      <c r="N10342" s="173" t="s">
        <v>10681</v>
      </c>
      <c r="O10342" s="146" t="s">
        <v>1506</v>
      </c>
      <c r="P10342" s="146" t="s">
        <v>10455</v>
      </c>
      <c r="Q10342" s="147" t="s">
        <v>10519</v>
      </c>
      <c r="R10342" s="187">
        <v>4.5</v>
      </c>
    </row>
    <row r="10343" spans="1:18" x14ac:dyDescent="0.25">
      <c r="A10343" s="135">
        <v>1094797</v>
      </c>
      <c r="B10343" s="148" t="s">
        <v>1759</v>
      </c>
      <c r="C10343" s="135">
        <v>6</v>
      </c>
      <c r="D10343" s="135">
        <v>345</v>
      </c>
      <c r="E10343" s="188" t="s">
        <v>21</v>
      </c>
      <c r="F10343" s="135">
        <v>483</v>
      </c>
      <c r="G10343" s="135" t="s">
        <v>20</v>
      </c>
      <c r="H10343" s="135">
        <v>30</v>
      </c>
      <c r="I10343" s="135">
        <v>1</v>
      </c>
      <c r="J10343" s="136">
        <v>1.5</v>
      </c>
      <c r="K10343" s="136">
        <v>1.01</v>
      </c>
      <c r="L10343" s="136">
        <v>2.06</v>
      </c>
      <c r="M10343" s="137" t="str">
        <f t="shared" si="161"/>
        <v>P</v>
      </c>
      <c r="N10343" s="172" t="s">
        <v>10681</v>
      </c>
      <c r="O10343" s="149" t="s">
        <v>1506</v>
      </c>
      <c r="P10343" s="149" t="s">
        <v>9404</v>
      </c>
      <c r="Q10343" s="150" t="s">
        <v>10519</v>
      </c>
      <c r="R10343" s="189">
        <v>4.38</v>
      </c>
    </row>
    <row r="10344" spans="1:18" x14ac:dyDescent="0.25">
      <c r="A10344" s="132">
        <v>1094798</v>
      </c>
      <c r="B10344" s="145" t="s">
        <v>8212</v>
      </c>
      <c r="C10344" s="132">
        <v>6</v>
      </c>
      <c r="D10344" s="132">
        <v>522</v>
      </c>
      <c r="E10344" s="186" t="s">
        <v>21</v>
      </c>
      <c r="F10344" s="132">
        <v>783</v>
      </c>
      <c r="G10344" s="132" t="s">
        <v>20</v>
      </c>
      <c r="H10344" s="132">
        <v>40</v>
      </c>
      <c r="I10344" s="132">
        <v>1</v>
      </c>
      <c r="J10344" s="133">
        <v>1.35</v>
      </c>
      <c r="K10344" s="133">
        <v>0.91</v>
      </c>
      <c r="L10344" s="133">
        <v>1.55</v>
      </c>
      <c r="M10344" s="134" t="str">
        <f t="shared" si="161"/>
        <v>P</v>
      </c>
      <c r="N10344" s="173" t="s">
        <v>10681</v>
      </c>
      <c r="O10344" s="146" t="s">
        <v>1506</v>
      </c>
      <c r="P10344" s="146" t="s">
        <v>9403</v>
      </c>
      <c r="Q10344" s="147" t="s">
        <v>10106</v>
      </c>
      <c r="R10344" s="187">
        <v>12.18</v>
      </c>
    </row>
    <row r="10345" spans="1:18" x14ac:dyDescent="0.25">
      <c r="A10345" s="135">
        <v>1094799</v>
      </c>
      <c r="B10345" s="148" t="s">
        <v>6973</v>
      </c>
      <c r="C10345" s="135">
        <v>6</v>
      </c>
      <c r="D10345" s="135">
        <v>938</v>
      </c>
      <c r="E10345" s="188" t="s">
        <v>21</v>
      </c>
      <c r="F10345" s="135">
        <v>1340</v>
      </c>
      <c r="G10345" s="135">
        <v>48</v>
      </c>
      <c r="H10345" s="135">
        <v>55</v>
      </c>
      <c r="I10345" s="135">
        <v>2</v>
      </c>
      <c r="J10345" s="136">
        <v>0.97</v>
      </c>
      <c r="K10345" s="136">
        <v>0.85</v>
      </c>
      <c r="L10345" s="136">
        <v>1.45</v>
      </c>
      <c r="M10345" s="137" t="str">
        <f t="shared" si="161"/>
        <v>P</v>
      </c>
      <c r="N10345" s="174" t="s">
        <v>10681</v>
      </c>
      <c r="O10345" s="149" t="s">
        <v>1506</v>
      </c>
      <c r="P10345" s="149" t="s">
        <v>9403</v>
      </c>
      <c r="Q10345" s="150" t="s">
        <v>10106</v>
      </c>
      <c r="R10345" s="189">
        <v>8.76</v>
      </c>
    </row>
    <row r="10346" spans="1:18" x14ac:dyDescent="0.25">
      <c r="A10346" s="132">
        <v>1094800</v>
      </c>
      <c r="B10346" s="145" t="s">
        <v>1022</v>
      </c>
      <c r="C10346" s="132">
        <v>3</v>
      </c>
      <c r="D10346" s="132">
        <v>1560</v>
      </c>
      <c r="E10346" s="186" t="s">
        <v>21</v>
      </c>
      <c r="F10346" s="132">
        <v>1950</v>
      </c>
      <c r="G10346" s="132" t="s">
        <v>20</v>
      </c>
      <c r="H10346" s="132" t="s">
        <v>20</v>
      </c>
      <c r="I10346" s="132" t="s">
        <v>20</v>
      </c>
      <c r="J10346" s="133">
        <v>2.02</v>
      </c>
      <c r="K10346" s="133">
        <v>1.36</v>
      </c>
      <c r="L10346" s="133">
        <v>0.37</v>
      </c>
      <c r="M10346" s="134" t="str">
        <f t="shared" si="161"/>
        <v>P</v>
      </c>
      <c r="N10346" s="173" t="s">
        <v>10682</v>
      </c>
      <c r="O10346" s="146" t="s">
        <v>3101</v>
      </c>
      <c r="P10346" s="146" t="s">
        <v>9467</v>
      </c>
      <c r="Q10346" s="147" t="s">
        <v>10519</v>
      </c>
      <c r="R10346" s="187">
        <v>5.16</v>
      </c>
    </row>
    <row r="10347" spans="1:18" x14ac:dyDescent="0.25">
      <c r="A10347" s="135">
        <v>1094806</v>
      </c>
      <c r="B10347" s="148" t="s">
        <v>1211</v>
      </c>
      <c r="C10347" s="135">
        <v>6</v>
      </c>
      <c r="D10347" s="135">
        <v>480</v>
      </c>
      <c r="E10347" s="188" t="s">
        <v>21</v>
      </c>
      <c r="F10347" s="135">
        <v>640</v>
      </c>
      <c r="G10347" s="135">
        <v>20</v>
      </c>
      <c r="H10347" s="135">
        <v>25</v>
      </c>
      <c r="I10347" s="135">
        <v>1</v>
      </c>
      <c r="J10347" s="136">
        <v>1.5</v>
      </c>
      <c r="K10347" s="136">
        <v>1</v>
      </c>
      <c r="L10347" s="136">
        <v>1.82</v>
      </c>
      <c r="M10347" s="137" t="str">
        <f t="shared" si="161"/>
        <v>P</v>
      </c>
      <c r="N10347" s="174" t="s">
        <v>10681</v>
      </c>
      <c r="O10347" s="149" t="s">
        <v>1506</v>
      </c>
      <c r="P10347" s="149" t="s">
        <v>10455</v>
      </c>
      <c r="Q10347" s="150" t="s">
        <v>10519</v>
      </c>
      <c r="R10347" s="189">
        <v>3.3600000000000003</v>
      </c>
    </row>
    <row r="10348" spans="1:18" x14ac:dyDescent="0.25">
      <c r="A10348" s="132">
        <v>1094807</v>
      </c>
      <c r="B10348" s="145" t="s">
        <v>184</v>
      </c>
      <c r="C10348" s="132">
        <v>6</v>
      </c>
      <c r="D10348" s="132">
        <v>345</v>
      </c>
      <c r="E10348" s="186" t="s">
        <v>21</v>
      </c>
      <c r="F10348" s="132">
        <v>483</v>
      </c>
      <c r="G10348" s="132" t="s">
        <v>20</v>
      </c>
      <c r="H10348" s="132">
        <v>30</v>
      </c>
      <c r="I10348" s="132">
        <v>1</v>
      </c>
      <c r="J10348" s="133">
        <v>1.5</v>
      </c>
      <c r="K10348" s="133">
        <v>1.01</v>
      </c>
      <c r="L10348" s="133">
        <v>2.06</v>
      </c>
      <c r="M10348" s="134" t="str">
        <f t="shared" si="161"/>
        <v>P</v>
      </c>
      <c r="N10348" s="173" t="s">
        <v>10681</v>
      </c>
      <c r="O10348" s="146" t="s">
        <v>1506</v>
      </c>
      <c r="P10348" s="146" t="s">
        <v>9404</v>
      </c>
      <c r="Q10348" s="147" t="s">
        <v>10519</v>
      </c>
      <c r="R10348" s="187">
        <v>4.1399999999999997</v>
      </c>
    </row>
    <row r="10349" spans="1:18" x14ac:dyDescent="0.25">
      <c r="A10349" s="135">
        <v>1094808</v>
      </c>
      <c r="B10349" s="148" t="s">
        <v>3352</v>
      </c>
      <c r="C10349" s="135">
        <v>6</v>
      </c>
      <c r="D10349" s="135">
        <v>522</v>
      </c>
      <c r="E10349" s="188" t="s">
        <v>21</v>
      </c>
      <c r="F10349" s="135">
        <v>783</v>
      </c>
      <c r="G10349" s="135" t="s">
        <v>20</v>
      </c>
      <c r="H10349" s="135">
        <v>40</v>
      </c>
      <c r="I10349" s="135">
        <v>1</v>
      </c>
      <c r="J10349" s="136">
        <v>1.35</v>
      </c>
      <c r="K10349" s="136">
        <v>0.95</v>
      </c>
      <c r="L10349" s="136">
        <v>1.55</v>
      </c>
      <c r="M10349" s="137" t="str">
        <f t="shared" si="161"/>
        <v>P</v>
      </c>
      <c r="N10349" s="174" t="s">
        <v>10681</v>
      </c>
      <c r="O10349" s="149" t="s">
        <v>1506</v>
      </c>
      <c r="P10349" s="149" t="s">
        <v>9403</v>
      </c>
      <c r="Q10349" s="150" t="s">
        <v>10106</v>
      </c>
      <c r="R10349" s="189">
        <v>5.6999999999999993</v>
      </c>
    </row>
    <row r="10350" spans="1:18" x14ac:dyDescent="0.25">
      <c r="A10350" s="132">
        <v>1094809</v>
      </c>
      <c r="B10350" s="145" t="s">
        <v>8213</v>
      </c>
      <c r="C10350" s="132">
        <v>6</v>
      </c>
      <c r="D10350" s="132">
        <v>1014</v>
      </c>
      <c r="E10350" s="186" t="s">
        <v>21</v>
      </c>
      <c r="F10350" s="132">
        <v>1482</v>
      </c>
      <c r="G10350" s="132">
        <v>30</v>
      </c>
      <c r="H10350" s="132">
        <v>30</v>
      </c>
      <c r="I10350" s="132">
        <v>3</v>
      </c>
      <c r="J10350" s="133">
        <v>2.12</v>
      </c>
      <c r="K10350" s="133">
        <v>1.4</v>
      </c>
      <c r="L10350" s="133">
        <v>0.4</v>
      </c>
      <c r="M10350" s="134" t="str">
        <f t="shared" si="161"/>
        <v>P</v>
      </c>
      <c r="N10350" s="173" t="s">
        <v>10681</v>
      </c>
      <c r="O10350" s="146" t="s">
        <v>1506</v>
      </c>
      <c r="P10350" s="146" t="s">
        <v>9403</v>
      </c>
      <c r="Q10350" s="147" t="s">
        <v>10519</v>
      </c>
      <c r="R10350" s="187">
        <v>5.46</v>
      </c>
    </row>
    <row r="10351" spans="1:18" x14ac:dyDescent="0.25">
      <c r="A10351" s="135">
        <v>1094810</v>
      </c>
      <c r="B10351" s="148" t="s">
        <v>815</v>
      </c>
      <c r="C10351" s="135">
        <v>6</v>
      </c>
      <c r="D10351" s="135">
        <v>1014</v>
      </c>
      <c r="E10351" s="188" t="s">
        <v>21</v>
      </c>
      <c r="F10351" s="135">
        <v>1482</v>
      </c>
      <c r="G10351" s="135">
        <v>30</v>
      </c>
      <c r="H10351" s="135">
        <v>30</v>
      </c>
      <c r="I10351" s="135">
        <v>3</v>
      </c>
      <c r="J10351" s="136">
        <v>2.1</v>
      </c>
      <c r="K10351" s="136">
        <v>1.4</v>
      </c>
      <c r="L10351" s="136">
        <v>0.4</v>
      </c>
      <c r="M10351" s="137" t="str">
        <f t="shared" si="161"/>
        <v>P</v>
      </c>
      <c r="N10351" s="174" t="s">
        <v>10681</v>
      </c>
      <c r="O10351" s="149" t="s">
        <v>1506</v>
      </c>
      <c r="P10351" s="149" t="s">
        <v>9403</v>
      </c>
      <c r="Q10351" s="150" t="s">
        <v>10519</v>
      </c>
      <c r="R10351" s="189">
        <v>4.0200000000000005</v>
      </c>
    </row>
    <row r="10352" spans="1:18" x14ac:dyDescent="0.25">
      <c r="A10352" s="132">
        <v>1094811</v>
      </c>
      <c r="B10352" s="145" t="s">
        <v>8214</v>
      </c>
      <c r="C10352" s="132">
        <v>6</v>
      </c>
      <c r="D10352" s="132">
        <v>1014</v>
      </c>
      <c r="E10352" s="186" t="s">
        <v>21</v>
      </c>
      <c r="F10352" s="132">
        <v>1482</v>
      </c>
      <c r="G10352" s="132">
        <v>30</v>
      </c>
      <c r="H10352" s="132">
        <v>30</v>
      </c>
      <c r="I10352" s="132">
        <v>3</v>
      </c>
      <c r="J10352" s="133">
        <v>2.1</v>
      </c>
      <c r="K10352" s="133">
        <v>1.4</v>
      </c>
      <c r="L10352" s="133">
        <v>0.4</v>
      </c>
      <c r="M10352" s="134" t="str">
        <f t="shared" si="161"/>
        <v>P</v>
      </c>
      <c r="N10352" s="173" t="s">
        <v>10681</v>
      </c>
      <c r="O10352" s="146" t="s">
        <v>1506</v>
      </c>
      <c r="P10352" s="146" t="s">
        <v>9403</v>
      </c>
      <c r="Q10352" s="147" t="s">
        <v>10519</v>
      </c>
      <c r="R10352" s="187">
        <v>4.92</v>
      </c>
    </row>
    <row r="10353" spans="1:18" x14ac:dyDescent="0.25">
      <c r="A10353" s="135">
        <v>1094824</v>
      </c>
      <c r="B10353" s="148" t="s">
        <v>817</v>
      </c>
      <c r="C10353" s="135">
        <v>24</v>
      </c>
      <c r="D10353" s="135">
        <v>270</v>
      </c>
      <c r="E10353" s="188" t="s">
        <v>21</v>
      </c>
      <c r="F10353" s="135">
        <v>450</v>
      </c>
      <c r="G10353" s="135">
        <v>8</v>
      </c>
      <c r="H10353" s="135">
        <v>10</v>
      </c>
      <c r="I10353" s="135">
        <v>3</v>
      </c>
      <c r="J10353" s="136">
        <v>2.37</v>
      </c>
      <c r="K10353" s="136">
        <v>1.58</v>
      </c>
      <c r="L10353" s="136">
        <v>1.04</v>
      </c>
      <c r="M10353" s="137" t="str">
        <f t="shared" si="161"/>
        <v>P</v>
      </c>
      <c r="N10353" s="174" t="s">
        <v>10681</v>
      </c>
      <c r="O10353" s="149" t="s">
        <v>1506</v>
      </c>
      <c r="P10353" s="149" t="s">
        <v>9398</v>
      </c>
      <c r="Q10353" s="150" t="s">
        <v>10106</v>
      </c>
      <c r="R10353" s="189">
        <v>10.32</v>
      </c>
    </row>
    <row r="10354" spans="1:18" x14ac:dyDescent="0.25">
      <c r="A10354" s="132">
        <v>1094825</v>
      </c>
      <c r="B10354" s="145" t="s">
        <v>8215</v>
      </c>
      <c r="C10354" s="132">
        <v>24</v>
      </c>
      <c r="D10354" s="132">
        <v>399</v>
      </c>
      <c r="E10354" s="186" t="s">
        <v>20</v>
      </c>
      <c r="F10354" s="132">
        <v>450</v>
      </c>
      <c r="G10354" s="132" t="s">
        <v>20</v>
      </c>
      <c r="H10354" s="132" t="s">
        <v>20</v>
      </c>
      <c r="I10354" s="132" t="s">
        <v>20</v>
      </c>
      <c r="J10354" s="133">
        <v>2.34</v>
      </c>
      <c r="K10354" s="133">
        <v>1.59</v>
      </c>
      <c r="L10354" s="133">
        <v>1.08</v>
      </c>
      <c r="M10354" s="134" t="str">
        <f t="shared" si="161"/>
        <v>P</v>
      </c>
      <c r="N10354" s="173" t="s">
        <v>10681</v>
      </c>
      <c r="O10354" s="146" t="s">
        <v>1506</v>
      </c>
      <c r="P10354" s="146" t="s">
        <v>9398</v>
      </c>
      <c r="Q10354" s="147" t="s">
        <v>10106</v>
      </c>
      <c r="R10354" s="187">
        <v>9.6000000000000014</v>
      </c>
    </row>
    <row r="10355" spans="1:18" x14ac:dyDescent="0.25">
      <c r="A10355" s="135">
        <v>1094826</v>
      </c>
      <c r="B10355" s="148" t="s">
        <v>8216</v>
      </c>
      <c r="C10355" s="135">
        <v>24</v>
      </c>
      <c r="D10355" s="135">
        <v>270</v>
      </c>
      <c r="E10355" s="188" t="s">
        <v>20</v>
      </c>
      <c r="F10355" s="135">
        <v>450</v>
      </c>
      <c r="G10355" s="135" t="s">
        <v>20</v>
      </c>
      <c r="H10355" s="135" t="s">
        <v>20</v>
      </c>
      <c r="I10355" s="135" t="s">
        <v>20</v>
      </c>
      <c r="J10355" s="136">
        <v>2.2999999999999998</v>
      </c>
      <c r="K10355" s="136">
        <v>1.6</v>
      </c>
      <c r="L10355" s="136">
        <v>0.98</v>
      </c>
      <c r="M10355" s="137" t="str">
        <f t="shared" si="161"/>
        <v>P</v>
      </c>
      <c r="N10355" s="172" t="s">
        <v>10681</v>
      </c>
      <c r="O10355" s="149" t="s">
        <v>1506</v>
      </c>
      <c r="P10355" s="149" t="s">
        <v>9398</v>
      </c>
      <c r="Q10355" s="150" t="s">
        <v>10106</v>
      </c>
      <c r="R10355" s="189">
        <v>8.16</v>
      </c>
    </row>
    <row r="10356" spans="1:18" x14ac:dyDescent="0.25">
      <c r="A10356" s="132">
        <v>1094827</v>
      </c>
      <c r="B10356" s="145" t="s">
        <v>8217</v>
      </c>
      <c r="C10356" s="132">
        <v>24</v>
      </c>
      <c r="D10356" s="132">
        <v>270</v>
      </c>
      <c r="E10356" s="186" t="s">
        <v>21</v>
      </c>
      <c r="F10356" s="132">
        <v>450</v>
      </c>
      <c r="G10356" s="132">
        <v>14</v>
      </c>
      <c r="H10356" s="132">
        <v>10</v>
      </c>
      <c r="I10356" s="132">
        <v>3</v>
      </c>
      <c r="J10356" s="133">
        <v>2.33</v>
      </c>
      <c r="K10356" s="133">
        <v>1.59</v>
      </c>
      <c r="L10356" s="133">
        <v>1.06</v>
      </c>
      <c r="M10356" s="134" t="str">
        <f t="shared" si="161"/>
        <v>P</v>
      </c>
      <c r="N10356" s="171" t="s">
        <v>10681</v>
      </c>
      <c r="O10356" s="146" t="s">
        <v>1506</v>
      </c>
      <c r="P10356" s="146" t="s">
        <v>9398</v>
      </c>
      <c r="Q10356" s="147" t="s">
        <v>10106</v>
      </c>
      <c r="R10356" s="187">
        <v>10.32</v>
      </c>
    </row>
    <row r="10357" spans="1:18" x14ac:dyDescent="0.25">
      <c r="A10357" s="135">
        <v>1094828</v>
      </c>
      <c r="B10357" s="148" t="s">
        <v>8218</v>
      </c>
      <c r="C10357" s="135">
        <v>6</v>
      </c>
      <c r="D10357" s="135">
        <v>1400</v>
      </c>
      <c r="E10357" s="188" t="s">
        <v>21</v>
      </c>
      <c r="F10357" s="135">
        <v>1750</v>
      </c>
      <c r="G10357" s="135">
        <v>48</v>
      </c>
      <c r="H10357" s="135">
        <v>40</v>
      </c>
      <c r="I10357" s="135">
        <v>3</v>
      </c>
      <c r="J10357" s="136">
        <v>1.8</v>
      </c>
      <c r="K10357" s="136">
        <v>1.2</v>
      </c>
      <c r="L10357" s="136">
        <v>0.37</v>
      </c>
      <c r="M10357" s="137" t="str">
        <f t="shared" si="161"/>
        <v>P</v>
      </c>
      <c r="N10357" s="172" t="s">
        <v>10681</v>
      </c>
      <c r="O10357" s="149" t="s">
        <v>1506</v>
      </c>
      <c r="P10357" s="149" t="s">
        <v>9423</v>
      </c>
      <c r="Q10357" s="150" t="s">
        <v>10519</v>
      </c>
      <c r="R10357" s="189">
        <v>3.7199999999999998</v>
      </c>
    </row>
    <row r="10358" spans="1:18" x14ac:dyDescent="0.25">
      <c r="A10358" s="132">
        <v>1094850</v>
      </c>
      <c r="B10358" s="145" t="s">
        <v>8219</v>
      </c>
      <c r="C10358" s="132">
        <v>30</v>
      </c>
      <c r="D10358" s="132" t="s">
        <v>20</v>
      </c>
      <c r="E10358" s="186" t="s">
        <v>20</v>
      </c>
      <c r="F10358" s="132" t="s">
        <v>20</v>
      </c>
      <c r="G10358" s="132" t="s">
        <v>20</v>
      </c>
      <c r="H10358" s="132" t="s">
        <v>20</v>
      </c>
      <c r="I10358" s="132" t="s">
        <v>20</v>
      </c>
      <c r="J10358" s="133">
        <v>2.7</v>
      </c>
      <c r="K10358" s="133">
        <v>3.6</v>
      </c>
      <c r="L10358" s="133">
        <v>0.5</v>
      </c>
      <c r="M10358" s="134" t="str">
        <f t="shared" si="161"/>
        <v>P</v>
      </c>
      <c r="N10358" s="171" t="s">
        <v>10682</v>
      </c>
      <c r="O10358" s="146" t="s">
        <v>1611</v>
      </c>
      <c r="P10358" s="146" t="s">
        <v>9438</v>
      </c>
      <c r="Q10358" s="147" t="s">
        <v>10519</v>
      </c>
      <c r="R10358" s="187">
        <v>1.835820895522388</v>
      </c>
    </row>
    <row r="10359" spans="1:18" x14ac:dyDescent="0.25">
      <c r="A10359" s="135">
        <v>1094865</v>
      </c>
      <c r="B10359" s="148" t="s">
        <v>8220</v>
      </c>
      <c r="C10359" s="135">
        <v>5</v>
      </c>
      <c r="D10359" s="135">
        <v>750</v>
      </c>
      <c r="E10359" s="188" t="s">
        <v>21</v>
      </c>
      <c r="F10359" s="135">
        <v>1188</v>
      </c>
      <c r="G10359" s="135" t="s">
        <v>21</v>
      </c>
      <c r="H10359" s="135" t="s">
        <v>21</v>
      </c>
      <c r="I10359" s="135" t="s">
        <v>21</v>
      </c>
      <c r="J10359" s="136">
        <v>0.45</v>
      </c>
      <c r="K10359" s="136">
        <v>6</v>
      </c>
      <c r="L10359" s="136">
        <v>0.3</v>
      </c>
      <c r="M10359" s="137" t="str">
        <f t="shared" si="161"/>
        <v>P</v>
      </c>
      <c r="N10359" s="172" t="s">
        <v>10682</v>
      </c>
      <c r="O10359" s="149" t="s">
        <v>1506</v>
      </c>
      <c r="P10359" s="149" t="s">
        <v>9401</v>
      </c>
      <c r="Q10359" s="150" t="s">
        <v>10519</v>
      </c>
      <c r="R10359" s="189">
        <v>3.85</v>
      </c>
    </row>
    <row r="10360" spans="1:18" x14ac:dyDescent="0.25">
      <c r="A10360" s="132">
        <v>1094866</v>
      </c>
      <c r="B10360" s="145" t="s">
        <v>405</v>
      </c>
      <c r="C10360" s="132">
        <v>1</v>
      </c>
      <c r="D10360" s="132">
        <v>20</v>
      </c>
      <c r="E10360" s="186" t="s">
        <v>21</v>
      </c>
      <c r="F10360" s="132">
        <v>25</v>
      </c>
      <c r="G10360" s="132" t="s">
        <v>21</v>
      </c>
      <c r="H10360" s="132" t="s">
        <v>21</v>
      </c>
      <c r="I10360" s="132" t="s">
        <v>21</v>
      </c>
      <c r="J10360" s="133">
        <v>5.3</v>
      </c>
      <c r="K10360" s="133">
        <v>3.6</v>
      </c>
      <c r="L10360" s="133">
        <v>2.8</v>
      </c>
      <c r="M10360" s="134" t="str">
        <f t="shared" si="161"/>
        <v>P</v>
      </c>
      <c r="N10360" s="171" t="s">
        <v>10682</v>
      </c>
      <c r="O10360" s="146" t="s">
        <v>1506</v>
      </c>
      <c r="P10360" s="146" t="s">
        <v>9401</v>
      </c>
      <c r="Q10360" s="147" t="s">
        <v>10519</v>
      </c>
      <c r="R10360" s="187">
        <v>29.1</v>
      </c>
    </row>
    <row r="10361" spans="1:18" x14ac:dyDescent="0.25">
      <c r="A10361" s="135">
        <v>1094867</v>
      </c>
      <c r="B10361" s="148" t="s">
        <v>8221</v>
      </c>
      <c r="C10361" s="135">
        <v>4</v>
      </c>
      <c r="D10361" s="135">
        <v>504</v>
      </c>
      <c r="E10361" s="188" t="s">
        <v>21</v>
      </c>
      <c r="F10361" s="135">
        <v>728</v>
      </c>
      <c r="G10361" s="135" t="s">
        <v>20</v>
      </c>
      <c r="H10361" s="135">
        <v>30</v>
      </c>
      <c r="I10361" s="135">
        <v>2</v>
      </c>
      <c r="J10361" s="136">
        <v>1.3</v>
      </c>
      <c r="K10361" s="136">
        <v>1.29</v>
      </c>
      <c r="L10361" s="136">
        <v>1.2</v>
      </c>
      <c r="M10361" s="137" t="str">
        <f t="shared" si="161"/>
        <v>P</v>
      </c>
      <c r="N10361" s="172" t="s">
        <v>10682</v>
      </c>
      <c r="O10361" s="149" t="s">
        <v>1506</v>
      </c>
      <c r="P10361" s="149" t="s">
        <v>9401</v>
      </c>
      <c r="Q10361" s="150" t="s">
        <v>10519</v>
      </c>
      <c r="R10361" s="189">
        <v>12.08</v>
      </c>
    </row>
    <row r="10362" spans="1:18" x14ac:dyDescent="0.25">
      <c r="A10362" s="132">
        <v>1094869</v>
      </c>
      <c r="B10362" s="145" t="s">
        <v>106</v>
      </c>
      <c r="C10362" s="132">
        <v>5</v>
      </c>
      <c r="D10362" s="132">
        <v>499</v>
      </c>
      <c r="E10362" s="186" t="s">
        <v>21</v>
      </c>
      <c r="F10362" s="132" t="s">
        <v>20</v>
      </c>
      <c r="G10362" s="132">
        <v>60</v>
      </c>
      <c r="H10362" s="132">
        <v>18</v>
      </c>
      <c r="I10362" s="132">
        <v>3</v>
      </c>
      <c r="J10362" s="133">
        <v>2.9</v>
      </c>
      <c r="K10362" s="133">
        <v>1.06</v>
      </c>
      <c r="L10362" s="133">
        <v>0.46</v>
      </c>
      <c r="M10362" s="134" t="str">
        <f t="shared" si="161"/>
        <v>P</v>
      </c>
      <c r="N10362" s="171" t="s">
        <v>10682</v>
      </c>
      <c r="O10362" s="146" t="s">
        <v>1506</v>
      </c>
      <c r="P10362" s="146" t="s">
        <v>9401</v>
      </c>
      <c r="Q10362" s="147" t="s">
        <v>10519</v>
      </c>
      <c r="R10362" s="187">
        <v>11.100000000000001</v>
      </c>
    </row>
    <row r="10363" spans="1:18" x14ac:dyDescent="0.25">
      <c r="A10363" s="135">
        <v>1094870</v>
      </c>
      <c r="B10363" s="148" t="s">
        <v>8222</v>
      </c>
      <c r="C10363" s="135">
        <v>1</v>
      </c>
      <c r="D10363" s="135">
        <v>48</v>
      </c>
      <c r="E10363" s="188" t="s">
        <v>21</v>
      </c>
      <c r="F10363" s="135">
        <v>60</v>
      </c>
      <c r="G10363" s="135" t="s">
        <v>21</v>
      </c>
      <c r="H10363" s="135" t="s">
        <v>21</v>
      </c>
      <c r="I10363" s="135" t="s">
        <v>21</v>
      </c>
      <c r="J10363" s="136">
        <v>3.06</v>
      </c>
      <c r="K10363" s="136">
        <v>3.12</v>
      </c>
      <c r="L10363" s="136">
        <v>2.38</v>
      </c>
      <c r="M10363" s="137" t="str">
        <f t="shared" si="161"/>
        <v>P</v>
      </c>
      <c r="N10363" s="172" t="s">
        <v>10682</v>
      </c>
      <c r="O10363" s="149" t="s">
        <v>1500</v>
      </c>
      <c r="P10363" s="149" t="s">
        <v>9418</v>
      </c>
      <c r="Q10363" s="150" t="s">
        <v>10519</v>
      </c>
      <c r="R10363" s="189">
        <v>8.43</v>
      </c>
    </row>
    <row r="10364" spans="1:18" x14ac:dyDescent="0.25">
      <c r="A10364" s="132">
        <v>1094875</v>
      </c>
      <c r="B10364" s="145" t="s">
        <v>8223</v>
      </c>
      <c r="C10364" s="132">
        <v>4</v>
      </c>
      <c r="D10364" s="132">
        <v>233</v>
      </c>
      <c r="E10364" s="186" t="s">
        <v>21</v>
      </c>
      <c r="F10364" s="132">
        <v>459</v>
      </c>
      <c r="G10364" s="132" t="s">
        <v>20</v>
      </c>
      <c r="H10364" s="132">
        <v>15</v>
      </c>
      <c r="I10364" s="132">
        <v>2</v>
      </c>
      <c r="J10364" s="133">
        <v>3.8</v>
      </c>
      <c r="K10364" s="133">
        <v>1.06</v>
      </c>
      <c r="L10364" s="133">
        <v>0.8</v>
      </c>
      <c r="M10364" s="134" t="str">
        <f t="shared" si="161"/>
        <v>P</v>
      </c>
      <c r="N10364" s="171" t="s">
        <v>10682</v>
      </c>
      <c r="O10364" s="146" t="s">
        <v>1506</v>
      </c>
      <c r="P10364" s="146" t="s">
        <v>9468</v>
      </c>
      <c r="Q10364" s="147" t="s">
        <v>10519</v>
      </c>
      <c r="R10364" s="187">
        <v>18.16</v>
      </c>
    </row>
    <row r="10365" spans="1:18" x14ac:dyDescent="0.25">
      <c r="A10365" s="135">
        <v>1094876</v>
      </c>
      <c r="B10365" s="148" t="s">
        <v>8224</v>
      </c>
      <c r="C10365" s="135">
        <v>4</v>
      </c>
      <c r="D10365" s="135">
        <v>326</v>
      </c>
      <c r="E10365" s="188" t="s">
        <v>21</v>
      </c>
      <c r="F10365" s="135">
        <v>459</v>
      </c>
      <c r="G10365" s="135" t="s">
        <v>20</v>
      </c>
      <c r="H10365" s="135">
        <v>15</v>
      </c>
      <c r="I10365" s="135">
        <v>2</v>
      </c>
      <c r="J10365" s="136">
        <v>3.8</v>
      </c>
      <c r="K10365" s="136">
        <v>1.1000000000000001</v>
      </c>
      <c r="L10365" s="136">
        <v>0.9</v>
      </c>
      <c r="M10365" s="137" t="str">
        <f t="shared" si="161"/>
        <v>P</v>
      </c>
      <c r="N10365" s="172" t="s">
        <v>10682</v>
      </c>
      <c r="O10365" s="149" t="s">
        <v>1506</v>
      </c>
      <c r="P10365" s="149" t="s">
        <v>9468</v>
      </c>
      <c r="Q10365" s="150" t="s">
        <v>10519</v>
      </c>
      <c r="R10365" s="189">
        <v>16.64</v>
      </c>
    </row>
    <row r="10366" spans="1:18" x14ac:dyDescent="0.25">
      <c r="A10366" s="132">
        <v>1094877</v>
      </c>
      <c r="B10366" s="145" t="s">
        <v>8225</v>
      </c>
      <c r="C10366" s="132">
        <v>1</v>
      </c>
      <c r="D10366" s="132">
        <v>80</v>
      </c>
      <c r="E10366" s="186" t="s">
        <v>21</v>
      </c>
      <c r="F10366" s="132">
        <v>216</v>
      </c>
      <c r="G10366" s="132" t="s">
        <v>21</v>
      </c>
      <c r="H10366" s="132" t="s">
        <v>21</v>
      </c>
      <c r="I10366" s="132" t="s">
        <v>21</v>
      </c>
      <c r="J10366" s="133">
        <v>2.0499999999999998</v>
      </c>
      <c r="K10366" s="133">
        <v>6.1</v>
      </c>
      <c r="L10366" s="133">
        <v>0.6</v>
      </c>
      <c r="M10366" s="134" t="str">
        <f t="shared" si="161"/>
        <v>P</v>
      </c>
      <c r="N10366" s="171" t="s">
        <v>10682</v>
      </c>
      <c r="O10366" s="146" t="s">
        <v>1506</v>
      </c>
      <c r="P10366" s="146" t="s">
        <v>9401</v>
      </c>
      <c r="Q10366" s="147" t="s">
        <v>10519</v>
      </c>
      <c r="R10366" s="187">
        <v>37.700000000000003</v>
      </c>
    </row>
    <row r="10367" spans="1:18" x14ac:dyDescent="0.25">
      <c r="A10367" s="135">
        <v>1094878</v>
      </c>
      <c r="B10367" s="148" t="s">
        <v>8226</v>
      </c>
      <c r="C10367" s="135">
        <v>5</v>
      </c>
      <c r="D10367" s="135">
        <v>24</v>
      </c>
      <c r="E10367" s="188">
        <v>2</v>
      </c>
      <c r="F10367" s="135">
        <v>30</v>
      </c>
      <c r="G10367" s="135" t="s">
        <v>21</v>
      </c>
      <c r="H10367" s="135" t="s">
        <v>21</v>
      </c>
      <c r="I10367" s="135" t="s">
        <v>21</v>
      </c>
      <c r="J10367" s="136">
        <v>8.1999999999999993</v>
      </c>
      <c r="K10367" s="136">
        <v>1.7</v>
      </c>
      <c r="L10367" s="136">
        <v>2.9</v>
      </c>
      <c r="M10367" s="137" t="str">
        <f t="shared" si="161"/>
        <v>P</v>
      </c>
      <c r="N10367" s="172" t="s">
        <v>10682</v>
      </c>
      <c r="O10367" s="149" t="s">
        <v>1614</v>
      </c>
      <c r="P10367" s="149" t="s">
        <v>9438</v>
      </c>
      <c r="Q10367" s="150" t="s">
        <v>10519</v>
      </c>
      <c r="R10367" s="189">
        <v>14.55</v>
      </c>
    </row>
    <row r="10368" spans="1:18" x14ac:dyDescent="0.25">
      <c r="A10368" s="132">
        <v>1094879</v>
      </c>
      <c r="B10368" s="145" t="s">
        <v>8227</v>
      </c>
      <c r="C10368" s="132">
        <v>1</v>
      </c>
      <c r="D10368" s="132">
        <v>85</v>
      </c>
      <c r="E10368" s="186" t="s">
        <v>21</v>
      </c>
      <c r="F10368" s="132">
        <v>136</v>
      </c>
      <c r="G10368" s="132">
        <v>6</v>
      </c>
      <c r="H10368" s="132">
        <v>8</v>
      </c>
      <c r="I10368" s="132">
        <v>1</v>
      </c>
      <c r="J10368" s="133">
        <v>1.95</v>
      </c>
      <c r="K10368" s="133">
        <v>2.52</v>
      </c>
      <c r="L10368" s="133">
        <v>2.0499999999999998</v>
      </c>
      <c r="M10368" s="134" t="str">
        <f t="shared" si="161"/>
        <v>P</v>
      </c>
      <c r="N10368" s="171" t="s">
        <v>10682</v>
      </c>
      <c r="O10368" s="146" t="s">
        <v>1506</v>
      </c>
      <c r="P10368" s="146" t="s">
        <v>9401</v>
      </c>
      <c r="Q10368" s="147" t="s">
        <v>10519</v>
      </c>
      <c r="R10368" s="187">
        <v>12.64</v>
      </c>
    </row>
    <row r="10369" spans="1:18" x14ac:dyDescent="0.25">
      <c r="A10369" s="135">
        <v>1094880</v>
      </c>
      <c r="B10369" s="148" t="s">
        <v>8228</v>
      </c>
      <c r="C10369" s="135">
        <v>1</v>
      </c>
      <c r="D10369" s="135">
        <v>30</v>
      </c>
      <c r="E10369" s="188" t="s">
        <v>21</v>
      </c>
      <c r="F10369" s="135">
        <v>45</v>
      </c>
      <c r="G10369" s="135" t="s">
        <v>21</v>
      </c>
      <c r="H10369" s="135" t="s">
        <v>21</v>
      </c>
      <c r="I10369" s="135" t="s">
        <v>21</v>
      </c>
      <c r="J10369" s="136">
        <v>2.4</v>
      </c>
      <c r="K10369" s="136">
        <v>1.79</v>
      </c>
      <c r="L10369" s="136">
        <v>6.39</v>
      </c>
      <c r="M10369" s="137" t="str">
        <f t="shared" si="161"/>
        <v>P</v>
      </c>
      <c r="N10369" s="172" t="s">
        <v>10682</v>
      </c>
      <c r="O10369" s="149" t="s">
        <v>1506</v>
      </c>
      <c r="P10369" s="149" t="s">
        <v>9401</v>
      </c>
      <c r="Q10369" s="150" t="s">
        <v>10519</v>
      </c>
      <c r="R10369" s="189">
        <v>17.72</v>
      </c>
    </row>
    <row r="10370" spans="1:18" x14ac:dyDescent="0.25">
      <c r="A10370" s="132">
        <v>1094881</v>
      </c>
      <c r="B10370" s="145" t="s">
        <v>8229</v>
      </c>
      <c r="C10370" s="132">
        <v>4</v>
      </c>
      <c r="D10370" s="132" t="s">
        <v>20</v>
      </c>
      <c r="E10370" s="186">
        <v>40</v>
      </c>
      <c r="F10370" s="132" t="s">
        <v>20</v>
      </c>
      <c r="G10370" s="132" t="s">
        <v>21</v>
      </c>
      <c r="H10370" s="132" t="s">
        <v>21</v>
      </c>
      <c r="I10370" s="132">
        <v>1</v>
      </c>
      <c r="J10370" s="133">
        <v>2.12</v>
      </c>
      <c r="K10370" s="133">
        <v>1.33</v>
      </c>
      <c r="L10370" s="133">
        <v>0.38</v>
      </c>
      <c r="M10370" s="134" t="str">
        <f t="shared" ref="M10370:M10433" si="162">HYPERLINK(CONCATENATE("T:\Distribution Centre\RDC Department Shared\Cubiscan photos","\",A10370,"-pac.jpg"),"P")</f>
        <v>P</v>
      </c>
      <c r="N10370" s="171" t="s">
        <v>10682</v>
      </c>
      <c r="O10370" s="146" t="s">
        <v>1506</v>
      </c>
      <c r="P10370" s="146" t="s">
        <v>9401</v>
      </c>
      <c r="Q10370" s="147" t="s">
        <v>10519</v>
      </c>
      <c r="R10370" s="187">
        <v>10.039999999999999</v>
      </c>
    </row>
    <row r="10371" spans="1:18" x14ac:dyDescent="0.25">
      <c r="A10371" s="135">
        <v>1094882</v>
      </c>
      <c r="B10371" s="148" t="s">
        <v>8230</v>
      </c>
      <c r="C10371" s="135">
        <v>1</v>
      </c>
      <c r="D10371" s="135" t="s">
        <v>20</v>
      </c>
      <c r="E10371" s="188" t="s">
        <v>21</v>
      </c>
      <c r="F10371" s="135">
        <v>132</v>
      </c>
      <c r="G10371" s="135" t="s">
        <v>21</v>
      </c>
      <c r="H10371" s="135" t="s">
        <v>21</v>
      </c>
      <c r="I10371" s="135" t="s">
        <v>21</v>
      </c>
      <c r="J10371" s="136">
        <v>3.5</v>
      </c>
      <c r="K10371" s="136">
        <v>3.5</v>
      </c>
      <c r="L10371" s="136">
        <v>0.75</v>
      </c>
      <c r="M10371" s="137" t="str">
        <f t="shared" si="162"/>
        <v>P</v>
      </c>
      <c r="N10371" s="172" t="s">
        <v>10682</v>
      </c>
      <c r="O10371" s="149" t="s">
        <v>1506</v>
      </c>
      <c r="P10371" s="149" t="s">
        <v>9401</v>
      </c>
      <c r="Q10371" s="150" t="s">
        <v>10519</v>
      </c>
      <c r="R10371" s="189">
        <v>20.74</v>
      </c>
    </row>
    <row r="10372" spans="1:18" x14ac:dyDescent="0.25">
      <c r="A10372" s="132">
        <v>1094883</v>
      </c>
      <c r="B10372" s="145" t="s">
        <v>8231</v>
      </c>
      <c r="C10372" s="132">
        <v>1</v>
      </c>
      <c r="D10372" s="132">
        <v>40</v>
      </c>
      <c r="E10372" s="186" t="s">
        <v>21</v>
      </c>
      <c r="F10372" s="132">
        <v>52</v>
      </c>
      <c r="G10372" s="132" t="s">
        <v>21</v>
      </c>
      <c r="H10372" s="132" t="s">
        <v>21</v>
      </c>
      <c r="I10372" s="132" t="s">
        <v>21</v>
      </c>
      <c r="J10372" s="133">
        <v>1.05</v>
      </c>
      <c r="K10372" s="133">
        <v>3.4</v>
      </c>
      <c r="L10372" s="133">
        <v>4.7</v>
      </c>
      <c r="M10372" s="134" t="str">
        <f t="shared" si="162"/>
        <v>P</v>
      </c>
      <c r="N10372" s="171" t="s">
        <v>10682</v>
      </c>
      <c r="O10372" s="146" t="s">
        <v>1506</v>
      </c>
      <c r="P10372" s="146" t="s">
        <v>9401</v>
      </c>
      <c r="Q10372" s="147" t="s">
        <v>10519</v>
      </c>
      <c r="R10372" s="187">
        <v>56.59</v>
      </c>
    </row>
    <row r="10373" spans="1:18" x14ac:dyDescent="0.25">
      <c r="A10373" s="135">
        <v>1094885</v>
      </c>
      <c r="B10373" s="148" t="s">
        <v>8232</v>
      </c>
      <c r="C10373" s="135">
        <v>1</v>
      </c>
      <c r="D10373" s="135">
        <v>80</v>
      </c>
      <c r="E10373" s="188" t="s">
        <v>21</v>
      </c>
      <c r="F10373" s="135">
        <v>120</v>
      </c>
      <c r="G10373" s="135" t="s">
        <v>20</v>
      </c>
      <c r="H10373" s="135">
        <v>5</v>
      </c>
      <c r="I10373" s="135">
        <v>1</v>
      </c>
      <c r="J10373" s="136">
        <v>3.38</v>
      </c>
      <c r="K10373" s="136">
        <v>1.5</v>
      </c>
      <c r="L10373" s="136">
        <v>2.48</v>
      </c>
      <c r="M10373" s="137" t="str">
        <f t="shared" si="162"/>
        <v>P</v>
      </c>
      <c r="N10373" s="172" t="s">
        <v>10682</v>
      </c>
      <c r="O10373" s="149" t="s">
        <v>1506</v>
      </c>
      <c r="P10373" s="149" t="s">
        <v>9401</v>
      </c>
      <c r="Q10373" s="150" t="s">
        <v>10519</v>
      </c>
      <c r="R10373" s="189">
        <v>12.58</v>
      </c>
    </row>
    <row r="10374" spans="1:18" x14ac:dyDescent="0.25">
      <c r="A10374" s="132">
        <v>1094886</v>
      </c>
      <c r="B10374" s="145" t="s">
        <v>8233</v>
      </c>
      <c r="C10374" s="132">
        <v>1</v>
      </c>
      <c r="D10374" s="132" t="s">
        <v>20</v>
      </c>
      <c r="E10374" s="186" t="s">
        <v>21</v>
      </c>
      <c r="F10374" s="132" t="s">
        <v>20</v>
      </c>
      <c r="G10374" s="132" t="s">
        <v>20</v>
      </c>
      <c r="H10374" s="132">
        <v>11</v>
      </c>
      <c r="I10374" s="132">
        <v>1</v>
      </c>
      <c r="J10374" s="133">
        <v>1.9</v>
      </c>
      <c r="K10374" s="133">
        <v>2.7</v>
      </c>
      <c r="L10374" s="133">
        <v>1.6</v>
      </c>
      <c r="M10374" s="134" t="str">
        <f t="shared" si="162"/>
        <v>P</v>
      </c>
      <c r="N10374" s="171" t="s">
        <v>10682</v>
      </c>
      <c r="O10374" s="146" t="s">
        <v>1506</v>
      </c>
      <c r="P10374" s="146" t="s">
        <v>9401</v>
      </c>
      <c r="Q10374" s="147" t="s">
        <v>10519</v>
      </c>
      <c r="R10374" s="187">
        <v>49.43</v>
      </c>
    </row>
    <row r="10375" spans="1:18" x14ac:dyDescent="0.25">
      <c r="A10375" s="135">
        <v>1094887</v>
      </c>
      <c r="B10375" s="148" t="s">
        <v>1422</v>
      </c>
      <c r="C10375" s="135">
        <v>3</v>
      </c>
      <c r="D10375" s="135">
        <v>75</v>
      </c>
      <c r="E10375" s="188" t="s">
        <v>21</v>
      </c>
      <c r="F10375" s="135">
        <v>125</v>
      </c>
      <c r="G10375" s="135" t="s">
        <v>20</v>
      </c>
      <c r="H10375" s="135" t="s">
        <v>20</v>
      </c>
      <c r="I10375" s="135" t="s">
        <v>20</v>
      </c>
      <c r="J10375" s="136">
        <v>2.2599999999999998</v>
      </c>
      <c r="K10375" s="136">
        <v>1.88</v>
      </c>
      <c r="L10375" s="136">
        <v>3.1</v>
      </c>
      <c r="M10375" s="137" t="str">
        <f t="shared" si="162"/>
        <v>P</v>
      </c>
      <c r="N10375" s="172" t="s">
        <v>10682</v>
      </c>
      <c r="O10375" s="149" t="s">
        <v>1500</v>
      </c>
      <c r="P10375" s="149" t="s">
        <v>9418</v>
      </c>
      <c r="Q10375" s="150" t="s">
        <v>10519</v>
      </c>
      <c r="R10375" s="189">
        <v>11.07</v>
      </c>
    </row>
    <row r="10376" spans="1:18" x14ac:dyDescent="0.25">
      <c r="A10376" s="132">
        <v>1094888</v>
      </c>
      <c r="B10376" s="145" t="s">
        <v>8234</v>
      </c>
      <c r="C10376" s="132">
        <v>1</v>
      </c>
      <c r="D10376" s="132">
        <v>415</v>
      </c>
      <c r="E10376" s="186" t="s">
        <v>21</v>
      </c>
      <c r="F10376" s="132">
        <v>320</v>
      </c>
      <c r="G10376" s="132" t="s">
        <v>21</v>
      </c>
      <c r="H10376" s="132" t="s">
        <v>21</v>
      </c>
      <c r="I10376" s="132" t="s">
        <v>21</v>
      </c>
      <c r="J10376" s="133">
        <v>5.5</v>
      </c>
      <c r="K10376" s="133">
        <v>0.65</v>
      </c>
      <c r="L10376" s="133">
        <v>0.65</v>
      </c>
      <c r="M10376" s="134" t="str">
        <f t="shared" si="162"/>
        <v>P</v>
      </c>
      <c r="N10376" s="171" t="s">
        <v>10682</v>
      </c>
      <c r="O10376" s="146" t="s">
        <v>1500</v>
      </c>
      <c r="P10376" s="146" t="s">
        <v>9418</v>
      </c>
      <c r="Q10376" s="147" t="s">
        <v>10519</v>
      </c>
      <c r="R10376" s="187">
        <v>6.22</v>
      </c>
    </row>
    <row r="10377" spans="1:18" x14ac:dyDescent="0.25">
      <c r="A10377" s="135">
        <v>1094889</v>
      </c>
      <c r="B10377" s="148" t="s">
        <v>8235</v>
      </c>
      <c r="C10377" s="135">
        <v>1</v>
      </c>
      <c r="D10377" s="135">
        <v>64</v>
      </c>
      <c r="E10377" s="188">
        <v>8</v>
      </c>
      <c r="F10377" s="135">
        <v>80</v>
      </c>
      <c r="G10377" s="135" t="s">
        <v>21</v>
      </c>
      <c r="H10377" s="135" t="s">
        <v>21</v>
      </c>
      <c r="I10377" s="135" t="s">
        <v>21</v>
      </c>
      <c r="J10377" s="136">
        <v>2.46</v>
      </c>
      <c r="K10377" s="136">
        <v>2.48</v>
      </c>
      <c r="L10377" s="136">
        <v>2.42</v>
      </c>
      <c r="M10377" s="137" t="str">
        <f t="shared" si="162"/>
        <v>P</v>
      </c>
      <c r="N10377" s="172" t="s">
        <v>10682</v>
      </c>
      <c r="O10377" s="149" t="s">
        <v>1500</v>
      </c>
      <c r="P10377" s="149" t="s">
        <v>9418</v>
      </c>
      <c r="Q10377" s="150" t="s">
        <v>10519</v>
      </c>
      <c r="R10377" s="189">
        <v>1.63</v>
      </c>
    </row>
    <row r="10378" spans="1:18" x14ac:dyDescent="0.25">
      <c r="A10378" s="132">
        <v>1094893</v>
      </c>
      <c r="B10378" s="145" t="s">
        <v>8236</v>
      </c>
      <c r="C10378" s="132">
        <v>1</v>
      </c>
      <c r="D10378" s="132">
        <v>1000</v>
      </c>
      <c r="E10378" s="186">
        <v>110</v>
      </c>
      <c r="F10378" s="132">
        <v>3960</v>
      </c>
      <c r="G10378" s="132" t="s">
        <v>21</v>
      </c>
      <c r="H10378" s="132" t="s">
        <v>21</v>
      </c>
      <c r="I10378" s="132" t="s">
        <v>21</v>
      </c>
      <c r="J10378" s="133">
        <v>2.25</v>
      </c>
      <c r="K10378" s="133">
        <v>2.06</v>
      </c>
      <c r="L10378" s="133">
        <v>0.2</v>
      </c>
      <c r="M10378" s="134" t="str">
        <f t="shared" si="162"/>
        <v>P</v>
      </c>
      <c r="N10378" s="171" t="s">
        <v>10682</v>
      </c>
      <c r="O10378" s="146" t="s">
        <v>1587</v>
      </c>
      <c r="P10378" s="146" t="s">
        <v>9421</v>
      </c>
      <c r="Q10378" s="147" t="s">
        <v>10519</v>
      </c>
      <c r="R10378" s="187">
        <v>3.42</v>
      </c>
    </row>
    <row r="10379" spans="1:18" x14ac:dyDescent="0.25">
      <c r="A10379" s="135">
        <v>1094897</v>
      </c>
      <c r="B10379" s="148" t="s">
        <v>8237</v>
      </c>
      <c r="C10379" s="135">
        <v>1</v>
      </c>
      <c r="D10379" s="135">
        <v>50400</v>
      </c>
      <c r="E10379" s="188">
        <v>3360</v>
      </c>
      <c r="F10379" s="135" t="s">
        <v>20</v>
      </c>
      <c r="G10379" s="135" t="s">
        <v>20</v>
      </c>
      <c r="H10379" s="135" t="s">
        <v>20</v>
      </c>
      <c r="I10379" s="135" t="s">
        <v>20</v>
      </c>
      <c r="J10379" s="136">
        <v>1.2</v>
      </c>
      <c r="K10379" s="136">
        <v>0.3</v>
      </c>
      <c r="L10379" s="136">
        <v>1E-3</v>
      </c>
      <c r="M10379" s="137" t="str">
        <f t="shared" si="162"/>
        <v>P</v>
      </c>
      <c r="N10379" s="172" t="s">
        <v>10682</v>
      </c>
      <c r="O10379" s="149" t="s">
        <v>1506</v>
      </c>
      <c r="P10379" s="149" t="s">
        <v>9445</v>
      </c>
      <c r="Q10379" s="150" t="s">
        <v>10519</v>
      </c>
      <c r="R10379" s="189">
        <v>0.04</v>
      </c>
    </row>
    <row r="10380" spans="1:18" x14ac:dyDescent="0.25">
      <c r="A10380" s="132">
        <v>1094906</v>
      </c>
      <c r="B10380" s="145" t="s">
        <v>8238</v>
      </c>
      <c r="C10380" s="132">
        <v>100</v>
      </c>
      <c r="D10380" s="132" t="s">
        <v>20</v>
      </c>
      <c r="E10380" s="186" t="s">
        <v>20</v>
      </c>
      <c r="F10380" s="132" t="s">
        <v>20</v>
      </c>
      <c r="G10380" s="132" t="s">
        <v>20</v>
      </c>
      <c r="H10380" s="132" t="s">
        <v>20</v>
      </c>
      <c r="I10380" s="132" t="s">
        <v>20</v>
      </c>
      <c r="J10380" s="133">
        <v>2.86</v>
      </c>
      <c r="K10380" s="133">
        <v>0.56999999999999995</v>
      </c>
      <c r="L10380" s="133">
        <v>0.5</v>
      </c>
      <c r="M10380" s="134" t="str">
        <f t="shared" si="162"/>
        <v>P</v>
      </c>
      <c r="N10380" s="173" t="s">
        <v>10682</v>
      </c>
      <c r="O10380" s="146" t="s">
        <v>1500</v>
      </c>
      <c r="P10380" s="146" t="s">
        <v>9428</v>
      </c>
      <c r="Q10380" s="147" t="s">
        <v>10519</v>
      </c>
      <c r="R10380" s="187">
        <v>10.074626865671641</v>
      </c>
    </row>
    <row r="10381" spans="1:18" x14ac:dyDescent="0.25">
      <c r="A10381" s="135">
        <v>1094908</v>
      </c>
      <c r="B10381" s="148" t="s">
        <v>8239</v>
      </c>
      <c r="C10381" s="135">
        <v>100</v>
      </c>
      <c r="D10381" s="135" t="s">
        <v>20</v>
      </c>
      <c r="E10381" s="188" t="s">
        <v>20</v>
      </c>
      <c r="F10381" s="135" t="s">
        <v>20</v>
      </c>
      <c r="G10381" s="135" t="s">
        <v>20</v>
      </c>
      <c r="H10381" s="135" t="s">
        <v>20</v>
      </c>
      <c r="I10381" s="135" t="s">
        <v>20</v>
      </c>
      <c r="J10381" s="136">
        <v>2.86</v>
      </c>
      <c r="K10381" s="136">
        <v>0.56999999999999995</v>
      </c>
      <c r="L10381" s="136">
        <v>0.5</v>
      </c>
      <c r="M10381" s="137" t="str">
        <f t="shared" si="162"/>
        <v>P</v>
      </c>
      <c r="N10381" s="174" t="s">
        <v>10682</v>
      </c>
      <c r="O10381" s="149" t="s">
        <v>1500</v>
      </c>
      <c r="P10381" s="149" t="s">
        <v>9428</v>
      </c>
      <c r="Q10381" s="150" t="s">
        <v>10519</v>
      </c>
      <c r="R10381" s="189">
        <v>10.074626865671641</v>
      </c>
    </row>
    <row r="10382" spans="1:18" x14ac:dyDescent="0.25">
      <c r="A10382" s="132">
        <v>1094911</v>
      </c>
      <c r="B10382" s="145" t="s">
        <v>8240</v>
      </c>
      <c r="C10382" s="132">
        <v>100</v>
      </c>
      <c r="D10382" s="132" t="s">
        <v>20</v>
      </c>
      <c r="E10382" s="186" t="s">
        <v>20</v>
      </c>
      <c r="F10382" s="132" t="s">
        <v>20</v>
      </c>
      <c r="G10382" s="132" t="s">
        <v>20</v>
      </c>
      <c r="H10382" s="132" t="s">
        <v>20</v>
      </c>
      <c r="I10382" s="132" t="s">
        <v>20</v>
      </c>
      <c r="J10382" s="133">
        <v>2.86</v>
      </c>
      <c r="K10382" s="133">
        <v>0.56999999999999995</v>
      </c>
      <c r="L10382" s="133">
        <v>0.5</v>
      </c>
      <c r="M10382" s="134" t="str">
        <f t="shared" si="162"/>
        <v>P</v>
      </c>
      <c r="N10382" s="173" t="s">
        <v>10682</v>
      </c>
      <c r="O10382" s="146" t="s">
        <v>1500</v>
      </c>
      <c r="P10382" s="146" t="s">
        <v>9428</v>
      </c>
      <c r="Q10382" s="147" t="s">
        <v>10519</v>
      </c>
      <c r="R10382" s="187">
        <v>10.074626865671641</v>
      </c>
    </row>
    <row r="10383" spans="1:18" x14ac:dyDescent="0.25">
      <c r="A10383" s="135">
        <v>1094912</v>
      </c>
      <c r="B10383" s="148" t="s">
        <v>848</v>
      </c>
      <c r="C10383" s="135">
        <v>6</v>
      </c>
      <c r="D10383" s="135">
        <v>343</v>
      </c>
      <c r="E10383" s="188" t="s">
        <v>21</v>
      </c>
      <c r="F10383" s="135">
        <v>441</v>
      </c>
      <c r="G10383" s="135">
        <v>20</v>
      </c>
      <c r="H10383" s="135">
        <v>25</v>
      </c>
      <c r="I10383" s="135">
        <v>1</v>
      </c>
      <c r="J10383" s="136">
        <v>1.85</v>
      </c>
      <c r="K10383" s="136">
        <v>1.19</v>
      </c>
      <c r="L10383" s="136">
        <v>1.54</v>
      </c>
      <c r="M10383" s="137" t="str">
        <f t="shared" si="162"/>
        <v>P</v>
      </c>
      <c r="N10383" s="174" t="s">
        <v>10681</v>
      </c>
      <c r="O10383" s="149" t="s">
        <v>1506</v>
      </c>
      <c r="P10383" s="149" t="s">
        <v>9398</v>
      </c>
      <c r="Q10383" s="150" t="s">
        <v>10519</v>
      </c>
      <c r="R10383" s="189">
        <v>5.6999999999999993</v>
      </c>
    </row>
    <row r="10384" spans="1:18" x14ac:dyDescent="0.25">
      <c r="A10384" s="132">
        <v>1094913</v>
      </c>
      <c r="B10384" s="145" t="s">
        <v>2750</v>
      </c>
      <c r="C10384" s="132">
        <v>6</v>
      </c>
      <c r="D10384" s="132">
        <v>602</v>
      </c>
      <c r="E10384" s="186" t="s">
        <v>21</v>
      </c>
      <c r="F10384" s="132">
        <v>774</v>
      </c>
      <c r="G10384" s="132" t="s">
        <v>20</v>
      </c>
      <c r="H10384" s="132">
        <v>40</v>
      </c>
      <c r="I10384" s="132">
        <v>1</v>
      </c>
      <c r="J10384" s="133">
        <v>1.36</v>
      </c>
      <c r="K10384" s="133">
        <v>0.9</v>
      </c>
      <c r="L10384" s="133">
        <v>1.49</v>
      </c>
      <c r="M10384" s="134" t="str">
        <f t="shared" si="162"/>
        <v>P</v>
      </c>
      <c r="N10384" s="173" t="s">
        <v>10681</v>
      </c>
      <c r="O10384" s="146" t="s">
        <v>1506</v>
      </c>
      <c r="P10384" s="146" t="s">
        <v>9398</v>
      </c>
      <c r="Q10384" s="147" t="s">
        <v>10519</v>
      </c>
      <c r="R10384" s="187">
        <v>3.3000000000000003</v>
      </c>
    </row>
    <row r="10385" spans="1:18" x14ac:dyDescent="0.25">
      <c r="A10385" s="135">
        <v>1094914</v>
      </c>
      <c r="B10385" s="148" t="s">
        <v>2751</v>
      </c>
      <c r="C10385" s="135">
        <v>12</v>
      </c>
      <c r="D10385" s="135">
        <v>630</v>
      </c>
      <c r="E10385" s="188" t="s">
        <v>21</v>
      </c>
      <c r="F10385" s="135">
        <v>950</v>
      </c>
      <c r="G10385" s="135" t="s">
        <v>20</v>
      </c>
      <c r="H10385" s="135">
        <v>40</v>
      </c>
      <c r="I10385" s="135">
        <v>2</v>
      </c>
      <c r="J10385" s="136">
        <v>1.2</v>
      </c>
      <c r="K10385" s="136">
        <v>0.9</v>
      </c>
      <c r="L10385" s="136">
        <v>1.3</v>
      </c>
      <c r="M10385" s="137" t="str">
        <f t="shared" si="162"/>
        <v>P</v>
      </c>
      <c r="N10385" s="174" t="s">
        <v>10681</v>
      </c>
      <c r="O10385" s="149" t="s">
        <v>1506</v>
      </c>
      <c r="P10385" s="149" t="s">
        <v>9398</v>
      </c>
      <c r="Q10385" s="150" t="s">
        <v>10519</v>
      </c>
      <c r="R10385" s="189">
        <v>4.5600000000000005</v>
      </c>
    </row>
    <row r="10386" spans="1:18" x14ac:dyDescent="0.25">
      <c r="A10386" s="132">
        <v>1094915</v>
      </c>
      <c r="B10386" s="145" t="s">
        <v>8241</v>
      </c>
      <c r="C10386" s="132">
        <v>6</v>
      </c>
      <c r="D10386" s="132">
        <v>897</v>
      </c>
      <c r="E10386" s="186" t="s">
        <v>21</v>
      </c>
      <c r="F10386" s="132">
        <v>1445</v>
      </c>
      <c r="G10386" s="132">
        <v>12</v>
      </c>
      <c r="H10386" s="132">
        <v>30</v>
      </c>
      <c r="I10386" s="132">
        <v>4</v>
      </c>
      <c r="J10386" s="133">
        <v>2.19</v>
      </c>
      <c r="K10386" s="133">
        <v>1.4</v>
      </c>
      <c r="L10386" s="133">
        <v>0.42</v>
      </c>
      <c r="M10386" s="134" t="str">
        <f t="shared" si="162"/>
        <v>P</v>
      </c>
      <c r="N10386" s="173" t="s">
        <v>10681</v>
      </c>
      <c r="O10386" s="146" t="s">
        <v>1506</v>
      </c>
      <c r="P10386" s="146" t="s">
        <v>9398</v>
      </c>
      <c r="Q10386" s="147" t="s">
        <v>10519</v>
      </c>
      <c r="R10386" s="187">
        <v>4.38</v>
      </c>
    </row>
    <row r="10387" spans="1:18" x14ac:dyDescent="0.25">
      <c r="A10387" s="135">
        <v>1094916</v>
      </c>
      <c r="B10387" s="148" t="s">
        <v>845</v>
      </c>
      <c r="C10387" s="135">
        <v>24</v>
      </c>
      <c r="D10387" s="135">
        <v>270</v>
      </c>
      <c r="E10387" s="188" t="s">
        <v>21</v>
      </c>
      <c r="F10387" s="135">
        <v>378</v>
      </c>
      <c r="G10387" s="135">
        <v>10</v>
      </c>
      <c r="H10387" s="135">
        <v>13</v>
      </c>
      <c r="I10387" s="135">
        <v>3</v>
      </c>
      <c r="J10387" s="136">
        <v>2.35</v>
      </c>
      <c r="K10387" s="136">
        <v>1.6</v>
      </c>
      <c r="L10387" s="136">
        <v>1.01</v>
      </c>
      <c r="M10387" s="137" t="str">
        <f t="shared" si="162"/>
        <v>P</v>
      </c>
      <c r="N10387" s="174" t="s">
        <v>10681</v>
      </c>
      <c r="O10387" s="149" t="s">
        <v>1506</v>
      </c>
      <c r="P10387" s="149" t="s">
        <v>9398</v>
      </c>
      <c r="Q10387" s="150" t="s">
        <v>10106</v>
      </c>
      <c r="R10387" s="189">
        <v>11.52</v>
      </c>
    </row>
    <row r="10388" spans="1:18" x14ac:dyDescent="0.25">
      <c r="A10388" s="132">
        <v>1094917</v>
      </c>
      <c r="B10388" s="145" t="s">
        <v>8242</v>
      </c>
      <c r="C10388" s="132">
        <v>6</v>
      </c>
      <c r="D10388" s="132">
        <v>432</v>
      </c>
      <c r="E10388" s="186" t="s">
        <v>21</v>
      </c>
      <c r="F10388" s="132">
        <v>560</v>
      </c>
      <c r="G10388" s="132">
        <v>5</v>
      </c>
      <c r="H10388" s="132">
        <v>6</v>
      </c>
      <c r="I10388" s="132">
        <v>5</v>
      </c>
      <c r="J10388" s="133">
        <v>3.12</v>
      </c>
      <c r="K10388" s="133">
        <v>2.08</v>
      </c>
      <c r="L10388" s="133">
        <v>0.44</v>
      </c>
      <c r="M10388" s="134" t="str">
        <f t="shared" si="162"/>
        <v>P</v>
      </c>
      <c r="N10388" s="173" t="s">
        <v>10681</v>
      </c>
      <c r="O10388" s="146" t="s">
        <v>1506</v>
      </c>
      <c r="P10388" s="146" t="s">
        <v>9398</v>
      </c>
      <c r="Q10388" s="147" t="s">
        <v>10519</v>
      </c>
      <c r="R10388" s="187">
        <v>4.62</v>
      </c>
    </row>
    <row r="10389" spans="1:18" x14ac:dyDescent="0.25">
      <c r="A10389" s="135">
        <v>1094918</v>
      </c>
      <c r="B10389" s="148" t="s">
        <v>2101</v>
      </c>
      <c r="C10389" s="135">
        <v>6</v>
      </c>
      <c r="D10389" s="135">
        <v>448</v>
      </c>
      <c r="E10389" s="188" t="s">
        <v>21</v>
      </c>
      <c r="F10389" s="135">
        <v>616</v>
      </c>
      <c r="G10389" s="135">
        <v>20</v>
      </c>
      <c r="H10389" s="135">
        <v>25</v>
      </c>
      <c r="I10389" s="135">
        <v>1</v>
      </c>
      <c r="J10389" s="136">
        <v>1.8</v>
      </c>
      <c r="K10389" s="136">
        <v>1.1200000000000001</v>
      </c>
      <c r="L10389" s="136">
        <v>1.36</v>
      </c>
      <c r="M10389" s="137" t="str">
        <f t="shared" si="162"/>
        <v>P</v>
      </c>
      <c r="N10389" s="172" t="s">
        <v>10681</v>
      </c>
      <c r="O10389" s="149" t="s">
        <v>1506</v>
      </c>
      <c r="P10389" s="149" t="s">
        <v>10024</v>
      </c>
      <c r="Q10389" s="150" t="s">
        <v>10519</v>
      </c>
      <c r="R10389" s="189">
        <v>3.3000000000000003</v>
      </c>
    </row>
    <row r="10390" spans="1:18" x14ac:dyDescent="0.25">
      <c r="A10390" s="132">
        <v>1094919</v>
      </c>
      <c r="B10390" s="145" t="s">
        <v>8243</v>
      </c>
      <c r="C10390" s="132">
        <v>6</v>
      </c>
      <c r="D10390" s="132">
        <v>378</v>
      </c>
      <c r="E10390" s="186" t="s">
        <v>21</v>
      </c>
      <c r="F10390" s="132">
        <v>560</v>
      </c>
      <c r="G10390" s="132">
        <v>20</v>
      </c>
      <c r="H10390" s="132">
        <v>25</v>
      </c>
      <c r="I10390" s="132">
        <v>1</v>
      </c>
      <c r="J10390" s="133">
        <v>1.76</v>
      </c>
      <c r="K10390" s="133">
        <v>1.1599999999999999</v>
      </c>
      <c r="L10390" s="133">
        <v>1.51</v>
      </c>
      <c r="M10390" s="134" t="str">
        <f t="shared" si="162"/>
        <v>P</v>
      </c>
      <c r="N10390" s="171" t="s">
        <v>10681</v>
      </c>
      <c r="O10390" s="146" t="s">
        <v>1506</v>
      </c>
      <c r="P10390" s="146" t="s">
        <v>9427</v>
      </c>
      <c r="Q10390" s="147" t="s">
        <v>10519</v>
      </c>
      <c r="R10390" s="187">
        <v>3.96</v>
      </c>
    </row>
    <row r="10391" spans="1:18" x14ac:dyDescent="0.25">
      <c r="A10391" s="135">
        <v>1094920</v>
      </c>
      <c r="B10391" s="148" t="s">
        <v>8244</v>
      </c>
      <c r="C10391" s="135">
        <v>6</v>
      </c>
      <c r="D10391" s="135">
        <v>528</v>
      </c>
      <c r="E10391" s="188" t="s">
        <v>21</v>
      </c>
      <c r="F10391" s="135">
        <v>682</v>
      </c>
      <c r="G10391" s="135">
        <v>9</v>
      </c>
      <c r="H10391" s="135">
        <v>11</v>
      </c>
      <c r="I10391" s="135">
        <v>5</v>
      </c>
      <c r="J10391" s="136">
        <v>2.64</v>
      </c>
      <c r="K10391" s="136">
        <v>1.74</v>
      </c>
      <c r="L10391" s="136">
        <v>0.46</v>
      </c>
      <c r="M10391" s="137" t="str">
        <f t="shared" si="162"/>
        <v>P</v>
      </c>
      <c r="N10391" s="172" t="s">
        <v>10681</v>
      </c>
      <c r="O10391" s="149" t="s">
        <v>1506</v>
      </c>
      <c r="P10391" s="149" t="s">
        <v>9398</v>
      </c>
      <c r="Q10391" s="150" t="s">
        <v>10519</v>
      </c>
      <c r="R10391" s="189">
        <v>4.62</v>
      </c>
    </row>
    <row r="10392" spans="1:18" x14ac:dyDescent="0.25">
      <c r="A10392" s="132">
        <v>1094928</v>
      </c>
      <c r="B10392" s="145" t="s">
        <v>1391</v>
      </c>
      <c r="C10392" s="132">
        <v>1</v>
      </c>
      <c r="D10392" s="132">
        <v>1800</v>
      </c>
      <c r="E10392" s="186">
        <v>250</v>
      </c>
      <c r="F10392" s="132">
        <v>10000</v>
      </c>
      <c r="G10392" s="132">
        <v>1000</v>
      </c>
      <c r="H10392" s="132">
        <v>1000</v>
      </c>
      <c r="I10392" s="132">
        <v>1</v>
      </c>
      <c r="J10392" s="133">
        <v>0.93</v>
      </c>
      <c r="K10392" s="133">
        <v>0.79</v>
      </c>
      <c r="L10392" s="133">
        <v>0.25</v>
      </c>
      <c r="M10392" s="134" t="str">
        <f t="shared" si="162"/>
        <v>P</v>
      </c>
      <c r="N10392" s="171" t="s">
        <v>10682</v>
      </c>
      <c r="O10392" s="146" t="s">
        <v>1506</v>
      </c>
      <c r="P10392" s="146" t="s">
        <v>9426</v>
      </c>
      <c r="Q10392" s="147" t="s">
        <v>10519</v>
      </c>
      <c r="R10392" s="187">
        <v>1.61</v>
      </c>
    </row>
    <row r="10393" spans="1:18" x14ac:dyDescent="0.25">
      <c r="A10393" s="135">
        <v>1094929</v>
      </c>
      <c r="B10393" s="148" t="s">
        <v>8245</v>
      </c>
      <c r="C10393" s="135">
        <v>1</v>
      </c>
      <c r="D10393" s="135">
        <v>1800</v>
      </c>
      <c r="E10393" s="188">
        <v>88</v>
      </c>
      <c r="F10393" s="135">
        <v>3520</v>
      </c>
      <c r="G10393" s="135" t="s">
        <v>21</v>
      </c>
      <c r="H10393" s="135">
        <v>440</v>
      </c>
      <c r="I10393" s="135">
        <v>1</v>
      </c>
      <c r="J10393" s="136">
        <v>1.4</v>
      </c>
      <c r="K10393" s="136">
        <v>0.89</v>
      </c>
      <c r="L10393" s="136">
        <v>0.26</v>
      </c>
      <c r="M10393" s="137" t="str">
        <f t="shared" si="162"/>
        <v>P</v>
      </c>
      <c r="N10393" s="172" t="s">
        <v>10682</v>
      </c>
      <c r="O10393" s="149" t="s">
        <v>1506</v>
      </c>
      <c r="P10393" s="149" t="s">
        <v>9426</v>
      </c>
      <c r="Q10393" s="150" t="s">
        <v>10519</v>
      </c>
      <c r="R10393" s="189">
        <v>1.23</v>
      </c>
    </row>
    <row r="10394" spans="1:18" x14ac:dyDescent="0.25">
      <c r="A10394" s="132">
        <v>1094930</v>
      </c>
      <c r="B10394" s="145" t="s">
        <v>6004</v>
      </c>
      <c r="C10394" s="132">
        <v>1</v>
      </c>
      <c r="D10394" s="132">
        <v>1833</v>
      </c>
      <c r="E10394" s="186">
        <v>100</v>
      </c>
      <c r="F10394" s="132" t="s">
        <v>20</v>
      </c>
      <c r="G10394" s="132" t="s">
        <v>21</v>
      </c>
      <c r="H10394" s="132">
        <v>500</v>
      </c>
      <c r="I10394" s="132">
        <v>1</v>
      </c>
      <c r="J10394" s="133">
        <v>1.6</v>
      </c>
      <c r="K10394" s="133">
        <v>0.9</v>
      </c>
      <c r="L10394" s="133">
        <v>0.28999999999999998</v>
      </c>
      <c r="M10394" s="134" t="str">
        <f t="shared" si="162"/>
        <v>P</v>
      </c>
      <c r="N10394" s="171" t="s">
        <v>10682</v>
      </c>
      <c r="O10394" s="146" t="s">
        <v>1506</v>
      </c>
      <c r="P10394" s="146" t="s">
        <v>9426</v>
      </c>
      <c r="Q10394" s="147" t="s">
        <v>10519</v>
      </c>
      <c r="R10394" s="187">
        <v>1.32</v>
      </c>
    </row>
    <row r="10395" spans="1:18" x14ac:dyDescent="0.25">
      <c r="A10395" s="135">
        <v>1094931</v>
      </c>
      <c r="B10395" s="148" t="s">
        <v>889</v>
      </c>
      <c r="C10395" s="135">
        <v>1</v>
      </c>
      <c r="D10395" s="135">
        <v>500</v>
      </c>
      <c r="E10395" s="188" t="s">
        <v>21</v>
      </c>
      <c r="F10395" s="135">
        <v>1440</v>
      </c>
      <c r="G10395" s="135">
        <v>56</v>
      </c>
      <c r="H10395" s="135">
        <v>144</v>
      </c>
      <c r="I10395" s="135">
        <v>1</v>
      </c>
      <c r="J10395" s="136">
        <v>1.38</v>
      </c>
      <c r="K10395" s="136">
        <v>0.87</v>
      </c>
      <c r="L10395" s="136">
        <v>0.68</v>
      </c>
      <c r="M10395" s="137" t="str">
        <f t="shared" si="162"/>
        <v>P</v>
      </c>
      <c r="N10395" s="172" t="s">
        <v>10682</v>
      </c>
      <c r="O10395" s="149" t="s">
        <v>1506</v>
      </c>
      <c r="P10395" s="149" t="s">
        <v>9426</v>
      </c>
      <c r="Q10395" s="150" t="s">
        <v>10519</v>
      </c>
      <c r="R10395" s="189">
        <v>6.29</v>
      </c>
    </row>
    <row r="10396" spans="1:18" x14ac:dyDescent="0.25">
      <c r="A10396" s="132">
        <v>1094932</v>
      </c>
      <c r="B10396" s="145" t="s">
        <v>8246</v>
      </c>
      <c r="C10396" s="132">
        <v>1</v>
      </c>
      <c r="D10396" s="132" t="s">
        <v>20</v>
      </c>
      <c r="E10396" s="186">
        <v>125</v>
      </c>
      <c r="F10396" s="132" t="s">
        <v>20</v>
      </c>
      <c r="G10396" s="132">
        <v>500</v>
      </c>
      <c r="H10396" s="132">
        <v>750</v>
      </c>
      <c r="I10396" s="132">
        <v>1</v>
      </c>
      <c r="J10396" s="133">
        <v>1.59</v>
      </c>
      <c r="K10396" s="133">
        <v>0.88</v>
      </c>
      <c r="L10396" s="133">
        <v>0.32</v>
      </c>
      <c r="M10396" s="134" t="str">
        <f t="shared" si="162"/>
        <v>P</v>
      </c>
      <c r="N10396" s="171" t="s">
        <v>10682</v>
      </c>
      <c r="O10396" s="146" t="s">
        <v>1506</v>
      </c>
      <c r="P10396" s="146" t="s">
        <v>9426</v>
      </c>
      <c r="Q10396" s="147" t="s">
        <v>10519</v>
      </c>
      <c r="R10396" s="187">
        <v>3.09</v>
      </c>
    </row>
    <row r="10397" spans="1:18" x14ac:dyDescent="0.25">
      <c r="A10397" s="135">
        <v>1094933</v>
      </c>
      <c r="B10397" s="148" t="s">
        <v>8247</v>
      </c>
      <c r="C10397" s="135">
        <v>1</v>
      </c>
      <c r="D10397" s="135" t="s">
        <v>20</v>
      </c>
      <c r="E10397" s="188">
        <v>36</v>
      </c>
      <c r="F10397" s="135">
        <v>1440</v>
      </c>
      <c r="G10397" s="135" t="s">
        <v>20</v>
      </c>
      <c r="H10397" s="135">
        <v>180</v>
      </c>
      <c r="I10397" s="135">
        <v>1</v>
      </c>
      <c r="J10397" s="136">
        <v>1.4</v>
      </c>
      <c r="K10397" s="136">
        <v>0.89</v>
      </c>
      <c r="L10397" s="136">
        <v>0.68</v>
      </c>
      <c r="M10397" s="137" t="str">
        <f t="shared" si="162"/>
        <v>P</v>
      </c>
      <c r="N10397" s="172" t="s">
        <v>10682</v>
      </c>
      <c r="O10397" s="149" t="s">
        <v>1506</v>
      </c>
      <c r="P10397" s="149" t="s">
        <v>9426</v>
      </c>
      <c r="Q10397" s="150" t="s">
        <v>10519</v>
      </c>
      <c r="R10397" s="189">
        <v>2.59</v>
      </c>
    </row>
    <row r="10398" spans="1:18" x14ac:dyDescent="0.25">
      <c r="A10398" s="132">
        <v>1094934</v>
      </c>
      <c r="B10398" s="145" t="s">
        <v>1392</v>
      </c>
      <c r="C10398" s="132">
        <v>1</v>
      </c>
      <c r="D10398" s="132">
        <v>400</v>
      </c>
      <c r="E10398" s="186">
        <v>125</v>
      </c>
      <c r="F10398" s="132" t="s">
        <v>20</v>
      </c>
      <c r="G10398" s="132">
        <v>375</v>
      </c>
      <c r="H10398" s="132" t="s">
        <v>21</v>
      </c>
      <c r="I10398" s="132">
        <v>1</v>
      </c>
      <c r="J10398" s="133">
        <v>0.93</v>
      </c>
      <c r="K10398" s="133">
        <v>1.61</v>
      </c>
      <c r="L10398" s="133">
        <v>0.32</v>
      </c>
      <c r="M10398" s="134" t="str">
        <f t="shared" si="162"/>
        <v>P</v>
      </c>
      <c r="N10398" s="171" t="s">
        <v>10682</v>
      </c>
      <c r="O10398" s="146" t="s">
        <v>1506</v>
      </c>
      <c r="P10398" s="146" t="s">
        <v>9426</v>
      </c>
      <c r="Q10398" s="147" t="s">
        <v>10519</v>
      </c>
      <c r="R10398" s="187">
        <v>1.95</v>
      </c>
    </row>
    <row r="10399" spans="1:18" x14ac:dyDescent="0.25">
      <c r="A10399" s="135">
        <v>1094935</v>
      </c>
      <c r="B10399" s="148" t="s">
        <v>890</v>
      </c>
      <c r="C10399" s="135">
        <v>1</v>
      </c>
      <c r="D10399" s="135">
        <v>635</v>
      </c>
      <c r="E10399" s="188">
        <v>40</v>
      </c>
      <c r="F10399" s="135">
        <v>1600</v>
      </c>
      <c r="G10399" s="135">
        <v>120</v>
      </c>
      <c r="H10399" s="135">
        <v>200</v>
      </c>
      <c r="I10399" s="135">
        <v>1</v>
      </c>
      <c r="J10399" s="136">
        <v>1.39</v>
      </c>
      <c r="K10399" s="136">
        <v>0.87</v>
      </c>
      <c r="L10399" s="136">
        <v>0.67</v>
      </c>
      <c r="M10399" s="137" t="str">
        <f t="shared" si="162"/>
        <v>P</v>
      </c>
      <c r="N10399" s="172" t="s">
        <v>10682</v>
      </c>
      <c r="O10399" s="149" t="s">
        <v>1506</v>
      </c>
      <c r="P10399" s="149" t="s">
        <v>9426</v>
      </c>
      <c r="Q10399" s="150" t="s">
        <v>10519</v>
      </c>
      <c r="R10399" s="189">
        <v>5.54</v>
      </c>
    </row>
    <row r="10400" spans="1:18" x14ac:dyDescent="0.25">
      <c r="A10400" s="132">
        <v>1094936</v>
      </c>
      <c r="B10400" s="145" t="s">
        <v>1393</v>
      </c>
      <c r="C10400" s="132">
        <v>1</v>
      </c>
      <c r="D10400" s="132" t="s">
        <v>20</v>
      </c>
      <c r="E10400" s="186">
        <v>125</v>
      </c>
      <c r="F10400" s="132">
        <v>5000</v>
      </c>
      <c r="G10400" s="132">
        <v>140</v>
      </c>
      <c r="H10400" s="132">
        <v>500</v>
      </c>
      <c r="I10400" s="132">
        <v>1</v>
      </c>
      <c r="J10400" s="133">
        <v>1.57</v>
      </c>
      <c r="K10400" s="133">
        <v>0.88</v>
      </c>
      <c r="L10400" s="133">
        <v>0.24</v>
      </c>
      <c r="M10400" s="134" t="str">
        <f t="shared" si="162"/>
        <v>P</v>
      </c>
      <c r="N10400" s="171" t="s">
        <v>10682</v>
      </c>
      <c r="O10400" s="146" t="s">
        <v>1506</v>
      </c>
      <c r="P10400" s="146" t="s">
        <v>9426</v>
      </c>
      <c r="Q10400" s="147" t="s">
        <v>10519</v>
      </c>
      <c r="R10400" s="187">
        <v>2.76</v>
      </c>
    </row>
    <row r="10401" spans="1:18" x14ac:dyDescent="0.25">
      <c r="A10401" s="135">
        <v>1094937</v>
      </c>
      <c r="B10401" s="148" t="s">
        <v>6009</v>
      </c>
      <c r="C10401" s="135">
        <v>1</v>
      </c>
      <c r="D10401" s="135">
        <v>250</v>
      </c>
      <c r="E10401" s="188">
        <v>74</v>
      </c>
      <c r="F10401" s="135" t="s">
        <v>20</v>
      </c>
      <c r="G10401" s="135" t="s">
        <v>20</v>
      </c>
      <c r="H10401" s="135">
        <v>370</v>
      </c>
      <c r="I10401" s="135">
        <v>1</v>
      </c>
      <c r="J10401" s="136">
        <v>0.9</v>
      </c>
      <c r="K10401" s="136">
        <v>1.4</v>
      </c>
      <c r="L10401" s="136">
        <v>0.2</v>
      </c>
      <c r="M10401" s="137" t="str">
        <f t="shared" si="162"/>
        <v>P</v>
      </c>
      <c r="N10401" s="172" t="s">
        <v>10682</v>
      </c>
      <c r="O10401" s="149" t="s">
        <v>1506</v>
      </c>
      <c r="P10401" s="149" t="s">
        <v>9426</v>
      </c>
      <c r="Q10401" s="150" t="s">
        <v>10519</v>
      </c>
      <c r="R10401" s="189">
        <v>1.49</v>
      </c>
    </row>
    <row r="10402" spans="1:18" x14ac:dyDescent="0.25">
      <c r="A10402" s="132">
        <v>1094938</v>
      </c>
      <c r="B10402" s="145" t="s">
        <v>6008</v>
      </c>
      <c r="C10402" s="132">
        <v>1</v>
      </c>
      <c r="D10402" s="132" t="s">
        <v>20</v>
      </c>
      <c r="E10402" s="186">
        <v>100</v>
      </c>
      <c r="F10402" s="132">
        <v>5000</v>
      </c>
      <c r="G10402" s="132" t="s">
        <v>21</v>
      </c>
      <c r="H10402" s="132">
        <v>500</v>
      </c>
      <c r="I10402" s="132">
        <v>1</v>
      </c>
      <c r="J10402" s="133">
        <v>1.56</v>
      </c>
      <c r="K10402" s="133">
        <v>0.89</v>
      </c>
      <c r="L10402" s="133">
        <v>0.23</v>
      </c>
      <c r="M10402" s="134" t="str">
        <f t="shared" si="162"/>
        <v>P</v>
      </c>
      <c r="N10402" s="171" t="s">
        <v>10682</v>
      </c>
      <c r="O10402" s="146" t="s">
        <v>1506</v>
      </c>
      <c r="P10402" s="146" t="s">
        <v>9426</v>
      </c>
      <c r="Q10402" s="147" t="s">
        <v>10519</v>
      </c>
      <c r="R10402" s="187">
        <v>0.89</v>
      </c>
    </row>
    <row r="10403" spans="1:18" x14ac:dyDescent="0.25">
      <c r="A10403" s="135">
        <v>1094939</v>
      </c>
      <c r="B10403" s="148" t="s">
        <v>67</v>
      </c>
      <c r="C10403" s="135">
        <v>1</v>
      </c>
      <c r="D10403" s="135">
        <v>2628</v>
      </c>
      <c r="E10403" s="188">
        <v>80</v>
      </c>
      <c r="F10403" s="135">
        <v>4000</v>
      </c>
      <c r="G10403" s="135">
        <v>320</v>
      </c>
      <c r="H10403" s="135">
        <v>400</v>
      </c>
      <c r="I10403" s="135">
        <v>1</v>
      </c>
      <c r="J10403" s="136">
        <v>2.16</v>
      </c>
      <c r="K10403" s="136">
        <v>0.89</v>
      </c>
      <c r="L10403" s="136">
        <v>0.27</v>
      </c>
      <c r="M10403" s="137" t="str">
        <f t="shared" si="162"/>
        <v>P</v>
      </c>
      <c r="N10403" s="172" t="s">
        <v>10682</v>
      </c>
      <c r="O10403" s="149" t="s">
        <v>1506</v>
      </c>
      <c r="P10403" s="149" t="s">
        <v>9426</v>
      </c>
      <c r="Q10403" s="150" t="s">
        <v>10519</v>
      </c>
      <c r="R10403" s="189">
        <v>1.61</v>
      </c>
    </row>
    <row r="10404" spans="1:18" x14ac:dyDescent="0.25">
      <c r="A10404" s="132">
        <v>1094943</v>
      </c>
      <c r="B10404" s="145" t="s">
        <v>8248</v>
      </c>
      <c r="C10404" s="132">
        <v>2</v>
      </c>
      <c r="D10404" s="132">
        <v>840</v>
      </c>
      <c r="E10404" s="186">
        <v>28</v>
      </c>
      <c r="F10404" s="132">
        <v>1400</v>
      </c>
      <c r="G10404" s="132" t="s">
        <v>21</v>
      </c>
      <c r="H10404" s="132">
        <v>140</v>
      </c>
      <c r="I10404" s="132">
        <v>1</v>
      </c>
      <c r="J10404" s="133">
        <v>1.1299999999999999</v>
      </c>
      <c r="K10404" s="133">
        <v>1.29</v>
      </c>
      <c r="L10404" s="133">
        <v>0.64</v>
      </c>
      <c r="M10404" s="134" t="str">
        <f t="shared" si="162"/>
        <v>P</v>
      </c>
      <c r="N10404" s="171" t="s">
        <v>10682</v>
      </c>
      <c r="O10404" s="146" t="s">
        <v>1506</v>
      </c>
      <c r="P10404" s="146" t="s">
        <v>9426</v>
      </c>
      <c r="Q10404" s="147" t="s">
        <v>10519</v>
      </c>
      <c r="R10404" s="187">
        <v>2.58</v>
      </c>
    </row>
    <row r="10405" spans="1:18" x14ac:dyDescent="0.25">
      <c r="A10405" s="135">
        <v>1094944</v>
      </c>
      <c r="B10405" s="148" t="s">
        <v>887</v>
      </c>
      <c r="C10405" s="135">
        <v>2</v>
      </c>
      <c r="D10405" s="135">
        <v>1000</v>
      </c>
      <c r="E10405" s="188">
        <v>60</v>
      </c>
      <c r="F10405" s="135">
        <v>2400</v>
      </c>
      <c r="G10405" s="135">
        <v>180</v>
      </c>
      <c r="H10405" s="135" t="s">
        <v>21</v>
      </c>
      <c r="I10405" s="135">
        <v>1</v>
      </c>
      <c r="J10405" s="136">
        <v>1.55</v>
      </c>
      <c r="K10405" s="136">
        <v>0.7</v>
      </c>
      <c r="L10405" s="136">
        <v>0.77</v>
      </c>
      <c r="M10405" s="137" t="str">
        <f t="shared" si="162"/>
        <v>P</v>
      </c>
      <c r="N10405" s="172" t="s">
        <v>10682</v>
      </c>
      <c r="O10405" s="149" t="s">
        <v>1506</v>
      </c>
      <c r="P10405" s="149" t="s">
        <v>9426</v>
      </c>
      <c r="Q10405" s="150" t="s">
        <v>10519</v>
      </c>
      <c r="R10405" s="189">
        <v>1.68</v>
      </c>
    </row>
    <row r="10406" spans="1:18" x14ac:dyDescent="0.25">
      <c r="A10406" s="132">
        <v>1094945</v>
      </c>
      <c r="B10406" s="145" t="s">
        <v>8249</v>
      </c>
      <c r="C10406" s="132">
        <v>2</v>
      </c>
      <c r="D10406" s="132" t="s">
        <v>20</v>
      </c>
      <c r="E10406" s="186">
        <v>75</v>
      </c>
      <c r="F10406" s="132">
        <v>4000</v>
      </c>
      <c r="G10406" s="132" t="s">
        <v>21</v>
      </c>
      <c r="H10406" s="132" t="s">
        <v>21</v>
      </c>
      <c r="I10406" s="132" t="s">
        <v>21</v>
      </c>
      <c r="J10406" s="133">
        <v>0.79</v>
      </c>
      <c r="K10406" s="133">
        <v>0.5</v>
      </c>
      <c r="L10406" s="133">
        <v>0.6</v>
      </c>
      <c r="M10406" s="134" t="str">
        <f t="shared" si="162"/>
        <v>P</v>
      </c>
      <c r="N10406" s="171" t="s">
        <v>10682</v>
      </c>
      <c r="O10406" s="146" t="s">
        <v>1506</v>
      </c>
      <c r="P10406" s="146" t="s">
        <v>9426</v>
      </c>
      <c r="Q10406" s="147" t="s">
        <v>10519</v>
      </c>
      <c r="R10406" s="187">
        <v>1.1200000000000001</v>
      </c>
    </row>
    <row r="10407" spans="1:18" x14ac:dyDescent="0.25">
      <c r="A10407" s="135">
        <v>1094946</v>
      </c>
      <c r="B10407" s="148" t="s">
        <v>886</v>
      </c>
      <c r="C10407" s="135">
        <v>2</v>
      </c>
      <c r="D10407" s="135" t="s">
        <v>20</v>
      </c>
      <c r="E10407" s="188">
        <v>60</v>
      </c>
      <c r="F10407" s="135">
        <v>2400</v>
      </c>
      <c r="G10407" s="135" t="s">
        <v>21</v>
      </c>
      <c r="H10407" s="135">
        <v>300</v>
      </c>
      <c r="I10407" s="135">
        <v>1</v>
      </c>
      <c r="J10407" s="136">
        <v>1.41</v>
      </c>
      <c r="K10407" s="136">
        <v>0.7</v>
      </c>
      <c r="L10407" s="136">
        <v>0.71</v>
      </c>
      <c r="M10407" s="137" t="str">
        <f t="shared" si="162"/>
        <v>P</v>
      </c>
      <c r="N10407" s="172" t="s">
        <v>10682</v>
      </c>
      <c r="O10407" s="149" t="s">
        <v>1506</v>
      </c>
      <c r="P10407" s="149" t="s">
        <v>9426</v>
      </c>
      <c r="Q10407" s="150" t="s">
        <v>10519</v>
      </c>
      <c r="R10407" s="189">
        <v>1.68</v>
      </c>
    </row>
    <row r="10408" spans="1:18" x14ac:dyDescent="0.25">
      <c r="A10408" s="132">
        <v>1094947</v>
      </c>
      <c r="B10408" s="145" t="s">
        <v>8250</v>
      </c>
      <c r="C10408" s="132">
        <v>2</v>
      </c>
      <c r="D10408" s="132">
        <v>125</v>
      </c>
      <c r="E10408" s="186">
        <v>100</v>
      </c>
      <c r="F10408" s="132">
        <v>5000</v>
      </c>
      <c r="G10408" s="132" t="s">
        <v>21</v>
      </c>
      <c r="H10408" s="132">
        <v>500</v>
      </c>
      <c r="I10408" s="132">
        <v>1</v>
      </c>
      <c r="J10408" s="133">
        <v>1</v>
      </c>
      <c r="K10408" s="133">
        <v>0.81</v>
      </c>
      <c r="L10408" s="133">
        <v>0.28999999999999998</v>
      </c>
      <c r="M10408" s="134" t="str">
        <f t="shared" si="162"/>
        <v>P</v>
      </c>
      <c r="N10408" s="171" t="s">
        <v>10682</v>
      </c>
      <c r="O10408" s="146" t="s">
        <v>1506</v>
      </c>
      <c r="P10408" s="146" t="s">
        <v>9426</v>
      </c>
      <c r="Q10408" s="147" t="s">
        <v>10519</v>
      </c>
      <c r="R10408" s="187">
        <v>1.42</v>
      </c>
    </row>
    <row r="10409" spans="1:18" x14ac:dyDescent="0.25">
      <c r="A10409" s="135">
        <v>1094948</v>
      </c>
      <c r="B10409" s="148" t="s">
        <v>8251</v>
      </c>
      <c r="C10409" s="135">
        <v>2</v>
      </c>
      <c r="D10409" s="135">
        <v>291</v>
      </c>
      <c r="E10409" s="188" t="s">
        <v>21</v>
      </c>
      <c r="F10409" s="135" t="s">
        <v>20</v>
      </c>
      <c r="G10409" s="135">
        <v>20</v>
      </c>
      <c r="H10409" s="135">
        <v>50</v>
      </c>
      <c r="I10409" s="135">
        <v>1</v>
      </c>
      <c r="J10409" s="136">
        <v>2.16</v>
      </c>
      <c r="K10409" s="136">
        <v>2.7</v>
      </c>
      <c r="L10409" s="136">
        <v>0.91</v>
      </c>
      <c r="M10409" s="137" t="str">
        <f t="shared" si="162"/>
        <v>P</v>
      </c>
      <c r="N10409" s="172" t="s">
        <v>10682</v>
      </c>
      <c r="O10409" s="149" t="s">
        <v>1506</v>
      </c>
      <c r="P10409" s="149" t="s">
        <v>9426</v>
      </c>
      <c r="Q10409" s="150" t="s">
        <v>10519</v>
      </c>
      <c r="R10409" s="189">
        <v>4.24</v>
      </c>
    </row>
    <row r="10410" spans="1:18" x14ac:dyDescent="0.25">
      <c r="A10410" s="132">
        <v>1094949</v>
      </c>
      <c r="B10410" s="145" t="s">
        <v>1394</v>
      </c>
      <c r="C10410" s="132">
        <v>2</v>
      </c>
      <c r="D10410" s="132">
        <v>5000</v>
      </c>
      <c r="E10410" s="186" t="s">
        <v>21</v>
      </c>
      <c r="F10410" s="132">
        <v>5000</v>
      </c>
      <c r="G10410" s="132">
        <v>320</v>
      </c>
      <c r="H10410" s="132" t="s">
        <v>21</v>
      </c>
      <c r="I10410" s="132">
        <v>1</v>
      </c>
      <c r="J10410" s="133">
        <v>0.97</v>
      </c>
      <c r="K10410" s="133">
        <v>0.88</v>
      </c>
      <c r="L10410" s="133">
        <v>0.19</v>
      </c>
      <c r="M10410" s="134" t="str">
        <f t="shared" si="162"/>
        <v>P</v>
      </c>
      <c r="N10410" s="171" t="s">
        <v>10682</v>
      </c>
      <c r="O10410" s="146" t="s">
        <v>1506</v>
      </c>
      <c r="P10410" s="146" t="s">
        <v>9426</v>
      </c>
      <c r="Q10410" s="147" t="s">
        <v>10519</v>
      </c>
      <c r="R10410" s="187">
        <v>2.58</v>
      </c>
    </row>
    <row r="10411" spans="1:18" x14ac:dyDescent="0.25">
      <c r="A10411" s="135">
        <v>1094950</v>
      </c>
      <c r="B10411" s="148" t="s">
        <v>8252</v>
      </c>
      <c r="C10411" s="135">
        <v>2</v>
      </c>
      <c r="D10411" s="135" t="s">
        <v>20</v>
      </c>
      <c r="E10411" s="188">
        <v>15</v>
      </c>
      <c r="F10411" s="135" t="s">
        <v>20</v>
      </c>
      <c r="G10411" s="135">
        <v>32</v>
      </c>
      <c r="H10411" s="135">
        <v>75</v>
      </c>
      <c r="I10411" s="135">
        <v>1</v>
      </c>
      <c r="J10411" s="136">
        <v>2.2599999999999998</v>
      </c>
      <c r="K10411" s="136">
        <v>0.89</v>
      </c>
      <c r="L10411" s="136">
        <v>1.08</v>
      </c>
      <c r="M10411" s="137" t="str">
        <f t="shared" si="162"/>
        <v>P</v>
      </c>
      <c r="N10411" s="172" t="s">
        <v>10682</v>
      </c>
      <c r="O10411" s="149" t="s">
        <v>1506</v>
      </c>
      <c r="P10411" s="149" t="s">
        <v>9426</v>
      </c>
      <c r="Q10411" s="150" t="s">
        <v>10519</v>
      </c>
      <c r="R10411" s="189">
        <v>2.74</v>
      </c>
    </row>
    <row r="10412" spans="1:18" x14ac:dyDescent="0.25">
      <c r="A10412" s="132">
        <v>1094951</v>
      </c>
      <c r="B10412" s="145" t="s">
        <v>8253</v>
      </c>
      <c r="C10412" s="132">
        <v>2</v>
      </c>
      <c r="D10412" s="132">
        <v>1000</v>
      </c>
      <c r="E10412" s="186">
        <v>250</v>
      </c>
      <c r="F10412" s="132">
        <v>10000</v>
      </c>
      <c r="G10412" s="132" t="s">
        <v>21</v>
      </c>
      <c r="H10412" s="132">
        <v>500</v>
      </c>
      <c r="I10412" s="132">
        <v>1</v>
      </c>
      <c r="J10412" s="133">
        <v>0.92</v>
      </c>
      <c r="K10412" s="133">
        <v>0.83</v>
      </c>
      <c r="L10412" s="133">
        <v>0.28000000000000003</v>
      </c>
      <c r="M10412" s="134" t="str">
        <f t="shared" si="162"/>
        <v>P</v>
      </c>
      <c r="N10412" s="171" t="s">
        <v>10682</v>
      </c>
      <c r="O10412" s="146" t="s">
        <v>1506</v>
      </c>
      <c r="P10412" s="146" t="s">
        <v>9426</v>
      </c>
      <c r="Q10412" s="147" t="s">
        <v>10519</v>
      </c>
      <c r="R10412" s="187">
        <v>1.1399999999999999</v>
      </c>
    </row>
    <row r="10413" spans="1:18" x14ac:dyDescent="0.25">
      <c r="A10413" s="135">
        <v>1094952</v>
      </c>
      <c r="B10413" s="148" t="s">
        <v>8254</v>
      </c>
      <c r="C10413" s="135">
        <v>2</v>
      </c>
      <c r="D10413" s="135" t="s">
        <v>20</v>
      </c>
      <c r="E10413" s="188">
        <v>250</v>
      </c>
      <c r="F10413" s="135" t="s">
        <v>20</v>
      </c>
      <c r="G10413" s="135" t="s">
        <v>20</v>
      </c>
      <c r="H10413" s="135">
        <v>1250</v>
      </c>
      <c r="I10413" s="135">
        <v>1</v>
      </c>
      <c r="J10413" s="136">
        <v>0.41</v>
      </c>
      <c r="K10413" s="136">
        <v>0.41</v>
      </c>
      <c r="L10413" s="136">
        <v>0.12</v>
      </c>
      <c r="M10413" s="137" t="str">
        <f t="shared" si="162"/>
        <v>P</v>
      </c>
      <c r="N10413" s="172" t="s">
        <v>10682</v>
      </c>
      <c r="O10413" s="149" t="s">
        <v>1506</v>
      </c>
      <c r="P10413" s="149" t="s">
        <v>9426</v>
      </c>
      <c r="Q10413" s="150" t="s">
        <v>10519</v>
      </c>
      <c r="R10413" s="189">
        <v>0.64</v>
      </c>
    </row>
    <row r="10414" spans="1:18" x14ac:dyDescent="0.25">
      <c r="A10414" s="132">
        <v>1094953</v>
      </c>
      <c r="B10414" s="145" t="s">
        <v>888</v>
      </c>
      <c r="C10414" s="132">
        <v>1</v>
      </c>
      <c r="D10414" s="132" t="s">
        <v>20</v>
      </c>
      <c r="E10414" s="186">
        <v>88</v>
      </c>
      <c r="F10414" s="132">
        <v>3520</v>
      </c>
      <c r="G10414" s="132">
        <v>176</v>
      </c>
      <c r="H10414" s="132">
        <v>370</v>
      </c>
      <c r="I10414" s="132">
        <v>1</v>
      </c>
      <c r="J10414" s="133">
        <v>1.38</v>
      </c>
      <c r="K10414" s="133">
        <v>0.86</v>
      </c>
      <c r="L10414" s="133">
        <v>0.3</v>
      </c>
      <c r="M10414" s="134" t="str">
        <f t="shared" si="162"/>
        <v>P</v>
      </c>
      <c r="N10414" s="171" t="s">
        <v>10682</v>
      </c>
      <c r="O10414" s="146" t="s">
        <v>1506</v>
      </c>
      <c r="P10414" s="146" t="s">
        <v>9426</v>
      </c>
      <c r="Q10414" s="147" t="s">
        <v>10519</v>
      </c>
      <c r="R10414" s="187">
        <v>1.47</v>
      </c>
    </row>
    <row r="10415" spans="1:18" x14ac:dyDescent="0.25">
      <c r="A10415" s="135">
        <v>1094960</v>
      </c>
      <c r="B10415" s="148" t="s">
        <v>8255</v>
      </c>
      <c r="C10415" s="135">
        <v>1</v>
      </c>
      <c r="D10415" s="135">
        <v>110</v>
      </c>
      <c r="E10415" s="188" t="s">
        <v>21</v>
      </c>
      <c r="F10415" s="135">
        <v>150</v>
      </c>
      <c r="G10415" s="135" t="s">
        <v>20</v>
      </c>
      <c r="H10415" s="135">
        <v>4</v>
      </c>
      <c r="I10415" s="135">
        <v>3</v>
      </c>
      <c r="J10415" s="136">
        <v>2.4</v>
      </c>
      <c r="K10415" s="136">
        <v>4.5</v>
      </c>
      <c r="L10415" s="136">
        <v>1.1499999999999999</v>
      </c>
      <c r="M10415" s="137" t="str">
        <f t="shared" si="162"/>
        <v>P</v>
      </c>
      <c r="N10415" s="172" t="s">
        <v>10682</v>
      </c>
      <c r="O10415" s="149" t="s">
        <v>1506</v>
      </c>
      <c r="P10415" s="149" t="s">
        <v>9401</v>
      </c>
      <c r="Q10415" s="150" t="s">
        <v>10519</v>
      </c>
      <c r="R10415" s="189">
        <v>7.38</v>
      </c>
    </row>
    <row r="10416" spans="1:18" x14ac:dyDescent="0.25">
      <c r="A10416" s="132">
        <v>1094962</v>
      </c>
      <c r="B10416" s="145" t="s">
        <v>8256</v>
      </c>
      <c r="C10416" s="132">
        <v>1</v>
      </c>
      <c r="D10416" s="132">
        <v>360</v>
      </c>
      <c r="E10416" s="186">
        <v>12</v>
      </c>
      <c r="F10416" s="132">
        <v>480</v>
      </c>
      <c r="G10416" s="132" t="s">
        <v>21</v>
      </c>
      <c r="H10416" s="132" t="s">
        <v>21</v>
      </c>
      <c r="I10416" s="132" t="s">
        <v>21</v>
      </c>
      <c r="J10416" s="133">
        <v>2.9209999999999998</v>
      </c>
      <c r="K10416" s="133">
        <v>2.9209999999999998</v>
      </c>
      <c r="L10416" s="133">
        <v>0.318</v>
      </c>
      <c r="M10416" s="134" t="str">
        <f t="shared" si="162"/>
        <v>P</v>
      </c>
      <c r="N10416" s="171" t="s">
        <v>10682</v>
      </c>
      <c r="O10416" s="146" t="s">
        <v>1500</v>
      </c>
      <c r="P10416" s="146" t="s">
        <v>9439</v>
      </c>
      <c r="Q10416" s="147" t="s">
        <v>10519</v>
      </c>
      <c r="R10416" s="187">
        <v>6.93</v>
      </c>
    </row>
    <row r="10417" spans="1:18" x14ac:dyDescent="0.25">
      <c r="A10417" s="135">
        <v>1094963</v>
      </c>
      <c r="B10417" s="148" t="s">
        <v>8257</v>
      </c>
      <c r="C10417" s="135">
        <v>30</v>
      </c>
      <c r="D10417" s="135">
        <v>1378</v>
      </c>
      <c r="E10417" s="188" t="s">
        <v>20</v>
      </c>
      <c r="F10417" s="135" t="s">
        <v>20</v>
      </c>
      <c r="G10417" s="135" t="s">
        <v>20</v>
      </c>
      <c r="H10417" s="135" t="s">
        <v>20</v>
      </c>
      <c r="I10417" s="135" t="s">
        <v>20</v>
      </c>
      <c r="J10417" s="136">
        <v>1.35</v>
      </c>
      <c r="K10417" s="136">
        <v>0.27</v>
      </c>
      <c r="L10417" s="136">
        <v>0.08</v>
      </c>
      <c r="M10417" s="137" t="str">
        <f t="shared" si="162"/>
        <v>P</v>
      </c>
      <c r="N10417" s="172" t="s">
        <v>10682</v>
      </c>
      <c r="O10417" s="149" t="s">
        <v>1500</v>
      </c>
      <c r="P10417" s="149" t="s">
        <v>9439</v>
      </c>
      <c r="Q10417" s="150" t="s">
        <v>10519</v>
      </c>
      <c r="R10417" s="189">
        <v>11.700000000000001</v>
      </c>
    </row>
    <row r="10418" spans="1:18" x14ac:dyDescent="0.25">
      <c r="A10418" s="132">
        <v>1094964</v>
      </c>
      <c r="B10418" s="145" t="s">
        <v>8258</v>
      </c>
      <c r="C10418" s="132">
        <v>1</v>
      </c>
      <c r="D10418" s="132">
        <v>110</v>
      </c>
      <c r="E10418" s="186" t="s">
        <v>21</v>
      </c>
      <c r="F10418" s="132">
        <v>140</v>
      </c>
      <c r="G10418" s="132" t="s">
        <v>21</v>
      </c>
      <c r="H10418" s="132" t="s">
        <v>21</v>
      </c>
      <c r="I10418" s="132" t="s">
        <v>21</v>
      </c>
      <c r="J10418" s="133">
        <v>4.4400000000000004</v>
      </c>
      <c r="K10418" s="133">
        <v>2.25</v>
      </c>
      <c r="L10418" s="133">
        <v>1.02</v>
      </c>
      <c r="M10418" s="134" t="str">
        <f t="shared" si="162"/>
        <v>P</v>
      </c>
      <c r="N10418" s="171" t="s">
        <v>10682</v>
      </c>
      <c r="O10418" s="146" t="s">
        <v>1506</v>
      </c>
      <c r="P10418" s="146" t="s">
        <v>9401</v>
      </c>
      <c r="Q10418" s="147" t="s">
        <v>10519</v>
      </c>
      <c r="R10418" s="187">
        <v>7.33</v>
      </c>
    </row>
    <row r="10419" spans="1:18" x14ac:dyDescent="0.25">
      <c r="A10419" s="135">
        <v>1094966</v>
      </c>
      <c r="B10419" s="148" t="s">
        <v>8259</v>
      </c>
      <c r="C10419" s="135">
        <v>2</v>
      </c>
      <c r="D10419" s="135" t="s">
        <v>20</v>
      </c>
      <c r="E10419" s="188">
        <v>80</v>
      </c>
      <c r="F10419" s="135" t="s">
        <v>20</v>
      </c>
      <c r="G10419" s="135" t="s">
        <v>20</v>
      </c>
      <c r="H10419" s="135">
        <v>400</v>
      </c>
      <c r="I10419" s="135">
        <v>1</v>
      </c>
      <c r="J10419" s="136">
        <v>1.4</v>
      </c>
      <c r="K10419" s="136">
        <v>0.9</v>
      </c>
      <c r="L10419" s="136">
        <v>0.38</v>
      </c>
      <c r="M10419" s="137" t="str">
        <f t="shared" si="162"/>
        <v>P</v>
      </c>
      <c r="N10419" s="172" t="s">
        <v>10682</v>
      </c>
      <c r="O10419" s="149" t="s">
        <v>1506</v>
      </c>
      <c r="P10419" s="149" t="s">
        <v>9426</v>
      </c>
      <c r="Q10419" s="150" t="s">
        <v>10519</v>
      </c>
      <c r="R10419" s="189">
        <v>2.12</v>
      </c>
    </row>
    <row r="10420" spans="1:18" x14ac:dyDescent="0.25">
      <c r="A10420" s="132">
        <v>1094969</v>
      </c>
      <c r="B10420" s="145" t="s">
        <v>8260</v>
      </c>
      <c r="C10420" s="132">
        <v>1</v>
      </c>
      <c r="D10420" s="132">
        <v>324</v>
      </c>
      <c r="E10420" s="186">
        <v>40</v>
      </c>
      <c r="F10420" s="132">
        <v>1600</v>
      </c>
      <c r="G10420" s="132" t="s">
        <v>20</v>
      </c>
      <c r="H10420" s="132">
        <v>200</v>
      </c>
      <c r="I10420" s="132">
        <v>1</v>
      </c>
      <c r="J10420" s="133">
        <v>2.17</v>
      </c>
      <c r="K10420" s="133">
        <v>0.89</v>
      </c>
      <c r="L10420" s="133">
        <v>0.4</v>
      </c>
      <c r="M10420" s="134" t="str">
        <f t="shared" si="162"/>
        <v>P</v>
      </c>
      <c r="N10420" s="171" t="s">
        <v>10682</v>
      </c>
      <c r="O10420" s="146" t="s">
        <v>1506</v>
      </c>
      <c r="P10420" s="146" t="s">
        <v>9426</v>
      </c>
      <c r="Q10420" s="147" t="s">
        <v>10519</v>
      </c>
      <c r="R10420" s="187">
        <v>1.75</v>
      </c>
    </row>
    <row r="10421" spans="1:18" x14ac:dyDescent="0.25">
      <c r="A10421" s="135">
        <v>1094970</v>
      </c>
      <c r="B10421" s="148" t="s">
        <v>7310</v>
      </c>
      <c r="C10421" s="135">
        <v>1</v>
      </c>
      <c r="D10421" s="135">
        <v>500</v>
      </c>
      <c r="E10421" s="188">
        <v>32</v>
      </c>
      <c r="F10421" s="135" t="s">
        <v>20</v>
      </c>
      <c r="G10421" s="135" t="s">
        <v>20</v>
      </c>
      <c r="H10421" s="135">
        <v>160</v>
      </c>
      <c r="I10421" s="135">
        <v>1</v>
      </c>
      <c r="J10421" s="136">
        <v>2.17</v>
      </c>
      <c r="K10421" s="136">
        <v>0.86</v>
      </c>
      <c r="L10421" s="136">
        <v>0.55000000000000004</v>
      </c>
      <c r="M10421" s="137" t="str">
        <f t="shared" si="162"/>
        <v>P</v>
      </c>
      <c r="N10421" s="172" t="s">
        <v>10682</v>
      </c>
      <c r="O10421" s="149" t="s">
        <v>1506</v>
      </c>
      <c r="P10421" s="149" t="s">
        <v>9426</v>
      </c>
      <c r="Q10421" s="150" t="s">
        <v>10519</v>
      </c>
      <c r="R10421" s="189">
        <v>2.81</v>
      </c>
    </row>
    <row r="10422" spans="1:18" x14ac:dyDescent="0.25">
      <c r="A10422" s="132">
        <v>1094972</v>
      </c>
      <c r="B10422" s="145" t="s">
        <v>7311</v>
      </c>
      <c r="C10422" s="132">
        <v>1</v>
      </c>
      <c r="D10422" s="132" t="s">
        <v>20</v>
      </c>
      <c r="E10422" s="186">
        <v>40</v>
      </c>
      <c r="F10422" s="132" t="s">
        <v>20</v>
      </c>
      <c r="G10422" s="132">
        <v>160</v>
      </c>
      <c r="H10422" s="132" t="s">
        <v>20</v>
      </c>
      <c r="I10422" s="132">
        <v>1</v>
      </c>
      <c r="J10422" s="133">
        <v>2.17</v>
      </c>
      <c r="K10422" s="133">
        <v>0.89</v>
      </c>
      <c r="L10422" s="133">
        <v>0.39</v>
      </c>
      <c r="M10422" s="134" t="str">
        <f t="shared" si="162"/>
        <v>P</v>
      </c>
      <c r="N10422" s="171" t="s">
        <v>10682</v>
      </c>
      <c r="O10422" s="146" t="s">
        <v>1506</v>
      </c>
      <c r="P10422" s="146" t="s">
        <v>9426</v>
      </c>
      <c r="Q10422" s="147" t="s">
        <v>10519</v>
      </c>
      <c r="R10422" s="187">
        <v>2.77</v>
      </c>
    </row>
    <row r="10423" spans="1:18" x14ac:dyDescent="0.25">
      <c r="A10423" s="135">
        <v>1094983</v>
      </c>
      <c r="B10423" s="148" t="s">
        <v>8261</v>
      </c>
      <c r="C10423" s="135">
        <v>4</v>
      </c>
      <c r="D10423" s="135">
        <v>64</v>
      </c>
      <c r="E10423" s="188" t="s">
        <v>21</v>
      </c>
      <c r="F10423" s="135">
        <v>80</v>
      </c>
      <c r="G10423" s="135" t="s">
        <v>20</v>
      </c>
      <c r="H10423" s="135">
        <v>3</v>
      </c>
      <c r="I10423" s="135">
        <v>2</v>
      </c>
      <c r="J10423" s="136">
        <v>2.77</v>
      </c>
      <c r="K10423" s="136">
        <v>2.77</v>
      </c>
      <c r="L10423" s="136">
        <v>1.53</v>
      </c>
      <c r="M10423" s="137" t="str">
        <f t="shared" si="162"/>
        <v>P</v>
      </c>
      <c r="N10423" s="172" t="s">
        <v>10682</v>
      </c>
      <c r="O10423" s="149" t="s">
        <v>1500</v>
      </c>
      <c r="P10423" s="149" t="s">
        <v>9440</v>
      </c>
      <c r="Q10423" s="150" t="s">
        <v>10519</v>
      </c>
      <c r="R10423" s="189">
        <v>6.2</v>
      </c>
    </row>
    <row r="10424" spans="1:18" x14ac:dyDescent="0.25">
      <c r="A10424" s="132">
        <v>1094984</v>
      </c>
      <c r="B10424" s="145" t="s">
        <v>8262</v>
      </c>
      <c r="C10424" s="132">
        <v>4</v>
      </c>
      <c r="D10424" s="132" t="s">
        <v>20</v>
      </c>
      <c r="E10424" s="186" t="s">
        <v>20</v>
      </c>
      <c r="F10424" s="132" t="s">
        <v>20</v>
      </c>
      <c r="G10424" s="132" t="s">
        <v>20</v>
      </c>
      <c r="H10424" s="132" t="s">
        <v>20</v>
      </c>
      <c r="I10424" s="132" t="s">
        <v>20</v>
      </c>
      <c r="J10424" s="133">
        <v>4.3600000000000003</v>
      </c>
      <c r="K10424" s="133">
        <v>2.2999999999999998</v>
      </c>
      <c r="L10424" s="133">
        <v>1.31</v>
      </c>
      <c r="M10424" s="134" t="str">
        <f t="shared" si="162"/>
        <v>P</v>
      </c>
      <c r="N10424" s="171" t="s">
        <v>10682</v>
      </c>
      <c r="O10424" s="146" t="s">
        <v>1500</v>
      </c>
      <c r="P10424" s="146" t="s">
        <v>9440</v>
      </c>
      <c r="Q10424" s="147" t="s">
        <v>10519</v>
      </c>
      <c r="R10424" s="187">
        <v>5</v>
      </c>
    </row>
    <row r="10425" spans="1:18" x14ac:dyDescent="0.25">
      <c r="A10425" s="135">
        <v>1094985</v>
      </c>
      <c r="B10425" s="148" t="s">
        <v>8263</v>
      </c>
      <c r="C10425" s="135">
        <v>200</v>
      </c>
      <c r="D10425" s="135" t="s">
        <v>20</v>
      </c>
      <c r="E10425" s="188">
        <v>40</v>
      </c>
      <c r="F10425" s="135" t="s">
        <v>20</v>
      </c>
      <c r="G10425" s="135">
        <v>160</v>
      </c>
      <c r="H10425" s="135">
        <v>200</v>
      </c>
      <c r="I10425" s="135">
        <v>1</v>
      </c>
      <c r="J10425" s="136">
        <v>1.6</v>
      </c>
      <c r="K10425" s="136">
        <v>1.6</v>
      </c>
      <c r="L10425" s="136">
        <v>0.4</v>
      </c>
      <c r="M10425" s="137" t="str">
        <f t="shared" si="162"/>
        <v>P</v>
      </c>
      <c r="N10425" s="172" t="s">
        <v>10682</v>
      </c>
      <c r="O10425" s="149" t="s">
        <v>1818</v>
      </c>
      <c r="P10425" s="149" t="s">
        <v>9568</v>
      </c>
      <c r="Q10425" s="150" t="s">
        <v>10519</v>
      </c>
      <c r="R10425" s="189">
        <v>2</v>
      </c>
    </row>
    <row r="10426" spans="1:18" x14ac:dyDescent="0.25">
      <c r="A10426" s="132">
        <v>1094986</v>
      </c>
      <c r="B10426" s="145" t="s">
        <v>8264</v>
      </c>
      <c r="C10426" s="132">
        <v>1</v>
      </c>
      <c r="D10426" s="132">
        <v>252</v>
      </c>
      <c r="E10426" s="186" t="s">
        <v>21</v>
      </c>
      <c r="F10426" s="132">
        <v>352</v>
      </c>
      <c r="G10426" s="132" t="s">
        <v>20</v>
      </c>
      <c r="H10426" s="132">
        <v>13</v>
      </c>
      <c r="I10426" s="132">
        <v>3</v>
      </c>
      <c r="J10426" s="133">
        <v>2.9</v>
      </c>
      <c r="K10426" s="133">
        <v>1.5</v>
      </c>
      <c r="L10426" s="133">
        <v>0.9</v>
      </c>
      <c r="M10426" s="134" t="str">
        <f t="shared" si="162"/>
        <v>P</v>
      </c>
      <c r="N10426" s="171" t="s">
        <v>10682</v>
      </c>
      <c r="O10426" s="146" t="s">
        <v>1506</v>
      </c>
      <c r="P10426" s="146" t="s">
        <v>9401</v>
      </c>
      <c r="Q10426" s="147" t="s">
        <v>10519</v>
      </c>
      <c r="R10426" s="187">
        <v>6.46</v>
      </c>
    </row>
    <row r="10427" spans="1:18" x14ac:dyDescent="0.25">
      <c r="A10427" s="135">
        <v>1094989</v>
      </c>
      <c r="B10427" s="148" t="s">
        <v>8265</v>
      </c>
      <c r="C10427" s="135">
        <v>100</v>
      </c>
      <c r="D10427" s="135">
        <v>36</v>
      </c>
      <c r="E10427" s="188" t="s">
        <v>21</v>
      </c>
      <c r="F10427" s="135">
        <v>57</v>
      </c>
      <c r="G10427" s="135" t="s">
        <v>21</v>
      </c>
      <c r="H10427" s="135" t="s">
        <v>21</v>
      </c>
      <c r="I10427" s="135" t="s">
        <v>21</v>
      </c>
      <c r="J10427" s="136">
        <v>3.8</v>
      </c>
      <c r="K10427" s="136">
        <v>4</v>
      </c>
      <c r="L10427" s="136">
        <v>1.6</v>
      </c>
      <c r="M10427" s="137" t="str">
        <f t="shared" si="162"/>
        <v>P</v>
      </c>
      <c r="N10427" s="172" t="s">
        <v>10682</v>
      </c>
      <c r="O10427" s="149" t="s">
        <v>1506</v>
      </c>
      <c r="P10427" s="149" t="s">
        <v>9460</v>
      </c>
      <c r="Q10427" s="150" t="s">
        <v>10519</v>
      </c>
      <c r="R10427" s="189">
        <v>7.0000000000000009</v>
      </c>
    </row>
    <row r="10428" spans="1:18" x14ac:dyDescent="0.25">
      <c r="A10428" s="132">
        <v>1094990</v>
      </c>
      <c r="B10428" s="145" t="s">
        <v>8266</v>
      </c>
      <c r="C10428" s="132">
        <v>100</v>
      </c>
      <c r="D10428" s="132">
        <v>24</v>
      </c>
      <c r="E10428" s="186" t="s">
        <v>21</v>
      </c>
      <c r="F10428" s="132">
        <v>34</v>
      </c>
      <c r="G10428" s="132" t="s">
        <v>21</v>
      </c>
      <c r="H10428" s="132" t="s">
        <v>21</v>
      </c>
      <c r="I10428" s="132" t="s">
        <v>21</v>
      </c>
      <c r="J10428" s="133">
        <v>4.75</v>
      </c>
      <c r="K10428" s="133">
        <v>4.3</v>
      </c>
      <c r="L10428" s="133">
        <v>2</v>
      </c>
      <c r="M10428" s="134" t="str">
        <f t="shared" si="162"/>
        <v>P</v>
      </c>
      <c r="N10428" s="171" t="s">
        <v>10682</v>
      </c>
      <c r="O10428" s="146" t="s">
        <v>1506</v>
      </c>
      <c r="P10428" s="146" t="s">
        <v>9460</v>
      </c>
      <c r="Q10428" s="147" t="s">
        <v>10519</v>
      </c>
      <c r="R10428" s="187">
        <v>10</v>
      </c>
    </row>
    <row r="10429" spans="1:18" x14ac:dyDescent="0.25">
      <c r="A10429" s="135">
        <v>1094991</v>
      </c>
      <c r="B10429" s="148" t="s">
        <v>8267</v>
      </c>
      <c r="C10429" s="135">
        <v>200</v>
      </c>
      <c r="D10429" s="135">
        <v>45</v>
      </c>
      <c r="E10429" s="188" t="s">
        <v>21</v>
      </c>
      <c r="F10429" s="135">
        <v>63</v>
      </c>
      <c r="G10429" s="135" t="s">
        <v>21</v>
      </c>
      <c r="H10429" s="135" t="s">
        <v>21</v>
      </c>
      <c r="I10429" s="135" t="s">
        <v>21</v>
      </c>
      <c r="J10429" s="136">
        <v>3.8</v>
      </c>
      <c r="K10429" s="136">
        <v>3.5</v>
      </c>
      <c r="L10429" s="136">
        <v>1.8</v>
      </c>
      <c r="M10429" s="137" t="str">
        <f t="shared" si="162"/>
        <v>P</v>
      </c>
      <c r="N10429" s="172" t="s">
        <v>10682</v>
      </c>
      <c r="O10429" s="149" t="s">
        <v>1506</v>
      </c>
      <c r="P10429" s="149" t="s">
        <v>9460</v>
      </c>
      <c r="Q10429" s="150" t="s">
        <v>10519</v>
      </c>
      <c r="R10429" s="189">
        <v>10</v>
      </c>
    </row>
    <row r="10430" spans="1:18" x14ac:dyDescent="0.25">
      <c r="A10430" s="132">
        <v>1094992</v>
      </c>
      <c r="B10430" s="145" t="s">
        <v>8268</v>
      </c>
      <c r="C10430" s="132">
        <v>250</v>
      </c>
      <c r="D10430" s="132">
        <v>72</v>
      </c>
      <c r="E10430" s="186" t="s">
        <v>21</v>
      </c>
      <c r="F10430" s="132">
        <v>96</v>
      </c>
      <c r="G10430" s="132" t="s">
        <v>21</v>
      </c>
      <c r="H10430" s="132" t="s">
        <v>21</v>
      </c>
      <c r="I10430" s="132" t="s">
        <v>21</v>
      </c>
      <c r="J10430" s="133">
        <v>2.4300000000000002</v>
      </c>
      <c r="K10430" s="133">
        <v>3.07</v>
      </c>
      <c r="L10430" s="133">
        <v>1.63</v>
      </c>
      <c r="M10430" s="134" t="str">
        <f t="shared" si="162"/>
        <v>P</v>
      </c>
      <c r="N10430" s="171" t="s">
        <v>10682</v>
      </c>
      <c r="O10430" s="146" t="s">
        <v>1506</v>
      </c>
      <c r="P10430" s="146" t="s">
        <v>9460</v>
      </c>
      <c r="Q10430" s="147" t="s">
        <v>10519</v>
      </c>
      <c r="R10430" s="187">
        <v>5</v>
      </c>
    </row>
    <row r="10431" spans="1:18" x14ac:dyDescent="0.25">
      <c r="A10431" s="135">
        <v>1094993</v>
      </c>
      <c r="B10431" s="148" t="s">
        <v>8269</v>
      </c>
      <c r="C10431" s="135">
        <v>2</v>
      </c>
      <c r="D10431" s="135">
        <v>1306</v>
      </c>
      <c r="E10431" s="188">
        <v>50</v>
      </c>
      <c r="F10431" s="135" t="s">
        <v>20</v>
      </c>
      <c r="G10431" s="135" t="s">
        <v>20</v>
      </c>
      <c r="H10431" s="135">
        <v>250</v>
      </c>
      <c r="I10431" s="135">
        <v>1</v>
      </c>
      <c r="J10431" s="136">
        <v>1.4</v>
      </c>
      <c r="K10431" s="136">
        <v>0.38</v>
      </c>
      <c r="L10431" s="136">
        <v>0.1</v>
      </c>
      <c r="M10431" s="137" t="str">
        <f t="shared" si="162"/>
        <v>P</v>
      </c>
      <c r="N10431" s="172" t="s">
        <v>10682</v>
      </c>
      <c r="O10431" s="149" t="s">
        <v>1506</v>
      </c>
      <c r="P10431" s="149" t="s">
        <v>9426</v>
      </c>
      <c r="Q10431" s="150" t="s">
        <v>10519</v>
      </c>
      <c r="R10431" s="189">
        <v>2.52</v>
      </c>
    </row>
    <row r="10432" spans="1:18" x14ac:dyDescent="0.25">
      <c r="A10432" s="132">
        <v>1094994</v>
      </c>
      <c r="B10432" s="145" t="s">
        <v>8270</v>
      </c>
      <c r="C10432" s="132">
        <v>2</v>
      </c>
      <c r="D10432" s="132">
        <v>1950</v>
      </c>
      <c r="E10432" s="186">
        <v>65</v>
      </c>
      <c r="F10432" s="132">
        <v>2600</v>
      </c>
      <c r="G10432" s="132">
        <v>260</v>
      </c>
      <c r="H10432" s="132" t="s">
        <v>21</v>
      </c>
      <c r="I10432" s="132">
        <v>1</v>
      </c>
      <c r="J10432" s="133">
        <v>2.2599999999999998</v>
      </c>
      <c r="K10432" s="133">
        <v>0.6</v>
      </c>
      <c r="L10432" s="133">
        <v>0.5</v>
      </c>
      <c r="M10432" s="134" t="str">
        <f t="shared" si="162"/>
        <v>P</v>
      </c>
      <c r="N10432" s="171" t="s">
        <v>10682</v>
      </c>
      <c r="O10432" s="146" t="s">
        <v>1506</v>
      </c>
      <c r="P10432" s="146" t="s">
        <v>9426</v>
      </c>
      <c r="Q10432" s="147" t="s">
        <v>10519</v>
      </c>
      <c r="R10432" s="187">
        <v>3.06</v>
      </c>
    </row>
    <row r="10433" spans="1:18" x14ac:dyDescent="0.25">
      <c r="A10433" s="135">
        <v>1094995</v>
      </c>
      <c r="B10433" s="148" t="s">
        <v>8271</v>
      </c>
      <c r="C10433" s="135">
        <v>2</v>
      </c>
      <c r="D10433" s="135">
        <v>1080</v>
      </c>
      <c r="E10433" s="188">
        <v>36</v>
      </c>
      <c r="F10433" s="135">
        <v>1280</v>
      </c>
      <c r="G10433" s="135">
        <v>144</v>
      </c>
      <c r="H10433" s="135">
        <v>144</v>
      </c>
      <c r="I10433" s="135">
        <v>1</v>
      </c>
      <c r="J10433" s="136">
        <v>2.42</v>
      </c>
      <c r="K10433" s="136">
        <v>1.21</v>
      </c>
      <c r="L10433" s="136">
        <v>0.55000000000000004</v>
      </c>
      <c r="M10433" s="137" t="str">
        <f t="shared" si="162"/>
        <v>P</v>
      </c>
      <c r="N10433" s="172" t="s">
        <v>10682</v>
      </c>
      <c r="O10433" s="149" t="s">
        <v>1506</v>
      </c>
      <c r="P10433" s="149" t="s">
        <v>9426</v>
      </c>
      <c r="Q10433" s="150" t="s">
        <v>10519</v>
      </c>
      <c r="R10433" s="189">
        <v>2.68</v>
      </c>
    </row>
    <row r="10434" spans="1:18" x14ac:dyDescent="0.25">
      <c r="A10434" s="132">
        <v>1094996</v>
      </c>
      <c r="B10434" s="145" t="s">
        <v>8272</v>
      </c>
      <c r="C10434" s="132">
        <v>2</v>
      </c>
      <c r="D10434" s="132" t="s">
        <v>20</v>
      </c>
      <c r="E10434" s="186">
        <v>165</v>
      </c>
      <c r="F10434" s="132" t="s">
        <v>20</v>
      </c>
      <c r="G10434" s="132" t="s">
        <v>20</v>
      </c>
      <c r="H10434" s="132">
        <v>825</v>
      </c>
      <c r="I10434" s="132">
        <v>1</v>
      </c>
      <c r="J10434" s="133">
        <v>1.36</v>
      </c>
      <c r="K10434" s="133">
        <v>0.44</v>
      </c>
      <c r="L10434" s="133">
        <v>0.31</v>
      </c>
      <c r="M10434" s="134" t="str">
        <f t="shared" ref="M10434:M10497" si="163">HYPERLINK(CONCATENATE("T:\Distribution Centre\RDC Department Shared\Cubiscan photos","\",A10434,"-pac.jpg"),"P")</f>
        <v>P</v>
      </c>
      <c r="N10434" s="171" t="s">
        <v>10682</v>
      </c>
      <c r="O10434" s="146" t="s">
        <v>1506</v>
      </c>
      <c r="P10434" s="146" t="s">
        <v>9426</v>
      </c>
      <c r="Q10434" s="147" t="s">
        <v>10519</v>
      </c>
      <c r="R10434" s="187">
        <v>2.42</v>
      </c>
    </row>
    <row r="10435" spans="1:18" x14ac:dyDescent="0.25">
      <c r="A10435" s="135">
        <v>1094999</v>
      </c>
      <c r="B10435" s="148" t="s">
        <v>8273</v>
      </c>
      <c r="C10435" s="135">
        <v>2</v>
      </c>
      <c r="D10435" s="135" t="s">
        <v>20</v>
      </c>
      <c r="E10435" s="188">
        <v>200</v>
      </c>
      <c r="F10435" s="135">
        <v>8000</v>
      </c>
      <c r="G10435" s="135" t="s">
        <v>21</v>
      </c>
      <c r="H10435" s="135">
        <v>1000</v>
      </c>
      <c r="I10435" s="135">
        <v>1</v>
      </c>
      <c r="J10435" s="136">
        <v>0.97</v>
      </c>
      <c r="K10435" s="136">
        <v>0.88</v>
      </c>
      <c r="L10435" s="136">
        <v>0.23</v>
      </c>
      <c r="M10435" s="137" t="str">
        <f t="shared" si="163"/>
        <v>P</v>
      </c>
      <c r="N10435" s="172" t="s">
        <v>10682</v>
      </c>
      <c r="O10435" s="149" t="s">
        <v>1506</v>
      </c>
      <c r="P10435" s="149" t="s">
        <v>9426</v>
      </c>
      <c r="Q10435" s="150" t="s">
        <v>10519</v>
      </c>
      <c r="R10435" s="189">
        <v>5.54</v>
      </c>
    </row>
    <row r="10436" spans="1:18" x14ac:dyDescent="0.25">
      <c r="A10436" s="132">
        <v>1095001</v>
      </c>
      <c r="B10436" s="145" t="s">
        <v>8274</v>
      </c>
      <c r="C10436" s="132">
        <v>2</v>
      </c>
      <c r="D10436" s="132" t="s">
        <v>20</v>
      </c>
      <c r="E10436" s="186" t="s">
        <v>20</v>
      </c>
      <c r="F10436" s="132" t="s">
        <v>20</v>
      </c>
      <c r="G10436" s="132" t="s">
        <v>20</v>
      </c>
      <c r="H10436" s="132" t="s">
        <v>20</v>
      </c>
      <c r="I10436" s="132" t="s">
        <v>20</v>
      </c>
      <c r="J10436" s="133">
        <v>2.17</v>
      </c>
      <c r="K10436" s="133">
        <v>0.9</v>
      </c>
      <c r="L10436" s="133">
        <v>1.8</v>
      </c>
      <c r="M10436" s="134" t="str">
        <f t="shared" si="163"/>
        <v>P</v>
      </c>
      <c r="N10436" s="171" t="s">
        <v>10682</v>
      </c>
      <c r="O10436" s="146" t="s">
        <v>1506</v>
      </c>
      <c r="P10436" s="146" t="s">
        <v>9426</v>
      </c>
      <c r="Q10436" s="147" t="s">
        <v>10519</v>
      </c>
      <c r="R10436" s="187">
        <v>6.24</v>
      </c>
    </row>
    <row r="10437" spans="1:18" x14ac:dyDescent="0.25">
      <c r="A10437" s="135">
        <v>1095002</v>
      </c>
      <c r="B10437" s="148" t="s">
        <v>6003</v>
      </c>
      <c r="C10437" s="135">
        <v>1</v>
      </c>
      <c r="D10437" s="135">
        <v>250</v>
      </c>
      <c r="E10437" s="188">
        <v>88</v>
      </c>
      <c r="F10437" s="135">
        <v>3520</v>
      </c>
      <c r="G10437" s="135">
        <v>264</v>
      </c>
      <c r="H10437" s="135" t="s">
        <v>21</v>
      </c>
      <c r="I10437" s="135">
        <v>1</v>
      </c>
      <c r="J10437" s="136">
        <v>1.46</v>
      </c>
      <c r="K10437" s="136">
        <v>0.94</v>
      </c>
      <c r="L10437" s="136">
        <v>0.38</v>
      </c>
      <c r="M10437" s="137" t="str">
        <f t="shared" si="163"/>
        <v>P</v>
      </c>
      <c r="N10437" s="172" t="s">
        <v>10682</v>
      </c>
      <c r="O10437" s="149" t="s">
        <v>1506</v>
      </c>
      <c r="P10437" s="149" t="s">
        <v>9426</v>
      </c>
      <c r="Q10437" s="150" t="s">
        <v>10519</v>
      </c>
      <c r="R10437" s="189">
        <v>7.11</v>
      </c>
    </row>
    <row r="10438" spans="1:18" x14ac:dyDescent="0.25">
      <c r="A10438" s="132">
        <v>1095003</v>
      </c>
      <c r="B10438" s="145" t="s">
        <v>6002</v>
      </c>
      <c r="C10438" s="132">
        <v>1</v>
      </c>
      <c r="D10438" s="132">
        <v>250</v>
      </c>
      <c r="E10438" s="186">
        <v>150</v>
      </c>
      <c r="F10438" s="132" t="s">
        <v>20</v>
      </c>
      <c r="G10438" s="132" t="s">
        <v>21</v>
      </c>
      <c r="H10438" s="132">
        <v>750</v>
      </c>
      <c r="I10438" s="132">
        <v>1</v>
      </c>
      <c r="J10438" s="133">
        <v>0.95</v>
      </c>
      <c r="K10438" s="133">
        <v>0.79</v>
      </c>
      <c r="L10438" s="133">
        <v>0.25</v>
      </c>
      <c r="M10438" s="134" t="str">
        <f t="shared" si="163"/>
        <v>P</v>
      </c>
      <c r="N10438" s="171" t="s">
        <v>10682</v>
      </c>
      <c r="O10438" s="146" t="s">
        <v>1506</v>
      </c>
      <c r="P10438" s="146" t="s">
        <v>9426</v>
      </c>
      <c r="Q10438" s="147" t="s">
        <v>10519</v>
      </c>
      <c r="R10438" s="187">
        <v>5.35</v>
      </c>
    </row>
    <row r="10439" spans="1:18" x14ac:dyDescent="0.25">
      <c r="A10439" s="135">
        <v>1095005</v>
      </c>
      <c r="B10439" s="148" t="s">
        <v>891</v>
      </c>
      <c r="C10439" s="135">
        <v>1</v>
      </c>
      <c r="D10439" s="135">
        <v>790</v>
      </c>
      <c r="E10439" s="188">
        <v>36</v>
      </c>
      <c r="F10439" s="135" t="s">
        <v>20</v>
      </c>
      <c r="G10439" s="135">
        <v>144</v>
      </c>
      <c r="H10439" s="135">
        <v>144</v>
      </c>
      <c r="I10439" s="135">
        <v>1</v>
      </c>
      <c r="J10439" s="136">
        <v>1.1299999999999999</v>
      </c>
      <c r="K10439" s="136">
        <v>1.52</v>
      </c>
      <c r="L10439" s="136">
        <v>0.75</v>
      </c>
      <c r="M10439" s="137" t="str">
        <f t="shared" si="163"/>
        <v>P</v>
      </c>
      <c r="N10439" s="172" t="s">
        <v>10682</v>
      </c>
      <c r="O10439" s="149" t="s">
        <v>1506</v>
      </c>
      <c r="P10439" s="149" t="s">
        <v>9426</v>
      </c>
      <c r="Q10439" s="150" t="s">
        <v>10519</v>
      </c>
      <c r="R10439" s="189">
        <v>2.4700000000000002</v>
      </c>
    </row>
    <row r="10440" spans="1:18" x14ac:dyDescent="0.25">
      <c r="A10440" s="132">
        <v>1095006</v>
      </c>
      <c r="B10440" s="145" t="s">
        <v>8275</v>
      </c>
      <c r="C10440" s="132">
        <v>1</v>
      </c>
      <c r="D10440" s="132">
        <v>1</v>
      </c>
      <c r="E10440" s="186" t="s">
        <v>21</v>
      </c>
      <c r="F10440" s="132" t="s">
        <v>21</v>
      </c>
      <c r="G10440" s="132" t="s">
        <v>21</v>
      </c>
      <c r="H10440" s="132" t="s">
        <v>21</v>
      </c>
      <c r="I10440" s="132" t="s">
        <v>21</v>
      </c>
      <c r="J10440" s="133">
        <v>11.4</v>
      </c>
      <c r="K10440" s="133">
        <v>9</v>
      </c>
      <c r="L10440" s="133">
        <v>9.4</v>
      </c>
      <c r="M10440" s="134" t="str">
        <f t="shared" si="163"/>
        <v>P</v>
      </c>
      <c r="N10440" s="171" t="s">
        <v>10682</v>
      </c>
      <c r="O10440" s="146" t="s">
        <v>1506</v>
      </c>
      <c r="P10440" s="146" t="s">
        <v>9426</v>
      </c>
      <c r="Q10440" s="147" t="s">
        <v>10519</v>
      </c>
      <c r="R10440" s="187">
        <v>1354.79</v>
      </c>
    </row>
    <row r="10441" spans="1:18" x14ac:dyDescent="0.25">
      <c r="A10441" s="135">
        <v>1095007</v>
      </c>
      <c r="B10441" s="148" t="s">
        <v>7361</v>
      </c>
      <c r="C10441" s="135">
        <v>1</v>
      </c>
      <c r="D10441" s="135">
        <v>1</v>
      </c>
      <c r="E10441" s="188" t="s">
        <v>21</v>
      </c>
      <c r="F10441" s="135" t="s">
        <v>21</v>
      </c>
      <c r="G10441" s="135" t="s">
        <v>21</v>
      </c>
      <c r="H10441" s="135" t="s">
        <v>21</v>
      </c>
      <c r="I10441" s="135" t="s">
        <v>21</v>
      </c>
      <c r="J10441" s="136">
        <v>9.8000000000000007</v>
      </c>
      <c r="K10441" s="136">
        <v>11.4</v>
      </c>
      <c r="L10441" s="136">
        <v>9.4</v>
      </c>
      <c r="M10441" s="137" t="str">
        <f t="shared" si="163"/>
        <v>P</v>
      </c>
      <c r="N10441" s="174" t="s">
        <v>10682</v>
      </c>
      <c r="O10441" s="149" t="s">
        <v>1506</v>
      </c>
      <c r="P10441" s="149" t="s">
        <v>9426</v>
      </c>
      <c r="Q10441" s="150" t="s">
        <v>10519</v>
      </c>
      <c r="R10441" s="189">
        <v>1041.7</v>
      </c>
    </row>
    <row r="10442" spans="1:18" x14ac:dyDescent="0.25">
      <c r="A10442" s="132">
        <v>1095008</v>
      </c>
      <c r="B10442" s="145" t="s">
        <v>7362</v>
      </c>
      <c r="C10442" s="132">
        <v>1</v>
      </c>
      <c r="D10442" s="132">
        <v>1</v>
      </c>
      <c r="E10442" s="186" t="s">
        <v>21</v>
      </c>
      <c r="F10442" s="132" t="s">
        <v>21</v>
      </c>
      <c r="G10442" s="132" t="s">
        <v>21</v>
      </c>
      <c r="H10442" s="132" t="s">
        <v>21</v>
      </c>
      <c r="I10442" s="132" t="s">
        <v>21</v>
      </c>
      <c r="J10442" s="133">
        <v>9.5</v>
      </c>
      <c r="K10442" s="133">
        <v>10.199999999999999</v>
      </c>
      <c r="L10442" s="133">
        <v>6.2</v>
      </c>
      <c r="M10442" s="134" t="str">
        <f t="shared" si="163"/>
        <v>P</v>
      </c>
      <c r="N10442" s="173" t="s">
        <v>10682</v>
      </c>
      <c r="O10442" s="146" t="s">
        <v>1506</v>
      </c>
      <c r="P10442" s="146" t="s">
        <v>9426</v>
      </c>
      <c r="Q10442" s="147" t="s">
        <v>10519</v>
      </c>
      <c r="R10442" s="187">
        <v>842.79</v>
      </c>
    </row>
    <row r="10443" spans="1:18" x14ac:dyDescent="0.25">
      <c r="A10443" s="135">
        <v>1095011</v>
      </c>
      <c r="B10443" s="148" t="s">
        <v>8276</v>
      </c>
      <c r="C10443" s="135">
        <v>1</v>
      </c>
      <c r="D10443" s="135">
        <v>1</v>
      </c>
      <c r="E10443" s="188" t="s">
        <v>21</v>
      </c>
      <c r="F10443" s="135" t="s">
        <v>21</v>
      </c>
      <c r="G10443" s="135" t="s">
        <v>21</v>
      </c>
      <c r="H10443" s="135" t="s">
        <v>21</v>
      </c>
      <c r="I10443" s="135" t="s">
        <v>21</v>
      </c>
      <c r="J10443" s="136">
        <v>1</v>
      </c>
      <c r="K10443" s="136">
        <v>1</v>
      </c>
      <c r="L10443" s="136">
        <v>1</v>
      </c>
      <c r="M10443" s="137" t="str">
        <f t="shared" si="163"/>
        <v>P</v>
      </c>
      <c r="N10443" s="174" t="s">
        <v>10682</v>
      </c>
      <c r="O10443" s="149" t="s">
        <v>1506</v>
      </c>
      <c r="P10443" s="149" t="s">
        <v>9426</v>
      </c>
      <c r="Q10443" s="150" t="s">
        <v>10519</v>
      </c>
      <c r="R10443" s="189">
        <v>913.36</v>
      </c>
    </row>
    <row r="10444" spans="1:18" x14ac:dyDescent="0.25">
      <c r="A10444" s="132">
        <v>1095012</v>
      </c>
      <c r="B10444" s="145" t="s">
        <v>8277</v>
      </c>
      <c r="C10444" s="132">
        <v>6</v>
      </c>
      <c r="D10444" s="132">
        <v>1175</v>
      </c>
      <c r="E10444" s="186" t="s">
        <v>21</v>
      </c>
      <c r="F10444" s="132">
        <v>1323</v>
      </c>
      <c r="G10444" s="132">
        <v>44</v>
      </c>
      <c r="H10444" s="132">
        <v>55</v>
      </c>
      <c r="I10444" s="132">
        <v>1</v>
      </c>
      <c r="J10444" s="133">
        <v>1.1000000000000001</v>
      </c>
      <c r="K10444" s="133">
        <v>0.71</v>
      </c>
      <c r="L10444" s="133">
        <v>1.54</v>
      </c>
      <c r="M10444" s="134" t="str">
        <f t="shared" si="163"/>
        <v>P</v>
      </c>
      <c r="N10444" s="173" t="s">
        <v>10681</v>
      </c>
      <c r="O10444" s="146" t="s">
        <v>1506</v>
      </c>
      <c r="P10444" s="146" t="s">
        <v>9398</v>
      </c>
      <c r="Q10444" s="147" t="s">
        <v>10519</v>
      </c>
      <c r="R10444" s="187">
        <v>3</v>
      </c>
    </row>
    <row r="10445" spans="1:18" x14ac:dyDescent="0.25">
      <c r="A10445" s="135">
        <v>1095013</v>
      </c>
      <c r="B10445" s="148" t="s">
        <v>8278</v>
      </c>
      <c r="C10445" s="135">
        <v>6</v>
      </c>
      <c r="D10445" s="135">
        <v>1175</v>
      </c>
      <c r="E10445" s="188" t="s">
        <v>21</v>
      </c>
      <c r="F10445" s="135">
        <v>1323</v>
      </c>
      <c r="G10445" s="135">
        <v>44</v>
      </c>
      <c r="H10445" s="135">
        <v>55</v>
      </c>
      <c r="I10445" s="135">
        <v>1</v>
      </c>
      <c r="J10445" s="136">
        <v>1.0900000000000001</v>
      </c>
      <c r="K10445" s="136">
        <v>0.76</v>
      </c>
      <c r="L10445" s="136">
        <v>1.58</v>
      </c>
      <c r="M10445" s="137" t="str">
        <f t="shared" si="163"/>
        <v>P</v>
      </c>
      <c r="N10445" s="174" t="s">
        <v>10681</v>
      </c>
      <c r="O10445" s="149" t="s">
        <v>1506</v>
      </c>
      <c r="P10445" s="149" t="s">
        <v>9398</v>
      </c>
      <c r="Q10445" s="150" t="s">
        <v>10519</v>
      </c>
      <c r="R10445" s="189">
        <v>3.18</v>
      </c>
    </row>
    <row r="10446" spans="1:18" x14ac:dyDescent="0.25">
      <c r="A10446" s="132">
        <v>1095014</v>
      </c>
      <c r="B10446" s="145" t="s">
        <v>2313</v>
      </c>
      <c r="C10446" s="132">
        <v>24</v>
      </c>
      <c r="D10446" s="132">
        <v>280</v>
      </c>
      <c r="E10446" s="186" t="s">
        <v>21</v>
      </c>
      <c r="F10446" s="132" t="s">
        <v>20</v>
      </c>
      <c r="G10446" s="132" t="s">
        <v>20</v>
      </c>
      <c r="H10446" s="132">
        <v>11</v>
      </c>
      <c r="I10446" s="132">
        <v>2</v>
      </c>
      <c r="J10446" s="133">
        <v>2.39</v>
      </c>
      <c r="K10446" s="133">
        <v>1.67</v>
      </c>
      <c r="L10446" s="133">
        <v>1.1200000000000001</v>
      </c>
      <c r="M10446" s="134" t="str">
        <f t="shared" si="163"/>
        <v>P</v>
      </c>
      <c r="N10446" s="173" t="s">
        <v>10681</v>
      </c>
      <c r="O10446" s="146" t="s">
        <v>1555</v>
      </c>
      <c r="P10446" s="146" t="s">
        <v>9429</v>
      </c>
      <c r="Q10446" s="147" t="s">
        <v>10519</v>
      </c>
      <c r="R10446" s="187">
        <v>6.7200000000000006</v>
      </c>
    </row>
    <row r="10447" spans="1:18" x14ac:dyDescent="0.25">
      <c r="A10447" s="135">
        <v>1095015</v>
      </c>
      <c r="B10447" s="148" t="s">
        <v>8279</v>
      </c>
      <c r="C10447" s="135">
        <v>6</v>
      </c>
      <c r="D10447" s="135">
        <v>348</v>
      </c>
      <c r="E10447" s="188" t="s">
        <v>21</v>
      </c>
      <c r="F10447" s="135">
        <v>468</v>
      </c>
      <c r="G10447" s="135" t="s">
        <v>20</v>
      </c>
      <c r="H10447" s="135">
        <v>20</v>
      </c>
      <c r="I10447" s="135">
        <v>2</v>
      </c>
      <c r="J10447" s="136">
        <v>1.92</v>
      </c>
      <c r="K10447" s="136">
        <v>1.3</v>
      </c>
      <c r="L10447" s="136">
        <v>1.3</v>
      </c>
      <c r="M10447" s="137" t="str">
        <f t="shared" si="163"/>
        <v>P</v>
      </c>
      <c r="N10447" s="174" t="s">
        <v>10681</v>
      </c>
      <c r="O10447" s="149" t="s">
        <v>1578</v>
      </c>
      <c r="P10447" s="149" t="s">
        <v>10579</v>
      </c>
      <c r="Q10447" s="150" t="s">
        <v>10106</v>
      </c>
      <c r="R10447" s="189">
        <v>9.9599999999999991</v>
      </c>
    </row>
    <row r="10448" spans="1:18" x14ac:dyDescent="0.25">
      <c r="A10448" s="132">
        <v>1095016</v>
      </c>
      <c r="B10448" s="145" t="s">
        <v>8280</v>
      </c>
      <c r="C10448" s="132">
        <v>6</v>
      </c>
      <c r="D10448" s="132">
        <v>649</v>
      </c>
      <c r="E10448" s="186" t="s">
        <v>21</v>
      </c>
      <c r="F10448" s="132">
        <v>767</v>
      </c>
      <c r="G10448" s="132" t="s">
        <v>20</v>
      </c>
      <c r="H10448" s="132">
        <v>20</v>
      </c>
      <c r="I10448" s="132">
        <v>2</v>
      </c>
      <c r="J10448" s="133">
        <v>1.7</v>
      </c>
      <c r="K10448" s="133">
        <v>1.08</v>
      </c>
      <c r="L10448" s="133">
        <v>1.1599999999999999</v>
      </c>
      <c r="M10448" s="134" t="str">
        <f t="shared" si="163"/>
        <v>P</v>
      </c>
      <c r="N10448" s="173" t="s">
        <v>10681</v>
      </c>
      <c r="O10448" s="146" t="s">
        <v>1578</v>
      </c>
      <c r="P10448" s="146" t="s">
        <v>10579</v>
      </c>
      <c r="Q10448" s="147" t="s">
        <v>10106</v>
      </c>
      <c r="R10448" s="187">
        <v>8.94</v>
      </c>
    </row>
    <row r="10449" spans="1:18" x14ac:dyDescent="0.25">
      <c r="A10449" s="135">
        <v>1095017</v>
      </c>
      <c r="B10449" s="148" t="s">
        <v>8281</v>
      </c>
      <c r="C10449" s="135">
        <v>6</v>
      </c>
      <c r="D10449" s="135">
        <v>432</v>
      </c>
      <c r="E10449" s="188" t="s">
        <v>21</v>
      </c>
      <c r="F10449" s="135">
        <v>560</v>
      </c>
      <c r="G10449" s="135">
        <v>8</v>
      </c>
      <c r="H10449" s="135">
        <v>9</v>
      </c>
      <c r="I10449" s="135">
        <v>5</v>
      </c>
      <c r="J10449" s="136">
        <v>3.16</v>
      </c>
      <c r="K10449" s="136">
        <v>2.12</v>
      </c>
      <c r="L10449" s="136">
        <v>0.44</v>
      </c>
      <c r="M10449" s="137" t="str">
        <f t="shared" si="163"/>
        <v>P</v>
      </c>
      <c r="N10449" s="174" t="s">
        <v>10681</v>
      </c>
      <c r="O10449" s="149" t="s">
        <v>1506</v>
      </c>
      <c r="P10449" s="149" t="s">
        <v>9398</v>
      </c>
      <c r="Q10449" s="150" t="s">
        <v>10519</v>
      </c>
      <c r="R10449" s="189">
        <v>6.24</v>
      </c>
    </row>
    <row r="10450" spans="1:18" x14ac:dyDescent="0.25">
      <c r="A10450" s="132">
        <v>1095020</v>
      </c>
      <c r="B10450" s="145" t="s">
        <v>8282</v>
      </c>
      <c r="C10450" s="132">
        <v>6</v>
      </c>
      <c r="D10450" s="132">
        <v>468</v>
      </c>
      <c r="E10450" s="186" t="s">
        <v>21</v>
      </c>
      <c r="F10450" s="132">
        <v>624</v>
      </c>
      <c r="G10450" s="132" t="s">
        <v>20</v>
      </c>
      <c r="H10450" s="132">
        <v>30</v>
      </c>
      <c r="I10450" s="132">
        <v>1</v>
      </c>
      <c r="J10450" s="133">
        <v>1.58</v>
      </c>
      <c r="K10450" s="133">
        <v>0.98</v>
      </c>
      <c r="L10450" s="133">
        <v>1.68</v>
      </c>
      <c r="M10450" s="134" t="str">
        <f t="shared" si="163"/>
        <v>P</v>
      </c>
      <c r="N10450" s="173" t="s">
        <v>10681</v>
      </c>
      <c r="O10450" s="146" t="s">
        <v>1506</v>
      </c>
      <c r="P10450" s="146" t="s">
        <v>10455</v>
      </c>
      <c r="Q10450" s="147" t="s">
        <v>10519</v>
      </c>
      <c r="R10450" s="187">
        <v>7.26</v>
      </c>
    </row>
    <row r="10451" spans="1:18" x14ac:dyDescent="0.25">
      <c r="A10451" s="135">
        <v>1095023</v>
      </c>
      <c r="B10451" s="148" t="s">
        <v>8283</v>
      </c>
      <c r="C10451" s="135">
        <v>6</v>
      </c>
      <c r="D10451" s="135">
        <v>3500</v>
      </c>
      <c r="E10451" s="188">
        <v>70</v>
      </c>
      <c r="F10451" s="135">
        <v>4200</v>
      </c>
      <c r="G10451" s="135">
        <v>280</v>
      </c>
      <c r="H10451" s="135">
        <v>350</v>
      </c>
      <c r="I10451" s="135">
        <v>1</v>
      </c>
      <c r="J10451" s="136">
        <v>1.23</v>
      </c>
      <c r="K10451" s="136">
        <v>0.81</v>
      </c>
      <c r="L10451" s="136">
        <v>0.25</v>
      </c>
      <c r="M10451" s="137" t="str">
        <f t="shared" si="163"/>
        <v>P</v>
      </c>
      <c r="N10451" s="174" t="s">
        <v>10681</v>
      </c>
      <c r="O10451" s="149" t="s">
        <v>1506</v>
      </c>
      <c r="P10451" s="149" t="s">
        <v>9410</v>
      </c>
      <c r="Q10451" s="150" t="s">
        <v>10519</v>
      </c>
      <c r="R10451" s="189">
        <v>1.62</v>
      </c>
    </row>
    <row r="10452" spans="1:18" x14ac:dyDescent="0.25">
      <c r="A10452" s="132">
        <v>1095039</v>
      </c>
      <c r="B10452" s="145" t="s">
        <v>8284</v>
      </c>
      <c r="C10452" s="132">
        <v>12</v>
      </c>
      <c r="D10452" s="132">
        <v>828</v>
      </c>
      <c r="E10452" s="186" t="s">
        <v>21</v>
      </c>
      <c r="F10452" s="132">
        <v>1242</v>
      </c>
      <c r="G10452" s="132">
        <v>40</v>
      </c>
      <c r="H10452" s="132">
        <v>25</v>
      </c>
      <c r="I10452" s="132">
        <v>3</v>
      </c>
      <c r="J10452" s="133">
        <v>1.52</v>
      </c>
      <c r="K10452" s="133">
        <v>1.1399999999999999</v>
      </c>
      <c r="L10452" s="133">
        <v>0.91</v>
      </c>
      <c r="M10452" s="134" t="str">
        <f t="shared" si="163"/>
        <v>P</v>
      </c>
      <c r="N10452" s="173" t="s">
        <v>10681</v>
      </c>
      <c r="O10452" s="146" t="s">
        <v>1506</v>
      </c>
      <c r="P10452" s="146" t="s">
        <v>9427</v>
      </c>
      <c r="Q10452" s="147" t="s">
        <v>10519</v>
      </c>
      <c r="R10452" s="187">
        <v>4.68</v>
      </c>
    </row>
    <row r="10453" spans="1:18" x14ac:dyDescent="0.25">
      <c r="A10453" s="135">
        <v>1095040</v>
      </c>
      <c r="B10453" s="148" t="s">
        <v>8285</v>
      </c>
      <c r="C10453" s="135">
        <v>24</v>
      </c>
      <c r="D10453" s="135">
        <v>390</v>
      </c>
      <c r="E10453" s="188" t="s">
        <v>21</v>
      </c>
      <c r="F10453" s="135">
        <v>480</v>
      </c>
      <c r="G10453" s="135">
        <v>11</v>
      </c>
      <c r="H10453" s="135">
        <v>11</v>
      </c>
      <c r="I10453" s="135">
        <v>2</v>
      </c>
      <c r="J10453" s="136">
        <v>2.2599999999999998</v>
      </c>
      <c r="K10453" s="136">
        <v>1.52</v>
      </c>
      <c r="L10453" s="136">
        <v>0.94</v>
      </c>
      <c r="M10453" s="137" t="str">
        <f t="shared" si="163"/>
        <v>P</v>
      </c>
      <c r="N10453" s="174" t="s">
        <v>10681</v>
      </c>
      <c r="O10453" s="149" t="s">
        <v>1506</v>
      </c>
      <c r="P10453" s="149" t="s">
        <v>10455</v>
      </c>
      <c r="Q10453" s="150" t="s">
        <v>10519</v>
      </c>
      <c r="R10453" s="189">
        <v>8.16</v>
      </c>
    </row>
    <row r="10454" spans="1:18" x14ac:dyDescent="0.25">
      <c r="A10454" s="132">
        <v>1095041</v>
      </c>
      <c r="B10454" s="145" t="s">
        <v>8286</v>
      </c>
      <c r="C10454" s="132">
        <v>3</v>
      </c>
      <c r="D10454" s="132">
        <v>2880</v>
      </c>
      <c r="E10454" s="186">
        <v>24</v>
      </c>
      <c r="F10454" s="132">
        <v>3600</v>
      </c>
      <c r="G10454" s="132">
        <v>168</v>
      </c>
      <c r="H10454" s="132">
        <v>192</v>
      </c>
      <c r="I10454" s="132">
        <v>2</v>
      </c>
      <c r="J10454" s="133">
        <v>1.43</v>
      </c>
      <c r="K10454" s="133">
        <v>0.38</v>
      </c>
      <c r="L10454" s="133">
        <v>0.59</v>
      </c>
      <c r="M10454" s="134" t="str">
        <f t="shared" si="163"/>
        <v>P</v>
      </c>
      <c r="N10454" s="173" t="s">
        <v>10681</v>
      </c>
      <c r="O10454" s="146" t="s">
        <v>1506</v>
      </c>
      <c r="P10454" s="146" t="s">
        <v>9409</v>
      </c>
      <c r="Q10454" s="147" t="s">
        <v>10106</v>
      </c>
      <c r="R10454" s="187">
        <v>3.4499999999999997</v>
      </c>
    </row>
    <row r="10455" spans="1:18" x14ac:dyDescent="0.25">
      <c r="A10455" s="135">
        <v>1095042</v>
      </c>
      <c r="B10455" s="148" t="s">
        <v>8287</v>
      </c>
      <c r="C10455" s="135">
        <v>6</v>
      </c>
      <c r="D10455" s="135">
        <v>938</v>
      </c>
      <c r="E10455" s="188" t="s">
        <v>21</v>
      </c>
      <c r="F10455" s="135">
        <v>1340</v>
      </c>
      <c r="G10455" s="135" t="s">
        <v>20</v>
      </c>
      <c r="H10455" s="135">
        <v>55</v>
      </c>
      <c r="I10455" s="135">
        <v>1</v>
      </c>
      <c r="J10455" s="136">
        <v>0.97</v>
      </c>
      <c r="K10455" s="136">
        <v>0.85</v>
      </c>
      <c r="L10455" s="136">
        <v>1.45</v>
      </c>
      <c r="M10455" s="137" t="str">
        <f t="shared" si="163"/>
        <v>P</v>
      </c>
      <c r="N10455" s="174" t="s">
        <v>10681</v>
      </c>
      <c r="O10455" s="149" t="s">
        <v>1506</v>
      </c>
      <c r="P10455" s="149" t="s">
        <v>9403</v>
      </c>
      <c r="Q10455" s="150" t="s">
        <v>10106</v>
      </c>
      <c r="R10455" s="189">
        <v>10.26</v>
      </c>
    </row>
    <row r="10456" spans="1:18" x14ac:dyDescent="0.25">
      <c r="A10456" s="132">
        <v>1095043</v>
      </c>
      <c r="B10456" s="145" t="s">
        <v>8288</v>
      </c>
      <c r="C10456" s="132">
        <v>6</v>
      </c>
      <c r="D10456" s="132">
        <v>522</v>
      </c>
      <c r="E10456" s="186" t="s">
        <v>21</v>
      </c>
      <c r="F10456" s="132">
        <v>783</v>
      </c>
      <c r="G10456" s="132" t="s">
        <v>20</v>
      </c>
      <c r="H10456" s="132">
        <v>40</v>
      </c>
      <c r="I10456" s="132">
        <v>1</v>
      </c>
      <c r="J10456" s="133">
        <v>1.36</v>
      </c>
      <c r="K10456" s="133">
        <v>0.86</v>
      </c>
      <c r="L10456" s="133">
        <v>1.48</v>
      </c>
      <c r="M10456" s="134" t="str">
        <f t="shared" si="163"/>
        <v>P</v>
      </c>
      <c r="N10456" s="173" t="s">
        <v>10681</v>
      </c>
      <c r="O10456" s="146" t="s">
        <v>1506</v>
      </c>
      <c r="P10456" s="146" t="s">
        <v>9403</v>
      </c>
      <c r="Q10456" s="147" t="s">
        <v>10106</v>
      </c>
      <c r="R10456" s="187">
        <v>6.36</v>
      </c>
    </row>
    <row r="10457" spans="1:18" x14ac:dyDescent="0.25">
      <c r="A10457" s="135">
        <v>1095044</v>
      </c>
      <c r="B10457" s="148" t="s">
        <v>8289</v>
      </c>
      <c r="C10457" s="135">
        <v>6</v>
      </c>
      <c r="D10457" s="135">
        <v>480</v>
      </c>
      <c r="E10457" s="188" t="s">
        <v>21</v>
      </c>
      <c r="F10457" s="135">
        <v>640</v>
      </c>
      <c r="G10457" s="135">
        <v>20</v>
      </c>
      <c r="H10457" s="135">
        <v>25</v>
      </c>
      <c r="I10457" s="135">
        <v>1</v>
      </c>
      <c r="J10457" s="136">
        <v>1.68</v>
      </c>
      <c r="K10457" s="136">
        <v>1.04</v>
      </c>
      <c r="L10457" s="136">
        <v>1.84</v>
      </c>
      <c r="M10457" s="137" t="str">
        <f t="shared" si="163"/>
        <v>P</v>
      </c>
      <c r="N10457" s="174" t="s">
        <v>10681</v>
      </c>
      <c r="O10457" s="149" t="s">
        <v>1506</v>
      </c>
      <c r="P10457" s="149" t="s">
        <v>10455</v>
      </c>
      <c r="Q10457" s="150" t="s">
        <v>10519</v>
      </c>
      <c r="R10457" s="189">
        <v>4.9799999999999995</v>
      </c>
    </row>
    <row r="10458" spans="1:18" x14ac:dyDescent="0.25">
      <c r="A10458" s="132">
        <v>1095045</v>
      </c>
      <c r="B10458" s="145" t="s">
        <v>8290</v>
      </c>
      <c r="C10458" s="132">
        <v>24</v>
      </c>
      <c r="D10458" s="132">
        <v>390</v>
      </c>
      <c r="E10458" s="186" t="s">
        <v>21</v>
      </c>
      <c r="F10458" s="132">
        <v>480</v>
      </c>
      <c r="G10458" s="132">
        <v>11</v>
      </c>
      <c r="H10458" s="132">
        <v>11</v>
      </c>
      <c r="I10458" s="132">
        <v>2</v>
      </c>
      <c r="J10458" s="133">
        <v>2.2599999999999998</v>
      </c>
      <c r="K10458" s="133">
        <v>1.52</v>
      </c>
      <c r="L10458" s="133">
        <v>0.94</v>
      </c>
      <c r="M10458" s="134" t="str">
        <f t="shared" si="163"/>
        <v>P</v>
      </c>
      <c r="N10458" s="173" t="s">
        <v>10681</v>
      </c>
      <c r="O10458" s="146" t="s">
        <v>1506</v>
      </c>
      <c r="P10458" s="146" t="s">
        <v>10455</v>
      </c>
      <c r="Q10458" s="147" t="s">
        <v>10519</v>
      </c>
      <c r="R10458" s="187">
        <v>7.92</v>
      </c>
    </row>
    <row r="10459" spans="1:18" x14ac:dyDescent="0.25">
      <c r="A10459" s="135">
        <v>1095046</v>
      </c>
      <c r="B10459" s="148" t="s">
        <v>8291</v>
      </c>
      <c r="C10459" s="135">
        <v>6</v>
      </c>
      <c r="D10459" s="135">
        <v>345</v>
      </c>
      <c r="E10459" s="188" t="s">
        <v>21</v>
      </c>
      <c r="F10459" s="135">
        <v>483</v>
      </c>
      <c r="G10459" s="135" t="s">
        <v>20</v>
      </c>
      <c r="H10459" s="135">
        <v>30</v>
      </c>
      <c r="I10459" s="135">
        <v>1</v>
      </c>
      <c r="J10459" s="136">
        <v>1.5</v>
      </c>
      <c r="K10459" s="136">
        <v>1</v>
      </c>
      <c r="L10459" s="136">
        <v>2</v>
      </c>
      <c r="M10459" s="137" t="str">
        <f t="shared" si="163"/>
        <v>P</v>
      </c>
      <c r="N10459" s="174" t="s">
        <v>10681</v>
      </c>
      <c r="O10459" s="149" t="s">
        <v>1506</v>
      </c>
      <c r="P10459" s="149" t="s">
        <v>9427</v>
      </c>
      <c r="Q10459" s="150" t="s">
        <v>10519</v>
      </c>
      <c r="R10459" s="189">
        <v>4.26</v>
      </c>
    </row>
    <row r="10460" spans="1:18" x14ac:dyDescent="0.25">
      <c r="A10460" s="132">
        <v>1095047</v>
      </c>
      <c r="B10460" s="145" t="s">
        <v>8292</v>
      </c>
      <c r="C10460" s="132">
        <v>12</v>
      </c>
      <c r="D10460" s="132">
        <v>828</v>
      </c>
      <c r="E10460" s="186" t="s">
        <v>21</v>
      </c>
      <c r="F10460" s="132">
        <v>1242</v>
      </c>
      <c r="G10460" s="132">
        <v>40</v>
      </c>
      <c r="H10460" s="132">
        <v>25</v>
      </c>
      <c r="I10460" s="132">
        <v>3</v>
      </c>
      <c r="J10460" s="133">
        <v>1.52</v>
      </c>
      <c r="K10460" s="133">
        <v>1.1399999999999999</v>
      </c>
      <c r="L10460" s="133">
        <v>0.91</v>
      </c>
      <c r="M10460" s="134" t="str">
        <f t="shared" si="163"/>
        <v>P</v>
      </c>
      <c r="N10460" s="173" t="s">
        <v>10681</v>
      </c>
      <c r="O10460" s="146" t="s">
        <v>1506</v>
      </c>
      <c r="P10460" s="146" t="s">
        <v>9427</v>
      </c>
      <c r="Q10460" s="147" t="s">
        <v>10519</v>
      </c>
      <c r="R10460" s="187">
        <v>4.68</v>
      </c>
    </row>
    <row r="10461" spans="1:18" x14ac:dyDescent="0.25">
      <c r="A10461" s="135">
        <v>1095057</v>
      </c>
      <c r="B10461" s="148" t="s">
        <v>8293</v>
      </c>
      <c r="C10461" s="135">
        <v>24</v>
      </c>
      <c r="D10461" s="135">
        <v>390</v>
      </c>
      <c r="E10461" s="188" t="s">
        <v>21</v>
      </c>
      <c r="F10461" s="135">
        <v>540</v>
      </c>
      <c r="G10461" s="135">
        <v>12</v>
      </c>
      <c r="H10461" s="135">
        <v>13</v>
      </c>
      <c r="I10461" s="135">
        <v>3</v>
      </c>
      <c r="J10461" s="136">
        <v>2.2599999999999998</v>
      </c>
      <c r="K10461" s="136">
        <v>1.52</v>
      </c>
      <c r="L10461" s="136">
        <v>0.94</v>
      </c>
      <c r="M10461" s="137" t="str">
        <f t="shared" si="163"/>
        <v>P</v>
      </c>
      <c r="N10461" s="174" t="s">
        <v>10681</v>
      </c>
      <c r="O10461" s="149" t="s">
        <v>1506</v>
      </c>
      <c r="P10461" s="149" t="s">
        <v>10455</v>
      </c>
      <c r="Q10461" s="150" t="s">
        <v>10519</v>
      </c>
      <c r="R10461" s="189">
        <v>9.36</v>
      </c>
    </row>
    <row r="10462" spans="1:18" x14ac:dyDescent="0.25">
      <c r="A10462" s="132">
        <v>1095058</v>
      </c>
      <c r="B10462" s="145" t="s">
        <v>8294</v>
      </c>
      <c r="C10462" s="132">
        <v>12</v>
      </c>
      <c r="D10462" s="132">
        <v>828</v>
      </c>
      <c r="E10462" s="186" t="s">
        <v>21</v>
      </c>
      <c r="F10462" s="132">
        <v>1173</v>
      </c>
      <c r="G10462" s="132">
        <v>40</v>
      </c>
      <c r="H10462" s="132">
        <v>13</v>
      </c>
      <c r="I10462" s="132">
        <v>3</v>
      </c>
      <c r="J10462" s="133">
        <v>1.1200000000000001</v>
      </c>
      <c r="K10462" s="133">
        <v>0.75</v>
      </c>
      <c r="L10462" s="133">
        <v>1.25</v>
      </c>
      <c r="M10462" s="134" t="str">
        <f t="shared" si="163"/>
        <v>P</v>
      </c>
      <c r="N10462" s="173" t="s">
        <v>10681</v>
      </c>
      <c r="O10462" s="146" t="s">
        <v>1506</v>
      </c>
      <c r="P10462" s="146" t="s">
        <v>9427</v>
      </c>
      <c r="Q10462" s="147" t="s">
        <v>10519</v>
      </c>
      <c r="R10462" s="187">
        <v>4.92</v>
      </c>
    </row>
    <row r="10463" spans="1:18" x14ac:dyDescent="0.25">
      <c r="A10463" s="135">
        <v>1095059</v>
      </c>
      <c r="B10463" s="148" t="s">
        <v>8295</v>
      </c>
      <c r="C10463" s="135">
        <v>3</v>
      </c>
      <c r="D10463" s="135">
        <v>2880</v>
      </c>
      <c r="E10463" s="188">
        <v>24</v>
      </c>
      <c r="F10463" s="135">
        <v>3600</v>
      </c>
      <c r="G10463" s="135">
        <v>168</v>
      </c>
      <c r="H10463" s="135">
        <v>192</v>
      </c>
      <c r="I10463" s="135">
        <v>2</v>
      </c>
      <c r="J10463" s="136">
        <v>1.42</v>
      </c>
      <c r="K10463" s="136">
        <v>0.37</v>
      </c>
      <c r="L10463" s="136">
        <v>0.59</v>
      </c>
      <c r="M10463" s="137" t="str">
        <f t="shared" si="163"/>
        <v>P</v>
      </c>
      <c r="N10463" s="174" t="s">
        <v>10681</v>
      </c>
      <c r="O10463" s="149" t="s">
        <v>1506</v>
      </c>
      <c r="P10463" s="149" t="s">
        <v>9409</v>
      </c>
      <c r="Q10463" s="150" t="s">
        <v>10519</v>
      </c>
      <c r="R10463" s="189">
        <v>3.57</v>
      </c>
    </row>
    <row r="10464" spans="1:18" x14ac:dyDescent="0.25">
      <c r="A10464" s="132">
        <v>1095062</v>
      </c>
      <c r="B10464" s="145" t="s">
        <v>8296</v>
      </c>
      <c r="C10464" s="132">
        <v>12</v>
      </c>
      <c r="D10464" s="132">
        <v>828</v>
      </c>
      <c r="E10464" s="186" t="s">
        <v>21</v>
      </c>
      <c r="F10464" s="132">
        <v>1035</v>
      </c>
      <c r="G10464" s="132">
        <v>40</v>
      </c>
      <c r="H10464" s="132">
        <v>25</v>
      </c>
      <c r="I10464" s="132">
        <v>3</v>
      </c>
      <c r="J10464" s="133">
        <v>1.6</v>
      </c>
      <c r="K10464" s="133">
        <v>1.2</v>
      </c>
      <c r="L10464" s="133">
        <v>0.92</v>
      </c>
      <c r="M10464" s="134" t="str">
        <f t="shared" si="163"/>
        <v>P</v>
      </c>
      <c r="N10464" s="173" t="s">
        <v>10681</v>
      </c>
      <c r="O10464" s="146" t="s">
        <v>1506</v>
      </c>
      <c r="P10464" s="146" t="s">
        <v>9427</v>
      </c>
      <c r="Q10464" s="147" t="s">
        <v>10519</v>
      </c>
      <c r="R10464" s="187">
        <v>4.92</v>
      </c>
    </row>
    <row r="10465" spans="1:18" x14ac:dyDescent="0.25">
      <c r="A10465" s="135">
        <v>1095063</v>
      </c>
      <c r="B10465" s="148" t="s">
        <v>8297</v>
      </c>
      <c r="C10465" s="135">
        <v>24</v>
      </c>
      <c r="D10465" s="135">
        <v>390</v>
      </c>
      <c r="E10465" s="188" t="s">
        <v>21</v>
      </c>
      <c r="F10465" s="135">
        <v>480</v>
      </c>
      <c r="G10465" s="135">
        <v>11</v>
      </c>
      <c r="H10465" s="135">
        <v>11</v>
      </c>
      <c r="I10465" s="135">
        <v>2</v>
      </c>
      <c r="J10465" s="136">
        <v>2.2599999999999998</v>
      </c>
      <c r="K10465" s="136">
        <v>1.52</v>
      </c>
      <c r="L10465" s="136">
        <v>0.94</v>
      </c>
      <c r="M10465" s="137" t="str">
        <f t="shared" si="163"/>
        <v>P</v>
      </c>
      <c r="N10465" s="174" t="s">
        <v>10681</v>
      </c>
      <c r="O10465" s="149" t="s">
        <v>1506</v>
      </c>
      <c r="P10465" s="149" t="s">
        <v>10455</v>
      </c>
      <c r="Q10465" s="150" t="s">
        <v>10519</v>
      </c>
      <c r="R10465" s="189">
        <v>9.36</v>
      </c>
    </row>
    <row r="10466" spans="1:18" x14ac:dyDescent="0.25">
      <c r="A10466" s="132">
        <v>1095064</v>
      </c>
      <c r="B10466" s="145" t="s">
        <v>8298</v>
      </c>
      <c r="C10466" s="132">
        <v>3</v>
      </c>
      <c r="D10466" s="132">
        <v>2880</v>
      </c>
      <c r="E10466" s="186">
        <v>24</v>
      </c>
      <c r="F10466" s="132">
        <v>3600</v>
      </c>
      <c r="G10466" s="132">
        <v>168</v>
      </c>
      <c r="H10466" s="132">
        <v>192</v>
      </c>
      <c r="I10466" s="132">
        <v>2</v>
      </c>
      <c r="J10466" s="133">
        <v>1.39</v>
      </c>
      <c r="K10466" s="133">
        <v>0.36</v>
      </c>
      <c r="L10466" s="133">
        <v>0.56999999999999995</v>
      </c>
      <c r="M10466" s="134" t="str">
        <f t="shared" si="163"/>
        <v>P</v>
      </c>
      <c r="N10466" s="173" t="s">
        <v>10681</v>
      </c>
      <c r="O10466" s="146" t="s">
        <v>1506</v>
      </c>
      <c r="P10466" s="146" t="s">
        <v>9409</v>
      </c>
      <c r="Q10466" s="147" t="s">
        <v>10106</v>
      </c>
      <c r="R10466" s="187">
        <v>3.4799999999999995</v>
      </c>
    </row>
    <row r="10467" spans="1:18" x14ac:dyDescent="0.25">
      <c r="A10467" s="135">
        <v>1095071</v>
      </c>
      <c r="B10467" s="148" t="s">
        <v>8299</v>
      </c>
      <c r="C10467" s="135">
        <v>12</v>
      </c>
      <c r="D10467" s="135">
        <v>828</v>
      </c>
      <c r="E10467" s="188" t="s">
        <v>21</v>
      </c>
      <c r="F10467" s="135">
        <v>1173</v>
      </c>
      <c r="G10467" s="135">
        <v>40</v>
      </c>
      <c r="H10467" s="135">
        <v>25</v>
      </c>
      <c r="I10467" s="135">
        <v>3</v>
      </c>
      <c r="J10467" s="136">
        <v>1.52</v>
      </c>
      <c r="K10467" s="136">
        <v>1.1399999999999999</v>
      </c>
      <c r="L10467" s="136">
        <v>0.9</v>
      </c>
      <c r="M10467" s="137" t="str">
        <f t="shared" si="163"/>
        <v>P</v>
      </c>
      <c r="N10467" s="174" t="s">
        <v>10681</v>
      </c>
      <c r="O10467" s="149" t="s">
        <v>1506</v>
      </c>
      <c r="P10467" s="149" t="s">
        <v>9427</v>
      </c>
      <c r="Q10467" s="150" t="s">
        <v>10519</v>
      </c>
      <c r="R10467" s="189">
        <v>4.5600000000000005</v>
      </c>
    </row>
    <row r="10468" spans="1:18" x14ac:dyDescent="0.25">
      <c r="A10468" s="132">
        <v>1095073</v>
      </c>
      <c r="B10468" s="145" t="s">
        <v>8300</v>
      </c>
      <c r="C10468" s="132">
        <v>24</v>
      </c>
      <c r="D10468" s="132">
        <v>390</v>
      </c>
      <c r="E10468" s="186" t="s">
        <v>21</v>
      </c>
      <c r="F10468" s="132">
        <v>450</v>
      </c>
      <c r="G10468" s="132">
        <v>12</v>
      </c>
      <c r="H10468" s="132">
        <v>13</v>
      </c>
      <c r="I10468" s="132">
        <v>3</v>
      </c>
      <c r="J10468" s="133">
        <v>2.2599999999999998</v>
      </c>
      <c r="K10468" s="133">
        <v>1.52</v>
      </c>
      <c r="L10468" s="133">
        <v>0.94</v>
      </c>
      <c r="M10468" s="134" t="str">
        <f t="shared" si="163"/>
        <v>P</v>
      </c>
      <c r="N10468" s="173" t="s">
        <v>10681</v>
      </c>
      <c r="O10468" s="146" t="s">
        <v>1506</v>
      </c>
      <c r="P10468" s="146" t="s">
        <v>10455</v>
      </c>
      <c r="Q10468" s="147" t="s">
        <v>10519</v>
      </c>
      <c r="R10468" s="187">
        <v>9.120000000000001</v>
      </c>
    </row>
    <row r="10469" spans="1:18" x14ac:dyDescent="0.25">
      <c r="A10469" s="135">
        <v>1095074</v>
      </c>
      <c r="B10469" s="148" t="s">
        <v>8301</v>
      </c>
      <c r="C10469" s="135">
        <v>3</v>
      </c>
      <c r="D10469" s="135">
        <v>2880</v>
      </c>
      <c r="E10469" s="188">
        <v>24</v>
      </c>
      <c r="F10469" s="135">
        <v>3600</v>
      </c>
      <c r="G10469" s="135">
        <v>168</v>
      </c>
      <c r="H10469" s="135">
        <v>192</v>
      </c>
      <c r="I10469" s="135">
        <v>2</v>
      </c>
      <c r="J10469" s="136">
        <v>1.43</v>
      </c>
      <c r="K10469" s="136">
        <v>0.38</v>
      </c>
      <c r="L10469" s="136">
        <v>0.59</v>
      </c>
      <c r="M10469" s="137" t="str">
        <f t="shared" si="163"/>
        <v>P</v>
      </c>
      <c r="N10469" s="174" t="s">
        <v>10681</v>
      </c>
      <c r="O10469" s="149" t="s">
        <v>1506</v>
      </c>
      <c r="P10469" s="149" t="s">
        <v>9409</v>
      </c>
      <c r="Q10469" s="150" t="s">
        <v>10106</v>
      </c>
      <c r="R10469" s="189">
        <v>3.42</v>
      </c>
    </row>
    <row r="10470" spans="1:18" x14ac:dyDescent="0.25">
      <c r="A10470" s="132">
        <v>1095077</v>
      </c>
      <c r="B10470" s="145" t="s">
        <v>8302</v>
      </c>
      <c r="C10470" s="132">
        <v>12</v>
      </c>
      <c r="D10470" s="132">
        <v>828</v>
      </c>
      <c r="E10470" s="186" t="s">
        <v>21</v>
      </c>
      <c r="F10470" s="132">
        <v>1035</v>
      </c>
      <c r="G10470" s="132">
        <v>40</v>
      </c>
      <c r="H10470" s="132">
        <v>25</v>
      </c>
      <c r="I10470" s="132">
        <v>3</v>
      </c>
      <c r="J10470" s="133">
        <v>1.51</v>
      </c>
      <c r="K10470" s="133">
        <v>1.1200000000000001</v>
      </c>
      <c r="L10470" s="133">
        <v>0.9</v>
      </c>
      <c r="M10470" s="134" t="str">
        <f t="shared" si="163"/>
        <v>P</v>
      </c>
      <c r="N10470" s="173" t="s">
        <v>10681</v>
      </c>
      <c r="O10470" s="146" t="s">
        <v>1506</v>
      </c>
      <c r="P10470" s="146" t="s">
        <v>9427</v>
      </c>
      <c r="Q10470" s="147" t="s">
        <v>10519</v>
      </c>
      <c r="R10470" s="187">
        <v>4.8000000000000007</v>
      </c>
    </row>
    <row r="10471" spans="1:18" x14ac:dyDescent="0.25">
      <c r="A10471" s="135">
        <v>1095078</v>
      </c>
      <c r="B10471" s="148" t="s">
        <v>8303</v>
      </c>
      <c r="C10471" s="135">
        <v>24</v>
      </c>
      <c r="D10471" s="135">
        <v>390</v>
      </c>
      <c r="E10471" s="188" t="s">
        <v>21</v>
      </c>
      <c r="F10471" s="135">
        <v>540</v>
      </c>
      <c r="G10471" s="135">
        <v>8</v>
      </c>
      <c r="H10471" s="135">
        <v>13</v>
      </c>
      <c r="I10471" s="135">
        <v>3</v>
      </c>
      <c r="J10471" s="136">
        <v>2.2599999999999998</v>
      </c>
      <c r="K10471" s="136">
        <v>1.52</v>
      </c>
      <c r="L10471" s="136">
        <v>0.94</v>
      </c>
      <c r="M10471" s="137" t="str">
        <f t="shared" si="163"/>
        <v>P</v>
      </c>
      <c r="N10471" s="174" t="s">
        <v>10681</v>
      </c>
      <c r="O10471" s="149" t="s">
        <v>1506</v>
      </c>
      <c r="P10471" s="149" t="s">
        <v>10455</v>
      </c>
      <c r="Q10471" s="150" t="s">
        <v>10519</v>
      </c>
      <c r="R10471" s="189">
        <v>9.120000000000001</v>
      </c>
    </row>
    <row r="10472" spans="1:18" x14ac:dyDescent="0.25">
      <c r="A10472" s="132">
        <v>1095079</v>
      </c>
      <c r="B10472" s="145" t="s">
        <v>8304</v>
      </c>
      <c r="C10472" s="132">
        <v>3</v>
      </c>
      <c r="D10472" s="132">
        <v>2880</v>
      </c>
      <c r="E10472" s="186">
        <v>24</v>
      </c>
      <c r="F10472" s="132">
        <v>3600</v>
      </c>
      <c r="G10472" s="132">
        <v>168</v>
      </c>
      <c r="H10472" s="132">
        <v>192</v>
      </c>
      <c r="I10472" s="132">
        <v>2</v>
      </c>
      <c r="J10472" s="133">
        <v>1.42</v>
      </c>
      <c r="K10472" s="133">
        <v>0.37</v>
      </c>
      <c r="L10472" s="133">
        <v>0.59</v>
      </c>
      <c r="M10472" s="134" t="str">
        <f t="shared" si="163"/>
        <v>P</v>
      </c>
      <c r="N10472" s="171" t="s">
        <v>10681</v>
      </c>
      <c r="O10472" s="146" t="s">
        <v>1506</v>
      </c>
      <c r="P10472" s="146" t="s">
        <v>9409</v>
      </c>
      <c r="Q10472" s="147" t="s">
        <v>10519</v>
      </c>
      <c r="R10472" s="187">
        <v>3.4799999999999995</v>
      </c>
    </row>
    <row r="10473" spans="1:18" x14ac:dyDescent="0.25">
      <c r="A10473" s="135">
        <v>1095082</v>
      </c>
      <c r="B10473" s="148" t="s">
        <v>8305</v>
      </c>
      <c r="C10473" s="135">
        <v>20</v>
      </c>
      <c r="D10473" s="135">
        <v>1800</v>
      </c>
      <c r="E10473" s="188">
        <v>40</v>
      </c>
      <c r="F10473" s="135">
        <v>2880</v>
      </c>
      <c r="G10473" s="135" t="s">
        <v>21</v>
      </c>
      <c r="H10473" s="135" t="s">
        <v>21</v>
      </c>
      <c r="I10473" s="135">
        <v>1</v>
      </c>
      <c r="J10473" s="136">
        <v>3.0750000000000002</v>
      </c>
      <c r="K10473" s="136">
        <v>0.13</v>
      </c>
      <c r="L10473" s="136">
        <v>0.89</v>
      </c>
      <c r="M10473" s="137" t="str">
        <f t="shared" si="163"/>
        <v>P</v>
      </c>
      <c r="N10473" s="172" t="s">
        <v>10681</v>
      </c>
      <c r="O10473" s="149" t="s">
        <v>1578</v>
      </c>
      <c r="P10473" s="149" t="s">
        <v>9464</v>
      </c>
      <c r="Q10473" s="150" t="s">
        <v>10106</v>
      </c>
      <c r="R10473" s="189">
        <v>3.5999999999999996</v>
      </c>
    </row>
    <row r="10474" spans="1:18" x14ac:dyDescent="0.25">
      <c r="A10474" s="132">
        <v>1095084</v>
      </c>
      <c r="B10474" s="145" t="s">
        <v>8306</v>
      </c>
      <c r="C10474" s="132">
        <v>3</v>
      </c>
      <c r="D10474" s="132">
        <v>2880</v>
      </c>
      <c r="E10474" s="186">
        <v>24</v>
      </c>
      <c r="F10474" s="132">
        <v>3600</v>
      </c>
      <c r="G10474" s="132">
        <v>168</v>
      </c>
      <c r="H10474" s="132">
        <v>192</v>
      </c>
      <c r="I10474" s="132">
        <v>2</v>
      </c>
      <c r="J10474" s="133">
        <v>1.4079999999999999</v>
      </c>
      <c r="K10474" s="133">
        <v>0.38900000000000001</v>
      </c>
      <c r="L10474" s="133">
        <v>0.59</v>
      </c>
      <c r="M10474" s="134" t="str">
        <f t="shared" si="163"/>
        <v>P</v>
      </c>
      <c r="N10474" s="173" t="s">
        <v>10681</v>
      </c>
      <c r="O10474" s="146" t="s">
        <v>1506</v>
      </c>
      <c r="P10474" s="146" t="s">
        <v>9409</v>
      </c>
      <c r="Q10474" s="147" t="s">
        <v>10106</v>
      </c>
      <c r="R10474" s="187">
        <v>4.53</v>
      </c>
    </row>
    <row r="10475" spans="1:18" x14ac:dyDescent="0.25">
      <c r="A10475" s="135">
        <v>1095106</v>
      </c>
      <c r="B10475" s="148" t="s">
        <v>8307</v>
      </c>
      <c r="C10475" s="135">
        <v>1000</v>
      </c>
      <c r="D10475" s="135" t="s">
        <v>20</v>
      </c>
      <c r="E10475" s="188" t="s">
        <v>20</v>
      </c>
      <c r="F10475" s="135" t="s">
        <v>20</v>
      </c>
      <c r="G10475" s="135" t="s">
        <v>20</v>
      </c>
      <c r="H10475" s="135" t="s">
        <v>20</v>
      </c>
      <c r="I10475" s="135" t="s">
        <v>20</v>
      </c>
      <c r="J10475" s="136">
        <v>1.55</v>
      </c>
      <c r="K10475" s="136">
        <v>1.55</v>
      </c>
      <c r="L10475" s="136">
        <v>1</v>
      </c>
      <c r="M10475" s="137" t="str">
        <f t="shared" si="163"/>
        <v>P</v>
      </c>
      <c r="N10475" s="172" t="s">
        <v>10682</v>
      </c>
      <c r="O10475" s="149" t="s">
        <v>1506</v>
      </c>
      <c r="P10475" s="149" t="s">
        <v>9492</v>
      </c>
      <c r="Q10475" s="150" t="s">
        <v>10519</v>
      </c>
      <c r="R10475" s="189">
        <v>50</v>
      </c>
    </row>
    <row r="10476" spans="1:18" x14ac:dyDescent="0.25">
      <c r="A10476" s="132">
        <v>1095115</v>
      </c>
      <c r="B10476" s="145" t="s">
        <v>8308</v>
      </c>
      <c r="C10476" s="132">
        <v>5</v>
      </c>
      <c r="D10476" s="132" t="s">
        <v>20</v>
      </c>
      <c r="E10476" s="186" t="s">
        <v>21</v>
      </c>
      <c r="F10476" s="132">
        <v>2120</v>
      </c>
      <c r="G10476" s="132" t="s">
        <v>21</v>
      </c>
      <c r="H10476" s="132" t="s">
        <v>21</v>
      </c>
      <c r="I10476" s="132" t="s">
        <v>21</v>
      </c>
      <c r="J10476" s="133">
        <v>0.28999999999999998</v>
      </c>
      <c r="K10476" s="133">
        <v>5.97</v>
      </c>
      <c r="L10476" s="133">
        <v>0.2</v>
      </c>
      <c r="M10476" s="134" t="str">
        <f t="shared" si="163"/>
        <v>P</v>
      </c>
      <c r="N10476" s="171" t="s">
        <v>10682</v>
      </c>
      <c r="O10476" s="146" t="s">
        <v>1506</v>
      </c>
      <c r="P10476" s="146" t="s">
        <v>9401</v>
      </c>
      <c r="Q10476" s="147" t="s">
        <v>10519</v>
      </c>
      <c r="R10476" s="187">
        <v>4</v>
      </c>
    </row>
    <row r="10477" spans="1:18" x14ac:dyDescent="0.25">
      <c r="A10477" s="135">
        <v>1095116</v>
      </c>
      <c r="B10477" s="148" t="s">
        <v>2312</v>
      </c>
      <c r="C10477" s="135">
        <v>24</v>
      </c>
      <c r="D10477" s="135">
        <v>280</v>
      </c>
      <c r="E10477" s="188" t="s">
        <v>21</v>
      </c>
      <c r="F10477" s="135">
        <v>364</v>
      </c>
      <c r="G10477" s="135">
        <v>11</v>
      </c>
      <c r="H10477" s="135">
        <v>11</v>
      </c>
      <c r="I10477" s="135">
        <v>2</v>
      </c>
      <c r="J10477" s="136">
        <v>2.39</v>
      </c>
      <c r="K10477" s="136">
        <v>1.67</v>
      </c>
      <c r="L10477" s="136">
        <v>1.1200000000000001</v>
      </c>
      <c r="M10477" s="137" t="str">
        <f t="shared" si="163"/>
        <v>P</v>
      </c>
      <c r="N10477" s="172" t="s">
        <v>10681</v>
      </c>
      <c r="O10477" s="149" t="s">
        <v>1555</v>
      </c>
      <c r="P10477" s="149" t="s">
        <v>9429</v>
      </c>
      <c r="Q10477" s="150" t="s">
        <v>10519</v>
      </c>
      <c r="R10477" s="189">
        <v>6</v>
      </c>
    </row>
    <row r="10478" spans="1:18" x14ac:dyDescent="0.25">
      <c r="A10478" s="132">
        <v>1095119</v>
      </c>
      <c r="B10478" s="145" t="s">
        <v>8309</v>
      </c>
      <c r="C10478" s="132">
        <v>6</v>
      </c>
      <c r="D10478" s="132" t="s">
        <v>20</v>
      </c>
      <c r="E10478" s="186" t="s">
        <v>20</v>
      </c>
      <c r="F10478" s="132" t="s">
        <v>20</v>
      </c>
      <c r="G10478" s="132" t="s">
        <v>20</v>
      </c>
      <c r="H10478" s="132" t="s">
        <v>20</v>
      </c>
      <c r="I10478" s="132" t="s">
        <v>20</v>
      </c>
      <c r="J10478" s="133">
        <v>1.7</v>
      </c>
      <c r="K10478" s="133">
        <v>1.28</v>
      </c>
      <c r="L10478" s="133">
        <v>3.95</v>
      </c>
      <c r="M10478" s="134" t="str">
        <f t="shared" si="163"/>
        <v>P</v>
      </c>
      <c r="N10478" s="171" t="s">
        <v>10682</v>
      </c>
      <c r="O10478" s="146" t="s">
        <v>1500</v>
      </c>
      <c r="P10478" s="146" t="s">
        <v>9428</v>
      </c>
      <c r="Q10478" s="147" t="s">
        <v>10519</v>
      </c>
      <c r="R10478" s="187">
        <v>4.8000000000000007</v>
      </c>
    </row>
    <row r="10479" spans="1:18" x14ac:dyDescent="0.25">
      <c r="A10479" s="135">
        <v>1095123</v>
      </c>
      <c r="B10479" s="148" t="s">
        <v>8310</v>
      </c>
      <c r="C10479" s="135">
        <v>3</v>
      </c>
      <c r="D10479" s="135">
        <v>192</v>
      </c>
      <c r="E10479" s="188">
        <v>8</v>
      </c>
      <c r="F10479" s="135">
        <v>240</v>
      </c>
      <c r="G10479" s="135" t="s">
        <v>21</v>
      </c>
      <c r="H10479" s="135" t="s">
        <v>21</v>
      </c>
      <c r="I10479" s="135" t="s">
        <v>21</v>
      </c>
      <c r="J10479" s="136">
        <v>3.5</v>
      </c>
      <c r="K10479" s="136">
        <v>1.26</v>
      </c>
      <c r="L10479" s="136">
        <v>1.3</v>
      </c>
      <c r="M10479" s="137" t="str">
        <f t="shared" si="163"/>
        <v>P</v>
      </c>
      <c r="N10479" s="172" t="s">
        <v>10682</v>
      </c>
      <c r="O10479" s="149" t="s">
        <v>1500</v>
      </c>
      <c r="P10479" s="149" t="s">
        <v>9516</v>
      </c>
      <c r="Q10479" s="150" t="s">
        <v>10519</v>
      </c>
      <c r="R10479" s="189">
        <v>4.1100000000000003</v>
      </c>
    </row>
    <row r="10480" spans="1:18" x14ac:dyDescent="0.25">
      <c r="A10480" s="132">
        <v>1095126</v>
      </c>
      <c r="B10480" s="145" t="s">
        <v>8311</v>
      </c>
      <c r="C10480" s="132">
        <v>2</v>
      </c>
      <c r="D10480" s="132" t="s">
        <v>20</v>
      </c>
      <c r="E10480" s="186">
        <v>150</v>
      </c>
      <c r="F10480" s="132" t="s">
        <v>20</v>
      </c>
      <c r="G10480" s="132">
        <v>800</v>
      </c>
      <c r="H10480" s="132">
        <v>750</v>
      </c>
      <c r="I10480" s="132">
        <v>1</v>
      </c>
      <c r="J10480" s="133">
        <v>0.82</v>
      </c>
      <c r="K10480" s="133">
        <v>0.79</v>
      </c>
      <c r="L10480" s="133">
        <v>0.06</v>
      </c>
      <c r="M10480" s="134" t="str">
        <f t="shared" si="163"/>
        <v>P</v>
      </c>
      <c r="N10480" s="171" t="s">
        <v>10682</v>
      </c>
      <c r="O10480" s="146" t="s">
        <v>1506</v>
      </c>
      <c r="P10480" s="146" t="s">
        <v>9426</v>
      </c>
      <c r="Q10480" s="147" t="s">
        <v>10519</v>
      </c>
      <c r="R10480" s="187">
        <v>1.62</v>
      </c>
    </row>
    <row r="10481" spans="1:18" x14ac:dyDescent="0.25">
      <c r="A10481" s="135">
        <v>1095127</v>
      </c>
      <c r="B10481" s="148" t="s">
        <v>8312</v>
      </c>
      <c r="C10481" s="135">
        <v>10</v>
      </c>
      <c r="D10481" s="135" t="s">
        <v>20</v>
      </c>
      <c r="E10481" s="188">
        <v>250</v>
      </c>
      <c r="F10481" s="135">
        <v>10000</v>
      </c>
      <c r="G10481" s="135" t="s">
        <v>20</v>
      </c>
      <c r="H10481" s="135">
        <v>1250</v>
      </c>
      <c r="I10481" s="135">
        <v>1</v>
      </c>
      <c r="J10481" s="136">
        <v>0.35</v>
      </c>
      <c r="K10481" s="136">
        <v>0.31</v>
      </c>
      <c r="L10481" s="136">
        <v>0.3</v>
      </c>
      <c r="M10481" s="137" t="str">
        <f t="shared" si="163"/>
        <v>P</v>
      </c>
      <c r="N10481" s="172" t="s">
        <v>10682</v>
      </c>
      <c r="O10481" s="149" t="s">
        <v>1506</v>
      </c>
      <c r="P10481" s="149" t="s">
        <v>9426</v>
      </c>
      <c r="Q10481" s="150" t="s">
        <v>10519</v>
      </c>
      <c r="R10481" s="189">
        <v>3.5999999999999996</v>
      </c>
    </row>
    <row r="10482" spans="1:18" x14ac:dyDescent="0.25">
      <c r="A10482" s="132">
        <v>1095128</v>
      </c>
      <c r="B10482" s="145" t="s">
        <v>8313</v>
      </c>
      <c r="C10482" s="132">
        <v>2</v>
      </c>
      <c r="D10482" s="132" t="s">
        <v>20</v>
      </c>
      <c r="E10482" s="186">
        <v>350</v>
      </c>
      <c r="F10482" s="132" t="s">
        <v>20</v>
      </c>
      <c r="G10482" s="132" t="s">
        <v>20</v>
      </c>
      <c r="H10482" s="132">
        <v>1750</v>
      </c>
      <c r="I10482" s="132">
        <v>1</v>
      </c>
      <c r="J10482" s="133">
        <v>0.35</v>
      </c>
      <c r="K10482" s="133">
        <v>0.31</v>
      </c>
      <c r="L10482" s="133">
        <v>0.06</v>
      </c>
      <c r="M10482" s="134" t="str">
        <f t="shared" si="163"/>
        <v>P</v>
      </c>
      <c r="N10482" s="171" t="s">
        <v>10682</v>
      </c>
      <c r="O10482" s="146" t="s">
        <v>1506</v>
      </c>
      <c r="P10482" s="146" t="s">
        <v>9426</v>
      </c>
      <c r="Q10482" s="147" t="s">
        <v>10519</v>
      </c>
      <c r="R10482" s="187">
        <v>0.86</v>
      </c>
    </row>
    <row r="10483" spans="1:18" x14ac:dyDescent="0.25">
      <c r="A10483" s="135">
        <v>1095129</v>
      </c>
      <c r="B10483" s="148" t="s">
        <v>8314</v>
      </c>
      <c r="C10483" s="135">
        <v>10</v>
      </c>
      <c r="D10483" s="135" t="s">
        <v>20</v>
      </c>
      <c r="E10483" s="188" t="s">
        <v>20</v>
      </c>
      <c r="F10483" s="135" t="s">
        <v>20</v>
      </c>
      <c r="G10483" s="135" t="s">
        <v>20</v>
      </c>
      <c r="H10483" s="135" t="s">
        <v>20</v>
      </c>
      <c r="I10483" s="135" t="s">
        <v>20</v>
      </c>
      <c r="J10483" s="136">
        <v>0.4</v>
      </c>
      <c r="K10483" s="136">
        <v>0.3</v>
      </c>
      <c r="L10483" s="136">
        <v>0.3</v>
      </c>
      <c r="M10483" s="137" t="str">
        <f t="shared" si="163"/>
        <v>P</v>
      </c>
      <c r="N10483" s="172" t="s">
        <v>10682</v>
      </c>
      <c r="O10483" s="149" t="s">
        <v>1506</v>
      </c>
      <c r="P10483" s="149" t="s">
        <v>9426</v>
      </c>
      <c r="Q10483" s="150" t="s">
        <v>10519</v>
      </c>
      <c r="R10483" s="189">
        <v>1.5</v>
      </c>
    </row>
    <row r="10484" spans="1:18" x14ac:dyDescent="0.25">
      <c r="A10484" s="132">
        <v>1095132</v>
      </c>
      <c r="B10484" s="145" t="s">
        <v>8315</v>
      </c>
      <c r="C10484" s="132">
        <v>1</v>
      </c>
      <c r="D10484" s="132">
        <v>60</v>
      </c>
      <c r="E10484" s="186" t="s">
        <v>21</v>
      </c>
      <c r="F10484" s="132">
        <v>72</v>
      </c>
      <c r="G10484" s="132" t="s">
        <v>20</v>
      </c>
      <c r="H10484" s="132">
        <v>4</v>
      </c>
      <c r="I10484" s="132">
        <v>1</v>
      </c>
      <c r="J10484" s="133">
        <v>4.5999999999999996</v>
      </c>
      <c r="K10484" s="133">
        <v>1.86</v>
      </c>
      <c r="L10484" s="133">
        <v>2.2200000000000002</v>
      </c>
      <c r="M10484" s="134" t="str">
        <f t="shared" si="163"/>
        <v>P</v>
      </c>
      <c r="N10484" s="171" t="s">
        <v>10682</v>
      </c>
      <c r="O10484" s="146" t="s">
        <v>1506</v>
      </c>
      <c r="P10484" s="146" t="s">
        <v>9426</v>
      </c>
      <c r="Q10484" s="147" t="s">
        <v>10519</v>
      </c>
      <c r="R10484" s="187">
        <v>29.17</v>
      </c>
    </row>
    <row r="10485" spans="1:18" x14ac:dyDescent="0.25">
      <c r="A10485" s="135">
        <v>1095133</v>
      </c>
      <c r="B10485" s="148" t="s">
        <v>8316</v>
      </c>
      <c r="C10485" s="135">
        <v>2</v>
      </c>
      <c r="D10485" s="135" t="s">
        <v>20</v>
      </c>
      <c r="E10485" s="188">
        <v>250</v>
      </c>
      <c r="F10485" s="135" t="s">
        <v>20</v>
      </c>
      <c r="G10485" s="135" t="s">
        <v>20</v>
      </c>
      <c r="H10485" s="135">
        <v>1250</v>
      </c>
      <c r="I10485" s="135">
        <v>1</v>
      </c>
      <c r="J10485" s="136">
        <v>1.4</v>
      </c>
      <c r="K10485" s="136">
        <v>0.46</v>
      </c>
      <c r="L10485" s="136">
        <v>0.19</v>
      </c>
      <c r="M10485" s="137" t="str">
        <f t="shared" si="163"/>
        <v>P</v>
      </c>
      <c r="N10485" s="172" t="s">
        <v>10682</v>
      </c>
      <c r="O10485" s="149" t="s">
        <v>1506</v>
      </c>
      <c r="P10485" s="149" t="s">
        <v>9426</v>
      </c>
      <c r="Q10485" s="150" t="s">
        <v>10519</v>
      </c>
      <c r="R10485" s="189">
        <v>1.58</v>
      </c>
    </row>
    <row r="10486" spans="1:18" x14ac:dyDescent="0.25">
      <c r="A10486" s="132">
        <v>1095135</v>
      </c>
      <c r="B10486" s="145" t="s">
        <v>5161</v>
      </c>
      <c r="C10486" s="132">
        <v>1</v>
      </c>
      <c r="D10486" s="132">
        <v>160</v>
      </c>
      <c r="E10486" s="186" t="s">
        <v>21</v>
      </c>
      <c r="F10486" s="132">
        <v>208</v>
      </c>
      <c r="G10486" s="132">
        <v>16</v>
      </c>
      <c r="H10486" s="132">
        <v>18</v>
      </c>
      <c r="I10486" s="132">
        <v>1</v>
      </c>
      <c r="J10486" s="133">
        <v>4.7</v>
      </c>
      <c r="K10486" s="133">
        <v>2.56</v>
      </c>
      <c r="L10486" s="133">
        <v>0.54</v>
      </c>
      <c r="M10486" s="134" t="str">
        <f t="shared" si="163"/>
        <v>P</v>
      </c>
      <c r="N10486" s="171" t="s">
        <v>10682</v>
      </c>
      <c r="O10486" s="146" t="s">
        <v>1506</v>
      </c>
      <c r="P10486" s="146" t="s">
        <v>9426</v>
      </c>
      <c r="Q10486" s="147" t="s">
        <v>10519</v>
      </c>
      <c r="R10486" s="187">
        <v>5.44</v>
      </c>
    </row>
    <row r="10487" spans="1:18" x14ac:dyDescent="0.25">
      <c r="A10487" s="135">
        <v>1095136</v>
      </c>
      <c r="B10487" s="148" t="s">
        <v>68</v>
      </c>
      <c r="C10487" s="135">
        <v>1</v>
      </c>
      <c r="D10487" s="135">
        <v>80</v>
      </c>
      <c r="E10487" s="188" t="s">
        <v>21</v>
      </c>
      <c r="F10487" s="135">
        <v>112</v>
      </c>
      <c r="G10487" s="135" t="s">
        <v>21</v>
      </c>
      <c r="H10487" s="135" t="s">
        <v>21</v>
      </c>
      <c r="I10487" s="135" t="s">
        <v>21</v>
      </c>
      <c r="J10487" s="136">
        <v>2.6</v>
      </c>
      <c r="K10487" s="136">
        <v>0.57999999999999996</v>
      </c>
      <c r="L10487" s="136">
        <v>9.34</v>
      </c>
      <c r="M10487" s="137" t="str">
        <f t="shared" si="163"/>
        <v>P</v>
      </c>
      <c r="N10487" s="172" t="s">
        <v>10682</v>
      </c>
      <c r="O10487" s="149" t="s">
        <v>1506</v>
      </c>
      <c r="P10487" s="149" t="s">
        <v>9426</v>
      </c>
      <c r="Q10487" s="150" t="s">
        <v>10519</v>
      </c>
      <c r="R10487" s="189">
        <v>11.81</v>
      </c>
    </row>
    <row r="10488" spans="1:18" x14ac:dyDescent="0.25">
      <c r="A10488" s="132">
        <v>1095137</v>
      </c>
      <c r="B10488" s="145" t="s">
        <v>8317</v>
      </c>
      <c r="C10488" s="132">
        <v>2</v>
      </c>
      <c r="D10488" s="132" t="s">
        <v>20</v>
      </c>
      <c r="E10488" s="186">
        <v>150</v>
      </c>
      <c r="F10488" s="132" t="s">
        <v>20</v>
      </c>
      <c r="G10488" s="132" t="s">
        <v>21</v>
      </c>
      <c r="H10488" s="132">
        <v>750</v>
      </c>
      <c r="I10488" s="132">
        <v>1</v>
      </c>
      <c r="J10488" s="133">
        <v>0.89</v>
      </c>
      <c r="K10488" s="133">
        <v>0.83</v>
      </c>
      <c r="L10488" s="133">
        <v>0.28000000000000003</v>
      </c>
      <c r="M10488" s="134" t="str">
        <f t="shared" si="163"/>
        <v>P</v>
      </c>
      <c r="N10488" s="171" t="s">
        <v>10682</v>
      </c>
      <c r="O10488" s="146" t="s">
        <v>1506</v>
      </c>
      <c r="P10488" s="146" t="s">
        <v>9426</v>
      </c>
      <c r="Q10488" s="147" t="s">
        <v>10519</v>
      </c>
      <c r="R10488" s="187">
        <v>1.3</v>
      </c>
    </row>
    <row r="10489" spans="1:18" x14ac:dyDescent="0.25">
      <c r="A10489" s="135">
        <v>1095138</v>
      </c>
      <c r="B10489" s="148" t="s">
        <v>8318</v>
      </c>
      <c r="C10489" s="135">
        <v>2</v>
      </c>
      <c r="D10489" s="135" t="s">
        <v>20</v>
      </c>
      <c r="E10489" s="188">
        <v>200</v>
      </c>
      <c r="F10489" s="135" t="s">
        <v>20</v>
      </c>
      <c r="G10489" s="135" t="s">
        <v>21</v>
      </c>
      <c r="H10489" s="135">
        <v>1000</v>
      </c>
      <c r="I10489" s="135">
        <v>1</v>
      </c>
      <c r="J10489" s="136">
        <v>0.79</v>
      </c>
      <c r="K10489" s="136">
        <v>0.5</v>
      </c>
      <c r="L10489" s="136">
        <v>0.1</v>
      </c>
      <c r="M10489" s="137" t="str">
        <f t="shared" si="163"/>
        <v>P</v>
      </c>
      <c r="N10489" s="172" t="s">
        <v>10682</v>
      </c>
      <c r="O10489" s="149" t="s">
        <v>1506</v>
      </c>
      <c r="P10489" s="149" t="s">
        <v>9426</v>
      </c>
      <c r="Q10489" s="150" t="s">
        <v>10519</v>
      </c>
      <c r="R10489" s="189">
        <v>1.46</v>
      </c>
    </row>
    <row r="10490" spans="1:18" x14ac:dyDescent="0.25">
      <c r="A10490" s="132">
        <v>1095139</v>
      </c>
      <c r="B10490" s="145" t="s">
        <v>8319</v>
      </c>
      <c r="C10490" s="132">
        <v>2</v>
      </c>
      <c r="D10490" s="132" t="s">
        <v>20</v>
      </c>
      <c r="E10490" s="186">
        <v>5</v>
      </c>
      <c r="F10490" s="132">
        <v>200</v>
      </c>
      <c r="G10490" s="132" t="s">
        <v>20</v>
      </c>
      <c r="H10490" s="132">
        <v>25</v>
      </c>
      <c r="I10490" s="132">
        <v>1</v>
      </c>
      <c r="J10490" s="133">
        <v>2.16</v>
      </c>
      <c r="K10490" s="133">
        <v>1.49</v>
      </c>
      <c r="L10490" s="133">
        <v>0.94</v>
      </c>
      <c r="M10490" s="134" t="str">
        <f t="shared" si="163"/>
        <v>P</v>
      </c>
      <c r="N10490" s="171" t="s">
        <v>10682</v>
      </c>
      <c r="O10490" s="146" t="s">
        <v>1506</v>
      </c>
      <c r="P10490" s="146" t="s">
        <v>9426</v>
      </c>
      <c r="Q10490" s="147" t="s">
        <v>10519</v>
      </c>
      <c r="R10490" s="187">
        <v>5.46</v>
      </c>
    </row>
    <row r="10491" spans="1:18" x14ac:dyDescent="0.25">
      <c r="A10491" s="135">
        <v>1095140</v>
      </c>
      <c r="B10491" s="148" t="s">
        <v>8320</v>
      </c>
      <c r="C10491" s="135">
        <v>2</v>
      </c>
      <c r="D10491" s="135" t="s">
        <v>20</v>
      </c>
      <c r="E10491" s="188">
        <v>40</v>
      </c>
      <c r="F10491" s="135" t="s">
        <v>20</v>
      </c>
      <c r="G10491" s="135" t="s">
        <v>20</v>
      </c>
      <c r="H10491" s="135">
        <v>200</v>
      </c>
      <c r="I10491" s="135">
        <v>1</v>
      </c>
      <c r="J10491" s="136">
        <v>2.35</v>
      </c>
      <c r="K10491" s="136">
        <v>1.45</v>
      </c>
      <c r="L10491" s="136">
        <v>0.26</v>
      </c>
      <c r="M10491" s="137" t="str">
        <f t="shared" si="163"/>
        <v>P</v>
      </c>
      <c r="N10491" s="174" t="s">
        <v>10682</v>
      </c>
      <c r="O10491" s="149" t="s">
        <v>1506</v>
      </c>
      <c r="P10491" s="149" t="s">
        <v>9426</v>
      </c>
      <c r="Q10491" s="150" t="s">
        <v>10519</v>
      </c>
      <c r="R10491" s="189">
        <v>5.92</v>
      </c>
    </row>
    <row r="10492" spans="1:18" x14ac:dyDescent="0.25">
      <c r="A10492" s="132">
        <v>1095143</v>
      </c>
      <c r="B10492" s="145" t="s">
        <v>8321</v>
      </c>
      <c r="C10492" s="132">
        <v>3</v>
      </c>
      <c r="D10492" s="132" t="s">
        <v>20</v>
      </c>
      <c r="E10492" s="186" t="s">
        <v>20</v>
      </c>
      <c r="F10492" s="132" t="s">
        <v>20</v>
      </c>
      <c r="G10492" s="132" t="s">
        <v>20</v>
      </c>
      <c r="H10492" s="132" t="s">
        <v>20</v>
      </c>
      <c r="I10492" s="132" t="s">
        <v>20</v>
      </c>
      <c r="J10492" s="133">
        <v>3.6</v>
      </c>
      <c r="K10492" s="133">
        <v>1.2</v>
      </c>
      <c r="L10492" s="133">
        <v>0.9</v>
      </c>
      <c r="M10492" s="134" t="str">
        <f t="shared" si="163"/>
        <v>P</v>
      </c>
      <c r="N10492" s="173" t="s">
        <v>10682</v>
      </c>
      <c r="O10492" s="146" t="s">
        <v>1500</v>
      </c>
      <c r="P10492" s="146" t="s">
        <v>9418</v>
      </c>
      <c r="Q10492" s="147" t="s">
        <v>10519</v>
      </c>
      <c r="R10492" s="187">
        <v>2.3507462686567164</v>
      </c>
    </row>
    <row r="10493" spans="1:18" x14ac:dyDescent="0.25">
      <c r="A10493" s="135">
        <v>1095144</v>
      </c>
      <c r="B10493" s="148" t="s">
        <v>9242</v>
      </c>
      <c r="C10493" s="135">
        <v>1</v>
      </c>
      <c r="D10493" s="135" t="s">
        <v>20</v>
      </c>
      <c r="E10493" s="188" t="s">
        <v>20</v>
      </c>
      <c r="F10493" s="135" t="s">
        <v>20</v>
      </c>
      <c r="G10493" s="135" t="s">
        <v>20</v>
      </c>
      <c r="H10493" s="135" t="s">
        <v>20</v>
      </c>
      <c r="I10493" s="135" t="s">
        <v>20</v>
      </c>
      <c r="J10493" s="136">
        <v>1.7</v>
      </c>
      <c r="K10493" s="136">
        <v>0.77</v>
      </c>
      <c r="L10493" s="136">
        <v>0.35</v>
      </c>
      <c r="M10493" s="137" t="str">
        <f t="shared" si="163"/>
        <v>P</v>
      </c>
      <c r="N10493" s="174" t="s">
        <v>10682</v>
      </c>
      <c r="O10493" s="149" t="s">
        <v>9243</v>
      </c>
      <c r="P10493" s="149" t="s">
        <v>10089</v>
      </c>
      <c r="Q10493" s="150" t="s">
        <v>10519</v>
      </c>
      <c r="R10493" s="189">
        <v>0.84</v>
      </c>
    </row>
    <row r="10494" spans="1:18" x14ac:dyDescent="0.25">
      <c r="A10494" s="132">
        <v>1095145</v>
      </c>
      <c r="B10494" s="145" t="s">
        <v>8322</v>
      </c>
      <c r="C10494" s="132">
        <v>6</v>
      </c>
      <c r="D10494" s="132">
        <v>3900</v>
      </c>
      <c r="E10494" s="186">
        <v>52</v>
      </c>
      <c r="F10494" s="132">
        <v>4680</v>
      </c>
      <c r="G10494" s="132" t="s">
        <v>20</v>
      </c>
      <c r="H10494" s="132">
        <v>312</v>
      </c>
      <c r="I10494" s="132">
        <v>1</v>
      </c>
      <c r="J10494" s="133">
        <v>1.5</v>
      </c>
      <c r="K10494" s="133">
        <v>0.2</v>
      </c>
      <c r="L10494" s="133">
        <v>1.1000000000000001</v>
      </c>
      <c r="M10494" s="134" t="str">
        <f t="shared" si="163"/>
        <v>P</v>
      </c>
      <c r="N10494" s="173" t="s">
        <v>10681</v>
      </c>
      <c r="O10494" s="146" t="s">
        <v>1506</v>
      </c>
      <c r="P10494" s="146" t="s">
        <v>9423</v>
      </c>
      <c r="Q10494" s="147" t="s">
        <v>10519</v>
      </c>
      <c r="R10494" s="187">
        <v>1.6800000000000002</v>
      </c>
    </row>
    <row r="10495" spans="1:18" x14ac:dyDescent="0.25">
      <c r="A10495" s="135">
        <v>1095146</v>
      </c>
      <c r="B10495" s="148" t="s">
        <v>8323</v>
      </c>
      <c r="C10495" s="135">
        <v>6</v>
      </c>
      <c r="D10495" s="135">
        <v>707</v>
      </c>
      <c r="E10495" s="188" t="s">
        <v>20</v>
      </c>
      <c r="F10495" s="135" t="s">
        <v>20</v>
      </c>
      <c r="G10495" s="135" t="s">
        <v>20</v>
      </c>
      <c r="H10495" s="135" t="s">
        <v>20</v>
      </c>
      <c r="I10495" s="135" t="s">
        <v>20</v>
      </c>
      <c r="J10495" s="136">
        <v>1.3</v>
      </c>
      <c r="K10495" s="136">
        <v>0.85</v>
      </c>
      <c r="L10495" s="136">
        <v>1.58</v>
      </c>
      <c r="M10495" s="137" t="str">
        <f t="shared" si="163"/>
        <v>P</v>
      </c>
      <c r="N10495" s="174" t="s">
        <v>10681</v>
      </c>
      <c r="O10495" s="149" t="s">
        <v>1506</v>
      </c>
      <c r="P10495" s="149" t="s">
        <v>9403</v>
      </c>
      <c r="Q10495" s="150" t="s">
        <v>10519</v>
      </c>
      <c r="R10495" s="189">
        <v>4.68</v>
      </c>
    </row>
    <row r="10496" spans="1:18" x14ac:dyDescent="0.25">
      <c r="A10496" s="132">
        <v>1095147</v>
      </c>
      <c r="B10496" s="145" t="s">
        <v>8324</v>
      </c>
      <c r="C10496" s="132">
        <v>6</v>
      </c>
      <c r="D10496" s="132" t="s">
        <v>20</v>
      </c>
      <c r="E10496" s="186" t="s">
        <v>20</v>
      </c>
      <c r="F10496" s="132" t="s">
        <v>20</v>
      </c>
      <c r="G10496" s="132" t="s">
        <v>20</v>
      </c>
      <c r="H10496" s="132" t="s">
        <v>20</v>
      </c>
      <c r="I10496" s="132" t="s">
        <v>20</v>
      </c>
      <c r="J10496" s="133">
        <v>0.81</v>
      </c>
      <c r="K10496" s="133">
        <v>1.2</v>
      </c>
      <c r="L10496" s="133">
        <v>1.24</v>
      </c>
      <c r="M10496" s="134" t="str">
        <f t="shared" si="163"/>
        <v>P</v>
      </c>
      <c r="N10496" s="173" t="s">
        <v>10681</v>
      </c>
      <c r="O10496" s="146" t="s">
        <v>1562</v>
      </c>
      <c r="P10496" s="146" t="s">
        <v>9399</v>
      </c>
      <c r="Q10496" s="147" t="s">
        <v>10519</v>
      </c>
      <c r="R10496" s="187">
        <v>13.343283582089551</v>
      </c>
    </row>
    <row r="10497" spans="1:18" x14ac:dyDescent="0.25">
      <c r="A10497" s="135">
        <v>1095148</v>
      </c>
      <c r="B10497" s="148" t="s">
        <v>4369</v>
      </c>
      <c r="C10497" s="135">
        <v>6</v>
      </c>
      <c r="D10497" s="135" t="s">
        <v>20</v>
      </c>
      <c r="E10497" s="188" t="s">
        <v>20</v>
      </c>
      <c r="F10497" s="135" t="s">
        <v>20</v>
      </c>
      <c r="G10497" s="135" t="s">
        <v>20</v>
      </c>
      <c r="H10497" s="135" t="s">
        <v>20</v>
      </c>
      <c r="I10497" s="135" t="s">
        <v>20</v>
      </c>
      <c r="J10497" s="136">
        <v>0.75</v>
      </c>
      <c r="K10497" s="136">
        <v>1.2</v>
      </c>
      <c r="L10497" s="136">
        <v>1.1000000000000001</v>
      </c>
      <c r="M10497" s="137" t="str">
        <f t="shared" si="163"/>
        <v>P</v>
      </c>
      <c r="N10497" s="174" t="s">
        <v>10681</v>
      </c>
      <c r="O10497" s="149" t="s">
        <v>1562</v>
      </c>
      <c r="P10497" s="149" t="s">
        <v>9399</v>
      </c>
      <c r="Q10497" s="150" t="s">
        <v>10519</v>
      </c>
      <c r="R10497" s="189">
        <v>9.4925373134328357</v>
      </c>
    </row>
    <row r="10498" spans="1:18" x14ac:dyDescent="0.25">
      <c r="A10498" s="132">
        <v>1095154</v>
      </c>
      <c r="B10498" s="145" t="s">
        <v>8325</v>
      </c>
      <c r="C10498" s="132">
        <v>6</v>
      </c>
      <c r="D10498" s="132">
        <v>721</v>
      </c>
      <c r="E10498" s="186" t="s">
        <v>21</v>
      </c>
      <c r="F10498" s="132">
        <v>824</v>
      </c>
      <c r="G10498" s="132" t="s">
        <v>20</v>
      </c>
      <c r="H10498" s="132">
        <v>45</v>
      </c>
      <c r="I10498" s="132">
        <v>1</v>
      </c>
      <c r="J10498" s="133">
        <v>1.2</v>
      </c>
      <c r="K10498" s="133">
        <v>0.9</v>
      </c>
      <c r="L10498" s="133">
        <v>1.68</v>
      </c>
      <c r="M10498" s="134" t="str">
        <f t="shared" ref="M10498:M10561" si="164">HYPERLINK(CONCATENATE("T:\Distribution Centre\RDC Department Shared\Cubiscan photos","\",A10498,"-pac.jpg"),"P")</f>
        <v>P</v>
      </c>
      <c r="N10498" s="171" t="s">
        <v>10681</v>
      </c>
      <c r="O10498" s="146" t="s">
        <v>1506</v>
      </c>
      <c r="P10498" s="146" t="s">
        <v>10455</v>
      </c>
      <c r="Q10498" s="147" t="s">
        <v>10519</v>
      </c>
      <c r="R10498" s="187">
        <v>3.12</v>
      </c>
    </row>
    <row r="10499" spans="1:18" x14ac:dyDescent="0.25">
      <c r="A10499" s="135">
        <v>1095155</v>
      </c>
      <c r="B10499" s="148" t="s">
        <v>8326</v>
      </c>
      <c r="C10499" s="135">
        <v>6</v>
      </c>
      <c r="D10499" s="135">
        <v>721</v>
      </c>
      <c r="E10499" s="188" t="s">
        <v>21</v>
      </c>
      <c r="F10499" s="135">
        <v>824</v>
      </c>
      <c r="G10499" s="135" t="s">
        <v>20</v>
      </c>
      <c r="H10499" s="135">
        <v>45</v>
      </c>
      <c r="I10499" s="135">
        <v>1</v>
      </c>
      <c r="J10499" s="136">
        <v>1.28</v>
      </c>
      <c r="K10499" s="136">
        <v>0.84</v>
      </c>
      <c r="L10499" s="136">
        <v>1.69</v>
      </c>
      <c r="M10499" s="137" t="str">
        <f t="shared" si="164"/>
        <v>P</v>
      </c>
      <c r="N10499" s="172" t="s">
        <v>10681</v>
      </c>
      <c r="O10499" s="149" t="s">
        <v>1506</v>
      </c>
      <c r="P10499" s="149" t="s">
        <v>10455</v>
      </c>
      <c r="Q10499" s="150" t="s">
        <v>10519</v>
      </c>
      <c r="R10499" s="189">
        <v>3.12</v>
      </c>
    </row>
    <row r="10500" spans="1:18" x14ac:dyDescent="0.25">
      <c r="A10500" s="132">
        <v>1095156</v>
      </c>
      <c r="B10500" s="145" t="s">
        <v>8327</v>
      </c>
      <c r="C10500" s="132">
        <v>6</v>
      </c>
      <c r="D10500" s="132" t="s">
        <v>20</v>
      </c>
      <c r="E10500" s="186" t="s">
        <v>20</v>
      </c>
      <c r="F10500" s="132" t="s">
        <v>20</v>
      </c>
      <c r="G10500" s="132" t="s">
        <v>20</v>
      </c>
      <c r="H10500" s="132" t="s">
        <v>20</v>
      </c>
      <c r="I10500" s="132" t="s">
        <v>20</v>
      </c>
      <c r="J10500" s="133">
        <v>0.75</v>
      </c>
      <c r="K10500" s="133">
        <v>1.2</v>
      </c>
      <c r="L10500" s="133">
        <v>1.2</v>
      </c>
      <c r="M10500" s="134" t="str">
        <f t="shared" si="164"/>
        <v>P</v>
      </c>
      <c r="N10500" s="173" t="s">
        <v>10681</v>
      </c>
      <c r="O10500" s="146" t="s">
        <v>1562</v>
      </c>
      <c r="P10500" s="146" t="s">
        <v>9399</v>
      </c>
      <c r="Q10500" s="147" t="s">
        <v>10519</v>
      </c>
      <c r="R10500" s="187">
        <v>9.7164179104477597</v>
      </c>
    </row>
    <row r="10501" spans="1:18" x14ac:dyDescent="0.25">
      <c r="A10501" s="135">
        <v>1095157</v>
      </c>
      <c r="B10501" s="148" t="s">
        <v>7160</v>
      </c>
      <c r="C10501" s="135">
        <v>24</v>
      </c>
      <c r="D10501" s="135" t="s">
        <v>20</v>
      </c>
      <c r="E10501" s="188" t="s">
        <v>20</v>
      </c>
      <c r="F10501" s="135" t="s">
        <v>20</v>
      </c>
      <c r="G10501" s="135" t="s">
        <v>20</v>
      </c>
      <c r="H10501" s="135" t="s">
        <v>20</v>
      </c>
      <c r="I10501" s="135" t="s">
        <v>20</v>
      </c>
      <c r="J10501" s="136">
        <v>1.68</v>
      </c>
      <c r="K10501" s="136">
        <v>1.25</v>
      </c>
      <c r="L10501" s="136">
        <v>0.82</v>
      </c>
      <c r="M10501" s="137" t="str">
        <f t="shared" si="164"/>
        <v>P</v>
      </c>
      <c r="N10501" s="172" t="s">
        <v>10682</v>
      </c>
      <c r="O10501" s="149" t="s">
        <v>1506</v>
      </c>
      <c r="P10501" s="149" t="s">
        <v>10455</v>
      </c>
      <c r="Q10501" s="150" t="s">
        <v>10519</v>
      </c>
      <c r="R10501" s="189">
        <v>12.24</v>
      </c>
    </row>
    <row r="10502" spans="1:18" x14ac:dyDescent="0.25">
      <c r="A10502" s="132">
        <v>1095159</v>
      </c>
      <c r="B10502" s="145" t="s">
        <v>8328</v>
      </c>
      <c r="C10502" s="132">
        <v>1</v>
      </c>
      <c r="D10502" s="132">
        <v>1</v>
      </c>
      <c r="E10502" s="186" t="s">
        <v>21</v>
      </c>
      <c r="F10502" s="132" t="s">
        <v>21</v>
      </c>
      <c r="G10502" s="132" t="s">
        <v>21</v>
      </c>
      <c r="H10502" s="132" t="s">
        <v>21</v>
      </c>
      <c r="I10502" s="132" t="s">
        <v>21</v>
      </c>
      <c r="J10502" s="133">
        <v>8.4</v>
      </c>
      <c r="K10502" s="133">
        <v>8.4</v>
      </c>
      <c r="L10502" s="133">
        <v>8.3000000000000007</v>
      </c>
      <c r="M10502" s="134" t="str">
        <f t="shared" si="164"/>
        <v>P</v>
      </c>
      <c r="N10502" s="171" t="s">
        <v>10682</v>
      </c>
      <c r="O10502" s="146" t="s">
        <v>1506</v>
      </c>
      <c r="P10502" s="146" t="s">
        <v>9530</v>
      </c>
      <c r="Q10502" s="147" t="s">
        <v>10519</v>
      </c>
      <c r="R10502" s="187">
        <v>894.19</v>
      </c>
    </row>
    <row r="10503" spans="1:18" x14ac:dyDescent="0.25">
      <c r="A10503" s="135">
        <v>1095177</v>
      </c>
      <c r="B10503" s="148" t="s">
        <v>8329</v>
      </c>
      <c r="C10503" s="135">
        <v>12</v>
      </c>
      <c r="D10503" s="135" t="s">
        <v>20</v>
      </c>
      <c r="E10503" s="188" t="s">
        <v>21</v>
      </c>
      <c r="F10503" s="135">
        <v>2100</v>
      </c>
      <c r="G10503" s="135" t="s">
        <v>20</v>
      </c>
      <c r="H10503" s="135">
        <v>30</v>
      </c>
      <c r="I10503" s="135">
        <v>3</v>
      </c>
      <c r="J10503" s="136">
        <v>1.89</v>
      </c>
      <c r="K10503" s="136">
        <v>1.18</v>
      </c>
      <c r="L10503" s="136">
        <v>0.38</v>
      </c>
      <c r="M10503" s="137" t="str">
        <f t="shared" si="164"/>
        <v>P</v>
      </c>
      <c r="N10503" s="174" t="s">
        <v>10681</v>
      </c>
      <c r="O10503" s="149" t="s">
        <v>1506</v>
      </c>
      <c r="P10503" s="149" t="s">
        <v>9409</v>
      </c>
      <c r="Q10503" s="150" t="s">
        <v>10519</v>
      </c>
      <c r="R10503" s="189">
        <v>3.3600000000000003</v>
      </c>
    </row>
    <row r="10504" spans="1:18" x14ac:dyDescent="0.25">
      <c r="A10504" s="132">
        <v>1095186</v>
      </c>
      <c r="B10504" s="145" t="s">
        <v>8330</v>
      </c>
      <c r="C10504" s="132">
        <v>1</v>
      </c>
      <c r="D10504" s="132">
        <v>327</v>
      </c>
      <c r="E10504" s="186">
        <v>200</v>
      </c>
      <c r="F10504" s="132">
        <v>8000</v>
      </c>
      <c r="G10504" s="132" t="s">
        <v>21</v>
      </c>
      <c r="H10504" s="132">
        <v>1000</v>
      </c>
      <c r="I10504" s="132">
        <v>1</v>
      </c>
      <c r="J10504" s="133">
        <v>0.8</v>
      </c>
      <c r="K10504" s="133">
        <v>0.9</v>
      </c>
      <c r="L10504" s="133">
        <v>0.28000000000000003</v>
      </c>
      <c r="M10504" s="134" t="str">
        <f t="shared" si="164"/>
        <v>P</v>
      </c>
      <c r="N10504" s="173" t="s">
        <v>10682</v>
      </c>
      <c r="O10504" s="146" t="s">
        <v>1506</v>
      </c>
      <c r="P10504" s="146" t="s">
        <v>9426</v>
      </c>
      <c r="Q10504" s="147" t="s">
        <v>10519</v>
      </c>
      <c r="R10504" s="187">
        <v>8.58</v>
      </c>
    </row>
    <row r="10505" spans="1:18" x14ac:dyDescent="0.25">
      <c r="A10505" s="135">
        <v>1095187</v>
      </c>
      <c r="B10505" s="148" t="s">
        <v>885</v>
      </c>
      <c r="C10505" s="135">
        <v>1</v>
      </c>
      <c r="D10505" s="135">
        <v>1800</v>
      </c>
      <c r="E10505" s="188">
        <v>60</v>
      </c>
      <c r="F10505" s="135">
        <v>3000</v>
      </c>
      <c r="G10505" s="135">
        <v>80</v>
      </c>
      <c r="H10505" s="135">
        <v>120</v>
      </c>
      <c r="I10505" s="135">
        <v>1</v>
      </c>
      <c r="J10505" s="136">
        <v>1.4</v>
      </c>
      <c r="K10505" s="136">
        <v>0.86</v>
      </c>
      <c r="L10505" s="136">
        <v>0.5</v>
      </c>
      <c r="M10505" s="137" t="str">
        <f t="shared" si="164"/>
        <v>P</v>
      </c>
      <c r="N10505" s="172" t="s">
        <v>10682</v>
      </c>
      <c r="O10505" s="149" t="s">
        <v>1506</v>
      </c>
      <c r="P10505" s="149" t="s">
        <v>9426</v>
      </c>
      <c r="Q10505" s="150" t="s">
        <v>10519</v>
      </c>
      <c r="R10505" s="189">
        <v>5.13</v>
      </c>
    </row>
    <row r="10506" spans="1:18" x14ac:dyDescent="0.25">
      <c r="A10506" s="132">
        <v>1095190</v>
      </c>
      <c r="B10506" s="145" t="s">
        <v>8331</v>
      </c>
      <c r="C10506" s="132">
        <v>6</v>
      </c>
      <c r="D10506" s="132" t="s">
        <v>20</v>
      </c>
      <c r="E10506" s="186" t="s">
        <v>20</v>
      </c>
      <c r="F10506" s="132" t="s">
        <v>20</v>
      </c>
      <c r="G10506" s="132" t="s">
        <v>20</v>
      </c>
      <c r="H10506" s="132" t="s">
        <v>20</v>
      </c>
      <c r="I10506" s="132" t="s">
        <v>20</v>
      </c>
      <c r="J10506" s="133">
        <v>0.75</v>
      </c>
      <c r="K10506" s="133">
        <v>1.2</v>
      </c>
      <c r="L10506" s="133">
        <v>1.1000000000000001</v>
      </c>
      <c r="M10506" s="134" t="str">
        <f t="shared" si="164"/>
        <v>P</v>
      </c>
      <c r="N10506" s="171" t="s">
        <v>10681</v>
      </c>
      <c r="O10506" s="146" t="s">
        <v>1562</v>
      </c>
      <c r="P10506" s="146" t="s">
        <v>9399</v>
      </c>
      <c r="Q10506" s="147" t="s">
        <v>10519</v>
      </c>
      <c r="R10506" s="187">
        <v>13.432835820895521</v>
      </c>
    </row>
    <row r="10507" spans="1:18" x14ac:dyDescent="0.25">
      <c r="A10507" s="135">
        <v>1095191</v>
      </c>
      <c r="B10507" s="148" t="s">
        <v>8332</v>
      </c>
      <c r="C10507" s="135">
        <v>6</v>
      </c>
      <c r="D10507" s="135" t="s">
        <v>20</v>
      </c>
      <c r="E10507" s="188" t="s">
        <v>20</v>
      </c>
      <c r="F10507" s="135" t="s">
        <v>20</v>
      </c>
      <c r="G10507" s="135" t="s">
        <v>20</v>
      </c>
      <c r="H10507" s="135" t="s">
        <v>20</v>
      </c>
      <c r="I10507" s="135" t="s">
        <v>20</v>
      </c>
      <c r="J10507" s="136">
        <v>1.24</v>
      </c>
      <c r="K10507" s="136">
        <v>0.86</v>
      </c>
      <c r="L10507" s="136">
        <v>1.6</v>
      </c>
      <c r="M10507" s="137" t="str">
        <f t="shared" si="164"/>
        <v>P</v>
      </c>
      <c r="N10507" s="174" t="s">
        <v>10681</v>
      </c>
      <c r="O10507" s="149" t="s">
        <v>1562</v>
      </c>
      <c r="P10507" s="149" t="s">
        <v>9399</v>
      </c>
      <c r="Q10507" s="150" t="s">
        <v>10519</v>
      </c>
      <c r="R10507" s="189">
        <v>11.014925373134329</v>
      </c>
    </row>
    <row r="10508" spans="1:18" x14ac:dyDescent="0.25">
      <c r="A10508" s="132">
        <v>1095193</v>
      </c>
      <c r="B10508" s="145" t="s">
        <v>1084</v>
      </c>
      <c r="C10508" s="132">
        <v>3</v>
      </c>
      <c r="D10508" s="132" t="s">
        <v>20</v>
      </c>
      <c r="E10508" s="186">
        <v>384</v>
      </c>
      <c r="F10508" s="132" t="s">
        <v>20</v>
      </c>
      <c r="G10508" s="132">
        <v>1152</v>
      </c>
      <c r="H10508" s="132">
        <v>1152</v>
      </c>
      <c r="I10508" s="132">
        <v>1</v>
      </c>
      <c r="J10508" s="133">
        <v>0.72</v>
      </c>
      <c r="K10508" s="133">
        <v>0.39</v>
      </c>
      <c r="L10508" s="133">
        <v>0.37</v>
      </c>
      <c r="M10508" s="134" t="str">
        <f t="shared" si="164"/>
        <v>P</v>
      </c>
      <c r="N10508" s="173" t="s">
        <v>10682</v>
      </c>
      <c r="O10508" s="146" t="s">
        <v>1500</v>
      </c>
      <c r="P10508" s="146" t="s">
        <v>9418</v>
      </c>
      <c r="Q10508" s="147" t="s">
        <v>10519</v>
      </c>
      <c r="R10508" s="187">
        <v>0.57000000000000006</v>
      </c>
    </row>
    <row r="10509" spans="1:18" x14ac:dyDescent="0.25">
      <c r="A10509" s="135">
        <v>1095198</v>
      </c>
      <c r="B10509" s="148" t="s">
        <v>8333</v>
      </c>
      <c r="C10509" s="135">
        <v>10</v>
      </c>
      <c r="D10509" s="135">
        <v>360</v>
      </c>
      <c r="E10509" s="188" t="s">
        <v>20</v>
      </c>
      <c r="F10509" s="135" t="s">
        <v>20</v>
      </c>
      <c r="G10509" s="135" t="s">
        <v>21</v>
      </c>
      <c r="H10509" s="135" t="s">
        <v>21</v>
      </c>
      <c r="I10509" s="135" t="s">
        <v>21</v>
      </c>
      <c r="J10509" s="136">
        <v>3.8</v>
      </c>
      <c r="K10509" s="136">
        <v>3.1</v>
      </c>
      <c r="L10509" s="136">
        <v>0.2</v>
      </c>
      <c r="M10509" s="137" t="str">
        <f t="shared" si="164"/>
        <v>P</v>
      </c>
      <c r="N10509" s="172" t="s">
        <v>10682</v>
      </c>
      <c r="O10509" s="149" t="s">
        <v>1506</v>
      </c>
      <c r="P10509" s="149" t="s">
        <v>9460</v>
      </c>
      <c r="Q10509" s="150" t="s">
        <v>10519</v>
      </c>
      <c r="R10509" s="189">
        <v>3.2</v>
      </c>
    </row>
    <row r="10510" spans="1:18" x14ac:dyDescent="0.25">
      <c r="A10510" s="132">
        <v>1095227</v>
      </c>
      <c r="B10510" s="145" t="s">
        <v>8334</v>
      </c>
      <c r="C10510" s="132">
        <v>12</v>
      </c>
      <c r="D10510" s="132">
        <v>518</v>
      </c>
      <c r="E10510" s="186" t="s">
        <v>21</v>
      </c>
      <c r="F10510" s="132">
        <v>666</v>
      </c>
      <c r="G10510" s="132" t="s">
        <v>20</v>
      </c>
      <c r="H10510" s="132">
        <v>30</v>
      </c>
      <c r="I10510" s="132">
        <v>1</v>
      </c>
      <c r="J10510" s="133">
        <v>1.43</v>
      </c>
      <c r="K10510" s="133">
        <v>1.2</v>
      </c>
      <c r="L10510" s="133">
        <v>1.55</v>
      </c>
      <c r="M10510" s="134" t="str">
        <f t="shared" si="164"/>
        <v>P</v>
      </c>
      <c r="N10510" s="173" t="s">
        <v>10681</v>
      </c>
      <c r="O10510" s="146" t="s">
        <v>1506</v>
      </c>
      <c r="P10510" s="146" t="s">
        <v>9398</v>
      </c>
      <c r="Q10510" s="147" t="s">
        <v>10519</v>
      </c>
      <c r="R10510" s="187">
        <v>6.6000000000000005</v>
      </c>
    </row>
    <row r="10511" spans="1:18" x14ac:dyDescent="0.25">
      <c r="A10511" s="135">
        <v>1095228</v>
      </c>
      <c r="B10511" s="148" t="s">
        <v>8335</v>
      </c>
      <c r="C10511" s="135">
        <v>12</v>
      </c>
      <c r="D10511" s="135">
        <v>448</v>
      </c>
      <c r="E10511" s="188" t="s">
        <v>21</v>
      </c>
      <c r="F10511" s="135">
        <v>512</v>
      </c>
      <c r="G10511" s="135" t="s">
        <v>20</v>
      </c>
      <c r="H10511" s="135">
        <v>13</v>
      </c>
      <c r="I10511" s="135">
        <v>3</v>
      </c>
      <c r="J10511" s="136">
        <v>2.13</v>
      </c>
      <c r="K10511" s="136">
        <v>1.51</v>
      </c>
      <c r="L10511" s="136">
        <v>0.83</v>
      </c>
      <c r="M10511" s="137" t="str">
        <f t="shared" si="164"/>
        <v>P</v>
      </c>
      <c r="N10511" s="174" t="s">
        <v>10681</v>
      </c>
      <c r="O10511" s="149" t="s">
        <v>1506</v>
      </c>
      <c r="P10511" s="149" t="s">
        <v>9409</v>
      </c>
      <c r="Q10511" s="150" t="s">
        <v>10519</v>
      </c>
      <c r="R10511" s="189">
        <v>5.28</v>
      </c>
    </row>
    <row r="10512" spans="1:18" x14ac:dyDescent="0.25">
      <c r="A10512" s="132">
        <v>1095237</v>
      </c>
      <c r="B10512" s="145" t="s">
        <v>8336</v>
      </c>
      <c r="C10512" s="132">
        <v>5</v>
      </c>
      <c r="D10512" s="132">
        <v>750</v>
      </c>
      <c r="E10512" s="186" t="s">
        <v>21</v>
      </c>
      <c r="F10512" s="132">
        <v>1287</v>
      </c>
      <c r="G10512" s="132" t="s">
        <v>21</v>
      </c>
      <c r="H10512" s="132" t="s">
        <v>21</v>
      </c>
      <c r="I10512" s="132" t="s">
        <v>21</v>
      </c>
      <c r="J10512" s="133">
        <v>5.96</v>
      </c>
      <c r="K10512" s="133">
        <v>0.46</v>
      </c>
      <c r="L10512" s="133">
        <v>0.3</v>
      </c>
      <c r="M10512" s="134" t="str">
        <f t="shared" si="164"/>
        <v>P</v>
      </c>
      <c r="N10512" s="173" t="s">
        <v>10682</v>
      </c>
      <c r="O10512" s="146" t="s">
        <v>1506</v>
      </c>
      <c r="P10512" s="146" t="s">
        <v>9401</v>
      </c>
      <c r="Q10512" s="147" t="s">
        <v>10519</v>
      </c>
      <c r="R10512" s="187">
        <v>3.95</v>
      </c>
    </row>
    <row r="10513" spans="1:18" x14ac:dyDescent="0.25">
      <c r="A10513" s="135">
        <v>1095346</v>
      </c>
      <c r="B10513" s="148" t="s">
        <v>8337</v>
      </c>
      <c r="C10513" s="135">
        <v>6</v>
      </c>
      <c r="D10513" s="135">
        <v>1156</v>
      </c>
      <c r="E10513" s="188" t="s">
        <v>21</v>
      </c>
      <c r="F10513" s="135">
        <v>1598</v>
      </c>
      <c r="G10513" s="135">
        <v>12</v>
      </c>
      <c r="H10513" s="135">
        <v>15</v>
      </c>
      <c r="I10513" s="135">
        <v>6</v>
      </c>
      <c r="J10513" s="136">
        <v>2.2000000000000002</v>
      </c>
      <c r="K10513" s="136">
        <v>1.49</v>
      </c>
      <c r="L10513" s="136">
        <v>0.35</v>
      </c>
      <c r="M10513" s="137" t="str">
        <f t="shared" si="164"/>
        <v>P</v>
      </c>
      <c r="N10513" s="174" t="s">
        <v>10681</v>
      </c>
      <c r="O10513" s="149" t="s">
        <v>1555</v>
      </c>
      <c r="P10513" s="149" t="s">
        <v>9429</v>
      </c>
      <c r="Q10513" s="150" t="s">
        <v>10519</v>
      </c>
      <c r="R10513" s="189">
        <v>2.46</v>
      </c>
    </row>
    <row r="10514" spans="1:18" x14ac:dyDescent="0.25">
      <c r="A10514" s="132">
        <v>1095347</v>
      </c>
      <c r="B10514" s="145" t="s">
        <v>8338</v>
      </c>
      <c r="C10514" s="132">
        <v>6</v>
      </c>
      <c r="D10514" s="132">
        <v>1156</v>
      </c>
      <c r="E10514" s="186" t="s">
        <v>21</v>
      </c>
      <c r="F10514" s="132">
        <v>1598</v>
      </c>
      <c r="G10514" s="132">
        <v>12</v>
      </c>
      <c r="H10514" s="132">
        <v>15</v>
      </c>
      <c r="I10514" s="132">
        <v>6</v>
      </c>
      <c r="J10514" s="133">
        <v>2.2000000000000002</v>
      </c>
      <c r="K10514" s="133">
        <v>1.49</v>
      </c>
      <c r="L10514" s="133">
        <v>0.35</v>
      </c>
      <c r="M10514" s="134" t="str">
        <f t="shared" si="164"/>
        <v>P</v>
      </c>
      <c r="N10514" s="173" t="s">
        <v>10681</v>
      </c>
      <c r="O10514" s="146" t="s">
        <v>1555</v>
      </c>
      <c r="P10514" s="146" t="s">
        <v>9429</v>
      </c>
      <c r="Q10514" s="147" t="s">
        <v>10519</v>
      </c>
      <c r="R10514" s="187">
        <v>2.2800000000000002</v>
      </c>
    </row>
    <row r="10515" spans="1:18" x14ac:dyDescent="0.25">
      <c r="A10515" s="135">
        <v>1095348</v>
      </c>
      <c r="B10515" s="148" t="s">
        <v>8339</v>
      </c>
      <c r="C10515" s="135">
        <v>6</v>
      </c>
      <c r="D10515" s="135">
        <v>1156</v>
      </c>
      <c r="E10515" s="188" t="s">
        <v>21</v>
      </c>
      <c r="F10515" s="135">
        <v>1598</v>
      </c>
      <c r="G10515" s="135">
        <v>12</v>
      </c>
      <c r="H10515" s="135">
        <v>15</v>
      </c>
      <c r="I10515" s="135">
        <v>6</v>
      </c>
      <c r="J10515" s="136">
        <v>2.2000000000000002</v>
      </c>
      <c r="K10515" s="136">
        <v>1.49</v>
      </c>
      <c r="L10515" s="136">
        <v>0.35</v>
      </c>
      <c r="M10515" s="137" t="str">
        <f t="shared" si="164"/>
        <v>P</v>
      </c>
      <c r="N10515" s="174" t="s">
        <v>10681</v>
      </c>
      <c r="O10515" s="149" t="s">
        <v>1555</v>
      </c>
      <c r="P10515" s="149" t="s">
        <v>9429</v>
      </c>
      <c r="Q10515" s="150" t="s">
        <v>10519</v>
      </c>
      <c r="R10515" s="189">
        <v>2.46</v>
      </c>
    </row>
    <row r="10516" spans="1:18" x14ac:dyDescent="0.25">
      <c r="A10516" s="132">
        <v>1095349</v>
      </c>
      <c r="B10516" s="145" t="s">
        <v>8340</v>
      </c>
      <c r="C10516" s="132">
        <v>6</v>
      </c>
      <c r="D10516" s="132">
        <v>1156</v>
      </c>
      <c r="E10516" s="186" t="s">
        <v>21</v>
      </c>
      <c r="F10516" s="132">
        <v>1598</v>
      </c>
      <c r="G10516" s="132">
        <v>12</v>
      </c>
      <c r="H10516" s="132">
        <v>15</v>
      </c>
      <c r="I10516" s="132">
        <v>6</v>
      </c>
      <c r="J10516" s="133">
        <v>2.2000000000000002</v>
      </c>
      <c r="K10516" s="133">
        <v>1.49</v>
      </c>
      <c r="L10516" s="133">
        <v>0.35</v>
      </c>
      <c r="M10516" s="134" t="str">
        <f t="shared" si="164"/>
        <v>P</v>
      </c>
      <c r="N10516" s="173" t="s">
        <v>10681</v>
      </c>
      <c r="O10516" s="146" t="s">
        <v>1555</v>
      </c>
      <c r="P10516" s="146" t="s">
        <v>9429</v>
      </c>
      <c r="Q10516" s="147" t="s">
        <v>10519</v>
      </c>
      <c r="R10516" s="187">
        <v>2.64</v>
      </c>
    </row>
    <row r="10517" spans="1:18" x14ac:dyDescent="0.25">
      <c r="A10517" s="135">
        <v>1095350</v>
      </c>
      <c r="B10517" s="148" t="s">
        <v>8341</v>
      </c>
      <c r="C10517" s="135">
        <v>6</v>
      </c>
      <c r="D10517" s="135">
        <v>1156</v>
      </c>
      <c r="E10517" s="188" t="s">
        <v>21</v>
      </c>
      <c r="F10517" s="135">
        <v>1598</v>
      </c>
      <c r="G10517" s="135">
        <v>12</v>
      </c>
      <c r="H10517" s="135">
        <v>15</v>
      </c>
      <c r="I10517" s="135">
        <v>6</v>
      </c>
      <c r="J10517" s="136">
        <v>2.2000000000000002</v>
      </c>
      <c r="K10517" s="136">
        <v>1.49</v>
      </c>
      <c r="L10517" s="136">
        <v>0.35</v>
      </c>
      <c r="M10517" s="137" t="str">
        <f t="shared" si="164"/>
        <v>P</v>
      </c>
      <c r="N10517" s="174" t="s">
        <v>10681</v>
      </c>
      <c r="O10517" s="149" t="s">
        <v>1555</v>
      </c>
      <c r="P10517" s="149" t="s">
        <v>9429</v>
      </c>
      <c r="Q10517" s="150" t="s">
        <v>10519</v>
      </c>
      <c r="R10517" s="189">
        <v>2.4000000000000004</v>
      </c>
    </row>
    <row r="10518" spans="1:18" x14ac:dyDescent="0.25">
      <c r="A10518" s="132">
        <v>1095351</v>
      </c>
      <c r="B10518" s="145" t="s">
        <v>8342</v>
      </c>
      <c r="C10518" s="132">
        <v>6</v>
      </c>
      <c r="D10518" s="132">
        <v>1156</v>
      </c>
      <c r="E10518" s="186" t="s">
        <v>21</v>
      </c>
      <c r="F10518" s="132">
        <v>1598</v>
      </c>
      <c r="G10518" s="132">
        <v>12</v>
      </c>
      <c r="H10518" s="132">
        <v>15</v>
      </c>
      <c r="I10518" s="132">
        <v>6</v>
      </c>
      <c r="J10518" s="133">
        <v>2.2000000000000002</v>
      </c>
      <c r="K10518" s="133">
        <v>1.49</v>
      </c>
      <c r="L10518" s="133">
        <v>0.35</v>
      </c>
      <c r="M10518" s="134" t="str">
        <f t="shared" si="164"/>
        <v>P</v>
      </c>
      <c r="N10518" s="173" t="s">
        <v>10681</v>
      </c>
      <c r="O10518" s="146" t="s">
        <v>1555</v>
      </c>
      <c r="P10518" s="146" t="s">
        <v>9429</v>
      </c>
      <c r="Q10518" s="147" t="s">
        <v>10519</v>
      </c>
      <c r="R10518" s="187">
        <v>2.2800000000000002</v>
      </c>
    </row>
    <row r="10519" spans="1:18" x14ac:dyDescent="0.25">
      <c r="A10519" s="135">
        <v>1095353</v>
      </c>
      <c r="B10519" s="148" t="s">
        <v>8343</v>
      </c>
      <c r="C10519" s="135">
        <v>6</v>
      </c>
      <c r="D10519" s="135">
        <v>1156</v>
      </c>
      <c r="E10519" s="188" t="s">
        <v>21</v>
      </c>
      <c r="F10519" s="135">
        <v>1598</v>
      </c>
      <c r="G10519" s="135">
        <v>12</v>
      </c>
      <c r="H10519" s="135">
        <v>15</v>
      </c>
      <c r="I10519" s="135">
        <v>6</v>
      </c>
      <c r="J10519" s="136">
        <v>2.2000000000000002</v>
      </c>
      <c r="K10519" s="136">
        <v>1.49</v>
      </c>
      <c r="L10519" s="136">
        <v>0.35</v>
      </c>
      <c r="M10519" s="137" t="str">
        <f t="shared" si="164"/>
        <v>P</v>
      </c>
      <c r="N10519" s="174" t="s">
        <v>10681</v>
      </c>
      <c r="O10519" s="149" t="s">
        <v>1555</v>
      </c>
      <c r="P10519" s="149" t="s">
        <v>9429</v>
      </c>
      <c r="Q10519" s="150" t="s">
        <v>10519</v>
      </c>
      <c r="R10519" s="189">
        <v>2.34</v>
      </c>
    </row>
    <row r="10520" spans="1:18" x14ac:dyDescent="0.25">
      <c r="A10520" s="132">
        <v>1095356</v>
      </c>
      <c r="B10520" s="145" t="s">
        <v>1748</v>
      </c>
      <c r="C10520" s="132">
        <v>6</v>
      </c>
      <c r="D10520" s="132">
        <v>432</v>
      </c>
      <c r="E10520" s="186" t="s">
        <v>21</v>
      </c>
      <c r="F10520" s="132">
        <v>560</v>
      </c>
      <c r="G10520" s="132">
        <v>5</v>
      </c>
      <c r="H10520" s="132">
        <v>6</v>
      </c>
      <c r="I10520" s="132">
        <v>5</v>
      </c>
      <c r="J10520" s="133">
        <v>3.28</v>
      </c>
      <c r="K10520" s="133">
        <v>2.16</v>
      </c>
      <c r="L10520" s="133">
        <v>0.55000000000000004</v>
      </c>
      <c r="M10520" s="134" t="str">
        <f t="shared" si="164"/>
        <v>P</v>
      </c>
      <c r="N10520" s="173" t="s">
        <v>10681</v>
      </c>
      <c r="O10520" s="146" t="s">
        <v>1555</v>
      </c>
      <c r="P10520" s="146" t="s">
        <v>9429</v>
      </c>
      <c r="Q10520" s="147" t="s">
        <v>10519</v>
      </c>
      <c r="R10520" s="187">
        <v>6.8999999999999995</v>
      </c>
    </row>
    <row r="10521" spans="1:18" x14ac:dyDescent="0.25">
      <c r="A10521" s="135">
        <v>1095357</v>
      </c>
      <c r="B10521" s="148" t="s">
        <v>8343</v>
      </c>
      <c r="C10521" s="135">
        <v>48</v>
      </c>
      <c r="D10521" s="135">
        <v>132</v>
      </c>
      <c r="E10521" s="188" t="s">
        <v>21</v>
      </c>
      <c r="F10521" s="135">
        <v>168</v>
      </c>
      <c r="G10521" s="135">
        <v>5</v>
      </c>
      <c r="H10521" s="135">
        <v>6</v>
      </c>
      <c r="I10521" s="135">
        <v>2</v>
      </c>
      <c r="J10521" s="136">
        <v>2.9</v>
      </c>
      <c r="K10521" s="136">
        <v>2.9</v>
      </c>
      <c r="L10521" s="136">
        <v>0.93</v>
      </c>
      <c r="M10521" s="137" t="str">
        <f t="shared" si="164"/>
        <v>P</v>
      </c>
      <c r="N10521" s="174" t="s">
        <v>10681</v>
      </c>
      <c r="O10521" s="149" t="s">
        <v>1555</v>
      </c>
      <c r="P10521" s="149" t="s">
        <v>9429</v>
      </c>
      <c r="Q10521" s="150" t="s">
        <v>10519</v>
      </c>
      <c r="R10521" s="189">
        <v>18.72</v>
      </c>
    </row>
    <row r="10522" spans="1:18" x14ac:dyDescent="0.25">
      <c r="A10522" s="132">
        <v>1095360</v>
      </c>
      <c r="B10522" s="145" t="s">
        <v>1588</v>
      </c>
      <c r="C10522" s="132">
        <v>6</v>
      </c>
      <c r="D10522" s="132" t="s">
        <v>20</v>
      </c>
      <c r="E10522" s="186" t="s">
        <v>21</v>
      </c>
      <c r="F10522" s="132" t="s">
        <v>20</v>
      </c>
      <c r="G10522" s="132">
        <v>5</v>
      </c>
      <c r="H10522" s="132">
        <v>6</v>
      </c>
      <c r="I10522" s="132">
        <v>5</v>
      </c>
      <c r="J10522" s="133">
        <v>3.28</v>
      </c>
      <c r="K10522" s="133">
        <v>2.09</v>
      </c>
      <c r="L10522" s="133">
        <v>0.51</v>
      </c>
      <c r="M10522" s="134" t="str">
        <f t="shared" si="164"/>
        <v>P</v>
      </c>
      <c r="N10522" s="173" t="s">
        <v>10681</v>
      </c>
      <c r="O10522" s="146" t="s">
        <v>1555</v>
      </c>
      <c r="P10522" s="146" t="s">
        <v>9429</v>
      </c>
      <c r="Q10522" s="147" t="s">
        <v>10519</v>
      </c>
      <c r="R10522" s="187">
        <v>7.5</v>
      </c>
    </row>
    <row r="10523" spans="1:18" x14ac:dyDescent="0.25">
      <c r="A10523" s="135">
        <v>1095361</v>
      </c>
      <c r="B10523" s="148" t="s">
        <v>8342</v>
      </c>
      <c r="C10523" s="135">
        <v>48</v>
      </c>
      <c r="D10523" s="135">
        <v>132</v>
      </c>
      <c r="E10523" s="188" t="s">
        <v>21</v>
      </c>
      <c r="F10523" s="135">
        <v>168</v>
      </c>
      <c r="G10523" s="135">
        <v>5</v>
      </c>
      <c r="H10523" s="135">
        <v>6</v>
      </c>
      <c r="I10523" s="135">
        <v>2</v>
      </c>
      <c r="J10523" s="136">
        <v>2.83</v>
      </c>
      <c r="K10523" s="136">
        <v>2.9</v>
      </c>
      <c r="L10523" s="136">
        <v>0.94</v>
      </c>
      <c r="M10523" s="137" t="str">
        <f t="shared" si="164"/>
        <v>P</v>
      </c>
      <c r="N10523" s="174" t="s">
        <v>10681</v>
      </c>
      <c r="O10523" s="149" t="s">
        <v>1555</v>
      </c>
      <c r="P10523" s="149" t="s">
        <v>9429</v>
      </c>
      <c r="Q10523" s="150" t="s">
        <v>10519</v>
      </c>
      <c r="R10523" s="189">
        <v>20.16</v>
      </c>
    </row>
    <row r="10524" spans="1:18" x14ac:dyDescent="0.25">
      <c r="A10524" s="132">
        <v>1095362</v>
      </c>
      <c r="B10524" s="145" t="s">
        <v>8341</v>
      </c>
      <c r="C10524" s="132">
        <v>48</v>
      </c>
      <c r="D10524" s="132">
        <v>98</v>
      </c>
      <c r="E10524" s="186" t="s">
        <v>21</v>
      </c>
      <c r="F10524" s="132">
        <v>126</v>
      </c>
      <c r="G10524" s="132">
        <v>5</v>
      </c>
      <c r="H10524" s="132">
        <v>6</v>
      </c>
      <c r="I10524" s="132">
        <v>2</v>
      </c>
      <c r="J10524" s="133">
        <v>2.9</v>
      </c>
      <c r="K10524" s="133">
        <v>2.9</v>
      </c>
      <c r="L10524" s="133">
        <v>1</v>
      </c>
      <c r="M10524" s="134" t="str">
        <f t="shared" si="164"/>
        <v>P</v>
      </c>
      <c r="N10524" s="173" t="s">
        <v>10681</v>
      </c>
      <c r="O10524" s="146" t="s">
        <v>1555</v>
      </c>
      <c r="P10524" s="146" t="s">
        <v>9429</v>
      </c>
      <c r="Q10524" s="147" t="s">
        <v>10519</v>
      </c>
      <c r="R10524" s="187">
        <v>18.72</v>
      </c>
    </row>
    <row r="10525" spans="1:18" x14ac:dyDescent="0.25">
      <c r="A10525" s="135">
        <v>1095363</v>
      </c>
      <c r="B10525" s="148" t="s">
        <v>1589</v>
      </c>
      <c r="C10525" s="135">
        <v>6</v>
      </c>
      <c r="D10525" s="135">
        <v>432</v>
      </c>
      <c r="E10525" s="188" t="s">
        <v>21</v>
      </c>
      <c r="F10525" s="135">
        <v>560</v>
      </c>
      <c r="G10525" s="135">
        <v>5</v>
      </c>
      <c r="H10525" s="135">
        <v>6</v>
      </c>
      <c r="I10525" s="135">
        <v>5</v>
      </c>
      <c r="J10525" s="136">
        <v>3.23</v>
      </c>
      <c r="K10525" s="136">
        <v>2.09</v>
      </c>
      <c r="L10525" s="136">
        <v>0.53</v>
      </c>
      <c r="M10525" s="137" t="str">
        <f t="shared" si="164"/>
        <v>P</v>
      </c>
      <c r="N10525" s="174" t="s">
        <v>10681</v>
      </c>
      <c r="O10525" s="149" t="s">
        <v>1555</v>
      </c>
      <c r="P10525" s="149" t="s">
        <v>9429</v>
      </c>
      <c r="Q10525" s="150" t="s">
        <v>10519</v>
      </c>
      <c r="R10525" s="189">
        <v>6.24</v>
      </c>
    </row>
    <row r="10526" spans="1:18" x14ac:dyDescent="0.25">
      <c r="A10526" s="132">
        <v>1095364</v>
      </c>
      <c r="B10526" s="145" t="s">
        <v>1585</v>
      </c>
      <c r="C10526" s="132">
        <v>6</v>
      </c>
      <c r="D10526" s="132">
        <v>360</v>
      </c>
      <c r="E10526" s="186" t="s">
        <v>21</v>
      </c>
      <c r="F10526" s="132">
        <v>480</v>
      </c>
      <c r="G10526" s="132">
        <v>5</v>
      </c>
      <c r="H10526" s="132">
        <v>6</v>
      </c>
      <c r="I10526" s="132">
        <v>5</v>
      </c>
      <c r="J10526" s="133">
        <v>3.23</v>
      </c>
      <c r="K10526" s="133">
        <v>2.09</v>
      </c>
      <c r="L10526" s="133">
        <v>0.5</v>
      </c>
      <c r="M10526" s="134" t="str">
        <f t="shared" si="164"/>
        <v>P</v>
      </c>
      <c r="N10526" s="173" t="s">
        <v>10681</v>
      </c>
      <c r="O10526" s="146" t="s">
        <v>1555</v>
      </c>
      <c r="P10526" s="146" t="s">
        <v>9429</v>
      </c>
      <c r="Q10526" s="147" t="s">
        <v>10519</v>
      </c>
      <c r="R10526" s="187">
        <v>7.98</v>
      </c>
    </row>
    <row r="10527" spans="1:18" x14ac:dyDescent="0.25">
      <c r="A10527" s="135">
        <v>1095366</v>
      </c>
      <c r="B10527" s="148" t="s">
        <v>8339</v>
      </c>
      <c r="C10527" s="135">
        <v>48</v>
      </c>
      <c r="D10527" s="135">
        <v>132</v>
      </c>
      <c r="E10527" s="188" t="s">
        <v>21</v>
      </c>
      <c r="F10527" s="135">
        <v>168</v>
      </c>
      <c r="G10527" s="135">
        <v>5</v>
      </c>
      <c r="H10527" s="135">
        <v>6</v>
      </c>
      <c r="I10527" s="135">
        <v>2</v>
      </c>
      <c r="J10527" s="136">
        <v>2.9</v>
      </c>
      <c r="K10527" s="136">
        <v>2.88</v>
      </c>
      <c r="L10527" s="136">
        <v>0.98</v>
      </c>
      <c r="M10527" s="137" t="str">
        <f t="shared" si="164"/>
        <v>P</v>
      </c>
      <c r="N10527" s="174" t="s">
        <v>10681</v>
      </c>
      <c r="O10527" s="149" t="s">
        <v>1555</v>
      </c>
      <c r="P10527" s="149" t="s">
        <v>9429</v>
      </c>
      <c r="Q10527" s="150" t="s">
        <v>10519</v>
      </c>
      <c r="R10527" s="189">
        <v>19.200000000000003</v>
      </c>
    </row>
    <row r="10528" spans="1:18" x14ac:dyDescent="0.25">
      <c r="A10528" s="132">
        <v>1095367</v>
      </c>
      <c r="B10528" s="145" t="s">
        <v>1586</v>
      </c>
      <c r="C10528" s="132">
        <v>6</v>
      </c>
      <c r="D10528" s="132">
        <v>360</v>
      </c>
      <c r="E10528" s="186" t="s">
        <v>21</v>
      </c>
      <c r="F10528" s="132">
        <v>480</v>
      </c>
      <c r="G10528" s="132">
        <v>5</v>
      </c>
      <c r="H10528" s="132">
        <v>6</v>
      </c>
      <c r="I10528" s="132">
        <v>5</v>
      </c>
      <c r="J10528" s="133">
        <v>2.1</v>
      </c>
      <c r="K10528" s="133">
        <v>3.2</v>
      </c>
      <c r="L10528" s="133">
        <v>0.51</v>
      </c>
      <c r="M10528" s="134" t="str">
        <f t="shared" si="164"/>
        <v>P</v>
      </c>
      <c r="N10528" s="173" t="s">
        <v>10681</v>
      </c>
      <c r="O10528" s="146" t="s">
        <v>1555</v>
      </c>
      <c r="P10528" s="146" t="s">
        <v>9429</v>
      </c>
      <c r="Q10528" s="147" t="s">
        <v>10519</v>
      </c>
      <c r="R10528" s="187">
        <v>5.82</v>
      </c>
    </row>
    <row r="10529" spans="1:18" x14ac:dyDescent="0.25">
      <c r="A10529" s="135">
        <v>1095368</v>
      </c>
      <c r="B10529" s="148" t="s">
        <v>1583</v>
      </c>
      <c r="C10529" s="135">
        <v>6</v>
      </c>
      <c r="D10529" s="135">
        <v>360</v>
      </c>
      <c r="E10529" s="188" t="s">
        <v>21</v>
      </c>
      <c r="F10529" s="135">
        <v>480</v>
      </c>
      <c r="G10529" s="135">
        <v>5</v>
      </c>
      <c r="H10529" s="135">
        <v>6</v>
      </c>
      <c r="I10529" s="135">
        <v>5</v>
      </c>
      <c r="J10529" s="136">
        <v>2.1</v>
      </c>
      <c r="K10529" s="136">
        <v>3.2</v>
      </c>
      <c r="L10529" s="136">
        <v>0.51</v>
      </c>
      <c r="M10529" s="137" t="str">
        <f t="shared" si="164"/>
        <v>P</v>
      </c>
      <c r="N10529" s="174" t="s">
        <v>10681</v>
      </c>
      <c r="O10529" s="149" t="s">
        <v>1555</v>
      </c>
      <c r="P10529" s="149" t="s">
        <v>9429</v>
      </c>
      <c r="Q10529" s="150" t="s">
        <v>10519</v>
      </c>
      <c r="R10529" s="189">
        <v>6.0600000000000005</v>
      </c>
    </row>
    <row r="10530" spans="1:18" x14ac:dyDescent="0.25">
      <c r="A10530" s="132">
        <v>1095370</v>
      </c>
      <c r="B10530" s="145" t="s">
        <v>8344</v>
      </c>
      <c r="C10530" s="132">
        <v>6</v>
      </c>
      <c r="D10530" s="132">
        <v>1156</v>
      </c>
      <c r="E10530" s="186" t="s">
        <v>21</v>
      </c>
      <c r="F10530" s="132">
        <v>1598</v>
      </c>
      <c r="G10530" s="132">
        <v>12</v>
      </c>
      <c r="H10530" s="132">
        <v>0</v>
      </c>
      <c r="I10530" s="132">
        <v>7</v>
      </c>
      <c r="J10530" s="133">
        <v>1.49</v>
      </c>
      <c r="K10530" s="133">
        <v>2.2000000000000002</v>
      </c>
      <c r="L10530" s="133">
        <v>0.35</v>
      </c>
      <c r="M10530" s="134" t="str">
        <f t="shared" si="164"/>
        <v>P</v>
      </c>
      <c r="N10530" s="173" t="s">
        <v>10681</v>
      </c>
      <c r="O10530" s="146" t="s">
        <v>1555</v>
      </c>
      <c r="P10530" s="146" t="s">
        <v>9429</v>
      </c>
      <c r="Q10530" s="147" t="s">
        <v>10519</v>
      </c>
      <c r="R10530" s="187">
        <v>2.2199999999999998</v>
      </c>
    </row>
    <row r="10531" spans="1:18" x14ac:dyDescent="0.25">
      <c r="A10531" s="135">
        <v>1095371</v>
      </c>
      <c r="B10531" s="148" t="s">
        <v>8338</v>
      </c>
      <c r="C10531" s="135">
        <v>48</v>
      </c>
      <c r="D10531" s="135">
        <v>98</v>
      </c>
      <c r="E10531" s="188" t="s">
        <v>21</v>
      </c>
      <c r="F10531" s="135">
        <v>126</v>
      </c>
      <c r="G10531" s="135">
        <v>5</v>
      </c>
      <c r="H10531" s="135">
        <v>6</v>
      </c>
      <c r="I10531" s="135">
        <v>2</v>
      </c>
      <c r="J10531" s="136">
        <v>2.9</v>
      </c>
      <c r="K10531" s="136">
        <v>2.9</v>
      </c>
      <c r="L10531" s="136">
        <v>0.94</v>
      </c>
      <c r="M10531" s="137" t="str">
        <f t="shared" si="164"/>
        <v>P</v>
      </c>
      <c r="N10531" s="174" t="s">
        <v>10681</v>
      </c>
      <c r="O10531" s="149" t="s">
        <v>1555</v>
      </c>
      <c r="P10531" s="149" t="s">
        <v>9429</v>
      </c>
      <c r="Q10531" s="150" t="s">
        <v>10519</v>
      </c>
      <c r="R10531" s="189">
        <v>19.68</v>
      </c>
    </row>
    <row r="10532" spans="1:18" x14ac:dyDescent="0.25">
      <c r="A10532" s="132">
        <v>1095372</v>
      </c>
      <c r="B10532" s="145" t="s">
        <v>1584</v>
      </c>
      <c r="C10532" s="132">
        <v>6</v>
      </c>
      <c r="D10532" s="132">
        <v>360</v>
      </c>
      <c r="E10532" s="186" t="s">
        <v>21</v>
      </c>
      <c r="F10532" s="132">
        <v>480</v>
      </c>
      <c r="G10532" s="132">
        <v>5</v>
      </c>
      <c r="H10532" s="132">
        <v>6</v>
      </c>
      <c r="I10532" s="132">
        <v>5</v>
      </c>
      <c r="J10532" s="133">
        <v>3.27</v>
      </c>
      <c r="K10532" s="133">
        <v>2.15</v>
      </c>
      <c r="L10532" s="133">
        <v>0.54</v>
      </c>
      <c r="M10532" s="134" t="str">
        <f t="shared" si="164"/>
        <v>P</v>
      </c>
      <c r="N10532" s="173" t="s">
        <v>10681</v>
      </c>
      <c r="O10532" s="146" t="s">
        <v>1555</v>
      </c>
      <c r="P10532" s="146" t="s">
        <v>9429</v>
      </c>
      <c r="Q10532" s="147" t="s">
        <v>10519</v>
      </c>
      <c r="R10532" s="187">
        <v>6.6000000000000005</v>
      </c>
    </row>
    <row r="10533" spans="1:18" x14ac:dyDescent="0.25">
      <c r="A10533" s="135">
        <v>1095373</v>
      </c>
      <c r="B10533" s="148" t="s">
        <v>8155</v>
      </c>
      <c r="C10533" s="135">
        <v>6</v>
      </c>
      <c r="D10533" s="135">
        <v>432</v>
      </c>
      <c r="E10533" s="188" t="s">
        <v>21</v>
      </c>
      <c r="F10533" s="135">
        <v>560</v>
      </c>
      <c r="G10533" s="135">
        <v>5</v>
      </c>
      <c r="H10533" s="135">
        <v>6</v>
      </c>
      <c r="I10533" s="135">
        <v>5</v>
      </c>
      <c r="J10533" s="136">
        <v>3.23</v>
      </c>
      <c r="K10533" s="136">
        <v>2.13</v>
      </c>
      <c r="L10533" s="136">
        <v>0.5</v>
      </c>
      <c r="M10533" s="137" t="str">
        <f t="shared" si="164"/>
        <v>P</v>
      </c>
      <c r="N10533" s="174" t="s">
        <v>10681</v>
      </c>
      <c r="O10533" s="149" t="s">
        <v>1555</v>
      </c>
      <c r="P10533" s="149" t="s">
        <v>9429</v>
      </c>
      <c r="Q10533" s="150" t="s">
        <v>10519</v>
      </c>
      <c r="R10533" s="189">
        <v>6.7799999999999994</v>
      </c>
    </row>
    <row r="10534" spans="1:18" x14ac:dyDescent="0.25">
      <c r="A10534" s="132">
        <v>1095376</v>
      </c>
      <c r="B10534" s="145" t="s">
        <v>8345</v>
      </c>
      <c r="C10534" s="132">
        <v>6</v>
      </c>
      <c r="D10534" s="132">
        <v>1156</v>
      </c>
      <c r="E10534" s="186" t="s">
        <v>21</v>
      </c>
      <c r="F10534" s="132">
        <v>1598</v>
      </c>
      <c r="G10534" s="132">
        <v>12</v>
      </c>
      <c r="H10534" s="132">
        <v>15</v>
      </c>
      <c r="I10534" s="132">
        <v>6</v>
      </c>
      <c r="J10534" s="133">
        <v>2.2000000000000002</v>
      </c>
      <c r="K10534" s="133">
        <v>1.49</v>
      </c>
      <c r="L10534" s="133">
        <v>0.35</v>
      </c>
      <c r="M10534" s="134" t="str">
        <f t="shared" si="164"/>
        <v>P</v>
      </c>
      <c r="N10534" s="171" t="s">
        <v>10681</v>
      </c>
      <c r="O10534" s="146" t="s">
        <v>1555</v>
      </c>
      <c r="P10534" s="146" t="s">
        <v>9429</v>
      </c>
      <c r="Q10534" s="147" t="s">
        <v>10519</v>
      </c>
      <c r="R10534" s="187">
        <v>2.2199999999999998</v>
      </c>
    </row>
    <row r="10535" spans="1:18" x14ac:dyDescent="0.25">
      <c r="A10535" s="135">
        <v>1095377</v>
      </c>
      <c r="B10535" s="148" t="s">
        <v>1590</v>
      </c>
      <c r="C10535" s="135">
        <v>6</v>
      </c>
      <c r="D10535" s="135">
        <v>432</v>
      </c>
      <c r="E10535" s="188" t="s">
        <v>21</v>
      </c>
      <c r="F10535" s="135">
        <v>560</v>
      </c>
      <c r="G10535" s="135">
        <v>5</v>
      </c>
      <c r="H10535" s="135">
        <v>6</v>
      </c>
      <c r="I10535" s="135">
        <v>5</v>
      </c>
      <c r="J10535" s="136">
        <v>3.26</v>
      </c>
      <c r="K10535" s="136">
        <v>2.12</v>
      </c>
      <c r="L10535" s="136">
        <v>0.52</v>
      </c>
      <c r="M10535" s="137" t="str">
        <f t="shared" si="164"/>
        <v>P</v>
      </c>
      <c r="N10535" s="172" t="s">
        <v>10681</v>
      </c>
      <c r="O10535" s="149" t="s">
        <v>1555</v>
      </c>
      <c r="P10535" s="149" t="s">
        <v>9429</v>
      </c>
      <c r="Q10535" s="150" t="s">
        <v>10519</v>
      </c>
      <c r="R10535" s="189">
        <v>5.88</v>
      </c>
    </row>
    <row r="10536" spans="1:18" x14ac:dyDescent="0.25">
      <c r="A10536" s="132">
        <v>1095378</v>
      </c>
      <c r="B10536" s="145" t="s">
        <v>1591</v>
      </c>
      <c r="C10536" s="132">
        <v>12</v>
      </c>
      <c r="D10536" s="132">
        <v>360</v>
      </c>
      <c r="E10536" s="186" t="s">
        <v>21</v>
      </c>
      <c r="F10536" s="132">
        <v>468</v>
      </c>
      <c r="G10536" s="132">
        <v>28</v>
      </c>
      <c r="H10536" s="132">
        <v>32</v>
      </c>
      <c r="I10536" s="132">
        <v>2</v>
      </c>
      <c r="J10536" s="133">
        <v>2.13</v>
      </c>
      <c r="K10536" s="133">
        <v>1.51</v>
      </c>
      <c r="L10536" s="133">
        <v>0.83</v>
      </c>
      <c r="M10536" s="134" t="str">
        <f t="shared" si="164"/>
        <v>P</v>
      </c>
      <c r="N10536" s="173" t="s">
        <v>10681</v>
      </c>
      <c r="O10536" s="146" t="s">
        <v>1506</v>
      </c>
      <c r="P10536" s="146" t="s">
        <v>9409</v>
      </c>
      <c r="Q10536" s="147" t="s">
        <v>10519</v>
      </c>
      <c r="R10536" s="187">
        <v>3.5999999999999996</v>
      </c>
    </row>
    <row r="10537" spans="1:18" x14ac:dyDescent="0.25">
      <c r="A10537" s="135">
        <v>1095379</v>
      </c>
      <c r="B10537" s="148" t="s">
        <v>8346</v>
      </c>
      <c r="C10537" s="135">
        <v>4</v>
      </c>
      <c r="D10537" s="135">
        <v>48</v>
      </c>
      <c r="E10537" s="188" t="s">
        <v>20</v>
      </c>
      <c r="F10537" s="135" t="s">
        <v>20</v>
      </c>
      <c r="G10537" s="135" t="s">
        <v>21</v>
      </c>
      <c r="H10537" s="135" t="s">
        <v>21</v>
      </c>
      <c r="I10537" s="135" t="s">
        <v>21</v>
      </c>
      <c r="J10537" s="136">
        <v>4.4000000000000004</v>
      </c>
      <c r="K10537" s="136">
        <v>3.3</v>
      </c>
      <c r="L10537" s="136">
        <v>1.76</v>
      </c>
      <c r="M10537" s="137" t="str">
        <f t="shared" si="164"/>
        <v>P</v>
      </c>
      <c r="N10537" s="174" t="s">
        <v>10682</v>
      </c>
      <c r="O10537" s="149" t="s">
        <v>1500</v>
      </c>
      <c r="P10537" s="149" t="s">
        <v>9428</v>
      </c>
      <c r="Q10537" s="150" t="s">
        <v>10519</v>
      </c>
      <c r="R10537" s="189">
        <v>8.32</v>
      </c>
    </row>
    <row r="10538" spans="1:18" x14ac:dyDescent="0.25">
      <c r="A10538" s="132">
        <v>1095380</v>
      </c>
      <c r="B10538" s="145" t="s">
        <v>8347</v>
      </c>
      <c r="C10538" s="132">
        <v>4</v>
      </c>
      <c r="D10538" s="132" t="s">
        <v>20</v>
      </c>
      <c r="E10538" s="186" t="s">
        <v>20</v>
      </c>
      <c r="F10538" s="132" t="s">
        <v>20</v>
      </c>
      <c r="G10538" s="132" t="s">
        <v>20</v>
      </c>
      <c r="H10538" s="132" t="s">
        <v>20</v>
      </c>
      <c r="I10538" s="132" t="s">
        <v>20</v>
      </c>
      <c r="J10538" s="133">
        <v>3.5</v>
      </c>
      <c r="K10538" s="133">
        <v>1.2</v>
      </c>
      <c r="L10538" s="133">
        <v>0.04</v>
      </c>
      <c r="M10538" s="134" t="str">
        <f t="shared" si="164"/>
        <v>P</v>
      </c>
      <c r="N10538" s="173" t="s">
        <v>10682</v>
      </c>
      <c r="O10538" s="146" t="s">
        <v>1500</v>
      </c>
      <c r="P10538" s="146" t="s">
        <v>9521</v>
      </c>
      <c r="Q10538" s="147" t="s">
        <v>10519</v>
      </c>
      <c r="R10538" s="187">
        <v>1.04</v>
      </c>
    </row>
    <row r="10539" spans="1:18" x14ac:dyDescent="0.25">
      <c r="A10539" s="135">
        <v>1095424</v>
      </c>
      <c r="B10539" s="148" t="s">
        <v>8348</v>
      </c>
      <c r="C10539" s="135">
        <v>48</v>
      </c>
      <c r="D10539" s="135">
        <v>399</v>
      </c>
      <c r="E10539" s="188" t="s">
        <v>21</v>
      </c>
      <c r="F10539" s="135">
        <v>528</v>
      </c>
      <c r="G10539" s="135" t="s">
        <v>20</v>
      </c>
      <c r="H10539" s="135">
        <v>10</v>
      </c>
      <c r="I10539" s="135">
        <v>4</v>
      </c>
      <c r="J10539" s="136">
        <v>2.7</v>
      </c>
      <c r="K10539" s="136">
        <v>1.95</v>
      </c>
      <c r="L10539" s="136">
        <v>0.63</v>
      </c>
      <c r="M10539" s="137" t="str">
        <f t="shared" si="164"/>
        <v>P</v>
      </c>
      <c r="N10539" s="174" t="s">
        <v>10681</v>
      </c>
      <c r="O10539" s="149" t="s">
        <v>1506</v>
      </c>
      <c r="P10539" s="149" t="s">
        <v>9409</v>
      </c>
      <c r="Q10539" s="150" t="s">
        <v>10519</v>
      </c>
      <c r="R10539" s="189">
        <v>5.76</v>
      </c>
    </row>
    <row r="10540" spans="1:18" x14ac:dyDescent="0.25">
      <c r="A10540" s="132">
        <v>1095428</v>
      </c>
      <c r="B10540" s="145" t="s">
        <v>8349</v>
      </c>
      <c r="C10540" s="132">
        <v>3</v>
      </c>
      <c r="D10540" s="132">
        <v>16000</v>
      </c>
      <c r="E10540" s="186">
        <v>400</v>
      </c>
      <c r="F10540" s="132">
        <v>30000</v>
      </c>
      <c r="G10540" s="132">
        <v>1600</v>
      </c>
      <c r="H10540" s="132">
        <v>2400</v>
      </c>
      <c r="I10540" s="132">
        <v>1</v>
      </c>
      <c r="J10540" s="133">
        <v>0.27</v>
      </c>
      <c r="K10540" s="133">
        <v>0.09</v>
      </c>
      <c r="L10540" s="133">
        <v>1.28</v>
      </c>
      <c r="M10540" s="134" t="str">
        <f t="shared" si="164"/>
        <v>P</v>
      </c>
      <c r="N10540" s="173" t="s">
        <v>10681</v>
      </c>
      <c r="O10540" s="146" t="s">
        <v>1506</v>
      </c>
      <c r="P10540" s="146" t="s">
        <v>9410</v>
      </c>
      <c r="Q10540" s="147" t="s">
        <v>10519</v>
      </c>
      <c r="R10540" s="187">
        <v>0.96</v>
      </c>
    </row>
    <row r="10541" spans="1:18" x14ac:dyDescent="0.25">
      <c r="A10541" s="135">
        <v>1095429</v>
      </c>
      <c r="B10541" s="148" t="s">
        <v>8350</v>
      </c>
      <c r="C10541" s="135">
        <v>3</v>
      </c>
      <c r="D10541" s="135">
        <v>16000</v>
      </c>
      <c r="E10541" s="188">
        <v>400</v>
      </c>
      <c r="F10541" s="135">
        <v>30000</v>
      </c>
      <c r="G10541" s="135">
        <v>1600</v>
      </c>
      <c r="H10541" s="135">
        <v>2400</v>
      </c>
      <c r="I10541" s="135">
        <v>1</v>
      </c>
      <c r="J10541" s="136">
        <v>0.27</v>
      </c>
      <c r="K10541" s="136">
        <v>0.09</v>
      </c>
      <c r="L10541" s="136">
        <v>1.28</v>
      </c>
      <c r="M10541" s="137" t="str">
        <f t="shared" si="164"/>
        <v>P</v>
      </c>
      <c r="N10541" s="172" t="s">
        <v>10681</v>
      </c>
      <c r="O10541" s="149" t="s">
        <v>1506</v>
      </c>
      <c r="P10541" s="149" t="s">
        <v>9410</v>
      </c>
      <c r="Q10541" s="150" t="s">
        <v>10519</v>
      </c>
      <c r="R10541" s="189">
        <v>0.96</v>
      </c>
    </row>
    <row r="10542" spans="1:18" x14ac:dyDescent="0.25">
      <c r="A10542" s="132">
        <v>1095433</v>
      </c>
      <c r="B10542" s="145" t="s">
        <v>8351</v>
      </c>
      <c r="C10542" s="132">
        <v>3</v>
      </c>
      <c r="D10542" s="132">
        <v>3500</v>
      </c>
      <c r="E10542" s="186">
        <v>180</v>
      </c>
      <c r="F10542" s="132">
        <v>12600</v>
      </c>
      <c r="G10542" s="132">
        <v>720</v>
      </c>
      <c r="H10542" s="132">
        <v>900</v>
      </c>
      <c r="I10542" s="132">
        <v>1</v>
      </c>
      <c r="J10542" s="133">
        <v>0.65</v>
      </c>
      <c r="K10542" s="133">
        <v>0.19</v>
      </c>
      <c r="L10542" s="133">
        <v>0.66</v>
      </c>
      <c r="M10542" s="134" t="str">
        <f t="shared" si="164"/>
        <v>P</v>
      </c>
      <c r="N10542" s="173" t="s">
        <v>10681</v>
      </c>
      <c r="O10542" s="146" t="s">
        <v>1607</v>
      </c>
      <c r="P10542" s="146" t="s">
        <v>9559</v>
      </c>
      <c r="Q10542" s="147" t="s">
        <v>10519</v>
      </c>
      <c r="R10542" s="187">
        <v>3.21</v>
      </c>
    </row>
    <row r="10543" spans="1:18" x14ac:dyDescent="0.25">
      <c r="A10543" s="135">
        <v>1095434</v>
      </c>
      <c r="B10543" s="148" t="s">
        <v>8352</v>
      </c>
      <c r="C10543" s="135">
        <v>3</v>
      </c>
      <c r="D10543" s="135">
        <v>3500</v>
      </c>
      <c r="E10543" s="188">
        <v>180</v>
      </c>
      <c r="F10543" s="135">
        <v>12600</v>
      </c>
      <c r="G10543" s="135">
        <v>720</v>
      </c>
      <c r="H10543" s="135">
        <v>900</v>
      </c>
      <c r="I10543" s="135">
        <v>1</v>
      </c>
      <c r="J10543" s="136">
        <v>0.65</v>
      </c>
      <c r="K10543" s="136">
        <v>0.19</v>
      </c>
      <c r="L10543" s="136">
        <v>0.66</v>
      </c>
      <c r="M10543" s="137" t="str">
        <f t="shared" si="164"/>
        <v>P</v>
      </c>
      <c r="N10543" s="174" t="s">
        <v>10681</v>
      </c>
      <c r="O10543" s="149" t="s">
        <v>1607</v>
      </c>
      <c r="P10543" s="149" t="s">
        <v>9559</v>
      </c>
      <c r="Q10543" s="150" t="s">
        <v>10519</v>
      </c>
      <c r="R10543" s="189">
        <v>3.09</v>
      </c>
    </row>
    <row r="10544" spans="1:18" x14ac:dyDescent="0.25">
      <c r="A10544" s="132">
        <v>1095435</v>
      </c>
      <c r="B10544" s="145" t="s">
        <v>1250</v>
      </c>
      <c r="C10544" s="132">
        <v>3</v>
      </c>
      <c r="D10544" s="132">
        <v>1680</v>
      </c>
      <c r="E10544" s="186">
        <v>48</v>
      </c>
      <c r="F10544" s="132">
        <v>2016</v>
      </c>
      <c r="G10544" s="132">
        <v>192</v>
      </c>
      <c r="H10544" s="132" t="s">
        <v>21</v>
      </c>
      <c r="I10544" s="132">
        <v>1</v>
      </c>
      <c r="J10544" s="133">
        <v>1.23</v>
      </c>
      <c r="K10544" s="133">
        <v>0.88</v>
      </c>
      <c r="L10544" s="133">
        <v>0.5</v>
      </c>
      <c r="M10544" s="134" t="str">
        <f t="shared" si="164"/>
        <v>P</v>
      </c>
      <c r="N10544" s="171" t="s">
        <v>10682</v>
      </c>
      <c r="O10544" s="146" t="s">
        <v>1500</v>
      </c>
      <c r="P10544" s="146" t="s">
        <v>9418</v>
      </c>
      <c r="Q10544" s="147" t="s">
        <v>10519</v>
      </c>
      <c r="R10544" s="187">
        <v>6.4499999999999993</v>
      </c>
    </row>
    <row r="10545" spans="1:18" x14ac:dyDescent="0.25">
      <c r="A10545" s="135">
        <v>1095436</v>
      </c>
      <c r="B10545" s="148" t="s">
        <v>8353</v>
      </c>
      <c r="C10545" s="135">
        <v>3</v>
      </c>
      <c r="D10545" s="135">
        <v>540</v>
      </c>
      <c r="E10545" s="188">
        <v>18</v>
      </c>
      <c r="F10545" s="135">
        <v>810</v>
      </c>
      <c r="G10545" s="135" t="s">
        <v>21</v>
      </c>
      <c r="H10545" s="135" t="s">
        <v>21</v>
      </c>
      <c r="I10545" s="135">
        <v>1</v>
      </c>
      <c r="J10545" s="136">
        <v>1.17</v>
      </c>
      <c r="K10545" s="136">
        <v>0.8</v>
      </c>
      <c r="L10545" s="136">
        <v>1.1599999999999999</v>
      </c>
      <c r="M10545" s="137" t="str">
        <f t="shared" si="164"/>
        <v>P</v>
      </c>
      <c r="N10545" s="174" t="s">
        <v>10681</v>
      </c>
      <c r="O10545" s="149" t="s">
        <v>1555</v>
      </c>
      <c r="P10545" s="149" t="s">
        <v>9400</v>
      </c>
      <c r="Q10545" s="150" t="s">
        <v>10519</v>
      </c>
      <c r="R10545" s="189">
        <v>7.74</v>
      </c>
    </row>
    <row r="10546" spans="1:18" x14ac:dyDescent="0.25">
      <c r="A10546" s="132">
        <v>1095437</v>
      </c>
      <c r="B10546" s="145" t="s">
        <v>8354</v>
      </c>
      <c r="C10546" s="132">
        <v>3</v>
      </c>
      <c r="D10546" s="132">
        <v>540</v>
      </c>
      <c r="E10546" s="186">
        <v>18</v>
      </c>
      <c r="F10546" s="132">
        <v>810</v>
      </c>
      <c r="G10546" s="132" t="s">
        <v>21</v>
      </c>
      <c r="H10546" s="132" t="s">
        <v>21</v>
      </c>
      <c r="I10546" s="132">
        <v>1</v>
      </c>
      <c r="J10546" s="133">
        <v>1.17</v>
      </c>
      <c r="K10546" s="133">
        <v>0.79</v>
      </c>
      <c r="L10546" s="133">
        <v>1.22</v>
      </c>
      <c r="M10546" s="134" t="str">
        <f t="shared" si="164"/>
        <v>P</v>
      </c>
      <c r="N10546" s="173" t="s">
        <v>10681</v>
      </c>
      <c r="O10546" s="146" t="s">
        <v>1555</v>
      </c>
      <c r="P10546" s="146" t="s">
        <v>9400</v>
      </c>
      <c r="Q10546" s="147" t="s">
        <v>10519</v>
      </c>
      <c r="R10546" s="187">
        <v>8.01</v>
      </c>
    </row>
    <row r="10547" spans="1:18" x14ac:dyDescent="0.25">
      <c r="A10547" s="135">
        <v>1095439</v>
      </c>
      <c r="B10547" s="148" t="s">
        <v>8355</v>
      </c>
      <c r="C10547" s="135">
        <v>1</v>
      </c>
      <c r="D10547" s="135" t="s">
        <v>20</v>
      </c>
      <c r="E10547" s="188" t="s">
        <v>20</v>
      </c>
      <c r="F10547" s="135" t="s">
        <v>20</v>
      </c>
      <c r="G10547" s="135" t="s">
        <v>20</v>
      </c>
      <c r="H10547" s="135" t="s">
        <v>20</v>
      </c>
      <c r="I10547" s="135" t="s">
        <v>20</v>
      </c>
      <c r="J10547" s="136">
        <v>2.6</v>
      </c>
      <c r="K10547" s="136">
        <v>0</v>
      </c>
      <c r="L10547" s="136">
        <v>1.5</v>
      </c>
      <c r="M10547" s="137" t="str">
        <f t="shared" si="164"/>
        <v>P</v>
      </c>
      <c r="N10547" s="174" t="s">
        <v>10682</v>
      </c>
      <c r="O10547" s="149" t="s">
        <v>1818</v>
      </c>
      <c r="P10547" s="149" t="s">
        <v>9568</v>
      </c>
      <c r="Q10547" s="150" t="s">
        <v>10519</v>
      </c>
      <c r="R10547" s="189">
        <v>3.0338983050847457</v>
      </c>
    </row>
    <row r="10548" spans="1:18" x14ac:dyDescent="0.25">
      <c r="A10548" s="132">
        <v>1095452</v>
      </c>
      <c r="B10548" s="145" t="s">
        <v>8356</v>
      </c>
      <c r="C10548" s="132">
        <v>3</v>
      </c>
      <c r="D10548" s="132">
        <v>4450</v>
      </c>
      <c r="E10548" s="186">
        <v>160</v>
      </c>
      <c r="F10548" s="132">
        <v>9600</v>
      </c>
      <c r="G10548" s="132">
        <v>640</v>
      </c>
      <c r="H10548" s="132">
        <v>800</v>
      </c>
      <c r="I10548" s="132">
        <v>1</v>
      </c>
      <c r="J10548" s="133">
        <v>0.93</v>
      </c>
      <c r="K10548" s="133">
        <v>0.75</v>
      </c>
      <c r="L10548" s="133">
        <v>0.17</v>
      </c>
      <c r="M10548" s="134" t="str">
        <f t="shared" si="164"/>
        <v>P</v>
      </c>
      <c r="N10548" s="173" t="s">
        <v>10681</v>
      </c>
      <c r="O10548" s="146" t="s">
        <v>1555</v>
      </c>
      <c r="P10548" s="146" t="s">
        <v>9400</v>
      </c>
      <c r="Q10548" s="147" t="s">
        <v>10519</v>
      </c>
      <c r="R10548" s="187">
        <v>2.2199999999999998</v>
      </c>
    </row>
    <row r="10549" spans="1:18" x14ac:dyDescent="0.25">
      <c r="A10549" s="135">
        <v>1095453</v>
      </c>
      <c r="B10549" s="148" t="s">
        <v>8357</v>
      </c>
      <c r="C10549" s="135">
        <v>3</v>
      </c>
      <c r="D10549" s="135">
        <v>4450</v>
      </c>
      <c r="E10549" s="188">
        <v>160</v>
      </c>
      <c r="F10549" s="135">
        <v>9600</v>
      </c>
      <c r="G10549" s="135">
        <v>640</v>
      </c>
      <c r="H10549" s="135">
        <v>800</v>
      </c>
      <c r="I10549" s="135">
        <v>1</v>
      </c>
      <c r="J10549" s="136">
        <v>0.75</v>
      </c>
      <c r="K10549" s="136">
        <v>0.19</v>
      </c>
      <c r="L10549" s="136">
        <v>0.95</v>
      </c>
      <c r="M10549" s="137" t="str">
        <f t="shared" si="164"/>
        <v>P</v>
      </c>
      <c r="N10549" s="174" t="s">
        <v>10681</v>
      </c>
      <c r="O10549" s="149" t="s">
        <v>1555</v>
      </c>
      <c r="P10549" s="149" t="s">
        <v>9400</v>
      </c>
      <c r="Q10549" s="150" t="s">
        <v>10519</v>
      </c>
      <c r="R10549" s="189">
        <v>2.16</v>
      </c>
    </row>
    <row r="10550" spans="1:18" x14ac:dyDescent="0.25">
      <c r="A10550" s="132">
        <v>1095454</v>
      </c>
      <c r="B10550" s="145" t="s">
        <v>8358</v>
      </c>
      <c r="C10550" s="132">
        <v>3</v>
      </c>
      <c r="D10550" s="132">
        <v>4450</v>
      </c>
      <c r="E10550" s="186">
        <v>160</v>
      </c>
      <c r="F10550" s="132">
        <v>9600</v>
      </c>
      <c r="G10550" s="132">
        <v>640</v>
      </c>
      <c r="H10550" s="132">
        <v>800</v>
      </c>
      <c r="I10550" s="132">
        <v>1</v>
      </c>
      <c r="J10550" s="133">
        <v>0.93</v>
      </c>
      <c r="K10550" s="133">
        <v>0.71</v>
      </c>
      <c r="L10550" s="133">
        <v>0.19</v>
      </c>
      <c r="M10550" s="134" t="str">
        <f t="shared" si="164"/>
        <v>P</v>
      </c>
      <c r="N10550" s="173" t="s">
        <v>10681</v>
      </c>
      <c r="O10550" s="146" t="s">
        <v>1555</v>
      </c>
      <c r="P10550" s="146" t="s">
        <v>9400</v>
      </c>
      <c r="Q10550" s="147" t="s">
        <v>10519</v>
      </c>
      <c r="R10550" s="187">
        <v>2.25</v>
      </c>
    </row>
    <row r="10551" spans="1:18" x14ac:dyDescent="0.25">
      <c r="A10551" s="135">
        <v>1095455</v>
      </c>
      <c r="B10551" s="148" t="s">
        <v>8359</v>
      </c>
      <c r="C10551" s="135">
        <v>3</v>
      </c>
      <c r="D10551" s="135">
        <v>4450</v>
      </c>
      <c r="E10551" s="188">
        <v>160</v>
      </c>
      <c r="F10551" s="135">
        <v>9600</v>
      </c>
      <c r="G10551" s="135">
        <v>640</v>
      </c>
      <c r="H10551" s="135">
        <v>800</v>
      </c>
      <c r="I10551" s="135">
        <v>1</v>
      </c>
      <c r="J10551" s="136">
        <v>0.75</v>
      </c>
      <c r="K10551" s="136">
        <v>0.19</v>
      </c>
      <c r="L10551" s="136">
        <v>0.95</v>
      </c>
      <c r="M10551" s="137" t="str">
        <f t="shared" si="164"/>
        <v>P</v>
      </c>
      <c r="N10551" s="174" t="s">
        <v>10681</v>
      </c>
      <c r="O10551" s="149" t="s">
        <v>1555</v>
      </c>
      <c r="P10551" s="149" t="s">
        <v>9400</v>
      </c>
      <c r="Q10551" s="150" t="s">
        <v>10519</v>
      </c>
      <c r="R10551" s="189">
        <v>2.4000000000000004</v>
      </c>
    </row>
    <row r="10552" spans="1:18" x14ac:dyDescent="0.25">
      <c r="A10552" s="132">
        <v>1095456</v>
      </c>
      <c r="B10552" s="145" t="s">
        <v>8360</v>
      </c>
      <c r="C10552" s="132">
        <v>3</v>
      </c>
      <c r="D10552" s="132">
        <v>4450</v>
      </c>
      <c r="E10552" s="186">
        <v>160</v>
      </c>
      <c r="F10552" s="132">
        <v>9600</v>
      </c>
      <c r="G10552" s="132">
        <v>640</v>
      </c>
      <c r="H10552" s="132">
        <v>800</v>
      </c>
      <c r="I10552" s="132">
        <v>1</v>
      </c>
      <c r="J10552" s="133">
        <v>0.75</v>
      </c>
      <c r="K10552" s="133">
        <v>0.19</v>
      </c>
      <c r="L10552" s="133">
        <v>0.95</v>
      </c>
      <c r="M10552" s="134" t="str">
        <f t="shared" si="164"/>
        <v>P</v>
      </c>
      <c r="N10552" s="171" t="s">
        <v>10681</v>
      </c>
      <c r="O10552" s="146" t="s">
        <v>1555</v>
      </c>
      <c r="P10552" s="146" t="s">
        <v>9400</v>
      </c>
      <c r="Q10552" s="147" t="s">
        <v>10519</v>
      </c>
      <c r="R10552" s="187">
        <v>2.19</v>
      </c>
    </row>
    <row r="10553" spans="1:18" x14ac:dyDescent="0.25">
      <c r="A10553" s="135">
        <v>1095458</v>
      </c>
      <c r="B10553" s="148" t="s">
        <v>8361</v>
      </c>
      <c r="C10553" s="135">
        <v>3</v>
      </c>
      <c r="D10553" s="135">
        <v>4450</v>
      </c>
      <c r="E10553" s="188">
        <v>160</v>
      </c>
      <c r="F10553" s="135">
        <v>9600</v>
      </c>
      <c r="G10553" s="135">
        <v>640</v>
      </c>
      <c r="H10553" s="135">
        <v>800</v>
      </c>
      <c r="I10553" s="135">
        <v>1</v>
      </c>
      <c r="J10553" s="136">
        <v>0.94</v>
      </c>
      <c r="K10553" s="136">
        <v>0.7</v>
      </c>
      <c r="L10553" s="136">
        <v>0.2</v>
      </c>
      <c r="M10553" s="137" t="str">
        <f t="shared" si="164"/>
        <v>P</v>
      </c>
      <c r="N10553" s="174" t="s">
        <v>10681</v>
      </c>
      <c r="O10553" s="149" t="s">
        <v>1555</v>
      </c>
      <c r="P10553" s="149" t="s">
        <v>9400</v>
      </c>
      <c r="Q10553" s="150" t="s">
        <v>10519</v>
      </c>
      <c r="R10553" s="189">
        <v>2.25</v>
      </c>
    </row>
    <row r="10554" spans="1:18" x14ac:dyDescent="0.25">
      <c r="A10554" s="132">
        <v>1095459</v>
      </c>
      <c r="B10554" s="145" t="s">
        <v>8362</v>
      </c>
      <c r="C10554" s="132">
        <v>3</v>
      </c>
      <c r="D10554" s="132">
        <v>4450</v>
      </c>
      <c r="E10554" s="186">
        <v>160</v>
      </c>
      <c r="F10554" s="132">
        <v>9600</v>
      </c>
      <c r="G10554" s="132">
        <v>640</v>
      </c>
      <c r="H10554" s="132">
        <v>800</v>
      </c>
      <c r="I10554" s="132">
        <v>1</v>
      </c>
      <c r="J10554" s="133">
        <v>0.75</v>
      </c>
      <c r="K10554" s="133">
        <v>0.19</v>
      </c>
      <c r="L10554" s="133">
        <v>0.95</v>
      </c>
      <c r="M10554" s="134" t="str">
        <f t="shared" si="164"/>
        <v>P</v>
      </c>
      <c r="N10554" s="173" t="s">
        <v>10681</v>
      </c>
      <c r="O10554" s="146" t="s">
        <v>1555</v>
      </c>
      <c r="P10554" s="146" t="s">
        <v>9400</v>
      </c>
      <c r="Q10554" s="147" t="s">
        <v>10519</v>
      </c>
      <c r="R10554" s="187">
        <v>2.13</v>
      </c>
    </row>
    <row r="10555" spans="1:18" x14ac:dyDescent="0.25">
      <c r="A10555" s="135">
        <v>1095460</v>
      </c>
      <c r="B10555" s="148" t="s">
        <v>800</v>
      </c>
      <c r="C10555" s="135">
        <v>3</v>
      </c>
      <c r="D10555" s="135">
        <v>1296</v>
      </c>
      <c r="E10555" s="188">
        <v>72</v>
      </c>
      <c r="F10555" s="135">
        <v>3240</v>
      </c>
      <c r="G10555" s="135" t="s">
        <v>20</v>
      </c>
      <c r="H10555" s="135" t="s">
        <v>20</v>
      </c>
      <c r="I10555" s="135" t="s">
        <v>20</v>
      </c>
      <c r="J10555" s="136">
        <v>0.12</v>
      </c>
      <c r="K10555" s="136">
        <v>0.83</v>
      </c>
      <c r="L10555" s="136">
        <v>0.4</v>
      </c>
      <c r="M10555" s="137" t="str">
        <f t="shared" si="164"/>
        <v>P</v>
      </c>
      <c r="N10555" s="174" t="s">
        <v>10682</v>
      </c>
      <c r="O10555" s="149" t="s">
        <v>1500</v>
      </c>
      <c r="P10555" s="149" t="s">
        <v>9418</v>
      </c>
      <c r="Q10555" s="150" t="s">
        <v>10519</v>
      </c>
      <c r="R10555" s="189">
        <v>2.0100000000000002</v>
      </c>
    </row>
    <row r="10556" spans="1:18" x14ac:dyDescent="0.25">
      <c r="A10556" s="132">
        <v>1095461</v>
      </c>
      <c r="B10556" s="145" t="s">
        <v>8363</v>
      </c>
      <c r="C10556" s="132">
        <v>3</v>
      </c>
      <c r="D10556" s="132">
        <v>4450</v>
      </c>
      <c r="E10556" s="186">
        <v>160</v>
      </c>
      <c r="F10556" s="132">
        <v>9600</v>
      </c>
      <c r="G10556" s="132">
        <v>640</v>
      </c>
      <c r="H10556" s="132">
        <v>800</v>
      </c>
      <c r="I10556" s="132">
        <v>1</v>
      </c>
      <c r="J10556" s="133">
        <v>0.75</v>
      </c>
      <c r="K10556" s="133">
        <v>0.19</v>
      </c>
      <c r="L10556" s="133">
        <v>0.95</v>
      </c>
      <c r="M10556" s="134" t="str">
        <f t="shared" si="164"/>
        <v>P</v>
      </c>
      <c r="N10556" s="171" t="s">
        <v>10681</v>
      </c>
      <c r="O10556" s="146" t="s">
        <v>1555</v>
      </c>
      <c r="P10556" s="146" t="s">
        <v>9400</v>
      </c>
      <c r="Q10556" s="147" t="s">
        <v>10519</v>
      </c>
      <c r="R10556" s="187">
        <v>2.19</v>
      </c>
    </row>
    <row r="10557" spans="1:18" x14ac:dyDescent="0.25">
      <c r="A10557" s="135">
        <v>1095462</v>
      </c>
      <c r="B10557" s="148" t="s">
        <v>8364</v>
      </c>
      <c r="C10557" s="135">
        <v>3</v>
      </c>
      <c r="D10557" s="135">
        <v>4450</v>
      </c>
      <c r="E10557" s="188">
        <v>160</v>
      </c>
      <c r="F10557" s="135">
        <v>9600</v>
      </c>
      <c r="G10557" s="135">
        <v>640</v>
      </c>
      <c r="H10557" s="135">
        <v>800</v>
      </c>
      <c r="I10557" s="135">
        <v>1</v>
      </c>
      <c r="J10557" s="136">
        <v>0.75</v>
      </c>
      <c r="K10557" s="136">
        <v>0.19</v>
      </c>
      <c r="L10557" s="136">
        <v>0.95</v>
      </c>
      <c r="M10557" s="137" t="str">
        <f t="shared" si="164"/>
        <v>P</v>
      </c>
      <c r="N10557" s="174" t="s">
        <v>10681</v>
      </c>
      <c r="O10557" s="149" t="s">
        <v>1555</v>
      </c>
      <c r="P10557" s="149" t="s">
        <v>9400</v>
      </c>
      <c r="Q10557" s="150" t="s">
        <v>10519</v>
      </c>
      <c r="R10557" s="189">
        <v>2.4300000000000002</v>
      </c>
    </row>
    <row r="10558" spans="1:18" x14ac:dyDescent="0.25">
      <c r="A10558" s="132">
        <v>1095463</v>
      </c>
      <c r="B10558" s="145" t="s">
        <v>8365</v>
      </c>
      <c r="C10558" s="132">
        <v>3</v>
      </c>
      <c r="D10558" s="132">
        <v>4450</v>
      </c>
      <c r="E10558" s="186">
        <v>160</v>
      </c>
      <c r="F10558" s="132">
        <v>9600</v>
      </c>
      <c r="G10558" s="132">
        <v>640</v>
      </c>
      <c r="H10558" s="132">
        <v>800</v>
      </c>
      <c r="I10558" s="132">
        <v>1</v>
      </c>
      <c r="J10558" s="133">
        <v>0.75</v>
      </c>
      <c r="K10558" s="133">
        <v>0.19</v>
      </c>
      <c r="L10558" s="133">
        <v>0.95</v>
      </c>
      <c r="M10558" s="134" t="str">
        <f t="shared" si="164"/>
        <v>P</v>
      </c>
      <c r="N10558" s="173" t="s">
        <v>10681</v>
      </c>
      <c r="O10558" s="146" t="s">
        <v>1555</v>
      </c>
      <c r="P10558" s="146" t="s">
        <v>9400</v>
      </c>
      <c r="Q10558" s="147" t="s">
        <v>10519</v>
      </c>
      <c r="R10558" s="187">
        <v>2.13</v>
      </c>
    </row>
    <row r="10559" spans="1:18" x14ac:dyDescent="0.25">
      <c r="A10559" s="135">
        <v>1095472</v>
      </c>
      <c r="B10559" s="148" t="s">
        <v>8366</v>
      </c>
      <c r="C10559" s="135">
        <v>1</v>
      </c>
      <c r="D10559" s="135">
        <v>26</v>
      </c>
      <c r="E10559" s="188" t="s">
        <v>20</v>
      </c>
      <c r="F10559" s="135" t="s">
        <v>20</v>
      </c>
      <c r="G10559" s="135" t="s">
        <v>21</v>
      </c>
      <c r="H10559" s="135" t="s">
        <v>21</v>
      </c>
      <c r="I10559" s="135" t="s">
        <v>21</v>
      </c>
      <c r="J10559" s="136">
        <v>4.0999999999999996</v>
      </c>
      <c r="K10559" s="136">
        <v>4</v>
      </c>
      <c r="L10559" s="136">
        <v>2.4</v>
      </c>
      <c r="M10559" s="137" t="str">
        <f t="shared" si="164"/>
        <v>P</v>
      </c>
      <c r="N10559" s="174" t="s">
        <v>10682</v>
      </c>
      <c r="O10559" s="149" t="s">
        <v>1614</v>
      </c>
      <c r="P10559" s="149" t="s">
        <v>10090</v>
      </c>
      <c r="Q10559" s="150" t="s">
        <v>10519</v>
      </c>
      <c r="R10559" s="189">
        <v>18.170000000000002</v>
      </c>
    </row>
    <row r="10560" spans="1:18" x14ac:dyDescent="0.25">
      <c r="A10560" s="132">
        <v>1095477</v>
      </c>
      <c r="B10560" s="145" t="s">
        <v>1582</v>
      </c>
      <c r="C10560" s="132">
        <v>6</v>
      </c>
      <c r="D10560" s="132">
        <v>528</v>
      </c>
      <c r="E10560" s="186" t="s">
        <v>21</v>
      </c>
      <c r="F10560" s="132">
        <v>682</v>
      </c>
      <c r="G10560" s="132">
        <v>9</v>
      </c>
      <c r="H10560" s="132">
        <v>11</v>
      </c>
      <c r="I10560" s="132">
        <v>5</v>
      </c>
      <c r="J10560" s="133">
        <v>2.72</v>
      </c>
      <c r="K10560" s="133">
        <v>1.81</v>
      </c>
      <c r="L10560" s="133">
        <v>0.48</v>
      </c>
      <c r="M10560" s="134" t="str">
        <f t="shared" si="164"/>
        <v>P</v>
      </c>
      <c r="N10560" s="173" t="s">
        <v>10681</v>
      </c>
      <c r="O10560" s="146" t="s">
        <v>1506</v>
      </c>
      <c r="P10560" s="146" t="s">
        <v>9398</v>
      </c>
      <c r="Q10560" s="147" t="s">
        <v>10519</v>
      </c>
      <c r="R10560" s="187">
        <v>6.7200000000000006</v>
      </c>
    </row>
    <row r="10561" spans="1:18" x14ac:dyDescent="0.25">
      <c r="A10561" s="135">
        <v>1095478</v>
      </c>
      <c r="B10561" s="148" t="s">
        <v>1582</v>
      </c>
      <c r="C10561" s="135">
        <v>6</v>
      </c>
      <c r="D10561" s="135">
        <v>528</v>
      </c>
      <c r="E10561" s="188" t="s">
        <v>21</v>
      </c>
      <c r="F10561" s="135">
        <v>682</v>
      </c>
      <c r="G10561" s="135">
        <v>9</v>
      </c>
      <c r="H10561" s="135">
        <v>11</v>
      </c>
      <c r="I10561" s="135">
        <v>5</v>
      </c>
      <c r="J10561" s="136">
        <v>2.75</v>
      </c>
      <c r="K10561" s="136">
        <v>1.82</v>
      </c>
      <c r="L10561" s="136">
        <v>0.49</v>
      </c>
      <c r="M10561" s="137" t="str">
        <f t="shared" si="164"/>
        <v>P</v>
      </c>
      <c r="N10561" s="174" t="s">
        <v>10681</v>
      </c>
      <c r="O10561" s="149" t="s">
        <v>1555</v>
      </c>
      <c r="P10561" s="149" t="s">
        <v>9400</v>
      </c>
      <c r="Q10561" s="150" t="s">
        <v>10519</v>
      </c>
      <c r="R10561" s="189">
        <v>7.5</v>
      </c>
    </row>
    <row r="10562" spans="1:18" x14ac:dyDescent="0.25">
      <c r="A10562" s="132">
        <v>1095479</v>
      </c>
      <c r="B10562" s="145" t="s">
        <v>1576</v>
      </c>
      <c r="C10562" s="132">
        <v>6</v>
      </c>
      <c r="D10562" s="132">
        <v>528</v>
      </c>
      <c r="E10562" s="186" t="s">
        <v>21</v>
      </c>
      <c r="F10562" s="132">
        <v>682</v>
      </c>
      <c r="G10562" s="132">
        <v>9</v>
      </c>
      <c r="H10562" s="132">
        <v>11</v>
      </c>
      <c r="I10562" s="132">
        <v>5</v>
      </c>
      <c r="J10562" s="133">
        <v>2.72</v>
      </c>
      <c r="K10562" s="133">
        <v>1.81</v>
      </c>
      <c r="L10562" s="133">
        <v>0.48</v>
      </c>
      <c r="M10562" s="134" t="str">
        <f t="shared" ref="M10562:M10625" si="165">HYPERLINK(CONCATENATE("T:\Distribution Centre\RDC Department Shared\Cubiscan photos","\",A10562,"-pac.jpg"),"P")</f>
        <v>P</v>
      </c>
      <c r="N10562" s="173" t="s">
        <v>10681</v>
      </c>
      <c r="O10562" s="146" t="s">
        <v>1506</v>
      </c>
      <c r="P10562" s="146" t="s">
        <v>9398</v>
      </c>
      <c r="Q10562" s="147" t="s">
        <v>10519</v>
      </c>
      <c r="R10562" s="187">
        <v>4.8000000000000007</v>
      </c>
    </row>
    <row r="10563" spans="1:18" x14ac:dyDescent="0.25">
      <c r="A10563" s="135">
        <v>1095481</v>
      </c>
      <c r="B10563" s="148" t="s">
        <v>8367</v>
      </c>
      <c r="C10563" s="135">
        <v>6</v>
      </c>
      <c r="D10563" s="135">
        <v>528</v>
      </c>
      <c r="E10563" s="188" t="s">
        <v>21</v>
      </c>
      <c r="F10563" s="135">
        <v>682</v>
      </c>
      <c r="G10563" s="135">
        <v>9</v>
      </c>
      <c r="H10563" s="135">
        <v>11</v>
      </c>
      <c r="I10563" s="135">
        <v>5</v>
      </c>
      <c r="J10563" s="136">
        <v>2.73</v>
      </c>
      <c r="K10563" s="136">
        <v>1.81</v>
      </c>
      <c r="L10563" s="136">
        <v>0.48</v>
      </c>
      <c r="M10563" s="137" t="str">
        <f t="shared" si="165"/>
        <v>P</v>
      </c>
      <c r="N10563" s="174" t="s">
        <v>10681</v>
      </c>
      <c r="O10563" s="149" t="s">
        <v>1506</v>
      </c>
      <c r="P10563" s="149" t="s">
        <v>9398</v>
      </c>
      <c r="Q10563" s="150" t="s">
        <v>10519</v>
      </c>
      <c r="R10563" s="189">
        <v>6.18</v>
      </c>
    </row>
    <row r="10564" spans="1:18" x14ac:dyDescent="0.25">
      <c r="A10564" s="132">
        <v>1095483</v>
      </c>
      <c r="B10564" s="145" t="s">
        <v>1577</v>
      </c>
      <c r="C10564" s="132">
        <v>6</v>
      </c>
      <c r="D10564" s="132">
        <v>528</v>
      </c>
      <c r="E10564" s="186" t="s">
        <v>21</v>
      </c>
      <c r="F10564" s="132">
        <v>682</v>
      </c>
      <c r="G10564" s="132">
        <v>9</v>
      </c>
      <c r="H10564" s="132">
        <v>11</v>
      </c>
      <c r="I10564" s="132">
        <v>5</v>
      </c>
      <c r="J10564" s="133">
        <v>2.72</v>
      </c>
      <c r="K10564" s="133">
        <v>1.81</v>
      </c>
      <c r="L10564" s="133">
        <v>0.48</v>
      </c>
      <c r="M10564" s="134" t="str">
        <f t="shared" si="165"/>
        <v>P</v>
      </c>
      <c r="N10564" s="173" t="s">
        <v>10681</v>
      </c>
      <c r="O10564" s="146" t="s">
        <v>1506</v>
      </c>
      <c r="P10564" s="146" t="s">
        <v>9398</v>
      </c>
      <c r="Q10564" s="147" t="s">
        <v>10519</v>
      </c>
      <c r="R10564" s="187">
        <v>7.5600000000000005</v>
      </c>
    </row>
    <row r="10565" spans="1:18" x14ac:dyDescent="0.25">
      <c r="A10565" s="135">
        <v>1095484</v>
      </c>
      <c r="B10565" s="148" t="s">
        <v>1577</v>
      </c>
      <c r="C10565" s="135">
        <v>6</v>
      </c>
      <c r="D10565" s="135" t="s">
        <v>20</v>
      </c>
      <c r="E10565" s="188" t="s">
        <v>20</v>
      </c>
      <c r="F10565" s="135" t="s">
        <v>20</v>
      </c>
      <c r="G10565" s="135" t="s">
        <v>20</v>
      </c>
      <c r="H10565" s="135" t="s">
        <v>20</v>
      </c>
      <c r="I10565" s="135" t="s">
        <v>20</v>
      </c>
      <c r="J10565" s="136">
        <v>2.75</v>
      </c>
      <c r="K10565" s="136">
        <v>1.82</v>
      </c>
      <c r="L10565" s="136">
        <v>0.49</v>
      </c>
      <c r="M10565" s="137" t="str">
        <f t="shared" si="165"/>
        <v>P</v>
      </c>
      <c r="N10565" s="174" t="s">
        <v>10681</v>
      </c>
      <c r="O10565" s="149" t="s">
        <v>1555</v>
      </c>
      <c r="P10565" s="149" t="s">
        <v>9400</v>
      </c>
      <c r="Q10565" s="150" t="s">
        <v>10519</v>
      </c>
      <c r="R10565" s="189">
        <v>8.7405857740585766</v>
      </c>
    </row>
    <row r="10566" spans="1:18" x14ac:dyDescent="0.25">
      <c r="A10566" s="132">
        <v>1095485</v>
      </c>
      <c r="B10566" s="145" t="s">
        <v>1580</v>
      </c>
      <c r="C10566" s="132">
        <v>6</v>
      </c>
      <c r="D10566" s="132">
        <v>528</v>
      </c>
      <c r="E10566" s="186" t="s">
        <v>21</v>
      </c>
      <c r="F10566" s="132">
        <v>682</v>
      </c>
      <c r="G10566" s="132">
        <v>9</v>
      </c>
      <c r="H10566" s="132">
        <v>11</v>
      </c>
      <c r="I10566" s="132">
        <v>5</v>
      </c>
      <c r="J10566" s="133">
        <v>2.82</v>
      </c>
      <c r="K10566" s="133">
        <v>1.8</v>
      </c>
      <c r="L10566" s="133">
        <v>0.5</v>
      </c>
      <c r="M10566" s="134" t="str">
        <f t="shared" si="165"/>
        <v>P</v>
      </c>
      <c r="N10566" s="173" t="s">
        <v>10681</v>
      </c>
      <c r="O10566" s="146" t="s">
        <v>1506</v>
      </c>
      <c r="P10566" s="146" t="s">
        <v>9398</v>
      </c>
      <c r="Q10566" s="147" t="s">
        <v>10519</v>
      </c>
      <c r="R10566" s="187">
        <v>4.38</v>
      </c>
    </row>
    <row r="10567" spans="1:18" x14ac:dyDescent="0.25">
      <c r="A10567" s="135">
        <v>1095486</v>
      </c>
      <c r="B10567" s="148" t="s">
        <v>1580</v>
      </c>
      <c r="C10567" s="135">
        <v>6</v>
      </c>
      <c r="D10567" s="135" t="s">
        <v>20</v>
      </c>
      <c r="E10567" s="188" t="s">
        <v>20</v>
      </c>
      <c r="F10567" s="135" t="s">
        <v>20</v>
      </c>
      <c r="G10567" s="135" t="s">
        <v>20</v>
      </c>
      <c r="H10567" s="135" t="s">
        <v>20</v>
      </c>
      <c r="I10567" s="135" t="s">
        <v>20</v>
      </c>
      <c r="J10567" s="136">
        <v>2.75</v>
      </c>
      <c r="K10567" s="136">
        <v>1.82</v>
      </c>
      <c r="L10567" s="136">
        <v>0.49</v>
      </c>
      <c r="M10567" s="137" t="str">
        <f t="shared" si="165"/>
        <v>P</v>
      </c>
      <c r="N10567" s="174" t="s">
        <v>10681</v>
      </c>
      <c r="O10567" s="149" t="s">
        <v>1555</v>
      </c>
      <c r="P10567" s="149" t="s">
        <v>9400</v>
      </c>
      <c r="Q10567" s="150" t="s">
        <v>10519</v>
      </c>
      <c r="R10567" s="189">
        <v>5.3849372384937233</v>
      </c>
    </row>
    <row r="10568" spans="1:18" x14ac:dyDescent="0.25">
      <c r="A10568" s="132">
        <v>1095487</v>
      </c>
      <c r="B10568" s="145" t="s">
        <v>8368</v>
      </c>
      <c r="C10568" s="132">
        <v>6</v>
      </c>
      <c r="D10568" s="132">
        <v>528</v>
      </c>
      <c r="E10568" s="186" t="s">
        <v>21</v>
      </c>
      <c r="F10568" s="132">
        <v>682</v>
      </c>
      <c r="G10568" s="132">
        <v>9</v>
      </c>
      <c r="H10568" s="132">
        <v>11</v>
      </c>
      <c r="I10568" s="132">
        <v>5</v>
      </c>
      <c r="J10568" s="133">
        <v>2.72</v>
      </c>
      <c r="K10568" s="133">
        <v>1.81</v>
      </c>
      <c r="L10568" s="133">
        <v>0.48</v>
      </c>
      <c r="M10568" s="134" t="str">
        <f t="shared" si="165"/>
        <v>P</v>
      </c>
      <c r="N10568" s="173" t="s">
        <v>10681</v>
      </c>
      <c r="O10568" s="146" t="s">
        <v>1506</v>
      </c>
      <c r="P10568" s="146" t="s">
        <v>9398</v>
      </c>
      <c r="Q10568" s="147" t="s">
        <v>10519</v>
      </c>
      <c r="R10568" s="187">
        <v>7.1999999999999993</v>
      </c>
    </row>
    <row r="10569" spans="1:18" x14ac:dyDescent="0.25">
      <c r="A10569" s="135">
        <v>1095489</v>
      </c>
      <c r="B10569" s="148" t="s">
        <v>6988</v>
      </c>
      <c r="C10569" s="135">
        <v>6</v>
      </c>
      <c r="D10569" s="135">
        <v>528</v>
      </c>
      <c r="E10569" s="188" t="s">
        <v>21</v>
      </c>
      <c r="F10569" s="135">
        <v>682</v>
      </c>
      <c r="G10569" s="135">
        <v>9</v>
      </c>
      <c r="H10569" s="135">
        <v>11</v>
      </c>
      <c r="I10569" s="135">
        <v>5</v>
      </c>
      <c r="J10569" s="136">
        <v>2.72</v>
      </c>
      <c r="K10569" s="136">
        <v>1.81</v>
      </c>
      <c r="L10569" s="136">
        <v>0.48</v>
      </c>
      <c r="M10569" s="137" t="str">
        <f t="shared" si="165"/>
        <v>P</v>
      </c>
      <c r="N10569" s="174" t="s">
        <v>10681</v>
      </c>
      <c r="O10569" s="149" t="s">
        <v>1506</v>
      </c>
      <c r="P10569" s="149" t="s">
        <v>9398</v>
      </c>
      <c r="Q10569" s="150" t="s">
        <v>10519</v>
      </c>
      <c r="R10569" s="189">
        <v>7.1999999999999993</v>
      </c>
    </row>
    <row r="10570" spans="1:18" x14ac:dyDescent="0.25">
      <c r="A10570" s="132">
        <v>1095490</v>
      </c>
      <c r="B10570" s="145" t="s">
        <v>6988</v>
      </c>
      <c r="C10570" s="132">
        <v>6</v>
      </c>
      <c r="D10570" s="132">
        <v>528</v>
      </c>
      <c r="E10570" s="186" t="s">
        <v>21</v>
      </c>
      <c r="F10570" s="132">
        <v>682</v>
      </c>
      <c r="G10570" s="132">
        <v>9</v>
      </c>
      <c r="H10570" s="132">
        <v>11</v>
      </c>
      <c r="I10570" s="132">
        <v>5</v>
      </c>
      <c r="J10570" s="133">
        <v>2.75</v>
      </c>
      <c r="K10570" s="133">
        <v>1.82</v>
      </c>
      <c r="L10570" s="133">
        <v>0.49</v>
      </c>
      <c r="M10570" s="134" t="str">
        <f t="shared" si="165"/>
        <v>P</v>
      </c>
      <c r="N10570" s="173" t="s">
        <v>10681</v>
      </c>
      <c r="O10570" s="146" t="s">
        <v>1555</v>
      </c>
      <c r="P10570" s="146" t="s">
        <v>9400</v>
      </c>
      <c r="Q10570" s="147" t="s">
        <v>10519</v>
      </c>
      <c r="R10570" s="187">
        <v>8.879999999999999</v>
      </c>
    </row>
    <row r="10571" spans="1:18" x14ac:dyDescent="0.25">
      <c r="A10571" s="135">
        <v>1095491</v>
      </c>
      <c r="B10571" s="148" t="s">
        <v>1579</v>
      </c>
      <c r="C10571" s="135">
        <v>6</v>
      </c>
      <c r="D10571" s="135">
        <v>528</v>
      </c>
      <c r="E10571" s="188" t="s">
        <v>21</v>
      </c>
      <c r="F10571" s="135">
        <v>682</v>
      </c>
      <c r="G10571" s="135">
        <v>9</v>
      </c>
      <c r="H10571" s="135">
        <v>11</v>
      </c>
      <c r="I10571" s="135">
        <v>5</v>
      </c>
      <c r="J10571" s="136">
        <v>2.7</v>
      </c>
      <c r="K10571" s="136">
        <v>1.8</v>
      </c>
      <c r="L10571" s="136">
        <v>0.49</v>
      </c>
      <c r="M10571" s="137" t="str">
        <f t="shared" si="165"/>
        <v>P</v>
      </c>
      <c r="N10571" s="174" t="s">
        <v>10681</v>
      </c>
      <c r="O10571" s="149" t="s">
        <v>1506</v>
      </c>
      <c r="P10571" s="149" t="s">
        <v>9398</v>
      </c>
      <c r="Q10571" s="150" t="s">
        <v>10519</v>
      </c>
      <c r="R10571" s="189">
        <v>4.62</v>
      </c>
    </row>
    <row r="10572" spans="1:18" x14ac:dyDescent="0.25">
      <c r="A10572" s="132">
        <v>1095492</v>
      </c>
      <c r="B10572" s="145" t="s">
        <v>1579</v>
      </c>
      <c r="C10572" s="132">
        <v>6</v>
      </c>
      <c r="D10572" s="132">
        <v>462</v>
      </c>
      <c r="E10572" s="186" t="s">
        <v>21</v>
      </c>
      <c r="F10572" s="132">
        <v>630</v>
      </c>
      <c r="G10572" s="132">
        <v>9</v>
      </c>
      <c r="H10572" s="132">
        <v>11</v>
      </c>
      <c r="I10572" s="132">
        <v>5</v>
      </c>
      <c r="J10572" s="133">
        <v>2.75</v>
      </c>
      <c r="K10572" s="133">
        <v>1.82</v>
      </c>
      <c r="L10572" s="133">
        <v>0.49</v>
      </c>
      <c r="M10572" s="134" t="str">
        <f t="shared" si="165"/>
        <v>P</v>
      </c>
      <c r="N10572" s="173" t="s">
        <v>10681</v>
      </c>
      <c r="O10572" s="146" t="s">
        <v>1818</v>
      </c>
      <c r="P10572" s="146" t="s">
        <v>9568</v>
      </c>
      <c r="Q10572" s="147" t="s">
        <v>10519</v>
      </c>
      <c r="R10572" s="187">
        <v>5.9399999999999995</v>
      </c>
    </row>
    <row r="10573" spans="1:18" x14ac:dyDescent="0.25">
      <c r="A10573" s="135">
        <v>1095494</v>
      </c>
      <c r="B10573" s="148" t="s">
        <v>267</v>
      </c>
      <c r="C10573" s="135">
        <v>6</v>
      </c>
      <c r="D10573" s="135">
        <v>1664</v>
      </c>
      <c r="E10573" s="188" t="s">
        <v>21</v>
      </c>
      <c r="F10573" s="135">
        <v>2028</v>
      </c>
      <c r="G10573" s="135">
        <v>16</v>
      </c>
      <c r="H10573" s="135">
        <v>20</v>
      </c>
      <c r="I10573" s="135">
        <v>5</v>
      </c>
      <c r="J10573" s="136">
        <v>1.8</v>
      </c>
      <c r="K10573" s="136">
        <v>1.2</v>
      </c>
      <c r="L10573" s="136">
        <v>0.36</v>
      </c>
      <c r="M10573" s="137" t="str">
        <f t="shared" si="165"/>
        <v>P</v>
      </c>
      <c r="N10573" s="174" t="s">
        <v>10681</v>
      </c>
      <c r="O10573" s="149" t="s">
        <v>1506</v>
      </c>
      <c r="P10573" s="149" t="s">
        <v>9398</v>
      </c>
      <c r="Q10573" s="150" t="s">
        <v>10519</v>
      </c>
      <c r="R10573" s="189">
        <v>3.12</v>
      </c>
    </row>
    <row r="10574" spans="1:18" x14ac:dyDescent="0.25">
      <c r="A10574" s="132">
        <v>1095495</v>
      </c>
      <c r="B10574" s="145" t="s">
        <v>267</v>
      </c>
      <c r="C10574" s="132">
        <v>6</v>
      </c>
      <c r="D10574" s="132">
        <v>1470</v>
      </c>
      <c r="E10574" s="186" t="s">
        <v>21</v>
      </c>
      <c r="F10574" s="132">
        <v>2000</v>
      </c>
      <c r="G10574" s="132">
        <v>16</v>
      </c>
      <c r="H10574" s="132">
        <v>20</v>
      </c>
      <c r="I10574" s="132">
        <v>5</v>
      </c>
      <c r="J10574" s="133">
        <v>1.8</v>
      </c>
      <c r="K10574" s="133">
        <v>1.2</v>
      </c>
      <c r="L10574" s="133">
        <v>0.37</v>
      </c>
      <c r="M10574" s="134" t="str">
        <f t="shared" si="165"/>
        <v>P</v>
      </c>
      <c r="N10574" s="173" t="s">
        <v>10681</v>
      </c>
      <c r="O10574" s="146" t="s">
        <v>1555</v>
      </c>
      <c r="P10574" s="146" t="s">
        <v>9400</v>
      </c>
      <c r="Q10574" s="147" t="s">
        <v>10519</v>
      </c>
      <c r="R10574" s="187">
        <v>3.3600000000000003</v>
      </c>
    </row>
    <row r="10575" spans="1:18" x14ac:dyDescent="0.25">
      <c r="A10575" s="135">
        <v>1095496</v>
      </c>
      <c r="B10575" s="148" t="s">
        <v>244</v>
      </c>
      <c r="C10575" s="135">
        <v>6</v>
      </c>
      <c r="D10575" s="135">
        <v>1664</v>
      </c>
      <c r="E10575" s="188" t="s">
        <v>21</v>
      </c>
      <c r="F10575" s="135">
        <v>2028</v>
      </c>
      <c r="G10575" s="135">
        <v>16</v>
      </c>
      <c r="H10575" s="135">
        <v>20</v>
      </c>
      <c r="I10575" s="135">
        <v>5</v>
      </c>
      <c r="J10575" s="136">
        <v>1.8</v>
      </c>
      <c r="K10575" s="136">
        <v>1.2</v>
      </c>
      <c r="L10575" s="136">
        <v>0.37</v>
      </c>
      <c r="M10575" s="137" t="str">
        <f t="shared" si="165"/>
        <v>P</v>
      </c>
      <c r="N10575" s="174" t="s">
        <v>10681</v>
      </c>
      <c r="O10575" s="149" t="s">
        <v>1506</v>
      </c>
      <c r="P10575" s="149" t="s">
        <v>9398</v>
      </c>
      <c r="Q10575" s="150" t="s">
        <v>10519</v>
      </c>
      <c r="R10575" s="189">
        <v>2.64</v>
      </c>
    </row>
    <row r="10576" spans="1:18" x14ac:dyDescent="0.25">
      <c r="A10576" s="132">
        <v>1095497</v>
      </c>
      <c r="B10576" s="145" t="s">
        <v>244</v>
      </c>
      <c r="C10576" s="132">
        <v>6</v>
      </c>
      <c r="D10576" s="132" t="s">
        <v>20</v>
      </c>
      <c r="E10576" s="186" t="s">
        <v>20</v>
      </c>
      <c r="F10576" s="132" t="s">
        <v>20</v>
      </c>
      <c r="G10576" s="132" t="s">
        <v>20</v>
      </c>
      <c r="H10576" s="132" t="s">
        <v>20</v>
      </c>
      <c r="I10576" s="132" t="s">
        <v>20</v>
      </c>
      <c r="J10576" s="133">
        <v>1.8</v>
      </c>
      <c r="K10576" s="133">
        <v>1.2</v>
      </c>
      <c r="L10576" s="133">
        <v>0.37</v>
      </c>
      <c r="M10576" s="134" t="str">
        <f t="shared" si="165"/>
        <v>P</v>
      </c>
      <c r="N10576" s="173" t="s">
        <v>10681</v>
      </c>
      <c r="O10576" s="146" t="s">
        <v>1555</v>
      </c>
      <c r="P10576" s="146" t="s">
        <v>9400</v>
      </c>
      <c r="Q10576" s="147" t="s">
        <v>10519</v>
      </c>
      <c r="R10576" s="187">
        <v>3.0362622036262197</v>
      </c>
    </row>
    <row r="10577" spans="1:18" x14ac:dyDescent="0.25">
      <c r="A10577" s="135">
        <v>1095498</v>
      </c>
      <c r="B10577" s="148" t="s">
        <v>254</v>
      </c>
      <c r="C10577" s="135">
        <v>6</v>
      </c>
      <c r="D10577" s="135">
        <v>1664</v>
      </c>
      <c r="E10577" s="188" t="s">
        <v>21</v>
      </c>
      <c r="F10577" s="135">
        <v>2028</v>
      </c>
      <c r="G10577" s="135">
        <v>16</v>
      </c>
      <c r="H10577" s="135">
        <v>20</v>
      </c>
      <c r="I10577" s="135">
        <v>5</v>
      </c>
      <c r="J10577" s="136">
        <v>1.88</v>
      </c>
      <c r="K10577" s="136">
        <v>1.21</v>
      </c>
      <c r="L10577" s="136">
        <v>0.4</v>
      </c>
      <c r="M10577" s="137" t="str">
        <f t="shared" si="165"/>
        <v>P</v>
      </c>
      <c r="N10577" s="174" t="s">
        <v>10681</v>
      </c>
      <c r="O10577" s="149" t="s">
        <v>1506</v>
      </c>
      <c r="P10577" s="149" t="s">
        <v>9398</v>
      </c>
      <c r="Q10577" s="150" t="s">
        <v>10519</v>
      </c>
      <c r="R10577" s="189">
        <v>3.3000000000000003</v>
      </c>
    </row>
    <row r="10578" spans="1:18" x14ac:dyDescent="0.25">
      <c r="A10578" s="132">
        <v>1095500</v>
      </c>
      <c r="B10578" s="145" t="s">
        <v>262</v>
      </c>
      <c r="C10578" s="132">
        <v>6</v>
      </c>
      <c r="D10578" s="132">
        <v>1664</v>
      </c>
      <c r="E10578" s="186" t="s">
        <v>21</v>
      </c>
      <c r="F10578" s="132">
        <v>2028</v>
      </c>
      <c r="G10578" s="132">
        <v>16</v>
      </c>
      <c r="H10578" s="132">
        <v>20</v>
      </c>
      <c r="I10578" s="132">
        <v>5</v>
      </c>
      <c r="J10578" s="133">
        <v>1.8</v>
      </c>
      <c r="K10578" s="133">
        <v>1.2</v>
      </c>
      <c r="L10578" s="133">
        <v>0.37</v>
      </c>
      <c r="M10578" s="134" t="str">
        <f t="shared" si="165"/>
        <v>P</v>
      </c>
      <c r="N10578" s="173" t="s">
        <v>10681</v>
      </c>
      <c r="O10578" s="146" t="s">
        <v>1506</v>
      </c>
      <c r="P10578" s="146" t="s">
        <v>9398</v>
      </c>
      <c r="Q10578" s="147" t="s">
        <v>10519</v>
      </c>
      <c r="R10578" s="187">
        <v>2.58</v>
      </c>
    </row>
    <row r="10579" spans="1:18" x14ac:dyDescent="0.25">
      <c r="A10579" s="135">
        <v>1095501</v>
      </c>
      <c r="B10579" s="148" t="s">
        <v>262</v>
      </c>
      <c r="C10579" s="135">
        <v>6</v>
      </c>
      <c r="D10579" s="135">
        <v>1664</v>
      </c>
      <c r="E10579" s="188" t="s">
        <v>21</v>
      </c>
      <c r="F10579" s="135">
        <v>2028</v>
      </c>
      <c r="G10579" s="135">
        <v>16</v>
      </c>
      <c r="H10579" s="135">
        <v>20</v>
      </c>
      <c r="I10579" s="135">
        <v>5</v>
      </c>
      <c r="J10579" s="136">
        <v>1.8</v>
      </c>
      <c r="K10579" s="136">
        <v>1.2</v>
      </c>
      <c r="L10579" s="136">
        <v>0.37</v>
      </c>
      <c r="M10579" s="137" t="str">
        <f t="shared" si="165"/>
        <v>P</v>
      </c>
      <c r="N10579" s="174" t="s">
        <v>10681</v>
      </c>
      <c r="O10579" s="149" t="s">
        <v>1555</v>
      </c>
      <c r="P10579" s="149" t="s">
        <v>9400</v>
      </c>
      <c r="Q10579" s="150" t="s">
        <v>10519</v>
      </c>
      <c r="R10579" s="189">
        <v>2.7</v>
      </c>
    </row>
    <row r="10580" spans="1:18" x14ac:dyDescent="0.25">
      <c r="A10580" s="132">
        <v>1095503</v>
      </c>
      <c r="B10580" s="145" t="s">
        <v>8369</v>
      </c>
      <c r="C10580" s="132">
        <v>6</v>
      </c>
      <c r="D10580" s="132">
        <v>1470</v>
      </c>
      <c r="E10580" s="186" t="s">
        <v>21</v>
      </c>
      <c r="F10580" s="132" t="s">
        <v>20</v>
      </c>
      <c r="G10580" s="132">
        <v>16</v>
      </c>
      <c r="H10580" s="132">
        <v>20</v>
      </c>
      <c r="I10580" s="132">
        <v>5</v>
      </c>
      <c r="J10580" s="133">
        <v>1.8</v>
      </c>
      <c r="K10580" s="133">
        <v>1.2</v>
      </c>
      <c r="L10580" s="133">
        <v>0.37</v>
      </c>
      <c r="M10580" s="134" t="str">
        <f t="shared" si="165"/>
        <v>P</v>
      </c>
      <c r="N10580" s="173" t="s">
        <v>10681</v>
      </c>
      <c r="O10580" s="146" t="s">
        <v>1555</v>
      </c>
      <c r="P10580" s="146" t="s">
        <v>9400</v>
      </c>
      <c r="Q10580" s="147" t="s">
        <v>10519</v>
      </c>
      <c r="R10580" s="187">
        <v>3.4799999999999995</v>
      </c>
    </row>
    <row r="10581" spans="1:18" x14ac:dyDescent="0.25">
      <c r="A10581" s="135">
        <v>1095504</v>
      </c>
      <c r="B10581" s="148" t="s">
        <v>4459</v>
      </c>
      <c r="C10581" s="135">
        <v>6</v>
      </c>
      <c r="D10581" s="135">
        <v>1664</v>
      </c>
      <c r="E10581" s="188" t="s">
        <v>21</v>
      </c>
      <c r="F10581" s="135">
        <v>2028</v>
      </c>
      <c r="G10581" s="135">
        <v>16</v>
      </c>
      <c r="H10581" s="135">
        <v>20</v>
      </c>
      <c r="I10581" s="135">
        <v>5</v>
      </c>
      <c r="J10581" s="136">
        <v>1.8</v>
      </c>
      <c r="K10581" s="136">
        <v>1.2</v>
      </c>
      <c r="L10581" s="136">
        <v>0.37</v>
      </c>
      <c r="M10581" s="137" t="str">
        <f t="shared" si="165"/>
        <v>P</v>
      </c>
      <c r="N10581" s="174" t="s">
        <v>10681</v>
      </c>
      <c r="O10581" s="149" t="s">
        <v>1506</v>
      </c>
      <c r="P10581" s="149" t="s">
        <v>9398</v>
      </c>
      <c r="Q10581" s="150" t="s">
        <v>10519</v>
      </c>
      <c r="R10581" s="189">
        <v>3.3000000000000003</v>
      </c>
    </row>
    <row r="10582" spans="1:18" x14ac:dyDescent="0.25">
      <c r="A10582" s="132">
        <v>1095505</v>
      </c>
      <c r="B10582" s="145" t="s">
        <v>4459</v>
      </c>
      <c r="C10582" s="132">
        <v>6</v>
      </c>
      <c r="D10582" s="132">
        <v>1664</v>
      </c>
      <c r="E10582" s="186" t="s">
        <v>21</v>
      </c>
      <c r="F10582" s="132">
        <v>2028</v>
      </c>
      <c r="G10582" s="132">
        <v>16</v>
      </c>
      <c r="H10582" s="132">
        <v>20</v>
      </c>
      <c r="I10582" s="132">
        <v>5</v>
      </c>
      <c r="J10582" s="133">
        <v>1.82</v>
      </c>
      <c r="K10582" s="133">
        <v>1.23</v>
      </c>
      <c r="L10582" s="133">
        <v>0.37</v>
      </c>
      <c r="M10582" s="134" t="str">
        <f t="shared" si="165"/>
        <v>P</v>
      </c>
      <c r="N10582" s="173" t="s">
        <v>10681</v>
      </c>
      <c r="O10582" s="146" t="s">
        <v>1555</v>
      </c>
      <c r="P10582" s="146" t="s">
        <v>9400</v>
      </c>
      <c r="Q10582" s="147" t="s">
        <v>10519</v>
      </c>
      <c r="R10582" s="187">
        <v>3.5999999999999996</v>
      </c>
    </row>
    <row r="10583" spans="1:18" x14ac:dyDescent="0.25">
      <c r="A10583" s="135">
        <v>1095506</v>
      </c>
      <c r="B10583" s="148" t="s">
        <v>260</v>
      </c>
      <c r="C10583" s="135">
        <v>6</v>
      </c>
      <c r="D10583" s="135">
        <v>1664</v>
      </c>
      <c r="E10583" s="188" t="s">
        <v>21</v>
      </c>
      <c r="F10583" s="135">
        <v>2028</v>
      </c>
      <c r="G10583" s="135">
        <v>16</v>
      </c>
      <c r="H10583" s="135">
        <v>20</v>
      </c>
      <c r="I10583" s="135">
        <v>5</v>
      </c>
      <c r="J10583" s="136">
        <v>1.8</v>
      </c>
      <c r="K10583" s="136">
        <v>1.2</v>
      </c>
      <c r="L10583" s="136">
        <v>0.37</v>
      </c>
      <c r="M10583" s="137" t="str">
        <f t="shared" si="165"/>
        <v>P</v>
      </c>
      <c r="N10583" s="174" t="s">
        <v>10681</v>
      </c>
      <c r="O10583" s="149" t="s">
        <v>1506</v>
      </c>
      <c r="P10583" s="149" t="s">
        <v>9398</v>
      </c>
      <c r="Q10583" s="150" t="s">
        <v>10519</v>
      </c>
      <c r="R10583" s="189">
        <v>2.58</v>
      </c>
    </row>
    <row r="10584" spans="1:18" x14ac:dyDescent="0.25">
      <c r="A10584" s="132">
        <v>1095508</v>
      </c>
      <c r="B10584" s="145" t="s">
        <v>8370</v>
      </c>
      <c r="C10584" s="132">
        <v>6</v>
      </c>
      <c r="D10584" s="132">
        <v>1470</v>
      </c>
      <c r="E10584" s="186" t="s">
        <v>21</v>
      </c>
      <c r="F10584" s="132">
        <v>1764</v>
      </c>
      <c r="G10584" s="132">
        <v>16</v>
      </c>
      <c r="H10584" s="132">
        <v>20</v>
      </c>
      <c r="I10584" s="132">
        <v>5</v>
      </c>
      <c r="J10584" s="133">
        <v>1.82</v>
      </c>
      <c r="K10584" s="133">
        <v>1.22</v>
      </c>
      <c r="L10584" s="133">
        <v>0.39</v>
      </c>
      <c r="M10584" s="134" t="str">
        <f t="shared" si="165"/>
        <v>P</v>
      </c>
      <c r="N10584" s="173" t="s">
        <v>10681</v>
      </c>
      <c r="O10584" s="146" t="s">
        <v>1506</v>
      </c>
      <c r="P10584" s="146" t="s">
        <v>9410</v>
      </c>
      <c r="Q10584" s="147" t="s">
        <v>10519</v>
      </c>
      <c r="R10584" s="187">
        <v>4.08</v>
      </c>
    </row>
    <row r="10585" spans="1:18" x14ac:dyDescent="0.25">
      <c r="A10585" s="135">
        <v>1095512</v>
      </c>
      <c r="B10585" s="148" t="s">
        <v>1848</v>
      </c>
      <c r="C10585" s="135">
        <v>6</v>
      </c>
      <c r="D10585" s="135" t="s">
        <v>20</v>
      </c>
      <c r="E10585" s="188" t="s">
        <v>20</v>
      </c>
      <c r="F10585" s="135" t="s">
        <v>20</v>
      </c>
      <c r="G10585" s="135" t="s">
        <v>20</v>
      </c>
      <c r="H10585" s="135" t="s">
        <v>20</v>
      </c>
      <c r="I10585" s="135" t="s">
        <v>20</v>
      </c>
      <c r="J10585" s="136">
        <v>1.76</v>
      </c>
      <c r="K10585" s="136">
        <v>1.18</v>
      </c>
      <c r="L10585" s="136">
        <v>1.4</v>
      </c>
      <c r="M10585" s="137" t="str">
        <f t="shared" si="165"/>
        <v>P</v>
      </c>
      <c r="N10585" s="174" t="s">
        <v>10681</v>
      </c>
      <c r="O10585" s="149" t="s">
        <v>1818</v>
      </c>
      <c r="P10585" s="149" t="s">
        <v>9568</v>
      </c>
      <c r="Q10585" s="150" t="s">
        <v>10519</v>
      </c>
      <c r="R10585" s="189">
        <v>4.5</v>
      </c>
    </row>
    <row r="10586" spans="1:18" x14ac:dyDescent="0.25">
      <c r="A10586" s="132">
        <v>1095515</v>
      </c>
      <c r="B10586" s="145" t="s">
        <v>8371</v>
      </c>
      <c r="C10586" s="132">
        <v>3</v>
      </c>
      <c r="D10586" s="132">
        <v>3500</v>
      </c>
      <c r="E10586" s="186">
        <v>180</v>
      </c>
      <c r="F10586" s="132">
        <v>12600</v>
      </c>
      <c r="G10586" s="132">
        <v>720</v>
      </c>
      <c r="H10586" s="132">
        <v>900</v>
      </c>
      <c r="I10586" s="132">
        <v>1</v>
      </c>
      <c r="J10586" s="133">
        <v>0.65</v>
      </c>
      <c r="K10586" s="133">
        <v>0.19</v>
      </c>
      <c r="L10586" s="133">
        <v>0.66</v>
      </c>
      <c r="M10586" s="134" t="str">
        <f t="shared" si="165"/>
        <v>P</v>
      </c>
      <c r="N10586" s="173" t="s">
        <v>10681</v>
      </c>
      <c r="O10586" s="146" t="s">
        <v>1607</v>
      </c>
      <c r="P10586" s="146" t="s">
        <v>9559</v>
      </c>
      <c r="Q10586" s="147" t="s">
        <v>10519</v>
      </c>
      <c r="R10586" s="187">
        <v>3.0300000000000002</v>
      </c>
    </row>
    <row r="10587" spans="1:18" x14ac:dyDescent="0.25">
      <c r="A10587" s="135">
        <v>1095516</v>
      </c>
      <c r="B10587" s="148" t="s">
        <v>8372</v>
      </c>
      <c r="C10587" s="135">
        <v>3</v>
      </c>
      <c r="D10587" s="135">
        <v>3500</v>
      </c>
      <c r="E10587" s="188">
        <v>180</v>
      </c>
      <c r="F10587" s="135">
        <v>12600</v>
      </c>
      <c r="G10587" s="135">
        <v>720</v>
      </c>
      <c r="H10587" s="135">
        <v>900</v>
      </c>
      <c r="I10587" s="135">
        <v>1</v>
      </c>
      <c r="J10587" s="136">
        <v>0.65</v>
      </c>
      <c r="K10587" s="136">
        <v>0.19</v>
      </c>
      <c r="L10587" s="136">
        <v>0.66</v>
      </c>
      <c r="M10587" s="137" t="str">
        <f t="shared" si="165"/>
        <v>P</v>
      </c>
      <c r="N10587" s="174" t="s">
        <v>10681</v>
      </c>
      <c r="O10587" s="149" t="s">
        <v>1607</v>
      </c>
      <c r="P10587" s="149" t="s">
        <v>9559</v>
      </c>
      <c r="Q10587" s="150" t="s">
        <v>10519</v>
      </c>
      <c r="R10587" s="189">
        <v>3.0300000000000002</v>
      </c>
    </row>
    <row r="10588" spans="1:18" x14ac:dyDescent="0.25">
      <c r="A10588" s="132">
        <v>1095532</v>
      </c>
      <c r="B10588" s="145" t="s">
        <v>1167</v>
      </c>
      <c r="C10588" s="132">
        <v>6</v>
      </c>
      <c r="D10588" s="132">
        <v>396</v>
      </c>
      <c r="E10588" s="186" t="s">
        <v>21</v>
      </c>
      <c r="F10588" s="132">
        <v>594</v>
      </c>
      <c r="G10588" s="132" t="s">
        <v>20</v>
      </c>
      <c r="H10588" s="132">
        <v>25</v>
      </c>
      <c r="I10588" s="132">
        <v>1</v>
      </c>
      <c r="J10588" s="133">
        <v>1.6</v>
      </c>
      <c r="K10588" s="133">
        <v>1.02</v>
      </c>
      <c r="L10588" s="133">
        <v>1.64</v>
      </c>
      <c r="M10588" s="134" t="str">
        <f t="shared" si="165"/>
        <v>P</v>
      </c>
      <c r="N10588" s="171" t="s">
        <v>10681</v>
      </c>
      <c r="O10588" s="146" t="s">
        <v>1506</v>
      </c>
      <c r="P10588" s="146" t="s">
        <v>9495</v>
      </c>
      <c r="Q10588" s="147" t="s">
        <v>10519</v>
      </c>
      <c r="R10588" s="187">
        <v>5.28</v>
      </c>
    </row>
    <row r="10589" spans="1:18" x14ac:dyDescent="0.25">
      <c r="A10589" s="135">
        <v>1095533</v>
      </c>
      <c r="B10589" s="148" t="s">
        <v>8373</v>
      </c>
      <c r="C10589" s="135">
        <v>6</v>
      </c>
      <c r="D10589" s="135">
        <v>396</v>
      </c>
      <c r="E10589" s="188" t="s">
        <v>21</v>
      </c>
      <c r="F10589" s="135">
        <v>594</v>
      </c>
      <c r="G10589" s="135" t="s">
        <v>20</v>
      </c>
      <c r="H10589" s="135">
        <v>25</v>
      </c>
      <c r="I10589" s="135">
        <v>1</v>
      </c>
      <c r="J10589" s="136">
        <v>1.58</v>
      </c>
      <c r="K10589" s="136">
        <v>1.74</v>
      </c>
      <c r="L10589" s="136">
        <v>1.06</v>
      </c>
      <c r="M10589" s="137" t="str">
        <f t="shared" si="165"/>
        <v>P</v>
      </c>
      <c r="N10589" s="174" t="s">
        <v>10681</v>
      </c>
      <c r="O10589" s="149" t="s">
        <v>1506</v>
      </c>
      <c r="P10589" s="149" t="s">
        <v>9495</v>
      </c>
      <c r="Q10589" s="150" t="s">
        <v>10519</v>
      </c>
      <c r="R10589" s="189">
        <v>5.28</v>
      </c>
    </row>
    <row r="10590" spans="1:18" x14ac:dyDescent="0.25">
      <c r="A10590" s="132">
        <v>1095534</v>
      </c>
      <c r="B10590" s="145" t="s">
        <v>8374</v>
      </c>
      <c r="C10590" s="132">
        <v>48</v>
      </c>
      <c r="D10590" s="132">
        <v>118</v>
      </c>
      <c r="E10590" s="186" t="s">
        <v>21</v>
      </c>
      <c r="F10590" s="132">
        <v>171</v>
      </c>
      <c r="G10590" s="132" t="s">
        <v>20</v>
      </c>
      <c r="H10590" s="132">
        <v>10</v>
      </c>
      <c r="I10590" s="132">
        <v>1</v>
      </c>
      <c r="J10590" s="133">
        <v>3.11</v>
      </c>
      <c r="K10590" s="133">
        <v>1.86</v>
      </c>
      <c r="L10590" s="133">
        <v>1.59</v>
      </c>
      <c r="M10590" s="134" t="str">
        <f t="shared" si="165"/>
        <v>P</v>
      </c>
      <c r="N10590" s="173" t="s">
        <v>10681</v>
      </c>
      <c r="O10590" s="146" t="s">
        <v>1506</v>
      </c>
      <c r="P10590" s="146" t="s">
        <v>9495</v>
      </c>
      <c r="Q10590" s="147" t="s">
        <v>10519</v>
      </c>
      <c r="R10590" s="187">
        <v>29.759999999999998</v>
      </c>
    </row>
    <row r="10591" spans="1:18" x14ac:dyDescent="0.25">
      <c r="A10591" s="135">
        <v>1095539</v>
      </c>
      <c r="B10591" s="148" t="s">
        <v>8375</v>
      </c>
      <c r="C10591" s="135">
        <v>100</v>
      </c>
      <c r="D10591" s="135">
        <v>50</v>
      </c>
      <c r="E10591" s="188">
        <v>4</v>
      </c>
      <c r="F10591" s="135" t="s">
        <v>20</v>
      </c>
      <c r="G10591" s="135" t="s">
        <v>20</v>
      </c>
      <c r="H10591" s="135">
        <v>24</v>
      </c>
      <c r="I10591" s="135">
        <v>1</v>
      </c>
      <c r="J10591" s="136">
        <v>0.56000000000000005</v>
      </c>
      <c r="K10591" s="136">
        <v>0.96</v>
      </c>
      <c r="L10591" s="136">
        <v>4.25</v>
      </c>
      <c r="M10591" s="137" t="str">
        <f t="shared" si="165"/>
        <v>P</v>
      </c>
      <c r="N10591" s="174" t="s">
        <v>10682</v>
      </c>
      <c r="O10591" s="149" t="s">
        <v>1506</v>
      </c>
      <c r="P10591" s="149" t="s">
        <v>9458</v>
      </c>
      <c r="Q10591" s="150" t="s">
        <v>10519</v>
      </c>
      <c r="R10591" s="189">
        <v>42</v>
      </c>
    </row>
    <row r="10592" spans="1:18" x14ac:dyDescent="0.25">
      <c r="A10592" s="132">
        <v>1095626</v>
      </c>
      <c r="B10592" s="145" t="s">
        <v>8376</v>
      </c>
      <c r="C10592" s="132">
        <v>6</v>
      </c>
      <c r="D10592" s="132">
        <v>60</v>
      </c>
      <c r="E10592" s="186" t="s">
        <v>21</v>
      </c>
      <c r="F10592" s="132">
        <v>80</v>
      </c>
      <c r="G10592" s="132" t="s">
        <v>20</v>
      </c>
      <c r="H10592" s="132">
        <v>5</v>
      </c>
      <c r="I10592" s="132">
        <v>1</v>
      </c>
      <c r="J10592" s="133">
        <v>3.87</v>
      </c>
      <c r="K10592" s="133">
        <v>2.59</v>
      </c>
      <c r="L10592" s="133">
        <v>1.8</v>
      </c>
      <c r="M10592" s="134" t="str">
        <f t="shared" si="165"/>
        <v>P</v>
      </c>
      <c r="N10592" s="173" t="s">
        <v>10681</v>
      </c>
      <c r="O10592" s="146" t="s">
        <v>1818</v>
      </c>
      <c r="P10592" s="146" t="s">
        <v>9568</v>
      </c>
      <c r="Q10592" s="147" t="s">
        <v>10106</v>
      </c>
      <c r="R10592" s="187">
        <v>26.759999999999998</v>
      </c>
    </row>
    <row r="10593" spans="1:18" x14ac:dyDescent="0.25">
      <c r="A10593" s="135">
        <v>1095653</v>
      </c>
      <c r="B10593" s="148" t="s">
        <v>8377</v>
      </c>
      <c r="C10593" s="135">
        <v>6</v>
      </c>
      <c r="D10593" s="135">
        <v>55</v>
      </c>
      <c r="E10593" s="188" t="s">
        <v>21</v>
      </c>
      <c r="F10593" s="135">
        <v>72</v>
      </c>
      <c r="G10593" s="135" t="s">
        <v>20</v>
      </c>
      <c r="H10593" s="135">
        <v>5</v>
      </c>
      <c r="I10593" s="135">
        <v>1</v>
      </c>
      <c r="J10593" s="136">
        <v>3.4</v>
      </c>
      <c r="K10593" s="136">
        <v>2.7</v>
      </c>
      <c r="L10593" s="136">
        <v>2.36</v>
      </c>
      <c r="M10593" s="137" t="str">
        <f t="shared" si="165"/>
        <v>P</v>
      </c>
      <c r="N10593" s="174" t="s">
        <v>10681</v>
      </c>
      <c r="O10593" s="149" t="s">
        <v>1555</v>
      </c>
      <c r="P10593" s="149" t="s">
        <v>9448</v>
      </c>
      <c r="Q10593" s="150" t="s">
        <v>10519</v>
      </c>
      <c r="R10593" s="189">
        <v>22.259999999999998</v>
      </c>
    </row>
    <row r="10594" spans="1:18" x14ac:dyDescent="0.25">
      <c r="A10594" s="132">
        <v>1095658</v>
      </c>
      <c r="B10594" s="145" t="s">
        <v>8378</v>
      </c>
      <c r="C10594" s="132">
        <v>6</v>
      </c>
      <c r="D10594" s="132">
        <v>55</v>
      </c>
      <c r="E10594" s="186" t="s">
        <v>21</v>
      </c>
      <c r="F10594" s="132">
        <v>72</v>
      </c>
      <c r="G10594" s="132" t="s">
        <v>20</v>
      </c>
      <c r="H10594" s="132">
        <v>5</v>
      </c>
      <c r="I10594" s="132">
        <v>1</v>
      </c>
      <c r="J10594" s="133">
        <v>3.4</v>
      </c>
      <c r="K10594" s="133">
        <v>2.7</v>
      </c>
      <c r="L10594" s="133">
        <v>2.36</v>
      </c>
      <c r="M10594" s="134" t="str">
        <f t="shared" si="165"/>
        <v>P</v>
      </c>
      <c r="N10594" s="173" t="s">
        <v>10681</v>
      </c>
      <c r="O10594" s="146" t="s">
        <v>1818</v>
      </c>
      <c r="P10594" s="146" t="s">
        <v>9568</v>
      </c>
      <c r="Q10594" s="147" t="s">
        <v>10519</v>
      </c>
      <c r="R10594" s="187">
        <v>20.88</v>
      </c>
    </row>
    <row r="10595" spans="1:18" x14ac:dyDescent="0.25">
      <c r="A10595" s="135">
        <v>1095700</v>
      </c>
      <c r="B10595" s="148" t="s">
        <v>1051</v>
      </c>
      <c r="C10595" s="135">
        <v>6</v>
      </c>
      <c r="D10595" s="135">
        <v>810</v>
      </c>
      <c r="E10595" s="188">
        <v>9</v>
      </c>
      <c r="F10595" s="135" t="s">
        <v>20</v>
      </c>
      <c r="G10595" s="135" t="s">
        <v>20</v>
      </c>
      <c r="H10595" s="135">
        <v>72</v>
      </c>
      <c r="I10595" s="135">
        <v>2</v>
      </c>
      <c r="J10595" s="136">
        <v>0.92</v>
      </c>
      <c r="K10595" s="136">
        <v>0.62</v>
      </c>
      <c r="L10595" s="136">
        <v>1.1200000000000001</v>
      </c>
      <c r="M10595" s="137" t="str">
        <f t="shared" si="165"/>
        <v>P</v>
      </c>
      <c r="N10595" s="174" t="s">
        <v>10681</v>
      </c>
      <c r="O10595" s="149" t="s">
        <v>1555</v>
      </c>
      <c r="P10595" s="149" t="s">
        <v>9429</v>
      </c>
      <c r="Q10595" s="150" t="s">
        <v>10519</v>
      </c>
      <c r="R10595" s="189">
        <v>4.92</v>
      </c>
    </row>
    <row r="10596" spans="1:18" x14ac:dyDescent="0.25">
      <c r="A10596" s="132">
        <v>1095701</v>
      </c>
      <c r="B10596" s="145" t="s">
        <v>1214</v>
      </c>
      <c r="C10596" s="132">
        <v>6</v>
      </c>
      <c r="D10596" s="132">
        <v>300</v>
      </c>
      <c r="E10596" s="186" t="s">
        <v>21</v>
      </c>
      <c r="F10596" s="132">
        <v>500</v>
      </c>
      <c r="G10596" s="132" t="s">
        <v>20</v>
      </c>
      <c r="H10596" s="132" t="s">
        <v>20</v>
      </c>
      <c r="I10596" s="132" t="s">
        <v>20</v>
      </c>
      <c r="J10596" s="133">
        <v>1.84</v>
      </c>
      <c r="K10596" s="133">
        <v>1.21</v>
      </c>
      <c r="L10596" s="133">
        <v>1.55</v>
      </c>
      <c r="M10596" s="134" t="str">
        <f t="shared" si="165"/>
        <v>P</v>
      </c>
      <c r="N10596" s="173" t="s">
        <v>10681</v>
      </c>
      <c r="O10596" s="146" t="s">
        <v>1506</v>
      </c>
      <c r="P10596" s="146" t="s">
        <v>9430</v>
      </c>
      <c r="Q10596" s="147" t="s">
        <v>10519</v>
      </c>
      <c r="R10596" s="187">
        <v>2.88</v>
      </c>
    </row>
    <row r="10597" spans="1:18" x14ac:dyDescent="0.25">
      <c r="A10597" s="135">
        <v>1095703</v>
      </c>
      <c r="B10597" s="148" t="s">
        <v>510</v>
      </c>
      <c r="C10597" s="135">
        <v>6</v>
      </c>
      <c r="D10597" s="135" t="s">
        <v>20</v>
      </c>
      <c r="E10597" s="188">
        <v>16</v>
      </c>
      <c r="F10597" s="135" t="s">
        <v>20</v>
      </c>
      <c r="G10597" s="135" t="s">
        <v>20</v>
      </c>
      <c r="H10597" s="135">
        <v>128</v>
      </c>
      <c r="I10597" s="135">
        <v>1</v>
      </c>
      <c r="J10597" s="136">
        <v>0.69</v>
      </c>
      <c r="K10597" s="136">
        <v>0.45</v>
      </c>
      <c r="L10597" s="136">
        <v>1.22</v>
      </c>
      <c r="M10597" s="137" t="str">
        <f t="shared" si="165"/>
        <v>P</v>
      </c>
      <c r="N10597" s="174" t="s">
        <v>10681</v>
      </c>
      <c r="O10597" s="149" t="s">
        <v>1555</v>
      </c>
      <c r="P10597" s="149" t="s">
        <v>9429</v>
      </c>
      <c r="Q10597" s="150" t="s">
        <v>10519</v>
      </c>
      <c r="R10597" s="189">
        <v>10.56</v>
      </c>
    </row>
    <row r="10598" spans="1:18" x14ac:dyDescent="0.25">
      <c r="A10598" s="132">
        <v>1095704</v>
      </c>
      <c r="B10598" s="145" t="s">
        <v>1131</v>
      </c>
      <c r="C10598" s="132">
        <v>30</v>
      </c>
      <c r="D10598" s="132" t="s">
        <v>20</v>
      </c>
      <c r="E10598" s="186" t="s">
        <v>20</v>
      </c>
      <c r="F10598" s="132" t="s">
        <v>20</v>
      </c>
      <c r="G10598" s="132" t="s">
        <v>20</v>
      </c>
      <c r="H10598" s="132" t="s">
        <v>20</v>
      </c>
      <c r="I10598" s="132" t="s">
        <v>20</v>
      </c>
      <c r="J10598" s="133">
        <v>1.9</v>
      </c>
      <c r="K10598" s="133">
        <v>0.35</v>
      </c>
      <c r="L10598" s="133">
        <v>1</v>
      </c>
      <c r="M10598" s="134" t="str">
        <f t="shared" si="165"/>
        <v>P</v>
      </c>
      <c r="N10598" s="173" t="s">
        <v>10681</v>
      </c>
      <c r="O10598" s="146" t="s">
        <v>1578</v>
      </c>
      <c r="P10598" s="146" t="s">
        <v>9412</v>
      </c>
      <c r="Q10598" s="147" t="s">
        <v>10519</v>
      </c>
      <c r="R10598" s="187">
        <v>3.7181818181818178</v>
      </c>
    </row>
    <row r="10599" spans="1:18" x14ac:dyDescent="0.25">
      <c r="A10599" s="135">
        <v>1095705</v>
      </c>
      <c r="B10599" s="148" t="s">
        <v>519</v>
      </c>
      <c r="C10599" s="135">
        <v>6</v>
      </c>
      <c r="D10599" s="135">
        <v>1728</v>
      </c>
      <c r="E10599" s="188" t="s">
        <v>20</v>
      </c>
      <c r="F10599" s="135" t="s">
        <v>20</v>
      </c>
      <c r="G10599" s="135" t="s">
        <v>20</v>
      </c>
      <c r="H10599" s="135" t="s">
        <v>20</v>
      </c>
      <c r="I10599" s="135" t="s">
        <v>20</v>
      </c>
      <c r="J10599" s="136">
        <v>1.23</v>
      </c>
      <c r="K10599" s="136">
        <v>0.82</v>
      </c>
      <c r="L10599" s="136">
        <v>0.37</v>
      </c>
      <c r="M10599" s="137" t="str">
        <f t="shared" si="165"/>
        <v>P</v>
      </c>
      <c r="N10599" s="174" t="s">
        <v>10681</v>
      </c>
      <c r="O10599" s="149" t="s">
        <v>1581</v>
      </c>
      <c r="P10599" s="149" t="s">
        <v>10581</v>
      </c>
      <c r="Q10599" s="150" t="s">
        <v>10519</v>
      </c>
      <c r="R10599" s="189">
        <v>2.2800000000000002</v>
      </c>
    </row>
    <row r="10600" spans="1:18" x14ac:dyDescent="0.25">
      <c r="A10600" s="132">
        <v>1095706</v>
      </c>
      <c r="B10600" s="145" t="s">
        <v>4113</v>
      </c>
      <c r="C10600" s="132">
        <v>6</v>
      </c>
      <c r="D10600" s="132" t="s">
        <v>20</v>
      </c>
      <c r="E10600" s="186" t="s">
        <v>20</v>
      </c>
      <c r="F10600" s="132" t="s">
        <v>20</v>
      </c>
      <c r="G10600" s="132" t="s">
        <v>20</v>
      </c>
      <c r="H10600" s="132" t="s">
        <v>20</v>
      </c>
      <c r="I10600" s="132" t="s">
        <v>20</v>
      </c>
      <c r="J10600" s="133">
        <v>1.1100000000000001</v>
      </c>
      <c r="K10600" s="133">
        <v>0.8</v>
      </c>
      <c r="L10600" s="133">
        <v>0.39</v>
      </c>
      <c r="M10600" s="134" t="str">
        <f t="shared" si="165"/>
        <v>P</v>
      </c>
      <c r="N10600" s="173" t="s">
        <v>10681</v>
      </c>
      <c r="O10600" s="146" t="s">
        <v>1506</v>
      </c>
      <c r="P10600" s="146" t="s">
        <v>10455</v>
      </c>
      <c r="Q10600" s="147" t="s">
        <v>10519</v>
      </c>
      <c r="R10600" s="187">
        <v>3.3600000000000003</v>
      </c>
    </row>
    <row r="10601" spans="1:18" x14ac:dyDescent="0.25">
      <c r="A10601" s="135">
        <v>1095707</v>
      </c>
      <c r="B10601" s="148" t="s">
        <v>195</v>
      </c>
      <c r="C10601" s="135">
        <v>6</v>
      </c>
      <c r="D10601" s="135">
        <v>270</v>
      </c>
      <c r="E10601" s="188" t="s">
        <v>21</v>
      </c>
      <c r="F10601" s="135">
        <v>360</v>
      </c>
      <c r="G10601" s="135" t="s">
        <v>20</v>
      </c>
      <c r="H10601" s="135">
        <v>24</v>
      </c>
      <c r="I10601" s="135">
        <v>1</v>
      </c>
      <c r="J10601" s="136">
        <v>1.85</v>
      </c>
      <c r="K10601" s="136">
        <v>1.27</v>
      </c>
      <c r="L10601" s="136">
        <v>1.82</v>
      </c>
      <c r="M10601" s="137" t="str">
        <f t="shared" si="165"/>
        <v>P</v>
      </c>
      <c r="N10601" s="174" t="s">
        <v>10681</v>
      </c>
      <c r="O10601" s="149" t="s">
        <v>1506</v>
      </c>
      <c r="P10601" s="149" t="s">
        <v>9427</v>
      </c>
      <c r="Q10601" s="150" t="s">
        <v>10519</v>
      </c>
      <c r="R10601" s="189">
        <v>4.32</v>
      </c>
    </row>
    <row r="10602" spans="1:18" x14ac:dyDescent="0.25">
      <c r="A10602" s="132">
        <v>1095708</v>
      </c>
      <c r="B10602" s="145" t="s">
        <v>1209</v>
      </c>
      <c r="C10602" s="132">
        <v>6</v>
      </c>
      <c r="D10602" s="132" t="s">
        <v>20</v>
      </c>
      <c r="E10602" s="186" t="s">
        <v>20</v>
      </c>
      <c r="F10602" s="132" t="s">
        <v>20</v>
      </c>
      <c r="G10602" s="132" t="s">
        <v>20</v>
      </c>
      <c r="H10602" s="132" t="s">
        <v>20</v>
      </c>
      <c r="I10602" s="132" t="s">
        <v>20</v>
      </c>
      <c r="J10602" s="133">
        <v>1.85</v>
      </c>
      <c r="K10602" s="133">
        <v>1.19</v>
      </c>
      <c r="L10602" s="133">
        <v>1.52</v>
      </c>
      <c r="M10602" s="134" t="str">
        <f t="shared" si="165"/>
        <v>P</v>
      </c>
      <c r="N10602" s="173" t="s">
        <v>10681</v>
      </c>
      <c r="O10602" s="146" t="s">
        <v>1506</v>
      </c>
      <c r="P10602" s="146" t="s">
        <v>9430</v>
      </c>
      <c r="Q10602" s="147" t="s">
        <v>10519</v>
      </c>
      <c r="R10602" s="187">
        <v>3.4</v>
      </c>
    </row>
    <row r="10603" spans="1:18" x14ac:dyDescent="0.25">
      <c r="A10603" s="135">
        <v>1095784</v>
      </c>
      <c r="B10603" s="148" t="s">
        <v>8379</v>
      </c>
      <c r="C10603" s="135">
        <v>4</v>
      </c>
      <c r="D10603" s="135">
        <v>36</v>
      </c>
      <c r="E10603" s="188" t="s">
        <v>21</v>
      </c>
      <c r="F10603" s="135">
        <v>48</v>
      </c>
      <c r="G10603" s="135" t="s">
        <v>20</v>
      </c>
      <c r="H10603" s="135">
        <v>3</v>
      </c>
      <c r="I10603" s="135">
        <v>1</v>
      </c>
      <c r="J10603" s="136">
        <v>5.27</v>
      </c>
      <c r="K10603" s="136">
        <v>2.67</v>
      </c>
      <c r="L10603" s="136">
        <v>1.74</v>
      </c>
      <c r="M10603" s="137" t="str">
        <f t="shared" si="165"/>
        <v>P</v>
      </c>
      <c r="N10603" s="174" t="s">
        <v>10681</v>
      </c>
      <c r="O10603" s="149" t="s">
        <v>1506</v>
      </c>
      <c r="P10603" s="149" t="s">
        <v>9435</v>
      </c>
      <c r="Q10603" s="150" t="s">
        <v>10519</v>
      </c>
      <c r="R10603" s="189">
        <v>17.2</v>
      </c>
    </row>
    <row r="10604" spans="1:18" x14ac:dyDescent="0.25">
      <c r="A10604" s="132">
        <v>1095796</v>
      </c>
      <c r="B10604" s="145" t="s">
        <v>8380</v>
      </c>
      <c r="C10604" s="132">
        <v>6</v>
      </c>
      <c r="D10604" s="132" t="s">
        <v>20</v>
      </c>
      <c r="E10604" s="186" t="s">
        <v>21</v>
      </c>
      <c r="F10604" s="132">
        <v>348</v>
      </c>
      <c r="G10604" s="132" t="s">
        <v>20</v>
      </c>
      <c r="H10604" s="132">
        <v>10</v>
      </c>
      <c r="I10604" s="132">
        <v>2</v>
      </c>
      <c r="J10604" s="133">
        <v>2.1800000000000002</v>
      </c>
      <c r="K10604" s="133">
        <v>1.87</v>
      </c>
      <c r="L10604" s="133">
        <v>1.35</v>
      </c>
      <c r="M10604" s="134" t="str">
        <f t="shared" si="165"/>
        <v>P</v>
      </c>
      <c r="N10604" s="173" t="s">
        <v>10681</v>
      </c>
      <c r="O10604" s="146" t="s">
        <v>1506</v>
      </c>
      <c r="P10604" s="146" t="s">
        <v>9461</v>
      </c>
      <c r="Q10604" s="147" t="s">
        <v>10519</v>
      </c>
      <c r="R10604" s="187">
        <v>7.1999999999999993</v>
      </c>
    </row>
    <row r="10605" spans="1:18" x14ac:dyDescent="0.25">
      <c r="A10605" s="135">
        <v>1095798</v>
      </c>
      <c r="B10605" s="148" t="s">
        <v>8381</v>
      </c>
      <c r="C10605" s="135">
        <v>6</v>
      </c>
      <c r="D10605" s="135" t="s">
        <v>20</v>
      </c>
      <c r="E10605" s="188" t="s">
        <v>21</v>
      </c>
      <c r="F10605" s="135">
        <v>204</v>
      </c>
      <c r="G10605" s="135" t="s">
        <v>20</v>
      </c>
      <c r="H10605" s="135">
        <v>7</v>
      </c>
      <c r="I10605" s="135">
        <v>2</v>
      </c>
      <c r="J10605" s="136">
        <v>2.68</v>
      </c>
      <c r="K10605" s="136">
        <v>2.34</v>
      </c>
      <c r="L10605" s="136">
        <v>1.05</v>
      </c>
      <c r="M10605" s="137" t="str">
        <f t="shared" si="165"/>
        <v>P</v>
      </c>
      <c r="N10605" s="174" t="s">
        <v>10681</v>
      </c>
      <c r="O10605" s="149" t="s">
        <v>1506</v>
      </c>
      <c r="P10605" s="149" t="s">
        <v>9450</v>
      </c>
      <c r="Q10605" s="150" t="s">
        <v>10519</v>
      </c>
      <c r="R10605" s="189">
        <v>12.54</v>
      </c>
    </row>
    <row r="10606" spans="1:18" x14ac:dyDescent="0.25">
      <c r="A10606" s="132">
        <v>1095845</v>
      </c>
      <c r="B10606" s="145" t="s">
        <v>484</v>
      </c>
      <c r="C10606" s="132">
        <v>6</v>
      </c>
      <c r="D10606" s="132">
        <v>640</v>
      </c>
      <c r="E10606" s="186" t="s">
        <v>21</v>
      </c>
      <c r="F10606" s="132">
        <v>768</v>
      </c>
      <c r="G10606" s="132" t="s">
        <v>20</v>
      </c>
      <c r="H10606" s="132">
        <v>25</v>
      </c>
      <c r="I10606" s="132">
        <v>2</v>
      </c>
      <c r="J10606" s="133">
        <v>1.48</v>
      </c>
      <c r="K10606" s="133">
        <v>0.98</v>
      </c>
      <c r="L10606" s="133">
        <v>1.05</v>
      </c>
      <c r="M10606" s="134" t="str">
        <f t="shared" si="165"/>
        <v>P</v>
      </c>
      <c r="N10606" s="173" t="s">
        <v>10681</v>
      </c>
      <c r="O10606" s="146" t="s">
        <v>1506</v>
      </c>
      <c r="P10606" s="146" t="s">
        <v>9403</v>
      </c>
      <c r="Q10606" s="147" t="s">
        <v>10106</v>
      </c>
      <c r="R10606" s="187">
        <v>8.34</v>
      </c>
    </row>
    <row r="10607" spans="1:18" x14ac:dyDescent="0.25">
      <c r="A10607" s="135">
        <v>1095848</v>
      </c>
      <c r="B10607" s="148" t="s">
        <v>2260</v>
      </c>
      <c r="C10607" s="135">
        <v>6</v>
      </c>
      <c r="D10607" s="135">
        <v>658</v>
      </c>
      <c r="E10607" s="188" t="s">
        <v>21</v>
      </c>
      <c r="F10607" s="135">
        <v>846</v>
      </c>
      <c r="G10607" s="135" t="s">
        <v>20</v>
      </c>
      <c r="H10607" s="135">
        <v>40</v>
      </c>
      <c r="I10607" s="135">
        <v>1</v>
      </c>
      <c r="J10607" s="136">
        <v>1.25</v>
      </c>
      <c r="K10607" s="136">
        <v>0.9</v>
      </c>
      <c r="L10607" s="136">
        <v>1.55</v>
      </c>
      <c r="M10607" s="137" t="str">
        <f t="shared" si="165"/>
        <v>P</v>
      </c>
      <c r="N10607" s="174" t="s">
        <v>10681</v>
      </c>
      <c r="O10607" s="149" t="s">
        <v>1506</v>
      </c>
      <c r="P10607" s="149" t="s">
        <v>9410</v>
      </c>
      <c r="Q10607" s="150" t="s">
        <v>10106</v>
      </c>
      <c r="R10607" s="189">
        <v>5.88</v>
      </c>
    </row>
    <row r="10608" spans="1:18" x14ac:dyDescent="0.25">
      <c r="A10608" s="132">
        <v>1095853</v>
      </c>
      <c r="B10608" s="145" t="s">
        <v>8382</v>
      </c>
      <c r="C10608" s="132">
        <v>1</v>
      </c>
      <c r="D10608" s="132" t="s">
        <v>9548</v>
      </c>
      <c r="E10608" s="186" t="s">
        <v>9548</v>
      </c>
      <c r="F10608" s="132" t="s">
        <v>9548</v>
      </c>
      <c r="G10608" s="132" t="s">
        <v>9548</v>
      </c>
      <c r="H10608" s="132" t="s">
        <v>9548</v>
      </c>
      <c r="I10608" s="132" t="s">
        <v>9548</v>
      </c>
      <c r="J10608" s="133">
        <v>0.31</v>
      </c>
      <c r="K10608" s="133">
        <v>0.31</v>
      </c>
      <c r="L10608" s="133">
        <v>1.1000000000000001</v>
      </c>
      <c r="M10608" s="134" t="str">
        <f t="shared" si="165"/>
        <v>P</v>
      </c>
      <c r="N10608" s="173" t="s">
        <v>10681</v>
      </c>
      <c r="O10608" s="146" t="s">
        <v>1506</v>
      </c>
      <c r="P10608" s="146" t="s">
        <v>9442</v>
      </c>
      <c r="Q10608" s="147" t="s">
        <v>10519</v>
      </c>
      <c r="R10608" s="187">
        <v>1.77</v>
      </c>
    </row>
    <row r="10609" spans="1:18" x14ac:dyDescent="0.25">
      <c r="A10609" s="135">
        <v>1095854</v>
      </c>
      <c r="B10609" s="148" t="s">
        <v>8383</v>
      </c>
      <c r="C10609" s="135">
        <v>1</v>
      </c>
      <c r="D10609" s="135" t="s">
        <v>9548</v>
      </c>
      <c r="E10609" s="188" t="s">
        <v>9548</v>
      </c>
      <c r="F10609" s="135" t="s">
        <v>9548</v>
      </c>
      <c r="G10609" s="135" t="s">
        <v>9548</v>
      </c>
      <c r="H10609" s="135" t="s">
        <v>9548</v>
      </c>
      <c r="I10609" s="135" t="s">
        <v>9548</v>
      </c>
      <c r="J10609" s="136">
        <v>0.4</v>
      </c>
      <c r="K10609" s="136">
        <v>0.4</v>
      </c>
      <c r="L10609" s="136">
        <v>1.3</v>
      </c>
      <c r="M10609" s="137" t="str">
        <f t="shared" si="165"/>
        <v>P</v>
      </c>
      <c r="N10609" s="174" t="s">
        <v>10681</v>
      </c>
      <c r="O10609" s="149" t="s">
        <v>1506</v>
      </c>
      <c r="P10609" s="149" t="s">
        <v>9442</v>
      </c>
      <c r="Q10609" s="150" t="s">
        <v>10519</v>
      </c>
      <c r="R10609" s="189">
        <v>1.07</v>
      </c>
    </row>
    <row r="10610" spans="1:18" x14ac:dyDescent="0.25">
      <c r="A10610" s="132">
        <v>1095855</v>
      </c>
      <c r="B10610" s="145" t="s">
        <v>8384</v>
      </c>
      <c r="C10610" s="132">
        <v>1</v>
      </c>
      <c r="D10610" s="132" t="s">
        <v>9548</v>
      </c>
      <c r="E10610" s="186" t="s">
        <v>9548</v>
      </c>
      <c r="F10610" s="132" t="s">
        <v>9548</v>
      </c>
      <c r="G10610" s="132" t="s">
        <v>9548</v>
      </c>
      <c r="H10610" s="132" t="s">
        <v>9548</v>
      </c>
      <c r="I10610" s="132" t="s">
        <v>9548</v>
      </c>
      <c r="J10610" s="133">
        <v>0.5</v>
      </c>
      <c r="K10610" s="133">
        <v>0.35</v>
      </c>
      <c r="L10610" s="133">
        <v>1.05</v>
      </c>
      <c r="M10610" s="134" t="str">
        <f t="shared" si="165"/>
        <v>P</v>
      </c>
      <c r="N10610" s="173" t="s">
        <v>10681</v>
      </c>
      <c r="O10610" s="146" t="s">
        <v>1506</v>
      </c>
      <c r="P10610" s="146" t="s">
        <v>9442</v>
      </c>
      <c r="Q10610" s="147" t="s">
        <v>10519</v>
      </c>
      <c r="R10610" s="187">
        <v>1.62</v>
      </c>
    </row>
    <row r="10611" spans="1:18" x14ac:dyDescent="0.25">
      <c r="A10611" s="135">
        <v>1095858</v>
      </c>
      <c r="B10611" s="148" t="s">
        <v>8385</v>
      </c>
      <c r="C10611" s="135">
        <v>1</v>
      </c>
      <c r="D10611" s="135" t="s">
        <v>9548</v>
      </c>
      <c r="E10611" s="188" t="s">
        <v>9548</v>
      </c>
      <c r="F10611" s="135" t="s">
        <v>9548</v>
      </c>
      <c r="G10611" s="135" t="s">
        <v>9548</v>
      </c>
      <c r="H10611" s="135" t="s">
        <v>9548</v>
      </c>
      <c r="I10611" s="135" t="s">
        <v>9548</v>
      </c>
      <c r="J10611" s="136">
        <v>0.56999999999999995</v>
      </c>
      <c r="K10611" s="136">
        <v>0.56999999999999995</v>
      </c>
      <c r="L10611" s="136">
        <v>1.35</v>
      </c>
      <c r="M10611" s="137" t="str">
        <f t="shared" si="165"/>
        <v>P</v>
      </c>
      <c r="N10611" s="174" t="s">
        <v>10681</v>
      </c>
      <c r="O10611" s="149" t="s">
        <v>1506</v>
      </c>
      <c r="P10611" s="149" t="s">
        <v>9442</v>
      </c>
      <c r="Q10611" s="150" t="s">
        <v>10519</v>
      </c>
      <c r="R10611" s="189">
        <v>0.78</v>
      </c>
    </row>
    <row r="10612" spans="1:18" x14ac:dyDescent="0.25">
      <c r="A10612" s="132">
        <v>1095860</v>
      </c>
      <c r="B10612" s="145" t="s">
        <v>8386</v>
      </c>
      <c r="C10612" s="132">
        <v>1</v>
      </c>
      <c r="D10612" s="132" t="s">
        <v>9548</v>
      </c>
      <c r="E10612" s="186" t="s">
        <v>9548</v>
      </c>
      <c r="F10612" s="132" t="s">
        <v>9548</v>
      </c>
      <c r="G10612" s="132" t="s">
        <v>9548</v>
      </c>
      <c r="H10612" s="132" t="s">
        <v>9548</v>
      </c>
      <c r="I10612" s="132" t="s">
        <v>9548</v>
      </c>
      <c r="J10612" s="133">
        <v>0.4</v>
      </c>
      <c r="K10612" s="133">
        <v>0.25</v>
      </c>
      <c r="L10612" s="133">
        <v>1.28</v>
      </c>
      <c r="M10612" s="134" t="str">
        <f t="shared" si="165"/>
        <v>P</v>
      </c>
      <c r="N10612" s="173" t="s">
        <v>10681</v>
      </c>
      <c r="O10612" s="146" t="s">
        <v>1506</v>
      </c>
      <c r="P10612" s="146" t="s">
        <v>9442</v>
      </c>
      <c r="Q10612" s="147" t="s">
        <v>10519</v>
      </c>
      <c r="R10612" s="187">
        <v>0.56000000000000005</v>
      </c>
    </row>
    <row r="10613" spans="1:18" x14ac:dyDescent="0.25">
      <c r="A10613" s="135">
        <v>1095863</v>
      </c>
      <c r="B10613" s="148" t="s">
        <v>8387</v>
      </c>
      <c r="C10613" s="135">
        <v>1</v>
      </c>
      <c r="D10613" s="135" t="s">
        <v>9548</v>
      </c>
      <c r="E10613" s="188" t="s">
        <v>9548</v>
      </c>
      <c r="F10613" s="135" t="s">
        <v>9548</v>
      </c>
      <c r="G10613" s="135" t="s">
        <v>9548</v>
      </c>
      <c r="H10613" s="135" t="s">
        <v>9548</v>
      </c>
      <c r="I10613" s="135" t="s">
        <v>9548</v>
      </c>
      <c r="J10613" s="136">
        <v>0.3</v>
      </c>
      <c r="K10613" s="136">
        <v>0.3</v>
      </c>
      <c r="L10613" s="136">
        <v>1</v>
      </c>
      <c r="M10613" s="137" t="str">
        <f t="shared" si="165"/>
        <v>P</v>
      </c>
      <c r="N10613" s="172" t="s">
        <v>10681</v>
      </c>
      <c r="O10613" s="149" t="s">
        <v>1506</v>
      </c>
      <c r="P10613" s="149" t="s">
        <v>9442</v>
      </c>
      <c r="Q10613" s="150" t="s">
        <v>10519</v>
      </c>
      <c r="R10613" s="189">
        <v>1.92</v>
      </c>
    </row>
    <row r="10614" spans="1:18" x14ac:dyDescent="0.25">
      <c r="A10614" s="132">
        <v>1095900</v>
      </c>
      <c r="B10614" s="145" t="s">
        <v>8388</v>
      </c>
      <c r="C10614" s="132">
        <v>1</v>
      </c>
      <c r="D10614" s="132" t="s">
        <v>9548</v>
      </c>
      <c r="E10614" s="186" t="s">
        <v>9548</v>
      </c>
      <c r="F10614" s="132" t="s">
        <v>9548</v>
      </c>
      <c r="G10614" s="132" t="s">
        <v>9548</v>
      </c>
      <c r="H10614" s="132" t="s">
        <v>9548</v>
      </c>
      <c r="I10614" s="132" t="s">
        <v>9548</v>
      </c>
      <c r="J10614" s="133">
        <v>0.39</v>
      </c>
      <c r="K10614" s="133">
        <v>0.39</v>
      </c>
      <c r="L10614" s="133">
        <v>1.31</v>
      </c>
      <c r="M10614" s="134" t="str">
        <f t="shared" si="165"/>
        <v>P</v>
      </c>
      <c r="N10614" s="173" t="s">
        <v>10681</v>
      </c>
      <c r="O10614" s="146" t="s">
        <v>1506</v>
      </c>
      <c r="P10614" s="146" t="s">
        <v>9442</v>
      </c>
      <c r="Q10614" s="147" t="s">
        <v>10519</v>
      </c>
      <c r="R10614" s="187">
        <v>0.45</v>
      </c>
    </row>
    <row r="10615" spans="1:18" x14ac:dyDescent="0.25">
      <c r="A10615" s="135">
        <v>1095902</v>
      </c>
      <c r="B10615" s="148" t="s">
        <v>8389</v>
      </c>
      <c r="C10615" s="135">
        <v>1</v>
      </c>
      <c r="D10615" s="135" t="s">
        <v>9548</v>
      </c>
      <c r="E10615" s="188" t="s">
        <v>9548</v>
      </c>
      <c r="F10615" s="135" t="s">
        <v>9548</v>
      </c>
      <c r="G10615" s="135" t="s">
        <v>9548</v>
      </c>
      <c r="H10615" s="135" t="s">
        <v>9548</v>
      </c>
      <c r="I10615" s="135" t="s">
        <v>9548</v>
      </c>
      <c r="J10615" s="136">
        <v>1.03</v>
      </c>
      <c r="K10615" s="136">
        <v>1.03</v>
      </c>
      <c r="L10615" s="136">
        <v>0.45</v>
      </c>
      <c r="M10615" s="137" t="str">
        <f t="shared" si="165"/>
        <v>P</v>
      </c>
      <c r="N10615" s="174" t="s">
        <v>10681</v>
      </c>
      <c r="O10615" s="149" t="s">
        <v>1506</v>
      </c>
      <c r="P10615" s="149" t="s">
        <v>9442</v>
      </c>
      <c r="Q10615" s="150" t="s">
        <v>10519</v>
      </c>
      <c r="R10615" s="189">
        <v>1.08</v>
      </c>
    </row>
    <row r="10616" spans="1:18" x14ac:dyDescent="0.25">
      <c r="A10616" s="132">
        <v>1095913</v>
      </c>
      <c r="B10616" s="145" t="s">
        <v>8390</v>
      </c>
      <c r="C10616" s="132">
        <v>25</v>
      </c>
      <c r="D10616" s="132" t="s">
        <v>20</v>
      </c>
      <c r="E10616" s="186" t="s">
        <v>20</v>
      </c>
      <c r="F10616" s="132" t="s">
        <v>20</v>
      </c>
      <c r="G10616" s="132" t="s">
        <v>20</v>
      </c>
      <c r="H10616" s="132" t="s">
        <v>20</v>
      </c>
      <c r="I10616" s="132" t="s">
        <v>20</v>
      </c>
      <c r="J10616" s="133">
        <v>1.587</v>
      </c>
      <c r="K10616" s="133">
        <v>1.175</v>
      </c>
      <c r="L10616" s="133">
        <v>6.4000000000000001E-2</v>
      </c>
      <c r="M10616" s="134" t="str">
        <f t="shared" si="165"/>
        <v>P</v>
      </c>
      <c r="N10616" s="173" t="s">
        <v>10682</v>
      </c>
      <c r="O10616" s="146" t="s">
        <v>1562</v>
      </c>
      <c r="P10616" s="146" t="s">
        <v>9463</v>
      </c>
      <c r="Q10616" s="147" t="s">
        <v>10519</v>
      </c>
      <c r="R10616" s="187">
        <v>0.74626865671641784</v>
      </c>
    </row>
    <row r="10617" spans="1:18" x14ac:dyDescent="0.25">
      <c r="A10617" s="135">
        <v>1095915</v>
      </c>
      <c r="B10617" s="148" t="s">
        <v>8391</v>
      </c>
      <c r="C10617" s="135">
        <v>6</v>
      </c>
      <c r="D10617" s="135">
        <v>60</v>
      </c>
      <c r="E10617" s="188" t="s">
        <v>21</v>
      </c>
      <c r="F10617" s="135">
        <v>75</v>
      </c>
      <c r="G10617" s="135" t="s">
        <v>20</v>
      </c>
      <c r="H10617" s="135">
        <v>6</v>
      </c>
      <c r="I10617" s="135">
        <v>1</v>
      </c>
      <c r="J10617" s="136">
        <v>2.98</v>
      </c>
      <c r="K10617" s="136">
        <v>2.19</v>
      </c>
      <c r="L10617" s="136">
        <v>2.83</v>
      </c>
      <c r="M10617" s="137" t="str">
        <f t="shared" si="165"/>
        <v>P</v>
      </c>
      <c r="N10617" s="174" t="s">
        <v>10681</v>
      </c>
      <c r="O10617" s="149" t="s">
        <v>1562</v>
      </c>
      <c r="P10617" s="149" t="s">
        <v>9406</v>
      </c>
      <c r="Q10617" s="150" t="s">
        <v>10519</v>
      </c>
      <c r="R10617" s="189">
        <v>22.86</v>
      </c>
    </row>
    <row r="10618" spans="1:18" x14ac:dyDescent="0.25">
      <c r="A10618" s="132">
        <v>1095919</v>
      </c>
      <c r="B10618" s="145" t="s">
        <v>8392</v>
      </c>
      <c r="C10618" s="132">
        <v>6</v>
      </c>
      <c r="D10618" s="132">
        <v>60</v>
      </c>
      <c r="E10618" s="186" t="s">
        <v>21</v>
      </c>
      <c r="F10618" s="132">
        <v>75</v>
      </c>
      <c r="G10618" s="132" t="s">
        <v>20</v>
      </c>
      <c r="H10618" s="132">
        <v>6</v>
      </c>
      <c r="I10618" s="132">
        <v>1</v>
      </c>
      <c r="J10618" s="133">
        <v>3</v>
      </c>
      <c r="K10618" s="133">
        <v>2.2799999999999998</v>
      </c>
      <c r="L10618" s="133">
        <v>3.02</v>
      </c>
      <c r="M10618" s="134" t="str">
        <f t="shared" si="165"/>
        <v>P</v>
      </c>
      <c r="N10618" s="173" t="s">
        <v>10681</v>
      </c>
      <c r="O10618" s="146" t="s">
        <v>1562</v>
      </c>
      <c r="P10618" s="146" t="s">
        <v>9406</v>
      </c>
      <c r="Q10618" s="147" t="s">
        <v>10519</v>
      </c>
      <c r="R10618" s="187">
        <v>21.18</v>
      </c>
    </row>
    <row r="10619" spans="1:18" x14ac:dyDescent="0.25">
      <c r="A10619" s="135">
        <v>1095922</v>
      </c>
      <c r="B10619" s="148" t="s">
        <v>8393</v>
      </c>
      <c r="C10619" s="135">
        <v>6</v>
      </c>
      <c r="D10619" s="135">
        <v>3360</v>
      </c>
      <c r="E10619" s="188">
        <v>24</v>
      </c>
      <c r="F10619" s="135">
        <v>4320</v>
      </c>
      <c r="G10619" s="135">
        <v>192</v>
      </c>
      <c r="H10619" s="135">
        <v>216</v>
      </c>
      <c r="I10619" s="135">
        <v>1</v>
      </c>
      <c r="J10619" s="136">
        <v>0.75</v>
      </c>
      <c r="K10619" s="136">
        <v>0.49</v>
      </c>
      <c r="L10619" s="136">
        <v>0.72699999999999998</v>
      </c>
      <c r="M10619" s="137" t="str">
        <f t="shared" si="165"/>
        <v>P</v>
      </c>
      <c r="N10619" s="172" t="s">
        <v>10681</v>
      </c>
      <c r="O10619" s="149" t="s">
        <v>1506</v>
      </c>
      <c r="P10619" s="149" t="s">
        <v>9409</v>
      </c>
      <c r="Q10619" s="150" t="s">
        <v>10519</v>
      </c>
      <c r="R10619" s="189">
        <v>3.18</v>
      </c>
    </row>
    <row r="10620" spans="1:18" x14ac:dyDescent="0.25">
      <c r="A10620" s="132">
        <v>1095928</v>
      </c>
      <c r="B10620" s="145" t="s">
        <v>8394</v>
      </c>
      <c r="C10620" s="132">
        <v>6</v>
      </c>
      <c r="D10620" s="132">
        <v>3360</v>
      </c>
      <c r="E10620" s="186">
        <v>24</v>
      </c>
      <c r="F10620" s="132">
        <v>4320</v>
      </c>
      <c r="G10620" s="132">
        <v>192</v>
      </c>
      <c r="H10620" s="132">
        <v>216</v>
      </c>
      <c r="I10620" s="132">
        <v>1</v>
      </c>
      <c r="J10620" s="133">
        <v>0.75</v>
      </c>
      <c r="K10620" s="133">
        <v>0.49</v>
      </c>
      <c r="L10620" s="133">
        <v>0.72699999999999998</v>
      </c>
      <c r="M10620" s="134" t="str">
        <f t="shared" si="165"/>
        <v>P</v>
      </c>
      <c r="N10620" s="173" t="s">
        <v>10681</v>
      </c>
      <c r="O10620" s="146" t="s">
        <v>1506</v>
      </c>
      <c r="P10620" s="146" t="s">
        <v>9409</v>
      </c>
      <c r="Q10620" s="147" t="s">
        <v>10106</v>
      </c>
      <c r="R10620" s="187">
        <v>3.7800000000000002</v>
      </c>
    </row>
    <row r="10621" spans="1:18" x14ac:dyDescent="0.25">
      <c r="A10621" s="135">
        <v>1095929</v>
      </c>
      <c r="B10621" s="148" t="s">
        <v>8395</v>
      </c>
      <c r="C10621" s="135">
        <v>6</v>
      </c>
      <c r="D10621" s="135">
        <v>522</v>
      </c>
      <c r="E10621" s="188" t="s">
        <v>21</v>
      </c>
      <c r="F10621" s="135">
        <v>783</v>
      </c>
      <c r="G10621" s="135" t="s">
        <v>20</v>
      </c>
      <c r="H10621" s="135">
        <v>40</v>
      </c>
      <c r="I10621" s="135">
        <v>1</v>
      </c>
      <c r="J10621" s="136">
        <v>1.35</v>
      </c>
      <c r="K10621" s="136">
        <v>0.9</v>
      </c>
      <c r="L10621" s="136">
        <v>1.56</v>
      </c>
      <c r="M10621" s="137" t="str">
        <f t="shared" si="165"/>
        <v>P</v>
      </c>
      <c r="N10621" s="172" t="s">
        <v>10681</v>
      </c>
      <c r="O10621" s="149" t="s">
        <v>1506</v>
      </c>
      <c r="P10621" s="149" t="s">
        <v>9403</v>
      </c>
      <c r="Q10621" s="150" t="s">
        <v>10519</v>
      </c>
      <c r="R10621" s="189">
        <v>5.46</v>
      </c>
    </row>
    <row r="10622" spans="1:18" x14ac:dyDescent="0.25">
      <c r="A10622" s="132">
        <v>1095980</v>
      </c>
      <c r="B10622" s="145" t="s">
        <v>8396</v>
      </c>
      <c r="C10622" s="132">
        <v>1</v>
      </c>
      <c r="D10622" s="132">
        <v>48</v>
      </c>
      <c r="E10622" s="186" t="s">
        <v>21</v>
      </c>
      <c r="F10622" s="132">
        <v>66</v>
      </c>
      <c r="G10622" s="132" t="s">
        <v>21</v>
      </c>
      <c r="H10622" s="132" t="s">
        <v>21</v>
      </c>
      <c r="I10622" s="132" t="s">
        <v>21</v>
      </c>
      <c r="J10622" s="133">
        <v>1.4</v>
      </c>
      <c r="K10622" s="133">
        <v>6</v>
      </c>
      <c r="L10622" s="133">
        <v>3.3</v>
      </c>
      <c r="M10622" s="134" t="str">
        <f t="shared" si="165"/>
        <v>P</v>
      </c>
      <c r="N10622" s="173" t="s">
        <v>10682</v>
      </c>
      <c r="O10622" s="146" t="s">
        <v>1506</v>
      </c>
      <c r="P10622" s="146" t="s">
        <v>9401</v>
      </c>
      <c r="Q10622" s="147" t="s">
        <v>10519</v>
      </c>
      <c r="R10622" s="187">
        <v>37.479999999999997</v>
      </c>
    </row>
    <row r="10623" spans="1:18" x14ac:dyDescent="0.25">
      <c r="A10623" s="135">
        <v>1095999</v>
      </c>
      <c r="B10623" s="148" t="s">
        <v>8397</v>
      </c>
      <c r="C10623" s="135">
        <v>6</v>
      </c>
      <c r="D10623" s="135">
        <v>660</v>
      </c>
      <c r="E10623" s="188" t="s">
        <v>21</v>
      </c>
      <c r="F10623" s="135">
        <v>792</v>
      </c>
      <c r="G10623" s="135" t="s">
        <v>20</v>
      </c>
      <c r="H10623" s="135">
        <v>25</v>
      </c>
      <c r="I10623" s="135">
        <v>2</v>
      </c>
      <c r="J10623" s="136">
        <v>1.47</v>
      </c>
      <c r="K10623" s="136">
        <v>0.99</v>
      </c>
      <c r="L10623" s="136">
        <v>0.89</v>
      </c>
      <c r="M10623" s="137" t="str">
        <f t="shared" si="165"/>
        <v>P</v>
      </c>
      <c r="N10623" s="174" t="s">
        <v>10681</v>
      </c>
      <c r="O10623" s="149" t="s">
        <v>1506</v>
      </c>
      <c r="P10623" s="149" t="s">
        <v>9403</v>
      </c>
      <c r="Q10623" s="150" t="s">
        <v>10106</v>
      </c>
      <c r="R10623" s="189">
        <v>9.06</v>
      </c>
    </row>
    <row r="10624" spans="1:18" x14ac:dyDescent="0.25">
      <c r="A10624" s="132">
        <v>1096000</v>
      </c>
      <c r="B10624" s="145" t="s">
        <v>1093</v>
      </c>
      <c r="C10624" s="132">
        <v>6</v>
      </c>
      <c r="D10624" s="132">
        <v>480</v>
      </c>
      <c r="E10624" s="186">
        <v>60</v>
      </c>
      <c r="F10624" s="132">
        <v>720</v>
      </c>
      <c r="G10624" s="132" t="s">
        <v>20</v>
      </c>
      <c r="H10624" s="132" t="s">
        <v>20</v>
      </c>
      <c r="I10624" s="132" t="s">
        <v>20</v>
      </c>
      <c r="J10624" s="133">
        <v>2.5099999999999998</v>
      </c>
      <c r="K10624" s="133">
        <v>1.62</v>
      </c>
      <c r="L10624" s="133">
        <v>0.53</v>
      </c>
      <c r="M10624" s="134" t="str">
        <f t="shared" si="165"/>
        <v>P</v>
      </c>
      <c r="N10624" s="173" t="s">
        <v>10682</v>
      </c>
      <c r="O10624" s="146" t="s">
        <v>1500</v>
      </c>
      <c r="P10624" s="146" t="s">
        <v>9418</v>
      </c>
      <c r="Q10624" s="147" t="s">
        <v>10519</v>
      </c>
      <c r="R10624" s="187">
        <v>2.7600000000000002</v>
      </c>
    </row>
    <row r="10625" spans="1:18" x14ac:dyDescent="0.25">
      <c r="A10625" s="135">
        <v>1096001</v>
      </c>
      <c r="B10625" s="148" t="s">
        <v>1164</v>
      </c>
      <c r="C10625" s="135">
        <v>6</v>
      </c>
      <c r="D10625" s="135">
        <v>288</v>
      </c>
      <c r="E10625" s="188" t="s">
        <v>21</v>
      </c>
      <c r="F10625" s="135">
        <v>560</v>
      </c>
      <c r="G10625" s="135" t="s">
        <v>20</v>
      </c>
      <c r="H10625" s="135" t="s">
        <v>20</v>
      </c>
      <c r="I10625" s="135" t="s">
        <v>20</v>
      </c>
      <c r="J10625" s="136">
        <v>1.55</v>
      </c>
      <c r="K10625" s="136">
        <v>1.02</v>
      </c>
      <c r="L10625" s="136">
        <v>1.83</v>
      </c>
      <c r="M10625" s="137" t="str">
        <f t="shared" si="165"/>
        <v>P</v>
      </c>
      <c r="N10625" s="172" t="s">
        <v>10681</v>
      </c>
      <c r="O10625" s="149" t="s">
        <v>1506</v>
      </c>
      <c r="P10625" s="149" t="s">
        <v>9430</v>
      </c>
      <c r="Q10625" s="150" t="s">
        <v>10519</v>
      </c>
      <c r="R10625" s="189">
        <v>6.42</v>
      </c>
    </row>
    <row r="10626" spans="1:18" x14ac:dyDescent="0.25">
      <c r="A10626" s="132">
        <v>1096002</v>
      </c>
      <c r="B10626" s="145" t="s">
        <v>626</v>
      </c>
      <c r="C10626" s="132">
        <v>6</v>
      </c>
      <c r="D10626" s="132">
        <v>560</v>
      </c>
      <c r="E10626" s="186" t="s">
        <v>21</v>
      </c>
      <c r="F10626" s="132">
        <v>880</v>
      </c>
      <c r="G10626" s="132" t="s">
        <v>20</v>
      </c>
      <c r="H10626" s="132" t="s">
        <v>20</v>
      </c>
      <c r="I10626" s="132" t="s">
        <v>20</v>
      </c>
      <c r="J10626" s="133">
        <v>1.55</v>
      </c>
      <c r="K10626" s="133">
        <v>0.92</v>
      </c>
      <c r="L10626" s="133">
        <v>1.36</v>
      </c>
      <c r="M10626" s="134" t="str">
        <f t="shared" ref="M10626:M10689" si="166">HYPERLINK(CONCATENATE("T:\Distribution Centre\RDC Department Shared\Cubiscan photos","\",A10626,"-pac.jpg"),"P")</f>
        <v>P</v>
      </c>
      <c r="N10626" s="173" t="s">
        <v>10681</v>
      </c>
      <c r="O10626" s="146" t="s">
        <v>1506</v>
      </c>
      <c r="P10626" s="146" t="s">
        <v>10455</v>
      </c>
      <c r="Q10626" s="147" t="s">
        <v>10106</v>
      </c>
      <c r="R10626" s="187">
        <v>4.74</v>
      </c>
    </row>
    <row r="10627" spans="1:18" x14ac:dyDescent="0.25">
      <c r="A10627" s="135">
        <v>1096003</v>
      </c>
      <c r="B10627" s="148" t="s">
        <v>205</v>
      </c>
      <c r="C10627" s="135">
        <v>6</v>
      </c>
      <c r="D10627" s="135">
        <v>330</v>
      </c>
      <c r="E10627" s="188" t="s">
        <v>21</v>
      </c>
      <c r="F10627" s="135">
        <v>528</v>
      </c>
      <c r="G10627" s="135">
        <v>32</v>
      </c>
      <c r="H10627" s="135" t="s">
        <v>20</v>
      </c>
      <c r="I10627" s="135">
        <v>1</v>
      </c>
      <c r="J10627" s="136">
        <v>1.56</v>
      </c>
      <c r="K10627" s="136">
        <v>1.03</v>
      </c>
      <c r="L10627" s="136">
        <v>1.8</v>
      </c>
      <c r="M10627" s="137" t="str">
        <f t="shared" si="166"/>
        <v>P</v>
      </c>
      <c r="N10627" s="172" t="s">
        <v>10681</v>
      </c>
      <c r="O10627" s="149" t="s">
        <v>1506</v>
      </c>
      <c r="P10627" s="149" t="s">
        <v>9427</v>
      </c>
      <c r="Q10627" s="150" t="s">
        <v>10519</v>
      </c>
      <c r="R10627" s="189">
        <v>5.82</v>
      </c>
    </row>
    <row r="10628" spans="1:18" x14ac:dyDescent="0.25">
      <c r="A10628" s="132">
        <v>1096004</v>
      </c>
      <c r="B10628" s="145" t="s">
        <v>351</v>
      </c>
      <c r="C10628" s="132">
        <v>100</v>
      </c>
      <c r="D10628" s="132">
        <v>36</v>
      </c>
      <c r="E10628" s="186" t="s">
        <v>21</v>
      </c>
      <c r="F10628" s="132">
        <v>36</v>
      </c>
      <c r="G10628" s="132" t="s">
        <v>20</v>
      </c>
      <c r="H10628" s="132" t="s">
        <v>20</v>
      </c>
      <c r="I10628" s="132" t="s">
        <v>20</v>
      </c>
      <c r="J10628" s="133">
        <v>4.26</v>
      </c>
      <c r="K10628" s="133">
        <v>4.2</v>
      </c>
      <c r="L10628" s="133">
        <v>2.1</v>
      </c>
      <c r="M10628" s="134" t="str">
        <f t="shared" si="166"/>
        <v>P</v>
      </c>
      <c r="N10628" s="173" t="s">
        <v>10682</v>
      </c>
      <c r="O10628" s="146" t="s">
        <v>1506</v>
      </c>
      <c r="P10628" s="146" t="s">
        <v>9460</v>
      </c>
      <c r="Q10628" s="147" t="s">
        <v>10519</v>
      </c>
      <c r="R10628" s="187">
        <v>8</v>
      </c>
    </row>
    <row r="10629" spans="1:18" x14ac:dyDescent="0.25">
      <c r="A10629" s="135">
        <v>1096005</v>
      </c>
      <c r="B10629" s="148" t="s">
        <v>1219</v>
      </c>
      <c r="C10629" s="135">
        <v>6</v>
      </c>
      <c r="D10629" s="135">
        <v>110</v>
      </c>
      <c r="E10629" s="188" t="s">
        <v>21</v>
      </c>
      <c r="F10629" s="135">
        <v>154</v>
      </c>
      <c r="G10629" s="135" t="s">
        <v>20</v>
      </c>
      <c r="H10629" s="135" t="s">
        <v>20</v>
      </c>
      <c r="I10629" s="135" t="s">
        <v>20</v>
      </c>
      <c r="J10629" s="136">
        <v>2.67</v>
      </c>
      <c r="K10629" s="136">
        <v>1.82</v>
      </c>
      <c r="L10629" s="136">
        <v>2</v>
      </c>
      <c r="M10629" s="137" t="str">
        <f t="shared" si="166"/>
        <v>P</v>
      </c>
      <c r="N10629" s="172" t="s">
        <v>10681</v>
      </c>
      <c r="O10629" s="149" t="s">
        <v>1506</v>
      </c>
      <c r="P10629" s="149" t="s">
        <v>10455</v>
      </c>
      <c r="Q10629" s="150" t="s">
        <v>10519</v>
      </c>
      <c r="R10629" s="189">
        <v>9.66</v>
      </c>
    </row>
    <row r="10630" spans="1:18" x14ac:dyDescent="0.25">
      <c r="A10630" s="132">
        <v>1096006</v>
      </c>
      <c r="B10630" s="145" t="s">
        <v>107</v>
      </c>
      <c r="C10630" s="132">
        <v>3</v>
      </c>
      <c r="D10630" s="132" t="s">
        <v>20</v>
      </c>
      <c r="E10630" s="186">
        <v>200</v>
      </c>
      <c r="F10630" s="132" t="s">
        <v>20</v>
      </c>
      <c r="G10630" s="132">
        <v>800</v>
      </c>
      <c r="H10630" s="132" t="s">
        <v>20</v>
      </c>
      <c r="I10630" s="132">
        <v>1</v>
      </c>
      <c r="J10630" s="133">
        <v>1.84</v>
      </c>
      <c r="K10630" s="133">
        <v>0.67</v>
      </c>
      <c r="L10630" s="133">
        <v>0.15</v>
      </c>
      <c r="M10630" s="134" t="str">
        <f t="shared" si="166"/>
        <v>P</v>
      </c>
      <c r="N10630" s="171" t="s">
        <v>10682</v>
      </c>
      <c r="O10630" s="146" t="s">
        <v>1500</v>
      </c>
      <c r="P10630" s="146" t="s">
        <v>9418</v>
      </c>
      <c r="Q10630" s="147" t="s">
        <v>10519</v>
      </c>
      <c r="R10630" s="187">
        <v>1.77</v>
      </c>
    </row>
    <row r="10631" spans="1:18" x14ac:dyDescent="0.25">
      <c r="A10631" s="135">
        <v>1096007</v>
      </c>
      <c r="B10631" s="148" t="s">
        <v>398</v>
      </c>
      <c r="C10631" s="135">
        <v>6</v>
      </c>
      <c r="D10631" s="135">
        <v>335</v>
      </c>
      <c r="E10631" s="188" t="s">
        <v>21</v>
      </c>
      <c r="F10631" s="135" t="s">
        <v>20</v>
      </c>
      <c r="G10631" s="135" t="s">
        <v>20</v>
      </c>
      <c r="H10631" s="135">
        <v>20</v>
      </c>
      <c r="I10631" s="135">
        <v>1</v>
      </c>
      <c r="J10631" s="136">
        <v>1.52</v>
      </c>
      <c r="K10631" s="136">
        <v>1.02</v>
      </c>
      <c r="L10631" s="136">
        <v>1.83</v>
      </c>
      <c r="M10631" s="137" t="str">
        <f t="shared" si="166"/>
        <v>P</v>
      </c>
      <c r="N10631" s="174" t="s">
        <v>10681</v>
      </c>
      <c r="O10631" s="149" t="s">
        <v>1506</v>
      </c>
      <c r="P10631" s="149" t="s">
        <v>10455</v>
      </c>
      <c r="Q10631" s="150" t="s">
        <v>10519</v>
      </c>
      <c r="R10631" s="189">
        <v>3.84</v>
      </c>
    </row>
    <row r="10632" spans="1:18" x14ac:dyDescent="0.25">
      <c r="A10632" s="132">
        <v>1096008</v>
      </c>
      <c r="B10632" s="145" t="s">
        <v>9789</v>
      </c>
      <c r="C10632" s="132">
        <v>6</v>
      </c>
      <c r="D10632" s="132">
        <v>360</v>
      </c>
      <c r="E10632" s="186">
        <v>30</v>
      </c>
      <c r="F10632" s="132">
        <v>360</v>
      </c>
      <c r="G10632" s="132" t="s">
        <v>21</v>
      </c>
      <c r="H10632" s="132" t="s">
        <v>21</v>
      </c>
      <c r="I10632" s="132" t="s">
        <v>21</v>
      </c>
      <c r="J10632" s="133">
        <v>2.9</v>
      </c>
      <c r="K10632" s="133">
        <v>1.95</v>
      </c>
      <c r="L10632" s="133">
        <v>0.78</v>
      </c>
      <c r="M10632" s="134" t="str">
        <f t="shared" si="166"/>
        <v>P</v>
      </c>
      <c r="N10632" s="173" t="s">
        <v>10682</v>
      </c>
      <c r="O10632" s="146" t="s">
        <v>1500</v>
      </c>
      <c r="P10632" s="146" t="s">
        <v>9418</v>
      </c>
      <c r="Q10632" s="147" t="s">
        <v>10519</v>
      </c>
      <c r="R10632" s="187">
        <v>1.56</v>
      </c>
    </row>
    <row r="10633" spans="1:18" x14ac:dyDescent="0.25">
      <c r="A10633" s="135">
        <v>1096009</v>
      </c>
      <c r="B10633" s="148" t="s">
        <v>88</v>
      </c>
      <c r="C10633" s="135">
        <v>6</v>
      </c>
      <c r="D10633" s="135">
        <v>360</v>
      </c>
      <c r="E10633" s="188">
        <v>30</v>
      </c>
      <c r="F10633" s="135">
        <v>360</v>
      </c>
      <c r="G10633" s="135" t="s">
        <v>20</v>
      </c>
      <c r="H10633" s="135" t="s">
        <v>20</v>
      </c>
      <c r="I10633" s="135" t="s">
        <v>20</v>
      </c>
      <c r="J10633" s="136">
        <v>2.5</v>
      </c>
      <c r="K10633" s="136">
        <v>2.0499999999999998</v>
      </c>
      <c r="L10633" s="136">
        <v>0.85</v>
      </c>
      <c r="M10633" s="137" t="str">
        <f t="shared" si="166"/>
        <v>P</v>
      </c>
      <c r="N10633" s="174" t="s">
        <v>10682</v>
      </c>
      <c r="O10633" s="149" t="s">
        <v>1500</v>
      </c>
      <c r="P10633" s="149" t="s">
        <v>9418</v>
      </c>
      <c r="Q10633" s="150" t="s">
        <v>10519</v>
      </c>
      <c r="R10633" s="189">
        <v>1.56</v>
      </c>
    </row>
    <row r="10634" spans="1:18" x14ac:dyDescent="0.25">
      <c r="A10634" s="132">
        <v>1096010</v>
      </c>
      <c r="B10634" s="145" t="s">
        <v>1149</v>
      </c>
      <c r="C10634" s="132">
        <v>6</v>
      </c>
      <c r="D10634" s="132">
        <v>714</v>
      </c>
      <c r="E10634" s="186">
        <v>6</v>
      </c>
      <c r="F10634" s="132" t="s">
        <v>20</v>
      </c>
      <c r="G10634" s="132" t="s">
        <v>20</v>
      </c>
      <c r="H10634" s="132">
        <v>48</v>
      </c>
      <c r="I10634" s="132">
        <v>1</v>
      </c>
      <c r="J10634" s="133">
        <v>1.1599999999999999</v>
      </c>
      <c r="K10634" s="133">
        <v>0.78</v>
      </c>
      <c r="L10634" s="133">
        <v>1.1200000000000001</v>
      </c>
      <c r="M10634" s="134" t="str">
        <f t="shared" si="166"/>
        <v>P</v>
      </c>
      <c r="N10634" s="173" t="s">
        <v>10681</v>
      </c>
      <c r="O10634" s="146" t="s">
        <v>1555</v>
      </c>
      <c r="P10634" s="146" t="s">
        <v>9429</v>
      </c>
      <c r="Q10634" s="147" t="s">
        <v>10519</v>
      </c>
      <c r="R10634" s="187">
        <v>10.14</v>
      </c>
    </row>
    <row r="10635" spans="1:18" x14ac:dyDescent="0.25">
      <c r="A10635" s="135">
        <v>1096012</v>
      </c>
      <c r="B10635" s="148" t="s">
        <v>285</v>
      </c>
      <c r="C10635" s="135">
        <v>6</v>
      </c>
      <c r="D10635" s="135">
        <v>318</v>
      </c>
      <c r="E10635" s="188" t="s">
        <v>21</v>
      </c>
      <c r="F10635" s="135">
        <v>530</v>
      </c>
      <c r="G10635" s="135" t="s">
        <v>20</v>
      </c>
      <c r="H10635" s="135" t="s">
        <v>20</v>
      </c>
      <c r="I10635" s="135" t="s">
        <v>20</v>
      </c>
      <c r="J10635" s="136">
        <v>1.8</v>
      </c>
      <c r="K10635" s="136">
        <v>1.2</v>
      </c>
      <c r="L10635" s="136">
        <v>1.5</v>
      </c>
      <c r="M10635" s="137" t="str">
        <f t="shared" si="166"/>
        <v>P</v>
      </c>
      <c r="N10635" s="174" t="s">
        <v>10681</v>
      </c>
      <c r="O10635" s="149" t="s">
        <v>1506</v>
      </c>
      <c r="P10635" s="149" t="s">
        <v>10455</v>
      </c>
      <c r="Q10635" s="150" t="s">
        <v>10519</v>
      </c>
      <c r="R10635" s="189">
        <v>4.68</v>
      </c>
    </row>
    <row r="10636" spans="1:18" x14ac:dyDescent="0.25">
      <c r="A10636" s="132">
        <v>1096013</v>
      </c>
      <c r="B10636" s="145" t="s">
        <v>8398</v>
      </c>
      <c r="C10636" s="132">
        <v>20</v>
      </c>
      <c r="D10636" s="132">
        <v>1400</v>
      </c>
      <c r="E10636" s="186">
        <v>50</v>
      </c>
      <c r="F10636" s="132">
        <v>1750</v>
      </c>
      <c r="G10636" s="132" t="s">
        <v>21</v>
      </c>
      <c r="H10636" s="132" t="s">
        <v>21</v>
      </c>
      <c r="I10636" s="132">
        <v>1</v>
      </c>
      <c r="J10636" s="133">
        <v>2.4</v>
      </c>
      <c r="K10636" s="133">
        <v>1.25</v>
      </c>
      <c r="L10636" s="133">
        <v>0.15</v>
      </c>
      <c r="M10636" s="134" t="str">
        <f t="shared" si="166"/>
        <v>P</v>
      </c>
      <c r="N10636" s="173" t="s">
        <v>10681</v>
      </c>
      <c r="O10636" s="146" t="s">
        <v>1578</v>
      </c>
      <c r="P10636" s="146" t="s">
        <v>9417</v>
      </c>
      <c r="Q10636" s="147" t="s">
        <v>10519</v>
      </c>
      <c r="R10636" s="187">
        <v>2.4</v>
      </c>
    </row>
    <row r="10637" spans="1:18" x14ac:dyDescent="0.25">
      <c r="A10637" s="135">
        <v>1096014</v>
      </c>
      <c r="B10637" s="148" t="s">
        <v>8399</v>
      </c>
      <c r="C10637" s="135">
        <v>20</v>
      </c>
      <c r="D10637" s="135">
        <v>1400</v>
      </c>
      <c r="E10637" s="188">
        <v>50</v>
      </c>
      <c r="F10637" s="135">
        <v>1750</v>
      </c>
      <c r="G10637" s="135" t="s">
        <v>21</v>
      </c>
      <c r="H10637" s="135" t="s">
        <v>21</v>
      </c>
      <c r="I10637" s="135">
        <v>1</v>
      </c>
      <c r="J10637" s="136">
        <v>1.5</v>
      </c>
      <c r="K10637" s="136">
        <v>0.2</v>
      </c>
      <c r="L10637" s="136">
        <v>1.1000000000000001</v>
      </c>
      <c r="M10637" s="137" t="str">
        <f t="shared" si="166"/>
        <v>P</v>
      </c>
      <c r="N10637" s="174" t="s">
        <v>10681</v>
      </c>
      <c r="O10637" s="149" t="s">
        <v>1578</v>
      </c>
      <c r="P10637" s="149" t="s">
        <v>9417</v>
      </c>
      <c r="Q10637" s="150" t="s">
        <v>10519</v>
      </c>
      <c r="R10637" s="189">
        <v>3.2</v>
      </c>
    </row>
    <row r="10638" spans="1:18" x14ac:dyDescent="0.25">
      <c r="A10638" s="132">
        <v>1096015</v>
      </c>
      <c r="B10638" s="145" t="s">
        <v>1271</v>
      </c>
      <c r="C10638" s="132">
        <v>12</v>
      </c>
      <c r="D10638" s="132">
        <v>385</v>
      </c>
      <c r="E10638" s="186" t="s">
        <v>21</v>
      </c>
      <c r="F10638" s="132">
        <v>605</v>
      </c>
      <c r="G10638" s="132">
        <v>20</v>
      </c>
      <c r="H10638" s="132">
        <v>24</v>
      </c>
      <c r="I10638" s="132">
        <v>2</v>
      </c>
      <c r="J10638" s="133">
        <v>1.65</v>
      </c>
      <c r="K10638" s="133">
        <v>1.29</v>
      </c>
      <c r="L10638" s="133">
        <v>1.35</v>
      </c>
      <c r="M10638" s="134" t="str">
        <f t="shared" si="166"/>
        <v>P</v>
      </c>
      <c r="N10638" s="173" t="s">
        <v>10681</v>
      </c>
      <c r="O10638" s="146" t="s">
        <v>1506</v>
      </c>
      <c r="P10638" s="146" t="s">
        <v>9409</v>
      </c>
      <c r="Q10638" s="147" t="s">
        <v>10519</v>
      </c>
      <c r="R10638" s="187">
        <v>3.4799999999999995</v>
      </c>
    </row>
    <row r="10639" spans="1:18" x14ac:dyDescent="0.25">
      <c r="A10639" s="135">
        <v>1096018</v>
      </c>
      <c r="B10639" s="148" t="s">
        <v>1226</v>
      </c>
      <c r="C10639" s="135">
        <v>6</v>
      </c>
      <c r="D10639" s="135">
        <v>88</v>
      </c>
      <c r="E10639" s="188" t="s">
        <v>21</v>
      </c>
      <c r="F10639" s="135">
        <v>154</v>
      </c>
      <c r="G10639" s="135" t="s">
        <v>20</v>
      </c>
      <c r="H10639" s="135" t="s">
        <v>20</v>
      </c>
      <c r="I10639" s="135" t="s">
        <v>20</v>
      </c>
      <c r="J10639" s="136">
        <v>2.71</v>
      </c>
      <c r="K10639" s="136">
        <v>1.82</v>
      </c>
      <c r="L10639" s="136">
        <v>2.0099999999999998</v>
      </c>
      <c r="M10639" s="137" t="str">
        <f t="shared" si="166"/>
        <v>P</v>
      </c>
      <c r="N10639" s="174" t="s">
        <v>10681</v>
      </c>
      <c r="O10639" s="149" t="s">
        <v>1506</v>
      </c>
      <c r="P10639" s="149" t="s">
        <v>9430</v>
      </c>
      <c r="Q10639" s="150" t="s">
        <v>10519</v>
      </c>
      <c r="R10639" s="189">
        <v>7.98</v>
      </c>
    </row>
    <row r="10640" spans="1:18" x14ac:dyDescent="0.25">
      <c r="A10640" s="132">
        <v>1096019</v>
      </c>
      <c r="B10640" s="145" t="s">
        <v>2381</v>
      </c>
      <c r="C10640" s="132">
        <v>3</v>
      </c>
      <c r="D10640" s="132" t="s">
        <v>20</v>
      </c>
      <c r="E10640" s="186">
        <v>240</v>
      </c>
      <c r="F10640" s="132">
        <v>12960</v>
      </c>
      <c r="G10640" s="132" t="s">
        <v>20</v>
      </c>
      <c r="H10640" s="132">
        <v>1200</v>
      </c>
      <c r="I10640" s="132">
        <v>1</v>
      </c>
      <c r="J10640" s="133">
        <v>0.78</v>
      </c>
      <c r="K10640" s="133">
        <v>0.56000000000000005</v>
      </c>
      <c r="L10640" s="133">
        <v>0.18</v>
      </c>
      <c r="M10640" s="134" t="str">
        <f t="shared" si="166"/>
        <v>P</v>
      </c>
      <c r="N10640" s="173" t="s">
        <v>10681</v>
      </c>
      <c r="O10640" s="146" t="s">
        <v>1562</v>
      </c>
      <c r="P10640" s="146" t="s">
        <v>9416</v>
      </c>
      <c r="Q10640" s="147" t="s">
        <v>10519</v>
      </c>
      <c r="R10640" s="187">
        <v>4.7700000000000005</v>
      </c>
    </row>
    <row r="10641" spans="1:18" x14ac:dyDescent="0.25">
      <c r="A10641" s="135">
        <v>1096020</v>
      </c>
      <c r="B10641" s="148" t="s">
        <v>187</v>
      </c>
      <c r="C10641" s="135">
        <v>6</v>
      </c>
      <c r="D10641" s="135">
        <v>310</v>
      </c>
      <c r="E10641" s="188" t="s">
        <v>21</v>
      </c>
      <c r="F10641" s="135">
        <v>496</v>
      </c>
      <c r="G10641" s="135" t="s">
        <v>20</v>
      </c>
      <c r="H10641" s="135" t="s">
        <v>20</v>
      </c>
      <c r="I10641" s="135" t="s">
        <v>20</v>
      </c>
      <c r="J10641" s="136">
        <v>1.64</v>
      </c>
      <c r="K10641" s="136">
        <v>1.07</v>
      </c>
      <c r="L10641" s="136">
        <v>1.86</v>
      </c>
      <c r="M10641" s="137" t="str">
        <f t="shared" si="166"/>
        <v>P</v>
      </c>
      <c r="N10641" s="174" t="s">
        <v>10681</v>
      </c>
      <c r="O10641" s="149" t="s">
        <v>1506</v>
      </c>
      <c r="P10641" s="149" t="s">
        <v>9427</v>
      </c>
      <c r="Q10641" s="150" t="s">
        <v>10519</v>
      </c>
      <c r="R10641" s="189">
        <v>5.6999999999999993</v>
      </c>
    </row>
    <row r="10642" spans="1:18" x14ac:dyDescent="0.25">
      <c r="A10642" s="132">
        <v>1096021</v>
      </c>
      <c r="B10642" s="145" t="s">
        <v>8400</v>
      </c>
      <c r="C10642" s="132">
        <v>20</v>
      </c>
      <c r="D10642" s="132">
        <v>1400</v>
      </c>
      <c r="E10642" s="186">
        <v>50</v>
      </c>
      <c r="F10642" s="132">
        <v>1750</v>
      </c>
      <c r="G10642" s="132" t="s">
        <v>21</v>
      </c>
      <c r="H10642" s="132" t="s">
        <v>21</v>
      </c>
      <c r="I10642" s="132">
        <v>1</v>
      </c>
      <c r="J10642" s="133">
        <v>1.5</v>
      </c>
      <c r="K10642" s="133">
        <v>0.2</v>
      </c>
      <c r="L10642" s="133">
        <v>1.1000000000000001</v>
      </c>
      <c r="M10642" s="134" t="str">
        <f t="shared" si="166"/>
        <v>P</v>
      </c>
      <c r="N10642" s="171" t="s">
        <v>10681</v>
      </c>
      <c r="O10642" s="146" t="s">
        <v>1578</v>
      </c>
      <c r="P10642" s="146" t="s">
        <v>9417</v>
      </c>
      <c r="Q10642" s="147" t="s">
        <v>10519</v>
      </c>
      <c r="R10642" s="187">
        <v>2.4</v>
      </c>
    </row>
    <row r="10643" spans="1:18" x14ac:dyDescent="0.25">
      <c r="A10643" s="135">
        <v>1096024</v>
      </c>
      <c r="B10643" s="148" t="s">
        <v>8401</v>
      </c>
      <c r="C10643" s="135">
        <v>6</v>
      </c>
      <c r="D10643" s="135">
        <v>410</v>
      </c>
      <c r="E10643" s="188" t="s">
        <v>21</v>
      </c>
      <c r="F10643" s="135">
        <v>738</v>
      </c>
      <c r="G10643" s="135" t="s">
        <v>20</v>
      </c>
      <c r="H10643" s="135">
        <v>40</v>
      </c>
      <c r="I10643" s="135">
        <v>1</v>
      </c>
      <c r="J10643" s="136">
        <v>1.24</v>
      </c>
      <c r="K10643" s="136">
        <v>0.86</v>
      </c>
      <c r="L10643" s="136">
        <v>1.6</v>
      </c>
      <c r="M10643" s="137" t="str">
        <f t="shared" si="166"/>
        <v>P</v>
      </c>
      <c r="N10643" s="172" t="s">
        <v>10681</v>
      </c>
      <c r="O10643" s="149" t="s">
        <v>1562</v>
      </c>
      <c r="P10643" s="149" t="s">
        <v>9399</v>
      </c>
      <c r="Q10643" s="150" t="s">
        <v>10519</v>
      </c>
      <c r="R10643" s="189">
        <v>11.94</v>
      </c>
    </row>
    <row r="10644" spans="1:18" x14ac:dyDescent="0.25">
      <c r="A10644" s="132">
        <v>1096026</v>
      </c>
      <c r="B10644" s="145" t="s">
        <v>8402</v>
      </c>
      <c r="C10644" s="132">
        <v>6</v>
      </c>
      <c r="D10644" s="132" t="s">
        <v>20</v>
      </c>
      <c r="E10644" s="186" t="s">
        <v>20</v>
      </c>
      <c r="F10644" s="132" t="s">
        <v>20</v>
      </c>
      <c r="G10644" s="132" t="s">
        <v>20</v>
      </c>
      <c r="H10644" s="132" t="s">
        <v>20</v>
      </c>
      <c r="I10644" s="132" t="s">
        <v>20</v>
      </c>
      <c r="J10644" s="133">
        <v>1.24</v>
      </c>
      <c r="K10644" s="133">
        <v>0.86</v>
      </c>
      <c r="L10644" s="133">
        <v>1.6</v>
      </c>
      <c r="M10644" s="134" t="str">
        <f t="shared" si="166"/>
        <v>P</v>
      </c>
      <c r="N10644" s="173" t="s">
        <v>10681</v>
      </c>
      <c r="O10644" s="146" t="s">
        <v>1562</v>
      </c>
      <c r="P10644" s="146" t="s">
        <v>9399</v>
      </c>
      <c r="Q10644" s="147" t="s">
        <v>10519</v>
      </c>
      <c r="R10644" s="187">
        <v>11.014925373134329</v>
      </c>
    </row>
    <row r="10645" spans="1:18" x14ac:dyDescent="0.25">
      <c r="A10645" s="135">
        <v>1096027</v>
      </c>
      <c r="B10645" s="148" t="s">
        <v>8403</v>
      </c>
      <c r="C10645" s="135">
        <v>3</v>
      </c>
      <c r="D10645" s="135">
        <v>1584</v>
      </c>
      <c r="E10645" s="188" t="s">
        <v>20</v>
      </c>
      <c r="F10645" s="135" t="s">
        <v>20</v>
      </c>
      <c r="G10645" s="135" t="s">
        <v>20</v>
      </c>
      <c r="H10645" s="135" t="s">
        <v>20</v>
      </c>
      <c r="I10645" s="135" t="s">
        <v>20</v>
      </c>
      <c r="J10645" s="136">
        <v>2.85</v>
      </c>
      <c r="K10645" s="136">
        <v>1.6</v>
      </c>
      <c r="L10645" s="136">
        <v>0.03</v>
      </c>
      <c r="M10645" s="137" t="str">
        <f t="shared" si="166"/>
        <v>P</v>
      </c>
      <c r="N10645" s="174" t="s">
        <v>10682</v>
      </c>
      <c r="O10645" s="149" t="s">
        <v>1500</v>
      </c>
      <c r="P10645" s="149" t="s">
        <v>9521</v>
      </c>
      <c r="Q10645" s="150" t="s">
        <v>10519</v>
      </c>
      <c r="R10645" s="189">
        <v>0.66</v>
      </c>
    </row>
    <row r="10646" spans="1:18" x14ac:dyDescent="0.25">
      <c r="A10646" s="132">
        <v>1096028</v>
      </c>
      <c r="B10646" s="145" t="s">
        <v>621</v>
      </c>
      <c r="C10646" s="132">
        <v>3</v>
      </c>
      <c r="D10646" s="132">
        <v>1152</v>
      </c>
      <c r="E10646" s="186">
        <v>120</v>
      </c>
      <c r="F10646" s="132">
        <v>1440</v>
      </c>
      <c r="G10646" s="132">
        <v>360</v>
      </c>
      <c r="H10646" s="132" t="s">
        <v>21</v>
      </c>
      <c r="I10646" s="132">
        <v>1</v>
      </c>
      <c r="J10646" s="133">
        <v>1.61</v>
      </c>
      <c r="K10646" s="133">
        <v>1.33</v>
      </c>
      <c r="L10646" s="133">
        <v>0.38</v>
      </c>
      <c r="M10646" s="134" t="str">
        <f t="shared" si="166"/>
        <v>P</v>
      </c>
      <c r="N10646" s="171" t="s">
        <v>10682</v>
      </c>
      <c r="O10646" s="146" t="s">
        <v>1500</v>
      </c>
      <c r="P10646" s="146" t="s">
        <v>9418</v>
      </c>
      <c r="Q10646" s="147" t="s">
        <v>10519</v>
      </c>
      <c r="R10646" s="187">
        <v>1.53</v>
      </c>
    </row>
    <row r="10647" spans="1:18" x14ac:dyDescent="0.25">
      <c r="A10647" s="135">
        <v>1096031</v>
      </c>
      <c r="B10647" s="148" t="s">
        <v>1201</v>
      </c>
      <c r="C10647" s="135">
        <v>6</v>
      </c>
      <c r="D10647" s="135" t="s">
        <v>20</v>
      </c>
      <c r="E10647" s="188" t="s">
        <v>20</v>
      </c>
      <c r="F10647" s="135" t="s">
        <v>20</v>
      </c>
      <c r="G10647" s="135" t="s">
        <v>20</v>
      </c>
      <c r="H10647" s="135" t="s">
        <v>20</v>
      </c>
      <c r="I10647" s="135" t="s">
        <v>20</v>
      </c>
      <c r="J10647" s="136">
        <v>1.59</v>
      </c>
      <c r="K10647" s="136">
        <v>1.03</v>
      </c>
      <c r="L10647" s="136">
        <v>1.8</v>
      </c>
      <c r="M10647" s="137" t="str">
        <f t="shared" si="166"/>
        <v>P</v>
      </c>
      <c r="N10647" s="174" t="s">
        <v>10681</v>
      </c>
      <c r="O10647" s="149" t="s">
        <v>1506</v>
      </c>
      <c r="P10647" s="149" t="s">
        <v>10455</v>
      </c>
      <c r="Q10647" s="150" t="s">
        <v>10519</v>
      </c>
      <c r="R10647" s="189">
        <v>3.54</v>
      </c>
    </row>
    <row r="10648" spans="1:18" x14ac:dyDescent="0.25">
      <c r="A10648" s="132">
        <v>1096032</v>
      </c>
      <c r="B10648" s="145" t="s">
        <v>495</v>
      </c>
      <c r="C10648" s="132">
        <v>6</v>
      </c>
      <c r="D10648" s="132">
        <v>1080</v>
      </c>
      <c r="E10648" s="186" t="s">
        <v>21</v>
      </c>
      <c r="F10648" s="132">
        <v>1620</v>
      </c>
      <c r="G10648" s="132">
        <v>64</v>
      </c>
      <c r="H10648" s="132" t="s">
        <v>20</v>
      </c>
      <c r="I10648" s="132">
        <v>1</v>
      </c>
      <c r="J10648" s="133">
        <v>1</v>
      </c>
      <c r="K10648" s="133">
        <v>0.69</v>
      </c>
      <c r="L10648" s="133">
        <v>1.64</v>
      </c>
      <c r="M10648" s="134" t="str">
        <f t="shared" si="166"/>
        <v>P</v>
      </c>
      <c r="N10648" s="173" t="s">
        <v>10681</v>
      </c>
      <c r="O10648" s="146" t="s">
        <v>1506</v>
      </c>
      <c r="P10648" s="146" t="s">
        <v>10455</v>
      </c>
      <c r="Q10648" s="147" t="s">
        <v>10519</v>
      </c>
      <c r="R10648" s="187">
        <v>9.5400000000000009</v>
      </c>
    </row>
    <row r="10649" spans="1:18" x14ac:dyDescent="0.25">
      <c r="A10649" s="135">
        <v>1096033</v>
      </c>
      <c r="B10649" s="148" t="s">
        <v>1095</v>
      </c>
      <c r="C10649" s="135">
        <v>6</v>
      </c>
      <c r="D10649" s="135">
        <v>480</v>
      </c>
      <c r="E10649" s="188">
        <v>60</v>
      </c>
      <c r="F10649" s="135">
        <v>720</v>
      </c>
      <c r="G10649" s="135" t="s">
        <v>20</v>
      </c>
      <c r="H10649" s="135" t="s">
        <v>20</v>
      </c>
      <c r="I10649" s="135" t="s">
        <v>20</v>
      </c>
      <c r="J10649" s="136">
        <v>2.71</v>
      </c>
      <c r="K10649" s="136">
        <v>1.56</v>
      </c>
      <c r="L10649" s="136">
        <v>0.6</v>
      </c>
      <c r="M10649" s="137" t="str">
        <f t="shared" si="166"/>
        <v>P</v>
      </c>
      <c r="N10649" s="174" t="s">
        <v>10682</v>
      </c>
      <c r="O10649" s="149" t="s">
        <v>1500</v>
      </c>
      <c r="P10649" s="149" t="s">
        <v>9418</v>
      </c>
      <c r="Q10649" s="150" t="s">
        <v>10519</v>
      </c>
      <c r="R10649" s="189">
        <v>2.7600000000000002</v>
      </c>
    </row>
    <row r="10650" spans="1:18" x14ac:dyDescent="0.25">
      <c r="A10650" s="132">
        <v>1096035</v>
      </c>
      <c r="B10650" s="145" t="s">
        <v>189</v>
      </c>
      <c r="C10650" s="132">
        <v>6</v>
      </c>
      <c r="D10650" s="132">
        <v>288</v>
      </c>
      <c r="E10650" s="186" t="s">
        <v>21</v>
      </c>
      <c r="F10650" s="132">
        <v>384</v>
      </c>
      <c r="G10650" s="132" t="s">
        <v>20</v>
      </c>
      <c r="H10650" s="132" t="s">
        <v>20</v>
      </c>
      <c r="I10650" s="132" t="s">
        <v>20</v>
      </c>
      <c r="J10650" s="133">
        <v>1.91</v>
      </c>
      <c r="K10650" s="133">
        <v>1.28</v>
      </c>
      <c r="L10650" s="133">
        <v>1.8</v>
      </c>
      <c r="M10650" s="134" t="str">
        <f t="shared" si="166"/>
        <v>P</v>
      </c>
      <c r="N10650" s="173" t="s">
        <v>10681</v>
      </c>
      <c r="O10650" s="146" t="s">
        <v>1506</v>
      </c>
      <c r="P10650" s="146" t="s">
        <v>9423</v>
      </c>
      <c r="Q10650" s="147" t="s">
        <v>10519</v>
      </c>
      <c r="R10650" s="187">
        <v>5.28</v>
      </c>
    </row>
    <row r="10651" spans="1:18" x14ac:dyDescent="0.25">
      <c r="A10651" s="135">
        <v>1096037</v>
      </c>
      <c r="B10651" s="148" t="s">
        <v>1404</v>
      </c>
      <c r="C10651" s="135">
        <v>6</v>
      </c>
      <c r="D10651" s="135">
        <v>315</v>
      </c>
      <c r="E10651" s="188" t="s">
        <v>21</v>
      </c>
      <c r="F10651" s="135">
        <v>567</v>
      </c>
      <c r="G10651" s="135" t="s">
        <v>20</v>
      </c>
      <c r="H10651" s="135" t="s">
        <v>20</v>
      </c>
      <c r="I10651" s="135" t="s">
        <v>20</v>
      </c>
      <c r="J10651" s="136">
        <v>1.72</v>
      </c>
      <c r="K10651" s="136">
        <v>1.17</v>
      </c>
      <c r="L10651" s="136">
        <v>1.68</v>
      </c>
      <c r="M10651" s="137" t="str">
        <f t="shared" si="166"/>
        <v>P</v>
      </c>
      <c r="N10651" s="174" t="s">
        <v>10681</v>
      </c>
      <c r="O10651" s="149" t="s">
        <v>1506</v>
      </c>
      <c r="P10651" s="149" t="s">
        <v>9430</v>
      </c>
      <c r="Q10651" s="150" t="s">
        <v>10519</v>
      </c>
      <c r="R10651" s="189">
        <v>2.46</v>
      </c>
    </row>
    <row r="10652" spans="1:18" x14ac:dyDescent="0.25">
      <c r="A10652" s="132">
        <v>1096039</v>
      </c>
      <c r="B10652" s="145" t="s">
        <v>1087</v>
      </c>
      <c r="C10652" s="132">
        <v>6</v>
      </c>
      <c r="D10652" s="132">
        <v>624</v>
      </c>
      <c r="E10652" s="186" t="s">
        <v>21</v>
      </c>
      <c r="F10652" s="132">
        <v>720</v>
      </c>
      <c r="G10652" s="132" t="s">
        <v>20</v>
      </c>
      <c r="H10652" s="132" t="s">
        <v>20</v>
      </c>
      <c r="I10652" s="132" t="s">
        <v>20</v>
      </c>
      <c r="J10652" s="133">
        <v>1.76</v>
      </c>
      <c r="K10652" s="133">
        <v>1.19</v>
      </c>
      <c r="L10652" s="133">
        <v>0.8</v>
      </c>
      <c r="M10652" s="134" t="str">
        <f t="shared" si="166"/>
        <v>P</v>
      </c>
      <c r="N10652" s="173" t="s">
        <v>10681</v>
      </c>
      <c r="O10652" s="146" t="s">
        <v>1693</v>
      </c>
      <c r="P10652" s="146" t="s">
        <v>9486</v>
      </c>
      <c r="Q10652" s="147" t="s">
        <v>10519</v>
      </c>
      <c r="R10652" s="187">
        <v>16.440000000000001</v>
      </c>
    </row>
    <row r="10653" spans="1:18" x14ac:dyDescent="0.25">
      <c r="A10653" s="135">
        <v>1096046</v>
      </c>
      <c r="B10653" s="148" t="s">
        <v>184</v>
      </c>
      <c r="C10653" s="135">
        <v>6</v>
      </c>
      <c r="D10653" s="135">
        <v>330</v>
      </c>
      <c r="E10653" s="188" t="s">
        <v>21</v>
      </c>
      <c r="F10653" s="135">
        <v>528</v>
      </c>
      <c r="G10653" s="135" t="s">
        <v>20</v>
      </c>
      <c r="H10653" s="135" t="s">
        <v>20</v>
      </c>
      <c r="I10653" s="135" t="s">
        <v>20</v>
      </c>
      <c r="J10653" s="136">
        <v>1.53</v>
      </c>
      <c r="K10653" s="136">
        <v>1.02</v>
      </c>
      <c r="L10653" s="136">
        <v>1.8</v>
      </c>
      <c r="M10653" s="137" t="str">
        <f t="shared" si="166"/>
        <v>P</v>
      </c>
      <c r="N10653" s="174" t="s">
        <v>10681</v>
      </c>
      <c r="O10653" s="149" t="s">
        <v>1506</v>
      </c>
      <c r="P10653" s="149" t="s">
        <v>9427</v>
      </c>
      <c r="Q10653" s="150" t="s">
        <v>10519</v>
      </c>
      <c r="R10653" s="189">
        <v>4.08</v>
      </c>
    </row>
    <row r="10654" spans="1:18" x14ac:dyDescent="0.25">
      <c r="A10654" s="132">
        <v>1096047</v>
      </c>
      <c r="B10654" s="145" t="s">
        <v>1270</v>
      </c>
      <c r="C10654" s="132">
        <v>12</v>
      </c>
      <c r="D10654" s="132">
        <v>385</v>
      </c>
      <c r="E10654" s="186" t="s">
        <v>21</v>
      </c>
      <c r="F10654" s="132">
        <v>605</v>
      </c>
      <c r="G10654" s="132">
        <v>20</v>
      </c>
      <c r="H10654" s="132">
        <v>24</v>
      </c>
      <c r="I10654" s="132">
        <v>2</v>
      </c>
      <c r="J10654" s="133">
        <v>1.61</v>
      </c>
      <c r="K10654" s="133">
        <v>1.29</v>
      </c>
      <c r="L10654" s="133">
        <v>1.34</v>
      </c>
      <c r="M10654" s="134" t="str">
        <f t="shared" si="166"/>
        <v>P</v>
      </c>
      <c r="N10654" s="173" t="s">
        <v>10681</v>
      </c>
      <c r="O10654" s="146" t="s">
        <v>1506</v>
      </c>
      <c r="P10654" s="146" t="s">
        <v>9409</v>
      </c>
      <c r="Q10654" s="147" t="s">
        <v>10519</v>
      </c>
      <c r="R10654" s="187">
        <v>3</v>
      </c>
    </row>
    <row r="10655" spans="1:18" x14ac:dyDescent="0.25">
      <c r="A10655" s="135">
        <v>1096048</v>
      </c>
      <c r="B10655" s="148" t="s">
        <v>985</v>
      </c>
      <c r="C10655" s="135">
        <v>6</v>
      </c>
      <c r="D10655" s="135">
        <v>561</v>
      </c>
      <c r="E10655" s="188" t="s">
        <v>21</v>
      </c>
      <c r="F10655" s="135">
        <v>1221</v>
      </c>
      <c r="G10655" s="135">
        <v>16</v>
      </c>
      <c r="H10655" s="135" t="s">
        <v>20</v>
      </c>
      <c r="I10655" s="135">
        <v>5</v>
      </c>
      <c r="J10655" s="136">
        <v>2.19</v>
      </c>
      <c r="K10655" s="136">
        <v>1.43</v>
      </c>
      <c r="L10655" s="136">
        <v>0.43</v>
      </c>
      <c r="M10655" s="137" t="str">
        <f t="shared" si="166"/>
        <v>P</v>
      </c>
      <c r="N10655" s="174" t="s">
        <v>10681</v>
      </c>
      <c r="O10655" s="149" t="s">
        <v>1506</v>
      </c>
      <c r="P10655" s="149" t="s">
        <v>10455</v>
      </c>
      <c r="Q10655" s="150" t="s">
        <v>10519</v>
      </c>
      <c r="R10655" s="189">
        <v>5.22</v>
      </c>
    </row>
    <row r="10656" spans="1:18" x14ac:dyDescent="0.25">
      <c r="A10656" s="132">
        <v>1096049</v>
      </c>
      <c r="B10656" s="145" t="s">
        <v>237</v>
      </c>
      <c r="C10656" s="132">
        <v>6</v>
      </c>
      <c r="D10656" s="132">
        <v>130</v>
      </c>
      <c r="E10656" s="186" t="s">
        <v>21</v>
      </c>
      <c r="F10656" s="132">
        <v>195</v>
      </c>
      <c r="G10656" s="132" t="s">
        <v>20</v>
      </c>
      <c r="H10656" s="132" t="s">
        <v>20</v>
      </c>
      <c r="I10656" s="132" t="s">
        <v>20</v>
      </c>
      <c r="J10656" s="133">
        <v>3.4</v>
      </c>
      <c r="K10656" s="133">
        <v>2.2999999999999998</v>
      </c>
      <c r="L10656" s="133">
        <v>1.02</v>
      </c>
      <c r="M10656" s="134" t="str">
        <f t="shared" si="166"/>
        <v>P</v>
      </c>
      <c r="N10656" s="173" t="s">
        <v>10681</v>
      </c>
      <c r="O10656" s="146" t="s">
        <v>1506</v>
      </c>
      <c r="P10656" s="146" t="s">
        <v>9398</v>
      </c>
      <c r="Q10656" s="147" t="s">
        <v>10519</v>
      </c>
      <c r="R10656" s="187">
        <v>16.799999999999997</v>
      </c>
    </row>
    <row r="10657" spans="1:18" x14ac:dyDescent="0.25">
      <c r="A10657" s="135">
        <v>1096057</v>
      </c>
      <c r="B10657" s="148" t="s">
        <v>286</v>
      </c>
      <c r="C10657" s="135">
        <v>6</v>
      </c>
      <c r="D10657" s="135">
        <v>345</v>
      </c>
      <c r="E10657" s="188" t="s">
        <v>21</v>
      </c>
      <c r="F10657" s="135">
        <v>552</v>
      </c>
      <c r="G10657" s="135" t="s">
        <v>20</v>
      </c>
      <c r="H10657" s="135" t="s">
        <v>20</v>
      </c>
      <c r="I10657" s="135" t="s">
        <v>20</v>
      </c>
      <c r="J10657" s="136">
        <v>1.59</v>
      </c>
      <c r="K10657" s="136">
        <v>1.03</v>
      </c>
      <c r="L10657" s="136">
        <v>1.8</v>
      </c>
      <c r="M10657" s="137" t="str">
        <f t="shared" si="166"/>
        <v>P</v>
      </c>
      <c r="N10657" s="174" t="s">
        <v>10681</v>
      </c>
      <c r="O10657" s="149" t="s">
        <v>1506</v>
      </c>
      <c r="P10657" s="149" t="s">
        <v>10455</v>
      </c>
      <c r="Q10657" s="150" t="s">
        <v>10519</v>
      </c>
      <c r="R10657" s="189">
        <v>3.7800000000000002</v>
      </c>
    </row>
    <row r="10658" spans="1:18" x14ac:dyDescent="0.25">
      <c r="A10658" s="132">
        <v>1096058</v>
      </c>
      <c r="B10658" s="145" t="s">
        <v>181</v>
      </c>
      <c r="C10658" s="132">
        <v>6</v>
      </c>
      <c r="D10658" s="132">
        <v>270</v>
      </c>
      <c r="E10658" s="186" t="s">
        <v>21</v>
      </c>
      <c r="F10658" s="132">
        <v>360</v>
      </c>
      <c r="G10658" s="132" t="s">
        <v>20</v>
      </c>
      <c r="H10658" s="132" t="s">
        <v>20</v>
      </c>
      <c r="I10658" s="132" t="s">
        <v>20</v>
      </c>
      <c r="J10658" s="133">
        <v>1.85</v>
      </c>
      <c r="K10658" s="133">
        <v>1.27</v>
      </c>
      <c r="L10658" s="133">
        <v>1.82</v>
      </c>
      <c r="M10658" s="134" t="str">
        <f t="shared" si="166"/>
        <v>P</v>
      </c>
      <c r="N10658" s="173" t="s">
        <v>10681</v>
      </c>
      <c r="O10658" s="146" t="s">
        <v>1506</v>
      </c>
      <c r="P10658" s="146" t="s">
        <v>9427</v>
      </c>
      <c r="Q10658" s="147" t="s">
        <v>10519</v>
      </c>
      <c r="R10658" s="187">
        <v>4.26</v>
      </c>
    </row>
    <row r="10659" spans="1:18" x14ac:dyDescent="0.25">
      <c r="A10659" s="135">
        <v>1096059</v>
      </c>
      <c r="B10659" s="148" t="s">
        <v>1405</v>
      </c>
      <c r="C10659" s="135">
        <v>6</v>
      </c>
      <c r="D10659" s="135">
        <v>324</v>
      </c>
      <c r="E10659" s="188" t="s">
        <v>21</v>
      </c>
      <c r="F10659" s="135">
        <v>486</v>
      </c>
      <c r="G10659" s="135" t="s">
        <v>20</v>
      </c>
      <c r="H10659" s="135" t="s">
        <v>20</v>
      </c>
      <c r="I10659" s="135" t="s">
        <v>20</v>
      </c>
      <c r="J10659" s="136">
        <v>1.69</v>
      </c>
      <c r="K10659" s="136">
        <v>1.1100000000000001</v>
      </c>
      <c r="L10659" s="136">
        <v>1.67</v>
      </c>
      <c r="M10659" s="137" t="str">
        <f t="shared" si="166"/>
        <v>P</v>
      </c>
      <c r="N10659" s="172" t="s">
        <v>10681</v>
      </c>
      <c r="O10659" s="149" t="s">
        <v>1506</v>
      </c>
      <c r="P10659" s="149" t="s">
        <v>10455</v>
      </c>
      <c r="Q10659" s="150" t="s">
        <v>10519</v>
      </c>
      <c r="R10659" s="189">
        <v>3.42</v>
      </c>
    </row>
    <row r="10660" spans="1:18" x14ac:dyDescent="0.25">
      <c r="A10660" s="132">
        <v>1096060</v>
      </c>
      <c r="B10660" s="145" t="s">
        <v>3990</v>
      </c>
      <c r="C10660" s="132">
        <v>6</v>
      </c>
      <c r="D10660" s="132" t="s">
        <v>20</v>
      </c>
      <c r="E10660" s="186" t="s">
        <v>20</v>
      </c>
      <c r="F10660" s="132" t="s">
        <v>20</v>
      </c>
      <c r="G10660" s="132" t="s">
        <v>20</v>
      </c>
      <c r="H10660" s="132" t="s">
        <v>20</v>
      </c>
      <c r="I10660" s="132" t="s">
        <v>20</v>
      </c>
      <c r="J10660" s="133">
        <v>1.8</v>
      </c>
      <c r="K10660" s="133">
        <v>1.19</v>
      </c>
      <c r="L10660" s="133">
        <v>1.52</v>
      </c>
      <c r="M10660" s="134" t="str">
        <f t="shared" si="166"/>
        <v>P</v>
      </c>
      <c r="N10660" s="173" t="s">
        <v>10681</v>
      </c>
      <c r="O10660" s="146" t="s">
        <v>1506</v>
      </c>
      <c r="P10660" s="146" t="s">
        <v>9430</v>
      </c>
      <c r="Q10660" s="147" t="s">
        <v>10519</v>
      </c>
      <c r="R10660" s="187">
        <v>3.71</v>
      </c>
    </row>
    <row r="10661" spans="1:18" x14ac:dyDescent="0.25">
      <c r="A10661" s="135">
        <v>1096061</v>
      </c>
      <c r="B10661" s="148" t="s">
        <v>953</v>
      </c>
      <c r="C10661" s="135">
        <v>6</v>
      </c>
      <c r="D10661" s="135">
        <v>288</v>
      </c>
      <c r="E10661" s="188">
        <v>6</v>
      </c>
      <c r="F10661" s="135" t="s">
        <v>20</v>
      </c>
      <c r="G10661" s="135" t="s">
        <v>20</v>
      </c>
      <c r="H10661" s="135">
        <v>36</v>
      </c>
      <c r="I10661" s="135">
        <v>1</v>
      </c>
      <c r="J10661" s="136">
        <v>1.38</v>
      </c>
      <c r="K10661" s="136">
        <v>0.94</v>
      </c>
      <c r="L10661" s="136">
        <v>1.67</v>
      </c>
      <c r="M10661" s="137" t="str">
        <f t="shared" si="166"/>
        <v>P</v>
      </c>
      <c r="N10661" s="174" t="s">
        <v>10681</v>
      </c>
      <c r="O10661" s="149" t="s">
        <v>1555</v>
      </c>
      <c r="P10661" s="149" t="s">
        <v>9429</v>
      </c>
      <c r="Q10661" s="150" t="s">
        <v>10519</v>
      </c>
      <c r="R10661" s="189">
        <v>12.48</v>
      </c>
    </row>
    <row r="10662" spans="1:18" x14ac:dyDescent="0.25">
      <c r="A10662" s="132">
        <v>1096065</v>
      </c>
      <c r="B10662" s="145" t="s">
        <v>802</v>
      </c>
      <c r="C10662" s="132">
        <v>3</v>
      </c>
      <c r="D10662" s="132">
        <v>312</v>
      </c>
      <c r="E10662" s="186" t="s">
        <v>21</v>
      </c>
      <c r="F10662" s="132">
        <v>360</v>
      </c>
      <c r="G10662" s="132" t="s">
        <v>20</v>
      </c>
      <c r="H10662" s="132" t="s">
        <v>20</v>
      </c>
      <c r="I10662" s="132" t="s">
        <v>20</v>
      </c>
      <c r="J10662" s="133">
        <v>2.4500000000000002</v>
      </c>
      <c r="K10662" s="133">
        <v>1.2</v>
      </c>
      <c r="L10662" s="133">
        <v>0.94</v>
      </c>
      <c r="M10662" s="134" t="str">
        <f t="shared" si="166"/>
        <v>P</v>
      </c>
      <c r="N10662" s="173" t="s">
        <v>10682</v>
      </c>
      <c r="O10662" s="146" t="s">
        <v>1500</v>
      </c>
      <c r="P10662" s="146" t="s">
        <v>9418</v>
      </c>
      <c r="Q10662" s="147" t="s">
        <v>10519</v>
      </c>
      <c r="R10662" s="187">
        <v>4.5</v>
      </c>
    </row>
    <row r="10663" spans="1:18" x14ac:dyDescent="0.25">
      <c r="A10663" s="135">
        <v>1096066</v>
      </c>
      <c r="B10663" s="148" t="s">
        <v>112</v>
      </c>
      <c r="C10663" s="135">
        <v>6</v>
      </c>
      <c r="D10663" s="135">
        <v>340</v>
      </c>
      <c r="E10663" s="188" t="s">
        <v>21</v>
      </c>
      <c r="F10663" s="135">
        <v>442</v>
      </c>
      <c r="G10663" s="135">
        <v>10</v>
      </c>
      <c r="H10663" s="135">
        <v>12</v>
      </c>
      <c r="I10663" s="135">
        <v>2</v>
      </c>
      <c r="J10663" s="136">
        <v>2.15</v>
      </c>
      <c r="K10663" s="136">
        <v>1.46</v>
      </c>
      <c r="L10663" s="136">
        <v>1.1399999999999999</v>
      </c>
      <c r="M10663" s="137" t="str">
        <f t="shared" si="166"/>
        <v>P</v>
      </c>
      <c r="N10663" s="172" t="s">
        <v>10681</v>
      </c>
      <c r="O10663" s="149" t="s">
        <v>1506</v>
      </c>
      <c r="P10663" s="149" t="s">
        <v>9427</v>
      </c>
      <c r="Q10663" s="150" t="s">
        <v>10519</v>
      </c>
      <c r="R10663" s="189">
        <v>7.5</v>
      </c>
    </row>
    <row r="10664" spans="1:18" x14ac:dyDescent="0.25">
      <c r="A10664" s="132">
        <v>1096071</v>
      </c>
      <c r="B10664" s="145" t="s">
        <v>1006</v>
      </c>
      <c r="C10664" s="132">
        <v>3</v>
      </c>
      <c r="D10664" s="132">
        <v>7560</v>
      </c>
      <c r="E10664" s="186">
        <v>24</v>
      </c>
      <c r="F10664" s="132" t="s">
        <v>20</v>
      </c>
      <c r="G10664" s="132" t="s">
        <v>20</v>
      </c>
      <c r="H10664" s="132">
        <v>360</v>
      </c>
      <c r="I10664" s="132">
        <v>1</v>
      </c>
      <c r="J10664" s="133">
        <v>1.1000000000000001</v>
      </c>
      <c r="K10664" s="133">
        <v>0.52</v>
      </c>
      <c r="L10664" s="133">
        <v>0.17</v>
      </c>
      <c r="M10664" s="134" t="str">
        <f t="shared" si="166"/>
        <v>P</v>
      </c>
      <c r="N10664" s="173" t="s">
        <v>10681</v>
      </c>
      <c r="O10664" s="146" t="s">
        <v>1614</v>
      </c>
      <c r="P10664" s="146" t="s">
        <v>9511</v>
      </c>
      <c r="Q10664" s="147" t="s">
        <v>10519</v>
      </c>
      <c r="R10664" s="187">
        <v>1.7399999999999998</v>
      </c>
    </row>
    <row r="10665" spans="1:18" x14ac:dyDescent="0.25">
      <c r="A10665" s="135">
        <v>1096073</v>
      </c>
      <c r="B10665" s="148" t="s">
        <v>1223</v>
      </c>
      <c r="C10665" s="135">
        <v>6</v>
      </c>
      <c r="D10665" s="135">
        <v>88</v>
      </c>
      <c r="E10665" s="188" t="s">
        <v>21</v>
      </c>
      <c r="F10665" s="135">
        <v>154</v>
      </c>
      <c r="G10665" s="135" t="s">
        <v>20</v>
      </c>
      <c r="H10665" s="135" t="s">
        <v>20</v>
      </c>
      <c r="I10665" s="135" t="s">
        <v>20</v>
      </c>
      <c r="J10665" s="136">
        <v>2.66</v>
      </c>
      <c r="K10665" s="136">
        <v>1.8</v>
      </c>
      <c r="L10665" s="136">
        <v>1.96</v>
      </c>
      <c r="M10665" s="137" t="str">
        <f t="shared" si="166"/>
        <v>P</v>
      </c>
      <c r="N10665" s="174" t="s">
        <v>10681</v>
      </c>
      <c r="O10665" s="149" t="s">
        <v>1506</v>
      </c>
      <c r="P10665" s="149" t="s">
        <v>9430</v>
      </c>
      <c r="Q10665" s="150" t="s">
        <v>10519</v>
      </c>
      <c r="R10665" s="189">
        <v>8.34</v>
      </c>
    </row>
    <row r="10666" spans="1:18" x14ac:dyDescent="0.25">
      <c r="A10666" s="132">
        <v>1096074</v>
      </c>
      <c r="B10666" s="145" t="s">
        <v>604</v>
      </c>
      <c r="C10666" s="132">
        <v>3</v>
      </c>
      <c r="D10666" s="132">
        <v>2880</v>
      </c>
      <c r="E10666" s="186">
        <v>80</v>
      </c>
      <c r="F10666" s="132" t="s">
        <v>20</v>
      </c>
      <c r="G10666" s="132">
        <v>320</v>
      </c>
      <c r="H10666" s="132">
        <v>400</v>
      </c>
      <c r="I10666" s="132">
        <v>1</v>
      </c>
      <c r="J10666" s="133">
        <v>1.8</v>
      </c>
      <c r="K10666" s="133">
        <v>0.96</v>
      </c>
      <c r="L10666" s="133">
        <v>0.38</v>
      </c>
      <c r="M10666" s="134" t="str">
        <f t="shared" si="166"/>
        <v>P</v>
      </c>
      <c r="N10666" s="171" t="s">
        <v>10682</v>
      </c>
      <c r="O10666" s="146" t="s">
        <v>1614</v>
      </c>
      <c r="P10666" s="146" t="s">
        <v>9419</v>
      </c>
      <c r="Q10666" s="147" t="s">
        <v>10519</v>
      </c>
      <c r="R10666" s="187">
        <v>0.86999999999999988</v>
      </c>
    </row>
    <row r="10667" spans="1:18" x14ac:dyDescent="0.25">
      <c r="A10667" s="135">
        <v>1096075</v>
      </c>
      <c r="B10667" s="148" t="s">
        <v>1262</v>
      </c>
      <c r="C10667" s="135">
        <v>12</v>
      </c>
      <c r="D10667" s="135">
        <v>385</v>
      </c>
      <c r="E10667" s="188" t="s">
        <v>21</v>
      </c>
      <c r="F10667" s="135">
        <v>605</v>
      </c>
      <c r="G10667" s="135">
        <v>20</v>
      </c>
      <c r="H10667" s="135">
        <v>24</v>
      </c>
      <c r="I10667" s="135">
        <v>2</v>
      </c>
      <c r="J10667" s="136">
        <v>1.6</v>
      </c>
      <c r="K10667" s="136">
        <v>1.28</v>
      </c>
      <c r="L10667" s="136">
        <v>1.3</v>
      </c>
      <c r="M10667" s="137" t="str">
        <f t="shared" si="166"/>
        <v>P</v>
      </c>
      <c r="N10667" s="174" t="s">
        <v>10681</v>
      </c>
      <c r="O10667" s="149" t="s">
        <v>1506</v>
      </c>
      <c r="P10667" s="149" t="s">
        <v>9409</v>
      </c>
      <c r="Q10667" s="150" t="s">
        <v>10519</v>
      </c>
      <c r="R10667" s="189">
        <v>3.96</v>
      </c>
    </row>
    <row r="10668" spans="1:18" x14ac:dyDescent="0.25">
      <c r="A10668" s="132">
        <v>1096076</v>
      </c>
      <c r="B10668" s="145" t="s">
        <v>9689</v>
      </c>
      <c r="C10668" s="132">
        <v>3</v>
      </c>
      <c r="D10668" s="132" t="s">
        <v>20</v>
      </c>
      <c r="E10668" s="186">
        <v>24</v>
      </c>
      <c r="F10668" s="132" t="s">
        <v>20</v>
      </c>
      <c r="G10668" s="132">
        <v>360</v>
      </c>
      <c r="H10668" s="132" t="s">
        <v>20</v>
      </c>
      <c r="I10668" s="132">
        <v>2</v>
      </c>
      <c r="J10668" s="133">
        <v>0.17</v>
      </c>
      <c r="K10668" s="133">
        <v>0.51</v>
      </c>
      <c r="L10668" s="133">
        <v>1.23</v>
      </c>
      <c r="M10668" s="134" t="str">
        <f t="shared" si="166"/>
        <v>P</v>
      </c>
      <c r="N10668" s="171" t="s">
        <v>10681</v>
      </c>
      <c r="O10668" s="146" t="s">
        <v>1506</v>
      </c>
      <c r="P10668" s="146" t="s">
        <v>10455</v>
      </c>
      <c r="Q10668" s="147" t="s">
        <v>10519</v>
      </c>
      <c r="R10668" s="187">
        <v>2.82</v>
      </c>
    </row>
    <row r="10669" spans="1:18" x14ac:dyDescent="0.25">
      <c r="A10669" s="135">
        <v>1096078</v>
      </c>
      <c r="B10669" s="148" t="s">
        <v>617</v>
      </c>
      <c r="C10669" s="135">
        <v>3</v>
      </c>
      <c r="D10669" s="135">
        <v>4600</v>
      </c>
      <c r="E10669" s="188">
        <v>200</v>
      </c>
      <c r="F10669" s="135" t="s">
        <v>20</v>
      </c>
      <c r="G10669" s="135">
        <v>400</v>
      </c>
      <c r="H10669" s="135" t="s">
        <v>21</v>
      </c>
      <c r="I10669" s="135">
        <v>1</v>
      </c>
      <c r="J10669" s="136">
        <v>2.7</v>
      </c>
      <c r="K10669" s="136">
        <v>0.5</v>
      </c>
      <c r="L10669" s="136">
        <v>0.15</v>
      </c>
      <c r="M10669" s="137" t="str">
        <f t="shared" si="166"/>
        <v>P</v>
      </c>
      <c r="N10669" s="174" t="s">
        <v>10682</v>
      </c>
      <c r="O10669" s="149" t="s">
        <v>1506</v>
      </c>
      <c r="P10669" s="149" t="s">
        <v>9444</v>
      </c>
      <c r="Q10669" s="150" t="s">
        <v>10519</v>
      </c>
      <c r="R10669" s="189">
        <v>1.6800000000000002</v>
      </c>
    </row>
    <row r="10670" spans="1:18" x14ac:dyDescent="0.25">
      <c r="A10670" s="132">
        <v>1096079</v>
      </c>
      <c r="B10670" s="145" t="s">
        <v>383</v>
      </c>
      <c r="C10670" s="132">
        <v>12</v>
      </c>
      <c r="D10670" s="132">
        <v>176</v>
      </c>
      <c r="E10670" s="186" t="s">
        <v>21</v>
      </c>
      <c r="F10670" s="132">
        <v>220</v>
      </c>
      <c r="G10670" s="132" t="s">
        <v>20</v>
      </c>
      <c r="H10670" s="132" t="s">
        <v>20</v>
      </c>
      <c r="I10670" s="132" t="s">
        <v>20</v>
      </c>
      <c r="J10670" s="133">
        <v>2.7</v>
      </c>
      <c r="K10670" s="133">
        <v>1.94</v>
      </c>
      <c r="L10670" s="133">
        <v>1.38</v>
      </c>
      <c r="M10670" s="134" t="str">
        <f t="shared" si="166"/>
        <v>P</v>
      </c>
      <c r="N10670" s="173" t="s">
        <v>10681</v>
      </c>
      <c r="O10670" s="146" t="s">
        <v>1506</v>
      </c>
      <c r="P10670" s="146" t="s">
        <v>9471</v>
      </c>
      <c r="Q10670" s="147" t="s">
        <v>10519</v>
      </c>
      <c r="R10670" s="187">
        <v>6.9599999999999991</v>
      </c>
    </row>
    <row r="10671" spans="1:18" x14ac:dyDescent="0.25">
      <c r="A10671" s="135">
        <v>1096080</v>
      </c>
      <c r="B10671" s="148" t="s">
        <v>1092</v>
      </c>
      <c r="C10671" s="135">
        <v>6</v>
      </c>
      <c r="D10671" s="135">
        <v>720</v>
      </c>
      <c r="E10671" s="188">
        <v>60</v>
      </c>
      <c r="F10671" s="135">
        <v>720</v>
      </c>
      <c r="G10671" s="135" t="s">
        <v>20</v>
      </c>
      <c r="H10671" s="135" t="s">
        <v>20</v>
      </c>
      <c r="I10671" s="135" t="s">
        <v>20</v>
      </c>
      <c r="J10671" s="136">
        <v>2.4700000000000002</v>
      </c>
      <c r="K10671" s="136">
        <v>1.68</v>
      </c>
      <c r="L10671" s="136">
        <v>0.51</v>
      </c>
      <c r="M10671" s="137" t="str">
        <f t="shared" si="166"/>
        <v>P</v>
      </c>
      <c r="N10671" s="174" t="s">
        <v>10682</v>
      </c>
      <c r="O10671" s="149" t="s">
        <v>1500</v>
      </c>
      <c r="P10671" s="149" t="s">
        <v>9418</v>
      </c>
      <c r="Q10671" s="150" t="s">
        <v>10519</v>
      </c>
      <c r="R10671" s="189">
        <v>2.7</v>
      </c>
    </row>
    <row r="10672" spans="1:18" x14ac:dyDescent="0.25">
      <c r="A10672" s="132">
        <v>1096082</v>
      </c>
      <c r="B10672" s="145" t="s">
        <v>1210</v>
      </c>
      <c r="C10672" s="132">
        <v>6</v>
      </c>
      <c r="D10672" s="132">
        <v>335</v>
      </c>
      <c r="E10672" s="186" t="s">
        <v>21</v>
      </c>
      <c r="F10672" s="132">
        <v>536</v>
      </c>
      <c r="G10672" s="132">
        <v>20</v>
      </c>
      <c r="H10672" s="132" t="s">
        <v>20</v>
      </c>
      <c r="I10672" s="132">
        <v>1</v>
      </c>
      <c r="J10672" s="133">
        <v>1.68</v>
      </c>
      <c r="K10672" s="133">
        <v>1.07</v>
      </c>
      <c r="L10672" s="133">
        <v>1.81</v>
      </c>
      <c r="M10672" s="134" t="str">
        <f t="shared" si="166"/>
        <v>P</v>
      </c>
      <c r="N10672" s="173" t="s">
        <v>10681</v>
      </c>
      <c r="O10672" s="146" t="s">
        <v>1506</v>
      </c>
      <c r="P10672" s="146" t="s">
        <v>10455</v>
      </c>
      <c r="Q10672" s="147" t="s">
        <v>10519</v>
      </c>
      <c r="R10672" s="187">
        <v>3.54</v>
      </c>
    </row>
    <row r="10673" spans="1:18" x14ac:dyDescent="0.25">
      <c r="A10673" s="135">
        <v>1096083</v>
      </c>
      <c r="B10673" s="148" t="s">
        <v>378</v>
      </c>
      <c r="C10673" s="135">
        <v>6</v>
      </c>
      <c r="D10673" s="135">
        <v>315</v>
      </c>
      <c r="E10673" s="188" t="s">
        <v>21</v>
      </c>
      <c r="F10673" s="135">
        <v>504</v>
      </c>
      <c r="G10673" s="135">
        <v>30</v>
      </c>
      <c r="H10673" s="135" t="s">
        <v>20</v>
      </c>
      <c r="I10673" s="135">
        <v>1</v>
      </c>
      <c r="J10673" s="136">
        <v>1.71</v>
      </c>
      <c r="K10673" s="136">
        <v>1.1100000000000001</v>
      </c>
      <c r="L10673" s="136">
        <v>1.68</v>
      </c>
      <c r="M10673" s="137" t="str">
        <f t="shared" si="166"/>
        <v>P</v>
      </c>
      <c r="N10673" s="172" t="s">
        <v>10681</v>
      </c>
      <c r="O10673" s="149" t="s">
        <v>1506</v>
      </c>
      <c r="P10673" s="149" t="s">
        <v>9430</v>
      </c>
      <c r="Q10673" s="150" t="s">
        <v>10519</v>
      </c>
      <c r="R10673" s="189">
        <v>3.84</v>
      </c>
    </row>
    <row r="10674" spans="1:18" x14ac:dyDescent="0.25">
      <c r="A10674" s="132">
        <v>1096085</v>
      </c>
      <c r="B10674" s="145" t="s">
        <v>613</v>
      </c>
      <c r="C10674" s="132">
        <v>30</v>
      </c>
      <c r="D10674" s="132" t="s">
        <v>20</v>
      </c>
      <c r="E10674" s="186" t="s">
        <v>20</v>
      </c>
      <c r="F10674" s="132" t="s">
        <v>20</v>
      </c>
      <c r="G10674" s="132" t="s">
        <v>20</v>
      </c>
      <c r="H10674" s="132" t="s">
        <v>20</v>
      </c>
      <c r="I10674" s="132" t="s">
        <v>20</v>
      </c>
      <c r="J10674" s="133">
        <v>2.3199999999999998</v>
      </c>
      <c r="K10674" s="133">
        <v>1.32</v>
      </c>
      <c r="L10674" s="133">
        <v>0.5</v>
      </c>
      <c r="M10674" s="134" t="str">
        <f t="shared" si="166"/>
        <v>P</v>
      </c>
      <c r="N10674" s="173" t="s">
        <v>10681</v>
      </c>
      <c r="O10674" s="146" t="s">
        <v>1578</v>
      </c>
      <c r="P10674" s="146" t="s">
        <v>9412</v>
      </c>
      <c r="Q10674" s="147" t="s">
        <v>10519</v>
      </c>
      <c r="R10674" s="187">
        <v>2.918181818181818</v>
      </c>
    </row>
    <row r="10675" spans="1:18" x14ac:dyDescent="0.25">
      <c r="A10675" s="135">
        <v>1096086</v>
      </c>
      <c r="B10675" s="148" t="s">
        <v>8731</v>
      </c>
      <c r="C10675" s="135">
        <v>6</v>
      </c>
      <c r="D10675" s="135" t="s">
        <v>20</v>
      </c>
      <c r="E10675" s="188" t="s">
        <v>20</v>
      </c>
      <c r="F10675" s="135" t="s">
        <v>20</v>
      </c>
      <c r="G10675" s="135" t="s">
        <v>20</v>
      </c>
      <c r="H10675" s="135" t="s">
        <v>20</v>
      </c>
      <c r="I10675" s="135" t="s">
        <v>20</v>
      </c>
      <c r="J10675" s="136">
        <v>1.23</v>
      </c>
      <c r="K10675" s="136">
        <v>0.82</v>
      </c>
      <c r="L10675" s="136">
        <v>0.37</v>
      </c>
      <c r="M10675" s="137" t="str">
        <f t="shared" si="166"/>
        <v>P</v>
      </c>
      <c r="N10675" s="174" t="s">
        <v>10681</v>
      </c>
      <c r="O10675" s="149" t="s">
        <v>1581</v>
      </c>
      <c r="P10675" s="149" t="s">
        <v>10581</v>
      </c>
      <c r="Q10675" s="150" t="s">
        <v>10519</v>
      </c>
      <c r="R10675" s="189">
        <v>2.4090909090909092</v>
      </c>
    </row>
    <row r="10676" spans="1:18" x14ac:dyDescent="0.25">
      <c r="A10676" s="132">
        <v>1096087</v>
      </c>
      <c r="B10676" s="145" t="s">
        <v>80</v>
      </c>
      <c r="C10676" s="132">
        <v>6</v>
      </c>
      <c r="D10676" s="132">
        <v>504</v>
      </c>
      <c r="E10676" s="186">
        <v>8</v>
      </c>
      <c r="F10676" s="132">
        <v>544</v>
      </c>
      <c r="G10676" s="132">
        <v>32</v>
      </c>
      <c r="H10676" s="132">
        <v>40</v>
      </c>
      <c r="I10676" s="132">
        <v>1</v>
      </c>
      <c r="J10676" s="133">
        <v>1.9</v>
      </c>
      <c r="K10676" s="133">
        <v>2.6</v>
      </c>
      <c r="L10676" s="133">
        <v>0.4</v>
      </c>
      <c r="M10676" s="134" t="str">
        <f t="shared" si="166"/>
        <v>P</v>
      </c>
      <c r="N10676" s="173" t="s">
        <v>10682</v>
      </c>
      <c r="O10676" s="146" t="s">
        <v>1614</v>
      </c>
      <c r="P10676" s="146" t="s">
        <v>9419</v>
      </c>
      <c r="Q10676" s="147" t="s">
        <v>10519</v>
      </c>
      <c r="R10676" s="187">
        <v>2.64</v>
      </c>
    </row>
    <row r="10677" spans="1:18" x14ac:dyDescent="0.25">
      <c r="A10677" s="135">
        <v>1096088</v>
      </c>
      <c r="B10677" s="148" t="s">
        <v>522</v>
      </c>
      <c r="C10677" s="135">
        <v>6</v>
      </c>
      <c r="D10677" s="135">
        <v>354</v>
      </c>
      <c r="E10677" s="188" t="s">
        <v>21</v>
      </c>
      <c r="F10677" s="135">
        <v>531</v>
      </c>
      <c r="G10677" s="135" t="s">
        <v>20</v>
      </c>
      <c r="H10677" s="135" t="s">
        <v>20</v>
      </c>
      <c r="I10677" s="135" t="s">
        <v>20</v>
      </c>
      <c r="J10677" s="136">
        <v>1.66</v>
      </c>
      <c r="K10677" s="136">
        <v>1.1399999999999999</v>
      </c>
      <c r="L10677" s="136">
        <v>1.56</v>
      </c>
      <c r="M10677" s="137" t="str">
        <f t="shared" si="166"/>
        <v>P</v>
      </c>
      <c r="N10677" s="174" t="s">
        <v>10681</v>
      </c>
      <c r="O10677" s="149" t="s">
        <v>1506</v>
      </c>
      <c r="P10677" s="149" t="s">
        <v>10455</v>
      </c>
      <c r="Q10677" s="150" t="s">
        <v>10106</v>
      </c>
      <c r="R10677" s="189">
        <v>6.42</v>
      </c>
    </row>
    <row r="10678" spans="1:18" x14ac:dyDescent="0.25">
      <c r="A10678" s="132">
        <v>1096090</v>
      </c>
      <c r="B10678" s="145" t="s">
        <v>1256</v>
      </c>
      <c r="C10678" s="132">
        <v>3</v>
      </c>
      <c r="D10678" s="132" t="s">
        <v>20</v>
      </c>
      <c r="E10678" s="186">
        <v>112</v>
      </c>
      <c r="F10678" s="132" t="s">
        <v>20</v>
      </c>
      <c r="G10678" s="132" t="s">
        <v>20</v>
      </c>
      <c r="H10678" s="132">
        <v>1568</v>
      </c>
      <c r="I10678" s="132">
        <v>1</v>
      </c>
      <c r="J10678" s="133">
        <v>1.63</v>
      </c>
      <c r="K10678" s="133">
        <v>0.31</v>
      </c>
      <c r="L10678" s="133">
        <v>0.17</v>
      </c>
      <c r="M10678" s="134" t="str">
        <f t="shared" si="166"/>
        <v>P</v>
      </c>
      <c r="N10678" s="173" t="s">
        <v>10681</v>
      </c>
      <c r="O10678" s="146" t="s">
        <v>1581</v>
      </c>
      <c r="P10678" s="146" t="s">
        <v>9483</v>
      </c>
      <c r="Q10678" s="147" t="s">
        <v>10519</v>
      </c>
      <c r="R10678" s="187">
        <v>2.61</v>
      </c>
    </row>
    <row r="10679" spans="1:18" x14ac:dyDescent="0.25">
      <c r="A10679" s="135">
        <v>1096091</v>
      </c>
      <c r="B10679" s="148" t="s">
        <v>1255</v>
      </c>
      <c r="C10679" s="135">
        <v>3</v>
      </c>
      <c r="D10679" s="135" t="s">
        <v>20</v>
      </c>
      <c r="E10679" s="188">
        <v>90</v>
      </c>
      <c r="F10679" s="135" t="s">
        <v>20</v>
      </c>
      <c r="G10679" s="135">
        <v>450</v>
      </c>
      <c r="H10679" s="135" t="s">
        <v>20</v>
      </c>
      <c r="I10679" s="135">
        <v>1</v>
      </c>
      <c r="J10679" s="136">
        <v>0.82</v>
      </c>
      <c r="K10679" s="136">
        <v>0.92</v>
      </c>
      <c r="L10679" s="136">
        <v>0.35</v>
      </c>
      <c r="M10679" s="137" t="str">
        <f t="shared" si="166"/>
        <v>P</v>
      </c>
      <c r="N10679" s="174" t="s">
        <v>10681</v>
      </c>
      <c r="O10679" s="149" t="s">
        <v>1555</v>
      </c>
      <c r="P10679" s="149" t="s">
        <v>9429</v>
      </c>
      <c r="Q10679" s="150" t="s">
        <v>10519</v>
      </c>
      <c r="R10679" s="189">
        <v>3.66</v>
      </c>
    </row>
    <row r="10680" spans="1:18" x14ac:dyDescent="0.25">
      <c r="A10680" s="132">
        <v>1096094</v>
      </c>
      <c r="B10680" s="145" t="s">
        <v>1085</v>
      </c>
      <c r="C10680" s="132">
        <v>6</v>
      </c>
      <c r="D10680" s="132">
        <v>624</v>
      </c>
      <c r="E10680" s="186" t="s">
        <v>21</v>
      </c>
      <c r="F10680" s="132">
        <v>912</v>
      </c>
      <c r="G10680" s="132" t="s">
        <v>20</v>
      </c>
      <c r="H10680" s="132" t="s">
        <v>20</v>
      </c>
      <c r="I10680" s="132" t="s">
        <v>20</v>
      </c>
      <c r="J10680" s="133">
        <v>1.78</v>
      </c>
      <c r="K10680" s="133">
        <v>1.2</v>
      </c>
      <c r="L10680" s="133">
        <v>0.8</v>
      </c>
      <c r="M10680" s="134" t="str">
        <f t="shared" si="166"/>
        <v>P</v>
      </c>
      <c r="N10680" s="173" t="s">
        <v>10681</v>
      </c>
      <c r="O10680" s="146" t="s">
        <v>1693</v>
      </c>
      <c r="P10680" s="146" t="s">
        <v>9486</v>
      </c>
      <c r="Q10680" s="147" t="s">
        <v>10106</v>
      </c>
      <c r="R10680" s="187">
        <v>14.52</v>
      </c>
    </row>
    <row r="10681" spans="1:18" x14ac:dyDescent="0.25">
      <c r="A10681" s="135">
        <v>1096095</v>
      </c>
      <c r="B10681" s="148" t="s">
        <v>172</v>
      </c>
      <c r="C10681" s="135">
        <v>6</v>
      </c>
      <c r="D10681" s="135">
        <v>270</v>
      </c>
      <c r="E10681" s="188" t="s">
        <v>21</v>
      </c>
      <c r="F10681" s="135">
        <v>360</v>
      </c>
      <c r="G10681" s="135" t="s">
        <v>20</v>
      </c>
      <c r="H10681" s="135" t="s">
        <v>20</v>
      </c>
      <c r="I10681" s="135" t="s">
        <v>20</v>
      </c>
      <c r="J10681" s="136">
        <v>1.85</v>
      </c>
      <c r="K10681" s="136">
        <v>1.27</v>
      </c>
      <c r="L10681" s="136">
        <v>1.82</v>
      </c>
      <c r="M10681" s="137" t="str">
        <f t="shared" si="166"/>
        <v>P</v>
      </c>
      <c r="N10681" s="172" t="s">
        <v>10681</v>
      </c>
      <c r="O10681" s="149" t="s">
        <v>1506</v>
      </c>
      <c r="P10681" s="149" t="s">
        <v>9427</v>
      </c>
      <c r="Q10681" s="150" t="s">
        <v>10519</v>
      </c>
      <c r="R10681" s="189">
        <v>4.8600000000000003</v>
      </c>
    </row>
    <row r="10682" spans="1:18" x14ac:dyDescent="0.25">
      <c r="A10682" s="132">
        <v>1096097</v>
      </c>
      <c r="B10682" s="145" t="s">
        <v>384</v>
      </c>
      <c r="C10682" s="132">
        <v>12</v>
      </c>
      <c r="D10682" s="132">
        <v>176</v>
      </c>
      <c r="E10682" s="186" t="s">
        <v>21</v>
      </c>
      <c r="F10682" s="132">
        <v>220</v>
      </c>
      <c r="G10682" s="132" t="s">
        <v>20</v>
      </c>
      <c r="H10682" s="132" t="s">
        <v>20</v>
      </c>
      <c r="I10682" s="132" t="s">
        <v>20</v>
      </c>
      <c r="J10682" s="133">
        <v>2.68</v>
      </c>
      <c r="K10682" s="133">
        <v>1.97</v>
      </c>
      <c r="L10682" s="133">
        <v>1.43</v>
      </c>
      <c r="M10682" s="134" t="str">
        <f t="shared" si="166"/>
        <v>P</v>
      </c>
      <c r="N10682" s="173" t="s">
        <v>10681</v>
      </c>
      <c r="O10682" s="146" t="s">
        <v>1506</v>
      </c>
      <c r="P10682" s="146" t="s">
        <v>9471</v>
      </c>
      <c r="Q10682" s="147" t="s">
        <v>10519</v>
      </c>
      <c r="R10682" s="187">
        <v>6.84</v>
      </c>
    </row>
    <row r="10683" spans="1:18" x14ac:dyDescent="0.25">
      <c r="A10683" s="135">
        <v>1096100</v>
      </c>
      <c r="B10683" s="148" t="s">
        <v>177</v>
      </c>
      <c r="C10683" s="135">
        <v>6</v>
      </c>
      <c r="D10683" s="135">
        <v>288</v>
      </c>
      <c r="E10683" s="188" t="s">
        <v>21</v>
      </c>
      <c r="F10683" s="135">
        <v>384</v>
      </c>
      <c r="G10683" s="135" t="s">
        <v>20</v>
      </c>
      <c r="H10683" s="135" t="s">
        <v>20</v>
      </c>
      <c r="I10683" s="135" t="s">
        <v>20</v>
      </c>
      <c r="J10683" s="136">
        <v>1.88</v>
      </c>
      <c r="K10683" s="136">
        <v>1.24</v>
      </c>
      <c r="L10683" s="136">
        <v>1.76</v>
      </c>
      <c r="M10683" s="137" t="str">
        <f t="shared" si="166"/>
        <v>P</v>
      </c>
      <c r="N10683" s="174" t="s">
        <v>10681</v>
      </c>
      <c r="O10683" s="149" t="s">
        <v>1506</v>
      </c>
      <c r="P10683" s="149" t="s">
        <v>9423</v>
      </c>
      <c r="Q10683" s="150" t="s">
        <v>10519</v>
      </c>
      <c r="R10683" s="189">
        <v>9.42</v>
      </c>
    </row>
    <row r="10684" spans="1:18" x14ac:dyDescent="0.25">
      <c r="A10684" s="132">
        <v>1096101</v>
      </c>
      <c r="B10684" s="145" t="s">
        <v>1094</v>
      </c>
      <c r="C10684" s="132">
        <v>6</v>
      </c>
      <c r="D10684" s="132" t="s">
        <v>20</v>
      </c>
      <c r="E10684" s="186" t="s">
        <v>20</v>
      </c>
      <c r="F10684" s="132" t="s">
        <v>20</v>
      </c>
      <c r="G10684" s="132" t="s">
        <v>20</v>
      </c>
      <c r="H10684" s="132" t="s">
        <v>20</v>
      </c>
      <c r="I10684" s="132" t="s">
        <v>20</v>
      </c>
      <c r="J10684" s="133">
        <v>2.44</v>
      </c>
      <c r="K10684" s="133">
        <v>1.59</v>
      </c>
      <c r="L10684" s="133">
        <v>0.48</v>
      </c>
      <c r="M10684" s="134" t="str">
        <f t="shared" si="166"/>
        <v>P</v>
      </c>
      <c r="N10684" s="173" t="s">
        <v>10682</v>
      </c>
      <c r="O10684" s="146" t="s">
        <v>1500</v>
      </c>
      <c r="P10684" s="146" t="s">
        <v>9418</v>
      </c>
      <c r="Q10684" s="147" t="s">
        <v>10519</v>
      </c>
      <c r="R10684" s="187">
        <v>2.7</v>
      </c>
    </row>
    <row r="10685" spans="1:18" x14ac:dyDescent="0.25">
      <c r="A10685" s="135">
        <v>1096102</v>
      </c>
      <c r="B10685" s="148" t="s">
        <v>990</v>
      </c>
      <c r="C10685" s="135">
        <v>6</v>
      </c>
      <c r="D10685" s="135">
        <v>340</v>
      </c>
      <c r="E10685" s="188" t="s">
        <v>21</v>
      </c>
      <c r="F10685" s="135">
        <v>442</v>
      </c>
      <c r="G10685" s="135" t="s">
        <v>20</v>
      </c>
      <c r="H10685" s="135" t="s">
        <v>20</v>
      </c>
      <c r="I10685" s="135" t="s">
        <v>20</v>
      </c>
      <c r="J10685" s="136">
        <v>2.15</v>
      </c>
      <c r="K10685" s="136">
        <v>1.46</v>
      </c>
      <c r="L10685" s="136">
        <v>1.1399999999999999</v>
      </c>
      <c r="M10685" s="137" t="str">
        <f t="shared" si="166"/>
        <v>P</v>
      </c>
      <c r="N10685" s="174" t="s">
        <v>10681</v>
      </c>
      <c r="O10685" s="149" t="s">
        <v>1506</v>
      </c>
      <c r="P10685" s="149" t="s">
        <v>9427</v>
      </c>
      <c r="Q10685" s="150" t="s">
        <v>10519</v>
      </c>
      <c r="R10685" s="189">
        <v>10.14</v>
      </c>
    </row>
    <row r="10686" spans="1:18" x14ac:dyDescent="0.25">
      <c r="A10686" s="132">
        <v>1096104</v>
      </c>
      <c r="B10686" s="145" t="s">
        <v>73</v>
      </c>
      <c r="C10686" s="132">
        <v>6</v>
      </c>
      <c r="D10686" s="132">
        <v>320</v>
      </c>
      <c r="E10686" s="186" t="s">
        <v>21</v>
      </c>
      <c r="F10686" s="132">
        <v>640</v>
      </c>
      <c r="G10686" s="132">
        <v>32</v>
      </c>
      <c r="H10686" s="132" t="s">
        <v>20</v>
      </c>
      <c r="I10686" s="132">
        <v>1</v>
      </c>
      <c r="J10686" s="133">
        <v>1.57</v>
      </c>
      <c r="K10686" s="133">
        <v>0.98</v>
      </c>
      <c r="L10686" s="133">
        <v>1.89</v>
      </c>
      <c r="M10686" s="134" t="str">
        <f t="shared" si="166"/>
        <v>P</v>
      </c>
      <c r="N10686" s="173" t="s">
        <v>10681</v>
      </c>
      <c r="O10686" s="146" t="s">
        <v>1506</v>
      </c>
      <c r="P10686" s="146" t="s">
        <v>9430</v>
      </c>
      <c r="Q10686" s="147" t="s">
        <v>10519</v>
      </c>
      <c r="R10686" s="187">
        <v>4.8600000000000003</v>
      </c>
    </row>
    <row r="10687" spans="1:18" x14ac:dyDescent="0.25">
      <c r="A10687" s="135">
        <v>1096105</v>
      </c>
      <c r="B10687" s="148" t="s">
        <v>178</v>
      </c>
      <c r="C10687" s="135">
        <v>6</v>
      </c>
      <c r="D10687" s="135">
        <v>330</v>
      </c>
      <c r="E10687" s="188" t="s">
        <v>21</v>
      </c>
      <c r="F10687" s="135" t="s">
        <v>20</v>
      </c>
      <c r="G10687" s="135" t="s">
        <v>20</v>
      </c>
      <c r="H10687" s="135">
        <v>36</v>
      </c>
      <c r="I10687" s="135">
        <v>1</v>
      </c>
      <c r="J10687" s="136">
        <v>1.62</v>
      </c>
      <c r="K10687" s="136">
        <v>1.03</v>
      </c>
      <c r="L10687" s="136">
        <v>1.8</v>
      </c>
      <c r="M10687" s="137" t="str">
        <f t="shared" si="166"/>
        <v>P</v>
      </c>
      <c r="N10687" s="174" t="s">
        <v>10681</v>
      </c>
      <c r="O10687" s="149" t="s">
        <v>1506</v>
      </c>
      <c r="P10687" s="149" t="s">
        <v>9427</v>
      </c>
      <c r="Q10687" s="150" t="s">
        <v>10519</v>
      </c>
      <c r="R10687" s="189">
        <v>4.74</v>
      </c>
    </row>
    <row r="10688" spans="1:18" x14ac:dyDescent="0.25">
      <c r="A10688" s="132">
        <v>1096106</v>
      </c>
      <c r="B10688" s="145" t="s">
        <v>607</v>
      </c>
      <c r="C10688" s="132">
        <v>30</v>
      </c>
      <c r="D10688" s="132" t="s">
        <v>20</v>
      </c>
      <c r="E10688" s="186" t="s">
        <v>20</v>
      </c>
      <c r="F10688" s="132" t="s">
        <v>20</v>
      </c>
      <c r="G10688" s="132" t="s">
        <v>20</v>
      </c>
      <c r="H10688" s="132" t="s">
        <v>20</v>
      </c>
      <c r="I10688" s="132" t="s">
        <v>20</v>
      </c>
      <c r="J10688" s="133">
        <v>2.17</v>
      </c>
      <c r="K10688" s="133">
        <v>1</v>
      </c>
      <c r="L10688" s="133">
        <v>0.31</v>
      </c>
      <c r="M10688" s="134" t="str">
        <f t="shared" si="166"/>
        <v>P</v>
      </c>
      <c r="N10688" s="173" t="s">
        <v>10681</v>
      </c>
      <c r="O10688" s="146" t="s">
        <v>1578</v>
      </c>
      <c r="P10688" s="146" t="s">
        <v>9412</v>
      </c>
      <c r="Q10688" s="147" t="s">
        <v>10519</v>
      </c>
      <c r="R10688" s="187">
        <v>5.5181818181818176</v>
      </c>
    </row>
    <row r="10689" spans="1:18" x14ac:dyDescent="0.25">
      <c r="A10689" s="135">
        <v>1096108</v>
      </c>
      <c r="B10689" s="148" t="s">
        <v>536</v>
      </c>
      <c r="C10689" s="135">
        <v>6</v>
      </c>
      <c r="D10689" s="135">
        <v>876</v>
      </c>
      <c r="E10689" s="188">
        <v>72</v>
      </c>
      <c r="F10689" s="135">
        <v>3240</v>
      </c>
      <c r="G10689" s="135" t="s">
        <v>20</v>
      </c>
      <c r="H10689" s="135" t="s">
        <v>20</v>
      </c>
      <c r="I10689" s="135" t="s">
        <v>20</v>
      </c>
      <c r="J10689" s="136">
        <v>0.9</v>
      </c>
      <c r="K10689" s="136">
        <v>0.6</v>
      </c>
      <c r="L10689" s="136">
        <v>0.67</v>
      </c>
      <c r="M10689" s="137" t="str">
        <f t="shared" si="166"/>
        <v>P</v>
      </c>
      <c r="N10689" s="174" t="s">
        <v>10681</v>
      </c>
      <c r="O10689" s="149" t="s">
        <v>1555</v>
      </c>
      <c r="P10689" s="149" t="s">
        <v>9429</v>
      </c>
      <c r="Q10689" s="150" t="s">
        <v>10519</v>
      </c>
      <c r="R10689" s="189">
        <v>6.84</v>
      </c>
    </row>
    <row r="10690" spans="1:18" x14ac:dyDescent="0.25">
      <c r="A10690" s="132">
        <v>1096109</v>
      </c>
      <c r="B10690" s="145" t="s">
        <v>951</v>
      </c>
      <c r="C10690" s="132">
        <v>3</v>
      </c>
      <c r="D10690" s="132">
        <v>4032</v>
      </c>
      <c r="E10690" s="186">
        <v>72</v>
      </c>
      <c r="F10690" s="132" t="s">
        <v>20</v>
      </c>
      <c r="G10690" s="132" t="s">
        <v>20</v>
      </c>
      <c r="H10690" s="132">
        <v>576</v>
      </c>
      <c r="I10690" s="132">
        <v>2</v>
      </c>
      <c r="J10690" s="133">
        <v>0.71</v>
      </c>
      <c r="K10690" s="133">
        <v>0.66</v>
      </c>
      <c r="L10690" s="133">
        <v>0.21</v>
      </c>
      <c r="M10690" s="134" t="str">
        <f t="shared" ref="M10690:M10753" si="167">HYPERLINK(CONCATENATE("T:\Distribution Centre\RDC Department Shared\Cubiscan photos","\",A10690,"-pac.jpg"),"P")</f>
        <v>P</v>
      </c>
      <c r="N10690" s="173" t="s">
        <v>10681</v>
      </c>
      <c r="O10690" s="146" t="s">
        <v>1555</v>
      </c>
      <c r="P10690" s="146" t="s">
        <v>9429</v>
      </c>
      <c r="Q10690" s="147" t="s">
        <v>10519</v>
      </c>
      <c r="R10690" s="187">
        <v>2.4899999999999998</v>
      </c>
    </row>
    <row r="10691" spans="1:18" x14ac:dyDescent="0.25">
      <c r="A10691" s="135">
        <v>1096110</v>
      </c>
      <c r="B10691" s="148" t="s">
        <v>1401</v>
      </c>
      <c r="C10691" s="135">
        <v>6</v>
      </c>
      <c r="D10691" s="135">
        <v>315</v>
      </c>
      <c r="E10691" s="188" t="s">
        <v>21</v>
      </c>
      <c r="F10691" s="135">
        <v>567</v>
      </c>
      <c r="G10691" s="135" t="s">
        <v>20</v>
      </c>
      <c r="H10691" s="135" t="s">
        <v>20</v>
      </c>
      <c r="I10691" s="135" t="s">
        <v>20</v>
      </c>
      <c r="J10691" s="136">
        <v>1.69</v>
      </c>
      <c r="K10691" s="136">
        <v>1.1100000000000001</v>
      </c>
      <c r="L10691" s="136">
        <v>1.66</v>
      </c>
      <c r="M10691" s="137" t="str">
        <f t="shared" si="167"/>
        <v>P</v>
      </c>
      <c r="N10691" s="174" t="s">
        <v>10681</v>
      </c>
      <c r="O10691" s="149" t="s">
        <v>1506</v>
      </c>
      <c r="P10691" s="149" t="s">
        <v>9430</v>
      </c>
      <c r="Q10691" s="150" t="s">
        <v>10519</v>
      </c>
      <c r="R10691" s="189">
        <v>4.92</v>
      </c>
    </row>
    <row r="10692" spans="1:18" x14ac:dyDescent="0.25">
      <c r="A10692" s="132">
        <v>1096111</v>
      </c>
      <c r="B10692" s="145" t="s">
        <v>807</v>
      </c>
      <c r="C10692" s="132">
        <v>6</v>
      </c>
      <c r="D10692" s="132">
        <v>420</v>
      </c>
      <c r="E10692" s="186" t="s">
        <v>21</v>
      </c>
      <c r="F10692" s="132">
        <v>450</v>
      </c>
      <c r="G10692" s="132" t="s">
        <v>20</v>
      </c>
      <c r="H10692" s="132">
        <v>58</v>
      </c>
      <c r="I10692" s="132">
        <v>1</v>
      </c>
      <c r="J10692" s="133">
        <v>1.44</v>
      </c>
      <c r="K10692" s="133">
        <v>0.96</v>
      </c>
      <c r="L10692" s="133">
        <v>1.68</v>
      </c>
      <c r="M10692" s="134" t="str">
        <f t="shared" si="167"/>
        <v>P</v>
      </c>
      <c r="N10692" s="173" t="s">
        <v>10681</v>
      </c>
      <c r="O10692" s="146" t="s">
        <v>1506</v>
      </c>
      <c r="P10692" s="146" t="s">
        <v>10455</v>
      </c>
      <c r="Q10692" s="147" t="s">
        <v>10519</v>
      </c>
      <c r="R10692" s="187">
        <v>7.4399999999999995</v>
      </c>
    </row>
    <row r="10693" spans="1:18" x14ac:dyDescent="0.25">
      <c r="A10693" s="135">
        <v>1096114</v>
      </c>
      <c r="B10693" s="148" t="s">
        <v>573</v>
      </c>
      <c r="C10693" s="135">
        <v>3</v>
      </c>
      <c r="D10693" s="135">
        <v>1500</v>
      </c>
      <c r="E10693" s="188" t="s">
        <v>20</v>
      </c>
      <c r="F10693" s="135" t="s">
        <v>20</v>
      </c>
      <c r="G10693" s="135" t="s">
        <v>20</v>
      </c>
      <c r="H10693" s="135" t="s">
        <v>20</v>
      </c>
      <c r="I10693" s="135" t="s">
        <v>20</v>
      </c>
      <c r="J10693" s="136">
        <v>0.77</v>
      </c>
      <c r="K10693" s="136">
        <v>0.77</v>
      </c>
      <c r="L10693" s="136">
        <v>0.88</v>
      </c>
      <c r="M10693" s="137" t="str">
        <f t="shared" si="167"/>
        <v>P</v>
      </c>
      <c r="N10693" s="174" t="s">
        <v>10681</v>
      </c>
      <c r="O10693" s="149" t="s">
        <v>1693</v>
      </c>
      <c r="P10693" s="149" t="s">
        <v>9504</v>
      </c>
      <c r="Q10693" s="150" t="s">
        <v>10519</v>
      </c>
      <c r="R10693" s="189">
        <v>4.83</v>
      </c>
    </row>
    <row r="10694" spans="1:18" x14ac:dyDescent="0.25">
      <c r="A10694" s="132">
        <v>1096115</v>
      </c>
      <c r="B10694" s="145" t="s">
        <v>576</v>
      </c>
      <c r="C10694" s="132">
        <v>3</v>
      </c>
      <c r="D10694" s="132">
        <v>1500</v>
      </c>
      <c r="E10694" s="186">
        <v>30</v>
      </c>
      <c r="F10694" s="132" t="s">
        <v>20</v>
      </c>
      <c r="G10694" s="132" t="s">
        <v>20</v>
      </c>
      <c r="H10694" s="132">
        <v>150</v>
      </c>
      <c r="I10694" s="132">
        <v>1</v>
      </c>
      <c r="J10694" s="133">
        <v>0.78</v>
      </c>
      <c r="K10694" s="133">
        <v>0.76</v>
      </c>
      <c r="L10694" s="133">
        <v>0.91</v>
      </c>
      <c r="M10694" s="134" t="str">
        <f t="shared" si="167"/>
        <v>P</v>
      </c>
      <c r="N10694" s="173" t="s">
        <v>10681</v>
      </c>
      <c r="O10694" s="146" t="s">
        <v>1693</v>
      </c>
      <c r="P10694" s="146" t="s">
        <v>9504</v>
      </c>
      <c r="Q10694" s="147" t="s">
        <v>10519</v>
      </c>
      <c r="R10694" s="187">
        <v>4.8000000000000007</v>
      </c>
    </row>
    <row r="10695" spans="1:18" x14ac:dyDescent="0.25">
      <c r="A10695" s="135">
        <v>1096116</v>
      </c>
      <c r="B10695" s="148" t="s">
        <v>1236</v>
      </c>
      <c r="C10695" s="135">
        <v>6</v>
      </c>
      <c r="D10695" s="135">
        <v>110</v>
      </c>
      <c r="E10695" s="188" t="s">
        <v>21</v>
      </c>
      <c r="F10695" s="135">
        <v>154</v>
      </c>
      <c r="G10695" s="135" t="s">
        <v>20</v>
      </c>
      <c r="H10695" s="135" t="s">
        <v>20</v>
      </c>
      <c r="I10695" s="135" t="s">
        <v>20</v>
      </c>
      <c r="J10695" s="136">
        <v>2.67</v>
      </c>
      <c r="K10695" s="136">
        <v>1.82</v>
      </c>
      <c r="L10695" s="136">
        <v>2</v>
      </c>
      <c r="M10695" s="137" t="str">
        <f t="shared" si="167"/>
        <v>P</v>
      </c>
      <c r="N10695" s="174" t="s">
        <v>10681</v>
      </c>
      <c r="O10695" s="149" t="s">
        <v>1506</v>
      </c>
      <c r="P10695" s="149" t="s">
        <v>10455</v>
      </c>
      <c r="Q10695" s="150" t="s">
        <v>10519</v>
      </c>
      <c r="R10695" s="189">
        <v>8.3999999999999986</v>
      </c>
    </row>
    <row r="10696" spans="1:18" x14ac:dyDescent="0.25">
      <c r="A10696" s="132">
        <v>1096119</v>
      </c>
      <c r="B10696" s="145" t="s">
        <v>520</v>
      </c>
      <c r="C10696" s="132">
        <v>6</v>
      </c>
      <c r="D10696" s="132">
        <v>260</v>
      </c>
      <c r="E10696" s="186" t="s">
        <v>21</v>
      </c>
      <c r="F10696" s="132">
        <v>416</v>
      </c>
      <c r="G10696" s="132" t="s">
        <v>20</v>
      </c>
      <c r="H10696" s="132" t="s">
        <v>20</v>
      </c>
      <c r="I10696" s="132" t="s">
        <v>20</v>
      </c>
      <c r="J10696" s="133">
        <v>1.65</v>
      </c>
      <c r="K10696" s="133">
        <v>1.1000000000000001</v>
      </c>
      <c r="L10696" s="133">
        <v>1.66</v>
      </c>
      <c r="M10696" s="134" t="str">
        <f t="shared" si="167"/>
        <v>P</v>
      </c>
      <c r="N10696" s="173" t="s">
        <v>10681</v>
      </c>
      <c r="O10696" s="146" t="s">
        <v>1506</v>
      </c>
      <c r="P10696" s="146" t="s">
        <v>9427</v>
      </c>
      <c r="Q10696" s="147" t="s">
        <v>10519</v>
      </c>
      <c r="R10696" s="187">
        <v>3</v>
      </c>
    </row>
    <row r="10697" spans="1:18" x14ac:dyDescent="0.25">
      <c r="A10697" s="135">
        <v>1096122</v>
      </c>
      <c r="B10697" s="148" t="s">
        <v>4135</v>
      </c>
      <c r="C10697" s="135">
        <v>6</v>
      </c>
      <c r="D10697" s="135">
        <v>1360</v>
      </c>
      <c r="E10697" s="188" t="s">
        <v>20</v>
      </c>
      <c r="F10697" s="135" t="s">
        <v>20</v>
      </c>
      <c r="G10697" s="135" t="s">
        <v>20</v>
      </c>
      <c r="H10697" s="135" t="s">
        <v>20</v>
      </c>
      <c r="I10697" s="135" t="s">
        <v>20</v>
      </c>
      <c r="J10697" s="136">
        <v>1.17</v>
      </c>
      <c r="K10697" s="136">
        <v>0.6</v>
      </c>
      <c r="L10697" s="136">
        <v>1.3</v>
      </c>
      <c r="M10697" s="137" t="str">
        <f t="shared" si="167"/>
        <v>P</v>
      </c>
      <c r="N10697" s="174" t="s">
        <v>10681</v>
      </c>
      <c r="O10697" s="149" t="s">
        <v>1506</v>
      </c>
      <c r="P10697" s="149" t="s">
        <v>10455</v>
      </c>
      <c r="Q10697" s="150" t="s">
        <v>10519</v>
      </c>
      <c r="R10697" s="189">
        <v>6.6000000000000005</v>
      </c>
    </row>
    <row r="10698" spans="1:18" x14ac:dyDescent="0.25">
      <c r="A10698" s="132">
        <v>1096123</v>
      </c>
      <c r="B10698" s="145" t="s">
        <v>1249</v>
      </c>
      <c r="C10698" s="132">
        <v>3</v>
      </c>
      <c r="D10698" s="132" t="s">
        <v>20</v>
      </c>
      <c r="E10698" s="186" t="s">
        <v>20</v>
      </c>
      <c r="F10698" s="132" t="s">
        <v>20</v>
      </c>
      <c r="G10698" s="132" t="s">
        <v>20</v>
      </c>
      <c r="H10698" s="132" t="s">
        <v>20</v>
      </c>
      <c r="I10698" s="132" t="s">
        <v>20</v>
      </c>
      <c r="J10698" s="133">
        <v>1.31</v>
      </c>
      <c r="K10698" s="133">
        <v>0.4</v>
      </c>
      <c r="L10698" s="133">
        <v>0.16</v>
      </c>
      <c r="M10698" s="134" t="str">
        <f t="shared" si="167"/>
        <v>P</v>
      </c>
      <c r="N10698" s="173" t="s">
        <v>10681</v>
      </c>
      <c r="O10698" s="146" t="s">
        <v>1581</v>
      </c>
      <c r="P10698" s="146" t="s">
        <v>9483</v>
      </c>
      <c r="Q10698" s="147" t="s">
        <v>10519</v>
      </c>
      <c r="R10698" s="187">
        <v>1.8900000000000001</v>
      </c>
    </row>
    <row r="10699" spans="1:18" x14ac:dyDescent="0.25">
      <c r="A10699" s="135">
        <v>1096126</v>
      </c>
      <c r="B10699" s="148" t="s">
        <v>803</v>
      </c>
      <c r="C10699" s="135">
        <v>6</v>
      </c>
      <c r="D10699" s="135">
        <v>340</v>
      </c>
      <c r="E10699" s="188" t="s">
        <v>21</v>
      </c>
      <c r="F10699" s="135">
        <v>600</v>
      </c>
      <c r="G10699" s="135" t="s">
        <v>20</v>
      </c>
      <c r="H10699" s="135" t="s">
        <v>20</v>
      </c>
      <c r="I10699" s="135" t="s">
        <v>20</v>
      </c>
      <c r="J10699" s="136">
        <v>2.7</v>
      </c>
      <c r="K10699" s="136">
        <v>1.72</v>
      </c>
      <c r="L10699" s="136">
        <v>0.46</v>
      </c>
      <c r="M10699" s="137" t="str">
        <f t="shared" si="167"/>
        <v>P</v>
      </c>
      <c r="N10699" s="174" t="s">
        <v>10681</v>
      </c>
      <c r="O10699" s="149" t="s">
        <v>1506</v>
      </c>
      <c r="P10699" s="149" t="s">
        <v>10455</v>
      </c>
      <c r="Q10699" s="150" t="s">
        <v>10519</v>
      </c>
      <c r="R10699" s="189">
        <v>4.4399999999999995</v>
      </c>
    </row>
    <row r="10700" spans="1:18" x14ac:dyDescent="0.25">
      <c r="A10700" s="132">
        <v>1096127</v>
      </c>
      <c r="B10700" s="145" t="s">
        <v>381</v>
      </c>
      <c r="C10700" s="132">
        <v>12</v>
      </c>
      <c r="D10700" s="132">
        <v>385</v>
      </c>
      <c r="E10700" s="186" t="s">
        <v>21</v>
      </c>
      <c r="F10700" s="132">
        <v>605</v>
      </c>
      <c r="G10700" s="132" t="s">
        <v>20</v>
      </c>
      <c r="H10700" s="132" t="s">
        <v>20</v>
      </c>
      <c r="I10700" s="132" t="s">
        <v>20</v>
      </c>
      <c r="J10700" s="133">
        <v>1.6</v>
      </c>
      <c r="K10700" s="133">
        <v>1.28</v>
      </c>
      <c r="L10700" s="133">
        <v>1.26</v>
      </c>
      <c r="M10700" s="134" t="str">
        <f t="shared" si="167"/>
        <v>P</v>
      </c>
      <c r="N10700" s="171" t="s">
        <v>10681</v>
      </c>
      <c r="O10700" s="146" t="s">
        <v>1506</v>
      </c>
      <c r="P10700" s="146" t="s">
        <v>9409</v>
      </c>
      <c r="Q10700" s="147" t="s">
        <v>10519</v>
      </c>
      <c r="R10700" s="187">
        <v>3.96</v>
      </c>
    </row>
    <row r="10701" spans="1:18" x14ac:dyDescent="0.25">
      <c r="A10701" s="135">
        <v>1096128</v>
      </c>
      <c r="B10701" s="148" t="s">
        <v>35</v>
      </c>
      <c r="C10701" s="135">
        <v>3</v>
      </c>
      <c r="D10701" s="135">
        <v>2688</v>
      </c>
      <c r="E10701" s="188">
        <v>64</v>
      </c>
      <c r="F10701" s="135">
        <v>5184</v>
      </c>
      <c r="G10701" s="135">
        <v>256</v>
      </c>
      <c r="H10701" s="135">
        <v>320</v>
      </c>
      <c r="I10701" s="135">
        <v>1</v>
      </c>
      <c r="J10701" s="136">
        <v>1.26</v>
      </c>
      <c r="K10701" s="136">
        <v>0.6</v>
      </c>
      <c r="L10701" s="136">
        <v>0.35</v>
      </c>
      <c r="M10701" s="137" t="str">
        <f t="shared" si="167"/>
        <v>P</v>
      </c>
      <c r="N10701" s="174" t="s">
        <v>10681</v>
      </c>
      <c r="O10701" s="149" t="s">
        <v>1562</v>
      </c>
      <c r="P10701" s="149" t="s">
        <v>9416</v>
      </c>
      <c r="Q10701" s="150" t="s">
        <v>10519</v>
      </c>
      <c r="R10701" s="189">
        <v>3.1500000000000004</v>
      </c>
    </row>
    <row r="10702" spans="1:18" x14ac:dyDescent="0.25">
      <c r="A10702" s="132">
        <v>1096129</v>
      </c>
      <c r="B10702" s="145" t="s">
        <v>4324</v>
      </c>
      <c r="C10702" s="132">
        <v>6</v>
      </c>
      <c r="D10702" s="132" t="s">
        <v>20</v>
      </c>
      <c r="E10702" s="186" t="s">
        <v>20</v>
      </c>
      <c r="F10702" s="132" t="s">
        <v>20</v>
      </c>
      <c r="G10702" s="132" t="s">
        <v>20</v>
      </c>
      <c r="H10702" s="132" t="s">
        <v>20</v>
      </c>
      <c r="I10702" s="132" t="s">
        <v>20</v>
      </c>
      <c r="J10702" s="133">
        <v>1.83</v>
      </c>
      <c r="K10702" s="133">
        <v>1.19</v>
      </c>
      <c r="L10702" s="133">
        <v>1.52</v>
      </c>
      <c r="M10702" s="134" t="str">
        <f t="shared" si="167"/>
        <v>P</v>
      </c>
      <c r="N10702" s="173" t="s">
        <v>10681</v>
      </c>
      <c r="O10702" s="146" t="s">
        <v>1506</v>
      </c>
      <c r="P10702" s="146" t="s">
        <v>9430</v>
      </c>
      <c r="Q10702" s="147" t="s">
        <v>10519</v>
      </c>
      <c r="R10702" s="187">
        <v>3.1399999999999997</v>
      </c>
    </row>
    <row r="10703" spans="1:18" x14ac:dyDescent="0.25">
      <c r="A10703" s="135">
        <v>1096130</v>
      </c>
      <c r="B10703" s="148" t="s">
        <v>1023</v>
      </c>
      <c r="C10703" s="135">
        <v>3</v>
      </c>
      <c r="D10703" s="135" t="s">
        <v>20</v>
      </c>
      <c r="E10703" s="188" t="s">
        <v>20</v>
      </c>
      <c r="F10703" s="135" t="s">
        <v>20</v>
      </c>
      <c r="G10703" s="135" t="s">
        <v>20</v>
      </c>
      <c r="H10703" s="135" t="s">
        <v>20</v>
      </c>
      <c r="I10703" s="135" t="s">
        <v>20</v>
      </c>
      <c r="J10703" s="136">
        <v>3.17</v>
      </c>
      <c r="K10703" s="136">
        <v>1.34</v>
      </c>
      <c r="L10703" s="136">
        <v>0.59</v>
      </c>
      <c r="M10703" s="137" t="str">
        <f t="shared" si="167"/>
        <v>P</v>
      </c>
      <c r="N10703" s="174" t="s">
        <v>10682</v>
      </c>
      <c r="O10703" s="149" t="s">
        <v>3270</v>
      </c>
      <c r="P10703" s="149" t="s">
        <v>10590</v>
      </c>
      <c r="Q10703" s="150" t="s">
        <v>10519</v>
      </c>
      <c r="R10703" s="189">
        <v>4.8805970149253728</v>
      </c>
    </row>
    <row r="10704" spans="1:18" x14ac:dyDescent="0.25">
      <c r="A10704" s="132">
        <v>1096131</v>
      </c>
      <c r="B10704" s="145" t="s">
        <v>183</v>
      </c>
      <c r="C10704" s="132">
        <v>6</v>
      </c>
      <c r="D10704" s="132">
        <v>330</v>
      </c>
      <c r="E10704" s="186" t="s">
        <v>21</v>
      </c>
      <c r="F10704" s="132" t="s">
        <v>20</v>
      </c>
      <c r="G10704" s="132">
        <v>24</v>
      </c>
      <c r="H10704" s="132" t="s">
        <v>20</v>
      </c>
      <c r="I10704" s="132">
        <v>1</v>
      </c>
      <c r="J10704" s="133">
        <v>1.5</v>
      </c>
      <c r="K10704" s="133">
        <v>1</v>
      </c>
      <c r="L10704" s="133">
        <v>1.8</v>
      </c>
      <c r="M10704" s="134" t="str">
        <f t="shared" si="167"/>
        <v>P</v>
      </c>
      <c r="N10704" s="173" t="s">
        <v>10681</v>
      </c>
      <c r="O10704" s="146" t="s">
        <v>1506</v>
      </c>
      <c r="P10704" s="146" t="s">
        <v>9427</v>
      </c>
      <c r="Q10704" s="147" t="s">
        <v>10519</v>
      </c>
      <c r="R10704" s="187">
        <v>4.4399999999999995</v>
      </c>
    </row>
    <row r="10705" spans="1:18" x14ac:dyDescent="0.25">
      <c r="A10705" s="135">
        <v>1096132</v>
      </c>
      <c r="B10705" s="148" t="s">
        <v>1202</v>
      </c>
      <c r="C10705" s="135">
        <v>6</v>
      </c>
      <c r="D10705" s="135">
        <v>335</v>
      </c>
      <c r="E10705" s="188" t="s">
        <v>21</v>
      </c>
      <c r="F10705" s="135">
        <v>536</v>
      </c>
      <c r="G10705" s="135" t="s">
        <v>20</v>
      </c>
      <c r="H10705" s="135" t="s">
        <v>20</v>
      </c>
      <c r="I10705" s="135" t="s">
        <v>20</v>
      </c>
      <c r="J10705" s="136">
        <v>1.63</v>
      </c>
      <c r="K10705" s="136">
        <v>1.04</v>
      </c>
      <c r="L10705" s="136">
        <v>1.81</v>
      </c>
      <c r="M10705" s="137" t="str">
        <f t="shared" si="167"/>
        <v>P</v>
      </c>
      <c r="N10705" s="174" t="s">
        <v>10681</v>
      </c>
      <c r="O10705" s="149" t="s">
        <v>1506</v>
      </c>
      <c r="P10705" s="149" t="s">
        <v>10455</v>
      </c>
      <c r="Q10705" s="150" t="s">
        <v>10519</v>
      </c>
      <c r="R10705" s="189">
        <v>3.54</v>
      </c>
    </row>
    <row r="10706" spans="1:18" x14ac:dyDescent="0.25">
      <c r="A10706" s="132">
        <v>1096135</v>
      </c>
      <c r="B10706" s="145" t="s">
        <v>6708</v>
      </c>
      <c r="C10706" s="132">
        <v>3</v>
      </c>
      <c r="D10706" s="132" t="s">
        <v>20</v>
      </c>
      <c r="E10706" s="186" t="s">
        <v>20</v>
      </c>
      <c r="F10706" s="132" t="s">
        <v>20</v>
      </c>
      <c r="G10706" s="132" t="s">
        <v>20</v>
      </c>
      <c r="H10706" s="132" t="s">
        <v>20</v>
      </c>
      <c r="I10706" s="132" t="s">
        <v>20</v>
      </c>
      <c r="J10706" s="133">
        <v>0.48</v>
      </c>
      <c r="K10706" s="133">
        <v>0.16</v>
      </c>
      <c r="L10706" s="133">
        <v>1.0900000000000001</v>
      </c>
      <c r="M10706" s="134" t="str">
        <f t="shared" si="167"/>
        <v>P</v>
      </c>
      <c r="N10706" s="171" t="s">
        <v>10681</v>
      </c>
      <c r="O10706" s="146" t="s">
        <v>1614</v>
      </c>
      <c r="P10706" s="146" t="s">
        <v>9511</v>
      </c>
      <c r="Q10706" s="147" t="s">
        <v>10519</v>
      </c>
      <c r="R10706" s="187">
        <v>1.71</v>
      </c>
    </row>
    <row r="10707" spans="1:18" x14ac:dyDescent="0.25">
      <c r="A10707" s="135">
        <v>1096136</v>
      </c>
      <c r="B10707" s="148" t="s">
        <v>193</v>
      </c>
      <c r="C10707" s="135">
        <v>6</v>
      </c>
      <c r="D10707" s="135">
        <v>288</v>
      </c>
      <c r="E10707" s="188" t="s">
        <v>21</v>
      </c>
      <c r="F10707" s="135">
        <v>384</v>
      </c>
      <c r="G10707" s="135" t="s">
        <v>20</v>
      </c>
      <c r="H10707" s="135">
        <v>20</v>
      </c>
      <c r="I10707" s="135">
        <v>1</v>
      </c>
      <c r="J10707" s="136">
        <v>1.92</v>
      </c>
      <c r="K10707" s="136">
        <v>1.3</v>
      </c>
      <c r="L10707" s="136">
        <v>1.78</v>
      </c>
      <c r="M10707" s="137" t="str">
        <f t="shared" si="167"/>
        <v>P</v>
      </c>
      <c r="N10707" s="174" t="s">
        <v>10681</v>
      </c>
      <c r="O10707" s="149" t="s">
        <v>1506</v>
      </c>
      <c r="P10707" s="149" t="s">
        <v>9423</v>
      </c>
      <c r="Q10707" s="150" t="s">
        <v>10519</v>
      </c>
      <c r="R10707" s="189">
        <v>5.4</v>
      </c>
    </row>
    <row r="10708" spans="1:18" x14ac:dyDescent="0.25">
      <c r="A10708" s="132">
        <v>1096140</v>
      </c>
      <c r="B10708" s="145" t="s">
        <v>776</v>
      </c>
      <c r="C10708" s="132">
        <v>3</v>
      </c>
      <c r="D10708" s="132" t="s">
        <v>20</v>
      </c>
      <c r="E10708" s="186">
        <v>400</v>
      </c>
      <c r="F10708" s="132" t="s">
        <v>20</v>
      </c>
      <c r="G10708" s="132" t="s">
        <v>20</v>
      </c>
      <c r="H10708" s="132">
        <v>1600</v>
      </c>
      <c r="I10708" s="132">
        <v>1</v>
      </c>
      <c r="J10708" s="133">
        <v>1.31</v>
      </c>
      <c r="K10708" s="133">
        <v>0.46</v>
      </c>
      <c r="L10708" s="133">
        <v>0.21</v>
      </c>
      <c r="M10708" s="134" t="str">
        <f t="shared" si="167"/>
        <v>P</v>
      </c>
      <c r="N10708" s="173" t="s">
        <v>10681</v>
      </c>
      <c r="O10708" s="146" t="s">
        <v>1581</v>
      </c>
      <c r="P10708" s="146" t="s">
        <v>9483</v>
      </c>
      <c r="Q10708" s="147" t="s">
        <v>10519</v>
      </c>
      <c r="R10708" s="187">
        <v>1.23</v>
      </c>
    </row>
    <row r="10709" spans="1:18" x14ac:dyDescent="0.25">
      <c r="A10709" s="135">
        <v>1096143</v>
      </c>
      <c r="B10709" s="148" t="s">
        <v>523</v>
      </c>
      <c r="C10709" s="135">
        <v>3</v>
      </c>
      <c r="D10709" s="135">
        <v>720</v>
      </c>
      <c r="E10709" s="188">
        <v>20</v>
      </c>
      <c r="F10709" s="135">
        <v>720</v>
      </c>
      <c r="G10709" s="135" t="s">
        <v>20</v>
      </c>
      <c r="H10709" s="135" t="s">
        <v>20</v>
      </c>
      <c r="I10709" s="135" t="s">
        <v>20</v>
      </c>
      <c r="J10709" s="136">
        <v>2.46</v>
      </c>
      <c r="K10709" s="136">
        <v>1.24</v>
      </c>
      <c r="L10709" s="136">
        <v>0.54</v>
      </c>
      <c r="M10709" s="137" t="str">
        <f t="shared" si="167"/>
        <v>P</v>
      </c>
      <c r="N10709" s="174" t="s">
        <v>10682</v>
      </c>
      <c r="O10709" s="149" t="s">
        <v>1500</v>
      </c>
      <c r="P10709" s="149" t="s">
        <v>9418</v>
      </c>
      <c r="Q10709" s="150" t="s">
        <v>10519</v>
      </c>
      <c r="R10709" s="189">
        <v>2.8499999999999996</v>
      </c>
    </row>
    <row r="10710" spans="1:18" x14ac:dyDescent="0.25">
      <c r="A10710" s="132">
        <v>1096144</v>
      </c>
      <c r="B10710" s="145" t="s">
        <v>600</v>
      </c>
      <c r="C10710" s="132">
        <v>6</v>
      </c>
      <c r="D10710" s="132" t="s">
        <v>20</v>
      </c>
      <c r="E10710" s="186" t="s">
        <v>20</v>
      </c>
      <c r="F10710" s="132" t="s">
        <v>20</v>
      </c>
      <c r="G10710" s="132" t="s">
        <v>20</v>
      </c>
      <c r="H10710" s="132" t="s">
        <v>20</v>
      </c>
      <c r="I10710" s="132" t="s">
        <v>20</v>
      </c>
      <c r="J10710" s="133">
        <v>2</v>
      </c>
      <c r="K10710" s="133">
        <v>1.33</v>
      </c>
      <c r="L10710" s="133">
        <v>1.74</v>
      </c>
      <c r="M10710" s="134" t="str">
        <f t="shared" si="167"/>
        <v>P</v>
      </c>
      <c r="N10710" s="171" t="s">
        <v>10681</v>
      </c>
      <c r="O10710" s="146" t="s">
        <v>1506</v>
      </c>
      <c r="P10710" s="146" t="s">
        <v>10455</v>
      </c>
      <c r="Q10710" s="147" t="s">
        <v>10519</v>
      </c>
      <c r="R10710" s="187">
        <v>6.17</v>
      </c>
    </row>
    <row r="10711" spans="1:18" x14ac:dyDescent="0.25">
      <c r="A10711" s="135">
        <v>1096145</v>
      </c>
      <c r="B10711" s="148" t="s">
        <v>380</v>
      </c>
      <c r="C10711" s="135">
        <v>6</v>
      </c>
      <c r="D10711" s="135">
        <v>512</v>
      </c>
      <c r="E10711" s="188" t="s">
        <v>21</v>
      </c>
      <c r="F10711" s="135">
        <v>640</v>
      </c>
      <c r="G10711" s="135" t="s">
        <v>20</v>
      </c>
      <c r="H10711" s="135">
        <v>30</v>
      </c>
      <c r="I10711" s="135">
        <v>1</v>
      </c>
      <c r="J10711" s="136">
        <v>3.18</v>
      </c>
      <c r="K10711" s="136">
        <v>2.08</v>
      </c>
      <c r="L10711" s="136">
        <v>0.36</v>
      </c>
      <c r="M10711" s="137" t="str">
        <f t="shared" si="167"/>
        <v>P</v>
      </c>
      <c r="N10711" s="174" t="s">
        <v>10681</v>
      </c>
      <c r="O10711" s="149" t="s">
        <v>1506</v>
      </c>
      <c r="P10711" s="149" t="s">
        <v>9398</v>
      </c>
      <c r="Q10711" s="150" t="s">
        <v>10519</v>
      </c>
      <c r="R10711" s="189">
        <v>10.379999999999999</v>
      </c>
    </row>
    <row r="10712" spans="1:18" x14ac:dyDescent="0.25">
      <c r="A10712" s="132">
        <v>1096146</v>
      </c>
      <c r="B10712" s="145" t="s">
        <v>911</v>
      </c>
      <c r="C10712" s="132">
        <v>3</v>
      </c>
      <c r="D10712" s="132">
        <v>5940</v>
      </c>
      <c r="E10712" s="186" t="s">
        <v>20</v>
      </c>
      <c r="F10712" s="132" t="s">
        <v>20</v>
      </c>
      <c r="G10712" s="132">
        <v>330</v>
      </c>
      <c r="H10712" s="132">
        <v>330</v>
      </c>
      <c r="I10712" s="132">
        <v>1</v>
      </c>
      <c r="J10712" s="133">
        <v>1.27</v>
      </c>
      <c r="K10712" s="133">
        <v>0.54</v>
      </c>
      <c r="L10712" s="133">
        <v>0.25</v>
      </c>
      <c r="M10712" s="134" t="str">
        <f t="shared" si="167"/>
        <v>P</v>
      </c>
      <c r="N10712" s="173" t="s">
        <v>10681</v>
      </c>
      <c r="O10712" s="146" t="s">
        <v>1607</v>
      </c>
      <c r="P10712" s="146" t="s">
        <v>9485</v>
      </c>
      <c r="Q10712" s="147" t="s">
        <v>10519</v>
      </c>
      <c r="R10712" s="187">
        <v>4.17</v>
      </c>
    </row>
    <row r="10713" spans="1:18" x14ac:dyDescent="0.25">
      <c r="A10713" s="135">
        <v>1096147</v>
      </c>
      <c r="B10713" s="148" t="s">
        <v>1279</v>
      </c>
      <c r="C10713" s="135">
        <v>3</v>
      </c>
      <c r="D10713" s="135">
        <v>640</v>
      </c>
      <c r="E10713" s="188">
        <v>64</v>
      </c>
      <c r="F10713" s="135">
        <v>640</v>
      </c>
      <c r="G10713" s="135" t="s">
        <v>20</v>
      </c>
      <c r="H10713" s="135">
        <v>96</v>
      </c>
      <c r="I10713" s="135">
        <v>1</v>
      </c>
      <c r="J10713" s="136">
        <v>1.44</v>
      </c>
      <c r="K10713" s="136">
        <v>1.32</v>
      </c>
      <c r="L10713" s="136">
        <v>0.97</v>
      </c>
      <c r="M10713" s="137" t="str">
        <f t="shared" si="167"/>
        <v>P</v>
      </c>
      <c r="N10713" s="174" t="s">
        <v>10682</v>
      </c>
      <c r="O10713" s="149" t="s">
        <v>2053</v>
      </c>
      <c r="P10713" s="149" t="s">
        <v>9519</v>
      </c>
      <c r="Q10713" s="150" t="s">
        <v>10519</v>
      </c>
      <c r="R10713" s="189">
        <v>3.06</v>
      </c>
    </row>
    <row r="10714" spans="1:18" x14ac:dyDescent="0.25">
      <c r="A10714" s="132">
        <v>1096148</v>
      </c>
      <c r="B10714" s="145" t="s">
        <v>9244</v>
      </c>
      <c r="C10714" s="132">
        <v>3</v>
      </c>
      <c r="D10714" s="132" t="s">
        <v>20</v>
      </c>
      <c r="E10714" s="186" t="s">
        <v>20</v>
      </c>
      <c r="F10714" s="132" t="s">
        <v>20</v>
      </c>
      <c r="G10714" s="132" t="s">
        <v>20</v>
      </c>
      <c r="H10714" s="132" t="s">
        <v>20</v>
      </c>
      <c r="I10714" s="132" t="s">
        <v>20</v>
      </c>
      <c r="J10714" s="133">
        <v>0.74</v>
      </c>
      <c r="K10714" s="133">
        <v>0.67</v>
      </c>
      <c r="L10714" s="133">
        <v>0.25</v>
      </c>
      <c r="M10714" s="134" t="str">
        <f t="shared" si="167"/>
        <v>P</v>
      </c>
      <c r="N10714" s="173" t="s">
        <v>10681</v>
      </c>
      <c r="O10714" s="146" t="s">
        <v>1555</v>
      </c>
      <c r="P10714" s="146" t="s">
        <v>9429</v>
      </c>
      <c r="Q10714" s="147" t="s">
        <v>10519</v>
      </c>
      <c r="R10714" s="187">
        <v>2.52</v>
      </c>
    </row>
    <row r="10715" spans="1:18" x14ac:dyDescent="0.25">
      <c r="A10715" s="135">
        <v>1096149</v>
      </c>
      <c r="B10715" s="148" t="s">
        <v>1004</v>
      </c>
      <c r="C10715" s="135">
        <v>3</v>
      </c>
      <c r="D10715" s="135" t="s">
        <v>20</v>
      </c>
      <c r="E10715" s="188">
        <v>24</v>
      </c>
      <c r="F10715" s="135" t="s">
        <v>20</v>
      </c>
      <c r="G10715" s="135" t="s">
        <v>20</v>
      </c>
      <c r="H10715" s="135">
        <v>360</v>
      </c>
      <c r="I10715" s="135">
        <v>1</v>
      </c>
      <c r="J10715" s="136">
        <v>0.48</v>
      </c>
      <c r="K10715" s="136">
        <v>0.16</v>
      </c>
      <c r="L10715" s="136">
        <v>1.0900000000000001</v>
      </c>
      <c r="M10715" s="137" t="str">
        <f t="shared" si="167"/>
        <v>P</v>
      </c>
      <c r="N10715" s="174" t="s">
        <v>10681</v>
      </c>
      <c r="O10715" s="149" t="s">
        <v>1614</v>
      </c>
      <c r="P10715" s="149" t="s">
        <v>9511</v>
      </c>
      <c r="Q10715" s="150" t="s">
        <v>10519</v>
      </c>
      <c r="R10715" s="189">
        <v>1.7399999999999998</v>
      </c>
    </row>
    <row r="10716" spans="1:18" x14ac:dyDescent="0.25">
      <c r="A10716" s="132">
        <v>1096150</v>
      </c>
      <c r="B10716" s="145" t="s">
        <v>1015</v>
      </c>
      <c r="C10716" s="132">
        <v>3</v>
      </c>
      <c r="D10716" s="132">
        <v>4000</v>
      </c>
      <c r="E10716" s="186">
        <v>24</v>
      </c>
      <c r="F10716" s="132" t="s">
        <v>20</v>
      </c>
      <c r="G10716" s="132" t="s">
        <v>20</v>
      </c>
      <c r="H10716" s="132">
        <v>288</v>
      </c>
      <c r="I10716" s="132">
        <v>2</v>
      </c>
      <c r="J10716" s="133">
        <v>0.48</v>
      </c>
      <c r="K10716" s="133">
        <v>0.16</v>
      </c>
      <c r="L10716" s="133">
        <v>1.0900000000000001</v>
      </c>
      <c r="M10716" s="134" t="str">
        <f t="shared" si="167"/>
        <v>P</v>
      </c>
      <c r="N10716" s="173" t="s">
        <v>10681</v>
      </c>
      <c r="O10716" s="146" t="s">
        <v>1614</v>
      </c>
      <c r="P10716" s="146" t="s">
        <v>9511</v>
      </c>
      <c r="Q10716" s="147" t="s">
        <v>10519</v>
      </c>
      <c r="R10716" s="187">
        <v>1.71</v>
      </c>
    </row>
    <row r="10717" spans="1:18" x14ac:dyDescent="0.25">
      <c r="A10717" s="135">
        <v>1096151</v>
      </c>
      <c r="B10717" s="148" t="s">
        <v>379</v>
      </c>
      <c r="C10717" s="135">
        <v>6</v>
      </c>
      <c r="D10717" s="135">
        <v>345</v>
      </c>
      <c r="E10717" s="188" t="s">
        <v>21</v>
      </c>
      <c r="F10717" s="135">
        <v>483</v>
      </c>
      <c r="G10717" s="135" t="s">
        <v>20</v>
      </c>
      <c r="H10717" s="135" t="s">
        <v>20</v>
      </c>
      <c r="I10717" s="135" t="s">
        <v>20</v>
      </c>
      <c r="J10717" s="136">
        <v>1.52</v>
      </c>
      <c r="K10717" s="136">
        <v>1.02</v>
      </c>
      <c r="L10717" s="136">
        <v>1.97</v>
      </c>
      <c r="M10717" s="137" t="str">
        <f t="shared" si="167"/>
        <v>P</v>
      </c>
      <c r="N10717" s="174" t="s">
        <v>10681</v>
      </c>
      <c r="O10717" s="149" t="s">
        <v>1506</v>
      </c>
      <c r="P10717" s="149" t="s">
        <v>9398</v>
      </c>
      <c r="Q10717" s="150" t="s">
        <v>10519</v>
      </c>
      <c r="R10717" s="189">
        <v>10.26</v>
      </c>
    </row>
    <row r="10718" spans="1:18" x14ac:dyDescent="0.25">
      <c r="A10718" s="132">
        <v>1096152</v>
      </c>
      <c r="B10718" s="145" t="s">
        <v>1072</v>
      </c>
      <c r="C10718" s="132">
        <v>6</v>
      </c>
      <c r="D10718" s="132">
        <v>340</v>
      </c>
      <c r="E10718" s="186" t="s">
        <v>21</v>
      </c>
      <c r="F10718" s="132">
        <v>646</v>
      </c>
      <c r="G10718" s="132" t="s">
        <v>20</v>
      </c>
      <c r="H10718" s="132" t="s">
        <v>20</v>
      </c>
      <c r="I10718" s="132" t="s">
        <v>20</v>
      </c>
      <c r="J10718" s="133">
        <v>2.08</v>
      </c>
      <c r="K10718" s="133">
        <v>1.43</v>
      </c>
      <c r="L10718" s="133">
        <v>0.75</v>
      </c>
      <c r="M10718" s="134" t="str">
        <f t="shared" si="167"/>
        <v>P</v>
      </c>
      <c r="N10718" s="171" t="s">
        <v>10681</v>
      </c>
      <c r="O10718" s="146" t="s">
        <v>1506</v>
      </c>
      <c r="P10718" s="146" t="s">
        <v>10455</v>
      </c>
      <c r="Q10718" s="147" t="s">
        <v>10519</v>
      </c>
      <c r="R10718" s="187">
        <v>8.34</v>
      </c>
    </row>
    <row r="10719" spans="1:18" x14ac:dyDescent="0.25">
      <c r="A10719" s="135">
        <v>1096153</v>
      </c>
      <c r="B10719" s="148" t="s">
        <v>1002</v>
      </c>
      <c r="C10719" s="135">
        <v>3</v>
      </c>
      <c r="D10719" s="135" t="s">
        <v>20</v>
      </c>
      <c r="E10719" s="188">
        <v>24</v>
      </c>
      <c r="F10719" s="135" t="s">
        <v>20</v>
      </c>
      <c r="G10719" s="135" t="s">
        <v>20</v>
      </c>
      <c r="H10719" s="135">
        <v>360</v>
      </c>
      <c r="I10719" s="135">
        <v>2</v>
      </c>
      <c r="J10719" s="136">
        <v>0.48</v>
      </c>
      <c r="K10719" s="136">
        <v>0.16</v>
      </c>
      <c r="L10719" s="136">
        <v>1.0900000000000001</v>
      </c>
      <c r="M10719" s="137" t="str">
        <f t="shared" si="167"/>
        <v>P</v>
      </c>
      <c r="N10719" s="174" t="s">
        <v>10681</v>
      </c>
      <c r="O10719" s="149" t="s">
        <v>1614</v>
      </c>
      <c r="P10719" s="149" t="s">
        <v>9511</v>
      </c>
      <c r="Q10719" s="150" t="s">
        <v>10519</v>
      </c>
      <c r="R10719" s="189">
        <v>1.7399999999999998</v>
      </c>
    </row>
    <row r="10720" spans="1:18" x14ac:dyDescent="0.25">
      <c r="A10720" s="132">
        <v>1096154</v>
      </c>
      <c r="B10720" s="145" t="s">
        <v>1265</v>
      </c>
      <c r="C10720" s="132">
        <v>12</v>
      </c>
      <c r="D10720" s="132">
        <v>385</v>
      </c>
      <c r="E10720" s="186" t="s">
        <v>21</v>
      </c>
      <c r="F10720" s="132">
        <v>660</v>
      </c>
      <c r="G10720" s="132">
        <v>20</v>
      </c>
      <c r="H10720" s="132">
        <v>24</v>
      </c>
      <c r="I10720" s="132">
        <v>2</v>
      </c>
      <c r="J10720" s="133">
        <v>1.6</v>
      </c>
      <c r="K10720" s="133">
        <v>1.26</v>
      </c>
      <c r="L10720" s="133">
        <v>1.28</v>
      </c>
      <c r="M10720" s="134" t="str">
        <f t="shared" si="167"/>
        <v>P</v>
      </c>
      <c r="N10720" s="173" t="s">
        <v>10681</v>
      </c>
      <c r="O10720" s="146" t="s">
        <v>1506</v>
      </c>
      <c r="P10720" s="146" t="s">
        <v>9409</v>
      </c>
      <c r="Q10720" s="147" t="s">
        <v>10519</v>
      </c>
      <c r="R10720" s="187">
        <v>4.08</v>
      </c>
    </row>
    <row r="10721" spans="1:18" x14ac:dyDescent="0.25">
      <c r="A10721" s="135">
        <v>1096156</v>
      </c>
      <c r="B10721" s="148" t="s">
        <v>26</v>
      </c>
      <c r="C10721" s="135">
        <v>3</v>
      </c>
      <c r="D10721" s="135">
        <v>3600</v>
      </c>
      <c r="E10721" s="188">
        <v>60</v>
      </c>
      <c r="F10721" s="135" t="s">
        <v>20</v>
      </c>
      <c r="G10721" s="135" t="s">
        <v>20</v>
      </c>
      <c r="H10721" s="135">
        <v>240</v>
      </c>
      <c r="I10721" s="135">
        <v>1</v>
      </c>
      <c r="J10721" s="136">
        <v>1.88</v>
      </c>
      <c r="K10721" s="136">
        <v>0.6</v>
      </c>
      <c r="L10721" s="136">
        <v>0.27</v>
      </c>
      <c r="M10721" s="137" t="str">
        <f t="shared" si="167"/>
        <v>P</v>
      </c>
      <c r="N10721" s="174" t="s">
        <v>10682</v>
      </c>
      <c r="O10721" s="149" t="s">
        <v>1500</v>
      </c>
      <c r="P10721" s="149" t="s">
        <v>9418</v>
      </c>
      <c r="Q10721" s="150" t="s">
        <v>10519</v>
      </c>
      <c r="R10721" s="189">
        <v>3.3000000000000003</v>
      </c>
    </row>
    <row r="10722" spans="1:18" x14ac:dyDescent="0.25">
      <c r="A10722" s="132">
        <v>1096161</v>
      </c>
      <c r="B10722" s="145" t="s">
        <v>984</v>
      </c>
      <c r="C10722" s="132">
        <v>6</v>
      </c>
      <c r="D10722" s="132">
        <v>897</v>
      </c>
      <c r="E10722" s="186" t="s">
        <v>21</v>
      </c>
      <c r="F10722" s="132">
        <v>1404</v>
      </c>
      <c r="G10722" s="132" t="s">
        <v>20</v>
      </c>
      <c r="H10722" s="132" t="s">
        <v>20</v>
      </c>
      <c r="I10722" s="132" t="s">
        <v>20</v>
      </c>
      <c r="J10722" s="133">
        <v>2.21</v>
      </c>
      <c r="K10722" s="133">
        <v>1.42</v>
      </c>
      <c r="L10722" s="133">
        <v>0.43</v>
      </c>
      <c r="M10722" s="134" t="str">
        <f t="shared" si="167"/>
        <v>P</v>
      </c>
      <c r="N10722" s="173" t="s">
        <v>10681</v>
      </c>
      <c r="O10722" s="146" t="s">
        <v>1506</v>
      </c>
      <c r="P10722" s="146" t="s">
        <v>9403</v>
      </c>
      <c r="Q10722" s="147" t="s">
        <v>10519</v>
      </c>
      <c r="R10722" s="187">
        <v>8.6999999999999993</v>
      </c>
    </row>
    <row r="10723" spans="1:18" x14ac:dyDescent="0.25">
      <c r="A10723" s="135">
        <v>1096162</v>
      </c>
      <c r="B10723" s="148" t="s">
        <v>1266</v>
      </c>
      <c r="C10723" s="135">
        <v>12</v>
      </c>
      <c r="D10723" s="135">
        <v>385</v>
      </c>
      <c r="E10723" s="188" t="s">
        <v>21</v>
      </c>
      <c r="F10723" s="135">
        <v>605</v>
      </c>
      <c r="G10723" s="135">
        <v>20</v>
      </c>
      <c r="H10723" s="135">
        <v>24</v>
      </c>
      <c r="I10723" s="135">
        <v>2</v>
      </c>
      <c r="J10723" s="136">
        <v>1.6</v>
      </c>
      <c r="K10723" s="136">
        <v>1.26</v>
      </c>
      <c r="L10723" s="136">
        <v>1.28</v>
      </c>
      <c r="M10723" s="137" t="str">
        <f t="shared" si="167"/>
        <v>P</v>
      </c>
      <c r="N10723" s="174" t="s">
        <v>10681</v>
      </c>
      <c r="O10723" s="149" t="s">
        <v>1506</v>
      </c>
      <c r="P10723" s="149" t="s">
        <v>9409</v>
      </c>
      <c r="Q10723" s="150" t="s">
        <v>10519</v>
      </c>
      <c r="R10723" s="189">
        <v>3.12</v>
      </c>
    </row>
    <row r="10724" spans="1:18" x14ac:dyDescent="0.25">
      <c r="A10724" s="132">
        <v>1096163</v>
      </c>
      <c r="B10724" s="145" t="s">
        <v>521</v>
      </c>
      <c r="C10724" s="132">
        <v>12</v>
      </c>
      <c r="D10724" s="132">
        <v>610</v>
      </c>
      <c r="E10724" s="186" t="s">
        <v>21</v>
      </c>
      <c r="F10724" s="132">
        <v>960</v>
      </c>
      <c r="G10724" s="132" t="s">
        <v>20</v>
      </c>
      <c r="H10724" s="132" t="s">
        <v>20</v>
      </c>
      <c r="I10724" s="132" t="s">
        <v>20</v>
      </c>
      <c r="J10724" s="133">
        <v>1.7</v>
      </c>
      <c r="K10724" s="133">
        <v>1.18</v>
      </c>
      <c r="L10724" s="133">
        <v>0.94</v>
      </c>
      <c r="M10724" s="134" t="str">
        <f t="shared" si="167"/>
        <v>P</v>
      </c>
      <c r="N10724" s="173" t="s">
        <v>10681</v>
      </c>
      <c r="O10724" s="146" t="s">
        <v>1506</v>
      </c>
      <c r="P10724" s="146" t="s">
        <v>9398</v>
      </c>
      <c r="Q10724" s="147" t="s">
        <v>10519</v>
      </c>
      <c r="R10724" s="187">
        <v>4.32</v>
      </c>
    </row>
    <row r="10725" spans="1:18" x14ac:dyDescent="0.25">
      <c r="A10725" s="135">
        <v>1096164</v>
      </c>
      <c r="B10725" s="148" t="s">
        <v>6350</v>
      </c>
      <c r="C10725" s="135">
        <v>6</v>
      </c>
      <c r="D10725" s="135">
        <v>444</v>
      </c>
      <c r="E10725" s="188" t="s">
        <v>21</v>
      </c>
      <c r="F10725" s="135">
        <v>740</v>
      </c>
      <c r="G10725" s="135" t="s">
        <v>20</v>
      </c>
      <c r="H10725" s="135">
        <v>30</v>
      </c>
      <c r="I10725" s="135">
        <v>1</v>
      </c>
      <c r="J10725" s="136">
        <v>1.44</v>
      </c>
      <c r="K10725" s="136">
        <v>0.96</v>
      </c>
      <c r="L10725" s="136">
        <v>1.46</v>
      </c>
      <c r="M10725" s="137" t="str">
        <f t="shared" si="167"/>
        <v>P</v>
      </c>
      <c r="N10725" s="174" t="s">
        <v>10681</v>
      </c>
      <c r="O10725" s="149" t="s">
        <v>1506</v>
      </c>
      <c r="P10725" s="149" t="s">
        <v>9427</v>
      </c>
      <c r="Q10725" s="150" t="s">
        <v>10519</v>
      </c>
      <c r="R10725" s="189">
        <v>8.64</v>
      </c>
    </row>
    <row r="10726" spans="1:18" x14ac:dyDescent="0.25">
      <c r="A10726" s="132">
        <v>1096165</v>
      </c>
      <c r="B10726" s="145" t="s">
        <v>1017</v>
      </c>
      <c r="C10726" s="132">
        <v>3</v>
      </c>
      <c r="D10726" s="132" t="s">
        <v>20</v>
      </c>
      <c r="E10726" s="186">
        <v>100</v>
      </c>
      <c r="F10726" s="132" t="s">
        <v>20</v>
      </c>
      <c r="G10726" s="132">
        <v>400</v>
      </c>
      <c r="H10726" s="132" t="s">
        <v>20</v>
      </c>
      <c r="I10726" s="132">
        <v>1</v>
      </c>
      <c r="J10726" s="133">
        <v>1.1499999999999999</v>
      </c>
      <c r="K10726" s="133">
        <v>0.44</v>
      </c>
      <c r="L10726" s="133">
        <v>0.22</v>
      </c>
      <c r="M10726" s="134" t="str">
        <f t="shared" si="167"/>
        <v>P</v>
      </c>
      <c r="N10726" s="173" t="s">
        <v>10681</v>
      </c>
      <c r="O10726" s="146" t="s">
        <v>1607</v>
      </c>
      <c r="P10726" s="146" t="s">
        <v>9559</v>
      </c>
      <c r="Q10726" s="147" t="s">
        <v>10519</v>
      </c>
      <c r="R10726" s="187">
        <v>2.64</v>
      </c>
    </row>
    <row r="10727" spans="1:18" x14ac:dyDescent="0.25">
      <c r="A10727" s="135">
        <v>1096167</v>
      </c>
      <c r="B10727" s="148" t="s">
        <v>1216</v>
      </c>
      <c r="C10727" s="135">
        <v>6</v>
      </c>
      <c r="D10727" s="135">
        <v>88</v>
      </c>
      <c r="E10727" s="188" t="s">
        <v>21</v>
      </c>
      <c r="F10727" s="135">
        <v>154</v>
      </c>
      <c r="G10727" s="135" t="s">
        <v>20</v>
      </c>
      <c r="H10727" s="135" t="s">
        <v>20</v>
      </c>
      <c r="I10727" s="135" t="s">
        <v>20</v>
      </c>
      <c r="J10727" s="136">
        <v>2.7</v>
      </c>
      <c r="K10727" s="136">
        <v>1.8</v>
      </c>
      <c r="L10727" s="136">
        <v>2.0099999999999998</v>
      </c>
      <c r="M10727" s="137" t="str">
        <f t="shared" si="167"/>
        <v>P</v>
      </c>
      <c r="N10727" s="174" t="s">
        <v>10681</v>
      </c>
      <c r="O10727" s="149" t="s">
        <v>1506</v>
      </c>
      <c r="P10727" s="149" t="s">
        <v>9430</v>
      </c>
      <c r="Q10727" s="150" t="s">
        <v>10519</v>
      </c>
      <c r="R10727" s="189">
        <v>7.98</v>
      </c>
    </row>
    <row r="10728" spans="1:18" x14ac:dyDescent="0.25">
      <c r="A10728" s="132">
        <v>1096168</v>
      </c>
      <c r="B10728" s="145" t="s">
        <v>6712</v>
      </c>
      <c r="C10728" s="132">
        <v>3</v>
      </c>
      <c r="D10728" s="132">
        <v>7560</v>
      </c>
      <c r="E10728" s="186">
        <v>24</v>
      </c>
      <c r="F10728" s="132" t="s">
        <v>20</v>
      </c>
      <c r="G10728" s="132" t="s">
        <v>20</v>
      </c>
      <c r="H10728" s="132">
        <v>360</v>
      </c>
      <c r="I10728" s="132">
        <v>1</v>
      </c>
      <c r="J10728" s="133">
        <v>0.53</v>
      </c>
      <c r="K10728" s="133">
        <v>1.08</v>
      </c>
      <c r="L10728" s="133">
        <v>0.19</v>
      </c>
      <c r="M10728" s="134" t="str">
        <f t="shared" si="167"/>
        <v>P</v>
      </c>
      <c r="N10728" s="173" t="s">
        <v>10681</v>
      </c>
      <c r="O10728" s="146" t="s">
        <v>1614</v>
      </c>
      <c r="P10728" s="146" t="s">
        <v>9511</v>
      </c>
      <c r="Q10728" s="147" t="s">
        <v>10519</v>
      </c>
      <c r="R10728" s="187">
        <v>1.77</v>
      </c>
    </row>
    <row r="10729" spans="1:18" x14ac:dyDescent="0.25">
      <c r="A10729" s="135">
        <v>1096169</v>
      </c>
      <c r="B10729" s="148" t="s">
        <v>1260</v>
      </c>
      <c r="C10729" s="135">
        <v>12</v>
      </c>
      <c r="D10729" s="135">
        <v>385</v>
      </c>
      <c r="E10729" s="188" t="s">
        <v>21</v>
      </c>
      <c r="F10729" s="135">
        <v>605</v>
      </c>
      <c r="G10729" s="135" t="s">
        <v>20</v>
      </c>
      <c r="H10729" s="135">
        <v>20</v>
      </c>
      <c r="I10729" s="135">
        <v>1</v>
      </c>
      <c r="J10729" s="136">
        <v>1.65</v>
      </c>
      <c r="K10729" s="136">
        <v>1.29</v>
      </c>
      <c r="L10729" s="136">
        <v>1.35</v>
      </c>
      <c r="M10729" s="137" t="str">
        <f t="shared" si="167"/>
        <v>P</v>
      </c>
      <c r="N10729" s="174" t="s">
        <v>10681</v>
      </c>
      <c r="O10729" s="149" t="s">
        <v>1506</v>
      </c>
      <c r="P10729" s="149" t="s">
        <v>9409</v>
      </c>
      <c r="Q10729" s="150" t="s">
        <v>10519</v>
      </c>
      <c r="R10729" s="189">
        <v>3.84</v>
      </c>
    </row>
    <row r="10730" spans="1:18" x14ac:dyDescent="0.25">
      <c r="A10730" s="132">
        <v>1096170</v>
      </c>
      <c r="B10730" s="145" t="s">
        <v>578</v>
      </c>
      <c r="C10730" s="132">
        <v>3</v>
      </c>
      <c r="D10730" s="132">
        <v>1800</v>
      </c>
      <c r="E10730" s="186">
        <v>30</v>
      </c>
      <c r="F10730" s="132">
        <v>1800</v>
      </c>
      <c r="G10730" s="132" t="s">
        <v>20</v>
      </c>
      <c r="H10730" s="132">
        <v>120</v>
      </c>
      <c r="I10730" s="132">
        <v>1</v>
      </c>
      <c r="J10730" s="133">
        <v>0.76</v>
      </c>
      <c r="K10730" s="133">
        <v>0.75</v>
      </c>
      <c r="L10730" s="133">
        <v>0.92</v>
      </c>
      <c r="M10730" s="134" t="str">
        <f t="shared" si="167"/>
        <v>P</v>
      </c>
      <c r="N10730" s="173" t="s">
        <v>10681</v>
      </c>
      <c r="O10730" s="146" t="s">
        <v>1693</v>
      </c>
      <c r="P10730" s="146" t="s">
        <v>9504</v>
      </c>
      <c r="Q10730" s="147" t="s">
        <v>10519</v>
      </c>
      <c r="R10730" s="187">
        <v>4.74</v>
      </c>
    </row>
    <row r="10731" spans="1:18" x14ac:dyDescent="0.25">
      <c r="A10731" s="135">
        <v>1096171</v>
      </c>
      <c r="B10731" s="148" t="s">
        <v>399</v>
      </c>
      <c r="C10731" s="135">
        <v>6</v>
      </c>
      <c r="D10731" s="135">
        <v>335</v>
      </c>
      <c r="E10731" s="188" t="s">
        <v>21</v>
      </c>
      <c r="F10731" s="135">
        <v>536</v>
      </c>
      <c r="G10731" s="135" t="s">
        <v>20</v>
      </c>
      <c r="H10731" s="135" t="s">
        <v>20</v>
      </c>
      <c r="I10731" s="135" t="s">
        <v>20</v>
      </c>
      <c r="J10731" s="136">
        <v>1.5</v>
      </c>
      <c r="K10731" s="136">
        <v>1</v>
      </c>
      <c r="L10731" s="136">
        <v>1.84</v>
      </c>
      <c r="M10731" s="137" t="str">
        <f t="shared" si="167"/>
        <v>P</v>
      </c>
      <c r="N10731" s="174" t="s">
        <v>10681</v>
      </c>
      <c r="O10731" s="149" t="s">
        <v>1506</v>
      </c>
      <c r="P10731" s="149" t="s">
        <v>10455</v>
      </c>
      <c r="Q10731" s="150" t="s">
        <v>10519</v>
      </c>
      <c r="R10731" s="189">
        <v>6.3000000000000007</v>
      </c>
    </row>
    <row r="10732" spans="1:18" x14ac:dyDescent="0.25">
      <c r="A10732" s="132">
        <v>1096174</v>
      </c>
      <c r="B10732" s="145" t="s">
        <v>185</v>
      </c>
      <c r="C10732" s="132">
        <v>6</v>
      </c>
      <c r="D10732" s="132">
        <v>270</v>
      </c>
      <c r="E10732" s="186" t="s">
        <v>21</v>
      </c>
      <c r="F10732" s="132">
        <v>360</v>
      </c>
      <c r="G10732" s="132" t="s">
        <v>20</v>
      </c>
      <c r="H10732" s="132">
        <v>20</v>
      </c>
      <c r="I10732" s="132">
        <v>1</v>
      </c>
      <c r="J10732" s="133">
        <v>1.85</v>
      </c>
      <c r="K10732" s="133">
        <v>1.27</v>
      </c>
      <c r="L10732" s="133">
        <v>1.82</v>
      </c>
      <c r="M10732" s="134" t="str">
        <f t="shared" si="167"/>
        <v>P</v>
      </c>
      <c r="N10732" s="173" t="s">
        <v>10681</v>
      </c>
      <c r="O10732" s="146" t="s">
        <v>1506</v>
      </c>
      <c r="P10732" s="146" t="s">
        <v>9427</v>
      </c>
      <c r="Q10732" s="147" t="s">
        <v>10519</v>
      </c>
      <c r="R10732" s="187">
        <v>4.5</v>
      </c>
    </row>
    <row r="10733" spans="1:18" x14ac:dyDescent="0.25">
      <c r="A10733" s="135">
        <v>1096175</v>
      </c>
      <c r="B10733" s="148" t="s">
        <v>975</v>
      </c>
      <c r="C10733" s="135">
        <v>3</v>
      </c>
      <c r="D10733" s="135">
        <v>3120</v>
      </c>
      <c r="E10733" s="188">
        <v>80</v>
      </c>
      <c r="F10733" s="135" t="s">
        <v>20</v>
      </c>
      <c r="G10733" s="135" t="s">
        <v>20</v>
      </c>
      <c r="H10733" s="135">
        <v>480</v>
      </c>
      <c r="I10733" s="135">
        <v>1</v>
      </c>
      <c r="J10733" s="136">
        <v>0.78</v>
      </c>
      <c r="K10733" s="136">
        <v>0.6</v>
      </c>
      <c r="L10733" s="136">
        <v>0.25</v>
      </c>
      <c r="M10733" s="137" t="str">
        <f t="shared" si="167"/>
        <v>P</v>
      </c>
      <c r="N10733" s="174" t="s">
        <v>10681</v>
      </c>
      <c r="O10733" s="149" t="s">
        <v>1555</v>
      </c>
      <c r="P10733" s="149" t="s">
        <v>9429</v>
      </c>
      <c r="Q10733" s="150" t="s">
        <v>10519</v>
      </c>
      <c r="R10733" s="189">
        <v>2.5499999999999998</v>
      </c>
    </row>
    <row r="10734" spans="1:18" x14ac:dyDescent="0.25">
      <c r="A10734" s="132">
        <v>1096176</v>
      </c>
      <c r="B10734" s="145" t="s">
        <v>429</v>
      </c>
      <c r="C10734" s="132">
        <v>6</v>
      </c>
      <c r="D10734" s="132">
        <v>900</v>
      </c>
      <c r="E10734" s="186" t="s">
        <v>21</v>
      </c>
      <c r="F10734" s="132">
        <v>1248</v>
      </c>
      <c r="G10734" s="132">
        <v>36</v>
      </c>
      <c r="H10734" s="132" t="s">
        <v>20</v>
      </c>
      <c r="I10734" s="132">
        <v>2</v>
      </c>
      <c r="J10734" s="133">
        <v>1.23</v>
      </c>
      <c r="K10734" s="133">
        <v>0.91</v>
      </c>
      <c r="L10734" s="133">
        <v>1.31</v>
      </c>
      <c r="M10734" s="134" t="str">
        <f t="shared" si="167"/>
        <v>P</v>
      </c>
      <c r="N10734" s="173" t="s">
        <v>10681</v>
      </c>
      <c r="O10734" s="146" t="s">
        <v>1506</v>
      </c>
      <c r="P10734" s="146" t="s">
        <v>9398</v>
      </c>
      <c r="Q10734" s="147" t="s">
        <v>10519</v>
      </c>
      <c r="R10734" s="187">
        <v>5.9399999999999995</v>
      </c>
    </row>
    <row r="10735" spans="1:18" x14ac:dyDescent="0.25">
      <c r="A10735" s="135">
        <v>1096179</v>
      </c>
      <c r="B10735" s="148" t="s">
        <v>992</v>
      </c>
      <c r="C10735" s="135">
        <v>6</v>
      </c>
      <c r="D10735" s="135">
        <v>340</v>
      </c>
      <c r="E10735" s="188" t="s">
        <v>21</v>
      </c>
      <c r="F10735" s="135">
        <v>442</v>
      </c>
      <c r="G10735" s="135" t="s">
        <v>20</v>
      </c>
      <c r="H10735" s="135">
        <v>8</v>
      </c>
      <c r="I10735" s="135">
        <v>2</v>
      </c>
      <c r="J10735" s="136">
        <v>2.15</v>
      </c>
      <c r="K10735" s="136">
        <v>1.46</v>
      </c>
      <c r="L10735" s="136">
        <v>1.1399999999999999</v>
      </c>
      <c r="M10735" s="137" t="str">
        <f t="shared" si="167"/>
        <v>P</v>
      </c>
      <c r="N10735" s="174" t="s">
        <v>10681</v>
      </c>
      <c r="O10735" s="149" t="s">
        <v>1506</v>
      </c>
      <c r="P10735" s="149" t="s">
        <v>9427</v>
      </c>
      <c r="Q10735" s="150" t="s">
        <v>10519</v>
      </c>
      <c r="R10735" s="189">
        <v>11.52</v>
      </c>
    </row>
    <row r="10736" spans="1:18" x14ac:dyDescent="0.25">
      <c r="A10736" s="132">
        <v>1096180</v>
      </c>
      <c r="B10736" s="145" t="s">
        <v>579</v>
      </c>
      <c r="C10736" s="132">
        <v>3</v>
      </c>
      <c r="D10736" s="132" t="s">
        <v>20</v>
      </c>
      <c r="E10736" s="186">
        <v>30</v>
      </c>
      <c r="F10736" s="132">
        <v>1800</v>
      </c>
      <c r="G10736" s="132" t="s">
        <v>20</v>
      </c>
      <c r="H10736" s="132">
        <v>120</v>
      </c>
      <c r="I10736" s="132">
        <v>1</v>
      </c>
      <c r="J10736" s="133">
        <v>0.77</v>
      </c>
      <c r="K10736" s="133">
        <v>0.77</v>
      </c>
      <c r="L10736" s="133">
        <v>0.91</v>
      </c>
      <c r="M10736" s="134" t="str">
        <f t="shared" si="167"/>
        <v>P</v>
      </c>
      <c r="N10736" s="173" t="s">
        <v>10681</v>
      </c>
      <c r="O10736" s="146" t="s">
        <v>1693</v>
      </c>
      <c r="P10736" s="146" t="s">
        <v>9504</v>
      </c>
      <c r="Q10736" s="147" t="s">
        <v>10519</v>
      </c>
      <c r="R10736" s="187">
        <v>5.0999999999999996</v>
      </c>
    </row>
    <row r="10737" spans="1:18" x14ac:dyDescent="0.25">
      <c r="A10737" s="135">
        <v>1096181</v>
      </c>
      <c r="B10737" s="148" t="s">
        <v>574</v>
      </c>
      <c r="C10737" s="135">
        <v>3</v>
      </c>
      <c r="D10737" s="135">
        <v>1800</v>
      </c>
      <c r="E10737" s="188">
        <v>30</v>
      </c>
      <c r="F10737" s="135">
        <v>2100</v>
      </c>
      <c r="G10737" s="135" t="s">
        <v>20</v>
      </c>
      <c r="H10737" s="135">
        <v>150</v>
      </c>
      <c r="I10737" s="135">
        <v>2</v>
      </c>
      <c r="J10737" s="136">
        <v>0.77</v>
      </c>
      <c r="K10737" s="136">
        <v>0.76</v>
      </c>
      <c r="L10737" s="136">
        <v>0.91</v>
      </c>
      <c r="M10737" s="137" t="str">
        <f t="shared" si="167"/>
        <v>P</v>
      </c>
      <c r="N10737" s="172" t="s">
        <v>10681</v>
      </c>
      <c r="O10737" s="149" t="s">
        <v>1693</v>
      </c>
      <c r="P10737" s="149" t="s">
        <v>9504</v>
      </c>
      <c r="Q10737" s="150" t="s">
        <v>10519</v>
      </c>
      <c r="R10737" s="189">
        <v>4.8000000000000007</v>
      </c>
    </row>
    <row r="10738" spans="1:18" x14ac:dyDescent="0.25">
      <c r="A10738" s="132">
        <v>1096182</v>
      </c>
      <c r="B10738" s="145" t="s">
        <v>808</v>
      </c>
      <c r="C10738" s="132">
        <v>6</v>
      </c>
      <c r="D10738" s="132">
        <v>225</v>
      </c>
      <c r="E10738" s="186" t="s">
        <v>21</v>
      </c>
      <c r="F10738" s="132" t="s">
        <v>20</v>
      </c>
      <c r="G10738" s="132" t="s">
        <v>20</v>
      </c>
      <c r="H10738" s="132">
        <v>30</v>
      </c>
      <c r="I10738" s="132">
        <v>1</v>
      </c>
      <c r="J10738" s="133">
        <v>2.6</v>
      </c>
      <c r="K10738" s="133">
        <v>1.7</v>
      </c>
      <c r="L10738" s="133">
        <v>0.69</v>
      </c>
      <c r="M10738" s="134" t="str">
        <f t="shared" si="167"/>
        <v>P</v>
      </c>
      <c r="N10738" s="173" t="s">
        <v>10681</v>
      </c>
      <c r="O10738" s="146" t="s">
        <v>1555</v>
      </c>
      <c r="P10738" s="146" t="s">
        <v>9429</v>
      </c>
      <c r="Q10738" s="147" t="s">
        <v>10519</v>
      </c>
      <c r="R10738" s="187">
        <v>11.64</v>
      </c>
    </row>
    <row r="10739" spans="1:18" x14ac:dyDescent="0.25">
      <c r="A10739" s="135">
        <v>1096184</v>
      </c>
      <c r="B10739" s="148" t="s">
        <v>577</v>
      </c>
      <c r="C10739" s="135">
        <v>3</v>
      </c>
      <c r="D10739" s="135">
        <v>1800</v>
      </c>
      <c r="E10739" s="188">
        <v>30</v>
      </c>
      <c r="F10739" s="135" t="s">
        <v>20</v>
      </c>
      <c r="G10739" s="135" t="s">
        <v>20</v>
      </c>
      <c r="H10739" s="135">
        <v>150</v>
      </c>
      <c r="I10739" s="135">
        <v>1</v>
      </c>
      <c r="J10739" s="136">
        <v>0.77</v>
      </c>
      <c r="K10739" s="136">
        <v>0.76</v>
      </c>
      <c r="L10739" s="136">
        <v>0.89</v>
      </c>
      <c r="M10739" s="137" t="str">
        <f t="shared" si="167"/>
        <v>P</v>
      </c>
      <c r="N10739" s="174" t="s">
        <v>10681</v>
      </c>
      <c r="O10739" s="149" t="s">
        <v>1693</v>
      </c>
      <c r="P10739" s="149" t="s">
        <v>9504</v>
      </c>
      <c r="Q10739" s="150" t="s">
        <v>10519</v>
      </c>
      <c r="R10739" s="189">
        <v>4.71</v>
      </c>
    </row>
    <row r="10740" spans="1:18" x14ac:dyDescent="0.25">
      <c r="A10740" s="132">
        <v>1096185</v>
      </c>
      <c r="B10740" s="145" t="s">
        <v>436</v>
      </c>
      <c r="C10740" s="132">
        <v>3</v>
      </c>
      <c r="D10740" s="132">
        <v>315</v>
      </c>
      <c r="E10740" s="186">
        <v>35</v>
      </c>
      <c r="F10740" s="132">
        <v>490</v>
      </c>
      <c r="G10740" s="132" t="s">
        <v>20</v>
      </c>
      <c r="H10740" s="132" t="s">
        <v>20</v>
      </c>
      <c r="I10740" s="132" t="s">
        <v>20</v>
      </c>
      <c r="J10740" s="133">
        <v>3.41</v>
      </c>
      <c r="K10740" s="133">
        <v>1.7</v>
      </c>
      <c r="L10740" s="133">
        <v>0.77</v>
      </c>
      <c r="M10740" s="134" t="str">
        <f t="shared" si="167"/>
        <v>P</v>
      </c>
      <c r="N10740" s="173" t="s">
        <v>10682</v>
      </c>
      <c r="O10740" s="146" t="s">
        <v>1614</v>
      </c>
      <c r="P10740" s="146" t="s">
        <v>9419</v>
      </c>
      <c r="Q10740" s="147" t="s">
        <v>10519</v>
      </c>
      <c r="R10740" s="187">
        <v>4.4399999999999995</v>
      </c>
    </row>
    <row r="10741" spans="1:18" x14ac:dyDescent="0.25">
      <c r="A10741" s="135">
        <v>1096187</v>
      </c>
      <c r="B10741" s="148" t="s">
        <v>515</v>
      </c>
      <c r="C10741" s="135">
        <v>3</v>
      </c>
      <c r="D10741" s="135" t="s">
        <v>20</v>
      </c>
      <c r="E10741" s="188" t="s">
        <v>20</v>
      </c>
      <c r="F10741" s="135" t="s">
        <v>20</v>
      </c>
      <c r="G10741" s="135" t="s">
        <v>20</v>
      </c>
      <c r="H10741" s="135" t="s">
        <v>20</v>
      </c>
      <c r="I10741" s="135" t="s">
        <v>20</v>
      </c>
      <c r="J10741" s="136">
        <v>1.32</v>
      </c>
      <c r="K10741" s="136">
        <v>0.3</v>
      </c>
      <c r="L10741" s="136">
        <v>0.19</v>
      </c>
      <c r="M10741" s="137" t="str">
        <f t="shared" si="167"/>
        <v>P</v>
      </c>
      <c r="N10741" s="174" t="s">
        <v>10681</v>
      </c>
      <c r="O10741" s="149" t="s">
        <v>1581</v>
      </c>
      <c r="P10741" s="149" t="s">
        <v>9483</v>
      </c>
      <c r="Q10741" s="150" t="s">
        <v>10519</v>
      </c>
      <c r="R10741" s="189">
        <v>1.23</v>
      </c>
    </row>
    <row r="10742" spans="1:18" x14ac:dyDescent="0.25">
      <c r="A10742" s="132">
        <v>1096189</v>
      </c>
      <c r="B10742" s="145" t="s">
        <v>24</v>
      </c>
      <c r="C10742" s="132">
        <v>3</v>
      </c>
      <c r="D10742" s="132" t="s">
        <v>20</v>
      </c>
      <c r="E10742" s="186" t="s">
        <v>20</v>
      </c>
      <c r="F10742" s="132" t="s">
        <v>20</v>
      </c>
      <c r="G10742" s="132" t="s">
        <v>20</v>
      </c>
      <c r="H10742" s="132" t="s">
        <v>20</v>
      </c>
      <c r="I10742" s="132" t="s">
        <v>20</v>
      </c>
      <c r="J10742" s="133">
        <v>1.36</v>
      </c>
      <c r="K10742" s="133">
        <v>0.4</v>
      </c>
      <c r="L10742" s="133">
        <v>0.16</v>
      </c>
      <c r="M10742" s="134" t="str">
        <f t="shared" si="167"/>
        <v>P</v>
      </c>
      <c r="N10742" s="173" t="s">
        <v>10681</v>
      </c>
      <c r="O10742" s="146" t="s">
        <v>1581</v>
      </c>
      <c r="P10742" s="146" t="s">
        <v>9483</v>
      </c>
      <c r="Q10742" s="147" t="s">
        <v>10519</v>
      </c>
      <c r="R10742" s="187">
        <v>2.0727272727272723</v>
      </c>
    </row>
    <row r="10743" spans="1:18" x14ac:dyDescent="0.25">
      <c r="A10743" s="135">
        <v>1096191</v>
      </c>
      <c r="B10743" s="148" t="s">
        <v>266</v>
      </c>
      <c r="C10743" s="135">
        <v>6</v>
      </c>
      <c r="D10743" s="135">
        <v>242</v>
      </c>
      <c r="E10743" s="188" t="s">
        <v>21</v>
      </c>
      <c r="F10743" s="135">
        <v>484</v>
      </c>
      <c r="G10743" s="135" t="s">
        <v>20</v>
      </c>
      <c r="H10743" s="135" t="s">
        <v>20</v>
      </c>
      <c r="I10743" s="135" t="s">
        <v>20</v>
      </c>
      <c r="J10743" s="136">
        <v>2.65</v>
      </c>
      <c r="K10743" s="136">
        <v>1.74</v>
      </c>
      <c r="L10743" s="136">
        <v>0.67</v>
      </c>
      <c r="M10743" s="137" t="str">
        <f t="shared" si="167"/>
        <v>P</v>
      </c>
      <c r="N10743" s="174" t="s">
        <v>10681</v>
      </c>
      <c r="O10743" s="149" t="s">
        <v>1506</v>
      </c>
      <c r="P10743" s="149" t="s">
        <v>9398</v>
      </c>
      <c r="Q10743" s="150" t="s">
        <v>10519</v>
      </c>
      <c r="R10743" s="189">
        <v>8.94</v>
      </c>
    </row>
    <row r="10744" spans="1:18" x14ac:dyDescent="0.25">
      <c r="A10744" s="132">
        <v>1096193</v>
      </c>
      <c r="B10744" s="145" t="s">
        <v>179</v>
      </c>
      <c r="C10744" s="132">
        <v>6</v>
      </c>
      <c r="D10744" s="132">
        <v>330</v>
      </c>
      <c r="E10744" s="186" t="s">
        <v>21</v>
      </c>
      <c r="F10744" s="132">
        <v>528</v>
      </c>
      <c r="G10744" s="132">
        <v>20</v>
      </c>
      <c r="H10744" s="132" t="s">
        <v>20</v>
      </c>
      <c r="I10744" s="132">
        <v>1</v>
      </c>
      <c r="J10744" s="133">
        <v>1.6</v>
      </c>
      <c r="K10744" s="133">
        <v>1.02</v>
      </c>
      <c r="L10744" s="133">
        <v>1.8</v>
      </c>
      <c r="M10744" s="134" t="str">
        <f t="shared" si="167"/>
        <v>P</v>
      </c>
      <c r="N10744" s="173" t="s">
        <v>10681</v>
      </c>
      <c r="O10744" s="146" t="s">
        <v>1506</v>
      </c>
      <c r="P10744" s="146" t="s">
        <v>9427</v>
      </c>
      <c r="Q10744" s="147" t="s">
        <v>10519</v>
      </c>
      <c r="R10744" s="187">
        <v>5.04</v>
      </c>
    </row>
    <row r="10745" spans="1:18" x14ac:dyDescent="0.25">
      <c r="A10745" s="135">
        <v>1096194</v>
      </c>
      <c r="B10745" s="148" t="s">
        <v>1193</v>
      </c>
      <c r="C10745" s="135">
        <v>6</v>
      </c>
      <c r="D10745" s="135">
        <v>335</v>
      </c>
      <c r="E10745" s="188" t="s">
        <v>21</v>
      </c>
      <c r="F10745" s="135" t="s">
        <v>20</v>
      </c>
      <c r="G10745" s="135">
        <v>25</v>
      </c>
      <c r="H10745" s="135" t="s">
        <v>20</v>
      </c>
      <c r="I10745" s="135">
        <v>1</v>
      </c>
      <c r="J10745" s="136">
        <v>1.61</v>
      </c>
      <c r="K10745" s="136">
        <v>1.02</v>
      </c>
      <c r="L10745" s="136">
        <v>1.8</v>
      </c>
      <c r="M10745" s="137" t="str">
        <f t="shared" si="167"/>
        <v>P</v>
      </c>
      <c r="N10745" s="174" t="s">
        <v>10681</v>
      </c>
      <c r="O10745" s="149" t="s">
        <v>1506</v>
      </c>
      <c r="P10745" s="149" t="s">
        <v>10455</v>
      </c>
      <c r="Q10745" s="150" t="s">
        <v>10519</v>
      </c>
      <c r="R10745" s="189">
        <v>3.3600000000000003</v>
      </c>
    </row>
    <row r="10746" spans="1:18" x14ac:dyDescent="0.25">
      <c r="A10746" s="132">
        <v>1096196</v>
      </c>
      <c r="B10746" s="145" t="s">
        <v>1407</v>
      </c>
      <c r="C10746" s="132">
        <v>6</v>
      </c>
      <c r="D10746" s="132" t="s">
        <v>20</v>
      </c>
      <c r="E10746" s="186" t="s">
        <v>20</v>
      </c>
      <c r="F10746" s="132" t="s">
        <v>20</v>
      </c>
      <c r="G10746" s="132" t="s">
        <v>20</v>
      </c>
      <c r="H10746" s="132" t="s">
        <v>20</v>
      </c>
      <c r="I10746" s="132" t="s">
        <v>20</v>
      </c>
      <c r="J10746" s="133">
        <v>2.0499999999999998</v>
      </c>
      <c r="K10746" s="133">
        <v>1.38</v>
      </c>
      <c r="L10746" s="133">
        <v>1.72</v>
      </c>
      <c r="M10746" s="134" t="str">
        <f t="shared" si="167"/>
        <v>P</v>
      </c>
      <c r="N10746" s="173" t="s">
        <v>10681</v>
      </c>
      <c r="O10746" s="146" t="s">
        <v>1506</v>
      </c>
      <c r="P10746" s="146" t="s">
        <v>10455</v>
      </c>
      <c r="Q10746" s="147" t="s">
        <v>10519</v>
      </c>
      <c r="R10746" s="187">
        <v>5.95</v>
      </c>
    </row>
    <row r="10747" spans="1:18" x14ac:dyDescent="0.25">
      <c r="A10747" s="135">
        <v>1096197</v>
      </c>
      <c r="B10747" s="148" t="s">
        <v>581</v>
      </c>
      <c r="C10747" s="135">
        <v>3</v>
      </c>
      <c r="D10747" s="135">
        <v>1800</v>
      </c>
      <c r="E10747" s="188">
        <v>30</v>
      </c>
      <c r="F10747" s="135">
        <v>2100</v>
      </c>
      <c r="G10747" s="135" t="s">
        <v>20</v>
      </c>
      <c r="H10747" s="135" t="s">
        <v>20</v>
      </c>
      <c r="I10747" s="135" t="s">
        <v>20</v>
      </c>
      <c r="J10747" s="136">
        <v>0.76</v>
      </c>
      <c r="K10747" s="136">
        <v>0.76</v>
      </c>
      <c r="L10747" s="136">
        <v>0.92</v>
      </c>
      <c r="M10747" s="137" t="str">
        <f t="shared" si="167"/>
        <v>P</v>
      </c>
      <c r="N10747" s="172" t="s">
        <v>10681</v>
      </c>
      <c r="O10747" s="149" t="s">
        <v>1693</v>
      </c>
      <c r="P10747" s="149" t="s">
        <v>9504</v>
      </c>
      <c r="Q10747" s="150" t="s">
        <v>10519</v>
      </c>
      <c r="R10747" s="189">
        <v>4.74</v>
      </c>
    </row>
    <row r="10748" spans="1:18" x14ac:dyDescent="0.25">
      <c r="A10748" s="132">
        <v>1096200</v>
      </c>
      <c r="B10748" s="145" t="s">
        <v>1233</v>
      </c>
      <c r="C10748" s="132">
        <v>24</v>
      </c>
      <c r="D10748" s="132">
        <v>330</v>
      </c>
      <c r="E10748" s="186" t="s">
        <v>21</v>
      </c>
      <c r="F10748" s="132">
        <v>480</v>
      </c>
      <c r="G10748" s="132" t="s">
        <v>20</v>
      </c>
      <c r="H10748" s="132">
        <v>144</v>
      </c>
      <c r="I10748" s="132">
        <v>1</v>
      </c>
      <c r="J10748" s="133">
        <v>2.4900000000000002</v>
      </c>
      <c r="K10748" s="133">
        <v>1.56</v>
      </c>
      <c r="L10748" s="133">
        <v>0.97</v>
      </c>
      <c r="M10748" s="134" t="str">
        <f t="shared" si="167"/>
        <v>P</v>
      </c>
      <c r="N10748" s="173" t="s">
        <v>10681</v>
      </c>
      <c r="O10748" s="146" t="s">
        <v>1506</v>
      </c>
      <c r="P10748" s="146" t="s">
        <v>10455</v>
      </c>
      <c r="Q10748" s="147" t="s">
        <v>10519</v>
      </c>
      <c r="R10748" s="187">
        <v>6</v>
      </c>
    </row>
    <row r="10749" spans="1:18" x14ac:dyDescent="0.25">
      <c r="A10749" s="135">
        <v>1096201</v>
      </c>
      <c r="B10749" s="148" t="s">
        <v>1011</v>
      </c>
      <c r="C10749" s="135">
        <v>3</v>
      </c>
      <c r="D10749" s="135" t="s">
        <v>20</v>
      </c>
      <c r="E10749" s="188" t="s">
        <v>20</v>
      </c>
      <c r="F10749" s="135" t="s">
        <v>20</v>
      </c>
      <c r="G10749" s="135" t="s">
        <v>20</v>
      </c>
      <c r="H10749" s="135" t="s">
        <v>20</v>
      </c>
      <c r="I10749" s="135" t="s">
        <v>20</v>
      </c>
      <c r="J10749" s="136">
        <v>0.48</v>
      </c>
      <c r="K10749" s="136">
        <v>0.16</v>
      </c>
      <c r="L10749" s="136">
        <v>1.0900000000000001</v>
      </c>
      <c r="M10749" s="137" t="str">
        <f t="shared" si="167"/>
        <v>P</v>
      </c>
      <c r="N10749" s="174" t="s">
        <v>10681</v>
      </c>
      <c r="O10749" s="149" t="s">
        <v>1614</v>
      </c>
      <c r="P10749" s="149" t="s">
        <v>9511</v>
      </c>
      <c r="Q10749" s="150" t="s">
        <v>10519</v>
      </c>
      <c r="R10749" s="189">
        <v>1.71</v>
      </c>
    </row>
    <row r="10750" spans="1:18" x14ac:dyDescent="0.25">
      <c r="A10750" s="132">
        <v>1096202</v>
      </c>
      <c r="B10750" s="145" t="s">
        <v>1034</v>
      </c>
      <c r="C10750" s="132">
        <v>3</v>
      </c>
      <c r="D10750" s="132" t="s">
        <v>20</v>
      </c>
      <c r="E10750" s="186" t="s">
        <v>20</v>
      </c>
      <c r="F10750" s="132" t="s">
        <v>20</v>
      </c>
      <c r="G10750" s="132" t="s">
        <v>20</v>
      </c>
      <c r="H10750" s="132" t="s">
        <v>20</v>
      </c>
      <c r="I10750" s="132" t="s">
        <v>20</v>
      </c>
      <c r="J10750" s="133">
        <v>2.25</v>
      </c>
      <c r="K10750" s="133">
        <v>1.52</v>
      </c>
      <c r="L10750" s="133">
        <v>0.22</v>
      </c>
      <c r="M10750" s="134" t="str">
        <f t="shared" si="167"/>
        <v>P</v>
      </c>
      <c r="N10750" s="171" t="s">
        <v>10682</v>
      </c>
      <c r="O10750" s="146" t="s">
        <v>1587</v>
      </c>
      <c r="P10750" s="146" t="s">
        <v>9421</v>
      </c>
      <c r="Q10750" s="147" t="s">
        <v>10519</v>
      </c>
      <c r="R10750" s="187">
        <v>3.3600000000000003</v>
      </c>
    </row>
    <row r="10751" spans="1:18" x14ac:dyDescent="0.25">
      <c r="A10751" s="135">
        <v>1096203</v>
      </c>
      <c r="B10751" s="148" t="s">
        <v>1008</v>
      </c>
      <c r="C10751" s="135">
        <v>3</v>
      </c>
      <c r="D10751" s="135" t="s">
        <v>20</v>
      </c>
      <c r="E10751" s="188" t="s">
        <v>20</v>
      </c>
      <c r="F10751" s="135" t="s">
        <v>20</v>
      </c>
      <c r="G10751" s="135" t="s">
        <v>20</v>
      </c>
      <c r="H10751" s="135" t="s">
        <v>20</v>
      </c>
      <c r="I10751" s="135" t="s">
        <v>20</v>
      </c>
      <c r="J10751" s="136">
        <v>0.48</v>
      </c>
      <c r="K10751" s="136">
        <v>0.16</v>
      </c>
      <c r="L10751" s="136">
        <v>1.0900000000000001</v>
      </c>
      <c r="M10751" s="137" t="str">
        <f t="shared" si="167"/>
        <v>P</v>
      </c>
      <c r="N10751" s="174" t="s">
        <v>10681</v>
      </c>
      <c r="O10751" s="149" t="s">
        <v>1614</v>
      </c>
      <c r="P10751" s="149" t="s">
        <v>9511</v>
      </c>
      <c r="Q10751" s="150" t="s">
        <v>10519</v>
      </c>
      <c r="R10751" s="189">
        <v>1.71</v>
      </c>
    </row>
    <row r="10752" spans="1:18" x14ac:dyDescent="0.25">
      <c r="A10752" s="132">
        <v>1096208</v>
      </c>
      <c r="B10752" s="145" t="s">
        <v>896</v>
      </c>
      <c r="C10752" s="132">
        <v>3</v>
      </c>
      <c r="D10752" s="132">
        <v>1344</v>
      </c>
      <c r="E10752" s="186">
        <v>64</v>
      </c>
      <c r="F10752" s="132">
        <v>4096</v>
      </c>
      <c r="G10752" s="132">
        <v>384</v>
      </c>
      <c r="H10752" s="132" t="s">
        <v>20</v>
      </c>
      <c r="I10752" s="132">
        <v>1</v>
      </c>
      <c r="J10752" s="133">
        <v>1.3</v>
      </c>
      <c r="K10752" s="133">
        <v>0.64</v>
      </c>
      <c r="L10752" s="133">
        <v>0.3</v>
      </c>
      <c r="M10752" s="134" t="str">
        <f t="shared" si="167"/>
        <v>P</v>
      </c>
      <c r="N10752" s="173" t="s">
        <v>10681</v>
      </c>
      <c r="O10752" s="146" t="s">
        <v>1555</v>
      </c>
      <c r="P10752" s="146" t="s">
        <v>9429</v>
      </c>
      <c r="Q10752" s="147" t="s">
        <v>10106</v>
      </c>
      <c r="R10752" s="187">
        <v>5.49</v>
      </c>
    </row>
    <row r="10753" spans="1:18" x14ac:dyDescent="0.25">
      <c r="A10753" s="135">
        <v>1096209</v>
      </c>
      <c r="B10753" s="148" t="s">
        <v>336</v>
      </c>
      <c r="C10753" s="135">
        <v>6</v>
      </c>
      <c r="D10753" s="135">
        <v>576</v>
      </c>
      <c r="E10753" s="188">
        <v>6</v>
      </c>
      <c r="F10753" s="135">
        <v>672</v>
      </c>
      <c r="G10753" s="135" t="s">
        <v>20</v>
      </c>
      <c r="H10753" s="135" t="s">
        <v>20</v>
      </c>
      <c r="I10753" s="135" t="s">
        <v>20</v>
      </c>
      <c r="J10753" s="136">
        <v>3.13</v>
      </c>
      <c r="K10753" s="136">
        <v>0.97</v>
      </c>
      <c r="L10753" s="136">
        <v>0.61</v>
      </c>
      <c r="M10753" s="137" t="str">
        <f t="shared" si="167"/>
        <v>P</v>
      </c>
      <c r="N10753" s="174" t="s">
        <v>10682</v>
      </c>
      <c r="O10753" s="149" t="s">
        <v>1614</v>
      </c>
      <c r="P10753" s="149" t="s">
        <v>9419</v>
      </c>
      <c r="Q10753" s="150" t="s">
        <v>10519</v>
      </c>
      <c r="R10753" s="189">
        <v>13.379999999999999</v>
      </c>
    </row>
    <row r="10754" spans="1:18" x14ac:dyDescent="0.25">
      <c r="A10754" s="132">
        <v>1096212</v>
      </c>
      <c r="B10754" s="145" t="s">
        <v>198</v>
      </c>
      <c r="C10754" s="132">
        <v>12</v>
      </c>
      <c r="D10754" s="132">
        <v>580</v>
      </c>
      <c r="E10754" s="186" t="s">
        <v>20</v>
      </c>
      <c r="F10754" s="132" t="s">
        <v>20</v>
      </c>
      <c r="G10754" s="132" t="s">
        <v>20</v>
      </c>
      <c r="H10754" s="132" t="s">
        <v>20</v>
      </c>
      <c r="I10754" s="132" t="s">
        <v>20</v>
      </c>
      <c r="J10754" s="133">
        <v>1.69</v>
      </c>
      <c r="K10754" s="133">
        <v>1.1599999999999999</v>
      </c>
      <c r="L10754" s="133">
        <v>0.93</v>
      </c>
      <c r="M10754" s="134" t="str">
        <f t="shared" ref="M10754:M10817" si="168">HYPERLINK(CONCATENATE("T:\Distribution Centre\RDC Department Shared\Cubiscan photos","\",A10754,"-pac.jpg"),"P")</f>
        <v>P</v>
      </c>
      <c r="N10754" s="173" t="s">
        <v>10681</v>
      </c>
      <c r="O10754" s="146" t="s">
        <v>1555</v>
      </c>
      <c r="P10754" s="146" t="s">
        <v>9429</v>
      </c>
      <c r="Q10754" s="147" t="s">
        <v>10519</v>
      </c>
      <c r="R10754" s="187">
        <v>5.28</v>
      </c>
    </row>
    <row r="10755" spans="1:18" x14ac:dyDescent="0.25">
      <c r="A10755" s="135">
        <v>1096215</v>
      </c>
      <c r="B10755" s="148" t="s">
        <v>973</v>
      </c>
      <c r="C10755" s="135">
        <v>3</v>
      </c>
      <c r="D10755" s="135" t="s">
        <v>20</v>
      </c>
      <c r="E10755" s="188">
        <v>80</v>
      </c>
      <c r="F10755" s="135" t="s">
        <v>20</v>
      </c>
      <c r="G10755" s="135">
        <v>720</v>
      </c>
      <c r="H10755" s="135" t="s">
        <v>20</v>
      </c>
      <c r="I10755" s="135">
        <v>1</v>
      </c>
      <c r="J10755" s="136">
        <v>0.76</v>
      </c>
      <c r="K10755" s="136">
        <v>0.63</v>
      </c>
      <c r="L10755" s="136">
        <v>0.26</v>
      </c>
      <c r="M10755" s="137" t="str">
        <f t="shared" si="168"/>
        <v>P</v>
      </c>
      <c r="N10755" s="174" t="s">
        <v>10681</v>
      </c>
      <c r="O10755" s="149" t="s">
        <v>1555</v>
      </c>
      <c r="P10755" s="149" t="s">
        <v>9429</v>
      </c>
      <c r="Q10755" s="150" t="s">
        <v>10519</v>
      </c>
      <c r="R10755" s="189">
        <v>2.64</v>
      </c>
    </row>
    <row r="10756" spans="1:18" x14ac:dyDescent="0.25">
      <c r="A10756" s="132">
        <v>1096221</v>
      </c>
      <c r="B10756" s="145" t="s">
        <v>253</v>
      </c>
      <c r="C10756" s="132">
        <v>6</v>
      </c>
      <c r="D10756" s="132">
        <v>242</v>
      </c>
      <c r="E10756" s="186" t="s">
        <v>21</v>
      </c>
      <c r="F10756" s="132">
        <v>484</v>
      </c>
      <c r="G10756" s="132" t="s">
        <v>20</v>
      </c>
      <c r="H10756" s="132" t="s">
        <v>20</v>
      </c>
      <c r="I10756" s="132" t="s">
        <v>20</v>
      </c>
      <c r="J10756" s="133">
        <v>2.61</v>
      </c>
      <c r="K10756" s="133">
        <v>1.75</v>
      </c>
      <c r="L10756" s="133">
        <v>0.69</v>
      </c>
      <c r="M10756" s="134" t="str">
        <f t="shared" si="168"/>
        <v>P</v>
      </c>
      <c r="N10756" s="171" t="s">
        <v>10681</v>
      </c>
      <c r="O10756" s="146" t="s">
        <v>1506</v>
      </c>
      <c r="P10756" s="146" t="s">
        <v>9398</v>
      </c>
      <c r="Q10756" s="147" t="s">
        <v>10519</v>
      </c>
      <c r="R10756" s="187">
        <v>11.28</v>
      </c>
    </row>
    <row r="10757" spans="1:18" x14ac:dyDescent="0.25">
      <c r="A10757" s="135">
        <v>1096222</v>
      </c>
      <c r="B10757" s="148" t="s">
        <v>1199</v>
      </c>
      <c r="C10757" s="135">
        <v>6</v>
      </c>
      <c r="D10757" s="135">
        <v>318</v>
      </c>
      <c r="E10757" s="188" t="s">
        <v>21</v>
      </c>
      <c r="F10757" s="135">
        <v>540</v>
      </c>
      <c r="G10757" s="135" t="s">
        <v>20</v>
      </c>
      <c r="H10757" s="135" t="s">
        <v>20</v>
      </c>
      <c r="I10757" s="135" t="s">
        <v>20</v>
      </c>
      <c r="J10757" s="136">
        <v>1.86</v>
      </c>
      <c r="K10757" s="136">
        <v>1.24</v>
      </c>
      <c r="L10757" s="136">
        <v>1.52</v>
      </c>
      <c r="M10757" s="137" t="str">
        <f t="shared" si="168"/>
        <v>P</v>
      </c>
      <c r="N10757" s="174" t="s">
        <v>10681</v>
      </c>
      <c r="O10757" s="149" t="s">
        <v>1506</v>
      </c>
      <c r="P10757" s="149" t="s">
        <v>10455</v>
      </c>
      <c r="Q10757" s="150" t="s">
        <v>10519</v>
      </c>
      <c r="R10757" s="189">
        <v>2.82</v>
      </c>
    </row>
    <row r="10758" spans="1:18" x14ac:dyDescent="0.25">
      <c r="A10758" s="132">
        <v>1096226</v>
      </c>
      <c r="B10758" s="145" t="s">
        <v>1254</v>
      </c>
      <c r="C10758" s="132">
        <v>3</v>
      </c>
      <c r="D10758" s="132" t="s">
        <v>20</v>
      </c>
      <c r="E10758" s="186">
        <v>90</v>
      </c>
      <c r="F10758" s="132" t="s">
        <v>20</v>
      </c>
      <c r="G10758" s="132" t="s">
        <v>20</v>
      </c>
      <c r="H10758" s="132">
        <v>450</v>
      </c>
      <c r="I10758" s="132">
        <v>1</v>
      </c>
      <c r="J10758" s="133">
        <v>0.82</v>
      </c>
      <c r="K10758" s="133">
        <v>0.32</v>
      </c>
      <c r="L10758" s="133">
        <v>0.92</v>
      </c>
      <c r="M10758" s="134" t="str">
        <f t="shared" si="168"/>
        <v>P</v>
      </c>
      <c r="N10758" s="173" t="s">
        <v>10681</v>
      </c>
      <c r="O10758" s="146" t="s">
        <v>1555</v>
      </c>
      <c r="P10758" s="146" t="s">
        <v>9429</v>
      </c>
      <c r="Q10758" s="147" t="s">
        <v>10519</v>
      </c>
      <c r="R10758" s="187">
        <v>3.54</v>
      </c>
    </row>
    <row r="10759" spans="1:18" x14ac:dyDescent="0.25">
      <c r="A10759" s="135">
        <v>1096234</v>
      </c>
      <c r="B10759" s="148" t="s">
        <v>10404</v>
      </c>
      <c r="C10759" s="135">
        <v>3</v>
      </c>
      <c r="D10759" s="135">
        <v>2160</v>
      </c>
      <c r="E10759" s="188" t="s">
        <v>20</v>
      </c>
      <c r="F10759" s="135" t="s">
        <v>20</v>
      </c>
      <c r="G10759" s="135" t="s">
        <v>20</v>
      </c>
      <c r="H10759" s="135" t="s">
        <v>20</v>
      </c>
      <c r="I10759" s="135" t="s">
        <v>20</v>
      </c>
      <c r="J10759" s="136">
        <v>1.84</v>
      </c>
      <c r="K10759" s="136">
        <v>1.04</v>
      </c>
      <c r="L10759" s="136">
        <v>0.49</v>
      </c>
      <c r="M10759" s="137" t="str">
        <f t="shared" si="168"/>
        <v>P</v>
      </c>
      <c r="N10759" s="172" t="s">
        <v>10682</v>
      </c>
      <c r="O10759" s="149" t="s">
        <v>1500</v>
      </c>
      <c r="P10759" s="149" t="s">
        <v>9418</v>
      </c>
      <c r="Q10759" s="150" t="s">
        <v>10519</v>
      </c>
      <c r="R10759" s="189">
        <v>3.33</v>
      </c>
    </row>
    <row r="10760" spans="1:18" x14ac:dyDescent="0.25">
      <c r="A10760" s="132">
        <v>1096237</v>
      </c>
      <c r="B10760" s="145" t="s">
        <v>820</v>
      </c>
      <c r="C10760" s="132">
        <v>24</v>
      </c>
      <c r="D10760" s="132">
        <v>270</v>
      </c>
      <c r="E10760" s="186" t="s">
        <v>21</v>
      </c>
      <c r="F10760" s="132" t="s">
        <v>20</v>
      </c>
      <c r="G10760" s="132" t="s">
        <v>20</v>
      </c>
      <c r="H10760" s="132">
        <v>10</v>
      </c>
      <c r="I10760" s="132">
        <v>2</v>
      </c>
      <c r="J10760" s="133">
        <v>2.41</v>
      </c>
      <c r="K10760" s="133">
        <v>1.59</v>
      </c>
      <c r="L10760" s="133">
        <v>1.05</v>
      </c>
      <c r="M10760" s="134" t="str">
        <f t="shared" si="168"/>
        <v>P</v>
      </c>
      <c r="N10760" s="173" t="s">
        <v>10681</v>
      </c>
      <c r="O10760" s="146" t="s">
        <v>1506</v>
      </c>
      <c r="P10760" s="146" t="s">
        <v>9398</v>
      </c>
      <c r="Q10760" s="147" t="s">
        <v>10106</v>
      </c>
      <c r="R10760" s="187">
        <v>10.32</v>
      </c>
    </row>
    <row r="10761" spans="1:18" x14ac:dyDescent="0.25">
      <c r="A10761" s="135">
        <v>1096238</v>
      </c>
      <c r="B10761" s="148" t="s">
        <v>10145</v>
      </c>
      <c r="C10761" s="135">
        <v>30</v>
      </c>
      <c r="D10761" s="135" t="s">
        <v>20</v>
      </c>
      <c r="E10761" s="188" t="s">
        <v>20</v>
      </c>
      <c r="F10761" s="135" t="s">
        <v>20</v>
      </c>
      <c r="G10761" s="135" t="s">
        <v>20</v>
      </c>
      <c r="H10761" s="135" t="s">
        <v>20</v>
      </c>
      <c r="I10761" s="135" t="s">
        <v>20</v>
      </c>
      <c r="J10761" s="136">
        <v>2.5</v>
      </c>
      <c r="K10761" s="136">
        <v>0.97</v>
      </c>
      <c r="L10761" s="136">
        <v>0.28000000000000003</v>
      </c>
      <c r="M10761" s="137" t="str">
        <f t="shared" si="168"/>
        <v>P</v>
      </c>
      <c r="N10761" s="174" t="s">
        <v>10681</v>
      </c>
      <c r="O10761" s="149" t="s">
        <v>1578</v>
      </c>
      <c r="P10761" s="149" t="s">
        <v>9412</v>
      </c>
      <c r="Q10761" s="150" t="s">
        <v>10519</v>
      </c>
      <c r="R10761" s="189">
        <v>4.5909090909090908</v>
      </c>
    </row>
    <row r="10762" spans="1:18" x14ac:dyDescent="0.25">
      <c r="A10762" s="132">
        <v>1096240</v>
      </c>
      <c r="B10762" s="145" t="s">
        <v>326</v>
      </c>
      <c r="C10762" s="132">
        <v>3</v>
      </c>
      <c r="D10762" s="132" t="s">
        <v>20</v>
      </c>
      <c r="E10762" s="186">
        <v>216</v>
      </c>
      <c r="F10762" s="132" t="s">
        <v>20</v>
      </c>
      <c r="G10762" s="132" t="s">
        <v>20</v>
      </c>
      <c r="H10762" s="132">
        <v>1728</v>
      </c>
      <c r="I10762" s="132">
        <v>1</v>
      </c>
      <c r="J10762" s="133">
        <v>1.8</v>
      </c>
      <c r="K10762" s="133">
        <v>0.35</v>
      </c>
      <c r="L10762" s="133">
        <v>0.13</v>
      </c>
      <c r="M10762" s="134" t="str">
        <f t="shared" si="168"/>
        <v>P</v>
      </c>
      <c r="N10762" s="173" t="s">
        <v>10682</v>
      </c>
      <c r="O10762" s="146" t="s">
        <v>1500</v>
      </c>
      <c r="P10762" s="146" t="s">
        <v>9418</v>
      </c>
      <c r="Q10762" s="147" t="s">
        <v>10519</v>
      </c>
      <c r="R10762" s="187">
        <v>2.7600000000000002</v>
      </c>
    </row>
    <row r="10763" spans="1:18" x14ac:dyDescent="0.25">
      <c r="A10763" s="135">
        <v>1096241</v>
      </c>
      <c r="B10763" s="148" t="s">
        <v>970</v>
      </c>
      <c r="C10763" s="135">
        <v>3</v>
      </c>
      <c r="D10763" s="135" t="s">
        <v>20</v>
      </c>
      <c r="E10763" s="188">
        <v>80</v>
      </c>
      <c r="F10763" s="135" t="s">
        <v>20</v>
      </c>
      <c r="G10763" s="135">
        <v>640</v>
      </c>
      <c r="H10763" s="135" t="s">
        <v>20</v>
      </c>
      <c r="I10763" s="135">
        <v>1</v>
      </c>
      <c r="J10763" s="136">
        <v>0.78</v>
      </c>
      <c r="K10763" s="136">
        <v>0.61</v>
      </c>
      <c r="L10763" s="136">
        <v>0.25</v>
      </c>
      <c r="M10763" s="137" t="str">
        <f t="shared" si="168"/>
        <v>P</v>
      </c>
      <c r="N10763" s="174" t="s">
        <v>10681</v>
      </c>
      <c r="O10763" s="149" t="s">
        <v>1555</v>
      </c>
      <c r="P10763" s="149" t="s">
        <v>9429</v>
      </c>
      <c r="Q10763" s="150" t="s">
        <v>10519</v>
      </c>
      <c r="R10763" s="189">
        <v>2.5499999999999998</v>
      </c>
    </row>
    <row r="10764" spans="1:18" x14ac:dyDescent="0.25">
      <c r="A10764" s="132">
        <v>1096242</v>
      </c>
      <c r="B10764" s="145" t="s">
        <v>623</v>
      </c>
      <c r="C10764" s="132">
        <v>6</v>
      </c>
      <c r="D10764" s="132">
        <v>276</v>
      </c>
      <c r="E10764" s="186" t="s">
        <v>21</v>
      </c>
      <c r="F10764" s="132">
        <v>460</v>
      </c>
      <c r="G10764" s="132" t="s">
        <v>20</v>
      </c>
      <c r="H10764" s="132">
        <v>25</v>
      </c>
      <c r="I10764" s="132">
        <v>1</v>
      </c>
      <c r="J10764" s="133">
        <v>1.82</v>
      </c>
      <c r="K10764" s="133">
        <v>1.19</v>
      </c>
      <c r="L10764" s="133">
        <v>1.51</v>
      </c>
      <c r="M10764" s="134" t="str">
        <f t="shared" si="168"/>
        <v>P</v>
      </c>
      <c r="N10764" s="173" t="s">
        <v>10681</v>
      </c>
      <c r="O10764" s="146" t="s">
        <v>1506</v>
      </c>
      <c r="P10764" s="146" t="s">
        <v>9427</v>
      </c>
      <c r="Q10764" s="147" t="s">
        <v>10519</v>
      </c>
      <c r="R10764" s="187">
        <v>5.0999999999999996</v>
      </c>
    </row>
    <row r="10765" spans="1:18" x14ac:dyDescent="0.25">
      <c r="A10765" s="135">
        <v>1096243</v>
      </c>
      <c r="B10765" s="148" t="s">
        <v>941</v>
      </c>
      <c r="C10765" s="135">
        <v>3</v>
      </c>
      <c r="D10765" s="135" t="s">
        <v>20</v>
      </c>
      <c r="E10765" s="188" t="s">
        <v>20</v>
      </c>
      <c r="F10765" s="135" t="s">
        <v>20</v>
      </c>
      <c r="G10765" s="135" t="s">
        <v>20</v>
      </c>
      <c r="H10765" s="135" t="s">
        <v>20</v>
      </c>
      <c r="I10765" s="135" t="s">
        <v>20</v>
      </c>
      <c r="J10765" s="136">
        <v>1.33</v>
      </c>
      <c r="K10765" s="136">
        <v>0.31</v>
      </c>
      <c r="L10765" s="136">
        <v>0.19</v>
      </c>
      <c r="M10765" s="137" t="str">
        <f t="shared" si="168"/>
        <v>P</v>
      </c>
      <c r="N10765" s="172" t="s">
        <v>10681</v>
      </c>
      <c r="O10765" s="149" t="s">
        <v>1581</v>
      </c>
      <c r="P10765" s="149" t="s">
        <v>9483</v>
      </c>
      <c r="Q10765" s="150" t="s">
        <v>10519</v>
      </c>
      <c r="R10765" s="189">
        <v>1.3363636363636364</v>
      </c>
    </row>
    <row r="10766" spans="1:18" x14ac:dyDescent="0.25">
      <c r="A10766" s="132">
        <v>1096245</v>
      </c>
      <c r="B10766" s="145" t="s">
        <v>652</v>
      </c>
      <c r="C10766" s="132">
        <v>3</v>
      </c>
      <c r="D10766" s="132">
        <v>1530</v>
      </c>
      <c r="E10766" s="186">
        <v>30</v>
      </c>
      <c r="F10766" s="132">
        <v>3420</v>
      </c>
      <c r="G10766" s="132">
        <v>270</v>
      </c>
      <c r="H10766" s="132">
        <v>300</v>
      </c>
      <c r="I10766" s="132">
        <v>1</v>
      </c>
      <c r="J10766" s="133">
        <v>1.02</v>
      </c>
      <c r="K10766" s="133">
        <v>0.34</v>
      </c>
      <c r="L10766" s="133">
        <v>1.06</v>
      </c>
      <c r="M10766" s="134" t="str">
        <f t="shared" si="168"/>
        <v>P</v>
      </c>
      <c r="N10766" s="173" t="s">
        <v>10681</v>
      </c>
      <c r="O10766" s="146" t="s">
        <v>1506</v>
      </c>
      <c r="P10766" s="146" t="s">
        <v>10455</v>
      </c>
      <c r="Q10766" s="147" t="s">
        <v>10519</v>
      </c>
      <c r="R10766" s="187">
        <v>6.1499999999999995</v>
      </c>
    </row>
    <row r="10767" spans="1:18" x14ac:dyDescent="0.25">
      <c r="A10767" s="135">
        <v>1096248</v>
      </c>
      <c r="B10767" s="148" t="s">
        <v>34</v>
      </c>
      <c r="C10767" s="135">
        <v>3</v>
      </c>
      <c r="D10767" s="135">
        <v>2688</v>
      </c>
      <c r="E10767" s="188">
        <v>64</v>
      </c>
      <c r="F10767" s="135">
        <v>5184</v>
      </c>
      <c r="G10767" s="135">
        <v>256</v>
      </c>
      <c r="H10767" s="135">
        <v>320</v>
      </c>
      <c r="I10767" s="135">
        <v>1</v>
      </c>
      <c r="J10767" s="136">
        <v>1.22</v>
      </c>
      <c r="K10767" s="136">
        <v>0.6</v>
      </c>
      <c r="L10767" s="136">
        <v>0.37</v>
      </c>
      <c r="M10767" s="137" t="str">
        <f t="shared" si="168"/>
        <v>P</v>
      </c>
      <c r="N10767" s="174" t="s">
        <v>10681</v>
      </c>
      <c r="O10767" s="149" t="s">
        <v>1562</v>
      </c>
      <c r="P10767" s="149" t="s">
        <v>9416</v>
      </c>
      <c r="Q10767" s="150" t="s">
        <v>10519</v>
      </c>
      <c r="R10767" s="189">
        <v>3.33</v>
      </c>
    </row>
    <row r="10768" spans="1:18" x14ac:dyDescent="0.25">
      <c r="A10768" s="132">
        <v>1096249</v>
      </c>
      <c r="B10768" s="145" t="s">
        <v>7753</v>
      </c>
      <c r="C10768" s="132">
        <v>3</v>
      </c>
      <c r="D10768" s="132">
        <v>1260</v>
      </c>
      <c r="E10768" s="186">
        <v>90</v>
      </c>
      <c r="F10768" s="132">
        <v>1890</v>
      </c>
      <c r="G10768" s="132" t="s">
        <v>20</v>
      </c>
      <c r="H10768" s="132" t="s">
        <v>20</v>
      </c>
      <c r="I10768" s="132" t="s">
        <v>20</v>
      </c>
      <c r="J10768" s="133">
        <v>1.21</v>
      </c>
      <c r="K10768" s="133">
        <v>1.1299999999999999</v>
      </c>
      <c r="L10768" s="133">
        <v>0.4</v>
      </c>
      <c r="M10768" s="134" t="str">
        <f t="shared" si="168"/>
        <v>P</v>
      </c>
      <c r="N10768" s="173" t="s">
        <v>10682</v>
      </c>
      <c r="O10768" s="146" t="s">
        <v>1500</v>
      </c>
      <c r="P10768" s="146" t="s">
        <v>9418</v>
      </c>
      <c r="Q10768" s="147" t="s">
        <v>10519</v>
      </c>
      <c r="R10768" s="187">
        <v>4.3499999999999996</v>
      </c>
    </row>
    <row r="10769" spans="1:18" x14ac:dyDescent="0.25">
      <c r="A10769" s="135">
        <v>1096250</v>
      </c>
      <c r="B10769" s="148" t="s">
        <v>4321</v>
      </c>
      <c r="C10769" s="135">
        <v>6</v>
      </c>
      <c r="D10769" s="135" t="s">
        <v>20</v>
      </c>
      <c r="E10769" s="188" t="s">
        <v>21</v>
      </c>
      <c r="F10769" s="135" t="s">
        <v>20</v>
      </c>
      <c r="G10769" s="135">
        <v>5</v>
      </c>
      <c r="H10769" s="135">
        <v>6</v>
      </c>
      <c r="I10769" s="135">
        <v>5</v>
      </c>
      <c r="J10769" s="136">
        <v>3.22</v>
      </c>
      <c r="K10769" s="136">
        <v>2.12</v>
      </c>
      <c r="L10769" s="136">
        <v>0.48</v>
      </c>
      <c r="M10769" s="137" t="str">
        <f t="shared" si="168"/>
        <v>P</v>
      </c>
      <c r="N10769" s="174" t="s">
        <v>10681</v>
      </c>
      <c r="O10769" s="149" t="s">
        <v>1581</v>
      </c>
      <c r="P10769" s="149" t="s">
        <v>10581</v>
      </c>
      <c r="Q10769" s="150" t="s">
        <v>10519</v>
      </c>
      <c r="R10769" s="189">
        <v>6.3272727272727263</v>
      </c>
    </row>
    <row r="10770" spans="1:18" x14ac:dyDescent="0.25">
      <c r="A10770" s="132">
        <v>1096252</v>
      </c>
      <c r="B10770" s="145" t="s">
        <v>10091</v>
      </c>
      <c r="C10770" s="132">
        <v>3</v>
      </c>
      <c r="D10770" s="132" t="s">
        <v>20</v>
      </c>
      <c r="E10770" s="186">
        <v>60</v>
      </c>
      <c r="F10770" s="132" t="s">
        <v>20</v>
      </c>
      <c r="G10770" s="132" t="s">
        <v>20</v>
      </c>
      <c r="H10770" s="132">
        <v>240</v>
      </c>
      <c r="I10770" s="132">
        <v>1</v>
      </c>
      <c r="J10770" s="133">
        <v>1.45</v>
      </c>
      <c r="K10770" s="133">
        <v>0.96</v>
      </c>
      <c r="L10770" s="133">
        <v>0.25</v>
      </c>
      <c r="M10770" s="134" t="str">
        <f t="shared" si="168"/>
        <v>P</v>
      </c>
      <c r="N10770" s="173" t="s">
        <v>10681</v>
      </c>
      <c r="O10770" s="146" t="s">
        <v>1562</v>
      </c>
      <c r="P10770" s="146" t="s">
        <v>9416</v>
      </c>
      <c r="Q10770" s="147" t="s">
        <v>10519</v>
      </c>
      <c r="R10770" s="187">
        <v>5.4</v>
      </c>
    </row>
    <row r="10771" spans="1:18" x14ac:dyDescent="0.25">
      <c r="A10771" s="135">
        <v>1096254</v>
      </c>
      <c r="B10771" s="148" t="s">
        <v>1263</v>
      </c>
      <c r="C10771" s="135">
        <v>12</v>
      </c>
      <c r="D10771" s="135">
        <v>385</v>
      </c>
      <c r="E10771" s="188" t="s">
        <v>21</v>
      </c>
      <c r="F10771" s="135">
        <v>605</v>
      </c>
      <c r="G10771" s="135">
        <v>20</v>
      </c>
      <c r="H10771" s="135">
        <v>24</v>
      </c>
      <c r="I10771" s="135">
        <v>2</v>
      </c>
      <c r="J10771" s="136">
        <v>1.6</v>
      </c>
      <c r="K10771" s="136">
        <v>1.26</v>
      </c>
      <c r="L10771" s="136">
        <v>1.28</v>
      </c>
      <c r="M10771" s="137" t="str">
        <f t="shared" si="168"/>
        <v>P</v>
      </c>
      <c r="N10771" s="174" t="s">
        <v>10681</v>
      </c>
      <c r="O10771" s="149" t="s">
        <v>1506</v>
      </c>
      <c r="P10771" s="149" t="s">
        <v>9409</v>
      </c>
      <c r="Q10771" s="150" t="s">
        <v>10519</v>
      </c>
      <c r="R10771" s="189">
        <v>3.24</v>
      </c>
    </row>
    <row r="10772" spans="1:18" x14ac:dyDescent="0.25">
      <c r="A10772" s="132">
        <v>1096257</v>
      </c>
      <c r="B10772" s="145" t="s">
        <v>1213</v>
      </c>
      <c r="C10772" s="132">
        <v>6</v>
      </c>
      <c r="D10772" s="132">
        <v>288</v>
      </c>
      <c r="E10772" s="186" t="s">
        <v>20</v>
      </c>
      <c r="F10772" s="132" t="s">
        <v>20</v>
      </c>
      <c r="G10772" s="132" t="s">
        <v>20</v>
      </c>
      <c r="H10772" s="132" t="s">
        <v>20</v>
      </c>
      <c r="I10772" s="132" t="s">
        <v>20</v>
      </c>
      <c r="J10772" s="133">
        <v>1.62</v>
      </c>
      <c r="K10772" s="133">
        <v>1.04</v>
      </c>
      <c r="L10772" s="133">
        <v>1.81</v>
      </c>
      <c r="M10772" s="134" t="str">
        <f t="shared" si="168"/>
        <v>P</v>
      </c>
      <c r="N10772" s="173" t="s">
        <v>10681</v>
      </c>
      <c r="O10772" s="146" t="s">
        <v>1506</v>
      </c>
      <c r="P10772" s="146" t="s">
        <v>9430</v>
      </c>
      <c r="Q10772" s="147" t="s">
        <v>10519</v>
      </c>
      <c r="R10772" s="187">
        <v>4.32</v>
      </c>
    </row>
    <row r="10773" spans="1:18" x14ac:dyDescent="0.25">
      <c r="A10773" s="135">
        <v>1096261</v>
      </c>
      <c r="B10773" s="148" t="s">
        <v>952</v>
      </c>
      <c r="C10773" s="135">
        <v>3</v>
      </c>
      <c r="D10773" s="135" t="s">
        <v>20</v>
      </c>
      <c r="E10773" s="188">
        <v>72</v>
      </c>
      <c r="F10773" s="135">
        <v>9792</v>
      </c>
      <c r="G10773" s="135" t="s">
        <v>20</v>
      </c>
      <c r="H10773" s="135" t="s">
        <v>20</v>
      </c>
      <c r="I10773" s="135" t="s">
        <v>20</v>
      </c>
      <c r="J10773" s="136">
        <v>0.71</v>
      </c>
      <c r="K10773" s="136">
        <v>0.66</v>
      </c>
      <c r="L10773" s="136">
        <v>0.21</v>
      </c>
      <c r="M10773" s="137" t="str">
        <f t="shared" si="168"/>
        <v>P</v>
      </c>
      <c r="N10773" s="174" t="s">
        <v>10681</v>
      </c>
      <c r="O10773" s="149" t="s">
        <v>1555</v>
      </c>
      <c r="P10773" s="149" t="s">
        <v>9429</v>
      </c>
      <c r="Q10773" s="150" t="s">
        <v>10519</v>
      </c>
      <c r="R10773" s="189">
        <v>2.8499999999999996</v>
      </c>
    </row>
    <row r="10774" spans="1:18" x14ac:dyDescent="0.25">
      <c r="A10774" s="132">
        <v>1096263</v>
      </c>
      <c r="B10774" s="145" t="s">
        <v>263</v>
      </c>
      <c r="C10774" s="132">
        <v>6</v>
      </c>
      <c r="D10774" s="132" t="s">
        <v>20</v>
      </c>
      <c r="E10774" s="186" t="s">
        <v>20</v>
      </c>
      <c r="F10774" s="132" t="s">
        <v>20</v>
      </c>
      <c r="G10774" s="132" t="s">
        <v>20</v>
      </c>
      <c r="H10774" s="132" t="s">
        <v>20</v>
      </c>
      <c r="I10774" s="132" t="s">
        <v>20</v>
      </c>
      <c r="J10774" s="133">
        <v>2.67</v>
      </c>
      <c r="K10774" s="133">
        <v>1.77</v>
      </c>
      <c r="L10774" s="133">
        <v>0.72</v>
      </c>
      <c r="M10774" s="134" t="str">
        <f t="shared" si="168"/>
        <v>P</v>
      </c>
      <c r="N10774" s="173" t="s">
        <v>10681</v>
      </c>
      <c r="O10774" s="146" t="s">
        <v>1581</v>
      </c>
      <c r="P10774" s="146" t="s">
        <v>10581</v>
      </c>
      <c r="Q10774" s="147" t="s">
        <v>10519</v>
      </c>
      <c r="R10774" s="187">
        <v>5.9545454545454533</v>
      </c>
    </row>
    <row r="10775" spans="1:18" x14ac:dyDescent="0.25">
      <c r="A10775" s="135">
        <v>1096265</v>
      </c>
      <c r="B10775" s="148" t="s">
        <v>1191</v>
      </c>
      <c r="C10775" s="135">
        <v>24</v>
      </c>
      <c r="D10775" s="135">
        <v>330</v>
      </c>
      <c r="E10775" s="188" t="s">
        <v>21</v>
      </c>
      <c r="F10775" s="135">
        <v>480</v>
      </c>
      <c r="G10775" s="135" t="s">
        <v>20</v>
      </c>
      <c r="H10775" s="135" t="s">
        <v>20</v>
      </c>
      <c r="I10775" s="135" t="s">
        <v>20</v>
      </c>
      <c r="J10775" s="136">
        <v>2.4300000000000002</v>
      </c>
      <c r="K10775" s="136">
        <v>1.56</v>
      </c>
      <c r="L10775" s="136">
        <v>0.94</v>
      </c>
      <c r="M10775" s="137" t="str">
        <f t="shared" si="168"/>
        <v>P</v>
      </c>
      <c r="N10775" s="174" t="s">
        <v>10681</v>
      </c>
      <c r="O10775" s="149" t="s">
        <v>1506</v>
      </c>
      <c r="P10775" s="149" t="s">
        <v>10455</v>
      </c>
      <c r="Q10775" s="150" t="s">
        <v>10519</v>
      </c>
      <c r="R10775" s="189">
        <v>6.24</v>
      </c>
    </row>
    <row r="10776" spans="1:18" x14ac:dyDescent="0.25">
      <c r="A10776" s="132">
        <v>1096266</v>
      </c>
      <c r="B10776" s="145" t="s">
        <v>377</v>
      </c>
      <c r="C10776" s="132">
        <v>6</v>
      </c>
      <c r="D10776" s="132">
        <v>315</v>
      </c>
      <c r="E10776" s="186" t="s">
        <v>21</v>
      </c>
      <c r="F10776" s="132">
        <v>567</v>
      </c>
      <c r="G10776" s="132" t="s">
        <v>20</v>
      </c>
      <c r="H10776" s="132" t="s">
        <v>20</v>
      </c>
      <c r="I10776" s="132" t="s">
        <v>20</v>
      </c>
      <c r="J10776" s="133">
        <v>1.68</v>
      </c>
      <c r="K10776" s="133">
        <v>1.1200000000000001</v>
      </c>
      <c r="L10776" s="133">
        <v>1.67</v>
      </c>
      <c r="M10776" s="134" t="str">
        <f t="shared" si="168"/>
        <v>P</v>
      </c>
      <c r="N10776" s="173" t="s">
        <v>10681</v>
      </c>
      <c r="O10776" s="146" t="s">
        <v>1506</v>
      </c>
      <c r="P10776" s="146" t="s">
        <v>9430</v>
      </c>
      <c r="Q10776" s="147" t="s">
        <v>10519</v>
      </c>
      <c r="R10776" s="187">
        <v>6.0600000000000005</v>
      </c>
    </row>
    <row r="10777" spans="1:18" x14ac:dyDescent="0.25">
      <c r="A10777" s="135">
        <v>1096267</v>
      </c>
      <c r="B10777" s="148" t="s">
        <v>433</v>
      </c>
      <c r="C10777" s="135">
        <v>6</v>
      </c>
      <c r="D10777" s="135">
        <v>345</v>
      </c>
      <c r="E10777" s="188" t="s">
        <v>21</v>
      </c>
      <c r="F10777" s="135" t="s">
        <v>20</v>
      </c>
      <c r="G10777" s="135" t="s">
        <v>20</v>
      </c>
      <c r="H10777" s="135">
        <v>25</v>
      </c>
      <c r="I10777" s="135">
        <v>1</v>
      </c>
      <c r="J10777" s="136">
        <v>1.64</v>
      </c>
      <c r="K10777" s="136">
        <v>1.04</v>
      </c>
      <c r="L10777" s="136">
        <v>1.98</v>
      </c>
      <c r="M10777" s="137" t="str">
        <f t="shared" si="168"/>
        <v>P</v>
      </c>
      <c r="N10777" s="174" t="s">
        <v>10681</v>
      </c>
      <c r="O10777" s="149" t="s">
        <v>1506</v>
      </c>
      <c r="P10777" s="149" t="s">
        <v>10455</v>
      </c>
      <c r="Q10777" s="150" t="s">
        <v>10519</v>
      </c>
      <c r="R10777" s="189">
        <v>6.5400000000000009</v>
      </c>
    </row>
    <row r="10778" spans="1:18" x14ac:dyDescent="0.25">
      <c r="A10778" s="132">
        <v>1096269</v>
      </c>
      <c r="B10778" s="145" t="s">
        <v>810</v>
      </c>
      <c r="C10778" s="132">
        <v>6</v>
      </c>
      <c r="D10778" s="132">
        <v>1350</v>
      </c>
      <c r="E10778" s="186" t="s">
        <v>20</v>
      </c>
      <c r="F10778" s="132" t="s">
        <v>20</v>
      </c>
      <c r="G10778" s="132" t="s">
        <v>20</v>
      </c>
      <c r="H10778" s="132" t="s">
        <v>20</v>
      </c>
      <c r="I10778" s="132" t="s">
        <v>20</v>
      </c>
      <c r="J10778" s="133">
        <v>2.35</v>
      </c>
      <c r="K10778" s="133">
        <v>1.51</v>
      </c>
      <c r="L10778" s="133">
        <v>0.27</v>
      </c>
      <c r="M10778" s="134" t="str">
        <f t="shared" si="168"/>
        <v>P</v>
      </c>
      <c r="N10778" s="173" t="s">
        <v>10681</v>
      </c>
      <c r="O10778" s="146" t="s">
        <v>1506</v>
      </c>
      <c r="P10778" s="146" t="s">
        <v>9403</v>
      </c>
      <c r="Q10778" s="147" t="s">
        <v>10519</v>
      </c>
      <c r="R10778" s="187">
        <v>4.74</v>
      </c>
    </row>
    <row r="10779" spans="1:18" x14ac:dyDescent="0.25">
      <c r="A10779" s="135">
        <v>1096270</v>
      </c>
      <c r="B10779" s="148" t="s">
        <v>196</v>
      </c>
      <c r="C10779" s="135">
        <v>12</v>
      </c>
      <c r="D10779" s="135">
        <v>580</v>
      </c>
      <c r="E10779" s="188" t="s">
        <v>21</v>
      </c>
      <c r="F10779" s="135" t="s">
        <v>20</v>
      </c>
      <c r="G10779" s="135" t="s">
        <v>20</v>
      </c>
      <c r="H10779" s="135">
        <v>20</v>
      </c>
      <c r="I10779" s="135">
        <v>2</v>
      </c>
      <c r="J10779" s="136">
        <v>1.67</v>
      </c>
      <c r="K10779" s="136">
        <v>1.1599999999999999</v>
      </c>
      <c r="L10779" s="136">
        <v>0.93</v>
      </c>
      <c r="M10779" s="137" t="str">
        <f t="shared" si="168"/>
        <v>P</v>
      </c>
      <c r="N10779" s="174" t="s">
        <v>10681</v>
      </c>
      <c r="O10779" s="149" t="s">
        <v>1555</v>
      </c>
      <c r="P10779" s="149" t="s">
        <v>9429</v>
      </c>
      <c r="Q10779" s="150" t="s">
        <v>10519</v>
      </c>
      <c r="R10779" s="189">
        <v>4.68</v>
      </c>
    </row>
    <row r="10780" spans="1:18" x14ac:dyDescent="0.25">
      <c r="A10780" s="132">
        <v>1096272</v>
      </c>
      <c r="B10780" s="145" t="s">
        <v>656</v>
      </c>
      <c r="C10780" s="132">
        <v>3</v>
      </c>
      <c r="D10780" s="132">
        <v>1530</v>
      </c>
      <c r="E10780" s="186">
        <v>30</v>
      </c>
      <c r="F10780" s="132">
        <v>3420</v>
      </c>
      <c r="G10780" s="132">
        <v>270</v>
      </c>
      <c r="H10780" s="132">
        <v>300</v>
      </c>
      <c r="I10780" s="132">
        <v>1</v>
      </c>
      <c r="J10780" s="133">
        <v>1</v>
      </c>
      <c r="K10780" s="133">
        <v>0.36</v>
      </c>
      <c r="L10780" s="133">
        <v>1.08</v>
      </c>
      <c r="M10780" s="134" t="str">
        <f t="shared" si="168"/>
        <v>P</v>
      </c>
      <c r="N10780" s="173" t="s">
        <v>10681</v>
      </c>
      <c r="O10780" s="146" t="s">
        <v>1506</v>
      </c>
      <c r="P10780" s="146" t="s">
        <v>10455</v>
      </c>
      <c r="Q10780" s="147" t="s">
        <v>10519</v>
      </c>
      <c r="R10780" s="187">
        <v>6.1499999999999995</v>
      </c>
    </row>
    <row r="10781" spans="1:18" x14ac:dyDescent="0.25">
      <c r="A10781" s="135">
        <v>1096273</v>
      </c>
      <c r="B10781" s="148" t="s">
        <v>6710</v>
      </c>
      <c r="C10781" s="135">
        <v>3</v>
      </c>
      <c r="D10781" s="135" t="s">
        <v>20</v>
      </c>
      <c r="E10781" s="188">
        <v>24</v>
      </c>
      <c r="F10781" s="135" t="s">
        <v>20</v>
      </c>
      <c r="G10781" s="135" t="s">
        <v>20</v>
      </c>
      <c r="H10781" s="135">
        <v>288</v>
      </c>
      <c r="I10781" s="135">
        <v>1</v>
      </c>
      <c r="J10781" s="136">
        <v>0.48</v>
      </c>
      <c r="K10781" s="136">
        <v>0.16</v>
      </c>
      <c r="L10781" s="136">
        <v>1.0900000000000001</v>
      </c>
      <c r="M10781" s="137" t="str">
        <f t="shared" si="168"/>
        <v>P</v>
      </c>
      <c r="N10781" s="174" t="s">
        <v>10681</v>
      </c>
      <c r="O10781" s="149" t="s">
        <v>1614</v>
      </c>
      <c r="P10781" s="149" t="s">
        <v>9511</v>
      </c>
      <c r="Q10781" s="150" t="s">
        <v>10519</v>
      </c>
      <c r="R10781" s="189">
        <v>1.71</v>
      </c>
    </row>
    <row r="10782" spans="1:18" x14ac:dyDescent="0.25">
      <c r="A10782" s="132">
        <v>1096274</v>
      </c>
      <c r="B10782" s="145" t="s">
        <v>650</v>
      </c>
      <c r="C10782" s="132">
        <v>3</v>
      </c>
      <c r="D10782" s="132">
        <v>1530</v>
      </c>
      <c r="E10782" s="186">
        <v>30</v>
      </c>
      <c r="F10782" s="132">
        <v>3420</v>
      </c>
      <c r="G10782" s="132">
        <v>270</v>
      </c>
      <c r="H10782" s="132">
        <v>300</v>
      </c>
      <c r="I10782" s="132">
        <v>1</v>
      </c>
      <c r="J10782" s="133">
        <v>1.02</v>
      </c>
      <c r="K10782" s="133">
        <v>1.08</v>
      </c>
      <c r="L10782" s="133">
        <v>0.38</v>
      </c>
      <c r="M10782" s="134" t="str">
        <f t="shared" si="168"/>
        <v>P</v>
      </c>
      <c r="N10782" s="173" t="s">
        <v>10681</v>
      </c>
      <c r="O10782" s="146" t="s">
        <v>1506</v>
      </c>
      <c r="P10782" s="146" t="s">
        <v>10455</v>
      </c>
      <c r="Q10782" s="147" t="s">
        <v>10519</v>
      </c>
      <c r="R10782" s="187">
        <v>6</v>
      </c>
    </row>
    <row r="10783" spans="1:18" x14ac:dyDescent="0.25">
      <c r="A10783" s="135">
        <v>1096282</v>
      </c>
      <c r="B10783" s="148" t="s">
        <v>5346</v>
      </c>
      <c r="C10783" s="135">
        <v>6</v>
      </c>
      <c r="D10783" s="135">
        <v>330</v>
      </c>
      <c r="E10783" s="188" t="s">
        <v>20</v>
      </c>
      <c r="F10783" s="135" t="s">
        <v>20</v>
      </c>
      <c r="G10783" s="135" t="s">
        <v>20</v>
      </c>
      <c r="H10783" s="135" t="s">
        <v>20</v>
      </c>
      <c r="I10783" s="135" t="s">
        <v>20</v>
      </c>
      <c r="J10783" s="136">
        <v>1.5</v>
      </c>
      <c r="K10783" s="136">
        <v>0.94</v>
      </c>
      <c r="L10783" s="136">
        <v>1.74</v>
      </c>
      <c r="M10783" s="137" t="str">
        <f t="shared" si="168"/>
        <v>P</v>
      </c>
      <c r="N10783" s="172" t="s">
        <v>10681</v>
      </c>
      <c r="O10783" s="149" t="s">
        <v>1506</v>
      </c>
      <c r="P10783" s="149" t="s">
        <v>9427</v>
      </c>
      <c r="Q10783" s="150" t="s">
        <v>10519</v>
      </c>
      <c r="R10783" s="189">
        <v>5.9399999999999995</v>
      </c>
    </row>
    <row r="10784" spans="1:18" x14ac:dyDescent="0.25">
      <c r="A10784" s="132">
        <v>1096284</v>
      </c>
      <c r="B10784" s="145" t="s">
        <v>1040</v>
      </c>
      <c r="C10784" s="132">
        <v>6</v>
      </c>
      <c r="D10784" s="132">
        <v>295</v>
      </c>
      <c r="E10784" s="186" t="s">
        <v>21</v>
      </c>
      <c r="F10784" s="132">
        <v>413</v>
      </c>
      <c r="G10784" s="132">
        <v>20</v>
      </c>
      <c r="H10784" s="132" t="s">
        <v>20</v>
      </c>
      <c r="I10784" s="132">
        <v>1</v>
      </c>
      <c r="J10784" s="133">
        <v>1.7</v>
      </c>
      <c r="K10784" s="133">
        <v>1.1000000000000001</v>
      </c>
      <c r="L10784" s="133">
        <v>1.94</v>
      </c>
      <c r="M10784" s="134" t="str">
        <f t="shared" si="168"/>
        <v>P</v>
      </c>
      <c r="N10784" s="173" t="s">
        <v>10681</v>
      </c>
      <c r="O10784" s="146" t="s">
        <v>1506</v>
      </c>
      <c r="P10784" s="146" t="s">
        <v>10455</v>
      </c>
      <c r="Q10784" s="147" t="s">
        <v>10519</v>
      </c>
      <c r="R10784" s="187">
        <v>7.62</v>
      </c>
    </row>
    <row r="10785" spans="1:18" x14ac:dyDescent="0.25">
      <c r="A10785" s="135">
        <v>1096286</v>
      </c>
      <c r="B10785" s="148" t="s">
        <v>882</v>
      </c>
      <c r="C10785" s="135">
        <v>3</v>
      </c>
      <c r="D10785" s="135">
        <v>1216</v>
      </c>
      <c r="E10785" s="188">
        <v>64</v>
      </c>
      <c r="F10785" s="135" t="s">
        <v>20</v>
      </c>
      <c r="G10785" s="135">
        <v>256</v>
      </c>
      <c r="H10785" s="135">
        <v>256</v>
      </c>
      <c r="I10785" s="135">
        <v>1</v>
      </c>
      <c r="J10785" s="136">
        <v>1.29</v>
      </c>
      <c r="K10785" s="136">
        <v>0.44</v>
      </c>
      <c r="L10785" s="136">
        <v>0.4</v>
      </c>
      <c r="M10785" s="137" t="str">
        <f t="shared" si="168"/>
        <v>P</v>
      </c>
      <c r="N10785" s="174" t="s">
        <v>10681</v>
      </c>
      <c r="O10785" s="149" t="s">
        <v>1555</v>
      </c>
      <c r="P10785" s="149" t="s">
        <v>9429</v>
      </c>
      <c r="Q10785" s="150" t="s">
        <v>10519</v>
      </c>
      <c r="R10785" s="189">
        <v>4.8600000000000003</v>
      </c>
    </row>
    <row r="10786" spans="1:18" x14ac:dyDescent="0.25">
      <c r="A10786" s="132">
        <v>1096287</v>
      </c>
      <c r="B10786" s="145" t="s">
        <v>350</v>
      </c>
      <c r="C10786" s="132">
        <v>100</v>
      </c>
      <c r="D10786" s="132">
        <v>24</v>
      </c>
      <c r="E10786" s="186" t="s">
        <v>21</v>
      </c>
      <c r="F10786" s="132">
        <v>24</v>
      </c>
      <c r="G10786" s="132" t="s">
        <v>20</v>
      </c>
      <c r="H10786" s="132" t="s">
        <v>20</v>
      </c>
      <c r="I10786" s="132" t="s">
        <v>20</v>
      </c>
      <c r="J10786" s="133">
        <v>4.38</v>
      </c>
      <c r="K10786" s="133">
        <v>4.84</v>
      </c>
      <c r="L10786" s="133">
        <v>2.2599999999999998</v>
      </c>
      <c r="M10786" s="134" t="str">
        <f t="shared" si="168"/>
        <v>P</v>
      </c>
      <c r="N10786" s="171" t="s">
        <v>10682</v>
      </c>
      <c r="O10786" s="146" t="s">
        <v>1506</v>
      </c>
      <c r="P10786" s="146" t="s">
        <v>9460</v>
      </c>
      <c r="Q10786" s="147" t="s">
        <v>10519</v>
      </c>
      <c r="R10786" s="187">
        <v>11</v>
      </c>
    </row>
    <row r="10787" spans="1:18" x14ac:dyDescent="0.25">
      <c r="A10787" s="135">
        <v>1096288</v>
      </c>
      <c r="B10787" s="148" t="s">
        <v>1052</v>
      </c>
      <c r="C10787" s="135">
        <v>6</v>
      </c>
      <c r="D10787" s="135" t="s">
        <v>20</v>
      </c>
      <c r="E10787" s="188" t="s">
        <v>20</v>
      </c>
      <c r="F10787" s="135" t="s">
        <v>20</v>
      </c>
      <c r="G10787" s="135" t="s">
        <v>20</v>
      </c>
      <c r="H10787" s="135" t="s">
        <v>20</v>
      </c>
      <c r="I10787" s="135" t="s">
        <v>20</v>
      </c>
      <c r="J10787" s="136">
        <v>1.18</v>
      </c>
      <c r="K10787" s="136">
        <v>0.93</v>
      </c>
      <c r="L10787" s="136">
        <v>0.65</v>
      </c>
      <c r="M10787" s="137" t="str">
        <f t="shared" si="168"/>
        <v>P</v>
      </c>
      <c r="N10787" s="172" t="s">
        <v>10681</v>
      </c>
      <c r="O10787" s="149" t="s">
        <v>1555</v>
      </c>
      <c r="P10787" s="149" t="s">
        <v>9429</v>
      </c>
      <c r="Q10787" s="150" t="s">
        <v>10519</v>
      </c>
      <c r="R10787" s="189">
        <v>4.9832635983263591</v>
      </c>
    </row>
    <row r="10788" spans="1:18" x14ac:dyDescent="0.25">
      <c r="A10788" s="132">
        <v>1096292</v>
      </c>
      <c r="B10788" s="145" t="s">
        <v>190</v>
      </c>
      <c r="C10788" s="132">
        <v>12</v>
      </c>
      <c r="D10788" s="132">
        <v>580</v>
      </c>
      <c r="E10788" s="186" t="s">
        <v>20</v>
      </c>
      <c r="F10788" s="132" t="s">
        <v>20</v>
      </c>
      <c r="G10788" s="132" t="s">
        <v>20</v>
      </c>
      <c r="H10788" s="132" t="s">
        <v>20</v>
      </c>
      <c r="I10788" s="132" t="s">
        <v>20</v>
      </c>
      <c r="J10788" s="133">
        <v>1.69</v>
      </c>
      <c r="K10788" s="133">
        <v>1.17</v>
      </c>
      <c r="L10788" s="133">
        <v>0.93</v>
      </c>
      <c r="M10788" s="134" t="str">
        <f t="shared" si="168"/>
        <v>P</v>
      </c>
      <c r="N10788" s="171" t="s">
        <v>10681</v>
      </c>
      <c r="O10788" s="146" t="s">
        <v>1555</v>
      </c>
      <c r="P10788" s="146" t="s">
        <v>9429</v>
      </c>
      <c r="Q10788" s="147" t="s">
        <v>10519</v>
      </c>
      <c r="R10788" s="187">
        <v>5.16</v>
      </c>
    </row>
    <row r="10789" spans="1:18" x14ac:dyDescent="0.25">
      <c r="A10789" s="135">
        <v>1096293</v>
      </c>
      <c r="B10789" s="148" t="s">
        <v>9245</v>
      </c>
      <c r="C10789" s="135">
        <v>3</v>
      </c>
      <c r="D10789" s="135">
        <v>288</v>
      </c>
      <c r="E10789" s="188">
        <v>12</v>
      </c>
      <c r="F10789" s="135" t="s">
        <v>20</v>
      </c>
      <c r="G10789" s="135" t="s">
        <v>20</v>
      </c>
      <c r="H10789" s="135" t="s">
        <v>20</v>
      </c>
      <c r="I10789" s="135" t="s">
        <v>20</v>
      </c>
      <c r="J10789" s="136">
        <v>3.6</v>
      </c>
      <c r="K10789" s="136">
        <v>3.8</v>
      </c>
      <c r="L10789" s="136">
        <v>0.5</v>
      </c>
      <c r="M10789" s="137" t="str">
        <f t="shared" si="168"/>
        <v>P</v>
      </c>
      <c r="N10789" s="172" t="s">
        <v>10682</v>
      </c>
      <c r="O10789" s="149" t="s">
        <v>1587</v>
      </c>
      <c r="P10789" s="149" t="s">
        <v>9421</v>
      </c>
      <c r="Q10789" s="150" t="s">
        <v>10519</v>
      </c>
      <c r="R10789" s="189">
        <v>6.93</v>
      </c>
    </row>
    <row r="10790" spans="1:18" x14ac:dyDescent="0.25">
      <c r="A10790" s="132">
        <v>1096296</v>
      </c>
      <c r="B10790" s="145" t="s">
        <v>9246</v>
      </c>
      <c r="C10790" s="132">
        <v>6</v>
      </c>
      <c r="D10790" s="132" t="s">
        <v>20</v>
      </c>
      <c r="E10790" s="186">
        <v>50</v>
      </c>
      <c r="F10790" s="132" t="s">
        <v>20</v>
      </c>
      <c r="G10790" s="132" t="s">
        <v>20</v>
      </c>
      <c r="H10790" s="132">
        <v>500</v>
      </c>
      <c r="I10790" s="132">
        <v>1</v>
      </c>
      <c r="J10790" s="133">
        <v>1.7</v>
      </c>
      <c r="K10790" s="133">
        <v>1.05</v>
      </c>
      <c r="L10790" s="133">
        <v>0.12</v>
      </c>
      <c r="M10790" s="134" t="str">
        <f t="shared" si="168"/>
        <v>P</v>
      </c>
      <c r="N10790" s="171" t="s">
        <v>10682</v>
      </c>
      <c r="O10790" s="146" t="s">
        <v>1500</v>
      </c>
      <c r="P10790" s="146" t="s">
        <v>9418</v>
      </c>
      <c r="Q10790" s="147" t="s">
        <v>10519</v>
      </c>
      <c r="R10790" s="187">
        <v>2.46</v>
      </c>
    </row>
    <row r="10791" spans="1:18" x14ac:dyDescent="0.25">
      <c r="A10791" s="135">
        <v>1096297</v>
      </c>
      <c r="B10791" s="148" t="s">
        <v>9247</v>
      </c>
      <c r="C10791" s="135">
        <v>6</v>
      </c>
      <c r="D10791" s="135">
        <v>216</v>
      </c>
      <c r="E10791" s="188">
        <v>18</v>
      </c>
      <c r="F10791" s="135">
        <v>288</v>
      </c>
      <c r="G10791" s="135" t="s">
        <v>20</v>
      </c>
      <c r="H10791" s="135" t="s">
        <v>20</v>
      </c>
      <c r="I10791" s="135" t="s">
        <v>20</v>
      </c>
      <c r="J10791" s="136">
        <v>3</v>
      </c>
      <c r="K10791" s="136">
        <v>1.6</v>
      </c>
      <c r="L10791" s="136">
        <v>1.08</v>
      </c>
      <c r="M10791" s="137" t="str">
        <f t="shared" si="168"/>
        <v>P</v>
      </c>
      <c r="N10791" s="172" t="s">
        <v>10682</v>
      </c>
      <c r="O10791" s="149" t="s">
        <v>1500</v>
      </c>
      <c r="P10791" s="149" t="s">
        <v>9418</v>
      </c>
      <c r="Q10791" s="150" t="s">
        <v>10519</v>
      </c>
      <c r="R10791" s="189">
        <v>3.54</v>
      </c>
    </row>
    <row r="10792" spans="1:18" x14ac:dyDescent="0.25">
      <c r="A10792" s="132">
        <v>1096301</v>
      </c>
      <c r="B10792" s="145" t="s">
        <v>9248</v>
      </c>
      <c r="C10792" s="132">
        <v>6</v>
      </c>
      <c r="D10792" s="132">
        <v>216</v>
      </c>
      <c r="E10792" s="186">
        <v>18</v>
      </c>
      <c r="F10792" s="132">
        <v>288</v>
      </c>
      <c r="G10792" s="132" t="s">
        <v>20</v>
      </c>
      <c r="H10792" s="132" t="s">
        <v>20</v>
      </c>
      <c r="I10792" s="132" t="s">
        <v>20</v>
      </c>
      <c r="J10792" s="133">
        <v>3</v>
      </c>
      <c r="K10792" s="133">
        <v>1.6</v>
      </c>
      <c r="L10792" s="133">
        <v>1.08</v>
      </c>
      <c r="M10792" s="134" t="str">
        <f t="shared" si="168"/>
        <v>P</v>
      </c>
      <c r="N10792" s="171" t="s">
        <v>10682</v>
      </c>
      <c r="O10792" s="146" t="s">
        <v>1500</v>
      </c>
      <c r="P10792" s="146" t="s">
        <v>9418</v>
      </c>
      <c r="Q10792" s="147" t="s">
        <v>10519</v>
      </c>
      <c r="R10792" s="187">
        <v>3.54</v>
      </c>
    </row>
    <row r="10793" spans="1:18" x14ac:dyDescent="0.25">
      <c r="A10793" s="135">
        <v>1096303</v>
      </c>
      <c r="B10793" s="148" t="s">
        <v>9249</v>
      </c>
      <c r="C10793" s="135">
        <v>6</v>
      </c>
      <c r="D10793" s="135" t="s">
        <v>20</v>
      </c>
      <c r="E10793" s="188" t="s">
        <v>20</v>
      </c>
      <c r="F10793" s="135" t="s">
        <v>20</v>
      </c>
      <c r="G10793" s="135" t="s">
        <v>20</v>
      </c>
      <c r="H10793" s="135" t="s">
        <v>20</v>
      </c>
      <c r="I10793" s="135" t="s">
        <v>20</v>
      </c>
      <c r="J10793" s="136">
        <v>2.2999999999999998</v>
      </c>
      <c r="K10793" s="136">
        <v>1.5</v>
      </c>
      <c r="L10793" s="136">
        <v>5.0000000000000001E-3</v>
      </c>
      <c r="M10793" s="137" t="str">
        <f t="shared" si="168"/>
        <v>P</v>
      </c>
      <c r="N10793" s="172" t="s">
        <v>10682</v>
      </c>
      <c r="O10793" s="149" t="s">
        <v>1587</v>
      </c>
      <c r="P10793" s="149" t="s">
        <v>9421</v>
      </c>
      <c r="Q10793" s="150" t="s">
        <v>10519</v>
      </c>
      <c r="R10793" s="189">
        <v>2.7761194029850742</v>
      </c>
    </row>
    <row r="10794" spans="1:18" x14ac:dyDescent="0.25">
      <c r="A10794" s="132">
        <v>1096305</v>
      </c>
      <c r="B10794" s="145" t="s">
        <v>9250</v>
      </c>
      <c r="C10794" s="132">
        <v>60</v>
      </c>
      <c r="D10794" s="132" t="s">
        <v>20</v>
      </c>
      <c r="E10794" s="186" t="s">
        <v>20</v>
      </c>
      <c r="F10794" s="132" t="s">
        <v>20</v>
      </c>
      <c r="G10794" s="132" t="s">
        <v>20</v>
      </c>
      <c r="H10794" s="132" t="s">
        <v>20</v>
      </c>
      <c r="I10794" s="132" t="s">
        <v>20</v>
      </c>
      <c r="J10794" s="133">
        <v>2</v>
      </c>
      <c r="K10794" s="133">
        <v>1.5</v>
      </c>
      <c r="L10794" s="133">
        <v>0.25</v>
      </c>
      <c r="M10794" s="134" t="str">
        <f t="shared" si="168"/>
        <v>P</v>
      </c>
      <c r="N10794" s="171" t="s">
        <v>10682</v>
      </c>
      <c r="O10794" s="146" t="s">
        <v>1500</v>
      </c>
      <c r="P10794" s="146" t="s">
        <v>9418</v>
      </c>
      <c r="Q10794" s="147" t="s">
        <v>10519</v>
      </c>
      <c r="R10794" s="187">
        <v>18.805970149253728</v>
      </c>
    </row>
    <row r="10795" spans="1:18" x14ac:dyDescent="0.25">
      <c r="A10795" s="135">
        <v>1096312</v>
      </c>
      <c r="B10795" s="148" t="s">
        <v>9251</v>
      </c>
      <c r="C10795" s="135">
        <v>30</v>
      </c>
      <c r="D10795" s="135">
        <v>144</v>
      </c>
      <c r="E10795" s="188" t="s">
        <v>20</v>
      </c>
      <c r="F10795" s="135" t="s">
        <v>20</v>
      </c>
      <c r="G10795" s="135" t="s">
        <v>20</v>
      </c>
      <c r="H10795" s="135" t="s">
        <v>20</v>
      </c>
      <c r="I10795" s="135" t="s">
        <v>20</v>
      </c>
      <c r="J10795" s="136">
        <v>5.9</v>
      </c>
      <c r="K10795" s="136">
        <v>2.4</v>
      </c>
      <c r="L10795" s="136">
        <v>0.5</v>
      </c>
      <c r="M10795" s="137" t="str">
        <f t="shared" si="168"/>
        <v>P</v>
      </c>
      <c r="N10795" s="172" t="s">
        <v>10682</v>
      </c>
      <c r="O10795" s="149" t="s">
        <v>1500</v>
      </c>
      <c r="P10795" s="149" t="s">
        <v>9418</v>
      </c>
      <c r="Q10795" s="150" t="s">
        <v>10519</v>
      </c>
      <c r="R10795" s="189">
        <v>14.7</v>
      </c>
    </row>
    <row r="10796" spans="1:18" x14ac:dyDescent="0.25">
      <c r="A10796" s="132">
        <v>1096314</v>
      </c>
      <c r="B10796" s="145" t="s">
        <v>9252</v>
      </c>
      <c r="C10796" s="132">
        <v>30</v>
      </c>
      <c r="D10796" s="132">
        <v>144</v>
      </c>
      <c r="E10796" s="186">
        <v>12</v>
      </c>
      <c r="F10796" s="132" t="s">
        <v>20</v>
      </c>
      <c r="G10796" s="132" t="s">
        <v>20</v>
      </c>
      <c r="H10796" s="132" t="s">
        <v>20</v>
      </c>
      <c r="I10796" s="132" t="s">
        <v>20</v>
      </c>
      <c r="J10796" s="133">
        <v>5.9</v>
      </c>
      <c r="K10796" s="133">
        <v>2.4</v>
      </c>
      <c r="L10796" s="133">
        <v>0.5</v>
      </c>
      <c r="M10796" s="134" t="str">
        <f t="shared" si="168"/>
        <v>P</v>
      </c>
      <c r="N10796" s="171" t="s">
        <v>10682</v>
      </c>
      <c r="O10796" s="146" t="s">
        <v>1500</v>
      </c>
      <c r="P10796" s="146" t="s">
        <v>9418</v>
      </c>
      <c r="Q10796" s="147" t="s">
        <v>10519</v>
      </c>
      <c r="R10796" s="187">
        <v>12.9</v>
      </c>
    </row>
    <row r="10797" spans="1:18" x14ac:dyDescent="0.25">
      <c r="A10797" s="135">
        <v>1096316</v>
      </c>
      <c r="B10797" s="148" t="s">
        <v>9253</v>
      </c>
      <c r="C10797" s="135">
        <v>12</v>
      </c>
      <c r="D10797" s="135" t="s">
        <v>20</v>
      </c>
      <c r="E10797" s="188" t="s">
        <v>20</v>
      </c>
      <c r="F10797" s="135" t="s">
        <v>20</v>
      </c>
      <c r="G10797" s="135" t="s">
        <v>20</v>
      </c>
      <c r="H10797" s="135" t="s">
        <v>20</v>
      </c>
      <c r="I10797" s="135" t="s">
        <v>20</v>
      </c>
      <c r="J10797" s="136">
        <v>1.9</v>
      </c>
      <c r="K10797" s="136">
        <v>1.9</v>
      </c>
      <c r="L10797" s="136">
        <v>0.09</v>
      </c>
      <c r="M10797" s="137" t="str">
        <f t="shared" si="168"/>
        <v>P</v>
      </c>
      <c r="N10797" s="174" t="s">
        <v>10682</v>
      </c>
      <c r="O10797" s="149" t="s">
        <v>3101</v>
      </c>
      <c r="P10797" s="149" t="s">
        <v>9489</v>
      </c>
      <c r="Q10797" s="150" t="s">
        <v>10519</v>
      </c>
      <c r="R10797" s="189">
        <v>2.6865671641791042</v>
      </c>
    </row>
    <row r="10798" spans="1:18" x14ac:dyDescent="0.25">
      <c r="A10798" s="132">
        <v>1096317</v>
      </c>
      <c r="B10798" s="145" t="s">
        <v>9254</v>
      </c>
      <c r="C10798" s="132">
        <v>6</v>
      </c>
      <c r="D10798" s="132">
        <v>1350</v>
      </c>
      <c r="E10798" s="186">
        <v>45</v>
      </c>
      <c r="F10798" s="132" t="s">
        <v>20</v>
      </c>
      <c r="G10798" s="132" t="s">
        <v>20</v>
      </c>
      <c r="H10798" s="132" t="s">
        <v>20</v>
      </c>
      <c r="I10798" s="132" t="s">
        <v>20</v>
      </c>
      <c r="J10798" s="133">
        <v>0.9</v>
      </c>
      <c r="K10798" s="133">
        <v>1.1499999999999999</v>
      </c>
      <c r="L10798" s="133">
        <v>0.56999999999999995</v>
      </c>
      <c r="M10798" s="134" t="str">
        <f t="shared" si="168"/>
        <v>P</v>
      </c>
      <c r="N10798" s="171" t="s">
        <v>10682</v>
      </c>
      <c r="O10798" s="146" t="s">
        <v>1500</v>
      </c>
      <c r="P10798" s="146" t="s">
        <v>9456</v>
      </c>
      <c r="Q10798" s="147" t="s">
        <v>10519</v>
      </c>
      <c r="R10798" s="187">
        <v>2.16</v>
      </c>
    </row>
    <row r="10799" spans="1:18" x14ac:dyDescent="0.25">
      <c r="A10799" s="135">
        <v>1096318</v>
      </c>
      <c r="B10799" s="148" t="s">
        <v>9255</v>
      </c>
      <c r="C10799" s="135">
        <v>30</v>
      </c>
      <c r="D10799" s="135">
        <v>96</v>
      </c>
      <c r="E10799" s="188">
        <v>8</v>
      </c>
      <c r="F10799" s="135" t="s">
        <v>20</v>
      </c>
      <c r="G10799" s="135" t="s">
        <v>20</v>
      </c>
      <c r="H10799" s="135" t="s">
        <v>20</v>
      </c>
      <c r="I10799" s="135" t="s">
        <v>20</v>
      </c>
      <c r="J10799" s="136">
        <v>4.5</v>
      </c>
      <c r="K10799" s="136">
        <v>2.8</v>
      </c>
      <c r="L10799" s="136">
        <v>0.9</v>
      </c>
      <c r="M10799" s="137" t="str">
        <f t="shared" si="168"/>
        <v>P</v>
      </c>
      <c r="N10799" s="174" t="s">
        <v>10682</v>
      </c>
      <c r="O10799" s="149" t="s">
        <v>1500</v>
      </c>
      <c r="P10799" s="149" t="s">
        <v>9418</v>
      </c>
      <c r="Q10799" s="150" t="s">
        <v>10519</v>
      </c>
      <c r="R10799" s="189">
        <v>16.200000000000003</v>
      </c>
    </row>
    <row r="10800" spans="1:18" x14ac:dyDescent="0.25">
      <c r="A10800" s="132">
        <v>1096319</v>
      </c>
      <c r="B10800" s="145" t="s">
        <v>9256</v>
      </c>
      <c r="C10800" s="132">
        <v>50</v>
      </c>
      <c r="D10800" s="132" t="s">
        <v>20</v>
      </c>
      <c r="E10800" s="186" t="s">
        <v>20</v>
      </c>
      <c r="F10800" s="132" t="s">
        <v>20</v>
      </c>
      <c r="G10800" s="132" t="s">
        <v>20</v>
      </c>
      <c r="H10800" s="132" t="s">
        <v>20</v>
      </c>
      <c r="I10800" s="132" t="s">
        <v>20</v>
      </c>
      <c r="J10800" s="133">
        <v>4.8</v>
      </c>
      <c r="K10800" s="133">
        <v>1.9</v>
      </c>
      <c r="L10800" s="133">
        <v>0.21</v>
      </c>
      <c r="M10800" s="134" t="str">
        <f t="shared" si="168"/>
        <v>P</v>
      </c>
      <c r="N10800" s="171" t="s">
        <v>10681</v>
      </c>
      <c r="O10800" s="146" t="s">
        <v>1500</v>
      </c>
      <c r="P10800" s="146" t="s">
        <v>9418</v>
      </c>
      <c r="Q10800" s="147" t="s">
        <v>10519</v>
      </c>
      <c r="R10800" s="187">
        <v>25</v>
      </c>
    </row>
    <row r="10801" spans="1:18" x14ac:dyDescent="0.25">
      <c r="A10801" s="135">
        <v>1096321</v>
      </c>
      <c r="B10801" s="148" t="s">
        <v>9257</v>
      </c>
      <c r="C10801" s="135">
        <v>6</v>
      </c>
      <c r="D10801" s="135">
        <v>2700</v>
      </c>
      <c r="E10801" s="188">
        <v>108</v>
      </c>
      <c r="F10801" s="135">
        <v>3240</v>
      </c>
      <c r="G10801" s="135" t="s">
        <v>20</v>
      </c>
      <c r="H10801" s="135" t="s">
        <v>20</v>
      </c>
      <c r="I10801" s="135" t="s">
        <v>20</v>
      </c>
      <c r="J10801" s="136">
        <v>1.6</v>
      </c>
      <c r="K10801" s="136">
        <v>1.1000000000000001</v>
      </c>
      <c r="L10801" s="136">
        <v>0.3</v>
      </c>
      <c r="M10801" s="137" t="str">
        <f t="shared" si="168"/>
        <v>P</v>
      </c>
      <c r="N10801" s="174" t="s">
        <v>10682</v>
      </c>
      <c r="O10801" s="149" t="s">
        <v>1497</v>
      </c>
      <c r="P10801" s="149" t="s">
        <v>9415</v>
      </c>
      <c r="Q10801" s="150" t="s">
        <v>10519</v>
      </c>
      <c r="R10801" s="189">
        <v>1.62</v>
      </c>
    </row>
    <row r="10802" spans="1:18" x14ac:dyDescent="0.25">
      <c r="A10802" s="132">
        <v>1096323</v>
      </c>
      <c r="B10802" s="145" t="s">
        <v>10092</v>
      </c>
      <c r="C10802" s="132">
        <v>6</v>
      </c>
      <c r="D10802" s="132">
        <v>78</v>
      </c>
      <c r="E10802" s="186" t="s">
        <v>21</v>
      </c>
      <c r="F10802" s="132">
        <v>117</v>
      </c>
      <c r="G10802" s="132" t="s">
        <v>20</v>
      </c>
      <c r="H10802" s="132" t="s">
        <v>20</v>
      </c>
      <c r="I10802" s="132" t="s">
        <v>20</v>
      </c>
      <c r="J10802" s="133">
        <v>3.46</v>
      </c>
      <c r="K10802" s="133">
        <v>2.46</v>
      </c>
      <c r="L10802" s="133">
        <v>1.55</v>
      </c>
      <c r="M10802" s="134" t="str">
        <f t="shared" si="168"/>
        <v>P</v>
      </c>
      <c r="N10802" s="173" t="s">
        <v>10681</v>
      </c>
      <c r="O10802" s="146" t="s">
        <v>1578</v>
      </c>
      <c r="P10802" s="146" t="s">
        <v>9502</v>
      </c>
      <c r="Q10802" s="147" t="s">
        <v>10519</v>
      </c>
      <c r="R10802" s="187">
        <v>18.72</v>
      </c>
    </row>
    <row r="10803" spans="1:18" x14ac:dyDescent="0.25">
      <c r="A10803" s="135">
        <v>1096324</v>
      </c>
      <c r="B10803" s="148" t="s">
        <v>9258</v>
      </c>
      <c r="C10803" s="135">
        <v>90</v>
      </c>
      <c r="D10803" s="135" t="s">
        <v>20</v>
      </c>
      <c r="E10803" s="188" t="s">
        <v>20</v>
      </c>
      <c r="F10803" s="135" t="s">
        <v>20</v>
      </c>
      <c r="G10803" s="135" t="s">
        <v>20</v>
      </c>
      <c r="H10803" s="135" t="s">
        <v>20</v>
      </c>
      <c r="I10803" s="135" t="s">
        <v>20</v>
      </c>
      <c r="J10803" s="136">
        <v>1.8</v>
      </c>
      <c r="K10803" s="136">
        <v>1.6</v>
      </c>
      <c r="L10803" s="136">
        <v>0.6</v>
      </c>
      <c r="M10803" s="137" t="str">
        <f t="shared" si="168"/>
        <v>P</v>
      </c>
      <c r="N10803" s="174" t="s">
        <v>10682</v>
      </c>
      <c r="O10803" s="149" t="s">
        <v>1506</v>
      </c>
      <c r="P10803" s="149" t="s">
        <v>9444</v>
      </c>
      <c r="Q10803" s="150" t="s">
        <v>10519</v>
      </c>
      <c r="R10803" s="189">
        <v>50.399999999999991</v>
      </c>
    </row>
    <row r="10804" spans="1:18" x14ac:dyDescent="0.25">
      <c r="A10804" s="132">
        <v>1096330</v>
      </c>
      <c r="B10804" s="145" t="s">
        <v>242</v>
      </c>
      <c r="C10804" s="132">
        <v>6</v>
      </c>
      <c r="D10804" s="132">
        <v>864</v>
      </c>
      <c r="E10804" s="186">
        <v>4</v>
      </c>
      <c r="F10804" s="132">
        <v>1296</v>
      </c>
      <c r="G10804" s="132" t="s">
        <v>20</v>
      </c>
      <c r="H10804" s="132" t="s">
        <v>20</v>
      </c>
      <c r="I10804" s="132" t="s">
        <v>20</v>
      </c>
      <c r="J10804" s="133">
        <v>1.82</v>
      </c>
      <c r="K10804" s="133">
        <v>1.18</v>
      </c>
      <c r="L10804" s="133">
        <v>0.39</v>
      </c>
      <c r="M10804" s="134" t="str">
        <f t="shared" si="168"/>
        <v>P</v>
      </c>
      <c r="N10804" s="173" t="s">
        <v>10681</v>
      </c>
      <c r="O10804" s="146" t="s">
        <v>1581</v>
      </c>
      <c r="P10804" s="146" t="s">
        <v>10581</v>
      </c>
      <c r="Q10804" s="147" t="s">
        <v>10519</v>
      </c>
      <c r="R10804" s="187">
        <v>2.46</v>
      </c>
    </row>
    <row r="10805" spans="1:18" x14ac:dyDescent="0.25">
      <c r="A10805" s="135">
        <v>1096331</v>
      </c>
      <c r="B10805" s="148" t="s">
        <v>7770</v>
      </c>
      <c r="C10805" s="135">
        <v>50</v>
      </c>
      <c r="D10805" s="135">
        <v>1800</v>
      </c>
      <c r="E10805" s="188" t="s">
        <v>20</v>
      </c>
      <c r="F10805" s="135" t="s">
        <v>20</v>
      </c>
      <c r="G10805" s="135" t="s">
        <v>20</v>
      </c>
      <c r="H10805" s="135" t="s">
        <v>20</v>
      </c>
      <c r="I10805" s="135" t="s">
        <v>20</v>
      </c>
      <c r="J10805" s="136">
        <v>1.89</v>
      </c>
      <c r="K10805" s="136">
        <v>0.66</v>
      </c>
      <c r="L10805" s="136">
        <v>0.23</v>
      </c>
      <c r="M10805" s="137" t="str">
        <f t="shared" si="168"/>
        <v>P</v>
      </c>
      <c r="N10805" s="174" t="s">
        <v>10681</v>
      </c>
      <c r="O10805" s="149" t="s">
        <v>1578</v>
      </c>
      <c r="P10805" s="149" t="s">
        <v>10582</v>
      </c>
      <c r="Q10805" s="150" t="s">
        <v>10519</v>
      </c>
      <c r="R10805" s="189">
        <v>3</v>
      </c>
    </row>
    <row r="10806" spans="1:18" x14ac:dyDescent="0.25">
      <c r="A10806" s="132">
        <v>1096332</v>
      </c>
      <c r="B10806" s="145" t="s">
        <v>6269</v>
      </c>
      <c r="C10806" s="132">
        <v>48</v>
      </c>
      <c r="D10806" s="132" t="s">
        <v>20</v>
      </c>
      <c r="E10806" s="186" t="s">
        <v>20</v>
      </c>
      <c r="F10806" s="132" t="s">
        <v>20</v>
      </c>
      <c r="G10806" s="132" t="s">
        <v>20</v>
      </c>
      <c r="H10806" s="132" t="s">
        <v>20</v>
      </c>
      <c r="I10806" s="132" t="s">
        <v>20</v>
      </c>
      <c r="J10806" s="133">
        <v>1.31</v>
      </c>
      <c r="K10806" s="133">
        <v>0.99</v>
      </c>
      <c r="L10806" s="133">
        <v>0.78</v>
      </c>
      <c r="M10806" s="134" t="str">
        <f t="shared" si="168"/>
        <v>P</v>
      </c>
      <c r="N10806" s="173" t="s">
        <v>10681</v>
      </c>
      <c r="O10806" s="146" t="s">
        <v>1555</v>
      </c>
      <c r="P10806" s="146" t="s">
        <v>9429</v>
      </c>
      <c r="Q10806" s="147" t="s">
        <v>10106</v>
      </c>
      <c r="R10806" s="187">
        <v>15.832635983263597</v>
      </c>
    </row>
    <row r="10807" spans="1:18" x14ac:dyDescent="0.25">
      <c r="A10807" s="135">
        <v>1096334</v>
      </c>
      <c r="B10807" s="148" t="s">
        <v>938</v>
      </c>
      <c r="C10807" s="135">
        <v>3</v>
      </c>
      <c r="D10807" s="135" t="s">
        <v>20</v>
      </c>
      <c r="E10807" s="188" t="s">
        <v>20</v>
      </c>
      <c r="F10807" s="135" t="s">
        <v>20</v>
      </c>
      <c r="G10807" s="135" t="s">
        <v>20</v>
      </c>
      <c r="H10807" s="135" t="s">
        <v>20</v>
      </c>
      <c r="I10807" s="135" t="s">
        <v>20</v>
      </c>
      <c r="J10807" s="136">
        <v>1.34</v>
      </c>
      <c r="K10807" s="136">
        <v>0.37</v>
      </c>
      <c r="L10807" s="136">
        <v>0.17</v>
      </c>
      <c r="M10807" s="137" t="str">
        <f t="shared" si="168"/>
        <v>P</v>
      </c>
      <c r="N10807" s="174" t="s">
        <v>10681</v>
      </c>
      <c r="O10807" s="149" t="s">
        <v>1581</v>
      </c>
      <c r="P10807" s="149" t="s">
        <v>9483</v>
      </c>
      <c r="Q10807" s="150" t="s">
        <v>10519</v>
      </c>
      <c r="R10807" s="189">
        <v>1.3363636363636364</v>
      </c>
    </row>
    <row r="10808" spans="1:18" x14ac:dyDescent="0.25">
      <c r="A10808" s="132">
        <v>1096335</v>
      </c>
      <c r="B10808" s="145" t="s">
        <v>1485</v>
      </c>
      <c r="C10808" s="132">
        <v>12</v>
      </c>
      <c r="D10808" s="132">
        <v>420</v>
      </c>
      <c r="E10808" s="186" t="s">
        <v>21</v>
      </c>
      <c r="F10808" s="132">
        <v>700</v>
      </c>
      <c r="G10808" s="132">
        <v>20</v>
      </c>
      <c r="H10808" s="132">
        <v>40</v>
      </c>
      <c r="I10808" s="132">
        <v>2</v>
      </c>
      <c r="J10808" s="133">
        <v>1.6</v>
      </c>
      <c r="K10808" s="133">
        <v>1.22</v>
      </c>
      <c r="L10808" s="133">
        <v>1.02</v>
      </c>
      <c r="M10808" s="134" t="str">
        <f t="shared" si="168"/>
        <v>P</v>
      </c>
      <c r="N10808" s="173" t="s">
        <v>10681</v>
      </c>
      <c r="O10808" s="146" t="s">
        <v>1607</v>
      </c>
      <c r="P10808" s="146" t="s">
        <v>9506</v>
      </c>
      <c r="Q10808" s="147" t="s">
        <v>10519</v>
      </c>
      <c r="R10808" s="187">
        <v>4.8</v>
      </c>
    </row>
    <row r="10809" spans="1:18" x14ac:dyDescent="0.25">
      <c r="A10809" s="135">
        <v>1096337</v>
      </c>
      <c r="B10809" s="148" t="s">
        <v>971</v>
      </c>
      <c r="C10809" s="135">
        <v>3</v>
      </c>
      <c r="D10809" s="135" t="s">
        <v>20</v>
      </c>
      <c r="E10809" s="188">
        <v>80</v>
      </c>
      <c r="F10809" s="135" t="s">
        <v>20</v>
      </c>
      <c r="G10809" s="135" t="s">
        <v>20</v>
      </c>
      <c r="H10809" s="135">
        <v>640</v>
      </c>
      <c r="I10809" s="135">
        <v>1</v>
      </c>
      <c r="J10809" s="136">
        <v>0.79</v>
      </c>
      <c r="K10809" s="136">
        <v>0.61</v>
      </c>
      <c r="L10809" s="136">
        <v>0.27</v>
      </c>
      <c r="M10809" s="137" t="str">
        <f t="shared" si="168"/>
        <v>P</v>
      </c>
      <c r="N10809" s="172" t="s">
        <v>10681</v>
      </c>
      <c r="O10809" s="149" t="s">
        <v>1555</v>
      </c>
      <c r="P10809" s="149" t="s">
        <v>9429</v>
      </c>
      <c r="Q10809" s="150" t="s">
        <v>10519</v>
      </c>
      <c r="R10809" s="189">
        <v>2.61</v>
      </c>
    </row>
    <row r="10810" spans="1:18" x14ac:dyDescent="0.25">
      <c r="A10810" s="132">
        <v>1096338</v>
      </c>
      <c r="B10810" s="145" t="s">
        <v>4842</v>
      </c>
      <c r="C10810" s="132">
        <v>50</v>
      </c>
      <c r="D10810" s="132" t="s">
        <v>20</v>
      </c>
      <c r="E10810" s="186" t="s">
        <v>20</v>
      </c>
      <c r="F10810" s="132" t="s">
        <v>20</v>
      </c>
      <c r="G10810" s="132" t="s">
        <v>20</v>
      </c>
      <c r="H10810" s="132" t="s">
        <v>20</v>
      </c>
      <c r="I10810" s="132" t="s">
        <v>20</v>
      </c>
      <c r="J10810" s="133">
        <v>2</v>
      </c>
      <c r="K10810" s="133">
        <v>1.8</v>
      </c>
      <c r="L10810" s="133">
        <v>0.16</v>
      </c>
      <c r="M10810" s="134" t="str">
        <f t="shared" si="168"/>
        <v>P</v>
      </c>
      <c r="N10810" s="173" t="s">
        <v>10681</v>
      </c>
      <c r="O10810" s="146" t="s">
        <v>1578</v>
      </c>
      <c r="P10810" s="146" t="s">
        <v>10582</v>
      </c>
      <c r="Q10810" s="147" t="s">
        <v>10519</v>
      </c>
      <c r="R10810" s="187">
        <v>3.5000000000000004</v>
      </c>
    </row>
    <row r="10811" spans="1:18" x14ac:dyDescent="0.25">
      <c r="A10811" s="135">
        <v>1096339</v>
      </c>
      <c r="B10811" s="148" t="s">
        <v>1483</v>
      </c>
      <c r="C10811" s="135">
        <v>12</v>
      </c>
      <c r="D10811" s="135">
        <v>420</v>
      </c>
      <c r="E10811" s="188" t="s">
        <v>21</v>
      </c>
      <c r="F10811" s="135">
        <v>700</v>
      </c>
      <c r="G10811" s="135">
        <v>20</v>
      </c>
      <c r="H10811" s="135">
        <v>40</v>
      </c>
      <c r="I10811" s="135">
        <v>2</v>
      </c>
      <c r="J10811" s="136">
        <v>1.6</v>
      </c>
      <c r="K10811" s="136">
        <v>1.22</v>
      </c>
      <c r="L10811" s="136">
        <v>1.02</v>
      </c>
      <c r="M10811" s="137" t="str">
        <f t="shared" si="168"/>
        <v>P</v>
      </c>
      <c r="N10811" s="174" t="s">
        <v>10681</v>
      </c>
      <c r="O10811" s="149" t="s">
        <v>1607</v>
      </c>
      <c r="P10811" s="149" t="s">
        <v>9506</v>
      </c>
      <c r="Q10811" s="150" t="s">
        <v>10519</v>
      </c>
      <c r="R10811" s="189">
        <v>4.709090909090909</v>
      </c>
    </row>
    <row r="10812" spans="1:18" x14ac:dyDescent="0.25">
      <c r="A10812" s="132">
        <v>1096340</v>
      </c>
      <c r="B10812" s="145" t="s">
        <v>322</v>
      </c>
      <c r="C10812" s="132">
        <v>3</v>
      </c>
      <c r="D10812" s="132" t="s">
        <v>20</v>
      </c>
      <c r="E10812" s="186">
        <v>8</v>
      </c>
      <c r="F10812" s="132" t="s">
        <v>20</v>
      </c>
      <c r="G10812" s="132" t="s">
        <v>20</v>
      </c>
      <c r="H10812" s="132">
        <v>192</v>
      </c>
      <c r="I10812" s="132">
        <v>1</v>
      </c>
      <c r="J10812" s="133">
        <v>2.04</v>
      </c>
      <c r="K10812" s="133">
        <v>0.72</v>
      </c>
      <c r="L10812" s="133">
        <v>0.23</v>
      </c>
      <c r="M10812" s="134" t="str">
        <f t="shared" si="168"/>
        <v>P</v>
      </c>
      <c r="N10812" s="173" t="s">
        <v>10682</v>
      </c>
      <c r="O10812" s="146" t="s">
        <v>1500</v>
      </c>
      <c r="P10812" s="146" t="s">
        <v>9456</v>
      </c>
      <c r="Q10812" s="147" t="s">
        <v>10519</v>
      </c>
      <c r="R10812" s="187">
        <v>4.17</v>
      </c>
    </row>
    <row r="10813" spans="1:18" x14ac:dyDescent="0.25">
      <c r="A10813" s="135">
        <v>1096343</v>
      </c>
      <c r="B10813" s="148" t="s">
        <v>1159</v>
      </c>
      <c r="C10813" s="135">
        <v>12</v>
      </c>
      <c r="D10813" s="135">
        <v>440</v>
      </c>
      <c r="E10813" s="188" t="s">
        <v>21</v>
      </c>
      <c r="F10813" s="135" t="s">
        <v>20</v>
      </c>
      <c r="G10813" s="135" t="s">
        <v>20</v>
      </c>
      <c r="H10813" s="135">
        <v>20</v>
      </c>
      <c r="I10813" s="135">
        <v>2</v>
      </c>
      <c r="J10813" s="136">
        <v>1.6</v>
      </c>
      <c r="K10813" s="136">
        <v>1.18</v>
      </c>
      <c r="L10813" s="136">
        <v>0.98</v>
      </c>
      <c r="M10813" s="137" t="str">
        <f t="shared" si="168"/>
        <v>P</v>
      </c>
      <c r="N10813" s="174" t="s">
        <v>10681</v>
      </c>
      <c r="O10813" s="149" t="s">
        <v>1607</v>
      </c>
      <c r="P10813" s="149" t="s">
        <v>9506</v>
      </c>
      <c r="Q10813" s="150" t="s">
        <v>10519</v>
      </c>
      <c r="R10813" s="189">
        <v>5.04</v>
      </c>
    </row>
    <row r="10814" spans="1:18" x14ac:dyDescent="0.25">
      <c r="A10814" s="132">
        <v>1096345</v>
      </c>
      <c r="B10814" s="145" t="s">
        <v>10093</v>
      </c>
      <c r="C10814" s="132">
        <v>3</v>
      </c>
      <c r="D10814" s="132">
        <v>2160</v>
      </c>
      <c r="E10814" s="186">
        <v>60</v>
      </c>
      <c r="F10814" s="132" t="s">
        <v>20</v>
      </c>
      <c r="G10814" s="132" t="s">
        <v>20</v>
      </c>
      <c r="H10814" s="132">
        <v>300</v>
      </c>
      <c r="I10814" s="132">
        <v>1</v>
      </c>
      <c r="J10814" s="133">
        <v>1.47</v>
      </c>
      <c r="K10814" s="133">
        <v>0.91</v>
      </c>
      <c r="L10814" s="133">
        <v>0.26</v>
      </c>
      <c r="M10814" s="134" t="str">
        <f t="shared" si="168"/>
        <v>P</v>
      </c>
      <c r="N10814" s="173" t="s">
        <v>10681</v>
      </c>
      <c r="O10814" s="146" t="s">
        <v>1562</v>
      </c>
      <c r="P10814" s="146" t="s">
        <v>9416</v>
      </c>
      <c r="Q10814" s="147" t="s">
        <v>10519</v>
      </c>
      <c r="R10814" s="187">
        <v>5.76</v>
      </c>
    </row>
    <row r="10815" spans="1:18" x14ac:dyDescent="0.25">
      <c r="A10815" s="135">
        <v>1096347</v>
      </c>
      <c r="B10815" s="148" t="s">
        <v>6244</v>
      </c>
      <c r="C10815" s="135">
        <v>12</v>
      </c>
      <c r="D10815" s="135" t="s">
        <v>20</v>
      </c>
      <c r="E10815" s="188" t="s">
        <v>20</v>
      </c>
      <c r="F10815" s="135" t="s">
        <v>20</v>
      </c>
      <c r="G10815" s="135" t="s">
        <v>20</v>
      </c>
      <c r="H10815" s="135" t="s">
        <v>20</v>
      </c>
      <c r="I10815" s="135" t="s">
        <v>20</v>
      </c>
      <c r="J10815" s="136">
        <v>1.6</v>
      </c>
      <c r="K10815" s="136">
        <v>1.22</v>
      </c>
      <c r="L10815" s="136">
        <v>1.02</v>
      </c>
      <c r="M10815" s="137" t="str">
        <f t="shared" si="168"/>
        <v>P</v>
      </c>
      <c r="N10815" s="174" t="s">
        <v>10681</v>
      </c>
      <c r="O10815" s="149" t="s">
        <v>1607</v>
      </c>
      <c r="P10815" s="149" t="s">
        <v>9506</v>
      </c>
      <c r="Q10815" s="150" t="s">
        <v>10519</v>
      </c>
      <c r="R10815" s="189">
        <v>5.1999999999999993</v>
      </c>
    </row>
    <row r="10816" spans="1:18" x14ac:dyDescent="0.25">
      <c r="A10816" s="132">
        <v>1096348</v>
      </c>
      <c r="B10816" s="145" t="s">
        <v>501</v>
      </c>
      <c r="C10816" s="132">
        <v>6</v>
      </c>
      <c r="D10816" s="132">
        <v>432</v>
      </c>
      <c r="E10816" s="186" t="s">
        <v>20</v>
      </c>
      <c r="F10816" s="132" t="s">
        <v>20</v>
      </c>
      <c r="G10816" s="132" t="s">
        <v>20</v>
      </c>
      <c r="H10816" s="132" t="s">
        <v>20</v>
      </c>
      <c r="I10816" s="132" t="s">
        <v>20</v>
      </c>
      <c r="J10816" s="133">
        <v>1.47</v>
      </c>
      <c r="K10816" s="133">
        <v>0.98</v>
      </c>
      <c r="L10816" s="133">
        <v>1.46</v>
      </c>
      <c r="M10816" s="134" t="str">
        <f t="shared" si="168"/>
        <v>P</v>
      </c>
      <c r="N10816" s="173" t="s">
        <v>10681</v>
      </c>
      <c r="O10816" s="146" t="s">
        <v>1578</v>
      </c>
      <c r="P10816" s="146" t="s">
        <v>10582</v>
      </c>
      <c r="Q10816" s="147" t="s">
        <v>10519</v>
      </c>
      <c r="R10816" s="187">
        <v>5.64</v>
      </c>
    </row>
    <row r="10817" spans="1:18" x14ac:dyDescent="0.25">
      <c r="A10817" s="135">
        <v>1096349</v>
      </c>
      <c r="B10817" s="148" t="s">
        <v>644</v>
      </c>
      <c r="C10817" s="135">
        <v>3</v>
      </c>
      <c r="D10817" s="135">
        <v>1440</v>
      </c>
      <c r="E10817" s="188">
        <v>24</v>
      </c>
      <c r="F10817" s="135">
        <v>2016</v>
      </c>
      <c r="G10817" s="135">
        <v>120</v>
      </c>
      <c r="H10817" s="135">
        <v>168</v>
      </c>
      <c r="I10817" s="135">
        <v>1</v>
      </c>
      <c r="J10817" s="136">
        <v>0.8</v>
      </c>
      <c r="K10817" s="136">
        <v>0.85</v>
      </c>
      <c r="L10817" s="136">
        <v>0.8</v>
      </c>
      <c r="M10817" s="137" t="str">
        <f t="shared" si="168"/>
        <v>P</v>
      </c>
      <c r="N10817" s="174" t="s">
        <v>10681</v>
      </c>
      <c r="O10817" s="149" t="s">
        <v>1555</v>
      </c>
      <c r="P10817" s="149" t="s">
        <v>9429</v>
      </c>
      <c r="Q10817" s="150" t="s">
        <v>10519</v>
      </c>
      <c r="R10817" s="189">
        <v>10.764528126452809</v>
      </c>
    </row>
    <row r="10818" spans="1:18" x14ac:dyDescent="0.25">
      <c r="A10818" s="132">
        <v>1096350</v>
      </c>
      <c r="B10818" s="145" t="s">
        <v>270</v>
      </c>
      <c r="C10818" s="132">
        <v>6</v>
      </c>
      <c r="D10818" s="132" t="s">
        <v>20</v>
      </c>
      <c r="E10818" s="186" t="s">
        <v>20</v>
      </c>
      <c r="F10818" s="132" t="s">
        <v>20</v>
      </c>
      <c r="G10818" s="132" t="s">
        <v>20</v>
      </c>
      <c r="H10818" s="132" t="s">
        <v>20</v>
      </c>
      <c r="I10818" s="132" t="s">
        <v>20</v>
      </c>
      <c r="J10818" s="133">
        <v>2.66</v>
      </c>
      <c r="K10818" s="133">
        <v>1.77</v>
      </c>
      <c r="L10818" s="133">
        <v>0.72</v>
      </c>
      <c r="M10818" s="134" t="str">
        <f t="shared" ref="M10818:M10881" si="169">HYPERLINK(CONCATENATE("T:\Distribution Centre\RDC Department Shared\Cubiscan photos","\",A10818,"-pac.jpg"),"P")</f>
        <v>P</v>
      </c>
      <c r="N10818" s="173" t="s">
        <v>10681</v>
      </c>
      <c r="O10818" s="146" t="s">
        <v>1581</v>
      </c>
      <c r="P10818" s="146" t="s">
        <v>10581</v>
      </c>
      <c r="Q10818" s="147" t="s">
        <v>10519</v>
      </c>
      <c r="R10818" s="187">
        <v>6.545454545454545</v>
      </c>
    </row>
    <row r="10819" spans="1:18" x14ac:dyDescent="0.25">
      <c r="A10819" s="135">
        <v>1096352</v>
      </c>
      <c r="B10819" s="148" t="s">
        <v>1162</v>
      </c>
      <c r="C10819" s="135">
        <v>12</v>
      </c>
      <c r="D10819" s="135" t="s">
        <v>20</v>
      </c>
      <c r="E10819" s="188" t="s">
        <v>20</v>
      </c>
      <c r="F10819" s="135" t="s">
        <v>20</v>
      </c>
      <c r="G10819" s="135" t="s">
        <v>20</v>
      </c>
      <c r="H10819" s="135" t="s">
        <v>20</v>
      </c>
      <c r="I10819" s="135" t="s">
        <v>20</v>
      </c>
      <c r="J10819" s="136">
        <v>1.61</v>
      </c>
      <c r="K10819" s="136">
        <v>1.23</v>
      </c>
      <c r="L10819" s="136">
        <v>1.02</v>
      </c>
      <c r="M10819" s="137" t="str">
        <f t="shared" si="169"/>
        <v>P</v>
      </c>
      <c r="N10819" s="174" t="s">
        <v>10681</v>
      </c>
      <c r="O10819" s="149" t="s">
        <v>1607</v>
      </c>
      <c r="P10819" s="149" t="s">
        <v>9506</v>
      </c>
      <c r="Q10819" s="150" t="s">
        <v>10519</v>
      </c>
      <c r="R10819" s="189">
        <v>5.1999999999999993</v>
      </c>
    </row>
    <row r="10820" spans="1:18" x14ac:dyDescent="0.25">
      <c r="A10820" s="132">
        <v>1096354</v>
      </c>
      <c r="B10820" s="145" t="s">
        <v>819</v>
      </c>
      <c r="C10820" s="132">
        <v>24</v>
      </c>
      <c r="D10820" s="132">
        <v>270</v>
      </c>
      <c r="E10820" s="186" t="s">
        <v>21</v>
      </c>
      <c r="F10820" s="132">
        <v>420</v>
      </c>
      <c r="G10820" s="132" t="s">
        <v>20</v>
      </c>
      <c r="H10820" s="132">
        <v>8</v>
      </c>
      <c r="I10820" s="132">
        <v>2</v>
      </c>
      <c r="J10820" s="133">
        <v>2.3199999999999998</v>
      </c>
      <c r="K10820" s="133">
        <v>1.58</v>
      </c>
      <c r="L10820" s="133">
        <v>1</v>
      </c>
      <c r="M10820" s="134" t="str">
        <f t="shared" si="169"/>
        <v>P</v>
      </c>
      <c r="N10820" s="173" t="s">
        <v>10681</v>
      </c>
      <c r="O10820" s="146" t="s">
        <v>1506</v>
      </c>
      <c r="P10820" s="146" t="s">
        <v>9398</v>
      </c>
      <c r="Q10820" s="147" t="s">
        <v>10106</v>
      </c>
      <c r="R10820" s="187">
        <v>10.32</v>
      </c>
    </row>
    <row r="10821" spans="1:18" x14ac:dyDescent="0.25">
      <c r="A10821" s="135">
        <v>1096355</v>
      </c>
      <c r="B10821" s="148" t="s">
        <v>293</v>
      </c>
      <c r="C10821" s="135">
        <v>3</v>
      </c>
      <c r="D10821" s="135" t="s">
        <v>20</v>
      </c>
      <c r="E10821" s="188">
        <v>30</v>
      </c>
      <c r="F10821" s="135" t="s">
        <v>20</v>
      </c>
      <c r="G10821" s="135" t="s">
        <v>20</v>
      </c>
      <c r="H10821" s="135">
        <v>120</v>
      </c>
      <c r="I10821" s="135">
        <v>1</v>
      </c>
      <c r="J10821" s="136">
        <v>0.76</v>
      </c>
      <c r="K10821" s="136">
        <v>0.76</v>
      </c>
      <c r="L10821" s="136">
        <v>0.68</v>
      </c>
      <c r="M10821" s="137" t="str">
        <f t="shared" si="169"/>
        <v>P</v>
      </c>
      <c r="N10821" s="174" t="s">
        <v>10681</v>
      </c>
      <c r="O10821" s="149" t="s">
        <v>1693</v>
      </c>
      <c r="P10821" s="149" t="s">
        <v>9504</v>
      </c>
      <c r="Q10821" s="150" t="s">
        <v>10519</v>
      </c>
      <c r="R10821" s="189">
        <v>6.5400000000000009</v>
      </c>
    </row>
    <row r="10822" spans="1:18" x14ac:dyDescent="0.25">
      <c r="A10822" s="132">
        <v>1096356</v>
      </c>
      <c r="B10822" s="145" t="s">
        <v>4326</v>
      </c>
      <c r="C10822" s="132">
        <v>6</v>
      </c>
      <c r="D10822" s="132" t="s">
        <v>20</v>
      </c>
      <c r="E10822" s="186" t="s">
        <v>20</v>
      </c>
      <c r="F10822" s="132" t="s">
        <v>20</v>
      </c>
      <c r="G10822" s="132" t="s">
        <v>20</v>
      </c>
      <c r="H10822" s="132" t="s">
        <v>20</v>
      </c>
      <c r="I10822" s="132" t="s">
        <v>20</v>
      </c>
      <c r="J10822" s="133">
        <v>2.67</v>
      </c>
      <c r="K10822" s="133">
        <v>1.78</v>
      </c>
      <c r="L10822" s="133">
        <v>0.72</v>
      </c>
      <c r="M10822" s="134" t="str">
        <f t="shared" si="169"/>
        <v>P</v>
      </c>
      <c r="N10822" s="173" t="s">
        <v>10681</v>
      </c>
      <c r="O10822" s="146" t="s">
        <v>1581</v>
      </c>
      <c r="P10822" s="146" t="s">
        <v>10581</v>
      </c>
      <c r="Q10822" s="147" t="s">
        <v>10519</v>
      </c>
      <c r="R10822" s="187">
        <v>6.036363636363637</v>
      </c>
    </row>
    <row r="10823" spans="1:18" x14ac:dyDescent="0.25">
      <c r="A10823" s="135">
        <v>1096357</v>
      </c>
      <c r="B10823" s="148" t="s">
        <v>1438</v>
      </c>
      <c r="C10823" s="135">
        <v>6</v>
      </c>
      <c r="D10823" s="135">
        <v>216</v>
      </c>
      <c r="E10823" s="188" t="s">
        <v>21</v>
      </c>
      <c r="F10823" s="135">
        <v>324</v>
      </c>
      <c r="G10823" s="135" t="s">
        <v>20</v>
      </c>
      <c r="H10823" s="135" t="s">
        <v>20</v>
      </c>
      <c r="I10823" s="135" t="s">
        <v>20</v>
      </c>
      <c r="J10823" s="136">
        <v>1.86</v>
      </c>
      <c r="K10823" s="136">
        <v>1.27</v>
      </c>
      <c r="L10823" s="136">
        <v>1.58</v>
      </c>
      <c r="M10823" s="137" t="str">
        <f t="shared" si="169"/>
        <v>P</v>
      </c>
      <c r="N10823" s="174" t="s">
        <v>10681</v>
      </c>
      <c r="O10823" s="149" t="s">
        <v>1607</v>
      </c>
      <c r="P10823" s="149" t="s">
        <v>9506</v>
      </c>
      <c r="Q10823" s="150" t="s">
        <v>10519</v>
      </c>
      <c r="R10823" s="189">
        <v>3.42</v>
      </c>
    </row>
    <row r="10824" spans="1:18" x14ac:dyDescent="0.25">
      <c r="A10824" s="132">
        <v>1096358</v>
      </c>
      <c r="B10824" s="145" t="s">
        <v>1439</v>
      </c>
      <c r="C10824" s="132">
        <v>6</v>
      </c>
      <c r="D10824" s="132">
        <v>270</v>
      </c>
      <c r="E10824" s="186" t="s">
        <v>21</v>
      </c>
      <c r="F10824" s="132">
        <v>450</v>
      </c>
      <c r="G10824" s="132" t="s">
        <v>20</v>
      </c>
      <c r="H10824" s="132" t="s">
        <v>20</v>
      </c>
      <c r="I10824" s="132" t="s">
        <v>20</v>
      </c>
      <c r="J10824" s="133">
        <v>2.2999999999999998</v>
      </c>
      <c r="K10824" s="133">
        <v>1.54</v>
      </c>
      <c r="L10824" s="133">
        <v>0.98</v>
      </c>
      <c r="M10824" s="134" t="str">
        <f t="shared" si="169"/>
        <v>P</v>
      </c>
      <c r="N10824" s="173" t="s">
        <v>10681</v>
      </c>
      <c r="O10824" s="146" t="s">
        <v>1578</v>
      </c>
      <c r="P10824" s="146" t="s">
        <v>10579</v>
      </c>
      <c r="Q10824" s="147" t="s">
        <v>10106</v>
      </c>
      <c r="R10824" s="187">
        <v>11.399999999999999</v>
      </c>
    </row>
    <row r="10825" spans="1:18" x14ac:dyDescent="0.25">
      <c r="A10825" s="135">
        <v>1096360</v>
      </c>
      <c r="B10825" s="148" t="s">
        <v>643</v>
      </c>
      <c r="C10825" s="135">
        <v>3</v>
      </c>
      <c r="D10825" s="135">
        <v>1440</v>
      </c>
      <c r="E10825" s="188">
        <v>24</v>
      </c>
      <c r="F10825" s="135">
        <v>2016</v>
      </c>
      <c r="G10825" s="135">
        <v>120</v>
      </c>
      <c r="H10825" s="135">
        <v>168</v>
      </c>
      <c r="I10825" s="135">
        <v>1</v>
      </c>
      <c r="J10825" s="136">
        <v>0.79</v>
      </c>
      <c r="K10825" s="136">
        <v>0.78</v>
      </c>
      <c r="L10825" s="136">
        <v>0.89</v>
      </c>
      <c r="M10825" s="137" t="str">
        <f t="shared" si="169"/>
        <v>P</v>
      </c>
      <c r="N10825" s="174" t="s">
        <v>10681</v>
      </c>
      <c r="O10825" s="149" t="s">
        <v>1555</v>
      </c>
      <c r="P10825" s="149" t="s">
        <v>9429</v>
      </c>
      <c r="Q10825" s="150" t="s">
        <v>10519</v>
      </c>
      <c r="R10825" s="189">
        <v>10.718270571827059</v>
      </c>
    </row>
    <row r="10826" spans="1:18" x14ac:dyDescent="0.25">
      <c r="A10826" s="132">
        <v>1096361</v>
      </c>
      <c r="B10826" s="145" t="s">
        <v>36</v>
      </c>
      <c r="C10826" s="132">
        <v>3</v>
      </c>
      <c r="D10826" s="132">
        <v>2688</v>
      </c>
      <c r="E10826" s="186">
        <v>64</v>
      </c>
      <c r="F10826" s="132">
        <v>5184</v>
      </c>
      <c r="G10826" s="132">
        <v>256</v>
      </c>
      <c r="H10826" s="132">
        <v>320</v>
      </c>
      <c r="I10826" s="132">
        <v>1</v>
      </c>
      <c r="J10826" s="133">
        <v>1.35</v>
      </c>
      <c r="K10826" s="133">
        <v>0.47</v>
      </c>
      <c r="L10826" s="133">
        <v>0.41</v>
      </c>
      <c r="M10826" s="134" t="str">
        <f t="shared" si="169"/>
        <v>P</v>
      </c>
      <c r="N10826" s="173" t="s">
        <v>10681</v>
      </c>
      <c r="O10826" s="146" t="s">
        <v>1562</v>
      </c>
      <c r="P10826" s="146" t="s">
        <v>9416</v>
      </c>
      <c r="Q10826" s="147" t="s">
        <v>10519</v>
      </c>
      <c r="R10826" s="187">
        <v>3.33</v>
      </c>
    </row>
    <row r="10827" spans="1:18" x14ac:dyDescent="0.25">
      <c r="A10827" s="135">
        <v>1096363</v>
      </c>
      <c r="B10827" s="148" t="s">
        <v>1487</v>
      </c>
      <c r="C10827" s="135">
        <v>12</v>
      </c>
      <c r="D10827" s="135">
        <v>440</v>
      </c>
      <c r="E10827" s="188" t="s">
        <v>21</v>
      </c>
      <c r="F10827" s="135">
        <v>700</v>
      </c>
      <c r="G10827" s="135">
        <v>20</v>
      </c>
      <c r="H10827" s="135">
        <v>40</v>
      </c>
      <c r="I10827" s="135">
        <v>2</v>
      </c>
      <c r="J10827" s="136">
        <v>1.6</v>
      </c>
      <c r="K10827" s="136">
        <v>1.19</v>
      </c>
      <c r="L10827" s="136">
        <v>1</v>
      </c>
      <c r="M10827" s="137" t="str">
        <f t="shared" si="169"/>
        <v>P</v>
      </c>
      <c r="N10827" s="174" t="s">
        <v>10681</v>
      </c>
      <c r="O10827" s="149" t="s">
        <v>1607</v>
      </c>
      <c r="P10827" s="149" t="s">
        <v>9506</v>
      </c>
      <c r="Q10827" s="150" t="s">
        <v>10519</v>
      </c>
      <c r="R10827" s="189">
        <v>4.92</v>
      </c>
    </row>
    <row r="10828" spans="1:18" x14ac:dyDescent="0.25">
      <c r="A10828" s="132">
        <v>1096364</v>
      </c>
      <c r="B10828" s="145" t="s">
        <v>1442</v>
      </c>
      <c r="C10828" s="132">
        <v>6</v>
      </c>
      <c r="D10828" s="132">
        <v>312</v>
      </c>
      <c r="E10828" s="186" t="s">
        <v>21</v>
      </c>
      <c r="F10828" s="132">
        <v>468</v>
      </c>
      <c r="G10828" s="132" t="s">
        <v>20</v>
      </c>
      <c r="H10828" s="132" t="s">
        <v>20</v>
      </c>
      <c r="I10828" s="132" t="s">
        <v>20</v>
      </c>
      <c r="J10828" s="133">
        <v>1.68</v>
      </c>
      <c r="K10828" s="133">
        <v>1.18</v>
      </c>
      <c r="L10828" s="133">
        <v>1.56</v>
      </c>
      <c r="M10828" s="134" t="str">
        <f t="shared" si="169"/>
        <v>P</v>
      </c>
      <c r="N10828" s="173" t="s">
        <v>10681</v>
      </c>
      <c r="O10828" s="146" t="s">
        <v>1578</v>
      </c>
      <c r="P10828" s="146" t="s">
        <v>10579</v>
      </c>
      <c r="Q10828" s="147" t="s">
        <v>10106</v>
      </c>
      <c r="R10828" s="187">
        <v>5.34</v>
      </c>
    </row>
    <row r="10829" spans="1:18" x14ac:dyDescent="0.25">
      <c r="A10829" s="135">
        <v>1096365</v>
      </c>
      <c r="B10829" s="148" t="s">
        <v>649</v>
      </c>
      <c r="C10829" s="135">
        <v>3</v>
      </c>
      <c r="D10829" s="135">
        <v>1530</v>
      </c>
      <c r="E10829" s="188">
        <v>30</v>
      </c>
      <c r="F10829" s="135">
        <v>3420</v>
      </c>
      <c r="G10829" s="135">
        <v>270</v>
      </c>
      <c r="H10829" s="135">
        <v>300</v>
      </c>
      <c r="I10829" s="135">
        <v>1</v>
      </c>
      <c r="J10829" s="136">
        <v>1</v>
      </c>
      <c r="K10829" s="136">
        <v>0.36</v>
      </c>
      <c r="L10829" s="136">
        <v>1.08</v>
      </c>
      <c r="M10829" s="137" t="str">
        <f t="shared" si="169"/>
        <v>P</v>
      </c>
      <c r="N10829" s="172" t="s">
        <v>10681</v>
      </c>
      <c r="O10829" s="149" t="s">
        <v>1506</v>
      </c>
      <c r="P10829" s="149" t="s">
        <v>10455</v>
      </c>
      <c r="Q10829" s="150" t="s">
        <v>10519</v>
      </c>
      <c r="R10829" s="189">
        <v>6.0299999999999994</v>
      </c>
    </row>
    <row r="10830" spans="1:18" x14ac:dyDescent="0.25">
      <c r="A10830" s="132">
        <v>1096367</v>
      </c>
      <c r="B10830" s="145" t="s">
        <v>1444</v>
      </c>
      <c r="C10830" s="132">
        <v>6</v>
      </c>
      <c r="D10830" s="132">
        <v>216</v>
      </c>
      <c r="E10830" s="186" t="s">
        <v>20</v>
      </c>
      <c r="F10830" s="132" t="s">
        <v>20</v>
      </c>
      <c r="G10830" s="132" t="s">
        <v>20</v>
      </c>
      <c r="H10830" s="132" t="s">
        <v>20</v>
      </c>
      <c r="I10830" s="132" t="s">
        <v>20</v>
      </c>
      <c r="J10830" s="133">
        <v>1.84</v>
      </c>
      <c r="K10830" s="133">
        <v>1.29</v>
      </c>
      <c r="L10830" s="133">
        <v>1.59</v>
      </c>
      <c r="M10830" s="134" t="str">
        <f t="shared" si="169"/>
        <v>P</v>
      </c>
      <c r="N10830" s="173" t="s">
        <v>10681</v>
      </c>
      <c r="O10830" s="146" t="s">
        <v>1607</v>
      </c>
      <c r="P10830" s="146" t="s">
        <v>9506</v>
      </c>
      <c r="Q10830" s="147" t="s">
        <v>10519</v>
      </c>
      <c r="R10830" s="187">
        <v>3.3600000000000003</v>
      </c>
    </row>
    <row r="10831" spans="1:18" x14ac:dyDescent="0.25">
      <c r="A10831" s="135">
        <v>1096368</v>
      </c>
      <c r="B10831" s="148" t="s">
        <v>1436</v>
      </c>
      <c r="C10831" s="135">
        <v>6</v>
      </c>
      <c r="D10831" s="135">
        <v>312</v>
      </c>
      <c r="E10831" s="188" t="s">
        <v>21</v>
      </c>
      <c r="F10831" s="135">
        <v>520</v>
      </c>
      <c r="G10831" s="135" t="s">
        <v>20</v>
      </c>
      <c r="H10831" s="135" t="s">
        <v>20</v>
      </c>
      <c r="I10831" s="135" t="s">
        <v>20</v>
      </c>
      <c r="J10831" s="136">
        <v>1.69</v>
      </c>
      <c r="K10831" s="136">
        <v>1.19</v>
      </c>
      <c r="L10831" s="136">
        <v>1.54</v>
      </c>
      <c r="M10831" s="137" t="str">
        <f t="shared" si="169"/>
        <v>P</v>
      </c>
      <c r="N10831" s="174" t="s">
        <v>10681</v>
      </c>
      <c r="O10831" s="149" t="s">
        <v>1578</v>
      </c>
      <c r="P10831" s="149" t="s">
        <v>10579</v>
      </c>
      <c r="Q10831" s="150" t="s">
        <v>10106</v>
      </c>
      <c r="R10831" s="189">
        <v>5.9399999999999995</v>
      </c>
    </row>
    <row r="10832" spans="1:18" x14ac:dyDescent="0.25">
      <c r="A10832" s="132">
        <v>1096369</v>
      </c>
      <c r="B10832" s="145" t="s">
        <v>334</v>
      </c>
      <c r="C10832" s="132">
        <v>3</v>
      </c>
      <c r="D10832" s="132">
        <v>2400</v>
      </c>
      <c r="E10832" s="186" t="s">
        <v>20</v>
      </c>
      <c r="F10832" s="132" t="s">
        <v>20</v>
      </c>
      <c r="G10832" s="132" t="s">
        <v>20</v>
      </c>
      <c r="H10832" s="132" t="s">
        <v>20</v>
      </c>
      <c r="I10832" s="132" t="s">
        <v>20</v>
      </c>
      <c r="J10832" s="133">
        <v>1.56</v>
      </c>
      <c r="K10832" s="133">
        <v>0.72</v>
      </c>
      <c r="L10832" s="133">
        <v>0.24</v>
      </c>
      <c r="M10832" s="134" t="str">
        <f t="shared" si="169"/>
        <v>P</v>
      </c>
      <c r="N10832" s="173" t="s">
        <v>10682</v>
      </c>
      <c r="O10832" s="146" t="s">
        <v>1500</v>
      </c>
      <c r="P10832" s="146" t="s">
        <v>9456</v>
      </c>
      <c r="Q10832" s="147" t="s">
        <v>10519</v>
      </c>
      <c r="R10832" s="187">
        <v>4.26</v>
      </c>
    </row>
    <row r="10833" spans="1:18" x14ac:dyDescent="0.25">
      <c r="A10833" s="135">
        <v>1096370</v>
      </c>
      <c r="B10833" s="148" t="s">
        <v>974</v>
      </c>
      <c r="C10833" s="135">
        <v>3</v>
      </c>
      <c r="D10833" s="135" t="s">
        <v>20</v>
      </c>
      <c r="E10833" s="188" t="s">
        <v>20</v>
      </c>
      <c r="F10833" s="135" t="s">
        <v>20</v>
      </c>
      <c r="G10833" s="135" t="s">
        <v>20</v>
      </c>
      <c r="H10833" s="135" t="s">
        <v>20</v>
      </c>
      <c r="I10833" s="135" t="s">
        <v>20</v>
      </c>
      <c r="J10833" s="136">
        <v>0.81</v>
      </c>
      <c r="K10833" s="136">
        <v>0.6</v>
      </c>
      <c r="L10833" s="136">
        <v>0.26</v>
      </c>
      <c r="M10833" s="137" t="str">
        <f t="shared" si="169"/>
        <v>P</v>
      </c>
      <c r="N10833" s="172" t="s">
        <v>10681</v>
      </c>
      <c r="O10833" s="149" t="s">
        <v>1555</v>
      </c>
      <c r="P10833" s="149" t="s">
        <v>9429</v>
      </c>
      <c r="Q10833" s="150" t="s">
        <v>10519</v>
      </c>
      <c r="R10833" s="189">
        <v>2.7600000000000002</v>
      </c>
    </row>
    <row r="10834" spans="1:18" x14ac:dyDescent="0.25">
      <c r="A10834" s="132">
        <v>1096371</v>
      </c>
      <c r="B10834" s="145" t="s">
        <v>1039</v>
      </c>
      <c r="C10834" s="132">
        <v>6</v>
      </c>
      <c r="D10834" s="132" t="s">
        <v>20</v>
      </c>
      <c r="E10834" s="186">
        <v>120</v>
      </c>
      <c r="F10834" s="132" t="s">
        <v>20</v>
      </c>
      <c r="G10834" s="132" t="s">
        <v>20</v>
      </c>
      <c r="H10834" s="132">
        <v>480</v>
      </c>
      <c r="I10834" s="132">
        <v>1</v>
      </c>
      <c r="J10834" s="133">
        <v>0.76</v>
      </c>
      <c r="K10834" s="133">
        <v>0.54</v>
      </c>
      <c r="L10834" s="133">
        <v>0.53</v>
      </c>
      <c r="M10834" s="134" t="str">
        <f t="shared" si="169"/>
        <v>P</v>
      </c>
      <c r="N10834" s="173" t="s">
        <v>10681</v>
      </c>
      <c r="O10834" s="146" t="s">
        <v>1578</v>
      </c>
      <c r="P10834" s="146" t="s">
        <v>9510</v>
      </c>
      <c r="Q10834" s="147" t="s">
        <v>10519</v>
      </c>
      <c r="R10834" s="187">
        <v>2.46</v>
      </c>
    </row>
    <row r="10835" spans="1:18" x14ac:dyDescent="0.25">
      <c r="A10835" s="135">
        <v>1096372</v>
      </c>
      <c r="B10835" s="148" t="s">
        <v>1445</v>
      </c>
      <c r="C10835" s="135">
        <v>6</v>
      </c>
      <c r="D10835" s="135">
        <v>145</v>
      </c>
      <c r="E10835" s="188" t="s">
        <v>20</v>
      </c>
      <c r="F10835" s="135" t="s">
        <v>20</v>
      </c>
      <c r="G10835" s="135" t="s">
        <v>20</v>
      </c>
      <c r="H10835" s="135" t="s">
        <v>20</v>
      </c>
      <c r="I10835" s="135" t="s">
        <v>20</v>
      </c>
      <c r="J10835" s="136">
        <v>2.1</v>
      </c>
      <c r="K10835" s="136">
        <v>1.44</v>
      </c>
      <c r="L10835" s="136">
        <v>1.8</v>
      </c>
      <c r="M10835" s="137" t="str">
        <f t="shared" si="169"/>
        <v>P</v>
      </c>
      <c r="N10835" s="174" t="s">
        <v>10681</v>
      </c>
      <c r="O10835" s="149" t="s">
        <v>1607</v>
      </c>
      <c r="P10835" s="149" t="s">
        <v>9506</v>
      </c>
      <c r="Q10835" s="150" t="s">
        <v>10519</v>
      </c>
      <c r="R10835" s="189">
        <v>4.62</v>
      </c>
    </row>
    <row r="10836" spans="1:18" x14ac:dyDescent="0.25">
      <c r="A10836" s="132">
        <v>1096374</v>
      </c>
      <c r="B10836" s="145" t="s">
        <v>312</v>
      </c>
      <c r="C10836" s="132">
        <v>3</v>
      </c>
      <c r="D10836" s="132">
        <v>1584</v>
      </c>
      <c r="E10836" s="186" t="s">
        <v>20</v>
      </c>
      <c r="F10836" s="132" t="s">
        <v>20</v>
      </c>
      <c r="G10836" s="132" t="s">
        <v>20</v>
      </c>
      <c r="H10836" s="132" t="s">
        <v>20</v>
      </c>
      <c r="I10836" s="132" t="s">
        <v>20</v>
      </c>
      <c r="J10836" s="133">
        <v>1.71</v>
      </c>
      <c r="K10836" s="133">
        <v>0.8</v>
      </c>
      <c r="L10836" s="133">
        <v>0.36</v>
      </c>
      <c r="M10836" s="134" t="str">
        <f t="shared" si="169"/>
        <v>P</v>
      </c>
      <c r="N10836" s="173" t="s">
        <v>10682</v>
      </c>
      <c r="O10836" s="146" t="s">
        <v>1500</v>
      </c>
      <c r="P10836" s="146" t="s">
        <v>9456</v>
      </c>
      <c r="Q10836" s="147" t="s">
        <v>10519</v>
      </c>
      <c r="R10836" s="187">
        <v>1.35</v>
      </c>
    </row>
    <row r="10837" spans="1:18" x14ac:dyDescent="0.25">
      <c r="A10837" s="135">
        <v>1096375</v>
      </c>
      <c r="B10837" s="148" t="s">
        <v>657</v>
      </c>
      <c r="C10837" s="135">
        <v>3</v>
      </c>
      <c r="D10837" s="135">
        <v>1530</v>
      </c>
      <c r="E10837" s="188">
        <v>30</v>
      </c>
      <c r="F10837" s="135">
        <v>3420</v>
      </c>
      <c r="G10837" s="135">
        <v>270</v>
      </c>
      <c r="H10837" s="135">
        <v>300</v>
      </c>
      <c r="I10837" s="135">
        <v>1</v>
      </c>
      <c r="J10837" s="136">
        <v>1.01</v>
      </c>
      <c r="K10837" s="136">
        <v>0.37</v>
      </c>
      <c r="L10837" s="136">
        <v>1.1100000000000001</v>
      </c>
      <c r="M10837" s="137" t="str">
        <f t="shared" si="169"/>
        <v>P</v>
      </c>
      <c r="N10837" s="174" t="s">
        <v>10681</v>
      </c>
      <c r="O10837" s="149" t="s">
        <v>1506</v>
      </c>
      <c r="P10837" s="149" t="s">
        <v>10455</v>
      </c>
      <c r="Q10837" s="150" t="s">
        <v>10519</v>
      </c>
      <c r="R10837" s="189">
        <v>6.4499999999999993</v>
      </c>
    </row>
    <row r="10838" spans="1:18" x14ac:dyDescent="0.25">
      <c r="A10838" s="132">
        <v>1096377</v>
      </c>
      <c r="B10838" s="145" t="s">
        <v>1486</v>
      </c>
      <c r="C10838" s="132">
        <v>12</v>
      </c>
      <c r="D10838" s="132">
        <v>440</v>
      </c>
      <c r="E10838" s="186" t="s">
        <v>21</v>
      </c>
      <c r="F10838" s="132" t="s">
        <v>20</v>
      </c>
      <c r="G10838" s="132" t="s">
        <v>20</v>
      </c>
      <c r="H10838" s="132">
        <v>50</v>
      </c>
      <c r="I10838" s="132">
        <v>1</v>
      </c>
      <c r="J10838" s="133">
        <v>1.6</v>
      </c>
      <c r="K10838" s="133">
        <v>1.22</v>
      </c>
      <c r="L10838" s="133">
        <v>1.02</v>
      </c>
      <c r="M10838" s="134" t="str">
        <f t="shared" si="169"/>
        <v>P</v>
      </c>
      <c r="N10838" s="173" t="s">
        <v>10681</v>
      </c>
      <c r="O10838" s="146" t="s">
        <v>1607</v>
      </c>
      <c r="P10838" s="146" t="s">
        <v>9506</v>
      </c>
      <c r="Q10838" s="147" t="s">
        <v>10519</v>
      </c>
      <c r="R10838" s="187">
        <v>5.28</v>
      </c>
    </row>
    <row r="10839" spans="1:18" x14ac:dyDescent="0.25">
      <c r="A10839" s="135">
        <v>1096381</v>
      </c>
      <c r="B10839" s="148" t="s">
        <v>9259</v>
      </c>
      <c r="C10839" s="135">
        <v>3</v>
      </c>
      <c r="D10839" s="135" t="s">
        <v>20</v>
      </c>
      <c r="E10839" s="188">
        <v>72</v>
      </c>
      <c r="F10839" s="135">
        <v>9792</v>
      </c>
      <c r="G10839" s="135" t="s">
        <v>20</v>
      </c>
      <c r="H10839" s="135" t="s">
        <v>20</v>
      </c>
      <c r="I10839" s="135" t="s">
        <v>20</v>
      </c>
      <c r="J10839" s="136">
        <v>0.75</v>
      </c>
      <c r="K10839" s="136">
        <v>0.7</v>
      </c>
      <c r="L10839" s="136">
        <v>0.27</v>
      </c>
      <c r="M10839" s="137" t="str">
        <f t="shared" si="169"/>
        <v>P</v>
      </c>
      <c r="N10839" s="174" t="s">
        <v>10681</v>
      </c>
      <c r="O10839" s="149" t="s">
        <v>1555</v>
      </c>
      <c r="P10839" s="149" t="s">
        <v>9429</v>
      </c>
      <c r="Q10839" s="150" t="s">
        <v>10519</v>
      </c>
      <c r="R10839" s="189">
        <v>2.8499999999999996</v>
      </c>
    </row>
    <row r="10840" spans="1:18" x14ac:dyDescent="0.25">
      <c r="A10840" s="132">
        <v>1096382</v>
      </c>
      <c r="B10840" s="145" t="s">
        <v>881</v>
      </c>
      <c r="C10840" s="132">
        <v>3</v>
      </c>
      <c r="D10840" s="132">
        <v>1216</v>
      </c>
      <c r="E10840" s="186">
        <v>64</v>
      </c>
      <c r="F10840" s="132" t="s">
        <v>20</v>
      </c>
      <c r="G10840" s="132" t="s">
        <v>20</v>
      </c>
      <c r="H10840" s="132">
        <v>256</v>
      </c>
      <c r="I10840" s="132">
        <v>1</v>
      </c>
      <c r="J10840" s="133">
        <v>1.29</v>
      </c>
      <c r="K10840" s="133">
        <v>0.45</v>
      </c>
      <c r="L10840" s="133">
        <v>0.41</v>
      </c>
      <c r="M10840" s="134" t="str">
        <f t="shared" si="169"/>
        <v>P</v>
      </c>
      <c r="N10840" s="173" t="s">
        <v>10681</v>
      </c>
      <c r="O10840" s="146" t="s">
        <v>1555</v>
      </c>
      <c r="P10840" s="146" t="s">
        <v>9429</v>
      </c>
      <c r="Q10840" s="147" t="s">
        <v>10519</v>
      </c>
      <c r="R10840" s="187">
        <v>5.07</v>
      </c>
    </row>
    <row r="10841" spans="1:18" x14ac:dyDescent="0.25">
      <c r="A10841" s="135">
        <v>1096385</v>
      </c>
      <c r="B10841" s="148" t="s">
        <v>1488</v>
      </c>
      <c r="C10841" s="135">
        <v>6</v>
      </c>
      <c r="D10841" s="135">
        <v>408</v>
      </c>
      <c r="E10841" s="188" t="s">
        <v>20</v>
      </c>
      <c r="F10841" s="135" t="s">
        <v>20</v>
      </c>
      <c r="G10841" s="135" t="s">
        <v>20</v>
      </c>
      <c r="H10841" s="135" t="s">
        <v>20</v>
      </c>
      <c r="I10841" s="135" t="s">
        <v>20</v>
      </c>
      <c r="J10841" s="136">
        <v>1.3</v>
      </c>
      <c r="K10841" s="136">
        <v>0.78</v>
      </c>
      <c r="L10841" s="136">
        <v>1.6</v>
      </c>
      <c r="M10841" s="137" t="str">
        <f t="shared" si="169"/>
        <v>P</v>
      </c>
      <c r="N10841" s="174" t="s">
        <v>10681</v>
      </c>
      <c r="O10841" s="149" t="s">
        <v>1578</v>
      </c>
      <c r="P10841" s="149" t="s">
        <v>10583</v>
      </c>
      <c r="Q10841" s="150" t="s">
        <v>10106</v>
      </c>
      <c r="R10841" s="189">
        <v>13.200000000000001</v>
      </c>
    </row>
    <row r="10842" spans="1:18" x14ac:dyDescent="0.25">
      <c r="A10842" s="132">
        <v>1096386</v>
      </c>
      <c r="B10842" s="145" t="s">
        <v>647</v>
      </c>
      <c r="C10842" s="132">
        <v>3</v>
      </c>
      <c r="D10842" s="132">
        <v>1530</v>
      </c>
      <c r="E10842" s="186">
        <v>30</v>
      </c>
      <c r="F10842" s="132">
        <v>3420</v>
      </c>
      <c r="G10842" s="132">
        <v>270</v>
      </c>
      <c r="H10842" s="132">
        <v>300</v>
      </c>
      <c r="I10842" s="132">
        <v>1</v>
      </c>
      <c r="J10842" s="133">
        <v>1.02</v>
      </c>
      <c r="K10842" s="133">
        <v>0.38</v>
      </c>
      <c r="L10842" s="133">
        <v>1.06</v>
      </c>
      <c r="M10842" s="134" t="str">
        <f t="shared" si="169"/>
        <v>P</v>
      </c>
      <c r="N10842" s="173" t="s">
        <v>10681</v>
      </c>
      <c r="O10842" s="146" t="s">
        <v>1506</v>
      </c>
      <c r="P10842" s="146" t="s">
        <v>10455</v>
      </c>
      <c r="Q10842" s="147" t="s">
        <v>10519</v>
      </c>
      <c r="R10842" s="187">
        <v>6.39</v>
      </c>
    </row>
    <row r="10843" spans="1:18" x14ac:dyDescent="0.25">
      <c r="A10843" s="135">
        <v>1096388</v>
      </c>
      <c r="B10843" s="148" t="s">
        <v>648</v>
      </c>
      <c r="C10843" s="135">
        <v>3</v>
      </c>
      <c r="D10843" s="135">
        <v>1530</v>
      </c>
      <c r="E10843" s="188">
        <v>30</v>
      </c>
      <c r="F10843" s="135">
        <v>3420</v>
      </c>
      <c r="G10843" s="135">
        <v>270</v>
      </c>
      <c r="H10843" s="135">
        <v>300</v>
      </c>
      <c r="I10843" s="135">
        <v>1</v>
      </c>
      <c r="J10843" s="136">
        <v>1.02</v>
      </c>
      <c r="K10843" s="136">
        <v>1.0900000000000001</v>
      </c>
      <c r="L10843" s="136">
        <v>0.38</v>
      </c>
      <c r="M10843" s="137" t="str">
        <f t="shared" si="169"/>
        <v>P</v>
      </c>
      <c r="N10843" s="172" t="s">
        <v>10681</v>
      </c>
      <c r="O10843" s="149" t="s">
        <v>1506</v>
      </c>
      <c r="P10843" s="149" t="s">
        <v>10455</v>
      </c>
      <c r="Q10843" s="150" t="s">
        <v>10519</v>
      </c>
      <c r="R10843" s="189">
        <v>6.0299999999999994</v>
      </c>
    </row>
    <row r="10844" spans="1:18" x14ac:dyDescent="0.25">
      <c r="A10844" s="132">
        <v>1096389</v>
      </c>
      <c r="B10844" s="145" t="s">
        <v>6264</v>
      </c>
      <c r="C10844" s="132">
        <v>50</v>
      </c>
      <c r="D10844" s="132" t="s">
        <v>20</v>
      </c>
      <c r="E10844" s="186" t="s">
        <v>20</v>
      </c>
      <c r="F10844" s="132" t="s">
        <v>20</v>
      </c>
      <c r="G10844" s="132" t="s">
        <v>20</v>
      </c>
      <c r="H10844" s="132" t="s">
        <v>20</v>
      </c>
      <c r="I10844" s="132" t="s">
        <v>20</v>
      </c>
      <c r="J10844" s="133">
        <v>1.53</v>
      </c>
      <c r="K10844" s="133">
        <v>0.65</v>
      </c>
      <c r="L10844" s="133">
        <v>0.3</v>
      </c>
      <c r="M10844" s="134" t="str">
        <f t="shared" si="169"/>
        <v>P</v>
      </c>
      <c r="N10844" s="173" t="s">
        <v>10681</v>
      </c>
      <c r="O10844" s="146" t="s">
        <v>1581</v>
      </c>
      <c r="P10844" s="146" t="s">
        <v>10581</v>
      </c>
      <c r="Q10844" s="147" t="s">
        <v>10519</v>
      </c>
      <c r="R10844" s="187">
        <v>5</v>
      </c>
    </row>
    <row r="10845" spans="1:18" x14ac:dyDescent="0.25">
      <c r="A10845" s="135">
        <v>1096391</v>
      </c>
      <c r="B10845" s="148" t="s">
        <v>204</v>
      </c>
      <c r="C10845" s="135">
        <v>6</v>
      </c>
      <c r="D10845" s="135">
        <v>330</v>
      </c>
      <c r="E10845" s="188" t="s">
        <v>20</v>
      </c>
      <c r="F10845" s="135" t="s">
        <v>20</v>
      </c>
      <c r="G10845" s="135" t="s">
        <v>20</v>
      </c>
      <c r="H10845" s="135" t="s">
        <v>20</v>
      </c>
      <c r="I10845" s="135" t="s">
        <v>20</v>
      </c>
      <c r="J10845" s="136">
        <v>1.61</v>
      </c>
      <c r="K10845" s="136">
        <v>1.05</v>
      </c>
      <c r="L10845" s="136">
        <v>1.8</v>
      </c>
      <c r="M10845" s="137" t="str">
        <f t="shared" si="169"/>
        <v>P</v>
      </c>
      <c r="N10845" s="174" t="s">
        <v>10681</v>
      </c>
      <c r="O10845" s="149" t="s">
        <v>1506</v>
      </c>
      <c r="P10845" s="149" t="s">
        <v>9427</v>
      </c>
      <c r="Q10845" s="150" t="s">
        <v>10519</v>
      </c>
      <c r="R10845" s="189">
        <v>5.76</v>
      </c>
    </row>
    <row r="10846" spans="1:18" x14ac:dyDescent="0.25">
      <c r="A10846" s="132">
        <v>1096392</v>
      </c>
      <c r="B10846" s="145" t="s">
        <v>320</v>
      </c>
      <c r="C10846" s="132">
        <v>3</v>
      </c>
      <c r="D10846" s="132">
        <v>2400</v>
      </c>
      <c r="E10846" s="186">
        <v>12</v>
      </c>
      <c r="F10846" s="132" t="s">
        <v>20</v>
      </c>
      <c r="G10846" s="132" t="s">
        <v>20</v>
      </c>
      <c r="H10846" s="132">
        <v>240</v>
      </c>
      <c r="I10846" s="132">
        <v>1</v>
      </c>
      <c r="J10846" s="133">
        <v>1.7</v>
      </c>
      <c r="K10846" s="133">
        <v>0.65</v>
      </c>
      <c r="L10846" s="133">
        <v>0.24</v>
      </c>
      <c r="M10846" s="134" t="str">
        <f t="shared" si="169"/>
        <v>P</v>
      </c>
      <c r="N10846" s="173" t="s">
        <v>10682</v>
      </c>
      <c r="O10846" s="146" t="s">
        <v>1500</v>
      </c>
      <c r="P10846" s="146" t="s">
        <v>9456</v>
      </c>
      <c r="Q10846" s="147" t="s">
        <v>10519</v>
      </c>
      <c r="R10846" s="187">
        <v>3.7199999999999998</v>
      </c>
    </row>
    <row r="10847" spans="1:18" x14ac:dyDescent="0.25">
      <c r="A10847" s="135">
        <v>1096402</v>
      </c>
      <c r="B10847" s="148" t="s">
        <v>416</v>
      </c>
      <c r="C10847" s="135">
        <v>3</v>
      </c>
      <c r="D10847" s="135">
        <v>720</v>
      </c>
      <c r="E10847" s="188">
        <v>18</v>
      </c>
      <c r="F10847" s="135" t="s">
        <v>20</v>
      </c>
      <c r="G10847" s="135" t="s">
        <v>20</v>
      </c>
      <c r="H10847" s="135">
        <v>72</v>
      </c>
      <c r="I10847" s="135">
        <v>1</v>
      </c>
      <c r="J10847" s="136">
        <v>2.25</v>
      </c>
      <c r="K10847" s="136">
        <v>0.7</v>
      </c>
      <c r="L10847" s="136">
        <v>0.6</v>
      </c>
      <c r="M10847" s="137" t="str">
        <f t="shared" si="169"/>
        <v>P</v>
      </c>
      <c r="N10847" s="174" t="s">
        <v>10681</v>
      </c>
      <c r="O10847" s="149" t="s">
        <v>1578</v>
      </c>
      <c r="P10847" s="149" t="s">
        <v>10582</v>
      </c>
      <c r="Q10847" s="150" t="s">
        <v>10519</v>
      </c>
      <c r="R10847" s="189">
        <v>3.57</v>
      </c>
    </row>
    <row r="10848" spans="1:18" x14ac:dyDescent="0.25">
      <c r="A10848" s="132">
        <v>1096403</v>
      </c>
      <c r="B10848" s="145" t="s">
        <v>9260</v>
      </c>
      <c r="C10848" s="132">
        <v>3</v>
      </c>
      <c r="D10848" s="132" t="s">
        <v>20</v>
      </c>
      <c r="E10848" s="186">
        <v>72</v>
      </c>
      <c r="F10848" s="132">
        <v>9792</v>
      </c>
      <c r="G10848" s="132">
        <v>648</v>
      </c>
      <c r="H10848" s="132" t="s">
        <v>20</v>
      </c>
      <c r="I10848" s="132">
        <v>1</v>
      </c>
      <c r="J10848" s="133">
        <v>0.74</v>
      </c>
      <c r="K10848" s="133">
        <v>0.69</v>
      </c>
      <c r="L10848" s="133">
        <v>0.26</v>
      </c>
      <c r="M10848" s="134" t="str">
        <f t="shared" si="169"/>
        <v>P</v>
      </c>
      <c r="N10848" s="173" t="s">
        <v>10681</v>
      </c>
      <c r="O10848" s="146" t="s">
        <v>1555</v>
      </c>
      <c r="P10848" s="146" t="s">
        <v>9429</v>
      </c>
      <c r="Q10848" s="147" t="s">
        <v>10519</v>
      </c>
      <c r="R10848" s="187">
        <v>2.7600000000000002</v>
      </c>
    </row>
    <row r="10849" spans="1:18" x14ac:dyDescent="0.25">
      <c r="A10849" s="135">
        <v>1096404</v>
      </c>
      <c r="B10849" s="148" t="s">
        <v>9888</v>
      </c>
      <c r="C10849" s="135">
        <v>3</v>
      </c>
      <c r="D10849" s="135" t="s">
        <v>20</v>
      </c>
      <c r="E10849" s="188">
        <v>72</v>
      </c>
      <c r="F10849" s="135">
        <v>9792</v>
      </c>
      <c r="G10849" s="135">
        <v>648</v>
      </c>
      <c r="H10849" s="135" t="s">
        <v>20</v>
      </c>
      <c r="I10849" s="135">
        <v>1</v>
      </c>
      <c r="J10849" s="136">
        <v>0.75</v>
      </c>
      <c r="K10849" s="136">
        <v>0.67</v>
      </c>
      <c r="L10849" s="136">
        <v>0.28000000000000003</v>
      </c>
      <c r="M10849" s="137" t="str">
        <f t="shared" si="169"/>
        <v>P</v>
      </c>
      <c r="N10849" s="174" t="s">
        <v>10681</v>
      </c>
      <c r="O10849" s="149" t="s">
        <v>1555</v>
      </c>
      <c r="P10849" s="149" t="s">
        <v>9429</v>
      </c>
      <c r="Q10849" s="150" t="s">
        <v>10519</v>
      </c>
      <c r="R10849" s="189">
        <v>2.58</v>
      </c>
    </row>
    <row r="10850" spans="1:18" x14ac:dyDescent="0.25">
      <c r="A10850" s="132">
        <v>1096405</v>
      </c>
      <c r="B10850" s="145" t="s">
        <v>511</v>
      </c>
      <c r="C10850" s="132">
        <v>6</v>
      </c>
      <c r="D10850" s="132" t="s">
        <v>20</v>
      </c>
      <c r="E10850" s="186" t="s">
        <v>20</v>
      </c>
      <c r="F10850" s="132" t="s">
        <v>20</v>
      </c>
      <c r="G10850" s="132" t="s">
        <v>20</v>
      </c>
      <c r="H10850" s="132" t="s">
        <v>20</v>
      </c>
      <c r="I10850" s="132" t="s">
        <v>20</v>
      </c>
      <c r="J10850" s="133">
        <v>0.56999999999999995</v>
      </c>
      <c r="K10850" s="133">
        <v>0.55000000000000004</v>
      </c>
      <c r="L10850" s="133">
        <v>1.46</v>
      </c>
      <c r="M10850" s="134" t="str">
        <f t="shared" si="169"/>
        <v>P</v>
      </c>
      <c r="N10850" s="173" t="s">
        <v>10681</v>
      </c>
      <c r="O10850" s="146" t="s">
        <v>1555</v>
      </c>
      <c r="P10850" s="146" t="s">
        <v>9429</v>
      </c>
      <c r="Q10850" s="147" t="s">
        <v>10519</v>
      </c>
      <c r="R10850" s="187">
        <v>15.024639702463972</v>
      </c>
    </row>
    <row r="10851" spans="1:18" x14ac:dyDescent="0.25">
      <c r="A10851" s="135">
        <v>1096406</v>
      </c>
      <c r="B10851" s="148" t="s">
        <v>1440</v>
      </c>
      <c r="C10851" s="135">
        <v>3</v>
      </c>
      <c r="D10851" s="135" t="s">
        <v>20</v>
      </c>
      <c r="E10851" s="188" t="s">
        <v>20</v>
      </c>
      <c r="F10851" s="135" t="s">
        <v>20</v>
      </c>
      <c r="G10851" s="135" t="s">
        <v>20</v>
      </c>
      <c r="H10851" s="135" t="s">
        <v>20</v>
      </c>
      <c r="I10851" s="135" t="s">
        <v>20</v>
      </c>
      <c r="J10851" s="136">
        <v>1.64</v>
      </c>
      <c r="K10851" s="136">
        <v>0.54</v>
      </c>
      <c r="L10851" s="136">
        <v>0.48</v>
      </c>
      <c r="M10851" s="137" t="str">
        <f t="shared" si="169"/>
        <v>P</v>
      </c>
      <c r="N10851" s="174" t="s">
        <v>10681</v>
      </c>
      <c r="O10851" s="149" t="s">
        <v>1578</v>
      </c>
      <c r="P10851" s="149" t="s">
        <v>10582</v>
      </c>
      <c r="Q10851" s="150" t="s">
        <v>10519</v>
      </c>
      <c r="R10851" s="189">
        <v>3.42</v>
      </c>
    </row>
    <row r="10852" spans="1:18" x14ac:dyDescent="0.25">
      <c r="A10852" s="132">
        <v>1096408</v>
      </c>
      <c r="B10852" s="145" t="s">
        <v>575</v>
      </c>
      <c r="C10852" s="132">
        <v>3</v>
      </c>
      <c r="D10852" s="132" t="s">
        <v>20</v>
      </c>
      <c r="E10852" s="186">
        <v>30</v>
      </c>
      <c r="F10852" s="132" t="s">
        <v>20</v>
      </c>
      <c r="G10852" s="132" t="s">
        <v>20</v>
      </c>
      <c r="H10852" s="132">
        <v>120</v>
      </c>
      <c r="I10852" s="132">
        <v>1</v>
      </c>
      <c r="J10852" s="133">
        <v>0.77</v>
      </c>
      <c r="K10852" s="133">
        <v>0.77</v>
      </c>
      <c r="L10852" s="133">
        <v>0.91</v>
      </c>
      <c r="M10852" s="134" t="str">
        <f t="shared" si="169"/>
        <v>P</v>
      </c>
      <c r="N10852" s="173" t="s">
        <v>10681</v>
      </c>
      <c r="O10852" s="146" t="s">
        <v>1693</v>
      </c>
      <c r="P10852" s="146" t="s">
        <v>9504</v>
      </c>
      <c r="Q10852" s="147" t="s">
        <v>10519</v>
      </c>
      <c r="R10852" s="187">
        <v>5.13</v>
      </c>
    </row>
    <row r="10853" spans="1:18" x14ac:dyDescent="0.25">
      <c r="A10853" s="135">
        <v>1096409</v>
      </c>
      <c r="B10853" s="148" t="s">
        <v>186</v>
      </c>
      <c r="C10853" s="135">
        <v>12</v>
      </c>
      <c r="D10853" s="135">
        <v>580</v>
      </c>
      <c r="E10853" s="188" t="s">
        <v>21</v>
      </c>
      <c r="F10853" s="135" t="s">
        <v>20</v>
      </c>
      <c r="G10853" s="135" t="s">
        <v>20</v>
      </c>
      <c r="H10853" s="135">
        <v>20</v>
      </c>
      <c r="I10853" s="135">
        <v>2</v>
      </c>
      <c r="J10853" s="136">
        <v>1.74</v>
      </c>
      <c r="K10853" s="136">
        <v>1.1599999999999999</v>
      </c>
      <c r="L10853" s="136">
        <v>0.94</v>
      </c>
      <c r="M10853" s="137" t="str">
        <f t="shared" si="169"/>
        <v>P</v>
      </c>
      <c r="N10853" s="174" t="s">
        <v>10681</v>
      </c>
      <c r="O10853" s="149" t="s">
        <v>1555</v>
      </c>
      <c r="P10853" s="149" t="s">
        <v>9429</v>
      </c>
      <c r="Q10853" s="150" t="s">
        <v>10519</v>
      </c>
      <c r="R10853" s="189">
        <v>4.92</v>
      </c>
    </row>
    <row r="10854" spans="1:18" x14ac:dyDescent="0.25">
      <c r="A10854" s="132">
        <v>1096410</v>
      </c>
      <c r="B10854" s="145" t="s">
        <v>1441</v>
      </c>
      <c r="C10854" s="132">
        <v>6</v>
      </c>
      <c r="D10854" s="132" t="s">
        <v>20</v>
      </c>
      <c r="E10854" s="186" t="s">
        <v>20</v>
      </c>
      <c r="F10854" s="132" t="s">
        <v>20</v>
      </c>
      <c r="G10854" s="132" t="s">
        <v>20</v>
      </c>
      <c r="H10854" s="132" t="s">
        <v>20</v>
      </c>
      <c r="I10854" s="132" t="s">
        <v>20</v>
      </c>
      <c r="J10854" s="133">
        <v>1.45</v>
      </c>
      <c r="K10854" s="133">
        <v>0.98</v>
      </c>
      <c r="L10854" s="133">
        <v>1.7</v>
      </c>
      <c r="M10854" s="134" t="str">
        <f t="shared" si="169"/>
        <v>P</v>
      </c>
      <c r="N10854" s="173" t="s">
        <v>10681</v>
      </c>
      <c r="O10854" s="146" t="s">
        <v>1578</v>
      </c>
      <c r="P10854" s="146" t="s">
        <v>10582</v>
      </c>
      <c r="Q10854" s="147" t="s">
        <v>10519</v>
      </c>
      <c r="R10854" s="187">
        <v>8.0636363636363626</v>
      </c>
    </row>
    <row r="10855" spans="1:18" x14ac:dyDescent="0.25">
      <c r="A10855" s="135">
        <v>1096413</v>
      </c>
      <c r="B10855" s="148" t="s">
        <v>72</v>
      </c>
      <c r="C10855" s="135">
        <v>6</v>
      </c>
      <c r="D10855" s="135">
        <v>320</v>
      </c>
      <c r="E10855" s="188" t="s">
        <v>21</v>
      </c>
      <c r="F10855" s="135">
        <v>640</v>
      </c>
      <c r="G10855" s="135">
        <v>32</v>
      </c>
      <c r="H10855" s="135" t="s">
        <v>20</v>
      </c>
      <c r="I10855" s="135">
        <v>1</v>
      </c>
      <c r="J10855" s="136">
        <v>1.54</v>
      </c>
      <c r="K10855" s="136">
        <v>1.04</v>
      </c>
      <c r="L10855" s="136">
        <v>1.88</v>
      </c>
      <c r="M10855" s="137" t="str">
        <f t="shared" si="169"/>
        <v>P</v>
      </c>
      <c r="N10855" s="174" t="s">
        <v>10681</v>
      </c>
      <c r="O10855" s="149" t="s">
        <v>1506</v>
      </c>
      <c r="P10855" s="149" t="s">
        <v>9430</v>
      </c>
      <c r="Q10855" s="150" t="s">
        <v>10519</v>
      </c>
      <c r="R10855" s="189">
        <v>4.9799999999999995</v>
      </c>
    </row>
    <row r="10856" spans="1:18" x14ac:dyDescent="0.25">
      <c r="A10856" s="132">
        <v>1096415</v>
      </c>
      <c r="B10856" s="145" t="s">
        <v>1068</v>
      </c>
      <c r="C10856" s="132">
        <v>3</v>
      </c>
      <c r="D10856" s="132">
        <v>720</v>
      </c>
      <c r="E10856" s="186">
        <v>18</v>
      </c>
      <c r="F10856" s="132">
        <v>1260</v>
      </c>
      <c r="G10856" s="132" t="s">
        <v>20</v>
      </c>
      <c r="H10856" s="132" t="s">
        <v>20</v>
      </c>
      <c r="I10856" s="132" t="s">
        <v>20</v>
      </c>
      <c r="J10856" s="133">
        <v>2.1</v>
      </c>
      <c r="K10856" s="133">
        <v>0.69</v>
      </c>
      <c r="L10856" s="133">
        <v>0.57999999999999996</v>
      </c>
      <c r="M10856" s="134" t="str">
        <f t="shared" si="169"/>
        <v>P</v>
      </c>
      <c r="N10856" s="173" t="s">
        <v>10681</v>
      </c>
      <c r="O10856" s="146" t="s">
        <v>1578</v>
      </c>
      <c r="P10856" s="146" t="s">
        <v>10582</v>
      </c>
      <c r="Q10856" s="147" t="s">
        <v>10519</v>
      </c>
      <c r="R10856" s="187">
        <v>2.88</v>
      </c>
    </row>
    <row r="10857" spans="1:18" x14ac:dyDescent="0.25">
      <c r="A10857" s="135">
        <v>1096416</v>
      </c>
      <c r="B10857" s="148" t="s">
        <v>3297</v>
      </c>
      <c r="C10857" s="135">
        <v>6</v>
      </c>
      <c r="D10857" s="135" t="s">
        <v>20</v>
      </c>
      <c r="E10857" s="188" t="s">
        <v>20</v>
      </c>
      <c r="F10857" s="135" t="s">
        <v>20</v>
      </c>
      <c r="G10857" s="135" t="s">
        <v>20</v>
      </c>
      <c r="H10857" s="135" t="s">
        <v>20</v>
      </c>
      <c r="I10857" s="135" t="s">
        <v>20</v>
      </c>
      <c r="J10857" s="136">
        <v>1.78</v>
      </c>
      <c r="K10857" s="136">
        <v>1.18</v>
      </c>
      <c r="L10857" s="136">
        <v>0.76</v>
      </c>
      <c r="M10857" s="137" t="str">
        <f t="shared" si="169"/>
        <v>P</v>
      </c>
      <c r="N10857" s="174" t="s">
        <v>10681</v>
      </c>
      <c r="O10857" s="149" t="s">
        <v>1693</v>
      </c>
      <c r="P10857" s="149" t="s">
        <v>9486</v>
      </c>
      <c r="Q10857" s="150" t="s">
        <v>10106</v>
      </c>
      <c r="R10857" s="189">
        <v>11.675564681724847</v>
      </c>
    </row>
    <row r="10858" spans="1:18" x14ac:dyDescent="0.25">
      <c r="A10858" s="132">
        <v>1096417</v>
      </c>
      <c r="B10858" s="145" t="s">
        <v>582</v>
      </c>
      <c r="C10858" s="132">
        <v>3</v>
      </c>
      <c r="D10858" s="132">
        <v>1800</v>
      </c>
      <c r="E10858" s="186">
        <v>30</v>
      </c>
      <c r="F10858" s="132">
        <v>1800</v>
      </c>
      <c r="G10858" s="132" t="s">
        <v>20</v>
      </c>
      <c r="H10858" s="132">
        <v>120</v>
      </c>
      <c r="I10858" s="132">
        <v>1</v>
      </c>
      <c r="J10858" s="133">
        <v>0.77</v>
      </c>
      <c r="K10858" s="133">
        <v>0.77</v>
      </c>
      <c r="L10858" s="133">
        <v>0.91</v>
      </c>
      <c r="M10858" s="134" t="str">
        <f t="shared" si="169"/>
        <v>P</v>
      </c>
      <c r="N10858" s="173" t="s">
        <v>10681</v>
      </c>
      <c r="O10858" s="146" t="s">
        <v>1693</v>
      </c>
      <c r="P10858" s="146" t="s">
        <v>9504</v>
      </c>
      <c r="Q10858" s="147" t="s">
        <v>10519</v>
      </c>
      <c r="R10858" s="187">
        <v>5.16</v>
      </c>
    </row>
    <row r="10859" spans="1:18" x14ac:dyDescent="0.25">
      <c r="A10859" s="135">
        <v>1096418</v>
      </c>
      <c r="B10859" s="148" t="s">
        <v>651</v>
      </c>
      <c r="C10859" s="135">
        <v>3</v>
      </c>
      <c r="D10859" s="135">
        <v>1530</v>
      </c>
      <c r="E10859" s="188">
        <v>30</v>
      </c>
      <c r="F10859" s="135">
        <v>3420</v>
      </c>
      <c r="G10859" s="135">
        <v>270</v>
      </c>
      <c r="H10859" s="135">
        <v>300</v>
      </c>
      <c r="I10859" s="135">
        <v>1</v>
      </c>
      <c r="J10859" s="136">
        <v>1.02</v>
      </c>
      <c r="K10859" s="136">
        <v>0.26</v>
      </c>
      <c r="L10859" s="136">
        <v>1.06</v>
      </c>
      <c r="M10859" s="137" t="str">
        <f t="shared" si="169"/>
        <v>P</v>
      </c>
      <c r="N10859" s="172" t="s">
        <v>10681</v>
      </c>
      <c r="O10859" s="149" t="s">
        <v>1506</v>
      </c>
      <c r="P10859" s="149" t="s">
        <v>10455</v>
      </c>
      <c r="Q10859" s="150" t="s">
        <v>10519</v>
      </c>
      <c r="R10859" s="189">
        <v>6.0299999999999994</v>
      </c>
    </row>
    <row r="10860" spans="1:18" x14ac:dyDescent="0.25">
      <c r="A10860" s="132">
        <v>1096420</v>
      </c>
      <c r="B10860" s="145" t="s">
        <v>420</v>
      </c>
      <c r="C10860" s="132">
        <v>3</v>
      </c>
      <c r="D10860" s="132">
        <v>720</v>
      </c>
      <c r="E10860" s="186">
        <v>18</v>
      </c>
      <c r="F10860" s="132">
        <v>1080</v>
      </c>
      <c r="G10860" s="132" t="s">
        <v>20</v>
      </c>
      <c r="H10860" s="132">
        <v>72</v>
      </c>
      <c r="I10860" s="132">
        <v>1</v>
      </c>
      <c r="J10860" s="133">
        <v>2.0499999999999998</v>
      </c>
      <c r="K10860" s="133">
        <v>0.71</v>
      </c>
      <c r="L10860" s="133">
        <v>0.6</v>
      </c>
      <c r="M10860" s="134" t="str">
        <f t="shared" si="169"/>
        <v>P</v>
      </c>
      <c r="N10860" s="171" t="s">
        <v>10681</v>
      </c>
      <c r="O10860" s="146" t="s">
        <v>1578</v>
      </c>
      <c r="P10860" s="146" t="s">
        <v>10582</v>
      </c>
      <c r="Q10860" s="147" t="s">
        <v>10519</v>
      </c>
      <c r="R10860" s="187">
        <v>3.81</v>
      </c>
    </row>
    <row r="10861" spans="1:18" x14ac:dyDescent="0.25">
      <c r="A10861" s="135">
        <v>1096422</v>
      </c>
      <c r="B10861" s="148" t="s">
        <v>92</v>
      </c>
      <c r="C10861" s="135">
        <v>6</v>
      </c>
      <c r="D10861" s="135">
        <v>98</v>
      </c>
      <c r="E10861" s="188" t="s">
        <v>21</v>
      </c>
      <c r="F10861" s="135">
        <v>168</v>
      </c>
      <c r="G10861" s="135" t="s">
        <v>20</v>
      </c>
      <c r="H10861" s="135" t="s">
        <v>20</v>
      </c>
      <c r="I10861" s="135" t="s">
        <v>20</v>
      </c>
      <c r="J10861" s="136">
        <v>2.2799999999999998</v>
      </c>
      <c r="K10861" s="136">
        <v>1.7</v>
      </c>
      <c r="L10861" s="136">
        <v>1.71</v>
      </c>
      <c r="M10861" s="137" t="str">
        <f t="shared" si="169"/>
        <v>P</v>
      </c>
      <c r="N10861" s="174" t="s">
        <v>10681</v>
      </c>
      <c r="O10861" s="149" t="s">
        <v>1555</v>
      </c>
      <c r="P10861" s="149" t="s">
        <v>9400</v>
      </c>
      <c r="Q10861" s="150" t="s">
        <v>10519</v>
      </c>
      <c r="R10861" s="189">
        <v>19.5</v>
      </c>
    </row>
    <row r="10862" spans="1:18" x14ac:dyDescent="0.25">
      <c r="A10862" s="132">
        <v>1096426</v>
      </c>
      <c r="B10862" s="145" t="s">
        <v>10405</v>
      </c>
      <c r="C10862" s="132">
        <v>3</v>
      </c>
      <c r="D10862" s="132" t="s">
        <v>20</v>
      </c>
      <c r="E10862" s="186" t="s">
        <v>20</v>
      </c>
      <c r="F10862" s="132" t="s">
        <v>20</v>
      </c>
      <c r="G10862" s="132" t="s">
        <v>20</v>
      </c>
      <c r="H10862" s="132" t="s">
        <v>20</v>
      </c>
      <c r="I10862" s="132" t="s">
        <v>20</v>
      </c>
      <c r="J10862" s="133">
        <v>2.86</v>
      </c>
      <c r="K10862" s="133">
        <v>1.56</v>
      </c>
      <c r="L10862" s="133">
        <v>0.82</v>
      </c>
      <c r="M10862" s="134" t="str">
        <f t="shared" si="169"/>
        <v>P</v>
      </c>
      <c r="N10862" s="173" t="s">
        <v>10682</v>
      </c>
      <c r="O10862" s="146" t="s">
        <v>1587</v>
      </c>
      <c r="P10862" s="146" t="s">
        <v>9421</v>
      </c>
      <c r="Q10862" s="147" t="s">
        <v>10519</v>
      </c>
      <c r="R10862" s="187">
        <v>7.2089552238805972</v>
      </c>
    </row>
    <row r="10863" spans="1:18" x14ac:dyDescent="0.25">
      <c r="A10863" s="135">
        <v>1096428</v>
      </c>
      <c r="B10863" s="148" t="s">
        <v>1091</v>
      </c>
      <c r="C10863" s="135">
        <v>6</v>
      </c>
      <c r="D10863" s="135" t="s">
        <v>20</v>
      </c>
      <c r="E10863" s="188" t="s">
        <v>20</v>
      </c>
      <c r="F10863" s="135" t="s">
        <v>20</v>
      </c>
      <c r="G10863" s="135" t="s">
        <v>20</v>
      </c>
      <c r="H10863" s="135" t="s">
        <v>20</v>
      </c>
      <c r="I10863" s="135" t="s">
        <v>20</v>
      </c>
      <c r="J10863" s="136">
        <v>2.4500000000000002</v>
      </c>
      <c r="K10863" s="136">
        <v>1.69</v>
      </c>
      <c r="L10863" s="136">
        <v>0.56999999999999995</v>
      </c>
      <c r="M10863" s="137" t="str">
        <f t="shared" si="169"/>
        <v>P</v>
      </c>
      <c r="N10863" s="174" t="s">
        <v>10682</v>
      </c>
      <c r="O10863" s="149" t="s">
        <v>1500</v>
      </c>
      <c r="P10863" s="149" t="s">
        <v>9418</v>
      </c>
      <c r="Q10863" s="150" t="s">
        <v>10519</v>
      </c>
      <c r="R10863" s="189">
        <v>2.7</v>
      </c>
    </row>
    <row r="10864" spans="1:18" x14ac:dyDescent="0.25">
      <c r="A10864" s="132">
        <v>1096436</v>
      </c>
      <c r="B10864" s="145" t="s">
        <v>642</v>
      </c>
      <c r="C10864" s="132">
        <v>3</v>
      </c>
      <c r="D10864" s="132">
        <v>1440</v>
      </c>
      <c r="E10864" s="186">
        <v>24</v>
      </c>
      <c r="F10864" s="132">
        <v>2016</v>
      </c>
      <c r="G10864" s="132">
        <v>120</v>
      </c>
      <c r="H10864" s="132">
        <v>168</v>
      </c>
      <c r="I10864" s="132">
        <v>1</v>
      </c>
      <c r="J10864" s="133">
        <v>0.79</v>
      </c>
      <c r="K10864" s="133">
        <v>0.78</v>
      </c>
      <c r="L10864" s="133">
        <v>0.89</v>
      </c>
      <c r="M10864" s="134" t="str">
        <f t="shared" si="169"/>
        <v>P</v>
      </c>
      <c r="N10864" s="173" t="s">
        <v>10681</v>
      </c>
      <c r="O10864" s="146" t="s">
        <v>1555</v>
      </c>
      <c r="P10864" s="146" t="s">
        <v>9429</v>
      </c>
      <c r="Q10864" s="147" t="s">
        <v>10519</v>
      </c>
      <c r="R10864" s="187">
        <v>10.704323570432356</v>
      </c>
    </row>
    <row r="10865" spans="1:18" x14ac:dyDescent="0.25">
      <c r="A10865" s="135">
        <v>1096437</v>
      </c>
      <c r="B10865" s="148" t="s">
        <v>90</v>
      </c>
      <c r="C10865" s="135">
        <v>6</v>
      </c>
      <c r="D10865" s="135" t="s">
        <v>20</v>
      </c>
      <c r="E10865" s="188" t="s">
        <v>20</v>
      </c>
      <c r="F10865" s="135" t="s">
        <v>20</v>
      </c>
      <c r="G10865" s="135" t="s">
        <v>20</v>
      </c>
      <c r="H10865" s="135" t="s">
        <v>20</v>
      </c>
      <c r="I10865" s="135" t="s">
        <v>20</v>
      </c>
      <c r="J10865" s="136">
        <v>2.09</v>
      </c>
      <c r="K10865" s="136">
        <v>1.37</v>
      </c>
      <c r="L10865" s="136">
        <v>1.8</v>
      </c>
      <c r="M10865" s="137" t="str">
        <f t="shared" si="169"/>
        <v>P</v>
      </c>
      <c r="N10865" s="172" t="s">
        <v>10681</v>
      </c>
      <c r="O10865" s="149" t="s">
        <v>1506</v>
      </c>
      <c r="P10865" s="149" t="s">
        <v>9427</v>
      </c>
      <c r="Q10865" s="150" t="s">
        <v>10519</v>
      </c>
      <c r="R10865" s="189">
        <v>9.77</v>
      </c>
    </row>
    <row r="10866" spans="1:18" x14ac:dyDescent="0.25">
      <c r="A10866" s="132">
        <v>1096440</v>
      </c>
      <c r="B10866" s="145" t="s">
        <v>936</v>
      </c>
      <c r="C10866" s="132">
        <v>3</v>
      </c>
      <c r="D10866" s="132" t="s">
        <v>20</v>
      </c>
      <c r="E10866" s="186" t="s">
        <v>20</v>
      </c>
      <c r="F10866" s="132" t="s">
        <v>20</v>
      </c>
      <c r="G10866" s="132" t="s">
        <v>20</v>
      </c>
      <c r="H10866" s="132" t="s">
        <v>20</v>
      </c>
      <c r="I10866" s="132" t="s">
        <v>20</v>
      </c>
      <c r="J10866" s="133">
        <v>1.31</v>
      </c>
      <c r="K10866" s="133">
        <v>0.37</v>
      </c>
      <c r="L10866" s="133">
        <v>0.15</v>
      </c>
      <c r="M10866" s="134" t="str">
        <f t="shared" si="169"/>
        <v>P</v>
      </c>
      <c r="N10866" s="171" t="s">
        <v>10681</v>
      </c>
      <c r="O10866" s="146" t="s">
        <v>1581</v>
      </c>
      <c r="P10866" s="146" t="s">
        <v>9483</v>
      </c>
      <c r="Q10866" s="147" t="s">
        <v>10519</v>
      </c>
      <c r="R10866" s="187">
        <v>1.2000000000000002</v>
      </c>
    </row>
    <row r="10867" spans="1:18" x14ac:dyDescent="0.25">
      <c r="A10867" s="135">
        <v>1096441</v>
      </c>
      <c r="B10867" s="148" t="s">
        <v>1192</v>
      </c>
      <c r="C10867" s="135">
        <v>6</v>
      </c>
      <c r="D10867" s="135" t="s">
        <v>20</v>
      </c>
      <c r="E10867" s="188" t="s">
        <v>20</v>
      </c>
      <c r="F10867" s="135" t="s">
        <v>20</v>
      </c>
      <c r="G10867" s="135" t="s">
        <v>20</v>
      </c>
      <c r="H10867" s="135" t="s">
        <v>20</v>
      </c>
      <c r="I10867" s="135" t="s">
        <v>20</v>
      </c>
      <c r="J10867" s="136">
        <v>2.7</v>
      </c>
      <c r="K10867" s="136">
        <v>1.85</v>
      </c>
      <c r="L10867" s="136">
        <v>2.02</v>
      </c>
      <c r="M10867" s="137" t="str">
        <f t="shared" si="169"/>
        <v>P</v>
      </c>
      <c r="N10867" s="172" t="s">
        <v>10681</v>
      </c>
      <c r="O10867" s="149" t="s">
        <v>1506</v>
      </c>
      <c r="P10867" s="149" t="s">
        <v>10455</v>
      </c>
      <c r="Q10867" s="150" t="s">
        <v>10519</v>
      </c>
      <c r="R10867" s="189">
        <v>7.92</v>
      </c>
    </row>
    <row r="10868" spans="1:18" x14ac:dyDescent="0.25">
      <c r="A10868" s="132">
        <v>1096451</v>
      </c>
      <c r="B10868" s="145" t="s">
        <v>8404</v>
      </c>
      <c r="C10868" s="132">
        <v>1</v>
      </c>
      <c r="D10868" s="132" t="s">
        <v>20</v>
      </c>
      <c r="E10868" s="186" t="s">
        <v>20</v>
      </c>
      <c r="F10868" s="132" t="s">
        <v>20</v>
      </c>
      <c r="G10868" s="132" t="s">
        <v>20</v>
      </c>
      <c r="H10868" s="132" t="s">
        <v>20</v>
      </c>
      <c r="I10868" s="132" t="s">
        <v>20</v>
      </c>
      <c r="J10868" s="133">
        <v>2.2999999999999998</v>
      </c>
      <c r="K10868" s="133">
        <v>1.56</v>
      </c>
      <c r="L10868" s="133">
        <v>0.01</v>
      </c>
      <c r="M10868" s="134" t="str">
        <f t="shared" si="169"/>
        <v>P</v>
      </c>
      <c r="N10868" s="171" t="s">
        <v>10682</v>
      </c>
      <c r="O10868" s="146" t="s">
        <v>1506</v>
      </c>
      <c r="P10868" s="146" t="s">
        <v>9443</v>
      </c>
      <c r="Q10868" s="147" t="s">
        <v>10519</v>
      </c>
      <c r="R10868" s="187">
        <v>0.22</v>
      </c>
    </row>
    <row r="10869" spans="1:18" x14ac:dyDescent="0.25">
      <c r="A10869" s="135">
        <v>1096459</v>
      </c>
      <c r="B10869" s="148" t="s">
        <v>9261</v>
      </c>
      <c r="C10869" s="135">
        <v>6</v>
      </c>
      <c r="D10869" s="135">
        <v>1250</v>
      </c>
      <c r="E10869" s="188">
        <v>50</v>
      </c>
      <c r="F10869" s="135">
        <v>1500</v>
      </c>
      <c r="G10869" s="135" t="s">
        <v>20</v>
      </c>
      <c r="H10869" s="135" t="s">
        <v>20</v>
      </c>
      <c r="I10869" s="135" t="s">
        <v>20</v>
      </c>
      <c r="J10869" s="136">
        <v>2.2999999999999998</v>
      </c>
      <c r="K10869" s="136">
        <v>1.7</v>
      </c>
      <c r="L10869" s="136">
        <v>0.3</v>
      </c>
      <c r="M10869" s="137" t="str">
        <f t="shared" si="169"/>
        <v>P</v>
      </c>
      <c r="N10869" s="174" t="s">
        <v>10682</v>
      </c>
      <c r="O10869" s="149" t="s">
        <v>1497</v>
      </c>
      <c r="P10869" s="149" t="s">
        <v>9415</v>
      </c>
      <c r="Q10869" s="150" t="s">
        <v>10519</v>
      </c>
      <c r="R10869" s="189">
        <v>1.98</v>
      </c>
    </row>
    <row r="10870" spans="1:18" x14ac:dyDescent="0.25">
      <c r="A10870" s="132">
        <v>1096460</v>
      </c>
      <c r="B10870" s="145" t="s">
        <v>9262</v>
      </c>
      <c r="C10870" s="132">
        <v>6</v>
      </c>
      <c r="D10870" s="132">
        <v>2700</v>
      </c>
      <c r="E10870" s="186" t="s">
        <v>21</v>
      </c>
      <c r="F10870" s="132" t="s">
        <v>20</v>
      </c>
      <c r="G10870" s="132" t="s">
        <v>20</v>
      </c>
      <c r="H10870" s="132" t="s">
        <v>20</v>
      </c>
      <c r="I10870" s="132" t="s">
        <v>20</v>
      </c>
      <c r="J10870" s="133">
        <v>1.6</v>
      </c>
      <c r="K10870" s="133">
        <v>1.1000000000000001</v>
      </c>
      <c r="L10870" s="133">
        <v>0.3</v>
      </c>
      <c r="M10870" s="134" t="str">
        <f t="shared" si="169"/>
        <v>P</v>
      </c>
      <c r="N10870" s="171" t="s">
        <v>10682</v>
      </c>
      <c r="O10870" s="146" t="s">
        <v>1497</v>
      </c>
      <c r="P10870" s="146" t="s">
        <v>9415</v>
      </c>
      <c r="Q10870" s="147" t="s">
        <v>10519</v>
      </c>
      <c r="R10870" s="187">
        <v>1.08</v>
      </c>
    </row>
    <row r="10871" spans="1:18" x14ac:dyDescent="0.25">
      <c r="A10871" s="135">
        <v>1096461</v>
      </c>
      <c r="B10871" s="148" t="s">
        <v>9263</v>
      </c>
      <c r="C10871" s="135">
        <v>6</v>
      </c>
      <c r="D10871" s="135">
        <v>1250</v>
      </c>
      <c r="E10871" s="188">
        <v>50</v>
      </c>
      <c r="F10871" s="135" t="s">
        <v>20</v>
      </c>
      <c r="G10871" s="135" t="s">
        <v>20</v>
      </c>
      <c r="H10871" s="135">
        <v>200</v>
      </c>
      <c r="I10871" s="135">
        <v>1</v>
      </c>
      <c r="J10871" s="136">
        <v>2.2999999999999998</v>
      </c>
      <c r="K10871" s="136">
        <v>1.7</v>
      </c>
      <c r="L10871" s="136">
        <v>0.3</v>
      </c>
      <c r="M10871" s="137" t="str">
        <f t="shared" si="169"/>
        <v>P</v>
      </c>
      <c r="N10871" s="172" t="s">
        <v>10682</v>
      </c>
      <c r="O10871" s="149" t="s">
        <v>1497</v>
      </c>
      <c r="P10871" s="149" t="s">
        <v>9415</v>
      </c>
      <c r="Q10871" s="150" t="s">
        <v>10519</v>
      </c>
      <c r="R10871" s="189">
        <v>1.3800000000000001</v>
      </c>
    </row>
    <row r="10872" spans="1:18" x14ac:dyDescent="0.25">
      <c r="A10872" s="132">
        <v>1096463</v>
      </c>
      <c r="B10872" s="145" t="s">
        <v>9264</v>
      </c>
      <c r="C10872" s="132">
        <v>2</v>
      </c>
      <c r="D10872" s="132">
        <v>50</v>
      </c>
      <c r="E10872" s="186" t="s">
        <v>21</v>
      </c>
      <c r="F10872" s="132">
        <v>60</v>
      </c>
      <c r="G10872" s="132" t="s">
        <v>20</v>
      </c>
      <c r="H10872" s="132" t="s">
        <v>20</v>
      </c>
      <c r="I10872" s="132" t="s">
        <v>20</v>
      </c>
      <c r="J10872" s="133">
        <v>4.4400000000000004</v>
      </c>
      <c r="K10872" s="133">
        <v>2.34</v>
      </c>
      <c r="L10872" s="133">
        <v>2.36</v>
      </c>
      <c r="M10872" s="134" t="str">
        <f t="shared" si="169"/>
        <v>P</v>
      </c>
      <c r="N10872" s="171" t="s">
        <v>10681</v>
      </c>
      <c r="O10872" s="146" t="s">
        <v>1506</v>
      </c>
      <c r="P10872" s="146" t="s">
        <v>9435</v>
      </c>
      <c r="Q10872" s="147" t="s">
        <v>10519</v>
      </c>
      <c r="R10872" s="187">
        <v>18.32</v>
      </c>
    </row>
    <row r="10873" spans="1:18" x14ac:dyDescent="0.25">
      <c r="A10873" s="135">
        <v>1096464</v>
      </c>
      <c r="B10873" s="148" t="s">
        <v>9265</v>
      </c>
      <c r="C10873" s="135">
        <v>2</v>
      </c>
      <c r="D10873" s="135" t="s">
        <v>20</v>
      </c>
      <c r="E10873" s="188" t="s">
        <v>20</v>
      </c>
      <c r="F10873" s="135" t="s">
        <v>20</v>
      </c>
      <c r="G10873" s="135" t="s">
        <v>20</v>
      </c>
      <c r="H10873" s="135" t="s">
        <v>20</v>
      </c>
      <c r="I10873" s="135" t="s">
        <v>20</v>
      </c>
      <c r="J10873" s="136">
        <v>4.5</v>
      </c>
      <c r="K10873" s="136">
        <v>2.2999999999999998</v>
      </c>
      <c r="L10873" s="136">
        <v>2.4</v>
      </c>
      <c r="M10873" s="137" t="str">
        <f t="shared" si="169"/>
        <v>P</v>
      </c>
      <c r="N10873" s="174" t="s">
        <v>10682</v>
      </c>
      <c r="O10873" s="149" t="s">
        <v>1500</v>
      </c>
      <c r="P10873" s="149" t="s">
        <v>9456</v>
      </c>
      <c r="Q10873" s="150" t="s">
        <v>10519</v>
      </c>
      <c r="R10873" s="189">
        <v>5.78</v>
      </c>
    </row>
    <row r="10874" spans="1:18" x14ac:dyDescent="0.25">
      <c r="A10874" s="132">
        <v>1096465</v>
      </c>
      <c r="B10874" s="145" t="s">
        <v>9266</v>
      </c>
      <c r="C10874" s="132">
        <v>1000</v>
      </c>
      <c r="D10874" s="132" t="s">
        <v>20</v>
      </c>
      <c r="E10874" s="186" t="s">
        <v>20</v>
      </c>
      <c r="F10874" s="132" t="s">
        <v>20</v>
      </c>
      <c r="G10874" s="132" t="s">
        <v>20</v>
      </c>
      <c r="H10874" s="132" t="s">
        <v>20</v>
      </c>
      <c r="I10874" s="132" t="s">
        <v>20</v>
      </c>
      <c r="J10874" s="133">
        <v>1.4</v>
      </c>
      <c r="K10874" s="133">
        <v>1.4</v>
      </c>
      <c r="L10874" s="133">
        <v>0.43</v>
      </c>
      <c r="M10874" s="134" t="str">
        <f t="shared" si="169"/>
        <v>P</v>
      </c>
      <c r="N10874" s="171" t="s">
        <v>10682</v>
      </c>
      <c r="O10874" s="146" t="s">
        <v>1506</v>
      </c>
      <c r="P10874" s="146" t="s">
        <v>9526</v>
      </c>
      <c r="Q10874" s="147" t="s">
        <v>10519</v>
      </c>
      <c r="R10874" s="187">
        <v>30</v>
      </c>
    </row>
    <row r="10875" spans="1:18" x14ac:dyDescent="0.25">
      <c r="A10875" s="135">
        <v>1096467</v>
      </c>
      <c r="B10875" s="148" t="s">
        <v>9267</v>
      </c>
      <c r="C10875" s="135">
        <v>6</v>
      </c>
      <c r="D10875" s="135" t="s">
        <v>20</v>
      </c>
      <c r="E10875" s="188" t="s">
        <v>20</v>
      </c>
      <c r="F10875" s="135" t="s">
        <v>20</v>
      </c>
      <c r="G10875" s="135" t="s">
        <v>20</v>
      </c>
      <c r="H10875" s="135" t="s">
        <v>20</v>
      </c>
      <c r="I10875" s="135" t="s">
        <v>20</v>
      </c>
      <c r="J10875" s="136">
        <v>3.62</v>
      </c>
      <c r="K10875" s="136">
        <v>0.52</v>
      </c>
      <c r="L10875" s="136">
        <v>2.5000000000000001E-2</v>
      </c>
      <c r="M10875" s="137" t="str">
        <f t="shared" si="169"/>
        <v>P</v>
      </c>
      <c r="N10875" s="172" t="s">
        <v>10682</v>
      </c>
      <c r="O10875" s="149" t="s">
        <v>1500</v>
      </c>
      <c r="P10875" s="149" t="s">
        <v>9418</v>
      </c>
      <c r="Q10875" s="150" t="s">
        <v>10519</v>
      </c>
      <c r="R10875" s="189">
        <v>0.85074626865671621</v>
      </c>
    </row>
    <row r="10876" spans="1:18" x14ac:dyDescent="0.25">
      <c r="A10876" s="132">
        <v>1096468</v>
      </c>
      <c r="B10876" s="145" t="s">
        <v>9268</v>
      </c>
      <c r="C10876" s="132">
        <v>1</v>
      </c>
      <c r="D10876" s="132" t="s">
        <v>9548</v>
      </c>
      <c r="E10876" s="186" t="s">
        <v>9548</v>
      </c>
      <c r="F10876" s="132" t="s">
        <v>9548</v>
      </c>
      <c r="G10876" s="132" t="s">
        <v>9548</v>
      </c>
      <c r="H10876" s="132" t="s">
        <v>9548</v>
      </c>
      <c r="I10876" s="132" t="s">
        <v>9548</v>
      </c>
      <c r="J10876" s="133">
        <v>1.07</v>
      </c>
      <c r="K10876" s="133">
        <v>1.07</v>
      </c>
      <c r="L10876" s="133">
        <v>0.85</v>
      </c>
      <c r="M10876" s="134" t="str">
        <f t="shared" si="169"/>
        <v>P</v>
      </c>
      <c r="N10876" s="171" t="s">
        <v>10681</v>
      </c>
      <c r="O10876" s="146" t="s">
        <v>1506</v>
      </c>
      <c r="P10876" s="146" t="s">
        <v>9442</v>
      </c>
      <c r="Q10876" s="147" t="s">
        <v>10519</v>
      </c>
      <c r="R10876" s="187">
        <v>0.23</v>
      </c>
    </row>
    <row r="10877" spans="1:18" x14ac:dyDescent="0.25">
      <c r="A10877" s="135">
        <v>1096469</v>
      </c>
      <c r="B10877" s="148" t="s">
        <v>9269</v>
      </c>
      <c r="C10877" s="135">
        <v>1</v>
      </c>
      <c r="D10877" s="135" t="s">
        <v>20</v>
      </c>
      <c r="E10877" s="188" t="s">
        <v>20</v>
      </c>
      <c r="F10877" s="135" t="s">
        <v>20</v>
      </c>
      <c r="G10877" s="135" t="s">
        <v>20</v>
      </c>
      <c r="H10877" s="135" t="s">
        <v>20</v>
      </c>
      <c r="I10877" s="135" t="s">
        <v>20</v>
      </c>
      <c r="J10877" s="136">
        <v>2.81</v>
      </c>
      <c r="K10877" s="136">
        <v>2.08</v>
      </c>
      <c r="L10877" s="136">
        <v>1E-3</v>
      </c>
      <c r="M10877" s="137" t="str">
        <f t="shared" si="169"/>
        <v>P</v>
      </c>
      <c r="N10877" s="172" t="s">
        <v>10682</v>
      </c>
      <c r="O10877" s="149" t="s">
        <v>1506</v>
      </c>
      <c r="P10877" s="149" t="s">
        <v>9498</v>
      </c>
      <c r="Q10877" s="150" t="s">
        <v>10519</v>
      </c>
      <c r="R10877" s="189">
        <v>0.12</v>
      </c>
    </row>
    <row r="10878" spans="1:18" x14ac:dyDescent="0.25">
      <c r="A10878" s="132">
        <v>1096470</v>
      </c>
      <c r="B10878" s="145" t="s">
        <v>9270</v>
      </c>
      <c r="C10878" s="132">
        <v>1</v>
      </c>
      <c r="D10878" s="132" t="s">
        <v>20</v>
      </c>
      <c r="E10878" s="186" t="s">
        <v>20</v>
      </c>
      <c r="F10878" s="132" t="s">
        <v>20</v>
      </c>
      <c r="G10878" s="132" t="s">
        <v>20</v>
      </c>
      <c r="H10878" s="132" t="s">
        <v>20</v>
      </c>
      <c r="I10878" s="132" t="s">
        <v>20</v>
      </c>
      <c r="J10878" s="133">
        <v>2.0979999999999999</v>
      </c>
      <c r="K10878" s="133">
        <v>1.26</v>
      </c>
      <c r="L10878" s="133">
        <v>1E-3</v>
      </c>
      <c r="M10878" s="134" t="str">
        <f t="shared" si="169"/>
        <v>P</v>
      </c>
      <c r="N10878" s="171" t="s">
        <v>10682</v>
      </c>
      <c r="O10878" s="146" t="s">
        <v>1506</v>
      </c>
      <c r="P10878" s="146" t="s">
        <v>9498</v>
      </c>
      <c r="Q10878" s="147" t="s">
        <v>10519</v>
      </c>
      <c r="R10878" s="187">
        <v>7.0000000000000007E-2</v>
      </c>
    </row>
    <row r="10879" spans="1:18" x14ac:dyDescent="0.25">
      <c r="A10879" s="135">
        <v>1096471</v>
      </c>
      <c r="B10879" s="148" t="s">
        <v>9271</v>
      </c>
      <c r="C10879" s="135">
        <v>1</v>
      </c>
      <c r="D10879" s="135" t="s">
        <v>20</v>
      </c>
      <c r="E10879" s="188" t="s">
        <v>20</v>
      </c>
      <c r="F10879" s="135" t="s">
        <v>20</v>
      </c>
      <c r="G10879" s="135" t="s">
        <v>20</v>
      </c>
      <c r="H10879" s="135" t="s">
        <v>20</v>
      </c>
      <c r="I10879" s="135" t="s">
        <v>20</v>
      </c>
      <c r="J10879" s="136">
        <v>2.0979999999999999</v>
      </c>
      <c r="K10879" s="136">
        <v>1.26</v>
      </c>
      <c r="L10879" s="136">
        <v>1E-3</v>
      </c>
      <c r="M10879" s="137" t="str">
        <f t="shared" si="169"/>
        <v>P</v>
      </c>
      <c r="N10879" s="172" t="s">
        <v>10682</v>
      </c>
      <c r="O10879" s="149" t="s">
        <v>1506</v>
      </c>
      <c r="P10879" s="149" t="s">
        <v>9498</v>
      </c>
      <c r="Q10879" s="150" t="s">
        <v>10519</v>
      </c>
      <c r="R10879" s="189">
        <v>7.0000000000000007E-2</v>
      </c>
    </row>
    <row r="10880" spans="1:18" x14ac:dyDescent="0.25">
      <c r="A10880" s="132">
        <v>1096472</v>
      </c>
      <c r="B10880" s="145" t="s">
        <v>9272</v>
      </c>
      <c r="C10880" s="132">
        <v>1</v>
      </c>
      <c r="D10880" s="132" t="s">
        <v>20</v>
      </c>
      <c r="E10880" s="186" t="s">
        <v>20</v>
      </c>
      <c r="F10880" s="132" t="s">
        <v>20</v>
      </c>
      <c r="G10880" s="132" t="s">
        <v>20</v>
      </c>
      <c r="H10880" s="132" t="s">
        <v>20</v>
      </c>
      <c r="I10880" s="132" t="s">
        <v>20</v>
      </c>
      <c r="J10880" s="133">
        <v>2.0979999999999999</v>
      </c>
      <c r="K10880" s="133">
        <v>1.26</v>
      </c>
      <c r="L10880" s="133">
        <v>1E-3</v>
      </c>
      <c r="M10880" s="134" t="str">
        <f t="shared" si="169"/>
        <v>P</v>
      </c>
      <c r="N10880" s="171" t="s">
        <v>10682</v>
      </c>
      <c r="O10880" s="146" t="s">
        <v>1506</v>
      </c>
      <c r="P10880" s="146" t="s">
        <v>9498</v>
      </c>
      <c r="Q10880" s="147" t="s">
        <v>10519</v>
      </c>
      <c r="R10880" s="187">
        <v>7.0000000000000007E-2</v>
      </c>
    </row>
    <row r="10881" spans="1:18" x14ac:dyDescent="0.25">
      <c r="A10881" s="135">
        <v>1096473</v>
      </c>
      <c r="B10881" s="148" t="s">
        <v>9273</v>
      </c>
      <c r="C10881" s="135">
        <v>1</v>
      </c>
      <c r="D10881" s="135" t="s">
        <v>20</v>
      </c>
      <c r="E10881" s="188" t="s">
        <v>20</v>
      </c>
      <c r="F10881" s="135" t="s">
        <v>20</v>
      </c>
      <c r="G10881" s="135" t="s">
        <v>20</v>
      </c>
      <c r="H10881" s="135" t="s">
        <v>20</v>
      </c>
      <c r="I10881" s="135" t="s">
        <v>20</v>
      </c>
      <c r="J10881" s="136">
        <v>2.0979999999999999</v>
      </c>
      <c r="K10881" s="136">
        <v>1.26</v>
      </c>
      <c r="L10881" s="136">
        <v>1E-3</v>
      </c>
      <c r="M10881" s="137" t="str">
        <f t="shared" si="169"/>
        <v>P</v>
      </c>
      <c r="N10881" s="172" t="s">
        <v>10682</v>
      </c>
      <c r="O10881" s="149" t="s">
        <v>1506</v>
      </c>
      <c r="P10881" s="149" t="s">
        <v>9498</v>
      </c>
      <c r="Q10881" s="150" t="s">
        <v>10519</v>
      </c>
      <c r="R10881" s="189">
        <v>7.0000000000000007E-2</v>
      </c>
    </row>
    <row r="10882" spans="1:18" x14ac:dyDescent="0.25">
      <c r="A10882" s="132">
        <v>1096474</v>
      </c>
      <c r="B10882" s="145" t="s">
        <v>9274</v>
      </c>
      <c r="C10882" s="132">
        <v>1</v>
      </c>
      <c r="D10882" s="132" t="s">
        <v>20</v>
      </c>
      <c r="E10882" s="186" t="s">
        <v>20</v>
      </c>
      <c r="F10882" s="132" t="s">
        <v>20</v>
      </c>
      <c r="G10882" s="132" t="s">
        <v>20</v>
      </c>
      <c r="H10882" s="132" t="s">
        <v>20</v>
      </c>
      <c r="I10882" s="132" t="s">
        <v>20</v>
      </c>
      <c r="J10882" s="133">
        <v>2.0979999999999999</v>
      </c>
      <c r="K10882" s="133">
        <v>1.26</v>
      </c>
      <c r="L10882" s="133">
        <v>1E-3</v>
      </c>
      <c r="M10882" s="134" t="str">
        <f t="shared" ref="M10882:M10945" si="170">HYPERLINK(CONCATENATE("T:\Distribution Centre\RDC Department Shared\Cubiscan photos","\",A10882,"-pac.jpg"),"P")</f>
        <v>P</v>
      </c>
      <c r="N10882" s="173" t="s">
        <v>10682</v>
      </c>
      <c r="O10882" s="146" t="s">
        <v>1506</v>
      </c>
      <c r="P10882" s="146" t="s">
        <v>9498</v>
      </c>
      <c r="Q10882" s="147" t="s">
        <v>10519</v>
      </c>
      <c r="R10882" s="187">
        <v>7.0000000000000007E-2</v>
      </c>
    </row>
    <row r="10883" spans="1:18" x14ac:dyDescent="0.25">
      <c r="A10883" s="135">
        <v>1096475</v>
      </c>
      <c r="B10883" s="148" t="s">
        <v>9275</v>
      </c>
      <c r="C10883" s="135">
        <v>1</v>
      </c>
      <c r="D10883" s="135" t="s">
        <v>20</v>
      </c>
      <c r="E10883" s="188" t="s">
        <v>20</v>
      </c>
      <c r="F10883" s="135" t="s">
        <v>20</v>
      </c>
      <c r="G10883" s="135" t="s">
        <v>20</v>
      </c>
      <c r="H10883" s="135" t="s">
        <v>20</v>
      </c>
      <c r="I10883" s="135" t="s">
        <v>20</v>
      </c>
      <c r="J10883" s="136">
        <v>2.0979999999999999</v>
      </c>
      <c r="K10883" s="136">
        <v>1.26</v>
      </c>
      <c r="L10883" s="136">
        <v>1E-3</v>
      </c>
      <c r="M10883" s="137" t="str">
        <f t="shared" si="170"/>
        <v>P</v>
      </c>
      <c r="N10883" s="174" t="s">
        <v>10682</v>
      </c>
      <c r="O10883" s="149" t="s">
        <v>1506</v>
      </c>
      <c r="P10883" s="149" t="s">
        <v>9498</v>
      </c>
      <c r="Q10883" s="150" t="s">
        <v>10519</v>
      </c>
      <c r="R10883" s="189">
        <v>7.0000000000000007E-2</v>
      </c>
    </row>
    <row r="10884" spans="1:18" x14ac:dyDescent="0.25">
      <c r="A10884" s="132">
        <v>1096476</v>
      </c>
      <c r="B10884" s="145" t="s">
        <v>9276</v>
      </c>
      <c r="C10884" s="132">
        <v>6</v>
      </c>
      <c r="D10884" s="132" t="s">
        <v>20</v>
      </c>
      <c r="E10884" s="186" t="s">
        <v>20</v>
      </c>
      <c r="F10884" s="132" t="s">
        <v>20</v>
      </c>
      <c r="G10884" s="132" t="s">
        <v>20</v>
      </c>
      <c r="H10884" s="132" t="s">
        <v>20</v>
      </c>
      <c r="I10884" s="132" t="s">
        <v>20</v>
      </c>
      <c r="J10884" s="133">
        <v>3.5</v>
      </c>
      <c r="K10884" s="133">
        <v>2.5</v>
      </c>
      <c r="L10884" s="133">
        <v>0.56999999999999995</v>
      </c>
      <c r="M10884" s="134" t="str">
        <f t="shared" si="170"/>
        <v>P</v>
      </c>
      <c r="N10884" s="173" t="s">
        <v>10682</v>
      </c>
      <c r="O10884" s="146" t="s">
        <v>1506</v>
      </c>
      <c r="P10884" s="146" t="s">
        <v>9498</v>
      </c>
      <c r="Q10884" s="147" t="s">
        <v>10519</v>
      </c>
      <c r="R10884" s="187">
        <v>8.58</v>
      </c>
    </row>
    <row r="10885" spans="1:18" x14ac:dyDescent="0.25">
      <c r="A10885" s="135">
        <v>1096479</v>
      </c>
      <c r="B10885" s="148" t="s">
        <v>849</v>
      </c>
      <c r="C10885" s="135">
        <v>6</v>
      </c>
      <c r="D10885" s="135">
        <v>318</v>
      </c>
      <c r="E10885" s="188" t="s">
        <v>21</v>
      </c>
      <c r="F10885" s="135">
        <v>477</v>
      </c>
      <c r="G10885" s="135" t="s">
        <v>20</v>
      </c>
      <c r="H10885" s="135" t="s">
        <v>20</v>
      </c>
      <c r="I10885" s="135" t="s">
        <v>20</v>
      </c>
      <c r="J10885" s="136">
        <v>1.83</v>
      </c>
      <c r="K10885" s="136">
        <v>1.18</v>
      </c>
      <c r="L10885" s="136">
        <v>1.67</v>
      </c>
      <c r="M10885" s="137" t="str">
        <f t="shared" si="170"/>
        <v>P</v>
      </c>
      <c r="N10885" s="172" t="s">
        <v>10681</v>
      </c>
      <c r="O10885" s="149" t="s">
        <v>1506</v>
      </c>
      <c r="P10885" s="149" t="s">
        <v>9430</v>
      </c>
      <c r="Q10885" s="150" t="s">
        <v>10519</v>
      </c>
      <c r="R10885" s="189">
        <v>4.5</v>
      </c>
    </row>
    <row r="10886" spans="1:18" x14ac:dyDescent="0.25">
      <c r="A10886" s="132">
        <v>1096483</v>
      </c>
      <c r="B10886" s="145" t="s">
        <v>9688</v>
      </c>
      <c r="C10886" s="132">
        <v>3</v>
      </c>
      <c r="D10886" s="132" t="s">
        <v>20</v>
      </c>
      <c r="E10886" s="186">
        <v>24</v>
      </c>
      <c r="F10886" s="132">
        <v>9600</v>
      </c>
      <c r="G10886" s="132" t="s">
        <v>20</v>
      </c>
      <c r="H10886" s="132">
        <v>288</v>
      </c>
      <c r="I10886" s="132">
        <v>1</v>
      </c>
      <c r="J10886" s="133">
        <v>1.27</v>
      </c>
      <c r="K10886" s="133">
        <v>0.54</v>
      </c>
      <c r="L10886" s="133">
        <v>0.2</v>
      </c>
      <c r="M10886" s="134" t="str">
        <f t="shared" si="170"/>
        <v>P</v>
      </c>
      <c r="N10886" s="171" t="s">
        <v>10681</v>
      </c>
      <c r="O10886" s="146" t="s">
        <v>1506</v>
      </c>
      <c r="P10886" s="146" t="s">
        <v>10455</v>
      </c>
      <c r="Q10886" s="147" t="s">
        <v>10519</v>
      </c>
      <c r="R10886" s="187">
        <v>3.0300000000000002</v>
      </c>
    </row>
    <row r="10887" spans="1:18" x14ac:dyDescent="0.25">
      <c r="A10887" s="135">
        <v>1096486</v>
      </c>
      <c r="B10887" s="148" t="s">
        <v>294</v>
      </c>
      <c r="C10887" s="135">
        <v>3</v>
      </c>
      <c r="D10887" s="135">
        <v>1500</v>
      </c>
      <c r="E10887" s="188" t="s">
        <v>21</v>
      </c>
      <c r="F10887" s="135">
        <v>2100</v>
      </c>
      <c r="G10887" s="135" t="s">
        <v>20</v>
      </c>
      <c r="H10887" s="135">
        <v>150</v>
      </c>
      <c r="I10887" s="135">
        <v>1</v>
      </c>
      <c r="J10887" s="136">
        <v>0.75</v>
      </c>
      <c r="K10887" s="136">
        <v>0.75</v>
      </c>
      <c r="L10887" s="136">
        <v>0.66</v>
      </c>
      <c r="M10887" s="137" t="str">
        <f t="shared" si="170"/>
        <v>P</v>
      </c>
      <c r="N10887" s="174" t="s">
        <v>10681</v>
      </c>
      <c r="O10887" s="149" t="s">
        <v>1693</v>
      </c>
      <c r="P10887" s="149" t="s">
        <v>9504</v>
      </c>
      <c r="Q10887" s="150" t="s">
        <v>10519</v>
      </c>
      <c r="R10887" s="189">
        <v>6.5400000000000009</v>
      </c>
    </row>
    <row r="10888" spans="1:18" x14ac:dyDescent="0.25">
      <c r="A10888" s="132">
        <v>1096489</v>
      </c>
      <c r="B10888" s="145" t="s">
        <v>1276</v>
      </c>
      <c r="C10888" s="132">
        <v>3</v>
      </c>
      <c r="D10888" s="132">
        <v>1600</v>
      </c>
      <c r="E10888" s="186">
        <v>100</v>
      </c>
      <c r="F10888" s="132">
        <v>2000</v>
      </c>
      <c r="G10888" s="132" t="s">
        <v>20</v>
      </c>
      <c r="H10888" s="132" t="s">
        <v>20</v>
      </c>
      <c r="I10888" s="132" t="s">
        <v>20</v>
      </c>
      <c r="J10888" s="133">
        <v>1.5</v>
      </c>
      <c r="K10888" s="133">
        <v>0.85</v>
      </c>
      <c r="L10888" s="133">
        <v>0.4</v>
      </c>
      <c r="M10888" s="134" t="str">
        <f t="shared" si="170"/>
        <v>P</v>
      </c>
      <c r="N10888" s="171" t="s">
        <v>10682</v>
      </c>
      <c r="O10888" s="146" t="s">
        <v>1500</v>
      </c>
      <c r="P10888" s="146" t="s">
        <v>9418</v>
      </c>
      <c r="Q10888" s="147" t="s">
        <v>10519</v>
      </c>
      <c r="R10888" s="187">
        <v>1.53</v>
      </c>
    </row>
    <row r="10889" spans="1:18" x14ac:dyDescent="0.25">
      <c r="A10889" s="135">
        <v>1096490</v>
      </c>
      <c r="B10889" s="148" t="s">
        <v>619</v>
      </c>
      <c r="C10889" s="135">
        <v>6</v>
      </c>
      <c r="D10889" s="135" t="s">
        <v>20</v>
      </c>
      <c r="E10889" s="188" t="s">
        <v>20</v>
      </c>
      <c r="F10889" s="135" t="s">
        <v>20</v>
      </c>
      <c r="G10889" s="135" t="s">
        <v>20</v>
      </c>
      <c r="H10889" s="135" t="s">
        <v>20</v>
      </c>
      <c r="I10889" s="135" t="s">
        <v>20</v>
      </c>
      <c r="J10889" s="136">
        <v>1.82</v>
      </c>
      <c r="K10889" s="136">
        <v>1.5</v>
      </c>
      <c r="L10889" s="136">
        <v>0.14000000000000001</v>
      </c>
      <c r="M10889" s="137" t="str">
        <f t="shared" si="170"/>
        <v>P</v>
      </c>
      <c r="N10889" s="174" t="s">
        <v>10682</v>
      </c>
      <c r="O10889" s="149" t="s">
        <v>1500</v>
      </c>
      <c r="P10889" s="149" t="s">
        <v>9456</v>
      </c>
      <c r="Q10889" s="150" t="s">
        <v>10519</v>
      </c>
      <c r="R10889" s="189">
        <v>2.0149253731343282</v>
      </c>
    </row>
    <row r="10890" spans="1:18" x14ac:dyDescent="0.25">
      <c r="A10890" s="132">
        <v>1096495</v>
      </c>
      <c r="B10890" s="145" t="s">
        <v>806</v>
      </c>
      <c r="C10890" s="132">
        <v>6</v>
      </c>
      <c r="D10890" s="132">
        <v>308</v>
      </c>
      <c r="E10890" s="186" t="s">
        <v>21</v>
      </c>
      <c r="F10890" s="132">
        <v>468</v>
      </c>
      <c r="G10890" s="132">
        <v>10</v>
      </c>
      <c r="H10890" s="132" t="s">
        <v>20</v>
      </c>
      <c r="I10890" s="132">
        <v>3</v>
      </c>
      <c r="J10890" s="133">
        <v>2.58</v>
      </c>
      <c r="K10890" s="133">
        <v>1.66</v>
      </c>
      <c r="L10890" s="133">
        <v>0.68</v>
      </c>
      <c r="M10890" s="134" t="str">
        <f t="shared" si="170"/>
        <v>P</v>
      </c>
      <c r="N10890" s="171" t="s">
        <v>10681</v>
      </c>
      <c r="O10890" s="146" t="s">
        <v>1506</v>
      </c>
      <c r="P10890" s="146" t="s">
        <v>10455</v>
      </c>
      <c r="Q10890" s="147" t="s">
        <v>10519</v>
      </c>
      <c r="R10890" s="187">
        <v>7.98</v>
      </c>
    </row>
    <row r="10891" spans="1:18" x14ac:dyDescent="0.25">
      <c r="A10891" s="135">
        <v>1096496</v>
      </c>
      <c r="B10891" s="148" t="s">
        <v>318</v>
      </c>
      <c r="C10891" s="135">
        <v>3</v>
      </c>
      <c r="D10891" s="135" t="s">
        <v>20</v>
      </c>
      <c r="E10891" s="188" t="s">
        <v>20</v>
      </c>
      <c r="F10891" s="135" t="s">
        <v>20</v>
      </c>
      <c r="G10891" s="135" t="s">
        <v>20</v>
      </c>
      <c r="H10891" s="135" t="s">
        <v>20</v>
      </c>
      <c r="I10891" s="135" t="s">
        <v>20</v>
      </c>
      <c r="J10891" s="136">
        <v>1.64</v>
      </c>
      <c r="K10891" s="136">
        <v>0.28999999999999998</v>
      </c>
      <c r="L10891" s="136">
        <v>0.11</v>
      </c>
      <c r="M10891" s="137" t="str">
        <f t="shared" si="170"/>
        <v>P</v>
      </c>
      <c r="N10891" s="174" t="s">
        <v>10682</v>
      </c>
      <c r="O10891" s="149" t="s">
        <v>1500</v>
      </c>
      <c r="P10891" s="149" t="s">
        <v>9456</v>
      </c>
      <c r="Q10891" s="150" t="s">
        <v>10519</v>
      </c>
      <c r="R10891" s="189">
        <v>1.4104477611940298</v>
      </c>
    </row>
    <row r="10892" spans="1:18" x14ac:dyDescent="0.25">
      <c r="A10892" s="132">
        <v>1096500</v>
      </c>
      <c r="B10892" s="145" t="s">
        <v>508</v>
      </c>
      <c r="C10892" s="132">
        <v>3</v>
      </c>
      <c r="D10892" s="132" t="s">
        <v>20</v>
      </c>
      <c r="E10892" s="186" t="s">
        <v>20</v>
      </c>
      <c r="F10892" s="132" t="s">
        <v>20</v>
      </c>
      <c r="G10892" s="132" t="s">
        <v>20</v>
      </c>
      <c r="H10892" s="132" t="s">
        <v>20</v>
      </c>
      <c r="I10892" s="132" t="s">
        <v>20</v>
      </c>
      <c r="J10892" s="133">
        <v>1.32</v>
      </c>
      <c r="K10892" s="133">
        <v>0.43</v>
      </c>
      <c r="L10892" s="133">
        <v>0.19</v>
      </c>
      <c r="M10892" s="134" t="str">
        <f t="shared" si="170"/>
        <v>P</v>
      </c>
      <c r="N10892" s="171" t="s">
        <v>10681</v>
      </c>
      <c r="O10892" s="146" t="s">
        <v>1555</v>
      </c>
      <c r="P10892" s="146" t="s">
        <v>9429</v>
      </c>
      <c r="Q10892" s="147" t="s">
        <v>10519</v>
      </c>
      <c r="R10892" s="187">
        <v>2.4026034402603438</v>
      </c>
    </row>
    <row r="10893" spans="1:18" x14ac:dyDescent="0.25">
      <c r="A10893" s="135">
        <v>1096501</v>
      </c>
      <c r="B10893" s="148" t="s">
        <v>317</v>
      </c>
      <c r="C10893" s="135">
        <v>3</v>
      </c>
      <c r="D10893" s="135" t="s">
        <v>20</v>
      </c>
      <c r="E10893" s="188" t="s">
        <v>20</v>
      </c>
      <c r="F10893" s="135" t="s">
        <v>20</v>
      </c>
      <c r="G10893" s="135" t="s">
        <v>20</v>
      </c>
      <c r="H10893" s="135" t="s">
        <v>20</v>
      </c>
      <c r="I10893" s="135" t="s">
        <v>20</v>
      </c>
      <c r="J10893" s="136">
        <v>2.08</v>
      </c>
      <c r="K10893" s="136">
        <v>0.47</v>
      </c>
      <c r="L10893" s="136">
        <v>0.23</v>
      </c>
      <c r="M10893" s="137" t="str">
        <f t="shared" si="170"/>
        <v>P</v>
      </c>
      <c r="N10893" s="174" t="s">
        <v>10682</v>
      </c>
      <c r="O10893" s="149" t="s">
        <v>1500</v>
      </c>
      <c r="P10893" s="149" t="s">
        <v>9456</v>
      </c>
      <c r="Q10893" s="150" t="s">
        <v>10519</v>
      </c>
      <c r="R10893" s="189">
        <v>1.7462686567164176</v>
      </c>
    </row>
    <row r="10894" spans="1:18" x14ac:dyDescent="0.25">
      <c r="A10894" s="132">
        <v>1096503</v>
      </c>
      <c r="B10894" s="145" t="s">
        <v>298</v>
      </c>
      <c r="C10894" s="132">
        <v>3</v>
      </c>
      <c r="D10894" s="132" t="s">
        <v>20</v>
      </c>
      <c r="E10894" s="186" t="s">
        <v>20</v>
      </c>
      <c r="F10894" s="132" t="s">
        <v>20</v>
      </c>
      <c r="G10894" s="132" t="s">
        <v>20</v>
      </c>
      <c r="H10894" s="132" t="s">
        <v>20</v>
      </c>
      <c r="I10894" s="132" t="s">
        <v>20</v>
      </c>
      <c r="J10894" s="133">
        <v>0.76</v>
      </c>
      <c r="K10894" s="133">
        <v>0.77</v>
      </c>
      <c r="L10894" s="133">
        <v>0.6</v>
      </c>
      <c r="M10894" s="134" t="str">
        <f t="shared" si="170"/>
        <v>P</v>
      </c>
      <c r="N10894" s="173" t="s">
        <v>10681</v>
      </c>
      <c r="O10894" s="146" t="s">
        <v>1693</v>
      </c>
      <c r="P10894" s="146" t="s">
        <v>9504</v>
      </c>
      <c r="Q10894" s="147" t="s">
        <v>10519</v>
      </c>
      <c r="R10894" s="187">
        <v>3.6818181818181812</v>
      </c>
    </row>
    <row r="10895" spans="1:18" x14ac:dyDescent="0.25">
      <c r="A10895" s="135">
        <v>1096507</v>
      </c>
      <c r="B10895" s="148" t="s">
        <v>306</v>
      </c>
      <c r="C10895" s="135">
        <v>3</v>
      </c>
      <c r="D10895" s="135" t="s">
        <v>20</v>
      </c>
      <c r="E10895" s="188" t="s">
        <v>20</v>
      </c>
      <c r="F10895" s="135" t="s">
        <v>20</v>
      </c>
      <c r="G10895" s="135" t="s">
        <v>20</v>
      </c>
      <c r="H10895" s="135" t="s">
        <v>20</v>
      </c>
      <c r="I10895" s="135" t="s">
        <v>20</v>
      </c>
      <c r="J10895" s="136">
        <v>1.71</v>
      </c>
      <c r="K10895" s="136">
        <v>0.59</v>
      </c>
      <c r="L10895" s="136">
        <v>0.18</v>
      </c>
      <c r="M10895" s="137" t="str">
        <f t="shared" si="170"/>
        <v>P</v>
      </c>
      <c r="N10895" s="174" t="s">
        <v>10682</v>
      </c>
      <c r="O10895" s="149" t="s">
        <v>1500</v>
      </c>
      <c r="P10895" s="149" t="s">
        <v>9456</v>
      </c>
      <c r="Q10895" s="150" t="s">
        <v>10519</v>
      </c>
      <c r="R10895" s="189">
        <v>2.5970149253731338</v>
      </c>
    </row>
    <row r="10896" spans="1:18" x14ac:dyDescent="0.25">
      <c r="A10896" s="132">
        <v>1096509</v>
      </c>
      <c r="B10896" s="145" t="s">
        <v>653</v>
      </c>
      <c r="C10896" s="132">
        <v>3</v>
      </c>
      <c r="D10896" s="132">
        <v>1530</v>
      </c>
      <c r="E10896" s="186">
        <v>30</v>
      </c>
      <c r="F10896" s="132">
        <v>3420</v>
      </c>
      <c r="G10896" s="132">
        <v>270</v>
      </c>
      <c r="H10896" s="132">
        <v>300</v>
      </c>
      <c r="I10896" s="132">
        <v>1</v>
      </c>
      <c r="J10896" s="133">
        <v>0.98</v>
      </c>
      <c r="K10896" s="133">
        <v>0.32</v>
      </c>
      <c r="L10896" s="133">
        <v>1.04</v>
      </c>
      <c r="M10896" s="134" t="str">
        <f t="shared" si="170"/>
        <v>P</v>
      </c>
      <c r="N10896" s="173" t="s">
        <v>10681</v>
      </c>
      <c r="O10896" s="146" t="s">
        <v>1506</v>
      </c>
      <c r="P10896" s="146" t="s">
        <v>10455</v>
      </c>
      <c r="Q10896" s="147" t="s">
        <v>10519</v>
      </c>
      <c r="R10896" s="187">
        <v>6.1499999999999995</v>
      </c>
    </row>
    <row r="10897" spans="1:18" x14ac:dyDescent="0.25">
      <c r="A10897" s="135">
        <v>1096511</v>
      </c>
      <c r="B10897" s="148" t="s">
        <v>836</v>
      </c>
      <c r="C10897" s="135">
        <v>6</v>
      </c>
      <c r="D10897" s="135">
        <v>1440</v>
      </c>
      <c r="E10897" s="188">
        <v>12</v>
      </c>
      <c r="F10897" s="135" t="s">
        <v>20</v>
      </c>
      <c r="G10897" s="135" t="s">
        <v>20</v>
      </c>
      <c r="H10897" s="135">
        <v>96</v>
      </c>
      <c r="I10897" s="135">
        <v>1</v>
      </c>
      <c r="J10897" s="136">
        <v>0.77</v>
      </c>
      <c r="K10897" s="136">
        <v>0.53</v>
      </c>
      <c r="L10897" s="136">
        <v>1.1499999999999999</v>
      </c>
      <c r="M10897" s="137" t="str">
        <f t="shared" si="170"/>
        <v>P</v>
      </c>
      <c r="N10897" s="174" t="s">
        <v>10681</v>
      </c>
      <c r="O10897" s="149" t="s">
        <v>1555</v>
      </c>
      <c r="P10897" s="149" t="s">
        <v>9429</v>
      </c>
      <c r="Q10897" s="150" t="s">
        <v>10519</v>
      </c>
      <c r="R10897" s="189">
        <v>1.7999999999999998</v>
      </c>
    </row>
    <row r="10898" spans="1:18" x14ac:dyDescent="0.25">
      <c r="A10898" s="132">
        <v>1096512</v>
      </c>
      <c r="B10898" s="145" t="s">
        <v>817</v>
      </c>
      <c r="C10898" s="132">
        <v>24</v>
      </c>
      <c r="D10898" s="132">
        <v>270</v>
      </c>
      <c r="E10898" s="186" t="s">
        <v>21</v>
      </c>
      <c r="F10898" s="132">
        <v>420</v>
      </c>
      <c r="G10898" s="132" t="s">
        <v>20</v>
      </c>
      <c r="H10898" s="132">
        <v>10</v>
      </c>
      <c r="I10898" s="132">
        <v>2</v>
      </c>
      <c r="J10898" s="133">
        <v>2.36</v>
      </c>
      <c r="K10898" s="133">
        <v>1.56</v>
      </c>
      <c r="L10898" s="133">
        <v>1</v>
      </c>
      <c r="M10898" s="134" t="str">
        <f t="shared" si="170"/>
        <v>P</v>
      </c>
      <c r="N10898" s="171" t="s">
        <v>10681</v>
      </c>
      <c r="O10898" s="146" t="s">
        <v>1506</v>
      </c>
      <c r="P10898" s="146" t="s">
        <v>9398</v>
      </c>
      <c r="Q10898" s="147" t="s">
        <v>10106</v>
      </c>
      <c r="R10898" s="187">
        <v>10.32</v>
      </c>
    </row>
    <row r="10899" spans="1:18" x14ac:dyDescent="0.25">
      <c r="A10899" s="135">
        <v>1096513</v>
      </c>
      <c r="B10899" s="148" t="s">
        <v>1231</v>
      </c>
      <c r="C10899" s="135">
        <v>6</v>
      </c>
      <c r="D10899" s="135">
        <v>88</v>
      </c>
      <c r="E10899" s="188" t="s">
        <v>21</v>
      </c>
      <c r="F10899" s="135">
        <v>154</v>
      </c>
      <c r="G10899" s="135" t="s">
        <v>20</v>
      </c>
      <c r="H10899" s="135" t="s">
        <v>20</v>
      </c>
      <c r="I10899" s="135" t="s">
        <v>20</v>
      </c>
      <c r="J10899" s="136">
        <v>2.66</v>
      </c>
      <c r="K10899" s="136">
        <v>1.8</v>
      </c>
      <c r="L10899" s="136">
        <v>1.98</v>
      </c>
      <c r="M10899" s="137" t="str">
        <f t="shared" si="170"/>
        <v>P</v>
      </c>
      <c r="N10899" s="174" t="s">
        <v>10681</v>
      </c>
      <c r="O10899" s="149" t="s">
        <v>1506</v>
      </c>
      <c r="P10899" s="149" t="s">
        <v>9430</v>
      </c>
      <c r="Q10899" s="150" t="s">
        <v>10519</v>
      </c>
      <c r="R10899" s="189">
        <v>8.879999999999999</v>
      </c>
    </row>
    <row r="10900" spans="1:18" x14ac:dyDescent="0.25">
      <c r="A10900" s="132">
        <v>1096515</v>
      </c>
      <c r="B10900" s="145" t="s">
        <v>4367</v>
      </c>
      <c r="C10900" s="132">
        <v>6</v>
      </c>
      <c r="D10900" s="132">
        <v>944</v>
      </c>
      <c r="E10900" s="186" t="s">
        <v>20</v>
      </c>
      <c r="F10900" s="132" t="s">
        <v>20</v>
      </c>
      <c r="G10900" s="132" t="s">
        <v>20</v>
      </c>
      <c r="H10900" s="132" t="s">
        <v>20</v>
      </c>
      <c r="I10900" s="132" t="s">
        <v>20</v>
      </c>
      <c r="J10900" s="133">
        <v>1.1399999999999999</v>
      </c>
      <c r="K10900" s="133">
        <v>0.72</v>
      </c>
      <c r="L10900" s="133">
        <v>1.36</v>
      </c>
      <c r="M10900" s="134" t="str">
        <f t="shared" si="170"/>
        <v>P</v>
      </c>
      <c r="N10900" s="173" t="s">
        <v>10681</v>
      </c>
      <c r="O10900" s="146" t="s">
        <v>1506</v>
      </c>
      <c r="P10900" s="146" t="s">
        <v>10455</v>
      </c>
      <c r="Q10900" s="147" t="s">
        <v>10519</v>
      </c>
      <c r="R10900" s="187">
        <v>6.6000000000000005</v>
      </c>
    </row>
    <row r="10901" spans="1:18" x14ac:dyDescent="0.25">
      <c r="A10901" s="135">
        <v>1096517</v>
      </c>
      <c r="B10901" s="148" t="s">
        <v>1277</v>
      </c>
      <c r="C10901" s="135">
        <v>3</v>
      </c>
      <c r="D10901" s="135">
        <v>1280</v>
      </c>
      <c r="E10901" s="188">
        <v>160</v>
      </c>
      <c r="F10901" s="135" t="s">
        <v>20</v>
      </c>
      <c r="G10901" s="135" t="s">
        <v>20</v>
      </c>
      <c r="H10901" s="135">
        <v>100</v>
      </c>
      <c r="I10901" s="135">
        <v>1</v>
      </c>
      <c r="J10901" s="136">
        <v>1.96</v>
      </c>
      <c r="K10901" s="136">
        <v>1.3</v>
      </c>
      <c r="L10901" s="136">
        <v>0.5</v>
      </c>
      <c r="M10901" s="137" t="str">
        <f t="shared" si="170"/>
        <v>P</v>
      </c>
      <c r="N10901" s="174" t="s">
        <v>10682</v>
      </c>
      <c r="O10901" s="149" t="s">
        <v>1500</v>
      </c>
      <c r="P10901" s="149" t="s">
        <v>9418</v>
      </c>
      <c r="Q10901" s="150" t="s">
        <v>10519</v>
      </c>
      <c r="R10901" s="189">
        <v>0.75</v>
      </c>
    </row>
    <row r="10902" spans="1:18" x14ac:dyDescent="0.25">
      <c r="A10902" s="132">
        <v>1096519</v>
      </c>
      <c r="B10902" s="145" t="s">
        <v>939</v>
      </c>
      <c r="C10902" s="132">
        <v>3</v>
      </c>
      <c r="D10902" s="132" t="s">
        <v>20</v>
      </c>
      <c r="E10902" s="186" t="s">
        <v>20</v>
      </c>
      <c r="F10902" s="132" t="s">
        <v>20</v>
      </c>
      <c r="G10902" s="132" t="s">
        <v>20</v>
      </c>
      <c r="H10902" s="132" t="s">
        <v>20</v>
      </c>
      <c r="I10902" s="132" t="s">
        <v>20</v>
      </c>
      <c r="J10902" s="133">
        <v>1.33</v>
      </c>
      <c r="K10902" s="133">
        <v>0.32</v>
      </c>
      <c r="L10902" s="133">
        <v>0.19</v>
      </c>
      <c r="M10902" s="134" t="str">
        <f t="shared" si="170"/>
        <v>P</v>
      </c>
      <c r="N10902" s="173" t="s">
        <v>10681</v>
      </c>
      <c r="O10902" s="146" t="s">
        <v>1581</v>
      </c>
      <c r="P10902" s="146" t="s">
        <v>9483</v>
      </c>
      <c r="Q10902" s="147" t="s">
        <v>10519</v>
      </c>
      <c r="R10902" s="187">
        <v>1.3363636363636364</v>
      </c>
    </row>
    <row r="10903" spans="1:18" x14ac:dyDescent="0.25">
      <c r="A10903" s="135">
        <v>1096521</v>
      </c>
      <c r="B10903" s="148" t="s">
        <v>1187</v>
      </c>
      <c r="C10903" s="135">
        <v>12</v>
      </c>
      <c r="D10903" s="135">
        <v>549</v>
      </c>
      <c r="E10903" s="188" t="s">
        <v>21</v>
      </c>
      <c r="F10903" s="135" t="s">
        <v>20</v>
      </c>
      <c r="G10903" s="135" t="s">
        <v>20</v>
      </c>
      <c r="H10903" s="135">
        <v>25</v>
      </c>
      <c r="I10903" s="135">
        <v>2</v>
      </c>
      <c r="J10903" s="136">
        <v>1.61</v>
      </c>
      <c r="K10903" s="136">
        <v>1.1599999999999999</v>
      </c>
      <c r="L10903" s="136">
        <v>0.96</v>
      </c>
      <c r="M10903" s="137" t="str">
        <f t="shared" si="170"/>
        <v>P</v>
      </c>
      <c r="N10903" s="174" t="s">
        <v>10681</v>
      </c>
      <c r="O10903" s="149" t="s">
        <v>1506</v>
      </c>
      <c r="P10903" s="149" t="s">
        <v>9430</v>
      </c>
      <c r="Q10903" s="150" t="s">
        <v>10519</v>
      </c>
      <c r="R10903" s="189">
        <v>3.12</v>
      </c>
    </row>
    <row r="10904" spans="1:18" x14ac:dyDescent="0.25">
      <c r="A10904" s="132">
        <v>1096523</v>
      </c>
      <c r="B10904" s="145" t="s">
        <v>297</v>
      </c>
      <c r="C10904" s="132">
        <v>3</v>
      </c>
      <c r="D10904" s="132" t="s">
        <v>20</v>
      </c>
      <c r="E10904" s="186" t="s">
        <v>20</v>
      </c>
      <c r="F10904" s="132" t="s">
        <v>20</v>
      </c>
      <c r="G10904" s="132" t="s">
        <v>20</v>
      </c>
      <c r="H10904" s="132" t="s">
        <v>20</v>
      </c>
      <c r="I10904" s="132" t="s">
        <v>20</v>
      </c>
      <c r="J10904" s="133">
        <v>0.78</v>
      </c>
      <c r="K10904" s="133">
        <v>0.77</v>
      </c>
      <c r="L10904" s="133">
        <v>0.6</v>
      </c>
      <c r="M10904" s="134" t="str">
        <f t="shared" si="170"/>
        <v>P</v>
      </c>
      <c r="N10904" s="171" t="s">
        <v>10681</v>
      </c>
      <c r="O10904" s="146" t="s">
        <v>1693</v>
      </c>
      <c r="P10904" s="146" t="s">
        <v>9504</v>
      </c>
      <c r="Q10904" s="147" t="s">
        <v>10519</v>
      </c>
      <c r="R10904" s="187">
        <v>4.0545454545454538</v>
      </c>
    </row>
    <row r="10905" spans="1:18" x14ac:dyDescent="0.25">
      <c r="A10905" s="135">
        <v>1096527</v>
      </c>
      <c r="B10905" s="148" t="s">
        <v>818</v>
      </c>
      <c r="C10905" s="135">
        <v>24</v>
      </c>
      <c r="D10905" s="135">
        <v>270</v>
      </c>
      <c r="E10905" s="188" t="s">
        <v>21</v>
      </c>
      <c r="F10905" s="135">
        <v>434</v>
      </c>
      <c r="G10905" s="135" t="s">
        <v>20</v>
      </c>
      <c r="H10905" s="135">
        <v>8</v>
      </c>
      <c r="I10905" s="135">
        <v>2</v>
      </c>
      <c r="J10905" s="136">
        <v>2.37</v>
      </c>
      <c r="K10905" s="136">
        <v>1.57</v>
      </c>
      <c r="L10905" s="136">
        <v>1.05</v>
      </c>
      <c r="M10905" s="137" t="str">
        <f t="shared" si="170"/>
        <v>P</v>
      </c>
      <c r="N10905" s="174" t="s">
        <v>10681</v>
      </c>
      <c r="O10905" s="149" t="s">
        <v>1506</v>
      </c>
      <c r="P10905" s="149" t="s">
        <v>9398</v>
      </c>
      <c r="Q10905" s="150" t="s">
        <v>10106</v>
      </c>
      <c r="R10905" s="189">
        <v>10.32</v>
      </c>
    </row>
    <row r="10906" spans="1:18" x14ac:dyDescent="0.25">
      <c r="A10906" s="132">
        <v>1096529</v>
      </c>
      <c r="B10906" s="145" t="s">
        <v>25</v>
      </c>
      <c r="C10906" s="132">
        <v>3</v>
      </c>
      <c r="D10906" s="132" t="s">
        <v>20</v>
      </c>
      <c r="E10906" s="186" t="s">
        <v>20</v>
      </c>
      <c r="F10906" s="132" t="s">
        <v>20</v>
      </c>
      <c r="G10906" s="132" t="s">
        <v>20</v>
      </c>
      <c r="H10906" s="132" t="s">
        <v>20</v>
      </c>
      <c r="I10906" s="132" t="s">
        <v>20</v>
      </c>
      <c r="J10906" s="133">
        <v>1.36</v>
      </c>
      <c r="K10906" s="133">
        <v>0.35</v>
      </c>
      <c r="L10906" s="133">
        <v>0.19</v>
      </c>
      <c r="M10906" s="134" t="str">
        <f t="shared" si="170"/>
        <v>P</v>
      </c>
      <c r="N10906" s="173" t="s">
        <v>10681</v>
      </c>
      <c r="O10906" s="146" t="s">
        <v>1581</v>
      </c>
      <c r="P10906" s="146" t="s">
        <v>9483</v>
      </c>
      <c r="Q10906" s="147" t="s">
        <v>10519</v>
      </c>
      <c r="R10906" s="187">
        <v>2.13</v>
      </c>
    </row>
    <row r="10907" spans="1:18" x14ac:dyDescent="0.25">
      <c r="A10907" s="135">
        <v>1096530</v>
      </c>
      <c r="B10907" s="148" t="s">
        <v>315</v>
      </c>
      <c r="C10907" s="135">
        <v>3</v>
      </c>
      <c r="D10907" s="135" t="s">
        <v>20</v>
      </c>
      <c r="E10907" s="188" t="s">
        <v>20</v>
      </c>
      <c r="F10907" s="135" t="s">
        <v>20</v>
      </c>
      <c r="G10907" s="135" t="s">
        <v>20</v>
      </c>
      <c r="H10907" s="135" t="s">
        <v>20</v>
      </c>
      <c r="I10907" s="135" t="s">
        <v>20</v>
      </c>
      <c r="J10907" s="136">
        <v>1.7</v>
      </c>
      <c r="K10907" s="136">
        <v>0.31</v>
      </c>
      <c r="L10907" s="136">
        <v>0.12</v>
      </c>
      <c r="M10907" s="137" t="str">
        <f t="shared" si="170"/>
        <v>P</v>
      </c>
      <c r="N10907" s="174" t="s">
        <v>10682</v>
      </c>
      <c r="O10907" s="149" t="s">
        <v>1500</v>
      </c>
      <c r="P10907" s="149" t="s">
        <v>9456</v>
      </c>
      <c r="Q10907" s="150" t="s">
        <v>10519</v>
      </c>
      <c r="R10907" s="189">
        <v>1.7999999999999998</v>
      </c>
    </row>
    <row r="10908" spans="1:18" x14ac:dyDescent="0.25">
      <c r="A10908" s="132">
        <v>1096532</v>
      </c>
      <c r="B10908" s="145" t="s">
        <v>969</v>
      </c>
      <c r="C10908" s="132">
        <v>3</v>
      </c>
      <c r="D10908" s="132" t="s">
        <v>20</v>
      </c>
      <c r="E10908" s="186" t="s">
        <v>20</v>
      </c>
      <c r="F10908" s="132" t="s">
        <v>20</v>
      </c>
      <c r="G10908" s="132" t="s">
        <v>20</v>
      </c>
      <c r="H10908" s="132" t="s">
        <v>20</v>
      </c>
      <c r="I10908" s="132" t="s">
        <v>20</v>
      </c>
      <c r="J10908" s="133">
        <v>0.77</v>
      </c>
      <c r="K10908" s="133">
        <v>0.6</v>
      </c>
      <c r="L10908" s="133">
        <v>0.27</v>
      </c>
      <c r="M10908" s="134" t="str">
        <f t="shared" si="170"/>
        <v>P</v>
      </c>
      <c r="N10908" s="173" t="s">
        <v>10681</v>
      </c>
      <c r="O10908" s="146" t="s">
        <v>1555</v>
      </c>
      <c r="P10908" s="146" t="s">
        <v>9429</v>
      </c>
      <c r="Q10908" s="147" t="s">
        <v>10519</v>
      </c>
      <c r="R10908" s="187">
        <v>2.7496513249651322</v>
      </c>
    </row>
    <row r="10909" spans="1:18" x14ac:dyDescent="0.25">
      <c r="A10909" s="135">
        <v>1096533</v>
      </c>
      <c r="B10909" s="148" t="s">
        <v>1257</v>
      </c>
      <c r="C10909" s="135">
        <v>3</v>
      </c>
      <c r="D10909" s="135" t="s">
        <v>20</v>
      </c>
      <c r="E10909" s="188" t="s">
        <v>20</v>
      </c>
      <c r="F10909" s="135" t="s">
        <v>20</v>
      </c>
      <c r="G10909" s="135" t="s">
        <v>20</v>
      </c>
      <c r="H10909" s="135" t="s">
        <v>20</v>
      </c>
      <c r="I10909" s="135" t="s">
        <v>20</v>
      </c>
      <c r="J10909" s="136">
        <v>1.34</v>
      </c>
      <c r="K10909" s="136">
        <v>0.31</v>
      </c>
      <c r="L10909" s="136">
        <v>0.19</v>
      </c>
      <c r="M10909" s="137" t="str">
        <f t="shared" si="170"/>
        <v>P</v>
      </c>
      <c r="N10909" s="174" t="s">
        <v>10681</v>
      </c>
      <c r="O10909" s="149" t="s">
        <v>1581</v>
      </c>
      <c r="P10909" s="149" t="s">
        <v>9483</v>
      </c>
      <c r="Q10909" s="150" t="s">
        <v>10519</v>
      </c>
      <c r="R10909" s="189">
        <v>2.709090909090909</v>
      </c>
    </row>
    <row r="10910" spans="1:18" x14ac:dyDescent="0.25">
      <c r="A10910" s="132">
        <v>1096534</v>
      </c>
      <c r="B10910" s="145" t="s">
        <v>937</v>
      </c>
      <c r="C10910" s="132">
        <v>3</v>
      </c>
      <c r="D10910" s="132" t="s">
        <v>20</v>
      </c>
      <c r="E10910" s="186" t="s">
        <v>20</v>
      </c>
      <c r="F10910" s="132" t="s">
        <v>20</v>
      </c>
      <c r="G10910" s="132" t="s">
        <v>20</v>
      </c>
      <c r="H10910" s="132" t="s">
        <v>20</v>
      </c>
      <c r="I10910" s="132" t="s">
        <v>20</v>
      </c>
      <c r="J10910" s="133">
        <v>1.31</v>
      </c>
      <c r="K10910" s="133">
        <v>0.35</v>
      </c>
      <c r="L10910" s="133">
        <v>0.19</v>
      </c>
      <c r="M10910" s="134" t="str">
        <f t="shared" si="170"/>
        <v>P</v>
      </c>
      <c r="N10910" s="171" t="s">
        <v>10681</v>
      </c>
      <c r="O10910" s="146" t="s">
        <v>1581</v>
      </c>
      <c r="P10910" s="146" t="s">
        <v>9483</v>
      </c>
      <c r="Q10910" s="147" t="s">
        <v>10519</v>
      </c>
      <c r="R10910" s="187">
        <v>1.3363636363636364</v>
      </c>
    </row>
    <row r="10911" spans="1:18" x14ac:dyDescent="0.25">
      <c r="A10911" s="135">
        <v>1096535</v>
      </c>
      <c r="B10911" s="148" t="s">
        <v>894</v>
      </c>
      <c r="C10911" s="135">
        <v>3</v>
      </c>
      <c r="D10911" s="135">
        <v>736</v>
      </c>
      <c r="E10911" s="188">
        <v>8</v>
      </c>
      <c r="F10911" s="135">
        <v>1232</v>
      </c>
      <c r="G10911" s="135" t="s">
        <v>20</v>
      </c>
      <c r="H10911" s="135" t="s">
        <v>20</v>
      </c>
      <c r="I10911" s="135" t="s">
        <v>20</v>
      </c>
      <c r="J10911" s="136">
        <v>1.2</v>
      </c>
      <c r="K10911" s="136">
        <v>0.42</v>
      </c>
      <c r="L10911" s="136">
        <v>1.68</v>
      </c>
      <c r="M10911" s="137" t="str">
        <f t="shared" si="170"/>
        <v>P</v>
      </c>
      <c r="N10911" s="174" t="s">
        <v>10681</v>
      </c>
      <c r="O10911" s="149" t="s">
        <v>1555</v>
      </c>
      <c r="P10911" s="149" t="s">
        <v>9429</v>
      </c>
      <c r="Q10911" s="150" t="s">
        <v>10106</v>
      </c>
      <c r="R10911" s="189">
        <v>7.7099999999999991</v>
      </c>
    </row>
    <row r="10912" spans="1:18" x14ac:dyDescent="0.25">
      <c r="A10912" s="132">
        <v>1096537</v>
      </c>
      <c r="B10912" s="145" t="s">
        <v>502</v>
      </c>
      <c r="C10912" s="132">
        <v>6</v>
      </c>
      <c r="D10912" s="132" t="s">
        <v>20</v>
      </c>
      <c r="E10912" s="186" t="s">
        <v>21</v>
      </c>
      <c r="F10912" s="132" t="s">
        <v>20</v>
      </c>
      <c r="G10912" s="132" t="s">
        <v>20</v>
      </c>
      <c r="H10912" s="132">
        <v>112</v>
      </c>
      <c r="I10912" s="132">
        <v>1</v>
      </c>
      <c r="J10912" s="133">
        <v>0.94</v>
      </c>
      <c r="K10912" s="133">
        <v>0.61</v>
      </c>
      <c r="L10912" s="133">
        <v>0.8</v>
      </c>
      <c r="M10912" s="134" t="str">
        <f t="shared" si="170"/>
        <v>P</v>
      </c>
      <c r="N10912" s="173" t="s">
        <v>10681</v>
      </c>
      <c r="O10912" s="146" t="s">
        <v>1506</v>
      </c>
      <c r="P10912" s="146" t="s">
        <v>10455</v>
      </c>
      <c r="Q10912" s="147" t="s">
        <v>10519</v>
      </c>
      <c r="R10912" s="187">
        <v>6</v>
      </c>
    </row>
    <row r="10913" spans="1:18" x14ac:dyDescent="0.25">
      <c r="A10913" s="135">
        <v>1096538</v>
      </c>
      <c r="B10913" s="148" t="s">
        <v>331</v>
      </c>
      <c r="C10913" s="135">
        <v>3</v>
      </c>
      <c r="D10913" s="135" t="s">
        <v>20</v>
      </c>
      <c r="E10913" s="188">
        <v>240</v>
      </c>
      <c r="F10913" s="135" t="s">
        <v>20</v>
      </c>
      <c r="G10913" s="135" t="s">
        <v>20</v>
      </c>
      <c r="H10913" s="135">
        <v>960</v>
      </c>
      <c r="I10913" s="135">
        <v>1</v>
      </c>
      <c r="J10913" s="136">
        <v>1.75</v>
      </c>
      <c r="K10913" s="136">
        <v>0.28999999999999998</v>
      </c>
      <c r="L10913" s="136">
        <v>0.12</v>
      </c>
      <c r="M10913" s="137" t="str">
        <f t="shared" si="170"/>
        <v>P</v>
      </c>
      <c r="N10913" s="174" t="s">
        <v>10682</v>
      </c>
      <c r="O10913" s="149" t="s">
        <v>1500</v>
      </c>
      <c r="P10913" s="149" t="s">
        <v>9456</v>
      </c>
      <c r="Q10913" s="150" t="s">
        <v>10519</v>
      </c>
      <c r="R10913" s="189">
        <v>1.77</v>
      </c>
    </row>
    <row r="10914" spans="1:18" x14ac:dyDescent="0.25">
      <c r="A10914" s="132">
        <v>1096545</v>
      </c>
      <c r="B10914" s="145" t="s">
        <v>942</v>
      </c>
      <c r="C10914" s="132">
        <v>3</v>
      </c>
      <c r="D10914" s="132" t="s">
        <v>20</v>
      </c>
      <c r="E10914" s="186">
        <v>140</v>
      </c>
      <c r="F10914" s="132" t="s">
        <v>20</v>
      </c>
      <c r="G10914" s="132" t="s">
        <v>20</v>
      </c>
      <c r="H10914" s="132">
        <v>700</v>
      </c>
      <c r="I10914" s="132">
        <v>1</v>
      </c>
      <c r="J10914" s="133">
        <v>1.34</v>
      </c>
      <c r="K10914" s="133">
        <v>0.32</v>
      </c>
      <c r="L10914" s="133">
        <v>0.19</v>
      </c>
      <c r="M10914" s="134" t="str">
        <f t="shared" si="170"/>
        <v>P</v>
      </c>
      <c r="N10914" s="173" t="s">
        <v>10681</v>
      </c>
      <c r="O10914" s="146" t="s">
        <v>1581</v>
      </c>
      <c r="P10914" s="146" t="s">
        <v>9483</v>
      </c>
      <c r="Q10914" s="147" t="s">
        <v>10519</v>
      </c>
      <c r="R10914" s="187">
        <v>1.2000000000000002</v>
      </c>
    </row>
    <row r="10915" spans="1:18" x14ac:dyDescent="0.25">
      <c r="A10915" s="135">
        <v>1096549</v>
      </c>
      <c r="B10915" s="148" t="s">
        <v>10406</v>
      </c>
      <c r="C10915" s="135">
        <v>6</v>
      </c>
      <c r="D10915" s="135">
        <v>240</v>
      </c>
      <c r="E10915" s="188" t="s">
        <v>21</v>
      </c>
      <c r="F10915" s="135">
        <v>336</v>
      </c>
      <c r="G10915" s="135" t="s">
        <v>20</v>
      </c>
      <c r="H10915" s="135" t="s">
        <v>20</v>
      </c>
      <c r="I10915" s="135" t="s">
        <v>20</v>
      </c>
      <c r="J10915" s="136">
        <v>2.68</v>
      </c>
      <c r="K10915" s="136">
        <v>1.79</v>
      </c>
      <c r="L10915" s="136">
        <v>0.71</v>
      </c>
      <c r="M10915" s="137" t="str">
        <f t="shared" si="170"/>
        <v>P</v>
      </c>
      <c r="N10915" s="174" t="s">
        <v>10681</v>
      </c>
      <c r="O10915" s="149" t="s">
        <v>1581</v>
      </c>
      <c r="P10915" s="149" t="s">
        <v>10581</v>
      </c>
      <c r="Q10915" s="150" t="s">
        <v>10519</v>
      </c>
      <c r="R10915" s="189">
        <v>5.28</v>
      </c>
    </row>
    <row r="10916" spans="1:18" x14ac:dyDescent="0.25">
      <c r="A10916" s="132">
        <v>1096550</v>
      </c>
      <c r="B10916" s="145" t="s">
        <v>10094</v>
      </c>
      <c r="C10916" s="132">
        <v>6</v>
      </c>
      <c r="D10916" s="132">
        <v>300</v>
      </c>
      <c r="E10916" s="186" t="s">
        <v>21</v>
      </c>
      <c r="F10916" s="132">
        <v>450</v>
      </c>
      <c r="G10916" s="132" t="s">
        <v>20</v>
      </c>
      <c r="H10916" s="132" t="s">
        <v>20</v>
      </c>
      <c r="I10916" s="132" t="s">
        <v>20</v>
      </c>
      <c r="J10916" s="133">
        <v>1.77</v>
      </c>
      <c r="K10916" s="133">
        <v>1.17</v>
      </c>
      <c r="L10916" s="133">
        <v>1.5</v>
      </c>
      <c r="M10916" s="134" t="str">
        <f t="shared" si="170"/>
        <v>P</v>
      </c>
      <c r="N10916" s="171" t="s">
        <v>10681</v>
      </c>
      <c r="O10916" s="146" t="s">
        <v>1506</v>
      </c>
      <c r="P10916" s="146" t="s">
        <v>9430</v>
      </c>
      <c r="Q10916" s="147" t="s">
        <v>10519</v>
      </c>
      <c r="R10916" s="187">
        <v>2.88</v>
      </c>
    </row>
    <row r="10917" spans="1:18" x14ac:dyDescent="0.25">
      <c r="A10917" s="135">
        <v>1096551</v>
      </c>
      <c r="B10917" s="148" t="s">
        <v>10407</v>
      </c>
      <c r="C10917" s="135">
        <v>6</v>
      </c>
      <c r="D10917" s="135">
        <v>264</v>
      </c>
      <c r="E10917" s="188" t="s">
        <v>21</v>
      </c>
      <c r="F10917" s="135">
        <v>360</v>
      </c>
      <c r="G10917" s="135" t="s">
        <v>20</v>
      </c>
      <c r="H10917" s="135" t="s">
        <v>20</v>
      </c>
      <c r="I10917" s="135" t="s">
        <v>20</v>
      </c>
      <c r="J10917" s="136">
        <v>3.24</v>
      </c>
      <c r="K10917" s="136">
        <v>2.15</v>
      </c>
      <c r="L10917" s="136">
        <v>0.48</v>
      </c>
      <c r="M10917" s="137" t="str">
        <f t="shared" si="170"/>
        <v>P</v>
      </c>
      <c r="N10917" s="172" t="s">
        <v>10681</v>
      </c>
      <c r="O10917" s="149" t="s">
        <v>1581</v>
      </c>
      <c r="P10917" s="149" t="s">
        <v>10581</v>
      </c>
      <c r="Q10917" s="150" t="s">
        <v>10519</v>
      </c>
      <c r="R10917" s="189">
        <v>5.4</v>
      </c>
    </row>
    <row r="10918" spans="1:18" x14ac:dyDescent="0.25">
      <c r="A10918" s="132">
        <v>1096552</v>
      </c>
      <c r="B10918" s="145" t="s">
        <v>10408</v>
      </c>
      <c r="C10918" s="132">
        <v>6</v>
      </c>
      <c r="D10918" s="132">
        <v>325</v>
      </c>
      <c r="E10918" s="186" t="s">
        <v>21</v>
      </c>
      <c r="F10918" s="132">
        <v>450</v>
      </c>
      <c r="G10918" s="132" t="s">
        <v>20</v>
      </c>
      <c r="H10918" s="132" t="s">
        <v>20</v>
      </c>
      <c r="I10918" s="132" t="s">
        <v>20</v>
      </c>
      <c r="J10918" s="133">
        <v>2.38</v>
      </c>
      <c r="K10918" s="133">
        <v>1.58</v>
      </c>
      <c r="L10918" s="133">
        <v>0.79</v>
      </c>
      <c r="M10918" s="134" t="str">
        <f t="shared" si="170"/>
        <v>P</v>
      </c>
      <c r="N10918" s="173" t="s">
        <v>10681</v>
      </c>
      <c r="O10918" s="146" t="s">
        <v>1581</v>
      </c>
      <c r="P10918" s="146" t="s">
        <v>10581</v>
      </c>
      <c r="Q10918" s="147" t="s">
        <v>10519</v>
      </c>
      <c r="R10918" s="187">
        <v>4.8000000000000007</v>
      </c>
    </row>
    <row r="10919" spans="1:18" x14ac:dyDescent="0.25">
      <c r="A10919" s="135">
        <v>1096553</v>
      </c>
      <c r="B10919" s="148" t="s">
        <v>9277</v>
      </c>
      <c r="C10919" s="135">
        <v>1000</v>
      </c>
      <c r="D10919" s="135" t="s">
        <v>20</v>
      </c>
      <c r="E10919" s="188" t="s">
        <v>20</v>
      </c>
      <c r="F10919" s="135" t="s">
        <v>20</v>
      </c>
      <c r="G10919" s="135" t="s">
        <v>20</v>
      </c>
      <c r="H10919" s="135" t="s">
        <v>20</v>
      </c>
      <c r="I10919" s="135" t="s">
        <v>20</v>
      </c>
      <c r="J10919" s="136">
        <v>1.4</v>
      </c>
      <c r="K10919" s="136">
        <v>1.4</v>
      </c>
      <c r="L10919" s="136">
        <v>0.43</v>
      </c>
      <c r="M10919" s="137" t="str">
        <f t="shared" si="170"/>
        <v>P</v>
      </c>
      <c r="N10919" s="172" t="s">
        <v>10682</v>
      </c>
      <c r="O10919" s="149" t="s">
        <v>1506</v>
      </c>
      <c r="P10919" s="149" t="s">
        <v>9526</v>
      </c>
      <c r="Q10919" s="150" t="s">
        <v>10519</v>
      </c>
      <c r="R10919" s="189">
        <v>30.83</v>
      </c>
    </row>
    <row r="10920" spans="1:18" x14ac:dyDescent="0.25">
      <c r="A10920" s="132">
        <v>1096554</v>
      </c>
      <c r="B10920" s="145" t="s">
        <v>9278</v>
      </c>
      <c r="C10920" s="132">
        <v>1000</v>
      </c>
      <c r="D10920" s="132" t="s">
        <v>20</v>
      </c>
      <c r="E10920" s="186" t="s">
        <v>20</v>
      </c>
      <c r="F10920" s="132" t="s">
        <v>20</v>
      </c>
      <c r="G10920" s="132" t="s">
        <v>20</v>
      </c>
      <c r="H10920" s="132" t="s">
        <v>20</v>
      </c>
      <c r="I10920" s="132" t="s">
        <v>20</v>
      </c>
      <c r="J10920" s="133">
        <v>1.4</v>
      </c>
      <c r="K10920" s="133">
        <v>1.4</v>
      </c>
      <c r="L10920" s="133">
        <v>0.43</v>
      </c>
      <c r="M10920" s="134" t="str">
        <f t="shared" si="170"/>
        <v>P</v>
      </c>
      <c r="N10920" s="173" t="s">
        <v>10682</v>
      </c>
      <c r="O10920" s="146" t="s">
        <v>1506</v>
      </c>
      <c r="P10920" s="146" t="s">
        <v>9526</v>
      </c>
      <c r="Q10920" s="147" t="s">
        <v>10519</v>
      </c>
      <c r="R10920" s="187">
        <v>30.83</v>
      </c>
    </row>
    <row r="10921" spans="1:18" x14ac:dyDescent="0.25">
      <c r="A10921" s="135">
        <v>1096556</v>
      </c>
      <c r="B10921" s="148" t="s">
        <v>9279</v>
      </c>
      <c r="C10921" s="135">
        <v>3</v>
      </c>
      <c r="D10921" s="135">
        <v>96</v>
      </c>
      <c r="E10921" s="188">
        <v>6</v>
      </c>
      <c r="F10921" s="135">
        <v>132</v>
      </c>
      <c r="G10921" s="135" t="s">
        <v>20</v>
      </c>
      <c r="H10921" s="135" t="s">
        <v>20</v>
      </c>
      <c r="I10921" s="135" t="s">
        <v>20</v>
      </c>
      <c r="J10921" s="136">
        <v>4.0999999999999996</v>
      </c>
      <c r="K10921" s="136">
        <v>1.5</v>
      </c>
      <c r="L10921" s="136">
        <v>1.55</v>
      </c>
      <c r="M10921" s="137" t="str">
        <f t="shared" si="170"/>
        <v>P</v>
      </c>
      <c r="N10921" s="174" t="s">
        <v>10681</v>
      </c>
      <c r="O10921" s="149" t="s">
        <v>1587</v>
      </c>
      <c r="P10921" s="149" t="s">
        <v>9517</v>
      </c>
      <c r="Q10921" s="150" t="s">
        <v>10519</v>
      </c>
      <c r="R10921" s="189">
        <v>9.09</v>
      </c>
    </row>
    <row r="10922" spans="1:18" x14ac:dyDescent="0.25">
      <c r="A10922" s="132">
        <v>1096558</v>
      </c>
      <c r="B10922" s="145" t="s">
        <v>9280</v>
      </c>
      <c r="C10922" s="132">
        <v>1000</v>
      </c>
      <c r="D10922" s="132" t="s">
        <v>20</v>
      </c>
      <c r="E10922" s="186" t="s">
        <v>20</v>
      </c>
      <c r="F10922" s="132" t="s">
        <v>20</v>
      </c>
      <c r="G10922" s="132" t="s">
        <v>20</v>
      </c>
      <c r="H10922" s="132" t="s">
        <v>20</v>
      </c>
      <c r="I10922" s="132" t="s">
        <v>20</v>
      </c>
      <c r="J10922" s="133">
        <v>1.4</v>
      </c>
      <c r="K10922" s="133">
        <v>1.4</v>
      </c>
      <c r="L10922" s="133">
        <v>0.43</v>
      </c>
      <c r="M10922" s="134" t="str">
        <f t="shared" si="170"/>
        <v>P</v>
      </c>
      <c r="N10922" s="173" t="s">
        <v>10682</v>
      </c>
      <c r="O10922" s="146" t="s">
        <v>1506</v>
      </c>
      <c r="P10922" s="146" t="s">
        <v>9526</v>
      </c>
      <c r="Q10922" s="147" t="s">
        <v>10519</v>
      </c>
      <c r="R10922" s="187">
        <v>30.83</v>
      </c>
    </row>
    <row r="10923" spans="1:18" x14ac:dyDescent="0.25">
      <c r="A10923" s="135">
        <v>1096559</v>
      </c>
      <c r="B10923" s="148" t="s">
        <v>9281</v>
      </c>
      <c r="C10923" s="135">
        <v>6</v>
      </c>
      <c r="D10923" s="135">
        <v>920</v>
      </c>
      <c r="E10923" s="188">
        <v>8</v>
      </c>
      <c r="F10923" s="135">
        <v>805</v>
      </c>
      <c r="G10923" s="135" t="s">
        <v>20</v>
      </c>
      <c r="H10923" s="135" t="s">
        <v>20</v>
      </c>
      <c r="I10923" s="135" t="s">
        <v>20</v>
      </c>
      <c r="J10923" s="136">
        <v>1.2</v>
      </c>
      <c r="K10923" s="136">
        <v>0.85</v>
      </c>
      <c r="L10923" s="136">
        <v>0.8</v>
      </c>
      <c r="M10923" s="137" t="str">
        <f t="shared" si="170"/>
        <v>P</v>
      </c>
      <c r="N10923" s="174" t="s">
        <v>10681</v>
      </c>
      <c r="O10923" s="149" t="s">
        <v>1500</v>
      </c>
      <c r="P10923" s="149" t="s">
        <v>10095</v>
      </c>
      <c r="Q10923" s="150" t="s">
        <v>10519</v>
      </c>
      <c r="R10923" s="189">
        <v>3.06</v>
      </c>
    </row>
    <row r="10924" spans="1:18" x14ac:dyDescent="0.25">
      <c r="A10924" s="132">
        <v>1096560</v>
      </c>
      <c r="B10924" s="145" t="s">
        <v>9282</v>
      </c>
      <c r="C10924" s="132">
        <v>6</v>
      </c>
      <c r="D10924" s="132">
        <v>1000</v>
      </c>
      <c r="E10924" s="186">
        <v>8</v>
      </c>
      <c r="F10924" s="132">
        <v>1344</v>
      </c>
      <c r="G10924" s="132" t="s">
        <v>20</v>
      </c>
      <c r="H10924" s="132" t="s">
        <v>20</v>
      </c>
      <c r="I10924" s="132" t="s">
        <v>20</v>
      </c>
      <c r="J10924" s="133">
        <v>1.1499999999999999</v>
      </c>
      <c r="K10924" s="133">
        <v>0.8</v>
      </c>
      <c r="L10924" s="133">
        <v>0.78</v>
      </c>
      <c r="M10924" s="134" t="str">
        <f t="shared" si="170"/>
        <v>P</v>
      </c>
      <c r="N10924" s="173" t="s">
        <v>10681</v>
      </c>
      <c r="O10924" s="146" t="s">
        <v>1500</v>
      </c>
      <c r="P10924" s="146" t="s">
        <v>10095</v>
      </c>
      <c r="Q10924" s="147" t="s">
        <v>10519</v>
      </c>
      <c r="R10924" s="187">
        <v>3</v>
      </c>
    </row>
    <row r="10925" spans="1:18" x14ac:dyDescent="0.25">
      <c r="A10925" s="135">
        <v>1096561</v>
      </c>
      <c r="B10925" s="148" t="s">
        <v>9283</v>
      </c>
      <c r="C10925" s="135">
        <v>6</v>
      </c>
      <c r="D10925" s="135">
        <v>840</v>
      </c>
      <c r="E10925" s="188">
        <v>8</v>
      </c>
      <c r="F10925" s="135" t="s">
        <v>20</v>
      </c>
      <c r="G10925" s="135" t="s">
        <v>20</v>
      </c>
      <c r="H10925" s="135" t="s">
        <v>20</v>
      </c>
      <c r="I10925" s="135" t="s">
        <v>20</v>
      </c>
      <c r="J10925" s="136">
        <v>1.35</v>
      </c>
      <c r="K10925" s="136">
        <v>0.83</v>
      </c>
      <c r="L10925" s="136">
        <v>0.78</v>
      </c>
      <c r="M10925" s="137" t="str">
        <f t="shared" si="170"/>
        <v>P</v>
      </c>
      <c r="N10925" s="174" t="s">
        <v>10681</v>
      </c>
      <c r="O10925" s="149" t="s">
        <v>1500</v>
      </c>
      <c r="P10925" s="149" t="s">
        <v>10095</v>
      </c>
      <c r="Q10925" s="150" t="s">
        <v>10519</v>
      </c>
      <c r="R10925" s="189">
        <v>3.4799999999999995</v>
      </c>
    </row>
    <row r="10926" spans="1:18" x14ac:dyDescent="0.25">
      <c r="A10926" s="132">
        <v>1096562</v>
      </c>
      <c r="B10926" s="145" t="s">
        <v>865</v>
      </c>
      <c r="C10926" s="132">
        <v>6</v>
      </c>
      <c r="D10926" s="132">
        <v>1824</v>
      </c>
      <c r="E10926" s="186">
        <v>24</v>
      </c>
      <c r="F10926" s="132" t="s">
        <v>20</v>
      </c>
      <c r="G10926" s="132">
        <v>168</v>
      </c>
      <c r="H10926" s="132">
        <v>216</v>
      </c>
      <c r="I10926" s="132">
        <v>1</v>
      </c>
      <c r="J10926" s="133">
        <v>0.62</v>
      </c>
      <c r="K10926" s="133">
        <v>0.46</v>
      </c>
      <c r="L10926" s="133">
        <v>0.68</v>
      </c>
      <c r="M10926" s="134" t="str">
        <f t="shared" si="170"/>
        <v>P</v>
      </c>
      <c r="N10926" s="173" t="s">
        <v>10681</v>
      </c>
      <c r="O10926" s="146" t="s">
        <v>1506</v>
      </c>
      <c r="P10926" s="146" t="s">
        <v>9409</v>
      </c>
      <c r="Q10926" s="147" t="s">
        <v>10519</v>
      </c>
      <c r="R10926" s="187">
        <v>2.58</v>
      </c>
    </row>
    <row r="10927" spans="1:18" x14ac:dyDescent="0.25">
      <c r="A10927" s="135">
        <v>1096563</v>
      </c>
      <c r="B10927" s="148" t="s">
        <v>870</v>
      </c>
      <c r="C10927" s="135">
        <v>6</v>
      </c>
      <c r="D10927" s="135">
        <v>1824</v>
      </c>
      <c r="E10927" s="188">
        <v>24</v>
      </c>
      <c r="F10927" s="135" t="s">
        <v>20</v>
      </c>
      <c r="G10927" s="135">
        <v>168</v>
      </c>
      <c r="H10927" s="135">
        <v>216</v>
      </c>
      <c r="I10927" s="135">
        <v>1</v>
      </c>
      <c r="J10927" s="136">
        <v>0.8</v>
      </c>
      <c r="K10927" s="136">
        <v>0.46</v>
      </c>
      <c r="L10927" s="136">
        <v>0.68</v>
      </c>
      <c r="M10927" s="137" t="str">
        <f t="shared" si="170"/>
        <v>P</v>
      </c>
      <c r="N10927" s="174" t="s">
        <v>10681</v>
      </c>
      <c r="O10927" s="149" t="s">
        <v>1506</v>
      </c>
      <c r="P10927" s="149" t="s">
        <v>9409</v>
      </c>
      <c r="Q10927" s="150" t="s">
        <v>10519</v>
      </c>
      <c r="R10927" s="189">
        <v>2.58</v>
      </c>
    </row>
    <row r="10928" spans="1:18" x14ac:dyDescent="0.25">
      <c r="A10928" s="132">
        <v>1096564</v>
      </c>
      <c r="B10928" s="145" t="s">
        <v>534</v>
      </c>
      <c r="C10928" s="132">
        <v>3</v>
      </c>
      <c r="D10928" s="132" t="s">
        <v>20</v>
      </c>
      <c r="E10928" s="186">
        <v>100</v>
      </c>
      <c r="F10928" s="132" t="s">
        <v>20</v>
      </c>
      <c r="G10928" s="132" t="s">
        <v>20</v>
      </c>
      <c r="H10928" s="132">
        <v>400</v>
      </c>
      <c r="I10928" s="132">
        <v>1</v>
      </c>
      <c r="J10928" s="133">
        <v>1.08</v>
      </c>
      <c r="K10928" s="133">
        <v>0.52</v>
      </c>
      <c r="L10928" s="133">
        <v>0.22</v>
      </c>
      <c r="M10928" s="134" t="str">
        <f t="shared" si="170"/>
        <v>P</v>
      </c>
      <c r="N10928" s="173" t="s">
        <v>10681</v>
      </c>
      <c r="O10928" s="146" t="s">
        <v>1607</v>
      </c>
      <c r="P10928" s="146" t="s">
        <v>9559</v>
      </c>
      <c r="Q10928" s="147" t="s">
        <v>10519</v>
      </c>
      <c r="R10928" s="187">
        <v>2.5499999999999998</v>
      </c>
    </row>
    <row r="10929" spans="1:18" x14ac:dyDescent="0.25">
      <c r="A10929" s="135">
        <v>1096568</v>
      </c>
      <c r="B10929" s="148" t="s">
        <v>305</v>
      </c>
      <c r="C10929" s="135">
        <v>3</v>
      </c>
      <c r="D10929" s="135" t="s">
        <v>20</v>
      </c>
      <c r="E10929" s="188">
        <v>24</v>
      </c>
      <c r="F10929" s="135" t="s">
        <v>20</v>
      </c>
      <c r="G10929" s="135" t="s">
        <v>20</v>
      </c>
      <c r="H10929" s="135">
        <v>576</v>
      </c>
      <c r="I10929" s="135">
        <v>1</v>
      </c>
      <c r="J10929" s="136">
        <v>0.17</v>
      </c>
      <c r="K10929" s="136">
        <v>0.51</v>
      </c>
      <c r="L10929" s="136">
        <v>1.23</v>
      </c>
      <c r="M10929" s="137" t="str">
        <f t="shared" si="170"/>
        <v>P</v>
      </c>
      <c r="N10929" s="174" t="s">
        <v>10681</v>
      </c>
      <c r="O10929" s="149" t="s">
        <v>1506</v>
      </c>
      <c r="P10929" s="149" t="s">
        <v>10455</v>
      </c>
      <c r="Q10929" s="150" t="s">
        <v>10519</v>
      </c>
      <c r="R10929" s="189">
        <v>2.4300000000000002</v>
      </c>
    </row>
    <row r="10930" spans="1:18" x14ac:dyDescent="0.25">
      <c r="A10930" s="132">
        <v>1096569</v>
      </c>
      <c r="B10930" s="145" t="s">
        <v>4029</v>
      </c>
      <c r="C10930" s="132">
        <v>6</v>
      </c>
      <c r="D10930" s="132">
        <v>1824</v>
      </c>
      <c r="E10930" s="186">
        <v>24</v>
      </c>
      <c r="F10930" s="132" t="s">
        <v>20</v>
      </c>
      <c r="G10930" s="132">
        <v>192</v>
      </c>
      <c r="H10930" s="132">
        <v>216</v>
      </c>
      <c r="I10930" s="132">
        <v>1</v>
      </c>
      <c r="J10930" s="133">
        <v>0.78</v>
      </c>
      <c r="K10930" s="133">
        <v>0.44</v>
      </c>
      <c r="L10930" s="133">
        <v>0.68</v>
      </c>
      <c r="M10930" s="134" t="str">
        <f t="shared" si="170"/>
        <v>P</v>
      </c>
      <c r="N10930" s="173" t="s">
        <v>10681</v>
      </c>
      <c r="O10930" s="146" t="s">
        <v>1506</v>
      </c>
      <c r="P10930" s="146" t="s">
        <v>9409</v>
      </c>
      <c r="Q10930" s="147" t="s">
        <v>10519</v>
      </c>
      <c r="R10930" s="187">
        <v>1.8599999999999999</v>
      </c>
    </row>
    <row r="10931" spans="1:18" x14ac:dyDescent="0.25">
      <c r="A10931" s="135">
        <v>1096570</v>
      </c>
      <c r="B10931" s="148" t="s">
        <v>862</v>
      </c>
      <c r="C10931" s="135">
        <v>6</v>
      </c>
      <c r="D10931" s="135">
        <v>1824</v>
      </c>
      <c r="E10931" s="188">
        <v>24</v>
      </c>
      <c r="F10931" s="135" t="s">
        <v>20</v>
      </c>
      <c r="G10931" s="135">
        <v>192</v>
      </c>
      <c r="H10931" s="135">
        <v>216</v>
      </c>
      <c r="I10931" s="135">
        <v>1</v>
      </c>
      <c r="J10931" s="136">
        <v>0.76</v>
      </c>
      <c r="K10931" s="136">
        <v>0.46</v>
      </c>
      <c r="L10931" s="136">
        <v>0.7</v>
      </c>
      <c r="M10931" s="137" t="str">
        <f t="shared" si="170"/>
        <v>P</v>
      </c>
      <c r="N10931" s="174" t="s">
        <v>10681</v>
      </c>
      <c r="O10931" s="149" t="s">
        <v>1506</v>
      </c>
      <c r="P10931" s="149" t="s">
        <v>9409</v>
      </c>
      <c r="Q10931" s="150" t="s">
        <v>10519</v>
      </c>
      <c r="R10931" s="189">
        <v>2.94</v>
      </c>
    </row>
    <row r="10932" spans="1:18" x14ac:dyDescent="0.25">
      <c r="A10932" s="132">
        <v>1096571</v>
      </c>
      <c r="B10932" s="145" t="s">
        <v>4097</v>
      </c>
      <c r="C10932" s="132">
        <v>6</v>
      </c>
      <c r="D10932" s="132">
        <v>1824</v>
      </c>
      <c r="E10932" s="186">
        <v>24</v>
      </c>
      <c r="F10932" s="132" t="s">
        <v>20</v>
      </c>
      <c r="G10932" s="132">
        <v>192</v>
      </c>
      <c r="H10932" s="132">
        <v>216</v>
      </c>
      <c r="I10932" s="132">
        <v>1</v>
      </c>
      <c r="J10932" s="133">
        <v>0.82</v>
      </c>
      <c r="K10932" s="133">
        <v>0.46</v>
      </c>
      <c r="L10932" s="133">
        <v>0.64</v>
      </c>
      <c r="M10932" s="134" t="str">
        <f t="shared" si="170"/>
        <v>P</v>
      </c>
      <c r="N10932" s="173" t="s">
        <v>10681</v>
      </c>
      <c r="O10932" s="146" t="s">
        <v>1506</v>
      </c>
      <c r="P10932" s="146" t="s">
        <v>9409</v>
      </c>
      <c r="Q10932" s="147" t="s">
        <v>10519</v>
      </c>
      <c r="R10932" s="187">
        <v>2.4000000000000004</v>
      </c>
    </row>
    <row r="10933" spans="1:18" x14ac:dyDescent="0.25">
      <c r="A10933" s="135">
        <v>1096572</v>
      </c>
      <c r="B10933" s="148" t="s">
        <v>858</v>
      </c>
      <c r="C10933" s="135">
        <v>6</v>
      </c>
      <c r="D10933" s="135">
        <v>1824</v>
      </c>
      <c r="E10933" s="188">
        <v>24</v>
      </c>
      <c r="F10933" s="135" t="s">
        <v>20</v>
      </c>
      <c r="G10933" s="135">
        <v>192</v>
      </c>
      <c r="H10933" s="135">
        <v>216</v>
      </c>
      <c r="I10933" s="135">
        <v>1</v>
      </c>
      <c r="J10933" s="136">
        <v>0.75</v>
      </c>
      <c r="K10933" s="136">
        <v>0.5</v>
      </c>
      <c r="L10933" s="136">
        <v>0.72</v>
      </c>
      <c r="M10933" s="137" t="str">
        <f t="shared" si="170"/>
        <v>P</v>
      </c>
      <c r="N10933" s="174" t="s">
        <v>10681</v>
      </c>
      <c r="O10933" s="149" t="s">
        <v>1506</v>
      </c>
      <c r="P10933" s="149" t="s">
        <v>9409</v>
      </c>
      <c r="Q10933" s="150" t="s">
        <v>10519</v>
      </c>
      <c r="R10933" s="189">
        <v>2.0999999999999996</v>
      </c>
    </row>
    <row r="10934" spans="1:18" x14ac:dyDescent="0.25">
      <c r="A10934" s="132">
        <v>1096573</v>
      </c>
      <c r="B10934" s="145" t="s">
        <v>860</v>
      </c>
      <c r="C10934" s="132">
        <v>6</v>
      </c>
      <c r="D10934" s="132">
        <v>1824</v>
      </c>
      <c r="E10934" s="186">
        <v>24</v>
      </c>
      <c r="F10934" s="132" t="s">
        <v>20</v>
      </c>
      <c r="G10934" s="132">
        <v>192</v>
      </c>
      <c r="H10934" s="132">
        <v>216</v>
      </c>
      <c r="I10934" s="132">
        <v>1</v>
      </c>
      <c r="J10934" s="133">
        <v>0.76</v>
      </c>
      <c r="K10934" s="133">
        <v>0.46</v>
      </c>
      <c r="L10934" s="133">
        <v>0.7</v>
      </c>
      <c r="M10934" s="134" t="str">
        <f t="shared" si="170"/>
        <v>P</v>
      </c>
      <c r="N10934" s="173" t="s">
        <v>10681</v>
      </c>
      <c r="O10934" s="146" t="s">
        <v>1506</v>
      </c>
      <c r="P10934" s="146" t="s">
        <v>9409</v>
      </c>
      <c r="Q10934" s="147" t="s">
        <v>10519</v>
      </c>
      <c r="R10934" s="187">
        <v>1.8599999999999999</v>
      </c>
    </row>
    <row r="10935" spans="1:18" x14ac:dyDescent="0.25">
      <c r="A10935" s="135">
        <v>1096574</v>
      </c>
      <c r="B10935" s="148" t="s">
        <v>872</v>
      </c>
      <c r="C10935" s="135">
        <v>6</v>
      </c>
      <c r="D10935" s="135">
        <v>1824</v>
      </c>
      <c r="E10935" s="188">
        <v>24</v>
      </c>
      <c r="F10935" s="135" t="s">
        <v>20</v>
      </c>
      <c r="G10935" s="135">
        <v>192</v>
      </c>
      <c r="H10935" s="135">
        <v>216</v>
      </c>
      <c r="I10935" s="135">
        <v>1</v>
      </c>
      <c r="J10935" s="136">
        <v>0.76</v>
      </c>
      <c r="K10935" s="136">
        <v>0.48</v>
      </c>
      <c r="L10935" s="136">
        <v>0.68</v>
      </c>
      <c r="M10935" s="137" t="str">
        <f t="shared" si="170"/>
        <v>P</v>
      </c>
      <c r="N10935" s="174" t="s">
        <v>10681</v>
      </c>
      <c r="O10935" s="149" t="s">
        <v>1506</v>
      </c>
      <c r="P10935" s="149" t="s">
        <v>9409</v>
      </c>
      <c r="Q10935" s="150" t="s">
        <v>10519</v>
      </c>
      <c r="R10935" s="189">
        <v>2.2199999999999998</v>
      </c>
    </row>
    <row r="10936" spans="1:18" x14ac:dyDescent="0.25">
      <c r="A10936" s="132">
        <v>1096575</v>
      </c>
      <c r="B10936" s="145" t="s">
        <v>934</v>
      </c>
      <c r="C10936" s="132">
        <v>3</v>
      </c>
      <c r="D10936" s="132" t="s">
        <v>20</v>
      </c>
      <c r="E10936" s="186">
        <v>180</v>
      </c>
      <c r="F10936" s="132" t="s">
        <v>20</v>
      </c>
      <c r="G10936" s="132" t="s">
        <v>20</v>
      </c>
      <c r="H10936" s="132">
        <v>720</v>
      </c>
      <c r="I10936" s="132">
        <v>1</v>
      </c>
      <c r="J10936" s="133">
        <v>0.71</v>
      </c>
      <c r="K10936" s="133">
        <v>0.61</v>
      </c>
      <c r="L10936" s="133">
        <v>0.26</v>
      </c>
      <c r="M10936" s="134" t="str">
        <f t="shared" si="170"/>
        <v>P</v>
      </c>
      <c r="N10936" s="171" t="s">
        <v>10681</v>
      </c>
      <c r="O10936" s="146" t="s">
        <v>1607</v>
      </c>
      <c r="P10936" s="146" t="s">
        <v>9559</v>
      </c>
      <c r="Q10936" s="147" t="s">
        <v>10519</v>
      </c>
      <c r="R10936" s="187">
        <v>3.33</v>
      </c>
    </row>
    <row r="10937" spans="1:18" x14ac:dyDescent="0.25">
      <c r="A10937" s="135">
        <v>1096580</v>
      </c>
      <c r="B10937" s="148" t="s">
        <v>390</v>
      </c>
      <c r="C10937" s="135">
        <v>3</v>
      </c>
      <c r="D10937" s="135">
        <v>1080</v>
      </c>
      <c r="E10937" s="188">
        <v>180</v>
      </c>
      <c r="F10937" s="135" t="s">
        <v>20</v>
      </c>
      <c r="G10937" s="135">
        <v>1080</v>
      </c>
      <c r="H10937" s="135">
        <v>1440</v>
      </c>
      <c r="I10937" s="135">
        <v>1</v>
      </c>
      <c r="J10937" s="136">
        <v>1.49</v>
      </c>
      <c r="K10937" s="136">
        <v>0.22</v>
      </c>
      <c r="L10937" s="136">
        <v>0.22</v>
      </c>
      <c r="M10937" s="137" t="str">
        <f t="shared" si="170"/>
        <v>P</v>
      </c>
      <c r="N10937" s="174" t="s">
        <v>10681</v>
      </c>
      <c r="O10937" s="149" t="s">
        <v>1555</v>
      </c>
      <c r="P10937" s="149" t="s">
        <v>9400</v>
      </c>
      <c r="Q10937" s="150" t="s">
        <v>10519</v>
      </c>
      <c r="R10937" s="189">
        <v>3.54</v>
      </c>
    </row>
    <row r="10938" spans="1:18" x14ac:dyDescent="0.25">
      <c r="A10938" s="132">
        <v>1096581</v>
      </c>
      <c r="B10938" s="145" t="s">
        <v>389</v>
      </c>
      <c r="C10938" s="132">
        <v>3</v>
      </c>
      <c r="D10938" s="132">
        <v>1080</v>
      </c>
      <c r="E10938" s="186">
        <v>180</v>
      </c>
      <c r="F10938" s="132" t="s">
        <v>20</v>
      </c>
      <c r="G10938" s="132">
        <v>1080</v>
      </c>
      <c r="H10938" s="132">
        <v>1440</v>
      </c>
      <c r="I10938" s="132">
        <v>1</v>
      </c>
      <c r="J10938" s="133">
        <v>1.1399999999999999</v>
      </c>
      <c r="K10938" s="133">
        <v>0.45</v>
      </c>
      <c r="L10938" s="133">
        <v>0.2</v>
      </c>
      <c r="M10938" s="134" t="str">
        <f t="shared" si="170"/>
        <v>P</v>
      </c>
      <c r="N10938" s="173" t="s">
        <v>10681</v>
      </c>
      <c r="O10938" s="146" t="s">
        <v>1555</v>
      </c>
      <c r="P10938" s="146" t="s">
        <v>9400</v>
      </c>
      <c r="Q10938" s="147" t="s">
        <v>10519</v>
      </c>
      <c r="R10938" s="187">
        <v>3.54</v>
      </c>
    </row>
    <row r="10939" spans="1:18" x14ac:dyDescent="0.25">
      <c r="A10939" s="135">
        <v>1096582</v>
      </c>
      <c r="B10939" s="148" t="s">
        <v>1084</v>
      </c>
      <c r="C10939" s="135">
        <v>3</v>
      </c>
      <c r="D10939" s="135" t="s">
        <v>20</v>
      </c>
      <c r="E10939" s="188">
        <v>384</v>
      </c>
      <c r="F10939" s="135" t="s">
        <v>20</v>
      </c>
      <c r="G10939" s="135">
        <v>1536</v>
      </c>
      <c r="H10939" s="135" t="s">
        <v>20</v>
      </c>
      <c r="I10939" s="135">
        <v>1</v>
      </c>
      <c r="J10939" s="136">
        <v>0.72</v>
      </c>
      <c r="K10939" s="136">
        <v>0.39</v>
      </c>
      <c r="L10939" s="136">
        <v>0.37</v>
      </c>
      <c r="M10939" s="137" t="str">
        <f t="shared" si="170"/>
        <v>P</v>
      </c>
      <c r="N10939" s="174" t="s">
        <v>10682</v>
      </c>
      <c r="O10939" s="149" t="s">
        <v>1500</v>
      </c>
      <c r="P10939" s="149" t="s">
        <v>9418</v>
      </c>
      <c r="Q10939" s="150" t="s">
        <v>10519</v>
      </c>
      <c r="R10939" s="189">
        <v>0.54</v>
      </c>
    </row>
    <row r="10940" spans="1:18" x14ac:dyDescent="0.25">
      <c r="A10940" s="132">
        <v>1096585</v>
      </c>
      <c r="B10940" s="145" t="s">
        <v>535</v>
      </c>
      <c r="C10940" s="132">
        <v>3</v>
      </c>
      <c r="D10940" s="132" t="s">
        <v>20</v>
      </c>
      <c r="E10940" s="186">
        <v>100</v>
      </c>
      <c r="F10940" s="132" t="s">
        <v>20</v>
      </c>
      <c r="G10940" s="132" t="s">
        <v>20</v>
      </c>
      <c r="H10940" s="132">
        <v>400</v>
      </c>
      <c r="I10940" s="132">
        <v>1</v>
      </c>
      <c r="J10940" s="133">
        <v>1.02</v>
      </c>
      <c r="K10940" s="133">
        <v>0.49</v>
      </c>
      <c r="L10940" s="133">
        <v>0.22</v>
      </c>
      <c r="M10940" s="134" t="str">
        <f t="shared" si="170"/>
        <v>P</v>
      </c>
      <c r="N10940" s="173" t="s">
        <v>10681</v>
      </c>
      <c r="O10940" s="146" t="s">
        <v>1607</v>
      </c>
      <c r="P10940" s="146" t="s">
        <v>9559</v>
      </c>
      <c r="Q10940" s="147" t="s">
        <v>10519</v>
      </c>
      <c r="R10940" s="187">
        <v>2.7</v>
      </c>
    </row>
    <row r="10941" spans="1:18" x14ac:dyDescent="0.25">
      <c r="A10941" s="135">
        <v>1096586</v>
      </c>
      <c r="B10941" s="148" t="s">
        <v>869</v>
      </c>
      <c r="C10941" s="135">
        <v>6</v>
      </c>
      <c r="D10941" s="135">
        <v>1824</v>
      </c>
      <c r="E10941" s="188">
        <v>24</v>
      </c>
      <c r="F10941" s="135" t="s">
        <v>20</v>
      </c>
      <c r="G10941" s="135">
        <v>192</v>
      </c>
      <c r="H10941" s="135">
        <v>216</v>
      </c>
      <c r="I10941" s="135">
        <v>1</v>
      </c>
      <c r="J10941" s="136">
        <v>0.76</v>
      </c>
      <c r="K10941" s="136">
        <v>0.48</v>
      </c>
      <c r="L10941" s="136">
        <v>0.7</v>
      </c>
      <c r="M10941" s="137" t="str">
        <f t="shared" si="170"/>
        <v>P</v>
      </c>
      <c r="N10941" s="172" t="s">
        <v>10681</v>
      </c>
      <c r="O10941" s="149" t="s">
        <v>1506</v>
      </c>
      <c r="P10941" s="149" t="s">
        <v>9409</v>
      </c>
      <c r="Q10941" s="150" t="s">
        <v>10519</v>
      </c>
      <c r="R10941" s="189">
        <v>2.0999999999999996</v>
      </c>
    </row>
    <row r="10942" spans="1:18" x14ac:dyDescent="0.25">
      <c r="A10942" s="132">
        <v>1096587</v>
      </c>
      <c r="B10942" s="145" t="s">
        <v>863</v>
      </c>
      <c r="C10942" s="132">
        <v>6</v>
      </c>
      <c r="D10942" s="132">
        <v>1824</v>
      </c>
      <c r="E10942" s="186">
        <v>24</v>
      </c>
      <c r="F10942" s="132" t="s">
        <v>20</v>
      </c>
      <c r="G10942" s="132">
        <v>192</v>
      </c>
      <c r="H10942" s="132">
        <v>216</v>
      </c>
      <c r="I10942" s="132">
        <v>1</v>
      </c>
      <c r="J10942" s="133">
        <v>0.74</v>
      </c>
      <c r="K10942" s="133">
        <v>0.44</v>
      </c>
      <c r="L10942" s="133">
        <v>0.68</v>
      </c>
      <c r="M10942" s="134" t="str">
        <f t="shared" si="170"/>
        <v>P</v>
      </c>
      <c r="N10942" s="173" t="s">
        <v>10681</v>
      </c>
      <c r="O10942" s="146" t="s">
        <v>1506</v>
      </c>
      <c r="P10942" s="146" t="s">
        <v>9409</v>
      </c>
      <c r="Q10942" s="147" t="s">
        <v>10519</v>
      </c>
      <c r="R10942" s="187">
        <v>2.04</v>
      </c>
    </row>
    <row r="10943" spans="1:18" x14ac:dyDescent="0.25">
      <c r="A10943" s="135">
        <v>1096588</v>
      </c>
      <c r="B10943" s="148" t="s">
        <v>388</v>
      </c>
      <c r="C10943" s="135">
        <v>3</v>
      </c>
      <c r="D10943" s="135">
        <v>1080</v>
      </c>
      <c r="E10943" s="188">
        <v>180</v>
      </c>
      <c r="F10943" s="135" t="s">
        <v>20</v>
      </c>
      <c r="G10943" s="135">
        <v>1080</v>
      </c>
      <c r="H10943" s="135">
        <v>1440</v>
      </c>
      <c r="I10943" s="135">
        <v>1</v>
      </c>
      <c r="J10943" s="136">
        <v>1.1000000000000001</v>
      </c>
      <c r="K10943" s="136">
        <v>0.15</v>
      </c>
      <c r="L10943" s="136">
        <v>0.45</v>
      </c>
      <c r="M10943" s="137" t="str">
        <f t="shared" si="170"/>
        <v>P</v>
      </c>
      <c r="N10943" s="174" t="s">
        <v>10681</v>
      </c>
      <c r="O10943" s="149" t="s">
        <v>1555</v>
      </c>
      <c r="P10943" s="149" t="s">
        <v>9400</v>
      </c>
      <c r="Q10943" s="150" t="s">
        <v>10519</v>
      </c>
      <c r="R10943" s="189">
        <v>3.54</v>
      </c>
    </row>
    <row r="10944" spans="1:18" x14ac:dyDescent="0.25">
      <c r="A10944" s="132">
        <v>1096589</v>
      </c>
      <c r="B10944" s="145" t="s">
        <v>1083</v>
      </c>
      <c r="C10944" s="132">
        <v>3</v>
      </c>
      <c r="D10944" s="132" t="s">
        <v>20</v>
      </c>
      <c r="E10944" s="186" t="s">
        <v>20</v>
      </c>
      <c r="F10944" s="132" t="s">
        <v>20</v>
      </c>
      <c r="G10944" s="132" t="s">
        <v>20</v>
      </c>
      <c r="H10944" s="132" t="s">
        <v>20</v>
      </c>
      <c r="I10944" s="132" t="s">
        <v>20</v>
      </c>
      <c r="J10944" s="133">
        <v>0.77</v>
      </c>
      <c r="K10944" s="133">
        <v>0.73</v>
      </c>
      <c r="L10944" s="133">
        <v>0.37</v>
      </c>
      <c r="M10944" s="134" t="str">
        <f t="shared" si="170"/>
        <v>P</v>
      </c>
      <c r="N10944" s="173" t="s">
        <v>10682</v>
      </c>
      <c r="O10944" s="146" t="s">
        <v>1581</v>
      </c>
      <c r="P10944" s="146" t="s">
        <v>9407</v>
      </c>
      <c r="Q10944" s="147" t="s">
        <v>10519</v>
      </c>
      <c r="R10944" s="187">
        <v>1.4545454545454544</v>
      </c>
    </row>
    <row r="10945" spans="1:18" x14ac:dyDescent="0.25">
      <c r="A10945" s="135">
        <v>1096592</v>
      </c>
      <c r="B10945" s="148" t="s">
        <v>387</v>
      </c>
      <c r="C10945" s="135">
        <v>3</v>
      </c>
      <c r="D10945" s="135" t="s">
        <v>20</v>
      </c>
      <c r="E10945" s="188">
        <v>180</v>
      </c>
      <c r="F10945" s="135" t="s">
        <v>20</v>
      </c>
      <c r="G10945" s="135">
        <v>1080</v>
      </c>
      <c r="H10945" s="135">
        <v>1440</v>
      </c>
      <c r="I10945" s="135">
        <v>1</v>
      </c>
      <c r="J10945" s="136">
        <v>1.1599999999999999</v>
      </c>
      <c r="K10945" s="136">
        <v>0.5</v>
      </c>
      <c r="L10945" s="136">
        <v>0.21</v>
      </c>
      <c r="M10945" s="137" t="str">
        <f t="shared" si="170"/>
        <v>P</v>
      </c>
      <c r="N10945" s="174" t="s">
        <v>10681</v>
      </c>
      <c r="O10945" s="149" t="s">
        <v>1555</v>
      </c>
      <c r="P10945" s="149" t="s">
        <v>9400</v>
      </c>
      <c r="Q10945" s="150" t="s">
        <v>10519</v>
      </c>
      <c r="R10945" s="189">
        <v>3.63</v>
      </c>
    </row>
    <row r="10946" spans="1:18" x14ac:dyDescent="0.25">
      <c r="A10946" s="132">
        <v>1096596</v>
      </c>
      <c r="B10946" s="145" t="s">
        <v>855</v>
      </c>
      <c r="C10946" s="132">
        <v>6</v>
      </c>
      <c r="D10946" s="132">
        <v>1824</v>
      </c>
      <c r="E10946" s="186">
        <v>24</v>
      </c>
      <c r="F10946" s="132" t="s">
        <v>20</v>
      </c>
      <c r="G10946" s="132">
        <v>192</v>
      </c>
      <c r="H10946" s="132">
        <v>216</v>
      </c>
      <c r="I10946" s="132">
        <v>1</v>
      </c>
      <c r="J10946" s="133">
        <v>0.78</v>
      </c>
      <c r="K10946" s="133">
        <v>0.51</v>
      </c>
      <c r="L10946" s="133">
        <v>0.72</v>
      </c>
      <c r="M10946" s="134" t="str">
        <f t="shared" ref="M10946:M11009" si="171">HYPERLINK(CONCATENATE("T:\Distribution Centre\RDC Department Shared\Cubiscan photos","\",A10946,"-pac.jpg"),"P")</f>
        <v>P</v>
      </c>
      <c r="N10946" s="173" t="s">
        <v>10681</v>
      </c>
      <c r="O10946" s="146" t="s">
        <v>1506</v>
      </c>
      <c r="P10946" s="146" t="s">
        <v>9409</v>
      </c>
      <c r="Q10946" s="147" t="s">
        <v>10519</v>
      </c>
      <c r="R10946" s="187">
        <v>2.34</v>
      </c>
    </row>
    <row r="10947" spans="1:18" x14ac:dyDescent="0.25">
      <c r="A10947" s="135">
        <v>1096601</v>
      </c>
      <c r="B10947" s="148" t="s">
        <v>867</v>
      </c>
      <c r="C10947" s="135">
        <v>6</v>
      </c>
      <c r="D10947" s="135">
        <v>1824</v>
      </c>
      <c r="E10947" s="188">
        <v>24</v>
      </c>
      <c r="F10947" s="135" t="s">
        <v>20</v>
      </c>
      <c r="G10947" s="135">
        <v>192</v>
      </c>
      <c r="H10947" s="135">
        <v>216</v>
      </c>
      <c r="I10947" s="135">
        <v>1</v>
      </c>
      <c r="J10947" s="136">
        <v>0.76</v>
      </c>
      <c r="K10947" s="136">
        <v>0.46</v>
      </c>
      <c r="L10947" s="136">
        <v>0.7</v>
      </c>
      <c r="M10947" s="137" t="str">
        <f t="shared" si="171"/>
        <v>P</v>
      </c>
      <c r="N10947" s="174" t="s">
        <v>10681</v>
      </c>
      <c r="O10947" s="149" t="s">
        <v>1506</v>
      </c>
      <c r="P10947" s="149" t="s">
        <v>9409</v>
      </c>
      <c r="Q10947" s="150" t="s">
        <v>10106</v>
      </c>
      <c r="R10947" s="189">
        <v>2.4000000000000004</v>
      </c>
    </row>
    <row r="10948" spans="1:18" x14ac:dyDescent="0.25">
      <c r="A10948" s="132">
        <v>1096603</v>
      </c>
      <c r="B10948" s="145" t="s">
        <v>513</v>
      </c>
      <c r="C10948" s="132">
        <v>6</v>
      </c>
      <c r="D10948" s="132" t="s">
        <v>20</v>
      </c>
      <c r="E10948" s="186">
        <v>30</v>
      </c>
      <c r="F10948" s="132" t="s">
        <v>20</v>
      </c>
      <c r="G10948" s="132">
        <v>180</v>
      </c>
      <c r="H10948" s="132">
        <v>240</v>
      </c>
      <c r="I10948" s="132">
        <v>1</v>
      </c>
      <c r="J10948" s="133">
        <v>1.0900000000000001</v>
      </c>
      <c r="K10948" s="133">
        <v>0.8</v>
      </c>
      <c r="L10948" s="133">
        <v>0.37</v>
      </c>
      <c r="M10948" s="134" t="str">
        <f t="shared" si="171"/>
        <v>P</v>
      </c>
      <c r="N10948" s="173" t="s">
        <v>10681</v>
      </c>
      <c r="O10948" s="146" t="s">
        <v>1506</v>
      </c>
      <c r="P10948" s="146" t="s">
        <v>10455</v>
      </c>
      <c r="Q10948" s="147" t="s">
        <v>10519</v>
      </c>
      <c r="R10948" s="187">
        <v>3.42</v>
      </c>
    </row>
    <row r="10949" spans="1:18" x14ac:dyDescent="0.25">
      <c r="A10949" s="135">
        <v>1096604</v>
      </c>
      <c r="B10949" s="148" t="s">
        <v>514</v>
      </c>
      <c r="C10949" s="135">
        <v>6</v>
      </c>
      <c r="D10949" s="135">
        <v>2700</v>
      </c>
      <c r="E10949" s="188">
        <v>30</v>
      </c>
      <c r="F10949" s="135">
        <v>5400</v>
      </c>
      <c r="G10949" s="135" t="s">
        <v>20</v>
      </c>
      <c r="H10949" s="135">
        <v>210</v>
      </c>
      <c r="I10949" s="135">
        <v>1</v>
      </c>
      <c r="J10949" s="136">
        <v>0.83</v>
      </c>
      <c r="K10949" s="136">
        <v>1.07</v>
      </c>
      <c r="L10949" s="136">
        <v>0.39</v>
      </c>
      <c r="M10949" s="137" t="str">
        <f t="shared" si="171"/>
        <v>P</v>
      </c>
      <c r="N10949" s="174" t="s">
        <v>10681</v>
      </c>
      <c r="O10949" s="149" t="s">
        <v>1506</v>
      </c>
      <c r="P10949" s="149" t="s">
        <v>10455</v>
      </c>
      <c r="Q10949" s="150" t="s">
        <v>10519</v>
      </c>
      <c r="R10949" s="189">
        <v>3.3600000000000003</v>
      </c>
    </row>
    <row r="10950" spans="1:18" x14ac:dyDescent="0.25">
      <c r="A10950" s="132">
        <v>1096608</v>
      </c>
      <c r="B10950" s="145" t="s">
        <v>857</v>
      </c>
      <c r="C10950" s="132">
        <v>6</v>
      </c>
      <c r="D10950" s="132" t="s">
        <v>20</v>
      </c>
      <c r="E10950" s="186">
        <v>24</v>
      </c>
      <c r="F10950" s="132" t="s">
        <v>20</v>
      </c>
      <c r="G10950" s="132">
        <v>192</v>
      </c>
      <c r="H10950" s="132">
        <v>216</v>
      </c>
      <c r="I10950" s="132">
        <v>1</v>
      </c>
      <c r="J10950" s="133">
        <v>0.72</v>
      </c>
      <c r="K10950" s="133">
        <v>0.48</v>
      </c>
      <c r="L10950" s="133">
        <v>0.7</v>
      </c>
      <c r="M10950" s="134" t="str">
        <f t="shared" si="171"/>
        <v>P</v>
      </c>
      <c r="N10950" s="171" t="s">
        <v>10681</v>
      </c>
      <c r="O10950" s="146" t="s">
        <v>1506</v>
      </c>
      <c r="P10950" s="146" t="s">
        <v>9409</v>
      </c>
      <c r="Q10950" s="147" t="s">
        <v>10519</v>
      </c>
      <c r="R10950" s="187">
        <v>2.16</v>
      </c>
    </row>
    <row r="10951" spans="1:18" x14ac:dyDescent="0.25">
      <c r="A10951" s="135">
        <v>1096613</v>
      </c>
      <c r="B10951" s="148" t="s">
        <v>10409</v>
      </c>
      <c r="C10951" s="135">
        <v>6</v>
      </c>
      <c r="D10951" s="135" t="s">
        <v>20</v>
      </c>
      <c r="E10951" s="188" t="s">
        <v>20</v>
      </c>
      <c r="F10951" s="135" t="s">
        <v>20</v>
      </c>
      <c r="G10951" s="135" t="s">
        <v>20</v>
      </c>
      <c r="H10951" s="135" t="s">
        <v>20</v>
      </c>
      <c r="I10951" s="135" t="s">
        <v>20</v>
      </c>
      <c r="J10951" s="136">
        <v>2.57</v>
      </c>
      <c r="K10951" s="136">
        <v>0.91</v>
      </c>
      <c r="L10951" s="136">
        <v>0.86</v>
      </c>
      <c r="M10951" s="137" t="str">
        <f t="shared" si="171"/>
        <v>P</v>
      </c>
      <c r="N10951" s="172" t="s">
        <v>10681</v>
      </c>
      <c r="O10951" s="149" t="s">
        <v>1555</v>
      </c>
      <c r="P10951" s="149" t="s">
        <v>9429</v>
      </c>
      <c r="Q10951" s="150" t="s">
        <v>10519</v>
      </c>
      <c r="R10951" s="189">
        <v>3.8049744304974427</v>
      </c>
    </row>
    <row r="10952" spans="1:18" x14ac:dyDescent="0.25">
      <c r="A10952" s="132">
        <v>1096614</v>
      </c>
      <c r="B10952" s="145" t="s">
        <v>10410</v>
      </c>
      <c r="C10952" s="132">
        <v>6</v>
      </c>
      <c r="D10952" s="132" t="s">
        <v>20</v>
      </c>
      <c r="E10952" s="186" t="s">
        <v>20</v>
      </c>
      <c r="F10952" s="132" t="s">
        <v>20</v>
      </c>
      <c r="G10952" s="132" t="s">
        <v>20</v>
      </c>
      <c r="H10952" s="132" t="s">
        <v>20</v>
      </c>
      <c r="I10952" s="132" t="s">
        <v>20</v>
      </c>
      <c r="J10952" s="133">
        <v>2.57</v>
      </c>
      <c r="K10952" s="133">
        <v>0.91</v>
      </c>
      <c r="L10952" s="133">
        <v>0.86</v>
      </c>
      <c r="M10952" s="134" t="str">
        <f t="shared" si="171"/>
        <v>P</v>
      </c>
      <c r="N10952" s="173" t="s">
        <v>10681</v>
      </c>
      <c r="O10952" s="146" t="s">
        <v>1555</v>
      </c>
      <c r="P10952" s="146" t="s">
        <v>9429</v>
      </c>
      <c r="Q10952" s="147" t="s">
        <v>10519</v>
      </c>
      <c r="R10952" s="187">
        <v>3.6724779172477917</v>
      </c>
    </row>
    <row r="10953" spans="1:18" x14ac:dyDescent="0.25">
      <c r="A10953" s="135">
        <v>1096615</v>
      </c>
      <c r="B10953" s="148" t="s">
        <v>9284</v>
      </c>
      <c r="C10953" s="135">
        <v>1</v>
      </c>
      <c r="D10953" s="135" t="s">
        <v>20</v>
      </c>
      <c r="E10953" s="188" t="s">
        <v>21</v>
      </c>
      <c r="F10953" s="135">
        <v>96</v>
      </c>
      <c r="G10953" s="135" t="s">
        <v>20</v>
      </c>
      <c r="H10953" s="135" t="s">
        <v>20</v>
      </c>
      <c r="I10953" s="135" t="s">
        <v>20</v>
      </c>
      <c r="J10953" s="136">
        <v>3.01</v>
      </c>
      <c r="K10953" s="136">
        <v>1.9</v>
      </c>
      <c r="L10953" s="136">
        <v>1.75</v>
      </c>
      <c r="M10953" s="137" t="str">
        <f t="shared" si="171"/>
        <v>P</v>
      </c>
      <c r="N10953" s="174" t="s">
        <v>10682</v>
      </c>
      <c r="O10953" s="149" t="s">
        <v>1506</v>
      </c>
      <c r="P10953" s="149" t="s">
        <v>9473</v>
      </c>
      <c r="Q10953" s="150" t="s">
        <v>10519</v>
      </c>
      <c r="R10953" s="189">
        <v>61.68</v>
      </c>
    </row>
    <row r="10954" spans="1:18" x14ac:dyDescent="0.25">
      <c r="A10954" s="132">
        <v>1096616</v>
      </c>
      <c r="B10954" s="145" t="s">
        <v>9285</v>
      </c>
      <c r="C10954" s="132">
        <v>1</v>
      </c>
      <c r="D10954" s="132" t="s">
        <v>20</v>
      </c>
      <c r="E10954" s="186" t="s">
        <v>21</v>
      </c>
      <c r="F10954" s="132" t="s">
        <v>20</v>
      </c>
      <c r="G10954" s="132" t="s">
        <v>21</v>
      </c>
      <c r="H10954" s="132" t="s">
        <v>21</v>
      </c>
      <c r="I10954" s="132" t="s">
        <v>21</v>
      </c>
      <c r="J10954" s="133">
        <v>2.6</v>
      </c>
      <c r="K10954" s="133">
        <v>1.95</v>
      </c>
      <c r="L10954" s="133">
        <v>0.05</v>
      </c>
      <c r="M10954" s="134" t="str">
        <f t="shared" si="171"/>
        <v>P</v>
      </c>
      <c r="N10954" s="173" t="s">
        <v>10682</v>
      </c>
      <c r="O10954" s="146" t="s">
        <v>1506</v>
      </c>
      <c r="P10954" s="146" t="s">
        <v>9473</v>
      </c>
      <c r="Q10954" s="147" t="s">
        <v>10519</v>
      </c>
      <c r="R10954" s="187">
        <v>5.59</v>
      </c>
    </row>
    <row r="10955" spans="1:18" x14ac:dyDescent="0.25">
      <c r="A10955" s="135">
        <v>1096617</v>
      </c>
      <c r="B10955" s="148" t="s">
        <v>507</v>
      </c>
      <c r="C10955" s="135">
        <v>3</v>
      </c>
      <c r="D10955" s="135" t="s">
        <v>20</v>
      </c>
      <c r="E10955" s="188">
        <v>72</v>
      </c>
      <c r="F10955" s="135" t="s">
        <v>20</v>
      </c>
      <c r="G10955" s="135" t="s">
        <v>20</v>
      </c>
      <c r="H10955" s="135">
        <v>576</v>
      </c>
      <c r="I10955" s="135">
        <v>1</v>
      </c>
      <c r="J10955" s="136">
        <v>1.3</v>
      </c>
      <c r="K10955" s="136">
        <v>0.4</v>
      </c>
      <c r="L10955" s="136">
        <v>0.16</v>
      </c>
      <c r="M10955" s="137" t="str">
        <f t="shared" si="171"/>
        <v>P</v>
      </c>
      <c r="N10955" s="172" t="s">
        <v>10681</v>
      </c>
      <c r="O10955" s="149" t="s">
        <v>1555</v>
      </c>
      <c r="P10955" s="149" t="s">
        <v>9429</v>
      </c>
      <c r="Q10955" s="150" t="s">
        <v>10519</v>
      </c>
      <c r="R10955" s="189">
        <v>2.4300000000000002</v>
      </c>
    </row>
    <row r="10956" spans="1:18" x14ac:dyDescent="0.25">
      <c r="A10956" s="132">
        <v>1096620</v>
      </c>
      <c r="B10956" s="145" t="s">
        <v>22</v>
      </c>
      <c r="C10956" s="132">
        <v>3</v>
      </c>
      <c r="D10956" s="132" t="s">
        <v>20</v>
      </c>
      <c r="E10956" s="186" t="s">
        <v>20</v>
      </c>
      <c r="F10956" s="132" t="s">
        <v>20</v>
      </c>
      <c r="G10956" s="132" t="s">
        <v>20</v>
      </c>
      <c r="H10956" s="132" t="s">
        <v>20</v>
      </c>
      <c r="I10956" s="132" t="s">
        <v>20</v>
      </c>
      <c r="J10956" s="133">
        <v>1.83</v>
      </c>
      <c r="K10956" s="133">
        <v>0.38</v>
      </c>
      <c r="L10956" s="133">
        <v>0.13</v>
      </c>
      <c r="M10956" s="134" t="str">
        <f t="shared" si="171"/>
        <v>P</v>
      </c>
      <c r="N10956" s="173" t="s">
        <v>10681</v>
      </c>
      <c r="O10956" s="146" t="s">
        <v>1581</v>
      </c>
      <c r="P10956" s="146" t="s">
        <v>9483</v>
      </c>
      <c r="Q10956" s="147" t="s">
        <v>10519</v>
      </c>
      <c r="R10956" s="187">
        <v>2.127272727272727</v>
      </c>
    </row>
    <row r="10957" spans="1:18" x14ac:dyDescent="0.25">
      <c r="A10957" s="135">
        <v>1096621</v>
      </c>
      <c r="B10957" s="148" t="s">
        <v>655</v>
      </c>
      <c r="C10957" s="135">
        <v>3</v>
      </c>
      <c r="D10957" s="135">
        <v>1530</v>
      </c>
      <c r="E10957" s="188">
        <v>30</v>
      </c>
      <c r="F10957" s="135">
        <v>3420</v>
      </c>
      <c r="G10957" s="135">
        <v>270</v>
      </c>
      <c r="H10957" s="135">
        <v>300</v>
      </c>
      <c r="I10957" s="135">
        <v>1</v>
      </c>
      <c r="J10957" s="136">
        <v>1.1000000000000001</v>
      </c>
      <c r="K10957" s="136">
        <v>1</v>
      </c>
      <c r="L10957" s="136">
        <v>0.38</v>
      </c>
      <c r="M10957" s="137" t="str">
        <f t="shared" si="171"/>
        <v>P</v>
      </c>
      <c r="N10957" s="174" t="s">
        <v>10681</v>
      </c>
      <c r="O10957" s="149" t="s">
        <v>1506</v>
      </c>
      <c r="P10957" s="149" t="s">
        <v>10455</v>
      </c>
      <c r="Q10957" s="150" t="s">
        <v>10519</v>
      </c>
      <c r="R10957" s="189">
        <v>6.1499999999999995</v>
      </c>
    </row>
    <row r="10958" spans="1:18" x14ac:dyDescent="0.25">
      <c r="A10958" s="132">
        <v>1096623</v>
      </c>
      <c r="B10958" s="145" t="s">
        <v>10411</v>
      </c>
      <c r="C10958" s="132">
        <v>3</v>
      </c>
      <c r="D10958" s="132">
        <v>432</v>
      </c>
      <c r="E10958" s="186" t="s">
        <v>20</v>
      </c>
      <c r="F10958" s="132" t="s">
        <v>20</v>
      </c>
      <c r="G10958" s="132" t="s">
        <v>20</v>
      </c>
      <c r="H10958" s="132" t="s">
        <v>20</v>
      </c>
      <c r="I10958" s="132" t="s">
        <v>20</v>
      </c>
      <c r="J10958" s="133">
        <v>2.04</v>
      </c>
      <c r="K10958" s="133">
        <v>1.1200000000000001</v>
      </c>
      <c r="L10958" s="133">
        <v>0.86</v>
      </c>
      <c r="M10958" s="134" t="str">
        <f t="shared" si="171"/>
        <v>P</v>
      </c>
      <c r="N10958" s="173" t="s">
        <v>10682</v>
      </c>
      <c r="O10958" s="146" t="s">
        <v>1587</v>
      </c>
      <c r="P10958" s="146" t="s">
        <v>9421</v>
      </c>
      <c r="Q10958" s="147" t="s">
        <v>10519</v>
      </c>
      <c r="R10958" s="187">
        <v>3.3899999999999997</v>
      </c>
    </row>
    <row r="10959" spans="1:18" x14ac:dyDescent="0.25">
      <c r="A10959" s="135">
        <v>1096624</v>
      </c>
      <c r="B10959" s="148" t="s">
        <v>580</v>
      </c>
      <c r="C10959" s="135">
        <v>3</v>
      </c>
      <c r="D10959" s="135">
        <v>1500</v>
      </c>
      <c r="E10959" s="188">
        <v>30</v>
      </c>
      <c r="F10959" s="135" t="s">
        <v>20</v>
      </c>
      <c r="G10959" s="135" t="s">
        <v>20</v>
      </c>
      <c r="H10959" s="135">
        <v>240</v>
      </c>
      <c r="I10959" s="135">
        <v>1</v>
      </c>
      <c r="J10959" s="136">
        <v>0.85</v>
      </c>
      <c r="K10959" s="136">
        <v>0.77</v>
      </c>
      <c r="L10959" s="136">
        <v>0.79</v>
      </c>
      <c r="M10959" s="137" t="str">
        <f t="shared" si="171"/>
        <v>P</v>
      </c>
      <c r="N10959" s="174" t="s">
        <v>10681</v>
      </c>
      <c r="O10959" s="149" t="s">
        <v>1693</v>
      </c>
      <c r="P10959" s="149" t="s">
        <v>9504</v>
      </c>
      <c r="Q10959" s="150" t="s">
        <v>10519</v>
      </c>
      <c r="R10959" s="189">
        <v>4.74</v>
      </c>
    </row>
    <row r="10960" spans="1:18" x14ac:dyDescent="0.25">
      <c r="A10960" s="132">
        <v>1096625</v>
      </c>
      <c r="B10960" s="145" t="s">
        <v>658</v>
      </c>
      <c r="C10960" s="132">
        <v>3</v>
      </c>
      <c r="D10960" s="132">
        <v>1530</v>
      </c>
      <c r="E10960" s="186">
        <v>30</v>
      </c>
      <c r="F10960" s="132">
        <v>3420</v>
      </c>
      <c r="G10960" s="132">
        <v>270</v>
      </c>
      <c r="H10960" s="132">
        <v>300</v>
      </c>
      <c r="I10960" s="132">
        <v>1</v>
      </c>
      <c r="J10960" s="133">
        <v>1</v>
      </c>
      <c r="K10960" s="133">
        <v>0.36</v>
      </c>
      <c r="L10960" s="133">
        <v>1.08</v>
      </c>
      <c r="M10960" s="134" t="str">
        <f t="shared" si="171"/>
        <v>P</v>
      </c>
      <c r="N10960" s="173" t="s">
        <v>10681</v>
      </c>
      <c r="O10960" s="146" t="s">
        <v>1506</v>
      </c>
      <c r="P10960" s="146" t="s">
        <v>10455</v>
      </c>
      <c r="Q10960" s="147" t="s">
        <v>10519</v>
      </c>
      <c r="R10960" s="187">
        <v>6.57</v>
      </c>
    </row>
    <row r="10961" spans="1:18" x14ac:dyDescent="0.25">
      <c r="A10961" s="135">
        <v>1096628</v>
      </c>
      <c r="B10961" s="148" t="s">
        <v>2313</v>
      </c>
      <c r="C10961" s="135">
        <v>12</v>
      </c>
      <c r="D10961" s="135">
        <v>549</v>
      </c>
      <c r="E10961" s="188" t="s">
        <v>21</v>
      </c>
      <c r="F10961" s="135">
        <v>915</v>
      </c>
      <c r="G10961" s="135" t="s">
        <v>20</v>
      </c>
      <c r="H10961" s="135" t="s">
        <v>20</v>
      </c>
      <c r="I10961" s="135" t="s">
        <v>20</v>
      </c>
      <c r="J10961" s="136">
        <v>1.5</v>
      </c>
      <c r="K10961" s="136">
        <v>1.1200000000000001</v>
      </c>
      <c r="L10961" s="136">
        <v>0.92</v>
      </c>
      <c r="M10961" s="137" t="str">
        <f t="shared" si="171"/>
        <v>P</v>
      </c>
      <c r="N10961" s="174" t="s">
        <v>10681</v>
      </c>
      <c r="O10961" s="149" t="s">
        <v>1506</v>
      </c>
      <c r="P10961" s="149" t="s">
        <v>9427</v>
      </c>
      <c r="Q10961" s="150" t="s">
        <v>10519</v>
      </c>
      <c r="R10961" s="189">
        <v>4.4399999999999995</v>
      </c>
    </row>
    <row r="10962" spans="1:18" x14ac:dyDescent="0.25">
      <c r="A10962" s="132">
        <v>1096629</v>
      </c>
      <c r="B10962" s="145" t="s">
        <v>1152</v>
      </c>
      <c r="C10962" s="132">
        <v>6</v>
      </c>
      <c r="D10962" s="132" t="s">
        <v>20</v>
      </c>
      <c r="E10962" s="186">
        <v>24</v>
      </c>
      <c r="F10962" s="132" t="s">
        <v>20</v>
      </c>
      <c r="G10962" s="132" t="s">
        <v>20</v>
      </c>
      <c r="H10962" s="132">
        <v>144</v>
      </c>
      <c r="I10962" s="132">
        <v>1</v>
      </c>
      <c r="J10962" s="133">
        <v>0.89</v>
      </c>
      <c r="K10962" s="133">
        <v>0.6</v>
      </c>
      <c r="L10962" s="133">
        <v>0.94</v>
      </c>
      <c r="M10962" s="134" t="str">
        <f t="shared" si="171"/>
        <v>P</v>
      </c>
      <c r="N10962" s="173" t="s">
        <v>10681</v>
      </c>
      <c r="O10962" s="146" t="s">
        <v>1506</v>
      </c>
      <c r="P10962" s="146" t="s">
        <v>10455</v>
      </c>
      <c r="Q10962" s="147" t="s">
        <v>10519</v>
      </c>
      <c r="R10962" s="187">
        <v>13.32</v>
      </c>
    </row>
    <row r="10963" spans="1:18" x14ac:dyDescent="0.25">
      <c r="A10963" s="135">
        <v>1096630</v>
      </c>
      <c r="B10963" s="148" t="s">
        <v>8217</v>
      </c>
      <c r="C10963" s="135">
        <v>24</v>
      </c>
      <c r="D10963" s="135">
        <v>270</v>
      </c>
      <c r="E10963" s="188" t="s">
        <v>21</v>
      </c>
      <c r="F10963" s="135">
        <v>450</v>
      </c>
      <c r="G10963" s="135" t="s">
        <v>20</v>
      </c>
      <c r="H10963" s="135">
        <v>8</v>
      </c>
      <c r="I10963" s="135">
        <v>3</v>
      </c>
      <c r="J10963" s="136">
        <v>2.31</v>
      </c>
      <c r="K10963" s="136">
        <v>1.56</v>
      </c>
      <c r="L10963" s="136">
        <v>1</v>
      </c>
      <c r="M10963" s="137" t="str">
        <f t="shared" si="171"/>
        <v>P</v>
      </c>
      <c r="N10963" s="172" t="s">
        <v>10681</v>
      </c>
      <c r="O10963" s="149" t="s">
        <v>1506</v>
      </c>
      <c r="P10963" s="149" t="s">
        <v>9398</v>
      </c>
      <c r="Q10963" s="150" t="s">
        <v>10106</v>
      </c>
      <c r="R10963" s="189">
        <v>10.32</v>
      </c>
    </row>
    <row r="10964" spans="1:18" x14ac:dyDescent="0.25">
      <c r="A10964" s="132">
        <v>1096631</v>
      </c>
      <c r="B10964" s="145" t="s">
        <v>654</v>
      </c>
      <c r="C10964" s="132">
        <v>3</v>
      </c>
      <c r="D10964" s="132">
        <v>1530</v>
      </c>
      <c r="E10964" s="186">
        <v>30</v>
      </c>
      <c r="F10964" s="132">
        <v>3420</v>
      </c>
      <c r="G10964" s="132">
        <v>270</v>
      </c>
      <c r="H10964" s="132">
        <v>300</v>
      </c>
      <c r="I10964" s="132">
        <v>1</v>
      </c>
      <c r="J10964" s="133">
        <v>1</v>
      </c>
      <c r="K10964" s="133">
        <v>0.32</v>
      </c>
      <c r="L10964" s="133">
        <v>1.06</v>
      </c>
      <c r="M10964" s="134" t="str">
        <f t="shared" si="171"/>
        <v>P</v>
      </c>
      <c r="N10964" s="171" t="s">
        <v>10681</v>
      </c>
      <c r="O10964" s="146" t="s">
        <v>1506</v>
      </c>
      <c r="P10964" s="146" t="s">
        <v>10455</v>
      </c>
      <c r="Q10964" s="147" t="s">
        <v>10519</v>
      </c>
      <c r="R10964" s="187">
        <v>6.09</v>
      </c>
    </row>
    <row r="10965" spans="1:18" x14ac:dyDescent="0.25">
      <c r="A10965" s="135">
        <v>1096633</v>
      </c>
      <c r="B10965" s="148" t="s">
        <v>777</v>
      </c>
      <c r="C10965" s="135">
        <v>3</v>
      </c>
      <c r="D10965" s="135" t="s">
        <v>20</v>
      </c>
      <c r="E10965" s="188" t="s">
        <v>20</v>
      </c>
      <c r="F10965" s="135" t="s">
        <v>20</v>
      </c>
      <c r="G10965" s="135" t="s">
        <v>20</v>
      </c>
      <c r="H10965" s="135" t="s">
        <v>20</v>
      </c>
      <c r="I10965" s="135" t="s">
        <v>20</v>
      </c>
      <c r="J10965" s="136">
        <v>1.32</v>
      </c>
      <c r="K10965" s="136">
        <v>0.28999999999999998</v>
      </c>
      <c r="L10965" s="136">
        <v>0.18</v>
      </c>
      <c r="M10965" s="137" t="str">
        <f t="shared" si="171"/>
        <v>P</v>
      </c>
      <c r="N10965" s="174" t="s">
        <v>10681</v>
      </c>
      <c r="O10965" s="149" t="s">
        <v>1581</v>
      </c>
      <c r="P10965" s="149" t="s">
        <v>9483</v>
      </c>
      <c r="Q10965" s="150" t="s">
        <v>10519</v>
      </c>
      <c r="R10965" s="189">
        <v>1.23</v>
      </c>
    </row>
    <row r="10966" spans="1:18" x14ac:dyDescent="0.25">
      <c r="A10966" s="132">
        <v>1096635</v>
      </c>
      <c r="B10966" s="145" t="s">
        <v>533</v>
      </c>
      <c r="C10966" s="132">
        <v>3</v>
      </c>
      <c r="D10966" s="132" t="s">
        <v>20</v>
      </c>
      <c r="E10966" s="186" t="s">
        <v>20</v>
      </c>
      <c r="F10966" s="132" t="s">
        <v>20</v>
      </c>
      <c r="G10966" s="132" t="s">
        <v>20</v>
      </c>
      <c r="H10966" s="132" t="s">
        <v>20</v>
      </c>
      <c r="I10966" s="132" t="s">
        <v>20</v>
      </c>
      <c r="J10966" s="133">
        <v>1.08</v>
      </c>
      <c r="K10966" s="133">
        <v>1.28</v>
      </c>
      <c r="L10966" s="133">
        <v>0.51</v>
      </c>
      <c r="M10966" s="134" t="str">
        <f t="shared" si="171"/>
        <v>P</v>
      </c>
      <c r="N10966" s="171" t="s">
        <v>10682</v>
      </c>
      <c r="O10966" s="146" t="s">
        <v>1500</v>
      </c>
      <c r="P10966" s="146" t="s">
        <v>9418</v>
      </c>
      <c r="Q10966" s="147" t="s">
        <v>10519</v>
      </c>
      <c r="R10966" s="187">
        <v>0.88059701492537301</v>
      </c>
    </row>
    <row r="10967" spans="1:18" x14ac:dyDescent="0.25">
      <c r="A10967" s="135">
        <v>1096643</v>
      </c>
      <c r="B10967" s="148" t="s">
        <v>9911</v>
      </c>
      <c r="C10967" s="135">
        <v>6</v>
      </c>
      <c r="D10967" s="135" t="s">
        <v>20</v>
      </c>
      <c r="E10967" s="188" t="s">
        <v>20</v>
      </c>
      <c r="F10967" s="135" t="s">
        <v>20</v>
      </c>
      <c r="G10967" s="135" t="s">
        <v>20</v>
      </c>
      <c r="H10967" s="135" t="s">
        <v>20</v>
      </c>
      <c r="I10967" s="135" t="s">
        <v>20</v>
      </c>
      <c r="J10967" s="136">
        <v>1.36</v>
      </c>
      <c r="K10967" s="136">
        <v>1.24</v>
      </c>
      <c r="L10967" s="136">
        <v>0.7</v>
      </c>
      <c r="M10967" s="137" t="str">
        <f t="shared" si="171"/>
        <v>P</v>
      </c>
      <c r="N10967" s="174" t="s">
        <v>10682</v>
      </c>
      <c r="O10967" s="149" t="s">
        <v>1578</v>
      </c>
      <c r="P10967" s="149" t="s">
        <v>9509</v>
      </c>
      <c r="Q10967" s="150" t="s">
        <v>10519</v>
      </c>
      <c r="R10967" s="189">
        <v>9</v>
      </c>
    </row>
    <row r="10968" spans="1:18" x14ac:dyDescent="0.25">
      <c r="A10968" s="132">
        <v>1096645</v>
      </c>
      <c r="B10968" s="145" t="s">
        <v>1402</v>
      </c>
      <c r="C10968" s="132">
        <v>6</v>
      </c>
      <c r="D10968" s="132">
        <v>324</v>
      </c>
      <c r="E10968" s="186" t="s">
        <v>20</v>
      </c>
      <c r="F10968" s="132" t="s">
        <v>20</v>
      </c>
      <c r="G10968" s="132" t="s">
        <v>20</v>
      </c>
      <c r="H10968" s="132" t="s">
        <v>20</v>
      </c>
      <c r="I10968" s="132" t="s">
        <v>20</v>
      </c>
      <c r="J10968" s="133">
        <v>1.72</v>
      </c>
      <c r="K10968" s="133">
        <v>1.1200000000000001</v>
      </c>
      <c r="L10968" s="133">
        <v>1.68</v>
      </c>
      <c r="M10968" s="134" t="str">
        <f t="shared" si="171"/>
        <v>P</v>
      </c>
      <c r="N10968" s="173" t="s">
        <v>10681</v>
      </c>
      <c r="O10968" s="146" t="s">
        <v>1506</v>
      </c>
      <c r="P10968" s="146" t="s">
        <v>10455</v>
      </c>
      <c r="Q10968" s="147" t="s">
        <v>10519</v>
      </c>
      <c r="R10968" s="187">
        <v>8.2200000000000006</v>
      </c>
    </row>
    <row r="10969" spans="1:18" x14ac:dyDescent="0.25">
      <c r="A10969" s="135">
        <v>1096648</v>
      </c>
      <c r="B10969" s="148" t="s">
        <v>327</v>
      </c>
      <c r="C10969" s="135">
        <v>3</v>
      </c>
      <c r="D10969" s="135" t="s">
        <v>20</v>
      </c>
      <c r="E10969" s="188" t="s">
        <v>20</v>
      </c>
      <c r="F10969" s="135" t="s">
        <v>20</v>
      </c>
      <c r="G10969" s="135" t="s">
        <v>20</v>
      </c>
      <c r="H10969" s="135" t="s">
        <v>20</v>
      </c>
      <c r="I10969" s="135" t="s">
        <v>20</v>
      </c>
      <c r="J10969" s="136">
        <v>1.91</v>
      </c>
      <c r="K10969" s="136">
        <v>0.56999999999999995</v>
      </c>
      <c r="L10969" s="136">
        <v>0.19</v>
      </c>
      <c r="M10969" s="137" t="str">
        <f t="shared" si="171"/>
        <v>P</v>
      </c>
      <c r="N10969" s="174" t="s">
        <v>10682</v>
      </c>
      <c r="O10969" s="149" t="s">
        <v>1500</v>
      </c>
      <c r="P10969" s="149" t="s">
        <v>9456</v>
      </c>
      <c r="Q10969" s="150" t="s">
        <v>10519</v>
      </c>
      <c r="R10969" s="189">
        <v>2.7537313432835822</v>
      </c>
    </row>
    <row r="10970" spans="1:18" x14ac:dyDescent="0.25">
      <c r="A10970" s="132">
        <v>1096650</v>
      </c>
      <c r="B10970" s="145" t="s">
        <v>6715</v>
      </c>
      <c r="C10970" s="132">
        <v>24</v>
      </c>
      <c r="D10970" s="132">
        <v>455</v>
      </c>
      <c r="E10970" s="186" t="s">
        <v>21</v>
      </c>
      <c r="F10970" s="132">
        <v>805</v>
      </c>
      <c r="G10970" s="132">
        <v>8</v>
      </c>
      <c r="H10970" s="132">
        <v>12</v>
      </c>
      <c r="I10970" s="132">
        <v>3</v>
      </c>
      <c r="J10970" s="133">
        <v>1.93</v>
      </c>
      <c r="K10970" s="133">
        <v>1.53</v>
      </c>
      <c r="L10970" s="133">
        <v>0.62</v>
      </c>
      <c r="M10970" s="134" t="str">
        <f t="shared" si="171"/>
        <v>P</v>
      </c>
      <c r="N10970" s="173" t="s">
        <v>10681</v>
      </c>
      <c r="O10970" s="146" t="s">
        <v>1578</v>
      </c>
      <c r="P10970" s="146" t="s">
        <v>9470</v>
      </c>
      <c r="Q10970" s="147" t="s">
        <v>10519</v>
      </c>
      <c r="R10970" s="187">
        <v>6.7200000000000006</v>
      </c>
    </row>
    <row r="10971" spans="1:18" x14ac:dyDescent="0.25">
      <c r="A10971" s="135">
        <v>1096651</v>
      </c>
      <c r="B10971" s="148" t="s">
        <v>645</v>
      </c>
      <c r="C10971" s="135">
        <v>3</v>
      </c>
      <c r="D10971" s="135">
        <v>1440</v>
      </c>
      <c r="E10971" s="188">
        <v>24</v>
      </c>
      <c r="F10971" s="135">
        <v>2016</v>
      </c>
      <c r="G10971" s="135">
        <v>120</v>
      </c>
      <c r="H10971" s="135">
        <v>168</v>
      </c>
      <c r="I10971" s="135">
        <v>1</v>
      </c>
      <c r="J10971" s="136">
        <v>0.79</v>
      </c>
      <c r="K10971" s="136">
        <v>0.78</v>
      </c>
      <c r="L10971" s="136">
        <v>0.88</v>
      </c>
      <c r="M10971" s="137" t="str">
        <f t="shared" si="171"/>
        <v>P</v>
      </c>
      <c r="N10971" s="172" t="s">
        <v>10681</v>
      </c>
      <c r="O10971" s="149" t="s">
        <v>1555</v>
      </c>
      <c r="P10971" s="149" t="s">
        <v>9429</v>
      </c>
      <c r="Q10971" s="150" t="s">
        <v>10519</v>
      </c>
      <c r="R10971" s="189">
        <v>10.798000929800093</v>
      </c>
    </row>
    <row r="10972" spans="1:18" x14ac:dyDescent="0.25">
      <c r="A10972" s="132">
        <v>1096659</v>
      </c>
      <c r="B10972" s="145" t="s">
        <v>69</v>
      </c>
      <c r="C10972" s="132">
        <v>24</v>
      </c>
      <c r="D10972" s="132">
        <v>455</v>
      </c>
      <c r="E10972" s="186" t="s">
        <v>21</v>
      </c>
      <c r="F10972" s="132">
        <v>805</v>
      </c>
      <c r="G10972" s="132">
        <v>8</v>
      </c>
      <c r="H10972" s="132">
        <v>12</v>
      </c>
      <c r="I10972" s="132">
        <v>3</v>
      </c>
      <c r="J10972" s="133">
        <v>1.94</v>
      </c>
      <c r="K10972" s="133">
        <v>1.58</v>
      </c>
      <c r="L10972" s="133">
        <v>0.66</v>
      </c>
      <c r="M10972" s="134" t="str">
        <f t="shared" si="171"/>
        <v>P</v>
      </c>
      <c r="N10972" s="173" t="s">
        <v>10681</v>
      </c>
      <c r="O10972" s="146" t="s">
        <v>1578</v>
      </c>
      <c r="P10972" s="146" t="s">
        <v>9470</v>
      </c>
      <c r="Q10972" s="147" t="s">
        <v>10519</v>
      </c>
      <c r="R10972" s="187">
        <v>6.9599999999999991</v>
      </c>
    </row>
    <row r="10973" spans="1:18" x14ac:dyDescent="0.25">
      <c r="A10973" s="135">
        <v>1096662</v>
      </c>
      <c r="B10973" s="148" t="s">
        <v>2682</v>
      </c>
      <c r="C10973" s="135">
        <v>3</v>
      </c>
      <c r="D10973" s="135" t="s">
        <v>20</v>
      </c>
      <c r="E10973" s="188" t="s">
        <v>20</v>
      </c>
      <c r="F10973" s="135" t="s">
        <v>20</v>
      </c>
      <c r="G10973" s="135" t="s">
        <v>20</v>
      </c>
      <c r="H10973" s="135" t="s">
        <v>20</v>
      </c>
      <c r="I10973" s="135" t="s">
        <v>20</v>
      </c>
      <c r="J10973" s="136">
        <v>0.81</v>
      </c>
      <c r="K10973" s="136">
        <v>0.75</v>
      </c>
      <c r="L10973" s="136">
        <v>0.9</v>
      </c>
      <c r="M10973" s="137" t="str">
        <f t="shared" si="171"/>
        <v>P</v>
      </c>
      <c r="N10973" s="174" t="s">
        <v>10681</v>
      </c>
      <c r="O10973" s="149" t="s">
        <v>1555</v>
      </c>
      <c r="P10973" s="149" t="s">
        <v>9429</v>
      </c>
      <c r="Q10973" s="150" t="s">
        <v>10519</v>
      </c>
      <c r="R10973" s="189">
        <v>7.4518828451882841</v>
      </c>
    </row>
    <row r="10974" spans="1:18" x14ac:dyDescent="0.25">
      <c r="A10974" s="132">
        <v>1096663</v>
      </c>
      <c r="B10974" s="145" t="s">
        <v>903</v>
      </c>
      <c r="C10974" s="132">
        <v>6</v>
      </c>
      <c r="D10974" s="132" t="s">
        <v>20</v>
      </c>
      <c r="E10974" s="186" t="s">
        <v>20</v>
      </c>
      <c r="F10974" s="132" t="s">
        <v>20</v>
      </c>
      <c r="G10974" s="132" t="s">
        <v>20</v>
      </c>
      <c r="H10974" s="132" t="s">
        <v>20</v>
      </c>
      <c r="I10974" s="132" t="s">
        <v>20</v>
      </c>
      <c r="J10974" s="133">
        <v>2.3199999999999998</v>
      </c>
      <c r="K10974" s="133">
        <v>1.25</v>
      </c>
      <c r="L10974" s="133">
        <v>0.43</v>
      </c>
      <c r="M10974" s="134" t="str">
        <f t="shared" si="171"/>
        <v>P</v>
      </c>
      <c r="N10974" s="173" t="s">
        <v>10682</v>
      </c>
      <c r="O10974" s="146" t="s">
        <v>1500</v>
      </c>
      <c r="P10974" s="146" t="s">
        <v>9418</v>
      </c>
      <c r="Q10974" s="147" t="s">
        <v>10519</v>
      </c>
      <c r="R10974" s="187">
        <v>7.6194029850746272</v>
      </c>
    </row>
    <row r="10975" spans="1:18" x14ac:dyDescent="0.25">
      <c r="A10975" s="135">
        <v>1096667</v>
      </c>
      <c r="B10975" s="148" t="s">
        <v>506</v>
      </c>
      <c r="C10975" s="135">
        <v>3</v>
      </c>
      <c r="D10975" s="135" t="s">
        <v>20</v>
      </c>
      <c r="E10975" s="188" t="s">
        <v>20</v>
      </c>
      <c r="F10975" s="135" t="s">
        <v>20</v>
      </c>
      <c r="G10975" s="135" t="s">
        <v>20</v>
      </c>
      <c r="H10975" s="135" t="s">
        <v>20</v>
      </c>
      <c r="I10975" s="135" t="s">
        <v>20</v>
      </c>
      <c r="J10975" s="136">
        <v>1.31</v>
      </c>
      <c r="K10975" s="136">
        <v>0.41</v>
      </c>
      <c r="L10975" s="136">
        <v>0.17</v>
      </c>
      <c r="M10975" s="137" t="str">
        <f t="shared" si="171"/>
        <v>P</v>
      </c>
      <c r="N10975" s="174" t="s">
        <v>10681</v>
      </c>
      <c r="O10975" s="149" t="s">
        <v>1555</v>
      </c>
      <c r="P10975" s="149" t="s">
        <v>9429</v>
      </c>
      <c r="Q10975" s="150" t="s">
        <v>10519</v>
      </c>
      <c r="R10975" s="189">
        <v>2.2759181775918171</v>
      </c>
    </row>
    <row r="10976" spans="1:18" x14ac:dyDescent="0.25">
      <c r="A10976" s="132">
        <v>1096668</v>
      </c>
      <c r="B10976" s="145" t="s">
        <v>1200</v>
      </c>
      <c r="C10976" s="132">
        <v>24</v>
      </c>
      <c r="D10976" s="132">
        <v>330</v>
      </c>
      <c r="E10976" s="186" t="s">
        <v>21</v>
      </c>
      <c r="F10976" s="132">
        <v>480</v>
      </c>
      <c r="G10976" s="132" t="s">
        <v>20</v>
      </c>
      <c r="H10976" s="132" t="s">
        <v>20</v>
      </c>
      <c r="I10976" s="132" t="s">
        <v>20</v>
      </c>
      <c r="J10976" s="133">
        <v>2.33</v>
      </c>
      <c r="K10976" s="133">
        <v>1.53</v>
      </c>
      <c r="L10976" s="133">
        <v>0.94</v>
      </c>
      <c r="M10976" s="134" t="str">
        <f t="shared" si="171"/>
        <v>P</v>
      </c>
      <c r="N10976" s="173" t="s">
        <v>10681</v>
      </c>
      <c r="O10976" s="146" t="s">
        <v>1506</v>
      </c>
      <c r="P10976" s="146" t="s">
        <v>10455</v>
      </c>
      <c r="Q10976" s="147" t="s">
        <v>10519</v>
      </c>
      <c r="R10976" s="187">
        <v>5.76</v>
      </c>
    </row>
    <row r="10977" spans="1:18" x14ac:dyDescent="0.25">
      <c r="A10977" s="135">
        <v>1096669</v>
      </c>
      <c r="B10977" s="148" t="s">
        <v>295</v>
      </c>
      <c r="C10977" s="135">
        <v>3</v>
      </c>
      <c r="D10977" s="135" t="s">
        <v>20</v>
      </c>
      <c r="E10977" s="188">
        <v>45</v>
      </c>
      <c r="F10977" s="135" t="s">
        <v>20</v>
      </c>
      <c r="G10977" s="135" t="s">
        <v>20</v>
      </c>
      <c r="H10977" s="135">
        <v>180</v>
      </c>
      <c r="I10977" s="135">
        <v>1</v>
      </c>
      <c r="J10977" s="136">
        <v>0.78</v>
      </c>
      <c r="K10977" s="136">
        <v>0.77</v>
      </c>
      <c r="L10977" s="136">
        <v>0.59</v>
      </c>
      <c r="M10977" s="137" t="str">
        <f t="shared" si="171"/>
        <v>P</v>
      </c>
      <c r="N10977" s="174" t="s">
        <v>10681</v>
      </c>
      <c r="O10977" s="149" t="s">
        <v>1693</v>
      </c>
      <c r="P10977" s="149" t="s">
        <v>9504</v>
      </c>
      <c r="Q10977" s="150" t="s">
        <v>10519</v>
      </c>
      <c r="R10977" s="189">
        <v>4.26</v>
      </c>
    </row>
    <row r="10978" spans="1:18" x14ac:dyDescent="0.25">
      <c r="A10978" s="132">
        <v>1096674</v>
      </c>
      <c r="B10978" s="145" t="s">
        <v>845</v>
      </c>
      <c r="C10978" s="132">
        <v>24</v>
      </c>
      <c r="D10978" s="132" t="s">
        <v>20</v>
      </c>
      <c r="E10978" s="186" t="s">
        <v>20</v>
      </c>
      <c r="F10978" s="132" t="s">
        <v>20</v>
      </c>
      <c r="G10978" s="132" t="s">
        <v>20</v>
      </c>
      <c r="H10978" s="132" t="s">
        <v>20</v>
      </c>
      <c r="I10978" s="132" t="s">
        <v>20</v>
      </c>
      <c r="J10978" s="133">
        <v>2.35</v>
      </c>
      <c r="K10978" s="133">
        <v>1.6</v>
      </c>
      <c r="L10978" s="133">
        <v>1.01</v>
      </c>
      <c r="M10978" s="134" t="str">
        <f t="shared" si="171"/>
        <v>P</v>
      </c>
      <c r="N10978" s="173" t="s">
        <v>10681</v>
      </c>
      <c r="O10978" s="146" t="s">
        <v>1506</v>
      </c>
      <c r="P10978" s="146" t="s">
        <v>9398</v>
      </c>
      <c r="Q10978" s="147" t="s">
        <v>10106</v>
      </c>
      <c r="R10978" s="187">
        <v>10.98</v>
      </c>
    </row>
    <row r="10979" spans="1:18" x14ac:dyDescent="0.25">
      <c r="A10979" s="135">
        <v>1096681</v>
      </c>
      <c r="B10979" s="148" t="s">
        <v>509</v>
      </c>
      <c r="C10979" s="135">
        <v>3</v>
      </c>
      <c r="D10979" s="135" t="s">
        <v>20</v>
      </c>
      <c r="E10979" s="188" t="s">
        <v>20</v>
      </c>
      <c r="F10979" s="135" t="s">
        <v>20</v>
      </c>
      <c r="G10979" s="135" t="s">
        <v>20</v>
      </c>
      <c r="H10979" s="135" t="s">
        <v>20</v>
      </c>
      <c r="I10979" s="135" t="s">
        <v>20</v>
      </c>
      <c r="J10979" s="136">
        <v>1.31</v>
      </c>
      <c r="K10979" s="136">
        <v>0.45</v>
      </c>
      <c r="L10979" s="136">
        <v>0.15</v>
      </c>
      <c r="M10979" s="137" t="str">
        <f t="shared" si="171"/>
        <v>P</v>
      </c>
      <c r="N10979" s="174" t="s">
        <v>10681</v>
      </c>
      <c r="O10979" s="149" t="s">
        <v>1555</v>
      </c>
      <c r="P10979" s="149" t="s">
        <v>9429</v>
      </c>
      <c r="Q10979" s="150" t="s">
        <v>10519</v>
      </c>
      <c r="R10979" s="189">
        <v>2.3847047884704784</v>
      </c>
    </row>
    <row r="10980" spans="1:18" x14ac:dyDescent="0.25">
      <c r="A10980" s="132">
        <v>1096682</v>
      </c>
      <c r="B10980" s="145" t="s">
        <v>42</v>
      </c>
      <c r="C10980" s="132">
        <v>3</v>
      </c>
      <c r="D10980" s="132">
        <v>1800</v>
      </c>
      <c r="E10980" s="186">
        <v>30</v>
      </c>
      <c r="F10980" s="132">
        <v>2100</v>
      </c>
      <c r="G10980" s="132">
        <v>120</v>
      </c>
      <c r="H10980" s="132">
        <v>150</v>
      </c>
      <c r="I10980" s="132">
        <v>1</v>
      </c>
      <c r="J10980" s="133">
        <v>0.77</v>
      </c>
      <c r="K10980" s="133">
        <v>0.77</v>
      </c>
      <c r="L10980" s="133">
        <v>0.93</v>
      </c>
      <c r="M10980" s="134" t="str">
        <f t="shared" si="171"/>
        <v>P</v>
      </c>
      <c r="N10980" s="173" t="s">
        <v>10681</v>
      </c>
      <c r="O10980" s="146" t="s">
        <v>1693</v>
      </c>
      <c r="P10980" s="146" t="s">
        <v>9504</v>
      </c>
      <c r="Q10980" s="147" t="s">
        <v>10519</v>
      </c>
      <c r="R10980" s="187">
        <v>4.9499999999999993</v>
      </c>
    </row>
    <row r="10981" spans="1:18" x14ac:dyDescent="0.25">
      <c r="A10981" s="135">
        <v>1096683</v>
      </c>
      <c r="B10981" s="148" t="s">
        <v>591</v>
      </c>
      <c r="C10981" s="135">
        <v>3</v>
      </c>
      <c r="D10981" s="135">
        <v>1800</v>
      </c>
      <c r="E10981" s="188">
        <v>60</v>
      </c>
      <c r="F10981" s="135">
        <v>2160</v>
      </c>
      <c r="G10981" s="135" t="s">
        <v>20</v>
      </c>
      <c r="H10981" s="135">
        <v>128</v>
      </c>
      <c r="I10981" s="135">
        <v>1</v>
      </c>
      <c r="J10981" s="136">
        <v>0.99</v>
      </c>
      <c r="K10981" s="136">
        <v>0.7</v>
      </c>
      <c r="L10981" s="136">
        <v>0.7</v>
      </c>
      <c r="M10981" s="137" t="str">
        <f t="shared" si="171"/>
        <v>P</v>
      </c>
      <c r="N10981" s="172" t="s">
        <v>10681</v>
      </c>
      <c r="O10981" s="149" t="s">
        <v>1607</v>
      </c>
      <c r="P10981" s="149" t="s">
        <v>9559</v>
      </c>
      <c r="Q10981" s="150" t="s">
        <v>10519</v>
      </c>
      <c r="R10981" s="189">
        <v>4.1999999999999993</v>
      </c>
    </row>
    <row r="10982" spans="1:18" x14ac:dyDescent="0.25">
      <c r="A10982" s="132">
        <v>1096685</v>
      </c>
      <c r="B10982" s="145" t="s">
        <v>1150</v>
      </c>
      <c r="C10982" s="132">
        <v>6</v>
      </c>
      <c r="D10982" s="132">
        <v>880</v>
      </c>
      <c r="E10982" s="186" t="s">
        <v>21</v>
      </c>
      <c r="F10982" s="132">
        <v>1210</v>
      </c>
      <c r="G10982" s="132" t="s">
        <v>20</v>
      </c>
      <c r="H10982" s="132" t="s">
        <v>20</v>
      </c>
      <c r="I10982" s="132" t="s">
        <v>20</v>
      </c>
      <c r="J10982" s="133">
        <v>1.22</v>
      </c>
      <c r="K10982" s="133">
        <v>0.87</v>
      </c>
      <c r="L10982" s="133">
        <v>1.28</v>
      </c>
      <c r="M10982" s="134" t="str">
        <f t="shared" si="171"/>
        <v>P</v>
      </c>
      <c r="N10982" s="173" t="s">
        <v>10681</v>
      </c>
      <c r="O10982" s="146" t="s">
        <v>1506</v>
      </c>
      <c r="P10982" s="146" t="s">
        <v>10455</v>
      </c>
      <c r="Q10982" s="147" t="s">
        <v>10519</v>
      </c>
      <c r="R10982" s="187">
        <v>3.3000000000000003</v>
      </c>
    </row>
    <row r="10983" spans="1:18" x14ac:dyDescent="0.25">
      <c r="A10983" s="135">
        <v>1096686</v>
      </c>
      <c r="B10983" s="148" t="s">
        <v>2681</v>
      </c>
      <c r="C10983" s="135">
        <v>3</v>
      </c>
      <c r="D10983" s="135" t="s">
        <v>20</v>
      </c>
      <c r="E10983" s="188" t="s">
        <v>20</v>
      </c>
      <c r="F10983" s="135" t="s">
        <v>20</v>
      </c>
      <c r="G10983" s="135" t="s">
        <v>20</v>
      </c>
      <c r="H10983" s="135" t="s">
        <v>20</v>
      </c>
      <c r="I10983" s="135" t="s">
        <v>20</v>
      </c>
      <c r="J10983" s="136">
        <v>0.81</v>
      </c>
      <c r="K10983" s="136">
        <v>0.75</v>
      </c>
      <c r="L10983" s="136">
        <v>0.93</v>
      </c>
      <c r="M10983" s="137" t="str">
        <f t="shared" si="171"/>
        <v>P</v>
      </c>
      <c r="N10983" s="174" t="s">
        <v>10681</v>
      </c>
      <c r="O10983" s="149" t="s">
        <v>1555</v>
      </c>
      <c r="P10983" s="149" t="s">
        <v>9429</v>
      </c>
      <c r="Q10983" s="150" t="s">
        <v>10519</v>
      </c>
      <c r="R10983" s="189">
        <v>7.4277080427708029</v>
      </c>
    </row>
    <row r="10984" spans="1:18" x14ac:dyDescent="0.25">
      <c r="A10984" s="132">
        <v>1096688</v>
      </c>
      <c r="B10984" s="145" t="s">
        <v>9286</v>
      </c>
      <c r="C10984" s="132">
        <v>30</v>
      </c>
      <c r="D10984" s="132" t="s">
        <v>20</v>
      </c>
      <c r="E10984" s="186" t="s">
        <v>20</v>
      </c>
      <c r="F10984" s="132" t="s">
        <v>20</v>
      </c>
      <c r="G10984" s="132" t="s">
        <v>20</v>
      </c>
      <c r="H10984" s="132" t="s">
        <v>20</v>
      </c>
      <c r="I10984" s="132" t="s">
        <v>20</v>
      </c>
      <c r="J10984" s="133">
        <v>3.2</v>
      </c>
      <c r="K10984" s="133">
        <v>3.2</v>
      </c>
      <c r="L10984" s="133">
        <v>0.4</v>
      </c>
      <c r="M10984" s="134" t="str">
        <f t="shared" si="171"/>
        <v>P</v>
      </c>
      <c r="N10984" s="173" t="s">
        <v>10682</v>
      </c>
      <c r="O10984" s="146" t="s">
        <v>1500</v>
      </c>
      <c r="P10984" s="146" t="s">
        <v>9418</v>
      </c>
      <c r="Q10984" s="147" t="s">
        <v>10519</v>
      </c>
      <c r="R10984" s="187">
        <v>20.400000000000002</v>
      </c>
    </row>
    <row r="10985" spans="1:18" x14ac:dyDescent="0.25">
      <c r="A10985" s="135">
        <v>1096700</v>
      </c>
      <c r="B10985" s="148" t="s">
        <v>10412</v>
      </c>
      <c r="C10985" s="135">
        <v>6</v>
      </c>
      <c r="D10985" s="135">
        <v>264</v>
      </c>
      <c r="E10985" s="188" t="s">
        <v>21</v>
      </c>
      <c r="F10985" s="135">
        <v>384</v>
      </c>
      <c r="G10985" s="135" t="s">
        <v>20</v>
      </c>
      <c r="H10985" s="135" t="s">
        <v>20</v>
      </c>
      <c r="I10985" s="135" t="s">
        <v>20</v>
      </c>
      <c r="J10985" s="136">
        <v>3.24</v>
      </c>
      <c r="K10985" s="136">
        <v>2.15</v>
      </c>
      <c r="L10985" s="136">
        <v>0.48</v>
      </c>
      <c r="M10985" s="137" t="str">
        <f t="shared" si="171"/>
        <v>P</v>
      </c>
      <c r="N10985" s="174" t="s">
        <v>10681</v>
      </c>
      <c r="O10985" s="149" t="s">
        <v>1581</v>
      </c>
      <c r="P10985" s="149" t="s">
        <v>10581</v>
      </c>
      <c r="Q10985" s="150" t="s">
        <v>10519</v>
      </c>
      <c r="R10985" s="189">
        <v>5.0999999999999996</v>
      </c>
    </row>
    <row r="10986" spans="1:18" x14ac:dyDescent="0.25">
      <c r="A10986" s="132">
        <v>1096701</v>
      </c>
      <c r="B10986" s="145" t="s">
        <v>10413</v>
      </c>
      <c r="C10986" s="132">
        <v>6</v>
      </c>
      <c r="D10986" s="132">
        <v>300</v>
      </c>
      <c r="E10986" s="186" t="s">
        <v>21</v>
      </c>
      <c r="F10986" s="132" t="s">
        <v>20</v>
      </c>
      <c r="G10986" s="132" t="s">
        <v>20</v>
      </c>
      <c r="H10986" s="132">
        <v>22</v>
      </c>
      <c r="I10986" s="132">
        <v>1</v>
      </c>
      <c r="J10986" s="133">
        <v>1.77</v>
      </c>
      <c r="K10986" s="133">
        <v>1.17</v>
      </c>
      <c r="L10986" s="133">
        <v>1.5</v>
      </c>
      <c r="M10986" s="134" t="str">
        <f t="shared" si="171"/>
        <v>P</v>
      </c>
      <c r="N10986" s="173" t="s">
        <v>10681</v>
      </c>
      <c r="O10986" s="146" t="s">
        <v>1506</v>
      </c>
      <c r="P10986" s="146" t="s">
        <v>9430</v>
      </c>
      <c r="Q10986" s="147" t="s">
        <v>10519</v>
      </c>
      <c r="R10986" s="187">
        <v>2.64</v>
      </c>
    </row>
    <row r="10987" spans="1:18" x14ac:dyDescent="0.25">
      <c r="A10987" s="135">
        <v>1096702</v>
      </c>
      <c r="B10987" s="148" t="s">
        <v>10414</v>
      </c>
      <c r="C10987" s="135">
        <v>6</v>
      </c>
      <c r="D10987" s="135">
        <v>325</v>
      </c>
      <c r="E10987" s="188" t="s">
        <v>21</v>
      </c>
      <c r="F10987" s="135">
        <v>475</v>
      </c>
      <c r="G10987" s="135" t="s">
        <v>20</v>
      </c>
      <c r="H10987" s="135" t="s">
        <v>20</v>
      </c>
      <c r="I10987" s="135" t="s">
        <v>20</v>
      </c>
      <c r="J10987" s="136">
        <v>2.38</v>
      </c>
      <c r="K10987" s="136">
        <v>1.58</v>
      </c>
      <c r="L10987" s="136">
        <v>0.79</v>
      </c>
      <c r="M10987" s="137" t="str">
        <f t="shared" si="171"/>
        <v>P</v>
      </c>
      <c r="N10987" s="174" t="s">
        <v>10681</v>
      </c>
      <c r="O10987" s="149" t="s">
        <v>1581</v>
      </c>
      <c r="P10987" s="149" t="s">
        <v>10581</v>
      </c>
      <c r="Q10987" s="150" t="s">
        <v>10519</v>
      </c>
      <c r="R10987" s="189">
        <v>4.8600000000000003</v>
      </c>
    </row>
    <row r="10988" spans="1:18" x14ac:dyDescent="0.25">
      <c r="A10988" s="132">
        <v>1096703</v>
      </c>
      <c r="B10988" s="145" t="s">
        <v>10415</v>
      </c>
      <c r="C10988" s="132">
        <v>8</v>
      </c>
      <c r="D10988" s="132">
        <v>250</v>
      </c>
      <c r="E10988" s="186" t="s">
        <v>21</v>
      </c>
      <c r="F10988" s="132">
        <v>425</v>
      </c>
      <c r="G10988" s="132" t="s">
        <v>20</v>
      </c>
      <c r="H10988" s="132" t="s">
        <v>20</v>
      </c>
      <c r="I10988" s="132" t="s">
        <v>20</v>
      </c>
      <c r="J10988" s="133">
        <v>2.16</v>
      </c>
      <c r="K10988" s="133">
        <v>1.91</v>
      </c>
      <c r="L10988" s="133">
        <v>0.9</v>
      </c>
      <c r="M10988" s="134" t="str">
        <f t="shared" si="171"/>
        <v>P</v>
      </c>
      <c r="N10988" s="173" t="s">
        <v>10681</v>
      </c>
      <c r="O10988" s="146" t="s">
        <v>1578</v>
      </c>
      <c r="P10988" s="146" t="s">
        <v>10582</v>
      </c>
      <c r="Q10988" s="147" t="s">
        <v>10519</v>
      </c>
      <c r="R10988" s="187">
        <v>8.9600000000000009</v>
      </c>
    </row>
    <row r="10989" spans="1:18" x14ac:dyDescent="0.25">
      <c r="A10989" s="135">
        <v>1096704</v>
      </c>
      <c r="B10989" s="148" t="s">
        <v>10416</v>
      </c>
      <c r="C10989" s="135">
        <v>6</v>
      </c>
      <c r="D10989" s="135">
        <v>264</v>
      </c>
      <c r="E10989" s="188" t="s">
        <v>21</v>
      </c>
      <c r="F10989" s="135">
        <v>384</v>
      </c>
      <c r="G10989" s="135" t="s">
        <v>20</v>
      </c>
      <c r="H10989" s="135" t="s">
        <v>20</v>
      </c>
      <c r="I10989" s="135" t="s">
        <v>20</v>
      </c>
      <c r="J10989" s="136">
        <v>3.24</v>
      </c>
      <c r="K10989" s="136">
        <v>2.15</v>
      </c>
      <c r="L10989" s="136">
        <v>0.48</v>
      </c>
      <c r="M10989" s="137" t="str">
        <f t="shared" si="171"/>
        <v>P</v>
      </c>
      <c r="N10989" s="174" t="s">
        <v>10681</v>
      </c>
      <c r="O10989" s="149" t="s">
        <v>1581</v>
      </c>
      <c r="P10989" s="149" t="s">
        <v>10581</v>
      </c>
      <c r="Q10989" s="150" t="s">
        <v>10519</v>
      </c>
      <c r="R10989" s="189">
        <v>5.46</v>
      </c>
    </row>
    <row r="10990" spans="1:18" x14ac:dyDescent="0.25">
      <c r="A10990" s="132">
        <v>1096705</v>
      </c>
      <c r="B10990" s="145" t="s">
        <v>10417</v>
      </c>
      <c r="C10990" s="132">
        <v>6</v>
      </c>
      <c r="D10990" s="132">
        <v>240</v>
      </c>
      <c r="E10990" s="186" t="s">
        <v>21</v>
      </c>
      <c r="F10990" s="132">
        <v>336</v>
      </c>
      <c r="G10990" s="132" t="s">
        <v>20</v>
      </c>
      <c r="H10990" s="132" t="s">
        <v>20</v>
      </c>
      <c r="I10990" s="132" t="s">
        <v>20</v>
      </c>
      <c r="J10990" s="133">
        <v>2.68</v>
      </c>
      <c r="K10990" s="133">
        <v>1.79</v>
      </c>
      <c r="L10990" s="133">
        <v>0.71</v>
      </c>
      <c r="M10990" s="134" t="str">
        <f t="shared" si="171"/>
        <v>P</v>
      </c>
      <c r="N10990" s="173" t="s">
        <v>10681</v>
      </c>
      <c r="O10990" s="146" t="s">
        <v>1581</v>
      </c>
      <c r="P10990" s="146" t="s">
        <v>10581</v>
      </c>
      <c r="Q10990" s="147" t="s">
        <v>10519</v>
      </c>
      <c r="R10990" s="187">
        <v>5.76</v>
      </c>
    </row>
    <row r="10991" spans="1:18" x14ac:dyDescent="0.25">
      <c r="A10991" s="135">
        <v>1096706</v>
      </c>
      <c r="B10991" s="148" t="s">
        <v>10418</v>
      </c>
      <c r="C10991" s="135">
        <v>6</v>
      </c>
      <c r="D10991" s="135">
        <v>300</v>
      </c>
      <c r="E10991" s="188" t="s">
        <v>21</v>
      </c>
      <c r="F10991" s="135">
        <v>500</v>
      </c>
      <c r="G10991" s="135" t="s">
        <v>20</v>
      </c>
      <c r="H10991" s="135" t="s">
        <v>20</v>
      </c>
      <c r="I10991" s="135" t="s">
        <v>20</v>
      </c>
      <c r="J10991" s="136">
        <v>1.77</v>
      </c>
      <c r="K10991" s="136">
        <v>1.17</v>
      </c>
      <c r="L10991" s="136">
        <v>1.5</v>
      </c>
      <c r="M10991" s="137" t="str">
        <f t="shared" si="171"/>
        <v>P</v>
      </c>
      <c r="N10991" s="174" t="s">
        <v>10681</v>
      </c>
      <c r="O10991" s="149" t="s">
        <v>1506</v>
      </c>
      <c r="P10991" s="149" t="s">
        <v>9430</v>
      </c>
      <c r="Q10991" s="150" t="s">
        <v>10519</v>
      </c>
      <c r="R10991" s="189">
        <v>3</v>
      </c>
    </row>
    <row r="10992" spans="1:18" x14ac:dyDescent="0.25">
      <c r="A10992" s="132">
        <v>1096707</v>
      </c>
      <c r="B10992" s="145" t="s">
        <v>8733</v>
      </c>
      <c r="C10992" s="132">
        <v>12</v>
      </c>
      <c r="D10992" s="132">
        <v>549</v>
      </c>
      <c r="E10992" s="186" t="s">
        <v>21</v>
      </c>
      <c r="F10992" s="132">
        <v>976</v>
      </c>
      <c r="G10992" s="132" t="s">
        <v>20</v>
      </c>
      <c r="H10992" s="132" t="s">
        <v>20</v>
      </c>
      <c r="I10992" s="132" t="s">
        <v>20</v>
      </c>
      <c r="J10992" s="133">
        <v>1.54</v>
      </c>
      <c r="K10992" s="133">
        <v>1.1599999999999999</v>
      </c>
      <c r="L10992" s="133">
        <v>0.9</v>
      </c>
      <c r="M10992" s="134" t="str">
        <f t="shared" si="171"/>
        <v>P</v>
      </c>
      <c r="N10992" s="173" t="s">
        <v>10681</v>
      </c>
      <c r="O10992" s="146" t="s">
        <v>1506</v>
      </c>
      <c r="P10992" s="146" t="s">
        <v>9430</v>
      </c>
      <c r="Q10992" s="147" t="s">
        <v>10519</v>
      </c>
      <c r="R10992" s="187">
        <v>2.7600000000000002</v>
      </c>
    </row>
    <row r="10993" spans="1:18" x14ac:dyDescent="0.25">
      <c r="A10993" s="135">
        <v>1096708</v>
      </c>
      <c r="B10993" s="148" t="s">
        <v>10419</v>
      </c>
      <c r="C10993" s="135">
        <v>6</v>
      </c>
      <c r="D10993" s="135">
        <v>325</v>
      </c>
      <c r="E10993" s="188" t="s">
        <v>21</v>
      </c>
      <c r="F10993" s="135">
        <v>475</v>
      </c>
      <c r="G10993" s="135" t="s">
        <v>20</v>
      </c>
      <c r="H10993" s="135" t="s">
        <v>20</v>
      </c>
      <c r="I10993" s="135" t="s">
        <v>20</v>
      </c>
      <c r="J10993" s="136">
        <v>2.38</v>
      </c>
      <c r="K10993" s="136">
        <v>1.58</v>
      </c>
      <c r="L10993" s="136">
        <v>0.79</v>
      </c>
      <c r="M10993" s="137" t="str">
        <f t="shared" si="171"/>
        <v>P</v>
      </c>
      <c r="N10993" s="174" t="s">
        <v>10681</v>
      </c>
      <c r="O10993" s="149" t="s">
        <v>1581</v>
      </c>
      <c r="P10993" s="149" t="s">
        <v>10581</v>
      </c>
      <c r="Q10993" s="150" t="s">
        <v>10519</v>
      </c>
      <c r="R10993" s="189">
        <v>4.9799999999999995</v>
      </c>
    </row>
    <row r="10994" spans="1:18" x14ac:dyDescent="0.25">
      <c r="A10994" s="132">
        <v>1096709</v>
      </c>
      <c r="B10994" s="145" t="s">
        <v>1215</v>
      </c>
      <c r="C10994" s="132">
        <v>12</v>
      </c>
      <c r="D10994" s="132">
        <v>549</v>
      </c>
      <c r="E10994" s="186" t="s">
        <v>21</v>
      </c>
      <c r="F10994" s="132">
        <v>915</v>
      </c>
      <c r="G10994" s="132" t="s">
        <v>20</v>
      </c>
      <c r="H10994" s="132" t="s">
        <v>20</v>
      </c>
      <c r="I10994" s="132" t="s">
        <v>20</v>
      </c>
      <c r="J10994" s="133">
        <v>1.5</v>
      </c>
      <c r="K10994" s="133">
        <v>1.1200000000000001</v>
      </c>
      <c r="L10994" s="133">
        <v>0.92</v>
      </c>
      <c r="M10994" s="134" t="str">
        <f t="shared" si="171"/>
        <v>P</v>
      </c>
      <c r="N10994" s="173" t="s">
        <v>10681</v>
      </c>
      <c r="O10994" s="146" t="s">
        <v>1506</v>
      </c>
      <c r="P10994" s="146" t="s">
        <v>9430</v>
      </c>
      <c r="Q10994" s="147" t="s">
        <v>10519</v>
      </c>
      <c r="R10994" s="187">
        <v>2.64</v>
      </c>
    </row>
    <row r="10995" spans="1:18" x14ac:dyDescent="0.25">
      <c r="A10995" s="135">
        <v>1096710</v>
      </c>
      <c r="B10995" s="148" t="s">
        <v>1230</v>
      </c>
      <c r="C10995" s="135">
        <v>12</v>
      </c>
      <c r="D10995" s="135">
        <v>549</v>
      </c>
      <c r="E10995" s="188" t="s">
        <v>21</v>
      </c>
      <c r="F10995" s="135">
        <v>976</v>
      </c>
      <c r="G10995" s="135" t="s">
        <v>20</v>
      </c>
      <c r="H10995" s="135">
        <v>20</v>
      </c>
      <c r="I10995" s="135">
        <v>3</v>
      </c>
      <c r="J10995" s="136">
        <v>1.5</v>
      </c>
      <c r="K10995" s="136">
        <v>1.1000000000000001</v>
      </c>
      <c r="L10995" s="136">
        <v>0.88</v>
      </c>
      <c r="M10995" s="137" t="str">
        <f t="shared" si="171"/>
        <v>P</v>
      </c>
      <c r="N10995" s="174" t="s">
        <v>10681</v>
      </c>
      <c r="O10995" s="149" t="s">
        <v>1506</v>
      </c>
      <c r="P10995" s="149" t="s">
        <v>9430</v>
      </c>
      <c r="Q10995" s="150" t="s">
        <v>10519</v>
      </c>
      <c r="R10995" s="189">
        <v>2.7600000000000002</v>
      </c>
    </row>
    <row r="10996" spans="1:18" x14ac:dyDescent="0.25">
      <c r="A10996" s="132">
        <v>1096711</v>
      </c>
      <c r="B10996" s="145" t="s">
        <v>1235</v>
      </c>
      <c r="C10996" s="132">
        <v>12</v>
      </c>
      <c r="D10996" s="132">
        <v>549</v>
      </c>
      <c r="E10996" s="186" t="s">
        <v>21</v>
      </c>
      <c r="F10996" s="132">
        <v>976</v>
      </c>
      <c r="G10996" s="132" t="s">
        <v>20</v>
      </c>
      <c r="H10996" s="132" t="s">
        <v>20</v>
      </c>
      <c r="I10996" s="132" t="s">
        <v>20</v>
      </c>
      <c r="J10996" s="133">
        <v>1.5</v>
      </c>
      <c r="K10996" s="133">
        <v>1.1200000000000001</v>
      </c>
      <c r="L10996" s="133">
        <v>0.92</v>
      </c>
      <c r="M10996" s="134" t="str">
        <f t="shared" si="171"/>
        <v>P</v>
      </c>
      <c r="N10996" s="173" t="s">
        <v>10681</v>
      </c>
      <c r="O10996" s="146" t="s">
        <v>1506</v>
      </c>
      <c r="P10996" s="146" t="s">
        <v>9430</v>
      </c>
      <c r="Q10996" s="147" t="s">
        <v>10519</v>
      </c>
      <c r="R10996" s="187">
        <v>2.7600000000000002</v>
      </c>
    </row>
    <row r="10997" spans="1:18" x14ac:dyDescent="0.25">
      <c r="A10997" s="135">
        <v>1096712</v>
      </c>
      <c r="B10997" s="148" t="s">
        <v>1222</v>
      </c>
      <c r="C10997" s="135">
        <v>12</v>
      </c>
      <c r="D10997" s="135">
        <v>549</v>
      </c>
      <c r="E10997" s="188" t="s">
        <v>21</v>
      </c>
      <c r="F10997" s="135" t="s">
        <v>20</v>
      </c>
      <c r="G10997" s="135" t="s">
        <v>20</v>
      </c>
      <c r="H10997" s="135">
        <v>60</v>
      </c>
      <c r="I10997" s="135">
        <v>1</v>
      </c>
      <c r="J10997" s="136">
        <v>1.54</v>
      </c>
      <c r="K10997" s="136">
        <v>1.1599999999999999</v>
      </c>
      <c r="L10997" s="136">
        <v>0.9</v>
      </c>
      <c r="M10997" s="137" t="str">
        <f t="shared" si="171"/>
        <v>P</v>
      </c>
      <c r="N10997" s="172" t="s">
        <v>10681</v>
      </c>
      <c r="O10997" s="149" t="s">
        <v>1506</v>
      </c>
      <c r="P10997" s="149" t="s">
        <v>9430</v>
      </c>
      <c r="Q10997" s="150" t="s">
        <v>10519</v>
      </c>
      <c r="R10997" s="189">
        <v>3</v>
      </c>
    </row>
    <row r="10998" spans="1:18" x14ac:dyDescent="0.25">
      <c r="A10998" s="132">
        <v>1096736</v>
      </c>
      <c r="B10998" s="145" t="s">
        <v>9287</v>
      </c>
      <c r="C10998" s="132">
        <v>1</v>
      </c>
      <c r="D10998" s="132" t="s">
        <v>20</v>
      </c>
      <c r="E10998" s="186" t="s">
        <v>20</v>
      </c>
      <c r="F10998" s="132" t="s">
        <v>20</v>
      </c>
      <c r="G10998" s="132" t="s">
        <v>20</v>
      </c>
      <c r="H10998" s="132" t="s">
        <v>20</v>
      </c>
      <c r="I10998" s="132" t="s">
        <v>20</v>
      </c>
      <c r="J10998" s="133">
        <v>1.03</v>
      </c>
      <c r="K10998" s="133">
        <v>1.04</v>
      </c>
      <c r="L10998" s="133">
        <v>1.3</v>
      </c>
      <c r="M10998" s="134" t="str">
        <f t="shared" si="171"/>
        <v>P</v>
      </c>
      <c r="N10998" s="173" t="s">
        <v>10681</v>
      </c>
      <c r="O10998" s="146" t="s">
        <v>1532</v>
      </c>
      <c r="P10998" s="146" t="s">
        <v>9847</v>
      </c>
      <c r="Q10998" s="147" t="s">
        <v>10519</v>
      </c>
      <c r="R10998" s="187">
        <v>0.48888888888888887</v>
      </c>
    </row>
    <row r="10999" spans="1:18" x14ac:dyDescent="0.25">
      <c r="A10999" s="135">
        <v>1096748</v>
      </c>
      <c r="B10999" s="148" t="s">
        <v>6716</v>
      </c>
      <c r="C10999" s="135">
        <v>24</v>
      </c>
      <c r="D10999" s="135">
        <v>455</v>
      </c>
      <c r="E10999" s="188" t="s">
        <v>21</v>
      </c>
      <c r="F10999" s="135">
        <v>805</v>
      </c>
      <c r="G10999" s="135">
        <v>8</v>
      </c>
      <c r="H10999" s="135">
        <v>12</v>
      </c>
      <c r="I10999" s="135">
        <v>3</v>
      </c>
      <c r="J10999" s="136">
        <v>1.93</v>
      </c>
      <c r="K10999" s="136">
        <v>1.53</v>
      </c>
      <c r="L10999" s="136">
        <v>0.62</v>
      </c>
      <c r="M10999" s="137" t="str">
        <f t="shared" si="171"/>
        <v>P</v>
      </c>
      <c r="N10999" s="174" t="s">
        <v>10681</v>
      </c>
      <c r="O10999" s="149" t="s">
        <v>1578</v>
      </c>
      <c r="P10999" s="149" t="s">
        <v>9470</v>
      </c>
      <c r="Q10999" s="150" t="s">
        <v>10519</v>
      </c>
      <c r="R10999" s="189">
        <v>6.24</v>
      </c>
    </row>
    <row r="11000" spans="1:18" x14ac:dyDescent="0.25">
      <c r="A11000" s="132">
        <v>1096749</v>
      </c>
      <c r="B11000" s="145" t="s">
        <v>852</v>
      </c>
      <c r="C11000" s="132">
        <v>3</v>
      </c>
      <c r="D11000" s="132" t="s">
        <v>20</v>
      </c>
      <c r="E11000" s="186" t="s">
        <v>20</v>
      </c>
      <c r="F11000" s="132" t="s">
        <v>20</v>
      </c>
      <c r="G11000" s="132" t="s">
        <v>20</v>
      </c>
      <c r="H11000" s="132" t="s">
        <v>20</v>
      </c>
      <c r="I11000" s="132" t="s">
        <v>20</v>
      </c>
      <c r="J11000" s="133">
        <v>2.34</v>
      </c>
      <c r="K11000" s="133">
        <v>0.8</v>
      </c>
      <c r="L11000" s="133">
        <v>0.25</v>
      </c>
      <c r="M11000" s="134" t="str">
        <f t="shared" si="171"/>
        <v>P</v>
      </c>
      <c r="N11000" s="171" t="s">
        <v>10682</v>
      </c>
      <c r="O11000" s="146" t="s">
        <v>1587</v>
      </c>
      <c r="P11000" s="146" t="s">
        <v>9421</v>
      </c>
      <c r="Q11000" s="147" t="s">
        <v>10519</v>
      </c>
      <c r="R11000" s="187">
        <v>1.23</v>
      </c>
    </row>
    <row r="11001" spans="1:18" x14ac:dyDescent="0.25">
      <c r="A11001" s="135">
        <v>1096750</v>
      </c>
      <c r="B11001" s="148" t="s">
        <v>899</v>
      </c>
      <c r="C11001" s="135">
        <v>3</v>
      </c>
      <c r="D11001" s="135" t="s">
        <v>20</v>
      </c>
      <c r="E11001" s="188" t="s">
        <v>20</v>
      </c>
      <c r="F11001" s="135" t="s">
        <v>20</v>
      </c>
      <c r="G11001" s="135" t="s">
        <v>20</v>
      </c>
      <c r="H11001" s="135" t="s">
        <v>20</v>
      </c>
      <c r="I11001" s="135" t="s">
        <v>20</v>
      </c>
      <c r="J11001" s="136">
        <v>1.35</v>
      </c>
      <c r="K11001" s="136">
        <v>1.02</v>
      </c>
      <c r="L11001" s="136">
        <v>0.23</v>
      </c>
      <c r="M11001" s="137" t="str">
        <f t="shared" si="171"/>
        <v>P</v>
      </c>
      <c r="N11001" s="174" t="s">
        <v>10681</v>
      </c>
      <c r="O11001" s="149" t="s">
        <v>1562</v>
      </c>
      <c r="P11001" s="149" t="s">
        <v>9416</v>
      </c>
      <c r="Q11001" s="150" t="s">
        <v>10519</v>
      </c>
      <c r="R11001" s="189">
        <v>5.1268656716417906</v>
      </c>
    </row>
    <row r="11002" spans="1:18" x14ac:dyDescent="0.25">
      <c r="A11002" s="132">
        <v>1096751</v>
      </c>
      <c r="B11002" s="145" t="s">
        <v>592</v>
      </c>
      <c r="C11002" s="132">
        <v>3</v>
      </c>
      <c r="D11002" s="132">
        <v>1800</v>
      </c>
      <c r="E11002" s="186">
        <v>60</v>
      </c>
      <c r="F11002" s="132" t="s">
        <v>20</v>
      </c>
      <c r="G11002" s="132" t="s">
        <v>20</v>
      </c>
      <c r="H11002" s="132">
        <v>240</v>
      </c>
      <c r="I11002" s="132">
        <v>1</v>
      </c>
      <c r="J11002" s="133">
        <v>0.99</v>
      </c>
      <c r="K11002" s="133">
        <v>0.69</v>
      </c>
      <c r="L11002" s="133">
        <v>0.7</v>
      </c>
      <c r="M11002" s="134" t="str">
        <f t="shared" si="171"/>
        <v>P</v>
      </c>
      <c r="N11002" s="173" t="s">
        <v>10681</v>
      </c>
      <c r="O11002" s="146" t="s">
        <v>1607</v>
      </c>
      <c r="P11002" s="146" t="s">
        <v>9559</v>
      </c>
      <c r="Q11002" s="147" t="s">
        <v>10519</v>
      </c>
      <c r="R11002" s="187">
        <v>4.1999999999999993</v>
      </c>
    </row>
    <row r="11003" spans="1:18" x14ac:dyDescent="0.25">
      <c r="A11003" s="135">
        <v>1096753</v>
      </c>
      <c r="B11003" s="148" t="s">
        <v>621</v>
      </c>
      <c r="C11003" s="135">
        <v>3</v>
      </c>
      <c r="D11003" s="135" t="s">
        <v>20</v>
      </c>
      <c r="E11003" s="188">
        <v>120</v>
      </c>
      <c r="F11003" s="135" t="s">
        <v>20</v>
      </c>
      <c r="G11003" s="135" t="s">
        <v>20</v>
      </c>
      <c r="H11003" s="135">
        <v>120</v>
      </c>
      <c r="I11003" s="135">
        <v>1</v>
      </c>
      <c r="J11003" s="136">
        <v>1.6</v>
      </c>
      <c r="K11003" s="136">
        <v>1.4</v>
      </c>
      <c r="L11003" s="136">
        <v>0.25</v>
      </c>
      <c r="M11003" s="137" t="str">
        <f t="shared" si="171"/>
        <v>P</v>
      </c>
      <c r="N11003" s="174" t="s">
        <v>10682</v>
      </c>
      <c r="O11003" s="149" t="s">
        <v>1500</v>
      </c>
      <c r="P11003" s="149" t="s">
        <v>9418</v>
      </c>
      <c r="Q11003" s="150" t="s">
        <v>10519</v>
      </c>
      <c r="R11003" s="189">
        <v>1.8599999999999999</v>
      </c>
    </row>
    <row r="11004" spans="1:18" x14ac:dyDescent="0.25">
      <c r="A11004" s="132">
        <v>1096756</v>
      </c>
      <c r="B11004" s="145" t="s">
        <v>6706</v>
      </c>
      <c r="C11004" s="132">
        <v>24</v>
      </c>
      <c r="D11004" s="132">
        <v>455</v>
      </c>
      <c r="E11004" s="186" t="s">
        <v>21</v>
      </c>
      <c r="F11004" s="132">
        <v>805</v>
      </c>
      <c r="G11004" s="132">
        <v>8</v>
      </c>
      <c r="H11004" s="132">
        <v>12</v>
      </c>
      <c r="I11004" s="132">
        <v>3</v>
      </c>
      <c r="J11004" s="133">
        <v>1.92</v>
      </c>
      <c r="K11004" s="133">
        <v>1.58</v>
      </c>
      <c r="L11004" s="133">
        <v>0.65</v>
      </c>
      <c r="M11004" s="134" t="str">
        <f t="shared" si="171"/>
        <v>P</v>
      </c>
      <c r="N11004" s="173" t="s">
        <v>10681</v>
      </c>
      <c r="O11004" s="146" t="s">
        <v>1578</v>
      </c>
      <c r="P11004" s="146" t="s">
        <v>9470</v>
      </c>
      <c r="Q11004" s="147" t="s">
        <v>10519</v>
      </c>
      <c r="R11004" s="187">
        <v>6.24</v>
      </c>
    </row>
    <row r="11005" spans="1:18" x14ac:dyDescent="0.25">
      <c r="A11005" s="135">
        <v>1096757</v>
      </c>
      <c r="B11005" s="148" t="s">
        <v>908</v>
      </c>
      <c r="C11005" s="135">
        <v>3</v>
      </c>
      <c r="D11005" s="135">
        <v>4480</v>
      </c>
      <c r="E11005" s="188">
        <v>40</v>
      </c>
      <c r="F11005" s="135" t="s">
        <v>20</v>
      </c>
      <c r="G11005" s="135" t="s">
        <v>20</v>
      </c>
      <c r="H11005" s="135">
        <v>240</v>
      </c>
      <c r="I11005" s="135">
        <v>1</v>
      </c>
      <c r="J11005" s="136">
        <v>0.56999999999999995</v>
      </c>
      <c r="K11005" s="136">
        <v>1.26</v>
      </c>
      <c r="L11005" s="136">
        <v>0.22</v>
      </c>
      <c r="M11005" s="137" t="str">
        <f t="shared" si="171"/>
        <v>P</v>
      </c>
      <c r="N11005" s="174" t="s">
        <v>10681</v>
      </c>
      <c r="O11005" s="149" t="s">
        <v>1614</v>
      </c>
      <c r="P11005" s="149" t="s">
        <v>9436</v>
      </c>
      <c r="Q11005" s="150" t="s">
        <v>10519</v>
      </c>
      <c r="R11005" s="189">
        <v>3.18</v>
      </c>
    </row>
    <row r="11006" spans="1:18" x14ac:dyDescent="0.25">
      <c r="A11006" s="132">
        <v>1096760</v>
      </c>
      <c r="B11006" s="145" t="s">
        <v>43</v>
      </c>
      <c r="C11006" s="132">
        <v>3</v>
      </c>
      <c r="D11006" s="132">
        <v>1800</v>
      </c>
      <c r="E11006" s="186">
        <v>30</v>
      </c>
      <c r="F11006" s="132">
        <v>2100</v>
      </c>
      <c r="G11006" s="132">
        <v>120</v>
      </c>
      <c r="H11006" s="132">
        <v>150</v>
      </c>
      <c r="I11006" s="132">
        <v>1</v>
      </c>
      <c r="J11006" s="133">
        <v>0.77</v>
      </c>
      <c r="K11006" s="133">
        <v>0.77</v>
      </c>
      <c r="L11006" s="133">
        <v>0.92</v>
      </c>
      <c r="M11006" s="134" t="str">
        <f t="shared" si="171"/>
        <v>P</v>
      </c>
      <c r="N11006" s="173" t="s">
        <v>10681</v>
      </c>
      <c r="O11006" s="146" t="s">
        <v>1693</v>
      </c>
      <c r="P11006" s="146" t="s">
        <v>9504</v>
      </c>
      <c r="Q11006" s="147" t="s">
        <v>10519</v>
      </c>
      <c r="R11006" s="187">
        <v>4.545454545454545</v>
      </c>
    </row>
    <row r="11007" spans="1:18" x14ac:dyDescent="0.25">
      <c r="A11007" s="135">
        <v>1096763</v>
      </c>
      <c r="B11007" s="148" t="s">
        <v>537</v>
      </c>
      <c r="C11007" s="135">
        <v>3</v>
      </c>
      <c r="D11007" s="135" t="s">
        <v>20</v>
      </c>
      <c r="E11007" s="188" t="s">
        <v>20</v>
      </c>
      <c r="F11007" s="135" t="s">
        <v>20</v>
      </c>
      <c r="G11007" s="135" t="s">
        <v>20</v>
      </c>
      <c r="H11007" s="135" t="s">
        <v>20</v>
      </c>
      <c r="I11007" s="135" t="s">
        <v>20</v>
      </c>
      <c r="J11007" s="136">
        <v>1.17</v>
      </c>
      <c r="K11007" s="136">
        <v>0.37</v>
      </c>
      <c r="L11007" s="136">
        <v>0.19</v>
      </c>
      <c r="M11007" s="137" t="str">
        <f t="shared" si="171"/>
        <v>P</v>
      </c>
      <c r="N11007" s="174" t="s">
        <v>10681</v>
      </c>
      <c r="O11007" s="149" t="s">
        <v>1607</v>
      </c>
      <c r="P11007" s="149" t="s">
        <v>9559</v>
      </c>
      <c r="Q11007" s="150" t="s">
        <v>10519</v>
      </c>
      <c r="R11007" s="189">
        <v>2.0999999999999996</v>
      </c>
    </row>
    <row r="11008" spans="1:18" x14ac:dyDescent="0.25">
      <c r="A11008" s="132">
        <v>1096766</v>
      </c>
      <c r="B11008" s="145" t="s">
        <v>555</v>
      </c>
      <c r="C11008" s="132">
        <v>3</v>
      </c>
      <c r="D11008" s="132" t="s">
        <v>20</v>
      </c>
      <c r="E11008" s="186" t="s">
        <v>20</v>
      </c>
      <c r="F11008" s="132" t="s">
        <v>20</v>
      </c>
      <c r="G11008" s="132" t="s">
        <v>20</v>
      </c>
      <c r="H11008" s="132" t="s">
        <v>20</v>
      </c>
      <c r="I11008" s="132" t="s">
        <v>20</v>
      </c>
      <c r="J11008" s="133">
        <v>1.1200000000000001</v>
      </c>
      <c r="K11008" s="133">
        <v>0.4</v>
      </c>
      <c r="L11008" s="133">
        <v>0.17</v>
      </c>
      <c r="M11008" s="134" t="str">
        <f t="shared" si="171"/>
        <v>P</v>
      </c>
      <c r="N11008" s="173" t="s">
        <v>10681</v>
      </c>
      <c r="O11008" s="146" t="s">
        <v>1607</v>
      </c>
      <c r="P11008" s="146" t="s">
        <v>9559</v>
      </c>
      <c r="Q11008" s="147" t="s">
        <v>10519</v>
      </c>
      <c r="R11008" s="187">
        <v>2.0636363636363635</v>
      </c>
    </row>
    <row r="11009" spans="1:18" x14ac:dyDescent="0.25">
      <c r="A11009" s="135">
        <v>1096767</v>
      </c>
      <c r="B11009" s="148" t="s">
        <v>915</v>
      </c>
      <c r="C11009" s="135">
        <v>3</v>
      </c>
      <c r="D11009" s="135">
        <v>10400</v>
      </c>
      <c r="E11009" s="188">
        <v>208</v>
      </c>
      <c r="F11009" s="135">
        <v>12480</v>
      </c>
      <c r="G11009" s="135">
        <v>832</v>
      </c>
      <c r="H11009" s="135">
        <v>1040</v>
      </c>
      <c r="I11009" s="135">
        <v>1</v>
      </c>
      <c r="J11009" s="136">
        <v>1.36</v>
      </c>
      <c r="K11009" s="136">
        <v>0.48</v>
      </c>
      <c r="L11009" s="136">
        <v>0.2</v>
      </c>
      <c r="M11009" s="137" t="str">
        <f t="shared" si="171"/>
        <v>P</v>
      </c>
      <c r="N11009" s="174" t="s">
        <v>10681</v>
      </c>
      <c r="O11009" s="149" t="s">
        <v>1506</v>
      </c>
      <c r="P11009" s="149" t="s">
        <v>9410</v>
      </c>
      <c r="Q11009" s="150" t="s">
        <v>10519</v>
      </c>
      <c r="R11009" s="189">
        <v>3.96</v>
      </c>
    </row>
    <row r="11010" spans="1:18" x14ac:dyDescent="0.25">
      <c r="A11010" s="132">
        <v>1096768</v>
      </c>
      <c r="B11010" s="145" t="s">
        <v>2683</v>
      </c>
      <c r="C11010" s="132">
        <v>3</v>
      </c>
      <c r="D11010" s="132" t="s">
        <v>20</v>
      </c>
      <c r="E11010" s="186" t="s">
        <v>20</v>
      </c>
      <c r="F11010" s="132" t="s">
        <v>20</v>
      </c>
      <c r="G11010" s="132" t="s">
        <v>20</v>
      </c>
      <c r="H11010" s="132" t="s">
        <v>20</v>
      </c>
      <c r="I11010" s="132" t="s">
        <v>20</v>
      </c>
      <c r="J11010" s="133">
        <v>0.8</v>
      </c>
      <c r="K11010" s="133">
        <v>0.76</v>
      </c>
      <c r="L11010" s="133">
        <v>0.92</v>
      </c>
      <c r="M11010" s="134" t="str">
        <f t="shared" ref="M11010:M11073" si="172">HYPERLINK(CONCATENATE("T:\Distribution Centre\RDC Department Shared\Cubiscan photos","\",A11010,"-pac.jpg"),"P")</f>
        <v>P</v>
      </c>
      <c r="N11010" s="173" t="s">
        <v>10681</v>
      </c>
      <c r="O11010" s="146" t="s">
        <v>1555</v>
      </c>
      <c r="P11010" s="146" t="s">
        <v>9429</v>
      </c>
      <c r="Q11010" s="147" t="s">
        <v>10519</v>
      </c>
      <c r="R11010" s="187">
        <v>7.4651324965132488</v>
      </c>
    </row>
    <row r="11011" spans="1:18" x14ac:dyDescent="0.25">
      <c r="A11011" s="135">
        <v>1096771</v>
      </c>
      <c r="B11011" s="148" t="s">
        <v>660</v>
      </c>
      <c r="C11011" s="135">
        <v>3</v>
      </c>
      <c r="D11011" s="135">
        <v>1530</v>
      </c>
      <c r="E11011" s="188">
        <v>30</v>
      </c>
      <c r="F11011" s="135">
        <v>3420</v>
      </c>
      <c r="G11011" s="135">
        <v>270</v>
      </c>
      <c r="H11011" s="135">
        <v>300</v>
      </c>
      <c r="I11011" s="135">
        <v>1</v>
      </c>
      <c r="J11011" s="136">
        <v>1.01</v>
      </c>
      <c r="K11011" s="136">
        <v>1.1000000000000001</v>
      </c>
      <c r="L11011" s="136">
        <v>0.39</v>
      </c>
      <c r="M11011" s="137" t="str">
        <f t="shared" si="172"/>
        <v>P</v>
      </c>
      <c r="N11011" s="174" t="s">
        <v>10681</v>
      </c>
      <c r="O11011" s="149" t="s">
        <v>1506</v>
      </c>
      <c r="P11011" s="149" t="s">
        <v>10455</v>
      </c>
      <c r="Q11011" s="150" t="s">
        <v>10519</v>
      </c>
      <c r="R11011" s="189">
        <v>6.4499999999999993</v>
      </c>
    </row>
    <row r="11012" spans="1:18" x14ac:dyDescent="0.25">
      <c r="A11012" s="132">
        <v>1096772</v>
      </c>
      <c r="B11012" s="145" t="s">
        <v>548</v>
      </c>
      <c r="C11012" s="132">
        <v>3</v>
      </c>
      <c r="D11012" s="132" t="s">
        <v>20</v>
      </c>
      <c r="E11012" s="186" t="s">
        <v>20</v>
      </c>
      <c r="F11012" s="132" t="s">
        <v>20</v>
      </c>
      <c r="G11012" s="132" t="s">
        <v>20</v>
      </c>
      <c r="H11012" s="132" t="s">
        <v>20</v>
      </c>
      <c r="I11012" s="132" t="s">
        <v>20</v>
      </c>
      <c r="J11012" s="133">
        <v>1.17</v>
      </c>
      <c r="K11012" s="133">
        <v>0.37</v>
      </c>
      <c r="L11012" s="133">
        <v>0.19</v>
      </c>
      <c r="M11012" s="134" t="str">
        <f t="shared" si="172"/>
        <v>P</v>
      </c>
      <c r="N11012" s="173" t="s">
        <v>10681</v>
      </c>
      <c r="O11012" s="146" t="s">
        <v>1607</v>
      </c>
      <c r="P11012" s="146" t="s">
        <v>9559</v>
      </c>
      <c r="Q11012" s="147" t="s">
        <v>10519</v>
      </c>
      <c r="R11012" s="187">
        <v>2.209090909090909</v>
      </c>
    </row>
    <row r="11013" spans="1:18" x14ac:dyDescent="0.25">
      <c r="A11013" s="135">
        <v>1096773</v>
      </c>
      <c r="B11013" s="148" t="s">
        <v>210</v>
      </c>
      <c r="C11013" s="135">
        <v>12</v>
      </c>
      <c r="D11013" s="135" t="s">
        <v>20</v>
      </c>
      <c r="E11013" s="188" t="s">
        <v>20</v>
      </c>
      <c r="F11013" s="135" t="s">
        <v>20</v>
      </c>
      <c r="G11013" s="135" t="s">
        <v>20</v>
      </c>
      <c r="H11013" s="135" t="s">
        <v>20</v>
      </c>
      <c r="I11013" s="135" t="s">
        <v>20</v>
      </c>
      <c r="J11013" s="136">
        <v>1.67</v>
      </c>
      <c r="K11013" s="136">
        <v>1.17</v>
      </c>
      <c r="L11013" s="136">
        <v>0.94</v>
      </c>
      <c r="M11013" s="137" t="str">
        <f t="shared" si="172"/>
        <v>P</v>
      </c>
      <c r="N11013" s="172" t="s">
        <v>10681</v>
      </c>
      <c r="O11013" s="149" t="s">
        <v>1555</v>
      </c>
      <c r="P11013" s="149" t="s">
        <v>9429</v>
      </c>
      <c r="Q11013" s="150" t="s">
        <v>10519</v>
      </c>
      <c r="R11013" s="189">
        <v>4.6443514644351467</v>
      </c>
    </row>
    <row r="11014" spans="1:18" x14ac:dyDescent="0.25">
      <c r="A11014" s="132">
        <v>1096774</v>
      </c>
      <c r="B11014" s="145" t="s">
        <v>566</v>
      </c>
      <c r="C11014" s="132">
        <v>3</v>
      </c>
      <c r="D11014" s="132" t="s">
        <v>20</v>
      </c>
      <c r="E11014" s="186" t="s">
        <v>20</v>
      </c>
      <c r="F11014" s="132" t="s">
        <v>20</v>
      </c>
      <c r="G11014" s="132" t="s">
        <v>20</v>
      </c>
      <c r="H11014" s="132" t="s">
        <v>20</v>
      </c>
      <c r="I11014" s="132" t="s">
        <v>20</v>
      </c>
      <c r="J11014" s="133">
        <v>1.27</v>
      </c>
      <c r="K11014" s="133">
        <v>0.6</v>
      </c>
      <c r="L11014" s="133">
        <v>0.21</v>
      </c>
      <c r="M11014" s="134" t="str">
        <f t="shared" si="172"/>
        <v>P</v>
      </c>
      <c r="N11014" s="173" t="s">
        <v>10681</v>
      </c>
      <c r="O11014" s="146" t="s">
        <v>1607</v>
      </c>
      <c r="P11014" s="146" t="s">
        <v>9559</v>
      </c>
      <c r="Q11014" s="147" t="s">
        <v>10519</v>
      </c>
      <c r="R11014" s="187">
        <v>2.19</v>
      </c>
    </row>
    <row r="11015" spans="1:18" x14ac:dyDescent="0.25">
      <c r="A11015" s="135">
        <v>1096775</v>
      </c>
      <c r="B11015" s="148" t="s">
        <v>568</v>
      </c>
      <c r="C11015" s="135">
        <v>3</v>
      </c>
      <c r="D11015" s="135" t="s">
        <v>20</v>
      </c>
      <c r="E11015" s="188" t="s">
        <v>20</v>
      </c>
      <c r="F11015" s="135" t="s">
        <v>20</v>
      </c>
      <c r="G11015" s="135" t="s">
        <v>20</v>
      </c>
      <c r="H11015" s="135" t="s">
        <v>20</v>
      </c>
      <c r="I11015" s="135" t="s">
        <v>20</v>
      </c>
      <c r="J11015" s="136">
        <v>1.1499999999999999</v>
      </c>
      <c r="K11015" s="136">
        <v>0.36</v>
      </c>
      <c r="L11015" s="136">
        <v>0.19</v>
      </c>
      <c r="M11015" s="137" t="str">
        <f t="shared" si="172"/>
        <v>P</v>
      </c>
      <c r="N11015" s="174" t="s">
        <v>10681</v>
      </c>
      <c r="O11015" s="149" t="s">
        <v>1607</v>
      </c>
      <c r="P11015" s="149" t="s">
        <v>9559</v>
      </c>
      <c r="Q11015" s="150" t="s">
        <v>10519</v>
      </c>
      <c r="R11015" s="189">
        <v>1.9636363636363636</v>
      </c>
    </row>
    <row r="11016" spans="1:18" x14ac:dyDescent="0.25">
      <c r="A11016" s="132">
        <v>1096776</v>
      </c>
      <c r="B11016" s="145" t="s">
        <v>1045</v>
      </c>
      <c r="C11016" s="132">
        <v>6</v>
      </c>
      <c r="D11016" s="132" t="s">
        <v>20</v>
      </c>
      <c r="E11016" s="186" t="s">
        <v>20</v>
      </c>
      <c r="F11016" s="132" t="s">
        <v>20</v>
      </c>
      <c r="G11016" s="132" t="s">
        <v>20</v>
      </c>
      <c r="H11016" s="132" t="s">
        <v>20</v>
      </c>
      <c r="I11016" s="132" t="s">
        <v>20</v>
      </c>
      <c r="J11016" s="133">
        <v>2.4</v>
      </c>
      <c r="K11016" s="133">
        <v>1.55</v>
      </c>
      <c r="L11016" s="133">
        <v>0.6</v>
      </c>
      <c r="M11016" s="134" t="str">
        <f t="shared" si="172"/>
        <v>P</v>
      </c>
      <c r="N11016" s="173" t="s">
        <v>10682</v>
      </c>
      <c r="O11016" s="146" t="s">
        <v>1500</v>
      </c>
      <c r="P11016" s="146" t="s">
        <v>9456</v>
      </c>
      <c r="Q11016" s="147" t="s">
        <v>10519</v>
      </c>
      <c r="R11016" s="187">
        <v>1.5671641791044779</v>
      </c>
    </row>
    <row r="11017" spans="1:18" x14ac:dyDescent="0.25">
      <c r="A11017" s="135">
        <v>1096777</v>
      </c>
      <c r="B11017" s="148" t="s">
        <v>569</v>
      </c>
      <c r="C11017" s="135">
        <v>3</v>
      </c>
      <c r="D11017" s="135" t="s">
        <v>20</v>
      </c>
      <c r="E11017" s="188" t="s">
        <v>20</v>
      </c>
      <c r="F11017" s="135" t="s">
        <v>20</v>
      </c>
      <c r="G11017" s="135" t="s">
        <v>20</v>
      </c>
      <c r="H11017" s="135" t="s">
        <v>20</v>
      </c>
      <c r="I11017" s="135" t="s">
        <v>20</v>
      </c>
      <c r="J11017" s="136">
        <v>1.17</v>
      </c>
      <c r="K11017" s="136">
        <v>0.36</v>
      </c>
      <c r="L11017" s="136">
        <v>0.19</v>
      </c>
      <c r="M11017" s="137" t="str">
        <f t="shared" si="172"/>
        <v>P</v>
      </c>
      <c r="N11017" s="174" t="s">
        <v>10681</v>
      </c>
      <c r="O11017" s="149" t="s">
        <v>1607</v>
      </c>
      <c r="P11017" s="149" t="s">
        <v>9559</v>
      </c>
      <c r="Q11017" s="150" t="s">
        <v>10519</v>
      </c>
      <c r="R11017" s="189">
        <v>2.2909090909090906</v>
      </c>
    </row>
    <row r="11018" spans="1:18" x14ac:dyDescent="0.25">
      <c r="A11018" s="132">
        <v>1096778</v>
      </c>
      <c r="B11018" s="145" t="s">
        <v>560</v>
      </c>
      <c r="C11018" s="132">
        <v>3</v>
      </c>
      <c r="D11018" s="132" t="s">
        <v>20</v>
      </c>
      <c r="E11018" s="186" t="s">
        <v>20</v>
      </c>
      <c r="F11018" s="132" t="s">
        <v>20</v>
      </c>
      <c r="G11018" s="132" t="s">
        <v>20</v>
      </c>
      <c r="H11018" s="132" t="s">
        <v>20</v>
      </c>
      <c r="I11018" s="132" t="s">
        <v>20</v>
      </c>
      <c r="J11018" s="133">
        <v>1.1299999999999999</v>
      </c>
      <c r="K11018" s="133">
        <v>0.39</v>
      </c>
      <c r="L11018" s="133">
        <v>0.19</v>
      </c>
      <c r="M11018" s="134" t="str">
        <f t="shared" si="172"/>
        <v>P</v>
      </c>
      <c r="N11018" s="173" t="s">
        <v>10681</v>
      </c>
      <c r="O11018" s="146" t="s">
        <v>1607</v>
      </c>
      <c r="P11018" s="146" t="s">
        <v>9559</v>
      </c>
      <c r="Q11018" s="147" t="s">
        <v>10519</v>
      </c>
      <c r="R11018" s="187">
        <v>2.0636363636363635</v>
      </c>
    </row>
    <row r="11019" spans="1:18" x14ac:dyDescent="0.25">
      <c r="A11019" s="135">
        <v>1096780</v>
      </c>
      <c r="B11019" s="148" t="s">
        <v>2822</v>
      </c>
      <c r="C11019" s="135">
        <v>3</v>
      </c>
      <c r="D11019" s="135">
        <v>1530</v>
      </c>
      <c r="E11019" s="188">
        <v>30</v>
      </c>
      <c r="F11019" s="135">
        <v>3420</v>
      </c>
      <c r="G11019" s="135">
        <v>270</v>
      </c>
      <c r="H11019" s="135">
        <v>300</v>
      </c>
      <c r="I11019" s="135">
        <v>1</v>
      </c>
      <c r="J11019" s="136">
        <v>1</v>
      </c>
      <c r="K11019" s="136">
        <v>0.37</v>
      </c>
      <c r="L11019" s="136">
        <v>1.1000000000000001</v>
      </c>
      <c r="M11019" s="137" t="str">
        <f t="shared" si="172"/>
        <v>P</v>
      </c>
      <c r="N11019" s="174" t="s">
        <v>10681</v>
      </c>
      <c r="O11019" s="149" t="s">
        <v>1506</v>
      </c>
      <c r="P11019" s="149" t="s">
        <v>10455</v>
      </c>
      <c r="Q11019" s="150" t="s">
        <v>10519</v>
      </c>
      <c r="R11019" s="189">
        <v>6.42</v>
      </c>
    </row>
    <row r="11020" spans="1:18" x14ac:dyDescent="0.25">
      <c r="A11020" s="132">
        <v>1096782</v>
      </c>
      <c r="B11020" s="145" t="s">
        <v>982</v>
      </c>
      <c r="C11020" s="132">
        <v>3</v>
      </c>
      <c r="D11020" s="132" t="s">
        <v>20</v>
      </c>
      <c r="E11020" s="186">
        <v>24</v>
      </c>
      <c r="F11020" s="132" t="s">
        <v>20</v>
      </c>
      <c r="G11020" s="132">
        <v>288</v>
      </c>
      <c r="H11020" s="132" t="s">
        <v>20</v>
      </c>
      <c r="I11020" s="132">
        <v>1</v>
      </c>
      <c r="J11020" s="133">
        <v>0.17</v>
      </c>
      <c r="K11020" s="133">
        <v>0.51</v>
      </c>
      <c r="L11020" s="133">
        <v>1.23</v>
      </c>
      <c r="M11020" s="134" t="str">
        <f t="shared" si="172"/>
        <v>P</v>
      </c>
      <c r="N11020" s="173" t="s">
        <v>10681</v>
      </c>
      <c r="O11020" s="146" t="s">
        <v>1506</v>
      </c>
      <c r="P11020" s="146" t="s">
        <v>10455</v>
      </c>
      <c r="Q11020" s="147" t="s">
        <v>10519</v>
      </c>
      <c r="R11020" s="187">
        <v>3.21</v>
      </c>
    </row>
    <row r="11021" spans="1:18" x14ac:dyDescent="0.25">
      <c r="A11021" s="135">
        <v>1096783</v>
      </c>
      <c r="B11021" s="148" t="s">
        <v>564</v>
      </c>
      <c r="C11021" s="135">
        <v>3</v>
      </c>
      <c r="D11021" s="135" t="s">
        <v>20</v>
      </c>
      <c r="E11021" s="188" t="s">
        <v>20</v>
      </c>
      <c r="F11021" s="135" t="s">
        <v>20</v>
      </c>
      <c r="G11021" s="135" t="s">
        <v>20</v>
      </c>
      <c r="H11021" s="135" t="s">
        <v>20</v>
      </c>
      <c r="I11021" s="135" t="s">
        <v>20</v>
      </c>
      <c r="J11021" s="136">
        <v>1.1299999999999999</v>
      </c>
      <c r="K11021" s="136">
        <v>0.36</v>
      </c>
      <c r="L11021" s="136">
        <v>0.16</v>
      </c>
      <c r="M11021" s="137" t="str">
        <f t="shared" si="172"/>
        <v>P</v>
      </c>
      <c r="N11021" s="174" t="s">
        <v>10681</v>
      </c>
      <c r="O11021" s="149" t="s">
        <v>1607</v>
      </c>
      <c r="P11021" s="149" t="s">
        <v>9559</v>
      </c>
      <c r="Q11021" s="150" t="s">
        <v>10519</v>
      </c>
      <c r="R11021" s="189">
        <v>2.2909090909090906</v>
      </c>
    </row>
    <row r="11022" spans="1:18" x14ac:dyDescent="0.25">
      <c r="A11022" s="132">
        <v>1096784</v>
      </c>
      <c r="B11022" s="145" t="s">
        <v>659</v>
      </c>
      <c r="C11022" s="132">
        <v>3</v>
      </c>
      <c r="D11022" s="132">
        <v>1530</v>
      </c>
      <c r="E11022" s="186">
        <v>30</v>
      </c>
      <c r="F11022" s="132">
        <v>3420</v>
      </c>
      <c r="G11022" s="132">
        <v>270</v>
      </c>
      <c r="H11022" s="132">
        <v>300</v>
      </c>
      <c r="I11022" s="132">
        <v>1</v>
      </c>
      <c r="J11022" s="133">
        <v>1.02</v>
      </c>
      <c r="K11022" s="133">
        <v>0.37</v>
      </c>
      <c r="L11022" s="133">
        <v>1.1200000000000001</v>
      </c>
      <c r="M11022" s="134" t="str">
        <f t="shared" si="172"/>
        <v>P</v>
      </c>
      <c r="N11022" s="173" t="s">
        <v>10681</v>
      </c>
      <c r="O11022" s="146" t="s">
        <v>1506</v>
      </c>
      <c r="P11022" s="146" t="s">
        <v>10455</v>
      </c>
      <c r="Q11022" s="147" t="s">
        <v>10519</v>
      </c>
      <c r="R11022" s="187">
        <v>6.5</v>
      </c>
    </row>
    <row r="11023" spans="1:18" x14ac:dyDescent="0.25">
      <c r="A11023" s="135">
        <v>1096785</v>
      </c>
      <c r="B11023" s="148" t="s">
        <v>6707</v>
      </c>
      <c r="C11023" s="135">
        <v>24</v>
      </c>
      <c r="D11023" s="135">
        <v>455</v>
      </c>
      <c r="E11023" s="188" t="s">
        <v>21</v>
      </c>
      <c r="F11023" s="135">
        <v>805</v>
      </c>
      <c r="G11023" s="135">
        <v>8</v>
      </c>
      <c r="H11023" s="135">
        <v>12</v>
      </c>
      <c r="I11023" s="135">
        <v>3</v>
      </c>
      <c r="J11023" s="136">
        <v>1.93</v>
      </c>
      <c r="K11023" s="136">
        <v>1.53</v>
      </c>
      <c r="L11023" s="136">
        <v>0.62</v>
      </c>
      <c r="M11023" s="137" t="str">
        <f t="shared" si="172"/>
        <v>P</v>
      </c>
      <c r="N11023" s="172" t="s">
        <v>10681</v>
      </c>
      <c r="O11023" s="149" t="s">
        <v>1578</v>
      </c>
      <c r="P11023" s="149" t="s">
        <v>9470</v>
      </c>
      <c r="Q11023" s="150" t="s">
        <v>10519</v>
      </c>
      <c r="R11023" s="189">
        <v>6</v>
      </c>
    </row>
    <row r="11024" spans="1:18" x14ac:dyDescent="0.25">
      <c r="A11024" s="132">
        <v>1096789</v>
      </c>
      <c r="B11024" s="145" t="s">
        <v>1403</v>
      </c>
      <c r="C11024" s="132">
        <v>6</v>
      </c>
      <c r="D11024" s="132" t="s">
        <v>20</v>
      </c>
      <c r="E11024" s="186" t="s">
        <v>20</v>
      </c>
      <c r="F11024" s="132" t="s">
        <v>20</v>
      </c>
      <c r="G11024" s="132" t="s">
        <v>20</v>
      </c>
      <c r="H11024" s="132" t="s">
        <v>20</v>
      </c>
      <c r="I11024" s="132" t="s">
        <v>20</v>
      </c>
      <c r="J11024" s="133">
        <v>1.72</v>
      </c>
      <c r="K11024" s="133">
        <v>1.1200000000000001</v>
      </c>
      <c r="L11024" s="133">
        <v>1.69</v>
      </c>
      <c r="M11024" s="134" t="str">
        <f t="shared" si="172"/>
        <v>P</v>
      </c>
      <c r="N11024" s="173" t="s">
        <v>10681</v>
      </c>
      <c r="O11024" s="146" t="s">
        <v>1506</v>
      </c>
      <c r="P11024" s="146" t="s">
        <v>10455</v>
      </c>
      <c r="Q11024" s="147" t="s">
        <v>10519</v>
      </c>
      <c r="R11024" s="187">
        <v>5.0999999999999996</v>
      </c>
    </row>
    <row r="11025" spans="1:18" x14ac:dyDescent="0.25">
      <c r="A11025" s="135">
        <v>1096790</v>
      </c>
      <c r="B11025" s="148" t="s">
        <v>565</v>
      </c>
      <c r="C11025" s="135">
        <v>3</v>
      </c>
      <c r="D11025" s="135" t="s">
        <v>20</v>
      </c>
      <c r="E11025" s="188" t="s">
        <v>20</v>
      </c>
      <c r="F11025" s="135" t="s">
        <v>20</v>
      </c>
      <c r="G11025" s="135" t="s">
        <v>20</v>
      </c>
      <c r="H11025" s="135" t="s">
        <v>20</v>
      </c>
      <c r="I11025" s="135" t="s">
        <v>20</v>
      </c>
      <c r="J11025" s="136">
        <v>1.1100000000000001</v>
      </c>
      <c r="K11025" s="136">
        <v>0.41</v>
      </c>
      <c r="L11025" s="136">
        <v>0.19</v>
      </c>
      <c r="M11025" s="137" t="str">
        <f t="shared" si="172"/>
        <v>P</v>
      </c>
      <c r="N11025" s="174" t="s">
        <v>10681</v>
      </c>
      <c r="O11025" s="149" t="s">
        <v>1607</v>
      </c>
      <c r="P11025" s="149" t="s">
        <v>9559</v>
      </c>
      <c r="Q11025" s="150" t="s">
        <v>10519</v>
      </c>
      <c r="R11025" s="189">
        <v>2.0636363636363635</v>
      </c>
    </row>
    <row r="11026" spans="1:18" x14ac:dyDescent="0.25">
      <c r="A11026" s="132">
        <v>1096792</v>
      </c>
      <c r="B11026" s="145" t="s">
        <v>1054</v>
      </c>
      <c r="C11026" s="132">
        <v>3</v>
      </c>
      <c r="D11026" s="132" t="s">
        <v>20</v>
      </c>
      <c r="E11026" s="186" t="s">
        <v>20</v>
      </c>
      <c r="F11026" s="132" t="s">
        <v>20</v>
      </c>
      <c r="G11026" s="132" t="s">
        <v>20</v>
      </c>
      <c r="H11026" s="132" t="s">
        <v>20</v>
      </c>
      <c r="I11026" s="132" t="s">
        <v>20</v>
      </c>
      <c r="J11026" s="133">
        <v>3.61</v>
      </c>
      <c r="K11026" s="133">
        <v>1.28</v>
      </c>
      <c r="L11026" s="133">
        <v>1.47</v>
      </c>
      <c r="M11026" s="134" t="str">
        <f t="shared" si="172"/>
        <v>P</v>
      </c>
      <c r="N11026" s="173" t="s">
        <v>10682</v>
      </c>
      <c r="O11026" s="146" t="s">
        <v>1587</v>
      </c>
      <c r="P11026" s="146" t="s">
        <v>9517</v>
      </c>
      <c r="Q11026" s="147" t="s">
        <v>10519</v>
      </c>
      <c r="R11026" s="187">
        <v>6.223880597014924</v>
      </c>
    </row>
    <row r="11027" spans="1:18" x14ac:dyDescent="0.25">
      <c r="A11027" s="135">
        <v>1096793</v>
      </c>
      <c r="B11027" s="148" t="s">
        <v>916</v>
      </c>
      <c r="C11027" s="135">
        <v>3</v>
      </c>
      <c r="D11027" s="135">
        <v>10400</v>
      </c>
      <c r="E11027" s="188">
        <v>208</v>
      </c>
      <c r="F11027" s="135">
        <v>12480</v>
      </c>
      <c r="G11027" s="135">
        <v>832</v>
      </c>
      <c r="H11027" s="135">
        <v>1040</v>
      </c>
      <c r="I11027" s="135">
        <v>1</v>
      </c>
      <c r="J11027" s="136">
        <v>1.41</v>
      </c>
      <c r="K11027" s="136">
        <v>0.5</v>
      </c>
      <c r="L11027" s="136">
        <v>0.21</v>
      </c>
      <c r="M11027" s="137" t="str">
        <f t="shared" si="172"/>
        <v>P</v>
      </c>
      <c r="N11027" s="174" t="s">
        <v>10681</v>
      </c>
      <c r="O11027" s="149" t="s">
        <v>1506</v>
      </c>
      <c r="P11027" s="149" t="s">
        <v>9410</v>
      </c>
      <c r="Q11027" s="150" t="s">
        <v>10519</v>
      </c>
      <c r="R11027" s="189">
        <v>4.04</v>
      </c>
    </row>
    <row r="11028" spans="1:18" x14ac:dyDescent="0.25">
      <c r="A11028" s="132">
        <v>1096794</v>
      </c>
      <c r="B11028" s="145" t="s">
        <v>880</v>
      </c>
      <c r="C11028" s="132">
        <v>6</v>
      </c>
      <c r="D11028" s="132">
        <v>1224</v>
      </c>
      <c r="E11028" s="186">
        <v>24</v>
      </c>
      <c r="F11028" s="132" t="s">
        <v>20</v>
      </c>
      <c r="G11028" s="132">
        <v>168</v>
      </c>
      <c r="H11028" s="132" t="s">
        <v>20</v>
      </c>
      <c r="I11028" s="132">
        <v>1</v>
      </c>
      <c r="J11028" s="133">
        <v>0.9</v>
      </c>
      <c r="K11028" s="133">
        <v>0.6</v>
      </c>
      <c r="L11028" s="133">
        <v>0.95</v>
      </c>
      <c r="M11028" s="134" t="str">
        <f t="shared" si="172"/>
        <v>P</v>
      </c>
      <c r="N11028" s="173" t="s">
        <v>10681</v>
      </c>
      <c r="O11028" s="146" t="s">
        <v>1506</v>
      </c>
      <c r="P11028" s="146" t="s">
        <v>10455</v>
      </c>
      <c r="Q11028" s="147" t="s">
        <v>10519</v>
      </c>
      <c r="R11028" s="187">
        <v>9.5400000000000009</v>
      </c>
    </row>
    <row r="11029" spans="1:18" x14ac:dyDescent="0.25">
      <c r="A11029" s="135">
        <v>1096795</v>
      </c>
      <c r="B11029" s="148" t="s">
        <v>595</v>
      </c>
      <c r="C11029" s="135">
        <v>6</v>
      </c>
      <c r="D11029" s="135" t="s">
        <v>20</v>
      </c>
      <c r="E11029" s="188" t="s">
        <v>20</v>
      </c>
      <c r="F11029" s="135" t="s">
        <v>20</v>
      </c>
      <c r="G11029" s="135" t="s">
        <v>20</v>
      </c>
      <c r="H11029" s="135" t="s">
        <v>20</v>
      </c>
      <c r="I11029" s="135" t="s">
        <v>20</v>
      </c>
      <c r="J11029" s="136">
        <v>1.2</v>
      </c>
      <c r="K11029" s="136">
        <v>0.82</v>
      </c>
      <c r="L11029" s="136">
        <v>1.02</v>
      </c>
      <c r="M11029" s="137" t="str">
        <f t="shared" si="172"/>
        <v>P</v>
      </c>
      <c r="N11029" s="174" t="s">
        <v>10681</v>
      </c>
      <c r="O11029" s="149" t="s">
        <v>1506</v>
      </c>
      <c r="P11029" s="149" t="s">
        <v>10455</v>
      </c>
      <c r="Q11029" s="150" t="s">
        <v>10519</v>
      </c>
      <c r="R11029" s="189">
        <v>7.68</v>
      </c>
    </row>
    <row r="11030" spans="1:18" x14ac:dyDescent="0.25">
      <c r="A11030" s="132">
        <v>1096796</v>
      </c>
      <c r="B11030" s="145" t="s">
        <v>661</v>
      </c>
      <c r="C11030" s="132">
        <v>3</v>
      </c>
      <c r="D11030" s="132">
        <v>1530</v>
      </c>
      <c r="E11030" s="186">
        <v>30</v>
      </c>
      <c r="F11030" s="132">
        <v>3420</v>
      </c>
      <c r="G11030" s="132">
        <v>270</v>
      </c>
      <c r="H11030" s="132">
        <v>300</v>
      </c>
      <c r="I11030" s="132">
        <v>1</v>
      </c>
      <c r="J11030" s="133">
        <v>1.02</v>
      </c>
      <c r="K11030" s="133">
        <v>1.1000000000000001</v>
      </c>
      <c r="L11030" s="133">
        <v>0.37</v>
      </c>
      <c r="M11030" s="134" t="str">
        <f t="shared" si="172"/>
        <v>P</v>
      </c>
      <c r="N11030" s="173" t="s">
        <v>10681</v>
      </c>
      <c r="O11030" s="146" t="s">
        <v>1506</v>
      </c>
      <c r="P11030" s="146" t="s">
        <v>10455</v>
      </c>
      <c r="Q11030" s="147" t="s">
        <v>10519</v>
      </c>
      <c r="R11030" s="187">
        <v>6.42</v>
      </c>
    </row>
    <row r="11031" spans="1:18" x14ac:dyDescent="0.25">
      <c r="A11031" s="135">
        <v>1096797</v>
      </c>
      <c r="B11031" s="148" t="s">
        <v>550</v>
      </c>
      <c r="C11031" s="135">
        <v>3</v>
      </c>
      <c r="D11031" s="135" t="s">
        <v>20</v>
      </c>
      <c r="E11031" s="188">
        <v>70</v>
      </c>
      <c r="F11031" s="135" t="s">
        <v>20</v>
      </c>
      <c r="G11031" s="135" t="s">
        <v>20</v>
      </c>
      <c r="H11031" s="135">
        <v>560</v>
      </c>
      <c r="I11031" s="135">
        <v>1</v>
      </c>
      <c r="J11031" s="136">
        <v>1.17</v>
      </c>
      <c r="K11031" s="136">
        <v>0.36</v>
      </c>
      <c r="L11031" s="136">
        <v>0.19</v>
      </c>
      <c r="M11031" s="137" t="str">
        <f t="shared" si="172"/>
        <v>P</v>
      </c>
      <c r="N11031" s="174" t="s">
        <v>10681</v>
      </c>
      <c r="O11031" s="149" t="s">
        <v>1607</v>
      </c>
      <c r="P11031" s="149" t="s">
        <v>9559</v>
      </c>
      <c r="Q11031" s="150" t="s">
        <v>10519</v>
      </c>
      <c r="R11031" s="189">
        <v>2.4300000000000002</v>
      </c>
    </row>
    <row r="11032" spans="1:18" x14ac:dyDescent="0.25">
      <c r="A11032" s="132">
        <v>1096803</v>
      </c>
      <c r="B11032" s="145" t="s">
        <v>544</v>
      </c>
      <c r="C11032" s="132">
        <v>3</v>
      </c>
      <c r="D11032" s="132" t="s">
        <v>20</v>
      </c>
      <c r="E11032" s="186" t="s">
        <v>20</v>
      </c>
      <c r="F11032" s="132" t="s">
        <v>20</v>
      </c>
      <c r="G11032" s="132" t="s">
        <v>20</v>
      </c>
      <c r="H11032" s="132" t="s">
        <v>20</v>
      </c>
      <c r="I11032" s="132" t="s">
        <v>20</v>
      </c>
      <c r="J11032" s="133">
        <v>1.0900000000000001</v>
      </c>
      <c r="K11032" s="133">
        <v>0.43</v>
      </c>
      <c r="L11032" s="133">
        <v>0.19</v>
      </c>
      <c r="M11032" s="134" t="str">
        <f t="shared" si="172"/>
        <v>P</v>
      </c>
      <c r="N11032" s="173" t="s">
        <v>10681</v>
      </c>
      <c r="O11032" s="146" t="s">
        <v>1607</v>
      </c>
      <c r="P11032" s="146" t="s">
        <v>9559</v>
      </c>
      <c r="Q11032" s="147" t="s">
        <v>10519</v>
      </c>
      <c r="R11032" s="187">
        <v>2.209090909090909</v>
      </c>
    </row>
    <row r="11033" spans="1:18" x14ac:dyDescent="0.25">
      <c r="A11033" s="135">
        <v>1096804</v>
      </c>
      <c r="B11033" s="148" t="s">
        <v>553</v>
      </c>
      <c r="C11033" s="135">
        <v>3</v>
      </c>
      <c r="D11033" s="135" t="s">
        <v>20</v>
      </c>
      <c r="E11033" s="188" t="s">
        <v>20</v>
      </c>
      <c r="F11033" s="135" t="s">
        <v>20</v>
      </c>
      <c r="G11033" s="135" t="s">
        <v>20</v>
      </c>
      <c r="H11033" s="135" t="s">
        <v>20</v>
      </c>
      <c r="I11033" s="135" t="s">
        <v>20</v>
      </c>
      <c r="J11033" s="136">
        <v>1.22</v>
      </c>
      <c r="K11033" s="136">
        <v>0.39</v>
      </c>
      <c r="L11033" s="136">
        <v>0.2</v>
      </c>
      <c r="M11033" s="137" t="str">
        <f t="shared" si="172"/>
        <v>P</v>
      </c>
      <c r="N11033" s="174" t="s">
        <v>10681</v>
      </c>
      <c r="O11033" s="149" t="s">
        <v>1607</v>
      </c>
      <c r="P11033" s="149" t="s">
        <v>9559</v>
      </c>
      <c r="Q11033" s="150" t="s">
        <v>10519</v>
      </c>
      <c r="R11033" s="189">
        <v>2.0636363636363635</v>
      </c>
    </row>
    <row r="11034" spans="1:18" x14ac:dyDescent="0.25">
      <c r="A11034" s="132">
        <v>1096807</v>
      </c>
      <c r="B11034" s="145" t="s">
        <v>563</v>
      </c>
      <c r="C11034" s="132">
        <v>3</v>
      </c>
      <c r="D11034" s="132" t="s">
        <v>20</v>
      </c>
      <c r="E11034" s="186" t="s">
        <v>20</v>
      </c>
      <c r="F11034" s="132" t="s">
        <v>20</v>
      </c>
      <c r="G11034" s="132" t="s">
        <v>20</v>
      </c>
      <c r="H11034" s="132" t="s">
        <v>20</v>
      </c>
      <c r="I11034" s="132" t="s">
        <v>20</v>
      </c>
      <c r="J11034" s="133">
        <v>1.0900000000000001</v>
      </c>
      <c r="K11034" s="133">
        <v>0.39</v>
      </c>
      <c r="L11034" s="133">
        <v>0.2</v>
      </c>
      <c r="M11034" s="134" t="str">
        <f t="shared" si="172"/>
        <v>P</v>
      </c>
      <c r="N11034" s="173" t="s">
        <v>10681</v>
      </c>
      <c r="O11034" s="146" t="s">
        <v>1607</v>
      </c>
      <c r="P11034" s="146" t="s">
        <v>9559</v>
      </c>
      <c r="Q11034" s="147" t="s">
        <v>10519</v>
      </c>
      <c r="R11034" s="187">
        <v>2.0999999999999996</v>
      </c>
    </row>
    <row r="11035" spans="1:18" x14ac:dyDescent="0.25">
      <c r="A11035" s="135">
        <v>1096808</v>
      </c>
      <c r="B11035" s="148" t="s">
        <v>918</v>
      </c>
      <c r="C11035" s="135">
        <v>3</v>
      </c>
      <c r="D11035" s="135">
        <v>10400</v>
      </c>
      <c r="E11035" s="188">
        <v>208</v>
      </c>
      <c r="F11035" s="135">
        <v>12480</v>
      </c>
      <c r="G11035" s="135">
        <v>832</v>
      </c>
      <c r="H11035" s="135">
        <v>1040</v>
      </c>
      <c r="I11035" s="135">
        <v>1</v>
      </c>
      <c r="J11035" s="136">
        <v>1.33</v>
      </c>
      <c r="K11035" s="136">
        <v>0.48</v>
      </c>
      <c r="L11035" s="136">
        <v>0.16</v>
      </c>
      <c r="M11035" s="137" t="str">
        <f t="shared" si="172"/>
        <v>P</v>
      </c>
      <c r="N11035" s="172" t="s">
        <v>10681</v>
      </c>
      <c r="O11035" s="149" t="s">
        <v>1506</v>
      </c>
      <c r="P11035" s="149" t="s">
        <v>9410</v>
      </c>
      <c r="Q11035" s="150" t="s">
        <v>10519</v>
      </c>
      <c r="R11035" s="189">
        <v>4.22</v>
      </c>
    </row>
    <row r="11036" spans="1:18" x14ac:dyDescent="0.25">
      <c r="A11036" s="132">
        <v>1096810</v>
      </c>
      <c r="B11036" s="145" t="s">
        <v>1198</v>
      </c>
      <c r="C11036" s="132">
        <v>6</v>
      </c>
      <c r="D11036" s="132">
        <v>1125</v>
      </c>
      <c r="E11036" s="186" t="s">
        <v>21</v>
      </c>
      <c r="F11036" s="132">
        <v>1875</v>
      </c>
      <c r="G11036" s="132" t="s">
        <v>20</v>
      </c>
      <c r="H11036" s="132">
        <v>55</v>
      </c>
      <c r="I11036" s="132">
        <v>2</v>
      </c>
      <c r="J11036" s="133">
        <v>1.19</v>
      </c>
      <c r="K11036" s="133">
        <v>0.78</v>
      </c>
      <c r="L11036" s="133">
        <v>0.93</v>
      </c>
      <c r="M11036" s="134" t="str">
        <f t="shared" si="172"/>
        <v>P</v>
      </c>
      <c r="N11036" s="173" t="s">
        <v>10681</v>
      </c>
      <c r="O11036" s="146" t="s">
        <v>1506</v>
      </c>
      <c r="P11036" s="146" t="s">
        <v>9430</v>
      </c>
      <c r="Q11036" s="147" t="s">
        <v>10519</v>
      </c>
      <c r="R11036" s="187">
        <v>1.3800000000000001</v>
      </c>
    </row>
    <row r="11037" spans="1:18" x14ac:dyDescent="0.25">
      <c r="A11037" s="135">
        <v>1096812</v>
      </c>
      <c r="B11037" s="148" t="s">
        <v>539</v>
      </c>
      <c r="C11037" s="135">
        <v>3</v>
      </c>
      <c r="D11037" s="135" t="s">
        <v>20</v>
      </c>
      <c r="E11037" s="188">
        <v>70</v>
      </c>
      <c r="F11037" s="135" t="s">
        <v>20</v>
      </c>
      <c r="G11037" s="135" t="s">
        <v>20</v>
      </c>
      <c r="H11037" s="135">
        <v>280</v>
      </c>
      <c r="I11037" s="135">
        <v>1</v>
      </c>
      <c r="J11037" s="136">
        <v>1.1200000000000001</v>
      </c>
      <c r="K11037" s="136">
        <v>0.39</v>
      </c>
      <c r="L11037" s="136">
        <v>0.19</v>
      </c>
      <c r="M11037" s="137" t="str">
        <f t="shared" si="172"/>
        <v>P</v>
      </c>
      <c r="N11037" s="174" t="s">
        <v>10681</v>
      </c>
      <c r="O11037" s="149" t="s">
        <v>1607</v>
      </c>
      <c r="P11037" s="149" t="s">
        <v>9559</v>
      </c>
      <c r="Q11037" s="150" t="s">
        <v>10519</v>
      </c>
      <c r="R11037" s="189">
        <v>2.2199999999999998</v>
      </c>
    </row>
    <row r="11038" spans="1:18" x14ac:dyDescent="0.25">
      <c r="A11038" s="132">
        <v>1096813</v>
      </c>
      <c r="B11038" s="145" t="s">
        <v>61</v>
      </c>
      <c r="C11038" s="132">
        <v>6</v>
      </c>
      <c r="D11038" s="132" t="s">
        <v>20</v>
      </c>
      <c r="E11038" s="186" t="s">
        <v>20</v>
      </c>
      <c r="F11038" s="132" t="s">
        <v>20</v>
      </c>
      <c r="G11038" s="132" t="s">
        <v>20</v>
      </c>
      <c r="H11038" s="132" t="s">
        <v>20</v>
      </c>
      <c r="I11038" s="132" t="s">
        <v>20</v>
      </c>
      <c r="J11038" s="133">
        <v>3.27</v>
      </c>
      <c r="K11038" s="133">
        <v>2.13</v>
      </c>
      <c r="L11038" s="133">
        <v>1.18</v>
      </c>
      <c r="M11038" s="134" t="str">
        <f t="shared" si="172"/>
        <v>P</v>
      </c>
      <c r="N11038" s="173" t="s">
        <v>10682</v>
      </c>
      <c r="O11038" s="146" t="s">
        <v>1500</v>
      </c>
      <c r="P11038" s="146" t="s">
        <v>9456</v>
      </c>
      <c r="Q11038" s="147" t="s">
        <v>10519</v>
      </c>
      <c r="R11038" s="187">
        <v>10.253731343283581</v>
      </c>
    </row>
    <row r="11039" spans="1:18" x14ac:dyDescent="0.25">
      <c r="A11039" s="135">
        <v>1096814</v>
      </c>
      <c r="B11039" s="148" t="s">
        <v>646</v>
      </c>
      <c r="C11039" s="135">
        <v>3</v>
      </c>
      <c r="D11039" s="135">
        <v>1440</v>
      </c>
      <c r="E11039" s="188">
        <v>24</v>
      </c>
      <c r="F11039" s="135">
        <v>2016</v>
      </c>
      <c r="G11039" s="135">
        <v>120</v>
      </c>
      <c r="H11039" s="135">
        <v>168</v>
      </c>
      <c r="I11039" s="135">
        <v>1</v>
      </c>
      <c r="J11039" s="136">
        <v>0.78</v>
      </c>
      <c r="K11039" s="136">
        <v>0.77</v>
      </c>
      <c r="L11039" s="136">
        <v>0.88</v>
      </c>
      <c r="M11039" s="137" t="str">
        <f t="shared" si="172"/>
        <v>P</v>
      </c>
      <c r="N11039" s="172" t="s">
        <v>10681</v>
      </c>
      <c r="O11039" s="149" t="s">
        <v>1555</v>
      </c>
      <c r="P11039" s="149" t="s">
        <v>9429</v>
      </c>
      <c r="Q11039" s="150" t="s">
        <v>10519</v>
      </c>
      <c r="R11039" s="189">
        <v>10.937703393770338</v>
      </c>
    </row>
    <row r="11040" spans="1:18" x14ac:dyDescent="0.25">
      <c r="A11040" s="132">
        <v>1096815</v>
      </c>
      <c r="B11040" s="145" t="s">
        <v>543</v>
      </c>
      <c r="C11040" s="132">
        <v>3</v>
      </c>
      <c r="D11040" s="132" t="s">
        <v>20</v>
      </c>
      <c r="E11040" s="186" t="s">
        <v>20</v>
      </c>
      <c r="F11040" s="132" t="s">
        <v>20</v>
      </c>
      <c r="G11040" s="132" t="s">
        <v>20</v>
      </c>
      <c r="H11040" s="132" t="s">
        <v>20</v>
      </c>
      <c r="I11040" s="132" t="s">
        <v>20</v>
      </c>
      <c r="J11040" s="133">
        <v>1.2</v>
      </c>
      <c r="K11040" s="133">
        <v>0.42</v>
      </c>
      <c r="L11040" s="133">
        <v>0.25</v>
      </c>
      <c r="M11040" s="134" t="str">
        <f t="shared" si="172"/>
        <v>P</v>
      </c>
      <c r="N11040" s="173" t="s">
        <v>10681</v>
      </c>
      <c r="O11040" s="146" t="s">
        <v>1607</v>
      </c>
      <c r="P11040" s="146" t="s">
        <v>9559</v>
      </c>
      <c r="Q11040" s="147" t="s">
        <v>10519</v>
      </c>
      <c r="R11040" s="187">
        <v>1.9636363636363636</v>
      </c>
    </row>
    <row r="11041" spans="1:18" x14ac:dyDescent="0.25">
      <c r="A11041" s="135">
        <v>1096816</v>
      </c>
      <c r="B11041" s="148" t="s">
        <v>551</v>
      </c>
      <c r="C11041" s="135">
        <v>3</v>
      </c>
      <c r="D11041" s="135" t="s">
        <v>20</v>
      </c>
      <c r="E11041" s="188" t="s">
        <v>20</v>
      </c>
      <c r="F11041" s="135" t="s">
        <v>20</v>
      </c>
      <c r="G11041" s="135" t="s">
        <v>20</v>
      </c>
      <c r="H11041" s="135" t="s">
        <v>20</v>
      </c>
      <c r="I11041" s="135" t="s">
        <v>20</v>
      </c>
      <c r="J11041" s="136">
        <v>1.1100000000000001</v>
      </c>
      <c r="K11041" s="136">
        <v>0.39</v>
      </c>
      <c r="L11041" s="136">
        <v>0.17</v>
      </c>
      <c r="M11041" s="137" t="str">
        <f t="shared" si="172"/>
        <v>P</v>
      </c>
      <c r="N11041" s="174" t="s">
        <v>10681</v>
      </c>
      <c r="O11041" s="149" t="s">
        <v>1607</v>
      </c>
      <c r="P11041" s="149" t="s">
        <v>9559</v>
      </c>
      <c r="Q11041" s="150" t="s">
        <v>10519</v>
      </c>
      <c r="R11041" s="189">
        <v>2.4272727272727272</v>
      </c>
    </row>
    <row r="11042" spans="1:18" x14ac:dyDescent="0.25">
      <c r="A11042" s="132">
        <v>1096817</v>
      </c>
      <c r="B11042" s="145" t="s">
        <v>341</v>
      </c>
      <c r="C11042" s="132">
        <v>3</v>
      </c>
      <c r="D11042" s="132" t="s">
        <v>20</v>
      </c>
      <c r="E11042" s="186">
        <v>200</v>
      </c>
      <c r="F11042" s="132" t="s">
        <v>20</v>
      </c>
      <c r="G11042" s="132" t="s">
        <v>20</v>
      </c>
      <c r="H11042" s="132">
        <v>800</v>
      </c>
      <c r="I11042" s="132">
        <v>1</v>
      </c>
      <c r="J11042" s="133">
        <v>1.3</v>
      </c>
      <c r="K11042" s="133">
        <v>1.32</v>
      </c>
      <c r="L11042" s="133">
        <v>0.21</v>
      </c>
      <c r="M11042" s="134" t="str">
        <f t="shared" si="172"/>
        <v>P</v>
      </c>
      <c r="N11042" s="173" t="s">
        <v>10682</v>
      </c>
      <c r="O11042" s="146" t="s">
        <v>1587</v>
      </c>
      <c r="P11042" s="146" t="s">
        <v>9421</v>
      </c>
      <c r="Q11042" s="147" t="s">
        <v>10519</v>
      </c>
      <c r="R11042" s="187">
        <v>1.59</v>
      </c>
    </row>
    <row r="11043" spans="1:18" x14ac:dyDescent="0.25">
      <c r="A11043" s="135">
        <v>1096818</v>
      </c>
      <c r="B11043" s="148" t="s">
        <v>547</v>
      </c>
      <c r="C11043" s="135">
        <v>3</v>
      </c>
      <c r="D11043" s="135" t="s">
        <v>20</v>
      </c>
      <c r="E11043" s="188" t="s">
        <v>20</v>
      </c>
      <c r="F11043" s="135" t="s">
        <v>20</v>
      </c>
      <c r="G11043" s="135" t="s">
        <v>20</v>
      </c>
      <c r="H11043" s="135" t="s">
        <v>20</v>
      </c>
      <c r="I11043" s="135" t="s">
        <v>20</v>
      </c>
      <c r="J11043" s="136">
        <v>1.1399999999999999</v>
      </c>
      <c r="K11043" s="136">
        <v>0.42</v>
      </c>
      <c r="L11043" s="136">
        <v>0.19</v>
      </c>
      <c r="M11043" s="137" t="str">
        <f t="shared" si="172"/>
        <v>P</v>
      </c>
      <c r="N11043" s="174" t="s">
        <v>10681</v>
      </c>
      <c r="O11043" s="149" t="s">
        <v>1607</v>
      </c>
      <c r="P11043" s="149" t="s">
        <v>9559</v>
      </c>
      <c r="Q11043" s="150" t="s">
        <v>10519</v>
      </c>
      <c r="R11043" s="189">
        <v>2.4272727272727272</v>
      </c>
    </row>
    <row r="11044" spans="1:18" x14ac:dyDescent="0.25">
      <c r="A11044" s="132">
        <v>1096820</v>
      </c>
      <c r="B11044" s="145" t="s">
        <v>549</v>
      </c>
      <c r="C11044" s="132">
        <v>3</v>
      </c>
      <c r="D11044" s="132" t="s">
        <v>20</v>
      </c>
      <c r="E11044" s="186" t="s">
        <v>20</v>
      </c>
      <c r="F11044" s="132" t="s">
        <v>20</v>
      </c>
      <c r="G11044" s="132" t="s">
        <v>20</v>
      </c>
      <c r="H11044" s="132" t="s">
        <v>20</v>
      </c>
      <c r="I11044" s="132" t="s">
        <v>20</v>
      </c>
      <c r="J11044" s="133">
        <v>1.18</v>
      </c>
      <c r="K11044" s="133">
        <v>0.36</v>
      </c>
      <c r="L11044" s="133">
        <v>0.19</v>
      </c>
      <c r="M11044" s="134" t="str">
        <f t="shared" si="172"/>
        <v>P</v>
      </c>
      <c r="N11044" s="173" t="s">
        <v>10681</v>
      </c>
      <c r="O11044" s="146" t="s">
        <v>1607</v>
      </c>
      <c r="P11044" s="146" t="s">
        <v>9559</v>
      </c>
      <c r="Q11044" s="147" t="s">
        <v>10519</v>
      </c>
      <c r="R11044" s="187">
        <v>2.4272727272727272</v>
      </c>
    </row>
    <row r="11045" spans="1:18" x14ac:dyDescent="0.25">
      <c r="A11045" s="135">
        <v>1096821</v>
      </c>
      <c r="B11045" s="148" t="s">
        <v>559</v>
      </c>
      <c r="C11045" s="135">
        <v>3</v>
      </c>
      <c r="D11045" s="135" t="s">
        <v>20</v>
      </c>
      <c r="E11045" s="188" t="s">
        <v>20</v>
      </c>
      <c r="F11045" s="135" t="s">
        <v>20</v>
      </c>
      <c r="G11045" s="135" t="s">
        <v>20</v>
      </c>
      <c r="H11045" s="135" t="s">
        <v>20</v>
      </c>
      <c r="I11045" s="135" t="s">
        <v>20</v>
      </c>
      <c r="J11045" s="136">
        <v>1.24</v>
      </c>
      <c r="K11045" s="136">
        <v>0.39</v>
      </c>
      <c r="L11045" s="136">
        <v>0.2</v>
      </c>
      <c r="M11045" s="137" t="str">
        <f t="shared" si="172"/>
        <v>P</v>
      </c>
      <c r="N11045" s="174" t="s">
        <v>10681</v>
      </c>
      <c r="O11045" s="149" t="s">
        <v>1607</v>
      </c>
      <c r="P11045" s="149" t="s">
        <v>9559</v>
      </c>
      <c r="Q11045" s="150" t="s">
        <v>10519</v>
      </c>
      <c r="R11045" s="189">
        <v>2.209090909090909</v>
      </c>
    </row>
    <row r="11046" spans="1:18" x14ac:dyDescent="0.25">
      <c r="A11046" s="132">
        <v>1096822</v>
      </c>
      <c r="B11046" s="145" t="s">
        <v>940</v>
      </c>
      <c r="C11046" s="132">
        <v>3</v>
      </c>
      <c r="D11046" s="132" t="s">
        <v>20</v>
      </c>
      <c r="E11046" s="186" t="s">
        <v>20</v>
      </c>
      <c r="F11046" s="132" t="s">
        <v>20</v>
      </c>
      <c r="G11046" s="132" t="s">
        <v>20</v>
      </c>
      <c r="H11046" s="132" t="s">
        <v>20</v>
      </c>
      <c r="I11046" s="132" t="s">
        <v>20</v>
      </c>
      <c r="J11046" s="133">
        <v>1.3</v>
      </c>
      <c r="K11046" s="133">
        <v>0.31</v>
      </c>
      <c r="L11046" s="133">
        <v>0.21</v>
      </c>
      <c r="M11046" s="134" t="str">
        <f t="shared" si="172"/>
        <v>P</v>
      </c>
      <c r="N11046" s="173" t="s">
        <v>10681</v>
      </c>
      <c r="O11046" s="146" t="s">
        <v>1581</v>
      </c>
      <c r="P11046" s="146" t="s">
        <v>9483</v>
      </c>
      <c r="Q11046" s="147" t="s">
        <v>10519</v>
      </c>
      <c r="R11046" s="187">
        <v>1.1727272727272726</v>
      </c>
    </row>
    <row r="11047" spans="1:18" x14ac:dyDescent="0.25">
      <c r="A11047" s="135">
        <v>1096823</v>
      </c>
      <c r="B11047" s="148" t="s">
        <v>1208</v>
      </c>
      <c r="C11047" s="135">
        <v>12</v>
      </c>
      <c r="D11047" s="135">
        <v>549</v>
      </c>
      <c r="E11047" s="188" t="s">
        <v>20</v>
      </c>
      <c r="F11047" s="135" t="s">
        <v>20</v>
      </c>
      <c r="G11047" s="135" t="s">
        <v>20</v>
      </c>
      <c r="H11047" s="135" t="s">
        <v>20</v>
      </c>
      <c r="I11047" s="135" t="s">
        <v>20</v>
      </c>
      <c r="J11047" s="136">
        <v>1.63</v>
      </c>
      <c r="K11047" s="136">
        <v>1.1399999999999999</v>
      </c>
      <c r="L11047" s="136">
        <v>0.93</v>
      </c>
      <c r="M11047" s="137" t="str">
        <f t="shared" si="172"/>
        <v>P</v>
      </c>
      <c r="N11047" s="174" t="s">
        <v>10681</v>
      </c>
      <c r="O11047" s="149" t="s">
        <v>1506</v>
      </c>
      <c r="P11047" s="149" t="s">
        <v>9430</v>
      </c>
      <c r="Q11047" s="150" t="s">
        <v>10519</v>
      </c>
      <c r="R11047" s="189">
        <v>2.7600000000000002</v>
      </c>
    </row>
    <row r="11048" spans="1:18" x14ac:dyDescent="0.25">
      <c r="A11048" s="132">
        <v>1096826</v>
      </c>
      <c r="B11048" s="145" t="s">
        <v>194</v>
      </c>
      <c r="C11048" s="132">
        <v>12</v>
      </c>
      <c r="D11048" s="132" t="s">
        <v>20</v>
      </c>
      <c r="E11048" s="186" t="s">
        <v>20</v>
      </c>
      <c r="F11048" s="132" t="s">
        <v>20</v>
      </c>
      <c r="G11048" s="132" t="s">
        <v>20</v>
      </c>
      <c r="H11048" s="132" t="s">
        <v>20</v>
      </c>
      <c r="I11048" s="132" t="s">
        <v>20</v>
      </c>
      <c r="J11048" s="133">
        <v>1.63</v>
      </c>
      <c r="K11048" s="133">
        <v>1.1599999999999999</v>
      </c>
      <c r="L11048" s="133">
        <v>0.93</v>
      </c>
      <c r="M11048" s="134" t="str">
        <f t="shared" si="172"/>
        <v>P</v>
      </c>
      <c r="N11048" s="173" t="s">
        <v>10681</v>
      </c>
      <c r="O11048" s="146" t="s">
        <v>1555</v>
      </c>
      <c r="P11048" s="146" t="s">
        <v>9429</v>
      </c>
      <c r="Q11048" s="147" t="s">
        <v>10519</v>
      </c>
      <c r="R11048" s="187">
        <v>5.16</v>
      </c>
    </row>
    <row r="11049" spans="1:18" x14ac:dyDescent="0.25">
      <c r="A11049" s="135">
        <v>1096827</v>
      </c>
      <c r="B11049" s="148" t="s">
        <v>538</v>
      </c>
      <c r="C11049" s="135">
        <v>3</v>
      </c>
      <c r="D11049" s="135" t="s">
        <v>20</v>
      </c>
      <c r="E11049" s="188" t="s">
        <v>20</v>
      </c>
      <c r="F11049" s="135" t="s">
        <v>20</v>
      </c>
      <c r="G11049" s="135" t="s">
        <v>20</v>
      </c>
      <c r="H11049" s="135" t="s">
        <v>20</v>
      </c>
      <c r="I11049" s="135" t="s">
        <v>20</v>
      </c>
      <c r="J11049" s="136">
        <v>1.22</v>
      </c>
      <c r="K11049" s="136">
        <v>0.44</v>
      </c>
      <c r="L11049" s="136">
        <v>0.19</v>
      </c>
      <c r="M11049" s="137" t="str">
        <f t="shared" si="172"/>
        <v>P</v>
      </c>
      <c r="N11049" s="174" t="s">
        <v>10681</v>
      </c>
      <c r="O11049" s="149" t="s">
        <v>1607</v>
      </c>
      <c r="P11049" s="149" t="s">
        <v>9559</v>
      </c>
      <c r="Q11049" s="150" t="s">
        <v>10519</v>
      </c>
      <c r="R11049" s="189">
        <v>2.4272727272727272</v>
      </c>
    </row>
    <row r="11050" spans="1:18" x14ac:dyDescent="0.25">
      <c r="A11050" s="132">
        <v>1096828</v>
      </c>
      <c r="B11050" s="145" t="s">
        <v>570</v>
      </c>
      <c r="C11050" s="132">
        <v>3</v>
      </c>
      <c r="D11050" s="132" t="s">
        <v>20</v>
      </c>
      <c r="E11050" s="186">
        <v>70</v>
      </c>
      <c r="F11050" s="132" t="s">
        <v>20</v>
      </c>
      <c r="G11050" s="132" t="s">
        <v>20</v>
      </c>
      <c r="H11050" s="132">
        <v>560</v>
      </c>
      <c r="I11050" s="132">
        <v>1</v>
      </c>
      <c r="J11050" s="133">
        <v>1.0900000000000001</v>
      </c>
      <c r="K11050" s="133">
        <v>0.34</v>
      </c>
      <c r="L11050" s="133">
        <v>0.11</v>
      </c>
      <c r="M11050" s="134" t="str">
        <f t="shared" si="172"/>
        <v>P</v>
      </c>
      <c r="N11050" s="173" t="s">
        <v>10681</v>
      </c>
      <c r="O11050" s="146" t="s">
        <v>1607</v>
      </c>
      <c r="P11050" s="146" t="s">
        <v>9559</v>
      </c>
      <c r="Q11050" s="147" t="s">
        <v>10519</v>
      </c>
      <c r="R11050" s="187">
        <v>2.2199999999999998</v>
      </c>
    </row>
    <row r="11051" spans="1:18" x14ac:dyDescent="0.25">
      <c r="A11051" s="135">
        <v>1096829</v>
      </c>
      <c r="B11051" s="148" t="s">
        <v>4704</v>
      </c>
      <c r="C11051" s="135">
        <v>24</v>
      </c>
      <c r="D11051" s="135" t="s">
        <v>20</v>
      </c>
      <c r="E11051" s="188" t="s">
        <v>20</v>
      </c>
      <c r="F11051" s="135" t="s">
        <v>20</v>
      </c>
      <c r="G11051" s="135" t="s">
        <v>20</v>
      </c>
      <c r="H11051" s="135" t="s">
        <v>20</v>
      </c>
      <c r="I11051" s="135" t="s">
        <v>20</v>
      </c>
      <c r="J11051" s="136">
        <v>2.46</v>
      </c>
      <c r="K11051" s="136">
        <v>1.52</v>
      </c>
      <c r="L11051" s="136">
        <v>0.93</v>
      </c>
      <c r="M11051" s="137" t="str">
        <f t="shared" si="172"/>
        <v>P</v>
      </c>
      <c r="N11051" s="174" t="s">
        <v>10681</v>
      </c>
      <c r="O11051" s="149" t="s">
        <v>1506</v>
      </c>
      <c r="P11051" s="149" t="s">
        <v>10455</v>
      </c>
      <c r="Q11051" s="150" t="s">
        <v>10519</v>
      </c>
      <c r="R11051" s="189">
        <v>6.84</v>
      </c>
    </row>
    <row r="11052" spans="1:18" x14ac:dyDescent="0.25">
      <c r="A11052" s="132">
        <v>1096830</v>
      </c>
      <c r="B11052" s="145" t="s">
        <v>945</v>
      </c>
      <c r="C11052" s="132">
        <v>3</v>
      </c>
      <c r="D11052" s="132" t="s">
        <v>20</v>
      </c>
      <c r="E11052" s="186" t="s">
        <v>20</v>
      </c>
      <c r="F11052" s="132" t="s">
        <v>20</v>
      </c>
      <c r="G11052" s="132" t="s">
        <v>20</v>
      </c>
      <c r="H11052" s="132" t="s">
        <v>20</v>
      </c>
      <c r="I11052" s="132" t="s">
        <v>20</v>
      </c>
      <c r="J11052" s="133">
        <v>1.46</v>
      </c>
      <c r="K11052" s="133">
        <v>0.3</v>
      </c>
      <c r="L11052" s="133">
        <v>0.13</v>
      </c>
      <c r="M11052" s="134" t="str">
        <f t="shared" si="172"/>
        <v>P</v>
      </c>
      <c r="N11052" s="173" t="s">
        <v>10681</v>
      </c>
      <c r="O11052" s="146" t="s">
        <v>1607</v>
      </c>
      <c r="P11052" s="146" t="s">
        <v>9559</v>
      </c>
      <c r="Q11052" s="147" t="s">
        <v>10519</v>
      </c>
      <c r="R11052" s="187">
        <v>1.4727272727272727</v>
      </c>
    </row>
    <row r="11053" spans="1:18" x14ac:dyDescent="0.25">
      <c r="A11053" s="135">
        <v>1096831</v>
      </c>
      <c r="B11053" s="148" t="s">
        <v>546</v>
      </c>
      <c r="C11053" s="135">
        <v>3</v>
      </c>
      <c r="D11053" s="135" t="s">
        <v>20</v>
      </c>
      <c r="E11053" s="188" t="s">
        <v>20</v>
      </c>
      <c r="F11053" s="135" t="s">
        <v>20</v>
      </c>
      <c r="G11053" s="135" t="s">
        <v>20</v>
      </c>
      <c r="H11053" s="135" t="s">
        <v>20</v>
      </c>
      <c r="I11053" s="135" t="s">
        <v>20</v>
      </c>
      <c r="J11053" s="136">
        <v>1.0900000000000001</v>
      </c>
      <c r="K11053" s="136">
        <v>0.39</v>
      </c>
      <c r="L11053" s="136">
        <v>0.15</v>
      </c>
      <c r="M11053" s="137" t="str">
        <f t="shared" si="172"/>
        <v>P</v>
      </c>
      <c r="N11053" s="174" t="s">
        <v>10681</v>
      </c>
      <c r="O11053" s="149" t="s">
        <v>1607</v>
      </c>
      <c r="P11053" s="149" t="s">
        <v>9559</v>
      </c>
      <c r="Q11053" s="150" t="s">
        <v>10519</v>
      </c>
      <c r="R11053" s="189">
        <v>2.0999999999999996</v>
      </c>
    </row>
    <row r="11054" spans="1:18" x14ac:dyDescent="0.25">
      <c r="A11054" s="132">
        <v>1096832</v>
      </c>
      <c r="B11054" s="145" t="s">
        <v>1176</v>
      </c>
      <c r="C11054" s="132">
        <v>3</v>
      </c>
      <c r="D11054" s="132" t="s">
        <v>20</v>
      </c>
      <c r="E11054" s="186">
        <v>24</v>
      </c>
      <c r="F11054" s="132" t="s">
        <v>20</v>
      </c>
      <c r="G11054" s="132" t="s">
        <v>20</v>
      </c>
      <c r="H11054" s="132">
        <v>240</v>
      </c>
      <c r="I11054" s="132">
        <v>1</v>
      </c>
      <c r="J11054" s="133">
        <v>0.48</v>
      </c>
      <c r="K11054" s="133">
        <v>0.16</v>
      </c>
      <c r="L11054" s="133">
        <v>1.0900000000000001</v>
      </c>
      <c r="M11054" s="134" t="str">
        <f t="shared" si="172"/>
        <v>P</v>
      </c>
      <c r="N11054" s="173" t="s">
        <v>10681</v>
      </c>
      <c r="O11054" s="146" t="s">
        <v>1614</v>
      </c>
      <c r="P11054" s="146" t="s">
        <v>9511</v>
      </c>
      <c r="Q11054" s="147" t="s">
        <v>10519</v>
      </c>
      <c r="R11054" s="187">
        <v>1.8599999999999999</v>
      </c>
    </row>
    <row r="11055" spans="1:18" x14ac:dyDescent="0.25">
      <c r="A11055" s="135">
        <v>1096833</v>
      </c>
      <c r="B11055" s="148" t="s">
        <v>914</v>
      </c>
      <c r="C11055" s="135">
        <v>3</v>
      </c>
      <c r="D11055" s="135">
        <v>10400</v>
      </c>
      <c r="E11055" s="188">
        <v>208</v>
      </c>
      <c r="F11055" s="135">
        <v>12480</v>
      </c>
      <c r="G11055" s="135">
        <v>832</v>
      </c>
      <c r="H11055" s="135">
        <v>1040</v>
      </c>
      <c r="I11055" s="135">
        <v>1</v>
      </c>
      <c r="J11055" s="136">
        <v>0.47</v>
      </c>
      <c r="K11055" s="136">
        <v>1.31</v>
      </c>
      <c r="L11055" s="136">
        <v>0.18</v>
      </c>
      <c r="M11055" s="137" t="str">
        <f t="shared" si="172"/>
        <v>P</v>
      </c>
      <c r="N11055" s="174" t="s">
        <v>10681</v>
      </c>
      <c r="O11055" s="149" t="s">
        <v>1506</v>
      </c>
      <c r="P11055" s="149" t="s">
        <v>9410</v>
      </c>
      <c r="Q11055" s="150" t="s">
        <v>10519</v>
      </c>
      <c r="R11055" s="189">
        <v>3.96</v>
      </c>
    </row>
    <row r="11056" spans="1:18" x14ac:dyDescent="0.25">
      <c r="A11056" s="132">
        <v>1096834</v>
      </c>
      <c r="B11056" s="145" t="s">
        <v>6947</v>
      </c>
      <c r="C11056" s="132">
        <v>6</v>
      </c>
      <c r="D11056" s="132" t="s">
        <v>20</v>
      </c>
      <c r="E11056" s="186" t="s">
        <v>20</v>
      </c>
      <c r="F11056" s="132" t="s">
        <v>20</v>
      </c>
      <c r="G11056" s="132" t="s">
        <v>20</v>
      </c>
      <c r="H11056" s="132" t="s">
        <v>20</v>
      </c>
      <c r="I11056" s="132" t="s">
        <v>20</v>
      </c>
      <c r="J11056" s="133">
        <v>1.2</v>
      </c>
      <c r="K11056" s="133">
        <v>0.82</v>
      </c>
      <c r="L11056" s="133">
        <v>1.27</v>
      </c>
      <c r="M11056" s="134" t="str">
        <f t="shared" si="172"/>
        <v>P</v>
      </c>
      <c r="N11056" s="173" t="s">
        <v>10681</v>
      </c>
      <c r="O11056" s="146" t="s">
        <v>1562</v>
      </c>
      <c r="P11056" s="146" t="s">
        <v>9399</v>
      </c>
      <c r="Q11056" s="147" t="s">
        <v>10519</v>
      </c>
      <c r="R11056" s="187">
        <v>8.9552238805970141</v>
      </c>
    </row>
    <row r="11057" spans="1:18" x14ac:dyDescent="0.25">
      <c r="A11057" s="135">
        <v>1096835</v>
      </c>
      <c r="B11057" s="148" t="s">
        <v>910</v>
      </c>
      <c r="C11057" s="135">
        <v>3</v>
      </c>
      <c r="D11057" s="135" t="s">
        <v>20</v>
      </c>
      <c r="E11057" s="188" t="s">
        <v>20</v>
      </c>
      <c r="F11057" s="135" t="s">
        <v>20</v>
      </c>
      <c r="G11057" s="135" t="s">
        <v>20</v>
      </c>
      <c r="H11057" s="135" t="s">
        <v>20</v>
      </c>
      <c r="I11057" s="135" t="s">
        <v>20</v>
      </c>
      <c r="J11057" s="136">
        <v>1.28</v>
      </c>
      <c r="K11057" s="136">
        <v>0.55000000000000004</v>
      </c>
      <c r="L11057" s="136">
        <v>0.21</v>
      </c>
      <c r="M11057" s="137" t="str">
        <f t="shared" si="172"/>
        <v>P</v>
      </c>
      <c r="N11057" s="174" t="s">
        <v>10681</v>
      </c>
      <c r="O11057" s="149" t="s">
        <v>1614</v>
      </c>
      <c r="P11057" s="149" t="s">
        <v>9436</v>
      </c>
      <c r="Q11057" s="150" t="s">
        <v>10519</v>
      </c>
      <c r="R11057" s="189">
        <v>3.0165016501650168</v>
      </c>
    </row>
    <row r="11058" spans="1:18" x14ac:dyDescent="0.25">
      <c r="A11058" s="132">
        <v>1096836</v>
      </c>
      <c r="B11058" s="145" t="s">
        <v>541</v>
      </c>
      <c r="C11058" s="132">
        <v>3</v>
      </c>
      <c r="D11058" s="132" t="s">
        <v>20</v>
      </c>
      <c r="E11058" s="186" t="s">
        <v>20</v>
      </c>
      <c r="F11058" s="132" t="s">
        <v>20</v>
      </c>
      <c r="G11058" s="132" t="s">
        <v>20</v>
      </c>
      <c r="H11058" s="132" t="s">
        <v>20</v>
      </c>
      <c r="I11058" s="132" t="s">
        <v>20</v>
      </c>
      <c r="J11058" s="133">
        <v>1.65</v>
      </c>
      <c r="K11058" s="133">
        <v>0.48</v>
      </c>
      <c r="L11058" s="133">
        <v>0.19</v>
      </c>
      <c r="M11058" s="134" t="str">
        <f t="shared" si="172"/>
        <v>P</v>
      </c>
      <c r="N11058" s="173" t="s">
        <v>10681</v>
      </c>
      <c r="O11058" s="146" t="s">
        <v>1607</v>
      </c>
      <c r="P11058" s="146" t="s">
        <v>9559</v>
      </c>
      <c r="Q11058" s="147" t="s">
        <v>10519</v>
      </c>
      <c r="R11058" s="187">
        <v>2.209090909090909</v>
      </c>
    </row>
    <row r="11059" spans="1:18" x14ac:dyDescent="0.25">
      <c r="A11059" s="135">
        <v>1096837</v>
      </c>
      <c r="B11059" s="148" t="s">
        <v>545</v>
      </c>
      <c r="C11059" s="135">
        <v>3</v>
      </c>
      <c r="D11059" s="135" t="s">
        <v>20</v>
      </c>
      <c r="E11059" s="188" t="s">
        <v>20</v>
      </c>
      <c r="F11059" s="135" t="s">
        <v>20</v>
      </c>
      <c r="G11059" s="135" t="s">
        <v>20</v>
      </c>
      <c r="H11059" s="135" t="s">
        <v>20</v>
      </c>
      <c r="I11059" s="135" t="s">
        <v>20</v>
      </c>
      <c r="J11059" s="136">
        <v>1.32</v>
      </c>
      <c r="K11059" s="136">
        <v>0.38</v>
      </c>
      <c r="L11059" s="136">
        <v>0.21</v>
      </c>
      <c r="M11059" s="137" t="str">
        <f t="shared" si="172"/>
        <v>P</v>
      </c>
      <c r="N11059" s="174" t="s">
        <v>10681</v>
      </c>
      <c r="O11059" s="149" t="s">
        <v>1607</v>
      </c>
      <c r="P11059" s="149" t="s">
        <v>9559</v>
      </c>
      <c r="Q11059" s="150" t="s">
        <v>10519</v>
      </c>
      <c r="R11059" s="189">
        <v>2.0999999999999996</v>
      </c>
    </row>
    <row r="11060" spans="1:18" x14ac:dyDescent="0.25">
      <c r="A11060" s="132">
        <v>1096838</v>
      </c>
      <c r="B11060" s="145" t="s">
        <v>1179</v>
      </c>
      <c r="C11060" s="132">
        <v>3</v>
      </c>
      <c r="D11060" s="132">
        <v>4000</v>
      </c>
      <c r="E11060" s="186">
        <v>24</v>
      </c>
      <c r="F11060" s="132" t="s">
        <v>20</v>
      </c>
      <c r="G11060" s="132" t="s">
        <v>20</v>
      </c>
      <c r="H11060" s="132">
        <v>360</v>
      </c>
      <c r="I11060" s="132">
        <v>1</v>
      </c>
      <c r="J11060" s="133">
        <v>0.48</v>
      </c>
      <c r="K11060" s="133">
        <v>0.16</v>
      </c>
      <c r="L11060" s="133">
        <v>1.0900000000000001</v>
      </c>
      <c r="M11060" s="134" t="str">
        <f t="shared" si="172"/>
        <v>P</v>
      </c>
      <c r="N11060" s="173" t="s">
        <v>10681</v>
      </c>
      <c r="O11060" s="146" t="s">
        <v>1614</v>
      </c>
      <c r="P11060" s="146" t="s">
        <v>9511</v>
      </c>
      <c r="Q11060" s="147" t="s">
        <v>10519</v>
      </c>
      <c r="R11060" s="187">
        <v>2.13</v>
      </c>
    </row>
    <row r="11061" spans="1:18" x14ac:dyDescent="0.25">
      <c r="A11061" s="135">
        <v>1096839</v>
      </c>
      <c r="B11061" s="148" t="s">
        <v>1180</v>
      </c>
      <c r="C11061" s="135">
        <v>3</v>
      </c>
      <c r="D11061" s="135" t="s">
        <v>20</v>
      </c>
      <c r="E11061" s="188">
        <v>24</v>
      </c>
      <c r="F11061" s="135" t="s">
        <v>20</v>
      </c>
      <c r="G11061" s="135" t="s">
        <v>20</v>
      </c>
      <c r="H11061" s="135">
        <v>336</v>
      </c>
      <c r="I11061" s="135">
        <v>1</v>
      </c>
      <c r="J11061" s="136">
        <v>0.48</v>
      </c>
      <c r="K11061" s="136">
        <v>0.16</v>
      </c>
      <c r="L11061" s="136">
        <v>1.0900000000000001</v>
      </c>
      <c r="M11061" s="137" t="str">
        <f t="shared" si="172"/>
        <v>P</v>
      </c>
      <c r="N11061" s="174" t="s">
        <v>10681</v>
      </c>
      <c r="O11061" s="149" t="s">
        <v>1614</v>
      </c>
      <c r="P11061" s="149" t="s">
        <v>9511</v>
      </c>
      <c r="Q11061" s="150" t="s">
        <v>10519</v>
      </c>
      <c r="R11061" s="189">
        <v>1.83</v>
      </c>
    </row>
    <row r="11062" spans="1:18" x14ac:dyDescent="0.25">
      <c r="A11062" s="132">
        <v>1096840</v>
      </c>
      <c r="B11062" s="145" t="s">
        <v>1181</v>
      </c>
      <c r="C11062" s="132">
        <v>3</v>
      </c>
      <c r="D11062" s="132" t="s">
        <v>20</v>
      </c>
      <c r="E11062" s="186" t="s">
        <v>20</v>
      </c>
      <c r="F11062" s="132" t="s">
        <v>20</v>
      </c>
      <c r="G11062" s="132" t="s">
        <v>20</v>
      </c>
      <c r="H11062" s="132" t="s">
        <v>20</v>
      </c>
      <c r="I11062" s="132" t="s">
        <v>20</v>
      </c>
      <c r="J11062" s="133">
        <v>0.48</v>
      </c>
      <c r="K11062" s="133">
        <v>0.16</v>
      </c>
      <c r="L11062" s="133">
        <v>1.0900000000000001</v>
      </c>
      <c r="M11062" s="134" t="str">
        <f t="shared" si="172"/>
        <v>P</v>
      </c>
      <c r="N11062" s="173" t="s">
        <v>10681</v>
      </c>
      <c r="O11062" s="146" t="s">
        <v>1614</v>
      </c>
      <c r="P11062" s="146" t="s">
        <v>9511</v>
      </c>
      <c r="Q11062" s="147" t="s">
        <v>10519</v>
      </c>
      <c r="R11062" s="187">
        <v>1.7524752475247523</v>
      </c>
    </row>
    <row r="11063" spans="1:18" x14ac:dyDescent="0.25">
      <c r="A11063" s="135">
        <v>1096841</v>
      </c>
      <c r="B11063" s="148" t="s">
        <v>912</v>
      </c>
      <c r="C11063" s="135">
        <v>3</v>
      </c>
      <c r="D11063" s="135" t="s">
        <v>20</v>
      </c>
      <c r="E11063" s="188" t="s">
        <v>20</v>
      </c>
      <c r="F11063" s="135" t="s">
        <v>20</v>
      </c>
      <c r="G11063" s="135" t="s">
        <v>20</v>
      </c>
      <c r="H11063" s="135" t="s">
        <v>20</v>
      </c>
      <c r="I11063" s="135" t="s">
        <v>20</v>
      </c>
      <c r="J11063" s="136">
        <v>1.26</v>
      </c>
      <c r="K11063" s="136">
        <v>0.52</v>
      </c>
      <c r="L11063" s="136">
        <v>0.19</v>
      </c>
      <c r="M11063" s="137" t="str">
        <f t="shared" si="172"/>
        <v>P</v>
      </c>
      <c r="N11063" s="174" t="s">
        <v>10681</v>
      </c>
      <c r="O11063" s="149" t="s">
        <v>1607</v>
      </c>
      <c r="P11063" s="149" t="s">
        <v>9485</v>
      </c>
      <c r="Q11063" s="150" t="s">
        <v>10519</v>
      </c>
      <c r="R11063" s="189">
        <v>4.290909090909091</v>
      </c>
    </row>
    <row r="11064" spans="1:18" x14ac:dyDescent="0.25">
      <c r="A11064" s="132">
        <v>1096842</v>
      </c>
      <c r="B11064" s="145" t="s">
        <v>1177</v>
      </c>
      <c r="C11064" s="132">
        <v>3</v>
      </c>
      <c r="D11064" s="132" t="s">
        <v>20</v>
      </c>
      <c r="E11064" s="186" t="s">
        <v>20</v>
      </c>
      <c r="F11064" s="132" t="s">
        <v>20</v>
      </c>
      <c r="G11064" s="132" t="s">
        <v>20</v>
      </c>
      <c r="H11064" s="132" t="s">
        <v>20</v>
      </c>
      <c r="I11064" s="132" t="s">
        <v>20</v>
      </c>
      <c r="J11064" s="133">
        <v>0.48</v>
      </c>
      <c r="K11064" s="133">
        <v>0.16</v>
      </c>
      <c r="L11064" s="133">
        <v>1.0900000000000001</v>
      </c>
      <c r="M11064" s="134" t="str">
        <f t="shared" si="172"/>
        <v>P</v>
      </c>
      <c r="N11064" s="171" t="s">
        <v>10681</v>
      </c>
      <c r="O11064" s="146" t="s">
        <v>1614</v>
      </c>
      <c r="P11064" s="146" t="s">
        <v>9511</v>
      </c>
      <c r="Q11064" s="147" t="s">
        <v>10519</v>
      </c>
      <c r="R11064" s="187">
        <v>1.7524752475247523</v>
      </c>
    </row>
    <row r="11065" spans="1:18" x14ac:dyDescent="0.25">
      <c r="A11065" s="135">
        <v>1096843</v>
      </c>
      <c r="B11065" s="148" t="s">
        <v>1178</v>
      </c>
      <c r="C11065" s="135">
        <v>3</v>
      </c>
      <c r="D11065" s="135" t="s">
        <v>20</v>
      </c>
      <c r="E11065" s="188" t="s">
        <v>20</v>
      </c>
      <c r="F11065" s="135" t="s">
        <v>20</v>
      </c>
      <c r="G11065" s="135" t="s">
        <v>20</v>
      </c>
      <c r="H11065" s="135" t="s">
        <v>20</v>
      </c>
      <c r="I11065" s="135" t="s">
        <v>20</v>
      </c>
      <c r="J11065" s="136">
        <v>0.48</v>
      </c>
      <c r="K11065" s="136">
        <v>0.16</v>
      </c>
      <c r="L11065" s="136">
        <v>1.0900000000000001</v>
      </c>
      <c r="M11065" s="137" t="str">
        <f t="shared" si="172"/>
        <v>P</v>
      </c>
      <c r="N11065" s="174" t="s">
        <v>10681</v>
      </c>
      <c r="O11065" s="149" t="s">
        <v>1614</v>
      </c>
      <c r="P11065" s="149" t="s">
        <v>9511</v>
      </c>
      <c r="Q11065" s="150" t="s">
        <v>10519</v>
      </c>
      <c r="R11065" s="189">
        <v>1.8599999999999999</v>
      </c>
    </row>
    <row r="11066" spans="1:18" x14ac:dyDescent="0.25">
      <c r="A11066" s="132">
        <v>1096844</v>
      </c>
      <c r="B11066" s="145" t="s">
        <v>907</v>
      </c>
      <c r="C11066" s="132">
        <v>3</v>
      </c>
      <c r="D11066" s="132" t="s">
        <v>20</v>
      </c>
      <c r="E11066" s="186" t="s">
        <v>20</v>
      </c>
      <c r="F11066" s="132" t="s">
        <v>20</v>
      </c>
      <c r="G11066" s="132" t="s">
        <v>20</v>
      </c>
      <c r="H11066" s="132" t="s">
        <v>20</v>
      </c>
      <c r="I11066" s="132" t="s">
        <v>20</v>
      </c>
      <c r="J11066" s="133">
        <v>1.29</v>
      </c>
      <c r="K11066" s="133">
        <v>0.55000000000000004</v>
      </c>
      <c r="L11066" s="133">
        <v>0.21</v>
      </c>
      <c r="M11066" s="134" t="str">
        <f t="shared" si="172"/>
        <v>P</v>
      </c>
      <c r="N11066" s="173" t="s">
        <v>10681</v>
      </c>
      <c r="O11066" s="146" t="s">
        <v>1614</v>
      </c>
      <c r="P11066" s="146" t="s">
        <v>9436</v>
      </c>
      <c r="Q11066" s="147" t="s">
        <v>10519</v>
      </c>
      <c r="R11066" s="187">
        <v>3.0165016501650168</v>
      </c>
    </row>
    <row r="11067" spans="1:18" x14ac:dyDescent="0.25">
      <c r="A11067" s="135">
        <v>1096845</v>
      </c>
      <c r="B11067" s="148" t="s">
        <v>91</v>
      </c>
      <c r="C11067" s="135">
        <v>3</v>
      </c>
      <c r="D11067" s="135">
        <v>648</v>
      </c>
      <c r="E11067" s="188" t="s">
        <v>20</v>
      </c>
      <c r="F11067" s="135" t="s">
        <v>20</v>
      </c>
      <c r="G11067" s="135" t="s">
        <v>20</v>
      </c>
      <c r="H11067" s="135" t="s">
        <v>20</v>
      </c>
      <c r="I11067" s="135" t="s">
        <v>20</v>
      </c>
      <c r="J11067" s="136">
        <v>3.79</v>
      </c>
      <c r="K11067" s="136">
        <v>1.62</v>
      </c>
      <c r="L11067" s="136">
        <v>0.45</v>
      </c>
      <c r="M11067" s="137" t="str">
        <f t="shared" si="172"/>
        <v>P</v>
      </c>
      <c r="N11067" s="174" t="s">
        <v>10682</v>
      </c>
      <c r="O11067" s="149" t="s">
        <v>1500</v>
      </c>
      <c r="P11067" s="149" t="s">
        <v>9418</v>
      </c>
      <c r="Q11067" s="150" t="s">
        <v>10519</v>
      </c>
      <c r="R11067" s="189">
        <v>5.58</v>
      </c>
    </row>
    <row r="11068" spans="1:18" x14ac:dyDescent="0.25">
      <c r="A11068" s="132">
        <v>1096846</v>
      </c>
      <c r="B11068" s="145" t="s">
        <v>1142</v>
      </c>
      <c r="C11068" s="132">
        <v>6</v>
      </c>
      <c r="D11068" s="132" t="s">
        <v>20</v>
      </c>
      <c r="E11068" s="186" t="s">
        <v>20</v>
      </c>
      <c r="F11068" s="132" t="s">
        <v>20</v>
      </c>
      <c r="G11068" s="132" t="s">
        <v>20</v>
      </c>
      <c r="H11068" s="132" t="s">
        <v>20</v>
      </c>
      <c r="I11068" s="132" t="s">
        <v>20</v>
      </c>
      <c r="J11068" s="133">
        <v>1.8</v>
      </c>
      <c r="K11068" s="133">
        <v>1.2</v>
      </c>
      <c r="L11068" s="133">
        <v>0.37</v>
      </c>
      <c r="M11068" s="134" t="str">
        <f t="shared" si="172"/>
        <v>P</v>
      </c>
      <c r="N11068" s="173" t="s">
        <v>10681</v>
      </c>
      <c r="O11068" s="146" t="s">
        <v>1506</v>
      </c>
      <c r="P11068" s="146" t="s">
        <v>9398</v>
      </c>
      <c r="Q11068" s="147" t="s">
        <v>10519</v>
      </c>
      <c r="R11068" s="187">
        <v>3.95</v>
      </c>
    </row>
    <row r="11069" spans="1:18" x14ac:dyDescent="0.25">
      <c r="A11069" s="135">
        <v>1096847</v>
      </c>
      <c r="B11069" s="148" t="s">
        <v>10420</v>
      </c>
      <c r="C11069" s="135">
        <v>30</v>
      </c>
      <c r="D11069" s="135" t="s">
        <v>20</v>
      </c>
      <c r="E11069" s="188" t="s">
        <v>20</v>
      </c>
      <c r="F11069" s="135" t="s">
        <v>20</v>
      </c>
      <c r="G11069" s="135" t="s">
        <v>20</v>
      </c>
      <c r="H11069" s="135" t="s">
        <v>20</v>
      </c>
      <c r="I11069" s="135" t="s">
        <v>20</v>
      </c>
      <c r="J11069" s="136">
        <v>1.89</v>
      </c>
      <c r="K11069" s="136">
        <v>1.01</v>
      </c>
      <c r="L11069" s="136">
        <v>0.37</v>
      </c>
      <c r="M11069" s="137" t="str">
        <f t="shared" si="172"/>
        <v>P</v>
      </c>
      <c r="N11069" s="174" t="s">
        <v>10681</v>
      </c>
      <c r="O11069" s="149" t="s">
        <v>1578</v>
      </c>
      <c r="P11069" s="149" t="s">
        <v>9412</v>
      </c>
      <c r="Q11069" s="150" t="s">
        <v>10519</v>
      </c>
      <c r="R11069" s="189">
        <v>5.6</v>
      </c>
    </row>
    <row r="11070" spans="1:18" x14ac:dyDescent="0.25">
      <c r="A11070" s="132">
        <v>1096848</v>
      </c>
      <c r="B11070" s="145" t="s">
        <v>5427</v>
      </c>
      <c r="C11070" s="132">
        <v>30</v>
      </c>
      <c r="D11070" s="132" t="s">
        <v>20</v>
      </c>
      <c r="E11070" s="186" t="s">
        <v>20</v>
      </c>
      <c r="F11070" s="132" t="s">
        <v>20</v>
      </c>
      <c r="G11070" s="132" t="s">
        <v>20</v>
      </c>
      <c r="H11070" s="132" t="s">
        <v>20</v>
      </c>
      <c r="I11070" s="132" t="s">
        <v>20</v>
      </c>
      <c r="J11070" s="133">
        <v>2.27</v>
      </c>
      <c r="K11070" s="133">
        <v>1.1499999999999999</v>
      </c>
      <c r="L11070" s="133">
        <v>0.47</v>
      </c>
      <c r="M11070" s="134" t="str">
        <f t="shared" si="172"/>
        <v>P</v>
      </c>
      <c r="N11070" s="173" t="s">
        <v>10681</v>
      </c>
      <c r="O11070" s="146" t="s">
        <v>1578</v>
      </c>
      <c r="P11070" s="146" t="s">
        <v>9412</v>
      </c>
      <c r="Q11070" s="147" t="s">
        <v>10519</v>
      </c>
      <c r="R11070" s="187">
        <v>4.754545454545454</v>
      </c>
    </row>
    <row r="11071" spans="1:18" x14ac:dyDescent="0.25">
      <c r="A11071" s="135">
        <v>1096849</v>
      </c>
      <c r="B11071" s="148" t="s">
        <v>10421</v>
      </c>
      <c r="C11071" s="135">
        <v>30</v>
      </c>
      <c r="D11071" s="135" t="s">
        <v>20</v>
      </c>
      <c r="E11071" s="188" t="s">
        <v>20</v>
      </c>
      <c r="F11071" s="135" t="s">
        <v>20</v>
      </c>
      <c r="G11071" s="135" t="s">
        <v>20</v>
      </c>
      <c r="H11071" s="135" t="s">
        <v>20</v>
      </c>
      <c r="I11071" s="135" t="s">
        <v>20</v>
      </c>
      <c r="J11071" s="136">
        <v>1.64</v>
      </c>
      <c r="K11071" s="136">
        <v>1.1599999999999999</v>
      </c>
      <c r="L11071" s="136">
        <v>0.54</v>
      </c>
      <c r="M11071" s="137" t="str">
        <f t="shared" si="172"/>
        <v>P</v>
      </c>
      <c r="N11071" s="174" t="s">
        <v>10681</v>
      </c>
      <c r="O11071" s="149" t="s">
        <v>1578</v>
      </c>
      <c r="P11071" s="149" t="s">
        <v>9412</v>
      </c>
      <c r="Q11071" s="150" t="s">
        <v>10519</v>
      </c>
      <c r="R11071" s="189">
        <v>3.0363636363636362</v>
      </c>
    </row>
    <row r="11072" spans="1:18" x14ac:dyDescent="0.25">
      <c r="A11072" s="132">
        <v>1096852</v>
      </c>
      <c r="B11072" s="145" t="s">
        <v>9772</v>
      </c>
      <c r="C11072" s="132">
        <v>3</v>
      </c>
      <c r="D11072" s="132" t="s">
        <v>20</v>
      </c>
      <c r="E11072" s="186" t="s">
        <v>20</v>
      </c>
      <c r="F11072" s="132" t="s">
        <v>20</v>
      </c>
      <c r="G11072" s="132" t="s">
        <v>20</v>
      </c>
      <c r="H11072" s="132" t="s">
        <v>20</v>
      </c>
      <c r="I11072" s="132" t="s">
        <v>20</v>
      </c>
      <c r="J11072" s="133">
        <v>0.52</v>
      </c>
      <c r="K11072" s="133">
        <v>0.17</v>
      </c>
      <c r="L11072" s="133">
        <v>1.27</v>
      </c>
      <c r="M11072" s="134" t="str">
        <f t="shared" si="172"/>
        <v>P</v>
      </c>
      <c r="N11072" s="173" t="s">
        <v>10681</v>
      </c>
      <c r="O11072" s="146" t="s">
        <v>1562</v>
      </c>
      <c r="P11072" s="146" t="s">
        <v>9416</v>
      </c>
      <c r="Q11072" s="147" t="s">
        <v>10519</v>
      </c>
      <c r="R11072" s="187">
        <v>6.1567164179104479</v>
      </c>
    </row>
    <row r="11073" spans="1:18" x14ac:dyDescent="0.25">
      <c r="A11073" s="135">
        <v>1096858</v>
      </c>
      <c r="B11073" s="148" t="s">
        <v>3489</v>
      </c>
      <c r="C11073" s="135">
        <v>3</v>
      </c>
      <c r="D11073" s="135">
        <v>1530</v>
      </c>
      <c r="E11073" s="188">
        <v>30</v>
      </c>
      <c r="F11073" s="135">
        <v>3420</v>
      </c>
      <c r="G11073" s="135">
        <v>270</v>
      </c>
      <c r="H11073" s="135">
        <v>300</v>
      </c>
      <c r="I11073" s="135">
        <v>1</v>
      </c>
      <c r="J11073" s="136">
        <v>1.02</v>
      </c>
      <c r="K11073" s="136">
        <v>0.39</v>
      </c>
      <c r="L11073" s="136">
        <v>1.1399999999999999</v>
      </c>
      <c r="M11073" s="137" t="str">
        <f t="shared" si="172"/>
        <v>P</v>
      </c>
      <c r="N11073" s="174" t="s">
        <v>10681</v>
      </c>
      <c r="O11073" s="149" t="s">
        <v>1506</v>
      </c>
      <c r="P11073" s="149" t="s">
        <v>10455</v>
      </c>
      <c r="Q11073" s="150" t="s">
        <v>10519</v>
      </c>
      <c r="R11073" s="189">
        <v>6.39</v>
      </c>
    </row>
    <row r="11074" spans="1:18" x14ac:dyDescent="0.25">
      <c r="A11074" s="132">
        <v>1096859</v>
      </c>
      <c r="B11074" s="145" t="s">
        <v>3490</v>
      </c>
      <c r="C11074" s="132">
        <v>3</v>
      </c>
      <c r="D11074" s="132">
        <v>1530</v>
      </c>
      <c r="E11074" s="186">
        <v>30</v>
      </c>
      <c r="F11074" s="132">
        <v>3420</v>
      </c>
      <c r="G11074" s="132">
        <v>270</v>
      </c>
      <c r="H11074" s="132">
        <v>300</v>
      </c>
      <c r="I11074" s="132">
        <v>1</v>
      </c>
      <c r="J11074" s="133">
        <v>1.02</v>
      </c>
      <c r="K11074" s="133">
        <v>0.36</v>
      </c>
      <c r="L11074" s="133">
        <v>1.1200000000000001</v>
      </c>
      <c r="M11074" s="134" t="str">
        <f t="shared" ref="M11074:M11137" si="173">HYPERLINK(CONCATENATE("T:\Distribution Centre\RDC Department Shared\Cubiscan photos","\",A11074,"-pac.jpg"),"P")</f>
        <v>P</v>
      </c>
      <c r="N11074" s="173" t="s">
        <v>10681</v>
      </c>
      <c r="O11074" s="146" t="s">
        <v>1506</v>
      </c>
      <c r="P11074" s="146" t="s">
        <v>10455</v>
      </c>
      <c r="Q11074" s="147" t="s">
        <v>10519</v>
      </c>
      <c r="R11074" s="187">
        <v>6.0299999999999994</v>
      </c>
    </row>
    <row r="11075" spans="1:18" x14ac:dyDescent="0.25">
      <c r="A11075" s="135">
        <v>1096860</v>
      </c>
      <c r="B11075" s="148" t="s">
        <v>3491</v>
      </c>
      <c r="C11075" s="135">
        <v>3</v>
      </c>
      <c r="D11075" s="135">
        <v>1530</v>
      </c>
      <c r="E11075" s="188">
        <v>30</v>
      </c>
      <c r="F11075" s="135">
        <v>3420</v>
      </c>
      <c r="G11075" s="135">
        <v>270</v>
      </c>
      <c r="H11075" s="135">
        <v>300</v>
      </c>
      <c r="I11075" s="135">
        <v>1</v>
      </c>
      <c r="J11075" s="136">
        <v>1.01</v>
      </c>
      <c r="K11075" s="136">
        <v>0.38</v>
      </c>
      <c r="L11075" s="136">
        <v>1.1100000000000001</v>
      </c>
      <c r="M11075" s="137" t="str">
        <f t="shared" si="173"/>
        <v>P</v>
      </c>
      <c r="N11075" s="174" t="s">
        <v>10681</v>
      </c>
      <c r="O11075" s="149" t="s">
        <v>1506</v>
      </c>
      <c r="P11075" s="149" t="s">
        <v>10455</v>
      </c>
      <c r="Q11075" s="150" t="s">
        <v>10519</v>
      </c>
      <c r="R11075" s="189">
        <v>6.0299999999999994</v>
      </c>
    </row>
    <row r="11076" spans="1:18" x14ac:dyDescent="0.25">
      <c r="A11076" s="132">
        <v>1096861</v>
      </c>
      <c r="B11076" s="145" t="s">
        <v>9882</v>
      </c>
      <c r="C11076" s="132">
        <v>3</v>
      </c>
      <c r="D11076" s="132">
        <v>1530</v>
      </c>
      <c r="E11076" s="186">
        <v>30</v>
      </c>
      <c r="F11076" s="132">
        <v>3420</v>
      </c>
      <c r="G11076" s="132">
        <v>270</v>
      </c>
      <c r="H11076" s="132">
        <v>300</v>
      </c>
      <c r="I11076" s="132">
        <v>1</v>
      </c>
      <c r="J11076" s="133">
        <v>1.02</v>
      </c>
      <c r="K11076" s="133">
        <v>1.0900000000000001</v>
      </c>
      <c r="L11076" s="133">
        <v>0.38</v>
      </c>
      <c r="M11076" s="134" t="str">
        <f t="shared" si="173"/>
        <v>P</v>
      </c>
      <c r="N11076" s="173" t="s">
        <v>10681</v>
      </c>
      <c r="O11076" s="146" t="s">
        <v>1506</v>
      </c>
      <c r="P11076" s="146" t="s">
        <v>10455</v>
      </c>
      <c r="Q11076" s="147" t="s">
        <v>10519</v>
      </c>
      <c r="R11076" s="187">
        <v>6.0299999999999994</v>
      </c>
    </row>
    <row r="11077" spans="1:18" x14ac:dyDescent="0.25">
      <c r="A11077" s="135">
        <v>1096862</v>
      </c>
      <c r="B11077" s="148" t="s">
        <v>3492</v>
      </c>
      <c r="C11077" s="135">
        <v>3</v>
      </c>
      <c r="D11077" s="135">
        <v>1530</v>
      </c>
      <c r="E11077" s="188">
        <v>30</v>
      </c>
      <c r="F11077" s="135">
        <v>3420</v>
      </c>
      <c r="G11077" s="135">
        <v>270</v>
      </c>
      <c r="H11077" s="135">
        <v>300</v>
      </c>
      <c r="I11077" s="135">
        <v>1</v>
      </c>
      <c r="J11077" s="136">
        <v>1.01</v>
      </c>
      <c r="K11077" s="136">
        <v>0.37</v>
      </c>
      <c r="L11077" s="136">
        <v>1.1100000000000001</v>
      </c>
      <c r="M11077" s="137" t="str">
        <f t="shared" si="173"/>
        <v>P</v>
      </c>
      <c r="N11077" s="174" t="s">
        <v>10681</v>
      </c>
      <c r="O11077" s="149" t="s">
        <v>1506</v>
      </c>
      <c r="P11077" s="149" t="s">
        <v>10455</v>
      </c>
      <c r="Q11077" s="150" t="s">
        <v>10519</v>
      </c>
      <c r="R11077" s="189">
        <v>6</v>
      </c>
    </row>
    <row r="11078" spans="1:18" x14ac:dyDescent="0.25">
      <c r="A11078" s="132">
        <v>1096863</v>
      </c>
      <c r="B11078" s="145" t="s">
        <v>3493</v>
      </c>
      <c r="C11078" s="132">
        <v>3</v>
      </c>
      <c r="D11078" s="132">
        <v>1530</v>
      </c>
      <c r="E11078" s="186">
        <v>30</v>
      </c>
      <c r="F11078" s="132">
        <v>3420</v>
      </c>
      <c r="G11078" s="132">
        <v>270</v>
      </c>
      <c r="H11078" s="132">
        <v>300</v>
      </c>
      <c r="I11078" s="132">
        <v>1</v>
      </c>
      <c r="J11078" s="133">
        <v>1.01</v>
      </c>
      <c r="K11078" s="133">
        <v>0.36</v>
      </c>
      <c r="L11078" s="133">
        <v>1.1100000000000001</v>
      </c>
      <c r="M11078" s="134" t="str">
        <f t="shared" si="173"/>
        <v>P</v>
      </c>
      <c r="N11078" s="173" t="s">
        <v>10681</v>
      </c>
      <c r="O11078" s="146" t="s">
        <v>1506</v>
      </c>
      <c r="P11078" s="146" t="s">
        <v>10455</v>
      </c>
      <c r="Q11078" s="147" t="s">
        <v>10519</v>
      </c>
      <c r="R11078" s="187">
        <v>6.0299999999999994</v>
      </c>
    </row>
    <row r="11079" spans="1:18" x14ac:dyDescent="0.25">
      <c r="A11079" s="135">
        <v>1096864</v>
      </c>
      <c r="B11079" s="148" t="s">
        <v>3494</v>
      </c>
      <c r="C11079" s="135">
        <v>3</v>
      </c>
      <c r="D11079" s="135">
        <v>1530</v>
      </c>
      <c r="E11079" s="188">
        <v>30</v>
      </c>
      <c r="F11079" s="135">
        <v>3420</v>
      </c>
      <c r="G11079" s="135">
        <v>270</v>
      </c>
      <c r="H11079" s="135">
        <v>300</v>
      </c>
      <c r="I11079" s="135">
        <v>1</v>
      </c>
      <c r="J11079" s="136">
        <v>1.01</v>
      </c>
      <c r="K11079" s="136">
        <v>0.37</v>
      </c>
      <c r="L11079" s="136">
        <v>1.1100000000000001</v>
      </c>
      <c r="M11079" s="137" t="str">
        <f t="shared" si="173"/>
        <v>P</v>
      </c>
      <c r="N11079" s="174" t="s">
        <v>10681</v>
      </c>
      <c r="O11079" s="149" t="s">
        <v>1506</v>
      </c>
      <c r="P11079" s="149" t="s">
        <v>10455</v>
      </c>
      <c r="Q11079" s="150" t="s">
        <v>10519</v>
      </c>
      <c r="R11079" s="189">
        <v>6.0299999999999994</v>
      </c>
    </row>
    <row r="11080" spans="1:18" x14ac:dyDescent="0.25">
      <c r="A11080" s="132">
        <v>1096865</v>
      </c>
      <c r="B11080" s="145" t="s">
        <v>3495</v>
      </c>
      <c r="C11080" s="132">
        <v>3</v>
      </c>
      <c r="D11080" s="132">
        <v>1530</v>
      </c>
      <c r="E11080" s="186">
        <v>30</v>
      </c>
      <c r="F11080" s="132">
        <v>3420</v>
      </c>
      <c r="G11080" s="132">
        <v>270</v>
      </c>
      <c r="H11080" s="132">
        <v>300</v>
      </c>
      <c r="I11080" s="132">
        <v>1</v>
      </c>
      <c r="J11080" s="133">
        <v>1</v>
      </c>
      <c r="K11080" s="133">
        <v>0.37</v>
      </c>
      <c r="L11080" s="133">
        <v>1.1200000000000001</v>
      </c>
      <c r="M11080" s="134" t="str">
        <f t="shared" si="173"/>
        <v>P</v>
      </c>
      <c r="N11080" s="173" t="s">
        <v>10681</v>
      </c>
      <c r="O11080" s="146" t="s">
        <v>1506</v>
      </c>
      <c r="P11080" s="146" t="s">
        <v>10455</v>
      </c>
      <c r="Q11080" s="147" t="s">
        <v>10519</v>
      </c>
      <c r="R11080" s="187">
        <v>6.09</v>
      </c>
    </row>
    <row r="11081" spans="1:18" x14ac:dyDescent="0.25">
      <c r="A11081" s="135">
        <v>1096866</v>
      </c>
      <c r="B11081" s="148" t="s">
        <v>3496</v>
      </c>
      <c r="C11081" s="135">
        <v>3</v>
      </c>
      <c r="D11081" s="135">
        <v>1530</v>
      </c>
      <c r="E11081" s="188">
        <v>30</v>
      </c>
      <c r="F11081" s="135">
        <v>3420</v>
      </c>
      <c r="G11081" s="135">
        <v>270</v>
      </c>
      <c r="H11081" s="135">
        <v>300</v>
      </c>
      <c r="I11081" s="135">
        <v>1</v>
      </c>
      <c r="J11081" s="136">
        <v>1.01</v>
      </c>
      <c r="K11081" s="136">
        <v>0.37</v>
      </c>
      <c r="L11081" s="136">
        <v>1.1200000000000001</v>
      </c>
      <c r="M11081" s="137" t="str">
        <f t="shared" si="173"/>
        <v>P</v>
      </c>
      <c r="N11081" s="174" t="s">
        <v>10681</v>
      </c>
      <c r="O11081" s="149" t="s">
        <v>1506</v>
      </c>
      <c r="P11081" s="149" t="s">
        <v>10455</v>
      </c>
      <c r="Q11081" s="150" t="s">
        <v>10519</v>
      </c>
      <c r="R11081" s="189">
        <v>6.0299999999999994</v>
      </c>
    </row>
    <row r="11082" spans="1:18" x14ac:dyDescent="0.25">
      <c r="A11082" s="132">
        <v>1096867</v>
      </c>
      <c r="B11082" s="145" t="s">
        <v>3497</v>
      </c>
      <c r="C11082" s="132">
        <v>3</v>
      </c>
      <c r="D11082" s="132">
        <v>1530</v>
      </c>
      <c r="E11082" s="186">
        <v>30</v>
      </c>
      <c r="F11082" s="132">
        <v>3420</v>
      </c>
      <c r="G11082" s="132">
        <v>270</v>
      </c>
      <c r="H11082" s="132">
        <v>300</v>
      </c>
      <c r="I11082" s="132">
        <v>1</v>
      </c>
      <c r="J11082" s="133">
        <v>1</v>
      </c>
      <c r="K11082" s="133">
        <v>0.38</v>
      </c>
      <c r="L11082" s="133">
        <v>1.1200000000000001</v>
      </c>
      <c r="M11082" s="134" t="str">
        <f t="shared" si="173"/>
        <v>P</v>
      </c>
      <c r="N11082" s="173" t="s">
        <v>10681</v>
      </c>
      <c r="O11082" s="146" t="s">
        <v>1506</v>
      </c>
      <c r="P11082" s="146" t="s">
        <v>10455</v>
      </c>
      <c r="Q11082" s="147" t="s">
        <v>10519</v>
      </c>
      <c r="R11082" s="187">
        <v>6.0299999999999994</v>
      </c>
    </row>
    <row r="11083" spans="1:18" x14ac:dyDescent="0.25">
      <c r="A11083" s="135">
        <v>1096868</v>
      </c>
      <c r="B11083" s="148" t="s">
        <v>3498</v>
      </c>
      <c r="C11083" s="135">
        <v>3</v>
      </c>
      <c r="D11083" s="135">
        <v>1530</v>
      </c>
      <c r="E11083" s="188">
        <v>30</v>
      </c>
      <c r="F11083" s="135">
        <v>3420</v>
      </c>
      <c r="G11083" s="135">
        <v>270</v>
      </c>
      <c r="H11083" s="135">
        <v>300</v>
      </c>
      <c r="I11083" s="135">
        <v>1</v>
      </c>
      <c r="J11083" s="136">
        <v>1.01</v>
      </c>
      <c r="K11083" s="136">
        <v>0.37</v>
      </c>
      <c r="L11083" s="136">
        <v>1.1100000000000001</v>
      </c>
      <c r="M11083" s="137" t="str">
        <f t="shared" si="173"/>
        <v>P</v>
      </c>
      <c r="N11083" s="174" t="s">
        <v>10681</v>
      </c>
      <c r="O11083" s="149" t="s">
        <v>1506</v>
      </c>
      <c r="P11083" s="149" t="s">
        <v>10455</v>
      </c>
      <c r="Q11083" s="150" t="s">
        <v>10519</v>
      </c>
      <c r="R11083" s="189">
        <v>6.39</v>
      </c>
    </row>
    <row r="11084" spans="1:18" x14ac:dyDescent="0.25">
      <c r="A11084" s="132">
        <v>1096869</v>
      </c>
      <c r="B11084" s="145" t="s">
        <v>3499</v>
      </c>
      <c r="C11084" s="132">
        <v>3</v>
      </c>
      <c r="D11084" s="132">
        <v>1530</v>
      </c>
      <c r="E11084" s="186">
        <v>30</v>
      </c>
      <c r="F11084" s="132">
        <v>3420</v>
      </c>
      <c r="G11084" s="132">
        <v>270</v>
      </c>
      <c r="H11084" s="132">
        <v>300</v>
      </c>
      <c r="I11084" s="132">
        <v>1</v>
      </c>
      <c r="J11084" s="133">
        <v>1.01</v>
      </c>
      <c r="K11084" s="133">
        <v>0.36</v>
      </c>
      <c r="L11084" s="133">
        <v>1.1100000000000001</v>
      </c>
      <c r="M11084" s="134" t="str">
        <f t="shared" si="173"/>
        <v>P</v>
      </c>
      <c r="N11084" s="173" t="s">
        <v>10681</v>
      </c>
      <c r="O11084" s="146" t="s">
        <v>1506</v>
      </c>
      <c r="P11084" s="146" t="s">
        <v>10455</v>
      </c>
      <c r="Q11084" s="147" t="s">
        <v>10519</v>
      </c>
      <c r="R11084" s="187">
        <v>6.42</v>
      </c>
    </row>
    <row r="11085" spans="1:18" x14ac:dyDescent="0.25">
      <c r="A11085" s="135">
        <v>1096870</v>
      </c>
      <c r="B11085" s="148" t="s">
        <v>3500</v>
      </c>
      <c r="C11085" s="135">
        <v>3</v>
      </c>
      <c r="D11085" s="135">
        <v>1530</v>
      </c>
      <c r="E11085" s="188">
        <v>30</v>
      </c>
      <c r="F11085" s="135">
        <v>3420</v>
      </c>
      <c r="G11085" s="135">
        <v>270</v>
      </c>
      <c r="H11085" s="135">
        <v>300</v>
      </c>
      <c r="I11085" s="135">
        <v>1</v>
      </c>
      <c r="J11085" s="136">
        <v>1.02</v>
      </c>
      <c r="K11085" s="136">
        <v>0.36</v>
      </c>
      <c r="L11085" s="136">
        <v>1.08</v>
      </c>
      <c r="M11085" s="137" t="str">
        <f t="shared" si="173"/>
        <v>P</v>
      </c>
      <c r="N11085" s="174" t="s">
        <v>10681</v>
      </c>
      <c r="O11085" s="149" t="s">
        <v>1506</v>
      </c>
      <c r="P11085" s="149" t="s">
        <v>10455</v>
      </c>
      <c r="Q11085" s="150" t="s">
        <v>10519</v>
      </c>
      <c r="R11085" s="189">
        <v>6.42</v>
      </c>
    </row>
    <row r="11086" spans="1:18" x14ac:dyDescent="0.25">
      <c r="A11086" s="132">
        <v>1096871</v>
      </c>
      <c r="B11086" s="145" t="s">
        <v>9883</v>
      </c>
      <c r="C11086" s="132">
        <v>3</v>
      </c>
      <c r="D11086" s="132">
        <v>1530</v>
      </c>
      <c r="E11086" s="186">
        <v>30</v>
      </c>
      <c r="F11086" s="132">
        <v>3420</v>
      </c>
      <c r="G11086" s="132">
        <v>270</v>
      </c>
      <c r="H11086" s="132">
        <v>300</v>
      </c>
      <c r="I11086" s="132">
        <v>1</v>
      </c>
      <c r="J11086" s="133">
        <v>1.01</v>
      </c>
      <c r="K11086" s="133">
        <v>0.37</v>
      </c>
      <c r="L11086" s="133">
        <v>1.1100000000000001</v>
      </c>
      <c r="M11086" s="134" t="str">
        <f t="shared" si="173"/>
        <v>P</v>
      </c>
      <c r="N11086" s="173" t="s">
        <v>10681</v>
      </c>
      <c r="O11086" s="146" t="s">
        <v>1506</v>
      </c>
      <c r="P11086" s="146" t="s">
        <v>10455</v>
      </c>
      <c r="Q11086" s="147" t="s">
        <v>10519</v>
      </c>
      <c r="R11086" s="187">
        <v>6.5</v>
      </c>
    </row>
    <row r="11087" spans="1:18" x14ac:dyDescent="0.25">
      <c r="A11087" s="135">
        <v>1096872</v>
      </c>
      <c r="B11087" s="148" t="s">
        <v>3501</v>
      </c>
      <c r="C11087" s="135">
        <v>3</v>
      </c>
      <c r="D11087" s="135">
        <v>1530</v>
      </c>
      <c r="E11087" s="188">
        <v>30</v>
      </c>
      <c r="F11087" s="135">
        <v>3420</v>
      </c>
      <c r="G11087" s="135">
        <v>270</v>
      </c>
      <c r="H11087" s="135">
        <v>300</v>
      </c>
      <c r="I11087" s="135">
        <v>1</v>
      </c>
      <c r="J11087" s="136">
        <v>1.02</v>
      </c>
      <c r="K11087" s="136">
        <v>0.36</v>
      </c>
      <c r="L11087" s="136">
        <v>1.1100000000000001</v>
      </c>
      <c r="M11087" s="137" t="str">
        <f t="shared" si="173"/>
        <v>P</v>
      </c>
      <c r="N11087" s="174" t="s">
        <v>10681</v>
      </c>
      <c r="O11087" s="149" t="s">
        <v>1506</v>
      </c>
      <c r="P11087" s="149" t="s">
        <v>10455</v>
      </c>
      <c r="Q11087" s="150" t="s">
        <v>10519</v>
      </c>
      <c r="R11087" s="189">
        <v>6.4499999999999993</v>
      </c>
    </row>
    <row r="11088" spans="1:18" x14ac:dyDescent="0.25">
      <c r="A11088" s="132">
        <v>1096873</v>
      </c>
      <c r="B11088" s="145" t="s">
        <v>3502</v>
      </c>
      <c r="C11088" s="132">
        <v>3</v>
      </c>
      <c r="D11088" s="132">
        <v>1530</v>
      </c>
      <c r="E11088" s="186">
        <v>30</v>
      </c>
      <c r="F11088" s="132">
        <v>3420</v>
      </c>
      <c r="G11088" s="132">
        <v>270</v>
      </c>
      <c r="H11088" s="132">
        <v>300</v>
      </c>
      <c r="I11088" s="132">
        <v>1</v>
      </c>
      <c r="J11088" s="133">
        <v>1.02</v>
      </c>
      <c r="K11088" s="133">
        <v>0.35</v>
      </c>
      <c r="L11088" s="133">
        <v>1.08</v>
      </c>
      <c r="M11088" s="134" t="str">
        <f t="shared" si="173"/>
        <v>P</v>
      </c>
      <c r="N11088" s="173" t="s">
        <v>10681</v>
      </c>
      <c r="O11088" s="146" t="s">
        <v>1506</v>
      </c>
      <c r="P11088" s="146" t="s">
        <v>10455</v>
      </c>
      <c r="Q11088" s="147" t="s">
        <v>10519</v>
      </c>
      <c r="R11088" s="187">
        <v>6.42</v>
      </c>
    </row>
    <row r="11089" spans="1:18" x14ac:dyDescent="0.25">
      <c r="A11089" s="135">
        <v>1096874</v>
      </c>
      <c r="B11089" s="148" t="s">
        <v>2722</v>
      </c>
      <c r="C11089" s="135">
        <v>6</v>
      </c>
      <c r="D11089" s="135">
        <v>1136</v>
      </c>
      <c r="E11089" s="188" t="s">
        <v>20</v>
      </c>
      <c r="F11089" s="135" t="s">
        <v>20</v>
      </c>
      <c r="G11089" s="135" t="s">
        <v>20</v>
      </c>
      <c r="H11089" s="135" t="s">
        <v>20</v>
      </c>
      <c r="I11089" s="135" t="s">
        <v>20</v>
      </c>
      <c r="J11089" s="136">
        <v>1.1200000000000001</v>
      </c>
      <c r="K11089" s="136">
        <v>0.71</v>
      </c>
      <c r="L11089" s="136">
        <v>1.19</v>
      </c>
      <c r="M11089" s="137" t="str">
        <f t="shared" si="173"/>
        <v>P</v>
      </c>
      <c r="N11089" s="174" t="s">
        <v>10681</v>
      </c>
      <c r="O11089" s="149" t="s">
        <v>1506</v>
      </c>
      <c r="P11089" s="149" t="s">
        <v>10455</v>
      </c>
      <c r="Q11089" s="150" t="s">
        <v>10519</v>
      </c>
      <c r="R11089" s="189">
        <v>9.120000000000001</v>
      </c>
    </row>
    <row r="11090" spans="1:18" x14ac:dyDescent="0.25">
      <c r="A11090" s="132">
        <v>1096875</v>
      </c>
      <c r="B11090" s="145" t="s">
        <v>1719</v>
      </c>
      <c r="C11090" s="132">
        <v>6</v>
      </c>
      <c r="D11090" s="132" t="s">
        <v>20</v>
      </c>
      <c r="E11090" s="186">
        <v>24</v>
      </c>
      <c r="F11090" s="132" t="s">
        <v>20</v>
      </c>
      <c r="G11090" s="132">
        <v>192</v>
      </c>
      <c r="H11090" s="132">
        <v>216</v>
      </c>
      <c r="I11090" s="132">
        <v>1</v>
      </c>
      <c r="J11090" s="133">
        <v>0.75</v>
      </c>
      <c r="K11090" s="133">
        <v>0.45</v>
      </c>
      <c r="L11090" s="133">
        <v>0.7</v>
      </c>
      <c r="M11090" s="134" t="str">
        <f t="shared" si="173"/>
        <v>P</v>
      </c>
      <c r="N11090" s="173" t="s">
        <v>10681</v>
      </c>
      <c r="O11090" s="146" t="s">
        <v>1506</v>
      </c>
      <c r="P11090" s="146" t="s">
        <v>9409</v>
      </c>
      <c r="Q11090" s="147" t="s">
        <v>10519</v>
      </c>
      <c r="R11090" s="187">
        <v>2.16</v>
      </c>
    </row>
    <row r="11091" spans="1:18" x14ac:dyDescent="0.25">
      <c r="A11091" s="135">
        <v>1096876</v>
      </c>
      <c r="B11091" s="148" t="s">
        <v>1701</v>
      </c>
      <c r="C11091" s="135">
        <v>6</v>
      </c>
      <c r="D11091" s="135" t="s">
        <v>20</v>
      </c>
      <c r="E11091" s="188">
        <v>24</v>
      </c>
      <c r="F11091" s="135" t="s">
        <v>20</v>
      </c>
      <c r="G11091" s="135">
        <v>192</v>
      </c>
      <c r="H11091" s="135">
        <v>216</v>
      </c>
      <c r="I11091" s="135">
        <v>1</v>
      </c>
      <c r="J11091" s="136">
        <v>0.82</v>
      </c>
      <c r="K11091" s="136">
        <v>0.5</v>
      </c>
      <c r="L11091" s="136">
        <v>0.72</v>
      </c>
      <c r="M11091" s="137" t="str">
        <f t="shared" si="173"/>
        <v>P</v>
      </c>
      <c r="N11091" s="174" t="s">
        <v>10681</v>
      </c>
      <c r="O11091" s="149" t="s">
        <v>1506</v>
      </c>
      <c r="P11091" s="149" t="s">
        <v>9409</v>
      </c>
      <c r="Q11091" s="150" t="s">
        <v>10519</v>
      </c>
      <c r="R11091" s="189">
        <v>2.0999999999999996</v>
      </c>
    </row>
    <row r="11092" spans="1:18" x14ac:dyDescent="0.25">
      <c r="A11092" s="132">
        <v>1096877</v>
      </c>
      <c r="B11092" s="145" t="s">
        <v>1725</v>
      </c>
      <c r="C11092" s="132">
        <v>6</v>
      </c>
      <c r="D11092" s="132" t="s">
        <v>20</v>
      </c>
      <c r="E11092" s="186">
        <v>24</v>
      </c>
      <c r="F11092" s="132" t="s">
        <v>20</v>
      </c>
      <c r="G11092" s="132">
        <v>192</v>
      </c>
      <c r="H11092" s="132">
        <v>216</v>
      </c>
      <c r="I11092" s="132">
        <v>1</v>
      </c>
      <c r="J11092" s="133">
        <v>0.84</v>
      </c>
      <c r="K11092" s="133">
        <v>0.51</v>
      </c>
      <c r="L11092" s="133">
        <v>0.73</v>
      </c>
      <c r="M11092" s="134" t="str">
        <f t="shared" si="173"/>
        <v>P</v>
      </c>
      <c r="N11092" s="173" t="s">
        <v>10681</v>
      </c>
      <c r="O11092" s="146" t="s">
        <v>1506</v>
      </c>
      <c r="P11092" s="146" t="s">
        <v>9409</v>
      </c>
      <c r="Q11092" s="147" t="s">
        <v>10519</v>
      </c>
      <c r="R11092" s="187">
        <v>2.46</v>
      </c>
    </row>
    <row r="11093" spans="1:18" x14ac:dyDescent="0.25">
      <c r="A11093" s="135">
        <v>1096878</v>
      </c>
      <c r="B11093" s="148" t="s">
        <v>1732</v>
      </c>
      <c r="C11093" s="135">
        <v>6</v>
      </c>
      <c r="D11093" s="135" t="s">
        <v>20</v>
      </c>
      <c r="E11093" s="188">
        <v>24</v>
      </c>
      <c r="F11093" s="135" t="s">
        <v>20</v>
      </c>
      <c r="G11093" s="135">
        <v>192</v>
      </c>
      <c r="H11093" s="135">
        <v>216</v>
      </c>
      <c r="I11093" s="135">
        <v>1</v>
      </c>
      <c r="J11093" s="136">
        <v>0.86</v>
      </c>
      <c r="K11093" s="136">
        <v>0.5</v>
      </c>
      <c r="L11093" s="136">
        <v>0.73</v>
      </c>
      <c r="M11093" s="137" t="str">
        <f t="shared" si="173"/>
        <v>P</v>
      </c>
      <c r="N11093" s="174" t="s">
        <v>10681</v>
      </c>
      <c r="O11093" s="149" t="s">
        <v>1506</v>
      </c>
      <c r="P11093" s="149" t="s">
        <v>9409</v>
      </c>
      <c r="Q11093" s="150" t="s">
        <v>10519</v>
      </c>
      <c r="R11093" s="189">
        <v>2.16</v>
      </c>
    </row>
    <row r="11094" spans="1:18" x14ac:dyDescent="0.25">
      <c r="A11094" s="132">
        <v>1096884</v>
      </c>
      <c r="B11094" s="145" t="s">
        <v>1035</v>
      </c>
      <c r="C11094" s="132">
        <v>6</v>
      </c>
      <c r="D11094" s="132">
        <v>944</v>
      </c>
      <c r="E11094" s="186" t="s">
        <v>21</v>
      </c>
      <c r="F11094" s="132" t="s">
        <v>20</v>
      </c>
      <c r="G11094" s="132" t="s">
        <v>20</v>
      </c>
      <c r="H11094" s="132">
        <v>80</v>
      </c>
      <c r="I11094" s="132">
        <v>1</v>
      </c>
      <c r="J11094" s="133">
        <v>1.2</v>
      </c>
      <c r="K11094" s="133">
        <v>0.81</v>
      </c>
      <c r="L11094" s="133">
        <v>1.25</v>
      </c>
      <c r="M11094" s="134" t="str">
        <f t="shared" si="173"/>
        <v>P</v>
      </c>
      <c r="N11094" s="173" t="s">
        <v>10681</v>
      </c>
      <c r="O11094" s="146" t="s">
        <v>1506</v>
      </c>
      <c r="P11094" s="146" t="s">
        <v>10455</v>
      </c>
      <c r="Q11094" s="147" t="s">
        <v>10519</v>
      </c>
      <c r="R11094" s="187">
        <v>5.88</v>
      </c>
    </row>
    <row r="11095" spans="1:18" x14ac:dyDescent="0.25">
      <c r="A11095" s="135">
        <v>1096885</v>
      </c>
      <c r="B11095" s="148" t="s">
        <v>1098</v>
      </c>
      <c r="C11095" s="135">
        <v>6</v>
      </c>
      <c r="D11095" s="135" t="s">
        <v>20</v>
      </c>
      <c r="E11095" s="188" t="s">
        <v>20</v>
      </c>
      <c r="F11095" s="135" t="s">
        <v>20</v>
      </c>
      <c r="G11095" s="135" t="s">
        <v>20</v>
      </c>
      <c r="H11095" s="135" t="s">
        <v>20</v>
      </c>
      <c r="I11095" s="135" t="s">
        <v>20</v>
      </c>
      <c r="J11095" s="136">
        <v>1.19</v>
      </c>
      <c r="K11095" s="136">
        <v>0.57999999999999996</v>
      </c>
      <c r="L11095" s="136">
        <v>1.27</v>
      </c>
      <c r="M11095" s="137" t="str">
        <f t="shared" si="173"/>
        <v>P</v>
      </c>
      <c r="N11095" s="174" t="s">
        <v>10681</v>
      </c>
      <c r="O11095" s="149" t="s">
        <v>1506</v>
      </c>
      <c r="P11095" s="149" t="s">
        <v>10455</v>
      </c>
      <c r="Q11095" s="150" t="s">
        <v>10519</v>
      </c>
      <c r="R11095" s="189">
        <v>6.75</v>
      </c>
    </row>
    <row r="11096" spans="1:18" x14ac:dyDescent="0.25">
      <c r="A11096" s="132">
        <v>1096893</v>
      </c>
      <c r="B11096" s="145" t="s">
        <v>4853</v>
      </c>
      <c r="C11096" s="132">
        <v>3</v>
      </c>
      <c r="D11096" s="132" t="s">
        <v>20</v>
      </c>
      <c r="E11096" s="186" t="s">
        <v>20</v>
      </c>
      <c r="F11096" s="132" t="s">
        <v>20</v>
      </c>
      <c r="G11096" s="132" t="s">
        <v>20</v>
      </c>
      <c r="H11096" s="132" t="s">
        <v>20</v>
      </c>
      <c r="I11096" s="132" t="s">
        <v>20</v>
      </c>
      <c r="J11096" s="133">
        <v>1.35</v>
      </c>
      <c r="K11096" s="133">
        <v>0.9</v>
      </c>
      <c r="L11096" s="133">
        <v>0.24</v>
      </c>
      <c r="M11096" s="134" t="str">
        <f t="shared" si="173"/>
        <v>P</v>
      </c>
      <c r="N11096" s="173" t="s">
        <v>10681</v>
      </c>
      <c r="O11096" s="146" t="s">
        <v>1562</v>
      </c>
      <c r="P11096" s="146" t="s">
        <v>9416</v>
      </c>
      <c r="Q11096" s="147" t="s">
        <v>10519</v>
      </c>
      <c r="R11096" s="187">
        <v>5.1268656716417906</v>
      </c>
    </row>
    <row r="11097" spans="1:18" x14ac:dyDescent="0.25">
      <c r="A11097" s="135">
        <v>1096894</v>
      </c>
      <c r="B11097" s="148" t="s">
        <v>414</v>
      </c>
      <c r="C11097" s="135">
        <v>6</v>
      </c>
      <c r="D11097" s="135">
        <v>384</v>
      </c>
      <c r="E11097" s="188" t="s">
        <v>20</v>
      </c>
      <c r="F11097" s="135" t="s">
        <v>20</v>
      </c>
      <c r="G11097" s="135" t="s">
        <v>20</v>
      </c>
      <c r="H11097" s="135" t="s">
        <v>20</v>
      </c>
      <c r="I11097" s="135" t="s">
        <v>20</v>
      </c>
      <c r="J11097" s="136">
        <v>1.5</v>
      </c>
      <c r="K11097" s="136">
        <v>0.94</v>
      </c>
      <c r="L11097" s="136">
        <v>1.28</v>
      </c>
      <c r="M11097" s="137" t="str">
        <f t="shared" si="173"/>
        <v>P</v>
      </c>
      <c r="N11097" s="174" t="s">
        <v>10681</v>
      </c>
      <c r="O11097" s="149" t="s">
        <v>1555</v>
      </c>
      <c r="P11097" s="149" t="s">
        <v>9494</v>
      </c>
      <c r="Q11097" s="150" t="s">
        <v>10519</v>
      </c>
      <c r="R11097" s="189">
        <v>9.120000000000001</v>
      </c>
    </row>
    <row r="11098" spans="1:18" x14ac:dyDescent="0.25">
      <c r="A11098" s="132">
        <v>1096895</v>
      </c>
      <c r="B11098" s="145" t="s">
        <v>63</v>
      </c>
      <c r="C11098" s="132">
        <v>6</v>
      </c>
      <c r="D11098" s="132">
        <v>1190</v>
      </c>
      <c r="E11098" s="186" t="s">
        <v>21</v>
      </c>
      <c r="F11098" s="132">
        <v>1836</v>
      </c>
      <c r="G11098" s="132">
        <v>24</v>
      </c>
      <c r="H11098" s="132">
        <v>36</v>
      </c>
      <c r="I11098" s="132">
        <v>2</v>
      </c>
      <c r="J11098" s="133">
        <v>2.2000000000000002</v>
      </c>
      <c r="K11098" s="133">
        <v>1.48</v>
      </c>
      <c r="L11098" s="133">
        <v>0.27</v>
      </c>
      <c r="M11098" s="134" t="str">
        <f t="shared" si="173"/>
        <v>P</v>
      </c>
      <c r="N11098" s="173" t="s">
        <v>10681</v>
      </c>
      <c r="O11098" s="146" t="s">
        <v>1506</v>
      </c>
      <c r="P11098" s="146" t="s">
        <v>9398</v>
      </c>
      <c r="Q11098" s="147" t="s">
        <v>10519</v>
      </c>
      <c r="R11098" s="187">
        <v>5.91</v>
      </c>
    </row>
    <row r="11099" spans="1:18" x14ac:dyDescent="0.25">
      <c r="A11099" s="135">
        <v>1096896</v>
      </c>
      <c r="B11099" s="148" t="s">
        <v>5677</v>
      </c>
      <c r="C11099" s="135">
        <v>6</v>
      </c>
      <c r="D11099" s="135">
        <v>310</v>
      </c>
      <c r="E11099" s="188" t="s">
        <v>20</v>
      </c>
      <c r="F11099" s="135" t="s">
        <v>20</v>
      </c>
      <c r="G11099" s="135" t="s">
        <v>20</v>
      </c>
      <c r="H11099" s="135" t="s">
        <v>20</v>
      </c>
      <c r="I11099" s="135" t="s">
        <v>20</v>
      </c>
      <c r="J11099" s="136">
        <v>1.62</v>
      </c>
      <c r="K11099" s="136">
        <v>1.04</v>
      </c>
      <c r="L11099" s="136">
        <v>1.82</v>
      </c>
      <c r="M11099" s="137" t="str">
        <f t="shared" si="173"/>
        <v>P</v>
      </c>
      <c r="N11099" s="174" t="s">
        <v>10681</v>
      </c>
      <c r="O11099" s="149" t="s">
        <v>1506</v>
      </c>
      <c r="P11099" s="149" t="s">
        <v>9427</v>
      </c>
      <c r="Q11099" s="150" t="s">
        <v>10519</v>
      </c>
      <c r="R11099" s="189">
        <v>5.64</v>
      </c>
    </row>
    <row r="11100" spans="1:18" x14ac:dyDescent="0.25">
      <c r="A11100" s="132">
        <v>1096897</v>
      </c>
      <c r="B11100" s="145" t="s">
        <v>5678</v>
      </c>
      <c r="C11100" s="132">
        <v>6</v>
      </c>
      <c r="D11100" s="132">
        <v>300</v>
      </c>
      <c r="E11100" s="186" t="s">
        <v>20</v>
      </c>
      <c r="F11100" s="132" t="s">
        <v>20</v>
      </c>
      <c r="G11100" s="132" t="s">
        <v>20</v>
      </c>
      <c r="H11100" s="132" t="s">
        <v>20</v>
      </c>
      <c r="I11100" s="132" t="s">
        <v>20</v>
      </c>
      <c r="J11100" s="133">
        <v>1.8</v>
      </c>
      <c r="K11100" s="133">
        <v>1.18</v>
      </c>
      <c r="L11100" s="133">
        <v>1.51</v>
      </c>
      <c r="M11100" s="134" t="str">
        <f t="shared" si="173"/>
        <v>P</v>
      </c>
      <c r="N11100" s="173" t="s">
        <v>10681</v>
      </c>
      <c r="O11100" s="146" t="s">
        <v>1506</v>
      </c>
      <c r="P11100" s="146" t="s">
        <v>9430</v>
      </c>
      <c r="Q11100" s="147" t="s">
        <v>10519</v>
      </c>
      <c r="R11100" s="187">
        <v>3.7800000000000002</v>
      </c>
    </row>
    <row r="11101" spans="1:18" x14ac:dyDescent="0.25">
      <c r="A11101" s="135">
        <v>1096903</v>
      </c>
      <c r="B11101" s="148" t="s">
        <v>5679</v>
      </c>
      <c r="C11101" s="135">
        <v>12</v>
      </c>
      <c r="D11101" s="135" t="s">
        <v>20</v>
      </c>
      <c r="E11101" s="188" t="s">
        <v>20</v>
      </c>
      <c r="F11101" s="135" t="s">
        <v>20</v>
      </c>
      <c r="G11101" s="135" t="s">
        <v>20</v>
      </c>
      <c r="H11101" s="135" t="s">
        <v>20</v>
      </c>
      <c r="I11101" s="135" t="s">
        <v>20</v>
      </c>
      <c r="J11101" s="136">
        <v>1.6</v>
      </c>
      <c r="K11101" s="136">
        <v>1.28</v>
      </c>
      <c r="L11101" s="136">
        <v>1.3</v>
      </c>
      <c r="M11101" s="137" t="str">
        <f t="shared" si="173"/>
        <v>P</v>
      </c>
      <c r="N11101" s="172" t="s">
        <v>10681</v>
      </c>
      <c r="O11101" s="149" t="s">
        <v>1506</v>
      </c>
      <c r="P11101" s="149" t="s">
        <v>9409</v>
      </c>
      <c r="Q11101" s="150" t="s">
        <v>10519</v>
      </c>
      <c r="R11101" s="189">
        <v>3.5600000000000005</v>
      </c>
    </row>
    <row r="11102" spans="1:18" x14ac:dyDescent="0.25">
      <c r="A11102" s="132">
        <v>1096907</v>
      </c>
      <c r="B11102" s="145" t="s">
        <v>232</v>
      </c>
      <c r="C11102" s="132">
        <v>6</v>
      </c>
      <c r="D11102" s="132">
        <v>340</v>
      </c>
      <c r="E11102" s="186" t="s">
        <v>21</v>
      </c>
      <c r="F11102" s="132">
        <v>442</v>
      </c>
      <c r="G11102" s="132" t="s">
        <v>20</v>
      </c>
      <c r="H11102" s="132">
        <v>8</v>
      </c>
      <c r="I11102" s="132">
        <v>2</v>
      </c>
      <c r="J11102" s="133">
        <v>2.15</v>
      </c>
      <c r="K11102" s="133">
        <v>1.46</v>
      </c>
      <c r="L11102" s="133">
        <v>1.1399999999999999</v>
      </c>
      <c r="M11102" s="134" t="str">
        <f t="shared" si="173"/>
        <v>P</v>
      </c>
      <c r="N11102" s="173" t="s">
        <v>10681</v>
      </c>
      <c r="O11102" s="146" t="s">
        <v>1506</v>
      </c>
      <c r="P11102" s="146" t="s">
        <v>9427</v>
      </c>
      <c r="Q11102" s="147" t="s">
        <v>10519</v>
      </c>
      <c r="R11102" s="187">
        <v>12.18</v>
      </c>
    </row>
    <row r="11103" spans="1:18" x14ac:dyDescent="0.25">
      <c r="A11103" s="135">
        <v>1096908</v>
      </c>
      <c r="B11103" s="148" t="s">
        <v>775</v>
      </c>
      <c r="C11103" s="135">
        <v>6</v>
      </c>
      <c r="D11103" s="135" t="s">
        <v>20</v>
      </c>
      <c r="E11103" s="188" t="s">
        <v>20</v>
      </c>
      <c r="F11103" s="135" t="s">
        <v>20</v>
      </c>
      <c r="G11103" s="135" t="s">
        <v>20</v>
      </c>
      <c r="H11103" s="135" t="s">
        <v>20</v>
      </c>
      <c r="I11103" s="135" t="s">
        <v>20</v>
      </c>
      <c r="J11103" s="136">
        <v>1.8</v>
      </c>
      <c r="K11103" s="136">
        <v>1.21</v>
      </c>
      <c r="L11103" s="136">
        <v>0.36</v>
      </c>
      <c r="M11103" s="137" t="str">
        <f t="shared" si="173"/>
        <v>P</v>
      </c>
      <c r="N11103" s="174" t="s">
        <v>10681</v>
      </c>
      <c r="O11103" s="149" t="s">
        <v>1506</v>
      </c>
      <c r="P11103" s="149" t="s">
        <v>9398</v>
      </c>
      <c r="Q11103" s="150" t="s">
        <v>10519</v>
      </c>
      <c r="R11103" s="189">
        <v>3.95</v>
      </c>
    </row>
    <row r="11104" spans="1:18" x14ac:dyDescent="0.25">
      <c r="A11104" s="132">
        <v>1096909</v>
      </c>
      <c r="B11104" s="145" t="s">
        <v>6372</v>
      </c>
      <c r="C11104" s="132">
        <v>3</v>
      </c>
      <c r="D11104" s="132">
        <v>378</v>
      </c>
      <c r="E11104" s="186">
        <v>9</v>
      </c>
      <c r="F11104" s="132">
        <v>504</v>
      </c>
      <c r="G11104" s="132" t="s">
        <v>20</v>
      </c>
      <c r="H11104" s="132" t="s">
        <v>20</v>
      </c>
      <c r="I11104" s="132" t="s">
        <v>20</v>
      </c>
      <c r="J11104" s="133">
        <v>2.35</v>
      </c>
      <c r="K11104" s="133">
        <v>0.96</v>
      </c>
      <c r="L11104" s="133">
        <v>1.03</v>
      </c>
      <c r="M11104" s="134" t="str">
        <f t="shared" si="173"/>
        <v>P</v>
      </c>
      <c r="N11104" s="173" t="s">
        <v>10682</v>
      </c>
      <c r="O11104" s="146" t="s">
        <v>1500</v>
      </c>
      <c r="P11104" s="146" t="s">
        <v>9418</v>
      </c>
      <c r="Q11104" s="147" t="s">
        <v>10519</v>
      </c>
      <c r="R11104" s="187">
        <v>5.28</v>
      </c>
    </row>
    <row r="11105" spans="1:18" x14ac:dyDescent="0.25">
      <c r="A11105" s="135">
        <v>1096910</v>
      </c>
      <c r="B11105" s="148" t="s">
        <v>935</v>
      </c>
      <c r="C11105" s="135">
        <v>3</v>
      </c>
      <c r="D11105" s="135" t="s">
        <v>20</v>
      </c>
      <c r="E11105" s="188">
        <v>288</v>
      </c>
      <c r="F11105" s="135" t="s">
        <v>20</v>
      </c>
      <c r="G11105" s="135" t="s">
        <v>20</v>
      </c>
      <c r="H11105" s="135">
        <v>1440</v>
      </c>
      <c r="I11105" s="135">
        <v>1</v>
      </c>
      <c r="J11105" s="136">
        <v>0.49</v>
      </c>
      <c r="K11105" s="136">
        <v>0.75</v>
      </c>
      <c r="L11105" s="136">
        <v>0.2</v>
      </c>
      <c r="M11105" s="137" t="str">
        <f t="shared" si="173"/>
        <v>P</v>
      </c>
      <c r="N11105" s="174" t="s">
        <v>10681</v>
      </c>
      <c r="O11105" s="149" t="s">
        <v>1562</v>
      </c>
      <c r="P11105" s="149" t="s">
        <v>9416</v>
      </c>
      <c r="Q11105" s="150" t="s">
        <v>10519</v>
      </c>
      <c r="R11105" s="189">
        <v>1.6800000000000002</v>
      </c>
    </row>
    <row r="11106" spans="1:18" x14ac:dyDescent="0.25">
      <c r="A11106" s="132">
        <v>1096911</v>
      </c>
      <c r="B11106" s="145" t="s">
        <v>1699</v>
      </c>
      <c r="C11106" s="132">
        <v>6</v>
      </c>
      <c r="D11106" s="132" t="s">
        <v>20</v>
      </c>
      <c r="E11106" s="186">
        <v>24</v>
      </c>
      <c r="F11106" s="132" t="s">
        <v>20</v>
      </c>
      <c r="G11106" s="132">
        <v>192</v>
      </c>
      <c r="H11106" s="132">
        <v>216</v>
      </c>
      <c r="I11106" s="132">
        <v>1</v>
      </c>
      <c r="J11106" s="133">
        <v>0.84</v>
      </c>
      <c r="K11106" s="133">
        <v>0.5</v>
      </c>
      <c r="L11106" s="133">
        <v>0.72</v>
      </c>
      <c r="M11106" s="134" t="str">
        <f t="shared" si="173"/>
        <v>P</v>
      </c>
      <c r="N11106" s="173" t="s">
        <v>10681</v>
      </c>
      <c r="O11106" s="146" t="s">
        <v>1506</v>
      </c>
      <c r="P11106" s="146" t="s">
        <v>9409</v>
      </c>
      <c r="Q11106" s="147" t="s">
        <v>10519</v>
      </c>
      <c r="R11106" s="187">
        <v>2.52</v>
      </c>
    </row>
    <row r="11107" spans="1:18" x14ac:dyDescent="0.25">
      <c r="A11107" s="135">
        <v>1096912</v>
      </c>
      <c r="B11107" s="148" t="s">
        <v>1734</v>
      </c>
      <c r="C11107" s="135">
        <v>6</v>
      </c>
      <c r="D11107" s="135" t="s">
        <v>20</v>
      </c>
      <c r="E11107" s="188">
        <v>24</v>
      </c>
      <c r="F11107" s="135" t="s">
        <v>20</v>
      </c>
      <c r="G11107" s="135">
        <v>192</v>
      </c>
      <c r="H11107" s="135">
        <v>216</v>
      </c>
      <c r="I11107" s="135">
        <v>1</v>
      </c>
      <c r="J11107" s="136">
        <v>0.84</v>
      </c>
      <c r="K11107" s="136">
        <v>0.51</v>
      </c>
      <c r="L11107" s="136">
        <v>0.73</v>
      </c>
      <c r="M11107" s="137" t="str">
        <f t="shared" si="173"/>
        <v>P</v>
      </c>
      <c r="N11107" s="174" t="s">
        <v>10681</v>
      </c>
      <c r="O11107" s="149" t="s">
        <v>1506</v>
      </c>
      <c r="P11107" s="149" t="s">
        <v>9409</v>
      </c>
      <c r="Q11107" s="150" t="s">
        <v>10519</v>
      </c>
      <c r="R11107" s="189">
        <v>2.2800000000000002</v>
      </c>
    </row>
    <row r="11108" spans="1:18" x14ac:dyDescent="0.25">
      <c r="A11108" s="132">
        <v>1096913</v>
      </c>
      <c r="B11108" s="145" t="s">
        <v>1703</v>
      </c>
      <c r="C11108" s="132">
        <v>6</v>
      </c>
      <c r="D11108" s="132" t="s">
        <v>20</v>
      </c>
      <c r="E11108" s="186">
        <v>24</v>
      </c>
      <c r="F11108" s="132" t="s">
        <v>20</v>
      </c>
      <c r="G11108" s="132">
        <v>192</v>
      </c>
      <c r="H11108" s="132">
        <v>216</v>
      </c>
      <c r="I11108" s="132">
        <v>1</v>
      </c>
      <c r="J11108" s="133">
        <v>0.79</v>
      </c>
      <c r="K11108" s="133">
        <v>0.49</v>
      </c>
      <c r="L11108" s="133">
        <v>0.72</v>
      </c>
      <c r="M11108" s="134" t="str">
        <f t="shared" si="173"/>
        <v>P</v>
      </c>
      <c r="N11108" s="173" t="s">
        <v>10681</v>
      </c>
      <c r="O11108" s="146" t="s">
        <v>1506</v>
      </c>
      <c r="P11108" s="146" t="s">
        <v>9409</v>
      </c>
      <c r="Q11108" s="147" t="s">
        <v>10519</v>
      </c>
      <c r="R11108" s="187">
        <v>2.16</v>
      </c>
    </row>
    <row r="11109" spans="1:18" x14ac:dyDescent="0.25">
      <c r="A11109" s="135">
        <v>1096914</v>
      </c>
      <c r="B11109" s="148" t="s">
        <v>1708</v>
      </c>
      <c r="C11109" s="135">
        <v>6</v>
      </c>
      <c r="D11109" s="135" t="s">
        <v>20</v>
      </c>
      <c r="E11109" s="188">
        <v>24</v>
      </c>
      <c r="F11109" s="135" t="s">
        <v>20</v>
      </c>
      <c r="G11109" s="135">
        <v>192</v>
      </c>
      <c r="H11109" s="135">
        <v>216</v>
      </c>
      <c r="I11109" s="135">
        <v>1</v>
      </c>
      <c r="J11109" s="136">
        <v>0.81</v>
      </c>
      <c r="K11109" s="136">
        <v>0.49</v>
      </c>
      <c r="L11109" s="136">
        <v>0.73</v>
      </c>
      <c r="M11109" s="137" t="str">
        <f t="shared" si="173"/>
        <v>P</v>
      </c>
      <c r="N11109" s="174" t="s">
        <v>10681</v>
      </c>
      <c r="O11109" s="149" t="s">
        <v>1506</v>
      </c>
      <c r="P11109" s="149" t="s">
        <v>9409</v>
      </c>
      <c r="Q11109" s="150" t="s">
        <v>10519</v>
      </c>
      <c r="R11109" s="189">
        <v>2.04</v>
      </c>
    </row>
    <row r="11110" spans="1:18" x14ac:dyDescent="0.25">
      <c r="A11110" s="132">
        <v>1096915</v>
      </c>
      <c r="B11110" s="145" t="s">
        <v>1714</v>
      </c>
      <c r="C11110" s="132">
        <v>6</v>
      </c>
      <c r="D11110" s="132">
        <v>840</v>
      </c>
      <c r="E11110" s="186">
        <v>24</v>
      </c>
      <c r="F11110" s="132" t="s">
        <v>20</v>
      </c>
      <c r="G11110" s="132">
        <v>192</v>
      </c>
      <c r="H11110" s="132">
        <v>216</v>
      </c>
      <c r="I11110" s="132">
        <v>1</v>
      </c>
      <c r="J11110" s="133">
        <v>0.81</v>
      </c>
      <c r="K11110" s="133">
        <v>0.49</v>
      </c>
      <c r="L11110" s="133">
        <v>0.72</v>
      </c>
      <c r="M11110" s="134" t="str">
        <f t="shared" si="173"/>
        <v>P</v>
      </c>
      <c r="N11110" s="173" t="s">
        <v>10681</v>
      </c>
      <c r="O11110" s="146" t="s">
        <v>1506</v>
      </c>
      <c r="P11110" s="146" t="s">
        <v>9409</v>
      </c>
      <c r="Q11110" s="147" t="s">
        <v>10106</v>
      </c>
      <c r="R11110" s="187">
        <v>2.52</v>
      </c>
    </row>
    <row r="11111" spans="1:18" x14ac:dyDescent="0.25">
      <c r="A11111" s="135">
        <v>1096916</v>
      </c>
      <c r="B11111" s="148" t="s">
        <v>1711</v>
      </c>
      <c r="C11111" s="135">
        <v>6</v>
      </c>
      <c r="D11111" s="135" t="s">
        <v>20</v>
      </c>
      <c r="E11111" s="188">
        <v>24</v>
      </c>
      <c r="F11111" s="135" t="s">
        <v>20</v>
      </c>
      <c r="G11111" s="135">
        <v>192</v>
      </c>
      <c r="H11111" s="135">
        <v>216</v>
      </c>
      <c r="I11111" s="135">
        <v>1</v>
      </c>
      <c r="J11111" s="136">
        <v>0.85</v>
      </c>
      <c r="K11111" s="136">
        <v>0.49</v>
      </c>
      <c r="L11111" s="136">
        <v>0.72</v>
      </c>
      <c r="M11111" s="137" t="str">
        <f t="shared" si="173"/>
        <v>P</v>
      </c>
      <c r="N11111" s="174" t="s">
        <v>10681</v>
      </c>
      <c r="O11111" s="149" t="s">
        <v>1506</v>
      </c>
      <c r="P11111" s="149" t="s">
        <v>9409</v>
      </c>
      <c r="Q11111" s="150" t="s">
        <v>10519</v>
      </c>
      <c r="R11111" s="189">
        <v>2.0999999999999996</v>
      </c>
    </row>
    <row r="11112" spans="1:18" x14ac:dyDescent="0.25">
      <c r="A11112" s="132">
        <v>1096917</v>
      </c>
      <c r="B11112" s="145" t="s">
        <v>1099</v>
      </c>
      <c r="C11112" s="132">
        <v>6</v>
      </c>
      <c r="D11112" s="132" t="s">
        <v>20</v>
      </c>
      <c r="E11112" s="186" t="s">
        <v>20</v>
      </c>
      <c r="F11112" s="132" t="s">
        <v>20</v>
      </c>
      <c r="G11112" s="132" t="s">
        <v>20</v>
      </c>
      <c r="H11112" s="132" t="s">
        <v>20</v>
      </c>
      <c r="I11112" s="132" t="s">
        <v>20</v>
      </c>
      <c r="J11112" s="133">
        <v>1.19</v>
      </c>
      <c r="K11112" s="133">
        <v>0.6</v>
      </c>
      <c r="L11112" s="133">
        <v>1.28</v>
      </c>
      <c r="M11112" s="134" t="str">
        <f t="shared" si="173"/>
        <v>P</v>
      </c>
      <c r="N11112" s="173" t="s">
        <v>10681</v>
      </c>
      <c r="O11112" s="146" t="s">
        <v>1506</v>
      </c>
      <c r="P11112" s="146" t="s">
        <v>10455</v>
      </c>
      <c r="Q11112" s="147" t="s">
        <v>10519</v>
      </c>
      <c r="R11112" s="187">
        <v>6.51</v>
      </c>
    </row>
    <row r="11113" spans="1:18" x14ac:dyDescent="0.25">
      <c r="A11113" s="135">
        <v>1096918</v>
      </c>
      <c r="B11113" s="148" t="s">
        <v>6253</v>
      </c>
      <c r="C11113" s="135">
        <v>6</v>
      </c>
      <c r="D11113" s="135">
        <v>1190</v>
      </c>
      <c r="E11113" s="188" t="s">
        <v>21</v>
      </c>
      <c r="F11113" s="135">
        <v>1836</v>
      </c>
      <c r="G11113" s="135">
        <v>24</v>
      </c>
      <c r="H11113" s="135">
        <v>36</v>
      </c>
      <c r="I11113" s="135">
        <v>2</v>
      </c>
      <c r="J11113" s="136">
        <v>2.2999999999999998</v>
      </c>
      <c r="K11113" s="136">
        <v>1.43</v>
      </c>
      <c r="L11113" s="136">
        <v>0.35</v>
      </c>
      <c r="M11113" s="137" t="str">
        <f t="shared" si="173"/>
        <v>P</v>
      </c>
      <c r="N11113" s="174" t="s">
        <v>10681</v>
      </c>
      <c r="O11113" s="149" t="s">
        <v>1506</v>
      </c>
      <c r="P11113" s="149" t="s">
        <v>9398</v>
      </c>
      <c r="Q11113" s="150" t="s">
        <v>10519</v>
      </c>
      <c r="R11113" s="189">
        <v>7.129999999999999</v>
      </c>
    </row>
    <row r="11114" spans="1:18" x14ac:dyDescent="0.25">
      <c r="A11114" s="132">
        <v>1096921</v>
      </c>
      <c r="B11114" s="145" t="s">
        <v>4368</v>
      </c>
      <c r="C11114" s="132">
        <v>6</v>
      </c>
      <c r="D11114" s="132" t="s">
        <v>20</v>
      </c>
      <c r="E11114" s="186" t="s">
        <v>21</v>
      </c>
      <c r="F11114" s="132" t="s">
        <v>20</v>
      </c>
      <c r="G11114" s="132" t="s">
        <v>20</v>
      </c>
      <c r="H11114" s="132">
        <v>36</v>
      </c>
      <c r="I11114" s="132">
        <v>1</v>
      </c>
      <c r="J11114" s="133">
        <v>1.1499999999999999</v>
      </c>
      <c r="K11114" s="133">
        <v>0.74</v>
      </c>
      <c r="L11114" s="133">
        <v>1.35</v>
      </c>
      <c r="M11114" s="134" t="str">
        <f t="shared" si="173"/>
        <v>P</v>
      </c>
      <c r="N11114" s="173" t="s">
        <v>10681</v>
      </c>
      <c r="O11114" s="146" t="s">
        <v>1506</v>
      </c>
      <c r="P11114" s="146" t="s">
        <v>10455</v>
      </c>
      <c r="Q11114" s="147" t="s">
        <v>10519</v>
      </c>
      <c r="R11114" s="187">
        <v>8.0400000000000009</v>
      </c>
    </row>
    <row r="11115" spans="1:18" x14ac:dyDescent="0.25">
      <c r="A11115" s="135">
        <v>1096922</v>
      </c>
      <c r="B11115" s="148" t="s">
        <v>1036</v>
      </c>
      <c r="C11115" s="135">
        <v>6</v>
      </c>
      <c r="D11115" s="135">
        <v>944</v>
      </c>
      <c r="E11115" s="188">
        <v>6</v>
      </c>
      <c r="F11115" s="135" t="s">
        <v>20</v>
      </c>
      <c r="G11115" s="135">
        <v>40</v>
      </c>
      <c r="H11115" s="135" t="s">
        <v>20</v>
      </c>
      <c r="I11115" s="135">
        <v>2</v>
      </c>
      <c r="J11115" s="136">
        <v>1.17</v>
      </c>
      <c r="K11115" s="136">
        <v>0.75</v>
      </c>
      <c r="L11115" s="136">
        <v>1.31</v>
      </c>
      <c r="M11115" s="137" t="str">
        <f t="shared" si="173"/>
        <v>P</v>
      </c>
      <c r="N11115" s="174" t="s">
        <v>10681</v>
      </c>
      <c r="O11115" s="149" t="s">
        <v>1506</v>
      </c>
      <c r="P11115" s="149" t="s">
        <v>10455</v>
      </c>
      <c r="Q11115" s="150" t="s">
        <v>10519</v>
      </c>
      <c r="R11115" s="189">
        <v>5.88</v>
      </c>
    </row>
    <row r="11116" spans="1:18" x14ac:dyDescent="0.25">
      <c r="A11116" s="132">
        <v>1096924</v>
      </c>
      <c r="B11116" s="145" t="s">
        <v>228</v>
      </c>
      <c r="C11116" s="132">
        <v>6</v>
      </c>
      <c r="D11116" s="132">
        <v>654</v>
      </c>
      <c r="E11116" s="186" t="s">
        <v>21</v>
      </c>
      <c r="F11116" s="132">
        <v>981</v>
      </c>
      <c r="G11116" s="132" t="s">
        <v>20</v>
      </c>
      <c r="H11116" s="132" t="s">
        <v>20</v>
      </c>
      <c r="I11116" s="132" t="s">
        <v>20</v>
      </c>
      <c r="J11116" s="133">
        <v>1.1599999999999999</v>
      </c>
      <c r="K11116" s="133">
        <v>0.78</v>
      </c>
      <c r="L11116" s="133">
        <v>1.62</v>
      </c>
      <c r="M11116" s="134" t="str">
        <f t="shared" si="173"/>
        <v>P</v>
      </c>
      <c r="N11116" s="173" t="s">
        <v>10681</v>
      </c>
      <c r="O11116" s="146" t="s">
        <v>1506</v>
      </c>
      <c r="P11116" s="146" t="s">
        <v>10455</v>
      </c>
      <c r="Q11116" s="147" t="s">
        <v>10519</v>
      </c>
      <c r="R11116" s="187">
        <v>11.399999999999999</v>
      </c>
    </row>
    <row r="11117" spans="1:18" x14ac:dyDescent="0.25">
      <c r="A11117" s="135">
        <v>1096925</v>
      </c>
      <c r="B11117" s="148" t="s">
        <v>4103</v>
      </c>
      <c r="C11117" s="135">
        <v>6</v>
      </c>
      <c r="D11117" s="135" t="s">
        <v>20</v>
      </c>
      <c r="E11117" s="188" t="s">
        <v>20</v>
      </c>
      <c r="F11117" s="135" t="s">
        <v>20</v>
      </c>
      <c r="G11117" s="135" t="s">
        <v>20</v>
      </c>
      <c r="H11117" s="135" t="s">
        <v>20</v>
      </c>
      <c r="I11117" s="135" t="s">
        <v>20</v>
      </c>
      <c r="J11117" s="136">
        <v>1.2</v>
      </c>
      <c r="K11117" s="136">
        <v>0.82</v>
      </c>
      <c r="L11117" s="136">
        <v>1.25</v>
      </c>
      <c r="M11117" s="137" t="str">
        <f t="shared" si="173"/>
        <v>P</v>
      </c>
      <c r="N11117" s="174" t="s">
        <v>10681</v>
      </c>
      <c r="O11117" s="149" t="s">
        <v>1562</v>
      </c>
      <c r="P11117" s="149" t="s">
        <v>9399</v>
      </c>
      <c r="Q11117" s="150" t="s">
        <v>10519</v>
      </c>
      <c r="R11117" s="189">
        <v>9.0447761194029841</v>
      </c>
    </row>
    <row r="11118" spans="1:18" x14ac:dyDescent="0.25">
      <c r="A11118" s="132">
        <v>1096927</v>
      </c>
      <c r="B11118" s="145" t="s">
        <v>8720</v>
      </c>
      <c r="C11118" s="132">
        <v>8</v>
      </c>
      <c r="D11118" s="132">
        <v>462</v>
      </c>
      <c r="E11118" s="186" t="s">
        <v>21</v>
      </c>
      <c r="F11118" s="132">
        <v>756</v>
      </c>
      <c r="G11118" s="132" t="s">
        <v>20</v>
      </c>
      <c r="H11118" s="132" t="s">
        <v>20</v>
      </c>
      <c r="I11118" s="132" t="s">
        <v>20</v>
      </c>
      <c r="J11118" s="133">
        <v>1.62</v>
      </c>
      <c r="K11118" s="133">
        <v>1.67</v>
      </c>
      <c r="L11118" s="133">
        <v>0.8</v>
      </c>
      <c r="M11118" s="134" t="str">
        <f t="shared" si="173"/>
        <v>P</v>
      </c>
      <c r="N11118" s="173" t="s">
        <v>10681</v>
      </c>
      <c r="O11118" s="146" t="s">
        <v>1578</v>
      </c>
      <c r="P11118" s="146" t="s">
        <v>10582</v>
      </c>
      <c r="Q11118" s="147" t="s">
        <v>10519</v>
      </c>
      <c r="R11118" s="187">
        <v>5.44</v>
      </c>
    </row>
    <row r="11119" spans="1:18" x14ac:dyDescent="0.25">
      <c r="A11119" s="135">
        <v>1096928</v>
      </c>
      <c r="B11119" s="148" t="s">
        <v>922</v>
      </c>
      <c r="C11119" s="135">
        <v>6</v>
      </c>
      <c r="D11119" s="135" t="s">
        <v>20</v>
      </c>
      <c r="E11119" s="188" t="s">
        <v>20</v>
      </c>
      <c r="F11119" s="135" t="s">
        <v>20</v>
      </c>
      <c r="G11119" s="135" t="s">
        <v>20</v>
      </c>
      <c r="H11119" s="135" t="s">
        <v>20</v>
      </c>
      <c r="I11119" s="135" t="s">
        <v>20</v>
      </c>
      <c r="J11119" s="136">
        <v>1.25</v>
      </c>
      <c r="K11119" s="136">
        <v>0.78</v>
      </c>
      <c r="L11119" s="136">
        <v>0.28000000000000003</v>
      </c>
      <c r="M11119" s="137" t="str">
        <f t="shared" si="173"/>
        <v>P</v>
      </c>
      <c r="N11119" s="174" t="s">
        <v>10681</v>
      </c>
      <c r="O11119" s="149" t="s">
        <v>1581</v>
      </c>
      <c r="P11119" s="149" t="s">
        <v>10581</v>
      </c>
      <c r="Q11119" s="150" t="s">
        <v>10519</v>
      </c>
      <c r="R11119" s="189">
        <v>1.8363636363636362</v>
      </c>
    </row>
    <row r="11120" spans="1:18" x14ac:dyDescent="0.25">
      <c r="A11120" s="132">
        <v>1096929</v>
      </c>
      <c r="B11120" s="145" t="s">
        <v>928</v>
      </c>
      <c r="C11120" s="132">
        <v>6</v>
      </c>
      <c r="D11120" s="132" t="s">
        <v>20</v>
      </c>
      <c r="E11120" s="186" t="s">
        <v>20</v>
      </c>
      <c r="F11120" s="132" t="s">
        <v>20</v>
      </c>
      <c r="G11120" s="132" t="s">
        <v>20</v>
      </c>
      <c r="H11120" s="132" t="s">
        <v>20</v>
      </c>
      <c r="I11120" s="132" t="s">
        <v>20</v>
      </c>
      <c r="J11120" s="133">
        <v>1.25</v>
      </c>
      <c r="K11120" s="133">
        <v>0.79</v>
      </c>
      <c r="L11120" s="133">
        <v>0.27</v>
      </c>
      <c r="M11120" s="134" t="str">
        <f t="shared" si="173"/>
        <v>P</v>
      </c>
      <c r="N11120" s="173" t="s">
        <v>10681</v>
      </c>
      <c r="O11120" s="146" t="s">
        <v>1581</v>
      </c>
      <c r="P11120" s="146" t="s">
        <v>10581</v>
      </c>
      <c r="Q11120" s="147" t="s">
        <v>10519</v>
      </c>
      <c r="R11120" s="187">
        <v>1.9</v>
      </c>
    </row>
    <row r="11121" spans="1:18" x14ac:dyDescent="0.25">
      <c r="A11121" s="135">
        <v>1096931</v>
      </c>
      <c r="B11121" s="148" t="s">
        <v>1242</v>
      </c>
      <c r="C11121" s="135">
        <v>6</v>
      </c>
      <c r="D11121" s="135">
        <v>288</v>
      </c>
      <c r="E11121" s="188" t="s">
        <v>21</v>
      </c>
      <c r="F11121" s="135">
        <v>640</v>
      </c>
      <c r="G11121" s="135" t="s">
        <v>20</v>
      </c>
      <c r="H11121" s="135" t="s">
        <v>20</v>
      </c>
      <c r="I11121" s="135" t="s">
        <v>20</v>
      </c>
      <c r="J11121" s="136">
        <v>1.63</v>
      </c>
      <c r="K11121" s="136">
        <v>1.07</v>
      </c>
      <c r="L11121" s="136">
        <v>1.81</v>
      </c>
      <c r="M11121" s="137" t="str">
        <f t="shared" si="173"/>
        <v>P</v>
      </c>
      <c r="N11121" s="174" t="s">
        <v>10681</v>
      </c>
      <c r="O11121" s="149" t="s">
        <v>1506</v>
      </c>
      <c r="P11121" s="149" t="s">
        <v>9430</v>
      </c>
      <c r="Q11121" s="150" t="s">
        <v>10519</v>
      </c>
      <c r="R11121" s="189">
        <v>4.0200000000000005</v>
      </c>
    </row>
    <row r="11122" spans="1:18" x14ac:dyDescent="0.25">
      <c r="A11122" s="132">
        <v>1096934</v>
      </c>
      <c r="B11122" s="145" t="s">
        <v>883</v>
      </c>
      <c r="C11122" s="132">
        <v>3</v>
      </c>
      <c r="D11122" s="132" t="s">
        <v>20</v>
      </c>
      <c r="E11122" s="186" t="s">
        <v>20</v>
      </c>
      <c r="F11122" s="132" t="s">
        <v>20</v>
      </c>
      <c r="G11122" s="132" t="s">
        <v>20</v>
      </c>
      <c r="H11122" s="132" t="s">
        <v>20</v>
      </c>
      <c r="I11122" s="132" t="s">
        <v>20</v>
      </c>
      <c r="J11122" s="133">
        <v>1.2729999999999999</v>
      </c>
      <c r="K11122" s="133">
        <v>0.45</v>
      </c>
      <c r="L11122" s="133">
        <v>0.4</v>
      </c>
      <c r="M11122" s="134" t="str">
        <f t="shared" si="173"/>
        <v>P</v>
      </c>
      <c r="N11122" s="171" t="s">
        <v>10681</v>
      </c>
      <c r="O11122" s="146" t="s">
        <v>1555</v>
      </c>
      <c r="P11122" s="146" t="s">
        <v>9429</v>
      </c>
      <c r="Q11122" s="147" t="s">
        <v>10519</v>
      </c>
      <c r="R11122" s="187">
        <v>4.5557880055788003</v>
      </c>
    </row>
    <row r="11123" spans="1:18" x14ac:dyDescent="0.25">
      <c r="A11123" s="135">
        <v>1096936</v>
      </c>
      <c r="B11123" s="148" t="s">
        <v>500</v>
      </c>
      <c r="C11123" s="135">
        <v>6</v>
      </c>
      <c r="D11123" s="135">
        <v>444</v>
      </c>
      <c r="E11123" s="188" t="s">
        <v>21</v>
      </c>
      <c r="F11123" s="135">
        <v>740</v>
      </c>
      <c r="G11123" s="135" t="s">
        <v>20</v>
      </c>
      <c r="H11123" s="135">
        <v>24</v>
      </c>
      <c r="I11123" s="135">
        <v>1</v>
      </c>
      <c r="J11123" s="136">
        <v>1.5</v>
      </c>
      <c r="K11123" s="136">
        <v>0.97</v>
      </c>
      <c r="L11123" s="136">
        <v>1.44</v>
      </c>
      <c r="M11123" s="137" t="str">
        <f t="shared" si="173"/>
        <v>P</v>
      </c>
      <c r="N11123" s="172" t="s">
        <v>10681</v>
      </c>
      <c r="O11123" s="149" t="s">
        <v>1506</v>
      </c>
      <c r="P11123" s="149" t="s">
        <v>9427</v>
      </c>
      <c r="Q11123" s="150" t="s">
        <v>10519</v>
      </c>
      <c r="R11123" s="189">
        <v>7.5</v>
      </c>
    </row>
    <row r="11124" spans="1:18" x14ac:dyDescent="0.25">
      <c r="A11124" s="132">
        <v>1096937</v>
      </c>
      <c r="B11124" s="145" t="s">
        <v>499</v>
      </c>
      <c r="C11124" s="132">
        <v>6</v>
      </c>
      <c r="D11124" s="132">
        <v>444</v>
      </c>
      <c r="E11124" s="186" t="s">
        <v>21</v>
      </c>
      <c r="F11124" s="132">
        <v>740</v>
      </c>
      <c r="G11124" s="132" t="s">
        <v>20</v>
      </c>
      <c r="H11124" s="132" t="s">
        <v>20</v>
      </c>
      <c r="I11124" s="132" t="s">
        <v>20</v>
      </c>
      <c r="J11124" s="133">
        <v>1.5</v>
      </c>
      <c r="K11124" s="133">
        <v>0.97</v>
      </c>
      <c r="L11124" s="133">
        <v>1.44</v>
      </c>
      <c r="M11124" s="134" t="str">
        <f t="shared" si="173"/>
        <v>P</v>
      </c>
      <c r="N11124" s="171" t="s">
        <v>10681</v>
      </c>
      <c r="O11124" s="146" t="s">
        <v>1506</v>
      </c>
      <c r="P11124" s="146" t="s">
        <v>9427</v>
      </c>
      <c r="Q11124" s="147" t="s">
        <v>10519</v>
      </c>
      <c r="R11124" s="187">
        <v>7.08</v>
      </c>
    </row>
    <row r="11125" spans="1:18" x14ac:dyDescent="0.25">
      <c r="A11125" s="135">
        <v>1096938</v>
      </c>
      <c r="B11125" s="148" t="s">
        <v>6370</v>
      </c>
      <c r="C11125" s="135">
        <v>3</v>
      </c>
      <c r="D11125" s="135">
        <v>2016</v>
      </c>
      <c r="E11125" s="188" t="s">
        <v>21</v>
      </c>
      <c r="F11125" s="135" t="s">
        <v>20</v>
      </c>
      <c r="G11125" s="135" t="s">
        <v>20</v>
      </c>
      <c r="H11125" s="135">
        <v>16</v>
      </c>
      <c r="I11125" s="135">
        <v>2</v>
      </c>
      <c r="J11125" s="136">
        <v>1</v>
      </c>
      <c r="K11125" s="136">
        <v>0.85</v>
      </c>
      <c r="L11125" s="136">
        <v>0.43</v>
      </c>
      <c r="M11125" s="137" t="str">
        <f t="shared" si="173"/>
        <v>P</v>
      </c>
      <c r="N11125" s="174" t="s">
        <v>10682</v>
      </c>
      <c r="O11125" s="149" t="s">
        <v>1500</v>
      </c>
      <c r="P11125" s="149" t="s">
        <v>9418</v>
      </c>
      <c r="Q11125" s="150" t="s">
        <v>10519</v>
      </c>
      <c r="R11125" s="189">
        <v>1.83</v>
      </c>
    </row>
    <row r="11126" spans="1:18" x14ac:dyDescent="0.25">
      <c r="A11126" s="132">
        <v>1096939</v>
      </c>
      <c r="B11126" s="145" t="s">
        <v>6371</v>
      </c>
      <c r="C11126" s="132">
        <v>3</v>
      </c>
      <c r="D11126" s="132">
        <v>576</v>
      </c>
      <c r="E11126" s="186">
        <v>12</v>
      </c>
      <c r="F11126" s="132">
        <v>768</v>
      </c>
      <c r="G11126" s="132" t="s">
        <v>20</v>
      </c>
      <c r="H11126" s="132">
        <v>60</v>
      </c>
      <c r="I11126" s="132">
        <v>1</v>
      </c>
      <c r="J11126" s="133">
        <v>2.35</v>
      </c>
      <c r="K11126" s="133">
        <v>1.25</v>
      </c>
      <c r="L11126" s="133">
        <v>0.5</v>
      </c>
      <c r="M11126" s="134" t="str">
        <f t="shared" si="173"/>
        <v>P</v>
      </c>
      <c r="N11126" s="173" t="s">
        <v>10682</v>
      </c>
      <c r="O11126" s="146" t="s">
        <v>1500</v>
      </c>
      <c r="P11126" s="146" t="s">
        <v>9418</v>
      </c>
      <c r="Q11126" s="147" t="s">
        <v>10519</v>
      </c>
      <c r="R11126" s="187">
        <v>3.9000000000000004</v>
      </c>
    </row>
    <row r="11127" spans="1:18" x14ac:dyDescent="0.25">
      <c r="A11127" s="135">
        <v>1096940</v>
      </c>
      <c r="B11127" s="148" t="s">
        <v>801</v>
      </c>
      <c r="C11127" s="135">
        <v>3</v>
      </c>
      <c r="D11127" s="135">
        <v>384</v>
      </c>
      <c r="E11127" s="188">
        <v>16</v>
      </c>
      <c r="F11127" s="135">
        <v>512</v>
      </c>
      <c r="G11127" s="135" t="s">
        <v>20</v>
      </c>
      <c r="H11127" s="135" t="s">
        <v>20</v>
      </c>
      <c r="I11127" s="135" t="s">
        <v>20</v>
      </c>
      <c r="J11127" s="136">
        <v>2.35</v>
      </c>
      <c r="K11127" s="136">
        <v>0.95</v>
      </c>
      <c r="L11127" s="136">
        <v>0.7</v>
      </c>
      <c r="M11127" s="137" t="str">
        <f t="shared" si="173"/>
        <v>P</v>
      </c>
      <c r="N11127" s="172" t="s">
        <v>10682</v>
      </c>
      <c r="O11127" s="149" t="s">
        <v>1500</v>
      </c>
      <c r="P11127" s="149" t="s">
        <v>9418</v>
      </c>
      <c r="Q11127" s="150" t="s">
        <v>10519</v>
      </c>
      <c r="R11127" s="189">
        <v>4.0200000000000005</v>
      </c>
    </row>
    <row r="11128" spans="1:18" x14ac:dyDescent="0.25">
      <c r="A11128" s="132">
        <v>1096941</v>
      </c>
      <c r="B11128" s="145" t="s">
        <v>988</v>
      </c>
      <c r="C11128" s="132">
        <v>6</v>
      </c>
      <c r="D11128" s="132">
        <v>435</v>
      </c>
      <c r="E11128" s="186" t="s">
        <v>21</v>
      </c>
      <c r="F11128" s="132">
        <v>696</v>
      </c>
      <c r="G11128" s="132" t="s">
        <v>20</v>
      </c>
      <c r="H11128" s="132" t="s">
        <v>20</v>
      </c>
      <c r="I11128" s="132" t="s">
        <v>20</v>
      </c>
      <c r="J11128" s="133">
        <v>1.34</v>
      </c>
      <c r="K11128" s="133">
        <v>0.96</v>
      </c>
      <c r="L11128" s="133">
        <v>1.76</v>
      </c>
      <c r="M11128" s="134" t="str">
        <f t="shared" si="173"/>
        <v>P</v>
      </c>
      <c r="N11128" s="171" t="s">
        <v>10681</v>
      </c>
      <c r="O11128" s="146" t="s">
        <v>1506</v>
      </c>
      <c r="P11128" s="146" t="s">
        <v>10455</v>
      </c>
      <c r="Q11128" s="147" t="s">
        <v>10519</v>
      </c>
      <c r="R11128" s="187">
        <v>6.36</v>
      </c>
    </row>
    <row r="11129" spans="1:18" x14ac:dyDescent="0.25">
      <c r="A11129" s="135">
        <v>1096942</v>
      </c>
      <c r="B11129" s="148" t="s">
        <v>108</v>
      </c>
      <c r="C11129" s="135">
        <v>6</v>
      </c>
      <c r="D11129" s="135">
        <v>8272</v>
      </c>
      <c r="E11129" s="188">
        <v>16</v>
      </c>
      <c r="F11129" s="135">
        <v>10752</v>
      </c>
      <c r="G11129" s="135">
        <v>256</v>
      </c>
      <c r="H11129" s="135">
        <v>384</v>
      </c>
      <c r="I11129" s="135">
        <v>2</v>
      </c>
      <c r="J11129" s="136">
        <v>0.9</v>
      </c>
      <c r="K11129" s="136">
        <v>1</v>
      </c>
      <c r="L11129" s="136">
        <v>0.16</v>
      </c>
      <c r="M11129" s="137" t="str">
        <f t="shared" si="173"/>
        <v>P</v>
      </c>
      <c r="N11129" s="174" t="s">
        <v>10681</v>
      </c>
      <c r="O11129" s="149" t="s">
        <v>1506</v>
      </c>
      <c r="P11129" s="149" t="s">
        <v>10455</v>
      </c>
      <c r="Q11129" s="150" t="s">
        <v>10106</v>
      </c>
      <c r="R11129" s="189">
        <v>3</v>
      </c>
    </row>
    <row r="11130" spans="1:18" x14ac:dyDescent="0.25">
      <c r="A11130" s="132">
        <v>1096943</v>
      </c>
      <c r="B11130" s="145" t="s">
        <v>7712</v>
      </c>
      <c r="C11130" s="132">
        <v>3</v>
      </c>
      <c r="D11130" s="132" t="s">
        <v>20</v>
      </c>
      <c r="E11130" s="186" t="s">
        <v>20</v>
      </c>
      <c r="F11130" s="132" t="s">
        <v>20</v>
      </c>
      <c r="G11130" s="132" t="s">
        <v>20</v>
      </c>
      <c r="H11130" s="132" t="s">
        <v>20</v>
      </c>
      <c r="I11130" s="132" t="s">
        <v>20</v>
      </c>
      <c r="J11130" s="133">
        <v>2.6</v>
      </c>
      <c r="K11130" s="133">
        <v>1</v>
      </c>
      <c r="L11130" s="133">
        <v>0.2</v>
      </c>
      <c r="M11130" s="134" t="str">
        <f t="shared" si="173"/>
        <v>P</v>
      </c>
      <c r="N11130" s="173" t="s">
        <v>10682</v>
      </c>
      <c r="O11130" s="146" t="s">
        <v>1587</v>
      </c>
      <c r="P11130" s="146" t="s">
        <v>9421</v>
      </c>
      <c r="Q11130" s="147" t="s">
        <v>10519</v>
      </c>
      <c r="R11130" s="187">
        <v>3.09</v>
      </c>
    </row>
    <row r="11131" spans="1:18" x14ac:dyDescent="0.25">
      <c r="A11131" s="135">
        <v>1096944</v>
      </c>
      <c r="B11131" s="148" t="s">
        <v>7713</v>
      </c>
      <c r="C11131" s="135">
        <v>3</v>
      </c>
      <c r="D11131" s="135" t="s">
        <v>20</v>
      </c>
      <c r="E11131" s="188">
        <v>80</v>
      </c>
      <c r="F11131" s="135" t="s">
        <v>20</v>
      </c>
      <c r="G11131" s="135" t="s">
        <v>20</v>
      </c>
      <c r="H11131" s="135">
        <v>800</v>
      </c>
      <c r="I11131" s="135">
        <v>1</v>
      </c>
      <c r="J11131" s="136">
        <v>0.84</v>
      </c>
      <c r="K11131" s="136">
        <v>1.96</v>
      </c>
      <c r="L11131" s="136">
        <v>0.11</v>
      </c>
      <c r="M11131" s="137" t="str">
        <f t="shared" si="173"/>
        <v>P</v>
      </c>
      <c r="N11131" s="174" t="s">
        <v>10682</v>
      </c>
      <c r="O11131" s="149" t="s">
        <v>1500</v>
      </c>
      <c r="P11131" s="149" t="s">
        <v>9418</v>
      </c>
      <c r="Q11131" s="150" t="s">
        <v>10519</v>
      </c>
      <c r="R11131" s="189">
        <v>0.63</v>
      </c>
    </row>
    <row r="11132" spans="1:18" x14ac:dyDescent="0.25">
      <c r="A11132" s="132">
        <v>1096945</v>
      </c>
      <c r="B11132" s="145" t="s">
        <v>7810</v>
      </c>
      <c r="C11132" s="132">
        <v>3</v>
      </c>
      <c r="D11132" s="132" t="s">
        <v>20</v>
      </c>
      <c r="E11132" s="186">
        <v>60</v>
      </c>
      <c r="F11132" s="132" t="s">
        <v>20</v>
      </c>
      <c r="G11132" s="132" t="s">
        <v>20</v>
      </c>
      <c r="H11132" s="132">
        <v>300</v>
      </c>
      <c r="I11132" s="132">
        <v>1</v>
      </c>
      <c r="J11132" s="133">
        <v>0.72</v>
      </c>
      <c r="K11132" s="133">
        <v>0.72</v>
      </c>
      <c r="L11132" s="133">
        <v>0.46</v>
      </c>
      <c r="M11132" s="134" t="str">
        <f t="shared" si="173"/>
        <v>P</v>
      </c>
      <c r="N11132" s="173" t="s">
        <v>10681</v>
      </c>
      <c r="O11132" s="146" t="s">
        <v>1607</v>
      </c>
      <c r="P11132" s="146" t="s">
        <v>9559</v>
      </c>
      <c r="Q11132" s="147" t="s">
        <v>10519</v>
      </c>
      <c r="R11132" s="187">
        <v>8.58</v>
      </c>
    </row>
    <row r="11133" spans="1:18" x14ac:dyDescent="0.25">
      <c r="A11133" s="135">
        <v>1096946</v>
      </c>
      <c r="B11133" s="148" t="s">
        <v>1172</v>
      </c>
      <c r="C11133" s="135">
        <v>3</v>
      </c>
      <c r="D11133" s="135">
        <v>3000</v>
      </c>
      <c r="E11133" s="188">
        <v>60</v>
      </c>
      <c r="F11133" s="135">
        <v>3600</v>
      </c>
      <c r="G11133" s="135" t="s">
        <v>20</v>
      </c>
      <c r="H11133" s="135">
        <v>240</v>
      </c>
      <c r="I11133" s="135">
        <v>1</v>
      </c>
      <c r="J11133" s="136">
        <v>0.72</v>
      </c>
      <c r="K11133" s="136">
        <v>0.72</v>
      </c>
      <c r="L11133" s="136">
        <v>0.46</v>
      </c>
      <c r="M11133" s="137" t="str">
        <f t="shared" si="173"/>
        <v>P</v>
      </c>
      <c r="N11133" s="174" t="s">
        <v>10681</v>
      </c>
      <c r="O11133" s="149" t="s">
        <v>1607</v>
      </c>
      <c r="P11133" s="149" t="s">
        <v>9559</v>
      </c>
      <c r="Q11133" s="150" t="s">
        <v>10519</v>
      </c>
      <c r="R11133" s="189">
        <v>7.32</v>
      </c>
    </row>
    <row r="11134" spans="1:18" x14ac:dyDescent="0.25">
      <c r="A11134" s="132">
        <v>1096948</v>
      </c>
      <c r="B11134" s="145" t="s">
        <v>7927</v>
      </c>
      <c r="C11134" s="132">
        <v>30</v>
      </c>
      <c r="D11134" s="132" t="s">
        <v>20</v>
      </c>
      <c r="E11134" s="186" t="s">
        <v>20</v>
      </c>
      <c r="F11134" s="132" t="s">
        <v>20</v>
      </c>
      <c r="G11134" s="132" t="s">
        <v>20</v>
      </c>
      <c r="H11134" s="132" t="s">
        <v>20</v>
      </c>
      <c r="I11134" s="132" t="s">
        <v>20</v>
      </c>
      <c r="J11134" s="133">
        <v>2.4500000000000002</v>
      </c>
      <c r="K11134" s="133">
        <v>9.0999999999999998E-2</v>
      </c>
      <c r="L11134" s="133">
        <v>3</v>
      </c>
      <c r="M11134" s="134" t="str">
        <f t="shared" si="173"/>
        <v>P</v>
      </c>
      <c r="N11134" s="173" t="s">
        <v>10681</v>
      </c>
      <c r="O11134" s="146" t="s">
        <v>1578</v>
      </c>
      <c r="P11134" s="146" t="s">
        <v>9412</v>
      </c>
      <c r="Q11134" s="147" t="s">
        <v>10519</v>
      </c>
      <c r="R11134" s="187">
        <v>4.7272727272727266</v>
      </c>
    </row>
    <row r="11135" spans="1:18" x14ac:dyDescent="0.25">
      <c r="A11135" s="135">
        <v>1096950</v>
      </c>
      <c r="B11135" s="148" t="s">
        <v>175</v>
      </c>
      <c r="C11135" s="135">
        <v>6</v>
      </c>
      <c r="D11135" s="135">
        <v>330</v>
      </c>
      <c r="E11135" s="188" t="s">
        <v>21</v>
      </c>
      <c r="F11135" s="135">
        <v>528</v>
      </c>
      <c r="G11135" s="135" t="s">
        <v>20</v>
      </c>
      <c r="H11135" s="135" t="s">
        <v>20</v>
      </c>
      <c r="I11135" s="135" t="s">
        <v>20</v>
      </c>
      <c r="J11135" s="136">
        <v>1.54</v>
      </c>
      <c r="K11135" s="136">
        <v>0.98</v>
      </c>
      <c r="L11135" s="136">
        <v>1.74</v>
      </c>
      <c r="M11135" s="137" t="str">
        <f t="shared" si="173"/>
        <v>P</v>
      </c>
      <c r="N11135" s="174" t="s">
        <v>10681</v>
      </c>
      <c r="O11135" s="149" t="s">
        <v>1506</v>
      </c>
      <c r="P11135" s="149" t="s">
        <v>9427</v>
      </c>
      <c r="Q11135" s="150" t="s">
        <v>10519</v>
      </c>
      <c r="R11135" s="189">
        <v>4.5</v>
      </c>
    </row>
    <row r="11136" spans="1:18" x14ac:dyDescent="0.25">
      <c r="A11136" s="132">
        <v>1096951</v>
      </c>
      <c r="B11136" s="145" t="s">
        <v>202</v>
      </c>
      <c r="C11136" s="132">
        <v>6</v>
      </c>
      <c r="D11136" s="132">
        <v>330</v>
      </c>
      <c r="E11136" s="186" t="s">
        <v>21</v>
      </c>
      <c r="F11136" s="132">
        <v>528</v>
      </c>
      <c r="G11136" s="132" t="s">
        <v>20</v>
      </c>
      <c r="H11136" s="132" t="s">
        <v>20</v>
      </c>
      <c r="I11136" s="132" t="s">
        <v>20</v>
      </c>
      <c r="J11136" s="133">
        <v>1.56</v>
      </c>
      <c r="K11136" s="133">
        <v>1.02</v>
      </c>
      <c r="L11136" s="133">
        <v>1.81</v>
      </c>
      <c r="M11136" s="134" t="str">
        <f t="shared" si="173"/>
        <v>P</v>
      </c>
      <c r="N11136" s="173" t="s">
        <v>10681</v>
      </c>
      <c r="O11136" s="146" t="s">
        <v>1506</v>
      </c>
      <c r="P11136" s="146" t="s">
        <v>9427</v>
      </c>
      <c r="Q11136" s="147" t="s">
        <v>10519</v>
      </c>
      <c r="R11136" s="187">
        <v>4.4399999999999995</v>
      </c>
    </row>
    <row r="11137" spans="1:18" x14ac:dyDescent="0.25">
      <c r="A11137" s="135">
        <v>1096952</v>
      </c>
      <c r="B11137" s="148" t="s">
        <v>209</v>
      </c>
      <c r="C11137" s="135">
        <v>6</v>
      </c>
      <c r="D11137" s="135">
        <v>270</v>
      </c>
      <c r="E11137" s="188" t="s">
        <v>21</v>
      </c>
      <c r="F11137" s="135">
        <v>360</v>
      </c>
      <c r="G11137" s="135" t="s">
        <v>20</v>
      </c>
      <c r="H11137" s="135">
        <v>20</v>
      </c>
      <c r="I11137" s="135">
        <v>1</v>
      </c>
      <c r="J11137" s="136">
        <v>1.79</v>
      </c>
      <c r="K11137" s="136">
        <v>1.19</v>
      </c>
      <c r="L11137" s="136">
        <v>1.73</v>
      </c>
      <c r="M11137" s="137" t="str">
        <f t="shared" si="173"/>
        <v>P</v>
      </c>
      <c r="N11137" s="174" t="s">
        <v>10681</v>
      </c>
      <c r="O11137" s="149" t="s">
        <v>1506</v>
      </c>
      <c r="P11137" s="149" t="s">
        <v>9427</v>
      </c>
      <c r="Q11137" s="150" t="s">
        <v>10519</v>
      </c>
      <c r="R11137" s="189">
        <v>5.58</v>
      </c>
    </row>
    <row r="11138" spans="1:18" x14ac:dyDescent="0.25">
      <c r="A11138" s="132">
        <v>1096953</v>
      </c>
      <c r="B11138" s="145" t="s">
        <v>1229</v>
      </c>
      <c r="C11138" s="132">
        <v>6</v>
      </c>
      <c r="D11138" s="132">
        <v>300</v>
      </c>
      <c r="E11138" s="186" t="s">
        <v>21</v>
      </c>
      <c r="F11138" s="132">
        <v>500</v>
      </c>
      <c r="G11138" s="132" t="s">
        <v>20</v>
      </c>
      <c r="H11138" s="132" t="s">
        <v>20</v>
      </c>
      <c r="I11138" s="132" t="s">
        <v>20</v>
      </c>
      <c r="J11138" s="133">
        <v>1.76</v>
      </c>
      <c r="K11138" s="133">
        <v>1.1000000000000001</v>
      </c>
      <c r="L11138" s="133">
        <v>1.4</v>
      </c>
      <c r="M11138" s="134" t="str">
        <f t="shared" ref="M11138:M11201" si="174">HYPERLINK(CONCATENATE("T:\Distribution Centre\RDC Department Shared\Cubiscan photos","\",A11138,"-pac.jpg"),"P")</f>
        <v>P</v>
      </c>
      <c r="N11138" s="173" t="s">
        <v>10681</v>
      </c>
      <c r="O11138" s="146" t="s">
        <v>1506</v>
      </c>
      <c r="P11138" s="146" t="s">
        <v>9430</v>
      </c>
      <c r="Q11138" s="147" t="s">
        <v>10519</v>
      </c>
      <c r="R11138" s="187">
        <v>3.12</v>
      </c>
    </row>
    <row r="11139" spans="1:18" x14ac:dyDescent="0.25">
      <c r="A11139" s="135">
        <v>1096954</v>
      </c>
      <c r="B11139" s="148" t="s">
        <v>1267</v>
      </c>
      <c r="C11139" s="135">
        <v>12</v>
      </c>
      <c r="D11139" s="135">
        <v>385</v>
      </c>
      <c r="E11139" s="188" t="s">
        <v>21</v>
      </c>
      <c r="F11139" s="135">
        <v>605</v>
      </c>
      <c r="G11139" s="135">
        <v>20</v>
      </c>
      <c r="H11139" s="135">
        <v>24</v>
      </c>
      <c r="I11139" s="135">
        <v>2</v>
      </c>
      <c r="J11139" s="136">
        <v>1.66</v>
      </c>
      <c r="K11139" s="136">
        <v>1.26</v>
      </c>
      <c r="L11139" s="136">
        <v>1.32</v>
      </c>
      <c r="M11139" s="137" t="str">
        <f t="shared" si="174"/>
        <v>P</v>
      </c>
      <c r="N11139" s="174" t="s">
        <v>10681</v>
      </c>
      <c r="O11139" s="149" t="s">
        <v>1506</v>
      </c>
      <c r="P11139" s="149" t="s">
        <v>9409</v>
      </c>
      <c r="Q11139" s="150" t="s">
        <v>10519</v>
      </c>
      <c r="R11139" s="189">
        <v>3.3600000000000003</v>
      </c>
    </row>
    <row r="11140" spans="1:18" x14ac:dyDescent="0.25">
      <c r="A11140" s="132">
        <v>1096955</v>
      </c>
      <c r="B11140" s="145" t="s">
        <v>1272</v>
      </c>
      <c r="C11140" s="132">
        <v>12</v>
      </c>
      <c r="D11140" s="132">
        <v>385</v>
      </c>
      <c r="E11140" s="186" t="s">
        <v>21</v>
      </c>
      <c r="F11140" s="132">
        <v>605</v>
      </c>
      <c r="G11140" s="132">
        <v>20</v>
      </c>
      <c r="H11140" s="132">
        <v>24</v>
      </c>
      <c r="I11140" s="132">
        <v>2</v>
      </c>
      <c r="J11140" s="133">
        <v>1.6</v>
      </c>
      <c r="K11140" s="133">
        <v>1.26</v>
      </c>
      <c r="L11140" s="133">
        <v>1.26</v>
      </c>
      <c r="M11140" s="134" t="str">
        <f t="shared" si="174"/>
        <v>P</v>
      </c>
      <c r="N11140" s="173" t="s">
        <v>10681</v>
      </c>
      <c r="O11140" s="146" t="s">
        <v>1506</v>
      </c>
      <c r="P11140" s="146" t="s">
        <v>9409</v>
      </c>
      <c r="Q11140" s="147" t="s">
        <v>10519</v>
      </c>
      <c r="R11140" s="187">
        <v>3</v>
      </c>
    </row>
    <row r="11141" spans="1:18" x14ac:dyDescent="0.25">
      <c r="A11141" s="135">
        <v>1096957</v>
      </c>
      <c r="B11141" s="148" t="s">
        <v>840</v>
      </c>
      <c r="C11141" s="135">
        <v>6</v>
      </c>
      <c r="D11141" s="135">
        <v>1440</v>
      </c>
      <c r="E11141" s="188">
        <v>12</v>
      </c>
      <c r="F11141" s="135" t="s">
        <v>20</v>
      </c>
      <c r="G11141" s="135" t="s">
        <v>20</v>
      </c>
      <c r="H11141" s="135">
        <v>120</v>
      </c>
      <c r="I11141" s="135">
        <v>1</v>
      </c>
      <c r="J11141" s="136">
        <v>0.76</v>
      </c>
      <c r="K11141" s="136">
        <v>0.54</v>
      </c>
      <c r="L11141" s="136">
        <v>1.1499999999999999</v>
      </c>
      <c r="M11141" s="137" t="str">
        <f t="shared" si="174"/>
        <v>P</v>
      </c>
      <c r="N11141" s="174" t="s">
        <v>10681</v>
      </c>
      <c r="O11141" s="149" t="s">
        <v>1555</v>
      </c>
      <c r="P11141" s="149" t="s">
        <v>9429</v>
      </c>
      <c r="Q11141" s="150" t="s">
        <v>10519</v>
      </c>
      <c r="R11141" s="189">
        <v>1.8599999999999999</v>
      </c>
    </row>
    <row r="11142" spans="1:18" x14ac:dyDescent="0.25">
      <c r="A11142" s="132">
        <v>1096959</v>
      </c>
      <c r="B11142" s="145" t="s">
        <v>835</v>
      </c>
      <c r="C11142" s="132">
        <v>6</v>
      </c>
      <c r="D11142" s="132">
        <v>1440</v>
      </c>
      <c r="E11142" s="186">
        <v>12</v>
      </c>
      <c r="F11142" s="132" t="s">
        <v>20</v>
      </c>
      <c r="G11142" s="132" t="s">
        <v>20</v>
      </c>
      <c r="H11142" s="132">
        <v>96</v>
      </c>
      <c r="I11142" s="132">
        <v>1</v>
      </c>
      <c r="J11142" s="133">
        <v>0.77</v>
      </c>
      <c r="K11142" s="133">
        <v>0.53</v>
      </c>
      <c r="L11142" s="133">
        <v>1.1499999999999999</v>
      </c>
      <c r="M11142" s="134" t="str">
        <f t="shared" si="174"/>
        <v>P</v>
      </c>
      <c r="N11142" s="173" t="s">
        <v>10681</v>
      </c>
      <c r="O11142" s="146" t="s">
        <v>1555</v>
      </c>
      <c r="P11142" s="146" t="s">
        <v>9429</v>
      </c>
      <c r="Q11142" s="147" t="s">
        <v>10519</v>
      </c>
      <c r="R11142" s="187">
        <v>1.8599999999999999</v>
      </c>
    </row>
    <row r="11143" spans="1:18" x14ac:dyDescent="0.25">
      <c r="A11143" s="135">
        <v>1096960</v>
      </c>
      <c r="B11143" s="148" t="s">
        <v>827</v>
      </c>
      <c r="C11143" s="135">
        <v>6</v>
      </c>
      <c r="D11143" s="135">
        <v>1440</v>
      </c>
      <c r="E11143" s="188">
        <v>12</v>
      </c>
      <c r="F11143" s="135" t="s">
        <v>20</v>
      </c>
      <c r="G11143" s="135">
        <v>120</v>
      </c>
      <c r="H11143" s="135" t="s">
        <v>20</v>
      </c>
      <c r="I11143" s="135">
        <v>2</v>
      </c>
      <c r="J11143" s="136">
        <v>0.77</v>
      </c>
      <c r="K11143" s="136">
        <v>0.54</v>
      </c>
      <c r="L11143" s="136">
        <v>1.1599999999999999</v>
      </c>
      <c r="M11143" s="137" t="str">
        <f t="shared" si="174"/>
        <v>P</v>
      </c>
      <c r="N11143" s="174" t="s">
        <v>10681</v>
      </c>
      <c r="O11143" s="149" t="s">
        <v>1555</v>
      </c>
      <c r="P11143" s="149" t="s">
        <v>9429</v>
      </c>
      <c r="Q11143" s="150" t="s">
        <v>10519</v>
      </c>
      <c r="R11143" s="189">
        <v>1.8599999999999999</v>
      </c>
    </row>
    <row r="11144" spans="1:18" x14ac:dyDescent="0.25">
      <c r="A11144" s="132">
        <v>1096961</v>
      </c>
      <c r="B11144" s="145" t="s">
        <v>831</v>
      </c>
      <c r="C11144" s="132">
        <v>6</v>
      </c>
      <c r="D11144" s="132">
        <v>1440</v>
      </c>
      <c r="E11144" s="186">
        <v>12</v>
      </c>
      <c r="F11144" s="132" t="s">
        <v>20</v>
      </c>
      <c r="G11144" s="132">
        <v>96</v>
      </c>
      <c r="H11144" s="132" t="s">
        <v>20</v>
      </c>
      <c r="I11144" s="132">
        <v>2</v>
      </c>
      <c r="J11144" s="133">
        <v>0.76</v>
      </c>
      <c r="K11144" s="133">
        <v>0.54</v>
      </c>
      <c r="L11144" s="133">
        <v>1.1499999999999999</v>
      </c>
      <c r="M11144" s="134" t="str">
        <f t="shared" si="174"/>
        <v>P</v>
      </c>
      <c r="N11144" s="173" t="s">
        <v>10681</v>
      </c>
      <c r="O11144" s="146" t="s">
        <v>1555</v>
      </c>
      <c r="P11144" s="146" t="s">
        <v>9429</v>
      </c>
      <c r="Q11144" s="147" t="s">
        <v>10519</v>
      </c>
      <c r="R11144" s="187">
        <v>1.7999999999999998</v>
      </c>
    </row>
    <row r="11145" spans="1:18" x14ac:dyDescent="0.25">
      <c r="A11145" s="135">
        <v>1096962</v>
      </c>
      <c r="B11145" s="148" t="s">
        <v>824</v>
      </c>
      <c r="C11145" s="135">
        <v>6</v>
      </c>
      <c r="D11145" s="135">
        <v>1440</v>
      </c>
      <c r="E11145" s="188">
        <v>12</v>
      </c>
      <c r="F11145" s="135" t="s">
        <v>20</v>
      </c>
      <c r="G11145" s="135" t="s">
        <v>20</v>
      </c>
      <c r="H11145" s="135">
        <v>60</v>
      </c>
      <c r="I11145" s="135">
        <v>2</v>
      </c>
      <c r="J11145" s="136">
        <v>0.77</v>
      </c>
      <c r="K11145" s="136">
        <v>0.53</v>
      </c>
      <c r="L11145" s="136">
        <v>1.1499999999999999</v>
      </c>
      <c r="M11145" s="137" t="str">
        <f t="shared" si="174"/>
        <v>P</v>
      </c>
      <c r="N11145" s="174" t="s">
        <v>10681</v>
      </c>
      <c r="O11145" s="149" t="s">
        <v>1555</v>
      </c>
      <c r="P11145" s="149" t="s">
        <v>9429</v>
      </c>
      <c r="Q11145" s="150" t="s">
        <v>10519</v>
      </c>
      <c r="R11145" s="189">
        <v>1.8599999999999999</v>
      </c>
    </row>
    <row r="11146" spans="1:18" x14ac:dyDescent="0.25">
      <c r="A11146" s="132">
        <v>1096965</v>
      </c>
      <c r="B11146" s="145" t="s">
        <v>1190</v>
      </c>
      <c r="C11146" s="132">
        <v>6</v>
      </c>
      <c r="D11146" s="132" t="s">
        <v>20</v>
      </c>
      <c r="E11146" s="186" t="s">
        <v>20</v>
      </c>
      <c r="F11146" s="132" t="s">
        <v>20</v>
      </c>
      <c r="G11146" s="132" t="s">
        <v>20</v>
      </c>
      <c r="H11146" s="132" t="s">
        <v>20</v>
      </c>
      <c r="I11146" s="132" t="s">
        <v>20</v>
      </c>
      <c r="J11146" s="133">
        <v>1.88</v>
      </c>
      <c r="K11146" s="133">
        <v>1.2</v>
      </c>
      <c r="L11146" s="133">
        <v>1.51</v>
      </c>
      <c r="M11146" s="134" t="str">
        <f t="shared" si="174"/>
        <v>P</v>
      </c>
      <c r="N11146" s="173" t="s">
        <v>10681</v>
      </c>
      <c r="O11146" s="146" t="s">
        <v>1506</v>
      </c>
      <c r="P11146" s="146" t="s">
        <v>10455</v>
      </c>
      <c r="Q11146" s="147" t="s">
        <v>10519</v>
      </c>
      <c r="R11146" s="187">
        <v>3.09</v>
      </c>
    </row>
    <row r="11147" spans="1:18" x14ac:dyDescent="0.25">
      <c r="A11147" s="135">
        <v>1096966</v>
      </c>
      <c r="B11147" s="148" t="s">
        <v>1718</v>
      </c>
      <c r="C11147" s="135">
        <v>6</v>
      </c>
      <c r="D11147" s="135" t="s">
        <v>20</v>
      </c>
      <c r="E11147" s="188">
        <v>24</v>
      </c>
      <c r="F11147" s="135" t="s">
        <v>20</v>
      </c>
      <c r="G11147" s="135">
        <v>192</v>
      </c>
      <c r="H11147" s="135">
        <v>216</v>
      </c>
      <c r="I11147" s="135">
        <v>1</v>
      </c>
      <c r="J11147" s="136">
        <v>0.86</v>
      </c>
      <c r="K11147" s="136">
        <v>0.49</v>
      </c>
      <c r="L11147" s="136">
        <v>0.72</v>
      </c>
      <c r="M11147" s="137" t="str">
        <f t="shared" si="174"/>
        <v>P</v>
      </c>
      <c r="N11147" s="174" t="s">
        <v>10681</v>
      </c>
      <c r="O11147" s="149" t="s">
        <v>1506</v>
      </c>
      <c r="P11147" s="149" t="s">
        <v>9409</v>
      </c>
      <c r="Q11147" s="150" t="s">
        <v>10519</v>
      </c>
      <c r="R11147" s="189">
        <v>2.0999999999999996</v>
      </c>
    </row>
    <row r="11148" spans="1:18" x14ac:dyDescent="0.25">
      <c r="A11148" s="132">
        <v>1096968</v>
      </c>
      <c r="B11148" s="145" t="s">
        <v>257</v>
      </c>
      <c r="C11148" s="132">
        <v>6</v>
      </c>
      <c r="D11148" s="132" t="s">
        <v>20</v>
      </c>
      <c r="E11148" s="186" t="s">
        <v>20</v>
      </c>
      <c r="F11148" s="132" t="s">
        <v>20</v>
      </c>
      <c r="G11148" s="132" t="s">
        <v>20</v>
      </c>
      <c r="H11148" s="132" t="s">
        <v>20</v>
      </c>
      <c r="I11148" s="132" t="s">
        <v>20</v>
      </c>
      <c r="J11148" s="133">
        <v>2.69</v>
      </c>
      <c r="K11148" s="133">
        <v>1.77</v>
      </c>
      <c r="L11148" s="133">
        <v>0.72</v>
      </c>
      <c r="M11148" s="134" t="str">
        <f t="shared" si="174"/>
        <v>P</v>
      </c>
      <c r="N11148" s="171" t="s">
        <v>10681</v>
      </c>
      <c r="O11148" s="146" t="s">
        <v>1581</v>
      </c>
      <c r="P11148" s="146" t="s">
        <v>10581</v>
      </c>
      <c r="Q11148" s="147" t="s">
        <v>10519</v>
      </c>
      <c r="R11148" s="187">
        <v>10.09090909090909</v>
      </c>
    </row>
    <row r="11149" spans="1:18" x14ac:dyDescent="0.25">
      <c r="A11149" s="135">
        <v>1096969</v>
      </c>
      <c r="B11149" s="148" t="s">
        <v>4369</v>
      </c>
      <c r="C11149" s="135">
        <v>6</v>
      </c>
      <c r="D11149" s="135">
        <v>944</v>
      </c>
      <c r="E11149" s="188" t="s">
        <v>20</v>
      </c>
      <c r="F11149" s="135" t="s">
        <v>20</v>
      </c>
      <c r="G11149" s="135" t="s">
        <v>20</v>
      </c>
      <c r="H11149" s="135" t="s">
        <v>20</v>
      </c>
      <c r="I11149" s="135" t="s">
        <v>20</v>
      </c>
      <c r="J11149" s="136">
        <v>1.17</v>
      </c>
      <c r="K11149" s="136">
        <v>0.73</v>
      </c>
      <c r="L11149" s="136">
        <v>1.34</v>
      </c>
      <c r="M11149" s="137" t="str">
        <f t="shared" si="174"/>
        <v>P</v>
      </c>
      <c r="N11149" s="174" t="s">
        <v>10681</v>
      </c>
      <c r="O11149" s="149" t="s">
        <v>1506</v>
      </c>
      <c r="P11149" s="149" t="s">
        <v>10455</v>
      </c>
      <c r="Q11149" s="150" t="s">
        <v>10519</v>
      </c>
      <c r="R11149" s="189">
        <v>8.1000000000000014</v>
      </c>
    </row>
    <row r="11150" spans="1:18" x14ac:dyDescent="0.25">
      <c r="A11150" s="132">
        <v>1096970</v>
      </c>
      <c r="B11150" s="145" t="s">
        <v>258</v>
      </c>
      <c r="C11150" s="132">
        <v>6</v>
      </c>
      <c r="D11150" s="132" t="s">
        <v>20</v>
      </c>
      <c r="E11150" s="186" t="s">
        <v>20</v>
      </c>
      <c r="F11150" s="132" t="s">
        <v>20</v>
      </c>
      <c r="G11150" s="132" t="s">
        <v>20</v>
      </c>
      <c r="H11150" s="132" t="s">
        <v>20</v>
      </c>
      <c r="I11150" s="132" t="s">
        <v>20</v>
      </c>
      <c r="J11150" s="133">
        <v>1.82</v>
      </c>
      <c r="K11150" s="133">
        <v>1.19</v>
      </c>
      <c r="L11150" s="133">
        <v>0.39</v>
      </c>
      <c r="M11150" s="134" t="str">
        <f t="shared" si="174"/>
        <v>P</v>
      </c>
      <c r="N11150" s="173" t="s">
        <v>10681</v>
      </c>
      <c r="O11150" s="146" t="s">
        <v>1581</v>
      </c>
      <c r="P11150" s="146" t="s">
        <v>10581</v>
      </c>
      <c r="Q11150" s="147" t="s">
        <v>10519</v>
      </c>
      <c r="R11150" s="187">
        <v>3.1818181818181817</v>
      </c>
    </row>
    <row r="11151" spans="1:18" x14ac:dyDescent="0.25">
      <c r="A11151" s="135">
        <v>1096971</v>
      </c>
      <c r="B11151" s="148" t="s">
        <v>9879</v>
      </c>
      <c r="C11151" s="135">
        <v>6</v>
      </c>
      <c r="D11151" s="135">
        <v>320</v>
      </c>
      <c r="E11151" s="188">
        <v>4</v>
      </c>
      <c r="F11151" s="135">
        <v>384</v>
      </c>
      <c r="G11151" s="135" t="s">
        <v>20</v>
      </c>
      <c r="H11151" s="135" t="s">
        <v>20</v>
      </c>
      <c r="I11151" s="135" t="s">
        <v>20</v>
      </c>
      <c r="J11151" s="136">
        <v>2.4</v>
      </c>
      <c r="K11151" s="136">
        <v>1.38</v>
      </c>
      <c r="L11151" s="136">
        <v>1.06</v>
      </c>
      <c r="M11151" s="137" t="str">
        <f t="shared" si="174"/>
        <v>P</v>
      </c>
      <c r="N11151" s="174" t="s">
        <v>10682</v>
      </c>
      <c r="O11151" s="149" t="s">
        <v>1500</v>
      </c>
      <c r="P11151" s="149" t="s">
        <v>9456</v>
      </c>
      <c r="Q11151" s="150" t="s">
        <v>10519</v>
      </c>
      <c r="R11151" s="189">
        <v>29.04</v>
      </c>
    </row>
    <row r="11152" spans="1:18" x14ac:dyDescent="0.25">
      <c r="A11152" s="132">
        <v>1096972</v>
      </c>
      <c r="B11152" s="145" t="s">
        <v>246</v>
      </c>
      <c r="C11152" s="132">
        <v>6</v>
      </c>
      <c r="D11152" s="132">
        <v>130</v>
      </c>
      <c r="E11152" s="186" t="s">
        <v>21</v>
      </c>
      <c r="F11152" s="132">
        <v>195</v>
      </c>
      <c r="G11152" s="132" t="s">
        <v>20</v>
      </c>
      <c r="H11152" s="132" t="s">
        <v>20</v>
      </c>
      <c r="I11152" s="132" t="s">
        <v>20</v>
      </c>
      <c r="J11152" s="133">
        <v>3.38</v>
      </c>
      <c r="K11152" s="133">
        <v>2.2799999999999998</v>
      </c>
      <c r="L11152" s="133">
        <v>0.98</v>
      </c>
      <c r="M11152" s="134" t="str">
        <f t="shared" si="174"/>
        <v>P</v>
      </c>
      <c r="N11152" s="173" t="s">
        <v>10681</v>
      </c>
      <c r="O11152" s="146" t="s">
        <v>1506</v>
      </c>
      <c r="P11152" s="146" t="s">
        <v>9398</v>
      </c>
      <c r="Q11152" s="147" t="s">
        <v>10519</v>
      </c>
      <c r="R11152" s="187">
        <v>17.100000000000001</v>
      </c>
    </row>
    <row r="11153" spans="1:18" x14ac:dyDescent="0.25">
      <c r="A11153" s="135">
        <v>1096973</v>
      </c>
      <c r="B11153" s="148" t="s">
        <v>1194</v>
      </c>
      <c r="C11153" s="135">
        <v>6</v>
      </c>
      <c r="D11153" s="135">
        <v>335</v>
      </c>
      <c r="E11153" s="188" t="s">
        <v>21</v>
      </c>
      <c r="F11153" s="135" t="s">
        <v>20</v>
      </c>
      <c r="G11153" s="135" t="s">
        <v>20</v>
      </c>
      <c r="H11153" s="135">
        <v>25</v>
      </c>
      <c r="I11153" s="135">
        <v>1</v>
      </c>
      <c r="J11153" s="136">
        <v>1.6</v>
      </c>
      <c r="K11153" s="136">
        <v>1.05</v>
      </c>
      <c r="L11153" s="136">
        <v>1.8</v>
      </c>
      <c r="M11153" s="137" t="str">
        <f t="shared" si="174"/>
        <v>P</v>
      </c>
      <c r="N11153" s="174" t="s">
        <v>10681</v>
      </c>
      <c r="O11153" s="149" t="s">
        <v>1506</v>
      </c>
      <c r="P11153" s="149" t="s">
        <v>10455</v>
      </c>
      <c r="Q11153" s="150" t="s">
        <v>10519</v>
      </c>
      <c r="R11153" s="189">
        <v>3.9000000000000004</v>
      </c>
    </row>
    <row r="11154" spans="1:18" x14ac:dyDescent="0.25">
      <c r="A11154" s="132">
        <v>1096976</v>
      </c>
      <c r="B11154" s="145" t="s">
        <v>1273</v>
      </c>
      <c r="C11154" s="132">
        <v>12</v>
      </c>
      <c r="D11154" s="132">
        <v>385</v>
      </c>
      <c r="E11154" s="186" t="s">
        <v>21</v>
      </c>
      <c r="F11154" s="132">
        <v>605</v>
      </c>
      <c r="G11154" s="132">
        <v>20</v>
      </c>
      <c r="H11154" s="132">
        <v>24</v>
      </c>
      <c r="I11154" s="132">
        <v>2</v>
      </c>
      <c r="J11154" s="133">
        <v>1.3</v>
      </c>
      <c r="K11154" s="133">
        <v>1.64</v>
      </c>
      <c r="L11154" s="133">
        <v>1.36</v>
      </c>
      <c r="M11154" s="134" t="str">
        <f t="shared" si="174"/>
        <v>P</v>
      </c>
      <c r="N11154" s="173" t="s">
        <v>10681</v>
      </c>
      <c r="O11154" s="146" t="s">
        <v>1506</v>
      </c>
      <c r="P11154" s="146" t="s">
        <v>9409</v>
      </c>
      <c r="Q11154" s="147" t="s">
        <v>10519</v>
      </c>
      <c r="R11154" s="187">
        <v>3.3600000000000003</v>
      </c>
    </row>
    <row r="11155" spans="1:18" x14ac:dyDescent="0.25">
      <c r="A11155" s="135">
        <v>1096977</v>
      </c>
      <c r="B11155" s="148" t="s">
        <v>4104</v>
      </c>
      <c r="C11155" s="135">
        <v>6</v>
      </c>
      <c r="D11155" s="135" t="s">
        <v>20</v>
      </c>
      <c r="E11155" s="188" t="s">
        <v>20</v>
      </c>
      <c r="F11155" s="135" t="s">
        <v>20</v>
      </c>
      <c r="G11155" s="135" t="s">
        <v>20</v>
      </c>
      <c r="H11155" s="135" t="s">
        <v>20</v>
      </c>
      <c r="I11155" s="135">
        <v>1097236</v>
      </c>
      <c r="J11155" s="136">
        <v>1.28</v>
      </c>
      <c r="K11155" s="136">
        <v>0.81</v>
      </c>
      <c r="L11155" s="136">
        <v>1.31</v>
      </c>
      <c r="M11155" s="137" t="str">
        <f t="shared" si="174"/>
        <v>P</v>
      </c>
      <c r="N11155" s="174" t="s">
        <v>10681</v>
      </c>
      <c r="O11155" s="149" t="s">
        <v>1562</v>
      </c>
      <c r="P11155" s="149" t="s">
        <v>9399</v>
      </c>
      <c r="Q11155" s="150" t="s">
        <v>10519</v>
      </c>
      <c r="R11155" s="189">
        <v>9.4925373134328357</v>
      </c>
    </row>
    <row r="11156" spans="1:18" x14ac:dyDescent="0.25">
      <c r="A11156" s="132">
        <v>1096979</v>
      </c>
      <c r="B11156" s="145" t="s">
        <v>9643</v>
      </c>
      <c r="C11156" s="132">
        <v>6</v>
      </c>
      <c r="D11156" s="132" t="s">
        <v>20</v>
      </c>
      <c r="E11156" s="186" t="s">
        <v>20</v>
      </c>
      <c r="F11156" s="132" t="s">
        <v>20</v>
      </c>
      <c r="G11156" s="132" t="s">
        <v>20</v>
      </c>
      <c r="H11156" s="132" t="s">
        <v>20</v>
      </c>
      <c r="I11156" s="132" t="s">
        <v>20</v>
      </c>
      <c r="J11156" s="133">
        <v>1.1499999999999999</v>
      </c>
      <c r="K11156" s="133">
        <v>0.72</v>
      </c>
      <c r="L11156" s="133">
        <v>1.32</v>
      </c>
      <c r="M11156" s="134" t="str">
        <f t="shared" si="174"/>
        <v>P</v>
      </c>
      <c r="N11156" s="173" t="s">
        <v>10681</v>
      </c>
      <c r="O11156" s="146" t="s">
        <v>1506</v>
      </c>
      <c r="P11156" s="146" t="s">
        <v>10455</v>
      </c>
      <c r="Q11156" s="147" t="s">
        <v>10519</v>
      </c>
      <c r="R11156" s="187">
        <v>5.88</v>
      </c>
    </row>
    <row r="11157" spans="1:18" x14ac:dyDescent="0.25">
      <c r="A11157" s="135">
        <v>1096984</v>
      </c>
      <c r="B11157" s="148" t="s">
        <v>901</v>
      </c>
      <c r="C11157" s="135">
        <v>6</v>
      </c>
      <c r="D11157" s="135">
        <v>130</v>
      </c>
      <c r="E11157" s="188" t="s">
        <v>21</v>
      </c>
      <c r="F11157" s="135">
        <v>182</v>
      </c>
      <c r="G11157" s="135" t="s">
        <v>20</v>
      </c>
      <c r="H11157" s="135" t="s">
        <v>20</v>
      </c>
      <c r="I11157" s="135" t="s">
        <v>20</v>
      </c>
      <c r="J11157" s="136">
        <v>3.52</v>
      </c>
      <c r="K11157" s="136">
        <v>2.3199999999999998</v>
      </c>
      <c r="L11157" s="136">
        <v>1.04</v>
      </c>
      <c r="M11157" s="137" t="str">
        <f t="shared" si="174"/>
        <v>P</v>
      </c>
      <c r="N11157" s="174" t="s">
        <v>10681</v>
      </c>
      <c r="O11157" s="149" t="s">
        <v>1506</v>
      </c>
      <c r="P11157" s="149" t="s">
        <v>10455</v>
      </c>
      <c r="Q11157" s="150" t="s">
        <v>10519</v>
      </c>
      <c r="R11157" s="189">
        <v>17.28</v>
      </c>
    </row>
    <row r="11158" spans="1:18" x14ac:dyDescent="0.25">
      <c r="A11158" s="132">
        <v>1096986</v>
      </c>
      <c r="B11158" s="145" t="s">
        <v>583</v>
      </c>
      <c r="C11158" s="132">
        <v>6</v>
      </c>
      <c r="D11158" s="132">
        <v>944</v>
      </c>
      <c r="E11158" s="186" t="s">
        <v>21</v>
      </c>
      <c r="F11158" s="132" t="s">
        <v>20</v>
      </c>
      <c r="G11158" s="132" t="s">
        <v>20</v>
      </c>
      <c r="H11158" s="132">
        <v>55</v>
      </c>
      <c r="I11158" s="132">
        <v>1</v>
      </c>
      <c r="J11158" s="133">
        <v>1.1200000000000001</v>
      </c>
      <c r="K11158" s="133">
        <v>0.72</v>
      </c>
      <c r="L11158" s="133">
        <v>1.32</v>
      </c>
      <c r="M11158" s="134" t="str">
        <f t="shared" si="174"/>
        <v>P</v>
      </c>
      <c r="N11158" s="173" t="s">
        <v>10681</v>
      </c>
      <c r="O11158" s="146" t="s">
        <v>1506</v>
      </c>
      <c r="P11158" s="146" t="s">
        <v>10455</v>
      </c>
      <c r="Q11158" s="147" t="s">
        <v>10519</v>
      </c>
      <c r="R11158" s="187">
        <v>5.4</v>
      </c>
    </row>
    <row r="11159" spans="1:18" x14ac:dyDescent="0.25">
      <c r="A11159" s="135">
        <v>1096987</v>
      </c>
      <c r="B11159" s="148" t="s">
        <v>585</v>
      </c>
      <c r="C11159" s="135">
        <v>6</v>
      </c>
      <c r="D11159" s="135">
        <v>735</v>
      </c>
      <c r="E11159" s="188" t="s">
        <v>21</v>
      </c>
      <c r="F11159" s="135" t="s">
        <v>20</v>
      </c>
      <c r="G11159" s="135" t="s">
        <v>20</v>
      </c>
      <c r="H11159" s="135">
        <v>50</v>
      </c>
      <c r="I11159" s="135">
        <v>2</v>
      </c>
      <c r="J11159" s="136">
        <v>1.28</v>
      </c>
      <c r="K11159" s="136">
        <v>0.82</v>
      </c>
      <c r="L11159" s="136">
        <v>1.32</v>
      </c>
      <c r="M11159" s="137" t="str">
        <f t="shared" si="174"/>
        <v>P</v>
      </c>
      <c r="N11159" s="174" t="s">
        <v>10681</v>
      </c>
      <c r="O11159" s="149" t="s">
        <v>1562</v>
      </c>
      <c r="P11159" s="149" t="s">
        <v>9399</v>
      </c>
      <c r="Q11159" s="150" t="s">
        <v>10519</v>
      </c>
      <c r="R11159" s="189">
        <v>10.26</v>
      </c>
    </row>
    <row r="11160" spans="1:18" x14ac:dyDescent="0.25">
      <c r="A11160" s="132">
        <v>1096989</v>
      </c>
      <c r="B11160" s="145" t="s">
        <v>584</v>
      </c>
      <c r="C11160" s="132">
        <v>6</v>
      </c>
      <c r="D11160" s="132" t="s">
        <v>20</v>
      </c>
      <c r="E11160" s="186" t="s">
        <v>20</v>
      </c>
      <c r="F11160" s="132" t="s">
        <v>20</v>
      </c>
      <c r="G11160" s="132" t="s">
        <v>20</v>
      </c>
      <c r="H11160" s="132" t="s">
        <v>20</v>
      </c>
      <c r="I11160" s="132" t="s">
        <v>20</v>
      </c>
      <c r="J11160" s="133">
        <v>1.1499999999999999</v>
      </c>
      <c r="K11160" s="133">
        <v>0.74</v>
      </c>
      <c r="L11160" s="133">
        <v>1.31</v>
      </c>
      <c r="M11160" s="134" t="str">
        <f t="shared" si="174"/>
        <v>P</v>
      </c>
      <c r="N11160" s="173" t="s">
        <v>10681</v>
      </c>
      <c r="O11160" s="146" t="s">
        <v>1506</v>
      </c>
      <c r="P11160" s="146" t="s">
        <v>10455</v>
      </c>
      <c r="Q11160" s="147" t="s">
        <v>10519</v>
      </c>
      <c r="R11160" s="187">
        <v>6</v>
      </c>
    </row>
    <row r="11161" spans="1:18" x14ac:dyDescent="0.25">
      <c r="A11161" s="135">
        <v>1096997</v>
      </c>
      <c r="B11161" s="148" t="s">
        <v>7455</v>
      </c>
      <c r="C11161" s="135">
        <v>24</v>
      </c>
      <c r="D11161" s="135">
        <v>455</v>
      </c>
      <c r="E11161" s="188" t="s">
        <v>21</v>
      </c>
      <c r="F11161" s="135">
        <v>770</v>
      </c>
      <c r="G11161" s="135">
        <v>30</v>
      </c>
      <c r="H11161" s="135">
        <v>48</v>
      </c>
      <c r="I11161" s="135">
        <v>1</v>
      </c>
      <c r="J11161" s="136">
        <v>1.93</v>
      </c>
      <c r="K11161" s="136">
        <v>1.53</v>
      </c>
      <c r="L11161" s="136">
        <v>0.62</v>
      </c>
      <c r="M11161" s="137" t="str">
        <f t="shared" si="174"/>
        <v>P</v>
      </c>
      <c r="N11161" s="174" t="s">
        <v>10681</v>
      </c>
      <c r="O11161" s="149" t="s">
        <v>1578</v>
      </c>
      <c r="P11161" s="149" t="s">
        <v>9470</v>
      </c>
      <c r="Q11161" s="150" t="s">
        <v>10519</v>
      </c>
      <c r="R11161" s="189">
        <v>6.9599999999999991</v>
      </c>
    </row>
    <row r="11162" spans="1:18" x14ac:dyDescent="0.25">
      <c r="A11162" s="132">
        <v>1097001</v>
      </c>
      <c r="B11162" s="145" t="s">
        <v>277</v>
      </c>
      <c r="C11162" s="132">
        <v>6</v>
      </c>
      <c r="D11162" s="132">
        <v>318</v>
      </c>
      <c r="E11162" s="186" t="s">
        <v>21</v>
      </c>
      <c r="F11162" s="132">
        <v>530</v>
      </c>
      <c r="G11162" s="132" t="s">
        <v>20</v>
      </c>
      <c r="H11162" s="132" t="s">
        <v>20</v>
      </c>
      <c r="I11162" s="132" t="s">
        <v>20</v>
      </c>
      <c r="J11162" s="133">
        <v>1.76</v>
      </c>
      <c r="K11162" s="133">
        <v>1.1200000000000001</v>
      </c>
      <c r="L11162" s="133">
        <v>1.44</v>
      </c>
      <c r="M11162" s="134" t="str">
        <f t="shared" si="174"/>
        <v>P</v>
      </c>
      <c r="N11162" s="173" t="s">
        <v>10681</v>
      </c>
      <c r="O11162" s="146" t="s">
        <v>1506</v>
      </c>
      <c r="P11162" s="146" t="s">
        <v>10455</v>
      </c>
      <c r="Q11162" s="147" t="s">
        <v>10519</v>
      </c>
      <c r="R11162" s="187">
        <v>5.22</v>
      </c>
    </row>
    <row r="11163" spans="1:18" x14ac:dyDescent="0.25">
      <c r="A11163" s="135">
        <v>1097003</v>
      </c>
      <c r="B11163" s="148" t="s">
        <v>1240</v>
      </c>
      <c r="C11163" s="135">
        <v>6</v>
      </c>
      <c r="D11163" s="135" t="s">
        <v>20</v>
      </c>
      <c r="E11163" s="188" t="s">
        <v>20</v>
      </c>
      <c r="F11163" s="135" t="s">
        <v>20</v>
      </c>
      <c r="G11163" s="135" t="s">
        <v>20</v>
      </c>
      <c r="H11163" s="135" t="s">
        <v>20</v>
      </c>
      <c r="I11163" s="135" t="s">
        <v>20</v>
      </c>
      <c r="J11163" s="136">
        <v>1.85</v>
      </c>
      <c r="K11163" s="136">
        <v>1.2</v>
      </c>
      <c r="L11163" s="136">
        <v>1.52</v>
      </c>
      <c r="M11163" s="137" t="str">
        <f t="shared" si="174"/>
        <v>P</v>
      </c>
      <c r="N11163" s="174" t="s">
        <v>10681</v>
      </c>
      <c r="O11163" s="149" t="s">
        <v>1506</v>
      </c>
      <c r="P11163" s="149" t="s">
        <v>9430</v>
      </c>
      <c r="Q11163" s="150" t="s">
        <v>10519</v>
      </c>
      <c r="R11163" s="189">
        <v>2.67</v>
      </c>
    </row>
    <row r="11164" spans="1:18" x14ac:dyDescent="0.25">
      <c r="A11164" s="132">
        <v>1097004</v>
      </c>
      <c r="B11164" s="145" t="s">
        <v>283</v>
      </c>
      <c r="C11164" s="132">
        <v>6</v>
      </c>
      <c r="D11164" s="132">
        <v>318</v>
      </c>
      <c r="E11164" s="186" t="s">
        <v>21</v>
      </c>
      <c r="F11164" s="132">
        <v>477</v>
      </c>
      <c r="G11164" s="132" t="s">
        <v>20</v>
      </c>
      <c r="H11164" s="132">
        <v>20</v>
      </c>
      <c r="I11164" s="132">
        <v>1</v>
      </c>
      <c r="J11164" s="133">
        <v>1.8</v>
      </c>
      <c r="K11164" s="133">
        <v>1.17</v>
      </c>
      <c r="L11164" s="133">
        <v>1.5</v>
      </c>
      <c r="M11164" s="134" t="str">
        <f t="shared" si="174"/>
        <v>P</v>
      </c>
      <c r="N11164" s="173" t="s">
        <v>10681</v>
      </c>
      <c r="O11164" s="146" t="s">
        <v>1506</v>
      </c>
      <c r="P11164" s="146" t="s">
        <v>10455</v>
      </c>
      <c r="Q11164" s="147" t="s">
        <v>10519</v>
      </c>
      <c r="R11164" s="187">
        <v>5.76</v>
      </c>
    </row>
    <row r="11165" spans="1:18" x14ac:dyDescent="0.25">
      <c r="A11165" s="135">
        <v>1097006</v>
      </c>
      <c r="B11165" s="148" t="s">
        <v>1228</v>
      </c>
      <c r="C11165" s="135">
        <v>6</v>
      </c>
      <c r="D11165" s="135" t="s">
        <v>20</v>
      </c>
      <c r="E11165" s="188" t="s">
        <v>20</v>
      </c>
      <c r="F11165" s="135" t="s">
        <v>20</v>
      </c>
      <c r="G11165" s="135" t="s">
        <v>20</v>
      </c>
      <c r="H11165" s="135" t="s">
        <v>20</v>
      </c>
      <c r="I11165" s="135" t="s">
        <v>20</v>
      </c>
      <c r="J11165" s="136">
        <v>1.8</v>
      </c>
      <c r="K11165" s="136">
        <v>1.2</v>
      </c>
      <c r="L11165" s="136">
        <v>1.53</v>
      </c>
      <c r="M11165" s="137" t="str">
        <f t="shared" si="174"/>
        <v>P</v>
      </c>
      <c r="N11165" s="174" t="s">
        <v>10681</v>
      </c>
      <c r="O11165" s="149" t="s">
        <v>1506</v>
      </c>
      <c r="P11165" s="149" t="s">
        <v>9430</v>
      </c>
      <c r="Q11165" s="150" t="s">
        <v>10519</v>
      </c>
      <c r="R11165" s="189">
        <v>2.73</v>
      </c>
    </row>
    <row r="11166" spans="1:18" x14ac:dyDescent="0.25">
      <c r="A11166" s="132">
        <v>1097007</v>
      </c>
      <c r="B11166" s="145" t="s">
        <v>1435</v>
      </c>
      <c r="C11166" s="132">
        <v>6</v>
      </c>
      <c r="D11166" s="132">
        <v>318</v>
      </c>
      <c r="E11166" s="186" t="s">
        <v>21</v>
      </c>
      <c r="F11166" s="132">
        <v>530</v>
      </c>
      <c r="G11166" s="132" t="s">
        <v>20</v>
      </c>
      <c r="H11166" s="132" t="s">
        <v>20</v>
      </c>
      <c r="I11166" s="132" t="s">
        <v>20</v>
      </c>
      <c r="J11166" s="133">
        <v>1.8</v>
      </c>
      <c r="K11166" s="133">
        <v>1.17</v>
      </c>
      <c r="L11166" s="133">
        <v>1.5</v>
      </c>
      <c r="M11166" s="134" t="str">
        <f t="shared" si="174"/>
        <v>P</v>
      </c>
      <c r="N11166" s="173" t="s">
        <v>10681</v>
      </c>
      <c r="O11166" s="146" t="s">
        <v>1506</v>
      </c>
      <c r="P11166" s="146" t="s">
        <v>10455</v>
      </c>
      <c r="Q11166" s="147" t="s">
        <v>10519</v>
      </c>
      <c r="R11166" s="187">
        <v>5.34</v>
      </c>
    </row>
    <row r="11167" spans="1:18" x14ac:dyDescent="0.25">
      <c r="A11167" s="135">
        <v>1097009</v>
      </c>
      <c r="B11167" s="148" t="s">
        <v>155</v>
      </c>
      <c r="C11167" s="135">
        <v>6</v>
      </c>
      <c r="D11167" s="135" t="s">
        <v>20</v>
      </c>
      <c r="E11167" s="188" t="s">
        <v>21</v>
      </c>
      <c r="F11167" s="135" t="s">
        <v>20</v>
      </c>
      <c r="G11167" s="135">
        <v>5</v>
      </c>
      <c r="H11167" s="135">
        <v>6</v>
      </c>
      <c r="I11167" s="135">
        <v>5</v>
      </c>
      <c r="J11167" s="136">
        <v>3.24</v>
      </c>
      <c r="K11167" s="136">
        <v>2.15</v>
      </c>
      <c r="L11167" s="136">
        <v>0.48</v>
      </c>
      <c r="M11167" s="137" t="str">
        <f t="shared" si="174"/>
        <v>P</v>
      </c>
      <c r="N11167" s="174" t="s">
        <v>10681</v>
      </c>
      <c r="O11167" s="149" t="s">
        <v>1581</v>
      </c>
      <c r="P11167" s="149" t="s">
        <v>10581</v>
      </c>
      <c r="Q11167" s="150" t="s">
        <v>10519</v>
      </c>
      <c r="R11167" s="189">
        <v>5.4090909090909092</v>
      </c>
    </row>
    <row r="11168" spans="1:18" x14ac:dyDescent="0.25">
      <c r="A11168" s="132">
        <v>1097010</v>
      </c>
      <c r="B11168" s="145" t="s">
        <v>279</v>
      </c>
      <c r="C11168" s="132">
        <v>6</v>
      </c>
      <c r="D11168" s="132">
        <v>318</v>
      </c>
      <c r="E11168" s="186" t="s">
        <v>21</v>
      </c>
      <c r="F11168" s="132" t="s">
        <v>20</v>
      </c>
      <c r="G11168" s="132" t="s">
        <v>20</v>
      </c>
      <c r="H11168" s="132">
        <v>20</v>
      </c>
      <c r="I11168" s="132">
        <v>1</v>
      </c>
      <c r="J11168" s="133">
        <v>1.8</v>
      </c>
      <c r="K11168" s="133">
        <v>1.17</v>
      </c>
      <c r="L11168" s="133">
        <v>1.5</v>
      </c>
      <c r="M11168" s="134" t="str">
        <f t="shared" si="174"/>
        <v>P</v>
      </c>
      <c r="N11168" s="173" t="s">
        <v>10681</v>
      </c>
      <c r="O11168" s="146" t="s">
        <v>1506</v>
      </c>
      <c r="P11168" s="146" t="s">
        <v>10455</v>
      </c>
      <c r="Q11168" s="147" t="s">
        <v>10519</v>
      </c>
      <c r="R11168" s="187">
        <v>5.34</v>
      </c>
    </row>
    <row r="11169" spans="1:18" x14ac:dyDescent="0.25">
      <c r="A11169" s="135">
        <v>1097023</v>
      </c>
      <c r="B11169" s="148" t="s">
        <v>1437</v>
      </c>
      <c r="C11169" s="135">
        <v>24</v>
      </c>
      <c r="D11169" s="135" t="s">
        <v>20</v>
      </c>
      <c r="E11169" s="188" t="s">
        <v>20</v>
      </c>
      <c r="F11169" s="135" t="s">
        <v>20</v>
      </c>
      <c r="G11169" s="135" t="s">
        <v>20</v>
      </c>
      <c r="H11169" s="135" t="s">
        <v>20</v>
      </c>
      <c r="I11169" s="135" t="s">
        <v>20</v>
      </c>
      <c r="J11169" s="136">
        <v>2.2799999999999998</v>
      </c>
      <c r="K11169" s="136">
        <v>1.5</v>
      </c>
      <c r="L11169" s="136">
        <v>0.9</v>
      </c>
      <c r="M11169" s="137" t="str">
        <f t="shared" si="174"/>
        <v>P</v>
      </c>
      <c r="N11169" s="174" t="s">
        <v>10681</v>
      </c>
      <c r="O11169" s="149" t="s">
        <v>1506</v>
      </c>
      <c r="P11169" s="149" t="s">
        <v>10455</v>
      </c>
      <c r="Q11169" s="150" t="s">
        <v>10519</v>
      </c>
      <c r="R11169" s="189">
        <v>13.200000000000001</v>
      </c>
    </row>
    <row r="11170" spans="1:18" x14ac:dyDescent="0.25">
      <c r="A11170" s="132">
        <v>1097026</v>
      </c>
      <c r="B11170" s="145" t="s">
        <v>278</v>
      </c>
      <c r="C11170" s="132">
        <v>24</v>
      </c>
      <c r="D11170" s="132" t="s">
        <v>20</v>
      </c>
      <c r="E11170" s="186" t="s">
        <v>21</v>
      </c>
      <c r="F11170" s="132">
        <v>450</v>
      </c>
      <c r="G11170" s="132" t="s">
        <v>20</v>
      </c>
      <c r="H11170" s="132">
        <v>10</v>
      </c>
      <c r="I11170" s="132">
        <v>3</v>
      </c>
      <c r="J11170" s="133">
        <v>2.2799999999999998</v>
      </c>
      <c r="K11170" s="133">
        <v>1.5</v>
      </c>
      <c r="L11170" s="133">
        <v>0.9</v>
      </c>
      <c r="M11170" s="134" t="str">
        <f t="shared" si="174"/>
        <v>P</v>
      </c>
      <c r="N11170" s="173" t="s">
        <v>10681</v>
      </c>
      <c r="O11170" s="146" t="s">
        <v>1506</v>
      </c>
      <c r="P11170" s="146" t="s">
        <v>10455</v>
      </c>
      <c r="Q11170" s="147" t="s">
        <v>10519</v>
      </c>
      <c r="R11170" s="187">
        <v>13.200000000000001</v>
      </c>
    </row>
    <row r="11171" spans="1:18" x14ac:dyDescent="0.25">
      <c r="A11171" s="135">
        <v>1097029</v>
      </c>
      <c r="B11171" s="148" t="s">
        <v>284</v>
      </c>
      <c r="C11171" s="135">
        <v>24</v>
      </c>
      <c r="D11171" s="135" t="s">
        <v>20</v>
      </c>
      <c r="E11171" s="188" t="s">
        <v>20</v>
      </c>
      <c r="F11171" s="135" t="s">
        <v>20</v>
      </c>
      <c r="G11171" s="135" t="s">
        <v>20</v>
      </c>
      <c r="H11171" s="135" t="s">
        <v>20</v>
      </c>
      <c r="I11171" s="135" t="s">
        <v>20</v>
      </c>
      <c r="J11171" s="136">
        <v>2.2799999999999998</v>
      </c>
      <c r="K11171" s="136">
        <v>1.5</v>
      </c>
      <c r="L11171" s="136">
        <v>0.9</v>
      </c>
      <c r="M11171" s="137" t="str">
        <f t="shared" si="174"/>
        <v>P</v>
      </c>
      <c r="N11171" s="174" t="s">
        <v>10681</v>
      </c>
      <c r="O11171" s="149" t="s">
        <v>1506</v>
      </c>
      <c r="P11171" s="149" t="s">
        <v>10455</v>
      </c>
      <c r="Q11171" s="150" t="s">
        <v>10519</v>
      </c>
      <c r="R11171" s="189">
        <v>13.439999999999998</v>
      </c>
    </row>
    <row r="11172" spans="1:18" x14ac:dyDescent="0.25">
      <c r="A11172" s="132">
        <v>1097032</v>
      </c>
      <c r="B11172" s="145" t="s">
        <v>280</v>
      </c>
      <c r="C11172" s="132">
        <v>24</v>
      </c>
      <c r="D11172" s="132" t="s">
        <v>20</v>
      </c>
      <c r="E11172" s="186" t="s">
        <v>20</v>
      </c>
      <c r="F11172" s="132" t="s">
        <v>20</v>
      </c>
      <c r="G11172" s="132" t="s">
        <v>20</v>
      </c>
      <c r="H11172" s="132" t="s">
        <v>20</v>
      </c>
      <c r="I11172" s="132" t="s">
        <v>20</v>
      </c>
      <c r="J11172" s="133">
        <v>2.2799999999999998</v>
      </c>
      <c r="K11172" s="133">
        <v>1.5</v>
      </c>
      <c r="L11172" s="133">
        <v>0.9</v>
      </c>
      <c r="M11172" s="134" t="str">
        <f t="shared" si="174"/>
        <v>P</v>
      </c>
      <c r="N11172" s="173" t="s">
        <v>10681</v>
      </c>
      <c r="O11172" s="146" t="s">
        <v>1506</v>
      </c>
      <c r="P11172" s="146" t="s">
        <v>10455</v>
      </c>
      <c r="Q11172" s="147" t="s">
        <v>10519</v>
      </c>
      <c r="R11172" s="187">
        <v>13.200000000000001</v>
      </c>
    </row>
    <row r="11173" spans="1:18" x14ac:dyDescent="0.25">
      <c r="A11173" s="135">
        <v>1097034</v>
      </c>
      <c r="B11173" s="148" t="s">
        <v>1136</v>
      </c>
      <c r="C11173" s="135">
        <v>6</v>
      </c>
      <c r="D11173" s="135" t="s">
        <v>20</v>
      </c>
      <c r="E11173" s="188" t="s">
        <v>20</v>
      </c>
      <c r="F11173" s="135" t="s">
        <v>20</v>
      </c>
      <c r="G11173" s="135" t="s">
        <v>20</v>
      </c>
      <c r="H11173" s="135" t="s">
        <v>20</v>
      </c>
      <c r="I11173" s="135" t="s">
        <v>20</v>
      </c>
      <c r="J11173" s="136">
        <v>1.8</v>
      </c>
      <c r="K11173" s="136">
        <v>1.2</v>
      </c>
      <c r="L11173" s="136">
        <v>0.37</v>
      </c>
      <c r="M11173" s="137" t="str">
        <f t="shared" si="174"/>
        <v>P</v>
      </c>
      <c r="N11173" s="174" t="s">
        <v>10681</v>
      </c>
      <c r="O11173" s="149" t="s">
        <v>1506</v>
      </c>
      <c r="P11173" s="149" t="s">
        <v>9442</v>
      </c>
      <c r="Q11173" s="150" t="s">
        <v>10519</v>
      </c>
      <c r="R11173" s="189">
        <v>3.8500000000000005</v>
      </c>
    </row>
    <row r="11174" spans="1:18" x14ac:dyDescent="0.25">
      <c r="A11174" s="132">
        <v>1097037</v>
      </c>
      <c r="B11174" s="145" t="s">
        <v>1139</v>
      </c>
      <c r="C11174" s="132">
        <v>6</v>
      </c>
      <c r="D11174" s="132" t="s">
        <v>20</v>
      </c>
      <c r="E11174" s="186" t="s">
        <v>20</v>
      </c>
      <c r="F11174" s="132" t="s">
        <v>20</v>
      </c>
      <c r="G11174" s="132" t="s">
        <v>20</v>
      </c>
      <c r="H11174" s="132" t="s">
        <v>20</v>
      </c>
      <c r="I11174" s="132" t="s">
        <v>20</v>
      </c>
      <c r="J11174" s="133">
        <v>1.83</v>
      </c>
      <c r="K11174" s="133">
        <v>1.21</v>
      </c>
      <c r="L11174" s="133">
        <v>0.38800000000000001</v>
      </c>
      <c r="M11174" s="134" t="str">
        <f t="shared" si="174"/>
        <v>P</v>
      </c>
      <c r="N11174" s="173" t="s">
        <v>10681</v>
      </c>
      <c r="O11174" s="146" t="s">
        <v>1506</v>
      </c>
      <c r="P11174" s="146" t="s">
        <v>9398</v>
      </c>
      <c r="Q11174" s="147" t="s">
        <v>10519</v>
      </c>
      <c r="R11174" s="187">
        <v>3.91</v>
      </c>
    </row>
    <row r="11175" spans="1:18" x14ac:dyDescent="0.25">
      <c r="A11175" s="135">
        <v>1097039</v>
      </c>
      <c r="B11175" s="148" t="s">
        <v>5722</v>
      </c>
      <c r="C11175" s="135">
        <v>6</v>
      </c>
      <c r="D11175" s="135" t="s">
        <v>20</v>
      </c>
      <c r="E11175" s="188" t="s">
        <v>20</v>
      </c>
      <c r="F11175" s="135" t="s">
        <v>20</v>
      </c>
      <c r="G11175" s="135" t="s">
        <v>20</v>
      </c>
      <c r="H11175" s="135" t="s">
        <v>20</v>
      </c>
      <c r="I11175" s="135" t="s">
        <v>20</v>
      </c>
      <c r="J11175" s="136">
        <v>3.36</v>
      </c>
      <c r="K11175" s="136">
        <v>2.2999999999999998</v>
      </c>
      <c r="L11175" s="136">
        <v>1</v>
      </c>
      <c r="M11175" s="137" t="str">
        <f t="shared" si="174"/>
        <v>P</v>
      </c>
      <c r="N11175" s="174" t="s">
        <v>10681</v>
      </c>
      <c r="O11175" s="149" t="s">
        <v>1506</v>
      </c>
      <c r="P11175" s="149" t="s">
        <v>10455</v>
      </c>
      <c r="Q11175" s="150" t="s">
        <v>10519</v>
      </c>
      <c r="R11175" s="189">
        <v>16.14</v>
      </c>
    </row>
    <row r="11176" spans="1:18" x14ac:dyDescent="0.25">
      <c r="A11176" s="132">
        <v>1097040</v>
      </c>
      <c r="B11176" s="145" t="s">
        <v>1138</v>
      </c>
      <c r="C11176" s="132">
        <v>6</v>
      </c>
      <c r="D11176" s="132" t="s">
        <v>20</v>
      </c>
      <c r="E11176" s="186" t="s">
        <v>20</v>
      </c>
      <c r="F11176" s="132" t="s">
        <v>20</v>
      </c>
      <c r="G11176" s="132" t="s">
        <v>20</v>
      </c>
      <c r="H11176" s="132" t="s">
        <v>20</v>
      </c>
      <c r="I11176" s="132" t="s">
        <v>20</v>
      </c>
      <c r="J11176" s="133">
        <v>1.8</v>
      </c>
      <c r="K11176" s="133">
        <v>1.2</v>
      </c>
      <c r="L11176" s="133">
        <v>0.37</v>
      </c>
      <c r="M11176" s="134" t="str">
        <f t="shared" si="174"/>
        <v>P</v>
      </c>
      <c r="N11176" s="173" t="s">
        <v>10681</v>
      </c>
      <c r="O11176" s="146" t="s">
        <v>1506</v>
      </c>
      <c r="P11176" s="146" t="s">
        <v>9398</v>
      </c>
      <c r="Q11176" s="147" t="s">
        <v>10519</v>
      </c>
      <c r="R11176" s="187">
        <v>3.95</v>
      </c>
    </row>
    <row r="11177" spans="1:18" x14ac:dyDescent="0.25">
      <c r="A11177" s="135">
        <v>1097044</v>
      </c>
      <c r="B11177" s="148" t="s">
        <v>1153</v>
      </c>
      <c r="C11177" s="135">
        <v>6</v>
      </c>
      <c r="D11177" s="135" t="s">
        <v>20</v>
      </c>
      <c r="E11177" s="188" t="s">
        <v>20</v>
      </c>
      <c r="F11177" s="135" t="s">
        <v>20</v>
      </c>
      <c r="G11177" s="135" t="s">
        <v>20</v>
      </c>
      <c r="H11177" s="135" t="s">
        <v>20</v>
      </c>
      <c r="I11177" s="135" t="s">
        <v>20</v>
      </c>
      <c r="J11177" s="136">
        <v>0.9</v>
      </c>
      <c r="K11177" s="136">
        <v>0.59</v>
      </c>
      <c r="L11177" s="136">
        <v>0.94</v>
      </c>
      <c r="M11177" s="137" t="str">
        <f t="shared" si="174"/>
        <v>P</v>
      </c>
      <c r="N11177" s="172" t="s">
        <v>10681</v>
      </c>
      <c r="O11177" s="149" t="s">
        <v>1506</v>
      </c>
      <c r="P11177" s="149" t="s">
        <v>10455</v>
      </c>
      <c r="Q11177" s="150" t="s">
        <v>10519</v>
      </c>
      <c r="R11177" s="189">
        <v>13.080000000000002</v>
      </c>
    </row>
    <row r="11178" spans="1:18" x14ac:dyDescent="0.25">
      <c r="A11178" s="132">
        <v>1097046</v>
      </c>
      <c r="B11178" s="145" t="s">
        <v>919</v>
      </c>
      <c r="C11178" s="132">
        <v>6</v>
      </c>
      <c r="D11178" s="132">
        <v>1260</v>
      </c>
      <c r="E11178" s="186">
        <v>30</v>
      </c>
      <c r="F11178" s="132" t="s">
        <v>20</v>
      </c>
      <c r="G11178" s="132" t="s">
        <v>20</v>
      </c>
      <c r="H11178" s="132">
        <v>120</v>
      </c>
      <c r="I11178" s="132">
        <v>1</v>
      </c>
      <c r="J11178" s="133">
        <v>1.72</v>
      </c>
      <c r="K11178" s="133">
        <v>1.1399999999999999</v>
      </c>
      <c r="L11178" s="133">
        <v>0.28000000000000003</v>
      </c>
      <c r="M11178" s="134" t="str">
        <f t="shared" si="174"/>
        <v>P</v>
      </c>
      <c r="N11178" s="173" t="s">
        <v>10681</v>
      </c>
      <c r="O11178" s="146" t="s">
        <v>1506</v>
      </c>
      <c r="P11178" s="146" t="s">
        <v>9410</v>
      </c>
      <c r="Q11178" s="147" t="s">
        <v>10519</v>
      </c>
      <c r="R11178" s="187">
        <v>4.1399999999999997</v>
      </c>
    </row>
    <row r="11179" spans="1:18" x14ac:dyDescent="0.25">
      <c r="A11179" s="135">
        <v>1097049</v>
      </c>
      <c r="B11179" s="148" t="s">
        <v>182</v>
      </c>
      <c r="C11179" s="135">
        <v>12</v>
      </c>
      <c r="D11179" s="135">
        <v>549</v>
      </c>
      <c r="E11179" s="188" t="s">
        <v>20</v>
      </c>
      <c r="F11179" s="135" t="s">
        <v>20</v>
      </c>
      <c r="G11179" s="135" t="s">
        <v>20</v>
      </c>
      <c r="H11179" s="135" t="s">
        <v>20</v>
      </c>
      <c r="I11179" s="135" t="s">
        <v>20</v>
      </c>
      <c r="J11179" s="136">
        <v>1.66</v>
      </c>
      <c r="K11179" s="136">
        <v>1.17</v>
      </c>
      <c r="L11179" s="136">
        <v>0.91</v>
      </c>
      <c r="M11179" s="137" t="str">
        <f t="shared" si="174"/>
        <v>P</v>
      </c>
      <c r="N11179" s="174" t="s">
        <v>10681</v>
      </c>
      <c r="O11179" s="149" t="s">
        <v>1506</v>
      </c>
      <c r="P11179" s="149" t="s">
        <v>9427</v>
      </c>
      <c r="Q11179" s="150" t="s">
        <v>10519</v>
      </c>
      <c r="R11179" s="189">
        <v>4.4399999999999995</v>
      </c>
    </row>
    <row r="11180" spans="1:18" x14ac:dyDescent="0.25">
      <c r="A11180" s="132">
        <v>1097071</v>
      </c>
      <c r="B11180" s="145" t="s">
        <v>8405</v>
      </c>
      <c r="C11180" s="132">
        <v>6</v>
      </c>
      <c r="D11180" s="132">
        <v>120</v>
      </c>
      <c r="E11180" s="186">
        <v>6</v>
      </c>
      <c r="F11180" s="132" t="s">
        <v>20</v>
      </c>
      <c r="G11180" s="132" t="s">
        <v>20</v>
      </c>
      <c r="H11180" s="132" t="s">
        <v>20</v>
      </c>
      <c r="I11180" s="132" t="s">
        <v>20</v>
      </c>
      <c r="J11180" s="133">
        <v>2.96</v>
      </c>
      <c r="K11180" s="133">
        <v>1.97</v>
      </c>
      <c r="L11180" s="133">
        <v>1.88</v>
      </c>
      <c r="M11180" s="134" t="str">
        <f t="shared" si="174"/>
        <v>P</v>
      </c>
      <c r="N11180" s="173" t="s">
        <v>10682</v>
      </c>
      <c r="O11180" s="146" t="s">
        <v>1500</v>
      </c>
      <c r="P11180" s="146" t="s">
        <v>9440</v>
      </c>
      <c r="Q11180" s="147" t="s">
        <v>10519</v>
      </c>
      <c r="R11180" s="187">
        <v>4.5600000000000005</v>
      </c>
    </row>
    <row r="11181" spans="1:18" x14ac:dyDescent="0.25">
      <c r="A11181" s="135">
        <v>1097076</v>
      </c>
      <c r="B11181" s="148" t="s">
        <v>774</v>
      </c>
      <c r="C11181" s="135">
        <v>6</v>
      </c>
      <c r="D11181" s="135" t="s">
        <v>20</v>
      </c>
      <c r="E11181" s="188" t="s">
        <v>20</v>
      </c>
      <c r="F11181" s="135" t="s">
        <v>20</v>
      </c>
      <c r="G11181" s="135" t="s">
        <v>20</v>
      </c>
      <c r="H11181" s="135" t="s">
        <v>20</v>
      </c>
      <c r="I11181" s="135" t="s">
        <v>20</v>
      </c>
      <c r="J11181" s="136">
        <v>3.4</v>
      </c>
      <c r="K11181" s="136">
        <v>2.2999999999999998</v>
      </c>
      <c r="L11181" s="136">
        <v>1.03</v>
      </c>
      <c r="M11181" s="137" t="str">
        <f t="shared" si="174"/>
        <v>P</v>
      </c>
      <c r="N11181" s="174" t="s">
        <v>10681</v>
      </c>
      <c r="O11181" s="149" t="s">
        <v>1506</v>
      </c>
      <c r="P11181" s="149" t="s">
        <v>9398</v>
      </c>
      <c r="Q11181" s="150" t="s">
        <v>10519</v>
      </c>
      <c r="R11181" s="189">
        <v>16.64</v>
      </c>
    </row>
    <row r="11182" spans="1:18" x14ac:dyDescent="0.25">
      <c r="A11182" s="132">
        <v>1097082</v>
      </c>
      <c r="B11182" s="145" t="s">
        <v>167</v>
      </c>
      <c r="C11182" s="132">
        <v>6</v>
      </c>
      <c r="D11182" s="132">
        <v>1250</v>
      </c>
      <c r="E11182" s="186" t="s">
        <v>21</v>
      </c>
      <c r="F11182" s="132" t="s">
        <v>20</v>
      </c>
      <c r="G11182" s="132" t="s">
        <v>20</v>
      </c>
      <c r="H11182" s="132">
        <v>20</v>
      </c>
      <c r="I11182" s="132">
        <v>3</v>
      </c>
      <c r="J11182" s="133">
        <v>1.8</v>
      </c>
      <c r="K11182" s="133">
        <v>1.2</v>
      </c>
      <c r="L11182" s="133">
        <v>0.36</v>
      </c>
      <c r="M11182" s="134" t="str">
        <f t="shared" si="174"/>
        <v>P</v>
      </c>
      <c r="N11182" s="171" t="s">
        <v>10681</v>
      </c>
      <c r="O11182" s="146" t="s">
        <v>1506</v>
      </c>
      <c r="P11182" s="146" t="s">
        <v>10455</v>
      </c>
      <c r="Q11182" s="147" t="s">
        <v>10519</v>
      </c>
      <c r="R11182" s="187">
        <v>3.7800000000000002</v>
      </c>
    </row>
    <row r="11183" spans="1:18" x14ac:dyDescent="0.25">
      <c r="A11183" s="135">
        <v>1097089</v>
      </c>
      <c r="B11183" s="148" t="s">
        <v>972</v>
      </c>
      <c r="C11183" s="135">
        <v>3</v>
      </c>
      <c r="D11183" s="135" t="s">
        <v>20</v>
      </c>
      <c r="E11183" s="188">
        <v>80</v>
      </c>
      <c r="F11183" s="135" t="s">
        <v>20</v>
      </c>
      <c r="G11183" s="135" t="s">
        <v>20</v>
      </c>
      <c r="H11183" s="135">
        <v>400</v>
      </c>
      <c r="I11183" s="135">
        <v>1</v>
      </c>
      <c r="J11183" s="136">
        <v>0.78</v>
      </c>
      <c r="K11183" s="136">
        <v>0.6</v>
      </c>
      <c r="L11183" s="136">
        <v>0.27</v>
      </c>
      <c r="M11183" s="137" t="str">
        <f t="shared" si="174"/>
        <v>P</v>
      </c>
      <c r="N11183" s="174" t="s">
        <v>10681</v>
      </c>
      <c r="O11183" s="149" t="s">
        <v>1555</v>
      </c>
      <c r="P11183" s="149" t="s">
        <v>9429</v>
      </c>
      <c r="Q11183" s="150" t="s">
        <v>10519</v>
      </c>
      <c r="R11183" s="189">
        <v>3</v>
      </c>
    </row>
    <row r="11184" spans="1:18" x14ac:dyDescent="0.25">
      <c r="A11184" s="132">
        <v>1097093</v>
      </c>
      <c r="B11184" s="145" t="s">
        <v>1415</v>
      </c>
      <c r="C11184" s="132">
        <v>6</v>
      </c>
      <c r="D11184" s="132" t="s">
        <v>20</v>
      </c>
      <c r="E11184" s="186" t="s">
        <v>20</v>
      </c>
      <c r="F11184" s="132" t="s">
        <v>20</v>
      </c>
      <c r="G11184" s="132" t="s">
        <v>20</v>
      </c>
      <c r="H11184" s="132" t="s">
        <v>20</v>
      </c>
      <c r="I11184" s="132" t="s">
        <v>20</v>
      </c>
      <c r="J11184" s="133">
        <v>1.47</v>
      </c>
      <c r="K11184" s="133">
        <v>1.01</v>
      </c>
      <c r="L11184" s="133">
        <v>1.52</v>
      </c>
      <c r="M11184" s="134" t="str">
        <f t="shared" si="174"/>
        <v>P</v>
      </c>
      <c r="N11184" s="173" t="s">
        <v>10681</v>
      </c>
      <c r="O11184" s="146" t="s">
        <v>1555</v>
      </c>
      <c r="P11184" s="146" t="s">
        <v>9494</v>
      </c>
      <c r="Q11184" s="147" t="s">
        <v>10519</v>
      </c>
      <c r="R11184" s="187">
        <v>7.9651324965132497</v>
      </c>
    </row>
    <row r="11185" spans="1:18" x14ac:dyDescent="0.25">
      <c r="A11185" s="135">
        <v>1097106</v>
      </c>
      <c r="B11185" s="148" t="s">
        <v>1043</v>
      </c>
      <c r="C11185" s="135">
        <v>3</v>
      </c>
      <c r="D11185" s="135">
        <v>2560</v>
      </c>
      <c r="E11185" s="188">
        <v>160</v>
      </c>
      <c r="F11185" s="135">
        <v>3520</v>
      </c>
      <c r="G11185" s="135" t="s">
        <v>20</v>
      </c>
      <c r="H11185" s="135" t="s">
        <v>20</v>
      </c>
      <c r="I11185" s="135" t="s">
        <v>20</v>
      </c>
      <c r="J11185" s="136">
        <v>1.01</v>
      </c>
      <c r="K11185" s="136">
        <v>1.2</v>
      </c>
      <c r="L11185" s="136">
        <v>0.43</v>
      </c>
      <c r="M11185" s="137" t="str">
        <f t="shared" si="174"/>
        <v>P</v>
      </c>
      <c r="N11185" s="174" t="s">
        <v>10682</v>
      </c>
      <c r="O11185" s="149" t="s">
        <v>1500</v>
      </c>
      <c r="P11185" s="149" t="s">
        <v>9418</v>
      </c>
      <c r="Q11185" s="150" t="s">
        <v>10519</v>
      </c>
      <c r="R11185" s="189">
        <v>0.99</v>
      </c>
    </row>
    <row r="11186" spans="1:18" x14ac:dyDescent="0.25">
      <c r="A11186" s="132">
        <v>1097108</v>
      </c>
      <c r="B11186" s="145" t="s">
        <v>552</v>
      </c>
      <c r="C11186" s="132">
        <v>3</v>
      </c>
      <c r="D11186" s="132" t="s">
        <v>20</v>
      </c>
      <c r="E11186" s="186" t="s">
        <v>20</v>
      </c>
      <c r="F11186" s="132" t="s">
        <v>20</v>
      </c>
      <c r="G11186" s="132" t="s">
        <v>20</v>
      </c>
      <c r="H11186" s="132" t="s">
        <v>20</v>
      </c>
      <c r="I11186" s="132" t="s">
        <v>20</v>
      </c>
      <c r="J11186" s="133">
        <v>1.1200000000000001</v>
      </c>
      <c r="K11186" s="133">
        <v>0.46</v>
      </c>
      <c r="L11186" s="133">
        <v>0.12</v>
      </c>
      <c r="M11186" s="134" t="str">
        <f t="shared" si="174"/>
        <v>P</v>
      </c>
      <c r="N11186" s="173" t="s">
        <v>10681</v>
      </c>
      <c r="O11186" s="146" t="s">
        <v>1607</v>
      </c>
      <c r="P11186" s="146" t="s">
        <v>9559</v>
      </c>
      <c r="Q11186" s="147" t="s">
        <v>10519</v>
      </c>
      <c r="R11186" s="187">
        <v>2.209090909090909</v>
      </c>
    </row>
    <row r="11187" spans="1:18" x14ac:dyDescent="0.25">
      <c r="A11187" s="135">
        <v>1097129</v>
      </c>
      <c r="B11187" s="148" t="s">
        <v>1218</v>
      </c>
      <c r="C11187" s="135">
        <v>24</v>
      </c>
      <c r="D11187" s="135">
        <v>330</v>
      </c>
      <c r="E11187" s="188" t="s">
        <v>21</v>
      </c>
      <c r="F11187" s="135">
        <v>360</v>
      </c>
      <c r="G11187" s="135" t="s">
        <v>20</v>
      </c>
      <c r="H11187" s="135">
        <v>30</v>
      </c>
      <c r="I11187" s="135">
        <v>1</v>
      </c>
      <c r="J11187" s="136">
        <v>2.46</v>
      </c>
      <c r="K11187" s="136">
        <v>1.54</v>
      </c>
      <c r="L11187" s="136">
        <v>0.94</v>
      </c>
      <c r="M11187" s="137" t="str">
        <f t="shared" si="174"/>
        <v>P</v>
      </c>
      <c r="N11187" s="174" t="s">
        <v>10681</v>
      </c>
      <c r="O11187" s="149" t="s">
        <v>1506</v>
      </c>
      <c r="P11187" s="149" t="s">
        <v>10455</v>
      </c>
      <c r="Q11187" s="150" t="s">
        <v>10519</v>
      </c>
      <c r="R11187" s="189">
        <v>6.7200000000000006</v>
      </c>
    </row>
    <row r="11188" spans="1:18" x14ac:dyDescent="0.25">
      <c r="A11188" s="132">
        <v>1097133</v>
      </c>
      <c r="B11188" s="145" t="s">
        <v>561</v>
      </c>
      <c r="C11188" s="132">
        <v>3</v>
      </c>
      <c r="D11188" s="132" t="s">
        <v>20</v>
      </c>
      <c r="E11188" s="186" t="s">
        <v>20</v>
      </c>
      <c r="F11188" s="132" t="s">
        <v>20</v>
      </c>
      <c r="G11188" s="132" t="s">
        <v>20</v>
      </c>
      <c r="H11188" s="132" t="s">
        <v>20</v>
      </c>
      <c r="I11188" s="132" t="s">
        <v>20</v>
      </c>
      <c r="J11188" s="133">
        <v>1.1200000000000001</v>
      </c>
      <c r="K11188" s="133">
        <v>0.46</v>
      </c>
      <c r="L11188" s="133">
        <v>0.12</v>
      </c>
      <c r="M11188" s="134" t="str">
        <f t="shared" si="174"/>
        <v>P</v>
      </c>
      <c r="N11188" s="173" t="s">
        <v>10681</v>
      </c>
      <c r="O11188" s="146" t="s">
        <v>1607</v>
      </c>
      <c r="P11188" s="146" t="s">
        <v>9559</v>
      </c>
      <c r="Q11188" s="147" t="s">
        <v>10519</v>
      </c>
      <c r="R11188" s="187">
        <v>2.0999999999999996</v>
      </c>
    </row>
    <row r="11189" spans="1:18" x14ac:dyDescent="0.25">
      <c r="A11189" s="135">
        <v>1097146</v>
      </c>
      <c r="B11189" s="148" t="s">
        <v>264</v>
      </c>
      <c r="C11189" s="135">
        <v>6</v>
      </c>
      <c r="D11189" s="135">
        <v>130</v>
      </c>
      <c r="E11189" s="188" t="s">
        <v>21</v>
      </c>
      <c r="F11189" s="135">
        <v>182</v>
      </c>
      <c r="G11189" s="135" t="s">
        <v>20</v>
      </c>
      <c r="H11189" s="135">
        <v>8</v>
      </c>
      <c r="I11189" s="135">
        <v>2</v>
      </c>
      <c r="J11189" s="136">
        <v>3.4</v>
      </c>
      <c r="K11189" s="136">
        <v>2.31</v>
      </c>
      <c r="L11189" s="136">
        <v>1.01</v>
      </c>
      <c r="M11189" s="137" t="str">
        <f t="shared" si="174"/>
        <v>P</v>
      </c>
      <c r="N11189" s="174" t="s">
        <v>10681</v>
      </c>
      <c r="O11189" s="149" t="s">
        <v>1506</v>
      </c>
      <c r="P11189" s="149" t="s">
        <v>9398</v>
      </c>
      <c r="Q11189" s="150" t="s">
        <v>10519</v>
      </c>
      <c r="R11189" s="189">
        <v>16.799999999999997</v>
      </c>
    </row>
    <row r="11190" spans="1:18" x14ac:dyDescent="0.25">
      <c r="A11190" s="132">
        <v>1097147</v>
      </c>
      <c r="B11190" s="145" t="s">
        <v>554</v>
      </c>
      <c r="C11190" s="132">
        <v>3</v>
      </c>
      <c r="D11190" s="132" t="s">
        <v>20</v>
      </c>
      <c r="E11190" s="186" t="s">
        <v>20</v>
      </c>
      <c r="F11190" s="132" t="s">
        <v>20</v>
      </c>
      <c r="G11190" s="132" t="s">
        <v>20</v>
      </c>
      <c r="H11190" s="132" t="s">
        <v>20</v>
      </c>
      <c r="I11190" s="132" t="s">
        <v>20</v>
      </c>
      <c r="J11190" s="133">
        <v>1.1200000000000001</v>
      </c>
      <c r="K11190" s="133">
        <v>0.46</v>
      </c>
      <c r="L11190" s="133">
        <v>0.12</v>
      </c>
      <c r="M11190" s="134" t="str">
        <f t="shared" si="174"/>
        <v>P</v>
      </c>
      <c r="N11190" s="173" t="s">
        <v>10681</v>
      </c>
      <c r="O11190" s="146" t="s">
        <v>1607</v>
      </c>
      <c r="P11190" s="146" t="s">
        <v>9559</v>
      </c>
      <c r="Q11190" s="147" t="s">
        <v>10519</v>
      </c>
      <c r="R11190" s="187">
        <v>2.0999999999999996</v>
      </c>
    </row>
    <row r="11191" spans="1:18" x14ac:dyDescent="0.25">
      <c r="A11191" s="135">
        <v>1097149</v>
      </c>
      <c r="B11191" s="148" t="s">
        <v>245</v>
      </c>
      <c r="C11191" s="135">
        <v>6</v>
      </c>
      <c r="D11191" s="135">
        <v>130</v>
      </c>
      <c r="E11191" s="188" t="s">
        <v>21</v>
      </c>
      <c r="F11191" s="135">
        <v>182</v>
      </c>
      <c r="G11191" s="135" t="s">
        <v>20</v>
      </c>
      <c r="H11191" s="135" t="s">
        <v>20</v>
      </c>
      <c r="I11191" s="135" t="s">
        <v>20</v>
      </c>
      <c r="J11191" s="136">
        <v>3.42</v>
      </c>
      <c r="K11191" s="136">
        <v>2.34</v>
      </c>
      <c r="L11191" s="136">
        <v>1.06</v>
      </c>
      <c r="M11191" s="137" t="str">
        <f t="shared" si="174"/>
        <v>P</v>
      </c>
      <c r="N11191" s="174" t="s">
        <v>10681</v>
      </c>
      <c r="O11191" s="149" t="s">
        <v>1506</v>
      </c>
      <c r="P11191" s="149" t="s">
        <v>10455</v>
      </c>
      <c r="Q11191" s="150" t="s">
        <v>10519</v>
      </c>
      <c r="R11191" s="189">
        <v>19.32</v>
      </c>
    </row>
    <row r="11192" spans="1:18" x14ac:dyDescent="0.25">
      <c r="A11192" s="132">
        <v>1097157</v>
      </c>
      <c r="B11192" s="145" t="s">
        <v>557</v>
      </c>
      <c r="C11192" s="132">
        <v>3</v>
      </c>
      <c r="D11192" s="132" t="s">
        <v>20</v>
      </c>
      <c r="E11192" s="186" t="s">
        <v>20</v>
      </c>
      <c r="F11192" s="132" t="s">
        <v>20</v>
      </c>
      <c r="G11192" s="132" t="s">
        <v>20</v>
      </c>
      <c r="H11192" s="132" t="s">
        <v>20</v>
      </c>
      <c r="I11192" s="132" t="s">
        <v>20</v>
      </c>
      <c r="J11192" s="133">
        <v>1.1200000000000001</v>
      </c>
      <c r="K11192" s="133">
        <v>0.46</v>
      </c>
      <c r="L11192" s="133">
        <v>0.12</v>
      </c>
      <c r="M11192" s="134" t="str">
        <f t="shared" si="174"/>
        <v>P</v>
      </c>
      <c r="N11192" s="173" t="s">
        <v>10681</v>
      </c>
      <c r="O11192" s="146" t="s">
        <v>1607</v>
      </c>
      <c r="P11192" s="146" t="s">
        <v>9559</v>
      </c>
      <c r="Q11192" s="147" t="s">
        <v>10519</v>
      </c>
      <c r="R11192" s="187">
        <v>2.0999999999999996</v>
      </c>
    </row>
    <row r="11193" spans="1:18" x14ac:dyDescent="0.25">
      <c r="A11193" s="135">
        <v>1097159</v>
      </c>
      <c r="B11193" s="148" t="s">
        <v>161</v>
      </c>
      <c r="C11193" s="135">
        <v>6</v>
      </c>
      <c r="D11193" s="135">
        <v>130</v>
      </c>
      <c r="E11193" s="188" t="s">
        <v>21</v>
      </c>
      <c r="F11193" s="135">
        <v>182</v>
      </c>
      <c r="G11193" s="135" t="s">
        <v>20</v>
      </c>
      <c r="H11193" s="135" t="s">
        <v>20</v>
      </c>
      <c r="I11193" s="135" t="s">
        <v>20</v>
      </c>
      <c r="J11193" s="136">
        <v>3.4</v>
      </c>
      <c r="K11193" s="136">
        <v>2.3199999999999998</v>
      </c>
      <c r="L11193" s="136">
        <v>1.02</v>
      </c>
      <c r="M11193" s="137" t="str">
        <f t="shared" si="174"/>
        <v>P</v>
      </c>
      <c r="N11193" s="174" t="s">
        <v>10681</v>
      </c>
      <c r="O11193" s="149" t="s">
        <v>1506</v>
      </c>
      <c r="P11193" s="149" t="s">
        <v>10455</v>
      </c>
      <c r="Q11193" s="150" t="s">
        <v>10519</v>
      </c>
      <c r="R11193" s="189">
        <v>16.62</v>
      </c>
    </row>
    <row r="11194" spans="1:18" x14ac:dyDescent="0.25">
      <c r="A11194" s="132">
        <v>1097163</v>
      </c>
      <c r="B11194" s="145" t="s">
        <v>567</v>
      </c>
      <c r="C11194" s="132">
        <v>3</v>
      </c>
      <c r="D11194" s="132" t="s">
        <v>20</v>
      </c>
      <c r="E11194" s="186" t="s">
        <v>20</v>
      </c>
      <c r="F11194" s="132" t="s">
        <v>20</v>
      </c>
      <c r="G11194" s="132" t="s">
        <v>20</v>
      </c>
      <c r="H11194" s="132" t="s">
        <v>20</v>
      </c>
      <c r="I11194" s="132" t="s">
        <v>20</v>
      </c>
      <c r="J11194" s="133">
        <v>1.75</v>
      </c>
      <c r="K11194" s="133">
        <v>0.65</v>
      </c>
      <c r="L11194" s="133">
        <v>0.09</v>
      </c>
      <c r="M11194" s="134" t="str">
        <f t="shared" si="174"/>
        <v>P</v>
      </c>
      <c r="N11194" s="173" t="s">
        <v>10681</v>
      </c>
      <c r="O11194" s="146" t="s">
        <v>1607</v>
      </c>
      <c r="P11194" s="146" t="s">
        <v>9559</v>
      </c>
      <c r="Q11194" s="147" t="s">
        <v>10519</v>
      </c>
      <c r="R11194" s="187">
        <v>2.0999999999999996</v>
      </c>
    </row>
    <row r="11195" spans="1:18" x14ac:dyDescent="0.25">
      <c r="A11195" s="135">
        <v>1097168</v>
      </c>
      <c r="B11195" s="148" t="s">
        <v>162</v>
      </c>
      <c r="C11195" s="135">
        <v>6</v>
      </c>
      <c r="D11195" s="135">
        <v>1250</v>
      </c>
      <c r="E11195" s="188" t="s">
        <v>21</v>
      </c>
      <c r="F11195" s="135">
        <v>1900</v>
      </c>
      <c r="G11195" s="135" t="s">
        <v>20</v>
      </c>
      <c r="H11195" s="135">
        <v>100</v>
      </c>
      <c r="I11195" s="135">
        <v>1</v>
      </c>
      <c r="J11195" s="136">
        <v>1.78</v>
      </c>
      <c r="K11195" s="136">
        <v>1.1200000000000001</v>
      </c>
      <c r="L11195" s="136">
        <v>0.36</v>
      </c>
      <c r="M11195" s="137" t="str">
        <f t="shared" si="174"/>
        <v>P</v>
      </c>
      <c r="N11195" s="174" t="s">
        <v>10681</v>
      </c>
      <c r="O11195" s="149" t="s">
        <v>1506</v>
      </c>
      <c r="P11195" s="149" t="s">
        <v>10455</v>
      </c>
      <c r="Q11195" s="150" t="s">
        <v>10519</v>
      </c>
      <c r="R11195" s="189">
        <v>3.7800000000000002</v>
      </c>
    </row>
    <row r="11196" spans="1:18" x14ac:dyDescent="0.25">
      <c r="A11196" s="132">
        <v>1097170</v>
      </c>
      <c r="B11196" s="145" t="s">
        <v>571</v>
      </c>
      <c r="C11196" s="132">
        <v>3</v>
      </c>
      <c r="D11196" s="132" t="s">
        <v>20</v>
      </c>
      <c r="E11196" s="186" t="s">
        <v>20</v>
      </c>
      <c r="F11196" s="132" t="s">
        <v>20</v>
      </c>
      <c r="G11196" s="132" t="s">
        <v>20</v>
      </c>
      <c r="H11196" s="132" t="s">
        <v>20</v>
      </c>
      <c r="I11196" s="132" t="s">
        <v>20</v>
      </c>
      <c r="J11196" s="133">
        <v>1.1200000000000001</v>
      </c>
      <c r="K11196" s="133">
        <v>0.46</v>
      </c>
      <c r="L11196" s="133">
        <v>0.12</v>
      </c>
      <c r="M11196" s="134" t="str">
        <f t="shared" si="174"/>
        <v>P</v>
      </c>
      <c r="N11196" s="173" t="s">
        <v>10681</v>
      </c>
      <c r="O11196" s="146" t="s">
        <v>1607</v>
      </c>
      <c r="P11196" s="146" t="s">
        <v>9559</v>
      </c>
      <c r="Q11196" s="147" t="s">
        <v>10519</v>
      </c>
      <c r="R11196" s="187">
        <v>2.209090909090909</v>
      </c>
    </row>
    <row r="11197" spans="1:18" x14ac:dyDescent="0.25">
      <c r="A11197" s="135">
        <v>1097175</v>
      </c>
      <c r="B11197" s="148" t="s">
        <v>6278</v>
      </c>
      <c r="C11197" s="135">
        <v>3</v>
      </c>
      <c r="D11197" s="135" t="s">
        <v>20</v>
      </c>
      <c r="E11197" s="188">
        <v>100</v>
      </c>
      <c r="F11197" s="135" t="s">
        <v>20</v>
      </c>
      <c r="G11197" s="135" t="s">
        <v>20</v>
      </c>
      <c r="H11197" s="135">
        <v>500</v>
      </c>
      <c r="I11197" s="135">
        <v>1</v>
      </c>
      <c r="J11197" s="136">
        <v>1.0900000000000001</v>
      </c>
      <c r="K11197" s="136">
        <v>0.37</v>
      </c>
      <c r="L11197" s="136">
        <v>0.4</v>
      </c>
      <c r="M11197" s="137" t="str">
        <f t="shared" si="174"/>
        <v>P</v>
      </c>
      <c r="N11197" s="174" t="s">
        <v>10681</v>
      </c>
      <c r="O11197" s="149" t="s">
        <v>1562</v>
      </c>
      <c r="P11197" s="149" t="s">
        <v>9416</v>
      </c>
      <c r="Q11197" s="150" t="s">
        <v>10519</v>
      </c>
      <c r="R11197" s="189">
        <v>3.51</v>
      </c>
    </row>
    <row r="11198" spans="1:18" x14ac:dyDescent="0.25">
      <c r="A11198" s="132">
        <v>1097177</v>
      </c>
      <c r="B11198" s="145" t="s">
        <v>8086</v>
      </c>
      <c r="C11198" s="132">
        <v>3</v>
      </c>
      <c r="D11198" s="132" t="s">
        <v>20</v>
      </c>
      <c r="E11198" s="186" t="s">
        <v>20</v>
      </c>
      <c r="F11198" s="132" t="s">
        <v>20</v>
      </c>
      <c r="G11198" s="132" t="s">
        <v>20</v>
      </c>
      <c r="H11198" s="132" t="s">
        <v>20</v>
      </c>
      <c r="I11198" s="132" t="s">
        <v>20</v>
      </c>
      <c r="J11198" s="133">
        <v>0.97</v>
      </c>
      <c r="K11198" s="133">
        <v>0.36</v>
      </c>
      <c r="L11198" s="133">
        <v>1</v>
      </c>
      <c r="M11198" s="134" t="str">
        <f t="shared" si="174"/>
        <v>P</v>
      </c>
      <c r="N11198" s="173" t="s">
        <v>10681</v>
      </c>
      <c r="O11198" s="146" t="s">
        <v>1555</v>
      </c>
      <c r="P11198" s="146" t="s">
        <v>9429</v>
      </c>
      <c r="Q11198" s="147" t="s">
        <v>10519</v>
      </c>
      <c r="R11198" s="187">
        <v>5.2217573221757316</v>
      </c>
    </row>
    <row r="11199" spans="1:18" x14ac:dyDescent="0.25">
      <c r="A11199" s="135">
        <v>1097179</v>
      </c>
      <c r="B11199" s="148" t="s">
        <v>7763</v>
      </c>
      <c r="C11199" s="135">
        <v>3</v>
      </c>
      <c r="D11199" s="135" t="s">
        <v>20</v>
      </c>
      <c r="E11199" s="188" t="s">
        <v>20</v>
      </c>
      <c r="F11199" s="135" t="s">
        <v>20</v>
      </c>
      <c r="G11199" s="135" t="s">
        <v>20</v>
      </c>
      <c r="H11199" s="135" t="s">
        <v>20</v>
      </c>
      <c r="I11199" s="135" t="s">
        <v>20</v>
      </c>
      <c r="J11199" s="136">
        <v>1.55</v>
      </c>
      <c r="K11199" s="136">
        <v>0.38</v>
      </c>
      <c r="L11199" s="136">
        <v>0.1</v>
      </c>
      <c r="M11199" s="137" t="str">
        <f t="shared" si="174"/>
        <v>P</v>
      </c>
      <c r="N11199" s="174" t="s">
        <v>10681</v>
      </c>
      <c r="O11199" s="149" t="s">
        <v>1581</v>
      </c>
      <c r="P11199" s="149" t="s">
        <v>9483</v>
      </c>
      <c r="Q11199" s="150" t="s">
        <v>10519</v>
      </c>
      <c r="R11199" s="189">
        <v>1.2272727272727271</v>
      </c>
    </row>
    <row r="11200" spans="1:18" x14ac:dyDescent="0.25">
      <c r="A11200" s="132">
        <v>1097182</v>
      </c>
      <c r="B11200" s="145" t="s">
        <v>7766</v>
      </c>
      <c r="C11200" s="132">
        <v>3</v>
      </c>
      <c r="D11200" s="132" t="s">
        <v>20</v>
      </c>
      <c r="E11200" s="186" t="s">
        <v>20</v>
      </c>
      <c r="F11200" s="132" t="s">
        <v>20</v>
      </c>
      <c r="G11200" s="132" t="s">
        <v>20</v>
      </c>
      <c r="H11200" s="132" t="s">
        <v>20</v>
      </c>
      <c r="I11200" s="132" t="s">
        <v>20</v>
      </c>
      <c r="J11200" s="133">
        <v>1.55</v>
      </c>
      <c r="K11200" s="133">
        <v>0.38</v>
      </c>
      <c r="L11200" s="133">
        <v>0.1</v>
      </c>
      <c r="M11200" s="134" t="str">
        <f t="shared" si="174"/>
        <v>P</v>
      </c>
      <c r="N11200" s="173" t="s">
        <v>10681</v>
      </c>
      <c r="O11200" s="146" t="s">
        <v>1581</v>
      </c>
      <c r="P11200" s="146" t="s">
        <v>9483</v>
      </c>
      <c r="Q11200" s="147" t="s">
        <v>10519</v>
      </c>
      <c r="R11200" s="187">
        <v>1.2272727272727271</v>
      </c>
    </row>
    <row r="11201" spans="1:18" x14ac:dyDescent="0.25">
      <c r="A11201" s="135">
        <v>1097185</v>
      </c>
      <c r="B11201" s="148" t="s">
        <v>6265</v>
      </c>
      <c r="C11201" s="135">
        <v>3</v>
      </c>
      <c r="D11201" s="135">
        <v>3600</v>
      </c>
      <c r="E11201" s="188">
        <v>72</v>
      </c>
      <c r="F11201" s="135">
        <v>11520</v>
      </c>
      <c r="G11201" s="135">
        <v>576</v>
      </c>
      <c r="H11201" s="135">
        <v>648</v>
      </c>
      <c r="I11201" s="135">
        <v>1</v>
      </c>
      <c r="J11201" s="136">
        <v>1.18</v>
      </c>
      <c r="K11201" s="136">
        <v>0.41</v>
      </c>
      <c r="L11201" s="136">
        <v>0.18</v>
      </c>
      <c r="M11201" s="137" t="str">
        <f t="shared" si="174"/>
        <v>P</v>
      </c>
      <c r="N11201" s="174" t="s">
        <v>10681</v>
      </c>
      <c r="O11201" s="149" t="s">
        <v>1555</v>
      </c>
      <c r="P11201" s="149" t="s">
        <v>9429</v>
      </c>
      <c r="Q11201" s="150" t="s">
        <v>10519</v>
      </c>
      <c r="R11201" s="189">
        <v>2.0699999999999998</v>
      </c>
    </row>
    <row r="11202" spans="1:18" x14ac:dyDescent="0.25">
      <c r="A11202" s="132">
        <v>1097187</v>
      </c>
      <c r="B11202" s="145" t="s">
        <v>6266</v>
      </c>
      <c r="C11202" s="132">
        <v>3</v>
      </c>
      <c r="D11202" s="132">
        <v>3600</v>
      </c>
      <c r="E11202" s="186">
        <v>72</v>
      </c>
      <c r="F11202" s="132">
        <v>11520</v>
      </c>
      <c r="G11202" s="132">
        <v>576</v>
      </c>
      <c r="H11202" s="132">
        <v>648</v>
      </c>
      <c r="I11202" s="132">
        <v>1</v>
      </c>
      <c r="J11202" s="133">
        <v>1.17</v>
      </c>
      <c r="K11202" s="133">
        <v>0.4</v>
      </c>
      <c r="L11202" s="133">
        <v>0.17</v>
      </c>
      <c r="M11202" s="134" t="str">
        <f t="shared" ref="M11202:M11265" si="175">HYPERLINK(CONCATENATE("T:\Distribution Centre\RDC Department Shared\Cubiscan photos","\",A11202,"-pac.jpg"),"P")</f>
        <v>P</v>
      </c>
      <c r="N11202" s="173" t="s">
        <v>10681</v>
      </c>
      <c r="O11202" s="146" t="s">
        <v>1555</v>
      </c>
      <c r="P11202" s="146" t="s">
        <v>9429</v>
      </c>
      <c r="Q11202" s="147" t="s">
        <v>10519</v>
      </c>
      <c r="R11202" s="187">
        <v>2.82</v>
      </c>
    </row>
    <row r="11203" spans="1:18" x14ac:dyDescent="0.25">
      <c r="A11203" s="135">
        <v>1097189</v>
      </c>
      <c r="B11203" s="148" t="s">
        <v>6267</v>
      </c>
      <c r="C11203" s="135">
        <v>3</v>
      </c>
      <c r="D11203" s="135">
        <v>3600</v>
      </c>
      <c r="E11203" s="188">
        <v>72</v>
      </c>
      <c r="F11203" s="135">
        <v>11520</v>
      </c>
      <c r="G11203" s="135">
        <v>576</v>
      </c>
      <c r="H11203" s="135">
        <v>648</v>
      </c>
      <c r="I11203" s="135">
        <v>1</v>
      </c>
      <c r="J11203" s="136">
        <v>1.18</v>
      </c>
      <c r="K11203" s="136">
        <v>0.41</v>
      </c>
      <c r="L11203" s="136">
        <v>0.18</v>
      </c>
      <c r="M11203" s="137" t="str">
        <f t="shared" si="175"/>
        <v>P</v>
      </c>
      <c r="N11203" s="174" t="s">
        <v>10681</v>
      </c>
      <c r="O11203" s="149" t="s">
        <v>1555</v>
      </c>
      <c r="P11203" s="149" t="s">
        <v>9429</v>
      </c>
      <c r="Q11203" s="150" t="s">
        <v>10519</v>
      </c>
      <c r="R11203" s="189">
        <v>2.73</v>
      </c>
    </row>
    <row r="11204" spans="1:18" x14ac:dyDescent="0.25">
      <c r="A11204" s="132">
        <v>1097191</v>
      </c>
      <c r="B11204" s="145" t="s">
        <v>6268</v>
      </c>
      <c r="C11204" s="132">
        <v>3</v>
      </c>
      <c r="D11204" s="132">
        <v>3600</v>
      </c>
      <c r="E11204" s="186">
        <v>72</v>
      </c>
      <c r="F11204" s="132">
        <v>11520</v>
      </c>
      <c r="G11204" s="132">
        <v>576</v>
      </c>
      <c r="H11204" s="132">
        <v>648</v>
      </c>
      <c r="I11204" s="132">
        <v>1</v>
      </c>
      <c r="J11204" s="133">
        <v>1.17</v>
      </c>
      <c r="K11204" s="133">
        <v>0.4</v>
      </c>
      <c r="L11204" s="133">
        <v>0.18</v>
      </c>
      <c r="M11204" s="134" t="str">
        <f t="shared" si="175"/>
        <v>P</v>
      </c>
      <c r="N11204" s="173" t="s">
        <v>10681</v>
      </c>
      <c r="O11204" s="146" t="s">
        <v>1555</v>
      </c>
      <c r="P11204" s="146" t="s">
        <v>9429</v>
      </c>
      <c r="Q11204" s="147" t="s">
        <v>10519</v>
      </c>
      <c r="R11204" s="187">
        <v>2.73</v>
      </c>
    </row>
    <row r="11205" spans="1:18" x14ac:dyDescent="0.25">
      <c r="A11205" s="135">
        <v>1097193</v>
      </c>
      <c r="B11205" s="148" t="s">
        <v>6270</v>
      </c>
      <c r="C11205" s="135">
        <v>3</v>
      </c>
      <c r="D11205" s="135">
        <v>3600</v>
      </c>
      <c r="E11205" s="188">
        <v>72</v>
      </c>
      <c r="F11205" s="135">
        <v>11520</v>
      </c>
      <c r="G11205" s="135">
        <v>576</v>
      </c>
      <c r="H11205" s="135">
        <v>648</v>
      </c>
      <c r="I11205" s="135">
        <v>1</v>
      </c>
      <c r="J11205" s="136">
        <v>1.1499999999999999</v>
      </c>
      <c r="K11205" s="136">
        <v>0.41</v>
      </c>
      <c r="L11205" s="136">
        <v>0.16</v>
      </c>
      <c r="M11205" s="137" t="str">
        <f t="shared" si="175"/>
        <v>P</v>
      </c>
      <c r="N11205" s="174" t="s">
        <v>10681</v>
      </c>
      <c r="O11205" s="149" t="s">
        <v>1555</v>
      </c>
      <c r="P11205" s="149" t="s">
        <v>9429</v>
      </c>
      <c r="Q11205" s="150" t="s">
        <v>10519</v>
      </c>
      <c r="R11205" s="189">
        <v>2.7</v>
      </c>
    </row>
    <row r="11206" spans="1:18" x14ac:dyDescent="0.25">
      <c r="A11206" s="132">
        <v>1097195</v>
      </c>
      <c r="B11206" s="145" t="s">
        <v>7681</v>
      </c>
      <c r="C11206" s="132">
        <v>3</v>
      </c>
      <c r="D11206" s="132">
        <v>3600</v>
      </c>
      <c r="E11206" s="186">
        <v>72</v>
      </c>
      <c r="F11206" s="132">
        <v>11520</v>
      </c>
      <c r="G11206" s="132">
        <v>576</v>
      </c>
      <c r="H11206" s="132">
        <v>576</v>
      </c>
      <c r="I11206" s="132">
        <v>1</v>
      </c>
      <c r="J11206" s="133">
        <v>1.17</v>
      </c>
      <c r="K11206" s="133">
        <v>0.4</v>
      </c>
      <c r="L11206" s="133">
        <v>0.18</v>
      </c>
      <c r="M11206" s="134" t="str">
        <f t="shared" si="175"/>
        <v>P</v>
      </c>
      <c r="N11206" s="173" t="s">
        <v>10681</v>
      </c>
      <c r="O11206" s="146" t="s">
        <v>1555</v>
      </c>
      <c r="P11206" s="146" t="s">
        <v>9429</v>
      </c>
      <c r="Q11206" s="147" t="s">
        <v>10519</v>
      </c>
      <c r="R11206" s="187">
        <v>2.7600000000000002</v>
      </c>
    </row>
    <row r="11207" spans="1:18" x14ac:dyDescent="0.25">
      <c r="A11207" s="135">
        <v>1097197</v>
      </c>
      <c r="B11207" s="148" t="s">
        <v>7679</v>
      </c>
      <c r="C11207" s="135">
        <v>3</v>
      </c>
      <c r="D11207" s="135">
        <v>3600</v>
      </c>
      <c r="E11207" s="188">
        <v>72</v>
      </c>
      <c r="F11207" s="135">
        <v>11520</v>
      </c>
      <c r="G11207" s="135">
        <v>576</v>
      </c>
      <c r="H11207" s="135">
        <v>648</v>
      </c>
      <c r="I11207" s="135">
        <v>1</v>
      </c>
      <c r="J11207" s="136">
        <v>1.1499999999999999</v>
      </c>
      <c r="K11207" s="136">
        <v>0.41</v>
      </c>
      <c r="L11207" s="136">
        <v>0.16</v>
      </c>
      <c r="M11207" s="137" t="str">
        <f t="shared" si="175"/>
        <v>P</v>
      </c>
      <c r="N11207" s="174" t="s">
        <v>10681</v>
      </c>
      <c r="O11207" s="149" t="s">
        <v>1555</v>
      </c>
      <c r="P11207" s="149" t="s">
        <v>9429</v>
      </c>
      <c r="Q11207" s="150" t="s">
        <v>10519</v>
      </c>
      <c r="R11207" s="189">
        <v>2.73</v>
      </c>
    </row>
    <row r="11208" spans="1:18" x14ac:dyDescent="0.25">
      <c r="A11208" s="132">
        <v>1097201</v>
      </c>
      <c r="B11208" s="145" t="s">
        <v>7680</v>
      </c>
      <c r="C11208" s="132">
        <v>3</v>
      </c>
      <c r="D11208" s="132">
        <v>3600</v>
      </c>
      <c r="E11208" s="186">
        <v>72</v>
      </c>
      <c r="F11208" s="132">
        <v>11520</v>
      </c>
      <c r="G11208" s="132">
        <v>576</v>
      </c>
      <c r="H11208" s="132">
        <v>648</v>
      </c>
      <c r="I11208" s="132">
        <v>1</v>
      </c>
      <c r="J11208" s="133">
        <v>1.1499999999999999</v>
      </c>
      <c r="K11208" s="133">
        <v>0.41</v>
      </c>
      <c r="L11208" s="133">
        <v>0.16</v>
      </c>
      <c r="M11208" s="134" t="str">
        <f t="shared" si="175"/>
        <v>P</v>
      </c>
      <c r="N11208" s="173" t="s">
        <v>10681</v>
      </c>
      <c r="O11208" s="146" t="s">
        <v>1555</v>
      </c>
      <c r="P11208" s="146" t="s">
        <v>9429</v>
      </c>
      <c r="Q11208" s="147" t="s">
        <v>10519</v>
      </c>
      <c r="R11208" s="187">
        <v>2.79</v>
      </c>
    </row>
    <row r="11209" spans="1:18" x14ac:dyDescent="0.25">
      <c r="A11209" s="135">
        <v>1097203</v>
      </c>
      <c r="B11209" s="148" t="s">
        <v>7682</v>
      </c>
      <c r="C11209" s="135">
        <v>3</v>
      </c>
      <c r="D11209" s="135">
        <v>3600</v>
      </c>
      <c r="E11209" s="188">
        <v>72</v>
      </c>
      <c r="F11209" s="135">
        <v>11520</v>
      </c>
      <c r="G11209" s="135">
        <v>576</v>
      </c>
      <c r="H11209" s="135">
        <v>648</v>
      </c>
      <c r="I11209" s="135">
        <v>1</v>
      </c>
      <c r="J11209" s="136">
        <v>1.18</v>
      </c>
      <c r="K11209" s="136">
        <v>0.4</v>
      </c>
      <c r="L11209" s="136">
        <v>0.18</v>
      </c>
      <c r="M11209" s="137" t="str">
        <f t="shared" si="175"/>
        <v>P</v>
      </c>
      <c r="N11209" s="174" t="s">
        <v>10681</v>
      </c>
      <c r="O11209" s="149" t="s">
        <v>1555</v>
      </c>
      <c r="P11209" s="149" t="s">
        <v>9429</v>
      </c>
      <c r="Q11209" s="150" t="s">
        <v>10519</v>
      </c>
      <c r="R11209" s="189">
        <v>3</v>
      </c>
    </row>
    <row r="11210" spans="1:18" x14ac:dyDescent="0.25">
      <c r="A11210" s="132">
        <v>1097205</v>
      </c>
      <c r="B11210" s="145" t="s">
        <v>7683</v>
      </c>
      <c r="C11210" s="132">
        <v>3</v>
      </c>
      <c r="D11210" s="132">
        <v>3600</v>
      </c>
      <c r="E11210" s="186">
        <v>72</v>
      </c>
      <c r="F11210" s="132">
        <v>11520</v>
      </c>
      <c r="G11210" s="132">
        <v>576</v>
      </c>
      <c r="H11210" s="132">
        <v>648</v>
      </c>
      <c r="I11210" s="132">
        <v>1</v>
      </c>
      <c r="J11210" s="133">
        <v>1.18</v>
      </c>
      <c r="K11210" s="133">
        <v>0.41</v>
      </c>
      <c r="L11210" s="133">
        <v>0.18</v>
      </c>
      <c r="M11210" s="134" t="str">
        <f t="shared" si="175"/>
        <v>P</v>
      </c>
      <c r="N11210" s="173" t="s">
        <v>10681</v>
      </c>
      <c r="O11210" s="146" t="s">
        <v>1555</v>
      </c>
      <c r="P11210" s="146" t="s">
        <v>9429</v>
      </c>
      <c r="Q11210" s="147" t="s">
        <v>10519</v>
      </c>
      <c r="R11210" s="187">
        <v>2.82</v>
      </c>
    </row>
    <row r="11211" spans="1:18" x14ac:dyDescent="0.25">
      <c r="A11211" s="135">
        <v>1097207</v>
      </c>
      <c r="B11211" s="148" t="s">
        <v>943</v>
      </c>
      <c r="C11211" s="135">
        <v>3</v>
      </c>
      <c r="D11211" s="135" t="s">
        <v>20</v>
      </c>
      <c r="E11211" s="188">
        <v>100</v>
      </c>
      <c r="F11211" s="135" t="s">
        <v>20</v>
      </c>
      <c r="G11211" s="135" t="s">
        <v>20</v>
      </c>
      <c r="H11211" s="135">
        <v>400</v>
      </c>
      <c r="I11211" s="135">
        <v>1</v>
      </c>
      <c r="J11211" s="136">
        <v>1.0900000000000001</v>
      </c>
      <c r="K11211" s="136">
        <v>0.37</v>
      </c>
      <c r="L11211" s="136">
        <v>0.4</v>
      </c>
      <c r="M11211" s="137" t="str">
        <f t="shared" si="175"/>
        <v>P</v>
      </c>
      <c r="N11211" s="174" t="s">
        <v>10681</v>
      </c>
      <c r="O11211" s="149" t="s">
        <v>1562</v>
      </c>
      <c r="P11211" s="149" t="s">
        <v>9416</v>
      </c>
      <c r="Q11211" s="150" t="s">
        <v>10519</v>
      </c>
      <c r="R11211" s="189">
        <v>3.54</v>
      </c>
    </row>
    <row r="11212" spans="1:18" x14ac:dyDescent="0.25">
      <c r="A11212" s="132">
        <v>1097209</v>
      </c>
      <c r="B11212" s="145" t="s">
        <v>944</v>
      </c>
      <c r="C11212" s="132">
        <v>3</v>
      </c>
      <c r="D11212" s="132" t="s">
        <v>20</v>
      </c>
      <c r="E11212" s="186">
        <v>100</v>
      </c>
      <c r="F11212" s="132" t="s">
        <v>20</v>
      </c>
      <c r="G11212" s="132" t="s">
        <v>20</v>
      </c>
      <c r="H11212" s="132">
        <v>400</v>
      </c>
      <c r="I11212" s="132">
        <v>1</v>
      </c>
      <c r="J11212" s="133">
        <v>1.2</v>
      </c>
      <c r="K11212" s="133">
        <v>0.4</v>
      </c>
      <c r="L11212" s="133">
        <v>0.4</v>
      </c>
      <c r="M11212" s="134" t="str">
        <f t="shared" si="175"/>
        <v>P</v>
      </c>
      <c r="N11212" s="173" t="s">
        <v>10681</v>
      </c>
      <c r="O11212" s="146" t="s">
        <v>1562</v>
      </c>
      <c r="P11212" s="146" t="s">
        <v>9416</v>
      </c>
      <c r="Q11212" s="147" t="s">
        <v>10519</v>
      </c>
      <c r="R11212" s="187">
        <v>3.4799999999999995</v>
      </c>
    </row>
    <row r="11213" spans="1:18" x14ac:dyDescent="0.25">
      <c r="A11213" s="135">
        <v>1097211</v>
      </c>
      <c r="B11213" s="148" t="s">
        <v>6279</v>
      </c>
      <c r="C11213" s="135">
        <v>3</v>
      </c>
      <c r="D11213" s="135" t="s">
        <v>20</v>
      </c>
      <c r="E11213" s="188">
        <v>100</v>
      </c>
      <c r="F11213" s="135" t="s">
        <v>20</v>
      </c>
      <c r="G11213" s="135" t="s">
        <v>20</v>
      </c>
      <c r="H11213" s="135">
        <v>400</v>
      </c>
      <c r="I11213" s="135">
        <v>1</v>
      </c>
      <c r="J11213" s="136">
        <v>1.2</v>
      </c>
      <c r="K11213" s="136">
        <v>0.4</v>
      </c>
      <c r="L11213" s="136">
        <v>0.4</v>
      </c>
      <c r="M11213" s="137" t="str">
        <f t="shared" si="175"/>
        <v>P</v>
      </c>
      <c r="N11213" s="174" t="s">
        <v>10681</v>
      </c>
      <c r="O11213" s="149" t="s">
        <v>1562</v>
      </c>
      <c r="P11213" s="149" t="s">
        <v>9416</v>
      </c>
      <c r="Q11213" s="150" t="s">
        <v>10519</v>
      </c>
      <c r="R11213" s="189">
        <v>3.5999999999999996</v>
      </c>
    </row>
    <row r="11214" spans="1:18" x14ac:dyDescent="0.25">
      <c r="A11214" s="132">
        <v>1097213</v>
      </c>
      <c r="B11214" s="145" t="s">
        <v>6277</v>
      </c>
      <c r="C11214" s="132">
        <v>3</v>
      </c>
      <c r="D11214" s="132" t="s">
        <v>20</v>
      </c>
      <c r="E11214" s="186">
        <v>100</v>
      </c>
      <c r="F11214" s="132" t="s">
        <v>20</v>
      </c>
      <c r="G11214" s="132" t="s">
        <v>20</v>
      </c>
      <c r="H11214" s="132">
        <v>400</v>
      </c>
      <c r="I11214" s="132">
        <v>1</v>
      </c>
      <c r="J11214" s="133">
        <v>1.0900000000000001</v>
      </c>
      <c r="K11214" s="133">
        <v>0.37</v>
      </c>
      <c r="L11214" s="133">
        <v>0.4</v>
      </c>
      <c r="M11214" s="134" t="str">
        <f t="shared" si="175"/>
        <v>P</v>
      </c>
      <c r="N11214" s="173" t="s">
        <v>10681</v>
      </c>
      <c r="O11214" s="146" t="s">
        <v>1562</v>
      </c>
      <c r="P11214" s="146" t="s">
        <v>9416</v>
      </c>
      <c r="Q11214" s="147" t="s">
        <v>10519</v>
      </c>
      <c r="R11214" s="187">
        <v>3.4799999999999995</v>
      </c>
    </row>
    <row r="11215" spans="1:18" x14ac:dyDescent="0.25">
      <c r="A11215" s="135">
        <v>1097215</v>
      </c>
      <c r="B11215" s="148" t="s">
        <v>7816</v>
      </c>
      <c r="C11215" s="135">
        <v>3</v>
      </c>
      <c r="D11215" s="135" t="s">
        <v>20</v>
      </c>
      <c r="E11215" s="188" t="s">
        <v>20</v>
      </c>
      <c r="F11215" s="135" t="s">
        <v>20</v>
      </c>
      <c r="G11215" s="135" t="s">
        <v>20</v>
      </c>
      <c r="H11215" s="135" t="s">
        <v>20</v>
      </c>
      <c r="I11215" s="135" t="s">
        <v>20</v>
      </c>
      <c r="J11215" s="136">
        <v>0.48</v>
      </c>
      <c r="K11215" s="136">
        <v>0.16</v>
      </c>
      <c r="L11215" s="136">
        <v>1.0900000000000001</v>
      </c>
      <c r="M11215" s="137" t="str">
        <f t="shared" si="175"/>
        <v>P</v>
      </c>
      <c r="N11215" s="174" t="s">
        <v>10681</v>
      </c>
      <c r="O11215" s="149" t="s">
        <v>1614</v>
      </c>
      <c r="P11215" s="149" t="s">
        <v>9511</v>
      </c>
      <c r="Q11215" s="150" t="s">
        <v>10519</v>
      </c>
      <c r="R11215" s="189">
        <v>1.8599999999999999</v>
      </c>
    </row>
    <row r="11216" spans="1:18" x14ac:dyDescent="0.25">
      <c r="A11216" s="132">
        <v>1097217</v>
      </c>
      <c r="B11216" s="145" t="s">
        <v>7814</v>
      </c>
      <c r="C11216" s="132">
        <v>3</v>
      </c>
      <c r="D11216" s="132" t="s">
        <v>20</v>
      </c>
      <c r="E11216" s="186">
        <v>24</v>
      </c>
      <c r="F11216" s="132" t="s">
        <v>20</v>
      </c>
      <c r="G11216" s="132">
        <v>360</v>
      </c>
      <c r="H11216" s="132" t="s">
        <v>20</v>
      </c>
      <c r="I11216" s="132">
        <v>1</v>
      </c>
      <c r="J11216" s="133">
        <v>0.49</v>
      </c>
      <c r="K11216" s="133">
        <v>1.1100000000000001</v>
      </c>
      <c r="L11216" s="133">
        <v>0.19</v>
      </c>
      <c r="M11216" s="134" t="str">
        <f t="shared" si="175"/>
        <v>P</v>
      </c>
      <c r="N11216" s="171" t="s">
        <v>10681</v>
      </c>
      <c r="O11216" s="146" t="s">
        <v>1614</v>
      </c>
      <c r="P11216" s="146" t="s">
        <v>9511</v>
      </c>
      <c r="Q11216" s="147" t="s">
        <v>10519</v>
      </c>
      <c r="R11216" s="187">
        <v>1.83</v>
      </c>
    </row>
    <row r="11217" spans="1:18" x14ac:dyDescent="0.25">
      <c r="A11217" s="135">
        <v>1097219</v>
      </c>
      <c r="B11217" s="148" t="s">
        <v>7815</v>
      </c>
      <c r="C11217" s="135">
        <v>3</v>
      </c>
      <c r="D11217" s="135" t="s">
        <v>20</v>
      </c>
      <c r="E11217" s="188" t="s">
        <v>20</v>
      </c>
      <c r="F11217" s="135" t="s">
        <v>20</v>
      </c>
      <c r="G11217" s="135" t="s">
        <v>20</v>
      </c>
      <c r="H11217" s="135" t="s">
        <v>20</v>
      </c>
      <c r="I11217" s="135" t="s">
        <v>20</v>
      </c>
      <c r="J11217" s="136">
        <v>0.48</v>
      </c>
      <c r="K11217" s="136">
        <v>0.16</v>
      </c>
      <c r="L11217" s="136">
        <v>1.0900000000000001</v>
      </c>
      <c r="M11217" s="137" t="str">
        <f t="shared" si="175"/>
        <v>P</v>
      </c>
      <c r="N11217" s="172" t="s">
        <v>10681</v>
      </c>
      <c r="O11217" s="149" t="s">
        <v>1614</v>
      </c>
      <c r="P11217" s="149" t="s">
        <v>9511</v>
      </c>
      <c r="Q11217" s="150" t="s">
        <v>10519</v>
      </c>
      <c r="R11217" s="189">
        <v>1.92</v>
      </c>
    </row>
    <row r="11218" spans="1:18" x14ac:dyDescent="0.25">
      <c r="A11218" s="132">
        <v>1097221</v>
      </c>
      <c r="B11218" s="145" t="s">
        <v>1175</v>
      </c>
      <c r="C11218" s="132">
        <v>3</v>
      </c>
      <c r="D11218" s="132">
        <v>768</v>
      </c>
      <c r="E11218" s="186">
        <v>16</v>
      </c>
      <c r="F11218" s="132">
        <v>1280</v>
      </c>
      <c r="G11218" s="132" t="s">
        <v>20</v>
      </c>
      <c r="H11218" s="132" t="s">
        <v>20</v>
      </c>
      <c r="I11218" s="132" t="s">
        <v>20</v>
      </c>
      <c r="J11218" s="133">
        <v>2.06</v>
      </c>
      <c r="K11218" s="133">
        <v>0.37</v>
      </c>
      <c r="L11218" s="133">
        <v>0.127</v>
      </c>
      <c r="M11218" s="134" t="str">
        <f t="shared" si="175"/>
        <v>P</v>
      </c>
      <c r="N11218" s="171" t="s">
        <v>10681</v>
      </c>
      <c r="O11218" s="146" t="s">
        <v>1506</v>
      </c>
      <c r="P11218" s="146" t="s">
        <v>9410</v>
      </c>
      <c r="Q11218" s="147" t="s">
        <v>10519</v>
      </c>
      <c r="R11218" s="187">
        <v>6.87</v>
      </c>
    </row>
    <row r="11219" spans="1:18" x14ac:dyDescent="0.25">
      <c r="A11219" s="135">
        <v>1097229</v>
      </c>
      <c r="B11219" s="148" t="s">
        <v>8406</v>
      </c>
      <c r="C11219" s="135">
        <v>3</v>
      </c>
      <c r="D11219" s="135">
        <v>456</v>
      </c>
      <c r="E11219" s="188" t="s">
        <v>21</v>
      </c>
      <c r="F11219" s="135" t="s">
        <v>20</v>
      </c>
      <c r="G11219" s="135" t="s">
        <v>20</v>
      </c>
      <c r="H11219" s="135">
        <v>20</v>
      </c>
      <c r="I11219" s="135">
        <v>2</v>
      </c>
      <c r="J11219" s="136">
        <v>1.3</v>
      </c>
      <c r="K11219" s="136">
        <v>1.3</v>
      </c>
      <c r="L11219" s="136">
        <v>0.95</v>
      </c>
      <c r="M11219" s="137" t="str">
        <f t="shared" si="175"/>
        <v>P</v>
      </c>
      <c r="N11219" s="174" t="s">
        <v>10682</v>
      </c>
      <c r="O11219" s="149" t="s">
        <v>1506</v>
      </c>
      <c r="P11219" s="149" t="s">
        <v>9401</v>
      </c>
      <c r="Q11219" s="150" t="s">
        <v>10519</v>
      </c>
      <c r="R11219" s="189">
        <v>5.58</v>
      </c>
    </row>
    <row r="11220" spans="1:18" x14ac:dyDescent="0.25">
      <c r="A11220" s="132">
        <v>1097236</v>
      </c>
      <c r="B11220" s="145" t="s">
        <v>8407</v>
      </c>
      <c r="C11220" s="132">
        <v>1</v>
      </c>
      <c r="D11220" s="132">
        <v>1800</v>
      </c>
      <c r="E11220" s="186">
        <v>60</v>
      </c>
      <c r="F11220" s="132">
        <v>2400</v>
      </c>
      <c r="G11220" s="132">
        <v>240</v>
      </c>
      <c r="H11220" s="132">
        <v>300</v>
      </c>
      <c r="I11220" s="132">
        <v>1</v>
      </c>
      <c r="J11220" s="133">
        <v>2.21</v>
      </c>
      <c r="K11220" s="133">
        <v>0.42</v>
      </c>
      <c r="L11220" s="133">
        <v>0.68</v>
      </c>
      <c r="M11220" s="134" t="str">
        <f t="shared" si="175"/>
        <v>P</v>
      </c>
      <c r="N11220" s="173" t="s">
        <v>10682</v>
      </c>
      <c r="O11220" s="146" t="s">
        <v>1506</v>
      </c>
      <c r="P11220" s="146" t="s">
        <v>9426</v>
      </c>
      <c r="Q11220" s="147" t="s">
        <v>10519</v>
      </c>
      <c r="R11220" s="187">
        <v>2.69</v>
      </c>
    </row>
    <row r="11221" spans="1:18" x14ac:dyDescent="0.25">
      <c r="A11221" s="135">
        <v>1097240</v>
      </c>
      <c r="B11221" s="148" t="s">
        <v>8408</v>
      </c>
      <c r="C11221" s="135">
        <v>2</v>
      </c>
      <c r="D11221" s="135">
        <v>80</v>
      </c>
      <c r="E11221" s="188" t="s">
        <v>21</v>
      </c>
      <c r="F11221" s="135" t="s">
        <v>20</v>
      </c>
      <c r="G11221" s="135" t="s">
        <v>20</v>
      </c>
      <c r="H11221" s="135">
        <v>4</v>
      </c>
      <c r="I11221" s="135">
        <v>2</v>
      </c>
      <c r="J11221" s="136">
        <v>2.4</v>
      </c>
      <c r="K11221" s="136">
        <v>4.4000000000000004</v>
      </c>
      <c r="L11221" s="136">
        <v>0.8</v>
      </c>
      <c r="M11221" s="137" t="str">
        <f t="shared" si="175"/>
        <v>P</v>
      </c>
      <c r="N11221" s="174" t="s">
        <v>10682</v>
      </c>
      <c r="O11221" s="149" t="s">
        <v>1506</v>
      </c>
      <c r="P11221" s="149" t="s">
        <v>9401</v>
      </c>
      <c r="Q11221" s="150" t="s">
        <v>10519</v>
      </c>
      <c r="R11221" s="189">
        <v>7.72</v>
      </c>
    </row>
    <row r="11222" spans="1:18" x14ac:dyDescent="0.25">
      <c r="A11222" s="132">
        <v>1097242</v>
      </c>
      <c r="B11222" s="145" t="s">
        <v>7811</v>
      </c>
      <c r="C11222" s="132">
        <v>3</v>
      </c>
      <c r="D11222" s="132">
        <v>5000</v>
      </c>
      <c r="E11222" s="186">
        <v>100</v>
      </c>
      <c r="F11222" s="132" t="s">
        <v>20</v>
      </c>
      <c r="G11222" s="132" t="s">
        <v>20</v>
      </c>
      <c r="H11222" s="132">
        <v>500</v>
      </c>
      <c r="I11222" s="132">
        <v>1</v>
      </c>
      <c r="J11222" s="133">
        <v>0.55000000000000004</v>
      </c>
      <c r="K11222" s="133">
        <v>1.32</v>
      </c>
      <c r="L11222" s="133">
        <v>0.27</v>
      </c>
      <c r="M11222" s="134" t="str">
        <f t="shared" si="175"/>
        <v>P</v>
      </c>
      <c r="N11222" s="173" t="s">
        <v>10681</v>
      </c>
      <c r="O11222" s="146" t="s">
        <v>1607</v>
      </c>
      <c r="P11222" s="146" t="s">
        <v>9524</v>
      </c>
      <c r="Q11222" s="147" t="s">
        <v>10519</v>
      </c>
      <c r="R11222" s="187">
        <v>3.4799999999999995</v>
      </c>
    </row>
    <row r="11223" spans="1:18" x14ac:dyDescent="0.25">
      <c r="A11223" s="135">
        <v>1097244</v>
      </c>
      <c r="B11223" s="148" t="s">
        <v>9975</v>
      </c>
      <c r="C11223" s="135">
        <v>6</v>
      </c>
      <c r="D11223" s="135">
        <v>497</v>
      </c>
      <c r="E11223" s="188" t="s">
        <v>21</v>
      </c>
      <c r="F11223" s="135">
        <v>710</v>
      </c>
      <c r="G11223" s="135" t="s">
        <v>20</v>
      </c>
      <c r="H11223" s="135" t="s">
        <v>20</v>
      </c>
      <c r="I11223" s="135" t="s">
        <v>20</v>
      </c>
      <c r="J11223" s="136">
        <v>1.35</v>
      </c>
      <c r="K11223" s="136">
        <v>0.9</v>
      </c>
      <c r="L11223" s="136">
        <v>1.45</v>
      </c>
      <c r="M11223" s="137" t="str">
        <f t="shared" si="175"/>
        <v>P</v>
      </c>
      <c r="N11223" s="174" t="s">
        <v>10681</v>
      </c>
      <c r="O11223" s="149" t="s">
        <v>1506</v>
      </c>
      <c r="P11223" s="149" t="s">
        <v>10455</v>
      </c>
      <c r="Q11223" s="150" t="s">
        <v>10519</v>
      </c>
      <c r="R11223" s="189">
        <v>7.02</v>
      </c>
    </row>
    <row r="11224" spans="1:18" x14ac:dyDescent="0.25">
      <c r="A11224" s="132">
        <v>1097245</v>
      </c>
      <c r="B11224" s="145" t="s">
        <v>1173</v>
      </c>
      <c r="C11224" s="132">
        <v>3</v>
      </c>
      <c r="D11224" s="132">
        <v>3000</v>
      </c>
      <c r="E11224" s="186">
        <v>60</v>
      </c>
      <c r="F11224" s="132">
        <v>3600</v>
      </c>
      <c r="G11224" s="132" t="s">
        <v>20</v>
      </c>
      <c r="H11224" s="132">
        <v>480</v>
      </c>
      <c r="I11224" s="132">
        <v>1</v>
      </c>
      <c r="J11224" s="133">
        <v>0.72</v>
      </c>
      <c r="K11224" s="133">
        <v>0.72</v>
      </c>
      <c r="L11224" s="133">
        <v>0.46</v>
      </c>
      <c r="M11224" s="134" t="str">
        <f t="shared" si="175"/>
        <v>P</v>
      </c>
      <c r="N11224" s="173" t="s">
        <v>10681</v>
      </c>
      <c r="O11224" s="146" t="s">
        <v>1607</v>
      </c>
      <c r="P11224" s="146" t="s">
        <v>9559</v>
      </c>
      <c r="Q11224" s="147" t="s">
        <v>10519</v>
      </c>
      <c r="R11224" s="187">
        <v>7.7099999999999991</v>
      </c>
    </row>
    <row r="11225" spans="1:18" x14ac:dyDescent="0.25">
      <c r="A11225" s="135">
        <v>1097247</v>
      </c>
      <c r="B11225" s="148" t="s">
        <v>9970</v>
      </c>
      <c r="C11225" s="135">
        <v>6</v>
      </c>
      <c r="D11225" s="135">
        <v>711</v>
      </c>
      <c r="E11225" s="188" t="s">
        <v>21</v>
      </c>
      <c r="F11225" s="135" t="s">
        <v>20</v>
      </c>
      <c r="G11225" s="135" t="s">
        <v>20</v>
      </c>
      <c r="H11225" s="135">
        <v>25</v>
      </c>
      <c r="I11225" s="135">
        <v>2</v>
      </c>
      <c r="J11225" s="136">
        <v>1.41</v>
      </c>
      <c r="K11225" s="136">
        <v>1.02</v>
      </c>
      <c r="L11225" s="136">
        <v>1.1200000000000001</v>
      </c>
      <c r="M11225" s="137" t="str">
        <f t="shared" si="175"/>
        <v>P</v>
      </c>
      <c r="N11225" s="174" t="s">
        <v>10681</v>
      </c>
      <c r="O11225" s="149" t="s">
        <v>1506</v>
      </c>
      <c r="P11225" s="149" t="s">
        <v>10455</v>
      </c>
      <c r="Q11225" s="150" t="s">
        <v>10519</v>
      </c>
      <c r="R11225" s="189">
        <v>10.14</v>
      </c>
    </row>
    <row r="11226" spans="1:18" x14ac:dyDescent="0.25">
      <c r="A11226" s="132">
        <v>1097250</v>
      </c>
      <c r="B11226" s="145" t="s">
        <v>9972</v>
      </c>
      <c r="C11226" s="132">
        <v>6</v>
      </c>
      <c r="D11226" s="132">
        <v>642</v>
      </c>
      <c r="E11226" s="186" t="s">
        <v>21</v>
      </c>
      <c r="F11226" s="132">
        <v>963</v>
      </c>
      <c r="G11226" s="132" t="s">
        <v>20</v>
      </c>
      <c r="H11226" s="132">
        <v>40</v>
      </c>
      <c r="I11226" s="132">
        <v>1</v>
      </c>
      <c r="J11226" s="133">
        <v>1.3</v>
      </c>
      <c r="K11226" s="133">
        <v>0.85</v>
      </c>
      <c r="L11226" s="133">
        <v>1.71</v>
      </c>
      <c r="M11226" s="134" t="str">
        <f t="shared" si="175"/>
        <v>P</v>
      </c>
      <c r="N11226" s="173" t="s">
        <v>10681</v>
      </c>
      <c r="O11226" s="146" t="s">
        <v>1506</v>
      </c>
      <c r="P11226" s="146" t="s">
        <v>10455</v>
      </c>
      <c r="Q11226" s="147" t="s">
        <v>10519</v>
      </c>
      <c r="R11226" s="187">
        <v>6.42</v>
      </c>
    </row>
    <row r="11227" spans="1:18" x14ac:dyDescent="0.25">
      <c r="A11227" s="135">
        <v>1097252</v>
      </c>
      <c r="B11227" s="148" t="s">
        <v>9976</v>
      </c>
      <c r="C11227" s="135">
        <v>6</v>
      </c>
      <c r="D11227" s="135">
        <v>354</v>
      </c>
      <c r="E11227" s="188" t="s">
        <v>21</v>
      </c>
      <c r="F11227" s="135">
        <v>531</v>
      </c>
      <c r="G11227" s="135" t="s">
        <v>20</v>
      </c>
      <c r="H11227" s="135" t="s">
        <v>20</v>
      </c>
      <c r="I11227" s="135" t="s">
        <v>20</v>
      </c>
      <c r="J11227" s="136">
        <v>1.67</v>
      </c>
      <c r="K11227" s="136">
        <v>1.1200000000000001</v>
      </c>
      <c r="L11227" s="136">
        <v>1.62</v>
      </c>
      <c r="M11227" s="137" t="str">
        <f t="shared" si="175"/>
        <v>P</v>
      </c>
      <c r="N11227" s="174" t="s">
        <v>10681</v>
      </c>
      <c r="O11227" s="149" t="s">
        <v>1506</v>
      </c>
      <c r="P11227" s="149" t="s">
        <v>10455</v>
      </c>
      <c r="Q11227" s="150" t="s">
        <v>10519</v>
      </c>
      <c r="R11227" s="189">
        <v>5.9399999999999995</v>
      </c>
    </row>
    <row r="11228" spans="1:18" x14ac:dyDescent="0.25">
      <c r="A11228" s="132">
        <v>1097253</v>
      </c>
      <c r="B11228" s="145" t="s">
        <v>1058</v>
      </c>
      <c r="C11228" s="132">
        <v>6</v>
      </c>
      <c r="D11228" s="132">
        <v>1488</v>
      </c>
      <c r="E11228" s="186">
        <v>8</v>
      </c>
      <c r="F11228" s="132">
        <v>2480</v>
      </c>
      <c r="G11228" s="132" t="s">
        <v>20</v>
      </c>
      <c r="H11228" s="132" t="s">
        <v>20</v>
      </c>
      <c r="I11228" s="132" t="s">
        <v>20</v>
      </c>
      <c r="J11228" s="133">
        <v>1.02</v>
      </c>
      <c r="K11228" s="133">
        <v>0.62</v>
      </c>
      <c r="L11228" s="133">
        <v>0.66</v>
      </c>
      <c r="M11228" s="134" t="str">
        <f t="shared" si="175"/>
        <v>P</v>
      </c>
      <c r="N11228" s="173" t="s">
        <v>10681</v>
      </c>
      <c r="O11228" s="146" t="s">
        <v>1506</v>
      </c>
      <c r="P11228" s="146" t="s">
        <v>9409</v>
      </c>
      <c r="Q11228" s="147" t="s">
        <v>10106</v>
      </c>
      <c r="R11228" s="187">
        <v>3.54</v>
      </c>
    </row>
    <row r="11229" spans="1:18" x14ac:dyDescent="0.25">
      <c r="A11229" s="135">
        <v>1097255</v>
      </c>
      <c r="B11229" s="148" t="s">
        <v>9971</v>
      </c>
      <c r="C11229" s="135">
        <v>6</v>
      </c>
      <c r="D11229" s="135" t="s">
        <v>20</v>
      </c>
      <c r="E11229" s="188" t="s">
        <v>20</v>
      </c>
      <c r="F11229" s="135" t="s">
        <v>20</v>
      </c>
      <c r="G11229" s="135" t="s">
        <v>20</v>
      </c>
      <c r="H11229" s="135" t="s">
        <v>20</v>
      </c>
      <c r="I11229" s="135" t="s">
        <v>20</v>
      </c>
      <c r="J11229" s="136">
        <v>1.21</v>
      </c>
      <c r="K11229" s="136">
        <v>0.81</v>
      </c>
      <c r="L11229" s="136">
        <v>1.56</v>
      </c>
      <c r="M11229" s="137" t="str">
        <f t="shared" si="175"/>
        <v>P</v>
      </c>
      <c r="N11229" s="174" t="s">
        <v>10681</v>
      </c>
      <c r="O11229" s="149" t="s">
        <v>1555</v>
      </c>
      <c r="P11229" s="149" t="s">
        <v>9429</v>
      </c>
      <c r="Q11229" s="150" t="s">
        <v>10519</v>
      </c>
      <c r="R11229" s="189">
        <v>5.6861924686192467</v>
      </c>
    </row>
    <row r="11230" spans="1:18" x14ac:dyDescent="0.25">
      <c r="A11230" s="132">
        <v>1097257</v>
      </c>
      <c r="B11230" s="145" t="s">
        <v>1056</v>
      </c>
      <c r="C11230" s="132">
        <v>6</v>
      </c>
      <c r="D11230" s="132">
        <v>3192</v>
      </c>
      <c r="E11230" s="186">
        <v>24</v>
      </c>
      <c r="F11230" s="132">
        <v>5016</v>
      </c>
      <c r="G11230" s="132" t="s">
        <v>20</v>
      </c>
      <c r="H11230" s="132" t="s">
        <v>20</v>
      </c>
      <c r="I11230" s="132" t="s">
        <v>20</v>
      </c>
      <c r="J11230" s="133">
        <v>0.8</v>
      </c>
      <c r="K11230" s="133">
        <v>0.53</v>
      </c>
      <c r="L11230" s="133">
        <v>0.6</v>
      </c>
      <c r="M11230" s="134" t="str">
        <f t="shared" si="175"/>
        <v>P</v>
      </c>
      <c r="N11230" s="173" t="s">
        <v>10681</v>
      </c>
      <c r="O11230" s="146" t="s">
        <v>1506</v>
      </c>
      <c r="P11230" s="146" t="s">
        <v>9409</v>
      </c>
      <c r="Q11230" s="147" t="s">
        <v>10106</v>
      </c>
      <c r="R11230" s="187">
        <v>2.16</v>
      </c>
    </row>
    <row r="11231" spans="1:18" x14ac:dyDescent="0.25">
      <c r="A11231" s="135">
        <v>1097258</v>
      </c>
      <c r="B11231" s="148" t="s">
        <v>9845</v>
      </c>
      <c r="C11231" s="135">
        <v>6</v>
      </c>
      <c r="D11231" s="135">
        <v>380</v>
      </c>
      <c r="E11231" s="188" t="s">
        <v>21</v>
      </c>
      <c r="F11231" s="135">
        <v>660</v>
      </c>
      <c r="G11231" s="135" t="s">
        <v>20</v>
      </c>
      <c r="H11231" s="135">
        <v>16</v>
      </c>
      <c r="I11231" s="135">
        <v>3</v>
      </c>
      <c r="J11231" s="136">
        <v>2.74</v>
      </c>
      <c r="K11231" s="136">
        <v>1.82</v>
      </c>
      <c r="L11231" s="136">
        <v>0.51</v>
      </c>
      <c r="M11231" s="137" t="str">
        <f t="shared" si="175"/>
        <v>P</v>
      </c>
      <c r="N11231" s="174" t="s">
        <v>10681</v>
      </c>
      <c r="O11231" s="149" t="s">
        <v>1506</v>
      </c>
      <c r="P11231" s="149" t="s">
        <v>9495</v>
      </c>
      <c r="Q11231" s="150" t="s">
        <v>10519</v>
      </c>
      <c r="R11231" s="189">
        <v>7.98</v>
      </c>
    </row>
    <row r="11232" spans="1:18" x14ac:dyDescent="0.25">
      <c r="A11232" s="132">
        <v>1097260</v>
      </c>
      <c r="B11232" s="145" t="s">
        <v>4249</v>
      </c>
      <c r="C11232" s="132">
        <v>6</v>
      </c>
      <c r="D11232" s="132">
        <v>192</v>
      </c>
      <c r="E11232" s="186">
        <v>4</v>
      </c>
      <c r="F11232" s="132">
        <v>336</v>
      </c>
      <c r="G11232" s="132" t="s">
        <v>20</v>
      </c>
      <c r="H11232" s="132" t="s">
        <v>20</v>
      </c>
      <c r="I11232" s="132" t="s">
        <v>20</v>
      </c>
      <c r="J11232" s="133">
        <v>1.66</v>
      </c>
      <c r="K11232" s="133">
        <v>1.1100000000000001</v>
      </c>
      <c r="L11232" s="133">
        <v>1.67</v>
      </c>
      <c r="M11232" s="134" t="str">
        <f t="shared" si="175"/>
        <v>P</v>
      </c>
      <c r="N11232" s="173" t="s">
        <v>10681</v>
      </c>
      <c r="O11232" s="146" t="s">
        <v>1555</v>
      </c>
      <c r="P11232" s="146" t="s">
        <v>9429</v>
      </c>
      <c r="Q11232" s="147" t="s">
        <v>10519</v>
      </c>
      <c r="R11232" s="187">
        <v>10.92</v>
      </c>
    </row>
    <row r="11233" spans="1:18" x14ac:dyDescent="0.25">
      <c r="A11233" s="135">
        <v>1097261</v>
      </c>
      <c r="B11233" s="148" t="s">
        <v>265</v>
      </c>
      <c r="C11233" s="135">
        <v>6</v>
      </c>
      <c r="D11233" s="135" t="s">
        <v>20</v>
      </c>
      <c r="E11233" s="188" t="s">
        <v>20</v>
      </c>
      <c r="F11233" s="135" t="s">
        <v>20</v>
      </c>
      <c r="G11233" s="135" t="s">
        <v>20</v>
      </c>
      <c r="H11233" s="135" t="s">
        <v>20</v>
      </c>
      <c r="I11233" s="135" t="s">
        <v>20</v>
      </c>
      <c r="J11233" s="136">
        <v>1.85</v>
      </c>
      <c r="K11233" s="136">
        <v>1.2</v>
      </c>
      <c r="L11233" s="136">
        <v>0.38</v>
      </c>
      <c r="M11233" s="137" t="str">
        <f t="shared" si="175"/>
        <v>P</v>
      </c>
      <c r="N11233" s="174" t="s">
        <v>10681</v>
      </c>
      <c r="O11233" s="149" t="s">
        <v>1506</v>
      </c>
      <c r="P11233" s="149" t="s">
        <v>9398</v>
      </c>
      <c r="Q11233" s="150" t="s">
        <v>10519</v>
      </c>
      <c r="R11233" s="189">
        <v>3.91</v>
      </c>
    </row>
    <row r="11234" spans="1:18" x14ac:dyDescent="0.25">
      <c r="A11234" s="132">
        <v>1097263</v>
      </c>
      <c r="B11234" s="145" t="s">
        <v>8751</v>
      </c>
      <c r="C11234" s="132">
        <v>6</v>
      </c>
      <c r="D11234" s="132">
        <v>564</v>
      </c>
      <c r="E11234" s="186" t="s">
        <v>20</v>
      </c>
      <c r="F11234" s="132" t="s">
        <v>20</v>
      </c>
      <c r="G11234" s="132" t="s">
        <v>20</v>
      </c>
      <c r="H11234" s="132" t="s">
        <v>20</v>
      </c>
      <c r="I11234" s="132" t="s">
        <v>20</v>
      </c>
      <c r="J11234" s="133">
        <v>1.34</v>
      </c>
      <c r="K11234" s="133">
        <v>0.9</v>
      </c>
      <c r="L11234" s="133">
        <v>1.62</v>
      </c>
      <c r="M11234" s="134" t="str">
        <f t="shared" si="175"/>
        <v>P</v>
      </c>
      <c r="N11234" s="173" t="s">
        <v>10681</v>
      </c>
      <c r="O11234" s="146" t="s">
        <v>1506</v>
      </c>
      <c r="P11234" s="146" t="s">
        <v>9398</v>
      </c>
      <c r="Q11234" s="147" t="s">
        <v>10519</v>
      </c>
      <c r="R11234" s="187">
        <v>7.1999999999999993</v>
      </c>
    </row>
    <row r="11235" spans="1:18" x14ac:dyDescent="0.25">
      <c r="A11235" s="135">
        <v>1097264</v>
      </c>
      <c r="B11235" s="148" t="s">
        <v>247</v>
      </c>
      <c r="C11235" s="135">
        <v>6</v>
      </c>
      <c r="D11235" s="135">
        <v>1176</v>
      </c>
      <c r="E11235" s="188" t="s">
        <v>21</v>
      </c>
      <c r="F11235" s="135">
        <v>1911</v>
      </c>
      <c r="G11235" s="135" t="s">
        <v>20</v>
      </c>
      <c r="H11235" s="135">
        <v>80</v>
      </c>
      <c r="I11235" s="135">
        <v>1</v>
      </c>
      <c r="J11235" s="136">
        <v>1.82</v>
      </c>
      <c r="K11235" s="136">
        <v>1.18</v>
      </c>
      <c r="L11235" s="136">
        <v>0.37</v>
      </c>
      <c r="M11235" s="137" t="str">
        <f t="shared" si="175"/>
        <v>P</v>
      </c>
      <c r="N11235" s="174" t="s">
        <v>10681</v>
      </c>
      <c r="O11235" s="149" t="s">
        <v>1506</v>
      </c>
      <c r="P11235" s="149" t="s">
        <v>9398</v>
      </c>
      <c r="Q11235" s="150" t="s">
        <v>10519</v>
      </c>
      <c r="R11235" s="189">
        <v>3.96</v>
      </c>
    </row>
    <row r="11236" spans="1:18" x14ac:dyDescent="0.25">
      <c r="A11236" s="132">
        <v>1097266</v>
      </c>
      <c r="B11236" s="145" t="s">
        <v>10391</v>
      </c>
      <c r="C11236" s="132">
        <v>30</v>
      </c>
      <c r="D11236" s="132" t="s">
        <v>20</v>
      </c>
      <c r="E11236" s="186" t="s">
        <v>20</v>
      </c>
      <c r="F11236" s="132" t="s">
        <v>20</v>
      </c>
      <c r="G11236" s="132" t="s">
        <v>20</v>
      </c>
      <c r="H11236" s="132" t="s">
        <v>20</v>
      </c>
      <c r="I11236" s="132" t="s">
        <v>20</v>
      </c>
      <c r="J11236" s="133">
        <v>2.4500000000000002</v>
      </c>
      <c r="K11236" s="133">
        <v>9.0999999999999998E-2</v>
      </c>
      <c r="L11236" s="133">
        <v>3</v>
      </c>
      <c r="M11236" s="134" t="str">
        <f t="shared" si="175"/>
        <v>P</v>
      </c>
      <c r="N11236" s="173" t="s">
        <v>10681</v>
      </c>
      <c r="O11236" s="146" t="s">
        <v>1578</v>
      </c>
      <c r="P11236" s="146" t="s">
        <v>9412</v>
      </c>
      <c r="Q11236" s="147" t="s">
        <v>10519</v>
      </c>
      <c r="R11236" s="187">
        <v>4.2818181818181813</v>
      </c>
    </row>
    <row r="11237" spans="1:18" x14ac:dyDescent="0.25">
      <c r="A11237" s="135">
        <v>1097267</v>
      </c>
      <c r="B11237" s="148" t="s">
        <v>199</v>
      </c>
      <c r="C11237" s="135">
        <v>6</v>
      </c>
      <c r="D11237" s="135" t="s">
        <v>20</v>
      </c>
      <c r="E11237" s="188" t="s">
        <v>20</v>
      </c>
      <c r="F11237" s="135" t="s">
        <v>20</v>
      </c>
      <c r="G11237" s="135" t="s">
        <v>20</v>
      </c>
      <c r="H11237" s="135" t="s">
        <v>20</v>
      </c>
      <c r="I11237" s="135" t="s">
        <v>20</v>
      </c>
      <c r="J11237" s="136">
        <v>1.85</v>
      </c>
      <c r="K11237" s="136">
        <v>1.27</v>
      </c>
      <c r="L11237" s="136">
        <v>1.82</v>
      </c>
      <c r="M11237" s="137" t="str">
        <f t="shared" si="175"/>
        <v>P</v>
      </c>
      <c r="N11237" s="174" t="s">
        <v>10681</v>
      </c>
      <c r="O11237" s="149" t="s">
        <v>1506</v>
      </c>
      <c r="P11237" s="149" t="s">
        <v>9427</v>
      </c>
      <c r="Q11237" s="150" t="s">
        <v>10519</v>
      </c>
      <c r="R11237" s="189">
        <v>5.83</v>
      </c>
    </row>
    <row r="11238" spans="1:18" x14ac:dyDescent="0.25">
      <c r="A11238" s="132">
        <v>1097270</v>
      </c>
      <c r="B11238" s="145" t="s">
        <v>188</v>
      </c>
      <c r="C11238" s="132">
        <v>6</v>
      </c>
      <c r="D11238" s="132" t="s">
        <v>20</v>
      </c>
      <c r="E11238" s="186" t="s">
        <v>20</v>
      </c>
      <c r="F11238" s="132" t="s">
        <v>20</v>
      </c>
      <c r="G11238" s="132" t="s">
        <v>20</v>
      </c>
      <c r="H11238" s="132" t="s">
        <v>20</v>
      </c>
      <c r="I11238" s="132" t="s">
        <v>20</v>
      </c>
      <c r="J11238" s="133">
        <v>1.85</v>
      </c>
      <c r="K11238" s="133">
        <v>1.27</v>
      </c>
      <c r="L11238" s="133">
        <v>1.82</v>
      </c>
      <c r="M11238" s="134" t="str">
        <f t="shared" si="175"/>
        <v>P</v>
      </c>
      <c r="N11238" s="173" t="s">
        <v>10681</v>
      </c>
      <c r="O11238" s="146" t="s">
        <v>1506</v>
      </c>
      <c r="P11238" s="146" t="s">
        <v>9427</v>
      </c>
      <c r="Q11238" s="147" t="s">
        <v>10519</v>
      </c>
      <c r="R11238" s="187">
        <v>5.52</v>
      </c>
    </row>
    <row r="11239" spans="1:18" x14ac:dyDescent="0.25">
      <c r="A11239" s="135">
        <v>1097273</v>
      </c>
      <c r="B11239" s="148" t="s">
        <v>302</v>
      </c>
      <c r="C11239" s="135">
        <v>3</v>
      </c>
      <c r="D11239" s="135" t="s">
        <v>20</v>
      </c>
      <c r="E11239" s="188">
        <v>96</v>
      </c>
      <c r="F11239" s="135" t="s">
        <v>20</v>
      </c>
      <c r="G11239" s="135" t="s">
        <v>20</v>
      </c>
      <c r="H11239" s="135">
        <v>1344</v>
      </c>
      <c r="I11239" s="135">
        <v>1</v>
      </c>
      <c r="J11239" s="136">
        <v>0.35</v>
      </c>
      <c r="K11239" s="136">
        <v>0.13</v>
      </c>
      <c r="L11239" s="136">
        <v>1.72</v>
      </c>
      <c r="M11239" s="137" t="str">
        <f t="shared" si="175"/>
        <v>P</v>
      </c>
      <c r="N11239" s="174" t="s">
        <v>10681</v>
      </c>
      <c r="O11239" s="149" t="s">
        <v>1614</v>
      </c>
      <c r="P11239" s="149" t="s">
        <v>9436</v>
      </c>
      <c r="Q11239" s="150" t="s">
        <v>10519</v>
      </c>
      <c r="R11239" s="189">
        <v>3.3000000000000003</v>
      </c>
    </row>
    <row r="11240" spans="1:18" x14ac:dyDescent="0.25">
      <c r="A11240" s="132">
        <v>1097274</v>
      </c>
      <c r="B11240" s="145" t="s">
        <v>303</v>
      </c>
      <c r="C11240" s="132">
        <v>3</v>
      </c>
      <c r="D11240" s="132" t="s">
        <v>20</v>
      </c>
      <c r="E11240" s="186" t="s">
        <v>20</v>
      </c>
      <c r="F11240" s="132" t="s">
        <v>20</v>
      </c>
      <c r="G11240" s="132" t="s">
        <v>20</v>
      </c>
      <c r="H11240" s="132" t="s">
        <v>20</v>
      </c>
      <c r="I11240" s="132" t="s">
        <v>20</v>
      </c>
      <c r="J11240" s="133">
        <v>0.35</v>
      </c>
      <c r="K11240" s="133">
        <v>0.13</v>
      </c>
      <c r="L11240" s="133">
        <v>1.72</v>
      </c>
      <c r="M11240" s="134" t="str">
        <f t="shared" si="175"/>
        <v>P</v>
      </c>
      <c r="N11240" s="173" t="s">
        <v>10681</v>
      </c>
      <c r="O11240" s="146" t="s">
        <v>1614</v>
      </c>
      <c r="P11240" s="146" t="s">
        <v>9436</v>
      </c>
      <c r="Q11240" s="147" t="s">
        <v>10519</v>
      </c>
      <c r="R11240" s="187">
        <v>3.1474147414741478</v>
      </c>
    </row>
    <row r="11241" spans="1:18" x14ac:dyDescent="0.25">
      <c r="A11241" s="135">
        <v>1097275</v>
      </c>
      <c r="B11241" s="148" t="s">
        <v>304</v>
      </c>
      <c r="C11241" s="135">
        <v>3</v>
      </c>
      <c r="D11241" s="135" t="s">
        <v>20</v>
      </c>
      <c r="E11241" s="188">
        <v>96</v>
      </c>
      <c r="F11241" s="135" t="s">
        <v>20</v>
      </c>
      <c r="G11241" s="135" t="s">
        <v>20</v>
      </c>
      <c r="H11241" s="135">
        <v>768</v>
      </c>
      <c r="I11241" s="135">
        <v>1</v>
      </c>
      <c r="J11241" s="136">
        <v>0.35</v>
      </c>
      <c r="K11241" s="136">
        <v>0.13</v>
      </c>
      <c r="L11241" s="136">
        <v>1.72</v>
      </c>
      <c r="M11241" s="137" t="str">
        <f t="shared" si="175"/>
        <v>P</v>
      </c>
      <c r="N11241" s="174" t="s">
        <v>10681</v>
      </c>
      <c r="O11241" s="149" t="s">
        <v>1614</v>
      </c>
      <c r="P11241" s="149" t="s">
        <v>9436</v>
      </c>
      <c r="Q11241" s="150" t="s">
        <v>10519</v>
      </c>
      <c r="R11241" s="189">
        <v>3.3000000000000003</v>
      </c>
    </row>
    <row r="11242" spans="1:18" x14ac:dyDescent="0.25">
      <c r="A11242" s="132">
        <v>1097276</v>
      </c>
      <c r="B11242" s="145" t="s">
        <v>1014</v>
      </c>
      <c r="C11242" s="132">
        <v>3</v>
      </c>
      <c r="D11242" s="132" t="s">
        <v>20</v>
      </c>
      <c r="E11242" s="186" t="s">
        <v>20</v>
      </c>
      <c r="F11242" s="132" t="s">
        <v>20</v>
      </c>
      <c r="G11242" s="132" t="s">
        <v>20</v>
      </c>
      <c r="H11242" s="132" t="s">
        <v>20</v>
      </c>
      <c r="I11242" s="132" t="s">
        <v>20</v>
      </c>
      <c r="J11242" s="133">
        <v>0.48</v>
      </c>
      <c r="K11242" s="133">
        <v>0.16</v>
      </c>
      <c r="L11242" s="133">
        <v>1.0900000000000001</v>
      </c>
      <c r="M11242" s="134" t="str">
        <f t="shared" si="175"/>
        <v>P</v>
      </c>
      <c r="N11242" s="173" t="s">
        <v>10681</v>
      </c>
      <c r="O11242" s="146" t="s">
        <v>1614</v>
      </c>
      <c r="P11242" s="146" t="s">
        <v>9511</v>
      </c>
      <c r="Q11242" s="147" t="s">
        <v>10519</v>
      </c>
      <c r="R11242" s="187">
        <v>1.6666666666666667</v>
      </c>
    </row>
    <row r="11243" spans="1:18" x14ac:dyDescent="0.25">
      <c r="A11243" s="135">
        <v>1097277</v>
      </c>
      <c r="B11243" s="148" t="s">
        <v>1003</v>
      </c>
      <c r="C11243" s="135">
        <v>3</v>
      </c>
      <c r="D11243" s="135" t="s">
        <v>20</v>
      </c>
      <c r="E11243" s="188" t="s">
        <v>20</v>
      </c>
      <c r="F11243" s="135" t="s">
        <v>20</v>
      </c>
      <c r="G11243" s="135" t="s">
        <v>20</v>
      </c>
      <c r="H11243" s="135" t="s">
        <v>20</v>
      </c>
      <c r="I11243" s="135" t="s">
        <v>20</v>
      </c>
      <c r="J11243" s="136">
        <v>0.48</v>
      </c>
      <c r="K11243" s="136">
        <v>0.16</v>
      </c>
      <c r="L11243" s="136">
        <v>1.0900000000000001</v>
      </c>
      <c r="M11243" s="137" t="str">
        <f t="shared" si="175"/>
        <v>P</v>
      </c>
      <c r="N11243" s="174" t="s">
        <v>10681</v>
      </c>
      <c r="O11243" s="149" t="s">
        <v>1614</v>
      </c>
      <c r="P11243" s="149" t="s">
        <v>9511</v>
      </c>
      <c r="Q11243" s="150" t="s">
        <v>10519</v>
      </c>
      <c r="R11243" s="189">
        <v>1.77</v>
      </c>
    </row>
    <row r="11244" spans="1:18" x14ac:dyDescent="0.25">
      <c r="A11244" s="132">
        <v>1097278</v>
      </c>
      <c r="B11244" s="145" t="s">
        <v>1001</v>
      </c>
      <c r="C11244" s="132">
        <v>3</v>
      </c>
      <c r="D11244" s="132" t="s">
        <v>20</v>
      </c>
      <c r="E11244" s="186" t="s">
        <v>20</v>
      </c>
      <c r="F11244" s="132" t="s">
        <v>20</v>
      </c>
      <c r="G11244" s="132" t="s">
        <v>20</v>
      </c>
      <c r="H11244" s="132" t="s">
        <v>20</v>
      </c>
      <c r="I11244" s="132" t="s">
        <v>20</v>
      </c>
      <c r="J11244" s="133">
        <v>0.48</v>
      </c>
      <c r="K11244" s="133">
        <v>0.16</v>
      </c>
      <c r="L11244" s="133">
        <v>1.0900000000000001</v>
      </c>
      <c r="M11244" s="134" t="str">
        <f t="shared" si="175"/>
        <v>P</v>
      </c>
      <c r="N11244" s="173" t="s">
        <v>10681</v>
      </c>
      <c r="O11244" s="146" t="s">
        <v>1614</v>
      </c>
      <c r="P11244" s="146" t="s">
        <v>9511</v>
      </c>
      <c r="Q11244" s="147" t="s">
        <v>10519</v>
      </c>
      <c r="R11244" s="187">
        <v>1.77</v>
      </c>
    </row>
    <row r="11245" spans="1:18" x14ac:dyDescent="0.25">
      <c r="A11245" s="135">
        <v>1097279</v>
      </c>
      <c r="B11245" s="148" t="s">
        <v>1013</v>
      </c>
      <c r="C11245" s="135">
        <v>3</v>
      </c>
      <c r="D11245" s="135" t="s">
        <v>20</v>
      </c>
      <c r="E11245" s="188">
        <v>24</v>
      </c>
      <c r="F11245" s="135" t="s">
        <v>20</v>
      </c>
      <c r="G11245" s="135" t="s">
        <v>20</v>
      </c>
      <c r="H11245" s="135">
        <v>360</v>
      </c>
      <c r="I11245" s="135">
        <v>2</v>
      </c>
      <c r="J11245" s="136">
        <v>0.5</v>
      </c>
      <c r="K11245" s="136">
        <v>1.1000000000000001</v>
      </c>
      <c r="L11245" s="136">
        <v>0.22</v>
      </c>
      <c r="M11245" s="137" t="str">
        <f t="shared" si="175"/>
        <v>P</v>
      </c>
      <c r="N11245" s="174" t="s">
        <v>10681</v>
      </c>
      <c r="O11245" s="149" t="s">
        <v>1614</v>
      </c>
      <c r="P11245" s="149" t="s">
        <v>9511</v>
      </c>
      <c r="Q11245" s="150" t="s">
        <v>10519</v>
      </c>
      <c r="R11245" s="189">
        <v>1.77</v>
      </c>
    </row>
    <row r="11246" spans="1:18" x14ac:dyDescent="0.25">
      <c r="A11246" s="132">
        <v>1097280</v>
      </c>
      <c r="B11246" s="145" t="s">
        <v>999</v>
      </c>
      <c r="C11246" s="132">
        <v>3</v>
      </c>
      <c r="D11246" s="132" t="s">
        <v>20</v>
      </c>
      <c r="E11246" s="186" t="s">
        <v>20</v>
      </c>
      <c r="F11246" s="132" t="s">
        <v>20</v>
      </c>
      <c r="G11246" s="132" t="s">
        <v>20</v>
      </c>
      <c r="H11246" s="132" t="s">
        <v>20</v>
      </c>
      <c r="I11246" s="132" t="s">
        <v>20</v>
      </c>
      <c r="J11246" s="133">
        <v>0.48</v>
      </c>
      <c r="K11246" s="133">
        <v>0.16</v>
      </c>
      <c r="L11246" s="133">
        <v>1.0900000000000001</v>
      </c>
      <c r="M11246" s="134" t="str">
        <f t="shared" si="175"/>
        <v>P</v>
      </c>
      <c r="N11246" s="173" t="s">
        <v>10681</v>
      </c>
      <c r="O11246" s="146" t="s">
        <v>1614</v>
      </c>
      <c r="P11246" s="146" t="s">
        <v>9511</v>
      </c>
      <c r="Q11246" s="147" t="s">
        <v>10519</v>
      </c>
      <c r="R11246" s="187">
        <v>1.7399999999999998</v>
      </c>
    </row>
    <row r="11247" spans="1:18" x14ac:dyDescent="0.25">
      <c r="A11247" s="135">
        <v>1097281</v>
      </c>
      <c r="B11247" s="148" t="s">
        <v>10422</v>
      </c>
      <c r="C11247" s="135">
        <v>30</v>
      </c>
      <c r="D11247" s="135" t="s">
        <v>20</v>
      </c>
      <c r="E11247" s="188" t="s">
        <v>20</v>
      </c>
      <c r="F11247" s="135" t="s">
        <v>20</v>
      </c>
      <c r="G11247" s="135" t="s">
        <v>20</v>
      </c>
      <c r="H11247" s="135" t="s">
        <v>20</v>
      </c>
      <c r="I11247" s="135" t="s">
        <v>20</v>
      </c>
      <c r="J11247" s="136">
        <v>2.15</v>
      </c>
      <c r="K11247" s="136">
        <v>0.92</v>
      </c>
      <c r="L11247" s="136">
        <v>0.3</v>
      </c>
      <c r="M11247" s="137" t="str">
        <f t="shared" si="175"/>
        <v>P</v>
      </c>
      <c r="N11247" s="174" t="s">
        <v>10681</v>
      </c>
      <c r="O11247" s="149" t="s">
        <v>1578</v>
      </c>
      <c r="P11247" s="149" t="s">
        <v>9412</v>
      </c>
      <c r="Q11247" s="150" t="s">
        <v>10519</v>
      </c>
      <c r="R11247" s="189">
        <v>3.7181818181818178</v>
      </c>
    </row>
    <row r="11248" spans="1:18" x14ac:dyDescent="0.25">
      <c r="A11248" s="132">
        <v>1097289</v>
      </c>
      <c r="B11248" s="145" t="s">
        <v>8789</v>
      </c>
      <c r="C11248" s="132">
        <v>6</v>
      </c>
      <c r="D11248" s="132" t="s">
        <v>20</v>
      </c>
      <c r="E11248" s="186" t="s">
        <v>20</v>
      </c>
      <c r="F11248" s="132" t="s">
        <v>20</v>
      </c>
      <c r="G11248" s="132" t="s">
        <v>20</v>
      </c>
      <c r="H11248" s="132" t="s">
        <v>20</v>
      </c>
      <c r="I11248" s="132" t="s">
        <v>20</v>
      </c>
      <c r="J11248" s="133">
        <v>1.84</v>
      </c>
      <c r="K11248" s="133">
        <v>1.28</v>
      </c>
      <c r="L11248" s="133">
        <v>1.6</v>
      </c>
      <c r="M11248" s="134" t="str">
        <f t="shared" si="175"/>
        <v>P</v>
      </c>
      <c r="N11248" s="171" t="s">
        <v>10681</v>
      </c>
      <c r="O11248" s="146" t="s">
        <v>1607</v>
      </c>
      <c r="P11248" s="146" t="s">
        <v>9506</v>
      </c>
      <c r="Q11248" s="147" t="s">
        <v>10519</v>
      </c>
      <c r="R11248" s="187">
        <v>2.8363636363636364</v>
      </c>
    </row>
    <row r="11249" spans="1:18" x14ac:dyDescent="0.25">
      <c r="A11249" s="135">
        <v>1097291</v>
      </c>
      <c r="B11249" s="148" t="s">
        <v>70</v>
      </c>
      <c r="C11249" s="135">
        <v>24</v>
      </c>
      <c r="D11249" s="135">
        <v>455</v>
      </c>
      <c r="E11249" s="188" t="s">
        <v>21</v>
      </c>
      <c r="F11249" s="135">
        <v>770</v>
      </c>
      <c r="G11249" s="135">
        <v>30</v>
      </c>
      <c r="H11249" s="135">
        <v>48</v>
      </c>
      <c r="I11249" s="135">
        <v>1</v>
      </c>
      <c r="J11249" s="136">
        <v>1.94</v>
      </c>
      <c r="K11249" s="136">
        <v>1.58</v>
      </c>
      <c r="L11249" s="136">
        <v>0.66</v>
      </c>
      <c r="M11249" s="137" t="str">
        <f t="shared" si="175"/>
        <v>P</v>
      </c>
      <c r="N11249" s="172" t="s">
        <v>10681</v>
      </c>
      <c r="O11249" s="149" t="s">
        <v>1578</v>
      </c>
      <c r="P11249" s="149" t="s">
        <v>9470</v>
      </c>
      <c r="Q11249" s="150" t="s">
        <v>10519</v>
      </c>
      <c r="R11249" s="189">
        <v>6.9599999999999991</v>
      </c>
    </row>
    <row r="11250" spans="1:18" x14ac:dyDescent="0.25">
      <c r="A11250" s="132">
        <v>1097292</v>
      </c>
      <c r="B11250" s="145" t="s">
        <v>71</v>
      </c>
      <c r="C11250" s="132">
        <v>24</v>
      </c>
      <c r="D11250" s="132">
        <v>455</v>
      </c>
      <c r="E11250" s="186" t="s">
        <v>21</v>
      </c>
      <c r="F11250" s="132">
        <v>770</v>
      </c>
      <c r="G11250" s="132">
        <v>30</v>
      </c>
      <c r="H11250" s="132">
        <v>48</v>
      </c>
      <c r="I11250" s="132">
        <v>1</v>
      </c>
      <c r="J11250" s="133">
        <v>1.93</v>
      </c>
      <c r="K11250" s="133">
        <v>1.53</v>
      </c>
      <c r="L11250" s="133">
        <v>0.62</v>
      </c>
      <c r="M11250" s="134" t="str">
        <f t="shared" si="175"/>
        <v>P</v>
      </c>
      <c r="N11250" s="171" t="s">
        <v>10681</v>
      </c>
      <c r="O11250" s="146" t="s">
        <v>1578</v>
      </c>
      <c r="P11250" s="146" t="s">
        <v>9470</v>
      </c>
      <c r="Q11250" s="147" t="s">
        <v>10519</v>
      </c>
      <c r="R11250" s="187">
        <v>6.9599999999999991</v>
      </c>
    </row>
    <row r="11251" spans="1:18" x14ac:dyDescent="0.25">
      <c r="A11251" s="135">
        <v>1097293</v>
      </c>
      <c r="B11251" s="148" t="s">
        <v>7977</v>
      </c>
      <c r="C11251" s="135">
        <v>50</v>
      </c>
      <c r="D11251" s="135" t="s">
        <v>20</v>
      </c>
      <c r="E11251" s="188" t="s">
        <v>20</v>
      </c>
      <c r="F11251" s="135" t="s">
        <v>20</v>
      </c>
      <c r="G11251" s="135" t="s">
        <v>20</v>
      </c>
      <c r="H11251" s="135" t="s">
        <v>20</v>
      </c>
      <c r="I11251" s="135" t="s">
        <v>20</v>
      </c>
      <c r="J11251" s="136">
        <v>2.29</v>
      </c>
      <c r="K11251" s="136">
        <v>3.24</v>
      </c>
      <c r="L11251" s="136">
        <v>1</v>
      </c>
      <c r="M11251" s="137" t="str">
        <f t="shared" si="175"/>
        <v>P</v>
      </c>
      <c r="N11251" s="172" t="s">
        <v>10682</v>
      </c>
      <c r="O11251" s="149" t="s">
        <v>1506</v>
      </c>
      <c r="P11251" s="149" t="s">
        <v>10580</v>
      </c>
      <c r="Q11251" s="150" t="s">
        <v>10519</v>
      </c>
      <c r="R11251" s="189">
        <v>8.1</v>
      </c>
    </row>
    <row r="11252" spans="1:18" x14ac:dyDescent="0.25">
      <c r="A11252" s="132">
        <v>1097294</v>
      </c>
      <c r="B11252" s="145" t="s">
        <v>7978</v>
      </c>
      <c r="C11252" s="132">
        <v>50</v>
      </c>
      <c r="D11252" s="132" t="s">
        <v>20</v>
      </c>
      <c r="E11252" s="186" t="s">
        <v>20</v>
      </c>
      <c r="F11252" s="132" t="s">
        <v>20</v>
      </c>
      <c r="G11252" s="132" t="s">
        <v>20</v>
      </c>
      <c r="H11252" s="132" t="s">
        <v>20</v>
      </c>
      <c r="I11252" s="132" t="s">
        <v>20</v>
      </c>
      <c r="J11252" s="133">
        <v>2.29</v>
      </c>
      <c r="K11252" s="133">
        <v>3.24</v>
      </c>
      <c r="L11252" s="133">
        <v>1</v>
      </c>
      <c r="M11252" s="134" t="str">
        <f t="shared" si="175"/>
        <v>P</v>
      </c>
      <c r="N11252" s="171" t="s">
        <v>10682</v>
      </c>
      <c r="O11252" s="146" t="s">
        <v>1506</v>
      </c>
      <c r="P11252" s="146" t="s">
        <v>10580</v>
      </c>
      <c r="Q11252" s="147" t="s">
        <v>10519</v>
      </c>
      <c r="R11252" s="187">
        <v>8.1</v>
      </c>
    </row>
    <row r="11253" spans="1:18" x14ac:dyDescent="0.25">
      <c r="A11253" s="135">
        <v>1097295</v>
      </c>
      <c r="B11253" s="148" t="s">
        <v>7979</v>
      </c>
      <c r="C11253" s="135">
        <v>50</v>
      </c>
      <c r="D11253" s="135" t="s">
        <v>20</v>
      </c>
      <c r="E11253" s="188" t="s">
        <v>20</v>
      </c>
      <c r="F11253" s="135" t="s">
        <v>20</v>
      </c>
      <c r="G11253" s="135" t="s">
        <v>20</v>
      </c>
      <c r="H11253" s="135" t="s">
        <v>20</v>
      </c>
      <c r="I11253" s="135" t="s">
        <v>20</v>
      </c>
      <c r="J11253" s="136">
        <v>2.29</v>
      </c>
      <c r="K11253" s="136">
        <v>3.24</v>
      </c>
      <c r="L11253" s="136">
        <v>1</v>
      </c>
      <c r="M11253" s="137" t="str">
        <f t="shared" si="175"/>
        <v>P</v>
      </c>
      <c r="N11253" s="172" t="s">
        <v>10682</v>
      </c>
      <c r="O11253" s="149" t="s">
        <v>1506</v>
      </c>
      <c r="P11253" s="149" t="s">
        <v>10580</v>
      </c>
      <c r="Q11253" s="150" t="s">
        <v>10519</v>
      </c>
      <c r="R11253" s="189">
        <v>8.1</v>
      </c>
    </row>
    <row r="11254" spans="1:18" x14ac:dyDescent="0.25">
      <c r="A11254" s="132">
        <v>1097296</v>
      </c>
      <c r="B11254" s="145" t="s">
        <v>7980</v>
      </c>
      <c r="C11254" s="132">
        <v>50</v>
      </c>
      <c r="D11254" s="132" t="s">
        <v>20</v>
      </c>
      <c r="E11254" s="186" t="s">
        <v>20</v>
      </c>
      <c r="F11254" s="132" t="s">
        <v>20</v>
      </c>
      <c r="G11254" s="132" t="s">
        <v>20</v>
      </c>
      <c r="H11254" s="132" t="s">
        <v>20</v>
      </c>
      <c r="I11254" s="132" t="s">
        <v>20</v>
      </c>
      <c r="J11254" s="133">
        <v>2.29</v>
      </c>
      <c r="K11254" s="133">
        <v>3.24</v>
      </c>
      <c r="L11254" s="133">
        <v>1</v>
      </c>
      <c r="M11254" s="134" t="str">
        <f t="shared" si="175"/>
        <v>P</v>
      </c>
      <c r="N11254" s="171" t="s">
        <v>10682</v>
      </c>
      <c r="O11254" s="146" t="s">
        <v>1506</v>
      </c>
      <c r="P11254" s="146" t="s">
        <v>10580</v>
      </c>
      <c r="Q11254" s="147" t="s">
        <v>10519</v>
      </c>
      <c r="R11254" s="187">
        <v>8.1</v>
      </c>
    </row>
    <row r="11255" spans="1:18" x14ac:dyDescent="0.25">
      <c r="A11255" s="135">
        <v>1097297</v>
      </c>
      <c r="B11255" s="148" t="s">
        <v>7981</v>
      </c>
      <c r="C11255" s="135">
        <v>50</v>
      </c>
      <c r="D11255" s="135" t="s">
        <v>20</v>
      </c>
      <c r="E11255" s="188" t="s">
        <v>20</v>
      </c>
      <c r="F11255" s="135" t="s">
        <v>20</v>
      </c>
      <c r="G11255" s="135" t="s">
        <v>20</v>
      </c>
      <c r="H11255" s="135" t="s">
        <v>20</v>
      </c>
      <c r="I11255" s="135" t="s">
        <v>20</v>
      </c>
      <c r="J11255" s="136">
        <v>2.29</v>
      </c>
      <c r="K11255" s="136">
        <v>3.24</v>
      </c>
      <c r="L11255" s="136">
        <v>1</v>
      </c>
      <c r="M11255" s="137" t="str">
        <f t="shared" si="175"/>
        <v>P</v>
      </c>
      <c r="N11255" s="172" t="s">
        <v>10682</v>
      </c>
      <c r="O11255" s="149" t="s">
        <v>1506</v>
      </c>
      <c r="P11255" s="149" t="s">
        <v>10580</v>
      </c>
      <c r="Q11255" s="150" t="s">
        <v>10519</v>
      </c>
      <c r="R11255" s="189">
        <v>8.1</v>
      </c>
    </row>
    <row r="11256" spans="1:18" x14ac:dyDescent="0.25">
      <c r="A11256" s="132">
        <v>1097301</v>
      </c>
      <c r="B11256" s="145" t="s">
        <v>7982</v>
      </c>
      <c r="C11256" s="132">
        <v>50</v>
      </c>
      <c r="D11256" s="132" t="s">
        <v>20</v>
      </c>
      <c r="E11256" s="186" t="s">
        <v>20</v>
      </c>
      <c r="F11256" s="132" t="s">
        <v>20</v>
      </c>
      <c r="G11256" s="132" t="s">
        <v>20</v>
      </c>
      <c r="H11256" s="132" t="s">
        <v>20</v>
      </c>
      <c r="I11256" s="132" t="s">
        <v>20</v>
      </c>
      <c r="J11256" s="133">
        <v>2.29</v>
      </c>
      <c r="K11256" s="133">
        <v>3.24</v>
      </c>
      <c r="L11256" s="133">
        <v>1</v>
      </c>
      <c r="M11256" s="134" t="str">
        <f t="shared" si="175"/>
        <v>P</v>
      </c>
      <c r="N11256" s="171" t="s">
        <v>10682</v>
      </c>
      <c r="O11256" s="146" t="s">
        <v>1506</v>
      </c>
      <c r="P11256" s="146" t="s">
        <v>10580</v>
      </c>
      <c r="Q11256" s="147" t="s">
        <v>10519</v>
      </c>
      <c r="R11256" s="187">
        <v>8.1</v>
      </c>
    </row>
    <row r="11257" spans="1:18" x14ac:dyDescent="0.25">
      <c r="A11257" s="135">
        <v>1097302</v>
      </c>
      <c r="B11257" s="148" t="s">
        <v>8002</v>
      </c>
      <c r="C11257" s="135">
        <v>50</v>
      </c>
      <c r="D11257" s="135" t="s">
        <v>20</v>
      </c>
      <c r="E11257" s="188" t="s">
        <v>20</v>
      </c>
      <c r="F11257" s="135" t="s">
        <v>20</v>
      </c>
      <c r="G11257" s="135" t="s">
        <v>20</v>
      </c>
      <c r="H11257" s="135" t="s">
        <v>20</v>
      </c>
      <c r="I11257" s="135" t="s">
        <v>20</v>
      </c>
      <c r="J11257" s="136">
        <v>2.29</v>
      </c>
      <c r="K11257" s="136">
        <v>3.24</v>
      </c>
      <c r="L11257" s="136">
        <v>1</v>
      </c>
      <c r="M11257" s="137" t="str">
        <f t="shared" si="175"/>
        <v>P</v>
      </c>
      <c r="N11257" s="172" t="s">
        <v>10682</v>
      </c>
      <c r="O11257" s="149" t="s">
        <v>1506</v>
      </c>
      <c r="P11257" s="149" t="s">
        <v>10580</v>
      </c>
      <c r="Q11257" s="150" t="s">
        <v>10519</v>
      </c>
      <c r="R11257" s="189">
        <v>8.1</v>
      </c>
    </row>
    <row r="11258" spans="1:18" x14ac:dyDescent="0.25">
      <c r="A11258" s="132">
        <v>1097303</v>
      </c>
      <c r="B11258" s="145" t="s">
        <v>7913</v>
      </c>
      <c r="C11258" s="132">
        <v>50</v>
      </c>
      <c r="D11258" s="132" t="s">
        <v>20</v>
      </c>
      <c r="E11258" s="186" t="s">
        <v>20</v>
      </c>
      <c r="F11258" s="132" t="s">
        <v>20</v>
      </c>
      <c r="G11258" s="132" t="s">
        <v>20</v>
      </c>
      <c r="H11258" s="132" t="s">
        <v>20</v>
      </c>
      <c r="I11258" s="132" t="s">
        <v>20</v>
      </c>
      <c r="J11258" s="133">
        <v>0.98</v>
      </c>
      <c r="K11258" s="133">
        <v>6.2E-2</v>
      </c>
      <c r="L11258" s="133">
        <v>0.44</v>
      </c>
      <c r="M11258" s="134" t="str">
        <f t="shared" si="175"/>
        <v>P</v>
      </c>
      <c r="N11258" s="171" t="s">
        <v>10682</v>
      </c>
      <c r="O11258" s="146" t="s">
        <v>1506</v>
      </c>
      <c r="P11258" s="146" t="s">
        <v>10580</v>
      </c>
      <c r="Q11258" s="147" t="s">
        <v>10519</v>
      </c>
      <c r="R11258" s="187">
        <v>2.5</v>
      </c>
    </row>
    <row r="11259" spans="1:18" x14ac:dyDescent="0.25">
      <c r="A11259" s="135">
        <v>1097304</v>
      </c>
      <c r="B11259" s="148" t="s">
        <v>7918</v>
      </c>
      <c r="C11259" s="135">
        <v>50</v>
      </c>
      <c r="D11259" s="135" t="s">
        <v>20</v>
      </c>
      <c r="E11259" s="188" t="s">
        <v>20</v>
      </c>
      <c r="F11259" s="135" t="s">
        <v>20</v>
      </c>
      <c r="G11259" s="135" t="s">
        <v>20</v>
      </c>
      <c r="H11259" s="135" t="s">
        <v>20</v>
      </c>
      <c r="I11259" s="135" t="s">
        <v>20</v>
      </c>
      <c r="J11259" s="136">
        <v>0.98</v>
      </c>
      <c r="K11259" s="136">
        <v>6.2E-2</v>
      </c>
      <c r="L11259" s="136">
        <v>0.44</v>
      </c>
      <c r="M11259" s="137" t="str">
        <f t="shared" si="175"/>
        <v>P</v>
      </c>
      <c r="N11259" s="172" t="s">
        <v>10682</v>
      </c>
      <c r="O11259" s="149" t="s">
        <v>1506</v>
      </c>
      <c r="P11259" s="149" t="s">
        <v>10580</v>
      </c>
      <c r="Q11259" s="150" t="s">
        <v>10519</v>
      </c>
      <c r="R11259" s="189">
        <v>2.5</v>
      </c>
    </row>
    <row r="11260" spans="1:18" x14ac:dyDescent="0.25">
      <c r="A11260" s="132">
        <v>1097305</v>
      </c>
      <c r="B11260" s="145" t="s">
        <v>7916</v>
      </c>
      <c r="C11260" s="132">
        <v>50</v>
      </c>
      <c r="D11260" s="132">
        <v>1320</v>
      </c>
      <c r="E11260" s="186" t="s">
        <v>20</v>
      </c>
      <c r="F11260" s="132" t="s">
        <v>20</v>
      </c>
      <c r="G11260" s="132" t="s">
        <v>20</v>
      </c>
      <c r="H11260" s="132" t="s">
        <v>20</v>
      </c>
      <c r="I11260" s="132" t="s">
        <v>20</v>
      </c>
      <c r="J11260" s="133">
        <v>0.98</v>
      </c>
      <c r="K11260" s="133">
        <v>6.2E-2</v>
      </c>
      <c r="L11260" s="133">
        <v>0.44</v>
      </c>
      <c r="M11260" s="134" t="str">
        <f t="shared" si="175"/>
        <v>P</v>
      </c>
      <c r="N11260" s="171" t="s">
        <v>10682</v>
      </c>
      <c r="O11260" s="146" t="s">
        <v>1506</v>
      </c>
      <c r="P11260" s="146" t="s">
        <v>10580</v>
      </c>
      <c r="Q11260" s="147" t="s">
        <v>10519</v>
      </c>
      <c r="R11260" s="187">
        <v>2.5</v>
      </c>
    </row>
    <row r="11261" spans="1:18" x14ac:dyDescent="0.25">
      <c r="A11261" s="135">
        <v>1097306</v>
      </c>
      <c r="B11261" s="148" t="s">
        <v>7919</v>
      </c>
      <c r="C11261" s="135">
        <v>50</v>
      </c>
      <c r="D11261" s="135" t="s">
        <v>20</v>
      </c>
      <c r="E11261" s="188" t="s">
        <v>20</v>
      </c>
      <c r="F11261" s="135" t="s">
        <v>20</v>
      </c>
      <c r="G11261" s="135" t="s">
        <v>20</v>
      </c>
      <c r="H11261" s="135" t="s">
        <v>20</v>
      </c>
      <c r="I11261" s="135" t="s">
        <v>20</v>
      </c>
      <c r="J11261" s="136">
        <v>0.98</v>
      </c>
      <c r="K11261" s="136">
        <v>6.2E-2</v>
      </c>
      <c r="L11261" s="136">
        <v>0.44</v>
      </c>
      <c r="M11261" s="137" t="str">
        <f t="shared" si="175"/>
        <v>P</v>
      </c>
      <c r="N11261" s="172" t="s">
        <v>10682</v>
      </c>
      <c r="O11261" s="149" t="s">
        <v>1506</v>
      </c>
      <c r="P11261" s="149" t="s">
        <v>10580</v>
      </c>
      <c r="Q11261" s="150" t="s">
        <v>10519</v>
      </c>
      <c r="R11261" s="189">
        <v>2.5</v>
      </c>
    </row>
    <row r="11262" spans="1:18" x14ac:dyDescent="0.25">
      <c r="A11262" s="132">
        <v>1097307</v>
      </c>
      <c r="B11262" s="145" t="s">
        <v>7920</v>
      </c>
      <c r="C11262" s="132">
        <v>50</v>
      </c>
      <c r="D11262" s="132" t="s">
        <v>20</v>
      </c>
      <c r="E11262" s="186" t="s">
        <v>20</v>
      </c>
      <c r="F11262" s="132" t="s">
        <v>20</v>
      </c>
      <c r="G11262" s="132" t="s">
        <v>20</v>
      </c>
      <c r="H11262" s="132" t="s">
        <v>20</v>
      </c>
      <c r="I11262" s="132" t="s">
        <v>20</v>
      </c>
      <c r="J11262" s="133">
        <v>0.98</v>
      </c>
      <c r="K11262" s="133">
        <v>6.2E-2</v>
      </c>
      <c r="L11262" s="133">
        <v>0.44</v>
      </c>
      <c r="M11262" s="134" t="str">
        <f t="shared" si="175"/>
        <v>P</v>
      </c>
      <c r="N11262" s="171" t="s">
        <v>10682</v>
      </c>
      <c r="O11262" s="146" t="s">
        <v>1506</v>
      </c>
      <c r="P11262" s="146" t="s">
        <v>10580</v>
      </c>
      <c r="Q11262" s="147" t="s">
        <v>10519</v>
      </c>
      <c r="R11262" s="187">
        <v>2.5</v>
      </c>
    </row>
    <row r="11263" spans="1:18" x14ac:dyDescent="0.25">
      <c r="A11263" s="135">
        <v>1097308</v>
      </c>
      <c r="B11263" s="148" t="s">
        <v>7921</v>
      </c>
      <c r="C11263" s="135">
        <v>50</v>
      </c>
      <c r="D11263" s="135" t="s">
        <v>20</v>
      </c>
      <c r="E11263" s="188" t="s">
        <v>20</v>
      </c>
      <c r="F11263" s="135" t="s">
        <v>20</v>
      </c>
      <c r="G11263" s="135" t="s">
        <v>20</v>
      </c>
      <c r="H11263" s="135" t="s">
        <v>20</v>
      </c>
      <c r="I11263" s="135" t="s">
        <v>20</v>
      </c>
      <c r="J11263" s="136">
        <v>0.98</v>
      </c>
      <c r="K11263" s="136">
        <v>6.2E-2</v>
      </c>
      <c r="L11263" s="136">
        <v>0.44</v>
      </c>
      <c r="M11263" s="137" t="str">
        <f t="shared" si="175"/>
        <v>P</v>
      </c>
      <c r="N11263" s="172" t="s">
        <v>10682</v>
      </c>
      <c r="O11263" s="149" t="s">
        <v>1506</v>
      </c>
      <c r="P11263" s="149" t="s">
        <v>10580</v>
      </c>
      <c r="Q11263" s="150" t="s">
        <v>10519</v>
      </c>
      <c r="R11263" s="189">
        <v>2.5</v>
      </c>
    </row>
    <row r="11264" spans="1:18" x14ac:dyDescent="0.25">
      <c r="A11264" s="132">
        <v>1097309</v>
      </c>
      <c r="B11264" s="145" t="s">
        <v>7912</v>
      </c>
      <c r="C11264" s="132">
        <v>50</v>
      </c>
      <c r="D11264" s="132">
        <v>1320</v>
      </c>
      <c r="E11264" s="186">
        <v>24</v>
      </c>
      <c r="F11264" s="132" t="s">
        <v>20</v>
      </c>
      <c r="G11264" s="132" t="s">
        <v>20</v>
      </c>
      <c r="H11264" s="132" t="s">
        <v>20</v>
      </c>
      <c r="I11264" s="132" t="s">
        <v>20</v>
      </c>
      <c r="J11264" s="133">
        <v>0.98</v>
      </c>
      <c r="K11264" s="133">
        <v>6.2E-2</v>
      </c>
      <c r="L11264" s="133">
        <v>0.44</v>
      </c>
      <c r="M11264" s="134" t="str">
        <f t="shared" si="175"/>
        <v>P</v>
      </c>
      <c r="N11264" s="171" t="s">
        <v>10682</v>
      </c>
      <c r="O11264" s="146" t="s">
        <v>1506</v>
      </c>
      <c r="P11264" s="146" t="s">
        <v>10580</v>
      </c>
      <c r="Q11264" s="147" t="s">
        <v>10519</v>
      </c>
      <c r="R11264" s="187">
        <v>2.5</v>
      </c>
    </row>
    <row r="11265" spans="1:18" x14ac:dyDescent="0.25">
      <c r="A11265" s="135">
        <v>1097311</v>
      </c>
      <c r="B11265" s="148" t="s">
        <v>7914</v>
      </c>
      <c r="C11265" s="135">
        <v>50</v>
      </c>
      <c r="D11265" s="135" t="s">
        <v>20</v>
      </c>
      <c r="E11265" s="188" t="s">
        <v>20</v>
      </c>
      <c r="F11265" s="135" t="s">
        <v>20</v>
      </c>
      <c r="G11265" s="135" t="s">
        <v>20</v>
      </c>
      <c r="H11265" s="135" t="s">
        <v>20</v>
      </c>
      <c r="I11265" s="135" t="s">
        <v>20</v>
      </c>
      <c r="J11265" s="136">
        <v>0.98</v>
      </c>
      <c r="K11265" s="136">
        <v>6.2E-2</v>
      </c>
      <c r="L11265" s="136">
        <v>0.44</v>
      </c>
      <c r="M11265" s="137" t="str">
        <f t="shared" si="175"/>
        <v>P</v>
      </c>
      <c r="N11265" s="172" t="s">
        <v>10682</v>
      </c>
      <c r="O11265" s="149" t="s">
        <v>1506</v>
      </c>
      <c r="P11265" s="149" t="s">
        <v>10580</v>
      </c>
      <c r="Q11265" s="150" t="s">
        <v>10519</v>
      </c>
      <c r="R11265" s="189">
        <v>2.5</v>
      </c>
    </row>
    <row r="11266" spans="1:18" x14ac:dyDescent="0.25">
      <c r="A11266" s="132">
        <v>1097312</v>
      </c>
      <c r="B11266" s="145" t="s">
        <v>7915</v>
      </c>
      <c r="C11266" s="132">
        <v>50</v>
      </c>
      <c r="D11266" s="132" t="s">
        <v>20</v>
      </c>
      <c r="E11266" s="186" t="s">
        <v>20</v>
      </c>
      <c r="F11266" s="132" t="s">
        <v>20</v>
      </c>
      <c r="G11266" s="132" t="s">
        <v>20</v>
      </c>
      <c r="H11266" s="132" t="s">
        <v>20</v>
      </c>
      <c r="I11266" s="132" t="s">
        <v>20</v>
      </c>
      <c r="J11266" s="133">
        <v>0.98</v>
      </c>
      <c r="K11266" s="133">
        <v>6.2E-2</v>
      </c>
      <c r="L11266" s="133">
        <v>0.44</v>
      </c>
      <c r="M11266" s="134" t="str">
        <f t="shared" ref="M11266:M11329" si="176">HYPERLINK(CONCATENATE("T:\Distribution Centre\RDC Department Shared\Cubiscan photos","\",A11266,"-pac.jpg"),"P")</f>
        <v>P</v>
      </c>
      <c r="N11266" s="171" t="s">
        <v>10682</v>
      </c>
      <c r="O11266" s="146" t="s">
        <v>1506</v>
      </c>
      <c r="P11266" s="146" t="s">
        <v>10580</v>
      </c>
      <c r="Q11266" s="147" t="s">
        <v>10519</v>
      </c>
      <c r="R11266" s="187">
        <v>2.5</v>
      </c>
    </row>
    <row r="11267" spans="1:18" x14ac:dyDescent="0.25">
      <c r="A11267" s="135">
        <v>1097319</v>
      </c>
      <c r="B11267" s="148" t="s">
        <v>7917</v>
      </c>
      <c r="C11267" s="135">
        <v>50</v>
      </c>
      <c r="D11267" s="135" t="s">
        <v>20</v>
      </c>
      <c r="E11267" s="188" t="s">
        <v>20</v>
      </c>
      <c r="F11267" s="135" t="s">
        <v>20</v>
      </c>
      <c r="G11267" s="135" t="s">
        <v>20</v>
      </c>
      <c r="H11267" s="135" t="s">
        <v>20</v>
      </c>
      <c r="I11267" s="135" t="s">
        <v>20</v>
      </c>
      <c r="J11267" s="136">
        <v>0.98</v>
      </c>
      <c r="K11267" s="136">
        <v>6.2E-2</v>
      </c>
      <c r="L11267" s="136">
        <v>0.44</v>
      </c>
      <c r="M11267" s="137" t="str">
        <f t="shared" si="176"/>
        <v>P</v>
      </c>
      <c r="N11267" s="172" t="s">
        <v>10682</v>
      </c>
      <c r="O11267" s="149" t="s">
        <v>1506</v>
      </c>
      <c r="P11267" s="149" t="s">
        <v>10580</v>
      </c>
      <c r="Q11267" s="150" t="s">
        <v>10519</v>
      </c>
      <c r="R11267" s="189">
        <v>2.5</v>
      </c>
    </row>
    <row r="11268" spans="1:18" x14ac:dyDescent="0.25">
      <c r="A11268" s="132">
        <v>1097320</v>
      </c>
      <c r="B11268" s="145" t="s">
        <v>7923</v>
      </c>
      <c r="C11268" s="132">
        <v>50</v>
      </c>
      <c r="D11268" s="132" t="s">
        <v>20</v>
      </c>
      <c r="E11268" s="186" t="s">
        <v>20</v>
      </c>
      <c r="F11268" s="132" t="s">
        <v>20</v>
      </c>
      <c r="G11268" s="132" t="s">
        <v>20</v>
      </c>
      <c r="H11268" s="132" t="s">
        <v>20</v>
      </c>
      <c r="I11268" s="132" t="s">
        <v>20</v>
      </c>
      <c r="J11268" s="133">
        <v>0.98</v>
      </c>
      <c r="K11268" s="133">
        <v>6.2E-2</v>
      </c>
      <c r="L11268" s="133">
        <v>0.44</v>
      </c>
      <c r="M11268" s="134" t="str">
        <f t="shared" si="176"/>
        <v>P</v>
      </c>
      <c r="N11268" s="171" t="s">
        <v>10682</v>
      </c>
      <c r="O11268" s="146" t="s">
        <v>1506</v>
      </c>
      <c r="P11268" s="146" t="s">
        <v>10580</v>
      </c>
      <c r="Q11268" s="147" t="s">
        <v>10519</v>
      </c>
      <c r="R11268" s="187">
        <v>2.25</v>
      </c>
    </row>
    <row r="11269" spans="1:18" x14ac:dyDescent="0.25">
      <c r="A11269" s="135">
        <v>1097321</v>
      </c>
      <c r="B11269" s="148" t="s">
        <v>7922</v>
      </c>
      <c r="C11269" s="135">
        <v>50</v>
      </c>
      <c r="D11269" s="135" t="s">
        <v>20</v>
      </c>
      <c r="E11269" s="188" t="s">
        <v>20</v>
      </c>
      <c r="F11269" s="135" t="s">
        <v>20</v>
      </c>
      <c r="G11269" s="135" t="s">
        <v>20</v>
      </c>
      <c r="H11269" s="135" t="s">
        <v>20</v>
      </c>
      <c r="I11269" s="135" t="s">
        <v>20</v>
      </c>
      <c r="J11269" s="136">
        <v>0.98</v>
      </c>
      <c r="K11269" s="136">
        <v>6.2E-2</v>
      </c>
      <c r="L11269" s="136">
        <v>0.44</v>
      </c>
      <c r="M11269" s="137" t="str">
        <f t="shared" si="176"/>
        <v>P</v>
      </c>
      <c r="N11269" s="172" t="s">
        <v>10682</v>
      </c>
      <c r="O11269" s="149" t="s">
        <v>1506</v>
      </c>
      <c r="P11269" s="149" t="s">
        <v>10580</v>
      </c>
      <c r="Q11269" s="150" t="s">
        <v>10519</v>
      </c>
      <c r="R11269" s="189">
        <v>2.06</v>
      </c>
    </row>
    <row r="11270" spans="1:18" x14ac:dyDescent="0.25">
      <c r="A11270" s="132">
        <v>1097322</v>
      </c>
      <c r="B11270" s="145" t="s">
        <v>7924</v>
      </c>
      <c r="C11270" s="132">
        <v>50</v>
      </c>
      <c r="D11270" s="132" t="s">
        <v>20</v>
      </c>
      <c r="E11270" s="186" t="s">
        <v>20</v>
      </c>
      <c r="F11270" s="132" t="s">
        <v>20</v>
      </c>
      <c r="G11270" s="132" t="s">
        <v>20</v>
      </c>
      <c r="H11270" s="132" t="s">
        <v>20</v>
      </c>
      <c r="I11270" s="132" t="s">
        <v>20</v>
      </c>
      <c r="J11270" s="133">
        <v>0.98</v>
      </c>
      <c r="K11270" s="133">
        <v>6.2E-2</v>
      </c>
      <c r="L11270" s="133">
        <v>0.44</v>
      </c>
      <c r="M11270" s="134" t="str">
        <f t="shared" si="176"/>
        <v>P</v>
      </c>
      <c r="N11270" s="173" t="s">
        <v>10682</v>
      </c>
      <c r="O11270" s="146" t="s">
        <v>1506</v>
      </c>
      <c r="P11270" s="146" t="s">
        <v>10580</v>
      </c>
      <c r="Q11270" s="147" t="s">
        <v>10519</v>
      </c>
      <c r="R11270" s="187">
        <v>2.25</v>
      </c>
    </row>
    <row r="11271" spans="1:18" x14ac:dyDescent="0.25">
      <c r="A11271" s="135">
        <v>1097323</v>
      </c>
      <c r="B11271" s="148" t="s">
        <v>7925</v>
      </c>
      <c r="C11271" s="135">
        <v>50</v>
      </c>
      <c r="D11271" s="135" t="s">
        <v>20</v>
      </c>
      <c r="E11271" s="188" t="s">
        <v>20</v>
      </c>
      <c r="F11271" s="135" t="s">
        <v>20</v>
      </c>
      <c r="G11271" s="135" t="s">
        <v>20</v>
      </c>
      <c r="H11271" s="135" t="s">
        <v>20</v>
      </c>
      <c r="I11271" s="135" t="s">
        <v>20</v>
      </c>
      <c r="J11271" s="136">
        <v>0.98</v>
      </c>
      <c r="K11271" s="136">
        <v>6.2E-2</v>
      </c>
      <c r="L11271" s="136">
        <v>0.44</v>
      </c>
      <c r="M11271" s="137" t="str">
        <f t="shared" si="176"/>
        <v>P</v>
      </c>
      <c r="N11271" s="174" t="s">
        <v>10682</v>
      </c>
      <c r="O11271" s="149" t="s">
        <v>1506</v>
      </c>
      <c r="P11271" s="149" t="s">
        <v>10580</v>
      </c>
      <c r="Q11271" s="150" t="s">
        <v>10519</v>
      </c>
      <c r="R11271" s="189">
        <v>2.25</v>
      </c>
    </row>
    <row r="11272" spans="1:18" x14ac:dyDescent="0.25">
      <c r="A11272" s="132">
        <v>1097324</v>
      </c>
      <c r="B11272" s="145" t="s">
        <v>7926</v>
      </c>
      <c r="C11272" s="132">
        <v>50</v>
      </c>
      <c r="D11272" s="132">
        <v>1320</v>
      </c>
      <c r="E11272" s="186">
        <v>24</v>
      </c>
      <c r="F11272" s="132" t="s">
        <v>20</v>
      </c>
      <c r="G11272" s="132" t="s">
        <v>20</v>
      </c>
      <c r="H11272" s="132" t="s">
        <v>20</v>
      </c>
      <c r="I11272" s="132" t="s">
        <v>20</v>
      </c>
      <c r="J11272" s="133">
        <v>0.98</v>
      </c>
      <c r="K11272" s="133">
        <v>6.2E-2</v>
      </c>
      <c r="L11272" s="133">
        <v>0.44</v>
      </c>
      <c r="M11272" s="134" t="str">
        <f t="shared" si="176"/>
        <v>P</v>
      </c>
      <c r="N11272" s="173" t="s">
        <v>10682</v>
      </c>
      <c r="O11272" s="146" t="s">
        <v>1506</v>
      </c>
      <c r="P11272" s="146" t="s">
        <v>10580</v>
      </c>
      <c r="Q11272" s="147" t="s">
        <v>10519</v>
      </c>
      <c r="R11272" s="187">
        <v>2.5</v>
      </c>
    </row>
    <row r="11273" spans="1:18" x14ac:dyDescent="0.25">
      <c r="A11273" s="135">
        <v>1097325</v>
      </c>
      <c r="B11273" s="148" t="s">
        <v>4115</v>
      </c>
      <c r="C11273" s="135">
        <v>3</v>
      </c>
      <c r="D11273" s="135" t="s">
        <v>20</v>
      </c>
      <c r="E11273" s="188" t="s">
        <v>20</v>
      </c>
      <c r="F11273" s="135" t="s">
        <v>20</v>
      </c>
      <c r="G11273" s="135" t="s">
        <v>20</v>
      </c>
      <c r="H11273" s="135" t="s">
        <v>20</v>
      </c>
      <c r="I11273" s="135" t="s">
        <v>20</v>
      </c>
      <c r="J11273" s="136">
        <v>1.03</v>
      </c>
      <c r="K11273" s="136">
        <v>0.6</v>
      </c>
      <c r="L11273" s="136">
        <v>0.16</v>
      </c>
      <c r="M11273" s="137" t="str">
        <f t="shared" si="176"/>
        <v>P</v>
      </c>
      <c r="N11273" s="174" t="s">
        <v>10681</v>
      </c>
      <c r="O11273" s="149" t="s">
        <v>1562</v>
      </c>
      <c r="P11273" s="149" t="s">
        <v>9416</v>
      </c>
      <c r="Q11273" s="150" t="s">
        <v>10519</v>
      </c>
      <c r="R11273" s="189">
        <v>1.5522388059701493</v>
      </c>
    </row>
    <row r="11274" spans="1:18" x14ac:dyDescent="0.25">
      <c r="A11274" s="132">
        <v>1097379</v>
      </c>
      <c r="B11274" s="145" t="s">
        <v>8792</v>
      </c>
      <c r="C11274" s="132">
        <v>6</v>
      </c>
      <c r="D11274" s="132">
        <v>325</v>
      </c>
      <c r="E11274" s="186" t="s">
        <v>21</v>
      </c>
      <c r="F11274" s="132">
        <v>475</v>
      </c>
      <c r="G11274" s="132" t="s">
        <v>20</v>
      </c>
      <c r="H11274" s="132" t="s">
        <v>20</v>
      </c>
      <c r="I11274" s="132" t="s">
        <v>20</v>
      </c>
      <c r="J11274" s="133">
        <v>2.36</v>
      </c>
      <c r="K11274" s="133">
        <v>1.58</v>
      </c>
      <c r="L11274" s="133">
        <v>0.78</v>
      </c>
      <c r="M11274" s="134" t="str">
        <f t="shared" si="176"/>
        <v>P</v>
      </c>
      <c r="N11274" s="173" t="s">
        <v>10681</v>
      </c>
      <c r="O11274" s="146" t="s">
        <v>1581</v>
      </c>
      <c r="P11274" s="146" t="s">
        <v>10581</v>
      </c>
      <c r="Q11274" s="147" t="s">
        <v>10519</v>
      </c>
      <c r="R11274" s="187">
        <v>4.9799999999999995</v>
      </c>
    </row>
    <row r="11275" spans="1:18" x14ac:dyDescent="0.25">
      <c r="A11275" s="135">
        <v>1097384</v>
      </c>
      <c r="B11275" s="148" t="s">
        <v>8791</v>
      </c>
      <c r="C11275" s="135">
        <v>6</v>
      </c>
      <c r="D11275" s="135">
        <v>325</v>
      </c>
      <c r="E11275" s="188" t="s">
        <v>21</v>
      </c>
      <c r="F11275" s="135">
        <v>475</v>
      </c>
      <c r="G11275" s="135" t="s">
        <v>20</v>
      </c>
      <c r="H11275" s="135" t="s">
        <v>20</v>
      </c>
      <c r="I11275" s="135" t="s">
        <v>20</v>
      </c>
      <c r="J11275" s="136">
        <v>2.36</v>
      </c>
      <c r="K11275" s="136">
        <v>1.56</v>
      </c>
      <c r="L11275" s="136">
        <v>0.78</v>
      </c>
      <c r="M11275" s="137" t="str">
        <f t="shared" si="176"/>
        <v>P</v>
      </c>
      <c r="N11275" s="174" t="s">
        <v>10681</v>
      </c>
      <c r="O11275" s="149" t="s">
        <v>1581</v>
      </c>
      <c r="P11275" s="149" t="s">
        <v>10581</v>
      </c>
      <c r="Q11275" s="150" t="s">
        <v>10519</v>
      </c>
      <c r="R11275" s="189">
        <v>4.8600000000000003</v>
      </c>
    </row>
    <row r="11276" spans="1:18" x14ac:dyDescent="0.25">
      <c r="A11276" s="132">
        <v>1097390</v>
      </c>
      <c r="B11276" s="145" t="s">
        <v>8794</v>
      </c>
      <c r="C11276" s="132">
        <v>6</v>
      </c>
      <c r="D11276" s="132">
        <v>325</v>
      </c>
      <c r="E11276" s="186" t="s">
        <v>21</v>
      </c>
      <c r="F11276" s="132">
        <v>475</v>
      </c>
      <c r="G11276" s="132" t="s">
        <v>20</v>
      </c>
      <c r="H11276" s="132" t="s">
        <v>20</v>
      </c>
      <c r="I11276" s="132" t="s">
        <v>20</v>
      </c>
      <c r="J11276" s="133">
        <v>2.3199999999999998</v>
      </c>
      <c r="K11276" s="133">
        <v>1.54</v>
      </c>
      <c r="L11276" s="133">
        <v>0.8</v>
      </c>
      <c r="M11276" s="134" t="str">
        <f t="shared" si="176"/>
        <v>P</v>
      </c>
      <c r="N11276" s="173" t="s">
        <v>10681</v>
      </c>
      <c r="O11276" s="146" t="s">
        <v>1581</v>
      </c>
      <c r="P11276" s="146" t="s">
        <v>10581</v>
      </c>
      <c r="Q11276" s="147" t="s">
        <v>10519</v>
      </c>
      <c r="R11276" s="187">
        <v>4.9799999999999995</v>
      </c>
    </row>
    <row r="11277" spans="1:18" x14ac:dyDescent="0.25">
      <c r="A11277" s="135">
        <v>1097392</v>
      </c>
      <c r="B11277" s="148" t="s">
        <v>8674</v>
      </c>
      <c r="C11277" s="135">
        <v>6</v>
      </c>
      <c r="D11277" s="135">
        <v>325</v>
      </c>
      <c r="E11277" s="188" t="s">
        <v>21</v>
      </c>
      <c r="F11277" s="135">
        <v>475</v>
      </c>
      <c r="G11277" s="135" t="s">
        <v>20</v>
      </c>
      <c r="H11277" s="135" t="s">
        <v>20</v>
      </c>
      <c r="I11277" s="135" t="s">
        <v>20</v>
      </c>
      <c r="J11277" s="136">
        <v>2.34</v>
      </c>
      <c r="K11277" s="136">
        <v>1.56</v>
      </c>
      <c r="L11277" s="136">
        <v>0.76</v>
      </c>
      <c r="M11277" s="137" t="str">
        <f t="shared" si="176"/>
        <v>P</v>
      </c>
      <c r="N11277" s="174" t="s">
        <v>10681</v>
      </c>
      <c r="O11277" s="149" t="s">
        <v>1581</v>
      </c>
      <c r="P11277" s="149" t="s">
        <v>10581</v>
      </c>
      <c r="Q11277" s="150" t="s">
        <v>10519</v>
      </c>
      <c r="R11277" s="189">
        <v>4.8600000000000003</v>
      </c>
    </row>
    <row r="11278" spans="1:18" x14ac:dyDescent="0.25">
      <c r="A11278" s="132">
        <v>1097406</v>
      </c>
      <c r="B11278" s="145" t="s">
        <v>1585</v>
      </c>
      <c r="C11278" s="132">
        <v>6</v>
      </c>
      <c r="D11278" s="132">
        <v>264</v>
      </c>
      <c r="E11278" s="186" t="s">
        <v>21</v>
      </c>
      <c r="F11278" s="132">
        <v>372</v>
      </c>
      <c r="G11278" s="132">
        <v>5</v>
      </c>
      <c r="H11278" s="132">
        <v>6</v>
      </c>
      <c r="I11278" s="132">
        <v>5</v>
      </c>
      <c r="J11278" s="133">
        <v>3.22</v>
      </c>
      <c r="K11278" s="133">
        <v>2.15</v>
      </c>
      <c r="L11278" s="133">
        <v>0.46</v>
      </c>
      <c r="M11278" s="134" t="str">
        <f t="shared" si="176"/>
        <v>P</v>
      </c>
      <c r="N11278" s="173" t="s">
        <v>10681</v>
      </c>
      <c r="O11278" s="146" t="s">
        <v>1581</v>
      </c>
      <c r="P11278" s="146" t="s">
        <v>10581</v>
      </c>
      <c r="Q11278" s="147" t="s">
        <v>10519</v>
      </c>
      <c r="R11278" s="187">
        <v>6.6000000000000005</v>
      </c>
    </row>
    <row r="11279" spans="1:18" x14ac:dyDescent="0.25">
      <c r="A11279" s="135">
        <v>1097408</v>
      </c>
      <c r="B11279" s="148" t="s">
        <v>7089</v>
      </c>
      <c r="C11279" s="135">
        <v>6</v>
      </c>
      <c r="D11279" s="135">
        <v>144</v>
      </c>
      <c r="E11279" s="188" t="s">
        <v>21</v>
      </c>
      <c r="F11279" s="135">
        <v>216</v>
      </c>
      <c r="G11279" s="135">
        <v>5</v>
      </c>
      <c r="H11279" s="135">
        <v>6</v>
      </c>
      <c r="I11279" s="135">
        <v>3</v>
      </c>
      <c r="J11279" s="136">
        <v>3.18</v>
      </c>
      <c r="K11279" s="136">
        <v>2.12</v>
      </c>
      <c r="L11279" s="136">
        <v>0.82</v>
      </c>
      <c r="M11279" s="137" t="str">
        <f t="shared" si="176"/>
        <v>P</v>
      </c>
      <c r="N11279" s="174" t="s">
        <v>10681</v>
      </c>
      <c r="O11279" s="149" t="s">
        <v>1581</v>
      </c>
      <c r="P11279" s="149" t="s">
        <v>10581</v>
      </c>
      <c r="Q11279" s="150" t="s">
        <v>10519</v>
      </c>
      <c r="R11279" s="189">
        <v>11.34</v>
      </c>
    </row>
    <row r="11280" spans="1:18" x14ac:dyDescent="0.25">
      <c r="A11280" s="132">
        <v>1097409</v>
      </c>
      <c r="B11280" s="145" t="s">
        <v>8340</v>
      </c>
      <c r="C11280" s="132">
        <v>6</v>
      </c>
      <c r="D11280" s="132">
        <v>800</v>
      </c>
      <c r="E11280" s="186" t="s">
        <v>21</v>
      </c>
      <c r="F11280" s="132" t="s">
        <v>20</v>
      </c>
      <c r="G11280" s="132" t="s">
        <v>20</v>
      </c>
      <c r="H11280" s="132">
        <v>80</v>
      </c>
      <c r="I11280" s="132">
        <v>1</v>
      </c>
      <c r="J11280" s="133">
        <v>2.27</v>
      </c>
      <c r="K11280" s="133">
        <v>0.77</v>
      </c>
      <c r="L11280" s="133">
        <v>0.64</v>
      </c>
      <c r="M11280" s="134" t="str">
        <f t="shared" si="176"/>
        <v>P</v>
      </c>
      <c r="N11280" s="173" t="s">
        <v>10681</v>
      </c>
      <c r="O11280" s="146" t="s">
        <v>1581</v>
      </c>
      <c r="P11280" s="146" t="s">
        <v>10581</v>
      </c>
      <c r="Q11280" s="147" t="s">
        <v>10519</v>
      </c>
      <c r="R11280" s="187">
        <v>3</v>
      </c>
    </row>
    <row r="11281" spans="1:18" x14ac:dyDescent="0.25">
      <c r="A11281" s="135">
        <v>1097410</v>
      </c>
      <c r="B11281" s="148" t="s">
        <v>8795</v>
      </c>
      <c r="C11281" s="135">
        <v>6</v>
      </c>
      <c r="D11281" s="135">
        <v>325</v>
      </c>
      <c r="E11281" s="188" t="s">
        <v>21</v>
      </c>
      <c r="F11281" s="135">
        <v>475</v>
      </c>
      <c r="G11281" s="135" t="s">
        <v>20</v>
      </c>
      <c r="H11281" s="135" t="s">
        <v>20</v>
      </c>
      <c r="I11281" s="135" t="s">
        <v>20</v>
      </c>
      <c r="J11281" s="136">
        <v>2.36</v>
      </c>
      <c r="K11281" s="136">
        <v>1.54</v>
      </c>
      <c r="L11281" s="136">
        <v>0.78</v>
      </c>
      <c r="M11281" s="137" t="str">
        <f t="shared" si="176"/>
        <v>P</v>
      </c>
      <c r="N11281" s="174" t="s">
        <v>10681</v>
      </c>
      <c r="O11281" s="149" t="s">
        <v>1581</v>
      </c>
      <c r="P11281" s="149" t="s">
        <v>10581</v>
      </c>
      <c r="Q11281" s="150" t="s">
        <v>10519</v>
      </c>
      <c r="R11281" s="189">
        <v>4.9799999999999995</v>
      </c>
    </row>
    <row r="11282" spans="1:18" x14ac:dyDescent="0.25">
      <c r="A11282" s="132">
        <v>1097418</v>
      </c>
      <c r="B11282" s="145" t="s">
        <v>8842</v>
      </c>
      <c r="C11282" s="132">
        <v>6</v>
      </c>
      <c r="D11282" s="132">
        <v>264</v>
      </c>
      <c r="E11282" s="186" t="s">
        <v>21</v>
      </c>
      <c r="F11282" s="132">
        <v>384</v>
      </c>
      <c r="G11282" s="132">
        <v>5</v>
      </c>
      <c r="H11282" s="132">
        <v>6</v>
      </c>
      <c r="I11282" s="132">
        <v>5</v>
      </c>
      <c r="J11282" s="133">
        <v>3.22</v>
      </c>
      <c r="K11282" s="133">
        <v>2.1</v>
      </c>
      <c r="L11282" s="133">
        <v>0.44</v>
      </c>
      <c r="M11282" s="134" t="str">
        <f t="shared" si="176"/>
        <v>P</v>
      </c>
      <c r="N11282" s="173" t="s">
        <v>10681</v>
      </c>
      <c r="O11282" s="146" t="s">
        <v>1581</v>
      </c>
      <c r="P11282" s="146" t="s">
        <v>10581</v>
      </c>
      <c r="Q11282" s="147" t="s">
        <v>10519</v>
      </c>
      <c r="R11282" s="187">
        <v>6.48</v>
      </c>
    </row>
    <row r="11283" spans="1:18" x14ac:dyDescent="0.25">
      <c r="A11283" s="135">
        <v>1097419</v>
      </c>
      <c r="B11283" s="148" t="s">
        <v>8843</v>
      </c>
      <c r="C11283" s="135">
        <v>6</v>
      </c>
      <c r="D11283" s="135">
        <v>800</v>
      </c>
      <c r="E11283" s="188" t="s">
        <v>21</v>
      </c>
      <c r="F11283" s="135">
        <v>1150</v>
      </c>
      <c r="G11283" s="135">
        <v>24</v>
      </c>
      <c r="H11283" s="135">
        <v>30</v>
      </c>
      <c r="I11283" s="135">
        <v>2</v>
      </c>
      <c r="J11283" s="136">
        <v>2.23</v>
      </c>
      <c r="K11283" s="136">
        <v>0.78</v>
      </c>
      <c r="L11283" s="136">
        <v>0.65</v>
      </c>
      <c r="M11283" s="137" t="str">
        <f t="shared" si="176"/>
        <v>P</v>
      </c>
      <c r="N11283" s="174" t="s">
        <v>10681</v>
      </c>
      <c r="O11283" s="149" t="s">
        <v>1581</v>
      </c>
      <c r="P11283" s="149" t="s">
        <v>10581</v>
      </c>
      <c r="Q11283" s="150" t="s">
        <v>10519</v>
      </c>
      <c r="R11283" s="189">
        <v>2.82</v>
      </c>
    </row>
    <row r="11284" spans="1:18" x14ac:dyDescent="0.25">
      <c r="A11284" s="132">
        <v>1097421</v>
      </c>
      <c r="B11284" s="145" t="s">
        <v>8844</v>
      </c>
      <c r="C11284" s="132">
        <v>6</v>
      </c>
      <c r="D11284" s="132">
        <v>144</v>
      </c>
      <c r="E11284" s="186" t="s">
        <v>21</v>
      </c>
      <c r="F11284" s="132">
        <v>216</v>
      </c>
      <c r="G11284" s="132" t="s">
        <v>20</v>
      </c>
      <c r="H11284" s="132" t="s">
        <v>20</v>
      </c>
      <c r="I11284" s="132" t="s">
        <v>20</v>
      </c>
      <c r="J11284" s="133">
        <v>3.24</v>
      </c>
      <c r="K11284" s="133">
        <v>2.15</v>
      </c>
      <c r="L11284" s="133">
        <v>0.84</v>
      </c>
      <c r="M11284" s="134" t="str">
        <f t="shared" si="176"/>
        <v>P</v>
      </c>
      <c r="N11284" s="173" t="s">
        <v>10681</v>
      </c>
      <c r="O11284" s="146" t="s">
        <v>1581</v>
      </c>
      <c r="P11284" s="146" t="s">
        <v>10581</v>
      </c>
      <c r="Q11284" s="147" t="s">
        <v>10519</v>
      </c>
      <c r="R11284" s="187">
        <v>11.58</v>
      </c>
    </row>
    <row r="11285" spans="1:18" x14ac:dyDescent="0.25">
      <c r="A11285" s="135">
        <v>1097426</v>
      </c>
      <c r="B11285" s="148" t="s">
        <v>8796</v>
      </c>
      <c r="C11285" s="135">
        <v>6</v>
      </c>
      <c r="D11285" s="135">
        <v>325</v>
      </c>
      <c r="E11285" s="188" t="s">
        <v>21</v>
      </c>
      <c r="F11285" s="135">
        <v>475</v>
      </c>
      <c r="G11285" s="135" t="s">
        <v>20</v>
      </c>
      <c r="H11285" s="135" t="s">
        <v>20</v>
      </c>
      <c r="I11285" s="135" t="s">
        <v>20</v>
      </c>
      <c r="J11285" s="136">
        <v>2.36</v>
      </c>
      <c r="K11285" s="136">
        <v>1.58</v>
      </c>
      <c r="L11285" s="136">
        <v>0.76</v>
      </c>
      <c r="M11285" s="137" t="str">
        <f t="shared" si="176"/>
        <v>P</v>
      </c>
      <c r="N11285" s="174" t="s">
        <v>10681</v>
      </c>
      <c r="O11285" s="149" t="s">
        <v>1581</v>
      </c>
      <c r="P11285" s="149" t="s">
        <v>10581</v>
      </c>
      <c r="Q11285" s="150" t="s">
        <v>10519</v>
      </c>
      <c r="R11285" s="189">
        <v>4.8600000000000003</v>
      </c>
    </row>
    <row r="11286" spans="1:18" x14ac:dyDescent="0.25">
      <c r="A11286" s="132">
        <v>1097438</v>
      </c>
      <c r="B11286" s="145" t="s">
        <v>8793</v>
      </c>
      <c r="C11286" s="132">
        <v>6</v>
      </c>
      <c r="D11286" s="132">
        <v>325</v>
      </c>
      <c r="E11286" s="186" t="s">
        <v>21</v>
      </c>
      <c r="F11286" s="132">
        <v>475</v>
      </c>
      <c r="G11286" s="132" t="s">
        <v>20</v>
      </c>
      <c r="H11286" s="132">
        <v>14</v>
      </c>
      <c r="I11286" s="132">
        <v>2</v>
      </c>
      <c r="J11286" s="133">
        <v>2.36</v>
      </c>
      <c r="K11286" s="133">
        <v>1.54</v>
      </c>
      <c r="L11286" s="133">
        <v>0.76</v>
      </c>
      <c r="M11286" s="134" t="str">
        <f t="shared" si="176"/>
        <v>P</v>
      </c>
      <c r="N11286" s="173" t="s">
        <v>10681</v>
      </c>
      <c r="O11286" s="146" t="s">
        <v>1581</v>
      </c>
      <c r="P11286" s="146" t="s">
        <v>10581</v>
      </c>
      <c r="Q11286" s="147" t="s">
        <v>10519</v>
      </c>
      <c r="R11286" s="187">
        <v>4.9799999999999995</v>
      </c>
    </row>
    <row r="11287" spans="1:18" x14ac:dyDescent="0.25">
      <c r="A11287" s="135">
        <v>1097448</v>
      </c>
      <c r="B11287" s="148" t="s">
        <v>8740</v>
      </c>
      <c r="C11287" s="135">
        <v>6</v>
      </c>
      <c r="D11287" s="135" t="s">
        <v>20</v>
      </c>
      <c r="E11287" s="188" t="s">
        <v>20</v>
      </c>
      <c r="F11287" s="135" t="s">
        <v>20</v>
      </c>
      <c r="G11287" s="135" t="s">
        <v>20</v>
      </c>
      <c r="H11287" s="135" t="s">
        <v>20</v>
      </c>
      <c r="I11287" s="135" t="s">
        <v>20</v>
      </c>
      <c r="J11287" s="136">
        <v>1.84</v>
      </c>
      <c r="K11287" s="136">
        <v>1.28</v>
      </c>
      <c r="L11287" s="136">
        <v>1.6</v>
      </c>
      <c r="M11287" s="137" t="str">
        <f t="shared" si="176"/>
        <v>P</v>
      </c>
      <c r="N11287" s="174" t="s">
        <v>10681</v>
      </c>
      <c r="O11287" s="149" t="s">
        <v>1607</v>
      </c>
      <c r="P11287" s="149" t="s">
        <v>9506</v>
      </c>
      <c r="Q11287" s="150" t="s">
        <v>10519</v>
      </c>
      <c r="R11287" s="189">
        <v>3.3272727272727267</v>
      </c>
    </row>
    <row r="11288" spans="1:18" x14ac:dyDescent="0.25">
      <c r="A11288" s="132">
        <v>1097450</v>
      </c>
      <c r="B11288" s="145" t="s">
        <v>8851</v>
      </c>
      <c r="C11288" s="132">
        <v>6</v>
      </c>
      <c r="D11288" s="132">
        <v>145</v>
      </c>
      <c r="E11288" s="186" t="s">
        <v>21</v>
      </c>
      <c r="F11288" s="132">
        <v>232</v>
      </c>
      <c r="G11288" s="132" t="s">
        <v>20</v>
      </c>
      <c r="H11288" s="132" t="s">
        <v>20</v>
      </c>
      <c r="I11288" s="132" t="s">
        <v>20</v>
      </c>
      <c r="J11288" s="133">
        <v>2.11</v>
      </c>
      <c r="K11288" s="133">
        <v>1.46</v>
      </c>
      <c r="L11288" s="133">
        <v>1.82</v>
      </c>
      <c r="M11288" s="134" t="str">
        <f t="shared" si="176"/>
        <v>P</v>
      </c>
      <c r="N11288" s="173" t="s">
        <v>10681</v>
      </c>
      <c r="O11288" s="146" t="s">
        <v>1607</v>
      </c>
      <c r="P11288" s="146" t="s">
        <v>9506</v>
      </c>
      <c r="Q11288" s="147" t="s">
        <v>10519</v>
      </c>
      <c r="R11288" s="187">
        <v>4.5727272727272723</v>
      </c>
    </row>
    <row r="11289" spans="1:18" x14ac:dyDescent="0.25">
      <c r="A11289" s="135">
        <v>1097468</v>
      </c>
      <c r="B11289" s="148" t="s">
        <v>8603</v>
      </c>
      <c r="C11289" s="135">
        <v>3</v>
      </c>
      <c r="D11289" s="135">
        <v>4320</v>
      </c>
      <c r="E11289" s="188">
        <v>48</v>
      </c>
      <c r="F11289" s="135">
        <v>7200</v>
      </c>
      <c r="G11289" s="135">
        <v>384</v>
      </c>
      <c r="H11289" s="135" t="s">
        <v>20</v>
      </c>
      <c r="I11289" s="135">
        <v>1</v>
      </c>
      <c r="J11289" s="136">
        <v>1.52</v>
      </c>
      <c r="K11289" s="136">
        <v>0.51</v>
      </c>
      <c r="L11289" s="136">
        <v>0.18</v>
      </c>
      <c r="M11289" s="137" t="str">
        <f t="shared" si="176"/>
        <v>P</v>
      </c>
      <c r="N11289" s="174" t="s">
        <v>10681</v>
      </c>
      <c r="O11289" s="149" t="s">
        <v>1614</v>
      </c>
      <c r="P11289" s="149" t="s">
        <v>9511</v>
      </c>
      <c r="Q11289" s="150" t="s">
        <v>10519</v>
      </c>
      <c r="R11289" s="189">
        <v>1.7304730473047303</v>
      </c>
    </row>
    <row r="11290" spans="1:18" x14ac:dyDescent="0.25">
      <c r="A11290" s="132">
        <v>1097469</v>
      </c>
      <c r="B11290" s="145" t="s">
        <v>8068</v>
      </c>
      <c r="C11290" s="132">
        <v>3</v>
      </c>
      <c r="D11290" s="132">
        <v>4320</v>
      </c>
      <c r="E11290" s="186">
        <v>48</v>
      </c>
      <c r="F11290" s="132">
        <v>7200</v>
      </c>
      <c r="G11290" s="132">
        <v>384</v>
      </c>
      <c r="H11290" s="132" t="s">
        <v>20</v>
      </c>
      <c r="I11290" s="132">
        <v>1</v>
      </c>
      <c r="J11290" s="133">
        <v>1.52</v>
      </c>
      <c r="K11290" s="133">
        <v>0.51</v>
      </c>
      <c r="L11290" s="133">
        <v>0.18</v>
      </c>
      <c r="M11290" s="134" t="str">
        <f t="shared" si="176"/>
        <v>P</v>
      </c>
      <c r="N11290" s="173" t="s">
        <v>10681</v>
      </c>
      <c r="O11290" s="146" t="s">
        <v>1614</v>
      </c>
      <c r="P11290" s="146" t="s">
        <v>9511</v>
      </c>
      <c r="Q11290" s="147" t="s">
        <v>10519</v>
      </c>
      <c r="R11290" s="187">
        <v>1.83</v>
      </c>
    </row>
    <row r="11291" spans="1:18" x14ac:dyDescent="0.25">
      <c r="A11291" s="135">
        <v>1097508</v>
      </c>
      <c r="B11291" s="148" t="s">
        <v>8808</v>
      </c>
      <c r="C11291" s="135">
        <v>3</v>
      </c>
      <c r="D11291" s="135" t="s">
        <v>20</v>
      </c>
      <c r="E11291" s="188" t="s">
        <v>20</v>
      </c>
      <c r="F11291" s="135" t="s">
        <v>20</v>
      </c>
      <c r="G11291" s="135" t="s">
        <v>20</v>
      </c>
      <c r="H11291" s="135" t="s">
        <v>20</v>
      </c>
      <c r="I11291" s="135" t="s">
        <v>20</v>
      </c>
      <c r="J11291" s="136">
        <v>0.1</v>
      </c>
      <c r="K11291" s="136">
        <v>0.55000000000000004</v>
      </c>
      <c r="L11291" s="136">
        <v>1.8</v>
      </c>
      <c r="M11291" s="137" t="str">
        <f t="shared" si="176"/>
        <v>P</v>
      </c>
      <c r="N11291" s="174" t="s">
        <v>10681</v>
      </c>
      <c r="O11291" s="149" t="s">
        <v>1578</v>
      </c>
      <c r="P11291" s="149" t="s">
        <v>9525</v>
      </c>
      <c r="Q11291" s="150" t="s">
        <v>10519</v>
      </c>
      <c r="R11291" s="189">
        <v>2.25</v>
      </c>
    </row>
    <row r="11292" spans="1:18" x14ac:dyDescent="0.25">
      <c r="A11292" s="132">
        <v>1097509</v>
      </c>
      <c r="B11292" s="145" t="s">
        <v>8809</v>
      </c>
      <c r="C11292" s="132">
        <v>3</v>
      </c>
      <c r="D11292" s="132" t="s">
        <v>20</v>
      </c>
      <c r="E11292" s="186" t="s">
        <v>20</v>
      </c>
      <c r="F11292" s="132" t="s">
        <v>20</v>
      </c>
      <c r="G11292" s="132" t="s">
        <v>20</v>
      </c>
      <c r="H11292" s="132" t="s">
        <v>20</v>
      </c>
      <c r="I11292" s="132" t="s">
        <v>20</v>
      </c>
      <c r="J11292" s="133">
        <v>0.1</v>
      </c>
      <c r="K11292" s="133">
        <v>0.55000000000000004</v>
      </c>
      <c r="L11292" s="133">
        <v>1.8</v>
      </c>
      <c r="M11292" s="134" t="str">
        <f t="shared" si="176"/>
        <v>P</v>
      </c>
      <c r="N11292" s="171" t="s">
        <v>10681</v>
      </c>
      <c r="O11292" s="146" t="s">
        <v>1578</v>
      </c>
      <c r="P11292" s="146" t="s">
        <v>9525</v>
      </c>
      <c r="Q11292" s="147" t="s">
        <v>10519</v>
      </c>
      <c r="R11292" s="187">
        <v>2.25</v>
      </c>
    </row>
    <row r="11293" spans="1:18" x14ac:dyDescent="0.25">
      <c r="A11293" s="135">
        <v>1097517</v>
      </c>
      <c r="B11293" s="148" t="s">
        <v>44</v>
      </c>
      <c r="C11293" s="135">
        <v>6</v>
      </c>
      <c r="D11293" s="135">
        <v>480</v>
      </c>
      <c r="E11293" s="188">
        <v>12</v>
      </c>
      <c r="F11293" s="135">
        <v>720</v>
      </c>
      <c r="G11293" s="135">
        <v>48</v>
      </c>
      <c r="H11293" s="135">
        <v>60</v>
      </c>
      <c r="I11293" s="135">
        <v>1</v>
      </c>
      <c r="J11293" s="136">
        <v>1.4</v>
      </c>
      <c r="K11293" s="136">
        <v>0.95</v>
      </c>
      <c r="L11293" s="136">
        <v>0.9</v>
      </c>
      <c r="M11293" s="137" t="str">
        <f t="shared" si="176"/>
        <v>P</v>
      </c>
      <c r="N11293" s="172" t="s">
        <v>10681</v>
      </c>
      <c r="O11293" s="149" t="s">
        <v>1578</v>
      </c>
      <c r="P11293" s="149" t="s">
        <v>10582</v>
      </c>
      <c r="Q11293" s="150" t="s">
        <v>10106</v>
      </c>
      <c r="R11293" s="189">
        <v>2.88</v>
      </c>
    </row>
    <row r="11294" spans="1:18" x14ac:dyDescent="0.25">
      <c r="A11294" s="132">
        <v>1097541</v>
      </c>
      <c r="B11294" s="145" t="s">
        <v>423</v>
      </c>
      <c r="C11294" s="132">
        <v>6</v>
      </c>
      <c r="D11294" s="132" t="s">
        <v>20</v>
      </c>
      <c r="E11294" s="186" t="s">
        <v>20</v>
      </c>
      <c r="F11294" s="132" t="s">
        <v>20</v>
      </c>
      <c r="G11294" s="132" t="s">
        <v>20</v>
      </c>
      <c r="H11294" s="132" t="s">
        <v>20</v>
      </c>
      <c r="I11294" s="132" t="s">
        <v>20</v>
      </c>
      <c r="J11294" s="133">
        <v>2.16</v>
      </c>
      <c r="K11294" s="133">
        <v>1.42</v>
      </c>
      <c r="L11294" s="133">
        <v>0.44</v>
      </c>
      <c r="M11294" s="134" t="str">
        <f t="shared" si="176"/>
        <v>P</v>
      </c>
      <c r="N11294" s="171" t="s">
        <v>10681</v>
      </c>
      <c r="O11294" s="146" t="s">
        <v>1581</v>
      </c>
      <c r="P11294" s="146" t="s">
        <v>10581</v>
      </c>
      <c r="Q11294" s="147" t="s">
        <v>10519</v>
      </c>
      <c r="R11294" s="187">
        <v>3.6454545454545455</v>
      </c>
    </row>
    <row r="11295" spans="1:18" x14ac:dyDescent="0.25">
      <c r="A11295" s="135">
        <v>1097562</v>
      </c>
      <c r="B11295" s="148" t="s">
        <v>8409</v>
      </c>
      <c r="C11295" s="135">
        <v>30</v>
      </c>
      <c r="D11295" s="135">
        <v>96</v>
      </c>
      <c r="E11295" s="188">
        <v>8</v>
      </c>
      <c r="F11295" s="135">
        <v>192</v>
      </c>
      <c r="G11295" s="135" t="s">
        <v>21</v>
      </c>
      <c r="H11295" s="135" t="s">
        <v>21</v>
      </c>
      <c r="I11295" s="135" t="s">
        <v>21</v>
      </c>
      <c r="J11295" s="136">
        <v>4.5</v>
      </c>
      <c r="K11295" s="136">
        <v>3.8</v>
      </c>
      <c r="L11295" s="136">
        <v>0.8</v>
      </c>
      <c r="M11295" s="137" t="str">
        <f t="shared" si="176"/>
        <v>P</v>
      </c>
      <c r="N11295" s="172" t="s">
        <v>10682</v>
      </c>
      <c r="O11295" s="149" t="s">
        <v>1614</v>
      </c>
      <c r="P11295" s="149" t="s">
        <v>9438</v>
      </c>
      <c r="Q11295" s="150" t="s">
        <v>10519</v>
      </c>
      <c r="R11295" s="189">
        <v>3</v>
      </c>
    </row>
    <row r="11296" spans="1:18" x14ac:dyDescent="0.25">
      <c r="A11296" s="132">
        <v>1097565</v>
      </c>
      <c r="B11296" s="145" t="s">
        <v>9288</v>
      </c>
      <c r="C11296" s="132">
        <v>1</v>
      </c>
      <c r="D11296" s="132" t="s">
        <v>20</v>
      </c>
      <c r="E11296" s="186" t="s">
        <v>20</v>
      </c>
      <c r="F11296" s="132" t="s">
        <v>20</v>
      </c>
      <c r="G11296" s="132" t="s">
        <v>20</v>
      </c>
      <c r="H11296" s="132" t="s">
        <v>20</v>
      </c>
      <c r="I11296" s="132" t="s">
        <v>20</v>
      </c>
      <c r="J11296" s="133">
        <v>0.9</v>
      </c>
      <c r="K11296" s="133">
        <v>2.58</v>
      </c>
      <c r="L11296" s="133">
        <v>0.04</v>
      </c>
      <c r="M11296" s="134" t="str">
        <f t="shared" si="176"/>
        <v>P</v>
      </c>
      <c r="N11296" s="171" t="s">
        <v>10682</v>
      </c>
      <c r="O11296" s="146" t="s">
        <v>1500</v>
      </c>
      <c r="P11296" s="146" t="s">
        <v>9418</v>
      </c>
      <c r="Q11296" s="147" t="s">
        <v>10519</v>
      </c>
      <c r="R11296" s="187">
        <v>0.14000000000000001</v>
      </c>
    </row>
    <row r="11297" spans="1:18" x14ac:dyDescent="0.25">
      <c r="A11297" s="135">
        <v>1097566</v>
      </c>
      <c r="B11297" s="148" t="s">
        <v>9289</v>
      </c>
      <c r="C11297" s="135">
        <v>1</v>
      </c>
      <c r="D11297" s="135" t="s">
        <v>20</v>
      </c>
      <c r="E11297" s="188" t="s">
        <v>20</v>
      </c>
      <c r="F11297" s="135" t="s">
        <v>20</v>
      </c>
      <c r="G11297" s="135" t="s">
        <v>20</v>
      </c>
      <c r="H11297" s="135" t="s">
        <v>20</v>
      </c>
      <c r="I11297" s="135" t="s">
        <v>20</v>
      </c>
      <c r="J11297" s="136">
        <v>0.9</v>
      </c>
      <c r="K11297" s="136">
        <v>2.58</v>
      </c>
      <c r="L11297" s="136">
        <v>0.04</v>
      </c>
      <c r="M11297" s="137" t="str">
        <f t="shared" si="176"/>
        <v>P</v>
      </c>
      <c r="N11297" s="172" t="s">
        <v>10682</v>
      </c>
      <c r="O11297" s="149" t="s">
        <v>1500</v>
      </c>
      <c r="P11297" s="149" t="s">
        <v>9418</v>
      </c>
      <c r="Q11297" s="150" t="s">
        <v>10519</v>
      </c>
      <c r="R11297" s="189">
        <v>0.14000000000000001</v>
      </c>
    </row>
    <row r="11298" spans="1:18" x14ac:dyDescent="0.25">
      <c r="A11298" s="132">
        <v>1097567</v>
      </c>
      <c r="B11298" s="145" t="s">
        <v>9290</v>
      </c>
      <c r="C11298" s="132">
        <v>1</v>
      </c>
      <c r="D11298" s="132" t="s">
        <v>20</v>
      </c>
      <c r="E11298" s="186" t="s">
        <v>20</v>
      </c>
      <c r="F11298" s="132" t="s">
        <v>20</v>
      </c>
      <c r="G11298" s="132" t="s">
        <v>20</v>
      </c>
      <c r="H11298" s="132" t="s">
        <v>20</v>
      </c>
      <c r="I11298" s="132" t="s">
        <v>20</v>
      </c>
      <c r="J11298" s="133">
        <v>0.9</v>
      </c>
      <c r="K11298" s="133">
        <v>2.58</v>
      </c>
      <c r="L11298" s="133">
        <v>0.04</v>
      </c>
      <c r="M11298" s="134" t="str">
        <f t="shared" si="176"/>
        <v>P</v>
      </c>
      <c r="N11298" s="171" t="s">
        <v>10682</v>
      </c>
      <c r="O11298" s="146" t="s">
        <v>1500</v>
      </c>
      <c r="P11298" s="146" t="s">
        <v>9418</v>
      </c>
      <c r="Q11298" s="147" t="s">
        <v>10519</v>
      </c>
      <c r="R11298" s="187">
        <v>0.14000000000000001</v>
      </c>
    </row>
    <row r="11299" spans="1:18" x14ac:dyDescent="0.25">
      <c r="A11299" s="135">
        <v>1097572</v>
      </c>
      <c r="B11299" s="148" t="s">
        <v>8410</v>
      </c>
      <c r="C11299" s="135">
        <v>30</v>
      </c>
      <c r="D11299" s="135">
        <v>96</v>
      </c>
      <c r="E11299" s="188">
        <v>8</v>
      </c>
      <c r="F11299" s="135">
        <v>120</v>
      </c>
      <c r="G11299" s="135" t="s">
        <v>21</v>
      </c>
      <c r="H11299" s="135" t="s">
        <v>21</v>
      </c>
      <c r="I11299" s="135" t="s">
        <v>21</v>
      </c>
      <c r="J11299" s="136">
        <v>4.5</v>
      </c>
      <c r="K11299" s="136">
        <v>3.8</v>
      </c>
      <c r="L11299" s="136">
        <v>0.8</v>
      </c>
      <c r="M11299" s="137" t="str">
        <f t="shared" si="176"/>
        <v>P</v>
      </c>
      <c r="N11299" s="172" t="s">
        <v>10682</v>
      </c>
      <c r="O11299" s="149" t="s">
        <v>1818</v>
      </c>
      <c r="P11299" s="149" t="s">
        <v>9568</v>
      </c>
      <c r="Q11299" s="150" t="s">
        <v>10519</v>
      </c>
      <c r="R11299" s="189">
        <v>3</v>
      </c>
    </row>
    <row r="11300" spans="1:18" x14ac:dyDescent="0.25">
      <c r="A11300" s="132">
        <v>1097573</v>
      </c>
      <c r="B11300" s="145" t="s">
        <v>8411</v>
      </c>
      <c r="C11300" s="132">
        <v>30</v>
      </c>
      <c r="D11300" s="132">
        <v>96</v>
      </c>
      <c r="E11300" s="186">
        <v>8</v>
      </c>
      <c r="F11300" s="132">
        <v>120</v>
      </c>
      <c r="G11300" s="132" t="s">
        <v>21</v>
      </c>
      <c r="H11300" s="132" t="s">
        <v>21</v>
      </c>
      <c r="I11300" s="132" t="s">
        <v>21</v>
      </c>
      <c r="J11300" s="133">
        <v>6</v>
      </c>
      <c r="K11300" s="133">
        <v>3</v>
      </c>
      <c r="L11300" s="133">
        <v>0.7</v>
      </c>
      <c r="M11300" s="134" t="str">
        <f t="shared" si="176"/>
        <v>P</v>
      </c>
      <c r="N11300" s="171" t="s">
        <v>10682</v>
      </c>
      <c r="O11300" s="146" t="s">
        <v>1818</v>
      </c>
      <c r="P11300" s="146" t="s">
        <v>9568</v>
      </c>
      <c r="Q11300" s="147" t="s">
        <v>10519</v>
      </c>
      <c r="R11300" s="187">
        <v>2.6999999999999997</v>
      </c>
    </row>
    <row r="11301" spans="1:18" x14ac:dyDescent="0.25">
      <c r="A11301" s="135">
        <v>1097574</v>
      </c>
      <c r="B11301" s="148" t="s">
        <v>8412</v>
      </c>
      <c r="C11301" s="135">
        <v>30</v>
      </c>
      <c r="D11301" s="135">
        <v>96</v>
      </c>
      <c r="E11301" s="188">
        <v>8</v>
      </c>
      <c r="F11301" s="135">
        <v>120</v>
      </c>
      <c r="G11301" s="135" t="s">
        <v>21</v>
      </c>
      <c r="H11301" s="135" t="s">
        <v>21</v>
      </c>
      <c r="I11301" s="135" t="s">
        <v>21</v>
      </c>
      <c r="J11301" s="136">
        <v>5.64</v>
      </c>
      <c r="K11301" s="136">
        <v>2.88</v>
      </c>
      <c r="L11301" s="136">
        <v>0.76</v>
      </c>
      <c r="M11301" s="137" t="str">
        <f t="shared" si="176"/>
        <v>P</v>
      </c>
      <c r="N11301" s="172" t="s">
        <v>10682</v>
      </c>
      <c r="O11301" s="149" t="s">
        <v>1614</v>
      </c>
      <c r="P11301" s="149" t="s">
        <v>9438</v>
      </c>
      <c r="Q11301" s="150" t="s">
        <v>10519</v>
      </c>
      <c r="R11301" s="189">
        <v>2.6999999999999997</v>
      </c>
    </row>
    <row r="11302" spans="1:18" x14ac:dyDescent="0.25">
      <c r="A11302" s="132">
        <v>1097575</v>
      </c>
      <c r="B11302" s="145" t="s">
        <v>8413</v>
      </c>
      <c r="C11302" s="132">
        <v>30</v>
      </c>
      <c r="D11302" s="132">
        <v>96</v>
      </c>
      <c r="E11302" s="186">
        <v>8</v>
      </c>
      <c r="F11302" s="132">
        <v>120</v>
      </c>
      <c r="G11302" s="132" t="s">
        <v>21</v>
      </c>
      <c r="H11302" s="132" t="s">
        <v>21</v>
      </c>
      <c r="I11302" s="132" t="s">
        <v>21</v>
      </c>
      <c r="J11302" s="133">
        <v>4.5</v>
      </c>
      <c r="K11302" s="133">
        <v>3.8</v>
      </c>
      <c r="L11302" s="133">
        <v>0.8</v>
      </c>
      <c r="M11302" s="134" t="str">
        <f t="shared" si="176"/>
        <v>P</v>
      </c>
      <c r="N11302" s="173" t="s">
        <v>10682</v>
      </c>
      <c r="O11302" s="146" t="s">
        <v>1614</v>
      </c>
      <c r="P11302" s="146" t="s">
        <v>9438</v>
      </c>
      <c r="Q11302" s="147" t="s">
        <v>10519</v>
      </c>
      <c r="R11302" s="187">
        <v>2.6999999999999997</v>
      </c>
    </row>
    <row r="11303" spans="1:18" x14ac:dyDescent="0.25">
      <c r="A11303" s="135">
        <v>1097576</v>
      </c>
      <c r="B11303" s="148" t="s">
        <v>8414</v>
      </c>
      <c r="C11303" s="135">
        <v>30</v>
      </c>
      <c r="D11303" s="135">
        <v>96</v>
      </c>
      <c r="E11303" s="188">
        <v>8</v>
      </c>
      <c r="F11303" s="135">
        <v>120</v>
      </c>
      <c r="G11303" s="135" t="s">
        <v>21</v>
      </c>
      <c r="H11303" s="135" t="s">
        <v>21</v>
      </c>
      <c r="I11303" s="135" t="s">
        <v>21</v>
      </c>
      <c r="J11303" s="136">
        <v>4.0599999999999996</v>
      </c>
      <c r="K11303" s="136">
        <v>4.87</v>
      </c>
      <c r="L11303" s="136">
        <v>0.89</v>
      </c>
      <c r="M11303" s="137" t="str">
        <f t="shared" si="176"/>
        <v>P</v>
      </c>
      <c r="N11303" s="174" t="s">
        <v>10682</v>
      </c>
      <c r="O11303" s="149" t="s">
        <v>1818</v>
      </c>
      <c r="P11303" s="149" t="s">
        <v>9568</v>
      </c>
      <c r="Q11303" s="150" t="s">
        <v>10519</v>
      </c>
      <c r="R11303" s="189">
        <v>2.6999999999999997</v>
      </c>
    </row>
    <row r="11304" spans="1:18" x14ac:dyDescent="0.25">
      <c r="A11304" s="132">
        <v>1097577</v>
      </c>
      <c r="B11304" s="145" t="s">
        <v>8415</v>
      </c>
      <c r="C11304" s="132">
        <v>30</v>
      </c>
      <c r="D11304" s="132">
        <v>96</v>
      </c>
      <c r="E11304" s="186">
        <v>8</v>
      </c>
      <c r="F11304" s="132">
        <v>192</v>
      </c>
      <c r="G11304" s="132" t="s">
        <v>21</v>
      </c>
      <c r="H11304" s="132" t="s">
        <v>21</v>
      </c>
      <c r="I11304" s="132" t="s">
        <v>21</v>
      </c>
      <c r="J11304" s="133">
        <v>4.5</v>
      </c>
      <c r="K11304" s="133">
        <v>3.8</v>
      </c>
      <c r="L11304" s="133">
        <v>0.8</v>
      </c>
      <c r="M11304" s="134" t="str">
        <f t="shared" si="176"/>
        <v>P</v>
      </c>
      <c r="N11304" s="173" t="s">
        <v>10682</v>
      </c>
      <c r="O11304" s="146" t="s">
        <v>1818</v>
      </c>
      <c r="P11304" s="146" t="s">
        <v>9568</v>
      </c>
      <c r="Q11304" s="147" t="s">
        <v>10519</v>
      </c>
      <c r="R11304" s="187">
        <v>3</v>
      </c>
    </row>
    <row r="11305" spans="1:18" x14ac:dyDescent="0.25">
      <c r="A11305" s="135">
        <v>1097579</v>
      </c>
      <c r="B11305" s="148" t="s">
        <v>8416</v>
      </c>
      <c r="C11305" s="135">
        <v>6</v>
      </c>
      <c r="D11305" s="135">
        <v>560</v>
      </c>
      <c r="E11305" s="188" t="s">
        <v>21</v>
      </c>
      <c r="F11305" s="135">
        <v>828</v>
      </c>
      <c r="G11305" s="135" t="s">
        <v>20</v>
      </c>
      <c r="H11305" s="135">
        <v>30</v>
      </c>
      <c r="I11305" s="135">
        <v>1</v>
      </c>
      <c r="J11305" s="136">
        <v>1.54</v>
      </c>
      <c r="K11305" s="136">
        <v>1.55</v>
      </c>
      <c r="L11305" s="136">
        <v>1.5</v>
      </c>
      <c r="M11305" s="137" t="str">
        <f t="shared" si="176"/>
        <v>P</v>
      </c>
      <c r="N11305" s="174" t="s">
        <v>10681</v>
      </c>
      <c r="O11305" s="149" t="s">
        <v>1506</v>
      </c>
      <c r="P11305" s="149" t="s">
        <v>9513</v>
      </c>
      <c r="Q11305" s="150" t="s">
        <v>10519</v>
      </c>
      <c r="R11305" s="189">
        <v>5.82</v>
      </c>
    </row>
    <row r="11306" spans="1:18" x14ac:dyDescent="0.25">
      <c r="A11306" s="132">
        <v>1097580</v>
      </c>
      <c r="B11306" s="145" t="s">
        <v>8417</v>
      </c>
      <c r="C11306" s="132">
        <v>6</v>
      </c>
      <c r="D11306" s="132">
        <v>560</v>
      </c>
      <c r="E11306" s="186" t="s">
        <v>21</v>
      </c>
      <c r="F11306" s="132">
        <v>828</v>
      </c>
      <c r="G11306" s="132" t="s">
        <v>20</v>
      </c>
      <c r="H11306" s="132">
        <v>30</v>
      </c>
      <c r="I11306" s="132">
        <v>1</v>
      </c>
      <c r="J11306" s="133">
        <v>1.54</v>
      </c>
      <c r="K11306" s="133">
        <v>0.93</v>
      </c>
      <c r="L11306" s="133">
        <v>1.5</v>
      </c>
      <c r="M11306" s="134" t="str">
        <f t="shared" si="176"/>
        <v>P</v>
      </c>
      <c r="N11306" s="171" t="s">
        <v>10681</v>
      </c>
      <c r="O11306" s="146" t="s">
        <v>1506</v>
      </c>
      <c r="P11306" s="146" t="s">
        <v>9513</v>
      </c>
      <c r="Q11306" s="147" t="s">
        <v>10519</v>
      </c>
      <c r="R11306" s="187">
        <v>5.82</v>
      </c>
    </row>
    <row r="11307" spans="1:18" x14ac:dyDescent="0.25">
      <c r="A11307" s="135">
        <v>1097587</v>
      </c>
      <c r="B11307" s="148" t="s">
        <v>8418</v>
      </c>
      <c r="C11307" s="135">
        <v>60</v>
      </c>
      <c r="D11307" s="135" t="s">
        <v>20</v>
      </c>
      <c r="E11307" s="188">
        <v>40</v>
      </c>
      <c r="F11307" s="135" t="s">
        <v>20</v>
      </c>
      <c r="G11307" s="135" t="s">
        <v>20</v>
      </c>
      <c r="H11307" s="135">
        <v>120</v>
      </c>
      <c r="I11307" s="135">
        <v>1</v>
      </c>
      <c r="J11307" s="136">
        <v>1.4</v>
      </c>
      <c r="K11307" s="136">
        <v>2.1</v>
      </c>
      <c r="L11307" s="136">
        <v>0.25</v>
      </c>
      <c r="M11307" s="137" t="str">
        <f t="shared" si="176"/>
        <v>P</v>
      </c>
      <c r="N11307" s="174" t="s">
        <v>10681</v>
      </c>
      <c r="O11307" s="149" t="s">
        <v>1500</v>
      </c>
      <c r="P11307" s="149" t="s">
        <v>9446</v>
      </c>
      <c r="Q11307" s="150" t="s">
        <v>10519</v>
      </c>
      <c r="R11307" s="189">
        <v>7.8000000000000007</v>
      </c>
    </row>
    <row r="11308" spans="1:18" x14ac:dyDescent="0.25">
      <c r="A11308" s="132">
        <v>1097588</v>
      </c>
      <c r="B11308" s="145" t="s">
        <v>8419</v>
      </c>
      <c r="C11308" s="132">
        <v>60</v>
      </c>
      <c r="D11308" s="132">
        <v>1120</v>
      </c>
      <c r="E11308" s="186">
        <v>40</v>
      </c>
      <c r="F11308" s="132" t="s">
        <v>20</v>
      </c>
      <c r="G11308" s="132">
        <v>120</v>
      </c>
      <c r="H11308" s="132">
        <v>120</v>
      </c>
      <c r="I11308" s="132">
        <v>1</v>
      </c>
      <c r="J11308" s="133">
        <v>2.56</v>
      </c>
      <c r="K11308" s="133">
        <v>1.47</v>
      </c>
      <c r="L11308" s="133">
        <v>0.34</v>
      </c>
      <c r="M11308" s="134" t="str">
        <f t="shared" si="176"/>
        <v>P</v>
      </c>
      <c r="N11308" s="173" t="s">
        <v>10681</v>
      </c>
      <c r="O11308" s="146" t="s">
        <v>1500</v>
      </c>
      <c r="P11308" s="146" t="s">
        <v>9446</v>
      </c>
      <c r="Q11308" s="147" t="s">
        <v>10519</v>
      </c>
      <c r="R11308" s="187">
        <v>7.8000000000000007</v>
      </c>
    </row>
    <row r="11309" spans="1:18" x14ac:dyDescent="0.25">
      <c r="A11309" s="135">
        <v>1097614</v>
      </c>
      <c r="B11309" s="148" t="s">
        <v>8420</v>
      </c>
      <c r="C11309" s="135">
        <v>4</v>
      </c>
      <c r="D11309" s="135">
        <v>56</v>
      </c>
      <c r="E11309" s="188" t="s">
        <v>20</v>
      </c>
      <c r="F11309" s="135" t="s">
        <v>20</v>
      </c>
      <c r="G11309" s="135" t="s">
        <v>20</v>
      </c>
      <c r="H11309" s="135" t="s">
        <v>20</v>
      </c>
      <c r="I11309" s="135" t="s">
        <v>20</v>
      </c>
      <c r="J11309" s="136">
        <v>4.83</v>
      </c>
      <c r="K11309" s="136">
        <v>2.5099999999999998</v>
      </c>
      <c r="L11309" s="136">
        <v>1.81</v>
      </c>
      <c r="M11309" s="137" t="str">
        <f t="shared" si="176"/>
        <v>P</v>
      </c>
      <c r="N11309" s="174" t="s">
        <v>10682</v>
      </c>
      <c r="O11309" s="149" t="s">
        <v>1500</v>
      </c>
      <c r="P11309" s="149" t="s">
        <v>9440</v>
      </c>
      <c r="Q11309" s="150" t="s">
        <v>10519</v>
      </c>
      <c r="R11309" s="189">
        <v>5.2</v>
      </c>
    </row>
    <row r="11310" spans="1:18" x14ac:dyDescent="0.25">
      <c r="A11310" s="132">
        <v>1097630</v>
      </c>
      <c r="B11310" s="145" t="s">
        <v>8421</v>
      </c>
      <c r="C11310" s="132">
        <v>12</v>
      </c>
      <c r="D11310" s="132">
        <v>371</v>
      </c>
      <c r="E11310" s="186" t="s">
        <v>21</v>
      </c>
      <c r="F11310" s="132">
        <v>477</v>
      </c>
      <c r="G11310" s="132" t="s">
        <v>20</v>
      </c>
      <c r="H11310" s="132">
        <v>20</v>
      </c>
      <c r="I11310" s="132">
        <v>1</v>
      </c>
      <c r="J11310" s="133">
        <v>1.65</v>
      </c>
      <c r="K11310" s="133">
        <v>1.28</v>
      </c>
      <c r="L11310" s="133">
        <v>1.65</v>
      </c>
      <c r="M11310" s="134" t="str">
        <f t="shared" si="176"/>
        <v>P</v>
      </c>
      <c r="N11310" s="173" t="s">
        <v>10681</v>
      </c>
      <c r="O11310" s="146" t="s">
        <v>1506</v>
      </c>
      <c r="P11310" s="146" t="s">
        <v>9398</v>
      </c>
      <c r="Q11310" s="147" t="s">
        <v>10519</v>
      </c>
      <c r="R11310" s="187">
        <v>6.48</v>
      </c>
    </row>
    <row r="11311" spans="1:18" x14ac:dyDescent="0.25">
      <c r="A11311" s="135">
        <v>1097631</v>
      </c>
      <c r="B11311" s="148" t="s">
        <v>8422</v>
      </c>
      <c r="C11311" s="135">
        <v>6</v>
      </c>
      <c r="D11311" s="135">
        <v>1125</v>
      </c>
      <c r="E11311" s="188" t="s">
        <v>21</v>
      </c>
      <c r="F11311" s="135">
        <v>1375</v>
      </c>
      <c r="G11311" s="135">
        <v>44</v>
      </c>
      <c r="H11311" s="135">
        <v>55</v>
      </c>
      <c r="I11311" s="135">
        <v>2</v>
      </c>
      <c r="J11311" s="136">
        <v>1.1200000000000001</v>
      </c>
      <c r="K11311" s="136">
        <v>0.77</v>
      </c>
      <c r="L11311" s="136">
        <v>1.23</v>
      </c>
      <c r="M11311" s="137" t="str">
        <f t="shared" si="176"/>
        <v>P</v>
      </c>
      <c r="N11311" s="174" t="s">
        <v>10681</v>
      </c>
      <c r="O11311" s="149" t="s">
        <v>1506</v>
      </c>
      <c r="P11311" s="149" t="s">
        <v>9398</v>
      </c>
      <c r="Q11311" s="150" t="s">
        <v>10519</v>
      </c>
      <c r="R11311" s="189">
        <v>3.24</v>
      </c>
    </row>
    <row r="11312" spans="1:18" x14ac:dyDescent="0.25">
      <c r="A11312" s="132">
        <v>1097637</v>
      </c>
      <c r="B11312" s="145" t="s">
        <v>2800</v>
      </c>
      <c r="C11312" s="132">
        <v>6</v>
      </c>
      <c r="D11312" s="132">
        <v>976</v>
      </c>
      <c r="E11312" s="186" t="s">
        <v>20</v>
      </c>
      <c r="F11312" s="132" t="s">
        <v>20</v>
      </c>
      <c r="G11312" s="132" t="s">
        <v>20</v>
      </c>
      <c r="H11312" s="132" t="s">
        <v>20</v>
      </c>
      <c r="I11312" s="132" t="s">
        <v>20</v>
      </c>
      <c r="J11312" s="133">
        <v>1.2</v>
      </c>
      <c r="K11312" s="133">
        <v>0.8</v>
      </c>
      <c r="L11312" s="133">
        <v>1.5</v>
      </c>
      <c r="M11312" s="134" t="str">
        <f t="shared" si="176"/>
        <v>P</v>
      </c>
      <c r="N11312" s="173" t="s">
        <v>10681</v>
      </c>
      <c r="O11312" s="146" t="s">
        <v>3711</v>
      </c>
      <c r="P11312" s="146" t="s">
        <v>9414</v>
      </c>
      <c r="Q11312" s="147" t="s">
        <v>10519</v>
      </c>
      <c r="R11312" s="187">
        <v>5.5200000000000005</v>
      </c>
    </row>
    <row r="11313" spans="1:18" x14ac:dyDescent="0.25">
      <c r="A11313" s="135">
        <v>1097639</v>
      </c>
      <c r="B11313" s="148" t="s">
        <v>2280</v>
      </c>
      <c r="C11313" s="135">
        <v>6</v>
      </c>
      <c r="D11313" s="135">
        <v>976</v>
      </c>
      <c r="E11313" s="188" t="s">
        <v>21</v>
      </c>
      <c r="F11313" s="135">
        <v>1220</v>
      </c>
      <c r="G11313" s="135" t="s">
        <v>20</v>
      </c>
      <c r="H11313" s="135">
        <v>50</v>
      </c>
      <c r="I11313" s="135">
        <v>2</v>
      </c>
      <c r="J11313" s="136">
        <v>1.2</v>
      </c>
      <c r="K11313" s="136">
        <v>0.8</v>
      </c>
      <c r="L11313" s="136">
        <v>1.5</v>
      </c>
      <c r="M11313" s="137" t="str">
        <f t="shared" si="176"/>
        <v>P</v>
      </c>
      <c r="N11313" s="172" t="s">
        <v>10681</v>
      </c>
      <c r="O11313" s="149" t="s">
        <v>3711</v>
      </c>
      <c r="P11313" s="149" t="s">
        <v>9414</v>
      </c>
      <c r="Q11313" s="150" t="s">
        <v>10519</v>
      </c>
      <c r="R11313" s="189">
        <v>5.5200000000000005</v>
      </c>
    </row>
    <row r="11314" spans="1:18" x14ac:dyDescent="0.25">
      <c r="A11314" s="132">
        <v>1097687</v>
      </c>
      <c r="B11314" s="145" t="s">
        <v>8423</v>
      </c>
      <c r="C11314" s="132">
        <v>1</v>
      </c>
      <c r="D11314" s="132">
        <v>2184</v>
      </c>
      <c r="E11314" s="186">
        <v>24</v>
      </c>
      <c r="F11314" s="132" t="s">
        <v>20</v>
      </c>
      <c r="G11314" s="132">
        <v>168</v>
      </c>
      <c r="H11314" s="132">
        <v>120</v>
      </c>
      <c r="I11314" s="132">
        <v>1</v>
      </c>
      <c r="J11314" s="133">
        <v>0.245</v>
      </c>
      <c r="K11314" s="133">
        <v>0.5</v>
      </c>
      <c r="L11314" s="133">
        <v>1.37</v>
      </c>
      <c r="M11314" s="134" t="str">
        <f t="shared" si="176"/>
        <v>P</v>
      </c>
      <c r="N11314" s="171" t="s">
        <v>10681</v>
      </c>
      <c r="O11314" s="146" t="s">
        <v>1506</v>
      </c>
      <c r="P11314" s="146" t="s">
        <v>9409</v>
      </c>
      <c r="Q11314" s="147" t="s">
        <v>10106</v>
      </c>
      <c r="R11314" s="187">
        <v>2.87</v>
      </c>
    </row>
    <row r="11315" spans="1:18" x14ac:dyDescent="0.25">
      <c r="A11315" s="135">
        <v>1097848</v>
      </c>
      <c r="B11315" s="148" t="s">
        <v>8424</v>
      </c>
      <c r="C11315" s="135">
        <v>1</v>
      </c>
      <c r="D11315" s="135" t="s">
        <v>20</v>
      </c>
      <c r="E11315" s="188" t="s">
        <v>20</v>
      </c>
      <c r="F11315" s="135" t="s">
        <v>20</v>
      </c>
      <c r="G11315" s="135" t="s">
        <v>20</v>
      </c>
      <c r="H11315" s="135" t="s">
        <v>20</v>
      </c>
      <c r="I11315" s="135" t="s">
        <v>20</v>
      </c>
      <c r="J11315" s="136">
        <v>0.59</v>
      </c>
      <c r="K11315" s="136">
        <v>0.59</v>
      </c>
      <c r="L11315" s="136">
        <v>0.35</v>
      </c>
      <c r="M11315" s="137" t="str">
        <f t="shared" si="176"/>
        <v>P</v>
      </c>
      <c r="N11315" s="172" t="s">
        <v>10681</v>
      </c>
      <c r="O11315" s="149" t="s">
        <v>1562</v>
      </c>
      <c r="P11315" s="149" t="s">
        <v>9564</v>
      </c>
      <c r="Q11315" s="150" t="s">
        <v>10519</v>
      </c>
      <c r="R11315" s="189">
        <v>0</v>
      </c>
    </row>
    <row r="11316" spans="1:18" x14ac:dyDescent="0.25">
      <c r="A11316" s="132">
        <v>1097861</v>
      </c>
      <c r="B11316" s="145" t="s">
        <v>779</v>
      </c>
      <c r="C11316" s="132">
        <v>6</v>
      </c>
      <c r="D11316" s="132">
        <v>1344</v>
      </c>
      <c r="E11316" s="186">
        <v>48</v>
      </c>
      <c r="F11316" s="132">
        <v>2016</v>
      </c>
      <c r="G11316" s="132">
        <v>60</v>
      </c>
      <c r="H11316" s="132" t="s">
        <v>21</v>
      </c>
      <c r="I11316" s="132">
        <v>2</v>
      </c>
      <c r="J11316" s="133">
        <v>1.56</v>
      </c>
      <c r="K11316" s="133">
        <v>1.1399999999999999</v>
      </c>
      <c r="L11316" s="133">
        <v>0.28000000000000003</v>
      </c>
      <c r="M11316" s="134" t="str">
        <f t="shared" si="176"/>
        <v>P</v>
      </c>
      <c r="N11316" s="171" t="s">
        <v>10682</v>
      </c>
      <c r="O11316" s="146" t="s">
        <v>1497</v>
      </c>
      <c r="P11316" s="146" t="s">
        <v>9415</v>
      </c>
      <c r="Q11316" s="147" t="s">
        <v>10519</v>
      </c>
      <c r="R11316" s="187">
        <v>2.7600000000000002</v>
      </c>
    </row>
    <row r="11317" spans="1:18" x14ac:dyDescent="0.25">
      <c r="A11317" s="135">
        <v>1097862</v>
      </c>
      <c r="B11317" s="148" t="s">
        <v>8425</v>
      </c>
      <c r="C11317" s="135">
        <v>6</v>
      </c>
      <c r="D11317" s="135">
        <v>448</v>
      </c>
      <c r="E11317" s="188">
        <v>16</v>
      </c>
      <c r="F11317" s="135">
        <v>512</v>
      </c>
      <c r="G11317" s="135" t="s">
        <v>21</v>
      </c>
      <c r="H11317" s="135" t="s">
        <v>21</v>
      </c>
      <c r="I11317" s="135" t="s">
        <v>21</v>
      </c>
      <c r="J11317" s="136">
        <v>2.65</v>
      </c>
      <c r="K11317" s="136">
        <v>2.35</v>
      </c>
      <c r="L11317" s="136">
        <v>0.42</v>
      </c>
      <c r="M11317" s="137" t="str">
        <f t="shared" si="176"/>
        <v>P</v>
      </c>
      <c r="N11317" s="172" t="s">
        <v>10682</v>
      </c>
      <c r="O11317" s="149" t="s">
        <v>1497</v>
      </c>
      <c r="P11317" s="149" t="s">
        <v>9415</v>
      </c>
      <c r="Q11317" s="150" t="s">
        <v>10519</v>
      </c>
      <c r="R11317" s="189">
        <v>4.1399999999999997</v>
      </c>
    </row>
    <row r="11318" spans="1:18" x14ac:dyDescent="0.25">
      <c r="A11318" s="132">
        <v>1097863</v>
      </c>
      <c r="B11318" s="145" t="s">
        <v>8426</v>
      </c>
      <c r="C11318" s="132">
        <v>6</v>
      </c>
      <c r="D11318" s="132">
        <v>288</v>
      </c>
      <c r="E11318" s="186">
        <v>12</v>
      </c>
      <c r="F11318" s="132">
        <v>360</v>
      </c>
      <c r="G11318" s="132" t="s">
        <v>21</v>
      </c>
      <c r="H11318" s="132" t="s">
        <v>21</v>
      </c>
      <c r="I11318" s="132" t="s">
        <v>21</v>
      </c>
      <c r="J11318" s="133">
        <v>3.2</v>
      </c>
      <c r="K11318" s="133">
        <v>2.7</v>
      </c>
      <c r="L11318" s="133">
        <v>0.42</v>
      </c>
      <c r="M11318" s="134" t="str">
        <f t="shared" si="176"/>
        <v>P</v>
      </c>
      <c r="N11318" s="171" t="s">
        <v>10682</v>
      </c>
      <c r="O11318" s="146" t="s">
        <v>1497</v>
      </c>
      <c r="P11318" s="146" t="s">
        <v>9415</v>
      </c>
      <c r="Q11318" s="147" t="s">
        <v>10519</v>
      </c>
      <c r="R11318" s="187">
        <v>5.16</v>
      </c>
    </row>
    <row r="11319" spans="1:18" x14ac:dyDescent="0.25">
      <c r="A11319" s="135">
        <v>1097866</v>
      </c>
      <c r="B11319" s="148" t="s">
        <v>8427</v>
      </c>
      <c r="C11319" s="135">
        <v>6</v>
      </c>
      <c r="D11319" s="135">
        <v>810</v>
      </c>
      <c r="E11319" s="188">
        <v>18</v>
      </c>
      <c r="F11319" s="135">
        <v>1080</v>
      </c>
      <c r="G11319" s="135" t="s">
        <v>21</v>
      </c>
      <c r="H11319" s="135" t="s">
        <v>21</v>
      </c>
      <c r="I11319" s="135">
        <v>1</v>
      </c>
      <c r="J11319" s="136">
        <v>2.85</v>
      </c>
      <c r="K11319" s="136">
        <v>1.72</v>
      </c>
      <c r="L11319" s="136">
        <v>0.25</v>
      </c>
      <c r="M11319" s="137" t="str">
        <f t="shared" si="176"/>
        <v>P</v>
      </c>
      <c r="N11319" s="172" t="s">
        <v>10682</v>
      </c>
      <c r="O11319" s="149" t="s">
        <v>1497</v>
      </c>
      <c r="P11319" s="149" t="s">
        <v>9415</v>
      </c>
      <c r="Q11319" s="150" t="s">
        <v>10519</v>
      </c>
      <c r="R11319" s="189">
        <v>3.84</v>
      </c>
    </row>
    <row r="11320" spans="1:18" x14ac:dyDescent="0.25">
      <c r="A11320" s="132">
        <v>1097867</v>
      </c>
      <c r="B11320" s="145" t="s">
        <v>8428</v>
      </c>
      <c r="C11320" s="132">
        <v>6</v>
      </c>
      <c r="D11320" s="132">
        <v>450</v>
      </c>
      <c r="E11320" s="186">
        <v>9</v>
      </c>
      <c r="F11320" s="132">
        <v>648</v>
      </c>
      <c r="G11320" s="132" t="s">
        <v>20</v>
      </c>
      <c r="H11320" s="132">
        <v>36</v>
      </c>
      <c r="I11320" s="132">
        <v>1</v>
      </c>
      <c r="J11320" s="133">
        <v>4.0999999999999996</v>
      </c>
      <c r="K11320" s="133">
        <v>2.35</v>
      </c>
      <c r="L11320" s="133">
        <v>0.25</v>
      </c>
      <c r="M11320" s="134" t="str">
        <f t="shared" si="176"/>
        <v>P</v>
      </c>
      <c r="N11320" s="171" t="s">
        <v>10682</v>
      </c>
      <c r="O11320" s="146" t="s">
        <v>1497</v>
      </c>
      <c r="P11320" s="146" t="s">
        <v>9415</v>
      </c>
      <c r="Q11320" s="147" t="s">
        <v>10519</v>
      </c>
      <c r="R11320" s="187">
        <v>5.04</v>
      </c>
    </row>
    <row r="11321" spans="1:18" x14ac:dyDescent="0.25">
      <c r="A11321" s="135">
        <v>1097871</v>
      </c>
      <c r="B11321" s="148" t="s">
        <v>1124</v>
      </c>
      <c r="C11321" s="135">
        <v>1</v>
      </c>
      <c r="D11321" s="135">
        <v>1080</v>
      </c>
      <c r="E11321" s="188">
        <v>40</v>
      </c>
      <c r="F11321" s="135">
        <v>2280</v>
      </c>
      <c r="G11321" s="135">
        <v>80</v>
      </c>
      <c r="H11321" s="135" t="s">
        <v>21</v>
      </c>
      <c r="I11321" s="135">
        <v>1</v>
      </c>
      <c r="J11321" s="136">
        <v>2.0299999999999998</v>
      </c>
      <c r="K11321" s="136">
        <v>2.0299999999999998</v>
      </c>
      <c r="L11321" s="136">
        <v>0.19</v>
      </c>
      <c r="M11321" s="137" t="str">
        <f t="shared" si="176"/>
        <v>P</v>
      </c>
      <c r="N11321" s="172" t="s">
        <v>10682</v>
      </c>
      <c r="O11321" s="149" t="s">
        <v>1500</v>
      </c>
      <c r="P11321" s="149" t="s">
        <v>9521</v>
      </c>
      <c r="Q11321" s="150" t="s">
        <v>10519</v>
      </c>
      <c r="R11321" s="189">
        <v>6.03</v>
      </c>
    </row>
    <row r="11322" spans="1:18" x14ac:dyDescent="0.25">
      <c r="A11322" s="132">
        <v>1097872</v>
      </c>
      <c r="B11322" s="145" t="s">
        <v>8429</v>
      </c>
      <c r="C11322" s="132">
        <v>1</v>
      </c>
      <c r="D11322" s="132">
        <v>576</v>
      </c>
      <c r="E11322" s="186">
        <v>24</v>
      </c>
      <c r="F11322" s="132">
        <v>720</v>
      </c>
      <c r="G11322" s="132" t="s">
        <v>21</v>
      </c>
      <c r="H11322" s="132" t="s">
        <v>21</v>
      </c>
      <c r="I11322" s="132">
        <v>1</v>
      </c>
      <c r="J11322" s="133">
        <v>2.02</v>
      </c>
      <c r="K11322" s="133">
        <v>2.0299999999999998</v>
      </c>
      <c r="L11322" s="133">
        <v>0.35</v>
      </c>
      <c r="M11322" s="134" t="str">
        <f t="shared" si="176"/>
        <v>P</v>
      </c>
      <c r="N11322" s="171" t="s">
        <v>10682</v>
      </c>
      <c r="O11322" s="146" t="s">
        <v>1500</v>
      </c>
      <c r="P11322" s="146" t="s">
        <v>9521</v>
      </c>
      <c r="Q11322" s="147" t="s">
        <v>10519</v>
      </c>
      <c r="R11322" s="187">
        <v>8.7100000000000009</v>
      </c>
    </row>
    <row r="11323" spans="1:18" x14ac:dyDescent="0.25">
      <c r="A11323" s="135">
        <v>1097873</v>
      </c>
      <c r="B11323" s="148" t="s">
        <v>8430</v>
      </c>
      <c r="C11323" s="135">
        <v>1</v>
      </c>
      <c r="D11323" s="135">
        <v>144</v>
      </c>
      <c r="E11323" s="188">
        <v>2</v>
      </c>
      <c r="F11323" s="135">
        <v>176</v>
      </c>
      <c r="G11323" s="135" t="s">
        <v>20</v>
      </c>
      <c r="H11323" s="135">
        <v>6</v>
      </c>
      <c r="I11323" s="135">
        <v>2</v>
      </c>
      <c r="J11323" s="136">
        <v>5.12</v>
      </c>
      <c r="K11323" s="136">
        <v>1.3</v>
      </c>
      <c r="L11323" s="136">
        <v>1.34</v>
      </c>
      <c r="M11323" s="137" t="str">
        <f t="shared" si="176"/>
        <v>P</v>
      </c>
      <c r="N11323" s="172" t="s">
        <v>10682</v>
      </c>
      <c r="O11323" s="149" t="s">
        <v>1500</v>
      </c>
      <c r="P11323" s="149" t="s">
        <v>9428</v>
      </c>
      <c r="Q11323" s="150" t="s">
        <v>10519</v>
      </c>
      <c r="R11323" s="189">
        <v>13.9</v>
      </c>
    </row>
    <row r="11324" spans="1:18" x14ac:dyDescent="0.25">
      <c r="A11324" s="132">
        <v>1097887</v>
      </c>
      <c r="B11324" s="145" t="s">
        <v>8431</v>
      </c>
      <c r="C11324" s="132">
        <v>100</v>
      </c>
      <c r="D11324" s="132" t="s">
        <v>20</v>
      </c>
      <c r="E11324" s="186">
        <v>45</v>
      </c>
      <c r="F11324" s="132" t="s">
        <v>20</v>
      </c>
      <c r="G11324" s="132" t="s">
        <v>20</v>
      </c>
      <c r="H11324" s="132">
        <v>225</v>
      </c>
      <c r="I11324" s="132">
        <v>1</v>
      </c>
      <c r="J11324" s="133">
        <v>0.7</v>
      </c>
      <c r="K11324" s="133">
        <v>0.65</v>
      </c>
      <c r="L11324" s="133">
        <v>0.5</v>
      </c>
      <c r="M11324" s="134" t="str">
        <f t="shared" si="176"/>
        <v>P</v>
      </c>
      <c r="N11324" s="171" t="s">
        <v>10682</v>
      </c>
      <c r="O11324" s="146" t="s">
        <v>1497</v>
      </c>
      <c r="P11324" s="146" t="s">
        <v>9415</v>
      </c>
      <c r="Q11324" s="147" t="s">
        <v>10519</v>
      </c>
      <c r="R11324" s="187">
        <v>5</v>
      </c>
    </row>
    <row r="11325" spans="1:18" x14ac:dyDescent="0.25">
      <c r="A11325" s="135">
        <v>1097888</v>
      </c>
      <c r="B11325" s="148" t="s">
        <v>8432</v>
      </c>
      <c r="C11325" s="135">
        <v>6</v>
      </c>
      <c r="D11325" s="135">
        <v>1344</v>
      </c>
      <c r="E11325" s="188">
        <v>6</v>
      </c>
      <c r="F11325" s="135">
        <v>1680</v>
      </c>
      <c r="G11325" s="135" t="s">
        <v>20</v>
      </c>
      <c r="H11325" s="135">
        <v>66</v>
      </c>
      <c r="I11325" s="135">
        <v>2</v>
      </c>
      <c r="J11325" s="136">
        <v>1.88</v>
      </c>
      <c r="K11325" s="136">
        <v>0.33</v>
      </c>
      <c r="L11325" s="136">
        <v>1.03</v>
      </c>
      <c r="M11325" s="137" t="str">
        <f t="shared" si="176"/>
        <v>P</v>
      </c>
      <c r="N11325" s="172" t="s">
        <v>10682</v>
      </c>
      <c r="O11325" s="149" t="s">
        <v>1500</v>
      </c>
      <c r="P11325" s="149" t="s">
        <v>9428</v>
      </c>
      <c r="Q11325" s="150" t="s">
        <v>10519</v>
      </c>
      <c r="R11325" s="189">
        <v>1.7999999999999998</v>
      </c>
    </row>
    <row r="11326" spans="1:18" x14ac:dyDescent="0.25">
      <c r="A11326" s="132">
        <v>1097889</v>
      </c>
      <c r="B11326" s="145" t="s">
        <v>8433</v>
      </c>
      <c r="C11326" s="132">
        <v>6</v>
      </c>
      <c r="D11326" s="132">
        <v>630</v>
      </c>
      <c r="E11326" s="186">
        <v>6</v>
      </c>
      <c r="F11326" s="132">
        <v>840</v>
      </c>
      <c r="G11326" s="132" t="s">
        <v>20</v>
      </c>
      <c r="H11326" s="132">
        <v>60</v>
      </c>
      <c r="I11326" s="132">
        <v>1</v>
      </c>
      <c r="J11326" s="133">
        <v>1.75</v>
      </c>
      <c r="K11326" s="133">
        <v>2.85</v>
      </c>
      <c r="L11326" s="133">
        <v>0.3</v>
      </c>
      <c r="M11326" s="134" t="str">
        <f t="shared" si="176"/>
        <v>P</v>
      </c>
      <c r="N11326" s="171" t="s">
        <v>10682</v>
      </c>
      <c r="O11326" s="146" t="s">
        <v>1500</v>
      </c>
      <c r="P11326" s="146" t="s">
        <v>9428</v>
      </c>
      <c r="Q11326" s="147" t="s">
        <v>10519</v>
      </c>
      <c r="R11326" s="187">
        <v>3.24</v>
      </c>
    </row>
    <row r="11327" spans="1:18" x14ac:dyDescent="0.25">
      <c r="A11327" s="135">
        <v>1097898</v>
      </c>
      <c r="B11327" s="148" t="s">
        <v>8434</v>
      </c>
      <c r="C11327" s="135">
        <v>4</v>
      </c>
      <c r="D11327" s="135" t="s">
        <v>20</v>
      </c>
      <c r="E11327" s="188" t="s">
        <v>21</v>
      </c>
      <c r="F11327" s="135">
        <v>81</v>
      </c>
      <c r="G11327" s="135" t="s">
        <v>21</v>
      </c>
      <c r="H11327" s="135" t="s">
        <v>21</v>
      </c>
      <c r="I11327" s="135" t="s">
        <v>21</v>
      </c>
      <c r="J11327" s="136">
        <v>3.78</v>
      </c>
      <c r="K11327" s="136">
        <v>3.37</v>
      </c>
      <c r="L11327" s="136">
        <v>1.66</v>
      </c>
      <c r="M11327" s="137" t="str">
        <f t="shared" si="176"/>
        <v>P</v>
      </c>
      <c r="N11327" s="174" t="s">
        <v>10682</v>
      </c>
      <c r="O11327" s="149" t="s">
        <v>1500</v>
      </c>
      <c r="P11327" s="149" t="s">
        <v>9440</v>
      </c>
      <c r="Q11327" s="150" t="s">
        <v>10519</v>
      </c>
      <c r="R11327" s="189">
        <v>6.08</v>
      </c>
    </row>
    <row r="11328" spans="1:18" x14ac:dyDescent="0.25">
      <c r="A11328" s="132">
        <v>1097912</v>
      </c>
      <c r="B11328" s="145" t="s">
        <v>8435</v>
      </c>
      <c r="C11328" s="132">
        <v>4</v>
      </c>
      <c r="D11328" s="132">
        <v>12</v>
      </c>
      <c r="E11328" s="186" t="s">
        <v>21</v>
      </c>
      <c r="F11328" s="132">
        <v>15</v>
      </c>
      <c r="G11328" s="132" t="s">
        <v>21</v>
      </c>
      <c r="H11328" s="132" t="s">
        <v>21</v>
      </c>
      <c r="I11328" s="132" t="s">
        <v>21</v>
      </c>
      <c r="J11328" s="133">
        <v>5.5</v>
      </c>
      <c r="K11328" s="133">
        <v>4.25</v>
      </c>
      <c r="L11328" s="133">
        <v>3.95</v>
      </c>
      <c r="M11328" s="134" t="str">
        <f t="shared" si="176"/>
        <v>P</v>
      </c>
      <c r="N11328" s="173" t="s">
        <v>10682</v>
      </c>
      <c r="O11328" s="146" t="s">
        <v>1506</v>
      </c>
      <c r="P11328" s="146" t="s">
        <v>9496</v>
      </c>
      <c r="Q11328" s="147" t="s">
        <v>10519</v>
      </c>
      <c r="R11328" s="187">
        <v>35.08</v>
      </c>
    </row>
    <row r="11329" spans="1:18" x14ac:dyDescent="0.25">
      <c r="A11329" s="135">
        <v>1097918</v>
      </c>
      <c r="B11329" s="148" t="s">
        <v>9291</v>
      </c>
      <c r="C11329" s="135">
        <v>24</v>
      </c>
      <c r="D11329" s="135" t="s">
        <v>20</v>
      </c>
      <c r="E11329" s="188" t="s">
        <v>20</v>
      </c>
      <c r="F11329" s="135" t="s">
        <v>20</v>
      </c>
      <c r="G11329" s="135" t="s">
        <v>20</v>
      </c>
      <c r="H11329" s="135" t="s">
        <v>20</v>
      </c>
      <c r="I11329" s="135" t="s">
        <v>20</v>
      </c>
      <c r="J11329" s="136">
        <v>2.4</v>
      </c>
      <c r="K11329" s="136">
        <v>2.4</v>
      </c>
      <c r="L11329" s="136">
        <v>0.35</v>
      </c>
      <c r="M11329" s="137" t="str">
        <f t="shared" si="176"/>
        <v>P</v>
      </c>
      <c r="N11329" s="174" t="s">
        <v>10682</v>
      </c>
      <c r="O11329" s="149" t="s">
        <v>1614</v>
      </c>
      <c r="P11329" s="149" t="s">
        <v>9438</v>
      </c>
      <c r="Q11329" s="150" t="s">
        <v>10519</v>
      </c>
      <c r="R11329" s="189">
        <v>11.76</v>
      </c>
    </row>
    <row r="11330" spans="1:18" x14ac:dyDescent="0.25">
      <c r="A11330" s="132">
        <v>1097920</v>
      </c>
      <c r="B11330" s="145" t="s">
        <v>8436</v>
      </c>
      <c r="C11330" s="132">
        <v>6</v>
      </c>
      <c r="D11330" s="132">
        <v>184</v>
      </c>
      <c r="E11330" s="186" t="s">
        <v>21</v>
      </c>
      <c r="F11330" s="132">
        <v>242</v>
      </c>
      <c r="G11330" s="132" t="s">
        <v>20</v>
      </c>
      <c r="H11330" s="132">
        <v>11</v>
      </c>
      <c r="I11330" s="132">
        <v>2</v>
      </c>
      <c r="J11330" s="133">
        <v>2.0499999999999998</v>
      </c>
      <c r="K11330" s="133">
        <v>1.7</v>
      </c>
      <c r="L11330" s="133">
        <v>1.4</v>
      </c>
      <c r="M11330" s="134" t="str">
        <f t="shared" ref="M11330:M11393" si="177">HYPERLINK(CONCATENATE("T:\Distribution Centre\RDC Department Shared\Cubiscan photos","\",A11330,"-pac.jpg"),"P")</f>
        <v>P</v>
      </c>
      <c r="N11330" s="171" t="s">
        <v>10681</v>
      </c>
      <c r="O11330" s="146" t="s">
        <v>1506</v>
      </c>
      <c r="P11330" s="146" t="s">
        <v>9451</v>
      </c>
      <c r="Q11330" s="147" t="s">
        <v>10519</v>
      </c>
      <c r="R11330" s="187">
        <v>20.46</v>
      </c>
    </row>
    <row r="11331" spans="1:18" x14ac:dyDescent="0.25">
      <c r="A11331" s="135">
        <v>1097921</v>
      </c>
      <c r="B11331" s="148" t="s">
        <v>8437</v>
      </c>
      <c r="C11331" s="135">
        <v>6</v>
      </c>
      <c r="D11331" s="135">
        <v>184</v>
      </c>
      <c r="E11331" s="188" t="s">
        <v>21</v>
      </c>
      <c r="F11331" s="135">
        <v>242</v>
      </c>
      <c r="G11331" s="135" t="s">
        <v>20</v>
      </c>
      <c r="H11331" s="135">
        <v>11</v>
      </c>
      <c r="I11331" s="135">
        <v>2</v>
      </c>
      <c r="J11331" s="136">
        <v>2.0499999999999998</v>
      </c>
      <c r="K11331" s="136">
        <v>1.7</v>
      </c>
      <c r="L11331" s="136">
        <v>1.4</v>
      </c>
      <c r="M11331" s="137" t="str">
        <f t="shared" si="177"/>
        <v>P</v>
      </c>
      <c r="N11331" s="172" t="s">
        <v>10681</v>
      </c>
      <c r="O11331" s="149" t="s">
        <v>1506</v>
      </c>
      <c r="P11331" s="149" t="s">
        <v>9451</v>
      </c>
      <c r="Q11331" s="150" t="s">
        <v>10519</v>
      </c>
      <c r="R11331" s="189">
        <v>16.68</v>
      </c>
    </row>
    <row r="11332" spans="1:18" x14ac:dyDescent="0.25">
      <c r="A11332" s="132">
        <v>1097922</v>
      </c>
      <c r="B11332" s="145" t="s">
        <v>8438</v>
      </c>
      <c r="C11332" s="132">
        <v>6</v>
      </c>
      <c r="D11332" s="132">
        <v>184</v>
      </c>
      <c r="E11332" s="186" t="s">
        <v>21</v>
      </c>
      <c r="F11332" s="132">
        <v>242</v>
      </c>
      <c r="G11332" s="132" t="s">
        <v>20</v>
      </c>
      <c r="H11332" s="132">
        <v>11</v>
      </c>
      <c r="I11332" s="132">
        <v>2</v>
      </c>
      <c r="J11332" s="133">
        <v>2.0499999999999998</v>
      </c>
      <c r="K11332" s="133">
        <v>1.7</v>
      </c>
      <c r="L11332" s="133">
        <v>1.4</v>
      </c>
      <c r="M11332" s="134" t="str">
        <f t="shared" si="177"/>
        <v>P</v>
      </c>
      <c r="N11332" s="171" t="s">
        <v>10681</v>
      </c>
      <c r="O11332" s="146" t="s">
        <v>1506</v>
      </c>
      <c r="P11332" s="146" t="s">
        <v>9451</v>
      </c>
      <c r="Q11332" s="147" t="s">
        <v>10106</v>
      </c>
      <c r="R11332" s="187">
        <v>17.940000000000001</v>
      </c>
    </row>
    <row r="11333" spans="1:18" x14ac:dyDescent="0.25">
      <c r="A11333" s="135">
        <v>1097929</v>
      </c>
      <c r="B11333" s="148" t="s">
        <v>8439</v>
      </c>
      <c r="C11333" s="135">
        <v>1</v>
      </c>
      <c r="D11333" s="135">
        <v>12</v>
      </c>
      <c r="E11333" s="188" t="s">
        <v>21</v>
      </c>
      <c r="F11333" s="135">
        <v>18</v>
      </c>
      <c r="G11333" s="135" t="s">
        <v>21</v>
      </c>
      <c r="H11333" s="135" t="s">
        <v>21</v>
      </c>
      <c r="I11333" s="135" t="s">
        <v>21</v>
      </c>
      <c r="J11333" s="136">
        <v>12.3</v>
      </c>
      <c r="K11333" s="136">
        <v>2.7</v>
      </c>
      <c r="L11333" s="136">
        <v>3.2</v>
      </c>
      <c r="M11333" s="137" t="str">
        <f t="shared" si="177"/>
        <v>P</v>
      </c>
      <c r="N11333" s="174" t="s">
        <v>10682</v>
      </c>
      <c r="O11333" s="149" t="s">
        <v>1500</v>
      </c>
      <c r="P11333" s="149" t="s">
        <v>9439</v>
      </c>
      <c r="Q11333" s="150" t="s">
        <v>10519</v>
      </c>
      <c r="R11333" s="189">
        <v>57.44</v>
      </c>
    </row>
    <row r="11334" spans="1:18" x14ac:dyDescent="0.25">
      <c r="A11334" s="132">
        <v>1097930</v>
      </c>
      <c r="B11334" s="145" t="s">
        <v>8440</v>
      </c>
      <c r="C11334" s="132">
        <v>1</v>
      </c>
      <c r="D11334" s="132">
        <v>18</v>
      </c>
      <c r="E11334" s="186" t="s">
        <v>21</v>
      </c>
      <c r="F11334" s="132">
        <v>24</v>
      </c>
      <c r="G11334" s="132" t="s">
        <v>21</v>
      </c>
      <c r="H11334" s="132" t="s">
        <v>21</v>
      </c>
      <c r="I11334" s="132" t="s">
        <v>21</v>
      </c>
      <c r="J11334" s="133">
        <v>6.05</v>
      </c>
      <c r="K11334" s="133">
        <v>3.17</v>
      </c>
      <c r="L11334" s="133">
        <v>3.16</v>
      </c>
      <c r="M11334" s="134" t="str">
        <f t="shared" si="177"/>
        <v>P</v>
      </c>
      <c r="N11334" s="173" t="s">
        <v>10682</v>
      </c>
      <c r="O11334" s="146" t="s">
        <v>1500</v>
      </c>
      <c r="P11334" s="146" t="s">
        <v>9439</v>
      </c>
      <c r="Q11334" s="147" t="s">
        <v>10519</v>
      </c>
      <c r="R11334" s="187">
        <v>9.92</v>
      </c>
    </row>
    <row r="11335" spans="1:18" x14ac:dyDescent="0.25">
      <c r="A11335" s="135">
        <v>1097932</v>
      </c>
      <c r="B11335" s="148" t="s">
        <v>8441</v>
      </c>
      <c r="C11335" s="135">
        <v>200</v>
      </c>
      <c r="D11335" s="135" t="s">
        <v>20</v>
      </c>
      <c r="E11335" s="188">
        <v>25</v>
      </c>
      <c r="F11335" s="135">
        <v>400</v>
      </c>
      <c r="G11335" s="135" t="s">
        <v>21</v>
      </c>
      <c r="H11335" s="135" t="s">
        <v>21</v>
      </c>
      <c r="I11335" s="135" t="s">
        <v>21</v>
      </c>
      <c r="J11335" s="136">
        <v>2.4</v>
      </c>
      <c r="K11335" s="136">
        <v>2.4</v>
      </c>
      <c r="L11335" s="136">
        <v>0.35</v>
      </c>
      <c r="M11335" s="137" t="str">
        <f t="shared" si="177"/>
        <v>P</v>
      </c>
      <c r="N11335" s="174" t="s">
        <v>10682</v>
      </c>
      <c r="O11335" s="149" t="s">
        <v>1506</v>
      </c>
      <c r="P11335" s="149" t="s">
        <v>9472</v>
      </c>
      <c r="Q11335" s="150" t="s">
        <v>10519</v>
      </c>
      <c r="R11335" s="189">
        <v>36</v>
      </c>
    </row>
    <row r="11336" spans="1:18" x14ac:dyDescent="0.25">
      <c r="A11336" s="132">
        <v>1097936</v>
      </c>
      <c r="B11336" s="145" t="s">
        <v>8442</v>
      </c>
      <c r="C11336" s="132">
        <v>6</v>
      </c>
      <c r="D11336" s="132">
        <v>938</v>
      </c>
      <c r="E11336" s="186" t="s">
        <v>21</v>
      </c>
      <c r="F11336" s="132">
        <v>1206</v>
      </c>
      <c r="G11336" s="132" t="s">
        <v>20</v>
      </c>
      <c r="H11336" s="132">
        <v>55</v>
      </c>
      <c r="I11336" s="132">
        <v>1</v>
      </c>
      <c r="J11336" s="133">
        <v>1</v>
      </c>
      <c r="K11336" s="133">
        <v>0.84</v>
      </c>
      <c r="L11336" s="133">
        <v>1.5</v>
      </c>
      <c r="M11336" s="134" t="str">
        <f t="shared" si="177"/>
        <v>P</v>
      </c>
      <c r="N11336" s="173" t="s">
        <v>10681</v>
      </c>
      <c r="O11336" s="146" t="s">
        <v>1506</v>
      </c>
      <c r="P11336" s="146" t="s">
        <v>9403</v>
      </c>
      <c r="Q11336" s="147" t="s">
        <v>10106</v>
      </c>
      <c r="R11336" s="187">
        <v>8.34</v>
      </c>
    </row>
    <row r="11337" spans="1:18" x14ac:dyDescent="0.25">
      <c r="A11337" s="135">
        <v>1097938</v>
      </c>
      <c r="B11337" s="148" t="s">
        <v>8443</v>
      </c>
      <c r="C11337" s="135">
        <v>6</v>
      </c>
      <c r="D11337" s="135">
        <v>938</v>
      </c>
      <c r="E11337" s="188" t="s">
        <v>20</v>
      </c>
      <c r="F11337" s="135">
        <v>1340</v>
      </c>
      <c r="G11337" s="135" t="s">
        <v>20</v>
      </c>
      <c r="H11337" s="135">
        <v>60</v>
      </c>
      <c r="I11337" s="135" t="s">
        <v>20</v>
      </c>
      <c r="J11337" s="136">
        <v>0.98</v>
      </c>
      <c r="K11337" s="136">
        <v>0.83</v>
      </c>
      <c r="L11337" s="136">
        <v>1.52</v>
      </c>
      <c r="M11337" s="137" t="str">
        <f t="shared" si="177"/>
        <v>P</v>
      </c>
      <c r="N11337" s="174" t="s">
        <v>10681</v>
      </c>
      <c r="O11337" s="149" t="s">
        <v>1506</v>
      </c>
      <c r="P11337" s="149" t="s">
        <v>9403</v>
      </c>
      <c r="Q11337" s="150" t="s">
        <v>10106</v>
      </c>
      <c r="R11337" s="189">
        <v>9.18</v>
      </c>
    </row>
    <row r="11338" spans="1:18" x14ac:dyDescent="0.25">
      <c r="A11338" s="132">
        <v>1097939</v>
      </c>
      <c r="B11338" s="145" t="s">
        <v>8444</v>
      </c>
      <c r="C11338" s="132">
        <v>6</v>
      </c>
      <c r="D11338" s="132">
        <v>938</v>
      </c>
      <c r="E11338" s="186" t="s">
        <v>21</v>
      </c>
      <c r="F11338" s="132">
        <v>1340</v>
      </c>
      <c r="G11338" s="132" t="s">
        <v>20</v>
      </c>
      <c r="H11338" s="132">
        <v>60</v>
      </c>
      <c r="I11338" s="132">
        <v>2</v>
      </c>
      <c r="J11338" s="133">
        <v>0.97</v>
      </c>
      <c r="K11338" s="133">
        <v>0.85</v>
      </c>
      <c r="L11338" s="133">
        <v>1.45</v>
      </c>
      <c r="M11338" s="134" t="str">
        <f t="shared" si="177"/>
        <v>P</v>
      </c>
      <c r="N11338" s="173" t="s">
        <v>10681</v>
      </c>
      <c r="O11338" s="146" t="s">
        <v>1506</v>
      </c>
      <c r="P11338" s="146" t="s">
        <v>9403</v>
      </c>
      <c r="Q11338" s="147" t="s">
        <v>10106</v>
      </c>
      <c r="R11338" s="187">
        <v>8.6999999999999993</v>
      </c>
    </row>
    <row r="11339" spans="1:18" x14ac:dyDescent="0.25">
      <c r="A11339" s="135">
        <v>1097940</v>
      </c>
      <c r="B11339" s="148" t="s">
        <v>8445</v>
      </c>
      <c r="C11339" s="135">
        <v>6</v>
      </c>
      <c r="D11339" s="135">
        <v>938</v>
      </c>
      <c r="E11339" s="188" t="s">
        <v>21</v>
      </c>
      <c r="F11339" s="135" t="s">
        <v>20</v>
      </c>
      <c r="G11339" s="135">
        <v>44</v>
      </c>
      <c r="H11339" s="135">
        <v>70</v>
      </c>
      <c r="I11339" s="135">
        <v>1</v>
      </c>
      <c r="J11339" s="136">
        <v>0.94</v>
      </c>
      <c r="K11339" s="136">
        <v>0.83</v>
      </c>
      <c r="L11339" s="136">
        <v>1.52</v>
      </c>
      <c r="M11339" s="137" t="str">
        <f t="shared" si="177"/>
        <v>P</v>
      </c>
      <c r="N11339" s="174" t="s">
        <v>10681</v>
      </c>
      <c r="O11339" s="149" t="s">
        <v>1506</v>
      </c>
      <c r="P11339" s="149" t="s">
        <v>9403</v>
      </c>
      <c r="Q11339" s="150" t="s">
        <v>10106</v>
      </c>
      <c r="R11339" s="189">
        <v>8.4599999999999991</v>
      </c>
    </row>
    <row r="11340" spans="1:18" x14ac:dyDescent="0.25">
      <c r="A11340" s="132">
        <v>1097941</v>
      </c>
      <c r="B11340" s="145" t="s">
        <v>8446</v>
      </c>
      <c r="C11340" s="132">
        <v>6</v>
      </c>
      <c r="D11340" s="132">
        <v>938</v>
      </c>
      <c r="E11340" s="186" t="s">
        <v>21</v>
      </c>
      <c r="F11340" s="132" t="s">
        <v>20</v>
      </c>
      <c r="G11340" s="132" t="s">
        <v>20</v>
      </c>
      <c r="H11340" s="132" t="s">
        <v>20</v>
      </c>
      <c r="I11340" s="132" t="s">
        <v>20</v>
      </c>
      <c r="J11340" s="133">
        <v>0.97</v>
      </c>
      <c r="K11340" s="133">
        <v>0.85</v>
      </c>
      <c r="L11340" s="133">
        <v>1.45</v>
      </c>
      <c r="M11340" s="134" t="str">
        <f t="shared" si="177"/>
        <v>P</v>
      </c>
      <c r="N11340" s="173" t="s">
        <v>10681</v>
      </c>
      <c r="O11340" s="146" t="s">
        <v>1506</v>
      </c>
      <c r="P11340" s="146" t="s">
        <v>9403</v>
      </c>
      <c r="Q11340" s="147" t="s">
        <v>10106</v>
      </c>
      <c r="R11340" s="187">
        <v>9</v>
      </c>
    </row>
    <row r="11341" spans="1:18" x14ac:dyDescent="0.25">
      <c r="A11341" s="135">
        <v>1097950</v>
      </c>
      <c r="B11341" s="148" t="s">
        <v>8447</v>
      </c>
      <c r="C11341" s="135">
        <v>6</v>
      </c>
      <c r="D11341" s="135">
        <v>516</v>
      </c>
      <c r="E11341" s="188" t="s">
        <v>21</v>
      </c>
      <c r="F11341" s="135">
        <v>602</v>
      </c>
      <c r="G11341" s="135" t="s">
        <v>20</v>
      </c>
      <c r="H11341" s="135">
        <v>30</v>
      </c>
      <c r="I11341" s="135">
        <v>1</v>
      </c>
      <c r="J11341" s="136">
        <v>1.45</v>
      </c>
      <c r="K11341" s="136">
        <v>0.98</v>
      </c>
      <c r="L11341" s="136">
        <v>1.84</v>
      </c>
      <c r="M11341" s="137" t="str">
        <f t="shared" si="177"/>
        <v>P</v>
      </c>
      <c r="N11341" s="174" t="s">
        <v>10681</v>
      </c>
      <c r="O11341" s="149" t="s">
        <v>1506</v>
      </c>
      <c r="P11341" s="149" t="s">
        <v>9398</v>
      </c>
      <c r="Q11341" s="150" t="s">
        <v>10519</v>
      </c>
      <c r="R11341" s="189">
        <v>9.42</v>
      </c>
    </row>
    <row r="11342" spans="1:18" x14ac:dyDescent="0.25">
      <c r="A11342" s="132">
        <v>1097951</v>
      </c>
      <c r="B11342" s="145" t="s">
        <v>2086</v>
      </c>
      <c r="C11342" s="132">
        <v>6</v>
      </c>
      <c r="D11342" s="132">
        <v>496</v>
      </c>
      <c r="E11342" s="186" t="s">
        <v>21</v>
      </c>
      <c r="F11342" s="132">
        <v>672</v>
      </c>
      <c r="G11342" s="132" t="s">
        <v>20</v>
      </c>
      <c r="H11342" s="132">
        <v>10</v>
      </c>
      <c r="I11342" s="132">
        <v>3</v>
      </c>
      <c r="J11342" s="133">
        <v>2.95</v>
      </c>
      <c r="K11342" s="133">
        <v>1.97</v>
      </c>
      <c r="L11342" s="133">
        <v>0.26</v>
      </c>
      <c r="M11342" s="134" t="str">
        <f t="shared" si="177"/>
        <v>P</v>
      </c>
      <c r="N11342" s="173" t="s">
        <v>10681</v>
      </c>
      <c r="O11342" s="146" t="s">
        <v>1506</v>
      </c>
      <c r="P11342" s="146" t="s">
        <v>9398</v>
      </c>
      <c r="Q11342" s="147" t="s">
        <v>10519</v>
      </c>
      <c r="R11342" s="187">
        <v>9.66</v>
      </c>
    </row>
    <row r="11343" spans="1:18" x14ac:dyDescent="0.25">
      <c r="A11343" s="135">
        <v>1097953</v>
      </c>
      <c r="B11343" s="148" t="s">
        <v>8448</v>
      </c>
      <c r="C11343" s="135">
        <v>6</v>
      </c>
      <c r="D11343" s="135">
        <v>588</v>
      </c>
      <c r="E11343" s="188" t="s">
        <v>21</v>
      </c>
      <c r="F11343" s="135">
        <v>840</v>
      </c>
      <c r="G11343" s="135" t="s">
        <v>20</v>
      </c>
      <c r="H11343" s="135">
        <v>30</v>
      </c>
      <c r="I11343" s="135">
        <v>1</v>
      </c>
      <c r="J11343" s="136">
        <v>1.4</v>
      </c>
      <c r="K11343" s="136">
        <v>1</v>
      </c>
      <c r="L11343" s="136">
        <v>1.51</v>
      </c>
      <c r="M11343" s="137" t="str">
        <f t="shared" si="177"/>
        <v>P</v>
      </c>
      <c r="N11343" s="172" t="s">
        <v>10681</v>
      </c>
      <c r="O11343" s="149" t="s">
        <v>1506</v>
      </c>
      <c r="P11343" s="149" t="s">
        <v>10455</v>
      </c>
      <c r="Q11343" s="150" t="s">
        <v>10106</v>
      </c>
      <c r="R11343" s="189">
        <v>4.9799999999999995</v>
      </c>
    </row>
    <row r="11344" spans="1:18" x14ac:dyDescent="0.25">
      <c r="A11344" s="132">
        <v>1097954</v>
      </c>
      <c r="B11344" s="145" t="s">
        <v>8449</v>
      </c>
      <c r="C11344" s="132">
        <v>6</v>
      </c>
      <c r="D11344" s="132">
        <v>448</v>
      </c>
      <c r="E11344" s="186" t="s">
        <v>21</v>
      </c>
      <c r="F11344" s="132">
        <v>616</v>
      </c>
      <c r="G11344" s="132" t="s">
        <v>20</v>
      </c>
      <c r="H11344" s="132">
        <v>25</v>
      </c>
      <c r="I11344" s="132">
        <v>2</v>
      </c>
      <c r="J11344" s="133">
        <v>1.75</v>
      </c>
      <c r="K11344" s="133">
        <v>1.1499999999999999</v>
      </c>
      <c r="L11344" s="133">
        <v>1.35</v>
      </c>
      <c r="M11344" s="134" t="str">
        <f t="shared" si="177"/>
        <v>P</v>
      </c>
      <c r="N11344" s="171" t="s">
        <v>10681</v>
      </c>
      <c r="O11344" s="146" t="s">
        <v>1506</v>
      </c>
      <c r="P11344" s="146" t="s">
        <v>9398</v>
      </c>
      <c r="Q11344" s="147" t="s">
        <v>10519</v>
      </c>
      <c r="R11344" s="187">
        <v>2.88</v>
      </c>
    </row>
    <row r="11345" spans="1:18" x14ac:dyDescent="0.25">
      <c r="A11345" s="135">
        <v>1097955</v>
      </c>
      <c r="B11345" s="148" t="s">
        <v>8450</v>
      </c>
      <c r="C11345" s="135">
        <v>3</v>
      </c>
      <c r="D11345" s="135" t="s">
        <v>20</v>
      </c>
      <c r="E11345" s="188" t="s">
        <v>20</v>
      </c>
      <c r="F11345" s="135" t="s">
        <v>20</v>
      </c>
      <c r="G11345" s="135" t="s">
        <v>20</v>
      </c>
      <c r="H11345" s="135" t="s">
        <v>20</v>
      </c>
      <c r="I11345" s="135" t="s">
        <v>20</v>
      </c>
      <c r="J11345" s="136">
        <v>0.65</v>
      </c>
      <c r="K11345" s="136">
        <v>0.45</v>
      </c>
      <c r="L11345" s="136">
        <v>0.15</v>
      </c>
      <c r="M11345" s="137" t="str">
        <f t="shared" si="177"/>
        <v>P</v>
      </c>
      <c r="N11345" s="174" t="s">
        <v>10681</v>
      </c>
      <c r="O11345" s="149" t="s">
        <v>1562</v>
      </c>
      <c r="P11345" s="149" t="s">
        <v>9416</v>
      </c>
      <c r="Q11345" s="150" t="s">
        <v>10519</v>
      </c>
      <c r="R11345" s="189">
        <v>1.3880597014925371</v>
      </c>
    </row>
    <row r="11346" spans="1:18" x14ac:dyDescent="0.25">
      <c r="A11346" s="132">
        <v>1097977</v>
      </c>
      <c r="B11346" s="145" t="s">
        <v>8451</v>
      </c>
      <c r="C11346" s="132">
        <v>400</v>
      </c>
      <c r="D11346" s="132">
        <v>1000</v>
      </c>
      <c r="E11346" s="186">
        <v>25</v>
      </c>
      <c r="F11346" s="132" t="s">
        <v>20</v>
      </c>
      <c r="G11346" s="132" t="s">
        <v>21</v>
      </c>
      <c r="H11346" s="132" t="s">
        <v>21</v>
      </c>
      <c r="I11346" s="132">
        <v>1</v>
      </c>
      <c r="J11346" s="133">
        <v>0.19</v>
      </c>
      <c r="K11346" s="133">
        <v>0.08</v>
      </c>
      <c r="L11346" s="133">
        <v>7.0000000000000007E-2</v>
      </c>
      <c r="M11346" s="134" t="str">
        <f t="shared" si="177"/>
        <v>P</v>
      </c>
      <c r="N11346" s="173" t="s">
        <v>10682</v>
      </c>
      <c r="O11346" s="146" t="s">
        <v>1506</v>
      </c>
      <c r="P11346" s="146" t="s">
        <v>9466</v>
      </c>
      <c r="Q11346" s="147" t="s">
        <v>10519</v>
      </c>
      <c r="R11346" s="187">
        <v>20</v>
      </c>
    </row>
    <row r="11347" spans="1:18" x14ac:dyDescent="0.25">
      <c r="A11347" s="135">
        <v>1097982</v>
      </c>
      <c r="B11347" s="148" t="s">
        <v>9292</v>
      </c>
      <c r="C11347" s="135">
        <v>1</v>
      </c>
      <c r="D11347" s="135" t="s">
        <v>20</v>
      </c>
      <c r="E11347" s="188" t="s">
        <v>20</v>
      </c>
      <c r="F11347" s="135" t="s">
        <v>20</v>
      </c>
      <c r="G11347" s="135" t="s">
        <v>20</v>
      </c>
      <c r="H11347" s="135" t="s">
        <v>20</v>
      </c>
      <c r="I11347" s="135" t="s">
        <v>20</v>
      </c>
      <c r="J11347" s="136">
        <v>0.9</v>
      </c>
      <c r="K11347" s="136">
        <v>2.58</v>
      </c>
      <c r="L11347" s="136">
        <v>0.04</v>
      </c>
      <c r="M11347" s="137" t="str">
        <f t="shared" si="177"/>
        <v>P</v>
      </c>
      <c r="N11347" s="174" t="s">
        <v>10682</v>
      </c>
      <c r="O11347" s="149" t="s">
        <v>1500</v>
      </c>
      <c r="P11347" s="149" t="s">
        <v>9418</v>
      </c>
      <c r="Q11347" s="150" t="s">
        <v>10519</v>
      </c>
      <c r="R11347" s="189">
        <v>0.14000000000000001</v>
      </c>
    </row>
    <row r="11348" spans="1:18" x14ac:dyDescent="0.25">
      <c r="A11348" s="132">
        <v>1097983</v>
      </c>
      <c r="B11348" s="145" t="s">
        <v>8452</v>
      </c>
      <c r="C11348" s="132">
        <v>6</v>
      </c>
      <c r="D11348" s="132">
        <v>1224</v>
      </c>
      <c r="E11348" s="186" t="s">
        <v>21</v>
      </c>
      <c r="F11348" s="132">
        <v>1496</v>
      </c>
      <c r="G11348" s="132" t="s">
        <v>20</v>
      </c>
      <c r="H11348" s="132">
        <v>80</v>
      </c>
      <c r="I11348" s="132">
        <v>3</v>
      </c>
      <c r="J11348" s="133">
        <v>0.99</v>
      </c>
      <c r="K11348" s="133">
        <v>0.62</v>
      </c>
      <c r="L11348" s="133">
        <v>0.92</v>
      </c>
      <c r="M11348" s="134" t="str">
        <f t="shared" si="177"/>
        <v>P</v>
      </c>
      <c r="N11348" s="173" t="s">
        <v>10681</v>
      </c>
      <c r="O11348" s="146" t="s">
        <v>1506</v>
      </c>
      <c r="P11348" s="146" t="s">
        <v>9409</v>
      </c>
      <c r="Q11348" s="147" t="s">
        <v>10519</v>
      </c>
      <c r="R11348" s="187">
        <v>6.5400000000000009</v>
      </c>
    </row>
    <row r="11349" spans="1:18" x14ac:dyDescent="0.25">
      <c r="A11349" s="135">
        <v>1097984</v>
      </c>
      <c r="B11349" s="148" t="s">
        <v>8453</v>
      </c>
      <c r="C11349" s="135">
        <v>12</v>
      </c>
      <c r="D11349" s="135" t="s">
        <v>20</v>
      </c>
      <c r="E11349" s="188" t="s">
        <v>20</v>
      </c>
      <c r="F11349" s="135" t="s">
        <v>20</v>
      </c>
      <c r="G11349" s="135" t="s">
        <v>20</v>
      </c>
      <c r="H11349" s="135" t="s">
        <v>20</v>
      </c>
      <c r="I11349" s="135" t="s">
        <v>20</v>
      </c>
      <c r="J11349" s="136">
        <v>3.07</v>
      </c>
      <c r="K11349" s="136">
        <v>2.31</v>
      </c>
      <c r="L11349" s="136">
        <v>1.91</v>
      </c>
      <c r="M11349" s="137" t="str">
        <f t="shared" si="177"/>
        <v>P</v>
      </c>
      <c r="N11349" s="174" t="s">
        <v>10681</v>
      </c>
      <c r="O11349" s="149" t="s">
        <v>1562</v>
      </c>
      <c r="P11349" s="149" t="s">
        <v>9564</v>
      </c>
      <c r="Q11349" s="150" t="s">
        <v>10519</v>
      </c>
      <c r="R11349" s="189">
        <v>22.208955223880594</v>
      </c>
    </row>
    <row r="11350" spans="1:18" x14ac:dyDescent="0.25">
      <c r="A11350" s="132">
        <v>1097987</v>
      </c>
      <c r="B11350" s="145" t="s">
        <v>8454</v>
      </c>
      <c r="C11350" s="132">
        <v>8</v>
      </c>
      <c r="D11350" s="132" t="s">
        <v>20</v>
      </c>
      <c r="E11350" s="186" t="s">
        <v>20</v>
      </c>
      <c r="F11350" s="132" t="s">
        <v>20</v>
      </c>
      <c r="G11350" s="132" t="s">
        <v>21</v>
      </c>
      <c r="H11350" s="132" t="s">
        <v>21</v>
      </c>
      <c r="I11350" s="132" t="s">
        <v>21</v>
      </c>
      <c r="J11350" s="133">
        <v>5.14</v>
      </c>
      <c r="K11350" s="133">
        <v>3.34</v>
      </c>
      <c r="L11350" s="133">
        <v>2</v>
      </c>
      <c r="M11350" s="134" t="str">
        <f t="shared" si="177"/>
        <v>P</v>
      </c>
      <c r="N11350" s="173" t="s">
        <v>10681</v>
      </c>
      <c r="O11350" s="146" t="s">
        <v>1562</v>
      </c>
      <c r="P11350" s="146" t="s">
        <v>9564</v>
      </c>
      <c r="Q11350" s="147" t="s">
        <v>10519</v>
      </c>
      <c r="R11350" s="187">
        <v>19.791044776119403</v>
      </c>
    </row>
    <row r="11351" spans="1:18" x14ac:dyDescent="0.25">
      <c r="A11351" s="135">
        <v>1097988</v>
      </c>
      <c r="B11351" s="148" t="s">
        <v>8455</v>
      </c>
      <c r="C11351" s="135">
        <v>8</v>
      </c>
      <c r="D11351" s="135" t="s">
        <v>20</v>
      </c>
      <c r="E11351" s="188" t="s">
        <v>20</v>
      </c>
      <c r="F11351" s="135" t="s">
        <v>20</v>
      </c>
      <c r="G11351" s="135" t="s">
        <v>21</v>
      </c>
      <c r="H11351" s="135" t="s">
        <v>21</v>
      </c>
      <c r="I11351" s="135" t="s">
        <v>21</v>
      </c>
      <c r="J11351" s="136">
        <v>5.14</v>
      </c>
      <c r="K11351" s="136">
        <v>3.34</v>
      </c>
      <c r="L11351" s="136">
        <v>2</v>
      </c>
      <c r="M11351" s="137" t="str">
        <f t="shared" si="177"/>
        <v>P</v>
      </c>
      <c r="N11351" s="174" t="s">
        <v>10681</v>
      </c>
      <c r="O11351" s="149" t="s">
        <v>1562</v>
      </c>
      <c r="P11351" s="149" t="s">
        <v>9564</v>
      </c>
      <c r="Q11351" s="150" t="s">
        <v>10519</v>
      </c>
      <c r="R11351" s="189">
        <v>19.791044776119403</v>
      </c>
    </row>
    <row r="11352" spans="1:18" x14ac:dyDescent="0.25">
      <c r="A11352" s="132">
        <v>1098013</v>
      </c>
      <c r="B11352" s="145" t="s">
        <v>932</v>
      </c>
      <c r="C11352" s="132">
        <v>6</v>
      </c>
      <c r="D11352" s="132">
        <v>3500</v>
      </c>
      <c r="E11352" s="186">
        <v>70</v>
      </c>
      <c r="F11352" s="132">
        <v>4200</v>
      </c>
      <c r="G11352" s="132">
        <v>280</v>
      </c>
      <c r="H11352" s="132">
        <v>350</v>
      </c>
      <c r="I11352" s="132">
        <v>1</v>
      </c>
      <c r="J11352" s="133">
        <v>1.22</v>
      </c>
      <c r="K11352" s="133">
        <v>0.8</v>
      </c>
      <c r="L11352" s="133">
        <v>0.25</v>
      </c>
      <c r="M11352" s="134" t="str">
        <f t="shared" si="177"/>
        <v>P</v>
      </c>
      <c r="N11352" s="173" t="s">
        <v>10681</v>
      </c>
      <c r="O11352" s="146" t="s">
        <v>1506</v>
      </c>
      <c r="P11352" s="146" t="s">
        <v>9410</v>
      </c>
      <c r="Q11352" s="147" t="s">
        <v>10519</v>
      </c>
      <c r="R11352" s="187">
        <v>1.5</v>
      </c>
    </row>
    <row r="11353" spans="1:18" x14ac:dyDescent="0.25">
      <c r="A11353" s="135">
        <v>1098014</v>
      </c>
      <c r="B11353" s="148" t="s">
        <v>929</v>
      </c>
      <c r="C11353" s="135">
        <v>6</v>
      </c>
      <c r="D11353" s="135">
        <v>3500</v>
      </c>
      <c r="E11353" s="188">
        <v>70</v>
      </c>
      <c r="F11353" s="135">
        <v>4200</v>
      </c>
      <c r="G11353" s="135">
        <v>280</v>
      </c>
      <c r="H11353" s="135">
        <v>350</v>
      </c>
      <c r="I11353" s="135">
        <v>1</v>
      </c>
      <c r="J11353" s="136">
        <v>1.22</v>
      </c>
      <c r="K11353" s="136">
        <v>0.8</v>
      </c>
      <c r="L11353" s="136">
        <v>0.25</v>
      </c>
      <c r="M11353" s="137" t="str">
        <f t="shared" si="177"/>
        <v>P</v>
      </c>
      <c r="N11353" s="174" t="s">
        <v>10681</v>
      </c>
      <c r="O11353" s="149" t="s">
        <v>1506</v>
      </c>
      <c r="P11353" s="149" t="s">
        <v>9410</v>
      </c>
      <c r="Q11353" s="150" t="s">
        <v>10519</v>
      </c>
      <c r="R11353" s="189">
        <v>1.5</v>
      </c>
    </row>
    <row r="11354" spans="1:18" x14ac:dyDescent="0.25">
      <c r="A11354" s="132">
        <v>1098015</v>
      </c>
      <c r="B11354" s="145" t="s">
        <v>930</v>
      </c>
      <c r="C11354" s="132">
        <v>6</v>
      </c>
      <c r="D11354" s="132">
        <v>3500</v>
      </c>
      <c r="E11354" s="186">
        <v>70</v>
      </c>
      <c r="F11354" s="132">
        <v>4200</v>
      </c>
      <c r="G11354" s="132">
        <v>280</v>
      </c>
      <c r="H11354" s="132">
        <v>350</v>
      </c>
      <c r="I11354" s="132">
        <v>1</v>
      </c>
      <c r="J11354" s="133">
        <v>1.2</v>
      </c>
      <c r="K11354" s="133">
        <v>0.8</v>
      </c>
      <c r="L11354" s="133">
        <v>0.25</v>
      </c>
      <c r="M11354" s="134" t="str">
        <f t="shared" si="177"/>
        <v>P</v>
      </c>
      <c r="N11354" s="173" t="s">
        <v>10681</v>
      </c>
      <c r="O11354" s="146" t="s">
        <v>1506</v>
      </c>
      <c r="P11354" s="146" t="s">
        <v>9410</v>
      </c>
      <c r="Q11354" s="147" t="s">
        <v>10519</v>
      </c>
      <c r="R11354" s="187">
        <v>1.5</v>
      </c>
    </row>
    <row r="11355" spans="1:18" x14ac:dyDescent="0.25">
      <c r="A11355" s="135">
        <v>1098016</v>
      </c>
      <c r="B11355" s="148" t="s">
        <v>931</v>
      </c>
      <c r="C11355" s="135">
        <v>6</v>
      </c>
      <c r="D11355" s="135">
        <v>3500</v>
      </c>
      <c r="E11355" s="188">
        <v>70</v>
      </c>
      <c r="F11355" s="135">
        <v>4200</v>
      </c>
      <c r="G11355" s="135">
        <v>280</v>
      </c>
      <c r="H11355" s="135">
        <v>350</v>
      </c>
      <c r="I11355" s="135">
        <v>1</v>
      </c>
      <c r="J11355" s="136">
        <v>1.2</v>
      </c>
      <c r="K11355" s="136">
        <v>0.8</v>
      </c>
      <c r="L11355" s="136">
        <v>0.25</v>
      </c>
      <c r="M11355" s="137" t="str">
        <f t="shared" si="177"/>
        <v>P</v>
      </c>
      <c r="N11355" s="174" t="s">
        <v>10681</v>
      </c>
      <c r="O11355" s="149" t="s">
        <v>1506</v>
      </c>
      <c r="P11355" s="149" t="s">
        <v>9410</v>
      </c>
      <c r="Q11355" s="150" t="s">
        <v>10519</v>
      </c>
      <c r="R11355" s="189">
        <v>1.5</v>
      </c>
    </row>
    <row r="11356" spans="1:18" x14ac:dyDescent="0.25">
      <c r="A11356" s="132">
        <v>1098017</v>
      </c>
      <c r="B11356" s="145" t="s">
        <v>8456</v>
      </c>
      <c r="C11356" s="132">
        <v>6</v>
      </c>
      <c r="D11356" s="132">
        <v>3500</v>
      </c>
      <c r="E11356" s="186">
        <v>70</v>
      </c>
      <c r="F11356" s="132">
        <v>4200</v>
      </c>
      <c r="G11356" s="132">
        <v>280</v>
      </c>
      <c r="H11356" s="132">
        <v>350</v>
      </c>
      <c r="I11356" s="132">
        <v>1</v>
      </c>
      <c r="J11356" s="133">
        <v>1.23</v>
      </c>
      <c r="K11356" s="133">
        <v>0.81</v>
      </c>
      <c r="L11356" s="133">
        <v>0.25</v>
      </c>
      <c r="M11356" s="134" t="str">
        <f t="shared" si="177"/>
        <v>P</v>
      </c>
      <c r="N11356" s="173" t="s">
        <v>10681</v>
      </c>
      <c r="O11356" s="146" t="s">
        <v>1506</v>
      </c>
      <c r="P11356" s="146" t="s">
        <v>9410</v>
      </c>
      <c r="Q11356" s="147" t="s">
        <v>10519</v>
      </c>
      <c r="R11356" s="187">
        <v>1.62</v>
      </c>
    </row>
    <row r="11357" spans="1:18" x14ac:dyDescent="0.25">
      <c r="A11357" s="135">
        <v>1098044</v>
      </c>
      <c r="B11357" s="148" t="s">
        <v>8457</v>
      </c>
      <c r="C11357" s="135">
        <v>12</v>
      </c>
      <c r="D11357" s="135">
        <v>828</v>
      </c>
      <c r="E11357" s="188" t="s">
        <v>21</v>
      </c>
      <c r="F11357" s="135">
        <v>1242</v>
      </c>
      <c r="G11357" s="135">
        <v>40</v>
      </c>
      <c r="H11357" s="135">
        <v>25</v>
      </c>
      <c r="I11357" s="135">
        <v>3</v>
      </c>
      <c r="J11357" s="136">
        <v>1.52</v>
      </c>
      <c r="K11357" s="136">
        <v>1.1499999999999999</v>
      </c>
      <c r="L11357" s="136">
        <v>0.89</v>
      </c>
      <c r="M11357" s="137" t="str">
        <f t="shared" si="177"/>
        <v>P</v>
      </c>
      <c r="N11357" s="174" t="s">
        <v>10681</v>
      </c>
      <c r="O11357" s="149" t="s">
        <v>1506</v>
      </c>
      <c r="P11357" s="149" t="s">
        <v>9427</v>
      </c>
      <c r="Q11357" s="150" t="s">
        <v>10519</v>
      </c>
      <c r="R11357" s="189">
        <v>3.4799999999999995</v>
      </c>
    </row>
    <row r="11358" spans="1:18" x14ac:dyDescent="0.25">
      <c r="A11358" s="132">
        <v>1098046</v>
      </c>
      <c r="B11358" s="145" t="s">
        <v>8458</v>
      </c>
      <c r="C11358" s="132">
        <v>24</v>
      </c>
      <c r="D11358" s="132">
        <v>390</v>
      </c>
      <c r="E11358" s="186" t="s">
        <v>21</v>
      </c>
      <c r="F11358" s="132">
        <v>480</v>
      </c>
      <c r="G11358" s="132">
        <v>11</v>
      </c>
      <c r="H11358" s="132">
        <v>11</v>
      </c>
      <c r="I11358" s="132">
        <v>2</v>
      </c>
      <c r="J11358" s="133">
        <v>2.36</v>
      </c>
      <c r="K11358" s="133">
        <v>1.55</v>
      </c>
      <c r="L11358" s="133">
        <v>0.9</v>
      </c>
      <c r="M11358" s="134" t="str">
        <f t="shared" si="177"/>
        <v>P</v>
      </c>
      <c r="N11358" s="173" t="s">
        <v>10681</v>
      </c>
      <c r="O11358" s="146" t="s">
        <v>1506</v>
      </c>
      <c r="P11358" s="146" t="s">
        <v>10455</v>
      </c>
      <c r="Q11358" s="147" t="s">
        <v>10519</v>
      </c>
      <c r="R11358" s="187">
        <v>9.36</v>
      </c>
    </row>
    <row r="11359" spans="1:18" x14ac:dyDescent="0.25">
      <c r="A11359" s="135">
        <v>1098057</v>
      </c>
      <c r="B11359" s="148" t="s">
        <v>8459</v>
      </c>
      <c r="C11359" s="135">
        <v>6</v>
      </c>
      <c r="D11359" s="135">
        <v>432</v>
      </c>
      <c r="E11359" s="188" t="s">
        <v>21</v>
      </c>
      <c r="F11359" s="135">
        <v>594</v>
      </c>
      <c r="G11359" s="135" t="s">
        <v>20</v>
      </c>
      <c r="H11359" s="135">
        <v>25</v>
      </c>
      <c r="I11359" s="135">
        <v>2</v>
      </c>
      <c r="J11359" s="136">
        <v>1.82</v>
      </c>
      <c r="K11359" s="136">
        <v>1.18</v>
      </c>
      <c r="L11359" s="136">
        <v>1.36</v>
      </c>
      <c r="M11359" s="137" t="str">
        <f t="shared" si="177"/>
        <v>P</v>
      </c>
      <c r="N11359" s="174" t="s">
        <v>10681</v>
      </c>
      <c r="O11359" s="149" t="s">
        <v>1506</v>
      </c>
      <c r="P11359" s="149" t="s">
        <v>9427</v>
      </c>
      <c r="Q11359" s="150" t="s">
        <v>10519</v>
      </c>
      <c r="R11359" s="189">
        <v>3.96</v>
      </c>
    </row>
    <row r="11360" spans="1:18" x14ac:dyDescent="0.25">
      <c r="A11360" s="132">
        <v>1098058</v>
      </c>
      <c r="B11360" s="145" t="s">
        <v>3578</v>
      </c>
      <c r="C11360" s="132">
        <v>6</v>
      </c>
      <c r="D11360" s="132">
        <v>378</v>
      </c>
      <c r="E11360" s="186" t="s">
        <v>21</v>
      </c>
      <c r="F11360" s="132">
        <v>560</v>
      </c>
      <c r="G11360" s="132">
        <v>20</v>
      </c>
      <c r="H11360" s="132">
        <v>25</v>
      </c>
      <c r="I11360" s="132">
        <v>1</v>
      </c>
      <c r="J11360" s="133">
        <v>1.75</v>
      </c>
      <c r="K11360" s="133">
        <v>1.1599999999999999</v>
      </c>
      <c r="L11360" s="133">
        <v>1.58</v>
      </c>
      <c r="M11360" s="134" t="str">
        <f t="shared" si="177"/>
        <v>P</v>
      </c>
      <c r="N11360" s="173" t="s">
        <v>10681</v>
      </c>
      <c r="O11360" s="146" t="s">
        <v>1506</v>
      </c>
      <c r="P11360" s="146" t="s">
        <v>9427</v>
      </c>
      <c r="Q11360" s="147" t="s">
        <v>10519</v>
      </c>
      <c r="R11360" s="187">
        <v>4.68</v>
      </c>
    </row>
    <row r="11361" spans="1:18" x14ac:dyDescent="0.25">
      <c r="A11361" s="135">
        <v>1098059</v>
      </c>
      <c r="B11361" s="148" t="s">
        <v>8460</v>
      </c>
      <c r="C11361" s="135">
        <v>6</v>
      </c>
      <c r="D11361" s="135">
        <v>371</v>
      </c>
      <c r="E11361" s="188" t="s">
        <v>21</v>
      </c>
      <c r="F11361" s="135">
        <v>530</v>
      </c>
      <c r="G11361" s="135">
        <v>20</v>
      </c>
      <c r="H11361" s="135">
        <v>25</v>
      </c>
      <c r="I11361" s="135">
        <v>1</v>
      </c>
      <c r="J11361" s="136">
        <v>1.75</v>
      </c>
      <c r="K11361" s="136">
        <v>1.1599999999999999</v>
      </c>
      <c r="L11361" s="136">
        <v>1.58</v>
      </c>
      <c r="M11361" s="137" t="str">
        <f t="shared" si="177"/>
        <v>P</v>
      </c>
      <c r="N11361" s="174" t="s">
        <v>10681</v>
      </c>
      <c r="O11361" s="149" t="s">
        <v>1506</v>
      </c>
      <c r="P11361" s="149" t="s">
        <v>9423</v>
      </c>
      <c r="Q11361" s="150" t="s">
        <v>10519</v>
      </c>
      <c r="R11361" s="189">
        <v>6.18</v>
      </c>
    </row>
    <row r="11362" spans="1:18" x14ac:dyDescent="0.25">
      <c r="A11362" s="132">
        <v>1098060</v>
      </c>
      <c r="B11362" s="145" t="s">
        <v>3577</v>
      </c>
      <c r="C11362" s="132">
        <v>6</v>
      </c>
      <c r="D11362" s="132">
        <v>378</v>
      </c>
      <c r="E11362" s="186" t="s">
        <v>21</v>
      </c>
      <c r="F11362" s="132">
        <v>560</v>
      </c>
      <c r="G11362" s="132">
        <v>20</v>
      </c>
      <c r="H11362" s="132">
        <v>25</v>
      </c>
      <c r="I11362" s="132">
        <v>1</v>
      </c>
      <c r="J11362" s="133">
        <v>1.73</v>
      </c>
      <c r="K11362" s="133">
        <v>1.17</v>
      </c>
      <c r="L11362" s="133">
        <v>1.51</v>
      </c>
      <c r="M11362" s="134" t="str">
        <f t="shared" si="177"/>
        <v>P</v>
      </c>
      <c r="N11362" s="173" t="s">
        <v>10681</v>
      </c>
      <c r="O11362" s="146" t="s">
        <v>3475</v>
      </c>
      <c r="P11362" s="146" t="s">
        <v>10096</v>
      </c>
      <c r="Q11362" s="147" t="s">
        <v>10519</v>
      </c>
      <c r="R11362" s="187">
        <v>4.1399999999999997</v>
      </c>
    </row>
    <row r="11363" spans="1:18" x14ac:dyDescent="0.25">
      <c r="A11363" s="135">
        <v>1098061</v>
      </c>
      <c r="B11363" s="148" t="s">
        <v>8461</v>
      </c>
      <c r="C11363" s="135">
        <v>6</v>
      </c>
      <c r="D11363" s="135">
        <v>392</v>
      </c>
      <c r="E11363" s="188" t="s">
        <v>21</v>
      </c>
      <c r="F11363" s="135">
        <v>504</v>
      </c>
      <c r="G11363" s="135">
        <v>20</v>
      </c>
      <c r="H11363" s="135">
        <v>25</v>
      </c>
      <c r="I11363" s="135">
        <v>1</v>
      </c>
      <c r="J11363" s="136">
        <v>1.75</v>
      </c>
      <c r="K11363" s="136">
        <v>1.1599999999999999</v>
      </c>
      <c r="L11363" s="136">
        <v>1.58</v>
      </c>
      <c r="M11363" s="137" t="str">
        <f t="shared" si="177"/>
        <v>P</v>
      </c>
      <c r="N11363" s="174" t="s">
        <v>10681</v>
      </c>
      <c r="O11363" s="149" t="s">
        <v>1506</v>
      </c>
      <c r="P11363" s="149" t="s">
        <v>9398</v>
      </c>
      <c r="Q11363" s="150" t="s">
        <v>10519</v>
      </c>
      <c r="R11363" s="189">
        <v>5.16</v>
      </c>
    </row>
    <row r="11364" spans="1:18" x14ac:dyDescent="0.25">
      <c r="A11364" s="132">
        <v>1098062</v>
      </c>
      <c r="B11364" s="145" t="s">
        <v>3580</v>
      </c>
      <c r="C11364" s="132">
        <v>6</v>
      </c>
      <c r="D11364" s="132">
        <v>371</v>
      </c>
      <c r="E11364" s="186" t="s">
        <v>21</v>
      </c>
      <c r="F11364" s="132">
        <v>530</v>
      </c>
      <c r="G11364" s="132">
        <v>20</v>
      </c>
      <c r="H11364" s="132">
        <v>25</v>
      </c>
      <c r="I11364" s="132">
        <v>1</v>
      </c>
      <c r="J11364" s="133">
        <v>1.75</v>
      </c>
      <c r="K11364" s="133">
        <v>1.1599999999999999</v>
      </c>
      <c r="L11364" s="133">
        <v>1.58</v>
      </c>
      <c r="M11364" s="134" t="str">
        <f t="shared" si="177"/>
        <v>P</v>
      </c>
      <c r="N11364" s="173" t="s">
        <v>10681</v>
      </c>
      <c r="O11364" s="146" t="s">
        <v>1506</v>
      </c>
      <c r="P11364" s="146" t="s">
        <v>9423</v>
      </c>
      <c r="Q11364" s="147" t="s">
        <v>10519</v>
      </c>
      <c r="R11364" s="187">
        <v>3.96</v>
      </c>
    </row>
    <row r="11365" spans="1:18" x14ac:dyDescent="0.25">
      <c r="A11365" s="135">
        <v>1098063</v>
      </c>
      <c r="B11365" s="148" t="s">
        <v>3579</v>
      </c>
      <c r="C11365" s="135">
        <v>6</v>
      </c>
      <c r="D11365" s="135">
        <v>371</v>
      </c>
      <c r="E11365" s="188" t="s">
        <v>21</v>
      </c>
      <c r="F11365" s="135">
        <v>530</v>
      </c>
      <c r="G11365" s="135">
        <v>20</v>
      </c>
      <c r="H11365" s="135">
        <v>25</v>
      </c>
      <c r="I11365" s="135">
        <v>1</v>
      </c>
      <c r="J11365" s="136">
        <v>1.73</v>
      </c>
      <c r="K11365" s="136">
        <v>1.17</v>
      </c>
      <c r="L11365" s="136">
        <v>1.51</v>
      </c>
      <c r="M11365" s="137" t="str">
        <f t="shared" si="177"/>
        <v>P</v>
      </c>
      <c r="N11365" s="172" t="s">
        <v>10681</v>
      </c>
      <c r="O11365" s="149" t="s">
        <v>1506</v>
      </c>
      <c r="P11365" s="149" t="s">
        <v>9423</v>
      </c>
      <c r="Q11365" s="150" t="s">
        <v>10519</v>
      </c>
      <c r="R11365" s="189">
        <v>3.96</v>
      </c>
    </row>
    <row r="11366" spans="1:18" x14ac:dyDescent="0.25">
      <c r="A11366" s="132">
        <v>1098064</v>
      </c>
      <c r="B11366" s="145" t="s">
        <v>8462</v>
      </c>
      <c r="C11366" s="132">
        <v>6</v>
      </c>
      <c r="D11366" s="132">
        <v>371</v>
      </c>
      <c r="E11366" s="186" t="s">
        <v>21</v>
      </c>
      <c r="F11366" s="132">
        <v>530</v>
      </c>
      <c r="G11366" s="132">
        <v>20</v>
      </c>
      <c r="H11366" s="132">
        <v>25</v>
      </c>
      <c r="I11366" s="132">
        <v>1</v>
      </c>
      <c r="J11366" s="133">
        <v>1.75</v>
      </c>
      <c r="K11366" s="133">
        <v>1.1599999999999999</v>
      </c>
      <c r="L11366" s="133">
        <v>1.58</v>
      </c>
      <c r="M11366" s="134" t="str">
        <f t="shared" si="177"/>
        <v>P</v>
      </c>
      <c r="N11366" s="173" t="s">
        <v>10681</v>
      </c>
      <c r="O11366" s="146" t="s">
        <v>1506</v>
      </c>
      <c r="P11366" s="146" t="s">
        <v>9423</v>
      </c>
      <c r="Q11366" s="147" t="s">
        <v>10519</v>
      </c>
      <c r="R11366" s="187">
        <v>4.0200000000000005</v>
      </c>
    </row>
    <row r="11367" spans="1:18" x14ac:dyDescent="0.25">
      <c r="A11367" s="135">
        <v>1098065</v>
      </c>
      <c r="B11367" s="148" t="s">
        <v>8463</v>
      </c>
      <c r="C11367" s="135">
        <v>6</v>
      </c>
      <c r="D11367" s="135">
        <v>378</v>
      </c>
      <c r="E11367" s="188" t="s">
        <v>21</v>
      </c>
      <c r="F11367" s="135">
        <v>530</v>
      </c>
      <c r="G11367" s="135" t="s">
        <v>20</v>
      </c>
      <c r="H11367" s="135">
        <v>20</v>
      </c>
      <c r="I11367" s="135">
        <v>1</v>
      </c>
      <c r="J11367" s="136">
        <v>1.75</v>
      </c>
      <c r="K11367" s="136">
        <v>1.1599999999999999</v>
      </c>
      <c r="L11367" s="136">
        <v>1.47</v>
      </c>
      <c r="M11367" s="137" t="str">
        <f t="shared" si="177"/>
        <v>P</v>
      </c>
      <c r="N11367" s="174" t="s">
        <v>10681</v>
      </c>
      <c r="O11367" s="149" t="s">
        <v>1506</v>
      </c>
      <c r="P11367" s="149" t="s">
        <v>9427</v>
      </c>
      <c r="Q11367" s="150" t="s">
        <v>10519</v>
      </c>
      <c r="R11367" s="189">
        <v>4.1399999999999997</v>
      </c>
    </row>
    <row r="11368" spans="1:18" x14ac:dyDescent="0.25">
      <c r="A11368" s="132">
        <v>1098066</v>
      </c>
      <c r="B11368" s="145" t="s">
        <v>8464</v>
      </c>
      <c r="C11368" s="132">
        <v>250</v>
      </c>
      <c r="D11368" s="132" t="s">
        <v>20</v>
      </c>
      <c r="E11368" s="186">
        <v>50</v>
      </c>
      <c r="F11368" s="132" t="s">
        <v>20</v>
      </c>
      <c r="G11368" s="132" t="s">
        <v>21</v>
      </c>
      <c r="H11368" s="132" t="s">
        <v>21</v>
      </c>
      <c r="I11368" s="132" t="s">
        <v>21</v>
      </c>
      <c r="J11368" s="133">
        <v>0.6</v>
      </c>
      <c r="K11368" s="133">
        <v>0.09</v>
      </c>
      <c r="L11368" s="133">
        <v>0.15</v>
      </c>
      <c r="M11368" s="134" t="str">
        <f t="shared" si="177"/>
        <v>P</v>
      </c>
      <c r="N11368" s="173" t="s">
        <v>10682</v>
      </c>
      <c r="O11368" s="146" t="s">
        <v>1506</v>
      </c>
      <c r="P11368" s="146" t="s">
        <v>9466</v>
      </c>
      <c r="Q11368" s="147" t="s">
        <v>10519</v>
      </c>
      <c r="R11368" s="187">
        <v>7.5</v>
      </c>
    </row>
    <row r="11369" spans="1:18" x14ac:dyDescent="0.25">
      <c r="A11369" s="135">
        <v>1098076</v>
      </c>
      <c r="B11369" s="148" t="s">
        <v>8465</v>
      </c>
      <c r="C11369" s="135">
        <v>24</v>
      </c>
      <c r="D11369" s="135">
        <v>330</v>
      </c>
      <c r="E11369" s="188" t="s">
        <v>21</v>
      </c>
      <c r="F11369" s="135">
        <v>420</v>
      </c>
      <c r="G11369" s="135" t="s">
        <v>20</v>
      </c>
      <c r="H11369" s="135">
        <v>13</v>
      </c>
      <c r="I11369" s="135">
        <v>2</v>
      </c>
      <c r="J11369" s="136">
        <v>2.34</v>
      </c>
      <c r="K11369" s="136">
        <v>1.55</v>
      </c>
      <c r="L11369" s="136">
        <v>1.02</v>
      </c>
      <c r="M11369" s="137" t="str">
        <f t="shared" si="177"/>
        <v>P</v>
      </c>
      <c r="N11369" s="174" t="s">
        <v>10681</v>
      </c>
      <c r="O11369" s="149" t="s">
        <v>1506</v>
      </c>
      <c r="P11369" s="149" t="s">
        <v>10024</v>
      </c>
      <c r="Q11369" s="150" t="s">
        <v>10519</v>
      </c>
      <c r="R11369" s="189">
        <v>6.24</v>
      </c>
    </row>
    <row r="11370" spans="1:18" x14ac:dyDescent="0.25">
      <c r="A11370" s="132">
        <v>1098083</v>
      </c>
      <c r="B11370" s="145" t="s">
        <v>1823</v>
      </c>
      <c r="C11370" s="132">
        <v>6</v>
      </c>
      <c r="D11370" s="132">
        <v>448</v>
      </c>
      <c r="E11370" s="186" t="s">
        <v>21</v>
      </c>
      <c r="F11370" s="132">
        <v>616</v>
      </c>
      <c r="G11370" s="132">
        <v>20</v>
      </c>
      <c r="H11370" s="132">
        <v>25</v>
      </c>
      <c r="I11370" s="132">
        <v>2</v>
      </c>
      <c r="J11370" s="133">
        <v>1.8</v>
      </c>
      <c r="K11370" s="133">
        <v>1.1200000000000001</v>
      </c>
      <c r="L11370" s="133">
        <v>1.36</v>
      </c>
      <c r="M11370" s="134" t="str">
        <f t="shared" si="177"/>
        <v>P</v>
      </c>
      <c r="N11370" s="173" t="s">
        <v>10681</v>
      </c>
      <c r="O11370" s="146" t="s">
        <v>1506</v>
      </c>
      <c r="P11370" s="146" t="s">
        <v>10024</v>
      </c>
      <c r="Q11370" s="147" t="s">
        <v>10519</v>
      </c>
      <c r="R11370" s="187">
        <v>3.06</v>
      </c>
    </row>
    <row r="11371" spans="1:18" x14ac:dyDescent="0.25">
      <c r="A11371" s="135">
        <v>1098084</v>
      </c>
      <c r="B11371" s="148" t="s">
        <v>8466</v>
      </c>
      <c r="C11371" s="135">
        <v>6</v>
      </c>
      <c r="D11371" s="135">
        <v>448</v>
      </c>
      <c r="E11371" s="188" t="s">
        <v>21</v>
      </c>
      <c r="F11371" s="135">
        <v>616</v>
      </c>
      <c r="G11371" s="135">
        <v>20</v>
      </c>
      <c r="H11371" s="135">
        <v>25</v>
      </c>
      <c r="I11371" s="135">
        <v>2</v>
      </c>
      <c r="J11371" s="136">
        <v>1.75</v>
      </c>
      <c r="K11371" s="136">
        <v>1.1599999999999999</v>
      </c>
      <c r="L11371" s="136">
        <v>1.34</v>
      </c>
      <c r="M11371" s="137" t="str">
        <f t="shared" si="177"/>
        <v>P</v>
      </c>
      <c r="N11371" s="174" t="s">
        <v>10681</v>
      </c>
      <c r="O11371" s="149" t="s">
        <v>1506</v>
      </c>
      <c r="P11371" s="149" t="s">
        <v>9398</v>
      </c>
      <c r="Q11371" s="150" t="s">
        <v>10519</v>
      </c>
      <c r="R11371" s="189">
        <v>5.16</v>
      </c>
    </row>
    <row r="11372" spans="1:18" x14ac:dyDescent="0.25">
      <c r="A11372" s="132">
        <v>1098085</v>
      </c>
      <c r="B11372" s="145" t="s">
        <v>1845</v>
      </c>
      <c r="C11372" s="132">
        <v>6</v>
      </c>
      <c r="D11372" s="132">
        <v>432</v>
      </c>
      <c r="E11372" s="186" t="s">
        <v>21</v>
      </c>
      <c r="F11372" s="132">
        <v>594</v>
      </c>
      <c r="G11372" s="132" t="s">
        <v>20</v>
      </c>
      <c r="H11372" s="132">
        <v>25</v>
      </c>
      <c r="I11372" s="132">
        <v>2</v>
      </c>
      <c r="J11372" s="133">
        <v>1.75</v>
      </c>
      <c r="K11372" s="133">
        <v>1.1599999999999999</v>
      </c>
      <c r="L11372" s="133">
        <v>1.35</v>
      </c>
      <c r="M11372" s="134" t="str">
        <f t="shared" si="177"/>
        <v>P</v>
      </c>
      <c r="N11372" s="173" t="s">
        <v>10681</v>
      </c>
      <c r="O11372" s="146" t="s">
        <v>1506</v>
      </c>
      <c r="P11372" s="146" t="s">
        <v>9427</v>
      </c>
      <c r="Q11372" s="147" t="s">
        <v>10519</v>
      </c>
      <c r="R11372" s="187">
        <v>4.38</v>
      </c>
    </row>
    <row r="11373" spans="1:18" x14ac:dyDescent="0.25">
      <c r="A11373" s="135">
        <v>1098087</v>
      </c>
      <c r="B11373" s="148" t="s">
        <v>1188</v>
      </c>
      <c r="C11373" s="135">
        <v>6</v>
      </c>
      <c r="D11373" s="135">
        <v>432</v>
      </c>
      <c r="E11373" s="188" t="s">
        <v>21</v>
      </c>
      <c r="F11373" s="135">
        <v>594</v>
      </c>
      <c r="G11373" s="135">
        <v>20</v>
      </c>
      <c r="H11373" s="135">
        <v>25</v>
      </c>
      <c r="I11373" s="135">
        <v>1</v>
      </c>
      <c r="J11373" s="136">
        <v>1.9</v>
      </c>
      <c r="K11373" s="136">
        <v>1.2</v>
      </c>
      <c r="L11373" s="136">
        <v>1.36</v>
      </c>
      <c r="M11373" s="137" t="str">
        <f t="shared" si="177"/>
        <v>P</v>
      </c>
      <c r="N11373" s="174" t="s">
        <v>10681</v>
      </c>
      <c r="O11373" s="149" t="s">
        <v>1506</v>
      </c>
      <c r="P11373" s="149" t="s">
        <v>9427</v>
      </c>
      <c r="Q11373" s="150" t="s">
        <v>10519</v>
      </c>
      <c r="R11373" s="189">
        <v>4.0200000000000005</v>
      </c>
    </row>
    <row r="11374" spans="1:18" x14ac:dyDescent="0.25">
      <c r="A11374" s="132">
        <v>1098094</v>
      </c>
      <c r="B11374" s="145" t="s">
        <v>1847</v>
      </c>
      <c r="C11374" s="132">
        <v>6</v>
      </c>
      <c r="D11374" s="132">
        <v>448</v>
      </c>
      <c r="E11374" s="186" t="s">
        <v>21</v>
      </c>
      <c r="F11374" s="132">
        <v>616</v>
      </c>
      <c r="G11374" s="132">
        <v>20</v>
      </c>
      <c r="H11374" s="132">
        <v>25</v>
      </c>
      <c r="I11374" s="132">
        <v>1</v>
      </c>
      <c r="J11374" s="133">
        <v>1.78</v>
      </c>
      <c r="K11374" s="133">
        <v>1.1599999999999999</v>
      </c>
      <c r="L11374" s="133">
        <v>1.35</v>
      </c>
      <c r="M11374" s="134" t="str">
        <f t="shared" si="177"/>
        <v>P</v>
      </c>
      <c r="N11374" s="173" t="s">
        <v>10681</v>
      </c>
      <c r="O11374" s="146" t="s">
        <v>1506</v>
      </c>
      <c r="P11374" s="146" t="s">
        <v>9430</v>
      </c>
      <c r="Q11374" s="147" t="s">
        <v>10519</v>
      </c>
      <c r="R11374" s="187">
        <v>3.7199999999999998</v>
      </c>
    </row>
    <row r="11375" spans="1:18" x14ac:dyDescent="0.25">
      <c r="A11375" s="135">
        <v>1098099</v>
      </c>
      <c r="B11375" s="148" t="s">
        <v>1850</v>
      </c>
      <c r="C11375" s="135">
        <v>6</v>
      </c>
      <c r="D11375" s="135">
        <v>448</v>
      </c>
      <c r="E11375" s="188" t="s">
        <v>21</v>
      </c>
      <c r="F11375" s="135">
        <v>616</v>
      </c>
      <c r="G11375" s="135">
        <v>20</v>
      </c>
      <c r="H11375" s="135">
        <v>25</v>
      </c>
      <c r="I11375" s="135">
        <v>1</v>
      </c>
      <c r="J11375" s="136">
        <v>1.78</v>
      </c>
      <c r="K11375" s="136">
        <v>1.1599999999999999</v>
      </c>
      <c r="L11375" s="136">
        <v>1.35</v>
      </c>
      <c r="M11375" s="137" t="str">
        <f t="shared" si="177"/>
        <v>P</v>
      </c>
      <c r="N11375" s="174" t="s">
        <v>10681</v>
      </c>
      <c r="O11375" s="149" t="s">
        <v>1506</v>
      </c>
      <c r="P11375" s="149" t="s">
        <v>9430</v>
      </c>
      <c r="Q11375" s="150" t="s">
        <v>10519</v>
      </c>
      <c r="R11375" s="189">
        <v>3.12</v>
      </c>
    </row>
    <row r="11376" spans="1:18" x14ac:dyDescent="0.25">
      <c r="A11376" s="132">
        <v>1098101</v>
      </c>
      <c r="B11376" s="145" t="s">
        <v>1851</v>
      </c>
      <c r="C11376" s="132">
        <v>6</v>
      </c>
      <c r="D11376" s="132">
        <v>448</v>
      </c>
      <c r="E11376" s="186" t="s">
        <v>21</v>
      </c>
      <c r="F11376" s="132">
        <v>616</v>
      </c>
      <c r="G11376" s="132">
        <v>20</v>
      </c>
      <c r="H11376" s="132">
        <v>25</v>
      </c>
      <c r="I11376" s="132">
        <v>1</v>
      </c>
      <c r="J11376" s="133">
        <v>1.78</v>
      </c>
      <c r="K11376" s="133">
        <v>1.1599999999999999</v>
      </c>
      <c r="L11376" s="133">
        <v>1.35</v>
      </c>
      <c r="M11376" s="134" t="str">
        <f t="shared" si="177"/>
        <v>P</v>
      </c>
      <c r="N11376" s="173" t="s">
        <v>10681</v>
      </c>
      <c r="O11376" s="146" t="s">
        <v>1506</v>
      </c>
      <c r="P11376" s="146" t="s">
        <v>9430</v>
      </c>
      <c r="Q11376" s="147" t="s">
        <v>10519</v>
      </c>
      <c r="R11376" s="187">
        <v>3.42</v>
      </c>
    </row>
    <row r="11377" spans="1:18" x14ac:dyDescent="0.25">
      <c r="A11377" s="135">
        <v>1098109</v>
      </c>
      <c r="B11377" s="148" t="s">
        <v>6942</v>
      </c>
      <c r="C11377" s="135">
        <v>12</v>
      </c>
      <c r="D11377" s="135">
        <v>360</v>
      </c>
      <c r="E11377" s="188" t="s">
        <v>21</v>
      </c>
      <c r="F11377" s="135">
        <v>468</v>
      </c>
      <c r="G11377" s="135">
        <v>28</v>
      </c>
      <c r="H11377" s="135">
        <v>32</v>
      </c>
      <c r="I11377" s="135">
        <v>2</v>
      </c>
      <c r="J11377" s="136">
        <v>2.39</v>
      </c>
      <c r="K11377" s="136">
        <v>1.24</v>
      </c>
      <c r="L11377" s="136">
        <v>1.1399999999999999</v>
      </c>
      <c r="M11377" s="137" t="str">
        <f t="shared" si="177"/>
        <v>P</v>
      </c>
      <c r="N11377" s="174" t="s">
        <v>10681</v>
      </c>
      <c r="O11377" s="149" t="s">
        <v>1506</v>
      </c>
      <c r="P11377" s="149" t="s">
        <v>9409</v>
      </c>
      <c r="Q11377" s="150" t="s">
        <v>10519</v>
      </c>
      <c r="R11377" s="189">
        <v>3.3600000000000003</v>
      </c>
    </row>
    <row r="11378" spans="1:18" x14ac:dyDescent="0.25">
      <c r="A11378" s="132">
        <v>1098111</v>
      </c>
      <c r="B11378" s="145" t="s">
        <v>8467</v>
      </c>
      <c r="C11378" s="132">
        <v>48</v>
      </c>
      <c r="D11378" s="132">
        <v>399</v>
      </c>
      <c r="E11378" s="186" t="s">
        <v>21</v>
      </c>
      <c r="F11378" s="132">
        <v>528</v>
      </c>
      <c r="G11378" s="132" t="s">
        <v>20</v>
      </c>
      <c r="H11378" s="132">
        <v>10</v>
      </c>
      <c r="I11378" s="132">
        <v>4</v>
      </c>
      <c r="J11378" s="133">
        <v>2.7</v>
      </c>
      <c r="K11378" s="133">
        <v>1.94</v>
      </c>
      <c r="L11378" s="133">
        <v>0.63</v>
      </c>
      <c r="M11378" s="134" t="str">
        <f t="shared" si="177"/>
        <v>P</v>
      </c>
      <c r="N11378" s="171" t="s">
        <v>10681</v>
      </c>
      <c r="O11378" s="146" t="s">
        <v>1506</v>
      </c>
      <c r="P11378" s="146" t="s">
        <v>9409</v>
      </c>
      <c r="Q11378" s="147" t="s">
        <v>10519</v>
      </c>
      <c r="R11378" s="187">
        <v>5.76</v>
      </c>
    </row>
    <row r="11379" spans="1:18" x14ac:dyDescent="0.25">
      <c r="A11379" s="135">
        <v>1098112</v>
      </c>
      <c r="B11379" s="148" t="s">
        <v>8468</v>
      </c>
      <c r="C11379" s="135">
        <v>12</v>
      </c>
      <c r="D11379" s="135">
        <v>208</v>
      </c>
      <c r="E11379" s="188" t="s">
        <v>21</v>
      </c>
      <c r="F11379" s="135">
        <v>260</v>
      </c>
      <c r="G11379" s="135" t="s">
        <v>20</v>
      </c>
      <c r="H11379" s="135">
        <v>11</v>
      </c>
      <c r="I11379" s="135">
        <v>2</v>
      </c>
      <c r="J11379" s="136">
        <v>2.4</v>
      </c>
      <c r="K11379" s="136">
        <v>1.8</v>
      </c>
      <c r="L11379" s="136">
        <v>1.35</v>
      </c>
      <c r="M11379" s="137" t="str">
        <f t="shared" si="177"/>
        <v>P</v>
      </c>
      <c r="N11379" s="172" t="s">
        <v>10681</v>
      </c>
      <c r="O11379" s="149" t="s">
        <v>1506</v>
      </c>
      <c r="P11379" s="149" t="s">
        <v>9398</v>
      </c>
      <c r="Q11379" s="150" t="s">
        <v>10519</v>
      </c>
      <c r="R11379" s="189">
        <v>17.52</v>
      </c>
    </row>
    <row r="11380" spans="1:18" x14ac:dyDescent="0.25">
      <c r="A11380" s="132">
        <v>1098131</v>
      </c>
      <c r="B11380" s="145" t="s">
        <v>8469</v>
      </c>
      <c r="C11380" s="132">
        <v>3</v>
      </c>
      <c r="D11380" s="132">
        <v>1442</v>
      </c>
      <c r="E11380" s="186">
        <v>16</v>
      </c>
      <c r="F11380" s="132" t="s">
        <v>20</v>
      </c>
      <c r="G11380" s="132">
        <v>160</v>
      </c>
      <c r="H11380" s="132">
        <v>128</v>
      </c>
      <c r="I11380" s="132">
        <v>2</v>
      </c>
      <c r="J11380" s="133">
        <v>1.1100000000000001</v>
      </c>
      <c r="K11380" s="133">
        <v>0.38</v>
      </c>
      <c r="L11380" s="133">
        <v>0.94</v>
      </c>
      <c r="M11380" s="134" t="str">
        <f t="shared" si="177"/>
        <v>P</v>
      </c>
      <c r="N11380" s="173" t="s">
        <v>10681</v>
      </c>
      <c r="O11380" s="146" t="s">
        <v>1555</v>
      </c>
      <c r="P11380" s="146" t="s">
        <v>9400</v>
      </c>
      <c r="Q11380" s="147" t="s">
        <v>10519</v>
      </c>
      <c r="R11380" s="187">
        <v>7.02</v>
      </c>
    </row>
    <row r="11381" spans="1:18" x14ac:dyDescent="0.25">
      <c r="A11381" s="135">
        <v>1098133</v>
      </c>
      <c r="B11381" s="148" t="s">
        <v>107</v>
      </c>
      <c r="C11381" s="135">
        <v>3</v>
      </c>
      <c r="D11381" s="135">
        <v>6400</v>
      </c>
      <c r="E11381" s="188">
        <v>200</v>
      </c>
      <c r="F11381" s="135">
        <v>9600</v>
      </c>
      <c r="G11381" s="135">
        <v>600</v>
      </c>
      <c r="H11381" s="135" t="s">
        <v>21</v>
      </c>
      <c r="I11381" s="135">
        <v>1</v>
      </c>
      <c r="J11381" s="136">
        <v>1.84</v>
      </c>
      <c r="K11381" s="136">
        <v>0.67</v>
      </c>
      <c r="L11381" s="136">
        <v>0.15</v>
      </c>
      <c r="M11381" s="137" t="str">
        <f t="shared" si="177"/>
        <v>P</v>
      </c>
      <c r="N11381" s="172" t="s">
        <v>10682</v>
      </c>
      <c r="O11381" s="149" t="s">
        <v>1500</v>
      </c>
      <c r="P11381" s="149" t="s">
        <v>9418</v>
      </c>
      <c r="Q11381" s="150" t="s">
        <v>10519</v>
      </c>
      <c r="R11381" s="189">
        <v>1.6500000000000001</v>
      </c>
    </row>
    <row r="11382" spans="1:18" x14ac:dyDescent="0.25">
      <c r="A11382" s="132">
        <v>1098134</v>
      </c>
      <c r="B11382" s="145" t="s">
        <v>1133</v>
      </c>
      <c r="C11382" s="132">
        <v>3</v>
      </c>
      <c r="D11382" s="132" t="s">
        <v>20</v>
      </c>
      <c r="E11382" s="186">
        <v>120</v>
      </c>
      <c r="F11382" s="132" t="s">
        <v>20</v>
      </c>
      <c r="G11382" s="132">
        <v>480</v>
      </c>
      <c r="H11382" s="132">
        <v>600</v>
      </c>
      <c r="I11382" s="132">
        <v>1</v>
      </c>
      <c r="J11382" s="133">
        <v>1.45</v>
      </c>
      <c r="K11382" s="133">
        <v>0.7</v>
      </c>
      <c r="L11382" s="133">
        <v>0.2</v>
      </c>
      <c r="M11382" s="134" t="str">
        <f t="shared" si="177"/>
        <v>P</v>
      </c>
      <c r="N11382" s="171" t="s">
        <v>10682</v>
      </c>
      <c r="O11382" s="146" t="s">
        <v>1500</v>
      </c>
      <c r="P11382" s="146" t="s">
        <v>9418</v>
      </c>
      <c r="Q11382" s="147" t="s">
        <v>10519</v>
      </c>
      <c r="R11382" s="187">
        <v>2.58</v>
      </c>
    </row>
    <row r="11383" spans="1:18" x14ac:dyDescent="0.25">
      <c r="A11383" s="135">
        <v>1098136</v>
      </c>
      <c r="B11383" s="148" t="s">
        <v>8470</v>
      </c>
      <c r="C11383" s="135">
        <v>24</v>
      </c>
      <c r="D11383" s="135">
        <v>1800</v>
      </c>
      <c r="E11383" s="188">
        <v>20</v>
      </c>
      <c r="F11383" s="135" t="s">
        <v>20</v>
      </c>
      <c r="G11383" s="135" t="s">
        <v>20</v>
      </c>
      <c r="H11383" s="135" t="s">
        <v>20</v>
      </c>
      <c r="I11383" s="135" t="s">
        <v>20</v>
      </c>
      <c r="J11383" s="136">
        <v>1.53</v>
      </c>
      <c r="K11383" s="136">
        <v>0.47</v>
      </c>
      <c r="L11383" s="136">
        <v>0.82</v>
      </c>
      <c r="M11383" s="137" t="str">
        <f t="shared" si="177"/>
        <v>P</v>
      </c>
      <c r="N11383" s="172" t="s">
        <v>10681</v>
      </c>
      <c r="O11383" s="149" t="s">
        <v>1500</v>
      </c>
      <c r="P11383" s="149" t="s">
        <v>9418</v>
      </c>
      <c r="Q11383" s="150" t="s">
        <v>10519</v>
      </c>
      <c r="R11383" s="189">
        <v>4.8000000000000007</v>
      </c>
    </row>
    <row r="11384" spans="1:18" x14ac:dyDescent="0.25">
      <c r="A11384" s="132">
        <v>1098138</v>
      </c>
      <c r="B11384" s="145" t="s">
        <v>8471</v>
      </c>
      <c r="C11384" s="132">
        <v>5</v>
      </c>
      <c r="D11384" s="132">
        <v>168</v>
      </c>
      <c r="E11384" s="186" t="s">
        <v>21</v>
      </c>
      <c r="F11384" s="132">
        <v>210</v>
      </c>
      <c r="G11384" s="132" t="s">
        <v>21</v>
      </c>
      <c r="H11384" s="132" t="s">
        <v>21</v>
      </c>
      <c r="I11384" s="132">
        <v>2</v>
      </c>
      <c r="J11384" s="133">
        <v>3.86</v>
      </c>
      <c r="K11384" s="133">
        <v>1.38</v>
      </c>
      <c r="L11384" s="133">
        <v>1.38</v>
      </c>
      <c r="M11384" s="134" t="str">
        <f t="shared" si="177"/>
        <v>P</v>
      </c>
      <c r="N11384" s="171" t="s">
        <v>10682</v>
      </c>
      <c r="O11384" s="146" t="s">
        <v>1506</v>
      </c>
      <c r="P11384" s="146" t="s">
        <v>9426</v>
      </c>
      <c r="Q11384" s="147" t="s">
        <v>10519</v>
      </c>
      <c r="R11384" s="187">
        <v>7.55</v>
      </c>
    </row>
    <row r="11385" spans="1:18" x14ac:dyDescent="0.25">
      <c r="A11385" s="135">
        <v>1098166</v>
      </c>
      <c r="B11385" s="148" t="s">
        <v>8472</v>
      </c>
      <c r="C11385" s="135">
        <v>6</v>
      </c>
      <c r="D11385" s="135" t="s">
        <v>20</v>
      </c>
      <c r="E11385" s="188">
        <v>6</v>
      </c>
      <c r="F11385" s="135">
        <v>1914</v>
      </c>
      <c r="G11385" s="135" t="s">
        <v>20</v>
      </c>
      <c r="H11385" s="135">
        <v>60</v>
      </c>
      <c r="I11385" s="135">
        <v>2</v>
      </c>
      <c r="J11385" s="136">
        <v>1.05</v>
      </c>
      <c r="K11385" s="136">
        <v>1.95</v>
      </c>
      <c r="L11385" s="136">
        <v>0.25</v>
      </c>
      <c r="M11385" s="137" t="str">
        <f t="shared" si="177"/>
        <v>P</v>
      </c>
      <c r="N11385" s="174" t="s">
        <v>10682</v>
      </c>
      <c r="O11385" s="149" t="s">
        <v>1500</v>
      </c>
      <c r="P11385" s="149" t="s">
        <v>9428</v>
      </c>
      <c r="Q11385" s="150" t="s">
        <v>10519</v>
      </c>
      <c r="R11385" s="189">
        <v>1.56</v>
      </c>
    </row>
    <row r="11386" spans="1:18" x14ac:dyDescent="0.25">
      <c r="A11386" s="132">
        <v>1098174</v>
      </c>
      <c r="B11386" s="145" t="s">
        <v>902</v>
      </c>
      <c r="C11386" s="132">
        <v>3</v>
      </c>
      <c r="D11386" s="132">
        <v>1000</v>
      </c>
      <c r="E11386" s="186">
        <v>25</v>
      </c>
      <c r="F11386" s="132">
        <v>1600</v>
      </c>
      <c r="G11386" s="132">
        <v>100</v>
      </c>
      <c r="H11386" s="132">
        <v>100</v>
      </c>
      <c r="I11386" s="132">
        <v>1</v>
      </c>
      <c r="J11386" s="133">
        <v>1.17</v>
      </c>
      <c r="K11386" s="133">
        <v>1.05</v>
      </c>
      <c r="L11386" s="133">
        <v>0.6</v>
      </c>
      <c r="M11386" s="134" t="str">
        <f t="shared" si="177"/>
        <v>P</v>
      </c>
      <c r="N11386" s="173" t="s">
        <v>10682</v>
      </c>
      <c r="O11386" s="146" t="s">
        <v>1500</v>
      </c>
      <c r="P11386" s="146" t="s">
        <v>9418</v>
      </c>
      <c r="Q11386" s="147" t="s">
        <v>10519</v>
      </c>
      <c r="R11386" s="187">
        <v>7.68</v>
      </c>
    </row>
    <row r="11387" spans="1:18" x14ac:dyDescent="0.25">
      <c r="A11387" s="135">
        <v>1098179</v>
      </c>
      <c r="B11387" s="148" t="s">
        <v>310</v>
      </c>
      <c r="C11387" s="135">
        <v>3</v>
      </c>
      <c r="D11387" s="135">
        <v>3375</v>
      </c>
      <c r="E11387" s="188">
        <v>260</v>
      </c>
      <c r="F11387" s="135" t="s">
        <v>20</v>
      </c>
      <c r="G11387" s="135" t="s">
        <v>20</v>
      </c>
      <c r="H11387" s="135">
        <v>1040</v>
      </c>
      <c r="I11387" s="135">
        <v>1</v>
      </c>
      <c r="J11387" s="136">
        <v>1.85</v>
      </c>
      <c r="K11387" s="136">
        <v>1.1000000000000001</v>
      </c>
      <c r="L11387" s="136">
        <v>0.2</v>
      </c>
      <c r="M11387" s="137" t="str">
        <f t="shared" si="177"/>
        <v>P</v>
      </c>
      <c r="N11387" s="174" t="s">
        <v>10682</v>
      </c>
      <c r="O11387" s="149" t="s">
        <v>1567</v>
      </c>
      <c r="P11387" s="149" t="s">
        <v>9405</v>
      </c>
      <c r="Q11387" s="150" t="s">
        <v>10519</v>
      </c>
      <c r="R11387" s="189">
        <v>0.57000000000000006</v>
      </c>
    </row>
    <row r="11388" spans="1:18" x14ac:dyDescent="0.25">
      <c r="A11388" s="132">
        <v>1098188</v>
      </c>
      <c r="B11388" s="145" t="s">
        <v>6839</v>
      </c>
      <c r="C11388" s="132">
        <v>6</v>
      </c>
      <c r="D11388" s="132">
        <v>876</v>
      </c>
      <c r="E11388" s="186" t="s">
        <v>21</v>
      </c>
      <c r="F11388" s="132">
        <v>1035</v>
      </c>
      <c r="G11388" s="132" t="s">
        <v>20</v>
      </c>
      <c r="H11388" s="132">
        <v>55</v>
      </c>
      <c r="I11388" s="132">
        <v>2</v>
      </c>
      <c r="J11388" s="133">
        <v>1.1000000000000001</v>
      </c>
      <c r="K11388" s="133">
        <v>0.75</v>
      </c>
      <c r="L11388" s="133">
        <v>1.52</v>
      </c>
      <c r="M11388" s="134" t="str">
        <f t="shared" si="177"/>
        <v>P</v>
      </c>
      <c r="N11388" s="173" t="s">
        <v>10681</v>
      </c>
      <c r="O11388" s="146" t="s">
        <v>1506</v>
      </c>
      <c r="P11388" s="146" t="s">
        <v>10455</v>
      </c>
      <c r="Q11388" s="147" t="s">
        <v>10519</v>
      </c>
      <c r="R11388" s="187">
        <v>3</v>
      </c>
    </row>
    <row r="11389" spans="1:18" x14ac:dyDescent="0.25">
      <c r="A11389" s="135">
        <v>1098189</v>
      </c>
      <c r="B11389" s="148" t="s">
        <v>6840</v>
      </c>
      <c r="C11389" s="135">
        <v>6</v>
      </c>
      <c r="D11389" s="135">
        <v>882</v>
      </c>
      <c r="E11389" s="188" t="s">
        <v>21</v>
      </c>
      <c r="F11389" s="135">
        <v>1125</v>
      </c>
      <c r="G11389" s="135" t="s">
        <v>20</v>
      </c>
      <c r="H11389" s="135">
        <v>50</v>
      </c>
      <c r="I11389" s="135">
        <v>1</v>
      </c>
      <c r="J11389" s="136">
        <v>1.1000000000000001</v>
      </c>
      <c r="K11389" s="136">
        <v>0.75</v>
      </c>
      <c r="L11389" s="136">
        <v>1.52</v>
      </c>
      <c r="M11389" s="137" t="str">
        <f t="shared" si="177"/>
        <v>P</v>
      </c>
      <c r="N11389" s="174" t="s">
        <v>10681</v>
      </c>
      <c r="O11389" s="149" t="s">
        <v>1506</v>
      </c>
      <c r="P11389" s="149" t="s">
        <v>10455</v>
      </c>
      <c r="Q11389" s="150" t="s">
        <v>10519</v>
      </c>
      <c r="R11389" s="189">
        <v>3</v>
      </c>
    </row>
    <row r="11390" spans="1:18" x14ac:dyDescent="0.25">
      <c r="A11390" s="132">
        <v>1098190</v>
      </c>
      <c r="B11390" s="145" t="s">
        <v>6841</v>
      </c>
      <c r="C11390" s="132">
        <v>6</v>
      </c>
      <c r="D11390" s="132">
        <v>875</v>
      </c>
      <c r="E11390" s="186" t="s">
        <v>21</v>
      </c>
      <c r="F11390" s="132">
        <v>1035</v>
      </c>
      <c r="G11390" s="132" t="s">
        <v>20</v>
      </c>
      <c r="H11390" s="132">
        <v>55</v>
      </c>
      <c r="I11390" s="132">
        <v>2</v>
      </c>
      <c r="J11390" s="133">
        <v>1.1000000000000001</v>
      </c>
      <c r="K11390" s="133">
        <v>0.75</v>
      </c>
      <c r="L11390" s="133">
        <v>1.52</v>
      </c>
      <c r="M11390" s="134" t="str">
        <f t="shared" si="177"/>
        <v>P</v>
      </c>
      <c r="N11390" s="173" t="s">
        <v>10681</v>
      </c>
      <c r="O11390" s="146" t="s">
        <v>1506</v>
      </c>
      <c r="P11390" s="146" t="s">
        <v>10455</v>
      </c>
      <c r="Q11390" s="147" t="s">
        <v>10519</v>
      </c>
      <c r="R11390" s="187">
        <v>3</v>
      </c>
    </row>
    <row r="11391" spans="1:18" x14ac:dyDescent="0.25">
      <c r="A11391" s="135">
        <v>1098191</v>
      </c>
      <c r="B11391" s="148" t="s">
        <v>1851</v>
      </c>
      <c r="C11391" s="135">
        <v>6</v>
      </c>
      <c r="D11391" s="135" t="s">
        <v>20</v>
      </c>
      <c r="E11391" s="188" t="s">
        <v>21</v>
      </c>
      <c r="F11391" s="135" t="s">
        <v>20</v>
      </c>
      <c r="G11391" s="135">
        <v>20</v>
      </c>
      <c r="H11391" s="135">
        <v>25</v>
      </c>
      <c r="I11391" s="135">
        <v>1</v>
      </c>
      <c r="J11391" s="136">
        <v>1.76</v>
      </c>
      <c r="K11391" s="136">
        <v>1.18</v>
      </c>
      <c r="L11391" s="136">
        <v>1.4</v>
      </c>
      <c r="M11391" s="137" t="str">
        <f t="shared" si="177"/>
        <v>P</v>
      </c>
      <c r="N11391" s="174" t="s">
        <v>10681</v>
      </c>
      <c r="O11391" s="149" t="s">
        <v>1555</v>
      </c>
      <c r="P11391" s="149" t="s">
        <v>9429</v>
      </c>
      <c r="Q11391" s="150" t="s">
        <v>10519</v>
      </c>
      <c r="R11391" s="189">
        <v>5.04</v>
      </c>
    </row>
    <row r="11392" spans="1:18" x14ac:dyDescent="0.25">
      <c r="A11392" s="132">
        <v>1098194</v>
      </c>
      <c r="B11392" s="145" t="s">
        <v>1579</v>
      </c>
      <c r="C11392" s="132">
        <v>6</v>
      </c>
      <c r="D11392" s="132">
        <v>528</v>
      </c>
      <c r="E11392" s="186" t="s">
        <v>21</v>
      </c>
      <c r="F11392" s="132">
        <v>682</v>
      </c>
      <c r="G11392" s="132">
        <v>9</v>
      </c>
      <c r="H11392" s="132">
        <v>11</v>
      </c>
      <c r="I11392" s="132">
        <v>5</v>
      </c>
      <c r="J11392" s="133">
        <v>2.82</v>
      </c>
      <c r="K11392" s="133">
        <v>1.81</v>
      </c>
      <c r="L11392" s="133">
        <v>0.51</v>
      </c>
      <c r="M11392" s="134" t="str">
        <f t="shared" si="177"/>
        <v>P</v>
      </c>
      <c r="N11392" s="173" t="s">
        <v>10681</v>
      </c>
      <c r="O11392" s="146" t="s">
        <v>1506</v>
      </c>
      <c r="P11392" s="146" t="s">
        <v>9398</v>
      </c>
      <c r="Q11392" s="147" t="s">
        <v>10519</v>
      </c>
      <c r="R11392" s="187">
        <v>4.5</v>
      </c>
    </row>
    <row r="11393" spans="1:18" x14ac:dyDescent="0.25">
      <c r="A11393" s="135">
        <v>1098195</v>
      </c>
      <c r="B11393" s="148" t="s">
        <v>8473</v>
      </c>
      <c r="C11393" s="135">
        <v>3</v>
      </c>
      <c r="D11393" s="135">
        <v>3488</v>
      </c>
      <c r="E11393" s="188">
        <v>180</v>
      </c>
      <c r="F11393" s="135">
        <v>12960</v>
      </c>
      <c r="G11393" s="135">
        <v>720</v>
      </c>
      <c r="H11393" s="135">
        <v>900</v>
      </c>
      <c r="I11393" s="135">
        <v>1</v>
      </c>
      <c r="J11393" s="136">
        <v>0.65</v>
      </c>
      <c r="K11393" s="136">
        <v>0.19</v>
      </c>
      <c r="L11393" s="136">
        <v>0.66</v>
      </c>
      <c r="M11393" s="137" t="str">
        <f t="shared" si="177"/>
        <v>P</v>
      </c>
      <c r="N11393" s="174" t="s">
        <v>10681</v>
      </c>
      <c r="O11393" s="149" t="s">
        <v>1607</v>
      </c>
      <c r="P11393" s="149" t="s">
        <v>9559</v>
      </c>
      <c r="Q11393" s="150" t="s">
        <v>10519</v>
      </c>
      <c r="R11393" s="189">
        <v>3.12</v>
      </c>
    </row>
    <row r="11394" spans="1:18" x14ac:dyDescent="0.25">
      <c r="A11394" s="132">
        <v>1098196</v>
      </c>
      <c r="B11394" s="145" t="s">
        <v>8474</v>
      </c>
      <c r="C11394" s="132">
        <v>3</v>
      </c>
      <c r="D11394" s="132">
        <v>3488</v>
      </c>
      <c r="E11394" s="186">
        <v>180</v>
      </c>
      <c r="F11394" s="132">
        <v>12960</v>
      </c>
      <c r="G11394" s="132">
        <v>720</v>
      </c>
      <c r="H11394" s="132">
        <v>900</v>
      </c>
      <c r="I11394" s="132">
        <v>1</v>
      </c>
      <c r="J11394" s="133">
        <v>0.65</v>
      </c>
      <c r="K11394" s="133">
        <v>0.19</v>
      </c>
      <c r="L11394" s="133">
        <v>0.66</v>
      </c>
      <c r="M11394" s="134" t="str">
        <f t="shared" ref="M11394:M11457" si="178">HYPERLINK(CONCATENATE("T:\Distribution Centre\RDC Department Shared\Cubiscan photos","\",A11394,"-pac.jpg"),"P")</f>
        <v>P</v>
      </c>
      <c r="N11394" s="173" t="s">
        <v>10681</v>
      </c>
      <c r="O11394" s="146" t="s">
        <v>1607</v>
      </c>
      <c r="P11394" s="146" t="s">
        <v>9559</v>
      </c>
      <c r="Q11394" s="147" t="s">
        <v>10519</v>
      </c>
      <c r="R11394" s="187">
        <v>3.33</v>
      </c>
    </row>
    <row r="11395" spans="1:18" x14ac:dyDescent="0.25">
      <c r="A11395" s="135">
        <v>1098197</v>
      </c>
      <c r="B11395" s="148" t="s">
        <v>8067</v>
      </c>
      <c r="C11395" s="135">
        <v>3</v>
      </c>
      <c r="D11395" s="135">
        <v>3488</v>
      </c>
      <c r="E11395" s="188">
        <v>180</v>
      </c>
      <c r="F11395" s="135">
        <v>12960</v>
      </c>
      <c r="G11395" s="135">
        <v>720</v>
      </c>
      <c r="H11395" s="135">
        <v>900</v>
      </c>
      <c r="I11395" s="135">
        <v>1</v>
      </c>
      <c r="J11395" s="136">
        <v>0.65</v>
      </c>
      <c r="K11395" s="136">
        <v>0.19</v>
      </c>
      <c r="L11395" s="136">
        <v>0.66</v>
      </c>
      <c r="M11395" s="137" t="str">
        <f t="shared" si="178"/>
        <v>P</v>
      </c>
      <c r="N11395" s="174" t="s">
        <v>10681</v>
      </c>
      <c r="O11395" s="149" t="s">
        <v>1607</v>
      </c>
      <c r="P11395" s="149" t="s">
        <v>9559</v>
      </c>
      <c r="Q11395" s="150" t="s">
        <v>10519</v>
      </c>
      <c r="R11395" s="189">
        <v>3.06</v>
      </c>
    </row>
    <row r="11396" spans="1:18" x14ac:dyDescent="0.25">
      <c r="A11396" s="132">
        <v>1098198</v>
      </c>
      <c r="B11396" s="145" t="s">
        <v>8475</v>
      </c>
      <c r="C11396" s="132">
        <v>3</v>
      </c>
      <c r="D11396" s="132">
        <v>3488</v>
      </c>
      <c r="E11396" s="186">
        <v>180</v>
      </c>
      <c r="F11396" s="132">
        <v>12960</v>
      </c>
      <c r="G11396" s="132">
        <v>720</v>
      </c>
      <c r="H11396" s="132">
        <v>900</v>
      </c>
      <c r="I11396" s="132">
        <v>1</v>
      </c>
      <c r="J11396" s="133">
        <v>0.65</v>
      </c>
      <c r="K11396" s="133">
        <v>0.19</v>
      </c>
      <c r="L11396" s="133">
        <v>0.66</v>
      </c>
      <c r="M11396" s="134" t="str">
        <f t="shared" si="178"/>
        <v>P</v>
      </c>
      <c r="N11396" s="173" t="s">
        <v>10681</v>
      </c>
      <c r="O11396" s="146" t="s">
        <v>1607</v>
      </c>
      <c r="P11396" s="146" t="s">
        <v>9559</v>
      </c>
      <c r="Q11396" s="147" t="s">
        <v>10519</v>
      </c>
      <c r="R11396" s="187">
        <v>2.82</v>
      </c>
    </row>
    <row r="11397" spans="1:18" x14ac:dyDescent="0.25">
      <c r="A11397" s="135">
        <v>1098199</v>
      </c>
      <c r="B11397" s="148" t="s">
        <v>8476</v>
      </c>
      <c r="C11397" s="135">
        <v>3</v>
      </c>
      <c r="D11397" s="135">
        <v>3488</v>
      </c>
      <c r="E11397" s="188">
        <v>180</v>
      </c>
      <c r="F11397" s="135">
        <v>12960</v>
      </c>
      <c r="G11397" s="135">
        <v>720</v>
      </c>
      <c r="H11397" s="135">
        <v>900</v>
      </c>
      <c r="I11397" s="135">
        <v>1</v>
      </c>
      <c r="J11397" s="136">
        <v>0.65</v>
      </c>
      <c r="K11397" s="136">
        <v>0.19</v>
      </c>
      <c r="L11397" s="136">
        <v>0.66</v>
      </c>
      <c r="M11397" s="137" t="str">
        <f t="shared" si="178"/>
        <v>P</v>
      </c>
      <c r="N11397" s="174" t="s">
        <v>10681</v>
      </c>
      <c r="O11397" s="149" t="s">
        <v>1607</v>
      </c>
      <c r="P11397" s="149" t="s">
        <v>9559</v>
      </c>
      <c r="Q11397" s="150" t="s">
        <v>10519</v>
      </c>
      <c r="R11397" s="189">
        <v>3.1500000000000004</v>
      </c>
    </row>
    <row r="11398" spans="1:18" x14ac:dyDescent="0.25">
      <c r="A11398" s="132">
        <v>1098200</v>
      </c>
      <c r="B11398" s="145" t="s">
        <v>8477</v>
      </c>
      <c r="C11398" s="132">
        <v>3</v>
      </c>
      <c r="D11398" s="132">
        <v>3488</v>
      </c>
      <c r="E11398" s="186">
        <v>180</v>
      </c>
      <c r="F11398" s="132">
        <v>12960</v>
      </c>
      <c r="G11398" s="132">
        <v>720</v>
      </c>
      <c r="H11398" s="132">
        <v>900</v>
      </c>
      <c r="I11398" s="132">
        <v>1</v>
      </c>
      <c r="J11398" s="133">
        <v>0.65</v>
      </c>
      <c r="K11398" s="133">
        <v>0.19</v>
      </c>
      <c r="L11398" s="133">
        <v>0.66</v>
      </c>
      <c r="M11398" s="134" t="str">
        <f t="shared" si="178"/>
        <v>P</v>
      </c>
      <c r="N11398" s="171" t="s">
        <v>10681</v>
      </c>
      <c r="O11398" s="146" t="s">
        <v>1607</v>
      </c>
      <c r="P11398" s="146" t="s">
        <v>9559</v>
      </c>
      <c r="Q11398" s="147" t="s">
        <v>10519</v>
      </c>
      <c r="R11398" s="187">
        <v>3.18</v>
      </c>
    </row>
    <row r="11399" spans="1:18" x14ac:dyDescent="0.25">
      <c r="A11399" s="135">
        <v>1098230</v>
      </c>
      <c r="B11399" s="148" t="s">
        <v>8478</v>
      </c>
      <c r="C11399" s="135">
        <v>24</v>
      </c>
      <c r="D11399" s="135">
        <v>360</v>
      </c>
      <c r="E11399" s="188" t="s">
        <v>21</v>
      </c>
      <c r="F11399" s="135">
        <v>420</v>
      </c>
      <c r="G11399" s="135" t="s">
        <v>20</v>
      </c>
      <c r="H11399" s="135">
        <v>13</v>
      </c>
      <c r="I11399" s="135">
        <v>3</v>
      </c>
      <c r="J11399" s="136">
        <v>2.2999999999999998</v>
      </c>
      <c r="K11399" s="136">
        <v>1.57</v>
      </c>
      <c r="L11399" s="136">
        <v>0.99</v>
      </c>
      <c r="M11399" s="137" t="str">
        <f t="shared" si="178"/>
        <v>P</v>
      </c>
      <c r="N11399" s="172" t="s">
        <v>10681</v>
      </c>
      <c r="O11399" s="149" t="s">
        <v>1506</v>
      </c>
      <c r="P11399" s="149" t="s">
        <v>9398</v>
      </c>
      <c r="Q11399" s="150" t="s">
        <v>10519</v>
      </c>
      <c r="R11399" s="189">
        <v>7.92</v>
      </c>
    </row>
    <row r="11400" spans="1:18" x14ac:dyDescent="0.25">
      <c r="A11400" s="132">
        <v>1098244</v>
      </c>
      <c r="B11400" s="145" t="s">
        <v>8479</v>
      </c>
      <c r="C11400" s="132">
        <v>6</v>
      </c>
      <c r="D11400" s="132">
        <v>1125</v>
      </c>
      <c r="E11400" s="186" t="s">
        <v>21</v>
      </c>
      <c r="F11400" s="132">
        <v>1750</v>
      </c>
      <c r="G11400" s="132">
        <v>44</v>
      </c>
      <c r="H11400" s="132">
        <v>50</v>
      </c>
      <c r="I11400" s="132">
        <v>2</v>
      </c>
      <c r="J11400" s="133">
        <v>1</v>
      </c>
      <c r="K11400" s="133">
        <v>0.7</v>
      </c>
      <c r="L11400" s="133">
        <v>1.05</v>
      </c>
      <c r="M11400" s="134" t="str">
        <f t="shared" si="178"/>
        <v>P</v>
      </c>
      <c r="N11400" s="173" t="s">
        <v>10681</v>
      </c>
      <c r="O11400" s="146" t="s">
        <v>1506</v>
      </c>
      <c r="P11400" s="146" t="s">
        <v>9403</v>
      </c>
      <c r="Q11400" s="147" t="s">
        <v>10519</v>
      </c>
      <c r="R11400" s="187">
        <v>11.94</v>
      </c>
    </row>
    <row r="11401" spans="1:18" x14ac:dyDescent="0.25">
      <c r="A11401" s="135">
        <v>1098248</v>
      </c>
      <c r="B11401" s="148" t="s">
        <v>8480</v>
      </c>
      <c r="C11401" s="135">
        <v>1</v>
      </c>
      <c r="D11401" s="135">
        <v>200</v>
      </c>
      <c r="E11401" s="188" t="s">
        <v>21</v>
      </c>
      <c r="F11401" s="135" t="s">
        <v>20</v>
      </c>
      <c r="G11401" s="135" t="s">
        <v>20</v>
      </c>
      <c r="H11401" s="135">
        <v>25</v>
      </c>
      <c r="I11401" s="135">
        <v>4</v>
      </c>
      <c r="J11401" s="136">
        <v>3.01</v>
      </c>
      <c r="K11401" s="136">
        <v>1.3</v>
      </c>
      <c r="L11401" s="136">
        <v>1</v>
      </c>
      <c r="M11401" s="137" t="str">
        <f t="shared" si="178"/>
        <v>P</v>
      </c>
      <c r="N11401" s="172" t="s">
        <v>10682</v>
      </c>
      <c r="O11401" s="149" t="s">
        <v>1607</v>
      </c>
      <c r="P11401" s="149" t="s">
        <v>9479</v>
      </c>
      <c r="Q11401" s="150" t="s">
        <v>10519</v>
      </c>
      <c r="R11401" s="189">
        <v>22.93</v>
      </c>
    </row>
    <row r="11402" spans="1:18" x14ac:dyDescent="0.25">
      <c r="A11402" s="132">
        <v>1098250</v>
      </c>
      <c r="B11402" s="145" t="s">
        <v>8481</v>
      </c>
      <c r="C11402" s="132">
        <v>1</v>
      </c>
      <c r="D11402" s="132" t="s">
        <v>20</v>
      </c>
      <c r="E11402" s="186" t="s">
        <v>21</v>
      </c>
      <c r="F11402" s="132" t="s">
        <v>20</v>
      </c>
      <c r="G11402" s="132" t="s">
        <v>20</v>
      </c>
      <c r="H11402" s="132">
        <v>60</v>
      </c>
      <c r="I11402" s="132">
        <v>3</v>
      </c>
      <c r="J11402" s="133">
        <v>1.45</v>
      </c>
      <c r="K11402" s="133">
        <v>0.85</v>
      </c>
      <c r="L11402" s="133">
        <v>0.45</v>
      </c>
      <c r="M11402" s="134" t="str">
        <f t="shared" si="178"/>
        <v>P</v>
      </c>
      <c r="N11402" s="173" t="s">
        <v>10682</v>
      </c>
      <c r="O11402" s="146" t="s">
        <v>1607</v>
      </c>
      <c r="P11402" s="146" t="s">
        <v>9479</v>
      </c>
      <c r="Q11402" s="147" t="s">
        <v>10519</v>
      </c>
      <c r="R11402" s="187">
        <v>11.45</v>
      </c>
    </row>
    <row r="11403" spans="1:18" x14ac:dyDescent="0.25">
      <c r="A11403" s="135">
        <v>1098292</v>
      </c>
      <c r="B11403" s="148" t="s">
        <v>2207</v>
      </c>
      <c r="C11403" s="135">
        <v>6</v>
      </c>
      <c r="D11403" s="135">
        <v>1664</v>
      </c>
      <c r="E11403" s="188" t="s">
        <v>21</v>
      </c>
      <c r="F11403" s="135">
        <v>2067</v>
      </c>
      <c r="G11403" s="135" t="s">
        <v>20</v>
      </c>
      <c r="H11403" s="135">
        <v>40</v>
      </c>
      <c r="I11403" s="135">
        <v>3</v>
      </c>
      <c r="J11403" s="136">
        <v>1.1599999999999999</v>
      </c>
      <c r="K11403" s="136">
        <v>1.86</v>
      </c>
      <c r="L11403" s="136">
        <v>0.36</v>
      </c>
      <c r="M11403" s="137" t="str">
        <f t="shared" si="178"/>
        <v>P</v>
      </c>
      <c r="N11403" s="174" t="s">
        <v>10681</v>
      </c>
      <c r="O11403" s="149" t="s">
        <v>1562</v>
      </c>
      <c r="P11403" s="149" t="s">
        <v>9399</v>
      </c>
      <c r="Q11403" s="150" t="s">
        <v>10519</v>
      </c>
      <c r="R11403" s="189">
        <v>7.1999999999999993</v>
      </c>
    </row>
    <row r="11404" spans="1:18" x14ac:dyDescent="0.25">
      <c r="A11404" s="132">
        <v>1098294</v>
      </c>
      <c r="B11404" s="145" t="s">
        <v>8482</v>
      </c>
      <c r="C11404" s="132">
        <v>200</v>
      </c>
      <c r="D11404" s="132" t="s">
        <v>20</v>
      </c>
      <c r="E11404" s="186" t="s">
        <v>20</v>
      </c>
      <c r="F11404" s="132" t="s">
        <v>20</v>
      </c>
      <c r="G11404" s="132" t="s">
        <v>20</v>
      </c>
      <c r="H11404" s="132" t="s">
        <v>20</v>
      </c>
      <c r="I11404" s="132" t="s">
        <v>20</v>
      </c>
      <c r="J11404" s="133">
        <v>0.73</v>
      </c>
      <c r="K11404" s="133">
        <v>0.54</v>
      </c>
      <c r="L11404" s="133">
        <v>0.83</v>
      </c>
      <c r="M11404" s="134" t="str">
        <f t="shared" si="178"/>
        <v>P</v>
      </c>
      <c r="N11404" s="173" t="s">
        <v>10682</v>
      </c>
      <c r="O11404" s="146" t="s">
        <v>1500</v>
      </c>
      <c r="P11404" s="146" t="s">
        <v>9706</v>
      </c>
      <c r="Q11404" s="147" t="s">
        <v>10519</v>
      </c>
      <c r="R11404" s="187">
        <v>2.5343811394891946</v>
      </c>
    </row>
    <row r="11405" spans="1:18" x14ac:dyDescent="0.25">
      <c r="A11405" s="135">
        <v>1098300</v>
      </c>
      <c r="B11405" s="148" t="s">
        <v>2140</v>
      </c>
      <c r="C11405" s="135">
        <v>6</v>
      </c>
      <c r="D11405" s="135">
        <v>432</v>
      </c>
      <c r="E11405" s="188" t="s">
        <v>21</v>
      </c>
      <c r="F11405" s="135">
        <v>560</v>
      </c>
      <c r="G11405" s="135">
        <v>5</v>
      </c>
      <c r="H11405" s="135">
        <v>6</v>
      </c>
      <c r="I11405" s="135">
        <v>5</v>
      </c>
      <c r="J11405" s="136">
        <v>3.12</v>
      </c>
      <c r="K11405" s="136">
        <v>2.08</v>
      </c>
      <c r="L11405" s="136">
        <v>0.44</v>
      </c>
      <c r="M11405" s="137" t="str">
        <f t="shared" si="178"/>
        <v>P</v>
      </c>
      <c r="N11405" s="174" t="s">
        <v>10681</v>
      </c>
      <c r="O11405" s="149" t="s">
        <v>1506</v>
      </c>
      <c r="P11405" s="149" t="s">
        <v>9398</v>
      </c>
      <c r="Q11405" s="150" t="s">
        <v>10519</v>
      </c>
      <c r="R11405" s="189">
        <v>4.68</v>
      </c>
    </row>
    <row r="11406" spans="1:18" x14ac:dyDescent="0.25">
      <c r="A11406" s="132">
        <v>1098302</v>
      </c>
      <c r="B11406" s="145" t="s">
        <v>8483</v>
      </c>
      <c r="C11406" s="132">
        <v>6</v>
      </c>
      <c r="D11406" s="132">
        <v>528</v>
      </c>
      <c r="E11406" s="186" t="s">
        <v>21</v>
      </c>
      <c r="F11406" s="132">
        <v>682</v>
      </c>
      <c r="G11406" s="132">
        <v>9</v>
      </c>
      <c r="H11406" s="132">
        <v>11</v>
      </c>
      <c r="I11406" s="132">
        <v>5</v>
      </c>
      <c r="J11406" s="133">
        <v>2.72</v>
      </c>
      <c r="K11406" s="133">
        <v>1.81</v>
      </c>
      <c r="L11406" s="133">
        <v>0.48</v>
      </c>
      <c r="M11406" s="134" t="str">
        <f t="shared" si="178"/>
        <v>P</v>
      </c>
      <c r="N11406" s="173" t="s">
        <v>10681</v>
      </c>
      <c r="O11406" s="146" t="s">
        <v>1506</v>
      </c>
      <c r="P11406" s="146" t="s">
        <v>9398</v>
      </c>
      <c r="Q11406" s="147" t="s">
        <v>10519</v>
      </c>
      <c r="R11406" s="187">
        <v>4.32</v>
      </c>
    </row>
    <row r="11407" spans="1:18" x14ac:dyDescent="0.25">
      <c r="A11407" s="135">
        <v>1098303</v>
      </c>
      <c r="B11407" s="148" t="s">
        <v>8484</v>
      </c>
      <c r="C11407" s="135">
        <v>6</v>
      </c>
      <c r="D11407" s="135">
        <v>1125</v>
      </c>
      <c r="E11407" s="188" t="s">
        <v>21</v>
      </c>
      <c r="F11407" s="135">
        <v>1375</v>
      </c>
      <c r="G11407" s="135">
        <v>44</v>
      </c>
      <c r="H11407" s="135">
        <v>55</v>
      </c>
      <c r="I11407" s="135">
        <v>2</v>
      </c>
      <c r="J11407" s="136">
        <v>1.1499999999999999</v>
      </c>
      <c r="K11407" s="136">
        <v>0.75</v>
      </c>
      <c r="L11407" s="136">
        <v>1.25</v>
      </c>
      <c r="M11407" s="137" t="str">
        <f t="shared" si="178"/>
        <v>P</v>
      </c>
      <c r="N11407" s="174" t="s">
        <v>10681</v>
      </c>
      <c r="O11407" s="149" t="s">
        <v>1506</v>
      </c>
      <c r="P11407" s="149" t="s">
        <v>10455</v>
      </c>
      <c r="Q11407" s="150" t="s">
        <v>10519</v>
      </c>
      <c r="R11407" s="189">
        <v>5.88</v>
      </c>
    </row>
    <row r="11408" spans="1:18" x14ac:dyDescent="0.25">
      <c r="A11408" s="132">
        <v>1098305</v>
      </c>
      <c r="B11408" s="145" t="s">
        <v>8485</v>
      </c>
      <c r="C11408" s="132">
        <v>6</v>
      </c>
      <c r="D11408" s="132">
        <v>432</v>
      </c>
      <c r="E11408" s="186" t="s">
        <v>21</v>
      </c>
      <c r="F11408" s="132">
        <v>540</v>
      </c>
      <c r="G11408" s="132">
        <v>16</v>
      </c>
      <c r="H11408" s="132">
        <v>20</v>
      </c>
      <c r="I11408" s="132">
        <v>2</v>
      </c>
      <c r="J11408" s="133">
        <v>1.75</v>
      </c>
      <c r="K11408" s="133">
        <v>1.1599999999999999</v>
      </c>
      <c r="L11408" s="133">
        <v>1.34</v>
      </c>
      <c r="M11408" s="134" t="str">
        <f t="shared" si="178"/>
        <v>P</v>
      </c>
      <c r="N11408" s="173" t="s">
        <v>10681</v>
      </c>
      <c r="O11408" s="146" t="s">
        <v>1506</v>
      </c>
      <c r="P11408" s="146" t="s">
        <v>9427</v>
      </c>
      <c r="Q11408" s="147" t="s">
        <v>10519</v>
      </c>
      <c r="R11408" s="187">
        <v>3.9000000000000004</v>
      </c>
    </row>
    <row r="11409" spans="1:18" x14ac:dyDescent="0.25">
      <c r="A11409" s="135">
        <v>1098307</v>
      </c>
      <c r="B11409" s="148" t="s">
        <v>8486</v>
      </c>
      <c r="C11409" s="135">
        <v>12</v>
      </c>
      <c r="D11409" s="135">
        <v>360</v>
      </c>
      <c r="E11409" s="188" t="s">
        <v>21</v>
      </c>
      <c r="F11409" s="135">
        <v>468</v>
      </c>
      <c r="G11409" s="135">
        <v>28</v>
      </c>
      <c r="H11409" s="135">
        <v>32</v>
      </c>
      <c r="I11409" s="135">
        <v>2</v>
      </c>
      <c r="J11409" s="136">
        <v>2.4300000000000002</v>
      </c>
      <c r="K11409" s="136">
        <v>1.24</v>
      </c>
      <c r="L11409" s="136">
        <v>1.1140000000000001</v>
      </c>
      <c r="M11409" s="137" t="str">
        <f t="shared" si="178"/>
        <v>P</v>
      </c>
      <c r="N11409" s="174" t="s">
        <v>10681</v>
      </c>
      <c r="O11409" s="149" t="s">
        <v>1506</v>
      </c>
      <c r="P11409" s="149" t="s">
        <v>9409</v>
      </c>
      <c r="Q11409" s="150" t="s">
        <v>10519</v>
      </c>
      <c r="R11409" s="189">
        <v>3.24</v>
      </c>
    </row>
    <row r="11410" spans="1:18" x14ac:dyDescent="0.25">
      <c r="A11410" s="132">
        <v>1098309</v>
      </c>
      <c r="B11410" s="145" t="s">
        <v>8487</v>
      </c>
      <c r="C11410" s="132">
        <v>6</v>
      </c>
      <c r="D11410" s="132">
        <v>1210</v>
      </c>
      <c r="E11410" s="186" t="s">
        <v>21</v>
      </c>
      <c r="F11410" s="132">
        <v>1760</v>
      </c>
      <c r="G11410" s="132" t="s">
        <v>20</v>
      </c>
      <c r="H11410" s="132">
        <v>40</v>
      </c>
      <c r="I11410" s="132">
        <v>2</v>
      </c>
      <c r="J11410" s="133">
        <v>1.25</v>
      </c>
      <c r="K11410" s="133">
        <v>0.84</v>
      </c>
      <c r="L11410" s="133">
        <v>1.04</v>
      </c>
      <c r="M11410" s="134" t="str">
        <f t="shared" si="178"/>
        <v>P</v>
      </c>
      <c r="N11410" s="173" t="s">
        <v>10681</v>
      </c>
      <c r="O11410" s="146" t="s">
        <v>1506</v>
      </c>
      <c r="P11410" s="146" t="s">
        <v>10455</v>
      </c>
      <c r="Q11410" s="147" t="s">
        <v>10106</v>
      </c>
      <c r="R11410" s="187">
        <v>5.5200000000000005</v>
      </c>
    </row>
    <row r="11411" spans="1:18" x14ac:dyDescent="0.25">
      <c r="A11411" s="135">
        <v>1098310</v>
      </c>
      <c r="B11411" s="148" t="s">
        <v>1169</v>
      </c>
      <c r="C11411" s="135">
        <v>3</v>
      </c>
      <c r="D11411" s="135">
        <v>2592</v>
      </c>
      <c r="E11411" s="188">
        <v>72</v>
      </c>
      <c r="F11411" s="135">
        <v>3024</v>
      </c>
      <c r="G11411" s="135">
        <v>216</v>
      </c>
      <c r="H11411" s="135">
        <v>216</v>
      </c>
      <c r="I11411" s="135">
        <v>1</v>
      </c>
      <c r="J11411" s="136">
        <v>1.76</v>
      </c>
      <c r="K11411" s="136">
        <v>0.5</v>
      </c>
      <c r="L11411" s="136">
        <v>0.42</v>
      </c>
      <c r="M11411" s="137" t="str">
        <f t="shared" si="178"/>
        <v>P</v>
      </c>
      <c r="N11411" s="174" t="s">
        <v>10681</v>
      </c>
      <c r="O11411" s="149" t="s">
        <v>1555</v>
      </c>
      <c r="P11411" s="149" t="s">
        <v>9400</v>
      </c>
      <c r="Q11411" s="150" t="s">
        <v>10519</v>
      </c>
      <c r="R11411" s="189">
        <v>2.7600000000000002</v>
      </c>
    </row>
    <row r="11412" spans="1:18" x14ac:dyDescent="0.25">
      <c r="A11412" s="132">
        <v>1098311</v>
      </c>
      <c r="B11412" s="145" t="s">
        <v>1175</v>
      </c>
      <c r="C11412" s="132">
        <v>3</v>
      </c>
      <c r="D11412" s="132">
        <v>1024</v>
      </c>
      <c r="E11412" s="186">
        <v>16</v>
      </c>
      <c r="F11412" s="132">
        <v>1280</v>
      </c>
      <c r="G11412" s="132">
        <v>128</v>
      </c>
      <c r="H11412" s="132">
        <v>60</v>
      </c>
      <c r="I11412" s="132">
        <v>1</v>
      </c>
      <c r="J11412" s="133">
        <v>2.0699999999999998</v>
      </c>
      <c r="K11412" s="133">
        <v>0.36</v>
      </c>
      <c r="L11412" s="133">
        <v>1.21</v>
      </c>
      <c r="M11412" s="134" t="str">
        <f t="shared" si="178"/>
        <v>P</v>
      </c>
      <c r="N11412" s="173" t="s">
        <v>10681</v>
      </c>
      <c r="O11412" s="146" t="s">
        <v>1506</v>
      </c>
      <c r="P11412" s="146" t="s">
        <v>9410</v>
      </c>
      <c r="Q11412" s="147" t="s">
        <v>10519</v>
      </c>
      <c r="R11412" s="187">
        <v>6.93</v>
      </c>
    </row>
    <row r="11413" spans="1:18" x14ac:dyDescent="0.25">
      <c r="A11413" s="135">
        <v>1098312</v>
      </c>
      <c r="B11413" s="148" t="s">
        <v>8488</v>
      </c>
      <c r="C11413" s="135">
        <v>3</v>
      </c>
      <c r="D11413" s="135">
        <v>1024</v>
      </c>
      <c r="E11413" s="188">
        <v>16</v>
      </c>
      <c r="F11413" s="135">
        <v>1280</v>
      </c>
      <c r="G11413" s="135">
        <v>96</v>
      </c>
      <c r="H11413" s="135">
        <v>96</v>
      </c>
      <c r="I11413" s="135">
        <v>1</v>
      </c>
      <c r="J11413" s="136">
        <v>2.08</v>
      </c>
      <c r="K11413" s="136">
        <v>1.19</v>
      </c>
      <c r="L11413" s="136">
        <v>0.39</v>
      </c>
      <c r="M11413" s="137" t="str">
        <f t="shared" si="178"/>
        <v>P</v>
      </c>
      <c r="N11413" s="174" t="s">
        <v>10681</v>
      </c>
      <c r="O11413" s="149" t="s">
        <v>1506</v>
      </c>
      <c r="P11413" s="149" t="s">
        <v>9410</v>
      </c>
      <c r="Q11413" s="150" t="s">
        <v>10519</v>
      </c>
      <c r="R11413" s="189">
        <v>6.7200000000000006</v>
      </c>
    </row>
    <row r="11414" spans="1:18" x14ac:dyDescent="0.25">
      <c r="A11414" s="132">
        <v>1098313</v>
      </c>
      <c r="B11414" s="145" t="s">
        <v>295</v>
      </c>
      <c r="C11414" s="132">
        <v>3</v>
      </c>
      <c r="D11414" s="132">
        <v>2700</v>
      </c>
      <c r="E11414" s="186">
        <v>45</v>
      </c>
      <c r="F11414" s="132">
        <v>3150</v>
      </c>
      <c r="G11414" s="132">
        <v>180</v>
      </c>
      <c r="H11414" s="132">
        <v>225</v>
      </c>
      <c r="I11414" s="132">
        <v>1</v>
      </c>
      <c r="J11414" s="133">
        <v>0.78</v>
      </c>
      <c r="K11414" s="133">
        <v>0.77</v>
      </c>
      <c r="L11414" s="133">
        <v>0.59</v>
      </c>
      <c r="M11414" s="134" t="str">
        <f t="shared" si="178"/>
        <v>P</v>
      </c>
      <c r="N11414" s="173" t="s">
        <v>10681</v>
      </c>
      <c r="O11414" s="146" t="s">
        <v>1693</v>
      </c>
      <c r="P11414" s="146" t="s">
        <v>9504</v>
      </c>
      <c r="Q11414" s="147" t="s">
        <v>10519</v>
      </c>
      <c r="R11414" s="187">
        <v>4.29</v>
      </c>
    </row>
    <row r="11415" spans="1:18" x14ac:dyDescent="0.25">
      <c r="A11415" s="135">
        <v>1098314</v>
      </c>
      <c r="B11415" s="148" t="s">
        <v>8489</v>
      </c>
      <c r="C11415" s="135">
        <v>3</v>
      </c>
      <c r="D11415" s="135">
        <v>2700</v>
      </c>
      <c r="E11415" s="188">
        <v>45</v>
      </c>
      <c r="F11415" s="135">
        <v>3150</v>
      </c>
      <c r="G11415" s="135">
        <v>180</v>
      </c>
      <c r="H11415" s="135">
        <v>225</v>
      </c>
      <c r="I11415" s="135">
        <v>1</v>
      </c>
      <c r="J11415" s="136">
        <v>0.77</v>
      </c>
      <c r="K11415" s="136">
        <v>0.77</v>
      </c>
      <c r="L11415" s="136">
        <v>0.5</v>
      </c>
      <c r="M11415" s="137" t="str">
        <f t="shared" si="178"/>
        <v>P</v>
      </c>
      <c r="N11415" s="174" t="s">
        <v>10681</v>
      </c>
      <c r="O11415" s="149" t="s">
        <v>1693</v>
      </c>
      <c r="P11415" s="149" t="s">
        <v>9504</v>
      </c>
      <c r="Q11415" s="150" t="s">
        <v>10519</v>
      </c>
      <c r="R11415" s="189">
        <v>3.24</v>
      </c>
    </row>
    <row r="11416" spans="1:18" x14ac:dyDescent="0.25">
      <c r="A11416" s="132">
        <v>1098315</v>
      </c>
      <c r="B11416" s="145" t="s">
        <v>296</v>
      </c>
      <c r="C11416" s="132">
        <v>3</v>
      </c>
      <c r="D11416" s="132">
        <v>2700</v>
      </c>
      <c r="E11416" s="186">
        <v>45</v>
      </c>
      <c r="F11416" s="132">
        <v>3150</v>
      </c>
      <c r="G11416" s="132">
        <v>180</v>
      </c>
      <c r="H11416" s="132">
        <v>225</v>
      </c>
      <c r="I11416" s="132">
        <v>1</v>
      </c>
      <c r="J11416" s="133">
        <v>0.78</v>
      </c>
      <c r="K11416" s="133">
        <v>0.77</v>
      </c>
      <c r="L11416" s="133">
        <v>0.56000000000000005</v>
      </c>
      <c r="M11416" s="134" t="str">
        <f t="shared" si="178"/>
        <v>P</v>
      </c>
      <c r="N11416" s="173" t="s">
        <v>10681</v>
      </c>
      <c r="O11416" s="146" t="s">
        <v>1693</v>
      </c>
      <c r="P11416" s="146" t="s">
        <v>9504</v>
      </c>
      <c r="Q11416" s="147" t="s">
        <v>10519</v>
      </c>
      <c r="R11416" s="187">
        <v>4.08</v>
      </c>
    </row>
    <row r="11417" spans="1:18" x14ac:dyDescent="0.25">
      <c r="A11417" s="135">
        <v>1098316</v>
      </c>
      <c r="B11417" s="148" t="s">
        <v>297</v>
      </c>
      <c r="C11417" s="135">
        <v>3</v>
      </c>
      <c r="D11417" s="135">
        <v>2700</v>
      </c>
      <c r="E11417" s="188">
        <v>45</v>
      </c>
      <c r="F11417" s="135">
        <v>3150</v>
      </c>
      <c r="G11417" s="135">
        <v>180</v>
      </c>
      <c r="H11417" s="135">
        <v>225</v>
      </c>
      <c r="I11417" s="135">
        <v>1</v>
      </c>
      <c r="J11417" s="136">
        <v>0.78</v>
      </c>
      <c r="K11417" s="136">
        <v>0.77</v>
      </c>
      <c r="L11417" s="136">
        <v>0.6</v>
      </c>
      <c r="M11417" s="137" t="str">
        <f t="shared" si="178"/>
        <v>P</v>
      </c>
      <c r="N11417" s="174" t="s">
        <v>10681</v>
      </c>
      <c r="O11417" s="149" t="s">
        <v>1693</v>
      </c>
      <c r="P11417" s="149" t="s">
        <v>9504</v>
      </c>
      <c r="Q11417" s="150" t="s">
        <v>10519</v>
      </c>
      <c r="R11417" s="189">
        <v>4.53</v>
      </c>
    </row>
    <row r="11418" spans="1:18" x14ac:dyDescent="0.25">
      <c r="A11418" s="132">
        <v>1098318</v>
      </c>
      <c r="B11418" s="145" t="s">
        <v>8490</v>
      </c>
      <c r="C11418" s="132">
        <v>6</v>
      </c>
      <c r="D11418" s="132">
        <v>345</v>
      </c>
      <c r="E11418" s="186" t="s">
        <v>21</v>
      </c>
      <c r="F11418" s="132">
        <v>483</v>
      </c>
      <c r="G11418" s="132">
        <v>28</v>
      </c>
      <c r="H11418" s="132">
        <v>30</v>
      </c>
      <c r="I11418" s="132">
        <v>1</v>
      </c>
      <c r="J11418" s="133">
        <v>1.5</v>
      </c>
      <c r="K11418" s="133">
        <v>1</v>
      </c>
      <c r="L11418" s="133">
        <v>1.9</v>
      </c>
      <c r="M11418" s="134" t="str">
        <f t="shared" si="178"/>
        <v>P</v>
      </c>
      <c r="N11418" s="173" t="s">
        <v>10681</v>
      </c>
      <c r="O11418" s="146" t="s">
        <v>1506</v>
      </c>
      <c r="P11418" s="146" t="s">
        <v>9427</v>
      </c>
      <c r="Q11418" s="147" t="s">
        <v>10519</v>
      </c>
      <c r="R11418" s="187">
        <v>5.16</v>
      </c>
    </row>
    <row r="11419" spans="1:18" x14ac:dyDescent="0.25">
      <c r="A11419" s="135">
        <v>1098320</v>
      </c>
      <c r="B11419" s="148" t="s">
        <v>8491</v>
      </c>
      <c r="C11419" s="135">
        <v>12</v>
      </c>
      <c r="D11419" s="135">
        <v>828</v>
      </c>
      <c r="E11419" s="188" t="s">
        <v>21</v>
      </c>
      <c r="F11419" s="135">
        <v>1242</v>
      </c>
      <c r="G11419" s="135">
        <v>40</v>
      </c>
      <c r="H11419" s="135">
        <v>25</v>
      </c>
      <c r="I11419" s="135">
        <v>3</v>
      </c>
      <c r="J11419" s="136">
        <v>1.52</v>
      </c>
      <c r="K11419" s="136">
        <v>1.1399999999999999</v>
      </c>
      <c r="L11419" s="136">
        <v>0.91</v>
      </c>
      <c r="M11419" s="137" t="str">
        <f t="shared" si="178"/>
        <v>P</v>
      </c>
      <c r="N11419" s="174" t="s">
        <v>10681</v>
      </c>
      <c r="O11419" s="149" t="s">
        <v>1506</v>
      </c>
      <c r="P11419" s="149" t="s">
        <v>9427</v>
      </c>
      <c r="Q11419" s="150" t="s">
        <v>10519</v>
      </c>
      <c r="R11419" s="189">
        <v>4.4399999999999995</v>
      </c>
    </row>
    <row r="11420" spans="1:18" x14ac:dyDescent="0.25">
      <c r="A11420" s="132">
        <v>1098321</v>
      </c>
      <c r="B11420" s="145" t="s">
        <v>8492</v>
      </c>
      <c r="C11420" s="132">
        <v>24</v>
      </c>
      <c r="D11420" s="132">
        <v>369</v>
      </c>
      <c r="E11420" s="186" t="s">
        <v>21</v>
      </c>
      <c r="F11420" s="132" t="s">
        <v>20</v>
      </c>
      <c r="G11420" s="132">
        <v>11</v>
      </c>
      <c r="H11420" s="132">
        <v>11</v>
      </c>
      <c r="I11420" s="132">
        <v>2</v>
      </c>
      <c r="J11420" s="133">
        <v>2.2599999999999998</v>
      </c>
      <c r="K11420" s="133">
        <v>1.52</v>
      </c>
      <c r="L11420" s="133">
        <v>0.94</v>
      </c>
      <c r="M11420" s="134" t="str">
        <f t="shared" si="178"/>
        <v>P</v>
      </c>
      <c r="N11420" s="173" t="s">
        <v>10681</v>
      </c>
      <c r="O11420" s="146" t="s">
        <v>1506</v>
      </c>
      <c r="P11420" s="146" t="s">
        <v>10455</v>
      </c>
      <c r="Q11420" s="147" t="s">
        <v>10519</v>
      </c>
      <c r="R11420" s="187">
        <v>14.64</v>
      </c>
    </row>
    <row r="11421" spans="1:18" x14ac:dyDescent="0.25">
      <c r="A11421" s="135">
        <v>1098322</v>
      </c>
      <c r="B11421" s="148" t="s">
        <v>8493</v>
      </c>
      <c r="C11421" s="135">
        <v>6</v>
      </c>
      <c r="D11421" s="135">
        <v>432</v>
      </c>
      <c r="E11421" s="188" t="s">
        <v>21</v>
      </c>
      <c r="F11421" s="135">
        <v>598</v>
      </c>
      <c r="G11421" s="135">
        <v>20</v>
      </c>
      <c r="H11421" s="135">
        <v>25</v>
      </c>
      <c r="I11421" s="135">
        <v>1</v>
      </c>
      <c r="J11421" s="136">
        <v>1.516</v>
      </c>
      <c r="K11421" s="136">
        <v>1.004</v>
      </c>
      <c r="L11421" s="136">
        <v>1.8</v>
      </c>
      <c r="M11421" s="137" t="str">
        <f t="shared" si="178"/>
        <v>P</v>
      </c>
      <c r="N11421" s="174" t="s">
        <v>10681</v>
      </c>
      <c r="O11421" s="149" t="s">
        <v>1506</v>
      </c>
      <c r="P11421" s="149" t="s">
        <v>10455</v>
      </c>
      <c r="Q11421" s="150" t="s">
        <v>10519</v>
      </c>
      <c r="R11421" s="189">
        <v>5.04</v>
      </c>
    </row>
    <row r="11422" spans="1:18" x14ac:dyDescent="0.25">
      <c r="A11422" s="132">
        <v>1098323</v>
      </c>
      <c r="B11422" s="145" t="s">
        <v>8494</v>
      </c>
      <c r="C11422" s="132">
        <v>6</v>
      </c>
      <c r="D11422" s="132">
        <v>432</v>
      </c>
      <c r="E11422" s="186" t="s">
        <v>21</v>
      </c>
      <c r="F11422" s="132">
        <v>594</v>
      </c>
      <c r="G11422" s="132" t="s">
        <v>20</v>
      </c>
      <c r="H11422" s="132">
        <v>20</v>
      </c>
      <c r="I11422" s="132">
        <v>1</v>
      </c>
      <c r="J11422" s="133">
        <v>1.7250000000000001</v>
      </c>
      <c r="K11422" s="133">
        <v>1.1499999999999999</v>
      </c>
      <c r="L11422" s="133">
        <v>1.35</v>
      </c>
      <c r="M11422" s="134" t="str">
        <f t="shared" si="178"/>
        <v>P</v>
      </c>
      <c r="N11422" s="171" t="s">
        <v>10681</v>
      </c>
      <c r="O11422" s="146" t="s">
        <v>1506</v>
      </c>
      <c r="P11422" s="146" t="s">
        <v>10455</v>
      </c>
      <c r="Q11422" s="147" t="s">
        <v>10519</v>
      </c>
      <c r="R11422" s="187">
        <v>3.84</v>
      </c>
    </row>
    <row r="11423" spans="1:18" x14ac:dyDescent="0.25">
      <c r="A11423" s="135">
        <v>1098325</v>
      </c>
      <c r="B11423" s="148" t="s">
        <v>8495</v>
      </c>
      <c r="C11423" s="135">
        <v>20</v>
      </c>
      <c r="D11423" s="135">
        <v>1800</v>
      </c>
      <c r="E11423" s="188">
        <v>40</v>
      </c>
      <c r="F11423" s="135">
        <v>2160</v>
      </c>
      <c r="G11423" s="135" t="s">
        <v>21</v>
      </c>
      <c r="H11423" s="135" t="s">
        <v>21</v>
      </c>
      <c r="I11423" s="135">
        <v>1</v>
      </c>
      <c r="J11423" s="136">
        <v>3.0750000000000002</v>
      </c>
      <c r="K11423" s="136">
        <v>0.13</v>
      </c>
      <c r="L11423" s="136">
        <v>0.89</v>
      </c>
      <c r="M11423" s="137" t="str">
        <f t="shared" si="178"/>
        <v>P</v>
      </c>
      <c r="N11423" s="172" t="s">
        <v>10681</v>
      </c>
      <c r="O11423" s="149" t="s">
        <v>1578</v>
      </c>
      <c r="P11423" s="149" t="s">
        <v>9464</v>
      </c>
      <c r="Q11423" s="150" t="s">
        <v>10106</v>
      </c>
      <c r="R11423" s="189">
        <v>3.4000000000000004</v>
      </c>
    </row>
    <row r="11424" spans="1:18" x14ac:dyDescent="0.25">
      <c r="A11424" s="132">
        <v>1098329</v>
      </c>
      <c r="B11424" s="145" t="s">
        <v>2123</v>
      </c>
      <c r="C11424" s="132">
        <v>6</v>
      </c>
      <c r="D11424" s="132">
        <v>1696</v>
      </c>
      <c r="E11424" s="186" t="s">
        <v>21</v>
      </c>
      <c r="F11424" s="132">
        <v>2067</v>
      </c>
      <c r="G11424" s="132" t="s">
        <v>20</v>
      </c>
      <c r="H11424" s="132">
        <v>60</v>
      </c>
      <c r="I11424" s="132">
        <v>2</v>
      </c>
      <c r="J11424" s="133">
        <v>1.8</v>
      </c>
      <c r="K11424" s="133">
        <v>1.2</v>
      </c>
      <c r="L11424" s="133">
        <v>0.36</v>
      </c>
      <c r="M11424" s="134" t="str">
        <f t="shared" si="178"/>
        <v>P</v>
      </c>
      <c r="N11424" s="171" t="s">
        <v>10681</v>
      </c>
      <c r="O11424" s="146" t="s">
        <v>1506</v>
      </c>
      <c r="P11424" s="146" t="s">
        <v>9398</v>
      </c>
      <c r="Q11424" s="147" t="s">
        <v>10519</v>
      </c>
      <c r="R11424" s="187">
        <v>4.1999999999999993</v>
      </c>
    </row>
    <row r="11425" spans="1:18" x14ac:dyDescent="0.25">
      <c r="A11425" s="135">
        <v>1098335</v>
      </c>
      <c r="B11425" s="148" t="s">
        <v>8496</v>
      </c>
      <c r="C11425" s="135">
        <v>1</v>
      </c>
      <c r="D11425" s="135" t="s">
        <v>20</v>
      </c>
      <c r="E11425" s="188" t="s">
        <v>20</v>
      </c>
      <c r="F11425" s="135" t="s">
        <v>20</v>
      </c>
      <c r="G11425" s="135" t="s">
        <v>20</v>
      </c>
      <c r="H11425" s="135" t="s">
        <v>20</v>
      </c>
      <c r="I11425" s="135" t="s">
        <v>20</v>
      </c>
      <c r="J11425" s="136">
        <v>2.95</v>
      </c>
      <c r="K11425" s="136">
        <v>2.1</v>
      </c>
      <c r="L11425" s="136">
        <v>0.05</v>
      </c>
      <c r="M11425" s="137" t="str">
        <f t="shared" si="178"/>
        <v>P</v>
      </c>
      <c r="N11425" s="174" t="s">
        <v>10682</v>
      </c>
      <c r="O11425" s="149" t="s">
        <v>1506</v>
      </c>
      <c r="P11425" s="149" t="s">
        <v>9408</v>
      </c>
      <c r="Q11425" s="150" t="s">
        <v>10519</v>
      </c>
      <c r="R11425" s="189">
        <v>1.63</v>
      </c>
    </row>
    <row r="11426" spans="1:18" x14ac:dyDescent="0.25">
      <c r="A11426" s="132">
        <v>1098337</v>
      </c>
      <c r="B11426" s="145" t="s">
        <v>8497</v>
      </c>
      <c r="C11426" s="132">
        <v>10</v>
      </c>
      <c r="D11426" s="132" t="s">
        <v>20</v>
      </c>
      <c r="E11426" s="186" t="s">
        <v>20</v>
      </c>
      <c r="F11426" s="132" t="s">
        <v>20</v>
      </c>
      <c r="G11426" s="132" t="s">
        <v>20</v>
      </c>
      <c r="H11426" s="132" t="s">
        <v>20</v>
      </c>
      <c r="I11426" s="132" t="s">
        <v>20</v>
      </c>
      <c r="J11426" s="133">
        <v>2.2999999999999998</v>
      </c>
      <c r="K11426" s="133">
        <v>1.4</v>
      </c>
      <c r="L11426" s="133">
        <v>1</v>
      </c>
      <c r="M11426" s="134" t="str">
        <f t="shared" si="178"/>
        <v>P</v>
      </c>
      <c r="N11426" s="173" t="s">
        <v>10682</v>
      </c>
      <c r="O11426" s="146" t="s">
        <v>1614</v>
      </c>
      <c r="P11426" s="146" t="s">
        <v>9438</v>
      </c>
      <c r="Q11426" s="147" t="s">
        <v>10519</v>
      </c>
      <c r="R11426" s="187">
        <v>9.5522388059701484</v>
      </c>
    </row>
    <row r="11427" spans="1:18" x14ac:dyDescent="0.25">
      <c r="A11427" s="135">
        <v>1098338</v>
      </c>
      <c r="B11427" s="148" t="s">
        <v>8498</v>
      </c>
      <c r="C11427" s="135">
        <v>10</v>
      </c>
      <c r="D11427" s="135" t="s">
        <v>20</v>
      </c>
      <c r="E11427" s="188" t="s">
        <v>20</v>
      </c>
      <c r="F11427" s="135" t="s">
        <v>20</v>
      </c>
      <c r="G11427" s="135" t="s">
        <v>20</v>
      </c>
      <c r="H11427" s="135" t="s">
        <v>20</v>
      </c>
      <c r="I11427" s="135" t="s">
        <v>20</v>
      </c>
      <c r="J11427" s="136">
        <v>2.2999999999999998</v>
      </c>
      <c r="K11427" s="136">
        <v>1.4</v>
      </c>
      <c r="L11427" s="136">
        <v>1</v>
      </c>
      <c r="M11427" s="137" t="str">
        <f t="shared" si="178"/>
        <v>P</v>
      </c>
      <c r="N11427" s="174" t="s">
        <v>10682</v>
      </c>
      <c r="O11427" s="149" t="s">
        <v>1614</v>
      </c>
      <c r="P11427" s="149" t="s">
        <v>9438</v>
      </c>
      <c r="Q11427" s="150" t="s">
        <v>10519</v>
      </c>
      <c r="R11427" s="189">
        <v>9.5522388059701484</v>
      </c>
    </row>
    <row r="11428" spans="1:18" x14ac:dyDescent="0.25">
      <c r="A11428" s="132">
        <v>1098340</v>
      </c>
      <c r="B11428" s="145" t="s">
        <v>8499</v>
      </c>
      <c r="C11428" s="132">
        <v>6</v>
      </c>
      <c r="D11428" s="132">
        <v>352</v>
      </c>
      <c r="E11428" s="186" t="s">
        <v>21</v>
      </c>
      <c r="F11428" s="132">
        <v>418</v>
      </c>
      <c r="G11428" s="132">
        <v>8</v>
      </c>
      <c r="H11428" s="132">
        <v>11</v>
      </c>
      <c r="I11428" s="132">
        <v>4</v>
      </c>
      <c r="J11428" s="133">
        <v>2.73</v>
      </c>
      <c r="K11428" s="133">
        <v>1.82</v>
      </c>
      <c r="L11428" s="133">
        <v>0.74</v>
      </c>
      <c r="M11428" s="134" t="str">
        <f t="shared" si="178"/>
        <v>P</v>
      </c>
      <c r="N11428" s="173" t="s">
        <v>10681</v>
      </c>
      <c r="O11428" s="146" t="s">
        <v>1506</v>
      </c>
      <c r="P11428" s="146" t="s">
        <v>9398</v>
      </c>
      <c r="Q11428" s="147" t="s">
        <v>10519</v>
      </c>
      <c r="R11428" s="187">
        <v>11.52</v>
      </c>
    </row>
    <row r="11429" spans="1:18" x14ac:dyDescent="0.25">
      <c r="A11429" s="135">
        <v>1098341</v>
      </c>
      <c r="B11429" s="148" t="s">
        <v>8500</v>
      </c>
      <c r="C11429" s="135">
        <v>6</v>
      </c>
      <c r="D11429" s="135">
        <v>352</v>
      </c>
      <c r="E11429" s="188" t="s">
        <v>21</v>
      </c>
      <c r="F11429" s="135">
        <v>418</v>
      </c>
      <c r="G11429" s="135">
        <v>10</v>
      </c>
      <c r="H11429" s="135">
        <v>11</v>
      </c>
      <c r="I11429" s="135">
        <v>3</v>
      </c>
      <c r="J11429" s="136">
        <v>2.7</v>
      </c>
      <c r="K11429" s="136">
        <v>1.8</v>
      </c>
      <c r="L11429" s="136">
        <v>0.7</v>
      </c>
      <c r="M11429" s="137" t="str">
        <f t="shared" si="178"/>
        <v>P</v>
      </c>
      <c r="N11429" s="174" t="s">
        <v>10681</v>
      </c>
      <c r="O11429" s="149" t="s">
        <v>1506</v>
      </c>
      <c r="P11429" s="149" t="s">
        <v>9398</v>
      </c>
      <c r="Q11429" s="150" t="s">
        <v>10519</v>
      </c>
      <c r="R11429" s="189">
        <v>7.4399999999999995</v>
      </c>
    </row>
    <row r="11430" spans="1:18" x14ac:dyDescent="0.25">
      <c r="A11430" s="132">
        <v>1098349</v>
      </c>
      <c r="B11430" s="145" t="s">
        <v>8501</v>
      </c>
      <c r="C11430" s="132">
        <v>6</v>
      </c>
      <c r="D11430" s="132">
        <v>352</v>
      </c>
      <c r="E11430" s="186" t="s">
        <v>21</v>
      </c>
      <c r="F11430" s="132">
        <v>418</v>
      </c>
      <c r="G11430" s="132" t="s">
        <v>20</v>
      </c>
      <c r="H11430" s="132">
        <v>11</v>
      </c>
      <c r="I11430" s="132">
        <v>3</v>
      </c>
      <c r="J11430" s="133">
        <v>2.73</v>
      </c>
      <c r="K11430" s="133">
        <v>1.82</v>
      </c>
      <c r="L11430" s="133">
        <v>0.74</v>
      </c>
      <c r="M11430" s="134" t="str">
        <f t="shared" si="178"/>
        <v>P</v>
      </c>
      <c r="N11430" s="173" t="s">
        <v>10681</v>
      </c>
      <c r="O11430" s="146" t="s">
        <v>1506</v>
      </c>
      <c r="P11430" s="146" t="s">
        <v>9398</v>
      </c>
      <c r="Q11430" s="147" t="s">
        <v>10519</v>
      </c>
      <c r="R11430" s="187">
        <v>10.98</v>
      </c>
    </row>
    <row r="11431" spans="1:18" x14ac:dyDescent="0.25">
      <c r="A11431" s="135">
        <v>1098361</v>
      </c>
      <c r="B11431" s="148" t="s">
        <v>8502</v>
      </c>
      <c r="C11431" s="135">
        <v>6</v>
      </c>
      <c r="D11431" s="135">
        <v>1032</v>
      </c>
      <c r="E11431" s="188" t="s">
        <v>21</v>
      </c>
      <c r="F11431" s="135">
        <v>1290</v>
      </c>
      <c r="G11431" s="135">
        <v>32</v>
      </c>
      <c r="H11431" s="135">
        <v>40</v>
      </c>
      <c r="I11431" s="135">
        <v>3</v>
      </c>
      <c r="J11431" s="136">
        <v>1.35</v>
      </c>
      <c r="K11431" s="136">
        <v>0.95</v>
      </c>
      <c r="L11431" s="136">
        <v>0.95</v>
      </c>
      <c r="M11431" s="137" t="str">
        <f t="shared" si="178"/>
        <v>P</v>
      </c>
      <c r="N11431" s="172" t="s">
        <v>10681</v>
      </c>
      <c r="O11431" s="149" t="s">
        <v>1578</v>
      </c>
      <c r="P11431" s="149" t="s">
        <v>10579</v>
      </c>
      <c r="Q11431" s="150" t="s">
        <v>10106</v>
      </c>
      <c r="R11431" s="189">
        <v>7.02</v>
      </c>
    </row>
    <row r="11432" spans="1:18" x14ac:dyDescent="0.25">
      <c r="A11432" s="132">
        <v>1098362</v>
      </c>
      <c r="B11432" s="145" t="s">
        <v>7410</v>
      </c>
      <c r="C11432" s="132">
        <v>6</v>
      </c>
      <c r="D11432" s="132">
        <v>1032</v>
      </c>
      <c r="E11432" s="186" t="s">
        <v>21</v>
      </c>
      <c r="F11432" s="132">
        <v>1290</v>
      </c>
      <c r="G11432" s="132" t="s">
        <v>20</v>
      </c>
      <c r="H11432" s="132">
        <v>25</v>
      </c>
      <c r="I11432" s="132">
        <v>2</v>
      </c>
      <c r="J11432" s="133">
        <v>1.25</v>
      </c>
      <c r="K11432" s="133">
        <v>0.83</v>
      </c>
      <c r="L11432" s="133">
        <v>0.88</v>
      </c>
      <c r="M11432" s="134" t="str">
        <f t="shared" si="178"/>
        <v>P</v>
      </c>
      <c r="N11432" s="171" t="s">
        <v>10681</v>
      </c>
      <c r="O11432" s="146" t="s">
        <v>1578</v>
      </c>
      <c r="P11432" s="146" t="s">
        <v>10579</v>
      </c>
      <c r="Q11432" s="147" t="s">
        <v>10106</v>
      </c>
      <c r="R11432" s="187">
        <v>6.9599999999999991</v>
      </c>
    </row>
    <row r="11433" spans="1:18" x14ac:dyDescent="0.25">
      <c r="A11433" s="135">
        <v>1098363</v>
      </c>
      <c r="B11433" s="148" t="s">
        <v>7398</v>
      </c>
      <c r="C11433" s="135">
        <v>6</v>
      </c>
      <c r="D11433" s="135">
        <v>660</v>
      </c>
      <c r="E11433" s="188" t="s">
        <v>21</v>
      </c>
      <c r="F11433" s="135">
        <v>826</v>
      </c>
      <c r="G11433" s="135">
        <v>20</v>
      </c>
      <c r="H11433" s="135">
        <v>25</v>
      </c>
      <c r="I11433" s="135">
        <v>2</v>
      </c>
      <c r="J11433" s="136">
        <v>1.7</v>
      </c>
      <c r="K11433" s="136">
        <v>1.1299999999999999</v>
      </c>
      <c r="L11433" s="136">
        <v>1.08</v>
      </c>
      <c r="M11433" s="137" t="str">
        <f t="shared" si="178"/>
        <v>P</v>
      </c>
      <c r="N11433" s="172" t="s">
        <v>10681</v>
      </c>
      <c r="O11433" s="149" t="s">
        <v>1578</v>
      </c>
      <c r="P11433" s="149" t="s">
        <v>10579</v>
      </c>
      <c r="Q11433" s="150" t="s">
        <v>10106</v>
      </c>
      <c r="R11433" s="189">
        <v>7.5</v>
      </c>
    </row>
    <row r="11434" spans="1:18" x14ac:dyDescent="0.25">
      <c r="A11434" s="132">
        <v>1098373</v>
      </c>
      <c r="B11434" s="145" t="s">
        <v>8503</v>
      </c>
      <c r="C11434" s="132">
        <v>2</v>
      </c>
      <c r="D11434" s="132">
        <v>312</v>
      </c>
      <c r="E11434" s="186" t="s">
        <v>21</v>
      </c>
      <c r="F11434" s="132">
        <v>372</v>
      </c>
      <c r="G11434" s="132">
        <v>30</v>
      </c>
      <c r="H11434" s="132">
        <v>5</v>
      </c>
      <c r="I11434" s="132">
        <v>6</v>
      </c>
      <c r="J11434" s="133">
        <v>2.48</v>
      </c>
      <c r="K11434" s="133">
        <v>0.45</v>
      </c>
      <c r="L11434" s="133">
        <v>3.6</v>
      </c>
      <c r="M11434" s="134" t="str">
        <f t="shared" si="178"/>
        <v>P</v>
      </c>
      <c r="N11434" s="173" t="s">
        <v>10682</v>
      </c>
      <c r="O11434" s="146" t="s">
        <v>1506</v>
      </c>
      <c r="P11434" s="146" t="s">
        <v>9401</v>
      </c>
      <c r="Q11434" s="147" t="s">
        <v>10519</v>
      </c>
      <c r="R11434" s="187">
        <v>19.36</v>
      </c>
    </row>
    <row r="11435" spans="1:18" x14ac:dyDescent="0.25">
      <c r="A11435" s="135">
        <v>1098375</v>
      </c>
      <c r="B11435" s="148" t="s">
        <v>8504</v>
      </c>
      <c r="C11435" s="135">
        <v>1</v>
      </c>
      <c r="D11435" s="135">
        <v>72</v>
      </c>
      <c r="E11435" s="188">
        <v>6</v>
      </c>
      <c r="F11435" s="135">
        <v>90</v>
      </c>
      <c r="G11435" s="135" t="s">
        <v>21</v>
      </c>
      <c r="H11435" s="135" t="s">
        <v>21</v>
      </c>
      <c r="I11435" s="135">
        <v>1</v>
      </c>
      <c r="J11435" s="136">
        <v>3.1</v>
      </c>
      <c r="K11435" s="136">
        <v>2.2000000000000002</v>
      </c>
      <c r="L11435" s="136">
        <v>1.1000000000000001</v>
      </c>
      <c r="M11435" s="137" t="str">
        <f t="shared" si="178"/>
        <v>P</v>
      </c>
      <c r="N11435" s="174" t="s">
        <v>10682</v>
      </c>
      <c r="O11435" s="149" t="s">
        <v>3101</v>
      </c>
      <c r="P11435" s="149" t="s">
        <v>9489</v>
      </c>
      <c r="Q11435" s="150" t="s">
        <v>10519</v>
      </c>
      <c r="R11435" s="189">
        <v>5.4</v>
      </c>
    </row>
    <row r="11436" spans="1:18" x14ac:dyDescent="0.25">
      <c r="A11436" s="132">
        <v>1098381</v>
      </c>
      <c r="B11436" s="145" t="s">
        <v>8505</v>
      </c>
      <c r="C11436" s="132">
        <v>100</v>
      </c>
      <c r="D11436" s="132" t="s">
        <v>20</v>
      </c>
      <c r="E11436" s="186" t="s">
        <v>20</v>
      </c>
      <c r="F11436" s="132" t="s">
        <v>20</v>
      </c>
      <c r="G11436" s="132" t="s">
        <v>20</v>
      </c>
      <c r="H11436" s="132" t="s">
        <v>20</v>
      </c>
      <c r="I11436" s="132" t="s">
        <v>20</v>
      </c>
      <c r="J11436" s="133">
        <v>2.15</v>
      </c>
      <c r="K11436" s="133">
        <v>1.1499999999999999</v>
      </c>
      <c r="L11436" s="133">
        <v>1.55</v>
      </c>
      <c r="M11436" s="134" t="str">
        <f t="shared" si="178"/>
        <v>P</v>
      </c>
      <c r="N11436" s="173" t="s">
        <v>10682</v>
      </c>
      <c r="O11436" s="146" t="s">
        <v>1506</v>
      </c>
      <c r="P11436" s="146" t="s">
        <v>9458</v>
      </c>
      <c r="Q11436" s="147" t="s">
        <v>10519</v>
      </c>
      <c r="R11436" s="187">
        <v>38.26</v>
      </c>
    </row>
    <row r="11437" spans="1:18" x14ac:dyDescent="0.25">
      <c r="A11437" s="135">
        <v>1098415</v>
      </c>
      <c r="B11437" s="148" t="s">
        <v>7274</v>
      </c>
      <c r="C11437" s="135">
        <v>6</v>
      </c>
      <c r="D11437" s="135">
        <v>4320</v>
      </c>
      <c r="E11437" s="188">
        <v>100</v>
      </c>
      <c r="F11437" s="135">
        <v>5400</v>
      </c>
      <c r="G11437" s="135">
        <v>400</v>
      </c>
      <c r="H11437" s="135">
        <v>500</v>
      </c>
      <c r="I11437" s="135">
        <v>1</v>
      </c>
      <c r="J11437" s="136">
        <v>0.55000000000000004</v>
      </c>
      <c r="K11437" s="136">
        <v>0.24</v>
      </c>
      <c r="L11437" s="136">
        <v>1.35</v>
      </c>
      <c r="M11437" s="137" t="str">
        <f t="shared" si="178"/>
        <v>P</v>
      </c>
      <c r="N11437" s="174" t="s">
        <v>10681</v>
      </c>
      <c r="O11437" s="149" t="s">
        <v>1562</v>
      </c>
      <c r="P11437" s="149" t="s">
        <v>9416</v>
      </c>
      <c r="Q11437" s="150" t="s">
        <v>10519</v>
      </c>
      <c r="R11437" s="189">
        <v>6</v>
      </c>
    </row>
    <row r="11438" spans="1:18" x14ac:dyDescent="0.25">
      <c r="A11438" s="132">
        <v>1098423</v>
      </c>
      <c r="B11438" s="145" t="s">
        <v>8506</v>
      </c>
      <c r="C11438" s="132">
        <v>6</v>
      </c>
      <c r="D11438" s="132">
        <v>448</v>
      </c>
      <c r="E11438" s="186" t="s">
        <v>21</v>
      </c>
      <c r="F11438" s="132">
        <v>616</v>
      </c>
      <c r="G11438" s="132">
        <v>20</v>
      </c>
      <c r="H11438" s="132">
        <v>25</v>
      </c>
      <c r="I11438" s="132">
        <v>1</v>
      </c>
      <c r="J11438" s="133">
        <v>1.78</v>
      </c>
      <c r="K11438" s="133">
        <v>1.1599999999999999</v>
      </c>
      <c r="L11438" s="133">
        <v>1.35</v>
      </c>
      <c r="M11438" s="134" t="str">
        <f t="shared" si="178"/>
        <v>P</v>
      </c>
      <c r="N11438" s="173" t="s">
        <v>10681</v>
      </c>
      <c r="O11438" s="146" t="s">
        <v>1506</v>
      </c>
      <c r="P11438" s="146" t="s">
        <v>9430</v>
      </c>
      <c r="Q11438" s="147" t="s">
        <v>10519</v>
      </c>
      <c r="R11438" s="187">
        <v>3.06</v>
      </c>
    </row>
    <row r="11439" spans="1:18" x14ac:dyDescent="0.25">
      <c r="A11439" s="135">
        <v>1098424</v>
      </c>
      <c r="B11439" s="148" t="s">
        <v>1846</v>
      </c>
      <c r="C11439" s="135">
        <v>6</v>
      </c>
      <c r="D11439" s="135">
        <v>448</v>
      </c>
      <c r="E11439" s="188" t="s">
        <v>21</v>
      </c>
      <c r="F11439" s="135">
        <v>616</v>
      </c>
      <c r="G11439" s="135">
        <v>20</v>
      </c>
      <c r="H11439" s="135">
        <v>25</v>
      </c>
      <c r="I11439" s="135">
        <v>1</v>
      </c>
      <c r="J11439" s="136">
        <v>1.78</v>
      </c>
      <c r="K11439" s="136">
        <v>1.1599999999999999</v>
      </c>
      <c r="L11439" s="136">
        <v>1.35</v>
      </c>
      <c r="M11439" s="137" t="str">
        <f t="shared" si="178"/>
        <v>P</v>
      </c>
      <c r="N11439" s="172" t="s">
        <v>10681</v>
      </c>
      <c r="O11439" s="149" t="s">
        <v>1506</v>
      </c>
      <c r="P11439" s="149" t="s">
        <v>9430</v>
      </c>
      <c r="Q11439" s="150" t="s">
        <v>10519</v>
      </c>
      <c r="R11439" s="189">
        <v>2.88</v>
      </c>
    </row>
    <row r="11440" spans="1:18" x14ac:dyDescent="0.25">
      <c r="A11440" s="132">
        <v>1098425</v>
      </c>
      <c r="B11440" s="145" t="s">
        <v>1849</v>
      </c>
      <c r="C11440" s="132">
        <v>6</v>
      </c>
      <c r="D11440" s="132">
        <v>448</v>
      </c>
      <c r="E11440" s="186" t="s">
        <v>21</v>
      </c>
      <c r="F11440" s="132">
        <v>616</v>
      </c>
      <c r="G11440" s="132">
        <v>20</v>
      </c>
      <c r="H11440" s="132">
        <v>25</v>
      </c>
      <c r="I11440" s="132">
        <v>1</v>
      </c>
      <c r="J11440" s="133">
        <v>1.78</v>
      </c>
      <c r="K11440" s="133">
        <v>1.1599999999999999</v>
      </c>
      <c r="L11440" s="133">
        <v>1.35</v>
      </c>
      <c r="M11440" s="134" t="str">
        <f t="shared" si="178"/>
        <v>P</v>
      </c>
      <c r="N11440" s="171" t="s">
        <v>10681</v>
      </c>
      <c r="O11440" s="146" t="s">
        <v>1506</v>
      </c>
      <c r="P11440" s="146" t="s">
        <v>9430</v>
      </c>
      <c r="Q11440" s="147" t="s">
        <v>10519</v>
      </c>
      <c r="R11440" s="187">
        <v>2.82</v>
      </c>
    </row>
    <row r="11441" spans="1:18" x14ac:dyDescent="0.25">
      <c r="A11441" s="135">
        <v>1098426</v>
      </c>
      <c r="B11441" s="148" t="s">
        <v>1848</v>
      </c>
      <c r="C11441" s="135">
        <v>6</v>
      </c>
      <c r="D11441" s="135">
        <v>448</v>
      </c>
      <c r="E11441" s="188" t="s">
        <v>21</v>
      </c>
      <c r="F11441" s="135">
        <v>616</v>
      </c>
      <c r="G11441" s="135">
        <v>20</v>
      </c>
      <c r="H11441" s="135">
        <v>25</v>
      </c>
      <c r="I11441" s="135">
        <v>1</v>
      </c>
      <c r="J11441" s="136">
        <v>1.78</v>
      </c>
      <c r="K11441" s="136">
        <v>1.1599999999999999</v>
      </c>
      <c r="L11441" s="136">
        <v>1.35</v>
      </c>
      <c r="M11441" s="137" t="str">
        <f t="shared" si="178"/>
        <v>P</v>
      </c>
      <c r="N11441" s="174" t="s">
        <v>10681</v>
      </c>
      <c r="O11441" s="149" t="s">
        <v>1506</v>
      </c>
      <c r="P11441" s="149" t="s">
        <v>9430</v>
      </c>
      <c r="Q11441" s="150" t="s">
        <v>10519</v>
      </c>
      <c r="R11441" s="189">
        <v>3</v>
      </c>
    </row>
    <row r="11442" spans="1:18" x14ac:dyDescent="0.25">
      <c r="A11442" s="132">
        <v>1098434</v>
      </c>
      <c r="B11442" s="145" t="s">
        <v>8507</v>
      </c>
      <c r="C11442" s="132">
        <v>1</v>
      </c>
      <c r="D11442" s="132">
        <v>1000</v>
      </c>
      <c r="E11442" s="186" t="s">
        <v>21</v>
      </c>
      <c r="F11442" s="132" t="s">
        <v>20</v>
      </c>
      <c r="G11442" s="132" t="s">
        <v>20</v>
      </c>
      <c r="H11442" s="132">
        <v>90</v>
      </c>
      <c r="I11442" s="132">
        <v>2</v>
      </c>
      <c r="J11442" s="133">
        <v>1.32</v>
      </c>
      <c r="K11442" s="133">
        <v>1.0900000000000001</v>
      </c>
      <c r="L11442" s="133">
        <v>0.43</v>
      </c>
      <c r="M11442" s="134" t="str">
        <f t="shared" si="178"/>
        <v>P</v>
      </c>
      <c r="N11442" s="173" t="s">
        <v>10682</v>
      </c>
      <c r="O11442" s="146" t="s">
        <v>1506</v>
      </c>
      <c r="P11442" s="146" t="s">
        <v>9401</v>
      </c>
      <c r="Q11442" s="147" t="s">
        <v>10519</v>
      </c>
      <c r="R11442" s="187">
        <v>6.34</v>
      </c>
    </row>
    <row r="11443" spans="1:18" x14ac:dyDescent="0.25">
      <c r="A11443" s="135">
        <v>1098437</v>
      </c>
      <c r="B11443" s="148" t="s">
        <v>8508</v>
      </c>
      <c r="C11443" s="135">
        <v>10</v>
      </c>
      <c r="D11443" s="135" t="s">
        <v>20</v>
      </c>
      <c r="E11443" s="188" t="s">
        <v>21</v>
      </c>
      <c r="F11443" s="135" t="s">
        <v>20</v>
      </c>
      <c r="G11443" s="135" t="s">
        <v>20</v>
      </c>
      <c r="H11443" s="135">
        <v>25</v>
      </c>
      <c r="I11443" s="135">
        <v>1</v>
      </c>
      <c r="J11443" s="136">
        <v>0.9</v>
      </c>
      <c r="K11443" s="136">
        <v>0.8</v>
      </c>
      <c r="L11443" s="136">
        <v>0.5</v>
      </c>
      <c r="M11443" s="137" t="str">
        <f t="shared" si="178"/>
        <v>P</v>
      </c>
      <c r="N11443" s="174" t="s">
        <v>10682</v>
      </c>
      <c r="O11443" s="149" t="s">
        <v>1607</v>
      </c>
      <c r="P11443" s="149" t="s">
        <v>9479</v>
      </c>
      <c r="Q11443" s="150" t="s">
        <v>10519</v>
      </c>
      <c r="R11443" s="189">
        <v>39.799999999999997</v>
      </c>
    </row>
    <row r="11444" spans="1:18" x14ac:dyDescent="0.25">
      <c r="A11444" s="132">
        <v>1098446</v>
      </c>
      <c r="B11444" s="145" t="s">
        <v>3928</v>
      </c>
      <c r="C11444" s="132">
        <v>6</v>
      </c>
      <c r="D11444" s="132">
        <v>110</v>
      </c>
      <c r="E11444" s="186" t="s">
        <v>21</v>
      </c>
      <c r="F11444" s="132">
        <v>154</v>
      </c>
      <c r="G11444" s="132">
        <v>10</v>
      </c>
      <c r="H11444" s="132">
        <v>11</v>
      </c>
      <c r="I11444" s="132">
        <v>1</v>
      </c>
      <c r="J11444" s="133">
        <v>2.61</v>
      </c>
      <c r="K11444" s="133">
        <v>1.8</v>
      </c>
      <c r="L11444" s="133">
        <v>2.0299999999999998</v>
      </c>
      <c r="M11444" s="134" t="str">
        <f t="shared" si="178"/>
        <v>P</v>
      </c>
      <c r="N11444" s="173" t="s">
        <v>10681</v>
      </c>
      <c r="O11444" s="146" t="s">
        <v>1506</v>
      </c>
      <c r="P11444" s="146" t="s">
        <v>9430</v>
      </c>
      <c r="Q11444" s="147" t="s">
        <v>10519</v>
      </c>
      <c r="R11444" s="187">
        <v>10.5</v>
      </c>
    </row>
    <row r="11445" spans="1:18" x14ac:dyDescent="0.25">
      <c r="A11445" s="135">
        <v>1098447</v>
      </c>
      <c r="B11445" s="148" t="s">
        <v>8509</v>
      </c>
      <c r="C11445" s="135">
        <v>6</v>
      </c>
      <c r="D11445" s="135">
        <v>110</v>
      </c>
      <c r="E11445" s="188" t="s">
        <v>21</v>
      </c>
      <c r="F11445" s="135">
        <v>154</v>
      </c>
      <c r="G11445" s="135">
        <v>10</v>
      </c>
      <c r="H11445" s="135">
        <v>11</v>
      </c>
      <c r="I11445" s="135">
        <v>1</v>
      </c>
      <c r="J11445" s="136">
        <v>2.61</v>
      </c>
      <c r="K11445" s="136">
        <v>1.8</v>
      </c>
      <c r="L11445" s="136">
        <v>2.0299999999999998</v>
      </c>
      <c r="M11445" s="137" t="str">
        <f t="shared" si="178"/>
        <v>P</v>
      </c>
      <c r="N11445" s="174" t="s">
        <v>10681</v>
      </c>
      <c r="O11445" s="149" t="s">
        <v>1506</v>
      </c>
      <c r="P11445" s="149" t="s">
        <v>9430</v>
      </c>
      <c r="Q11445" s="150" t="s">
        <v>10519</v>
      </c>
      <c r="R11445" s="189">
        <v>8.76</v>
      </c>
    </row>
    <row r="11446" spans="1:18" x14ac:dyDescent="0.25">
      <c r="A11446" s="132">
        <v>1098448</v>
      </c>
      <c r="B11446" s="145" t="s">
        <v>8510</v>
      </c>
      <c r="C11446" s="132">
        <v>6</v>
      </c>
      <c r="D11446" s="132">
        <v>110</v>
      </c>
      <c r="E11446" s="186" t="s">
        <v>21</v>
      </c>
      <c r="F11446" s="132">
        <v>154</v>
      </c>
      <c r="G11446" s="132">
        <v>10</v>
      </c>
      <c r="H11446" s="132">
        <v>11</v>
      </c>
      <c r="I11446" s="132">
        <v>1</v>
      </c>
      <c r="J11446" s="133">
        <v>2.61</v>
      </c>
      <c r="K11446" s="133">
        <v>1.8</v>
      </c>
      <c r="L11446" s="133">
        <v>2.0299999999999998</v>
      </c>
      <c r="M11446" s="134" t="str">
        <f t="shared" si="178"/>
        <v>P</v>
      </c>
      <c r="N11446" s="173" t="s">
        <v>10681</v>
      </c>
      <c r="O11446" s="146" t="s">
        <v>1506</v>
      </c>
      <c r="P11446" s="146" t="s">
        <v>9430</v>
      </c>
      <c r="Q11446" s="147" t="s">
        <v>10519</v>
      </c>
      <c r="R11446" s="187">
        <v>8.4599999999999991</v>
      </c>
    </row>
    <row r="11447" spans="1:18" x14ac:dyDescent="0.25">
      <c r="A11447" s="135">
        <v>1098449</v>
      </c>
      <c r="B11447" s="148" t="s">
        <v>8511</v>
      </c>
      <c r="C11447" s="135">
        <v>6</v>
      </c>
      <c r="D11447" s="135">
        <v>110</v>
      </c>
      <c r="E11447" s="188" t="s">
        <v>21</v>
      </c>
      <c r="F11447" s="135">
        <v>154</v>
      </c>
      <c r="G11447" s="135">
        <v>10</v>
      </c>
      <c r="H11447" s="135">
        <v>11</v>
      </c>
      <c r="I11447" s="135">
        <v>1</v>
      </c>
      <c r="J11447" s="136">
        <v>2.61</v>
      </c>
      <c r="K11447" s="136">
        <v>1.8</v>
      </c>
      <c r="L11447" s="136">
        <v>2.0299999999999998</v>
      </c>
      <c r="M11447" s="137" t="str">
        <f t="shared" si="178"/>
        <v>P</v>
      </c>
      <c r="N11447" s="174" t="s">
        <v>10681</v>
      </c>
      <c r="O11447" s="149" t="s">
        <v>1506</v>
      </c>
      <c r="P11447" s="149" t="s">
        <v>9430</v>
      </c>
      <c r="Q11447" s="150" t="s">
        <v>10519</v>
      </c>
      <c r="R11447" s="189">
        <v>9.06</v>
      </c>
    </row>
    <row r="11448" spans="1:18" x14ac:dyDescent="0.25">
      <c r="A11448" s="132">
        <v>1098450</v>
      </c>
      <c r="B11448" s="145" t="s">
        <v>3925</v>
      </c>
      <c r="C11448" s="132">
        <v>6</v>
      </c>
      <c r="D11448" s="132">
        <v>110</v>
      </c>
      <c r="E11448" s="186" t="s">
        <v>21</v>
      </c>
      <c r="F11448" s="132">
        <v>154</v>
      </c>
      <c r="G11448" s="132">
        <v>10</v>
      </c>
      <c r="H11448" s="132">
        <v>11</v>
      </c>
      <c r="I11448" s="132">
        <v>1</v>
      </c>
      <c r="J11448" s="133">
        <v>2.61</v>
      </c>
      <c r="K11448" s="133">
        <v>1.8</v>
      </c>
      <c r="L11448" s="133">
        <v>2.0299999999999998</v>
      </c>
      <c r="M11448" s="134" t="str">
        <f t="shared" si="178"/>
        <v>P</v>
      </c>
      <c r="N11448" s="173" t="s">
        <v>10681</v>
      </c>
      <c r="O11448" s="146" t="s">
        <v>1506</v>
      </c>
      <c r="P11448" s="146" t="s">
        <v>9430</v>
      </c>
      <c r="Q11448" s="147" t="s">
        <v>10519</v>
      </c>
      <c r="R11448" s="187">
        <v>9.8999999999999986</v>
      </c>
    </row>
    <row r="11449" spans="1:18" x14ac:dyDescent="0.25">
      <c r="A11449" s="135">
        <v>1098453</v>
      </c>
      <c r="B11449" s="148" t="s">
        <v>8512</v>
      </c>
      <c r="C11449" s="135">
        <v>6</v>
      </c>
      <c r="D11449" s="135">
        <v>448</v>
      </c>
      <c r="E11449" s="188" t="s">
        <v>21</v>
      </c>
      <c r="F11449" s="135">
        <v>616</v>
      </c>
      <c r="G11449" s="135">
        <v>20</v>
      </c>
      <c r="H11449" s="135">
        <v>20</v>
      </c>
      <c r="I11449" s="135">
        <v>1</v>
      </c>
      <c r="J11449" s="136">
        <v>1.78</v>
      </c>
      <c r="K11449" s="136">
        <v>1.1599999999999999</v>
      </c>
      <c r="L11449" s="136">
        <v>1.35</v>
      </c>
      <c r="M11449" s="137" t="str">
        <f t="shared" si="178"/>
        <v>P</v>
      </c>
      <c r="N11449" s="174" t="s">
        <v>10681</v>
      </c>
      <c r="O11449" s="149" t="s">
        <v>1506</v>
      </c>
      <c r="P11449" s="149" t="s">
        <v>9430</v>
      </c>
      <c r="Q11449" s="150" t="s">
        <v>10519</v>
      </c>
      <c r="R11449" s="189">
        <v>3</v>
      </c>
    </row>
    <row r="11450" spans="1:18" x14ac:dyDescent="0.25">
      <c r="A11450" s="132">
        <v>1098455</v>
      </c>
      <c r="B11450" s="145" t="s">
        <v>8513</v>
      </c>
      <c r="C11450" s="132">
        <v>6</v>
      </c>
      <c r="D11450" s="132">
        <v>448</v>
      </c>
      <c r="E11450" s="186" t="s">
        <v>21</v>
      </c>
      <c r="F11450" s="132">
        <v>616</v>
      </c>
      <c r="G11450" s="132">
        <v>20</v>
      </c>
      <c r="H11450" s="132">
        <v>20</v>
      </c>
      <c r="I11450" s="132">
        <v>1</v>
      </c>
      <c r="J11450" s="133">
        <v>1.78</v>
      </c>
      <c r="K11450" s="133">
        <v>1.1599999999999999</v>
      </c>
      <c r="L11450" s="133">
        <v>1.35</v>
      </c>
      <c r="M11450" s="134" t="str">
        <f t="shared" si="178"/>
        <v>P</v>
      </c>
      <c r="N11450" s="173" t="s">
        <v>10681</v>
      </c>
      <c r="O11450" s="146" t="s">
        <v>1506</v>
      </c>
      <c r="P11450" s="146" t="s">
        <v>9430</v>
      </c>
      <c r="Q11450" s="147" t="s">
        <v>10519</v>
      </c>
      <c r="R11450" s="187">
        <v>3</v>
      </c>
    </row>
    <row r="11451" spans="1:18" x14ac:dyDescent="0.25">
      <c r="A11451" s="135">
        <v>1098463</v>
      </c>
      <c r="B11451" s="148" t="s">
        <v>490</v>
      </c>
      <c r="C11451" s="135">
        <v>6</v>
      </c>
      <c r="D11451" s="135">
        <v>720</v>
      </c>
      <c r="E11451" s="188" t="s">
        <v>21</v>
      </c>
      <c r="F11451" s="135">
        <v>1120</v>
      </c>
      <c r="G11451" s="135" t="s">
        <v>20</v>
      </c>
      <c r="H11451" s="135">
        <v>40</v>
      </c>
      <c r="I11451" s="135">
        <v>2</v>
      </c>
      <c r="J11451" s="136">
        <v>1.41</v>
      </c>
      <c r="K11451" s="136">
        <v>0.95</v>
      </c>
      <c r="L11451" s="136">
        <v>0.96</v>
      </c>
      <c r="M11451" s="137" t="str">
        <f t="shared" si="178"/>
        <v>P</v>
      </c>
      <c r="N11451" s="172" t="s">
        <v>10681</v>
      </c>
      <c r="O11451" s="149" t="s">
        <v>1578</v>
      </c>
      <c r="P11451" s="149" t="s">
        <v>10579</v>
      </c>
      <c r="Q11451" s="150" t="s">
        <v>10106</v>
      </c>
      <c r="R11451" s="189">
        <v>5.64</v>
      </c>
    </row>
    <row r="11452" spans="1:18" x14ac:dyDescent="0.25">
      <c r="A11452" s="132">
        <v>1098464</v>
      </c>
      <c r="B11452" s="145" t="s">
        <v>491</v>
      </c>
      <c r="C11452" s="132">
        <v>6</v>
      </c>
      <c r="D11452" s="132">
        <v>432</v>
      </c>
      <c r="E11452" s="186" t="s">
        <v>21</v>
      </c>
      <c r="F11452" s="132">
        <v>648</v>
      </c>
      <c r="G11452" s="132">
        <v>20</v>
      </c>
      <c r="H11452" s="132">
        <v>25</v>
      </c>
      <c r="I11452" s="132">
        <v>2</v>
      </c>
      <c r="J11452" s="133">
        <v>1.55</v>
      </c>
      <c r="K11452" s="133">
        <v>1.02</v>
      </c>
      <c r="L11452" s="133">
        <v>1.1000000000000001</v>
      </c>
      <c r="M11452" s="134" t="str">
        <f t="shared" si="178"/>
        <v>P</v>
      </c>
      <c r="N11452" s="171" t="s">
        <v>10681</v>
      </c>
      <c r="O11452" s="146" t="s">
        <v>1578</v>
      </c>
      <c r="P11452" s="146" t="s">
        <v>10579</v>
      </c>
      <c r="Q11452" s="147" t="s">
        <v>10106</v>
      </c>
      <c r="R11452" s="187">
        <v>6.84</v>
      </c>
    </row>
    <row r="11453" spans="1:18" x14ac:dyDescent="0.25">
      <c r="A11453" s="135">
        <v>1098465</v>
      </c>
      <c r="B11453" s="148" t="s">
        <v>8514</v>
      </c>
      <c r="C11453" s="135">
        <v>6</v>
      </c>
      <c r="D11453" s="135">
        <v>1032</v>
      </c>
      <c r="E11453" s="188" t="s">
        <v>21</v>
      </c>
      <c r="F11453" s="135">
        <v>1290</v>
      </c>
      <c r="G11453" s="135">
        <v>32</v>
      </c>
      <c r="H11453" s="135">
        <v>40</v>
      </c>
      <c r="I11453" s="135">
        <v>2</v>
      </c>
      <c r="J11453" s="136">
        <v>1.41</v>
      </c>
      <c r="K11453" s="136">
        <v>0.95</v>
      </c>
      <c r="L11453" s="136">
        <v>0.96</v>
      </c>
      <c r="M11453" s="137" t="str">
        <f t="shared" si="178"/>
        <v>P</v>
      </c>
      <c r="N11453" s="174" t="s">
        <v>10681</v>
      </c>
      <c r="O11453" s="149" t="s">
        <v>1578</v>
      </c>
      <c r="P11453" s="149" t="s">
        <v>10579</v>
      </c>
      <c r="Q11453" s="150" t="s">
        <v>10106</v>
      </c>
      <c r="R11453" s="189">
        <v>6.12</v>
      </c>
    </row>
    <row r="11454" spans="1:18" x14ac:dyDescent="0.25">
      <c r="A11454" s="132">
        <v>1098466</v>
      </c>
      <c r="B11454" s="145" t="s">
        <v>8515</v>
      </c>
      <c r="C11454" s="132">
        <v>1</v>
      </c>
      <c r="D11454" s="132" t="s">
        <v>20</v>
      </c>
      <c r="E11454" s="186" t="s">
        <v>20</v>
      </c>
      <c r="F11454" s="132" t="s">
        <v>20</v>
      </c>
      <c r="G11454" s="132" t="s">
        <v>20</v>
      </c>
      <c r="H11454" s="132" t="s">
        <v>20</v>
      </c>
      <c r="I11454" s="132" t="s">
        <v>20</v>
      </c>
      <c r="J11454" s="133">
        <v>2.0499999999999998</v>
      </c>
      <c r="K11454" s="133">
        <v>0.75</v>
      </c>
      <c r="L11454" s="133">
        <v>1.3</v>
      </c>
      <c r="M11454" s="134" t="str">
        <f t="shared" si="178"/>
        <v>P</v>
      </c>
      <c r="N11454" s="171" t="s">
        <v>10682</v>
      </c>
      <c r="O11454" s="146" t="s">
        <v>1818</v>
      </c>
      <c r="P11454" s="146" t="s">
        <v>9568</v>
      </c>
      <c r="Q11454" s="147" t="s">
        <v>10519</v>
      </c>
      <c r="R11454" s="187">
        <v>2.4519774011299433</v>
      </c>
    </row>
    <row r="11455" spans="1:18" x14ac:dyDescent="0.25">
      <c r="A11455" s="135">
        <v>1098467</v>
      </c>
      <c r="B11455" s="148" t="s">
        <v>8516</v>
      </c>
      <c r="C11455" s="135">
        <v>1</v>
      </c>
      <c r="D11455" s="135" t="s">
        <v>20</v>
      </c>
      <c r="E11455" s="188" t="s">
        <v>20</v>
      </c>
      <c r="F11455" s="135" t="s">
        <v>20</v>
      </c>
      <c r="G11455" s="135" t="s">
        <v>20</v>
      </c>
      <c r="H11455" s="135" t="s">
        <v>20</v>
      </c>
      <c r="I11455" s="135" t="s">
        <v>20</v>
      </c>
      <c r="J11455" s="136">
        <v>2.0499999999999998</v>
      </c>
      <c r="K11455" s="136">
        <v>0.75</v>
      </c>
      <c r="L11455" s="136">
        <v>1.3</v>
      </c>
      <c r="M11455" s="137" t="str">
        <f t="shared" si="178"/>
        <v>P</v>
      </c>
      <c r="N11455" s="172" t="s">
        <v>10682</v>
      </c>
      <c r="O11455" s="149" t="s">
        <v>1818</v>
      </c>
      <c r="P11455" s="149" t="s">
        <v>9568</v>
      </c>
      <c r="Q11455" s="150" t="s">
        <v>10519</v>
      </c>
      <c r="R11455" s="189">
        <v>2.9548022598870061</v>
      </c>
    </row>
    <row r="11456" spans="1:18" x14ac:dyDescent="0.25">
      <c r="A11456" s="132">
        <v>1098468</v>
      </c>
      <c r="B11456" s="145" t="s">
        <v>8517</v>
      </c>
      <c r="C11456" s="132">
        <v>1</v>
      </c>
      <c r="D11456" s="132" t="s">
        <v>20</v>
      </c>
      <c r="E11456" s="186" t="s">
        <v>20</v>
      </c>
      <c r="F11456" s="132" t="s">
        <v>20</v>
      </c>
      <c r="G11456" s="132" t="s">
        <v>20</v>
      </c>
      <c r="H11456" s="132" t="s">
        <v>20</v>
      </c>
      <c r="I11456" s="132" t="s">
        <v>20</v>
      </c>
      <c r="J11456" s="133">
        <v>2.0499999999999998</v>
      </c>
      <c r="K11456" s="133">
        <v>0.75</v>
      </c>
      <c r="L11456" s="133">
        <v>1.3</v>
      </c>
      <c r="M11456" s="134" t="str">
        <f t="shared" si="178"/>
        <v>P</v>
      </c>
      <c r="N11456" s="171" t="s">
        <v>10681</v>
      </c>
      <c r="O11456" s="146" t="s">
        <v>1818</v>
      </c>
      <c r="P11456" s="146" t="s">
        <v>9568</v>
      </c>
      <c r="Q11456" s="147" t="s">
        <v>10519</v>
      </c>
      <c r="R11456" s="187">
        <v>3.7796610169491527</v>
      </c>
    </row>
    <row r="11457" spans="1:18" x14ac:dyDescent="0.25">
      <c r="A11457" s="135">
        <v>1098470</v>
      </c>
      <c r="B11457" s="148" t="s">
        <v>8518</v>
      </c>
      <c r="C11457" s="135">
        <v>1</v>
      </c>
      <c r="D11457" s="135" t="s">
        <v>20</v>
      </c>
      <c r="E11457" s="188" t="s">
        <v>21</v>
      </c>
      <c r="F11457" s="135" t="s">
        <v>20</v>
      </c>
      <c r="G11457" s="135" t="s">
        <v>20</v>
      </c>
      <c r="H11457" s="135">
        <v>60</v>
      </c>
      <c r="I11457" s="135">
        <v>3</v>
      </c>
      <c r="J11457" s="136">
        <v>1.65</v>
      </c>
      <c r="K11457" s="136">
        <v>0.9</v>
      </c>
      <c r="L11457" s="136">
        <v>0.48</v>
      </c>
      <c r="M11457" s="137" t="str">
        <f t="shared" si="178"/>
        <v>P</v>
      </c>
      <c r="N11457" s="172" t="s">
        <v>10682</v>
      </c>
      <c r="O11457" s="149" t="s">
        <v>1607</v>
      </c>
      <c r="P11457" s="149" t="s">
        <v>9479</v>
      </c>
      <c r="Q11457" s="150" t="s">
        <v>10519</v>
      </c>
      <c r="R11457" s="189">
        <v>11.4</v>
      </c>
    </row>
    <row r="11458" spans="1:18" x14ac:dyDescent="0.25">
      <c r="A11458" s="132">
        <v>1098472</v>
      </c>
      <c r="B11458" s="145" t="s">
        <v>8519</v>
      </c>
      <c r="C11458" s="132">
        <v>1</v>
      </c>
      <c r="D11458" s="132">
        <v>140</v>
      </c>
      <c r="E11458" s="186" t="s">
        <v>21</v>
      </c>
      <c r="F11458" s="132">
        <v>176</v>
      </c>
      <c r="G11458" s="132" t="s">
        <v>21</v>
      </c>
      <c r="H11458" s="132" t="s">
        <v>21</v>
      </c>
      <c r="I11458" s="132">
        <v>1</v>
      </c>
      <c r="J11458" s="133">
        <v>4.4000000000000004</v>
      </c>
      <c r="K11458" s="133">
        <v>1.1200000000000001</v>
      </c>
      <c r="L11458" s="133">
        <v>1.58</v>
      </c>
      <c r="M11458" s="134" t="str">
        <f t="shared" ref="M11458:M11521" si="179">HYPERLINK(CONCATENATE("T:\Distribution Centre\RDC Department Shared\Cubiscan photos","\",A11458,"-pac.jpg"),"P")</f>
        <v>P</v>
      </c>
      <c r="N11458" s="171" t="s">
        <v>10682</v>
      </c>
      <c r="O11458" s="146" t="s">
        <v>1506</v>
      </c>
      <c r="P11458" s="146" t="s">
        <v>9401</v>
      </c>
      <c r="Q11458" s="147" t="s">
        <v>10519</v>
      </c>
      <c r="R11458" s="187">
        <v>18.010000000000002</v>
      </c>
    </row>
    <row r="11459" spans="1:18" x14ac:dyDescent="0.25">
      <c r="A11459" s="135">
        <v>1098609</v>
      </c>
      <c r="B11459" s="148" t="s">
        <v>8520</v>
      </c>
      <c r="C11459" s="135">
        <v>6</v>
      </c>
      <c r="D11459" s="135">
        <v>60</v>
      </c>
      <c r="E11459" s="188" t="s">
        <v>20</v>
      </c>
      <c r="F11459" s="135" t="s">
        <v>20</v>
      </c>
      <c r="G11459" s="135" t="s">
        <v>20</v>
      </c>
      <c r="H11459" s="135" t="s">
        <v>20</v>
      </c>
      <c r="I11459" s="135" t="s">
        <v>20</v>
      </c>
      <c r="J11459" s="136">
        <v>4</v>
      </c>
      <c r="K11459" s="136">
        <v>2.58</v>
      </c>
      <c r="L11459" s="136">
        <v>1.9</v>
      </c>
      <c r="M11459" s="137" t="str">
        <f t="shared" si="179"/>
        <v>P</v>
      </c>
      <c r="N11459" s="172" t="s">
        <v>10682</v>
      </c>
      <c r="O11459" s="149" t="s">
        <v>1614</v>
      </c>
      <c r="P11459" s="149" t="s">
        <v>10097</v>
      </c>
      <c r="Q11459" s="150" t="s">
        <v>10519</v>
      </c>
      <c r="R11459" s="189">
        <v>8.52</v>
      </c>
    </row>
    <row r="11460" spans="1:18" x14ac:dyDescent="0.25">
      <c r="A11460" s="132">
        <v>1098611</v>
      </c>
      <c r="B11460" s="145" t="s">
        <v>8521</v>
      </c>
      <c r="C11460" s="132">
        <v>6</v>
      </c>
      <c r="D11460" s="132" t="s">
        <v>20</v>
      </c>
      <c r="E11460" s="186" t="s">
        <v>20</v>
      </c>
      <c r="F11460" s="132" t="s">
        <v>20</v>
      </c>
      <c r="G11460" s="132" t="s">
        <v>20</v>
      </c>
      <c r="H11460" s="132" t="s">
        <v>20</v>
      </c>
      <c r="I11460" s="132" t="s">
        <v>20</v>
      </c>
      <c r="J11460" s="133">
        <v>4</v>
      </c>
      <c r="K11460" s="133">
        <v>2.58</v>
      </c>
      <c r="L11460" s="133">
        <v>1.9</v>
      </c>
      <c r="M11460" s="134" t="str">
        <f t="shared" si="179"/>
        <v>P</v>
      </c>
      <c r="N11460" s="171" t="s">
        <v>10682</v>
      </c>
      <c r="O11460" s="146" t="s">
        <v>1614</v>
      </c>
      <c r="P11460" s="146" t="s">
        <v>10097</v>
      </c>
      <c r="Q11460" s="147" t="s">
        <v>10519</v>
      </c>
      <c r="R11460" s="187">
        <v>8.76</v>
      </c>
    </row>
    <row r="11461" spans="1:18" x14ac:dyDescent="0.25">
      <c r="A11461" s="135">
        <v>1098655</v>
      </c>
      <c r="B11461" s="148" t="s">
        <v>8522</v>
      </c>
      <c r="C11461" s="135">
        <v>6</v>
      </c>
      <c r="D11461" s="135" t="s">
        <v>20</v>
      </c>
      <c r="E11461" s="188" t="s">
        <v>20</v>
      </c>
      <c r="F11461" s="135" t="s">
        <v>20</v>
      </c>
      <c r="G11461" s="135" t="s">
        <v>20</v>
      </c>
      <c r="H11461" s="135" t="s">
        <v>20</v>
      </c>
      <c r="I11461" s="135" t="s">
        <v>20</v>
      </c>
      <c r="J11461" s="136">
        <v>4.0999999999999996</v>
      </c>
      <c r="K11461" s="136">
        <v>2.2999999999999998</v>
      </c>
      <c r="L11461" s="136">
        <v>2</v>
      </c>
      <c r="M11461" s="137" t="str">
        <f t="shared" si="179"/>
        <v>P</v>
      </c>
      <c r="N11461" s="172" t="s">
        <v>10682</v>
      </c>
      <c r="O11461" s="149" t="s">
        <v>1614</v>
      </c>
      <c r="P11461" s="149" t="s">
        <v>10097</v>
      </c>
      <c r="Q11461" s="150" t="s">
        <v>10519</v>
      </c>
      <c r="R11461" s="189">
        <v>8.52</v>
      </c>
    </row>
    <row r="11462" spans="1:18" x14ac:dyDescent="0.25">
      <c r="A11462" s="132">
        <v>1098664</v>
      </c>
      <c r="B11462" s="145" t="s">
        <v>8523</v>
      </c>
      <c r="C11462" s="132">
        <v>6</v>
      </c>
      <c r="D11462" s="132" t="s">
        <v>20</v>
      </c>
      <c r="E11462" s="186" t="s">
        <v>20</v>
      </c>
      <c r="F11462" s="132" t="s">
        <v>20</v>
      </c>
      <c r="G11462" s="132" t="s">
        <v>20</v>
      </c>
      <c r="H11462" s="132" t="s">
        <v>20</v>
      </c>
      <c r="I11462" s="132" t="s">
        <v>20</v>
      </c>
      <c r="J11462" s="133">
        <v>2.2999999999999998</v>
      </c>
      <c r="K11462" s="133">
        <v>1.25</v>
      </c>
      <c r="L11462" s="133">
        <v>0.27600000000000002</v>
      </c>
      <c r="M11462" s="134" t="str">
        <f t="shared" si="179"/>
        <v>P</v>
      </c>
      <c r="N11462" s="171" t="s">
        <v>10682</v>
      </c>
      <c r="O11462" s="146" t="s">
        <v>1500</v>
      </c>
      <c r="P11462" s="146" t="s">
        <v>9455</v>
      </c>
      <c r="Q11462" s="147" t="s">
        <v>10519</v>
      </c>
      <c r="R11462" s="187">
        <v>3.1791044776119399</v>
      </c>
    </row>
    <row r="11463" spans="1:18" x14ac:dyDescent="0.25">
      <c r="A11463" s="135">
        <v>1098683</v>
      </c>
      <c r="B11463" s="148" t="s">
        <v>8524</v>
      </c>
      <c r="C11463" s="135">
        <v>6</v>
      </c>
      <c r="D11463" s="135" t="s">
        <v>20</v>
      </c>
      <c r="E11463" s="188" t="s">
        <v>20</v>
      </c>
      <c r="F11463" s="135" t="s">
        <v>20</v>
      </c>
      <c r="G11463" s="135" t="s">
        <v>20</v>
      </c>
      <c r="H11463" s="135" t="s">
        <v>20</v>
      </c>
      <c r="I11463" s="135" t="s">
        <v>20</v>
      </c>
      <c r="J11463" s="136">
        <v>2.2999999999999998</v>
      </c>
      <c r="K11463" s="136">
        <v>1.5</v>
      </c>
      <c r="L11463" s="136">
        <v>0.3</v>
      </c>
      <c r="M11463" s="137" t="str">
        <f t="shared" si="179"/>
        <v>P</v>
      </c>
      <c r="N11463" s="172" t="s">
        <v>10682</v>
      </c>
      <c r="O11463" s="149" t="s">
        <v>1500</v>
      </c>
      <c r="P11463" s="149" t="s">
        <v>9455</v>
      </c>
      <c r="Q11463" s="150" t="s">
        <v>10519</v>
      </c>
      <c r="R11463" s="189">
        <v>3.12</v>
      </c>
    </row>
    <row r="11464" spans="1:18" x14ac:dyDescent="0.25">
      <c r="A11464" s="132">
        <v>1098690</v>
      </c>
      <c r="B11464" s="145" t="s">
        <v>8525</v>
      </c>
      <c r="C11464" s="132">
        <v>10</v>
      </c>
      <c r="D11464" s="132" t="s">
        <v>20</v>
      </c>
      <c r="E11464" s="186" t="s">
        <v>20</v>
      </c>
      <c r="F11464" s="132" t="s">
        <v>20</v>
      </c>
      <c r="G11464" s="132" t="s">
        <v>20</v>
      </c>
      <c r="H11464" s="132" t="s">
        <v>20</v>
      </c>
      <c r="I11464" s="132" t="s">
        <v>20</v>
      </c>
      <c r="J11464" s="133">
        <v>2.8</v>
      </c>
      <c r="K11464" s="133">
        <v>3.2</v>
      </c>
      <c r="L11464" s="133">
        <v>0.13</v>
      </c>
      <c r="M11464" s="134" t="str">
        <f t="shared" si="179"/>
        <v>P</v>
      </c>
      <c r="N11464" s="171" t="s">
        <v>10682</v>
      </c>
      <c r="O11464" s="146" t="s">
        <v>1614</v>
      </c>
      <c r="P11464" s="146" t="s">
        <v>9438</v>
      </c>
      <c r="Q11464" s="147" t="s">
        <v>10519</v>
      </c>
      <c r="R11464" s="187">
        <v>16.641791044776117</v>
      </c>
    </row>
    <row r="11465" spans="1:18" x14ac:dyDescent="0.25">
      <c r="A11465" s="135">
        <v>1098716</v>
      </c>
      <c r="B11465" s="148" t="s">
        <v>8526</v>
      </c>
      <c r="C11465" s="135">
        <v>2</v>
      </c>
      <c r="D11465" s="135">
        <v>80</v>
      </c>
      <c r="E11465" s="188" t="s">
        <v>21</v>
      </c>
      <c r="F11465" s="135">
        <v>100</v>
      </c>
      <c r="G11465" s="135" t="s">
        <v>20</v>
      </c>
      <c r="H11465" s="135">
        <v>4</v>
      </c>
      <c r="I11465" s="135">
        <v>1</v>
      </c>
      <c r="J11465" s="136">
        <v>2.0499999999999998</v>
      </c>
      <c r="K11465" s="136">
        <v>4.3</v>
      </c>
      <c r="L11465" s="136">
        <v>1.5</v>
      </c>
      <c r="M11465" s="137" t="str">
        <f t="shared" si="179"/>
        <v>P</v>
      </c>
      <c r="N11465" s="172" t="s">
        <v>10682</v>
      </c>
      <c r="O11465" s="149" t="s">
        <v>1506</v>
      </c>
      <c r="P11465" s="149" t="s">
        <v>9401</v>
      </c>
      <c r="Q11465" s="150" t="s">
        <v>10519</v>
      </c>
      <c r="R11465" s="189">
        <v>6.26</v>
      </c>
    </row>
    <row r="11466" spans="1:18" x14ac:dyDescent="0.25">
      <c r="A11466" s="132">
        <v>1098719</v>
      </c>
      <c r="B11466" s="145" t="s">
        <v>8527</v>
      </c>
      <c r="C11466" s="132">
        <v>1</v>
      </c>
      <c r="D11466" s="132">
        <v>4500</v>
      </c>
      <c r="E11466" s="186">
        <v>150</v>
      </c>
      <c r="F11466" s="132">
        <v>6000</v>
      </c>
      <c r="G11466" s="132" t="s">
        <v>21</v>
      </c>
      <c r="H11466" s="132">
        <v>750</v>
      </c>
      <c r="I11466" s="132">
        <v>1</v>
      </c>
      <c r="J11466" s="133">
        <v>1.4</v>
      </c>
      <c r="K11466" s="133">
        <v>0.49</v>
      </c>
      <c r="L11466" s="133">
        <v>0.31</v>
      </c>
      <c r="M11466" s="134" t="str">
        <f t="shared" si="179"/>
        <v>P</v>
      </c>
      <c r="N11466" s="171" t="s">
        <v>10682</v>
      </c>
      <c r="O11466" s="146" t="s">
        <v>1506</v>
      </c>
      <c r="P11466" s="146" t="s">
        <v>9426</v>
      </c>
      <c r="Q11466" s="147" t="s">
        <v>10519</v>
      </c>
      <c r="R11466" s="187">
        <v>0.56999999999999995</v>
      </c>
    </row>
    <row r="11467" spans="1:18" x14ac:dyDescent="0.25">
      <c r="A11467" s="135">
        <v>1098720</v>
      </c>
      <c r="B11467" s="148" t="s">
        <v>7305</v>
      </c>
      <c r="C11467" s="135">
        <v>1</v>
      </c>
      <c r="D11467" s="135" t="s">
        <v>20</v>
      </c>
      <c r="E11467" s="188" t="s">
        <v>20</v>
      </c>
      <c r="F11467" s="135" t="s">
        <v>20</v>
      </c>
      <c r="G11467" s="135" t="s">
        <v>20</v>
      </c>
      <c r="H11467" s="135" t="s">
        <v>20</v>
      </c>
      <c r="I11467" s="135" t="s">
        <v>20</v>
      </c>
      <c r="J11467" s="136">
        <v>4.55</v>
      </c>
      <c r="K11467" s="136">
        <v>2.0499999999999998</v>
      </c>
      <c r="L11467" s="136">
        <v>0.6</v>
      </c>
      <c r="M11467" s="137" t="str">
        <f t="shared" si="179"/>
        <v>P</v>
      </c>
      <c r="N11467" s="172" t="s">
        <v>10682</v>
      </c>
      <c r="O11467" s="149" t="s">
        <v>1506</v>
      </c>
      <c r="P11467" s="149" t="s">
        <v>9426</v>
      </c>
      <c r="Q11467" s="150" t="s">
        <v>10519</v>
      </c>
      <c r="R11467" s="189">
        <v>15.08</v>
      </c>
    </row>
    <row r="11468" spans="1:18" x14ac:dyDescent="0.25">
      <c r="A11468" s="132">
        <v>1098721</v>
      </c>
      <c r="B11468" s="145" t="s">
        <v>1413</v>
      </c>
      <c r="C11468" s="132">
        <v>1</v>
      </c>
      <c r="D11468" s="132">
        <v>880</v>
      </c>
      <c r="E11468" s="186">
        <v>40</v>
      </c>
      <c r="F11468" s="132" t="s">
        <v>20</v>
      </c>
      <c r="G11468" s="132">
        <v>48</v>
      </c>
      <c r="H11468" s="132" t="s">
        <v>21</v>
      </c>
      <c r="I11468" s="132">
        <v>1</v>
      </c>
      <c r="J11468" s="133">
        <v>2.4</v>
      </c>
      <c r="K11468" s="133">
        <v>2</v>
      </c>
      <c r="L11468" s="133">
        <v>0.25</v>
      </c>
      <c r="M11468" s="134" t="str">
        <f t="shared" si="179"/>
        <v>P</v>
      </c>
      <c r="N11468" s="171" t="s">
        <v>10682</v>
      </c>
      <c r="O11468" s="146" t="s">
        <v>1506</v>
      </c>
      <c r="P11468" s="146" t="s">
        <v>9431</v>
      </c>
      <c r="Q11468" s="147" t="s">
        <v>10519</v>
      </c>
      <c r="R11468" s="187">
        <v>7.4</v>
      </c>
    </row>
    <row r="11469" spans="1:18" x14ac:dyDescent="0.25">
      <c r="A11469" s="135">
        <v>1098722</v>
      </c>
      <c r="B11469" s="148" t="s">
        <v>8528</v>
      </c>
      <c r="C11469" s="135">
        <v>1</v>
      </c>
      <c r="D11469" s="135">
        <v>880</v>
      </c>
      <c r="E11469" s="188">
        <v>40</v>
      </c>
      <c r="F11469" s="135" t="s">
        <v>20</v>
      </c>
      <c r="G11469" s="135" t="s">
        <v>21</v>
      </c>
      <c r="H11469" s="135" t="s">
        <v>21</v>
      </c>
      <c r="I11469" s="135" t="s">
        <v>21</v>
      </c>
      <c r="J11469" s="136">
        <v>4.03</v>
      </c>
      <c r="K11469" s="136">
        <v>2.5</v>
      </c>
      <c r="L11469" s="136">
        <v>0.14000000000000001</v>
      </c>
      <c r="M11469" s="137" t="str">
        <f t="shared" si="179"/>
        <v>P</v>
      </c>
      <c r="N11469" s="172" t="s">
        <v>10682</v>
      </c>
      <c r="O11469" s="149" t="s">
        <v>1506</v>
      </c>
      <c r="P11469" s="149" t="s">
        <v>9431</v>
      </c>
      <c r="Q11469" s="150" t="s">
        <v>10519</v>
      </c>
      <c r="R11469" s="189">
        <v>7.41</v>
      </c>
    </row>
    <row r="11470" spans="1:18" x14ac:dyDescent="0.25">
      <c r="A11470" s="132">
        <v>1098723</v>
      </c>
      <c r="B11470" s="145" t="s">
        <v>8529</v>
      </c>
      <c r="C11470" s="132">
        <v>1</v>
      </c>
      <c r="D11470" s="132">
        <v>960</v>
      </c>
      <c r="E11470" s="186">
        <v>40</v>
      </c>
      <c r="F11470" s="132" t="s">
        <v>20</v>
      </c>
      <c r="G11470" s="132" t="s">
        <v>21</v>
      </c>
      <c r="H11470" s="132" t="s">
        <v>21</v>
      </c>
      <c r="I11470" s="132" t="s">
        <v>21</v>
      </c>
      <c r="J11470" s="133">
        <v>3.95</v>
      </c>
      <c r="K11470" s="133">
        <v>2.4700000000000002</v>
      </c>
      <c r="L11470" s="133">
        <v>0.25</v>
      </c>
      <c r="M11470" s="134" t="str">
        <f t="shared" si="179"/>
        <v>P</v>
      </c>
      <c r="N11470" s="171" t="s">
        <v>10682</v>
      </c>
      <c r="O11470" s="146" t="s">
        <v>1506</v>
      </c>
      <c r="P11470" s="146" t="s">
        <v>9431</v>
      </c>
      <c r="Q11470" s="147" t="s">
        <v>10519</v>
      </c>
      <c r="R11470" s="187">
        <v>7.41</v>
      </c>
    </row>
    <row r="11471" spans="1:18" x14ac:dyDescent="0.25">
      <c r="A11471" s="135">
        <v>1098724</v>
      </c>
      <c r="B11471" s="148" t="s">
        <v>8530</v>
      </c>
      <c r="C11471" s="135">
        <v>1</v>
      </c>
      <c r="D11471" s="135">
        <v>960</v>
      </c>
      <c r="E11471" s="188">
        <v>40</v>
      </c>
      <c r="F11471" s="135" t="s">
        <v>20</v>
      </c>
      <c r="G11471" s="135">
        <v>20</v>
      </c>
      <c r="H11471" s="135">
        <v>30</v>
      </c>
      <c r="I11471" s="135" t="s">
        <v>21</v>
      </c>
      <c r="J11471" s="136">
        <v>2.4</v>
      </c>
      <c r="K11471" s="136">
        <v>2</v>
      </c>
      <c r="L11471" s="136">
        <v>0.25</v>
      </c>
      <c r="M11471" s="137" t="str">
        <f t="shared" si="179"/>
        <v>P</v>
      </c>
      <c r="N11471" s="172" t="s">
        <v>10682</v>
      </c>
      <c r="O11471" s="149" t="s">
        <v>1506</v>
      </c>
      <c r="P11471" s="149" t="s">
        <v>9431</v>
      </c>
      <c r="Q11471" s="150" t="s">
        <v>10519</v>
      </c>
      <c r="R11471" s="189">
        <v>6.77</v>
      </c>
    </row>
    <row r="11472" spans="1:18" x14ac:dyDescent="0.25">
      <c r="A11472" s="132">
        <v>1098725</v>
      </c>
      <c r="B11472" s="145" t="s">
        <v>1414</v>
      </c>
      <c r="C11472" s="132">
        <v>1</v>
      </c>
      <c r="D11472" s="132">
        <v>960</v>
      </c>
      <c r="E11472" s="186">
        <v>40</v>
      </c>
      <c r="F11472" s="132" t="s">
        <v>20</v>
      </c>
      <c r="G11472" s="132">
        <v>120</v>
      </c>
      <c r="H11472" s="132" t="s">
        <v>21</v>
      </c>
      <c r="I11472" s="132">
        <v>1</v>
      </c>
      <c r="J11472" s="133">
        <v>2.4</v>
      </c>
      <c r="K11472" s="133">
        <v>2</v>
      </c>
      <c r="L11472" s="133">
        <v>0.25</v>
      </c>
      <c r="M11472" s="134" t="str">
        <f t="shared" si="179"/>
        <v>P</v>
      </c>
      <c r="N11472" s="171" t="s">
        <v>10682</v>
      </c>
      <c r="O11472" s="146" t="s">
        <v>1506</v>
      </c>
      <c r="P11472" s="146" t="s">
        <v>9431</v>
      </c>
      <c r="Q11472" s="147" t="s">
        <v>10519</v>
      </c>
      <c r="R11472" s="187">
        <v>7.19</v>
      </c>
    </row>
    <row r="11473" spans="1:18" x14ac:dyDescent="0.25">
      <c r="A11473" s="135">
        <v>1098726</v>
      </c>
      <c r="B11473" s="148" t="s">
        <v>8531</v>
      </c>
      <c r="C11473" s="135">
        <v>1</v>
      </c>
      <c r="D11473" s="135">
        <v>960</v>
      </c>
      <c r="E11473" s="188">
        <v>40</v>
      </c>
      <c r="F11473" s="135" t="s">
        <v>20</v>
      </c>
      <c r="G11473" s="135" t="s">
        <v>21</v>
      </c>
      <c r="H11473" s="135">
        <v>40</v>
      </c>
      <c r="I11473" s="135" t="s">
        <v>21</v>
      </c>
      <c r="J11473" s="136">
        <v>2.4</v>
      </c>
      <c r="K11473" s="136">
        <v>2</v>
      </c>
      <c r="L11473" s="136">
        <v>0.25</v>
      </c>
      <c r="M11473" s="137" t="str">
        <f t="shared" si="179"/>
        <v>P</v>
      </c>
      <c r="N11473" s="174" t="s">
        <v>10682</v>
      </c>
      <c r="O11473" s="149" t="s">
        <v>1506</v>
      </c>
      <c r="P11473" s="149" t="s">
        <v>9431</v>
      </c>
      <c r="Q11473" s="150" t="s">
        <v>10519</v>
      </c>
      <c r="R11473" s="189">
        <v>7.19</v>
      </c>
    </row>
    <row r="11474" spans="1:18" x14ac:dyDescent="0.25">
      <c r="A11474" s="132">
        <v>1098727</v>
      </c>
      <c r="B11474" s="145" t="s">
        <v>8532</v>
      </c>
      <c r="C11474" s="132">
        <v>1</v>
      </c>
      <c r="D11474" s="132">
        <v>960</v>
      </c>
      <c r="E11474" s="186">
        <v>40</v>
      </c>
      <c r="F11474" s="132" t="s">
        <v>20</v>
      </c>
      <c r="G11474" s="132" t="s">
        <v>21</v>
      </c>
      <c r="H11474" s="132" t="s">
        <v>21</v>
      </c>
      <c r="I11474" s="132" t="s">
        <v>21</v>
      </c>
      <c r="J11474" s="133">
        <v>2.38</v>
      </c>
      <c r="K11474" s="133">
        <v>2</v>
      </c>
      <c r="L11474" s="133">
        <v>0.25</v>
      </c>
      <c r="M11474" s="134" t="str">
        <f t="shared" si="179"/>
        <v>P</v>
      </c>
      <c r="N11474" s="173" t="s">
        <v>10682</v>
      </c>
      <c r="O11474" s="146" t="s">
        <v>1506</v>
      </c>
      <c r="P11474" s="146" t="s">
        <v>9431</v>
      </c>
      <c r="Q11474" s="147" t="s">
        <v>10519</v>
      </c>
      <c r="R11474" s="187">
        <v>7.15</v>
      </c>
    </row>
    <row r="11475" spans="1:18" x14ac:dyDescent="0.25">
      <c r="A11475" s="135">
        <v>1098728</v>
      </c>
      <c r="B11475" s="148" t="s">
        <v>8533</v>
      </c>
      <c r="C11475" s="135">
        <v>1</v>
      </c>
      <c r="D11475" s="135">
        <v>960</v>
      </c>
      <c r="E11475" s="188">
        <v>40</v>
      </c>
      <c r="F11475" s="135" t="s">
        <v>20</v>
      </c>
      <c r="G11475" s="135">
        <v>60</v>
      </c>
      <c r="H11475" s="135" t="s">
        <v>21</v>
      </c>
      <c r="I11475" s="135" t="s">
        <v>21</v>
      </c>
      <c r="J11475" s="136">
        <v>2.4</v>
      </c>
      <c r="K11475" s="136">
        <v>2.0499999999999998</v>
      </c>
      <c r="L11475" s="136">
        <v>0.2</v>
      </c>
      <c r="M11475" s="137" t="str">
        <f t="shared" si="179"/>
        <v>P</v>
      </c>
      <c r="N11475" s="174" t="s">
        <v>10682</v>
      </c>
      <c r="O11475" s="149" t="s">
        <v>1506</v>
      </c>
      <c r="P11475" s="149" t="s">
        <v>9431</v>
      </c>
      <c r="Q11475" s="150" t="s">
        <v>10519</v>
      </c>
      <c r="R11475" s="189">
        <v>7.15</v>
      </c>
    </row>
    <row r="11476" spans="1:18" x14ac:dyDescent="0.25">
      <c r="A11476" s="132">
        <v>1098745</v>
      </c>
      <c r="B11476" s="145" t="s">
        <v>8534</v>
      </c>
      <c r="C11476" s="132">
        <v>6</v>
      </c>
      <c r="D11476" s="132">
        <v>128</v>
      </c>
      <c r="E11476" s="186" t="s">
        <v>21</v>
      </c>
      <c r="F11476" s="132">
        <v>160</v>
      </c>
      <c r="G11476" s="132" t="s">
        <v>20</v>
      </c>
      <c r="H11476" s="132">
        <v>9</v>
      </c>
      <c r="I11476" s="132">
        <v>2</v>
      </c>
      <c r="J11476" s="133">
        <v>3.04</v>
      </c>
      <c r="K11476" s="133">
        <v>2.2000000000000002</v>
      </c>
      <c r="L11476" s="133">
        <v>1.44</v>
      </c>
      <c r="M11476" s="134" t="str">
        <f t="shared" si="179"/>
        <v>P</v>
      </c>
      <c r="N11476" s="173" t="s">
        <v>10681</v>
      </c>
      <c r="O11476" s="146" t="s">
        <v>1506</v>
      </c>
      <c r="P11476" s="146" t="s">
        <v>9435</v>
      </c>
      <c r="Q11476" s="147" t="s">
        <v>10106</v>
      </c>
      <c r="R11476" s="187">
        <v>19.559999999999999</v>
      </c>
    </row>
    <row r="11477" spans="1:18" x14ac:dyDescent="0.25">
      <c r="A11477" s="135">
        <v>1098748</v>
      </c>
      <c r="B11477" s="148" t="s">
        <v>8535</v>
      </c>
      <c r="C11477" s="135">
        <v>6</v>
      </c>
      <c r="D11477" s="135">
        <v>128</v>
      </c>
      <c r="E11477" s="188" t="s">
        <v>21</v>
      </c>
      <c r="F11477" s="135">
        <v>160</v>
      </c>
      <c r="G11477" s="135" t="s">
        <v>20</v>
      </c>
      <c r="H11477" s="135">
        <v>4</v>
      </c>
      <c r="I11477" s="135">
        <v>2</v>
      </c>
      <c r="J11477" s="136">
        <v>3.04</v>
      </c>
      <c r="K11477" s="136">
        <v>2.2000000000000002</v>
      </c>
      <c r="L11477" s="136">
        <v>1.44</v>
      </c>
      <c r="M11477" s="137" t="str">
        <f t="shared" si="179"/>
        <v>P</v>
      </c>
      <c r="N11477" s="174" t="s">
        <v>10681</v>
      </c>
      <c r="O11477" s="149" t="s">
        <v>1506</v>
      </c>
      <c r="P11477" s="149" t="s">
        <v>9435</v>
      </c>
      <c r="Q11477" s="150" t="s">
        <v>10106</v>
      </c>
      <c r="R11477" s="189">
        <v>17.82</v>
      </c>
    </row>
    <row r="11478" spans="1:18" x14ac:dyDescent="0.25">
      <c r="A11478" s="132">
        <v>1098749</v>
      </c>
      <c r="B11478" s="145" t="s">
        <v>8536</v>
      </c>
      <c r="C11478" s="132">
        <v>6</v>
      </c>
      <c r="D11478" s="132">
        <v>40</v>
      </c>
      <c r="E11478" s="186" t="s">
        <v>21</v>
      </c>
      <c r="F11478" s="132">
        <v>60</v>
      </c>
      <c r="G11478" s="132" t="s">
        <v>20</v>
      </c>
      <c r="H11478" s="132">
        <v>5</v>
      </c>
      <c r="I11478" s="132">
        <v>1</v>
      </c>
      <c r="J11478" s="133">
        <v>3.89</v>
      </c>
      <c r="K11478" s="133">
        <v>2.4700000000000002</v>
      </c>
      <c r="L11478" s="133">
        <v>2.21</v>
      </c>
      <c r="M11478" s="134" t="str">
        <f t="shared" si="179"/>
        <v>P</v>
      </c>
      <c r="N11478" s="173" t="s">
        <v>10681</v>
      </c>
      <c r="O11478" s="146" t="s">
        <v>1506</v>
      </c>
      <c r="P11478" s="146" t="s">
        <v>9450</v>
      </c>
      <c r="Q11478" s="147" t="s">
        <v>10106</v>
      </c>
      <c r="R11478" s="187">
        <v>29.64</v>
      </c>
    </row>
    <row r="11479" spans="1:18" x14ac:dyDescent="0.25">
      <c r="A11479" s="135">
        <v>1098750</v>
      </c>
      <c r="B11479" s="148" t="s">
        <v>8537</v>
      </c>
      <c r="C11479" s="135">
        <v>6</v>
      </c>
      <c r="D11479" s="135">
        <v>160</v>
      </c>
      <c r="E11479" s="188" t="s">
        <v>21</v>
      </c>
      <c r="F11479" s="135">
        <v>220</v>
      </c>
      <c r="G11479" s="135" t="s">
        <v>20</v>
      </c>
      <c r="H11479" s="135">
        <v>10</v>
      </c>
      <c r="I11479" s="135">
        <v>2</v>
      </c>
      <c r="J11479" s="136">
        <v>2.85</v>
      </c>
      <c r="K11479" s="136">
        <v>2</v>
      </c>
      <c r="L11479" s="136">
        <v>1.35</v>
      </c>
      <c r="M11479" s="137" t="str">
        <f t="shared" si="179"/>
        <v>P</v>
      </c>
      <c r="N11479" s="174" t="s">
        <v>10681</v>
      </c>
      <c r="O11479" s="149" t="s">
        <v>1506</v>
      </c>
      <c r="P11479" s="149" t="s">
        <v>10098</v>
      </c>
      <c r="Q11479" s="150" t="s">
        <v>10519</v>
      </c>
      <c r="R11479" s="189">
        <v>8.16</v>
      </c>
    </row>
    <row r="11480" spans="1:18" x14ac:dyDescent="0.25">
      <c r="A11480" s="132">
        <v>1098752</v>
      </c>
      <c r="B11480" s="145" t="s">
        <v>8538</v>
      </c>
      <c r="C11480" s="132">
        <v>6</v>
      </c>
      <c r="D11480" s="132">
        <v>160</v>
      </c>
      <c r="E11480" s="186" t="s">
        <v>21</v>
      </c>
      <c r="F11480" s="132">
        <v>200</v>
      </c>
      <c r="G11480" s="132" t="s">
        <v>20</v>
      </c>
      <c r="H11480" s="132">
        <v>10</v>
      </c>
      <c r="I11480" s="132">
        <v>2</v>
      </c>
      <c r="J11480" s="133">
        <v>2.85</v>
      </c>
      <c r="K11480" s="133">
        <v>2</v>
      </c>
      <c r="L11480" s="133">
        <v>1.35</v>
      </c>
      <c r="M11480" s="134" t="str">
        <f t="shared" si="179"/>
        <v>P</v>
      </c>
      <c r="N11480" s="173" t="s">
        <v>10681</v>
      </c>
      <c r="O11480" s="146" t="s">
        <v>1506</v>
      </c>
      <c r="P11480" s="146" t="s">
        <v>10098</v>
      </c>
      <c r="Q11480" s="147" t="s">
        <v>10519</v>
      </c>
      <c r="R11480" s="187">
        <v>8.2799999999999994</v>
      </c>
    </row>
    <row r="11481" spans="1:18" x14ac:dyDescent="0.25">
      <c r="A11481" s="135">
        <v>1098759</v>
      </c>
      <c r="B11481" s="148" t="s">
        <v>8539</v>
      </c>
      <c r="C11481" s="135">
        <v>6</v>
      </c>
      <c r="D11481" s="135">
        <v>60</v>
      </c>
      <c r="E11481" s="188" t="s">
        <v>21</v>
      </c>
      <c r="F11481" s="135">
        <v>80</v>
      </c>
      <c r="G11481" s="135" t="s">
        <v>20</v>
      </c>
      <c r="H11481" s="135">
        <v>5</v>
      </c>
      <c r="I11481" s="135">
        <v>1</v>
      </c>
      <c r="J11481" s="136">
        <v>3.95</v>
      </c>
      <c r="K11481" s="136">
        <v>2.56</v>
      </c>
      <c r="L11481" s="136">
        <v>1.85</v>
      </c>
      <c r="M11481" s="137" t="str">
        <f t="shared" si="179"/>
        <v>P</v>
      </c>
      <c r="N11481" s="174" t="s">
        <v>10681</v>
      </c>
      <c r="O11481" s="149" t="s">
        <v>1506</v>
      </c>
      <c r="P11481" s="149" t="s">
        <v>9435</v>
      </c>
      <c r="Q11481" s="150" t="s">
        <v>10106</v>
      </c>
      <c r="R11481" s="189">
        <v>25.68</v>
      </c>
    </row>
    <row r="11482" spans="1:18" x14ac:dyDescent="0.25">
      <c r="A11482" s="132">
        <v>1098763</v>
      </c>
      <c r="B11482" s="145" t="s">
        <v>8540</v>
      </c>
      <c r="C11482" s="132">
        <v>6</v>
      </c>
      <c r="D11482" s="132">
        <v>180</v>
      </c>
      <c r="E11482" s="186" t="s">
        <v>21</v>
      </c>
      <c r="F11482" s="132">
        <v>220</v>
      </c>
      <c r="G11482" s="132">
        <v>9</v>
      </c>
      <c r="H11482" s="132">
        <v>10</v>
      </c>
      <c r="I11482" s="132">
        <v>2</v>
      </c>
      <c r="J11482" s="133">
        <v>2.77</v>
      </c>
      <c r="K11482" s="133">
        <v>1.96</v>
      </c>
      <c r="L11482" s="133">
        <v>1.26</v>
      </c>
      <c r="M11482" s="134" t="str">
        <f t="shared" si="179"/>
        <v>P</v>
      </c>
      <c r="N11482" s="173" t="s">
        <v>10681</v>
      </c>
      <c r="O11482" s="146" t="s">
        <v>1555</v>
      </c>
      <c r="P11482" s="146" t="s">
        <v>9448</v>
      </c>
      <c r="Q11482" s="147" t="s">
        <v>10519</v>
      </c>
      <c r="R11482" s="187">
        <v>7.32</v>
      </c>
    </row>
    <row r="11483" spans="1:18" x14ac:dyDescent="0.25">
      <c r="A11483" s="135">
        <v>1098766</v>
      </c>
      <c r="B11483" s="148" t="s">
        <v>8541</v>
      </c>
      <c r="C11483" s="135">
        <v>6</v>
      </c>
      <c r="D11483" s="135">
        <v>180</v>
      </c>
      <c r="E11483" s="188" t="s">
        <v>21</v>
      </c>
      <c r="F11483" s="135">
        <v>220</v>
      </c>
      <c r="G11483" s="135">
        <v>18</v>
      </c>
      <c r="H11483" s="135">
        <v>10</v>
      </c>
      <c r="I11483" s="135">
        <v>2</v>
      </c>
      <c r="J11483" s="136">
        <v>2.82</v>
      </c>
      <c r="K11483" s="136">
        <v>1.99</v>
      </c>
      <c r="L11483" s="136">
        <v>1.36</v>
      </c>
      <c r="M11483" s="137" t="str">
        <f t="shared" si="179"/>
        <v>P</v>
      </c>
      <c r="N11483" s="174" t="s">
        <v>10681</v>
      </c>
      <c r="O11483" s="149" t="s">
        <v>1555</v>
      </c>
      <c r="P11483" s="149" t="s">
        <v>9448</v>
      </c>
      <c r="Q11483" s="150" t="s">
        <v>10519</v>
      </c>
      <c r="R11483" s="189">
        <v>7.26</v>
      </c>
    </row>
    <row r="11484" spans="1:18" x14ac:dyDescent="0.25">
      <c r="A11484" s="132">
        <v>1098768</v>
      </c>
      <c r="B11484" s="145" t="s">
        <v>8542</v>
      </c>
      <c r="C11484" s="132">
        <v>6</v>
      </c>
      <c r="D11484" s="132">
        <v>180</v>
      </c>
      <c r="E11484" s="186" t="s">
        <v>21</v>
      </c>
      <c r="F11484" s="132">
        <v>220</v>
      </c>
      <c r="G11484" s="132">
        <v>18</v>
      </c>
      <c r="H11484" s="132">
        <v>10</v>
      </c>
      <c r="I11484" s="132">
        <v>2</v>
      </c>
      <c r="J11484" s="133">
        <v>2.82</v>
      </c>
      <c r="K11484" s="133">
        <v>1.99</v>
      </c>
      <c r="L11484" s="133">
        <v>1.36</v>
      </c>
      <c r="M11484" s="134" t="str">
        <f t="shared" si="179"/>
        <v>P</v>
      </c>
      <c r="N11484" s="173" t="s">
        <v>10681</v>
      </c>
      <c r="O11484" s="146" t="s">
        <v>1555</v>
      </c>
      <c r="P11484" s="146" t="s">
        <v>9448</v>
      </c>
      <c r="Q11484" s="147" t="s">
        <v>10519</v>
      </c>
      <c r="R11484" s="187">
        <v>7.38</v>
      </c>
    </row>
    <row r="11485" spans="1:18" x14ac:dyDescent="0.25">
      <c r="A11485" s="135">
        <v>1098771</v>
      </c>
      <c r="B11485" s="148" t="s">
        <v>8543</v>
      </c>
      <c r="C11485" s="135">
        <v>6</v>
      </c>
      <c r="D11485" s="135">
        <v>105</v>
      </c>
      <c r="E11485" s="188" t="s">
        <v>21</v>
      </c>
      <c r="F11485" s="135">
        <v>135</v>
      </c>
      <c r="G11485" s="135" t="s">
        <v>20</v>
      </c>
      <c r="H11485" s="135">
        <v>6</v>
      </c>
      <c r="I11485" s="135">
        <v>1</v>
      </c>
      <c r="J11485" s="136">
        <v>3.25</v>
      </c>
      <c r="K11485" s="136">
        <v>2.2000000000000002</v>
      </c>
      <c r="L11485" s="136">
        <v>1.6</v>
      </c>
      <c r="M11485" s="137" t="str">
        <f t="shared" si="179"/>
        <v>P</v>
      </c>
      <c r="N11485" s="174" t="s">
        <v>10681</v>
      </c>
      <c r="O11485" s="149" t="s">
        <v>1562</v>
      </c>
      <c r="P11485" s="149" t="s">
        <v>9564</v>
      </c>
      <c r="Q11485" s="150" t="s">
        <v>10519</v>
      </c>
      <c r="R11485" s="189">
        <v>14.100000000000001</v>
      </c>
    </row>
    <row r="11486" spans="1:18" x14ac:dyDescent="0.25">
      <c r="A11486" s="132">
        <v>1098776</v>
      </c>
      <c r="B11486" s="145" t="s">
        <v>8544</v>
      </c>
      <c r="C11486" s="132">
        <v>6</v>
      </c>
      <c r="D11486" s="132">
        <v>55</v>
      </c>
      <c r="E11486" s="186" t="s">
        <v>21</v>
      </c>
      <c r="F11486" s="132">
        <v>72</v>
      </c>
      <c r="G11486" s="132" t="s">
        <v>20</v>
      </c>
      <c r="H11486" s="132">
        <v>5</v>
      </c>
      <c r="I11486" s="132">
        <v>1</v>
      </c>
      <c r="J11486" s="133">
        <v>3.4</v>
      </c>
      <c r="K11486" s="133">
        <v>2.7</v>
      </c>
      <c r="L11486" s="133">
        <v>2.36</v>
      </c>
      <c r="M11486" s="134" t="str">
        <f t="shared" si="179"/>
        <v>P</v>
      </c>
      <c r="N11486" s="173" t="s">
        <v>10681</v>
      </c>
      <c r="O11486" s="146" t="s">
        <v>1818</v>
      </c>
      <c r="P11486" s="146" t="s">
        <v>9568</v>
      </c>
      <c r="Q11486" s="147" t="s">
        <v>10519</v>
      </c>
      <c r="R11486" s="187">
        <v>23.88</v>
      </c>
    </row>
    <row r="11487" spans="1:18" x14ac:dyDescent="0.25">
      <c r="A11487" s="135">
        <v>1098777</v>
      </c>
      <c r="B11487" s="148" t="s">
        <v>8545</v>
      </c>
      <c r="C11487" s="135">
        <v>6</v>
      </c>
      <c r="D11487" s="135">
        <v>55</v>
      </c>
      <c r="E11487" s="188" t="s">
        <v>21</v>
      </c>
      <c r="F11487" s="135">
        <v>72</v>
      </c>
      <c r="G11487" s="135" t="s">
        <v>20</v>
      </c>
      <c r="H11487" s="135">
        <v>5</v>
      </c>
      <c r="I11487" s="135">
        <v>1</v>
      </c>
      <c r="J11487" s="136">
        <v>3.4</v>
      </c>
      <c r="K11487" s="136">
        <v>2.7</v>
      </c>
      <c r="L11487" s="136">
        <v>2.36</v>
      </c>
      <c r="M11487" s="137" t="str">
        <f t="shared" si="179"/>
        <v>P</v>
      </c>
      <c r="N11487" s="174" t="s">
        <v>10681</v>
      </c>
      <c r="O11487" s="149" t="s">
        <v>1818</v>
      </c>
      <c r="P11487" s="149" t="s">
        <v>9568</v>
      </c>
      <c r="Q11487" s="150" t="s">
        <v>10519</v>
      </c>
      <c r="R11487" s="189">
        <v>22.68</v>
      </c>
    </row>
    <row r="11488" spans="1:18" x14ac:dyDescent="0.25">
      <c r="A11488" s="132">
        <v>1098781</v>
      </c>
      <c r="B11488" s="145" t="s">
        <v>8546</v>
      </c>
      <c r="C11488" s="132">
        <v>6</v>
      </c>
      <c r="D11488" s="132">
        <v>55</v>
      </c>
      <c r="E11488" s="186" t="s">
        <v>21</v>
      </c>
      <c r="F11488" s="132">
        <v>72</v>
      </c>
      <c r="G11488" s="132" t="s">
        <v>20</v>
      </c>
      <c r="H11488" s="132">
        <v>5</v>
      </c>
      <c r="I11488" s="132">
        <v>1</v>
      </c>
      <c r="J11488" s="133">
        <v>3.4</v>
      </c>
      <c r="K11488" s="133">
        <v>2.7</v>
      </c>
      <c r="L11488" s="133">
        <v>2.36</v>
      </c>
      <c r="M11488" s="134" t="str">
        <f t="shared" si="179"/>
        <v>P</v>
      </c>
      <c r="N11488" s="173" t="s">
        <v>10681</v>
      </c>
      <c r="O11488" s="146" t="s">
        <v>1818</v>
      </c>
      <c r="P11488" s="146" t="s">
        <v>9568</v>
      </c>
      <c r="Q11488" s="147" t="s">
        <v>10519</v>
      </c>
      <c r="R11488" s="187">
        <v>21.84</v>
      </c>
    </row>
    <row r="11489" spans="1:18" x14ac:dyDescent="0.25">
      <c r="A11489" s="135">
        <v>1098787</v>
      </c>
      <c r="B11489" s="148" t="s">
        <v>8547</v>
      </c>
      <c r="C11489" s="135">
        <v>6</v>
      </c>
      <c r="D11489" s="135">
        <v>32</v>
      </c>
      <c r="E11489" s="188" t="s">
        <v>21</v>
      </c>
      <c r="F11489" s="135">
        <v>40</v>
      </c>
      <c r="G11489" s="135" t="s">
        <v>21</v>
      </c>
      <c r="H11489" s="135" t="s">
        <v>21</v>
      </c>
      <c r="I11489" s="135" t="s">
        <v>21</v>
      </c>
      <c r="J11489" s="136">
        <v>4.2</v>
      </c>
      <c r="K11489" s="136">
        <v>3.09</v>
      </c>
      <c r="L11489" s="136">
        <v>2.59</v>
      </c>
      <c r="M11489" s="137" t="str">
        <f t="shared" si="179"/>
        <v>P</v>
      </c>
      <c r="N11489" s="174" t="s">
        <v>10681</v>
      </c>
      <c r="O11489" s="149" t="s">
        <v>1555</v>
      </c>
      <c r="P11489" s="149" t="s">
        <v>9448</v>
      </c>
      <c r="Q11489" s="150" t="s">
        <v>10519</v>
      </c>
      <c r="R11489" s="189">
        <v>39.06</v>
      </c>
    </row>
    <row r="11490" spans="1:18" x14ac:dyDescent="0.25">
      <c r="A11490" s="132">
        <v>1098792</v>
      </c>
      <c r="B11490" s="145" t="s">
        <v>8548</v>
      </c>
      <c r="C11490" s="132">
        <v>6</v>
      </c>
      <c r="D11490" s="132">
        <v>40</v>
      </c>
      <c r="E11490" s="186" t="s">
        <v>21</v>
      </c>
      <c r="F11490" s="132">
        <v>40</v>
      </c>
      <c r="G11490" s="132" t="s">
        <v>21</v>
      </c>
      <c r="H11490" s="132" t="s">
        <v>21</v>
      </c>
      <c r="I11490" s="132" t="s">
        <v>21</v>
      </c>
      <c r="J11490" s="133">
        <v>4.22</v>
      </c>
      <c r="K11490" s="133">
        <v>3.07</v>
      </c>
      <c r="L11490" s="133">
        <v>2.57</v>
      </c>
      <c r="M11490" s="134" t="str">
        <f t="shared" si="179"/>
        <v>P</v>
      </c>
      <c r="N11490" s="173" t="s">
        <v>10681</v>
      </c>
      <c r="O11490" s="146" t="s">
        <v>1818</v>
      </c>
      <c r="P11490" s="146" t="s">
        <v>9568</v>
      </c>
      <c r="Q11490" s="147" t="s">
        <v>10519</v>
      </c>
      <c r="R11490" s="187">
        <v>35.339999999999996</v>
      </c>
    </row>
    <row r="11491" spans="1:18" x14ac:dyDescent="0.25">
      <c r="A11491" s="135">
        <v>1098793</v>
      </c>
      <c r="B11491" s="148" t="s">
        <v>8549</v>
      </c>
      <c r="C11491" s="135">
        <v>6</v>
      </c>
      <c r="D11491" s="135">
        <v>40</v>
      </c>
      <c r="E11491" s="188" t="s">
        <v>21</v>
      </c>
      <c r="F11491" s="135">
        <v>48</v>
      </c>
      <c r="G11491" s="135" t="s">
        <v>21</v>
      </c>
      <c r="H11491" s="135" t="s">
        <v>21</v>
      </c>
      <c r="I11491" s="135" t="s">
        <v>21</v>
      </c>
      <c r="J11491" s="136">
        <v>4.22</v>
      </c>
      <c r="K11491" s="136">
        <v>3.07</v>
      </c>
      <c r="L11491" s="136">
        <v>2.57</v>
      </c>
      <c r="M11491" s="137" t="str">
        <f t="shared" si="179"/>
        <v>P</v>
      </c>
      <c r="N11491" s="174" t="s">
        <v>10681</v>
      </c>
      <c r="O11491" s="149" t="s">
        <v>1555</v>
      </c>
      <c r="P11491" s="149" t="s">
        <v>9448</v>
      </c>
      <c r="Q11491" s="150" t="s">
        <v>10519</v>
      </c>
      <c r="R11491" s="189">
        <v>37.019999999999996</v>
      </c>
    </row>
    <row r="11492" spans="1:18" x14ac:dyDescent="0.25">
      <c r="A11492" s="132">
        <v>1098794</v>
      </c>
      <c r="B11492" s="145" t="s">
        <v>8550</v>
      </c>
      <c r="C11492" s="132">
        <v>6</v>
      </c>
      <c r="D11492" s="132">
        <v>40</v>
      </c>
      <c r="E11492" s="186" t="s">
        <v>21</v>
      </c>
      <c r="F11492" s="132">
        <v>40</v>
      </c>
      <c r="G11492" s="132" t="s">
        <v>21</v>
      </c>
      <c r="H11492" s="132" t="s">
        <v>21</v>
      </c>
      <c r="I11492" s="132" t="s">
        <v>21</v>
      </c>
      <c r="J11492" s="133">
        <v>4.22</v>
      </c>
      <c r="K11492" s="133">
        <v>3.07</v>
      </c>
      <c r="L11492" s="133">
        <v>2.57</v>
      </c>
      <c r="M11492" s="134" t="str">
        <f t="shared" si="179"/>
        <v>P</v>
      </c>
      <c r="N11492" s="173" t="s">
        <v>10681</v>
      </c>
      <c r="O11492" s="146" t="s">
        <v>1818</v>
      </c>
      <c r="P11492" s="146" t="s">
        <v>9568</v>
      </c>
      <c r="Q11492" s="147" t="s">
        <v>10519</v>
      </c>
      <c r="R11492" s="187">
        <v>33.24</v>
      </c>
    </row>
    <row r="11493" spans="1:18" x14ac:dyDescent="0.25">
      <c r="A11493" s="135">
        <v>1098800</v>
      </c>
      <c r="B11493" s="148" t="s">
        <v>8551</v>
      </c>
      <c r="C11493" s="135">
        <v>4</v>
      </c>
      <c r="D11493" s="135">
        <v>90</v>
      </c>
      <c r="E11493" s="188" t="s">
        <v>21</v>
      </c>
      <c r="F11493" s="135">
        <v>120</v>
      </c>
      <c r="G11493" s="135" t="s">
        <v>20</v>
      </c>
      <c r="H11493" s="135">
        <v>5</v>
      </c>
      <c r="I11493" s="135">
        <v>2</v>
      </c>
      <c r="J11493" s="136">
        <v>4.1500000000000004</v>
      </c>
      <c r="K11493" s="136">
        <v>2.14</v>
      </c>
      <c r="L11493" s="136">
        <v>1.1299999999999999</v>
      </c>
      <c r="M11493" s="137" t="str">
        <f t="shared" si="179"/>
        <v>P</v>
      </c>
      <c r="N11493" s="174" t="s">
        <v>10681</v>
      </c>
      <c r="O11493" s="149" t="s">
        <v>1555</v>
      </c>
      <c r="P11493" s="149" t="s">
        <v>9448</v>
      </c>
      <c r="Q11493" s="150" t="s">
        <v>10519</v>
      </c>
      <c r="R11493" s="189">
        <v>13.68</v>
      </c>
    </row>
    <row r="11494" spans="1:18" x14ac:dyDescent="0.25">
      <c r="A11494" s="132">
        <v>1098815</v>
      </c>
      <c r="B11494" s="145" t="s">
        <v>8552</v>
      </c>
      <c r="C11494" s="132">
        <v>4</v>
      </c>
      <c r="D11494" s="132">
        <v>48</v>
      </c>
      <c r="E11494" s="186" t="s">
        <v>21</v>
      </c>
      <c r="F11494" s="132">
        <v>56</v>
      </c>
      <c r="G11494" s="132" t="s">
        <v>20</v>
      </c>
      <c r="H11494" s="132">
        <v>4</v>
      </c>
      <c r="I11494" s="132">
        <v>1</v>
      </c>
      <c r="J11494" s="133">
        <v>4.22</v>
      </c>
      <c r="K11494" s="133">
        <v>3</v>
      </c>
      <c r="L11494" s="133">
        <v>1.84</v>
      </c>
      <c r="M11494" s="134" t="str">
        <f t="shared" si="179"/>
        <v>P</v>
      </c>
      <c r="N11494" s="173" t="s">
        <v>10681</v>
      </c>
      <c r="O11494" s="146" t="s">
        <v>1506</v>
      </c>
      <c r="P11494" s="146" t="s">
        <v>9435</v>
      </c>
      <c r="Q11494" s="147" t="s">
        <v>10106</v>
      </c>
      <c r="R11494" s="187">
        <v>18.239999999999998</v>
      </c>
    </row>
    <row r="11495" spans="1:18" x14ac:dyDescent="0.25">
      <c r="A11495" s="135">
        <v>1098817</v>
      </c>
      <c r="B11495" s="148" t="s">
        <v>8553</v>
      </c>
      <c r="C11495" s="135">
        <v>4</v>
      </c>
      <c r="D11495" s="135">
        <v>48</v>
      </c>
      <c r="E11495" s="188" t="s">
        <v>21</v>
      </c>
      <c r="F11495" s="135">
        <v>56</v>
      </c>
      <c r="G11495" s="135" t="s">
        <v>20</v>
      </c>
      <c r="H11495" s="135">
        <v>4</v>
      </c>
      <c r="I11495" s="135">
        <v>1</v>
      </c>
      <c r="J11495" s="136">
        <v>4.22</v>
      </c>
      <c r="K11495" s="136">
        <v>3</v>
      </c>
      <c r="L11495" s="136">
        <v>1.84</v>
      </c>
      <c r="M11495" s="137" t="str">
        <f t="shared" si="179"/>
        <v>P</v>
      </c>
      <c r="N11495" s="174" t="s">
        <v>10681</v>
      </c>
      <c r="O11495" s="149" t="s">
        <v>1506</v>
      </c>
      <c r="P11495" s="149" t="s">
        <v>9435</v>
      </c>
      <c r="Q11495" s="150" t="s">
        <v>10106</v>
      </c>
      <c r="R11495" s="189">
        <v>20.64</v>
      </c>
    </row>
    <row r="11496" spans="1:18" x14ac:dyDescent="0.25">
      <c r="A11496" s="132">
        <v>1098818</v>
      </c>
      <c r="B11496" s="145" t="s">
        <v>8554</v>
      </c>
      <c r="C11496" s="132">
        <v>6</v>
      </c>
      <c r="D11496" s="132">
        <v>144</v>
      </c>
      <c r="E11496" s="186" t="s">
        <v>21</v>
      </c>
      <c r="F11496" s="132">
        <v>196</v>
      </c>
      <c r="G11496" s="132" t="s">
        <v>20</v>
      </c>
      <c r="H11496" s="132">
        <v>9</v>
      </c>
      <c r="I11496" s="132">
        <v>2</v>
      </c>
      <c r="J11496" s="133">
        <v>2.67</v>
      </c>
      <c r="K11496" s="133">
        <v>2.2999999999999998</v>
      </c>
      <c r="L11496" s="133">
        <v>1.03</v>
      </c>
      <c r="M11496" s="134" t="str">
        <f t="shared" si="179"/>
        <v>P</v>
      </c>
      <c r="N11496" s="173" t="s">
        <v>10681</v>
      </c>
      <c r="O11496" s="146" t="s">
        <v>1506</v>
      </c>
      <c r="P11496" s="146" t="s">
        <v>9450</v>
      </c>
      <c r="Q11496" s="147" t="s">
        <v>10519</v>
      </c>
      <c r="R11496" s="187">
        <v>11.94</v>
      </c>
    </row>
    <row r="11497" spans="1:18" x14ac:dyDescent="0.25">
      <c r="A11497" s="135">
        <v>1098824</v>
      </c>
      <c r="B11497" s="148" t="s">
        <v>8555</v>
      </c>
      <c r="C11497" s="135">
        <v>4</v>
      </c>
      <c r="D11497" s="135">
        <v>72</v>
      </c>
      <c r="E11497" s="188" t="s">
        <v>21</v>
      </c>
      <c r="F11497" s="135">
        <v>84</v>
      </c>
      <c r="G11497" s="135" t="s">
        <v>21</v>
      </c>
      <c r="H11497" s="135" t="s">
        <v>21</v>
      </c>
      <c r="I11497" s="135" t="s">
        <v>21</v>
      </c>
      <c r="J11497" s="136">
        <v>4.25</v>
      </c>
      <c r="K11497" s="136">
        <v>3.9</v>
      </c>
      <c r="L11497" s="136">
        <v>0.98</v>
      </c>
      <c r="M11497" s="137" t="str">
        <f t="shared" si="179"/>
        <v>P</v>
      </c>
      <c r="N11497" s="174" t="s">
        <v>10681</v>
      </c>
      <c r="O11497" s="149" t="s">
        <v>1555</v>
      </c>
      <c r="P11497" s="149" t="s">
        <v>9448</v>
      </c>
      <c r="Q11497" s="150" t="s">
        <v>10519</v>
      </c>
      <c r="R11497" s="189">
        <v>13.48</v>
      </c>
    </row>
    <row r="11498" spans="1:18" x14ac:dyDescent="0.25">
      <c r="A11498" s="132">
        <v>1098831</v>
      </c>
      <c r="B11498" s="145" t="s">
        <v>8556</v>
      </c>
      <c r="C11498" s="132">
        <v>6</v>
      </c>
      <c r="D11498" s="132">
        <v>146</v>
      </c>
      <c r="E11498" s="186" t="s">
        <v>21</v>
      </c>
      <c r="F11498" s="132">
        <v>176</v>
      </c>
      <c r="G11498" s="132" t="s">
        <v>20</v>
      </c>
      <c r="H11498" s="132">
        <v>6</v>
      </c>
      <c r="I11498" s="132">
        <v>2</v>
      </c>
      <c r="J11498" s="133">
        <v>2.95</v>
      </c>
      <c r="K11498" s="133">
        <v>2.09</v>
      </c>
      <c r="L11498" s="133">
        <v>1.1200000000000001</v>
      </c>
      <c r="M11498" s="134" t="str">
        <f t="shared" si="179"/>
        <v>P</v>
      </c>
      <c r="N11498" s="171" t="s">
        <v>10681</v>
      </c>
      <c r="O11498" s="146" t="s">
        <v>1555</v>
      </c>
      <c r="P11498" s="146" t="s">
        <v>9448</v>
      </c>
      <c r="Q11498" s="147" t="s">
        <v>10519</v>
      </c>
      <c r="R11498" s="187">
        <v>11.040000000000001</v>
      </c>
    </row>
    <row r="11499" spans="1:18" x14ac:dyDescent="0.25">
      <c r="A11499" s="135">
        <v>1098832</v>
      </c>
      <c r="B11499" s="148" t="s">
        <v>8557</v>
      </c>
      <c r="C11499" s="135">
        <v>6</v>
      </c>
      <c r="D11499" s="135">
        <v>150</v>
      </c>
      <c r="E11499" s="188" t="s">
        <v>21</v>
      </c>
      <c r="F11499" s="135">
        <v>176</v>
      </c>
      <c r="G11499" s="135" t="s">
        <v>20</v>
      </c>
      <c r="H11499" s="135">
        <v>6</v>
      </c>
      <c r="I11499" s="135">
        <v>2</v>
      </c>
      <c r="J11499" s="136">
        <v>2.94</v>
      </c>
      <c r="K11499" s="136">
        <v>2.11</v>
      </c>
      <c r="L11499" s="136">
        <v>1.1200000000000001</v>
      </c>
      <c r="M11499" s="137" t="str">
        <f t="shared" si="179"/>
        <v>P</v>
      </c>
      <c r="N11499" s="172" t="s">
        <v>10681</v>
      </c>
      <c r="O11499" s="149" t="s">
        <v>1555</v>
      </c>
      <c r="P11499" s="149" t="s">
        <v>9448</v>
      </c>
      <c r="Q11499" s="150" t="s">
        <v>10519</v>
      </c>
      <c r="R11499" s="189">
        <v>10.620000000000001</v>
      </c>
    </row>
    <row r="11500" spans="1:18" x14ac:dyDescent="0.25">
      <c r="A11500" s="132">
        <v>1098833</v>
      </c>
      <c r="B11500" s="145" t="s">
        <v>8558</v>
      </c>
      <c r="C11500" s="132">
        <v>6</v>
      </c>
      <c r="D11500" s="132">
        <v>160</v>
      </c>
      <c r="E11500" s="186" t="s">
        <v>21</v>
      </c>
      <c r="F11500" s="132">
        <v>176</v>
      </c>
      <c r="G11500" s="132" t="s">
        <v>20</v>
      </c>
      <c r="H11500" s="132">
        <v>6</v>
      </c>
      <c r="I11500" s="132">
        <v>2</v>
      </c>
      <c r="J11500" s="133">
        <v>2.92</v>
      </c>
      <c r="K11500" s="133">
        <v>2.1</v>
      </c>
      <c r="L11500" s="133">
        <v>1.2</v>
      </c>
      <c r="M11500" s="134" t="str">
        <f t="shared" si="179"/>
        <v>P</v>
      </c>
      <c r="N11500" s="171" t="s">
        <v>10681</v>
      </c>
      <c r="O11500" s="146" t="s">
        <v>1555</v>
      </c>
      <c r="P11500" s="146" t="s">
        <v>9448</v>
      </c>
      <c r="Q11500" s="147" t="s">
        <v>10519</v>
      </c>
      <c r="R11500" s="187">
        <v>10.620000000000001</v>
      </c>
    </row>
    <row r="11501" spans="1:18" x14ac:dyDescent="0.25">
      <c r="A11501" s="135">
        <v>1098846</v>
      </c>
      <c r="B11501" s="148" t="s">
        <v>8559</v>
      </c>
      <c r="C11501" s="135">
        <v>100</v>
      </c>
      <c r="D11501" s="135" t="s">
        <v>20</v>
      </c>
      <c r="E11501" s="188" t="s">
        <v>20</v>
      </c>
      <c r="F11501" s="135" t="s">
        <v>20</v>
      </c>
      <c r="G11501" s="135" t="s">
        <v>20</v>
      </c>
      <c r="H11501" s="135" t="s">
        <v>20</v>
      </c>
      <c r="I11501" s="135" t="s">
        <v>20</v>
      </c>
      <c r="J11501" s="136">
        <v>2.15</v>
      </c>
      <c r="K11501" s="136">
        <v>1.1499999999999999</v>
      </c>
      <c r="L11501" s="136">
        <v>1.55</v>
      </c>
      <c r="M11501" s="137" t="str">
        <f t="shared" si="179"/>
        <v>P</v>
      </c>
      <c r="N11501" s="172" t="s">
        <v>10682</v>
      </c>
      <c r="O11501" s="149" t="s">
        <v>1506</v>
      </c>
      <c r="P11501" s="149" t="s">
        <v>9458</v>
      </c>
      <c r="Q11501" s="150" t="s">
        <v>10519</v>
      </c>
      <c r="R11501" s="189">
        <v>38.26</v>
      </c>
    </row>
    <row r="11502" spans="1:18" x14ac:dyDescent="0.25">
      <c r="A11502" s="132">
        <v>1098991</v>
      </c>
      <c r="B11502" s="145" t="s">
        <v>8560</v>
      </c>
      <c r="C11502" s="132">
        <v>6</v>
      </c>
      <c r="D11502" s="132" t="s">
        <v>20</v>
      </c>
      <c r="E11502" s="186" t="s">
        <v>20</v>
      </c>
      <c r="F11502" s="132" t="s">
        <v>20</v>
      </c>
      <c r="G11502" s="132" t="s">
        <v>20</v>
      </c>
      <c r="H11502" s="132" t="s">
        <v>20</v>
      </c>
      <c r="I11502" s="132" t="s">
        <v>20</v>
      </c>
      <c r="J11502" s="133">
        <v>1.6</v>
      </c>
      <c r="K11502" s="133">
        <v>3.3</v>
      </c>
      <c r="L11502" s="133">
        <v>0.05</v>
      </c>
      <c r="M11502" s="134" t="str">
        <f t="shared" si="179"/>
        <v>P</v>
      </c>
      <c r="N11502" s="171" t="s">
        <v>10682</v>
      </c>
      <c r="O11502" s="146" t="s">
        <v>1500</v>
      </c>
      <c r="P11502" s="146" t="s">
        <v>9521</v>
      </c>
      <c r="Q11502" s="147" t="s">
        <v>10519</v>
      </c>
      <c r="R11502" s="187">
        <v>0.72</v>
      </c>
    </row>
    <row r="11503" spans="1:18" x14ac:dyDescent="0.25">
      <c r="A11503" s="135">
        <v>1099110</v>
      </c>
      <c r="B11503" s="148" t="s">
        <v>9293</v>
      </c>
      <c r="C11503" s="135">
        <v>6</v>
      </c>
      <c r="D11503" s="135" t="s">
        <v>20</v>
      </c>
      <c r="E11503" s="188" t="s">
        <v>20</v>
      </c>
      <c r="F11503" s="135" t="s">
        <v>20</v>
      </c>
      <c r="G11503" s="135" t="s">
        <v>20</v>
      </c>
      <c r="H11503" s="135" t="s">
        <v>20</v>
      </c>
      <c r="I11503" s="135" t="s">
        <v>20</v>
      </c>
      <c r="J11503" s="136">
        <v>3.7</v>
      </c>
      <c r="K11503" s="136">
        <v>2.2000000000000002</v>
      </c>
      <c r="L11503" s="136">
        <v>4.2000000000000003E-2</v>
      </c>
      <c r="M11503" s="137" t="str">
        <f t="shared" si="179"/>
        <v>P</v>
      </c>
      <c r="N11503" s="172" t="s">
        <v>10682</v>
      </c>
      <c r="O11503" s="149" t="s">
        <v>1500</v>
      </c>
      <c r="P11503" s="149" t="s">
        <v>9418</v>
      </c>
      <c r="Q11503" s="150" t="s">
        <v>10519</v>
      </c>
      <c r="R11503" s="189">
        <v>1.7014925373134324</v>
      </c>
    </row>
    <row r="11504" spans="1:18" x14ac:dyDescent="0.25">
      <c r="A11504" s="132">
        <v>1099116</v>
      </c>
      <c r="B11504" s="145" t="s">
        <v>8561</v>
      </c>
      <c r="C11504" s="132">
        <v>1</v>
      </c>
      <c r="D11504" s="132" t="s">
        <v>20</v>
      </c>
      <c r="E11504" s="186" t="s">
        <v>20</v>
      </c>
      <c r="F11504" s="132" t="s">
        <v>20</v>
      </c>
      <c r="G11504" s="132" t="s">
        <v>20</v>
      </c>
      <c r="H11504" s="132" t="s">
        <v>20</v>
      </c>
      <c r="I11504" s="132" t="s">
        <v>20</v>
      </c>
      <c r="J11504" s="133">
        <v>0.9</v>
      </c>
      <c r="K11504" s="133">
        <v>0.9</v>
      </c>
      <c r="L11504" s="133">
        <v>0.25</v>
      </c>
      <c r="M11504" s="134" t="str">
        <f t="shared" si="179"/>
        <v>P</v>
      </c>
      <c r="N11504" s="171" t="s">
        <v>10682</v>
      </c>
      <c r="O11504" s="146" t="s">
        <v>1500</v>
      </c>
      <c r="P11504" s="146" t="s">
        <v>9418</v>
      </c>
      <c r="Q11504" s="147" t="s">
        <v>10519</v>
      </c>
      <c r="R11504" s="187">
        <v>0.03</v>
      </c>
    </row>
    <row r="11505" spans="1:18" x14ac:dyDescent="0.25">
      <c r="A11505" s="135">
        <v>1099163</v>
      </c>
      <c r="B11505" s="148" t="s">
        <v>8562</v>
      </c>
      <c r="C11505" s="135">
        <v>6</v>
      </c>
      <c r="D11505" s="135" t="s">
        <v>20</v>
      </c>
      <c r="E11505" s="188" t="s">
        <v>20</v>
      </c>
      <c r="F11505" s="135" t="s">
        <v>20</v>
      </c>
      <c r="G11505" s="135" t="s">
        <v>20</v>
      </c>
      <c r="H11505" s="135" t="s">
        <v>20</v>
      </c>
      <c r="I11505" s="135" t="s">
        <v>20</v>
      </c>
      <c r="J11505" s="136">
        <v>0.9</v>
      </c>
      <c r="K11505" s="136">
        <v>0.9</v>
      </c>
      <c r="L11505" s="136">
        <v>0.5</v>
      </c>
      <c r="M11505" s="137" t="str">
        <f t="shared" si="179"/>
        <v>P</v>
      </c>
      <c r="N11505" s="172" t="s">
        <v>10682</v>
      </c>
      <c r="O11505" s="149" t="s">
        <v>1500</v>
      </c>
      <c r="P11505" s="149" t="s">
        <v>9418</v>
      </c>
      <c r="Q11505" s="150" t="s">
        <v>10519</v>
      </c>
      <c r="R11505" s="189">
        <v>0.24</v>
      </c>
    </row>
    <row r="11506" spans="1:18" x14ac:dyDescent="0.25">
      <c r="A11506" s="132">
        <v>1099174</v>
      </c>
      <c r="B11506" s="145" t="s">
        <v>8563</v>
      </c>
      <c r="C11506" s="132">
        <v>6</v>
      </c>
      <c r="D11506" s="132">
        <v>864</v>
      </c>
      <c r="E11506" s="186">
        <v>96</v>
      </c>
      <c r="F11506" s="132" t="s">
        <v>20</v>
      </c>
      <c r="G11506" s="132" t="s">
        <v>20</v>
      </c>
      <c r="H11506" s="132" t="s">
        <v>20</v>
      </c>
      <c r="I11506" s="132" t="s">
        <v>20</v>
      </c>
      <c r="J11506" s="133">
        <v>2.1800000000000002</v>
      </c>
      <c r="K11506" s="133">
        <v>0.9</v>
      </c>
      <c r="L11506" s="133">
        <v>0.78</v>
      </c>
      <c r="M11506" s="134" t="str">
        <f t="shared" si="179"/>
        <v>P</v>
      </c>
      <c r="N11506" s="171" t="s">
        <v>10682</v>
      </c>
      <c r="O11506" s="146" t="s">
        <v>1506</v>
      </c>
      <c r="P11506" s="146" t="s">
        <v>9445</v>
      </c>
      <c r="Q11506" s="147" t="s">
        <v>10519</v>
      </c>
      <c r="R11506" s="187">
        <v>0.84000000000000008</v>
      </c>
    </row>
    <row r="11507" spans="1:18" x14ac:dyDescent="0.25">
      <c r="A11507" s="135">
        <v>1099275</v>
      </c>
      <c r="B11507" s="148" t="s">
        <v>8564</v>
      </c>
      <c r="C11507" s="135">
        <v>1000</v>
      </c>
      <c r="D11507" s="135" t="s">
        <v>20</v>
      </c>
      <c r="E11507" s="188" t="s">
        <v>20</v>
      </c>
      <c r="F11507" s="135" t="s">
        <v>20</v>
      </c>
      <c r="G11507" s="135" t="s">
        <v>20</v>
      </c>
      <c r="H11507" s="135" t="s">
        <v>20</v>
      </c>
      <c r="I11507" s="135" t="s">
        <v>20</v>
      </c>
      <c r="J11507" s="136">
        <v>1.2</v>
      </c>
      <c r="K11507" s="136">
        <v>1.2</v>
      </c>
      <c r="L11507" s="136">
        <v>1</v>
      </c>
      <c r="M11507" s="137" t="str">
        <f t="shared" si="179"/>
        <v>P</v>
      </c>
      <c r="N11507" s="172" t="s">
        <v>10682</v>
      </c>
      <c r="O11507" s="149" t="s">
        <v>1506</v>
      </c>
      <c r="P11507" s="149" t="s">
        <v>9492</v>
      </c>
      <c r="Q11507" s="150" t="s">
        <v>10519</v>
      </c>
      <c r="R11507" s="189">
        <v>30</v>
      </c>
    </row>
    <row r="11508" spans="1:18" x14ac:dyDescent="0.25">
      <c r="A11508" s="132">
        <v>1099277</v>
      </c>
      <c r="B11508" s="145" t="s">
        <v>8565</v>
      </c>
      <c r="C11508" s="132">
        <v>1000</v>
      </c>
      <c r="D11508" s="132" t="s">
        <v>20</v>
      </c>
      <c r="E11508" s="186" t="s">
        <v>20</v>
      </c>
      <c r="F11508" s="132" t="s">
        <v>20</v>
      </c>
      <c r="G11508" s="132" t="s">
        <v>20</v>
      </c>
      <c r="H11508" s="132" t="s">
        <v>20</v>
      </c>
      <c r="I11508" s="132" t="s">
        <v>20</v>
      </c>
      <c r="J11508" s="133">
        <v>1.2</v>
      </c>
      <c r="K11508" s="133">
        <v>1.2</v>
      </c>
      <c r="L11508" s="133">
        <v>1</v>
      </c>
      <c r="M11508" s="134" t="str">
        <f t="shared" si="179"/>
        <v>P</v>
      </c>
      <c r="N11508" s="171" t="s">
        <v>10682</v>
      </c>
      <c r="O11508" s="146" t="s">
        <v>1506</v>
      </c>
      <c r="P11508" s="146" t="s">
        <v>9492</v>
      </c>
      <c r="Q11508" s="147" t="s">
        <v>10519</v>
      </c>
      <c r="R11508" s="187">
        <v>30</v>
      </c>
    </row>
    <row r="11509" spans="1:18" x14ac:dyDescent="0.25">
      <c r="A11509" s="135">
        <v>1099328</v>
      </c>
      <c r="B11509" s="148" t="s">
        <v>9294</v>
      </c>
      <c r="C11509" s="135">
        <v>1</v>
      </c>
      <c r="D11509" s="135" t="s">
        <v>20</v>
      </c>
      <c r="E11509" s="188" t="s">
        <v>20</v>
      </c>
      <c r="F11509" s="135" t="s">
        <v>20</v>
      </c>
      <c r="G11509" s="135" t="s">
        <v>20</v>
      </c>
      <c r="H11509" s="135" t="s">
        <v>20</v>
      </c>
      <c r="I11509" s="135" t="s">
        <v>20</v>
      </c>
      <c r="J11509" s="136">
        <v>0.9</v>
      </c>
      <c r="K11509" s="136">
        <v>2.58</v>
      </c>
      <c r="L11509" s="136">
        <v>0.04</v>
      </c>
      <c r="M11509" s="137" t="str">
        <f t="shared" si="179"/>
        <v>P</v>
      </c>
      <c r="N11509" s="174" t="s">
        <v>10682</v>
      </c>
      <c r="O11509" s="149" t="s">
        <v>1500</v>
      </c>
      <c r="P11509" s="149" t="s">
        <v>9418</v>
      </c>
      <c r="Q11509" s="150" t="s">
        <v>10519</v>
      </c>
      <c r="R11509" s="189">
        <v>0.14000000000000001</v>
      </c>
    </row>
    <row r="11510" spans="1:18" x14ac:dyDescent="0.25">
      <c r="A11510" s="132">
        <v>1099398</v>
      </c>
      <c r="B11510" s="145" t="s">
        <v>8566</v>
      </c>
      <c r="C11510" s="132">
        <v>1000</v>
      </c>
      <c r="D11510" s="132" t="s">
        <v>20</v>
      </c>
      <c r="E11510" s="186" t="s">
        <v>20</v>
      </c>
      <c r="F11510" s="132" t="s">
        <v>20</v>
      </c>
      <c r="G11510" s="132" t="s">
        <v>20</v>
      </c>
      <c r="H11510" s="132" t="s">
        <v>20</v>
      </c>
      <c r="I11510" s="132" t="s">
        <v>20</v>
      </c>
      <c r="J11510" s="133">
        <v>1.75</v>
      </c>
      <c r="K11510" s="133">
        <v>1.75</v>
      </c>
      <c r="L11510" s="133">
        <v>1</v>
      </c>
      <c r="M11510" s="134" t="str">
        <f t="shared" si="179"/>
        <v>P</v>
      </c>
      <c r="N11510" s="173" t="s">
        <v>10682</v>
      </c>
      <c r="O11510" s="146" t="s">
        <v>1506</v>
      </c>
      <c r="P11510" s="146" t="s">
        <v>9492</v>
      </c>
      <c r="Q11510" s="147" t="s">
        <v>10519</v>
      </c>
      <c r="R11510" s="187">
        <v>50</v>
      </c>
    </row>
    <row r="11511" spans="1:18" x14ac:dyDescent="0.25">
      <c r="A11511" s="135">
        <v>1099402</v>
      </c>
      <c r="B11511" s="148" t="s">
        <v>8567</v>
      </c>
      <c r="C11511" s="135">
        <v>10</v>
      </c>
      <c r="D11511" s="135" t="s">
        <v>20</v>
      </c>
      <c r="E11511" s="188" t="s">
        <v>20</v>
      </c>
      <c r="F11511" s="135" t="s">
        <v>20</v>
      </c>
      <c r="G11511" s="135" t="s">
        <v>20</v>
      </c>
      <c r="H11511" s="135" t="s">
        <v>20</v>
      </c>
      <c r="I11511" s="135" t="s">
        <v>20</v>
      </c>
      <c r="J11511" s="136">
        <v>2.8</v>
      </c>
      <c r="K11511" s="136">
        <v>3.2</v>
      </c>
      <c r="L11511" s="136">
        <v>1.3</v>
      </c>
      <c r="M11511" s="137" t="str">
        <f t="shared" si="179"/>
        <v>P</v>
      </c>
      <c r="N11511" s="172" t="s">
        <v>10682</v>
      </c>
      <c r="O11511" s="149" t="s">
        <v>1614</v>
      </c>
      <c r="P11511" s="149" t="s">
        <v>9438</v>
      </c>
      <c r="Q11511" s="150" t="s">
        <v>10519</v>
      </c>
      <c r="R11511" s="189">
        <v>1.664179104477612</v>
      </c>
    </row>
    <row r="11512" spans="1:18" x14ac:dyDescent="0.25">
      <c r="A11512" s="132">
        <v>1099404</v>
      </c>
      <c r="B11512" s="145" t="s">
        <v>8568</v>
      </c>
      <c r="C11512" s="132">
        <v>6</v>
      </c>
      <c r="D11512" s="132">
        <v>360</v>
      </c>
      <c r="E11512" s="186" t="s">
        <v>21</v>
      </c>
      <c r="F11512" s="132">
        <v>450</v>
      </c>
      <c r="G11512" s="132" t="s">
        <v>20</v>
      </c>
      <c r="H11512" s="132">
        <v>15</v>
      </c>
      <c r="I11512" s="132">
        <v>2</v>
      </c>
      <c r="J11512" s="133">
        <v>2.1</v>
      </c>
      <c r="K11512" s="133">
        <v>1.08</v>
      </c>
      <c r="L11512" s="133">
        <v>1.32</v>
      </c>
      <c r="M11512" s="134" t="str">
        <f t="shared" si="179"/>
        <v>P</v>
      </c>
      <c r="N11512" s="173" t="s">
        <v>10681</v>
      </c>
      <c r="O11512" s="146" t="s">
        <v>1506</v>
      </c>
      <c r="P11512" s="146" t="s">
        <v>9435</v>
      </c>
      <c r="Q11512" s="147" t="s">
        <v>10519</v>
      </c>
      <c r="R11512" s="187">
        <v>9</v>
      </c>
    </row>
    <row r="11513" spans="1:18" x14ac:dyDescent="0.25">
      <c r="A11513" s="135">
        <v>1099411</v>
      </c>
      <c r="B11513" s="148" t="s">
        <v>8569</v>
      </c>
      <c r="C11513" s="135">
        <v>6</v>
      </c>
      <c r="D11513" s="135">
        <v>360</v>
      </c>
      <c r="E11513" s="188" t="s">
        <v>21</v>
      </c>
      <c r="F11513" s="135">
        <v>450</v>
      </c>
      <c r="G11513" s="135" t="s">
        <v>20</v>
      </c>
      <c r="H11513" s="135">
        <v>15</v>
      </c>
      <c r="I11513" s="135">
        <v>2</v>
      </c>
      <c r="J11513" s="136">
        <v>2.1</v>
      </c>
      <c r="K11513" s="136">
        <v>1.08</v>
      </c>
      <c r="L11513" s="136">
        <v>1.32</v>
      </c>
      <c r="M11513" s="137" t="str">
        <f t="shared" si="179"/>
        <v>P</v>
      </c>
      <c r="N11513" s="174" t="s">
        <v>10681</v>
      </c>
      <c r="O11513" s="149" t="s">
        <v>1506</v>
      </c>
      <c r="P11513" s="149" t="s">
        <v>9435</v>
      </c>
      <c r="Q11513" s="150" t="s">
        <v>10519</v>
      </c>
      <c r="R11513" s="189">
        <v>7.98</v>
      </c>
    </row>
    <row r="11514" spans="1:18" x14ac:dyDescent="0.25">
      <c r="A11514" s="132">
        <v>1099452</v>
      </c>
      <c r="B11514" s="145" t="s">
        <v>8570</v>
      </c>
      <c r="C11514" s="132">
        <v>1</v>
      </c>
      <c r="D11514" s="132" t="s">
        <v>20</v>
      </c>
      <c r="E11514" s="186" t="s">
        <v>20</v>
      </c>
      <c r="F11514" s="132" t="s">
        <v>20</v>
      </c>
      <c r="G11514" s="132" t="s">
        <v>20</v>
      </c>
      <c r="H11514" s="132" t="s">
        <v>20</v>
      </c>
      <c r="I11514" s="132" t="s">
        <v>20</v>
      </c>
      <c r="J11514" s="133">
        <v>4.3</v>
      </c>
      <c r="K11514" s="133">
        <v>1</v>
      </c>
      <c r="L11514" s="133">
        <v>0.05</v>
      </c>
      <c r="M11514" s="134" t="str">
        <f t="shared" si="179"/>
        <v>P</v>
      </c>
      <c r="N11514" s="173" t="s">
        <v>10682</v>
      </c>
      <c r="O11514" s="146" t="s">
        <v>1500</v>
      </c>
      <c r="P11514" s="146" t="s">
        <v>9521</v>
      </c>
      <c r="Q11514" s="147" t="s">
        <v>10519</v>
      </c>
      <c r="R11514" s="187">
        <v>0.19</v>
      </c>
    </row>
    <row r="11515" spans="1:18" x14ac:dyDescent="0.25">
      <c r="A11515" s="135">
        <v>1099475</v>
      </c>
      <c r="B11515" s="148" t="s">
        <v>8571</v>
      </c>
      <c r="C11515" s="135">
        <v>12</v>
      </c>
      <c r="D11515" s="135">
        <v>444</v>
      </c>
      <c r="E11515" s="188" t="s">
        <v>21</v>
      </c>
      <c r="F11515" s="135">
        <v>666</v>
      </c>
      <c r="G11515" s="135">
        <v>20</v>
      </c>
      <c r="H11515" s="135">
        <v>25</v>
      </c>
      <c r="I11515" s="135">
        <v>1</v>
      </c>
      <c r="J11515" s="136">
        <v>1.1200000000000001</v>
      </c>
      <c r="K11515" s="136">
        <v>1.46</v>
      </c>
      <c r="L11515" s="136">
        <v>1.56</v>
      </c>
      <c r="M11515" s="137" t="str">
        <f t="shared" si="179"/>
        <v>P</v>
      </c>
      <c r="N11515" s="174" t="s">
        <v>10681</v>
      </c>
      <c r="O11515" s="149" t="s">
        <v>1506</v>
      </c>
      <c r="P11515" s="149" t="s">
        <v>9398</v>
      </c>
      <c r="Q11515" s="150" t="s">
        <v>10519</v>
      </c>
      <c r="R11515" s="189">
        <v>5.16</v>
      </c>
    </row>
    <row r="11516" spans="1:18" x14ac:dyDescent="0.25">
      <c r="A11516" s="132">
        <v>1099476</v>
      </c>
      <c r="B11516" s="145" t="s">
        <v>8572</v>
      </c>
      <c r="C11516" s="132">
        <v>12</v>
      </c>
      <c r="D11516" s="132">
        <v>518</v>
      </c>
      <c r="E11516" s="186" t="s">
        <v>21</v>
      </c>
      <c r="F11516" s="132">
        <v>740</v>
      </c>
      <c r="G11516" s="132">
        <v>20</v>
      </c>
      <c r="H11516" s="132">
        <v>25</v>
      </c>
      <c r="I11516" s="132">
        <v>1</v>
      </c>
      <c r="J11516" s="133">
        <v>1.1200000000000001</v>
      </c>
      <c r="K11516" s="133">
        <v>1.46</v>
      </c>
      <c r="L11516" s="133">
        <v>1.56</v>
      </c>
      <c r="M11516" s="134" t="str">
        <f t="shared" si="179"/>
        <v>P</v>
      </c>
      <c r="N11516" s="173" t="s">
        <v>10681</v>
      </c>
      <c r="O11516" s="146" t="s">
        <v>1506</v>
      </c>
      <c r="P11516" s="146" t="s">
        <v>9398</v>
      </c>
      <c r="Q11516" s="147" t="s">
        <v>10519</v>
      </c>
      <c r="R11516" s="187">
        <v>5.04</v>
      </c>
    </row>
    <row r="11517" spans="1:18" x14ac:dyDescent="0.25">
      <c r="A11517" s="135">
        <v>1099477</v>
      </c>
      <c r="B11517" s="148" t="s">
        <v>5140</v>
      </c>
      <c r="C11517" s="135">
        <v>12</v>
      </c>
      <c r="D11517" s="135">
        <v>518</v>
      </c>
      <c r="E11517" s="188" t="s">
        <v>21</v>
      </c>
      <c r="F11517" s="135">
        <v>740</v>
      </c>
      <c r="G11517" s="135">
        <v>20</v>
      </c>
      <c r="H11517" s="135">
        <v>25</v>
      </c>
      <c r="I11517" s="135">
        <v>1</v>
      </c>
      <c r="J11517" s="136">
        <v>1.1200000000000001</v>
      </c>
      <c r="K11517" s="136">
        <v>1.46</v>
      </c>
      <c r="L11517" s="136">
        <v>1.56</v>
      </c>
      <c r="M11517" s="137" t="str">
        <f t="shared" si="179"/>
        <v>P</v>
      </c>
      <c r="N11517" s="174" t="s">
        <v>10681</v>
      </c>
      <c r="O11517" s="149" t="s">
        <v>1506</v>
      </c>
      <c r="P11517" s="149" t="s">
        <v>9398</v>
      </c>
      <c r="Q11517" s="150" t="s">
        <v>10519</v>
      </c>
      <c r="R11517" s="189">
        <v>5.16</v>
      </c>
    </row>
    <row r="11518" spans="1:18" x14ac:dyDescent="0.25">
      <c r="A11518" s="132">
        <v>1099478</v>
      </c>
      <c r="B11518" s="145" t="s">
        <v>2802</v>
      </c>
      <c r="C11518" s="132">
        <v>6</v>
      </c>
      <c r="D11518" s="132">
        <v>882</v>
      </c>
      <c r="E11518" s="186" t="s">
        <v>20</v>
      </c>
      <c r="F11518" s="132" t="s">
        <v>20</v>
      </c>
      <c r="G11518" s="132">
        <v>52</v>
      </c>
      <c r="H11518" s="132" t="s">
        <v>20</v>
      </c>
      <c r="I11518" s="132" t="s">
        <v>20</v>
      </c>
      <c r="J11518" s="133">
        <v>1.05</v>
      </c>
      <c r="K11518" s="133">
        <v>0.7</v>
      </c>
      <c r="L11518" s="133">
        <v>1.52</v>
      </c>
      <c r="M11518" s="134" t="str">
        <f t="shared" si="179"/>
        <v>P</v>
      </c>
      <c r="N11518" s="173" t="s">
        <v>10681</v>
      </c>
      <c r="O11518" s="146" t="s">
        <v>1506</v>
      </c>
      <c r="P11518" s="146" t="s">
        <v>9398</v>
      </c>
      <c r="Q11518" s="147" t="s">
        <v>10519</v>
      </c>
      <c r="R11518" s="187">
        <v>2.58</v>
      </c>
    </row>
    <row r="11519" spans="1:18" x14ac:dyDescent="0.25">
      <c r="A11519" s="135">
        <v>1099480</v>
      </c>
      <c r="B11519" s="148" t="s">
        <v>2804</v>
      </c>
      <c r="C11519" s="135">
        <v>6</v>
      </c>
      <c r="D11519" s="135">
        <v>1176</v>
      </c>
      <c r="E11519" s="188" t="s">
        <v>21</v>
      </c>
      <c r="F11519" s="135">
        <v>1470</v>
      </c>
      <c r="G11519" s="135" t="s">
        <v>20</v>
      </c>
      <c r="H11519" s="135">
        <v>55</v>
      </c>
      <c r="I11519" s="135">
        <v>1</v>
      </c>
      <c r="J11519" s="136">
        <v>1.0900000000000001</v>
      </c>
      <c r="K11519" s="136">
        <v>0.76</v>
      </c>
      <c r="L11519" s="136">
        <v>1.53</v>
      </c>
      <c r="M11519" s="137" t="str">
        <f t="shared" si="179"/>
        <v>P</v>
      </c>
      <c r="N11519" s="174" t="s">
        <v>10681</v>
      </c>
      <c r="O11519" s="149" t="s">
        <v>1506</v>
      </c>
      <c r="P11519" s="149" t="s">
        <v>9398</v>
      </c>
      <c r="Q11519" s="150" t="s">
        <v>10519</v>
      </c>
      <c r="R11519" s="189">
        <v>2.58</v>
      </c>
    </row>
    <row r="11520" spans="1:18" x14ac:dyDescent="0.25">
      <c r="A11520" s="132">
        <v>1099505</v>
      </c>
      <c r="B11520" s="145" t="s">
        <v>8573</v>
      </c>
      <c r="C11520" s="132">
        <v>3</v>
      </c>
      <c r="D11520" s="132">
        <v>7776</v>
      </c>
      <c r="E11520" s="186">
        <v>144</v>
      </c>
      <c r="F11520" s="132">
        <v>10368</v>
      </c>
      <c r="G11520" s="132">
        <v>576</v>
      </c>
      <c r="H11520" s="132">
        <v>720</v>
      </c>
      <c r="I11520" s="132">
        <v>1</v>
      </c>
      <c r="J11520" s="133">
        <v>1.25</v>
      </c>
      <c r="K11520" s="133">
        <v>0.43</v>
      </c>
      <c r="L11520" s="133">
        <v>0.12</v>
      </c>
      <c r="M11520" s="134" t="str">
        <f t="shared" si="179"/>
        <v>P</v>
      </c>
      <c r="N11520" s="173" t="s">
        <v>10681</v>
      </c>
      <c r="O11520" s="146" t="s">
        <v>1607</v>
      </c>
      <c r="P11520" s="146" t="s">
        <v>9485</v>
      </c>
      <c r="Q11520" s="147" t="s">
        <v>10519</v>
      </c>
      <c r="R11520" s="187">
        <v>2.2800000000000002</v>
      </c>
    </row>
    <row r="11521" spans="1:18" x14ac:dyDescent="0.25">
      <c r="A11521" s="135">
        <v>1099506</v>
      </c>
      <c r="B11521" s="148" t="s">
        <v>8574</v>
      </c>
      <c r="C11521" s="135">
        <v>3</v>
      </c>
      <c r="D11521" s="135">
        <v>7776</v>
      </c>
      <c r="E11521" s="188">
        <v>144</v>
      </c>
      <c r="F11521" s="135">
        <v>10368</v>
      </c>
      <c r="G11521" s="135">
        <v>576</v>
      </c>
      <c r="H11521" s="135">
        <v>720</v>
      </c>
      <c r="I11521" s="135">
        <v>1</v>
      </c>
      <c r="J11521" s="136">
        <v>1.25</v>
      </c>
      <c r="K11521" s="136">
        <v>0.43</v>
      </c>
      <c r="L11521" s="136">
        <v>0.12</v>
      </c>
      <c r="M11521" s="137" t="str">
        <f t="shared" si="179"/>
        <v>P</v>
      </c>
      <c r="N11521" s="174" t="s">
        <v>10681</v>
      </c>
      <c r="O11521" s="149" t="s">
        <v>1607</v>
      </c>
      <c r="P11521" s="149" t="s">
        <v>9485</v>
      </c>
      <c r="Q11521" s="150" t="s">
        <v>10519</v>
      </c>
      <c r="R11521" s="189">
        <v>2.0699999999999998</v>
      </c>
    </row>
    <row r="11522" spans="1:18" x14ac:dyDescent="0.25">
      <c r="A11522" s="132">
        <v>1099507</v>
      </c>
      <c r="B11522" s="145" t="s">
        <v>8575</v>
      </c>
      <c r="C11522" s="132">
        <v>3</v>
      </c>
      <c r="D11522" s="132">
        <v>7776</v>
      </c>
      <c r="E11522" s="186">
        <v>144</v>
      </c>
      <c r="F11522" s="132">
        <v>10368</v>
      </c>
      <c r="G11522" s="132">
        <v>576</v>
      </c>
      <c r="H11522" s="132">
        <v>720</v>
      </c>
      <c r="I11522" s="132">
        <v>1</v>
      </c>
      <c r="J11522" s="133">
        <v>1.25</v>
      </c>
      <c r="K11522" s="133">
        <v>0.43</v>
      </c>
      <c r="L11522" s="133">
        <v>0.12</v>
      </c>
      <c r="M11522" s="134" t="str">
        <f t="shared" ref="M11522:M11585" si="180">HYPERLINK(CONCATENATE("T:\Distribution Centre\RDC Department Shared\Cubiscan photos","\",A11522,"-pac.jpg"),"P")</f>
        <v>P</v>
      </c>
      <c r="N11522" s="173" t="s">
        <v>10681</v>
      </c>
      <c r="O11522" s="146" t="s">
        <v>1607</v>
      </c>
      <c r="P11522" s="146" t="s">
        <v>9485</v>
      </c>
      <c r="Q11522" s="147" t="s">
        <v>10519</v>
      </c>
      <c r="R11522" s="187">
        <v>2.04</v>
      </c>
    </row>
    <row r="11523" spans="1:18" x14ac:dyDescent="0.25">
      <c r="A11523" s="135">
        <v>1099508</v>
      </c>
      <c r="B11523" s="148" t="s">
        <v>8576</v>
      </c>
      <c r="C11523" s="135">
        <v>3</v>
      </c>
      <c r="D11523" s="135">
        <v>7776</v>
      </c>
      <c r="E11523" s="188">
        <v>144</v>
      </c>
      <c r="F11523" s="135">
        <v>10368</v>
      </c>
      <c r="G11523" s="135">
        <v>576</v>
      </c>
      <c r="H11523" s="135">
        <v>720</v>
      </c>
      <c r="I11523" s="135">
        <v>1</v>
      </c>
      <c r="J11523" s="136">
        <v>1.26</v>
      </c>
      <c r="K11523" s="136">
        <v>0.43</v>
      </c>
      <c r="L11523" s="136">
        <v>0.15</v>
      </c>
      <c r="M11523" s="137" t="str">
        <f t="shared" si="180"/>
        <v>P</v>
      </c>
      <c r="N11523" s="174" t="s">
        <v>10681</v>
      </c>
      <c r="O11523" s="149" t="s">
        <v>1607</v>
      </c>
      <c r="P11523" s="149" t="s">
        <v>9485</v>
      </c>
      <c r="Q11523" s="150" t="s">
        <v>10519</v>
      </c>
      <c r="R11523" s="189">
        <v>1.9500000000000002</v>
      </c>
    </row>
    <row r="11524" spans="1:18" x14ac:dyDescent="0.25">
      <c r="A11524" s="132">
        <v>1099509</v>
      </c>
      <c r="B11524" s="145" t="s">
        <v>8577</v>
      </c>
      <c r="C11524" s="132">
        <v>3</v>
      </c>
      <c r="D11524" s="132">
        <v>7776</v>
      </c>
      <c r="E11524" s="186">
        <v>144</v>
      </c>
      <c r="F11524" s="132">
        <v>10368</v>
      </c>
      <c r="G11524" s="132">
        <v>576</v>
      </c>
      <c r="H11524" s="132">
        <v>720</v>
      </c>
      <c r="I11524" s="132">
        <v>1</v>
      </c>
      <c r="J11524" s="133">
        <v>1.25</v>
      </c>
      <c r="K11524" s="133">
        <v>0.43</v>
      </c>
      <c r="L11524" s="133">
        <v>0.12</v>
      </c>
      <c r="M11524" s="134" t="str">
        <f t="shared" si="180"/>
        <v>P</v>
      </c>
      <c r="N11524" s="173" t="s">
        <v>10681</v>
      </c>
      <c r="O11524" s="146" t="s">
        <v>1607</v>
      </c>
      <c r="P11524" s="146" t="s">
        <v>9485</v>
      </c>
      <c r="Q11524" s="147" t="s">
        <v>10519</v>
      </c>
      <c r="R11524" s="187">
        <v>2.0699999999999998</v>
      </c>
    </row>
    <row r="11525" spans="1:18" x14ac:dyDescent="0.25">
      <c r="A11525" s="135">
        <v>1099512</v>
      </c>
      <c r="B11525" s="148" t="s">
        <v>8578</v>
      </c>
      <c r="C11525" s="135">
        <v>3</v>
      </c>
      <c r="D11525" s="135">
        <v>7776</v>
      </c>
      <c r="E11525" s="188">
        <v>144</v>
      </c>
      <c r="F11525" s="135">
        <v>10368</v>
      </c>
      <c r="G11525" s="135">
        <v>576</v>
      </c>
      <c r="H11525" s="135">
        <v>720</v>
      </c>
      <c r="I11525" s="135">
        <v>1</v>
      </c>
      <c r="J11525" s="136">
        <v>1.26</v>
      </c>
      <c r="K11525" s="136">
        <v>0.43</v>
      </c>
      <c r="L11525" s="136">
        <v>0.14000000000000001</v>
      </c>
      <c r="M11525" s="137" t="str">
        <f t="shared" si="180"/>
        <v>P</v>
      </c>
      <c r="N11525" s="174" t="s">
        <v>10681</v>
      </c>
      <c r="O11525" s="149" t="s">
        <v>1607</v>
      </c>
      <c r="P11525" s="149" t="s">
        <v>9485</v>
      </c>
      <c r="Q11525" s="150" t="s">
        <v>10519</v>
      </c>
      <c r="R11525" s="189">
        <v>1.92</v>
      </c>
    </row>
    <row r="11526" spans="1:18" x14ac:dyDescent="0.25">
      <c r="A11526" s="132">
        <v>1099514</v>
      </c>
      <c r="B11526" s="145" t="s">
        <v>8579</v>
      </c>
      <c r="C11526" s="132">
        <v>3</v>
      </c>
      <c r="D11526" s="132">
        <v>7776</v>
      </c>
      <c r="E11526" s="186">
        <v>144</v>
      </c>
      <c r="F11526" s="132">
        <v>10368</v>
      </c>
      <c r="G11526" s="132">
        <v>576</v>
      </c>
      <c r="H11526" s="132">
        <v>720</v>
      </c>
      <c r="I11526" s="132">
        <v>1</v>
      </c>
      <c r="J11526" s="133">
        <v>1.25</v>
      </c>
      <c r="K11526" s="133">
        <v>0.43</v>
      </c>
      <c r="L11526" s="133">
        <v>0.12</v>
      </c>
      <c r="M11526" s="134" t="str">
        <f t="shared" si="180"/>
        <v>P</v>
      </c>
      <c r="N11526" s="173" t="s">
        <v>10681</v>
      </c>
      <c r="O11526" s="146" t="s">
        <v>1607</v>
      </c>
      <c r="P11526" s="146" t="s">
        <v>9485</v>
      </c>
      <c r="Q11526" s="147" t="s">
        <v>10519</v>
      </c>
      <c r="R11526" s="187">
        <v>2.2199999999999998</v>
      </c>
    </row>
    <row r="11527" spans="1:18" x14ac:dyDescent="0.25">
      <c r="A11527" s="135">
        <v>1099517</v>
      </c>
      <c r="B11527" s="148" t="s">
        <v>8580</v>
      </c>
      <c r="C11527" s="135">
        <v>3</v>
      </c>
      <c r="D11527" s="135">
        <v>7776</v>
      </c>
      <c r="E11527" s="188">
        <v>144</v>
      </c>
      <c r="F11527" s="135">
        <v>10368</v>
      </c>
      <c r="G11527" s="135">
        <v>576</v>
      </c>
      <c r="H11527" s="135">
        <v>720</v>
      </c>
      <c r="I11527" s="135">
        <v>1</v>
      </c>
      <c r="J11527" s="136">
        <v>1.26</v>
      </c>
      <c r="K11527" s="136">
        <v>0.43</v>
      </c>
      <c r="L11527" s="136">
        <v>0.16</v>
      </c>
      <c r="M11527" s="137" t="str">
        <f t="shared" si="180"/>
        <v>P</v>
      </c>
      <c r="N11527" s="174" t="s">
        <v>10681</v>
      </c>
      <c r="O11527" s="149" t="s">
        <v>1607</v>
      </c>
      <c r="P11527" s="149" t="s">
        <v>9485</v>
      </c>
      <c r="Q11527" s="150" t="s">
        <v>10519</v>
      </c>
      <c r="R11527" s="189">
        <v>2.04</v>
      </c>
    </row>
    <row r="11528" spans="1:18" x14ac:dyDescent="0.25">
      <c r="A11528" s="132">
        <v>1099520</v>
      </c>
      <c r="B11528" s="145" t="s">
        <v>8581</v>
      </c>
      <c r="C11528" s="132">
        <v>3</v>
      </c>
      <c r="D11528" s="132">
        <v>7776</v>
      </c>
      <c r="E11528" s="186">
        <v>144</v>
      </c>
      <c r="F11528" s="132">
        <v>10368</v>
      </c>
      <c r="G11528" s="132">
        <v>576</v>
      </c>
      <c r="H11528" s="132">
        <v>720</v>
      </c>
      <c r="I11528" s="132">
        <v>1</v>
      </c>
      <c r="J11528" s="133">
        <v>1.25</v>
      </c>
      <c r="K11528" s="133">
        <v>0.43</v>
      </c>
      <c r="L11528" s="133">
        <v>0.12</v>
      </c>
      <c r="M11528" s="134" t="str">
        <f t="shared" si="180"/>
        <v>P</v>
      </c>
      <c r="N11528" s="173" t="s">
        <v>10681</v>
      </c>
      <c r="O11528" s="146" t="s">
        <v>1607</v>
      </c>
      <c r="P11528" s="146" t="s">
        <v>9485</v>
      </c>
      <c r="Q11528" s="147" t="s">
        <v>10519</v>
      </c>
      <c r="R11528" s="187">
        <v>2.91</v>
      </c>
    </row>
    <row r="11529" spans="1:18" x14ac:dyDescent="0.25">
      <c r="A11529" s="135">
        <v>1099521</v>
      </c>
      <c r="B11529" s="148" t="s">
        <v>8582</v>
      </c>
      <c r="C11529" s="135">
        <v>3</v>
      </c>
      <c r="D11529" s="135">
        <v>7776</v>
      </c>
      <c r="E11529" s="188">
        <v>144</v>
      </c>
      <c r="F11529" s="135">
        <v>10368</v>
      </c>
      <c r="G11529" s="135">
        <v>576</v>
      </c>
      <c r="H11529" s="135">
        <v>720</v>
      </c>
      <c r="I11529" s="135">
        <v>1</v>
      </c>
      <c r="J11529" s="136">
        <v>1.25</v>
      </c>
      <c r="K11529" s="136">
        <v>0.43</v>
      </c>
      <c r="L11529" s="136">
        <v>0.12</v>
      </c>
      <c r="M11529" s="137" t="str">
        <f t="shared" si="180"/>
        <v>P</v>
      </c>
      <c r="N11529" s="174" t="s">
        <v>10681</v>
      </c>
      <c r="O11529" s="149" t="s">
        <v>1607</v>
      </c>
      <c r="P11529" s="149" t="s">
        <v>9485</v>
      </c>
      <c r="Q11529" s="150" t="s">
        <v>10519</v>
      </c>
      <c r="R11529" s="189">
        <v>2.37</v>
      </c>
    </row>
    <row r="11530" spans="1:18" x14ac:dyDescent="0.25">
      <c r="A11530" s="132">
        <v>1099522</v>
      </c>
      <c r="B11530" s="145" t="s">
        <v>8583</v>
      </c>
      <c r="C11530" s="132">
        <v>3</v>
      </c>
      <c r="D11530" s="132">
        <v>7776</v>
      </c>
      <c r="E11530" s="186">
        <v>144</v>
      </c>
      <c r="F11530" s="132">
        <v>10368</v>
      </c>
      <c r="G11530" s="132">
        <v>576</v>
      </c>
      <c r="H11530" s="132">
        <v>720</v>
      </c>
      <c r="I11530" s="132">
        <v>1</v>
      </c>
      <c r="J11530" s="133">
        <v>1.27</v>
      </c>
      <c r="K11530" s="133">
        <v>0.43</v>
      </c>
      <c r="L11530" s="133">
        <v>0.16</v>
      </c>
      <c r="M11530" s="134" t="str">
        <f t="shared" si="180"/>
        <v>P</v>
      </c>
      <c r="N11530" s="173" t="s">
        <v>10681</v>
      </c>
      <c r="O11530" s="146" t="s">
        <v>1607</v>
      </c>
      <c r="P11530" s="146" t="s">
        <v>9485</v>
      </c>
      <c r="Q11530" s="147" t="s">
        <v>10519</v>
      </c>
      <c r="R11530" s="187">
        <v>2.31</v>
      </c>
    </row>
    <row r="11531" spans="1:18" x14ac:dyDescent="0.25">
      <c r="A11531" s="135">
        <v>1099525</v>
      </c>
      <c r="B11531" s="148" t="s">
        <v>8584</v>
      </c>
      <c r="C11531" s="135">
        <v>3</v>
      </c>
      <c r="D11531" s="135">
        <v>7776</v>
      </c>
      <c r="E11531" s="188">
        <v>144</v>
      </c>
      <c r="F11531" s="135">
        <v>10368</v>
      </c>
      <c r="G11531" s="135">
        <v>576</v>
      </c>
      <c r="H11531" s="135">
        <v>720</v>
      </c>
      <c r="I11531" s="135">
        <v>1</v>
      </c>
      <c r="J11531" s="136">
        <v>1.26</v>
      </c>
      <c r="K11531" s="136">
        <v>0.42</v>
      </c>
      <c r="L11531" s="136">
        <v>0.15</v>
      </c>
      <c r="M11531" s="137" t="str">
        <f t="shared" si="180"/>
        <v>P</v>
      </c>
      <c r="N11531" s="174" t="s">
        <v>10681</v>
      </c>
      <c r="O11531" s="149" t="s">
        <v>1607</v>
      </c>
      <c r="P11531" s="149" t="s">
        <v>9485</v>
      </c>
      <c r="Q11531" s="150" t="s">
        <v>10519</v>
      </c>
      <c r="R11531" s="189">
        <v>2.0100000000000002</v>
      </c>
    </row>
    <row r="11532" spans="1:18" x14ac:dyDescent="0.25">
      <c r="A11532" s="132">
        <v>1099526</v>
      </c>
      <c r="B11532" s="145" t="s">
        <v>8585</v>
      </c>
      <c r="C11532" s="132">
        <v>3</v>
      </c>
      <c r="D11532" s="132">
        <v>7776</v>
      </c>
      <c r="E11532" s="186">
        <v>144</v>
      </c>
      <c r="F11532" s="132">
        <v>10368</v>
      </c>
      <c r="G11532" s="132">
        <v>576</v>
      </c>
      <c r="H11532" s="132">
        <v>720</v>
      </c>
      <c r="I11532" s="132">
        <v>1</v>
      </c>
      <c r="J11532" s="133">
        <v>1.25</v>
      </c>
      <c r="K11532" s="133">
        <v>0.43</v>
      </c>
      <c r="L11532" s="133">
        <v>0.12</v>
      </c>
      <c r="M11532" s="134" t="str">
        <f t="shared" si="180"/>
        <v>P</v>
      </c>
      <c r="N11532" s="173" t="s">
        <v>10681</v>
      </c>
      <c r="O11532" s="146" t="s">
        <v>1607</v>
      </c>
      <c r="P11532" s="146" t="s">
        <v>9485</v>
      </c>
      <c r="Q11532" s="147" t="s">
        <v>10519</v>
      </c>
      <c r="R11532" s="187">
        <v>1.98</v>
      </c>
    </row>
    <row r="11533" spans="1:18" x14ac:dyDescent="0.25">
      <c r="A11533" s="135">
        <v>1099527</v>
      </c>
      <c r="B11533" s="148" t="s">
        <v>8586</v>
      </c>
      <c r="C11533" s="135">
        <v>3</v>
      </c>
      <c r="D11533" s="135">
        <v>7776</v>
      </c>
      <c r="E11533" s="188">
        <v>144</v>
      </c>
      <c r="F11533" s="135">
        <v>10368</v>
      </c>
      <c r="G11533" s="135">
        <v>576</v>
      </c>
      <c r="H11533" s="135">
        <v>720</v>
      </c>
      <c r="I11533" s="135">
        <v>1</v>
      </c>
      <c r="J11533" s="136">
        <v>1.27</v>
      </c>
      <c r="K11533" s="136">
        <v>0.43</v>
      </c>
      <c r="L11533" s="136">
        <v>0.14000000000000001</v>
      </c>
      <c r="M11533" s="137" t="str">
        <f t="shared" si="180"/>
        <v>P</v>
      </c>
      <c r="N11533" s="174" t="s">
        <v>10681</v>
      </c>
      <c r="O11533" s="149" t="s">
        <v>1607</v>
      </c>
      <c r="P11533" s="149" t="s">
        <v>9485</v>
      </c>
      <c r="Q11533" s="150" t="s">
        <v>10519</v>
      </c>
      <c r="R11533" s="189">
        <v>1.92</v>
      </c>
    </row>
    <row r="11534" spans="1:18" x14ac:dyDescent="0.25">
      <c r="A11534" s="132">
        <v>1099528</v>
      </c>
      <c r="B11534" s="145" t="s">
        <v>8587</v>
      </c>
      <c r="C11534" s="132">
        <v>3</v>
      </c>
      <c r="D11534" s="132">
        <v>7776</v>
      </c>
      <c r="E11534" s="186">
        <v>144</v>
      </c>
      <c r="F11534" s="132">
        <v>10368</v>
      </c>
      <c r="G11534" s="132">
        <v>576</v>
      </c>
      <c r="H11534" s="132">
        <v>720</v>
      </c>
      <c r="I11534" s="132">
        <v>1</v>
      </c>
      <c r="J11534" s="133">
        <v>1.25</v>
      </c>
      <c r="K11534" s="133">
        <v>0.43</v>
      </c>
      <c r="L11534" s="133">
        <v>0.12</v>
      </c>
      <c r="M11534" s="134" t="str">
        <f t="shared" si="180"/>
        <v>P</v>
      </c>
      <c r="N11534" s="173" t="s">
        <v>10681</v>
      </c>
      <c r="O11534" s="146" t="s">
        <v>1607</v>
      </c>
      <c r="P11534" s="146" t="s">
        <v>9485</v>
      </c>
      <c r="Q11534" s="147" t="s">
        <v>10519</v>
      </c>
      <c r="R11534" s="187">
        <v>2.0100000000000002</v>
      </c>
    </row>
    <row r="11535" spans="1:18" x14ac:dyDescent="0.25">
      <c r="A11535" s="135">
        <v>1099529</v>
      </c>
      <c r="B11535" s="148" t="s">
        <v>8588</v>
      </c>
      <c r="C11535" s="135">
        <v>3</v>
      </c>
      <c r="D11535" s="135">
        <v>7776</v>
      </c>
      <c r="E11535" s="188">
        <v>144</v>
      </c>
      <c r="F11535" s="135">
        <v>10368</v>
      </c>
      <c r="G11535" s="135">
        <v>576</v>
      </c>
      <c r="H11535" s="135">
        <v>720</v>
      </c>
      <c r="I11535" s="135">
        <v>1</v>
      </c>
      <c r="J11535" s="136">
        <v>1.25</v>
      </c>
      <c r="K11535" s="136">
        <v>0.42</v>
      </c>
      <c r="L11535" s="136">
        <v>0.15</v>
      </c>
      <c r="M11535" s="137" t="str">
        <f t="shared" si="180"/>
        <v>P</v>
      </c>
      <c r="N11535" s="174" t="s">
        <v>10681</v>
      </c>
      <c r="O11535" s="149" t="s">
        <v>1607</v>
      </c>
      <c r="P11535" s="149" t="s">
        <v>9485</v>
      </c>
      <c r="Q11535" s="150" t="s">
        <v>10519</v>
      </c>
      <c r="R11535" s="189">
        <v>2.19</v>
      </c>
    </row>
    <row r="11536" spans="1:18" x14ac:dyDescent="0.25">
      <c r="A11536" s="132">
        <v>1099531</v>
      </c>
      <c r="B11536" s="145" t="s">
        <v>8589</v>
      </c>
      <c r="C11536" s="132">
        <v>3</v>
      </c>
      <c r="D11536" s="132">
        <v>7776</v>
      </c>
      <c r="E11536" s="186">
        <v>144</v>
      </c>
      <c r="F11536" s="132">
        <v>10368</v>
      </c>
      <c r="G11536" s="132">
        <v>576</v>
      </c>
      <c r="H11536" s="132">
        <v>720</v>
      </c>
      <c r="I11536" s="132">
        <v>1</v>
      </c>
      <c r="J11536" s="133">
        <v>1.26</v>
      </c>
      <c r="K11536" s="133">
        <v>0.43</v>
      </c>
      <c r="L11536" s="133">
        <v>0.15</v>
      </c>
      <c r="M11536" s="134" t="str">
        <f t="shared" si="180"/>
        <v>P</v>
      </c>
      <c r="N11536" s="173" t="s">
        <v>10681</v>
      </c>
      <c r="O11536" s="146" t="s">
        <v>1607</v>
      </c>
      <c r="P11536" s="146" t="s">
        <v>9485</v>
      </c>
      <c r="Q11536" s="147" t="s">
        <v>10519</v>
      </c>
      <c r="R11536" s="187">
        <v>2.13</v>
      </c>
    </row>
    <row r="11537" spans="1:18" x14ac:dyDescent="0.25">
      <c r="A11537" s="135">
        <v>1099534</v>
      </c>
      <c r="B11537" s="148" t="s">
        <v>8590</v>
      </c>
      <c r="C11537" s="135">
        <v>3</v>
      </c>
      <c r="D11537" s="135">
        <v>7776</v>
      </c>
      <c r="E11537" s="188">
        <v>144</v>
      </c>
      <c r="F11537" s="135">
        <v>10368</v>
      </c>
      <c r="G11537" s="135">
        <v>576</v>
      </c>
      <c r="H11537" s="135">
        <v>720</v>
      </c>
      <c r="I11537" s="135">
        <v>1</v>
      </c>
      <c r="J11537" s="136">
        <v>1.28</v>
      </c>
      <c r="K11537" s="136">
        <v>0.43</v>
      </c>
      <c r="L11537" s="136">
        <v>0.15</v>
      </c>
      <c r="M11537" s="137" t="str">
        <f t="shared" si="180"/>
        <v>P</v>
      </c>
      <c r="N11537" s="174" t="s">
        <v>10681</v>
      </c>
      <c r="O11537" s="149" t="s">
        <v>1607</v>
      </c>
      <c r="P11537" s="149" t="s">
        <v>9485</v>
      </c>
      <c r="Q11537" s="150" t="s">
        <v>10519</v>
      </c>
      <c r="R11537" s="189">
        <v>2.2800000000000002</v>
      </c>
    </row>
    <row r="11538" spans="1:18" x14ac:dyDescent="0.25">
      <c r="A11538" s="132">
        <v>1099538</v>
      </c>
      <c r="B11538" s="145" t="s">
        <v>8591</v>
      </c>
      <c r="C11538" s="132">
        <v>3</v>
      </c>
      <c r="D11538" s="132">
        <v>7776</v>
      </c>
      <c r="E11538" s="186">
        <v>144</v>
      </c>
      <c r="F11538" s="132">
        <v>10368</v>
      </c>
      <c r="G11538" s="132">
        <v>576</v>
      </c>
      <c r="H11538" s="132">
        <v>720</v>
      </c>
      <c r="I11538" s="132">
        <v>1</v>
      </c>
      <c r="J11538" s="133">
        <v>1.25</v>
      </c>
      <c r="K11538" s="133">
        <v>0.43</v>
      </c>
      <c r="L11538" s="133">
        <v>0.12</v>
      </c>
      <c r="M11538" s="134" t="str">
        <f t="shared" si="180"/>
        <v>P</v>
      </c>
      <c r="N11538" s="173" t="s">
        <v>10681</v>
      </c>
      <c r="O11538" s="146" t="s">
        <v>1607</v>
      </c>
      <c r="P11538" s="146" t="s">
        <v>9485</v>
      </c>
      <c r="Q11538" s="147" t="s">
        <v>10519</v>
      </c>
      <c r="R11538" s="187">
        <v>2.13</v>
      </c>
    </row>
    <row r="11539" spans="1:18" x14ac:dyDescent="0.25">
      <c r="A11539" s="135">
        <v>1099540</v>
      </c>
      <c r="B11539" s="148" t="s">
        <v>8592</v>
      </c>
      <c r="C11539" s="135">
        <v>3</v>
      </c>
      <c r="D11539" s="135">
        <v>7776</v>
      </c>
      <c r="E11539" s="188">
        <v>144</v>
      </c>
      <c r="F11539" s="135">
        <v>10368</v>
      </c>
      <c r="G11539" s="135">
        <v>576</v>
      </c>
      <c r="H11539" s="135">
        <v>720</v>
      </c>
      <c r="I11539" s="135">
        <v>1</v>
      </c>
      <c r="J11539" s="136">
        <v>1.26</v>
      </c>
      <c r="K11539" s="136">
        <v>0.46</v>
      </c>
      <c r="L11539" s="136">
        <v>0.15</v>
      </c>
      <c r="M11539" s="137" t="str">
        <f t="shared" si="180"/>
        <v>P</v>
      </c>
      <c r="N11539" s="174" t="s">
        <v>10681</v>
      </c>
      <c r="O11539" s="149" t="s">
        <v>1607</v>
      </c>
      <c r="P11539" s="149" t="s">
        <v>9485</v>
      </c>
      <c r="Q11539" s="150" t="s">
        <v>10519</v>
      </c>
      <c r="R11539" s="189">
        <v>1.98</v>
      </c>
    </row>
    <row r="11540" spans="1:18" x14ac:dyDescent="0.25">
      <c r="A11540" s="132">
        <v>1099541</v>
      </c>
      <c r="B11540" s="145" t="s">
        <v>8593</v>
      </c>
      <c r="C11540" s="132">
        <v>3</v>
      </c>
      <c r="D11540" s="132">
        <v>7776</v>
      </c>
      <c r="E11540" s="186">
        <v>144</v>
      </c>
      <c r="F11540" s="132">
        <v>10368</v>
      </c>
      <c r="G11540" s="132">
        <v>576</v>
      </c>
      <c r="H11540" s="132">
        <v>720</v>
      </c>
      <c r="I11540" s="132">
        <v>1</v>
      </c>
      <c r="J11540" s="133">
        <v>1.28</v>
      </c>
      <c r="K11540" s="133">
        <v>0.43</v>
      </c>
      <c r="L11540" s="133">
        <v>0.12</v>
      </c>
      <c r="M11540" s="134" t="str">
        <f t="shared" si="180"/>
        <v>P</v>
      </c>
      <c r="N11540" s="173" t="s">
        <v>10681</v>
      </c>
      <c r="O11540" s="146" t="s">
        <v>1607</v>
      </c>
      <c r="P11540" s="146" t="s">
        <v>9485</v>
      </c>
      <c r="Q11540" s="147" t="s">
        <v>10519</v>
      </c>
      <c r="R11540" s="187">
        <v>3.51</v>
      </c>
    </row>
    <row r="11541" spans="1:18" x14ac:dyDescent="0.25">
      <c r="A11541" s="135">
        <v>1099542</v>
      </c>
      <c r="B11541" s="148" t="s">
        <v>8594</v>
      </c>
      <c r="C11541" s="135">
        <v>3</v>
      </c>
      <c r="D11541" s="135">
        <v>7776</v>
      </c>
      <c r="E11541" s="188">
        <v>144</v>
      </c>
      <c r="F11541" s="135">
        <v>10368</v>
      </c>
      <c r="G11541" s="135">
        <v>576</v>
      </c>
      <c r="H11541" s="135">
        <v>720</v>
      </c>
      <c r="I11541" s="135">
        <v>1</v>
      </c>
      <c r="J11541" s="136">
        <v>1.26</v>
      </c>
      <c r="K11541" s="136">
        <v>0.43</v>
      </c>
      <c r="L11541" s="136">
        <v>0.14000000000000001</v>
      </c>
      <c r="M11541" s="137" t="str">
        <f t="shared" si="180"/>
        <v>P</v>
      </c>
      <c r="N11541" s="174" t="s">
        <v>10681</v>
      </c>
      <c r="O11541" s="149" t="s">
        <v>1607</v>
      </c>
      <c r="P11541" s="149" t="s">
        <v>9485</v>
      </c>
      <c r="Q11541" s="150" t="s">
        <v>10519</v>
      </c>
      <c r="R11541" s="189">
        <v>2.0999999999999996</v>
      </c>
    </row>
    <row r="11542" spans="1:18" x14ac:dyDescent="0.25">
      <c r="A11542" s="132">
        <v>1099543</v>
      </c>
      <c r="B11542" s="145" t="s">
        <v>8595</v>
      </c>
      <c r="C11542" s="132">
        <v>3</v>
      </c>
      <c r="D11542" s="132">
        <v>7776</v>
      </c>
      <c r="E11542" s="186">
        <v>144</v>
      </c>
      <c r="F11542" s="132">
        <v>10368</v>
      </c>
      <c r="G11542" s="132">
        <v>576</v>
      </c>
      <c r="H11542" s="132">
        <v>720</v>
      </c>
      <c r="I11542" s="132">
        <v>1</v>
      </c>
      <c r="J11542" s="133">
        <v>1.25</v>
      </c>
      <c r="K11542" s="133">
        <v>0.43</v>
      </c>
      <c r="L11542" s="133">
        <v>0.12</v>
      </c>
      <c r="M11542" s="134" t="str">
        <f t="shared" si="180"/>
        <v>P</v>
      </c>
      <c r="N11542" s="173" t="s">
        <v>10681</v>
      </c>
      <c r="O11542" s="146" t="s">
        <v>1607</v>
      </c>
      <c r="P11542" s="146" t="s">
        <v>9485</v>
      </c>
      <c r="Q11542" s="147" t="s">
        <v>10519</v>
      </c>
      <c r="R11542" s="187">
        <v>2.0100000000000002</v>
      </c>
    </row>
    <row r="11543" spans="1:18" x14ac:dyDescent="0.25">
      <c r="A11543" s="135">
        <v>1099548</v>
      </c>
      <c r="B11543" s="148" t="s">
        <v>8596</v>
      </c>
      <c r="C11543" s="135">
        <v>3</v>
      </c>
      <c r="D11543" s="135">
        <v>7776</v>
      </c>
      <c r="E11543" s="188">
        <v>144</v>
      </c>
      <c r="F11543" s="135">
        <v>10368</v>
      </c>
      <c r="G11543" s="135">
        <v>576</v>
      </c>
      <c r="H11543" s="135">
        <v>720</v>
      </c>
      <c r="I11543" s="135">
        <v>1</v>
      </c>
      <c r="J11543" s="136">
        <v>1.25</v>
      </c>
      <c r="K11543" s="136">
        <v>0.43</v>
      </c>
      <c r="L11543" s="136">
        <v>0.13</v>
      </c>
      <c r="M11543" s="137" t="str">
        <f t="shared" si="180"/>
        <v>P</v>
      </c>
      <c r="N11543" s="174" t="s">
        <v>10681</v>
      </c>
      <c r="O11543" s="149" t="s">
        <v>1607</v>
      </c>
      <c r="P11543" s="149" t="s">
        <v>9485</v>
      </c>
      <c r="Q11543" s="150" t="s">
        <v>10519</v>
      </c>
      <c r="R11543" s="189">
        <v>2.0100000000000002</v>
      </c>
    </row>
    <row r="11544" spans="1:18" x14ac:dyDescent="0.25">
      <c r="A11544" s="132">
        <v>1099549</v>
      </c>
      <c r="B11544" s="145" t="s">
        <v>8597</v>
      </c>
      <c r="C11544" s="132">
        <v>3</v>
      </c>
      <c r="D11544" s="132">
        <v>7776</v>
      </c>
      <c r="E11544" s="186">
        <v>144</v>
      </c>
      <c r="F11544" s="132">
        <v>10368</v>
      </c>
      <c r="G11544" s="132">
        <v>576</v>
      </c>
      <c r="H11544" s="132">
        <v>720</v>
      </c>
      <c r="I11544" s="132">
        <v>1</v>
      </c>
      <c r="J11544" s="133">
        <v>1.27</v>
      </c>
      <c r="K11544" s="133">
        <v>0.42</v>
      </c>
      <c r="L11544" s="133">
        <v>0.15</v>
      </c>
      <c r="M11544" s="134" t="str">
        <f t="shared" si="180"/>
        <v>P</v>
      </c>
      <c r="N11544" s="173" t="s">
        <v>10681</v>
      </c>
      <c r="O11544" s="146" t="s">
        <v>1607</v>
      </c>
      <c r="P11544" s="146" t="s">
        <v>9485</v>
      </c>
      <c r="Q11544" s="147" t="s">
        <v>10519</v>
      </c>
      <c r="R11544" s="187">
        <v>2.0100000000000002</v>
      </c>
    </row>
    <row r="11545" spans="1:18" x14ac:dyDescent="0.25">
      <c r="A11545" s="135">
        <v>1099553</v>
      </c>
      <c r="B11545" s="148" t="s">
        <v>8598</v>
      </c>
      <c r="C11545" s="135">
        <v>3</v>
      </c>
      <c r="D11545" s="135">
        <v>7776</v>
      </c>
      <c r="E11545" s="188">
        <v>144</v>
      </c>
      <c r="F11545" s="135">
        <v>10368</v>
      </c>
      <c r="G11545" s="135">
        <v>576</v>
      </c>
      <c r="H11545" s="135">
        <v>720</v>
      </c>
      <c r="I11545" s="135">
        <v>1</v>
      </c>
      <c r="J11545" s="136">
        <v>1.27</v>
      </c>
      <c r="K11545" s="136">
        <v>0.42</v>
      </c>
      <c r="L11545" s="136">
        <v>0.15</v>
      </c>
      <c r="M11545" s="137" t="str">
        <f t="shared" si="180"/>
        <v>P</v>
      </c>
      <c r="N11545" s="174" t="s">
        <v>10681</v>
      </c>
      <c r="O11545" s="149" t="s">
        <v>1607</v>
      </c>
      <c r="P11545" s="149" t="s">
        <v>9485</v>
      </c>
      <c r="Q11545" s="150" t="s">
        <v>10519</v>
      </c>
      <c r="R11545" s="189">
        <v>2.13</v>
      </c>
    </row>
    <row r="11546" spans="1:18" x14ac:dyDescent="0.25">
      <c r="A11546" s="132">
        <v>1099554</v>
      </c>
      <c r="B11546" s="145" t="s">
        <v>8599</v>
      </c>
      <c r="C11546" s="132">
        <v>3</v>
      </c>
      <c r="D11546" s="132">
        <v>7776</v>
      </c>
      <c r="E11546" s="186">
        <v>144</v>
      </c>
      <c r="F11546" s="132">
        <v>10368</v>
      </c>
      <c r="G11546" s="132">
        <v>576</v>
      </c>
      <c r="H11546" s="132">
        <v>720</v>
      </c>
      <c r="I11546" s="132">
        <v>1</v>
      </c>
      <c r="J11546" s="133">
        <v>1.26</v>
      </c>
      <c r="K11546" s="133">
        <v>0.42</v>
      </c>
      <c r="L11546" s="133">
        <v>0.15</v>
      </c>
      <c r="M11546" s="134" t="str">
        <f t="shared" si="180"/>
        <v>P</v>
      </c>
      <c r="N11546" s="173" t="s">
        <v>10681</v>
      </c>
      <c r="O11546" s="146" t="s">
        <v>1607</v>
      </c>
      <c r="P11546" s="146" t="s">
        <v>9485</v>
      </c>
      <c r="Q11546" s="147" t="s">
        <v>10519</v>
      </c>
      <c r="R11546" s="187">
        <v>2.0100000000000002</v>
      </c>
    </row>
    <row r="11547" spans="1:18" x14ac:dyDescent="0.25">
      <c r="A11547" s="135">
        <v>1099555</v>
      </c>
      <c r="B11547" s="148" t="s">
        <v>8600</v>
      </c>
      <c r="C11547" s="135">
        <v>3</v>
      </c>
      <c r="D11547" s="135">
        <v>7776</v>
      </c>
      <c r="E11547" s="188">
        <v>144</v>
      </c>
      <c r="F11547" s="135">
        <v>10368</v>
      </c>
      <c r="G11547" s="135">
        <v>576</v>
      </c>
      <c r="H11547" s="135">
        <v>720</v>
      </c>
      <c r="I11547" s="135">
        <v>1</v>
      </c>
      <c r="J11547" s="136">
        <v>1.26</v>
      </c>
      <c r="K11547" s="136">
        <v>0.43</v>
      </c>
      <c r="L11547" s="136">
        <v>0.16</v>
      </c>
      <c r="M11547" s="137" t="str">
        <f t="shared" si="180"/>
        <v>P</v>
      </c>
      <c r="N11547" s="174" t="s">
        <v>10681</v>
      </c>
      <c r="O11547" s="149" t="s">
        <v>1607</v>
      </c>
      <c r="P11547" s="149" t="s">
        <v>9485</v>
      </c>
      <c r="Q11547" s="150" t="s">
        <v>10519</v>
      </c>
      <c r="R11547" s="189">
        <v>1.9500000000000002</v>
      </c>
    </row>
    <row r="11548" spans="1:18" x14ac:dyDescent="0.25">
      <c r="A11548" s="132">
        <v>1099556</v>
      </c>
      <c r="B11548" s="145" t="s">
        <v>8601</v>
      </c>
      <c r="C11548" s="132">
        <v>3</v>
      </c>
      <c r="D11548" s="132">
        <v>7776</v>
      </c>
      <c r="E11548" s="186">
        <v>144</v>
      </c>
      <c r="F11548" s="132">
        <v>10368</v>
      </c>
      <c r="G11548" s="132">
        <v>576</v>
      </c>
      <c r="H11548" s="132">
        <v>720</v>
      </c>
      <c r="I11548" s="132">
        <v>1</v>
      </c>
      <c r="J11548" s="133">
        <v>1.25</v>
      </c>
      <c r="K11548" s="133">
        <v>0.43</v>
      </c>
      <c r="L11548" s="133">
        <v>0.12</v>
      </c>
      <c r="M11548" s="134" t="str">
        <f t="shared" si="180"/>
        <v>P</v>
      </c>
      <c r="N11548" s="173" t="s">
        <v>10681</v>
      </c>
      <c r="O11548" s="146" t="s">
        <v>1607</v>
      </c>
      <c r="P11548" s="146" t="s">
        <v>9485</v>
      </c>
      <c r="Q11548" s="147" t="s">
        <v>10519</v>
      </c>
      <c r="R11548" s="187">
        <v>2.0100000000000002</v>
      </c>
    </row>
    <row r="11549" spans="1:18" x14ac:dyDescent="0.25">
      <c r="A11549" s="135">
        <v>1099557</v>
      </c>
      <c r="B11549" s="148" t="s">
        <v>8602</v>
      </c>
      <c r="C11549" s="135">
        <v>3</v>
      </c>
      <c r="D11549" s="135">
        <v>7776</v>
      </c>
      <c r="E11549" s="188">
        <v>144</v>
      </c>
      <c r="F11549" s="135">
        <v>10368</v>
      </c>
      <c r="G11549" s="135">
        <v>576</v>
      </c>
      <c r="H11549" s="135">
        <v>720</v>
      </c>
      <c r="I11549" s="135">
        <v>1</v>
      </c>
      <c r="J11549" s="136">
        <v>1.25</v>
      </c>
      <c r="K11549" s="136">
        <v>0.43</v>
      </c>
      <c r="L11549" s="136">
        <v>0.12</v>
      </c>
      <c r="M11549" s="137" t="str">
        <f t="shared" si="180"/>
        <v>P</v>
      </c>
      <c r="N11549" s="174" t="s">
        <v>10681</v>
      </c>
      <c r="O11549" s="149" t="s">
        <v>1607</v>
      </c>
      <c r="P11549" s="149" t="s">
        <v>9485</v>
      </c>
      <c r="Q11549" s="150" t="s">
        <v>10519</v>
      </c>
      <c r="R11549" s="189">
        <v>1.98</v>
      </c>
    </row>
    <row r="11550" spans="1:18" x14ac:dyDescent="0.25">
      <c r="A11550" s="132">
        <v>1099558</v>
      </c>
      <c r="B11550" s="145" t="s">
        <v>37</v>
      </c>
      <c r="C11550" s="132">
        <v>3</v>
      </c>
      <c r="D11550" s="132">
        <v>6300</v>
      </c>
      <c r="E11550" s="186">
        <v>105</v>
      </c>
      <c r="F11550" s="132">
        <v>8400</v>
      </c>
      <c r="G11550" s="132">
        <v>420</v>
      </c>
      <c r="H11550" s="132">
        <v>525</v>
      </c>
      <c r="I11550" s="132">
        <v>1</v>
      </c>
      <c r="J11550" s="133">
        <v>0.51</v>
      </c>
      <c r="K11550" s="133">
        <v>0.51</v>
      </c>
      <c r="L11550" s="133">
        <v>0.54</v>
      </c>
      <c r="M11550" s="134" t="str">
        <f t="shared" si="180"/>
        <v>P</v>
      </c>
      <c r="N11550" s="173" t="s">
        <v>10681</v>
      </c>
      <c r="O11550" s="146" t="s">
        <v>1693</v>
      </c>
      <c r="P11550" s="146" t="s">
        <v>9504</v>
      </c>
      <c r="Q11550" s="147" t="s">
        <v>10519</v>
      </c>
      <c r="R11550" s="187">
        <v>2.64</v>
      </c>
    </row>
    <row r="11551" spans="1:18" x14ac:dyDescent="0.25">
      <c r="A11551" s="135">
        <v>1099559</v>
      </c>
      <c r="B11551" s="148" t="s">
        <v>38</v>
      </c>
      <c r="C11551" s="135">
        <v>3</v>
      </c>
      <c r="D11551" s="135">
        <v>6300</v>
      </c>
      <c r="E11551" s="188">
        <v>105</v>
      </c>
      <c r="F11551" s="135">
        <v>8400</v>
      </c>
      <c r="G11551" s="135">
        <v>420</v>
      </c>
      <c r="H11551" s="135">
        <v>525</v>
      </c>
      <c r="I11551" s="135">
        <v>1</v>
      </c>
      <c r="J11551" s="136">
        <v>0.51</v>
      </c>
      <c r="K11551" s="136">
        <v>0.5</v>
      </c>
      <c r="L11551" s="136">
        <v>0.54</v>
      </c>
      <c r="M11551" s="137" t="str">
        <f t="shared" si="180"/>
        <v>P</v>
      </c>
      <c r="N11551" s="174" t="s">
        <v>10681</v>
      </c>
      <c r="O11551" s="149" t="s">
        <v>1693</v>
      </c>
      <c r="P11551" s="149" t="s">
        <v>9504</v>
      </c>
      <c r="Q11551" s="150" t="s">
        <v>10519</v>
      </c>
      <c r="R11551" s="189">
        <v>3.0300000000000002</v>
      </c>
    </row>
    <row r="11552" spans="1:18" x14ac:dyDescent="0.25">
      <c r="A11552" s="132">
        <v>1099560</v>
      </c>
      <c r="B11552" s="145" t="s">
        <v>39</v>
      </c>
      <c r="C11552" s="132">
        <v>3</v>
      </c>
      <c r="D11552" s="132">
        <v>6300</v>
      </c>
      <c r="E11552" s="186">
        <v>105</v>
      </c>
      <c r="F11552" s="132">
        <v>8400</v>
      </c>
      <c r="G11552" s="132">
        <v>420</v>
      </c>
      <c r="H11552" s="132">
        <v>525</v>
      </c>
      <c r="I11552" s="132">
        <v>1</v>
      </c>
      <c r="J11552" s="133">
        <v>0.51</v>
      </c>
      <c r="K11552" s="133">
        <v>0.52</v>
      </c>
      <c r="L11552" s="133">
        <v>0.53</v>
      </c>
      <c r="M11552" s="134" t="str">
        <f t="shared" si="180"/>
        <v>P</v>
      </c>
      <c r="N11552" s="173" t="s">
        <v>10681</v>
      </c>
      <c r="O11552" s="146" t="s">
        <v>1693</v>
      </c>
      <c r="P11552" s="146" t="s">
        <v>9504</v>
      </c>
      <c r="Q11552" s="147" t="s">
        <v>10519</v>
      </c>
      <c r="R11552" s="187">
        <v>2.82</v>
      </c>
    </row>
    <row r="11553" spans="1:18" x14ac:dyDescent="0.25">
      <c r="A11553" s="135">
        <v>1099561</v>
      </c>
      <c r="B11553" s="148" t="s">
        <v>40</v>
      </c>
      <c r="C11553" s="135">
        <v>3</v>
      </c>
      <c r="D11553" s="135">
        <v>6300</v>
      </c>
      <c r="E11553" s="188">
        <v>105</v>
      </c>
      <c r="F11553" s="135">
        <v>8400</v>
      </c>
      <c r="G11553" s="135">
        <v>420</v>
      </c>
      <c r="H11553" s="135">
        <v>525</v>
      </c>
      <c r="I11553" s="135">
        <v>1</v>
      </c>
      <c r="J11553" s="136">
        <v>0.53</v>
      </c>
      <c r="K11553" s="136">
        <v>0.51</v>
      </c>
      <c r="L11553" s="136">
        <v>0.55000000000000004</v>
      </c>
      <c r="M11553" s="137" t="str">
        <f t="shared" si="180"/>
        <v>P</v>
      </c>
      <c r="N11553" s="174" t="s">
        <v>10681</v>
      </c>
      <c r="O11553" s="149" t="s">
        <v>1693</v>
      </c>
      <c r="P11553" s="149" t="s">
        <v>9504</v>
      </c>
      <c r="Q11553" s="150" t="s">
        <v>10519</v>
      </c>
      <c r="R11553" s="189">
        <v>3.0300000000000002</v>
      </c>
    </row>
    <row r="11554" spans="1:18" x14ac:dyDescent="0.25">
      <c r="A11554" s="132">
        <v>1099562</v>
      </c>
      <c r="B11554" s="145" t="s">
        <v>8603</v>
      </c>
      <c r="C11554" s="132">
        <v>3</v>
      </c>
      <c r="D11554" s="132">
        <v>6300</v>
      </c>
      <c r="E11554" s="186">
        <v>105</v>
      </c>
      <c r="F11554" s="132">
        <v>8400</v>
      </c>
      <c r="G11554" s="132">
        <v>420</v>
      </c>
      <c r="H11554" s="132">
        <v>525</v>
      </c>
      <c r="I11554" s="132">
        <v>1</v>
      </c>
      <c r="J11554" s="133">
        <v>0.5</v>
      </c>
      <c r="K11554" s="133">
        <v>0.5</v>
      </c>
      <c r="L11554" s="133">
        <v>0.5</v>
      </c>
      <c r="M11554" s="134" t="str">
        <f t="shared" si="180"/>
        <v>P</v>
      </c>
      <c r="N11554" s="173" t="s">
        <v>10681</v>
      </c>
      <c r="O11554" s="146" t="s">
        <v>1693</v>
      </c>
      <c r="P11554" s="146" t="s">
        <v>9504</v>
      </c>
      <c r="Q11554" s="147" t="s">
        <v>10519</v>
      </c>
      <c r="R11554" s="187">
        <v>2.7</v>
      </c>
    </row>
    <row r="11555" spans="1:18" x14ac:dyDescent="0.25">
      <c r="A11555" s="135">
        <v>1099563</v>
      </c>
      <c r="B11555" s="148" t="s">
        <v>8068</v>
      </c>
      <c r="C11555" s="135">
        <v>3</v>
      </c>
      <c r="D11555" s="135">
        <v>6300</v>
      </c>
      <c r="E11555" s="188">
        <v>105</v>
      </c>
      <c r="F11555" s="135">
        <v>8400</v>
      </c>
      <c r="G11555" s="135">
        <v>420</v>
      </c>
      <c r="H11555" s="135">
        <v>525</v>
      </c>
      <c r="I11555" s="135">
        <v>1</v>
      </c>
      <c r="J11555" s="136">
        <v>0.5</v>
      </c>
      <c r="K11555" s="136">
        <v>0.5</v>
      </c>
      <c r="L11555" s="136">
        <v>0.5</v>
      </c>
      <c r="M11555" s="137" t="str">
        <f t="shared" si="180"/>
        <v>P</v>
      </c>
      <c r="N11555" s="174" t="s">
        <v>10681</v>
      </c>
      <c r="O11555" s="149" t="s">
        <v>1693</v>
      </c>
      <c r="P11555" s="149" t="s">
        <v>9504</v>
      </c>
      <c r="Q11555" s="150" t="s">
        <v>10519</v>
      </c>
      <c r="R11555" s="189">
        <v>2.4000000000000004</v>
      </c>
    </row>
    <row r="11556" spans="1:18" x14ac:dyDescent="0.25">
      <c r="A11556" s="132">
        <v>1099565</v>
      </c>
      <c r="B11556" s="145" t="s">
        <v>41</v>
      </c>
      <c r="C11556" s="132">
        <v>3</v>
      </c>
      <c r="D11556" s="132">
        <v>6300</v>
      </c>
      <c r="E11556" s="186">
        <v>105</v>
      </c>
      <c r="F11556" s="132">
        <v>8400</v>
      </c>
      <c r="G11556" s="132">
        <v>420</v>
      </c>
      <c r="H11556" s="132">
        <v>525</v>
      </c>
      <c r="I11556" s="132">
        <v>1</v>
      </c>
      <c r="J11556" s="133">
        <v>0.52</v>
      </c>
      <c r="K11556" s="133">
        <v>0.51</v>
      </c>
      <c r="L11556" s="133">
        <v>0.55000000000000004</v>
      </c>
      <c r="M11556" s="134" t="str">
        <f t="shared" si="180"/>
        <v>P</v>
      </c>
      <c r="N11556" s="173" t="s">
        <v>10681</v>
      </c>
      <c r="O11556" s="146" t="s">
        <v>1693</v>
      </c>
      <c r="P11556" s="146" t="s">
        <v>9504</v>
      </c>
      <c r="Q11556" s="147" t="s">
        <v>10519</v>
      </c>
      <c r="R11556" s="187">
        <v>2.7</v>
      </c>
    </row>
    <row r="11557" spans="1:18" x14ac:dyDescent="0.25">
      <c r="A11557" s="135">
        <v>1099566</v>
      </c>
      <c r="B11557" s="148" t="s">
        <v>8604</v>
      </c>
      <c r="C11557" s="135">
        <v>3</v>
      </c>
      <c r="D11557" s="135">
        <v>6300</v>
      </c>
      <c r="E11557" s="188">
        <v>105</v>
      </c>
      <c r="F11557" s="135">
        <v>8400</v>
      </c>
      <c r="G11557" s="135">
        <v>420</v>
      </c>
      <c r="H11557" s="135">
        <v>525</v>
      </c>
      <c r="I11557" s="135">
        <v>1</v>
      </c>
      <c r="J11557" s="136">
        <v>0.5</v>
      </c>
      <c r="K11557" s="136">
        <v>0.5</v>
      </c>
      <c r="L11557" s="136">
        <v>0.5</v>
      </c>
      <c r="M11557" s="137" t="str">
        <f t="shared" si="180"/>
        <v>P</v>
      </c>
      <c r="N11557" s="174" t="s">
        <v>10681</v>
      </c>
      <c r="O11557" s="149" t="s">
        <v>1607</v>
      </c>
      <c r="P11557" s="149" t="s">
        <v>9559</v>
      </c>
      <c r="Q11557" s="150" t="s">
        <v>10519</v>
      </c>
      <c r="R11557" s="189">
        <v>2.67</v>
      </c>
    </row>
    <row r="11558" spans="1:18" x14ac:dyDescent="0.25">
      <c r="A11558" s="132">
        <v>1099567</v>
      </c>
      <c r="B11558" s="145" t="s">
        <v>8605</v>
      </c>
      <c r="C11558" s="132">
        <v>3</v>
      </c>
      <c r="D11558" s="132">
        <v>6300</v>
      </c>
      <c r="E11558" s="186">
        <v>105</v>
      </c>
      <c r="F11558" s="132">
        <v>8400</v>
      </c>
      <c r="G11558" s="132">
        <v>420</v>
      </c>
      <c r="H11558" s="132">
        <v>525</v>
      </c>
      <c r="I11558" s="132">
        <v>1</v>
      </c>
      <c r="J11558" s="133">
        <v>0.5</v>
      </c>
      <c r="K11558" s="133">
        <v>0.5</v>
      </c>
      <c r="L11558" s="133">
        <v>0.5</v>
      </c>
      <c r="M11558" s="134" t="str">
        <f t="shared" si="180"/>
        <v>P</v>
      </c>
      <c r="N11558" s="171" t="s">
        <v>10681</v>
      </c>
      <c r="O11558" s="146" t="s">
        <v>1607</v>
      </c>
      <c r="P11558" s="146" t="s">
        <v>9559</v>
      </c>
      <c r="Q11558" s="147" t="s">
        <v>10519</v>
      </c>
      <c r="R11558" s="187">
        <v>3.09</v>
      </c>
    </row>
    <row r="11559" spans="1:18" x14ac:dyDescent="0.25">
      <c r="A11559" s="135">
        <v>1099568</v>
      </c>
      <c r="B11559" s="148" t="s">
        <v>8606</v>
      </c>
      <c r="C11559" s="135">
        <v>3</v>
      </c>
      <c r="D11559" s="135">
        <v>6300</v>
      </c>
      <c r="E11559" s="188">
        <v>105</v>
      </c>
      <c r="F11559" s="135">
        <v>8400</v>
      </c>
      <c r="G11559" s="135">
        <v>420</v>
      </c>
      <c r="H11559" s="135">
        <v>525</v>
      </c>
      <c r="I11559" s="135">
        <v>1</v>
      </c>
      <c r="J11559" s="136">
        <v>0.5</v>
      </c>
      <c r="K11559" s="136">
        <v>0.5</v>
      </c>
      <c r="L11559" s="136">
        <v>0.5</v>
      </c>
      <c r="M11559" s="137" t="str">
        <f t="shared" si="180"/>
        <v>P</v>
      </c>
      <c r="N11559" s="174" t="s">
        <v>10681</v>
      </c>
      <c r="O11559" s="149" t="s">
        <v>1607</v>
      </c>
      <c r="P11559" s="149" t="s">
        <v>9559</v>
      </c>
      <c r="Q11559" s="150" t="s">
        <v>10519</v>
      </c>
      <c r="R11559" s="189">
        <v>3.09</v>
      </c>
    </row>
    <row r="11560" spans="1:18" x14ac:dyDescent="0.25">
      <c r="A11560" s="132">
        <v>1099570</v>
      </c>
      <c r="B11560" s="145" t="s">
        <v>8607</v>
      </c>
      <c r="C11560" s="132">
        <v>6</v>
      </c>
      <c r="D11560" s="132">
        <v>567</v>
      </c>
      <c r="E11560" s="186" t="s">
        <v>21</v>
      </c>
      <c r="F11560" s="132">
        <v>792</v>
      </c>
      <c r="G11560" s="132" t="s">
        <v>20</v>
      </c>
      <c r="H11560" s="132">
        <v>25</v>
      </c>
      <c r="I11560" s="132">
        <v>2</v>
      </c>
      <c r="J11560" s="133">
        <v>1.66</v>
      </c>
      <c r="K11560" s="133">
        <v>1.105</v>
      </c>
      <c r="L11560" s="133">
        <v>1.258</v>
      </c>
      <c r="M11560" s="134" t="str">
        <f t="shared" si="180"/>
        <v>P</v>
      </c>
      <c r="N11560" s="173" t="s">
        <v>10681</v>
      </c>
      <c r="O11560" s="146" t="s">
        <v>1506</v>
      </c>
      <c r="P11560" s="146" t="s">
        <v>9404</v>
      </c>
      <c r="Q11560" s="147" t="s">
        <v>10519</v>
      </c>
      <c r="R11560" s="187">
        <v>3.66</v>
      </c>
    </row>
    <row r="11561" spans="1:18" x14ac:dyDescent="0.25">
      <c r="A11561" s="135">
        <v>1099581</v>
      </c>
      <c r="B11561" s="148" t="s">
        <v>8608</v>
      </c>
      <c r="C11561" s="135">
        <v>1</v>
      </c>
      <c r="D11561" s="135">
        <v>370</v>
      </c>
      <c r="E11561" s="188" t="s">
        <v>21</v>
      </c>
      <c r="F11561" s="135">
        <v>480</v>
      </c>
      <c r="G11561" s="135" t="s">
        <v>20</v>
      </c>
      <c r="H11561" s="135">
        <v>4</v>
      </c>
      <c r="I11561" s="135">
        <v>9</v>
      </c>
      <c r="J11561" s="136">
        <v>2.2269999999999999</v>
      </c>
      <c r="K11561" s="136">
        <v>4.5599999999999996</v>
      </c>
      <c r="L11561" s="136">
        <v>0.3</v>
      </c>
      <c r="M11561" s="137" t="str">
        <f t="shared" si="180"/>
        <v>P</v>
      </c>
      <c r="N11561" s="174" t="s">
        <v>10682</v>
      </c>
      <c r="O11561" s="149" t="s">
        <v>1506</v>
      </c>
      <c r="P11561" s="149" t="s">
        <v>9401</v>
      </c>
      <c r="Q11561" s="150" t="s">
        <v>10519</v>
      </c>
      <c r="R11561" s="189">
        <v>2.68</v>
      </c>
    </row>
    <row r="11562" spans="1:18" x14ac:dyDescent="0.25">
      <c r="A11562" s="132">
        <v>1099583</v>
      </c>
      <c r="B11562" s="145" t="s">
        <v>8609</v>
      </c>
      <c r="C11562" s="132">
        <v>6</v>
      </c>
      <c r="D11562" s="132">
        <v>432</v>
      </c>
      <c r="E11562" s="186" t="s">
        <v>21</v>
      </c>
      <c r="F11562" s="132">
        <v>504</v>
      </c>
      <c r="G11562" s="132">
        <v>28</v>
      </c>
      <c r="H11562" s="132">
        <v>35</v>
      </c>
      <c r="I11562" s="132">
        <v>1</v>
      </c>
      <c r="J11562" s="133">
        <v>1.51</v>
      </c>
      <c r="K11562" s="133">
        <v>1.0900000000000001</v>
      </c>
      <c r="L11562" s="133">
        <v>1.83</v>
      </c>
      <c r="M11562" s="134" t="str">
        <f t="shared" si="180"/>
        <v>P</v>
      </c>
      <c r="N11562" s="173" t="s">
        <v>10681</v>
      </c>
      <c r="O11562" s="146" t="s">
        <v>1578</v>
      </c>
      <c r="P11562" s="146" t="s">
        <v>9402</v>
      </c>
      <c r="Q11562" s="147" t="s">
        <v>10106</v>
      </c>
      <c r="R11562" s="187">
        <v>7.86</v>
      </c>
    </row>
    <row r="11563" spans="1:18" x14ac:dyDescent="0.25">
      <c r="A11563" s="135">
        <v>1099585</v>
      </c>
      <c r="B11563" s="148" t="s">
        <v>1147</v>
      </c>
      <c r="C11563" s="135">
        <v>6</v>
      </c>
      <c r="D11563" s="135">
        <v>1260</v>
      </c>
      <c r="E11563" s="188" t="s">
        <v>21</v>
      </c>
      <c r="F11563" s="135">
        <v>1680</v>
      </c>
      <c r="G11563" s="135">
        <v>44</v>
      </c>
      <c r="H11563" s="135">
        <v>60</v>
      </c>
      <c r="I11563" s="135">
        <v>2</v>
      </c>
      <c r="J11563" s="136">
        <v>1.08</v>
      </c>
      <c r="K11563" s="136">
        <v>0.77</v>
      </c>
      <c r="L11563" s="136">
        <v>1.35</v>
      </c>
      <c r="M11563" s="137" t="str">
        <f t="shared" si="180"/>
        <v>P</v>
      </c>
      <c r="N11563" s="172" t="s">
        <v>10681</v>
      </c>
      <c r="O11563" s="149" t="s">
        <v>1578</v>
      </c>
      <c r="P11563" s="149" t="s">
        <v>9402</v>
      </c>
      <c r="Q11563" s="150" t="s">
        <v>10519</v>
      </c>
      <c r="R11563" s="189">
        <v>7.92</v>
      </c>
    </row>
    <row r="11564" spans="1:18" x14ac:dyDescent="0.25">
      <c r="A11564" s="132">
        <v>1099586</v>
      </c>
      <c r="B11564" s="145" t="s">
        <v>530</v>
      </c>
      <c r="C11564" s="132">
        <v>6</v>
      </c>
      <c r="D11564" s="132">
        <v>2016</v>
      </c>
      <c r="E11564" s="186">
        <v>24</v>
      </c>
      <c r="F11564" s="132">
        <v>3168</v>
      </c>
      <c r="G11564" s="132">
        <v>168</v>
      </c>
      <c r="H11564" s="132">
        <v>168</v>
      </c>
      <c r="I11564" s="132">
        <v>2</v>
      </c>
      <c r="J11564" s="133">
        <v>1.21</v>
      </c>
      <c r="K11564" s="133">
        <v>0.6</v>
      </c>
      <c r="L11564" s="133">
        <v>0.43</v>
      </c>
      <c r="M11564" s="134" t="str">
        <f t="shared" si="180"/>
        <v>P</v>
      </c>
      <c r="N11564" s="171" t="s">
        <v>10681</v>
      </c>
      <c r="O11564" s="146" t="s">
        <v>1578</v>
      </c>
      <c r="P11564" s="146" t="s">
        <v>9402</v>
      </c>
      <c r="Q11564" s="147" t="s">
        <v>10519</v>
      </c>
      <c r="R11564" s="187">
        <v>7.08</v>
      </c>
    </row>
    <row r="11565" spans="1:18" x14ac:dyDescent="0.25">
      <c r="A11565" s="135">
        <v>1099587</v>
      </c>
      <c r="B11565" s="148" t="s">
        <v>419</v>
      </c>
      <c r="C11565" s="135">
        <v>6</v>
      </c>
      <c r="D11565" s="135">
        <v>855</v>
      </c>
      <c r="E11565" s="188" t="s">
        <v>21</v>
      </c>
      <c r="F11565" s="135">
        <v>945</v>
      </c>
      <c r="G11565" s="135" t="s">
        <v>20</v>
      </c>
      <c r="H11565" s="135">
        <v>20</v>
      </c>
      <c r="I11565" s="135">
        <v>3</v>
      </c>
      <c r="J11565" s="136">
        <v>1.79</v>
      </c>
      <c r="K11565" s="136">
        <v>1.22</v>
      </c>
      <c r="L11565" s="136">
        <v>0.62</v>
      </c>
      <c r="M11565" s="137" t="str">
        <f t="shared" si="180"/>
        <v>P</v>
      </c>
      <c r="N11565" s="172" t="s">
        <v>10681</v>
      </c>
      <c r="O11565" s="149" t="s">
        <v>1578</v>
      </c>
      <c r="P11565" s="149" t="s">
        <v>9402</v>
      </c>
      <c r="Q11565" s="150" t="s">
        <v>10519</v>
      </c>
      <c r="R11565" s="189">
        <v>11.28</v>
      </c>
    </row>
    <row r="11566" spans="1:18" x14ac:dyDescent="0.25">
      <c r="A11566" s="132">
        <v>1099588</v>
      </c>
      <c r="B11566" s="145" t="s">
        <v>8610</v>
      </c>
      <c r="C11566" s="132">
        <v>1</v>
      </c>
      <c r="D11566" s="132">
        <v>1</v>
      </c>
      <c r="E11566" s="186" t="s">
        <v>21</v>
      </c>
      <c r="F11566" s="132" t="s">
        <v>21</v>
      </c>
      <c r="G11566" s="132" t="s">
        <v>21</v>
      </c>
      <c r="H11566" s="132" t="s">
        <v>21</v>
      </c>
      <c r="I11566" s="132" t="s">
        <v>21</v>
      </c>
      <c r="J11566" s="133">
        <v>13</v>
      </c>
      <c r="K11566" s="133">
        <v>6.7</v>
      </c>
      <c r="L11566" s="133">
        <v>15</v>
      </c>
      <c r="M11566" s="134" t="str">
        <f t="shared" si="180"/>
        <v>P</v>
      </c>
      <c r="N11566" s="171" t="s">
        <v>10682</v>
      </c>
      <c r="O11566" s="146" t="s">
        <v>1578</v>
      </c>
      <c r="P11566" s="146" t="s">
        <v>9528</v>
      </c>
      <c r="Q11566" s="147" t="s">
        <v>10519</v>
      </c>
      <c r="R11566" s="187">
        <v>1825.15</v>
      </c>
    </row>
    <row r="11567" spans="1:18" x14ac:dyDescent="0.25">
      <c r="A11567" s="135">
        <v>1099677</v>
      </c>
      <c r="B11567" s="148" t="s">
        <v>9295</v>
      </c>
      <c r="C11567" s="135">
        <v>6</v>
      </c>
      <c r="D11567" s="135" t="s">
        <v>20</v>
      </c>
      <c r="E11567" s="188" t="s">
        <v>20</v>
      </c>
      <c r="F11567" s="135" t="s">
        <v>20</v>
      </c>
      <c r="G11567" s="135" t="s">
        <v>20</v>
      </c>
      <c r="H11567" s="135" t="s">
        <v>20</v>
      </c>
      <c r="I11567" s="135" t="s">
        <v>20</v>
      </c>
      <c r="J11567" s="136">
        <v>3.7</v>
      </c>
      <c r="K11567" s="136">
        <v>2.2000000000000002</v>
      </c>
      <c r="L11567" s="136">
        <v>4.2000000000000003E-2</v>
      </c>
      <c r="M11567" s="137" t="str">
        <f t="shared" si="180"/>
        <v>P</v>
      </c>
      <c r="N11567" s="172" t="s">
        <v>10682</v>
      </c>
      <c r="O11567" s="149" t="s">
        <v>1500</v>
      </c>
      <c r="P11567" s="149" t="s">
        <v>9418</v>
      </c>
      <c r="Q11567" s="150" t="s">
        <v>10519</v>
      </c>
      <c r="R11567" s="189">
        <v>1.7014925373134324</v>
      </c>
    </row>
    <row r="11568" spans="1:18" x14ac:dyDescent="0.25">
      <c r="A11568" s="132">
        <v>1099723</v>
      </c>
      <c r="B11568" s="145" t="s">
        <v>8611</v>
      </c>
      <c r="C11568" s="132">
        <v>6</v>
      </c>
      <c r="D11568" s="132">
        <v>32</v>
      </c>
      <c r="E11568" s="186" t="s">
        <v>21</v>
      </c>
      <c r="F11568" s="132">
        <v>40</v>
      </c>
      <c r="G11568" s="132" t="s">
        <v>21</v>
      </c>
      <c r="H11568" s="132" t="s">
        <v>21</v>
      </c>
      <c r="I11568" s="132" t="s">
        <v>21</v>
      </c>
      <c r="J11568" s="133">
        <v>4.3499999999999996</v>
      </c>
      <c r="K11568" s="133">
        <v>3.15</v>
      </c>
      <c r="L11568" s="133">
        <v>2.8</v>
      </c>
      <c r="M11568" s="134" t="str">
        <f t="shared" si="180"/>
        <v>P</v>
      </c>
      <c r="N11568" s="171" t="s">
        <v>10682</v>
      </c>
      <c r="O11568" s="146" t="s">
        <v>1500</v>
      </c>
      <c r="P11568" s="146" t="s">
        <v>9428</v>
      </c>
      <c r="Q11568" s="147" t="s">
        <v>10519</v>
      </c>
      <c r="R11568" s="187">
        <v>8.82</v>
      </c>
    </row>
    <row r="11569" spans="1:18" x14ac:dyDescent="0.25">
      <c r="A11569" s="135">
        <v>1099745</v>
      </c>
      <c r="B11569" s="148" t="s">
        <v>8612</v>
      </c>
      <c r="C11569" s="135">
        <v>6</v>
      </c>
      <c r="D11569" s="135">
        <v>160</v>
      </c>
      <c r="E11569" s="188" t="s">
        <v>21</v>
      </c>
      <c r="F11569" s="135">
        <v>192</v>
      </c>
      <c r="G11569" s="135" t="s">
        <v>20</v>
      </c>
      <c r="H11569" s="135">
        <v>8</v>
      </c>
      <c r="I11569" s="135">
        <v>2</v>
      </c>
      <c r="J11569" s="136">
        <v>2.75</v>
      </c>
      <c r="K11569" s="136">
        <v>2.35</v>
      </c>
      <c r="L11569" s="136">
        <v>1.25</v>
      </c>
      <c r="M11569" s="137" t="str">
        <f t="shared" si="180"/>
        <v>P</v>
      </c>
      <c r="N11569" s="174" t="s">
        <v>10682</v>
      </c>
      <c r="O11569" s="149" t="s">
        <v>1500</v>
      </c>
      <c r="P11569" s="149" t="s">
        <v>9428</v>
      </c>
      <c r="Q11569" s="150" t="s">
        <v>10519</v>
      </c>
      <c r="R11569" s="189">
        <v>3.5999999999999996</v>
      </c>
    </row>
    <row r="11570" spans="1:18" x14ac:dyDescent="0.25">
      <c r="A11570" s="132">
        <v>1099836</v>
      </c>
      <c r="B11570" s="145" t="s">
        <v>8613</v>
      </c>
      <c r="C11570" s="132">
        <v>60</v>
      </c>
      <c r="D11570" s="132" t="s">
        <v>20</v>
      </c>
      <c r="E11570" s="186">
        <v>33</v>
      </c>
      <c r="F11570" s="132" t="s">
        <v>20</v>
      </c>
      <c r="G11570" s="132" t="s">
        <v>21</v>
      </c>
      <c r="H11570" s="132" t="s">
        <v>21</v>
      </c>
      <c r="I11570" s="132">
        <v>1</v>
      </c>
      <c r="J11570" s="133">
        <v>1.5</v>
      </c>
      <c r="K11570" s="133">
        <v>1</v>
      </c>
      <c r="L11570" s="133">
        <v>0.4</v>
      </c>
      <c r="M11570" s="134" t="str">
        <f t="shared" si="180"/>
        <v>P</v>
      </c>
      <c r="N11570" s="173" t="s">
        <v>10682</v>
      </c>
      <c r="O11570" s="146" t="s">
        <v>1500</v>
      </c>
      <c r="P11570" s="146" t="s">
        <v>9411</v>
      </c>
      <c r="Q11570" s="147" t="s">
        <v>10519</v>
      </c>
      <c r="R11570" s="187">
        <v>6</v>
      </c>
    </row>
    <row r="11571" spans="1:18" x14ac:dyDescent="0.25">
      <c r="A11571" s="135">
        <v>1099837</v>
      </c>
      <c r="B11571" s="148" t="s">
        <v>8614</v>
      </c>
      <c r="C11571" s="135">
        <v>1</v>
      </c>
      <c r="D11571" s="135">
        <v>1</v>
      </c>
      <c r="E11571" s="188" t="s">
        <v>21</v>
      </c>
      <c r="F11571" s="135" t="s">
        <v>21</v>
      </c>
      <c r="G11571" s="135" t="s">
        <v>21</v>
      </c>
      <c r="H11571" s="135" t="s">
        <v>21</v>
      </c>
      <c r="I11571" s="135" t="s">
        <v>21</v>
      </c>
      <c r="J11571" s="136">
        <v>15.2</v>
      </c>
      <c r="K11571" s="136">
        <v>11.4</v>
      </c>
      <c r="L11571" s="136">
        <v>17.100000000000001</v>
      </c>
      <c r="M11571" s="137" t="str">
        <f t="shared" si="180"/>
        <v>P</v>
      </c>
      <c r="N11571" s="174" t="s">
        <v>10682</v>
      </c>
      <c r="O11571" s="149" t="s">
        <v>1607</v>
      </c>
      <c r="P11571" s="149" t="s">
        <v>9488</v>
      </c>
      <c r="Q11571" s="150" t="s">
        <v>10519</v>
      </c>
      <c r="R11571" s="189">
        <v>4088.56</v>
      </c>
    </row>
    <row r="11572" spans="1:18" x14ac:dyDescent="0.25">
      <c r="A11572" s="132">
        <v>1099838</v>
      </c>
      <c r="B11572" s="145" t="s">
        <v>151</v>
      </c>
      <c r="C11572" s="132">
        <v>6</v>
      </c>
      <c r="D11572" s="132">
        <v>176</v>
      </c>
      <c r="E11572" s="186" t="s">
        <v>21</v>
      </c>
      <c r="F11572" s="132">
        <v>304</v>
      </c>
      <c r="G11572" s="132">
        <v>5</v>
      </c>
      <c r="H11572" s="132">
        <v>6</v>
      </c>
      <c r="I11572" s="132">
        <v>3</v>
      </c>
      <c r="J11572" s="133">
        <v>3.26</v>
      </c>
      <c r="K11572" s="133">
        <v>2.1</v>
      </c>
      <c r="L11572" s="133">
        <v>0.88</v>
      </c>
      <c r="M11572" s="134" t="str">
        <f t="shared" si="180"/>
        <v>P</v>
      </c>
      <c r="N11572" s="173" t="s">
        <v>10681</v>
      </c>
      <c r="O11572" s="146" t="s">
        <v>1506</v>
      </c>
      <c r="P11572" s="146" t="s">
        <v>9398</v>
      </c>
      <c r="Q11572" s="147" t="s">
        <v>10519</v>
      </c>
      <c r="R11572" s="187">
        <v>10.199999999999999</v>
      </c>
    </row>
    <row r="11573" spans="1:18" x14ac:dyDescent="0.25">
      <c r="A11573" s="135">
        <v>1099839</v>
      </c>
      <c r="B11573" s="148" t="s">
        <v>8615</v>
      </c>
      <c r="C11573" s="135">
        <v>6</v>
      </c>
      <c r="D11573" s="135">
        <v>208</v>
      </c>
      <c r="E11573" s="188" t="s">
        <v>21</v>
      </c>
      <c r="F11573" s="135">
        <v>304</v>
      </c>
      <c r="G11573" s="135">
        <v>5</v>
      </c>
      <c r="H11573" s="135">
        <v>6</v>
      </c>
      <c r="I11573" s="135">
        <v>3</v>
      </c>
      <c r="J11573" s="136">
        <v>3.19</v>
      </c>
      <c r="K11573" s="136">
        <v>2.1</v>
      </c>
      <c r="L11573" s="136">
        <v>0.87</v>
      </c>
      <c r="M11573" s="137" t="str">
        <f t="shared" si="180"/>
        <v>P</v>
      </c>
      <c r="N11573" s="174" t="s">
        <v>10681</v>
      </c>
      <c r="O11573" s="149" t="s">
        <v>1506</v>
      </c>
      <c r="P11573" s="149" t="s">
        <v>9398</v>
      </c>
      <c r="Q11573" s="150" t="s">
        <v>10519</v>
      </c>
      <c r="R11573" s="189">
        <v>9.24</v>
      </c>
    </row>
    <row r="11574" spans="1:18" x14ac:dyDescent="0.25">
      <c r="A11574" s="132">
        <v>1099840</v>
      </c>
      <c r="B11574" s="145" t="s">
        <v>137</v>
      </c>
      <c r="C11574" s="132">
        <v>6</v>
      </c>
      <c r="D11574" s="132">
        <v>176</v>
      </c>
      <c r="E11574" s="186" t="s">
        <v>21</v>
      </c>
      <c r="F11574" s="132">
        <v>304</v>
      </c>
      <c r="G11574" s="132">
        <v>5</v>
      </c>
      <c r="H11574" s="132">
        <v>6</v>
      </c>
      <c r="I11574" s="132">
        <v>3</v>
      </c>
      <c r="J11574" s="133">
        <v>3.26</v>
      </c>
      <c r="K11574" s="133">
        <v>2.1</v>
      </c>
      <c r="L11574" s="133">
        <v>0.88</v>
      </c>
      <c r="M11574" s="134" t="str">
        <f t="shared" si="180"/>
        <v>P</v>
      </c>
      <c r="N11574" s="173" t="s">
        <v>10681</v>
      </c>
      <c r="O11574" s="146" t="s">
        <v>1506</v>
      </c>
      <c r="P11574" s="146" t="s">
        <v>9398</v>
      </c>
      <c r="Q11574" s="147" t="s">
        <v>10519</v>
      </c>
      <c r="R11574" s="187">
        <v>12.120000000000001</v>
      </c>
    </row>
    <row r="11575" spans="1:18" x14ac:dyDescent="0.25">
      <c r="A11575" s="135">
        <v>1099841</v>
      </c>
      <c r="B11575" s="148" t="s">
        <v>134</v>
      </c>
      <c r="C11575" s="135">
        <v>6</v>
      </c>
      <c r="D11575" s="135">
        <v>208</v>
      </c>
      <c r="E11575" s="188" t="s">
        <v>21</v>
      </c>
      <c r="F11575" s="135">
        <v>304</v>
      </c>
      <c r="G11575" s="135">
        <v>5</v>
      </c>
      <c r="H11575" s="135">
        <v>6</v>
      </c>
      <c r="I11575" s="135">
        <v>3</v>
      </c>
      <c r="J11575" s="136">
        <v>3.24</v>
      </c>
      <c r="K11575" s="136">
        <v>2.09</v>
      </c>
      <c r="L11575" s="136">
        <v>0.86</v>
      </c>
      <c r="M11575" s="137" t="str">
        <f t="shared" si="180"/>
        <v>P</v>
      </c>
      <c r="N11575" s="174" t="s">
        <v>10681</v>
      </c>
      <c r="O11575" s="149" t="s">
        <v>1506</v>
      </c>
      <c r="P11575" s="149" t="s">
        <v>9398</v>
      </c>
      <c r="Q11575" s="150" t="s">
        <v>10519</v>
      </c>
      <c r="R11575" s="189">
        <v>12.78</v>
      </c>
    </row>
    <row r="11576" spans="1:18" x14ac:dyDescent="0.25">
      <c r="A11576" s="132">
        <v>1099842</v>
      </c>
      <c r="B11576" s="145" t="s">
        <v>139</v>
      </c>
      <c r="C11576" s="132">
        <v>6</v>
      </c>
      <c r="D11576" s="132">
        <v>176</v>
      </c>
      <c r="E11576" s="186" t="s">
        <v>21</v>
      </c>
      <c r="F11576" s="132">
        <v>304</v>
      </c>
      <c r="G11576" s="132">
        <v>5</v>
      </c>
      <c r="H11576" s="132">
        <v>6</v>
      </c>
      <c r="I11576" s="132">
        <v>3</v>
      </c>
      <c r="J11576" s="133">
        <v>3.21</v>
      </c>
      <c r="K11576" s="133">
        <v>2.1</v>
      </c>
      <c r="L11576" s="133">
        <v>0.88</v>
      </c>
      <c r="M11576" s="134" t="str">
        <f t="shared" si="180"/>
        <v>P</v>
      </c>
      <c r="N11576" s="173" t="s">
        <v>10681</v>
      </c>
      <c r="O11576" s="146" t="s">
        <v>1506</v>
      </c>
      <c r="P11576" s="146" t="s">
        <v>9398</v>
      </c>
      <c r="Q11576" s="147" t="s">
        <v>10519</v>
      </c>
      <c r="R11576" s="187">
        <v>10.5</v>
      </c>
    </row>
    <row r="11577" spans="1:18" x14ac:dyDescent="0.25">
      <c r="A11577" s="135">
        <v>1099843</v>
      </c>
      <c r="B11577" s="148" t="s">
        <v>145</v>
      </c>
      <c r="C11577" s="135">
        <v>6</v>
      </c>
      <c r="D11577" s="135">
        <v>176</v>
      </c>
      <c r="E11577" s="188" t="s">
        <v>21</v>
      </c>
      <c r="F11577" s="135">
        <v>304</v>
      </c>
      <c r="G11577" s="135">
        <v>5</v>
      </c>
      <c r="H11577" s="135">
        <v>6</v>
      </c>
      <c r="I11577" s="135">
        <v>3</v>
      </c>
      <c r="J11577" s="136">
        <v>3.22</v>
      </c>
      <c r="K11577" s="136">
        <v>2.1</v>
      </c>
      <c r="L11577" s="136">
        <v>0.88</v>
      </c>
      <c r="M11577" s="137" t="str">
        <f t="shared" si="180"/>
        <v>P</v>
      </c>
      <c r="N11577" s="174" t="s">
        <v>10681</v>
      </c>
      <c r="O11577" s="149" t="s">
        <v>1506</v>
      </c>
      <c r="P11577" s="149" t="s">
        <v>9398</v>
      </c>
      <c r="Q11577" s="150" t="s">
        <v>10519</v>
      </c>
      <c r="R11577" s="189">
        <v>10.14</v>
      </c>
    </row>
    <row r="11578" spans="1:18" x14ac:dyDescent="0.25">
      <c r="A11578" s="132">
        <v>1099844</v>
      </c>
      <c r="B11578" s="145" t="s">
        <v>122</v>
      </c>
      <c r="C11578" s="132">
        <v>6</v>
      </c>
      <c r="D11578" s="132">
        <v>176</v>
      </c>
      <c r="E11578" s="186" t="s">
        <v>21</v>
      </c>
      <c r="F11578" s="132">
        <v>304</v>
      </c>
      <c r="G11578" s="132">
        <v>5</v>
      </c>
      <c r="H11578" s="132">
        <v>6</v>
      </c>
      <c r="I11578" s="132">
        <v>3</v>
      </c>
      <c r="J11578" s="133">
        <v>3.24</v>
      </c>
      <c r="K11578" s="133">
        <v>2.12</v>
      </c>
      <c r="L11578" s="133">
        <v>0.87</v>
      </c>
      <c r="M11578" s="134" t="str">
        <f t="shared" si="180"/>
        <v>P</v>
      </c>
      <c r="N11578" s="173" t="s">
        <v>10681</v>
      </c>
      <c r="O11578" s="146" t="s">
        <v>1506</v>
      </c>
      <c r="P11578" s="146" t="s">
        <v>9398</v>
      </c>
      <c r="Q11578" s="147" t="s">
        <v>10519</v>
      </c>
      <c r="R11578" s="187">
        <v>9.5400000000000009</v>
      </c>
    </row>
    <row r="11579" spans="1:18" x14ac:dyDescent="0.25">
      <c r="A11579" s="135">
        <v>1099845</v>
      </c>
      <c r="B11579" s="148" t="s">
        <v>129</v>
      </c>
      <c r="C11579" s="135">
        <v>6</v>
      </c>
      <c r="D11579" s="135">
        <v>176</v>
      </c>
      <c r="E11579" s="188" t="s">
        <v>21</v>
      </c>
      <c r="F11579" s="135">
        <v>304</v>
      </c>
      <c r="G11579" s="135">
        <v>5</v>
      </c>
      <c r="H11579" s="135">
        <v>6</v>
      </c>
      <c r="I11579" s="135">
        <v>3</v>
      </c>
      <c r="J11579" s="136">
        <v>3.29</v>
      </c>
      <c r="K11579" s="136">
        <v>2.1</v>
      </c>
      <c r="L11579" s="136">
        <v>0.9</v>
      </c>
      <c r="M11579" s="137" t="str">
        <f t="shared" si="180"/>
        <v>P</v>
      </c>
      <c r="N11579" s="172" t="s">
        <v>10681</v>
      </c>
      <c r="O11579" s="149" t="s">
        <v>1506</v>
      </c>
      <c r="P11579" s="149" t="s">
        <v>9398</v>
      </c>
      <c r="Q11579" s="150" t="s">
        <v>10519</v>
      </c>
      <c r="R11579" s="189">
        <v>15.18</v>
      </c>
    </row>
    <row r="11580" spans="1:18" x14ac:dyDescent="0.25">
      <c r="A11580" s="132">
        <v>1099846</v>
      </c>
      <c r="B11580" s="145" t="s">
        <v>148</v>
      </c>
      <c r="C11580" s="132">
        <v>6</v>
      </c>
      <c r="D11580" s="132">
        <v>176</v>
      </c>
      <c r="E11580" s="186" t="s">
        <v>21</v>
      </c>
      <c r="F11580" s="132">
        <v>304</v>
      </c>
      <c r="G11580" s="132">
        <v>5</v>
      </c>
      <c r="H11580" s="132">
        <v>6</v>
      </c>
      <c r="I11580" s="132">
        <v>3</v>
      </c>
      <c r="J11580" s="133">
        <v>3.21</v>
      </c>
      <c r="K11580" s="133">
        <v>2.11</v>
      </c>
      <c r="L11580" s="133">
        <v>0.86</v>
      </c>
      <c r="M11580" s="134" t="str">
        <f t="shared" si="180"/>
        <v>P</v>
      </c>
      <c r="N11580" s="171" t="s">
        <v>10681</v>
      </c>
      <c r="O11580" s="146" t="s">
        <v>1506</v>
      </c>
      <c r="P11580" s="146" t="s">
        <v>9398</v>
      </c>
      <c r="Q11580" s="147" t="s">
        <v>10519</v>
      </c>
      <c r="R11580" s="187">
        <v>10.14</v>
      </c>
    </row>
    <row r="11581" spans="1:18" x14ac:dyDescent="0.25">
      <c r="A11581" s="135">
        <v>1099847</v>
      </c>
      <c r="B11581" s="148" t="s">
        <v>117</v>
      </c>
      <c r="C11581" s="135">
        <v>6</v>
      </c>
      <c r="D11581" s="135">
        <v>208</v>
      </c>
      <c r="E11581" s="188" t="s">
        <v>21</v>
      </c>
      <c r="F11581" s="135">
        <v>304</v>
      </c>
      <c r="G11581" s="135">
        <v>5</v>
      </c>
      <c r="H11581" s="135">
        <v>6</v>
      </c>
      <c r="I11581" s="135">
        <v>3</v>
      </c>
      <c r="J11581" s="136">
        <v>3.27</v>
      </c>
      <c r="K11581" s="136">
        <v>2.09</v>
      </c>
      <c r="L11581" s="136">
        <v>0.85</v>
      </c>
      <c r="M11581" s="137" t="str">
        <f t="shared" si="180"/>
        <v>P</v>
      </c>
      <c r="N11581" s="172" t="s">
        <v>10681</v>
      </c>
      <c r="O11581" s="149" t="s">
        <v>1506</v>
      </c>
      <c r="P11581" s="149" t="s">
        <v>9398</v>
      </c>
      <c r="Q11581" s="150" t="s">
        <v>10519</v>
      </c>
      <c r="R11581" s="189">
        <v>10.56</v>
      </c>
    </row>
    <row r="11582" spans="1:18" x14ac:dyDescent="0.25">
      <c r="A11582" s="132">
        <v>1099853</v>
      </c>
      <c r="B11582" s="145" t="s">
        <v>8616</v>
      </c>
      <c r="C11582" s="132">
        <v>2</v>
      </c>
      <c r="D11582" s="132" t="s">
        <v>20</v>
      </c>
      <c r="E11582" s="186">
        <v>18</v>
      </c>
      <c r="F11582" s="132" t="s">
        <v>20</v>
      </c>
      <c r="G11582" s="132">
        <v>72</v>
      </c>
      <c r="H11582" s="132" t="s">
        <v>20</v>
      </c>
      <c r="I11582" s="132">
        <v>1</v>
      </c>
      <c r="J11582" s="133">
        <v>1.6</v>
      </c>
      <c r="K11582" s="133">
        <v>0.98</v>
      </c>
      <c r="L11582" s="133">
        <v>0.71</v>
      </c>
      <c r="M11582" s="134" t="str">
        <f t="shared" si="180"/>
        <v>P</v>
      </c>
      <c r="N11582" s="171" t="s">
        <v>10682</v>
      </c>
      <c r="O11582" s="146" t="s">
        <v>1500</v>
      </c>
      <c r="P11582" s="146" t="s">
        <v>9418</v>
      </c>
      <c r="Q11582" s="147" t="s">
        <v>10519</v>
      </c>
      <c r="R11582" s="187">
        <v>2.58</v>
      </c>
    </row>
    <row r="11583" spans="1:18" x14ac:dyDescent="0.25">
      <c r="A11583" s="135">
        <v>1099854</v>
      </c>
      <c r="B11583" s="148" t="s">
        <v>1109</v>
      </c>
      <c r="C11583" s="135">
        <v>9</v>
      </c>
      <c r="D11583" s="135" t="s">
        <v>20</v>
      </c>
      <c r="E11583" s="188">
        <v>96</v>
      </c>
      <c r="F11583" s="135">
        <v>6048</v>
      </c>
      <c r="G11583" s="135">
        <v>480</v>
      </c>
      <c r="H11583" s="135">
        <v>480</v>
      </c>
      <c r="I11583" s="135">
        <v>2</v>
      </c>
      <c r="J11583" s="136">
        <v>1.905</v>
      </c>
      <c r="K11583" s="136">
        <v>0.76200000000000001</v>
      </c>
      <c r="L11583" s="136">
        <v>0.127</v>
      </c>
      <c r="M11583" s="137" t="str">
        <f t="shared" si="180"/>
        <v>P</v>
      </c>
      <c r="N11583" s="172" t="s">
        <v>10682</v>
      </c>
      <c r="O11583" s="149" t="s">
        <v>1500</v>
      </c>
      <c r="P11583" s="149" t="s">
        <v>9418</v>
      </c>
      <c r="Q11583" s="150" t="s">
        <v>10519</v>
      </c>
      <c r="R11583" s="189">
        <v>5.31</v>
      </c>
    </row>
    <row r="11584" spans="1:18" x14ac:dyDescent="0.25">
      <c r="A11584" s="132">
        <v>1099855</v>
      </c>
      <c r="B11584" s="145" t="s">
        <v>406</v>
      </c>
      <c r="C11584" s="132">
        <v>3</v>
      </c>
      <c r="D11584" s="132">
        <v>1500</v>
      </c>
      <c r="E11584" s="186">
        <v>25</v>
      </c>
      <c r="F11584" s="132">
        <v>1875</v>
      </c>
      <c r="G11584" s="132">
        <v>100</v>
      </c>
      <c r="H11584" s="132">
        <v>100</v>
      </c>
      <c r="I11584" s="132">
        <v>1</v>
      </c>
      <c r="J11584" s="133">
        <v>1.7</v>
      </c>
      <c r="K11584" s="133">
        <v>0.89</v>
      </c>
      <c r="L11584" s="133">
        <v>0.65</v>
      </c>
      <c r="M11584" s="134" t="str">
        <f t="shared" si="180"/>
        <v>P</v>
      </c>
      <c r="N11584" s="173" t="s">
        <v>10682</v>
      </c>
      <c r="O11584" s="146" t="s">
        <v>1500</v>
      </c>
      <c r="P11584" s="146" t="s">
        <v>9418</v>
      </c>
      <c r="Q11584" s="147" t="s">
        <v>10519</v>
      </c>
      <c r="R11584" s="187">
        <v>2.64</v>
      </c>
    </row>
    <row r="11585" spans="1:18" x14ac:dyDescent="0.25">
      <c r="A11585" s="135">
        <v>1099856</v>
      </c>
      <c r="B11585" s="148" t="s">
        <v>8617</v>
      </c>
      <c r="C11585" s="135">
        <v>2</v>
      </c>
      <c r="D11585" s="135" t="s">
        <v>20</v>
      </c>
      <c r="E11585" s="188">
        <v>400</v>
      </c>
      <c r="F11585" s="135" t="s">
        <v>20</v>
      </c>
      <c r="G11585" s="135" t="s">
        <v>21</v>
      </c>
      <c r="H11585" s="135">
        <v>2000</v>
      </c>
      <c r="I11585" s="135">
        <v>1</v>
      </c>
      <c r="J11585" s="136">
        <v>0.88</v>
      </c>
      <c r="K11585" s="136">
        <v>0.53</v>
      </c>
      <c r="L11585" s="136">
        <v>0.21</v>
      </c>
      <c r="M11585" s="137" t="str">
        <f t="shared" si="180"/>
        <v>P</v>
      </c>
      <c r="N11585" s="174" t="s">
        <v>10682</v>
      </c>
      <c r="O11585" s="149" t="s">
        <v>1506</v>
      </c>
      <c r="P11585" s="149" t="s">
        <v>9426</v>
      </c>
      <c r="Q11585" s="150" t="s">
        <v>10519</v>
      </c>
      <c r="R11585" s="189">
        <v>3.18</v>
      </c>
    </row>
    <row r="11586" spans="1:18" x14ac:dyDescent="0.25">
      <c r="A11586" s="132">
        <v>1099857</v>
      </c>
      <c r="B11586" s="145" t="s">
        <v>8618</v>
      </c>
      <c r="C11586" s="132">
        <v>1</v>
      </c>
      <c r="D11586" s="132">
        <v>250</v>
      </c>
      <c r="E11586" s="186" t="s">
        <v>21</v>
      </c>
      <c r="F11586" s="132" t="s">
        <v>20</v>
      </c>
      <c r="G11586" s="132">
        <v>36</v>
      </c>
      <c r="H11586" s="132">
        <v>30</v>
      </c>
      <c r="I11586" s="132">
        <v>1</v>
      </c>
      <c r="J11586" s="133">
        <v>4.9400000000000004</v>
      </c>
      <c r="K11586" s="133">
        <v>1.34</v>
      </c>
      <c r="L11586" s="133">
        <v>0.32</v>
      </c>
      <c r="M11586" s="134" t="str">
        <f t="shared" ref="M11586:M11649" si="181">HYPERLINK(CONCATENATE("T:\Distribution Centre\RDC Department Shared\Cubiscan photos","\",A11586,"-pac.jpg"),"P")</f>
        <v>P</v>
      </c>
      <c r="N11586" s="171" t="s">
        <v>10682</v>
      </c>
      <c r="O11586" s="146" t="s">
        <v>1506</v>
      </c>
      <c r="P11586" s="146" t="s">
        <v>9401</v>
      </c>
      <c r="Q11586" s="147" t="s">
        <v>10519</v>
      </c>
      <c r="R11586" s="187">
        <v>12.44</v>
      </c>
    </row>
    <row r="11587" spans="1:18" x14ac:dyDescent="0.25">
      <c r="A11587" s="135">
        <v>1099859</v>
      </c>
      <c r="B11587" s="148" t="s">
        <v>8619</v>
      </c>
      <c r="C11587" s="135">
        <v>1</v>
      </c>
      <c r="D11587" s="135" t="s">
        <v>9548</v>
      </c>
      <c r="E11587" s="188" t="s">
        <v>9548</v>
      </c>
      <c r="F11587" s="135" t="s">
        <v>9548</v>
      </c>
      <c r="G11587" s="135" t="s">
        <v>9548</v>
      </c>
      <c r="H11587" s="135" t="s">
        <v>9548</v>
      </c>
      <c r="I11587" s="135" t="s">
        <v>9548</v>
      </c>
      <c r="J11587" s="136">
        <v>0.6</v>
      </c>
      <c r="K11587" s="136">
        <v>0.59</v>
      </c>
      <c r="L11587" s="136">
        <v>0.53</v>
      </c>
      <c r="M11587" s="137" t="str">
        <f t="shared" si="181"/>
        <v>P</v>
      </c>
      <c r="N11587" s="172" t="s">
        <v>10681</v>
      </c>
      <c r="O11587" s="149" t="s">
        <v>1506</v>
      </c>
      <c r="P11587" s="149" t="s">
        <v>9442</v>
      </c>
      <c r="Q11587" s="150" t="s">
        <v>10519</v>
      </c>
      <c r="R11587" s="189">
        <v>1.6</v>
      </c>
    </row>
    <row r="11588" spans="1:18" x14ac:dyDescent="0.25">
      <c r="A11588" s="132">
        <v>1099860</v>
      </c>
      <c r="B11588" s="145" t="s">
        <v>8620</v>
      </c>
      <c r="C11588" s="132">
        <v>1</v>
      </c>
      <c r="D11588" s="132" t="s">
        <v>9548</v>
      </c>
      <c r="E11588" s="186" t="s">
        <v>9548</v>
      </c>
      <c r="F11588" s="132" t="s">
        <v>9548</v>
      </c>
      <c r="G11588" s="132" t="s">
        <v>9548</v>
      </c>
      <c r="H11588" s="132" t="s">
        <v>9548</v>
      </c>
      <c r="I11588" s="132" t="s">
        <v>9548</v>
      </c>
      <c r="J11588" s="133">
        <v>1.2</v>
      </c>
      <c r="K11588" s="133">
        <v>0.32</v>
      </c>
      <c r="L11588" s="133">
        <v>0.22</v>
      </c>
      <c r="M11588" s="134" t="str">
        <f t="shared" si="181"/>
        <v>P</v>
      </c>
      <c r="N11588" s="171" t="s">
        <v>10681</v>
      </c>
      <c r="O11588" s="146" t="s">
        <v>1506</v>
      </c>
      <c r="P11588" s="146" t="s">
        <v>9442</v>
      </c>
      <c r="Q11588" s="147" t="s">
        <v>10519</v>
      </c>
      <c r="R11588" s="187">
        <v>1.22</v>
      </c>
    </row>
    <row r="11589" spans="1:18" x14ac:dyDescent="0.25">
      <c r="A11589" s="135">
        <v>1099871</v>
      </c>
      <c r="B11589" s="148" t="s">
        <v>8621</v>
      </c>
      <c r="C11589" s="135">
        <v>6</v>
      </c>
      <c r="D11589" s="135">
        <v>900</v>
      </c>
      <c r="E11589" s="188" t="s">
        <v>20</v>
      </c>
      <c r="F11589" s="135" t="s">
        <v>20</v>
      </c>
      <c r="G11589" s="135" t="s">
        <v>20</v>
      </c>
      <c r="H11589" s="135" t="s">
        <v>20</v>
      </c>
      <c r="I11589" s="135" t="s">
        <v>20</v>
      </c>
      <c r="J11589" s="136">
        <v>2.8</v>
      </c>
      <c r="K11589" s="136">
        <v>2.6</v>
      </c>
      <c r="L11589" s="136">
        <v>0.08</v>
      </c>
      <c r="M11589" s="137" t="str">
        <f t="shared" si="181"/>
        <v>P</v>
      </c>
      <c r="N11589" s="172" t="s">
        <v>10682</v>
      </c>
      <c r="O11589" s="149" t="s">
        <v>1506</v>
      </c>
      <c r="P11589" s="149" t="s">
        <v>9443</v>
      </c>
      <c r="Q11589" s="150" t="s">
        <v>10519</v>
      </c>
      <c r="R11589" s="189">
        <v>1.32</v>
      </c>
    </row>
    <row r="11590" spans="1:18" x14ac:dyDescent="0.25">
      <c r="A11590" s="132">
        <v>1099874</v>
      </c>
      <c r="B11590" s="145" t="s">
        <v>8622</v>
      </c>
      <c r="C11590" s="132">
        <v>6</v>
      </c>
      <c r="D11590" s="132">
        <v>72</v>
      </c>
      <c r="E11590" s="186" t="s">
        <v>20</v>
      </c>
      <c r="F11590" s="132" t="s">
        <v>20</v>
      </c>
      <c r="G11590" s="132" t="s">
        <v>20</v>
      </c>
      <c r="H11590" s="132" t="s">
        <v>20</v>
      </c>
      <c r="I11590" s="132" t="s">
        <v>20</v>
      </c>
      <c r="J11590" s="133">
        <v>4.4000000000000004</v>
      </c>
      <c r="K11590" s="133">
        <v>1.65</v>
      </c>
      <c r="L11590" s="133">
        <v>1.55</v>
      </c>
      <c r="M11590" s="134" t="str">
        <f t="shared" si="181"/>
        <v>P</v>
      </c>
      <c r="N11590" s="171" t="s">
        <v>10682</v>
      </c>
      <c r="O11590" s="146" t="s">
        <v>1614</v>
      </c>
      <c r="P11590" s="146" t="s">
        <v>9419</v>
      </c>
      <c r="Q11590" s="147" t="s">
        <v>10519</v>
      </c>
      <c r="R11590" s="187">
        <v>18.600000000000001</v>
      </c>
    </row>
    <row r="11591" spans="1:18" x14ac:dyDescent="0.25">
      <c r="A11591" s="135">
        <v>1099878</v>
      </c>
      <c r="B11591" s="148" t="s">
        <v>8623</v>
      </c>
      <c r="C11591" s="135">
        <v>2</v>
      </c>
      <c r="D11591" s="135" t="s">
        <v>20</v>
      </c>
      <c r="E11591" s="188" t="s">
        <v>20</v>
      </c>
      <c r="F11591" s="135" t="s">
        <v>20</v>
      </c>
      <c r="G11591" s="135" t="s">
        <v>21</v>
      </c>
      <c r="H11591" s="135" t="s">
        <v>21</v>
      </c>
      <c r="I11591" s="135" t="s">
        <v>21</v>
      </c>
      <c r="J11591" s="136">
        <v>4.3</v>
      </c>
      <c r="K11591" s="136">
        <v>4.3</v>
      </c>
      <c r="L11591" s="136">
        <v>1.55</v>
      </c>
      <c r="M11591" s="137" t="str">
        <f t="shared" si="181"/>
        <v>P</v>
      </c>
      <c r="N11591" s="174" t="s">
        <v>10682</v>
      </c>
      <c r="O11591" s="149" t="s">
        <v>1500</v>
      </c>
      <c r="P11591" s="149" t="s">
        <v>9418</v>
      </c>
      <c r="Q11591" s="150" t="s">
        <v>10519</v>
      </c>
      <c r="R11591" s="189">
        <v>13.5</v>
      </c>
    </row>
    <row r="11592" spans="1:18" x14ac:dyDescent="0.25">
      <c r="A11592" s="132">
        <v>1099879</v>
      </c>
      <c r="B11592" s="145" t="s">
        <v>8624</v>
      </c>
      <c r="C11592" s="132">
        <v>6</v>
      </c>
      <c r="D11592" s="132" t="s">
        <v>20</v>
      </c>
      <c r="E11592" s="186" t="s">
        <v>20</v>
      </c>
      <c r="F11592" s="132" t="s">
        <v>20</v>
      </c>
      <c r="G11592" s="132" t="s">
        <v>20</v>
      </c>
      <c r="H11592" s="132" t="s">
        <v>20</v>
      </c>
      <c r="I11592" s="132" t="s">
        <v>20</v>
      </c>
      <c r="J11592" s="133">
        <v>2.15</v>
      </c>
      <c r="K11592" s="133">
        <v>1.35</v>
      </c>
      <c r="L11592" s="133">
        <v>0.63</v>
      </c>
      <c r="M11592" s="134" t="str">
        <f t="shared" si="181"/>
        <v>P</v>
      </c>
      <c r="N11592" s="173" t="s">
        <v>10682</v>
      </c>
      <c r="O11592" s="146" t="s">
        <v>1500</v>
      </c>
      <c r="P11592" s="146" t="s">
        <v>9456</v>
      </c>
      <c r="Q11592" s="147" t="s">
        <v>10519</v>
      </c>
      <c r="R11592" s="187">
        <v>4.1865671641791042</v>
      </c>
    </row>
    <row r="11593" spans="1:18" x14ac:dyDescent="0.25">
      <c r="A11593" s="135">
        <v>1099880</v>
      </c>
      <c r="B11593" s="148" t="s">
        <v>8625</v>
      </c>
      <c r="C11593" s="135">
        <v>100</v>
      </c>
      <c r="D11593" s="135" t="s">
        <v>20</v>
      </c>
      <c r="E11593" s="188">
        <v>87</v>
      </c>
      <c r="F11593" s="135">
        <v>9135</v>
      </c>
      <c r="G11593" s="135" t="s">
        <v>21</v>
      </c>
      <c r="H11593" s="135" t="s">
        <v>20</v>
      </c>
      <c r="I11593" s="135" t="s">
        <v>20</v>
      </c>
      <c r="J11593" s="136">
        <v>0.81</v>
      </c>
      <c r="K11593" s="136">
        <v>0.44</v>
      </c>
      <c r="L11593" s="136">
        <v>0.39</v>
      </c>
      <c r="M11593" s="137" t="str">
        <f t="shared" si="181"/>
        <v>P</v>
      </c>
      <c r="N11593" s="174" t="s">
        <v>10682</v>
      </c>
      <c r="O11593" s="149" t="s">
        <v>1506</v>
      </c>
      <c r="P11593" s="149" t="s">
        <v>9499</v>
      </c>
      <c r="Q11593" s="150" t="s">
        <v>10519</v>
      </c>
      <c r="R11593" s="189">
        <v>1</v>
      </c>
    </row>
    <row r="11594" spans="1:18" x14ac:dyDescent="0.25">
      <c r="A11594" s="132">
        <v>1099887</v>
      </c>
      <c r="B11594" s="145" t="s">
        <v>8626</v>
      </c>
      <c r="C11594" s="132">
        <v>6</v>
      </c>
      <c r="D11594" s="132">
        <v>320</v>
      </c>
      <c r="E11594" s="186" t="s">
        <v>20</v>
      </c>
      <c r="F11594" s="132" t="s">
        <v>20</v>
      </c>
      <c r="G11594" s="132" t="s">
        <v>20</v>
      </c>
      <c r="H11594" s="132" t="s">
        <v>20</v>
      </c>
      <c r="I11594" s="132" t="s">
        <v>20</v>
      </c>
      <c r="J11594" s="133">
        <v>3.15</v>
      </c>
      <c r="K11594" s="133">
        <v>2.1</v>
      </c>
      <c r="L11594" s="133">
        <v>0.55000000000000004</v>
      </c>
      <c r="M11594" s="134" t="str">
        <f t="shared" si="181"/>
        <v>P</v>
      </c>
      <c r="N11594" s="173" t="s">
        <v>10681</v>
      </c>
      <c r="O11594" s="146" t="s">
        <v>1506</v>
      </c>
      <c r="P11594" s="146" t="s">
        <v>9398</v>
      </c>
      <c r="Q11594" s="147" t="s">
        <v>10519</v>
      </c>
      <c r="R11594" s="187">
        <v>7.38</v>
      </c>
    </row>
    <row r="11595" spans="1:18" x14ac:dyDescent="0.25">
      <c r="A11595" s="135">
        <v>1099888</v>
      </c>
      <c r="B11595" s="148" t="s">
        <v>8627</v>
      </c>
      <c r="C11595" s="135">
        <v>6</v>
      </c>
      <c r="D11595" s="135">
        <v>340</v>
      </c>
      <c r="E11595" s="188" t="s">
        <v>21</v>
      </c>
      <c r="F11595" s="135">
        <v>450</v>
      </c>
      <c r="G11595" s="135" t="s">
        <v>20</v>
      </c>
      <c r="H11595" s="135" t="s">
        <v>20</v>
      </c>
      <c r="I11595" s="135" t="s">
        <v>20</v>
      </c>
      <c r="J11595" s="136">
        <v>2.15</v>
      </c>
      <c r="K11595" s="136">
        <v>1.47</v>
      </c>
      <c r="L11595" s="136">
        <v>1.1299999999999999</v>
      </c>
      <c r="M11595" s="137" t="str">
        <f t="shared" si="181"/>
        <v>P</v>
      </c>
      <c r="N11595" s="174" t="s">
        <v>10681</v>
      </c>
      <c r="O11595" s="149" t="s">
        <v>1506</v>
      </c>
      <c r="P11595" s="149" t="s">
        <v>9451</v>
      </c>
      <c r="Q11595" s="150" t="s">
        <v>10106</v>
      </c>
      <c r="R11595" s="189">
        <v>16.559999999999999</v>
      </c>
    </row>
    <row r="11596" spans="1:18" x14ac:dyDescent="0.25">
      <c r="A11596" s="132">
        <v>1099889</v>
      </c>
      <c r="B11596" s="145" t="s">
        <v>8628</v>
      </c>
      <c r="C11596" s="132">
        <v>6</v>
      </c>
      <c r="D11596" s="132">
        <v>408</v>
      </c>
      <c r="E11596" s="186" t="s">
        <v>21</v>
      </c>
      <c r="F11596" s="132">
        <v>516</v>
      </c>
      <c r="G11596" s="132" t="s">
        <v>20</v>
      </c>
      <c r="H11596" s="132" t="s">
        <v>20</v>
      </c>
      <c r="I11596" s="132" t="s">
        <v>20</v>
      </c>
      <c r="J11596" s="133">
        <v>1.85</v>
      </c>
      <c r="K11596" s="133">
        <v>1.43</v>
      </c>
      <c r="L11596" s="133">
        <v>1.25</v>
      </c>
      <c r="M11596" s="134" t="str">
        <f t="shared" si="181"/>
        <v>P</v>
      </c>
      <c r="N11596" s="171" t="s">
        <v>10681</v>
      </c>
      <c r="O11596" s="146" t="s">
        <v>1506</v>
      </c>
      <c r="P11596" s="146" t="s">
        <v>9451</v>
      </c>
      <c r="Q11596" s="147" t="s">
        <v>10519</v>
      </c>
      <c r="R11596" s="187">
        <v>24.900000000000002</v>
      </c>
    </row>
    <row r="11597" spans="1:18" x14ac:dyDescent="0.25">
      <c r="A11597" s="135">
        <v>1099890</v>
      </c>
      <c r="B11597" s="148" t="s">
        <v>8629</v>
      </c>
      <c r="C11597" s="135">
        <v>6</v>
      </c>
      <c r="D11597" s="135">
        <v>165</v>
      </c>
      <c r="E11597" s="188" t="s">
        <v>21</v>
      </c>
      <c r="F11597" s="135">
        <v>200</v>
      </c>
      <c r="G11597" s="135" t="s">
        <v>20</v>
      </c>
      <c r="H11597" s="135">
        <v>10</v>
      </c>
      <c r="I11597" s="135" t="s">
        <v>20</v>
      </c>
      <c r="J11597" s="136">
        <v>3.52</v>
      </c>
      <c r="K11597" s="136">
        <v>2.73</v>
      </c>
      <c r="L11597" s="136">
        <v>0.8</v>
      </c>
      <c r="M11597" s="137" t="str">
        <f t="shared" si="181"/>
        <v>P</v>
      </c>
      <c r="N11597" s="172" t="s">
        <v>10681</v>
      </c>
      <c r="O11597" s="149" t="s">
        <v>1506</v>
      </c>
      <c r="P11597" s="149" t="s">
        <v>9451</v>
      </c>
      <c r="Q11597" s="150" t="s">
        <v>10519</v>
      </c>
      <c r="R11597" s="189">
        <v>13.559999999999999</v>
      </c>
    </row>
    <row r="11598" spans="1:18" x14ac:dyDescent="0.25">
      <c r="A11598" s="132">
        <v>1099891</v>
      </c>
      <c r="B11598" s="145" t="s">
        <v>8630</v>
      </c>
      <c r="C11598" s="132">
        <v>6</v>
      </c>
      <c r="D11598" s="132">
        <v>408</v>
      </c>
      <c r="E11598" s="186" t="s">
        <v>21</v>
      </c>
      <c r="F11598" s="132">
        <v>510</v>
      </c>
      <c r="G11598" s="132" t="s">
        <v>20</v>
      </c>
      <c r="H11598" s="132" t="s">
        <v>20</v>
      </c>
      <c r="I11598" s="132" t="s">
        <v>20</v>
      </c>
      <c r="J11598" s="133">
        <v>2.23</v>
      </c>
      <c r="K11598" s="133">
        <v>1.53</v>
      </c>
      <c r="L11598" s="133">
        <v>0.95</v>
      </c>
      <c r="M11598" s="134" t="str">
        <f t="shared" si="181"/>
        <v>P</v>
      </c>
      <c r="N11598" s="171" t="s">
        <v>10681</v>
      </c>
      <c r="O11598" s="146" t="s">
        <v>1506</v>
      </c>
      <c r="P11598" s="146" t="s">
        <v>9451</v>
      </c>
      <c r="Q11598" s="147" t="s">
        <v>10519</v>
      </c>
      <c r="R11598" s="187">
        <v>18.72</v>
      </c>
    </row>
    <row r="11599" spans="1:18" x14ac:dyDescent="0.25">
      <c r="A11599" s="135">
        <v>1099893</v>
      </c>
      <c r="B11599" s="148" t="s">
        <v>8631</v>
      </c>
      <c r="C11599" s="135">
        <v>1</v>
      </c>
      <c r="D11599" s="135">
        <v>12600</v>
      </c>
      <c r="E11599" s="188">
        <v>450</v>
      </c>
      <c r="F11599" s="135" t="s">
        <v>20</v>
      </c>
      <c r="G11599" s="135" t="s">
        <v>20</v>
      </c>
      <c r="H11599" s="135" t="s">
        <v>20</v>
      </c>
      <c r="I11599" s="135" t="s">
        <v>20</v>
      </c>
      <c r="J11599" s="136">
        <v>2.2999999999999998</v>
      </c>
      <c r="K11599" s="136">
        <v>2.2000000000000002</v>
      </c>
      <c r="L11599" s="136">
        <v>1.2E-2</v>
      </c>
      <c r="M11599" s="137" t="str">
        <f t="shared" si="181"/>
        <v>P</v>
      </c>
      <c r="N11599" s="172" t="s">
        <v>10682</v>
      </c>
      <c r="O11599" s="149" t="s">
        <v>1506</v>
      </c>
      <c r="P11599" s="149" t="s">
        <v>9443</v>
      </c>
      <c r="Q11599" s="150" t="s">
        <v>10519</v>
      </c>
      <c r="R11599" s="189">
        <v>0.19</v>
      </c>
    </row>
    <row r="11600" spans="1:18" x14ac:dyDescent="0.25">
      <c r="A11600" s="132">
        <v>1099894</v>
      </c>
      <c r="B11600" s="145" t="s">
        <v>8632</v>
      </c>
      <c r="C11600" s="132">
        <v>1</v>
      </c>
      <c r="D11600" s="132">
        <v>12600</v>
      </c>
      <c r="E11600" s="186">
        <v>450</v>
      </c>
      <c r="F11600" s="132" t="s">
        <v>20</v>
      </c>
      <c r="G11600" s="132" t="s">
        <v>20</v>
      </c>
      <c r="H11600" s="132" t="s">
        <v>20</v>
      </c>
      <c r="I11600" s="132" t="s">
        <v>20</v>
      </c>
      <c r="J11600" s="133">
        <v>2.35</v>
      </c>
      <c r="K11600" s="133">
        <v>2.2000000000000002</v>
      </c>
      <c r="L11600" s="133">
        <v>1.4999999999999999E-2</v>
      </c>
      <c r="M11600" s="134" t="str">
        <f t="shared" si="181"/>
        <v>P</v>
      </c>
      <c r="N11600" s="171" t="s">
        <v>10682</v>
      </c>
      <c r="O11600" s="146" t="s">
        <v>1506</v>
      </c>
      <c r="P11600" s="146" t="s">
        <v>9443</v>
      </c>
      <c r="Q11600" s="147" t="s">
        <v>10519</v>
      </c>
      <c r="R11600" s="187">
        <v>0.21</v>
      </c>
    </row>
    <row r="11601" spans="1:18" x14ac:dyDescent="0.25">
      <c r="A11601" s="135">
        <v>1099895</v>
      </c>
      <c r="B11601" s="148" t="s">
        <v>8633</v>
      </c>
      <c r="C11601" s="135">
        <v>1</v>
      </c>
      <c r="D11601" s="135">
        <v>12600</v>
      </c>
      <c r="E11601" s="188">
        <v>450</v>
      </c>
      <c r="F11601" s="135" t="s">
        <v>20</v>
      </c>
      <c r="G11601" s="135" t="s">
        <v>20</v>
      </c>
      <c r="H11601" s="135" t="s">
        <v>20</v>
      </c>
      <c r="I11601" s="135" t="s">
        <v>20</v>
      </c>
      <c r="J11601" s="136">
        <v>3.85</v>
      </c>
      <c r="K11601" s="136">
        <v>2.3199999999999998</v>
      </c>
      <c r="L11601" s="136">
        <v>5.0000000000000001E-3</v>
      </c>
      <c r="M11601" s="137" t="str">
        <f t="shared" si="181"/>
        <v>P</v>
      </c>
      <c r="N11601" s="172" t="s">
        <v>10682</v>
      </c>
      <c r="O11601" s="149" t="s">
        <v>1506</v>
      </c>
      <c r="P11601" s="149" t="s">
        <v>9443</v>
      </c>
      <c r="Q11601" s="150" t="s">
        <v>10519</v>
      </c>
      <c r="R11601" s="189">
        <v>0.15</v>
      </c>
    </row>
    <row r="11602" spans="1:18" x14ac:dyDescent="0.25">
      <c r="A11602" s="132">
        <v>1099897</v>
      </c>
      <c r="B11602" s="145" t="s">
        <v>8634</v>
      </c>
      <c r="C11602" s="132">
        <v>1</v>
      </c>
      <c r="D11602" s="132">
        <v>12600</v>
      </c>
      <c r="E11602" s="186">
        <v>700</v>
      </c>
      <c r="F11602" s="132" t="s">
        <v>20</v>
      </c>
      <c r="G11602" s="132" t="s">
        <v>21</v>
      </c>
      <c r="H11602" s="132" t="s">
        <v>21</v>
      </c>
      <c r="I11602" s="132" t="s">
        <v>21</v>
      </c>
      <c r="J11602" s="133">
        <v>3.51</v>
      </c>
      <c r="K11602" s="133">
        <v>3.77</v>
      </c>
      <c r="L11602" s="133">
        <v>5.0000000000000001E-3</v>
      </c>
      <c r="M11602" s="134" t="str">
        <f t="shared" si="181"/>
        <v>P</v>
      </c>
      <c r="N11602" s="171" t="s">
        <v>10682</v>
      </c>
      <c r="O11602" s="146" t="s">
        <v>1506</v>
      </c>
      <c r="P11602" s="146" t="s">
        <v>9443</v>
      </c>
      <c r="Q11602" s="147" t="s">
        <v>10519</v>
      </c>
      <c r="R11602" s="187">
        <v>0.15</v>
      </c>
    </row>
    <row r="11603" spans="1:18" x14ac:dyDescent="0.25">
      <c r="A11603" s="135">
        <v>1099898</v>
      </c>
      <c r="B11603" s="148" t="s">
        <v>8635</v>
      </c>
      <c r="C11603" s="135">
        <v>1</v>
      </c>
      <c r="D11603" s="135" t="s">
        <v>20</v>
      </c>
      <c r="E11603" s="188" t="s">
        <v>20</v>
      </c>
      <c r="F11603" s="135" t="s">
        <v>20</v>
      </c>
      <c r="G11603" s="135" t="s">
        <v>20</v>
      </c>
      <c r="H11603" s="135" t="s">
        <v>20</v>
      </c>
      <c r="I11603" s="135" t="s">
        <v>20</v>
      </c>
      <c r="J11603" s="136">
        <v>1.2749999999999999</v>
      </c>
      <c r="K11603" s="136">
        <v>1.02</v>
      </c>
      <c r="L11603" s="136">
        <v>1.4999999999999999E-2</v>
      </c>
      <c r="M11603" s="137" t="str">
        <f t="shared" si="181"/>
        <v>P</v>
      </c>
      <c r="N11603" s="172" t="s">
        <v>10682</v>
      </c>
      <c r="O11603" s="149" t="s">
        <v>1506</v>
      </c>
      <c r="P11603" s="149" t="s">
        <v>9443</v>
      </c>
      <c r="Q11603" s="150" t="s">
        <v>10519</v>
      </c>
      <c r="R11603" s="189">
        <v>0.26</v>
      </c>
    </row>
    <row r="11604" spans="1:18" x14ac:dyDescent="0.25">
      <c r="A11604" s="132">
        <v>1099899</v>
      </c>
      <c r="B11604" s="145" t="s">
        <v>8636</v>
      </c>
      <c r="C11604" s="132">
        <v>1</v>
      </c>
      <c r="D11604" s="132" t="s">
        <v>20</v>
      </c>
      <c r="E11604" s="186" t="s">
        <v>20</v>
      </c>
      <c r="F11604" s="132" t="s">
        <v>20</v>
      </c>
      <c r="G11604" s="132" t="s">
        <v>20</v>
      </c>
      <c r="H11604" s="132" t="s">
        <v>20</v>
      </c>
      <c r="I11604" s="132" t="s">
        <v>20</v>
      </c>
      <c r="J11604" s="133">
        <v>1.31</v>
      </c>
      <c r="K11604" s="133">
        <v>0.98</v>
      </c>
      <c r="L11604" s="133">
        <v>1.4999999999999999E-2</v>
      </c>
      <c r="M11604" s="134" t="str">
        <f t="shared" si="181"/>
        <v>P</v>
      </c>
      <c r="N11604" s="173" t="s">
        <v>10682</v>
      </c>
      <c r="O11604" s="146" t="s">
        <v>1506</v>
      </c>
      <c r="P11604" s="146" t="s">
        <v>9443</v>
      </c>
      <c r="Q11604" s="147" t="s">
        <v>10519</v>
      </c>
      <c r="R11604" s="187">
        <v>0.27</v>
      </c>
    </row>
    <row r="11605" spans="1:18" x14ac:dyDescent="0.25">
      <c r="A11605" s="135">
        <v>1099900</v>
      </c>
      <c r="B11605" s="148" t="s">
        <v>8637</v>
      </c>
      <c r="C11605" s="135">
        <v>1</v>
      </c>
      <c r="D11605" s="135" t="s">
        <v>20</v>
      </c>
      <c r="E11605" s="188" t="s">
        <v>20</v>
      </c>
      <c r="F11605" s="135" t="s">
        <v>20</v>
      </c>
      <c r="G11605" s="135" t="s">
        <v>20</v>
      </c>
      <c r="H11605" s="135" t="s">
        <v>20</v>
      </c>
      <c r="I11605" s="135" t="s">
        <v>20</v>
      </c>
      <c r="J11605" s="136">
        <v>1.8</v>
      </c>
      <c r="K11605" s="136">
        <v>0.76</v>
      </c>
      <c r="L11605" s="136">
        <v>1.4999999999999999E-2</v>
      </c>
      <c r="M11605" s="137" t="str">
        <f t="shared" si="181"/>
        <v>P</v>
      </c>
      <c r="N11605" s="172" t="s">
        <v>10682</v>
      </c>
      <c r="O11605" s="149" t="s">
        <v>1506</v>
      </c>
      <c r="P11605" s="149" t="s">
        <v>9443</v>
      </c>
      <c r="Q11605" s="150" t="s">
        <v>10519</v>
      </c>
      <c r="R11605" s="189">
        <v>0.14000000000000001</v>
      </c>
    </row>
    <row r="11606" spans="1:18" x14ac:dyDescent="0.25">
      <c r="A11606" s="132">
        <v>1099901</v>
      </c>
      <c r="B11606" s="145" t="s">
        <v>8638</v>
      </c>
      <c r="C11606" s="132">
        <v>1</v>
      </c>
      <c r="D11606" s="132" t="s">
        <v>20</v>
      </c>
      <c r="E11606" s="186" t="s">
        <v>20</v>
      </c>
      <c r="F11606" s="132" t="s">
        <v>20</v>
      </c>
      <c r="G11606" s="132" t="s">
        <v>20</v>
      </c>
      <c r="H11606" s="132" t="s">
        <v>20</v>
      </c>
      <c r="I11606" s="132" t="s">
        <v>20</v>
      </c>
      <c r="J11606" s="133">
        <v>1.7</v>
      </c>
      <c r="K11606" s="133">
        <v>1.41</v>
      </c>
      <c r="L11606" s="133">
        <v>0.01</v>
      </c>
      <c r="M11606" s="134" t="str">
        <f t="shared" si="181"/>
        <v>P</v>
      </c>
      <c r="N11606" s="171" t="s">
        <v>10682</v>
      </c>
      <c r="O11606" s="146" t="s">
        <v>1506</v>
      </c>
      <c r="P11606" s="146" t="s">
        <v>9443</v>
      </c>
      <c r="Q11606" s="147" t="s">
        <v>10519</v>
      </c>
      <c r="R11606" s="187">
        <v>0.01</v>
      </c>
    </row>
    <row r="11607" spans="1:18" x14ac:dyDescent="0.25">
      <c r="A11607" s="135">
        <v>1099902</v>
      </c>
      <c r="B11607" s="148" t="s">
        <v>8639</v>
      </c>
      <c r="C11607" s="135">
        <v>1</v>
      </c>
      <c r="D11607" s="135" t="s">
        <v>9548</v>
      </c>
      <c r="E11607" s="188" t="s">
        <v>9548</v>
      </c>
      <c r="F11607" s="135" t="s">
        <v>9548</v>
      </c>
      <c r="G11607" s="135" t="s">
        <v>9548</v>
      </c>
      <c r="H11607" s="135" t="s">
        <v>9548</v>
      </c>
      <c r="I11607" s="135" t="s">
        <v>9548</v>
      </c>
      <c r="J11607" s="136">
        <v>0.56999999999999995</v>
      </c>
      <c r="K11607" s="136">
        <v>0.56999999999999995</v>
      </c>
      <c r="L11607" s="136">
        <v>1.36</v>
      </c>
      <c r="M11607" s="137" t="str">
        <f t="shared" si="181"/>
        <v>P</v>
      </c>
      <c r="N11607" s="172" t="s">
        <v>10681</v>
      </c>
      <c r="O11607" s="149" t="s">
        <v>1506</v>
      </c>
      <c r="P11607" s="149" t="s">
        <v>9442</v>
      </c>
      <c r="Q11607" s="150" t="s">
        <v>10519</v>
      </c>
      <c r="R11607" s="189">
        <v>3.91</v>
      </c>
    </row>
    <row r="11608" spans="1:18" x14ac:dyDescent="0.25">
      <c r="A11608" s="132">
        <v>1099906</v>
      </c>
      <c r="B11608" s="145" t="s">
        <v>8640</v>
      </c>
      <c r="C11608" s="132">
        <v>6</v>
      </c>
      <c r="D11608" s="132">
        <v>192</v>
      </c>
      <c r="E11608" s="186">
        <v>6</v>
      </c>
      <c r="F11608" s="132" t="s">
        <v>20</v>
      </c>
      <c r="G11608" s="132" t="s">
        <v>20</v>
      </c>
      <c r="H11608" s="132" t="s">
        <v>20</v>
      </c>
      <c r="I11608" s="132" t="s">
        <v>20</v>
      </c>
      <c r="J11608" s="133">
        <v>5.2</v>
      </c>
      <c r="K11608" s="133">
        <v>2.2999999999999998</v>
      </c>
      <c r="L11608" s="133">
        <v>0.4</v>
      </c>
      <c r="M11608" s="134" t="str">
        <f t="shared" si="181"/>
        <v>P</v>
      </c>
      <c r="N11608" s="171" t="s">
        <v>10682</v>
      </c>
      <c r="O11608" s="146" t="s">
        <v>1497</v>
      </c>
      <c r="P11608" s="146" t="s">
        <v>9415</v>
      </c>
      <c r="Q11608" s="147" t="s">
        <v>10519</v>
      </c>
      <c r="R11608" s="187">
        <v>5.88</v>
      </c>
    </row>
    <row r="11609" spans="1:18" x14ac:dyDescent="0.25">
      <c r="A11609" s="135">
        <v>1099907</v>
      </c>
      <c r="B11609" s="148" t="s">
        <v>8641</v>
      </c>
      <c r="C11609" s="135">
        <v>6</v>
      </c>
      <c r="D11609" s="135">
        <v>480</v>
      </c>
      <c r="E11609" s="188">
        <v>8</v>
      </c>
      <c r="F11609" s="135">
        <v>560</v>
      </c>
      <c r="G11609" s="135">
        <v>32</v>
      </c>
      <c r="H11609" s="135" t="s">
        <v>20</v>
      </c>
      <c r="I11609" s="135">
        <v>1</v>
      </c>
      <c r="J11609" s="136">
        <v>4</v>
      </c>
      <c r="K11609" s="136">
        <v>1.7</v>
      </c>
      <c r="L11609" s="136">
        <v>0.3</v>
      </c>
      <c r="M11609" s="137" t="str">
        <f t="shared" si="181"/>
        <v>P</v>
      </c>
      <c r="N11609" s="172" t="s">
        <v>10682</v>
      </c>
      <c r="O11609" s="149" t="s">
        <v>1497</v>
      </c>
      <c r="P11609" s="149" t="s">
        <v>9415</v>
      </c>
      <c r="Q11609" s="150" t="s">
        <v>10519</v>
      </c>
      <c r="R11609" s="189">
        <v>4.5600000000000005</v>
      </c>
    </row>
    <row r="11610" spans="1:18" x14ac:dyDescent="0.25">
      <c r="A11610" s="157">
        <v>1099908</v>
      </c>
      <c r="B11610" s="158" t="s">
        <v>8642</v>
      </c>
      <c r="C11610" s="157">
        <v>6</v>
      </c>
      <c r="D11610" s="157">
        <v>216</v>
      </c>
      <c r="E11610" s="190">
        <v>8</v>
      </c>
      <c r="F11610" s="157">
        <v>288</v>
      </c>
      <c r="G11610" s="157" t="s">
        <v>21</v>
      </c>
      <c r="H11610" s="157" t="s">
        <v>21</v>
      </c>
      <c r="I11610" s="157" t="s">
        <v>21</v>
      </c>
      <c r="J11610" s="159">
        <v>3.78</v>
      </c>
      <c r="K11610" s="159">
        <v>3.2</v>
      </c>
      <c r="L11610" s="159">
        <v>0.8</v>
      </c>
      <c r="M11610" s="134" t="str">
        <f t="shared" si="181"/>
        <v>P</v>
      </c>
      <c r="N11610" s="171" t="s">
        <v>10682</v>
      </c>
      <c r="O11610" s="160" t="s">
        <v>1497</v>
      </c>
      <c r="P11610" s="160" t="s">
        <v>9415</v>
      </c>
      <c r="Q11610" s="161" t="s">
        <v>10519</v>
      </c>
      <c r="R11610" s="191">
        <v>5.64</v>
      </c>
    </row>
    <row r="11611" spans="1:18" x14ac:dyDescent="0.25">
      <c r="A11611" s="162">
        <v>1099909</v>
      </c>
      <c r="B11611" s="163" t="s">
        <v>8643</v>
      </c>
      <c r="C11611" s="162">
        <v>6</v>
      </c>
      <c r="D11611" s="162">
        <v>300</v>
      </c>
      <c r="E11611" s="192">
        <v>12</v>
      </c>
      <c r="F11611" s="162">
        <v>360</v>
      </c>
      <c r="G11611" s="162" t="s">
        <v>20</v>
      </c>
      <c r="H11611" s="162">
        <v>40</v>
      </c>
      <c r="I11611" s="162" t="s">
        <v>20</v>
      </c>
      <c r="J11611" s="164">
        <v>3.1</v>
      </c>
      <c r="K11611" s="164">
        <v>2.6</v>
      </c>
      <c r="L11611" s="164">
        <v>0.4</v>
      </c>
      <c r="M11611" s="137" t="str">
        <f t="shared" si="181"/>
        <v>P</v>
      </c>
      <c r="N11611" s="172" t="s">
        <v>10682</v>
      </c>
      <c r="O11611" s="165" t="s">
        <v>1497</v>
      </c>
      <c r="P11611" s="165" t="s">
        <v>9415</v>
      </c>
      <c r="Q11611" s="166" t="s">
        <v>10519</v>
      </c>
      <c r="R11611" s="193">
        <v>4.8000000000000007</v>
      </c>
    </row>
    <row r="11612" spans="1:18" x14ac:dyDescent="0.25">
      <c r="A11612" s="157">
        <v>1099910</v>
      </c>
      <c r="B11612" s="158" t="s">
        <v>8644</v>
      </c>
      <c r="C11612" s="157">
        <v>6</v>
      </c>
      <c r="D11612" s="157">
        <v>384</v>
      </c>
      <c r="E11612" s="190">
        <v>16</v>
      </c>
      <c r="F11612" s="157">
        <v>512</v>
      </c>
      <c r="G11612" s="157" t="s">
        <v>20</v>
      </c>
      <c r="H11612" s="157">
        <v>40</v>
      </c>
      <c r="I11612" s="157">
        <v>1</v>
      </c>
      <c r="J11612" s="159">
        <v>2.6</v>
      </c>
      <c r="K11612" s="159">
        <v>2.2999999999999998</v>
      </c>
      <c r="L11612" s="159">
        <v>0.4</v>
      </c>
      <c r="M11612" s="134" t="str">
        <f t="shared" si="181"/>
        <v>P</v>
      </c>
      <c r="N11612" s="171" t="s">
        <v>10682</v>
      </c>
      <c r="O11612" s="160" t="s">
        <v>1497</v>
      </c>
      <c r="P11612" s="160" t="s">
        <v>9415</v>
      </c>
      <c r="Q11612" s="161" t="s">
        <v>10519</v>
      </c>
      <c r="R11612" s="191">
        <v>4.08</v>
      </c>
    </row>
    <row r="11613" spans="1:18" x14ac:dyDescent="0.25">
      <c r="A11613" s="162">
        <v>1099911</v>
      </c>
      <c r="B11613" s="163" t="s">
        <v>8645</v>
      </c>
      <c r="C11613" s="162">
        <v>6</v>
      </c>
      <c r="D11613" s="162" t="s">
        <v>20</v>
      </c>
      <c r="E11613" s="192" t="s">
        <v>20</v>
      </c>
      <c r="F11613" s="162" t="s">
        <v>20</v>
      </c>
      <c r="G11613" s="162" t="s">
        <v>20</v>
      </c>
      <c r="H11613" s="162" t="s">
        <v>20</v>
      </c>
      <c r="I11613" s="162" t="s">
        <v>20</v>
      </c>
      <c r="J11613" s="164">
        <v>1.45</v>
      </c>
      <c r="K11613" s="164">
        <v>1.1499999999999999</v>
      </c>
      <c r="L11613" s="164">
        <v>0.25</v>
      </c>
      <c r="M11613" s="137" t="str">
        <f t="shared" si="181"/>
        <v>P</v>
      </c>
      <c r="N11613" s="172" t="s">
        <v>10682</v>
      </c>
      <c r="O11613" s="165" t="s">
        <v>1497</v>
      </c>
      <c r="P11613" s="165" t="s">
        <v>9415</v>
      </c>
      <c r="Q11613" s="166" t="s">
        <v>10519</v>
      </c>
      <c r="R11613" s="193">
        <v>2.46</v>
      </c>
    </row>
    <row r="11614" spans="1:18" x14ac:dyDescent="0.25">
      <c r="A11614" s="157">
        <v>1099915</v>
      </c>
      <c r="B11614" s="158" t="s">
        <v>52</v>
      </c>
      <c r="C11614" s="157">
        <v>6</v>
      </c>
      <c r="D11614" s="157">
        <v>1500</v>
      </c>
      <c r="E11614" s="190">
        <v>36</v>
      </c>
      <c r="F11614" s="157">
        <v>1800</v>
      </c>
      <c r="G11614" s="157" t="s">
        <v>20</v>
      </c>
      <c r="H11614" s="157" t="s">
        <v>20</v>
      </c>
      <c r="I11614" s="157" t="s">
        <v>20</v>
      </c>
      <c r="J11614" s="159">
        <v>2.36</v>
      </c>
      <c r="K11614" s="159">
        <v>1.77</v>
      </c>
      <c r="L11614" s="159">
        <v>0.23</v>
      </c>
      <c r="M11614" s="134" t="str">
        <f t="shared" si="181"/>
        <v>P</v>
      </c>
      <c r="N11614" s="171" t="s">
        <v>10682</v>
      </c>
      <c r="O11614" s="160" t="s">
        <v>1497</v>
      </c>
      <c r="P11614" s="160" t="s">
        <v>9415</v>
      </c>
      <c r="Q11614" s="161" t="s">
        <v>10519</v>
      </c>
      <c r="R11614" s="191">
        <v>1.98</v>
      </c>
    </row>
    <row r="11615" spans="1:18" x14ac:dyDescent="0.25">
      <c r="A11615" s="162">
        <v>1099917</v>
      </c>
      <c r="B11615" s="163" t="s">
        <v>53</v>
      </c>
      <c r="C11615" s="162">
        <v>6</v>
      </c>
      <c r="D11615" s="162" t="s">
        <v>20</v>
      </c>
      <c r="E11615" s="192" t="s">
        <v>21</v>
      </c>
      <c r="F11615" s="162">
        <v>3888</v>
      </c>
      <c r="G11615" s="162">
        <v>324</v>
      </c>
      <c r="H11615" s="162">
        <v>216</v>
      </c>
      <c r="I11615" s="162">
        <v>1</v>
      </c>
      <c r="J11615" s="164">
        <v>1.65</v>
      </c>
      <c r="K11615" s="164">
        <v>1.05</v>
      </c>
      <c r="L11615" s="164">
        <v>0.26</v>
      </c>
      <c r="M11615" s="137" t="str">
        <f t="shared" si="181"/>
        <v>P</v>
      </c>
      <c r="N11615" s="174" t="s">
        <v>10682</v>
      </c>
      <c r="O11615" s="165" t="s">
        <v>1497</v>
      </c>
      <c r="P11615" s="165" t="s">
        <v>9415</v>
      </c>
      <c r="Q11615" s="166" t="s">
        <v>10519</v>
      </c>
      <c r="R11615" s="193">
        <v>1.6800000000000002</v>
      </c>
    </row>
    <row r="11616" spans="1:18" x14ac:dyDescent="0.25">
      <c r="A11616" s="157">
        <v>1099918</v>
      </c>
      <c r="B11616" s="158" t="s">
        <v>8646</v>
      </c>
      <c r="C11616" s="157">
        <v>2</v>
      </c>
      <c r="D11616" s="157">
        <v>48</v>
      </c>
      <c r="E11616" s="190" t="s">
        <v>21</v>
      </c>
      <c r="F11616" s="157">
        <v>60</v>
      </c>
      <c r="G11616" s="157" t="s">
        <v>21</v>
      </c>
      <c r="H11616" s="157" t="s">
        <v>21</v>
      </c>
      <c r="I11616" s="157" t="s">
        <v>21</v>
      </c>
      <c r="J11616" s="159">
        <v>3.07</v>
      </c>
      <c r="K11616" s="159">
        <v>3.07</v>
      </c>
      <c r="L11616" s="159">
        <v>2.7</v>
      </c>
      <c r="M11616" s="134" t="str">
        <f t="shared" si="181"/>
        <v>P</v>
      </c>
      <c r="N11616" s="173" t="s">
        <v>10682</v>
      </c>
      <c r="O11616" s="160" t="s">
        <v>1500</v>
      </c>
      <c r="P11616" s="160" t="s">
        <v>9456</v>
      </c>
      <c r="Q11616" s="161" t="s">
        <v>10519</v>
      </c>
      <c r="R11616" s="191">
        <v>6.92</v>
      </c>
    </row>
    <row r="11617" spans="1:18" x14ac:dyDescent="0.25">
      <c r="A11617" s="162">
        <v>1099920</v>
      </c>
      <c r="B11617" s="163" t="s">
        <v>8647</v>
      </c>
      <c r="C11617" s="162">
        <v>1</v>
      </c>
      <c r="D11617" s="162" t="s">
        <v>20</v>
      </c>
      <c r="E11617" s="192" t="s">
        <v>20</v>
      </c>
      <c r="F11617" s="162" t="s">
        <v>20</v>
      </c>
      <c r="G11617" s="162" t="s">
        <v>20</v>
      </c>
      <c r="H11617" s="162" t="s">
        <v>20</v>
      </c>
      <c r="I11617" s="162" t="s">
        <v>20</v>
      </c>
      <c r="J11617" s="164">
        <v>1.0549999999999999</v>
      </c>
      <c r="K11617" s="164">
        <v>1.0549999999999999</v>
      </c>
      <c r="L11617" s="164">
        <v>0.44</v>
      </c>
      <c r="M11617" s="137" t="str">
        <f t="shared" si="181"/>
        <v>P</v>
      </c>
      <c r="N11617" s="174" t="s">
        <v>10682</v>
      </c>
      <c r="O11617" s="165" t="s">
        <v>1562</v>
      </c>
      <c r="P11617" s="165" t="s">
        <v>9558</v>
      </c>
      <c r="Q11617" s="166" t="s">
        <v>10519</v>
      </c>
      <c r="R11617" s="193">
        <v>7.462686567164179E-3</v>
      </c>
    </row>
    <row r="11618" spans="1:18" x14ac:dyDescent="0.25">
      <c r="A11618" s="157">
        <v>1099921</v>
      </c>
      <c r="B11618" s="158" t="s">
        <v>227</v>
      </c>
      <c r="C11618" s="157">
        <v>6</v>
      </c>
      <c r="D11618" s="157">
        <v>416</v>
      </c>
      <c r="E11618" s="190" t="s">
        <v>21</v>
      </c>
      <c r="F11618" s="157">
        <v>560</v>
      </c>
      <c r="G11618" s="157">
        <v>8</v>
      </c>
      <c r="H11618" s="157">
        <v>9</v>
      </c>
      <c r="I11618" s="157">
        <v>5</v>
      </c>
      <c r="J11618" s="159">
        <v>3.17</v>
      </c>
      <c r="K11618" s="159">
        <v>2.09</v>
      </c>
      <c r="L11618" s="159">
        <v>0.5</v>
      </c>
      <c r="M11618" s="134" t="str">
        <f t="shared" si="181"/>
        <v>P</v>
      </c>
      <c r="N11618" s="173" t="s">
        <v>10681</v>
      </c>
      <c r="O11618" s="160" t="s">
        <v>1506</v>
      </c>
      <c r="P11618" s="160" t="s">
        <v>9398</v>
      </c>
      <c r="Q11618" s="161" t="s">
        <v>10519</v>
      </c>
      <c r="R11618" s="191">
        <v>5.6999999999999993</v>
      </c>
    </row>
    <row r="11619" spans="1:18" x14ac:dyDescent="0.25">
      <c r="A11619" s="162">
        <v>1099922</v>
      </c>
      <c r="B11619" s="163" t="s">
        <v>8648</v>
      </c>
      <c r="C11619" s="162">
        <v>6</v>
      </c>
      <c r="D11619" s="162">
        <v>560</v>
      </c>
      <c r="E11619" s="192" t="s">
        <v>21</v>
      </c>
      <c r="F11619" s="162">
        <v>800</v>
      </c>
      <c r="G11619" s="162">
        <v>32</v>
      </c>
      <c r="H11619" s="162">
        <v>40</v>
      </c>
      <c r="I11619" s="162">
        <v>1</v>
      </c>
      <c r="J11619" s="164">
        <v>1.41</v>
      </c>
      <c r="K11619" s="164">
        <v>0.94</v>
      </c>
      <c r="L11619" s="164">
        <v>1.57</v>
      </c>
      <c r="M11619" s="137" t="str">
        <f t="shared" si="181"/>
        <v>P</v>
      </c>
      <c r="N11619" s="174" t="s">
        <v>10681</v>
      </c>
      <c r="O11619" s="165" t="s">
        <v>1506</v>
      </c>
      <c r="P11619" s="165" t="s">
        <v>9423</v>
      </c>
      <c r="Q11619" s="166" t="s">
        <v>10519</v>
      </c>
      <c r="R11619" s="193">
        <v>3.12</v>
      </c>
    </row>
    <row r="11620" spans="1:18" x14ac:dyDescent="0.25">
      <c r="A11620" s="157">
        <v>1099923</v>
      </c>
      <c r="B11620" s="158" t="s">
        <v>847</v>
      </c>
      <c r="C11620" s="157">
        <v>12</v>
      </c>
      <c r="D11620" s="157">
        <v>800</v>
      </c>
      <c r="E11620" s="190" t="s">
        <v>21</v>
      </c>
      <c r="F11620" s="157">
        <v>1000</v>
      </c>
      <c r="G11620" s="157" t="s">
        <v>20</v>
      </c>
      <c r="H11620" s="157" t="s">
        <v>20</v>
      </c>
      <c r="I11620" s="157" t="s">
        <v>20</v>
      </c>
      <c r="J11620" s="159">
        <v>1.21</v>
      </c>
      <c r="K11620" s="159">
        <v>0.93</v>
      </c>
      <c r="L11620" s="159">
        <v>1.39</v>
      </c>
      <c r="M11620" s="134" t="str">
        <f t="shared" si="181"/>
        <v>P</v>
      </c>
      <c r="N11620" s="173" t="s">
        <v>10681</v>
      </c>
      <c r="O11620" s="160" t="s">
        <v>1506</v>
      </c>
      <c r="P11620" s="160" t="s">
        <v>9423</v>
      </c>
      <c r="Q11620" s="161" t="s">
        <v>10519</v>
      </c>
      <c r="R11620" s="191">
        <v>4.1999999999999993</v>
      </c>
    </row>
    <row r="11621" spans="1:18" x14ac:dyDescent="0.25">
      <c r="A11621" s="162">
        <v>1099924</v>
      </c>
      <c r="B11621" s="163" t="s">
        <v>624</v>
      </c>
      <c r="C11621" s="162">
        <v>6</v>
      </c>
      <c r="D11621" s="162">
        <v>1014</v>
      </c>
      <c r="E11621" s="192" t="s">
        <v>21</v>
      </c>
      <c r="F11621" s="162">
        <v>1404</v>
      </c>
      <c r="G11621" s="162">
        <v>24</v>
      </c>
      <c r="H11621" s="162">
        <v>60</v>
      </c>
      <c r="I11621" s="162">
        <v>2</v>
      </c>
      <c r="J11621" s="164">
        <v>2.2200000000000002</v>
      </c>
      <c r="K11621" s="164">
        <v>1.42</v>
      </c>
      <c r="L11621" s="164">
        <v>0.43</v>
      </c>
      <c r="M11621" s="137" t="str">
        <f t="shared" si="181"/>
        <v>P</v>
      </c>
      <c r="N11621" s="172" t="s">
        <v>10681</v>
      </c>
      <c r="O11621" s="165" t="s">
        <v>1506</v>
      </c>
      <c r="P11621" s="165" t="s">
        <v>9423</v>
      </c>
      <c r="Q11621" s="166" t="s">
        <v>10519</v>
      </c>
      <c r="R11621" s="193">
        <v>4.08</v>
      </c>
    </row>
    <row r="11622" spans="1:18" x14ac:dyDescent="0.25">
      <c r="A11622" s="157">
        <v>1099925</v>
      </c>
      <c r="B11622" s="158" t="s">
        <v>946</v>
      </c>
      <c r="C11622" s="157">
        <v>6</v>
      </c>
      <c r="D11622" s="157">
        <v>4166</v>
      </c>
      <c r="E11622" s="190">
        <v>148</v>
      </c>
      <c r="F11622" s="157">
        <v>6660</v>
      </c>
      <c r="G11622" s="157" t="s">
        <v>21</v>
      </c>
      <c r="H11622" s="157" t="s">
        <v>21</v>
      </c>
      <c r="I11622" s="157" t="s">
        <v>20</v>
      </c>
      <c r="J11622" s="159">
        <v>1.38</v>
      </c>
      <c r="K11622" s="159">
        <v>0.5</v>
      </c>
      <c r="L11622" s="159">
        <v>0.24</v>
      </c>
      <c r="M11622" s="134" t="str">
        <f t="shared" si="181"/>
        <v>P</v>
      </c>
      <c r="N11622" s="171" t="s">
        <v>10681</v>
      </c>
      <c r="O11622" s="160" t="s">
        <v>1562</v>
      </c>
      <c r="P11622" s="160" t="s">
        <v>9416</v>
      </c>
      <c r="Q11622" s="161" t="s">
        <v>10519</v>
      </c>
      <c r="R11622" s="191">
        <v>2.52</v>
      </c>
    </row>
    <row r="11623" spans="1:18" x14ac:dyDescent="0.25">
      <c r="A11623" s="162">
        <v>1099928</v>
      </c>
      <c r="B11623" s="163" t="s">
        <v>1269</v>
      </c>
      <c r="C11623" s="162">
        <v>12</v>
      </c>
      <c r="D11623" s="162">
        <v>126</v>
      </c>
      <c r="E11623" s="192" t="s">
        <v>21</v>
      </c>
      <c r="F11623" s="162">
        <v>154</v>
      </c>
      <c r="G11623" s="162">
        <v>4</v>
      </c>
      <c r="H11623" s="162">
        <v>8</v>
      </c>
      <c r="I11623" s="162">
        <v>1</v>
      </c>
      <c r="J11623" s="164">
        <v>3.48</v>
      </c>
      <c r="K11623" s="164">
        <v>2.16</v>
      </c>
      <c r="L11623" s="164">
        <v>1.32</v>
      </c>
      <c r="M11623" s="137" t="str">
        <f t="shared" si="181"/>
        <v>P</v>
      </c>
      <c r="N11623" s="172" t="s">
        <v>10681</v>
      </c>
      <c r="O11623" s="165" t="s">
        <v>1506</v>
      </c>
      <c r="P11623" s="165" t="s">
        <v>9409</v>
      </c>
      <c r="Q11623" s="166" t="s">
        <v>10519</v>
      </c>
      <c r="R11623" s="193">
        <v>15</v>
      </c>
    </row>
    <row r="11624" spans="1:18" x14ac:dyDescent="0.25">
      <c r="A11624" s="157">
        <v>1099929</v>
      </c>
      <c r="B11624" s="158" t="s">
        <v>8649</v>
      </c>
      <c r="C11624" s="157">
        <v>1</v>
      </c>
      <c r="D11624" s="157" t="s">
        <v>20</v>
      </c>
      <c r="E11624" s="190" t="s">
        <v>20</v>
      </c>
      <c r="F11624" s="157" t="s">
        <v>20</v>
      </c>
      <c r="G11624" s="157" t="s">
        <v>20</v>
      </c>
      <c r="H11624" s="157" t="s">
        <v>20</v>
      </c>
      <c r="I11624" s="157" t="s">
        <v>20</v>
      </c>
      <c r="J11624" s="159">
        <v>1.8</v>
      </c>
      <c r="K11624" s="159">
        <v>1.4950000000000001</v>
      </c>
      <c r="L11624" s="159">
        <v>4.0000000000000001E-3</v>
      </c>
      <c r="M11624" s="134" t="str">
        <f t="shared" si="181"/>
        <v>P</v>
      </c>
      <c r="N11624" s="171" t="s">
        <v>10682</v>
      </c>
      <c r="O11624" s="160" t="s">
        <v>1500</v>
      </c>
      <c r="P11624" s="160" t="s">
        <v>9456</v>
      </c>
      <c r="Q11624" s="161" t="s">
        <v>10519</v>
      </c>
      <c r="R11624" s="191">
        <v>5.9701492537313432E-2</v>
      </c>
    </row>
    <row r="11625" spans="1:18" x14ac:dyDescent="0.25">
      <c r="A11625" s="162">
        <v>1099930</v>
      </c>
      <c r="B11625" s="163" t="s">
        <v>8650</v>
      </c>
      <c r="C11625" s="162">
        <v>6</v>
      </c>
      <c r="D11625" s="162" t="s">
        <v>20</v>
      </c>
      <c r="E11625" s="192" t="s">
        <v>20</v>
      </c>
      <c r="F11625" s="162" t="s">
        <v>20</v>
      </c>
      <c r="G11625" s="162" t="s">
        <v>20</v>
      </c>
      <c r="H11625" s="162" t="s">
        <v>20</v>
      </c>
      <c r="I11625" s="162" t="s">
        <v>20</v>
      </c>
      <c r="J11625" s="164">
        <v>1.8</v>
      </c>
      <c r="K11625" s="164">
        <v>1.4950000000000001</v>
      </c>
      <c r="L11625" s="164">
        <v>2.5000000000000001E-2</v>
      </c>
      <c r="M11625" s="137" t="str">
        <f t="shared" si="181"/>
        <v>P</v>
      </c>
      <c r="N11625" s="172" t="s">
        <v>10682</v>
      </c>
      <c r="O11625" s="165" t="s">
        <v>1500</v>
      </c>
      <c r="P11625" s="165" t="s">
        <v>9456</v>
      </c>
      <c r="Q11625" s="166" t="s">
        <v>10519</v>
      </c>
      <c r="R11625" s="193">
        <v>0.4701492537313432</v>
      </c>
    </row>
    <row r="11626" spans="1:18" x14ac:dyDescent="0.25">
      <c r="A11626" s="157">
        <v>1099931</v>
      </c>
      <c r="B11626" s="158" t="s">
        <v>8651</v>
      </c>
      <c r="C11626" s="157">
        <v>1</v>
      </c>
      <c r="D11626" s="157" t="s">
        <v>20</v>
      </c>
      <c r="E11626" s="190" t="s">
        <v>20</v>
      </c>
      <c r="F11626" s="157" t="s">
        <v>20</v>
      </c>
      <c r="G11626" s="157" t="s">
        <v>20</v>
      </c>
      <c r="H11626" s="157" t="s">
        <v>20</v>
      </c>
      <c r="I11626" s="157" t="s">
        <v>20</v>
      </c>
      <c r="J11626" s="159">
        <v>1.8</v>
      </c>
      <c r="K11626" s="159">
        <v>1.4950000000000001</v>
      </c>
      <c r="L11626" s="159">
        <v>4.0000000000000001E-3</v>
      </c>
      <c r="M11626" s="134" t="str">
        <f t="shared" si="181"/>
        <v>P</v>
      </c>
      <c r="N11626" s="171" t="s">
        <v>10682</v>
      </c>
      <c r="O11626" s="160" t="s">
        <v>1500</v>
      </c>
      <c r="P11626" s="160" t="s">
        <v>9456</v>
      </c>
      <c r="Q11626" s="161" t="s">
        <v>10519</v>
      </c>
      <c r="R11626" s="191">
        <v>5.9701492537313432E-2</v>
      </c>
    </row>
    <row r="11627" spans="1:18" x14ac:dyDescent="0.25">
      <c r="A11627" s="162">
        <v>1099934</v>
      </c>
      <c r="B11627" s="163" t="s">
        <v>8652</v>
      </c>
      <c r="C11627" s="162">
        <v>1</v>
      </c>
      <c r="D11627" s="162" t="s">
        <v>20</v>
      </c>
      <c r="E11627" s="192" t="s">
        <v>20</v>
      </c>
      <c r="F11627" s="162" t="s">
        <v>20</v>
      </c>
      <c r="G11627" s="162" t="s">
        <v>20</v>
      </c>
      <c r="H11627" s="162" t="s">
        <v>20</v>
      </c>
      <c r="I11627" s="162" t="s">
        <v>20</v>
      </c>
      <c r="J11627" s="164">
        <v>1.8</v>
      </c>
      <c r="K11627" s="164">
        <v>1.4950000000000001</v>
      </c>
      <c r="L11627" s="164">
        <v>4.0000000000000001E-3</v>
      </c>
      <c r="M11627" s="137" t="str">
        <f t="shared" si="181"/>
        <v>P</v>
      </c>
      <c r="N11627" s="172" t="s">
        <v>10682</v>
      </c>
      <c r="O11627" s="165" t="s">
        <v>1500</v>
      </c>
      <c r="P11627" s="165" t="s">
        <v>9456</v>
      </c>
      <c r="Q11627" s="166" t="s">
        <v>10519</v>
      </c>
      <c r="R11627" s="193">
        <v>5.9701492537313432E-2</v>
      </c>
    </row>
    <row r="11628" spans="1:18" x14ac:dyDescent="0.25">
      <c r="A11628" s="157">
        <v>1099935</v>
      </c>
      <c r="B11628" s="158" t="s">
        <v>8653</v>
      </c>
      <c r="C11628" s="157">
        <v>6</v>
      </c>
      <c r="D11628" s="157" t="s">
        <v>20</v>
      </c>
      <c r="E11628" s="190" t="s">
        <v>20</v>
      </c>
      <c r="F11628" s="157" t="s">
        <v>20</v>
      </c>
      <c r="G11628" s="157" t="s">
        <v>20</v>
      </c>
      <c r="H11628" s="157" t="s">
        <v>20</v>
      </c>
      <c r="I11628" s="157" t="s">
        <v>20</v>
      </c>
      <c r="J11628" s="159">
        <v>1.8</v>
      </c>
      <c r="K11628" s="159">
        <v>1.4950000000000001</v>
      </c>
      <c r="L11628" s="159">
        <v>2.5000000000000001E-2</v>
      </c>
      <c r="M11628" s="134" t="str">
        <f t="shared" si="181"/>
        <v>P</v>
      </c>
      <c r="N11628" s="171" t="s">
        <v>10682</v>
      </c>
      <c r="O11628" s="160" t="s">
        <v>1500</v>
      </c>
      <c r="P11628" s="160" t="s">
        <v>9456</v>
      </c>
      <c r="Q11628" s="161" t="s">
        <v>10519</v>
      </c>
      <c r="R11628" s="191">
        <v>0.4701492537313432</v>
      </c>
    </row>
    <row r="11629" spans="1:18" x14ac:dyDescent="0.25">
      <c r="A11629" s="162">
        <v>1099936</v>
      </c>
      <c r="B11629" s="163" t="s">
        <v>8654</v>
      </c>
      <c r="C11629" s="162">
        <v>1</v>
      </c>
      <c r="D11629" s="162" t="s">
        <v>20</v>
      </c>
      <c r="E11629" s="192" t="s">
        <v>20</v>
      </c>
      <c r="F11629" s="162" t="s">
        <v>20</v>
      </c>
      <c r="G11629" s="162" t="s">
        <v>20</v>
      </c>
      <c r="H11629" s="162" t="s">
        <v>20</v>
      </c>
      <c r="I11629" s="162" t="s">
        <v>20</v>
      </c>
      <c r="J11629" s="164">
        <v>1.8</v>
      </c>
      <c r="K11629" s="164">
        <v>1.4950000000000001</v>
      </c>
      <c r="L11629" s="164">
        <v>4.0000000000000001E-3</v>
      </c>
      <c r="M11629" s="137" t="str">
        <f t="shared" si="181"/>
        <v>P</v>
      </c>
      <c r="N11629" s="172" t="s">
        <v>10682</v>
      </c>
      <c r="O11629" s="165" t="s">
        <v>1500</v>
      </c>
      <c r="P11629" s="165" t="s">
        <v>9456</v>
      </c>
      <c r="Q11629" s="166" t="s">
        <v>10519</v>
      </c>
      <c r="R11629" s="193">
        <v>5.9701492537313432E-2</v>
      </c>
    </row>
    <row r="11630" spans="1:18" x14ac:dyDescent="0.25">
      <c r="A11630" s="157">
        <v>1099937</v>
      </c>
      <c r="B11630" s="158" t="s">
        <v>8655</v>
      </c>
      <c r="C11630" s="157">
        <v>6</v>
      </c>
      <c r="D11630" s="157" t="s">
        <v>20</v>
      </c>
      <c r="E11630" s="190" t="s">
        <v>20</v>
      </c>
      <c r="F11630" s="157" t="s">
        <v>20</v>
      </c>
      <c r="G11630" s="157" t="s">
        <v>20</v>
      </c>
      <c r="H11630" s="157" t="s">
        <v>20</v>
      </c>
      <c r="I11630" s="157" t="s">
        <v>20</v>
      </c>
      <c r="J11630" s="159">
        <v>1.8</v>
      </c>
      <c r="K11630" s="159">
        <v>1.4950000000000001</v>
      </c>
      <c r="L11630" s="159">
        <v>2.5000000000000001E-2</v>
      </c>
      <c r="M11630" s="134" t="str">
        <f t="shared" si="181"/>
        <v>P</v>
      </c>
      <c r="N11630" s="171" t="s">
        <v>10682</v>
      </c>
      <c r="O11630" s="160" t="s">
        <v>1500</v>
      </c>
      <c r="P11630" s="160" t="s">
        <v>9456</v>
      </c>
      <c r="Q11630" s="161" t="s">
        <v>10519</v>
      </c>
      <c r="R11630" s="191">
        <v>0.4701492537313432</v>
      </c>
    </row>
    <row r="11631" spans="1:18" x14ac:dyDescent="0.25">
      <c r="A11631" s="162">
        <v>1099938</v>
      </c>
      <c r="B11631" s="163" t="s">
        <v>8656</v>
      </c>
      <c r="C11631" s="162">
        <v>1</v>
      </c>
      <c r="D11631" s="162" t="s">
        <v>20</v>
      </c>
      <c r="E11631" s="192" t="s">
        <v>20</v>
      </c>
      <c r="F11631" s="162" t="s">
        <v>20</v>
      </c>
      <c r="G11631" s="162" t="s">
        <v>20</v>
      </c>
      <c r="H11631" s="162" t="s">
        <v>20</v>
      </c>
      <c r="I11631" s="162" t="s">
        <v>20</v>
      </c>
      <c r="J11631" s="164">
        <v>1.8</v>
      </c>
      <c r="K11631" s="164">
        <v>1.4950000000000001</v>
      </c>
      <c r="L11631" s="164">
        <v>4.0000000000000001E-3</v>
      </c>
      <c r="M11631" s="137" t="str">
        <f t="shared" si="181"/>
        <v>P</v>
      </c>
      <c r="N11631" s="172" t="s">
        <v>10682</v>
      </c>
      <c r="O11631" s="165" t="s">
        <v>1500</v>
      </c>
      <c r="P11631" s="165" t="s">
        <v>9456</v>
      </c>
      <c r="Q11631" s="166" t="s">
        <v>10519</v>
      </c>
      <c r="R11631" s="193">
        <v>5.9701492537313432E-2</v>
      </c>
    </row>
    <row r="11632" spans="1:18" x14ac:dyDescent="0.25">
      <c r="A11632" s="157">
        <v>1099939</v>
      </c>
      <c r="B11632" s="158" t="s">
        <v>8657</v>
      </c>
      <c r="C11632" s="157">
        <v>6</v>
      </c>
      <c r="D11632" s="157" t="s">
        <v>20</v>
      </c>
      <c r="E11632" s="190" t="s">
        <v>20</v>
      </c>
      <c r="F11632" s="157" t="s">
        <v>20</v>
      </c>
      <c r="G11632" s="157" t="s">
        <v>20</v>
      </c>
      <c r="H11632" s="157" t="s">
        <v>20</v>
      </c>
      <c r="I11632" s="157" t="s">
        <v>20</v>
      </c>
      <c r="J11632" s="159">
        <v>1.8</v>
      </c>
      <c r="K11632" s="159">
        <v>1.4950000000000001</v>
      </c>
      <c r="L11632" s="159">
        <v>2.5000000000000001E-2</v>
      </c>
      <c r="M11632" s="134" t="str">
        <f t="shared" si="181"/>
        <v>P</v>
      </c>
      <c r="N11632" s="171" t="s">
        <v>10682</v>
      </c>
      <c r="O11632" s="160" t="s">
        <v>1500</v>
      </c>
      <c r="P11632" s="160" t="s">
        <v>9456</v>
      </c>
      <c r="Q11632" s="161" t="s">
        <v>10519</v>
      </c>
      <c r="R11632" s="191">
        <v>0.4701492537313432</v>
      </c>
    </row>
    <row r="11633" spans="1:18" x14ac:dyDescent="0.25">
      <c r="A11633" s="162">
        <v>1099940</v>
      </c>
      <c r="B11633" s="163" t="s">
        <v>8658</v>
      </c>
      <c r="C11633" s="162">
        <v>1</v>
      </c>
      <c r="D11633" s="162" t="s">
        <v>20</v>
      </c>
      <c r="E11633" s="192" t="s">
        <v>20</v>
      </c>
      <c r="F11633" s="162" t="s">
        <v>20</v>
      </c>
      <c r="G11633" s="162" t="s">
        <v>20</v>
      </c>
      <c r="H11633" s="162" t="s">
        <v>20</v>
      </c>
      <c r="I11633" s="162" t="s">
        <v>20</v>
      </c>
      <c r="J11633" s="164">
        <v>1.8</v>
      </c>
      <c r="K11633" s="164">
        <v>1.4950000000000001</v>
      </c>
      <c r="L11633" s="164">
        <v>4.0000000000000001E-3</v>
      </c>
      <c r="M11633" s="137" t="str">
        <f t="shared" si="181"/>
        <v>P</v>
      </c>
      <c r="N11633" s="172" t="s">
        <v>10682</v>
      </c>
      <c r="O11633" s="165" t="s">
        <v>1500</v>
      </c>
      <c r="P11633" s="165" t="s">
        <v>9456</v>
      </c>
      <c r="Q11633" s="166" t="s">
        <v>10519</v>
      </c>
      <c r="R11633" s="193">
        <v>0.06</v>
      </c>
    </row>
    <row r="11634" spans="1:18" x14ac:dyDescent="0.25">
      <c r="A11634" s="157">
        <v>1099942</v>
      </c>
      <c r="B11634" s="158" t="s">
        <v>8659</v>
      </c>
      <c r="C11634" s="157">
        <v>1</v>
      </c>
      <c r="D11634" s="157" t="s">
        <v>20</v>
      </c>
      <c r="E11634" s="190" t="s">
        <v>20</v>
      </c>
      <c r="F11634" s="157" t="s">
        <v>20</v>
      </c>
      <c r="G11634" s="157" t="s">
        <v>20</v>
      </c>
      <c r="H11634" s="157" t="s">
        <v>20</v>
      </c>
      <c r="I11634" s="157" t="s">
        <v>20</v>
      </c>
      <c r="J11634" s="159">
        <v>1.8</v>
      </c>
      <c r="K11634" s="159">
        <v>1.4950000000000001</v>
      </c>
      <c r="L11634" s="159">
        <v>4.0000000000000001E-3</v>
      </c>
      <c r="M11634" s="134" t="str">
        <f t="shared" si="181"/>
        <v>P</v>
      </c>
      <c r="N11634" s="171" t="s">
        <v>10682</v>
      </c>
      <c r="O11634" s="160" t="s">
        <v>1500</v>
      </c>
      <c r="P11634" s="160" t="s">
        <v>9456</v>
      </c>
      <c r="Q11634" s="161" t="s">
        <v>10519</v>
      </c>
      <c r="R11634" s="191">
        <v>5.9701492537313432E-2</v>
      </c>
    </row>
    <row r="11635" spans="1:18" x14ac:dyDescent="0.25">
      <c r="A11635" s="162">
        <v>1099943</v>
      </c>
      <c r="B11635" s="163" t="s">
        <v>8660</v>
      </c>
      <c r="C11635" s="162">
        <v>6</v>
      </c>
      <c r="D11635" s="162" t="s">
        <v>20</v>
      </c>
      <c r="E11635" s="192" t="s">
        <v>20</v>
      </c>
      <c r="F11635" s="162" t="s">
        <v>20</v>
      </c>
      <c r="G11635" s="162" t="s">
        <v>20</v>
      </c>
      <c r="H11635" s="162" t="s">
        <v>20</v>
      </c>
      <c r="I11635" s="162" t="s">
        <v>20</v>
      </c>
      <c r="J11635" s="164">
        <v>1.8</v>
      </c>
      <c r="K11635" s="164">
        <v>1.4950000000000001</v>
      </c>
      <c r="L11635" s="164">
        <v>2.5000000000000001E-2</v>
      </c>
      <c r="M11635" s="137" t="str">
        <f t="shared" si="181"/>
        <v>P</v>
      </c>
      <c r="N11635" s="172" t="s">
        <v>10682</v>
      </c>
      <c r="O11635" s="165" t="s">
        <v>1500</v>
      </c>
      <c r="P11635" s="165" t="s">
        <v>9456</v>
      </c>
      <c r="Q11635" s="166" t="s">
        <v>10519</v>
      </c>
      <c r="R11635" s="193">
        <v>0.4701492537313432</v>
      </c>
    </row>
    <row r="11636" spans="1:18" x14ac:dyDescent="0.25">
      <c r="A11636" s="157">
        <v>1099944</v>
      </c>
      <c r="B11636" s="158" t="s">
        <v>8661</v>
      </c>
      <c r="C11636" s="157">
        <v>1</v>
      </c>
      <c r="D11636" s="157" t="s">
        <v>20</v>
      </c>
      <c r="E11636" s="190" t="s">
        <v>20</v>
      </c>
      <c r="F11636" s="157" t="s">
        <v>20</v>
      </c>
      <c r="G11636" s="157" t="s">
        <v>20</v>
      </c>
      <c r="H11636" s="157" t="s">
        <v>20</v>
      </c>
      <c r="I11636" s="157" t="s">
        <v>20</v>
      </c>
      <c r="J11636" s="159">
        <v>1.8</v>
      </c>
      <c r="K11636" s="159">
        <v>1.4950000000000001</v>
      </c>
      <c r="L11636" s="159">
        <v>4.0000000000000001E-3</v>
      </c>
      <c r="M11636" s="134" t="str">
        <f t="shared" si="181"/>
        <v>P</v>
      </c>
      <c r="N11636" s="171" t="s">
        <v>10682</v>
      </c>
      <c r="O11636" s="160" t="s">
        <v>1500</v>
      </c>
      <c r="P11636" s="160" t="s">
        <v>9456</v>
      </c>
      <c r="Q11636" s="161" t="s">
        <v>10519</v>
      </c>
      <c r="R11636" s="191">
        <v>0.06</v>
      </c>
    </row>
    <row r="11637" spans="1:18" x14ac:dyDescent="0.25">
      <c r="A11637" s="162">
        <v>1099946</v>
      </c>
      <c r="B11637" s="163" t="s">
        <v>8662</v>
      </c>
      <c r="C11637" s="162">
        <v>1</v>
      </c>
      <c r="D11637" s="162" t="s">
        <v>20</v>
      </c>
      <c r="E11637" s="192" t="s">
        <v>20</v>
      </c>
      <c r="F11637" s="162" t="s">
        <v>20</v>
      </c>
      <c r="G11637" s="162" t="s">
        <v>20</v>
      </c>
      <c r="H11637" s="162" t="s">
        <v>20</v>
      </c>
      <c r="I11637" s="162" t="s">
        <v>20</v>
      </c>
      <c r="J11637" s="164">
        <v>1.8</v>
      </c>
      <c r="K11637" s="164">
        <v>1.4950000000000001</v>
      </c>
      <c r="L11637" s="164">
        <v>4.0000000000000001E-3</v>
      </c>
      <c r="M11637" s="137" t="str">
        <f t="shared" si="181"/>
        <v>P</v>
      </c>
      <c r="N11637" s="172" t="s">
        <v>10682</v>
      </c>
      <c r="O11637" s="165" t="s">
        <v>1500</v>
      </c>
      <c r="P11637" s="165" t="s">
        <v>9456</v>
      </c>
      <c r="Q11637" s="166" t="s">
        <v>10519</v>
      </c>
      <c r="R11637" s="193">
        <v>7.0000000000000007E-2</v>
      </c>
    </row>
    <row r="11638" spans="1:18" x14ac:dyDescent="0.25">
      <c r="A11638" s="157">
        <v>1099947</v>
      </c>
      <c r="B11638" s="158" t="s">
        <v>8663</v>
      </c>
      <c r="C11638" s="157">
        <v>6</v>
      </c>
      <c r="D11638" s="157" t="s">
        <v>20</v>
      </c>
      <c r="E11638" s="190" t="s">
        <v>20</v>
      </c>
      <c r="F11638" s="157" t="s">
        <v>20</v>
      </c>
      <c r="G11638" s="157" t="s">
        <v>20</v>
      </c>
      <c r="H11638" s="157" t="s">
        <v>20</v>
      </c>
      <c r="I11638" s="157" t="s">
        <v>20</v>
      </c>
      <c r="J11638" s="159">
        <v>1.8</v>
      </c>
      <c r="K11638" s="159">
        <v>1.4950000000000001</v>
      </c>
      <c r="L11638" s="159">
        <v>2.5000000000000001E-2</v>
      </c>
      <c r="M11638" s="134" t="str">
        <f t="shared" si="181"/>
        <v>P</v>
      </c>
      <c r="N11638" s="171" t="s">
        <v>10682</v>
      </c>
      <c r="O11638" s="160" t="s">
        <v>1500</v>
      </c>
      <c r="P11638" s="160" t="s">
        <v>9456</v>
      </c>
      <c r="Q11638" s="161" t="s">
        <v>10519</v>
      </c>
      <c r="R11638" s="191">
        <v>0.4701492537313432</v>
      </c>
    </row>
    <row r="11639" spans="1:18" x14ac:dyDescent="0.25">
      <c r="A11639" s="162">
        <v>1099948</v>
      </c>
      <c r="B11639" s="163" t="s">
        <v>8664</v>
      </c>
      <c r="C11639" s="162">
        <v>1</v>
      </c>
      <c r="D11639" s="162" t="s">
        <v>20</v>
      </c>
      <c r="E11639" s="192" t="s">
        <v>20</v>
      </c>
      <c r="F11639" s="162" t="s">
        <v>20</v>
      </c>
      <c r="G11639" s="162" t="s">
        <v>20</v>
      </c>
      <c r="H11639" s="162" t="s">
        <v>20</v>
      </c>
      <c r="I11639" s="162" t="s">
        <v>20</v>
      </c>
      <c r="J11639" s="164">
        <v>1.8</v>
      </c>
      <c r="K11639" s="164">
        <v>1.4950000000000001</v>
      </c>
      <c r="L11639" s="164">
        <v>4.0000000000000001E-3</v>
      </c>
      <c r="M11639" s="137" t="str">
        <f t="shared" si="181"/>
        <v>P</v>
      </c>
      <c r="N11639" s="172" t="s">
        <v>10682</v>
      </c>
      <c r="O11639" s="165" t="s">
        <v>1500</v>
      </c>
      <c r="P11639" s="165" t="s">
        <v>9456</v>
      </c>
      <c r="Q11639" s="166" t="s">
        <v>10519</v>
      </c>
      <c r="R11639" s="193">
        <v>5.9701492537313432E-2</v>
      </c>
    </row>
    <row r="11640" spans="1:18" x14ac:dyDescent="0.25">
      <c r="A11640" s="157">
        <v>1099950</v>
      </c>
      <c r="B11640" s="158" t="s">
        <v>8665</v>
      </c>
      <c r="C11640" s="157">
        <v>1</v>
      </c>
      <c r="D11640" s="157" t="s">
        <v>20</v>
      </c>
      <c r="E11640" s="190" t="s">
        <v>20</v>
      </c>
      <c r="F11640" s="157" t="s">
        <v>20</v>
      </c>
      <c r="G11640" s="157" t="s">
        <v>20</v>
      </c>
      <c r="H11640" s="157" t="s">
        <v>20</v>
      </c>
      <c r="I11640" s="157" t="s">
        <v>20</v>
      </c>
      <c r="J11640" s="159">
        <v>1.8</v>
      </c>
      <c r="K11640" s="159">
        <v>1.1000000000000001</v>
      </c>
      <c r="L11640" s="159">
        <v>0.3</v>
      </c>
      <c r="M11640" s="134" t="str">
        <f t="shared" si="181"/>
        <v>P</v>
      </c>
      <c r="N11640" s="173" t="s">
        <v>10682</v>
      </c>
      <c r="O11640" s="160" t="s">
        <v>1500</v>
      </c>
      <c r="P11640" s="160" t="s">
        <v>9456</v>
      </c>
      <c r="Q11640" s="161" t="s">
        <v>10519</v>
      </c>
      <c r="R11640" s="191">
        <v>0.08</v>
      </c>
    </row>
    <row r="11641" spans="1:18" x14ac:dyDescent="0.25">
      <c r="A11641" s="162">
        <v>1099951</v>
      </c>
      <c r="B11641" s="163" t="s">
        <v>8666</v>
      </c>
      <c r="C11641" s="162">
        <v>6</v>
      </c>
      <c r="D11641" s="162" t="s">
        <v>20</v>
      </c>
      <c r="E11641" s="192" t="s">
        <v>20</v>
      </c>
      <c r="F11641" s="162" t="s">
        <v>20</v>
      </c>
      <c r="G11641" s="162" t="s">
        <v>20</v>
      </c>
      <c r="H11641" s="162" t="s">
        <v>20</v>
      </c>
      <c r="I11641" s="162" t="s">
        <v>20</v>
      </c>
      <c r="J11641" s="164">
        <v>1.8</v>
      </c>
      <c r="K11641" s="164">
        <v>1.1000000000000001</v>
      </c>
      <c r="L11641" s="164">
        <v>1.05</v>
      </c>
      <c r="M11641" s="137" t="str">
        <f t="shared" si="181"/>
        <v>P</v>
      </c>
      <c r="N11641" s="174" t="s">
        <v>10682</v>
      </c>
      <c r="O11641" s="165" t="s">
        <v>1500</v>
      </c>
      <c r="P11641" s="165" t="s">
        <v>9456</v>
      </c>
      <c r="Q11641" s="166" t="s">
        <v>10519</v>
      </c>
      <c r="R11641" s="193">
        <v>0.53731343283582089</v>
      </c>
    </row>
    <row r="11642" spans="1:18" x14ac:dyDescent="0.25">
      <c r="A11642" s="157">
        <v>1099957</v>
      </c>
      <c r="B11642" s="158" t="s">
        <v>8667</v>
      </c>
      <c r="C11642" s="157">
        <v>1</v>
      </c>
      <c r="D11642" s="157" t="s">
        <v>20</v>
      </c>
      <c r="E11642" s="190" t="s">
        <v>20</v>
      </c>
      <c r="F11642" s="157" t="s">
        <v>20</v>
      </c>
      <c r="G11642" s="157" t="s">
        <v>20</v>
      </c>
      <c r="H11642" s="157" t="s">
        <v>20</v>
      </c>
      <c r="I11642" s="157" t="s">
        <v>20</v>
      </c>
      <c r="J11642" s="159">
        <v>1.8</v>
      </c>
      <c r="K11642" s="159">
        <v>1.1000000000000001</v>
      </c>
      <c r="L11642" s="159">
        <v>0.3</v>
      </c>
      <c r="M11642" s="134" t="str">
        <f t="shared" si="181"/>
        <v>P</v>
      </c>
      <c r="N11642" s="173" t="s">
        <v>10682</v>
      </c>
      <c r="O11642" s="160" t="s">
        <v>1500</v>
      </c>
      <c r="P11642" s="160" t="s">
        <v>9456</v>
      </c>
      <c r="Q11642" s="161" t="s">
        <v>10519</v>
      </c>
      <c r="R11642" s="191">
        <v>0.08</v>
      </c>
    </row>
    <row r="11643" spans="1:18" x14ac:dyDescent="0.25">
      <c r="A11643" s="162">
        <v>1099962</v>
      </c>
      <c r="B11643" s="163" t="s">
        <v>986</v>
      </c>
      <c r="C11643" s="162">
        <v>6</v>
      </c>
      <c r="D11643" s="162">
        <v>735</v>
      </c>
      <c r="E11643" s="192" t="s">
        <v>21</v>
      </c>
      <c r="F11643" s="162">
        <v>945</v>
      </c>
      <c r="G11643" s="162">
        <v>32</v>
      </c>
      <c r="H11643" s="162" t="s">
        <v>20</v>
      </c>
      <c r="I11643" s="162">
        <v>1</v>
      </c>
      <c r="J11643" s="164">
        <v>1.28</v>
      </c>
      <c r="K11643" s="164">
        <v>0.88</v>
      </c>
      <c r="L11643" s="164">
        <v>1.54</v>
      </c>
      <c r="M11643" s="137" t="str">
        <f t="shared" si="181"/>
        <v>P</v>
      </c>
      <c r="N11643" s="174" t="s">
        <v>10681</v>
      </c>
      <c r="O11643" s="165" t="s">
        <v>1506</v>
      </c>
      <c r="P11643" s="165" t="s">
        <v>9398</v>
      </c>
      <c r="Q11643" s="166" t="s">
        <v>10519</v>
      </c>
      <c r="R11643" s="193">
        <v>6.7799999999999994</v>
      </c>
    </row>
    <row r="11644" spans="1:18" x14ac:dyDescent="0.25">
      <c r="A11644" s="157">
        <v>1099963</v>
      </c>
      <c r="B11644" s="158" t="s">
        <v>8668</v>
      </c>
      <c r="C11644" s="157">
        <v>6</v>
      </c>
      <c r="D11644" s="157">
        <v>1053</v>
      </c>
      <c r="E11644" s="190" t="s">
        <v>21</v>
      </c>
      <c r="F11644" s="157">
        <v>1404</v>
      </c>
      <c r="G11644" s="157" t="s">
        <v>20</v>
      </c>
      <c r="H11644" s="157">
        <v>30</v>
      </c>
      <c r="I11644" s="157">
        <v>3</v>
      </c>
      <c r="J11644" s="159">
        <v>2.1</v>
      </c>
      <c r="K11644" s="159">
        <v>1.4</v>
      </c>
      <c r="L11644" s="159">
        <v>0.4</v>
      </c>
      <c r="M11644" s="134" t="str">
        <f t="shared" si="181"/>
        <v>P</v>
      </c>
      <c r="N11644" s="173" t="s">
        <v>10681</v>
      </c>
      <c r="O11644" s="160" t="s">
        <v>1506</v>
      </c>
      <c r="P11644" s="160" t="s">
        <v>9423</v>
      </c>
      <c r="Q11644" s="161" t="s">
        <v>10519</v>
      </c>
      <c r="R11644" s="191">
        <v>4.5600000000000005</v>
      </c>
    </row>
    <row r="11645" spans="1:18" x14ac:dyDescent="0.25">
      <c r="A11645" s="162">
        <v>1099964</v>
      </c>
      <c r="B11645" s="163" t="s">
        <v>8669</v>
      </c>
      <c r="C11645" s="162">
        <v>6</v>
      </c>
      <c r="D11645" s="162">
        <v>1053</v>
      </c>
      <c r="E11645" s="192" t="s">
        <v>21</v>
      </c>
      <c r="F11645" s="162">
        <v>1404</v>
      </c>
      <c r="G11645" s="162" t="s">
        <v>20</v>
      </c>
      <c r="H11645" s="162">
        <v>30</v>
      </c>
      <c r="I11645" s="162">
        <v>3</v>
      </c>
      <c r="J11645" s="164">
        <v>2.1</v>
      </c>
      <c r="K11645" s="164">
        <v>1.4</v>
      </c>
      <c r="L11645" s="164">
        <v>0.4</v>
      </c>
      <c r="M11645" s="137" t="str">
        <f t="shared" si="181"/>
        <v>P</v>
      </c>
      <c r="N11645" s="174" t="s">
        <v>10681</v>
      </c>
      <c r="O11645" s="165" t="s">
        <v>1506</v>
      </c>
      <c r="P11645" s="165" t="s">
        <v>9403</v>
      </c>
      <c r="Q11645" s="166" t="s">
        <v>10519</v>
      </c>
      <c r="R11645" s="193">
        <v>6.18</v>
      </c>
    </row>
    <row r="11646" spans="1:18" x14ac:dyDescent="0.25">
      <c r="A11646" s="157">
        <v>1099965</v>
      </c>
      <c r="B11646" s="158" t="s">
        <v>983</v>
      </c>
      <c r="C11646" s="157">
        <v>6</v>
      </c>
      <c r="D11646" s="157">
        <v>897</v>
      </c>
      <c r="E11646" s="190" t="s">
        <v>21</v>
      </c>
      <c r="F11646" s="157" t="s">
        <v>20</v>
      </c>
      <c r="G11646" s="157">
        <v>24</v>
      </c>
      <c r="H11646" s="157">
        <v>30</v>
      </c>
      <c r="I11646" s="157">
        <v>3</v>
      </c>
      <c r="J11646" s="159">
        <v>2.1800000000000002</v>
      </c>
      <c r="K11646" s="159">
        <v>1.42</v>
      </c>
      <c r="L11646" s="159">
        <v>0.43</v>
      </c>
      <c r="M11646" s="134" t="str">
        <f t="shared" si="181"/>
        <v>P</v>
      </c>
      <c r="N11646" s="173" t="s">
        <v>10681</v>
      </c>
      <c r="O11646" s="160" t="s">
        <v>1506</v>
      </c>
      <c r="P11646" s="160" t="s">
        <v>9403</v>
      </c>
      <c r="Q11646" s="161" t="s">
        <v>10519</v>
      </c>
      <c r="R11646" s="191">
        <v>6.8999999999999995</v>
      </c>
    </row>
    <row r="11647" spans="1:18" x14ac:dyDescent="0.25">
      <c r="A11647" s="162">
        <v>1099966</v>
      </c>
      <c r="B11647" s="163" t="s">
        <v>984</v>
      </c>
      <c r="C11647" s="162">
        <v>6</v>
      </c>
      <c r="D11647" s="162">
        <v>897</v>
      </c>
      <c r="E11647" s="192" t="s">
        <v>21</v>
      </c>
      <c r="F11647" s="162">
        <v>1443</v>
      </c>
      <c r="G11647" s="162">
        <v>32</v>
      </c>
      <c r="H11647" s="162" t="s">
        <v>20</v>
      </c>
      <c r="I11647" s="162">
        <v>2</v>
      </c>
      <c r="J11647" s="164">
        <v>2.21</v>
      </c>
      <c r="K11647" s="164">
        <v>1.42</v>
      </c>
      <c r="L11647" s="164">
        <v>0.43</v>
      </c>
      <c r="M11647" s="137" t="str">
        <f t="shared" si="181"/>
        <v>P</v>
      </c>
      <c r="N11647" s="174" t="s">
        <v>10681</v>
      </c>
      <c r="O11647" s="165" t="s">
        <v>1506</v>
      </c>
      <c r="P11647" s="165" t="s">
        <v>9403</v>
      </c>
      <c r="Q11647" s="166" t="s">
        <v>10519</v>
      </c>
      <c r="R11647" s="193">
        <v>8.6999999999999993</v>
      </c>
    </row>
    <row r="11648" spans="1:18" x14ac:dyDescent="0.25">
      <c r="A11648" s="157">
        <v>1099967</v>
      </c>
      <c r="B11648" s="158" t="s">
        <v>985</v>
      </c>
      <c r="C11648" s="157">
        <v>6</v>
      </c>
      <c r="D11648" s="157">
        <v>952</v>
      </c>
      <c r="E11648" s="190" t="s">
        <v>21</v>
      </c>
      <c r="F11648" s="157">
        <v>1100</v>
      </c>
      <c r="G11648" s="157" t="s">
        <v>20</v>
      </c>
      <c r="H11648" s="157">
        <v>30</v>
      </c>
      <c r="I11648" s="157">
        <v>3</v>
      </c>
      <c r="J11648" s="159">
        <v>2.19</v>
      </c>
      <c r="K11648" s="159">
        <v>1.43</v>
      </c>
      <c r="L11648" s="159">
        <v>0.43</v>
      </c>
      <c r="M11648" s="134" t="str">
        <f t="shared" si="181"/>
        <v>P</v>
      </c>
      <c r="N11648" s="173" t="s">
        <v>10681</v>
      </c>
      <c r="O11648" s="160" t="s">
        <v>1506</v>
      </c>
      <c r="P11648" s="160" t="s">
        <v>10455</v>
      </c>
      <c r="Q11648" s="161" t="s">
        <v>10519</v>
      </c>
      <c r="R11648" s="191">
        <v>5.0999999999999996</v>
      </c>
    </row>
    <row r="11649" spans="1:18" x14ac:dyDescent="0.25">
      <c r="A11649" s="162">
        <v>1099980</v>
      </c>
      <c r="B11649" s="163" t="s">
        <v>8670</v>
      </c>
      <c r="C11649" s="162">
        <v>6</v>
      </c>
      <c r="D11649" s="162">
        <v>168</v>
      </c>
      <c r="E11649" s="192" t="s">
        <v>21</v>
      </c>
      <c r="F11649" s="162">
        <v>273</v>
      </c>
      <c r="G11649" s="162">
        <v>10</v>
      </c>
      <c r="H11649" s="162" t="s">
        <v>20</v>
      </c>
      <c r="I11649" s="162">
        <v>2</v>
      </c>
      <c r="J11649" s="164">
        <v>2.69</v>
      </c>
      <c r="K11649" s="164">
        <v>1.86</v>
      </c>
      <c r="L11649" s="164">
        <v>1.2</v>
      </c>
      <c r="M11649" s="137" t="str">
        <f t="shared" si="181"/>
        <v>P</v>
      </c>
      <c r="N11649" s="174" t="s">
        <v>10681</v>
      </c>
      <c r="O11649" s="165" t="s">
        <v>1578</v>
      </c>
      <c r="P11649" s="165" t="s">
        <v>10579</v>
      </c>
      <c r="Q11649" s="166" t="s">
        <v>10106</v>
      </c>
      <c r="R11649" s="193">
        <v>14.82</v>
      </c>
    </row>
    <row r="11650" spans="1:18" x14ac:dyDescent="0.25">
      <c r="A11650" s="157">
        <v>1099981</v>
      </c>
      <c r="B11650" s="158" t="s">
        <v>464</v>
      </c>
      <c r="C11650" s="157">
        <v>6</v>
      </c>
      <c r="D11650" s="157">
        <v>168</v>
      </c>
      <c r="E11650" s="190" t="s">
        <v>21</v>
      </c>
      <c r="F11650" s="157">
        <v>273</v>
      </c>
      <c r="G11650" s="157">
        <v>20</v>
      </c>
      <c r="H11650" s="157">
        <v>10</v>
      </c>
      <c r="I11650" s="157">
        <v>1</v>
      </c>
      <c r="J11650" s="159">
        <v>2.7</v>
      </c>
      <c r="K11650" s="159">
        <v>1.85</v>
      </c>
      <c r="L11650" s="159">
        <v>1.1599999999999999</v>
      </c>
      <c r="M11650" s="134" t="str">
        <f t="shared" ref="M11650:M11660" si="182">HYPERLINK(CONCATENATE("T:\Distribution Centre\RDC Department Shared\Cubiscan photos","\",A11650,"-pac.jpg"),"P")</f>
        <v>P</v>
      </c>
      <c r="N11650" s="173" t="s">
        <v>10681</v>
      </c>
      <c r="O11650" s="160" t="s">
        <v>1578</v>
      </c>
      <c r="P11650" s="160" t="s">
        <v>10579</v>
      </c>
      <c r="Q11650" s="161" t="s">
        <v>10106</v>
      </c>
      <c r="R11650" s="191">
        <v>14.64</v>
      </c>
    </row>
    <row r="11651" spans="1:18" x14ac:dyDescent="0.25">
      <c r="A11651" s="162">
        <v>1099982</v>
      </c>
      <c r="B11651" s="163" t="s">
        <v>453</v>
      </c>
      <c r="C11651" s="162">
        <v>6</v>
      </c>
      <c r="D11651" s="162">
        <v>168</v>
      </c>
      <c r="E11651" s="192" t="s">
        <v>21</v>
      </c>
      <c r="F11651" s="162">
        <v>273</v>
      </c>
      <c r="G11651" s="162">
        <v>8</v>
      </c>
      <c r="H11651" s="162">
        <v>10</v>
      </c>
      <c r="I11651" s="162">
        <v>2</v>
      </c>
      <c r="J11651" s="164">
        <v>2.72</v>
      </c>
      <c r="K11651" s="164">
        <v>1.86</v>
      </c>
      <c r="L11651" s="164">
        <v>1.1599999999999999</v>
      </c>
      <c r="M11651" s="137" t="str">
        <f t="shared" si="182"/>
        <v>P</v>
      </c>
      <c r="N11651" s="174" t="s">
        <v>10681</v>
      </c>
      <c r="O11651" s="165" t="s">
        <v>1578</v>
      </c>
      <c r="P11651" s="165" t="s">
        <v>10579</v>
      </c>
      <c r="Q11651" s="166" t="s">
        <v>10106</v>
      </c>
      <c r="R11651" s="193">
        <v>13.98</v>
      </c>
    </row>
    <row r="11652" spans="1:18" x14ac:dyDescent="0.25">
      <c r="A11652" s="157">
        <v>1099983</v>
      </c>
      <c r="B11652" s="158" t="s">
        <v>8671</v>
      </c>
      <c r="C11652" s="157">
        <v>6</v>
      </c>
      <c r="D11652" s="157">
        <v>168</v>
      </c>
      <c r="E11652" s="190" t="s">
        <v>21</v>
      </c>
      <c r="F11652" s="157">
        <v>273</v>
      </c>
      <c r="G11652" s="157">
        <v>8</v>
      </c>
      <c r="H11652" s="157">
        <v>10</v>
      </c>
      <c r="I11652" s="157">
        <v>1</v>
      </c>
      <c r="J11652" s="159">
        <v>2.68</v>
      </c>
      <c r="K11652" s="159">
        <v>1.86</v>
      </c>
      <c r="L11652" s="159">
        <v>1.18</v>
      </c>
      <c r="M11652" s="134" t="str">
        <f t="shared" si="182"/>
        <v>P</v>
      </c>
      <c r="N11652" s="173" t="s">
        <v>10681</v>
      </c>
      <c r="O11652" s="160" t="s">
        <v>1578</v>
      </c>
      <c r="P11652" s="160" t="s">
        <v>10579</v>
      </c>
      <c r="Q11652" s="161" t="s">
        <v>10106</v>
      </c>
      <c r="R11652" s="191">
        <v>14.879999999999999</v>
      </c>
    </row>
    <row r="11653" spans="1:18" x14ac:dyDescent="0.25">
      <c r="A11653" s="162">
        <v>1099984</v>
      </c>
      <c r="B11653" s="163" t="s">
        <v>466</v>
      </c>
      <c r="C11653" s="162">
        <v>6</v>
      </c>
      <c r="D11653" s="162">
        <v>168</v>
      </c>
      <c r="E11653" s="192" t="s">
        <v>21</v>
      </c>
      <c r="F11653" s="162">
        <v>273</v>
      </c>
      <c r="G11653" s="162">
        <v>8</v>
      </c>
      <c r="H11653" s="162">
        <v>10</v>
      </c>
      <c r="I11653" s="162">
        <v>2</v>
      </c>
      <c r="J11653" s="164">
        <v>2.68</v>
      </c>
      <c r="K11653" s="164">
        <v>1.87</v>
      </c>
      <c r="L11653" s="164">
        <v>1.1599999999999999</v>
      </c>
      <c r="M11653" s="137" t="str">
        <f t="shared" si="182"/>
        <v>P</v>
      </c>
      <c r="N11653" s="174" t="s">
        <v>10681</v>
      </c>
      <c r="O11653" s="165" t="s">
        <v>1578</v>
      </c>
      <c r="P11653" s="165" t="s">
        <v>10579</v>
      </c>
      <c r="Q11653" s="166" t="s">
        <v>10106</v>
      </c>
      <c r="R11653" s="193">
        <v>14.52</v>
      </c>
    </row>
    <row r="11654" spans="1:18" x14ac:dyDescent="0.25">
      <c r="A11654" s="157">
        <v>1099985</v>
      </c>
      <c r="B11654" s="158" t="s">
        <v>461</v>
      </c>
      <c r="C11654" s="157">
        <v>6</v>
      </c>
      <c r="D11654" s="157">
        <v>168</v>
      </c>
      <c r="E11654" s="190" t="s">
        <v>21</v>
      </c>
      <c r="F11654" s="157">
        <v>312</v>
      </c>
      <c r="G11654" s="157" t="s">
        <v>20</v>
      </c>
      <c r="H11654" s="157" t="s">
        <v>20</v>
      </c>
      <c r="I11654" s="157" t="s">
        <v>20</v>
      </c>
      <c r="J11654" s="159">
        <v>2.69</v>
      </c>
      <c r="K11654" s="159">
        <v>1.86</v>
      </c>
      <c r="L11654" s="159">
        <v>1.1599999999999999</v>
      </c>
      <c r="M11654" s="134" t="str">
        <f t="shared" si="182"/>
        <v>P</v>
      </c>
      <c r="N11654" s="173" t="s">
        <v>10681</v>
      </c>
      <c r="O11654" s="160" t="s">
        <v>1578</v>
      </c>
      <c r="P11654" s="160" t="s">
        <v>10579</v>
      </c>
      <c r="Q11654" s="161" t="s">
        <v>10106</v>
      </c>
      <c r="R11654" s="191">
        <v>13.799999999999999</v>
      </c>
    </row>
    <row r="11655" spans="1:18" x14ac:dyDescent="0.25">
      <c r="A11655" s="162">
        <v>1099986</v>
      </c>
      <c r="B11655" s="163" t="s">
        <v>230</v>
      </c>
      <c r="C11655" s="162">
        <v>6</v>
      </c>
      <c r="D11655" s="162">
        <v>1125</v>
      </c>
      <c r="E11655" s="192" t="s">
        <v>21</v>
      </c>
      <c r="F11655" s="162">
        <v>1375</v>
      </c>
      <c r="G11655" s="162">
        <v>44</v>
      </c>
      <c r="H11655" s="162">
        <v>55</v>
      </c>
      <c r="I11655" s="162">
        <v>2</v>
      </c>
      <c r="J11655" s="164">
        <v>1.25</v>
      </c>
      <c r="K11655" s="164">
        <v>0.8</v>
      </c>
      <c r="L11655" s="164">
        <v>1.28</v>
      </c>
      <c r="M11655" s="137" t="str">
        <f t="shared" si="182"/>
        <v>P</v>
      </c>
      <c r="N11655" s="175" t="s">
        <v>10681</v>
      </c>
      <c r="O11655" s="165" t="s">
        <v>1506</v>
      </c>
      <c r="P11655" s="165" t="s">
        <v>10455</v>
      </c>
      <c r="Q11655" s="166" t="s">
        <v>10519</v>
      </c>
      <c r="R11655" s="193">
        <v>6.0600000000000005</v>
      </c>
    </row>
    <row r="11656" spans="1:18" x14ac:dyDescent="0.25">
      <c r="A11656" s="162">
        <v>1099987</v>
      </c>
      <c r="B11656" s="163" t="s">
        <v>229</v>
      </c>
      <c r="C11656" s="162">
        <v>6</v>
      </c>
      <c r="D11656" s="162">
        <v>1125</v>
      </c>
      <c r="E11656" s="192" t="s">
        <v>21</v>
      </c>
      <c r="F11656" s="162">
        <v>1375</v>
      </c>
      <c r="G11656" s="162">
        <v>44</v>
      </c>
      <c r="H11656" s="162">
        <v>55</v>
      </c>
      <c r="I11656" s="162">
        <v>2</v>
      </c>
      <c r="J11656" s="164">
        <v>1.33</v>
      </c>
      <c r="K11656" s="164">
        <v>0.8</v>
      </c>
      <c r="L11656" s="164">
        <v>1.27</v>
      </c>
      <c r="M11656" s="169" t="str">
        <f t="shared" si="182"/>
        <v>P</v>
      </c>
      <c r="N11656" s="175" t="s">
        <v>10681</v>
      </c>
      <c r="O11656" s="165" t="s">
        <v>1506</v>
      </c>
      <c r="P11656" s="165" t="s">
        <v>10455</v>
      </c>
      <c r="Q11656" s="166" t="s">
        <v>10519</v>
      </c>
      <c r="R11656" s="193">
        <v>5.76</v>
      </c>
    </row>
    <row r="11657" spans="1:18" x14ac:dyDescent="0.25">
      <c r="A11657" s="157">
        <v>1099988</v>
      </c>
      <c r="B11657" s="158" t="s">
        <v>5331</v>
      </c>
      <c r="C11657" s="157">
        <v>6</v>
      </c>
      <c r="D11657" s="157">
        <v>1125</v>
      </c>
      <c r="E11657" s="190" t="s">
        <v>21</v>
      </c>
      <c r="F11657" s="157">
        <v>1375</v>
      </c>
      <c r="G11657" s="157">
        <v>44</v>
      </c>
      <c r="H11657" s="157">
        <v>55</v>
      </c>
      <c r="I11657" s="157">
        <v>2</v>
      </c>
      <c r="J11657" s="159">
        <v>1.23</v>
      </c>
      <c r="K11657" s="159">
        <v>0.81</v>
      </c>
      <c r="L11657" s="159">
        <v>1.27</v>
      </c>
      <c r="M11657" s="176" t="str">
        <f t="shared" si="182"/>
        <v>P</v>
      </c>
      <c r="N11657" s="177" t="s">
        <v>10681</v>
      </c>
      <c r="O11657" s="160" t="s">
        <v>1506</v>
      </c>
      <c r="P11657" s="160" t="s">
        <v>10455</v>
      </c>
      <c r="Q11657" s="161" t="s">
        <v>10519</v>
      </c>
      <c r="R11657" s="191">
        <v>5.76</v>
      </c>
    </row>
    <row r="11658" spans="1:18" x14ac:dyDescent="0.25">
      <c r="A11658" s="162">
        <v>1099989</v>
      </c>
      <c r="B11658" s="163" t="s">
        <v>231</v>
      </c>
      <c r="C11658" s="162">
        <v>6</v>
      </c>
      <c r="D11658" s="162">
        <v>1125</v>
      </c>
      <c r="E11658" s="192" t="s">
        <v>21</v>
      </c>
      <c r="F11658" s="162">
        <v>1375</v>
      </c>
      <c r="G11658" s="162">
        <v>44</v>
      </c>
      <c r="H11658" s="162">
        <v>55</v>
      </c>
      <c r="I11658" s="162">
        <v>2</v>
      </c>
      <c r="J11658" s="164">
        <v>1.25</v>
      </c>
      <c r="K11658" s="164">
        <v>0.81</v>
      </c>
      <c r="L11658" s="164">
        <v>1.27</v>
      </c>
      <c r="M11658" s="169" t="str">
        <f t="shared" si="182"/>
        <v>P</v>
      </c>
      <c r="N11658" s="175" t="s">
        <v>10681</v>
      </c>
      <c r="O11658" s="165" t="s">
        <v>1506</v>
      </c>
      <c r="P11658" s="165" t="s">
        <v>10455</v>
      </c>
      <c r="Q11658" s="166" t="s">
        <v>10519</v>
      </c>
      <c r="R11658" s="193">
        <v>6.12</v>
      </c>
    </row>
  </sheetData>
  <conditionalFormatting sqref="D2:I11640">
    <cfRule type="cellIs" dxfId="10" priority="4" operator="equal">
      <formula>"NA"</formula>
    </cfRule>
  </conditionalFormatting>
  <conditionalFormatting sqref="D11641:I11644">
    <cfRule type="cellIs" dxfId="9" priority="3" operator="equal">
      <formula>"NA"</formula>
    </cfRule>
  </conditionalFormatting>
  <conditionalFormatting sqref="D11645:I11655">
    <cfRule type="cellIs" dxfId="8" priority="2" operator="equal">
      <formula>"NA"</formula>
    </cfRule>
  </conditionalFormatting>
  <conditionalFormatting sqref="D11656:I11658">
    <cfRule type="cellIs" dxfId="7" priority="1" operator="equal">
      <formula>"NA"</formula>
    </cfRule>
  </conditionalFormatting>
  <pageMargins left="0.75" right="0.75" top="1" bottom="1" header="0.5" footer="0.5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O1247"/>
  <sheetViews>
    <sheetView showGridLines="0" workbookViewId="0"/>
  </sheetViews>
  <sheetFormatPr defaultColWidth="9.140625" defaultRowHeight="15" x14ac:dyDescent="0.25"/>
  <cols>
    <col min="1" max="1" width="15.140625" style="13" bestFit="1" customWidth="1"/>
    <col min="2" max="2" width="8" style="13" bestFit="1" customWidth="1"/>
    <col min="3" max="3" width="15.140625" style="13" bestFit="1" customWidth="1"/>
    <col min="4" max="4" width="3.28515625" style="13" bestFit="1" customWidth="1"/>
    <col min="5" max="5" width="9.140625" style="13" bestFit="1" customWidth="1"/>
    <col min="6" max="6" width="45.42578125" style="13" bestFit="1" customWidth="1"/>
    <col min="7" max="7" width="6" style="13" bestFit="1" customWidth="1"/>
    <col min="8" max="8" width="6.5703125" style="13" bestFit="1" customWidth="1"/>
    <col min="9" max="9" width="6" style="13" bestFit="1" customWidth="1"/>
    <col min="10" max="10" width="7.5703125" style="13" bestFit="1" customWidth="1"/>
    <col min="11" max="12" width="6.5703125" style="13" bestFit="1" customWidth="1"/>
    <col min="13" max="15" width="11.42578125" style="13" customWidth="1"/>
    <col min="16" max="16384" width="9.140625" style="13"/>
  </cols>
  <sheetData>
    <row r="1" spans="1:15" ht="30" x14ac:dyDescent="0.25">
      <c r="A1" s="80" t="s">
        <v>1446</v>
      </c>
      <c r="B1" s="80" t="s">
        <v>0</v>
      </c>
      <c r="C1" s="80" t="s">
        <v>1446</v>
      </c>
      <c r="D1" s="80" t="s">
        <v>9331</v>
      </c>
      <c r="E1" s="80" t="s">
        <v>8672</v>
      </c>
      <c r="F1" s="76" t="s">
        <v>4</v>
      </c>
      <c r="G1" s="77" t="s">
        <v>3</v>
      </c>
      <c r="H1" s="78" t="s">
        <v>7</v>
      </c>
      <c r="I1" s="77" t="s">
        <v>1</v>
      </c>
      <c r="J1" s="77" t="s">
        <v>11</v>
      </c>
      <c r="K1" s="77" t="s">
        <v>12</v>
      </c>
      <c r="L1" s="77" t="s">
        <v>13</v>
      </c>
      <c r="M1" s="79" t="s">
        <v>14</v>
      </c>
      <c r="N1" s="79" t="s">
        <v>15</v>
      </c>
      <c r="O1" s="79" t="s">
        <v>16</v>
      </c>
    </row>
    <row r="2" spans="1:15" x14ac:dyDescent="0.25">
      <c r="A2" s="82">
        <v>36191</v>
      </c>
      <c r="B2" s="82">
        <v>1000691</v>
      </c>
      <c r="C2" s="82">
        <v>36191</v>
      </c>
      <c r="D2" s="82">
        <v>1.3605840203872301E+17</v>
      </c>
      <c r="E2" s="82">
        <v>1536.9079999999999</v>
      </c>
      <c r="F2" s="75" t="str">
        <f>VLOOKUP($B2,binmax,2,FALSE)</f>
        <v>EDT ATLAS MOUNTAIN ROSE 50ML  A0</v>
      </c>
      <c r="G2" s="75">
        <f>VLOOKUP($B2,binmax,4,FALSE)</f>
        <v>270</v>
      </c>
      <c r="H2" s="75" t="str">
        <f>VLOOKUP($B2,binmax,5,FALSE)</f>
        <v>-</v>
      </c>
      <c r="I2" s="75">
        <f>VLOOKUP($B2,binmax,6,FALSE)</f>
        <v>420</v>
      </c>
      <c r="J2" s="75" t="str">
        <f>VLOOKUP($B2,binmax,7,FALSE)</f>
        <v>NA</v>
      </c>
      <c r="K2" s="75" t="str">
        <f>VLOOKUP($B2,binmax,8,FALSE)</f>
        <v>NA</v>
      </c>
      <c r="L2" s="75" t="str">
        <f>VLOOKUP($B2,binmax,9,FALSE)</f>
        <v>NA</v>
      </c>
      <c r="M2" s="75">
        <f>VLOOKUP($B2,binmax,10,FALSE)</f>
        <v>2.31</v>
      </c>
      <c r="N2" s="75">
        <f>VLOOKUP($B2,binmax,11,FALSE)</f>
        <v>1.55</v>
      </c>
      <c r="O2" s="75">
        <f>VLOOKUP($B2,binmax,12,FALSE)</f>
        <v>1.02</v>
      </c>
    </row>
    <row r="3" spans="1:15" x14ac:dyDescent="0.25">
      <c r="A3" s="82">
        <v>26231</v>
      </c>
      <c r="B3" s="82">
        <v>1000701</v>
      </c>
      <c r="C3" s="82">
        <v>26231</v>
      </c>
      <c r="D3" s="82">
        <v>1.50281973004792E+17</v>
      </c>
      <c r="E3" s="82">
        <v>1508.88</v>
      </c>
      <c r="F3" s="75" t="s">
        <v>164</v>
      </c>
      <c r="G3" s="75">
        <v>1176</v>
      </c>
      <c r="H3" s="75" t="s">
        <v>21</v>
      </c>
      <c r="I3" s="75">
        <v>1911</v>
      </c>
      <c r="J3" s="75">
        <v>20</v>
      </c>
      <c r="K3" s="75" t="s">
        <v>20</v>
      </c>
      <c r="L3" s="75">
        <v>3</v>
      </c>
      <c r="M3" s="75">
        <v>1.81</v>
      </c>
      <c r="N3" s="75">
        <v>1.21</v>
      </c>
      <c r="O3" s="75">
        <v>0.36</v>
      </c>
    </row>
    <row r="4" spans="1:15" x14ac:dyDescent="0.25">
      <c r="A4" s="82">
        <v>2432101</v>
      </c>
      <c r="B4" s="82">
        <v>1010963</v>
      </c>
      <c r="C4" s="82">
        <v>2432101</v>
      </c>
      <c r="D4" s="82">
        <v>5034444564</v>
      </c>
      <c r="E4" s="82">
        <v>123.259</v>
      </c>
      <c r="F4" s="75" t="s">
        <v>916</v>
      </c>
      <c r="G4" s="75">
        <v>10400</v>
      </c>
      <c r="H4" s="75">
        <v>208</v>
      </c>
      <c r="I4" s="75">
        <v>12480</v>
      </c>
      <c r="J4" s="75">
        <v>832</v>
      </c>
      <c r="K4" s="75">
        <v>1040</v>
      </c>
      <c r="L4" s="75">
        <v>1</v>
      </c>
      <c r="M4" s="75">
        <v>1.41</v>
      </c>
      <c r="N4" s="75">
        <v>0.5</v>
      </c>
      <c r="O4" s="75">
        <v>0.21</v>
      </c>
    </row>
    <row r="5" spans="1:15" x14ac:dyDescent="0.25">
      <c r="A5" s="82">
        <v>24381</v>
      </c>
      <c r="B5" s="82">
        <v>1013041</v>
      </c>
      <c r="C5" s="82">
        <v>24381</v>
      </c>
      <c r="D5" s="82">
        <v>5034748224</v>
      </c>
      <c r="E5" s="82">
        <v>2164.3200000000002</v>
      </c>
      <c r="F5" s="75" t="s">
        <v>10115</v>
      </c>
      <c r="G5" s="75" t="s">
        <v>20</v>
      </c>
      <c r="H5" s="75">
        <v>100</v>
      </c>
      <c r="I5" s="75">
        <v>3000</v>
      </c>
      <c r="J5" s="75" t="s">
        <v>20</v>
      </c>
      <c r="K5" s="75" t="s">
        <v>20</v>
      </c>
      <c r="L5" s="75" t="s">
        <v>20</v>
      </c>
      <c r="M5" s="75">
        <v>1.8</v>
      </c>
      <c r="N5" s="75">
        <v>1.25</v>
      </c>
      <c r="O5" s="75">
        <v>0.32</v>
      </c>
    </row>
    <row r="6" spans="1:15" x14ac:dyDescent="0.25">
      <c r="A6" s="82">
        <v>35191</v>
      </c>
      <c r="B6" s="82">
        <v>1014104</v>
      </c>
      <c r="C6" s="82">
        <v>35191</v>
      </c>
      <c r="D6" s="82">
        <v>5032733691</v>
      </c>
      <c r="E6" s="82">
        <v>1700.6110000000001</v>
      </c>
      <c r="F6" s="75" t="s">
        <v>625</v>
      </c>
      <c r="G6" s="75">
        <v>646</v>
      </c>
      <c r="H6" s="75" t="s">
        <v>21</v>
      </c>
      <c r="I6" s="75">
        <v>1224</v>
      </c>
      <c r="J6" s="75" t="s">
        <v>20</v>
      </c>
      <c r="K6" s="75" t="s">
        <v>20</v>
      </c>
      <c r="L6" s="75" t="s">
        <v>20</v>
      </c>
      <c r="M6" s="75">
        <v>2.29</v>
      </c>
      <c r="N6" s="75">
        <v>1.41</v>
      </c>
      <c r="O6" s="75">
        <v>0.43</v>
      </c>
    </row>
    <row r="7" spans="1:15" x14ac:dyDescent="0.25">
      <c r="A7" s="82">
        <v>3712116</v>
      </c>
      <c r="B7" s="82">
        <v>1014613</v>
      </c>
      <c r="C7" s="82">
        <v>3712116</v>
      </c>
      <c r="D7" s="82">
        <v>5034335369</v>
      </c>
      <c r="E7" s="82">
        <v>92.1</v>
      </c>
      <c r="F7" s="75" t="s">
        <v>1749</v>
      </c>
      <c r="G7" s="75">
        <v>394</v>
      </c>
      <c r="H7" s="75" t="s">
        <v>21</v>
      </c>
      <c r="I7" s="75">
        <v>420</v>
      </c>
      <c r="J7" s="75">
        <v>28</v>
      </c>
      <c r="K7" s="75">
        <v>16</v>
      </c>
      <c r="L7" s="75">
        <v>2</v>
      </c>
      <c r="M7" s="75">
        <v>2.36</v>
      </c>
      <c r="N7" s="75">
        <v>1.18</v>
      </c>
      <c r="O7" s="75">
        <v>1.18</v>
      </c>
    </row>
    <row r="8" spans="1:15" x14ac:dyDescent="0.25">
      <c r="A8" s="82">
        <v>23351</v>
      </c>
      <c r="B8" s="82">
        <v>1015775</v>
      </c>
      <c r="C8" s="82">
        <v>23351</v>
      </c>
      <c r="D8" s="82">
        <v>1.5028197931089699E+17</v>
      </c>
      <c r="E8" s="82">
        <v>1133.693</v>
      </c>
      <c r="F8" s="75" t="s">
        <v>1024</v>
      </c>
      <c r="G8" s="75">
        <v>720</v>
      </c>
      <c r="H8" s="75">
        <v>60</v>
      </c>
      <c r="I8" s="75">
        <v>720</v>
      </c>
      <c r="J8" s="75" t="s">
        <v>21</v>
      </c>
      <c r="K8" s="75" t="s">
        <v>21</v>
      </c>
      <c r="L8" s="75" t="s">
        <v>21</v>
      </c>
      <c r="M8" s="75">
        <v>2.2000000000000002</v>
      </c>
      <c r="N8" s="75">
        <v>1.72</v>
      </c>
      <c r="O8" s="75">
        <v>0.55000000000000004</v>
      </c>
    </row>
    <row r="9" spans="1:15" x14ac:dyDescent="0.25">
      <c r="A9" s="82">
        <v>2411108</v>
      </c>
      <c r="B9" s="82">
        <v>1015815</v>
      </c>
      <c r="C9" s="82">
        <v>2411108</v>
      </c>
      <c r="D9" s="82">
        <v>5032035221</v>
      </c>
      <c r="E9" s="82">
        <v>1.1539999999999999</v>
      </c>
      <c r="F9" s="75" t="s">
        <v>6387</v>
      </c>
      <c r="G9" s="75" t="s">
        <v>20</v>
      </c>
      <c r="H9" s="75">
        <v>96</v>
      </c>
      <c r="I9" s="75" t="s">
        <v>20</v>
      </c>
      <c r="J9" s="75">
        <v>1152</v>
      </c>
      <c r="K9" s="75" t="s">
        <v>20</v>
      </c>
      <c r="L9" s="75">
        <v>1</v>
      </c>
      <c r="M9" s="75">
        <v>1.25</v>
      </c>
      <c r="N9" s="75">
        <v>0.32</v>
      </c>
      <c r="O9" s="75">
        <v>0.1</v>
      </c>
    </row>
    <row r="10" spans="1:15" x14ac:dyDescent="0.25">
      <c r="A10" s="82">
        <v>38291</v>
      </c>
      <c r="B10" s="82">
        <v>1015816</v>
      </c>
      <c r="C10" s="82">
        <v>38291</v>
      </c>
      <c r="D10" s="82">
        <v>1.3605840203827501E+17</v>
      </c>
      <c r="E10" s="82">
        <v>1822.6179999999999</v>
      </c>
      <c r="F10" s="75" t="s">
        <v>10117</v>
      </c>
      <c r="G10" s="75">
        <v>720</v>
      </c>
      <c r="H10" s="75" t="s">
        <v>21</v>
      </c>
      <c r="I10" s="75">
        <v>1120</v>
      </c>
      <c r="J10" s="75" t="s">
        <v>20</v>
      </c>
      <c r="K10" s="75" t="s">
        <v>20</v>
      </c>
      <c r="L10" s="75" t="s">
        <v>20</v>
      </c>
      <c r="M10" s="75">
        <v>1.45</v>
      </c>
      <c r="N10" s="75">
        <v>1</v>
      </c>
      <c r="O10" s="75">
        <v>1.1200000000000001</v>
      </c>
    </row>
    <row r="11" spans="1:15" x14ac:dyDescent="0.25">
      <c r="A11" s="82">
        <v>38361</v>
      </c>
      <c r="B11" s="82">
        <v>1015817</v>
      </c>
      <c r="C11" s="82">
        <v>38361</v>
      </c>
      <c r="D11" s="82">
        <v>5034159632</v>
      </c>
      <c r="E11" s="82">
        <v>1162</v>
      </c>
      <c r="F11" s="75" t="s">
        <v>10118</v>
      </c>
      <c r="G11" s="75">
        <v>432</v>
      </c>
      <c r="H11" s="75" t="s">
        <v>21</v>
      </c>
      <c r="I11" s="75">
        <v>540</v>
      </c>
      <c r="J11" s="75" t="s">
        <v>20</v>
      </c>
      <c r="K11" s="75" t="s">
        <v>20</v>
      </c>
      <c r="L11" s="75" t="s">
        <v>20</v>
      </c>
      <c r="M11" s="75">
        <v>1.7</v>
      </c>
      <c r="N11" s="75">
        <v>1.1499999999999999</v>
      </c>
      <c r="O11" s="75">
        <v>1.23</v>
      </c>
    </row>
    <row r="12" spans="1:15" x14ac:dyDescent="0.25">
      <c r="A12" s="82">
        <v>23131</v>
      </c>
      <c r="B12" s="82">
        <v>1015819</v>
      </c>
      <c r="C12" s="82">
        <v>23131</v>
      </c>
      <c r="D12" s="82">
        <v>1.50281973005008E+17</v>
      </c>
      <c r="E12" s="82">
        <v>1721.819</v>
      </c>
      <c r="F12" s="75" t="s">
        <v>10120</v>
      </c>
      <c r="G12" s="75">
        <v>276</v>
      </c>
      <c r="H12" s="75" t="s">
        <v>21</v>
      </c>
      <c r="I12" s="75">
        <v>460</v>
      </c>
      <c r="J12" s="75" t="s">
        <v>20</v>
      </c>
      <c r="K12" s="75" t="s">
        <v>20</v>
      </c>
      <c r="L12" s="75" t="s">
        <v>20</v>
      </c>
      <c r="M12" s="75">
        <v>1.89</v>
      </c>
      <c r="N12" s="75">
        <v>1.22</v>
      </c>
      <c r="O12" s="75">
        <v>1.62</v>
      </c>
    </row>
    <row r="13" spans="1:15" x14ac:dyDescent="0.25">
      <c r="A13" s="82">
        <v>29451</v>
      </c>
      <c r="B13" s="82">
        <v>1015924</v>
      </c>
      <c r="C13" s="82">
        <v>29451</v>
      </c>
      <c r="D13" s="82">
        <v>1.3605840203826701E+17</v>
      </c>
      <c r="E13" s="82">
        <v>1804.883</v>
      </c>
      <c r="F13" s="75" t="s">
        <v>10121</v>
      </c>
      <c r="G13" s="75">
        <v>312</v>
      </c>
      <c r="H13" s="75" t="s">
        <v>21</v>
      </c>
      <c r="I13" s="75">
        <v>520</v>
      </c>
      <c r="J13" s="75" t="s">
        <v>20</v>
      </c>
      <c r="K13" s="75" t="s">
        <v>20</v>
      </c>
      <c r="L13" s="75" t="s">
        <v>20</v>
      </c>
      <c r="M13" s="75">
        <v>1.26</v>
      </c>
      <c r="N13" s="75">
        <v>1.74</v>
      </c>
      <c r="O13" s="75">
        <v>1.58</v>
      </c>
    </row>
    <row r="14" spans="1:15" x14ac:dyDescent="0.25">
      <c r="A14" s="82">
        <v>38091</v>
      </c>
      <c r="B14" s="82">
        <v>1015924</v>
      </c>
      <c r="C14" s="82">
        <v>38091</v>
      </c>
      <c r="D14" s="82">
        <v>1.36058402038564E+17</v>
      </c>
      <c r="E14" s="82">
        <v>1620</v>
      </c>
      <c r="F14" s="75" t="s">
        <v>10121</v>
      </c>
      <c r="G14" s="75">
        <v>312</v>
      </c>
      <c r="H14" s="75" t="s">
        <v>21</v>
      </c>
      <c r="I14" s="75">
        <v>520</v>
      </c>
      <c r="J14" s="75" t="s">
        <v>20</v>
      </c>
      <c r="K14" s="75" t="s">
        <v>20</v>
      </c>
      <c r="L14" s="75" t="s">
        <v>20</v>
      </c>
      <c r="M14" s="75">
        <v>1.26</v>
      </c>
      <c r="N14" s="75">
        <v>1.74</v>
      </c>
      <c r="O14" s="75">
        <v>1.58</v>
      </c>
    </row>
    <row r="15" spans="1:15" x14ac:dyDescent="0.25">
      <c r="A15" s="82">
        <v>3735103</v>
      </c>
      <c r="B15" s="82">
        <v>1016235</v>
      </c>
      <c r="C15" s="82">
        <v>3735103</v>
      </c>
      <c r="D15" s="82">
        <v>1.36058402038046E+17</v>
      </c>
      <c r="E15" s="82">
        <v>86.686999999999998</v>
      </c>
      <c r="F15" s="75" t="s">
        <v>10122</v>
      </c>
      <c r="G15" s="75">
        <v>312</v>
      </c>
      <c r="H15" s="75" t="s">
        <v>21</v>
      </c>
      <c r="I15" s="75">
        <v>520</v>
      </c>
      <c r="J15" s="75" t="s">
        <v>20</v>
      </c>
      <c r="K15" s="75">
        <v>40</v>
      </c>
      <c r="L15" s="75">
        <v>1</v>
      </c>
      <c r="M15" s="75">
        <v>1.26</v>
      </c>
      <c r="N15" s="75">
        <v>1.74</v>
      </c>
      <c r="O15" s="75">
        <v>1.58</v>
      </c>
    </row>
    <row r="16" spans="1:15" x14ac:dyDescent="0.25">
      <c r="A16" s="82">
        <v>3211104</v>
      </c>
      <c r="B16" s="82">
        <v>1016297</v>
      </c>
      <c r="C16" s="82">
        <v>3211104</v>
      </c>
      <c r="D16" s="82">
        <v>5034527554</v>
      </c>
      <c r="E16" s="82">
        <v>167.53399999999999</v>
      </c>
      <c r="F16" s="75" t="s">
        <v>10123</v>
      </c>
      <c r="G16" s="75">
        <v>264</v>
      </c>
      <c r="H16" s="75" t="s">
        <v>21</v>
      </c>
      <c r="I16" s="75" t="s">
        <v>20</v>
      </c>
      <c r="J16" s="75" t="s">
        <v>20</v>
      </c>
      <c r="K16" s="75">
        <v>50</v>
      </c>
      <c r="L16" s="75">
        <v>1</v>
      </c>
      <c r="M16" s="75">
        <v>3.24</v>
      </c>
      <c r="N16" s="75">
        <v>2.15</v>
      </c>
      <c r="O16" s="75">
        <v>0.48</v>
      </c>
    </row>
    <row r="17" spans="1:15" x14ac:dyDescent="0.25">
      <c r="A17" s="82">
        <v>31091</v>
      </c>
      <c r="B17" s="82">
        <v>1016301</v>
      </c>
      <c r="C17" s="82">
        <v>31091</v>
      </c>
      <c r="D17" s="82">
        <v>1.3360780098597699E+17</v>
      </c>
      <c r="E17" s="82">
        <v>1345.4860000000001</v>
      </c>
      <c r="F17" s="75" t="s">
        <v>10124</v>
      </c>
      <c r="G17" s="75">
        <v>800</v>
      </c>
      <c r="H17" s="75" t="s">
        <v>21</v>
      </c>
      <c r="I17" s="75">
        <v>1200</v>
      </c>
      <c r="J17" s="75" t="s">
        <v>20</v>
      </c>
      <c r="K17" s="75" t="s">
        <v>20</v>
      </c>
      <c r="L17" s="75" t="s">
        <v>20</v>
      </c>
      <c r="M17" s="75">
        <v>2.27</v>
      </c>
      <c r="N17" s="75">
        <v>0.77</v>
      </c>
      <c r="O17" s="75">
        <v>0.64</v>
      </c>
    </row>
    <row r="18" spans="1:15" x14ac:dyDescent="0.25">
      <c r="A18" s="82">
        <v>33131</v>
      </c>
      <c r="B18" s="82">
        <v>1016810</v>
      </c>
      <c r="C18" s="82">
        <v>33131</v>
      </c>
      <c r="D18" s="82">
        <v>1.5028197931192899E+17</v>
      </c>
      <c r="E18" s="82">
        <v>1079.7349999999999</v>
      </c>
      <c r="F18" s="75" t="s">
        <v>9580</v>
      </c>
      <c r="G18" s="75">
        <v>144</v>
      </c>
      <c r="H18" s="75">
        <v>8</v>
      </c>
      <c r="I18" s="75">
        <v>192</v>
      </c>
      <c r="J18" s="75" t="s">
        <v>20</v>
      </c>
      <c r="K18" s="75" t="s">
        <v>20</v>
      </c>
      <c r="L18" s="75" t="s">
        <v>20</v>
      </c>
      <c r="M18" s="75">
        <v>2.7</v>
      </c>
      <c r="N18" s="75">
        <v>1.26</v>
      </c>
      <c r="O18" s="75">
        <v>1.65</v>
      </c>
    </row>
    <row r="19" spans="1:15" x14ac:dyDescent="0.25">
      <c r="A19" s="82">
        <v>24131</v>
      </c>
      <c r="B19" s="82">
        <v>1017050</v>
      </c>
      <c r="C19" s="82">
        <v>24131</v>
      </c>
      <c r="D19" s="82">
        <v>5034236340</v>
      </c>
      <c r="E19" s="82">
        <v>1106.2570000000001</v>
      </c>
      <c r="F19" s="75" t="s">
        <v>9581</v>
      </c>
      <c r="G19" s="75">
        <v>144</v>
      </c>
      <c r="H19" s="75">
        <v>8</v>
      </c>
      <c r="I19" s="75">
        <v>192</v>
      </c>
      <c r="J19" s="75" t="s">
        <v>20</v>
      </c>
      <c r="K19" s="75" t="s">
        <v>20</v>
      </c>
      <c r="L19" s="75" t="s">
        <v>20</v>
      </c>
      <c r="M19" s="75">
        <v>2.74</v>
      </c>
      <c r="N19" s="75">
        <v>1.24</v>
      </c>
      <c r="O19" s="75">
        <v>1.58</v>
      </c>
    </row>
    <row r="20" spans="1:15" x14ac:dyDescent="0.25">
      <c r="A20" s="82">
        <v>33441</v>
      </c>
      <c r="B20" s="82">
        <v>1017088</v>
      </c>
      <c r="C20" s="82">
        <v>33441</v>
      </c>
      <c r="D20" s="82">
        <v>1.5028197300449501E+17</v>
      </c>
      <c r="E20" s="82">
        <v>1706.9069999999999</v>
      </c>
      <c r="F20" s="75" t="s">
        <v>1234</v>
      </c>
      <c r="G20" s="75">
        <v>300</v>
      </c>
      <c r="H20" s="75" t="s">
        <v>21</v>
      </c>
      <c r="I20" s="75">
        <v>500</v>
      </c>
      <c r="J20" s="75" t="s">
        <v>20</v>
      </c>
      <c r="K20" s="75" t="s">
        <v>20</v>
      </c>
      <c r="L20" s="75" t="s">
        <v>20</v>
      </c>
      <c r="M20" s="75">
        <v>1.72</v>
      </c>
      <c r="N20" s="75">
        <v>1.1599999999999999</v>
      </c>
      <c r="O20" s="75">
        <v>1.5</v>
      </c>
    </row>
    <row r="21" spans="1:15" x14ac:dyDescent="0.25">
      <c r="A21" s="82">
        <v>23191</v>
      </c>
      <c r="B21" s="82">
        <v>1017094</v>
      </c>
      <c r="C21" s="82">
        <v>23191</v>
      </c>
      <c r="D21" s="82">
        <v>5034919505</v>
      </c>
      <c r="E21" s="82">
        <v>1505.93</v>
      </c>
      <c r="F21" s="75" t="s">
        <v>1236</v>
      </c>
      <c r="G21" s="75">
        <v>88</v>
      </c>
      <c r="H21" s="75" t="s">
        <v>21</v>
      </c>
      <c r="I21" s="75">
        <v>154</v>
      </c>
      <c r="J21" s="75" t="s">
        <v>20</v>
      </c>
      <c r="K21" s="75" t="s">
        <v>20</v>
      </c>
      <c r="L21" s="75" t="s">
        <v>20</v>
      </c>
      <c r="M21" s="75">
        <v>2.7</v>
      </c>
      <c r="N21" s="75">
        <v>1.82</v>
      </c>
      <c r="O21" s="75">
        <v>1.98</v>
      </c>
    </row>
    <row r="22" spans="1:15" x14ac:dyDescent="0.25">
      <c r="A22" s="82">
        <v>25051</v>
      </c>
      <c r="B22" s="82">
        <v>1017094</v>
      </c>
      <c r="C22" s="82">
        <v>25051</v>
      </c>
      <c r="D22" s="82">
        <v>1.5028197300506301E+17</v>
      </c>
      <c r="E22" s="82">
        <v>1688.5150000000001</v>
      </c>
      <c r="F22" s="75" t="s">
        <v>1236</v>
      </c>
      <c r="G22" s="75">
        <v>88</v>
      </c>
      <c r="H22" s="75" t="s">
        <v>21</v>
      </c>
      <c r="I22" s="75">
        <v>154</v>
      </c>
      <c r="J22" s="75" t="s">
        <v>20</v>
      </c>
      <c r="K22" s="75" t="s">
        <v>20</v>
      </c>
      <c r="L22" s="75" t="s">
        <v>20</v>
      </c>
      <c r="M22" s="75">
        <v>2.7</v>
      </c>
      <c r="N22" s="75">
        <v>1.82</v>
      </c>
      <c r="O22" s="75">
        <v>1.98</v>
      </c>
    </row>
    <row r="23" spans="1:15" x14ac:dyDescent="0.25">
      <c r="A23" s="82">
        <v>24281</v>
      </c>
      <c r="B23" s="82">
        <v>1017167</v>
      </c>
      <c r="C23" s="82">
        <v>24281</v>
      </c>
      <c r="D23" s="82">
        <v>5034621564</v>
      </c>
      <c r="E23" s="82">
        <v>1708.604</v>
      </c>
      <c r="F23" s="75" t="s">
        <v>1191</v>
      </c>
      <c r="G23" s="75">
        <v>549</v>
      </c>
      <c r="H23" s="75" t="s">
        <v>21</v>
      </c>
      <c r="I23" s="75">
        <v>915</v>
      </c>
      <c r="J23" s="75">
        <v>20</v>
      </c>
      <c r="K23" s="75" t="s">
        <v>20</v>
      </c>
      <c r="L23" s="75">
        <v>3</v>
      </c>
      <c r="M23" s="75">
        <v>1.54</v>
      </c>
      <c r="N23" s="75">
        <v>1.1599999999999999</v>
      </c>
      <c r="O23" s="75">
        <v>0.9</v>
      </c>
    </row>
    <row r="24" spans="1:15" x14ac:dyDescent="0.25">
      <c r="A24" s="82">
        <v>24461</v>
      </c>
      <c r="B24" s="82">
        <v>1017186</v>
      </c>
      <c r="C24" s="82">
        <v>24461</v>
      </c>
      <c r="D24" s="82">
        <v>1.5028197300506E+17</v>
      </c>
      <c r="E24" s="82">
        <v>1505.93</v>
      </c>
      <c r="F24" s="75" t="s">
        <v>1192</v>
      </c>
      <c r="G24" s="75">
        <v>88</v>
      </c>
      <c r="H24" s="75" t="s">
        <v>21</v>
      </c>
      <c r="I24" s="75">
        <v>154</v>
      </c>
      <c r="J24" s="75" t="s">
        <v>20</v>
      </c>
      <c r="K24" s="75" t="s">
        <v>20</v>
      </c>
      <c r="L24" s="75" t="s">
        <v>20</v>
      </c>
      <c r="M24" s="75">
        <v>2.7</v>
      </c>
      <c r="N24" s="75">
        <v>1.8</v>
      </c>
      <c r="O24" s="75">
        <v>2.0099999999999998</v>
      </c>
    </row>
    <row r="25" spans="1:15" x14ac:dyDescent="0.25">
      <c r="A25" s="82">
        <v>21021</v>
      </c>
      <c r="B25" s="82">
        <v>1017224</v>
      </c>
      <c r="C25" s="82">
        <v>21021</v>
      </c>
      <c r="D25" s="82">
        <v>1.5028197300472701E+17</v>
      </c>
      <c r="E25" s="82">
        <v>1103.6020000000001</v>
      </c>
      <c r="F25" s="75" t="s">
        <v>9583</v>
      </c>
      <c r="G25" s="75">
        <v>260</v>
      </c>
      <c r="H25" s="75" t="s">
        <v>21</v>
      </c>
      <c r="I25" s="75">
        <v>338</v>
      </c>
      <c r="J25" s="75" t="s">
        <v>20</v>
      </c>
      <c r="K25" s="75" t="s">
        <v>20</v>
      </c>
      <c r="L25" s="75" t="s">
        <v>20</v>
      </c>
      <c r="M25" s="75">
        <v>2.2400000000000002</v>
      </c>
      <c r="N25" s="75">
        <v>1.89</v>
      </c>
      <c r="O25" s="75">
        <v>1.1000000000000001</v>
      </c>
    </row>
    <row r="26" spans="1:15" x14ac:dyDescent="0.25">
      <c r="A26" s="82">
        <v>21221</v>
      </c>
      <c r="B26" s="82">
        <v>1017248</v>
      </c>
      <c r="C26" s="82">
        <v>21221</v>
      </c>
      <c r="D26" s="82">
        <v>1.50281973004724E+17</v>
      </c>
      <c r="E26" s="82">
        <v>1577.3009999999999</v>
      </c>
      <c r="F26" s="75" t="s">
        <v>9584</v>
      </c>
      <c r="G26" s="75">
        <v>260</v>
      </c>
      <c r="H26" s="75" t="s">
        <v>21</v>
      </c>
      <c r="I26" s="75">
        <v>338</v>
      </c>
      <c r="J26" s="75" t="s">
        <v>20</v>
      </c>
      <c r="K26" s="75" t="s">
        <v>20</v>
      </c>
      <c r="L26" s="75" t="s">
        <v>20</v>
      </c>
      <c r="M26" s="75">
        <v>2.2400000000000002</v>
      </c>
      <c r="N26" s="75">
        <v>1.89</v>
      </c>
      <c r="O26" s="75">
        <v>1.1000000000000001</v>
      </c>
    </row>
    <row r="27" spans="1:15" x14ac:dyDescent="0.25">
      <c r="A27" s="82">
        <v>21231</v>
      </c>
      <c r="B27" s="82">
        <v>1017262</v>
      </c>
      <c r="C27" s="82">
        <v>21231</v>
      </c>
      <c r="D27" s="82">
        <v>5034580245</v>
      </c>
      <c r="E27" s="82">
        <v>1398.4970000000001</v>
      </c>
      <c r="F27" s="75" t="s">
        <v>9585</v>
      </c>
      <c r="G27" s="75">
        <v>260</v>
      </c>
      <c r="H27" s="75" t="s">
        <v>21</v>
      </c>
      <c r="I27" s="75">
        <v>338</v>
      </c>
      <c r="J27" s="75" t="s">
        <v>20</v>
      </c>
      <c r="K27" s="75">
        <v>16</v>
      </c>
      <c r="L27" s="75">
        <v>2</v>
      </c>
      <c r="M27" s="75">
        <v>2.2400000000000002</v>
      </c>
      <c r="N27" s="75">
        <v>1.89</v>
      </c>
      <c r="O27" s="75">
        <v>1.1000000000000001</v>
      </c>
    </row>
    <row r="28" spans="1:15" x14ac:dyDescent="0.25">
      <c r="A28" s="82">
        <v>23201</v>
      </c>
      <c r="B28" s="82">
        <v>1017408</v>
      </c>
      <c r="C28" s="82">
        <v>23201</v>
      </c>
      <c r="D28" s="82">
        <v>1.5028197300472701E+17</v>
      </c>
      <c r="E28" s="82">
        <v>1600</v>
      </c>
      <c r="F28" s="75" t="s">
        <v>9586</v>
      </c>
      <c r="G28" s="75">
        <v>260</v>
      </c>
      <c r="H28" s="75" t="s">
        <v>21</v>
      </c>
      <c r="I28" s="75">
        <v>338</v>
      </c>
      <c r="J28" s="75" t="s">
        <v>20</v>
      </c>
      <c r="K28" s="75" t="s">
        <v>20</v>
      </c>
      <c r="L28" s="75" t="s">
        <v>20</v>
      </c>
      <c r="M28" s="75">
        <v>2.2400000000000002</v>
      </c>
      <c r="N28" s="75">
        <v>1.89</v>
      </c>
      <c r="O28" s="75">
        <v>1.1000000000000001</v>
      </c>
    </row>
    <row r="29" spans="1:15" x14ac:dyDescent="0.25">
      <c r="A29" s="82">
        <v>21111</v>
      </c>
      <c r="B29" s="82">
        <v>1017409</v>
      </c>
      <c r="C29" s="82">
        <v>21111</v>
      </c>
      <c r="D29" s="82">
        <v>1.5028197300472602E+17</v>
      </c>
      <c r="E29" s="82">
        <v>1353.981</v>
      </c>
      <c r="F29" s="75" t="s">
        <v>9587</v>
      </c>
      <c r="G29" s="75">
        <v>260</v>
      </c>
      <c r="H29" s="75" t="s">
        <v>21</v>
      </c>
      <c r="I29" s="75">
        <v>338</v>
      </c>
      <c r="J29" s="75" t="s">
        <v>20</v>
      </c>
      <c r="K29" s="75" t="s">
        <v>20</v>
      </c>
      <c r="L29" s="75" t="s">
        <v>20</v>
      </c>
      <c r="M29" s="75">
        <v>2.2400000000000002</v>
      </c>
      <c r="N29" s="75">
        <v>1.89</v>
      </c>
      <c r="O29" s="75">
        <v>1.1000000000000001</v>
      </c>
    </row>
    <row r="30" spans="1:15" x14ac:dyDescent="0.25">
      <c r="A30" s="82">
        <v>27021</v>
      </c>
      <c r="B30" s="82">
        <v>1017411</v>
      </c>
      <c r="C30" s="82">
        <v>27021</v>
      </c>
      <c r="D30" s="82">
        <v>1.5028197300472899E+17</v>
      </c>
      <c r="E30" s="82">
        <v>1577.2139999999999</v>
      </c>
      <c r="F30" s="75" t="s">
        <v>10692</v>
      </c>
      <c r="G30" s="75">
        <v>260</v>
      </c>
      <c r="H30" s="75" t="s">
        <v>21</v>
      </c>
      <c r="I30" s="75">
        <v>338</v>
      </c>
      <c r="J30" s="75" t="s">
        <v>20</v>
      </c>
      <c r="K30" s="75" t="s">
        <v>20</v>
      </c>
      <c r="L30" s="75" t="s">
        <v>20</v>
      </c>
      <c r="M30" s="75">
        <v>2.2400000000000002</v>
      </c>
      <c r="N30" s="75">
        <v>1.89</v>
      </c>
      <c r="O30" s="75">
        <v>1.1000000000000001</v>
      </c>
    </row>
    <row r="31" spans="1:15" x14ac:dyDescent="0.25">
      <c r="A31" s="82">
        <v>21121</v>
      </c>
      <c r="B31" s="82">
        <v>1017412</v>
      </c>
      <c r="C31" s="82">
        <v>21121</v>
      </c>
      <c r="D31" s="82">
        <v>1.5028197300472602E+17</v>
      </c>
      <c r="E31" s="82">
        <v>1201.68</v>
      </c>
      <c r="F31" s="75" t="s">
        <v>9588</v>
      </c>
      <c r="G31" s="75">
        <v>260</v>
      </c>
      <c r="H31" s="75" t="s">
        <v>21</v>
      </c>
      <c r="I31" s="75">
        <v>338</v>
      </c>
      <c r="J31" s="75" t="s">
        <v>20</v>
      </c>
      <c r="K31" s="75" t="s">
        <v>20</v>
      </c>
      <c r="L31" s="75" t="s">
        <v>20</v>
      </c>
      <c r="M31" s="75">
        <v>2.2400000000000002</v>
      </c>
      <c r="N31" s="75">
        <v>1.89</v>
      </c>
      <c r="O31" s="75">
        <v>1.1000000000000001</v>
      </c>
    </row>
    <row r="32" spans="1:15" x14ac:dyDescent="0.25">
      <c r="A32" s="82">
        <v>21191</v>
      </c>
      <c r="B32" s="82">
        <v>1017414</v>
      </c>
      <c r="C32" s="82">
        <v>21191</v>
      </c>
      <c r="D32" s="82">
        <v>5033758225</v>
      </c>
      <c r="E32" s="82">
        <v>1577.1279999999999</v>
      </c>
      <c r="F32" s="75" t="s">
        <v>9589</v>
      </c>
      <c r="G32" s="75">
        <v>260</v>
      </c>
      <c r="H32" s="75" t="s">
        <v>21</v>
      </c>
      <c r="I32" s="75">
        <v>338</v>
      </c>
      <c r="J32" s="75" t="s">
        <v>20</v>
      </c>
      <c r="K32" s="75" t="s">
        <v>20</v>
      </c>
      <c r="L32" s="75" t="s">
        <v>20</v>
      </c>
      <c r="M32" s="75">
        <v>2.2400000000000002</v>
      </c>
      <c r="N32" s="75">
        <v>1.89</v>
      </c>
      <c r="O32" s="75">
        <v>1.1000000000000001</v>
      </c>
    </row>
    <row r="33" spans="1:15" x14ac:dyDescent="0.25">
      <c r="A33" s="82">
        <v>21061</v>
      </c>
      <c r="B33" s="82">
        <v>1017421</v>
      </c>
      <c r="C33" s="82">
        <v>21061</v>
      </c>
      <c r="D33" s="82">
        <v>1.5028197300476301E+17</v>
      </c>
      <c r="E33" s="82">
        <v>1657.068</v>
      </c>
      <c r="F33" s="75" t="s">
        <v>9590</v>
      </c>
      <c r="G33" s="75">
        <v>119</v>
      </c>
      <c r="H33" s="75" t="s">
        <v>21</v>
      </c>
      <c r="I33" s="75">
        <v>170</v>
      </c>
      <c r="J33" s="75" t="s">
        <v>20</v>
      </c>
      <c r="K33" s="75" t="s">
        <v>20</v>
      </c>
      <c r="L33" s="75" t="s">
        <v>20</v>
      </c>
      <c r="M33" s="75">
        <v>2.34</v>
      </c>
      <c r="N33" s="75">
        <v>2.79</v>
      </c>
      <c r="O33" s="75">
        <v>1.49</v>
      </c>
    </row>
    <row r="34" spans="1:15" x14ac:dyDescent="0.25">
      <c r="A34" s="82">
        <v>22021</v>
      </c>
      <c r="B34" s="82">
        <v>1017424</v>
      </c>
      <c r="C34" s="82">
        <v>22021</v>
      </c>
      <c r="D34" s="82">
        <v>1.5028197300498598E+17</v>
      </c>
      <c r="E34" s="82">
        <v>1976.374</v>
      </c>
      <c r="F34" s="75" t="s">
        <v>9591</v>
      </c>
      <c r="G34" s="75">
        <v>112</v>
      </c>
      <c r="H34" s="75" t="s">
        <v>21</v>
      </c>
      <c r="I34" s="75">
        <v>160</v>
      </c>
      <c r="J34" s="75" t="s">
        <v>20</v>
      </c>
      <c r="K34" s="75" t="s">
        <v>20</v>
      </c>
      <c r="L34" s="75" t="s">
        <v>20</v>
      </c>
      <c r="M34" s="75">
        <v>3.22</v>
      </c>
      <c r="N34" s="75">
        <v>2.15</v>
      </c>
      <c r="O34" s="75">
        <v>1.51</v>
      </c>
    </row>
    <row r="35" spans="1:15" x14ac:dyDescent="0.25">
      <c r="A35" s="82">
        <v>23171</v>
      </c>
      <c r="B35" s="82">
        <v>1017429</v>
      </c>
      <c r="C35" s="82">
        <v>23171</v>
      </c>
      <c r="D35" s="82">
        <v>1.5028197300476301E+17</v>
      </c>
      <c r="E35" s="82">
        <v>1657.068</v>
      </c>
      <c r="F35" s="75" t="s">
        <v>9592</v>
      </c>
      <c r="G35" s="75">
        <v>119</v>
      </c>
      <c r="H35" s="75" t="s">
        <v>21</v>
      </c>
      <c r="I35" s="75">
        <v>170</v>
      </c>
      <c r="J35" s="75" t="s">
        <v>20</v>
      </c>
      <c r="K35" s="75" t="s">
        <v>20</v>
      </c>
      <c r="L35" s="75" t="s">
        <v>20</v>
      </c>
      <c r="M35" s="75">
        <v>2.34</v>
      </c>
      <c r="N35" s="75">
        <v>2.79</v>
      </c>
      <c r="O35" s="75">
        <v>1.49</v>
      </c>
    </row>
    <row r="36" spans="1:15" x14ac:dyDescent="0.25">
      <c r="A36" s="82">
        <v>22081</v>
      </c>
      <c r="B36" s="82">
        <v>1017432</v>
      </c>
      <c r="C36" s="82">
        <v>22081</v>
      </c>
      <c r="D36" s="82">
        <v>5034573987</v>
      </c>
      <c r="E36" s="82">
        <v>1657.068</v>
      </c>
      <c r="F36" s="75" t="s">
        <v>9594</v>
      </c>
      <c r="G36" s="75">
        <v>119</v>
      </c>
      <c r="H36" s="75" t="s">
        <v>21</v>
      </c>
      <c r="I36" s="75">
        <v>170</v>
      </c>
      <c r="J36" s="75" t="s">
        <v>20</v>
      </c>
      <c r="K36" s="75" t="s">
        <v>20</v>
      </c>
      <c r="L36" s="75" t="s">
        <v>20</v>
      </c>
      <c r="M36" s="75">
        <v>2.34</v>
      </c>
      <c r="N36" s="75">
        <v>2.79</v>
      </c>
      <c r="O36" s="75">
        <v>1.49</v>
      </c>
    </row>
    <row r="37" spans="1:15" x14ac:dyDescent="0.25">
      <c r="A37" s="82">
        <v>22391</v>
      </c>
      <c r="B37" s="82">
        <v>1017433</v>
      </c>
      <c r="C37" s="82">
        <v>22391</v>
      </c>
      <c r="D37" s="82">
        <v>1.5028197300475802E+17</v>
      </c>
      <c r="E37" s="82">
        <v>1657.068</v>
      </c>
      <c r="F37" s="75" t="s">
        <v>9595</v>
      </c>
      <c r="G37" s="75">
        <v>119</v>
      </c>
      <c r="H37" s="75" t="s">
        <v>21</v>
      </c>
      <c r="I37" s="75">
        <v>170</v>
      </c>
      <c r="J37" s="75" t="s">
        <v>20</v>
      </c>
      <c r="K37" s="75" t="s">
        <v>20</v>
      </c>
      <c r="L37" s="75" t="s">
        <v>20</v>
      </c>
      <c r="M37" s="75">
        <v>2.34</v>
      </c>
      <c r="N37" s="75">
        <v>2.79</v>
      </c>
      <c r="O37" s="75">
        <v>1.49</v>
      </c>
    </row>
    <row r="38" spans="1:15" x14ac:dyDescent="0.25">
      <c r="A38" s="82">
        <v>22101</v>
      </c>
      <c r="B38" s="82">
        <v>1017436</v>
      </c>
      <c r="C38" s="82">
        <v>22101</v>
      </c>
      <c r="D38" s="82">
        <v>1.50281973005048E+17</v>
      </c>
      <c r="E38" s="82">
        <v>1589.1880000000001</v>
      </c>
      <c r="F38" s="75" t="s">
        <v>9598</v>
      </c>
      <c r="G38" s="75">
        <v>60</v>
      </c>
      <c r="H38" s="75" t="s">
        <v>21</v>
      </c>
      <c r="I38" s="75">
        <v>80</v>
      </c>
      <c r="J38" s="75" t="s">
        <v>20</v>
      </c>
      <c r="K38" s="75" t="s">
        <v>20</v>
      </c>
      <c r="L38" s="75" t="s">
        <v>20</v>
      </c>
      <c r="M38" s="75">
        <v>3.75</v>
      </c>
      <c r="N38" s="75">
        <v>2.94</v>
      </c>
      <c r="O38" s="75">
        <v>1.8</v>
      </c>
    </row>
    <row r="39" spans="1:15" x14ac:dyDescent="0.25">
      <c r="A39" s="82">
        <v>23301</v>
      </c>
      <c r="B39" s="82">
        <v>1017442</v>
      </c>
      <c r="C39" s="82">
        <v>23301</v>
      </c>
      <c r="D39" s="82">
        <v>1.5028197300480099E+17</v>
      </c>
      <c r="E39" s="82">
        <v>1491.72</v>
      </c>
      <c r="F39" s="75" t="s">
        <v>9599</v>
      </c>
      <c r="G39" s="75">
        <v>50</v>
      </c>
      <c r="H39" s="75" t="s">
        <v>21</v>
      </c>
      <c r="I39" s="75">
        <v>70</v>
      </c>
      <c r="J39" s="75" t="s">
        <v>20</v>
      </c>
      <c r="K39" s="75" t="s">
        <v>20</v>
      </c>
      <c r="L39" s="75" t="s">
        <v>20</v>
      </c>
      <c r="M39" s="75">
        <v>3.8</v>
      </c>
      <c r="N39" s="75">
        <v>2.98</v>
      </c>
      <c r="O39" s="75">
        <v>1.88</v>
      </c>
    </row>
    <row r="40" spans="1:15" x14ac:dyDescent="0.25">
      <c r="A40" s="82">
        <v>22131</v>
      </c>
      <c r="B40" s="82">
        <v>1017511</v>
      </c>
      <c r="C40" s="82">
        <v>22131</v>
      </c>
      <c r="D40" s="82">
        <v>1.5028197300480602E+17</v>
      </c>
      <c r="E40" s="82">
        <v>1706.5260000000001</v>
      </c>
      <c r="F40" s="75" t="s">
        <v>9600</v>
      </c>
      <c r="G40" s="75">
        <v>50</v>
      </c>
      <c r="H40" s="75" t="s">
        <v>21</v>
      </c>
      <c r="I40" s="75">
        <v>80</v>
      </c>
      <c r="J40" s="75" t="s">
        <v>20</v>
      </c>
      <c r="K40" s="75" t="s">
        <v>20</v>
      </c>
      <c r="L40" s="75" t="s">
        <v>20</v>
      </c>
      <c r="M40" s="75">
        <v>3.8</v>
      </c>
      <c r="N40" s="75">
        <v>2.98</v>
      </c>
      <c r="O40" s="75">
        <v>1.88</v>
      </c>
    </row>
    <row r="41" spans="1:15" x14ac:dyDescent="0.25">
      <c r="A41" s="82">
        <v>21351</v>
      </c>
      <c r="B41" s="82">
        <v>1017514</v>
      </c>
      <c r="C41" s="82">
        <v>21351</v>
      </c>
      <c r="D41" s="82">
        <v>1.5028197300490899E+17</v>
      </c>
      <c r="E41" s="82">
        <v>1620</v>
      </c>
      <c r="F41" s="75" t="s">
        <v>9601</v>
      </c>
      <c r="G41" s="75">
        <v>60</v>
      </c>
      <c r="H41" s="75" t="s">
        <v>21</v>
      </c>
      <c r="I41" s="75">
        <v>80</v>
      </c>
      <c r="J41" s="75" t="s">
        <v>20</v>
      </c>
      <c r="K41" s="75" t="s">
        <v>20</v>
      </c>
      <c r="L41" s="75" t="s">
        <v>20</v>
      </c>
      <c r="M41" s="75">
        <v>3.75</v>
      </c>
      <c r="N41" s="75">
        <v>2.94</v>
      </c>
      <c r="O41" s="75">
        <v>1.8</v>
      </c>
    </row>
    <row r="42" spans="1:15" x14ac:dyDescent="0.25">
      <c r="A42" s="82">
        <v>22241</v>
      </c>
      <c r="B42" s="82">
        <v>1017651</v>
      </c>
      <c r="C42" s="82">
        <v>22241</v>
      </c>
      <c r="D42" s="82">
        <v>1.5028197300504499E+17</v>
      </c>
      <c r="E42" s="82">
        <v>1589.1880000000001</v>
      </c>
      <c r="F42" s="75" t="s">
        <v>9603</v>
      </c>
      <c r="G42" s="75">
        <v>60</v>
      </c>
      <c r="H42" s="75" t="s">
        <v>21</v>
      </c>
      <c r="I42" s="75">
        <v>80</v>
      </c>
      <c r="J42" s="75" t="s">
        <v>20</v>
      </c>
      <c r="K42" s="75" t="s">
        <v>20</v>
      </c>
      <c r="L42" s="75" t="s">
        <v>20</v>
      </c>
      <c r="M42" s="75">
        <v>3.75</v>
      </c>
      <c r="N42" s="75">
        <v>2.94</v>
      </c>
      <c r="O42" s="75">
        <v>1.8</v>
      </c>
    </row>
    <row r="43" spans="1:15" x14ac:dyDescent="0.25">
      <c r="A43" s="82">
        <v>22221</v>
      </c>
      <c r="B43" s="82">
        <v>1017685</v>
      </c>
      <c r="C43" s="82">
        <v>22221</v>
      </c>
      <c r="D43" s="82">
        <v>1.5028197300495299E+17</v>
      </c>
      <c r="E43" s="82">
        <v>1589.1880000000001</v>
      </c>
      <c r="F43" s="75" t="s">
        <v>9604</v>
      </c>
      <c r="G43" s="75">
        <v>60</v>
      </c>
      <c r="H43" s="75" t="s">
        <v>21</v>
      </c>
      <c r="I43" s="75">
        <v>80</v>
      </c>
      <c r="J43" s="75" t="s">
        <v>20</v>
      </c>
      <c r="K43" s="75" t="s">
        <v>20</v>
      </c>
      <c r="L43" s="75" t="s">
        <v>20</v>
      </c>
      <c r="M43" s="75">
        <v>3.75</v>
      </c>
      <c r="N43" s="75">
        <v>2.94</v>
      </c>
      <c r="O43" s="75">
        <v>1.8</v>
      </c>
    </row>
    <row r="44" spans="1:15" x14ac:dyDescent="0.25">
      <c r="A44" s="82">
        <v>21431</v>
      </c>
      <c r="B44" s="82">
        <v>1017818</v>
      </c>
      <c r="C44" s="82">
        <v>21431</v>
      </c>
      <c r="D44" s="82">
        <v>1.5028197300480499E+17</v>
      </c>
      <c r="E44" s="82">
        <v>2926.4650000000001</v>
      </c>
      <c r="F44" s="75" t="s">
        <v>9611</v>
      </c>
      <c r="G44" s="75">
        <v>40</v>
      </c>
      <c r="H44" s="75" t="s">
        <v>21</v>
      </c>
      <c r="I44" s="75">
        <v>112</v>
      </c>
      <c r="J44" s="75" t="s">
        <v>20</v>
      </c>
      <c r="K44" s="75" t="s">
        <v>20</v>
      </c>
      <c r="L44" s="75" t="s">
        <v>20</v>
      </c>
      <c r="M44" s="75">
        <v>5.73</v>
      </c>
      <c r="N44" s="75">
        <v>2.46</v>
      </c>
      <c r="O44" s="75">
        <v>1.85</v>
      </c>
    </row>
    <row r="45" spans="1:15" x14ac:dyDescent="0.25">
      <c r="A45" s="82">
        <v>22011</v>
      </c>
      <c r="B45" s="82">
        <v>1017819</v>
      </c>
      <c r="C45" s="82">
        <v>22011</v>
      </c>
      <c r="D45" s="82">
        <v>1.5028197300504899E+17</v>
      </c>
      <c r="E45" s="82">
        <v>1682.3979999999999</v>
      </c>
      <c r="F45" s="75" t="s">
        <v>9612</v>
      </c>
      <c r="G45" s="75">
        <v>48</v>
      </c>
      <c r="H45" s="75" t="s">
        <v>21</v>
      </c>
      <c r="I45" s="75">
        <v>64</v>
      </c>
      <c r="J45" s="75" t="s">
        <v>20</v>
      </c>
      <c r="K45" s="75" t="s">
        <v>20</v>
      </c>
      <c r="L45" s="75" t="s">
        <v>20</v>
      </c>
      <c r="M45" s="75">
        <v>5.82</v>
      </c>
      <c r="N45" s="75">
        <v>2.5</v>
      </c>
      <c r="O45" s="75">
        <v>1.84</v>
      </c>
    </row>
    <row r="46" spans="1:15" x14ac:dyDescent="0.25">
      <c r="A46" s="82">
        <v>21201</v>
      </c>
      <c r="B46" s="82">
        <v>1017821</v>
      </c>
      <c r="C46" s="82">
        <v>21201</v>
      </c>
      <c r="D46" s="82">
        <v>1.5028197300504602E+17</v>
      </c>
      <c r="E46" s="82">
        <v>1169.9090000000001</v>
      </c>
      <c r="F46" s="75" t="s">
        <v>9613</v>
      </c>
      <c r="G46" s="75">
        <v>36</v>
      </c>
      <c r="H46" s="75" t="s">
        <v>21</v>
      </c>
      <c r="I46" s="75">
        <v>48</v>
      </c>
      <c r="J46" s="75" t="s">
        <v>20</v>
      </c>
      <c r="K46" s="75" t="s">
        <v>20</v>
      </c>
      <c r="L46" s="75" t="s">
        <v>20</v>
      </c>
      <c r="M46" s="75">
        <v>5.83</v>
      </c>
      <c r="N46" s="75">
        <v>2.6</v>
      </c>
      <c r="O46" s="75">
        <v>1.8</v>
      </c>
    </row>
    <row r="47" spans="1:15" x14ac:dyDescent="0.25">
      <c r="A47" s="82">
        <v>23241</v>
      </c>
      <c r="B47" s="82">
        <v>1017822</v>
      </c>
      <c r="C47" s="82">
        <v>23241</v>
      </c>
      <c r="D47" s="82">
        <v>1.5028197300508998E+17</v>
      </c>
      <c r="E47" s="82">
        <v>1523.182</v>
      </c>
      <c r="F47" s="75" t="s">
        <v>9614</v>
      </c>
      <c r="G47" s="75">
        <v>50</v>
      </c>
      <c r="H47" s="75" t="s">
        <v>21</v>
      </c>
      <c r="I47" s="75">
        <v>60</v>
      </c>
      <c r="J47" s="75" t="s">
        <v>20</v>
      </c>
      <c r="K47" s="75" t="s">
        <v>20</v>
      </c>
      <c r="L47" s="75" t="s">
        <v>20</v>
      </c>
      <c r="M47" s="75">
        <v>4.4400000000000004</v>
      </c>
      <c r="N47" s="75">
        <v>2.38</v>
      </c>
      <c r="O47" s="75">
        <v>2.4</v>
      </c>
    </row>
    <row r="48" spans="1:15" x14ac:dyDescent="0.25">
      <c r="A48" s="82">
        <v>21051</v>
      </c>
      <c r="B48" s="82">
        <v>1017991</v>
      </c>
      <c r="C48" s="82">
        <v>21051</v>
      </c>
      <c r="D48" s="82">
        <v>1.5028197300475901E+17</v>
      </c>
      <c r="E48" s="82">
        <v>1367.566</v>
      </c>
      <c r="F48" s="75" t="s">
        <v>9616</v>
      </c>
      <c r="G48" s="75">
        <v>245</v>
      </c>
      <c r="H48" s="75" t="s">
        <v>21</v>
      </c>
      <c r="I48" s="75">
        <v>385</v>
      </c>
      <c r="J48" s="75" t="s">
        <v>20</v>
      </c>
      <c r="K48" s="75" t="s">
        <v>20</v>
      </c>
      <c r="L48" s="75" t="s">
        <v>20</v>
      </c>
      <c r="M48" s="75">
        <v>1.76</v>
      </c>
      <c r="N48" s="75">
        <v>1.62</v>
      </c>
      <c r="O48" s="75">
        <v>1.36</v>
      </c>
    </row>
    <row r="49" spans="1:15" x14ac:dyDescent="0.25">
      <c r="A49" s="82">
        <v>22211</v>
      </c>
      <c r="B49" s="82">
        <v>1017993</v>
      </c>
      <c r="C49" s="82">
        <v>22211</v>
      </c>
      <c r="D49" s="82">
        <v>1.5028197300476198E+17</v>
      </c>
      <c r="E49" s="82">
        <v>1761.96</v>
      </c>
      <c r="F49" s="75" t="s">
        <v>9617</v>
      </c>
      <c r="G49" s="75" t="s">
        <v>20</v>
      </c>
      <c r="H49" s="75" t="s">
        <v>21</v>
      </c>
      <c r="I49" s="75">
        <v>325</v>
      </c>
      <c r="J49" s="75" t="s">
        <v>20</v>
      </c>
      <c r="K49" s="75" t="s">
        <v>20</v>
      </c>
      <c r="L49" s="75" t="s">
        <v>20</v>
      </c>
      <c r="M49" s="75">
        <v>2.52</v>
      </c>
      <c r="N49" s="75">
        <v>1.66</v>
      </c>
      <c r="O49" s="75">
        <v>1.1299999999999999</v>
      </c>
    </row>
    <row r="50" spans="1:15" x14ac:dyDescent="0.25">
      <c r="A50" s="82">
        <v>21341</v>
      </c>
      <c r="B50" s="82">
        <v>1018050</v>
      </c>
      <c r="C50" s="82">
        <v>21341</v>
      </c>
      <c r="D50" s="82">
        <v>1.50281973004984E+17</v>
      </c>
      <c r="E50" s="82">
        <v>1620</v>
      </c>
      <c r="F50" s="75" t="s">
        <v>9619</v>
      </c>
      <c r="G50" s="75">
        <v>112</v>
      </c>
      <c r="H50" s="75" t="s">
        <v>21</v>
      </c>
      <c r="I50" s="75">
        <v>160</v>
      </c>
      <c r="J50" s="75" t="s">
        <v>20</v>
      </c>
      <c r="K50" s="75" t="s">
        <v>20</v>
      </c>
      <c r="L50" s="75" t="s">
        <v>20</v>
      </c>
      <c r="M50" s="75">
        <v>2.46</v>
      </c>
      <c r="N50" s="75">
        <v>2.54</v>
      </c>
      <c r="O50" s="75">
        <v>1.46</v>
      </c>
    </row>
    <row r="51" spans="1:15" x14ac:dyDescent="0.25">
      <c r="A51" s="82">
        <v>21031</v>
      </c>
      <c r="B51" s="82">
        <v>1018095</v>
      </c>
      <c r="C51" s="82">
        <v>21031</v>
      </c>
      <c r="D51" s="82">
        <v>1.5028197300498499E+17</v>
      </c>
      <c r="E51" s="82">
        <v>1169.9090000000001</v>
      </c>
      <c r="F51" s="75" t="s">
        <v>9620</v>
      </c>
      <c r="G51" s="75">
        <v>112</v>
      </c>
      <c r="H51" s="75" t="s">
        <v>21</v>
      </c>
      <c r="I51" s="75">
        <v>160</v>
      </c>
      <c r="J51" s="75" t="s">
        <v>20</v>
      </c>
      <c r="K51" s="75" t="s">
        <v>20</v>
      </c>
      <c r="L51" s="75" t="s">
        <v>20</v>
      </c>
      <c r="M51" s="75">
        <v>2.44</v>
      </c>
      <c r="N51" s="75">
        <v>2.5</v>
      </c>
      <c r="O51" s="75">
        <v>1.48</v>
      </c>
    </row>
    <row r="52" spans="1:15" x14ac:dyDescent="0.25">
      <c r="A52" s="82">
        <v>29391</v>
      </c>
      <c r="B52" s="82">
        <v>1018108</v>
      </c>
      <c r="C52" s="82">
        <v>29391</v>
      </c>
      <c r="D52" s="82">
        <v>1.50281973004664E+17</v>
      </c>
      <c r="E52" s="82">
        <v>1657.068</v>
      </c>
      <c r="F52" s="75" t="s">
        <v>1190</v>
      </c>
      <c r="G52" s="75">
        <v>300</v>
      </c>
      <c r="H52" s="75" t="s">
        <v>21</v>
      </c>
      <c r="I52" s="75">
        <v>500</v>
      </c>
      <c r="J52" s="75" t="s">
        <v>20</v>
      </c>
      <c r="K52" s="75" t="s">
        <v>20</v>
      </c>
      <c r="L52" s="75" t="s">
        <v>20</v>
      </c>
      <c r="M52" s="75">
        <v>1.88</v>
      </c>
      <c r="N52" s="75">
        <v>1.2</v>
      </c>
      <c r="O52" s="75">
        <v>1.51</v>
      </c>
    </row>
    <row r="53" spans="1:15" x14ac:dyDescent="0.25">
      <c r="A53" s="82">
        <v>38321</v>
      </c>
      <c r="B53" s="82">
        <v>1018117</v>
      </c>
      <c r="C53" s="82">
        <v>38321</v>
      </c>
      <c r="D53" s="82">
        <v>1.3605840203855501E+17</v>
      </c>
      <c r="E53" s="82">
        <v>1203.7829999999999</v>
      </c>
      <c r="F53" s="75" t="s">
        <v>8786</v>
      </c>
      <c r="G53" s="75">
        <v>432</v>
      </c>
      <c r="H53" s="75" t="s">
        <v>21</v>
      </c>
      <c r="I53" s="75">
        <v>540</v>
      </c>
      <c r="J53" s="75" t="s">
        <v>20</v>
      </c>
      <c r="K53" s="75" t="s">
        <v>20</v>
      </c>
      <c r="L53" s="75" t="s">
        <v>20</v>
      </c>
      <c r="M53" s="75">
        <v>1.67</v>
      </c>
      <c r="N53" s="75">
        <v>1.1299999999999999</v>
      </c>
      <c r="O53" s="75">
        <v>1.18</v>
      </c>
    </row>
    <row r="54" spans="1:15" x14ac:dyDescent="0.25">
      <c r="A54" s="82">
        <v>32361</v>
      </c>
      <c r="B54" s="82">
        <v>1018251</v>
      </c>
      <c r="C54" s="82">
        <v>32361</v>
      </c>
      <c r="D54" s="82">
        <v>1.5028197300452701E+17</v>
      </c>
      <c r="E54" s="82">
        <v>1566.5830000000001</v>
      </c>
      <c r="F54" s="75" t="s">
        <v>1484</v>
      </c>
      <c r="G54" s="75">
        <v>336</v>
      </c>
      <c r="H54" s="75" t="s">
        <v>21</v>
      </c>
      <c r="I54" s="75">
        <v>544</v>
      </c>
      <c r="J54" s="75" t="s">
        <v>20</v>
      </c>
      <c r="K54" s="75" t="s">
        <v>20</v>
      </c>
      <c r="L54" s="75" t="s">
        <v>20</v>
      </c>
      <c r="M54" s="75">
        <v>3.14</v>
      </c>
      <c r="N54" s="75">
        <v>2.08</v>
      </c>
      <c r="O54" s="75">
        <v>0.44</v>
      </c>
    </row>
    <row r="55" spans="1:15" x14ac:dyDescent="0.25">
      <c r="A55" s="82">
        <v>3406120</v>
      </c>
      <c r="B55" s="82">
        <v>1018256</v>
      </c>
      <c r="C55" s="82">
        <v>3406120</v>
      </c>
      <c r="D55" s="82">
        <v>5034882643</v>
      </c>
      <c r="E55" s="82">
        <v>126.486</v>
      </c>
      <c r="F55" s="75" t="s">
        <v>1212</v>
      </c>
      <c r="G55" s="75">
        <v>318</v>
      </c>
      <c r="H55" s="75" t="s">
        <v>21</v>
      </c>
      <c r="I55" s="75" t="s">
        <v>20</v>
      </c>
      <c r="J55" s="75" t="s">
        <v>20</v>
      </c>
      <c r="K55" s="75">
        <v>50</v>
      </c>
      <c r="L55" s="75">
        <v>1</v>
      </c>
      <c r="M55" s="75">
        <v>1.74</v>
      </c>
      <c r="N55" s="75">
        <v>1.18</v>
      </c>
      <c r="O55" s="75">
        <v>1.5</v>
      </c>
    </row>
    <row r="56" spans="1:15" x14ac:dyDescent="0.25">
      <c r="A56" s="82">
        <v>21181</v>
      </c>
      <c r="B56" s="82">
        <v>1018441</v>
      </c>
      <c r="C56" s="82">
        <v>21181</v>
      </c>
      <c r="D56" s="82">
        <v>1.50281973004728E+17</v>
      </c>
      <c r="E56" s="82">
        <v>1596.18</v>
      </c>
      <c r="F56" s="75" t="s">
        <v>9623</v>
      </c>
      <c r="G56" s="75">
        <v>260</v>
      </c>
      <c r="H56" s="75" t="s">
        <v>21</v>
      </c>
      <c r="I56" s="75">
        <v>338</v>
      </c>
      <c r="J56" s="75" t="s">
        <v>20</v>
      </c>
      <c r="K56" s="75" t="s">
        <v>20</v>
      </c>
      <c r="L56" s="75" t="s">
        <v>20</v>
      </c>
      <c r="M56" s="75">
        <v>2.44</v>
      </c>
      <c r="N56" s="75">
        <v>1.74</v>
      </c>
      <c r="O56" s="75">
        <v>1.1100000000000001</v>
      </c>
    </row>
    <row r="57" spans="1:15" x14ac:dyDescent="0.25">
      <c r="A57" s="82">
        <v>21241</v>
      </c>
      <c r="B57" s="82">
        <v>1018494</v>
      </c>
      <c r="C57" s="82">
        <v>21241</v>
      </c>
      <c r="D57" s="82">
        <v>1.50281973004728E+17</v>
      </c>
      <c r="E57" s="82">
        <v>1594.587</v>
      </c>
      <c r="F57" s="75" t="s">
        <v>9624</v>
      </c>
      <c r="G57" s="75">
        <v>260</v>
      </c>
      <c r="H57" s="75" t="s">
        <v>21</v>
      </c>
      <c r="I57" s="75">
        <v>338</v>
      </c>
      <c r="J57" s="75" t="s">
        <v>20</v>
      </c>
      <c r="K57" s="75" t="s">
        <v>20</v>
      </c>
      <c r="L57" s="75" t="s">
        <v>20</v>
      </c>
      <c r="M57" s="75">
        <v>2.44</v>
      </c>
      <c r="N57" s="75">
        <v>1.74</v>
      </c>
      <c r="O57" s="75">
        <v>1.1100000000000001</v>
      </c>
    </row>
    <row r="58" spans="1:15" x14ac:dyDescent="0.25">
      <c r="A58" s="82">
        <v>22161</v>
      </c>
      <c r="B58" s="82">
        <v>1018496</v>
      </c>
      <c r="C58" s="82">
        <v>22161</v>
      </c>
      <c r="D58" s="82">
        <v>1.5028197300484198E+17</v>
      </c>
      <c r="E58" s="82">
        <v>1627.6990000000001</v>
      </c>
      <c r="F58" s="75" t="s">
        <v>9625</v>
      </c>
      <c r="G58" s="75">
        <v>104</v>
      </c>
      <c r="H58" s="75" t="s">
        <v>21</v>
      </c>
      <c r="I58" s="75">
        <v>130</v>
      </c>
      <c r="J58" s="75" t="s">
        <v>20</v>
      </c>
      <c r="K58" s="75" t="s">
        <v>20</v>
      </c>
      <c r="L58" s="75" t="s">
        <v>20</v>
      </c>
      <c r="M58" s="75">
        <v>3.5</v>
      </c>
      <c r="N58" s="75">
        <v>2.38</v>
      </c>
      <c r="O58" s="75">
        <v>1.5</v>
      </c>
    </row>
    <row r="59" spans="1:15" x14ac:dyDescent="0.25">
      <c r="A59" s="82">
        <v>2834120</v>
      </c>
      <c r="B59" s="82">
        <v>1018551</v>
      </c>
      <c r="C59" s="82">
        <v>2834120</v>
      </c>
      <c r="D59" s="82">
        <v>5034891469</v>
      </c>
      <c r="E59" s="82">
        <v>56.456000000000003</v>
      </c>
      <c r="F59" s="75" t="s">
        <v>957</v>
      </c>
      <c r="G59" s="75">
        <v>6000</v>
      </c>
      <c r="H59" s="75">
        <v>495</v>
      </c>
      <c r="I59" s="75">
        <v>5940</v>
      </c>
      <c r="J59" s="75">
        <v>240</v>
      </c>
      <c r="K59" s="75" t="s">
        <v>21</v>
      </c>
      <c r="L59" s="75">
        <v>1</v>
      </c>
      <c r="M59" s="75">
        <v>1.38</v>
      </c>
      <c r="N59" s="75">
        <v>0.83</v>
      </c>
      <c r="O59" s="75">
        <v>0.28000000000000003</v>
      </c>
    </row>
    <row r="60" spans="1:15" x14ac:dyDescent="0.25">
      <c r="A60" s="82">
        <v>22451</v>
      </c>
      <c r="B60" s="82">
        <v>1018566</v>
      </c>
      <c r="C60" s="82">
        <v>22451</v>
      </c>
      <c r="D60" s="82">
        <v>1.5028197300472499E+17</v>
      </c>
      <c r="E60" s="82">
        <v>1594.587</v>
      </c>
      <c r="F60" s="75" t="s">
        <v>9626</v>
      </c>
      <c r="G60" s="75">
        <v>260</v>
      </c>
      <c r="H60" s="75" t="s">
        <v>21</v>
      </c>
      <c r="I60" s="75">
        <v>338</v>
      </c>
      <c r="J60" s="75" t="s">
        <v>20</v>
      </c>
      <c r="K60" s="75" t="s">
        <v>20</v>
      </c>
      <c r="L60" s="75" t="s">
        <v>20</v>
      </c>
      <c r="M60" s="75">
        <v>2.44</v>
      </c>
      <c r="N60" s="75">
        <v>1.74</v>
      </c>
      <c r="O60" s="75">
        <v>1.1100000000000001</v>
      </c>
    </row>
    <row r="61" spans="1:15" x14ac:dyDescent="0.25">
      <c r="A61" s="82">
        <v>23371</v>
      </c>
      <c r="B61" s="82">
        <v>1018574</v>
      </c>
      <c r="C61" s="82">
        <v>23371</v>
      </c>
      <c r="D61" s="82">
        <v>1.50281973004984E+17</v>
      </c>
      <c r="E61" s="82">
        <v>1318.0709999999999</v>
      </c>
      <c r="F61" s="75" t="s">
        <v>9628</v>
      </c>
      <c r="G61" s="75">
        <v>120</v>
      </c>
      <c r="H61" s="75" t="s">
        <v>21</v>
      </c>
      <c r="I61" s="75">
        <v>144</v>
      </c>
      <c r="J61" s="75" t="s">
        <v>20</v>
      </c>
      <c r="K61" s="75" t="s">
        <v>20</v>
      </c>
      <c r="L61" s="75" t="s">
        <v>20</v>
      </c>
      <c r="M61" s="75">
        <v>2.9</v>
      </c>
      <c r="N61" s="75">
        <v>1.6</v>
      </c>
      <c r="O61" s="75">
        <v>2.25</v>
      </c>
    </row>
    <row r="62" spans="1:15" x14ac:dyDescent="0.25">
      <c r="A62" s="82">
        <v>21071</v>
      </c>
      <c r="B62" s="82">
        <v>1018576</v>
      </c>
      <c r="C62" s="82">
        <v>21071</v>
      </c>
      <c r="D62" s="82">
        <v>1.50281973005092E+17</v>
      </c>
      <c r="E62" s="82">
        <v>1316.7550000000001</v>
      </c>
      <c r="F62" s="75" t="s">
        <v>9630</v>
      </c>
      <c r="G62" s="75">
        <v>120</v>
      </c>
      <c r="H62" s="75" t="s">
        <v>21</v>
      </c>
      <c r="I62" s="75">
        <v>144</v>
      </c>
      <c r="J62" s="75" t="s">
        <v>20</v>
      </c>
      <c r="K62" s="75" t="s">
        <v>20</v>
      </c>
      <c r="L62" s="75" t="s">
        <v>20</v>
      </c>
      <c r="M62" s="75">
        <v>2.9</v>
      </c>
      <c r="N62" s="75">
        <v>1.6</v>
      </c>
      <c r="O62" s="75">
        <v>2.25</v>
      </c>
    </row>
    <row r="63" spans="1:15" x14ac:dyDescent="0.25">
      <c r="A63" s="82">
        <v>22301</v>
      </c>
      <c r="B63" s="82">
        <v>1018586</v>
      </c>
      <c r="C63" s="82">
        <v>22301</v>
      </c>
      <c r="D63" s="82">
        <v>1.5028197300484602E+17</v>
      </c>
      <c r="E63" s="82">
        <v>1831.4159999999999</v>
      </c>
      <c r="F63" s="75" t="s">
        <v>9632</v>
      </c>
      <c r="G63" s="75" t="s">
        <v>20</v>
      </c>
      <c r="H63" s="75" t="s">
        <v>21</v>
      </c>
      <c r="I63" s="75">
        <v>209</v>
      </c>
      <c r="J63" s="75" t="s">
        <v>20</v>
      </c>
      <c r="K63" s="75" t="s">
        <v>20</v>
      </c>
      <c r="L63" s="75" t="s">
        <v>20</v>
      </c>
      <c r="M63" s="75">
        <v>2.52</v>
      </c>
      <c r="N63" s="75">
        <v>2.36</v>
      </c>
      <c r="O63" s="75">
        <v>1.43</v>
      </c>
    </row>
    <row r="64" spans="1:15" x14ac:dyDescent="0.25">
      <c r="A64" s="82">
        <v>23111</v>
      </c>
      <c r="B64" s="82">
        <v>1018638</v>
      </c>
      <c r="C64" s="82">
        <v>23111</v>
      </c>
      <c r="D64" s="82">
        <v>1.5028197300497501E+17</v>
      </c>
      <c r="E64" s="82">
        <v>1410.6279999999999</v>
      </c>
      <c r="F64" s="75" t="s">
        <v>9633</v>
      </c>
      <c r="G64" s="75">
        <v>185</v>
      </c>
      <c r="H64" s="75" t="s">
        <v>21</v>
      </c>
      <c r="I64" s="75">
        <v>259</v>
      </c>
      <c r="J64" s="75" t="s">
        <v>20</v>
      </c>
      <c r="K64" s="75" t="s">
        <v>20</v>
      </c>
      <c r="L64" s="75" t="s">
        <v>20</v>
      </c>
      <c r="M64" s="75">
        <v>1.95</v>
      </c>
      <c r="N64" s="75">
        <v>1.57</v>
      </c>
      <c r="O64" s="75">
        <v>2.08</v>
      </c>
    </row>
    <row r="65" spans="1:15" x14ac:dyDescent="0.25">
      <c r="A65" s="82">
        <v>24411</v>
      </c>
      <c r="B65" s="82">
        <v>1018639</v>
      </c>
      <c r="C65" s="82">
        <v>24411</v>
      </c>
      <c r="D65" s="82">
        <v>1.5028197300499398E+17</v>
      </c>
      <c r="E65" s="82">
        <v>1719.7529999999999</v>
      </c>
      <c r="F65" s="75" t="s">
        <v>9634</v>
      </c>
      <c r="G65" s="75">
        <v>120</v>
      </c>
      <c r="H65" s="75" t="s">
        <v>21</v>
      </c>
      <c r="I65" s="75">
        <v>160</v>
      </c>
      <c r="J65" s="75" t="s">
        <v>20</v>
      </c>
      <c r="K65" s="75" t="s">
        <v>20</v>
      </c>
      <c r="L65" s="75" t="s">
        <v>20</v>
      </c>
      <c r="M65" s="75">
        <v>3.02</v>
      </c>
      <c r="N65" s="75">
        <v>1.92</v>
      </c>
      <c r="O65" s="75">
        <v>1.85</v>
      </c>
    </row>
    <row r="66" spans="1:15" x14ac:dyDescent="0.25">
      <c r="A66" s="82">
        <v>21101</v>
      </c>
      <c r="B66" s="82">
        <v>1018640</v>
      </c>
      <c r="C66" s="82">
        <v>21101</v>
      </c>
      <c r="D66" s="82">
        <v>1.5028197300499398E+17</v>
      </c>
      <c r="E66" s="82">
        <v>1523.182</v>
      </c>
      <c r="F66" s="75" t="s">
        <v>9635</v>
      </c>
      <c r="G66" s="75">
        <v>84</v>
      </c>
      <c r="H66" s="75" t="s">
        <v>21</v>
      </c>
      <c r="I66" s="75">
        <v>112</v>
      </c>
      <c r="J66" s="75" t="s">
        <v>20</v>
      </c>
      <c r="K66" s="75" t="s">
        <v>20</v>
      </c>
      <c r="L66" s="75" t="s">
        <v>20</v>
      </c>
      <c r="M66" s="75">
        <v>4.16</v>
      </c>
      <c r="N66" s="75">
        <v>1.7</v>
      </c>
      <c r="O66" s="75">
        <v>1.9</v>
      </c>
    </row>
    <row r="67" spans="1:15" x14ac:dyDescent="0.25">
      <c r="A67" s="82">
        <v>21151</v>
      </c>
      <c r="B67" s="82">
        <v>1018660</v>
      </c>
      <c r="C67" s="82">
        <v>21151</v>
      </c>
      <c r="D67" s="82">
        <v>1.5028197300484602E+17</v>
      </c>
      <c r="E67" s="82">
        <v>1928.4090000000001</v>
      </c>
      <c r="F67" s="75" t="s">
        <v>9636</v>
      </c>
      <c r="G67" s="75">
        <v>270</v>
      </c>
      <c r="H67" s="75" t="s">
        <v>21</v>
      </c>
      <c r="I67" s="75">
        <v>360</v>
      </c>
      <c r="J67" s="75" t="s">
        <v>20</v>
      </c>
      <c r="K67" s="75" t="s">
        <v>20</v>
      </c>
      <c r="L67" s="75" t="s">
        <v>20</v>
      </c>
      <c r="M67" s="75">
        <v>1.75</v>
      </c>
      <c r="N67" s="75">
        <v>1.45</v>
      </c>
      <c r="O67" s="75">
        <v>1.85</v>
      </c>
    </row>
    <row r="68" spans="1:15" x14ac:dyDescent="0.25">
      <c r="A68" s="82">
        <v>21091</v>
      </c>
      <c r="B68" s="82">
        <v>1018661</v>
      </c>
      <c r="C68" s="82">
        <v>21091</v>
      </c>
      <c r="D68" s="82">
        <v>1.50281973004992E+17</v>
      </c>
      <c r="E68" s="82">
        <v>1508.6110000000001</v>
      </c>
      <c r="F68" s="75" t="s">
        <v>9637</v>
      </c>
      <c r="G68" s="75">
        <v>270</v>
      </c>
      <c r="H68" s="75" t="s">
        <v>21</v>
      </c>
      <c r="I68" s="75">
        <v>360</v>
      </c>
      <c r="J68" s="75" t="s">
        <v>20</v>
      </c>
      <c r="K68" s="75" t="s">
        <v>20</v>
      </c>
      <c r="L68" s="75" t="s">
        <v>20</v>
      </c>
      <c r="M68" s="75">
        <v>1.75</v>
      </c>
      <c r="N68" s="75">
        <v>1.45</v>
      </c>
      <c r="O68" s="75">
        <v>1.85</v>
      </c>
    </row>
    <row r="69" spans="1:15" x14ac:dyDescent="0.25">
      <c r="A69" s="82">
        <v>21131</v>
      </c>
      <c r="B69" s="82">
        <v>1018665</v>
      </c>
      <c r="C69" s="82">
        <v>21131</v>
      </c>
      <c r="D69" s="82">
        <v>1.5028197300484499E+17</v>
      </c>
      <c r="E69" s="82">
        <v>1152.7919999999999</v>
      </c>
      <c r="F69" s="75" t="s">
        <v>9638</v>
      </c>
      <c r="G69" s="75">
        <v>270</v>
      </c>
      <c r="H69" s="75" t="s">
        <v>21</v>
      </c>
      <c r="I69" s="75">
        <v>360</v>
      </c>
      <c r="J69" s="75" t="s">
        <v>20</v>
      </c>
      <c r="K69" s="75" t="s">
        <v>20</v>
      </c>
      <c r="L69" s="75" t="s">
        <v>20</v>
      </c>
      <c r="M69" s="75">
        <v>1.75</v>
      </c>
      <c r="N69" s="75">
        <v>1.45</v>
      </c>
      <c r="O69" s="75">
        <v>1.85</v>
      </c>
    </row>
    <row r="70" spans="1:15" x14ac:dyDescent="0.25">
      <c r="A70" s="82">
        <v>22381</v>
      </c>
      <c r="B70" s="82">
        <v>1018684</v>
      </c>
      <c r="C70" s="82">
        <v>22381</v>
      </c>
      <c r="D70" s="82">
        <v>1.5028197300480499E+17</v>
      </c>
      <c r="E70" s="82">
        <v>1814.393</v>
      </c>
      <c r="F70" s="75" t="s">
        <v>9639</v>
      </c>
      <c r="G70" s="75">
        <v>154</v>
      </c>
      <c r="H70" s="75" t="s">
        <v>21</v>
      </c>
      <c r="I70" s="75">
        <v>242</v>
      </c>
      <c r="J70" s="75" t="s">
        <v>20</v>
      </c>
      <c r="K70" s="75" t="s">
        <v>20</v>
      </c>
      <c r="L70" s="75" t="s">
        <v>20</v>
      </c>
      <c r="M70" s="75">
        <v>3.44</v>
      </c>
      <c r="N70" s="75">
        <v>1.42</v>
      </c>
      <c r="O70" s="75">
        <v>1.36</v>
      </c>
    </row>
    <row r="71" spans="1:15" x14ac:dyDescent="0.25">
      <c r="A71" s="82">
        <v>22351</v>
      </c>
      <c r="B71" s="82">
        <v>1018691</v>
      </c>
      <c r="C71" s="82">
        <v>22351</v>
      </c>
      <c r="D71" s="82">
        <v>1.5028197300499101E+17</v>
      </c>
      <c r="E71" s="82">
        <v>1725.133</v>
      </c>
      <c r="F71" s="75" t="s">
        <v>10127</v>
      </c>
      <c r="G71" s="75">
        <v>63</v>
      </c>
      <c r="H71" s="75" t="s">
        <v>21</v>
      </c>
      <c r="I71" s="75">
        <v>90</v>
      </c>
      <c r="J71" s="75" t="s">
        <v>20</v>
      </c>
      <c r="K71" s="75" t="s">
        <v>20</v>
      </c>
      <c r="L71" s="75" t="s">
        <v>20</v>
      </c>
      <c r="M71" s="75">
        <v>4.4400000000000004</v>
      </c>
      <c r="N71" s="75">
        <v>2.72</v>
      </c>
      <c r="O71" s="75">
        <v>1.54</v>
      </c>
    </row>
    <row r="72" spans="1:15" x14ac:dyDescent="0.25">
      <c r="A72" s="82">
        <v>3209115</v>
      </c>
      <c r="B72" s="82">
        <v>1018702</v>
      </c>
      <c r="C72" s="82">
        <v>3209115</v>
      </c>
      <c r="D72" s="82">
        <v>5034354274</v>
      </c>
      <c r="E72" s="82">
        <v>71.239000000000004</v>
      </c>
      <c r="F72" s="75" t="s">
        <v>994</v>
      </c>
      <c r="G72" s="75">
        <v>360</v>
      </c>
      <c r="H72" s="75" t="s">
        <v>21</v>
      </c>
      <c r="I72" s="75">
        <v>480</v>
      </c>
      <c r="J72" s="75">
        <v>32</v>
      </c>
      <c r="K72" s="75">
        <v>40</v>
      </c>
      <c r="L72" s="75">
        <v>1</v>
      </c>
      <c r="M72" s="75">
        <v>2.02</v>
      </c>
      <c r="N72" s="75">
        <v>1.72</v>
      </c>
      <c r="O72" s="75">
        <v>0.64</v>
      </c>
    </row>
    <row r="73" spans="1:15" x14ac:dyDescent="0.25">
      <c r="A73" s="82">
        <v>24041</v>
      </c>
      <c r="B73" s="82">
        <v>1018782</v>
      </c>
      <c r="C73" s="82">
        <v>24041</v>
      </c>
      <c r="D73" s="82">
        <v>1.5028197000055398E+17</v>
      </c>
      <c r="E73" s="82">
        <v>1765.027</v>
      </c>
      <c r="F73" s="75" t="s">
        <v>584</v>
      </c>
      <c r="G73" s="75" t="s">
        <v>20</v>
      </c>
      <c r="H73" s="75" t="s">
        <v>21</v>
      </c>
      <c r="I73" s="75">
        <v>1416</v>
      </c>
      <c r="J73" s="75" t="s">
        <v>20</v>
      </c>
      <c r="K73" s="75" t="s">
        <v>20</v>
      </c>
      <c r="L73" s="75" t="s">
        <v>20</v>
      </c>
      <c r="M73" s="75">
        <v>1.2</v>
      </c>
      <c r="N73" s="75">
        <v>0.81</v>
      </c>
      <c r="O73" s="75">
        <v>1.28</v>
      </c>
    </row>
    <row r="74" spans="1:15" x14ac:dyDescent="0.25">
      <c r="A74" s="82">
        <v>21331</v>
      </c>
      <c r="B74" s="82">
        <v>1018834</v>
      </c>
      <c r="C74" s="82">
        <v>21331</v>
      </c>
      <c r="D74" s="82">
        <v>1.5028197931360198E+17</v>
      </c>
      <c r="E74" s="82">
        <v>1436.6279999999999</v>
      </c>
      <c r="F74" s="75" t="s">
        <v>9644</v>
      </c>
      <c r="G74" s="75">
        <v>96</v>
      </c>
      <c r="H74" s="75" t="s">
        <v>21</v>
      </c>
      <c r="I74" s="75">
        <v>120</v>
      </c>
      <c r="J74" s="75" t="s">
        <v>20</v>
      </c>
      <c r="K74" s="75">
        <v>5</v>
      </c>
      <c r="L74" s="75">
        <v>1</v>
      </c>
      <c r="M74" s="75">
        <v>3.1</v>
      </c>
      <c r="N74" s="75">
        <v>3</v>
      </c>
      <c r="O74" s="75">
        <v>1.42</v>
      </c>
    </row>
    <row r="75" spans="1:15" x14ac:dyDescent="0.25">
      <c r="A75" s="82">
        <v>27251</v>
      </c>
      <c r="B75" s="82">
        <v>1018943</v>
      </c>
      <c r="C75" s="82">
        <v>27251</v>
      </c>
      <c r="D75" s="82">
        <v>5033372256</v>
      </c>
      <c r="E75" s="82">
        <v>1515.194</v>
      </c>
      <c r="F75" s="75" t="s">
        <v>10128</v>
      </c>
      <c r="G75" s="75">
        <v>340</v>
      </c>
      <c r="H75" s="75" t="s">
        <v>21</v>
      </c>
      <c r="I75" s="75">
        <v>680</v>
      </c>
      <c r="J75" s="75" t="s">
        <v>20</v>
      </c>
      <c r="K75" s="75" t="s">
        <v>20</v>
      </c>
      <c r="L75" s="75" t="s">
        <v>20</v>
      </c>
      <c r="M75" s="75">
        <v>2.04</v>
      </c>
      <c r="N75" s="75">
        <v>1.42</v>
      </c>
      <c r="O75" s="75">
        <v>0.72</v>
      </c>
    </row>
    <row r="76" spans="1:15" x14ac:dyDescent="0.25">
      <c r="A76" s="82">
        <v>31041</v>
      </c>
      <c r="B76" s="82">
        <v>1018971</v>
      </c>
      <c r="C76" s="82">
        <v>31041</v>
      </c>
      <c r="D76" s="82">
        <v>1.5028197000048602E+17</v>
      </c>
      <c r="E76" s="82">
        <v>1363.674</v>
      </c>
      <c r="F76" s="75" t="s">
        <v>9547</v>
      </c>
      <c r="G76" s="75">
        <v>340</v>
      </c>
      <c r="H76" s="75" t="s">
        <v>21</v>
      </c>
      <c r="I76" s="75">
        <v>612</v>
      </c>
      <c r="J76" s="75" t="s">
        <v>20</v>
      </c>
      <c r="K76" s="75" t="s">
        <v>20</v>
      </c>
      <c r="L76" s="75" t="s">
        <v>20</v>
      </c>
      <c r="M76" s="75">
        <v>2.06</v>
      </c>
      <c r="N76" s="75">
        <v>1.44</v>
      </c>
      <c r="O76" s="75">
        <v>0.76</v>
      </c>
    </row>
    <row r="77" spans="1:15" x14ac:dyDescent="0.25">
      <c r="A77" s="82">
        <v>26101</v>
      </c>
      <c r="B77" s="82">
        <v>1019010</v>
      </c>
      <c r="C77" s="82">
        <v>26101</v>
      </c>
      <c r="D77" s="82">
        <v>1.5028197000054598E+17</v>
      </c>
      <c r="E77" s="82">
        <v>1439.434</v>
      </c>
      <c r="F77" s="75" t="s">
        <v>9650</v>
      </c>
      <c r="G77" s="75">
        <v>340</v>
      </c>
      <c r="H77" s="75" t="s">
        <v>21</v>
      </c>
      <c r="I77" s="75">
        <v>646</v>
      </c>
      <c r="J77" s="75" t="s">
        <v>20</v>
      </c>
      <c r="K77" s="75" t="s">
        <v>20</v>
      </c>
      <c r="L77" s="75" t="s">
        <v>20</v>
      </c>
      <c r="M77" s="75">
        <v>2.04</v>
      </c>
      <c r="N77" s="75">
        <v>1.42</v>
      </c>
      <c r="O77" s="75">
        <v>0.72</v>
      </c>
    </row>
    <row r="78" spans="1:15" x14ac:dyDescent="0.25">
      <c r="A78" s="82">
        <v>34161</v>
      </c>
      <c r="B78" s="82">
        <v>1019125</v>
      </c>
      <c r="C78" s="82">
        <v>34161</v>
      </c>
      <c r="D78" s="82">
        <v>1.50281970000528E+17</v>
      </c>
      <c r="E78" s="82">
        <v>1439.434</v>
      </c>
      <c r="F78" s="75" t="s">
        <v>9652</v>
      </c>
      <c r="G78" s="75">
        <v>340</v>
      </c>
      <c r="H78" s="75" t="s">
        <v>21</v>
      </c>
      <c r="I78" s="75">
        <v>646</v>
      </c>
      <c r="J78" s="75" t="s">
        <v>20</v>
      </c>
      <c r="K78" s="75" t="s">
        <v>20</v>
      </c>
      <c r="L78" s="75" t="s">
        <v>20</v>
      </c>
      <c r="M78" s="75">
        <v>2.04</v>
      </c>
      <c r="N78" s="75">
        <v>1.42</v>
      </c>
      <c r="O78" s="75">
        <v>0.76</v>
      </c>
    </row>
    <row r="79" spans="1:15" x14ac:dyDescent="0.25">
      <c r="A79" s="82">
        <v>30041</v>
      </c>
      <c r="B79" s="82">
        <v>1019126</v>
      </c>
      <c r="C79" s="82">
        <v>30041</v>
      </c>
      <c r="D79" s="82">
        <v>1.5028197000056899E+17</v>
      </c>
      <c r="E79" s="82">
        <v>1745.317</v>
      </c>
      <c r="F79" s="75" t="s">
        <v>10129</v>
      </c>
      <c r="G79" s="75">
        <v>515</v>
      </c>
      <c r="H79" s="75" t="s">
        <v>21</v>
      </c>
      <c r="I79" s="75">
        <v>927</v>
      </c>
      <c r="J79" s="75" t="s">
        <v>20</v>
      </c>
      <c r="K79" s="75" t="s">
        <v>20</v>
      </c>
      <c r="L79" s="75" t="s">
        <v>20</v>
      </c>
      <c r="M79" s="75">
        <v>1.3</v>
      </c>
      <c r="N79" s="75">
        <v>0.85</v>
      </c>
      <c r="O79" s="75">
        <v>1.7</v>
      </c>
    </row>
    <row r="80" spans="1:15" x14ac:dyDescent="0.25">
      <c r="A80" s="82">
        <v>37311</v>
      </c>
      <c r="B80" s="82">
        <v>1019190</v>
      </c>
      <c r="C80" s="82">
        <v>37311</v>
      </c>
      <c r="D80" s="82">
        <v>1.50281973003432E+17</v>
      </c>
      <c r="E80" s="82">
        <v>1194.7049999999999</v>
      </c>
      <c r="F80" s="75" t="s">
        <v>9653</v>
      </c>
      <c r="G80" s="75">
        <v>1728</v>
      </c>
      <c r="H80" s="75">
        <v>24</v>
      </c>
      <c r="I80" s="75">
        <v>2592</v>
      </c>
      <c r="J80" s="75" t="s">
        <v>20</v>
      </c>
      <c r="K80" s="75">
        <v>120</v>
      </c>
      <c r="L80" s="75">
        <v>1</v>
      </c>
      <c r="M80" s="75">
        <v>0.25</v>
      </c>
      <c r="N80" s="75">
        <v>1.1499999999999999</v>
      </c>
      <c r="O80" s="75">
        <v>1.6</v>
      </c>
    </row>
    <row r="81" spans="1:15" x14ac:dyDescent="0.25">
      <c r="A81" s="82">
        <v>30221</v>
      </c>
      <c r="B81" s="82">
        <v>1019212</v>
      </c>
      <c r="C81" s="82">
        <v>30221</v>
      </c>
      <c r="D81" s="82">
        <v>1.33607800985804E+17</v>
      </c>
      <c r="E81" s="82">
        <v>1286.664</v>
      </c>
      <c r="F81" s="75" t="s">
        <v>121</v>
      </c>
      <c r="G81" s="75">
        <v>264</v>
      </c>
      <c r="H81" s="75" t="s">
        <v>21</v>
      </c>
      <c r="I81" s="75">
        <v>384</v>
      </c>
      <c r="J81" s="75" t="s">
        <v>20</v>
      </c>
      <c r="K81" s="75" t="s">
        <v>20</v>
      </c>
      <c r="L81" s="75" t="s">
        <v>20</v>
      </c>
      <c r="M81" s="75">
        <v>3.24</v>
      </c>
      <c r="N81" s="75">
        <v>2.15</v>
      </c>
      <c r="O81" s="75">
        <v>0.48</v>
      </c>
    </row>
    <row r="82" spans="1:15" x14ac:dyDescent="0.25">
      <c r="A82" s="82">
        <v>27331</v>
      </c>
      <c r="B82" s="82">
        <v>1019213</v>
      </c>
      <c r="C82" s="82">
        <v>27331</v>
      </c>
      <c r="D82" s="82">
        <v>1.3360780098530499E+17</v>
      </c>
      <c r="E82" s="82">
        <v>1345.172</v>
      </c>
      <c r="F82" s="75" t="s">
        <v>3842</v>
      </c>
      <c r="G82" s="75">
        <v>800</v>
      </c>
      <c r="H82" s="75" t="s">
        <v>21</v>
      </c>
      <c r="I82" s="75">
        <v>1200</v>
      </c>
      <c r="J82" s="75" t="s">
        <v>20</v>
      </c>
      <c r="K82" s="75" t="s">
        <v>20</v>
      </c>
      <c r="L82" s="75" t="s">
        <v>20</v>
      </c>
      <c r="M82" s="75">
        <v>2.27</v>
      </c>
      <c r="N82" s="75">
        <v>0.77</v>
      </c>
      <c r="O82" s="75">
        <v>0.64</v>
      </c>
    </row>
    <row r="83" spans="1:15" x14ac:dyDescent="0.25">
      <c r="A83" s="82">
        <v>27121</v>
      </c>
      <c r="B83" s="82">
        <v>1019214</v>
      </c>
      <c r="C83" s="82">
        <v>27121</v>
      </c>
      <c r="D83" s="82">
        <v>1.3360780098642899E+17</v>
      </c>
      <c r="E83" s="82">
        <v>1195.991</v>
      </c>
      <c r="F83" s="75" t="s">
        <v>122</v>
      </c>
      <c r="G83" s="75">
        <v>144</v>
      </c>
      <c r="H83" s="75" t="s">
        <v>21</v>
      </c>
      <c r="I83" s="75">
        <v>204</v>
      </c>
      <c r="J83" s="75" t="s">
        <v>20</v>
      </c>
      <c r="K83" s="75" t="s">
        <v>20</v>
      </c>
      <c r="L83" s="75" t="s">
        <v>20</v>
      </c>
      <c r="M83" s="75">
        <v>3.24</v>
      </c>
      <c r="N83" s="75">
        <v>2.15</v>
      </c>
      <c r="O83" s="75">
        <v>0.84</v>
      </c>
    </row>
    <row r="84" spans="1:15" x14ac:dyDescent="0.25">
      <c r="A84" s="82">
        <v>33291</v>
      </c>
      <c r="B84" s="82">
        <v>1019402</v>
      </c>
      <c r="C84" s="82">
        <v>33291</v>
      </c>
      <c r="D84" s="82">
        <v>5033796462</v>
      </c>
      <c r="E84" s="82">
        <v>1344.143</v>
      </c>
      <c r="F84" s="75" t="s">
        <v>149</v>
      </c>
      <c r="G84" s="75">
        <v>800</v>
      </c>
      <c r="H84" s="75" t="s">
        <v>21</v>
      </c>
      <c r="I84" s="75">
        <v>1200</v>
      </c>
      <c r="J84" s="75" t="s">
        <v>20</v>
      </c>
      <c r="K84" s="75" t="s">
        <v>20</v>
      </c>
      <c r="L84" s="75" t="s">
        <v>20</v>
      </c>
      <c r="M84" s="75">
        <v>2.27</v>
      </c>
      <c r="N84" s="75">
        <v>0.77</v>
      </c>
      <c r="O84" s="75">
        <v>0.64</v>
      </c>
    </row>
    <row r="85" spans="1:15" x14ac:dyDescent="0.25">
      <c r="A85" s="82">
        <v>27351</v>
      </c>
      <c r="B85" s="82">
        <v>1019421</v>
      </c>
      <c r="C85" s="82">
        <v>27351</v>
      </c>
      <c r="D85" s="82">
        <v>1.33607800986544E+17</v>
      </c>
      <c r="E85" s="82">
        <v>1266.3440000000001</v>
      </c>
      <c r="F85" s="75" t="s">
        <v>148</v>
      </c>
      <c r="G85" s="75">
        <v>144</v>
      </c>
      <c r="H85" s="75" t="s">
        <v>21</v>
      </c>
      <c r="I85" s="75">
        <v>216</v>
      </c>
      <c r="J85" s="75">
        <v>5</v>
      </c>
      <c r="K85" s="75">
        <v>6</v>
      </c>
      <c r="L85" s="75">
        <v>3</v>
      </c>
      <c r="M85" s="75">
        <v>3.24</v>
      </c>
      <c r="N85" s="75">
        <v>2.15</v>
      </c>
      <c r="O85" s="75">
        <v>0.84</v>
      </c>
    </row>
    <row r="86" spans="1:15" x14ac:dyDescent="0.25">
      <c r="A86" s="82">
        <v>3529129</v>
      </c>
      <c r="B86" s="82">
        <v>1020269</v>
      </c>
      <c r="C86" s="82">
        <v>3529129</v>
      </c>
      <c r="D86" s="82">
        <v>5034938179</v>
      </c>
      <c r="E86" s="82">
        <v>60.936</v>
      </c>
      <c r="F86" s="75" t="s">
        <v>1441</v>
      </c>
      <c r="G86" s="75">
        <v>360</v>
      </c>
      <c r="H86" s="75" t="s">
        <v>21</v>
      </c>
      <c r="I86" s="75">
        <v>576</v>
      </c>
      <c r="J86" s="75" t="s">
        <v>20</v>
      </c>
      <c r="K86" s="75" t="s">
        <v>20</v>
      </c>
      <c r="L86" s="75" t="s">
        <v>20</v>
      </c>
      <c r="M86" s="75">
        <v>1.47</v>
      </c>
      <c r="N86" s="75">
        <v>0.98</v>
      </c>
      <c r="O86" s="75">
        <v>1.69</v>
      </c>
    </row>
    <row r="87" spans="1:15" x14ac:dyDescent="0.25">
      <c r="A87" s="82">
        <v>3640119</v>
      </c>
      <c r="B87" s="82">
        <v>1023076</v>
      </c>
      <c r="C87" s="82">
        <v>3640119</v>
      </c>
      <c r="D87" s="82">
        <v>5034748222</v>
      </c>
      <c r="E87" s="82">
        <v>119.76</v>
      </c>
      <c r="F87" s="75" t="s">
        <v>2315</v>
      </c>
      <c r="G87" s="75">
        <v>648</v>
      </c>
      <c r="H87" s="75" t="s">
        <v>21</v>
      </c>
      <c r="I87" s="75">
        <v>819</v>
      </c>
      <c r="J87" s="75">
        <v>24</v>
      </c>
      <c r="K87" s="75">
        <v>30</v>
      </c>
      <c r="L87" s="75">
        <v>2</v>
      </c>
      <c r="M87" s="75">
        <v>1.32</v>
      </c>
      <c r="N87" s="75">
        <v>1.28</v>
      </c>
      <c r="O87" s="75">
        <v>1.18</v>
      </c>
    </row>
    <row r="88" spans="1:15" x14ac:dyDescent="0.25">
      <c r="A88" s="82">
        <v>3529114</v>
      </c>
      <c r="B88" s="82">
        <v>1023569</v>
      </c>
      <c r="C88" s="82">
        <v>3529114</v>
      </c>
      <c r="D88" s="82">
        <v>5032371506</v>
      </c>
      <c r="E88" s="82">
        <v>60.54</v>
      </c>
      <c r="F88" s="75" t="s">
        <v>296</v>
      </c>
      <c r="G88" s="75">
        <v>2700</v>
      </c>
      <c r="H88" s="75">
        <v>45</v>
      </c>
      <c r="I88" s="75" t="s">
        <v>20</v>
      </c>
      <c r="J88" s="75" t="s">
        <v>20</v>
      </c>
      <c r="K88" s="75">
        <v>180</v>
      </c>
      <c r="L88" s="75">
        <v>1</v>
      </c>
      <c r="M88" s="75">
        <v>0.77</v>
      </c>
      <c r="N88" s="75">
        <v>0.77</v>
      </c>
      <c r="O88" s="75">
        <v>0.56999999999999995</v>
      </c>
    </row>
    <row r="89" spans="1:15" x14ac:dyDescent="0.25">
      <c r="A89" s="82">
        <v>26361</v>
      </c>
      <c r="B89" s="82">
        <v>1023582</v>
      </c>
      <c r="C89" s="82">
        <v>26361</v>
      </c>
      <c r="D89" s="82">
        <v>1.5028197300496602E+17</v>
      </c>
      <c r="E89" s="82">
        <v>1633.1690000000001</v>
      </c>
      <c r="F89" s="75" t="s">
        <v>9752</v>
      </c>
      <c r="G89" s="75">
        <v>318</v>
      </c>
      <c r="H89" s="75" t="s">
        <v>21</v>
      </c>
      <c r="I89" s="75">
        <v>477</v>
      </c>
      <c r="J89" s="75" t="s">
        <v>20</v>
      </c>
      <c r="K89" s="75" t="s">
        <v>20</v>
      </c>
      <c r="L89" s="75" t="s">
        <v>20</v>
      </c>
      <c r="M89" s="75">
        <v>1.77</v>
      </c>
      <c r="N89" s="75">
        <v>1.17</v>
      </c>
      <c r="O89" s="75">
        <v>1.65</v>
      </c>
    </row>
    <row r="90" spans="1:15" x14ac:dyDescent="0.25">
      <c r="A90" s="82">
        <v>21381</v>
      </c>
      <c r="B90" s="82">
        <v>1024791</v>
      </c>
      <c r="C90" s="82">
        <v>21381</v>
      </c>
      <c r="D90" s="82">
        <v>1.5028197931266701E+17</v>
      </c>
      <c r="E90" s="82">
        <v>750.298</v>
      </c>
      <c r="F90" s="75" t="s">
        <v>9790</v>
      </c>
      <c r="G90" s="75">
        <v>320</v>
      </c>
      <c r="H90" s="75">
        <v>16</v>
      </c>
      <c r="I90" s="75">
        <v>288</v>
      </c>
      <c r="J90" s="75" t="s">
        <v>20</v>
      </c>
      <c r="K90" s="75" t="s">
        <v>20</v>
      </c>
      <c r="L90" s="75" t="s">
        <v>20</v>
      </c>
      <c r="M90" s="75">
        <v>2.5</v>
      </c>
      <c r="N90" s="75">
        <v>2.6</v>
      </c>
      <c r="O90" s="75">
        <v>0.4</v>
      </c>
    </row>
    <row r="91" spans="1:15" x14ac:dyDescent="0.25">
      <c r="A91" s="82">
        <v>3512117</v>
      </c>
      <c r="B91" s="82">
        <v>1024825</v>
      </c>
      <c r="C91" s="82">
        <v>3512117</v>
      </c>
      <c r="D91" s="82">
        <v>1.5028197931268701E+17</v>
      </c>
      <c r="E91" s="82">
        <v>185.017</v>
      </c>
      <c r="F91" s="75" t="s">
        <v>9792</v>
      </c>
      <c r="G91" s="75">
        <v>192</v>
      </c>
      <c r="H91" s="75">
        <v>8</v>
      </c>
      <c r="I91" s="75" t="s">
        <v>20</v>
      </c>
      <c r="J91" s="75" t="s">
        <v>20</v>
      </c>
      <c r="K91" s="75">
        <v>32</v>
      </c>
      <c r="L91" s="75">
        <v>1</v>
      </c>
      <c r="M91" s="75">
        <v>3.8</v>
      </c>
      <c r="N91" s="75">
        <v>3.8</v>
      </c>
      <c r="O91" s="75">
        <v>0.4</v>
      </c>
    </row>
    <row r="92" spans="1:15" x14ac:dyDescent="0.25">
      <c r="A92" s="82">
        <v>3529107</v>
      </c>
      <c r="B92" s="82">
        <v>1024891</v>
      </c>
      <c r="C92" s="82">
        <v>3529107</v>
      </c>
      <c r="D92" s="82">
        <v>5034246618</v>
      </c>
      <c r="E92" s="82">
        <v>117.63500000000001</v>
      </c>
      <c r="F92" s="75" t="s">
        <v>9794</v>
      </c>
      <c r="G92" s="75">
        <v>1250</v>
      </c>
      <c r="H92" s="75">
        <v>50</v>
      </c>
      <c r="I92" s="75" t="s">
        <v>20</v>
      </c>
      <c r="J92" s="75" t="s">
        <v>20</v>
      </c>
      <c r="K92" s="75">
        <v>150</v>
      </c>
      <c r="L92" s="75">
        <v>1</v>
      </c>
      <c r="M92" s="75">
        <v>2.2999999999999998</v>
      </c>
      <c r="N92" s="75">
        <v>1.7</v>
      </c>
      <c r="O92" s="75">
        <v>0.3</v>
      </c>
    </row>
    <row r="93" spans="1:15" x14ac:dyDescent="0.25">
      <c r="A93" s="82">
        <v>3518124</v>
      </c>
      <c r="B93" s="82">
        <v>1024895</v>
      </c>
      <c r="C93" s="82">
        <v>3518124</v>
      </c>
      <c r="D93" s="82">
        <v>5034814461</v>
      </c>
      <c r="E93" s="82">
        <v>98.402000000000001</v>
      </c>
      <c r="F93" s="75" t="s">
        <v>9796</v>
      </c>
      <c r="G93" s="75" t="s">
        <v>20</v>
      </c>
      <c r="H93" s="75">
        <v>32</v>
      </c>
      <c r="I93" s="75" t="s">
        <v>20</v>
      </c>
      <c r="J93" s="75" t="s">
        <v>20</v>
      </c>
      <c r="K93" s="75">
        <v>128</v>
      </c>
      <c r="L93" s="75">
        <v>1</v>
      </c>
      <c r="M93" s="75">
        <v>1.5</v>
      </c>
      <c r="N93" s="75">
        <v>1.6</v>
      </c>
      <c r="O93" s="75">
        <v>0.32</v>
      </c>
    </row>
    <row r="94" spans="1:15" x14ac:dyDescent="0.25">
      <c r="A94" s="82">
        <v>3512113</v>
      </c>
      <c r="B94" s="82">
        <v>1024897</v>
      </c>
      <c r="C94" s="82">
        <v>3512113</v>
      </c>
      <c r="D94" s="82">
        <v>5034236825</v>
      </c>
      <c r="E94" s="82">
        <v>208.59800000000001</v>
      </c>
      <c r="F94" s="75" t="s">
        <v>9797</v>
      </c>
      <c r="G94" s="75">
        <v>2700</v>
      </c>
      <c r="H94" s="75">
        <v>108</v>
      </c>
      <c r="I94" s="75" t="s">
        <v>20</v>
      </c>
      <c r="J94" s="75" t="s">
        <v>20</v>
      </c>
      <c r="K94" s="75">
        <v>324</v>
      </c>
      <c r="L94" s="75">
        <v>1</v>
      </c>
      <c r="M94" s="75">
        <v>1.6</v>
      </c>
      <c r="N94" s="75">
        <v>1.1000000000000001</v>
      </c>
      <c r="O94" s="75">
        <v>0.3</v>
      </c>
    </row>
    <row r="95" spans="1:15" x14ac:dyDescent="0.25">
      <c r="A95" s="82">
        <v>3524125</v>
      </c>
      <c r="B95" s="82">
        <v>1024969</v>
      </c>
      <c r="C95" s="82">
        <v>3524125</v>
      </c>
      <c r="D95" s="82">
        <v>1.50281979310952E+17</v>
      </c>
      <c r="E95" s="82">
        <v>57.216999999999999</v>
      </c>
      <c r="F95" s="75" t="s">
        <v>1091</v>
      </c>
      <c r="G95" s="75">
        <v>720</v>
      </c>
      <c r="H95" s="75">
        <v>60</v>
      </c>
      <c r="I95" s="75">
        <v>900</v>
      </c>
      <c r="J95" s="75">
        <v>40</v>
      </c>
      <c r="K95" s="75" t="s">
        <v>21</v>
      </c>
      <c r="L95" s="75">
        <v>1</v>
      </c>
      <c r="M95" s="75">
        <v>2.4500000000000002</v>
      </c>
      <c r="N95" s="75">
        <v>1.69</v>
      </c>
      <c r="O95" s="75">
        <v>0.56999999999999995</v>
      </c>
    </row>
    <row r="96" spans="1:15" x14ac:dyDescent="0.25">
      <c r="A96" s="82">
        <v>31121</v>
      </c>
      <c r="B96" s="82">
        <v>1024985</v>
      </c>
      <c r="C96" s="82">
        <v>31121</v>
      </c>
      <c r="D96" s="82">
        <v>1.5028197931066301E+17</v>
      </c>
      <c r="E96" s="82">
        <v>1677.4760000000001</v>
      </c>
      <c r="F96" s="75" t="s">
        <v>1094</v>
      </c>
      <c r="G96" s="75">
        <v>720</v>
      </c>
      <c r="H96" s="75">
        <v>60</v>
      </c>
      <c r="I96" s="75">
        <v>900</v>
      </c>
      <c r="J96" s="75" t="s">
        <v>21</v>
      </c>
      <c r="K96" s="75" t="s">
        <v>21</v>
      </c>
      <c r="L96" s="75" t="s">
        <v>21</v>
      </c>
      <c r="M96" s="75">
        <v>2.44</v>
      </c>
      <c r="N96" s="75">
        <v>1.59</v>
      </c>
      <c r="O96" s="75">
        <v>0.48</v>
      </c>
    </row>
    <row r="97" spans="1:15" x14ac:dyDescent="0.25">
      <c r="A97" s="82">
        <v>21411</v>
      </c>
      <c r="B97" s="82">
        <v>1025201</v>
      </c>
      <c r="C97" s="82">
        <v>21411</v>
      </c>
      <c r="D97" s="82">
        <v>1.50281979312952E+17</v>
      </c>
      <c r="E97" s="82">
        <v>1701.124</v>
      </c>
      <c r="F97" s="75" t="s">
        <v>9802</v>
      </c>
      <c r="G97" s="75">
        <v>180</v>
      </c>
      <c r="H97" s="75">
        <v>3</v>
      </c>
      <c r="I97" s="75">
        <v>225</v>
      </c>
      <c r="J97" s="75" t="s">
        <v>20</v>
      </c>
      <c r="K97" s="75" t="s">
        <v>20</v>
      </c>
      <c r="L97" s="75" t="s">
        <v>20</v>
      </c>
      <c r="M97" s="75">
        <v>3.7</v>
      </c>
      <c r="N97" s="75">
        <v>2.6</v>
      </c>
      <c r="O97" s="75">
        <v>0.6</v>
      </c>
    </row>
    <row r="98" spans="1:15" x14ac:dyDescent="0.25">
      <c r="A98" s="82">
        <v>23341</v>
      </c>
      <c r="B98" s="82">
        <v>1025232</v>
      </c>
      <c r="C98" s="82">
        <v>23341</v>
      </c>
      <c r="D98" s="82">
        <v>1.5028197931307802E+17</v>
      </c>
      <c r="E98" s="82">
        <v>1589.3019999999999</v>
      </c>
      <c r="F98" s="75" t="s">
        <v>9803</v>
      </c>
      <c r="G98" s="75">
        <v>180</v>
      </c>
      <c r="H98" s="75">
        <v>3</v>
      </c>
      <c r="I98" s="75">
        <v>210</v>
      </c>
      <c r="J98" s="75" t="s">
        <v>20</v>
      </c>
      <c r="K98" s="75" t="s">
        <v>20</v>
      </c>
      <c r="L98" s="75" t="s">
        <v>20</v>
      </c>
      <c r="M98" s="75">
        <v>3.7</v>
      </c>
      <c r="N98" s="75">
        <v>2.6</v>
      </c>
      <c r="O98" s="75">
        <v>0.6</v>
      </c>
    </row>
    <row r="99" spans="1:15" x14ac:dyDescent="0.25">
      <c r="A99" s="82">
        <v>3518120</v>
      </c>
      <c r="B99" s="82">
        <v>1025280</v>
      </c>
      <c r="C99" s="82">
        <v>3518120</v>
      </c>
      <c r="D99" s="82">
        <v>1.502819793112E+17</v>
      </c>
      <c r="E99" s="82">
        <v>180.36</v>
      </c>
      <c r="F99" s="75" t="s">
        <v>9807</v>
      </c>
      <c r="G99" s="75" t="s">
        <v>20</v>
      </c>
      <c r="H99" s="75">
        <v>200</v>
      </c>
      <c r="I99" s="75" t="s">
        <v>20</v>
      </c>
      <c r="J99" s="75">
        <v>800</v>
      </c>
      <c r="K99" s="75" t="s">
        <v>20</v>
      </c>
      <c r="L99" s="75">
        <v>1</v>
      </c>
      <c r="M99" s="75">
        <v>1.4</v>
      </c>
      <c r="N99" s="75">
        <v>0.1</v>
      </c>
      <c r="O99" s="75">
        <v>1</v>
      </c>
    </row>
    <row r="100" spans="1:15" x14ac:dyDescent="0.25">
      <c r="A100" s="82">
        <v>36131</v>
      </c>
      <c r="B100" s="82">
        <v>1026843</v>
      </c>
      <c r="C100" s="82">
        <v>36131</v>
      </c>
      <c r="D100" s="82">
        <v>1.5028197300464E+17</v>
      </c>
      <c r="E100" s="82">
        <v>1298.5920000000001</v>
      </c>
      <c r="F100" s="75" t="s">
        <v>10131</v>
      </c>
      <c r="G100" s="75">
        <v>2250</v>
      </c>
      <c r="H100" s="75">
        <v>25</v>
      </c>
      <c r="I100" s="75">
        <v>3000</v>
      </c>
      <c r="J100" s="75" t="s">
        <v>20</v>
      </c>
      <c r="K100" s="75" t="s">
        <v>20</v>
      </c>
      <c r="L100" s="75" t="s">
        <v>20</v>
      </c>
      <c r="M100" s="75">
        <v>2</v>
      </c>
      <c r="N100" s="75">
        <v>0.12</v>
      </c>
      <c r="O100" s="75">
        <v>1.8</v>
      </c>
    </row>
    <row r="101" spans="1:15" x14ac:dyDescent="0.25">
      <c r="A101" s="82">
        <v>25451</v>
      </c>
      <c r="B101" s="82">
        <v>1026972</v>
      </c>
      <c r="C101" s="82">
        <v>25451</v>
      </c>
      <c r="D101" s="82">
        <v>1.5028197931314202E+17</v>
      </c>
      <c r="E101" s="82">
        <v>844.32500000000005</v>
      </c>
      <c r="F101" s="75" t="s">
        <v>10133</v>
      </c>
      <c r="G101" s="75">
        <v>192</v>
      </c>
      <c r="H101" s="75">
        <v>4</v>
      </c>
      <c r="I101" s="75">
        <v>240</v>
      </c>
      <c r="J101" s="75" t="s">
        <v>20</v>
      </c>
      <c r="K101" s="75" t="s">
        <v>20</v>
      </c>
      <c r="L101" s="75" t="s">
        <v>20</v>
      </c>
      <c r="M101" s="75">
        <v>2.4</v>
      </c>
      <c r="N101" s="75">
        <v>1.38</v>
      </c>
      <c r="O101" s="75">
        <v>1.06</v>
      </c>
    </row>
    <row r="102" spans="1:15" x14ac:dyDescent="0.25">
      <c r="A102" s="82">
        <v>33281</v>
      </c>
      <c r="B102" s="82">
        <v>1027306</v>
      </c>
      <c r="C102" s="82">
        <v>33281</v>
      </c>
      <c r="D102" s="82">
        <v>1.5028197300216301E+17</v>
      </c>
      <c r="E102" s="82">
        <v>1019.418</v>
      </c>
      <c r="F102" s="75" t="s">
        <v>9845</v>
      </c>
      <c r="G102" s="75">
        <v>352</v>
      </c>
      <c r="H102" s="75" t="s">
        <v>20</v>
      </c>
      <c r="I102" s="75" t="s">
        <v>20</v>
      </c>
      <c r="J102" s="75" t="s">
        <v>20</v>
      </c>
      <c r="K102" s="75" t="s">
        <v>20</v>
      </c>
      <c r="L102" s="75" t="s">
        <v>20</v>
      </c>
      <c r="M102" s="75">
        <v>2.72</v>
      </c>
      <c r="N102" s="75">
        <v>1.8</v>
      </c>
      <c r="O102" s="75">
        <v>0.52</v>
      </c>
    </row>
    <row r="103" spans="1:15" x14ac:dyDescent="0.25">
      <c r="A103" s="82">
        <v>3718105</v>
      </c>
      <c r="B103" s="82">
        <v>1027577</v>
      </c>
      <c r="C103" s="82">
        <v>3718105</v>
      </c>
      <c r="D103" s="82">
        <v>5033020431</v>
      </c>
      <c r="E103" s="82">
        <v>116.917</v>
      </c>
      <c r="F103" s="75" t="s">
        <v>1395</v>
      </c>
      <c r="G103" s="75">
        <v>2600</v>
      </c>
      <c r="H103" s="75">
        <v>100</v>
      </c>
      <c r="I103" s="75">
        <v>4400</v>
      </c>
      <c r="J103" s="75">
        <v>400</v>
      </c>
      <c r="K103" s="75" t="s">
        <v>21</v>
      </c>
      <c r="L103" s="75">
        <v>1</v>
      </c>
      <c r="M103" s="75">
        <v>2.27</v>
      </c>
      <c r="N103" s="75">
        <v>1.61</v>
      </c>
      <c r="O103" s="75">
        <v>0.08</v>
      </c>
    </row>
    <row r="104" spans="1:15" x14ac:dyDescent="0.25">
      <c r="A104" s="82">
        <v>2909103</v>
      </c>
      <c r="B104" s="82">
        <v>1027681</v>
      </c>
      <c r="C104" s="82">
        <v>2909103</v>
      </c>
      <c r="D104" s="82">
        <v>1.5028197931187699E+17</v>
      </c>
      <c r="E104" s="82">
        <v>18.959</v>
      </c>
      <c r="F104" s="75" t="s">
        <v>87</v>
      </c>
      <c r="G104" s="75">
        <v>360</v>
      </c>
      <c r="H104" s="75">
        <v>25</v>
      </c>
      <c r="I104" s="75">
        <v>360</v>
      </c>
      <c r="J104" s="75" t="s">
        <v>21</v>
      </c>
      <c r="K104" s="75" t="s">
        <v>21</v>
      </c>
      <c r="L104" s="75" t="s">
        <v>21</v>
      </c>
      <c r="M104" s="75">
        <v>2.9</v>
      </c>
      <c r="N104" s="75">
        <v>1.95</v>
      </c>
      <c r="O104" s="75">
        <v>0.78</v>
      </c>
    </row>
    <row r="105" spans="1:15" x14ac:dyDescent="0.25">
      <c r="A105" s="82">
        <v>35011</v>
      </c>
      <c r="B105" s="82">
        <v>1027689</v>
      </c>
      <c r="C105" s="82">
        <v>35011</v>
      </c>
      <c r="D105" s="82">
        <v>5033890603</v>
      </c>
      <c r="E105" s="82">
        <v>1354.954</v>
      </c>
      <c r="F105" s="75" t="s">
        <v>89</v>
      </c>
      <c r="G105" s="75">
        <v>360</v>
      </c>
      <c r="H105" s="75">
        <v>30</v>
      </c>
      <c r="I105" s="75">
        <v>360</v>
      </c>
      <c r="J105" s="75" t="s">
        <v>21</v>
      </c>
      <c r="K105" s="75" t="s">
        <v>21</v>
      </c>
      <c r="L105" s="75" t="s">
        <v>21</v>
      </c>
      <c r="M105" s="75">
        <v>2.9</v>
      </c>
      <c r="N105" s="75">
        <v>1.95</v>
      </c>
      <c r="O105" s="75">
        <v>0.78</v>
      </c>
    </row>
    <row r="106" spans="1:15" x14ac:dyDescent="0.25">
      <c r="A106" s="82">
        <v>35071</v>
      </c>
      <c r="B106" s="82">
        <v>1028307</v>
      </c>
      <c r="C106" s="82">
        <v>35071</v>
      </c>
      <c r="D106" s="82">
        <v>5034881739</v>
      </c>
      <c r="E106" s="82">
        <v>1495.2449999999999</v>
      </c>
      <c r="F106" s="75" t="s">
        <v>10136</v>
      </c>
      <c r="G106" s="75">
        <v>165</v>
      </c>
      <c r="H106" s="75" t="s">
        <v>21</v>
      </c>
      <c r="I106" s="75">
        <v>210</v>
      </c>
      <c r="J106" s="75" t="s">
        <v>20</v>
      </c>
      <c r="K106" s="75" t="s">
        <v>20</v>
      </c>
      <c r="L106" s="75" t="s">
        <v>20</v>
      </c>
      <c r="M106" s="75">
        <v>1.9</v>
      </c>
      <c r="N106" s="75">
        <v>3.65</v>
      </c>
      <c r="O106" s="75">
        <v>1.07</v>
      </c>
    </row>
    <row r="107" spans="1:15" x14ac:dyDescent="0.25">
      <c r="A107" s="82">
        <v>23271</v>
      </c>
      <c r="B107" s="82">
        <v>1028354</v>
      </c>
      <c r="C107" s="82">
        <v>23271</v>
      </c>
      <c r="D107" s="82">
        <v>1.5028197300461699E+17</v>
      </c>
      <c r="E107" s="82">
        <v>1562.3679999999999</v>
      </c>
      <c r="F107" s="75" t="s">
        <v>10139</v>
      </c>
      <c r="G107" s="75">
        <v>80</v>
      </c>
      <c r="H107" s="75" t="s">
        <v>21</v>
      </c>
      <c r="I107" s="75">
        <v>110</v>
      </c>
      <c r="J107" s="75" t="s">
        <v>20</v>
      </c>
      <c r="K107" s="75" t="s">
        <v>20</v>
      </c>
      <c r="L107" s="75" t="s">
        <v>20</v>
      </c>
      <c r="M107" s="75">
        <v>2.2999999999999998</v>
      </c>
      <c r="N107" s="75">
        <v>4.55</v>
      </c>
      <c r="O107" s="75">
        <v>1.4</v>
      </c>
    </row>
    <row r="108" spans="1:15" x14ac:dyDescent="0.25">
      <c r="A108" s="82">
        <v>26281</v>
      </c>
      <c r="B108" s="82">
        <v>1028367</v>
      </c>
      <c r="C108" s="82">
        <v>26281</v>
      </c>
      <c r="D108" s="82">
        <v>1.5028197300503699E+17</v>
      </c>
      <c r="E108" s="82">
        <v>1356.3969999999999</v>
      </c>
      <c r="F108" s="75" t="s">
        <v>10140</v>
      </c>
      <c r="G108" s="75">
        <v>64</v>
      </c>
      <c r="H108" s="75" t="s">
        <v>21</v>
      </c>
      <c r="I108" s="75">
        <v>90</v>
      </c>
      <c r="J108" s="75" t="s">
        <v>20</v>
      </c>
      <c r="K108" s="75" t="s">
        <v>20</v>
      </c>
      <c r="L108" s="75" t="s">
        <v>20</v>
      </c>
      <c r="M108" s="75">
        <v>4.45</v>
      </c>
      <c r="N108" s="75">
        <v>2.6</v>
      </c>
      <c r="O108" s="75">
        <v>1.3</v>
      </c>
    </row>
    <row r="109" spans="1:15" x14ac:dyDescent="0.25">
      <c r="A109" s="82">
        <v>36201</v>
      </c>
      <c r="B109" s="82">
        <v>1028485</v>
      </c>
      <c r="C109" s="82">
        <v>36201</v>
      </c>
      <c r="D109" s="82">
        <v>1.5028197000055901E+17</v>
      </c>
      <c r="E109" s="82">
        <v>939.17899999999997</v>
      </c>
      <c r="F109" s="75" t="s">
        <v>10141</v>
      </c>
      <c r="G109" s="75">
        <v>749</v>
      </c>
      <c r="H109" s="75" t="s">
        <v>21</v>
      </c>
      <c r="I109" s="75">
        <v>1284</v>
      </c>
      <c r="J109" s="75" t="s">
        <v>20</v>
      </c>
      <c r="K109" s="75" t="s">
        <v>20</v>
      </c>
      <c r="L109" s="75" t="s">
        <v>20</v>
      </c>
      <c r="M109" s="75">
        <v>1.22</v>
      </c>
      <c r="N109" s="75">
        <v>0.87</v>
      </c>
      <c r="O109" s="75">
        <v>1.28</v>
      </c>
    </row>
    <row r="110" spans="1:15" x14ac:dyDescent="0.25">
      <c r="A110" s="82">
        <v>3524123</v>
      </c>
      <c r="B110" s="82">
        <v>1028792</v>
      </c>
      <c r="C110" s="82">
        <v>3524123</v>
      </c>
      <c r="D110" s="82">
        <v>5034839369</v>
      </c>
      <c r="E110" s="82">
        <v>89.873999999999995</v>
      </c>
      <c r="F110" s="75" t="s">
        <v>903</v>
      </c>
      <c r="G110" s="75">
        <v>605</v>
      </c>
      <c r="H110" s="75">
        <v>24</v>
      </c>
      <c r="I110" s="75">
        <v>960</v>
      </c>
      <c r="J110" s="75">
        <v>72</v>
      </c>
      <c r="K110" s="75">
        <v>72</v>
      </c>
      <c r="L110" s="75">
        <v>1</v>
      </c>
      <c r="M110" s="75">
        <v>2.3199999999999998</v>
      </c>
      <c r="N110" s="75">
        <v>1.25</v>
      </c>
      <c r="O110" s="75">
        <v>0.43</v>
      </c>
    </row>
    <row r="111" spans="1:15" x14ac:dyDescent="0.25">
      <c r="A111" s="82">
        <v>3640105</v>
      </c>
      <c r="B111" s="82">
        <v>1028885</v>
      </c>
      <c r="C111" s="82">
        <v>3640105</v>
      </c>
      <c r="D111" s="82">
        <v>5033111391</v>
      </c>
      <c r="E111" s="82">
        <v>122.36199999999999</v>
      </c>
      <c r="F111" s="75" t="s">
        <v>619</v>
      </c>
      <c r="G111" s="75">
        <v>2880</v>
      </c>
      <c r="H111" s="75">
        <v>80</v>
      </c>
      <c r="I111" s="75" t="s">
        <v>20</v>
      </c>
      <c r="J111" s="75">
        <v>320</v>
      </c>
      <c r="K111" s="75" t="s">
        <v>20</v>
      </c>
      <c r="L111" s="75">
        <v>1</v>
      </c>
      <c r="M111" s="75">
        <v>1.82</v>
      </c>
      <c r="N111" s="75">
        <v>1.5</v>
      </c>
      <c r="O111" s="75">
        <v>0.14000000000000001</v>
      </c>
    </row>
    <row r="112" spans="1:15" x14ac:dyDescent="0.25">
      <c r="A112" s="82">
        <v>36031</v>
      </c>
      <c r="B112" s="82">
        <v>1030233</v>
      </c>
      <c r="C112" s="82">
        <v>36031</v>
      </c>
      <c r="D112" s="82">
        <v>1.5028197300506202E+17</v>
      </c>
      <c r="E112" s="82">
        <v>1764.624</v>
      </c>
      <c r="F112" s="75" t="s">
        <v>599</v>
      </c>
      <c r="G112" s="75">
        <v>315</v>
      </c>
      <c r="H112" s="75" t="s">
        <v>21</v>
      </c>
      <c r="I112" s="75">
        <v>567</v>
      </c>
      <c r="J112" s="75" t="s">
        <v>20</v>
      </c>
      <c r="K112" s="75" t="s">
        <v>20</v>
      </c>
      <c r="L112" s="75" t="s">
        <v>20</v>
      </c>
      <c r="M112" s="75">
        <v>1.77</v>
      </c>
      <c r="N112" s="75">
        <v>1.17</v>
      </c>
      <c r="O112" s="75">
        <v>1.5</v>
      </c>
    </row>
    <row r="113" spans="1:15" x14ac:dyDescent="0.25">
      <c r="A113" s="82">
        <v>28411</v>
      </c>
      <c r="B113" s="82">
        <v>1030235</v>
      </c>
      <c r="C113" s="82">
        <v>28411</v>
      </c>
      <c r="D113" s="82">
        <v>1.5028197300505798E+17</v>
      </c>
      <c r="E113" s="82">
        <v>1399.098</v>
      </c>
      <c r="F113" s="75" t="s">
        <v>1406</v>
      </c>
      <c r="G113" s="75">
        <v>315</v>
      </c>
      <c r="H113" s="75" t="s">
        <v>21</v>
      </c>
      <c r="I113" s="75">
        <v>450</v>
      </c>
      <c r="J113" s="75" t="s">
        <v>20</v>
      </c>
      <c r="K113" s="75" t="s">
        <v>20</v>
      </c>
      <c r="L113" s="75" t="s">
        <v>20</v>
      </c>
      <c r="M113" s="75">
        <v>1.77</v>
      </c>
      <c r="N113" s="75">
        <v>1.17</v>
      </c>
      <c r="O113" s="75">
        <v>1.5</v>
      </c>
    </row>
    <row r="114" spans="1:15" x14ac:dyDescent="0.25">
      <c r="A114" s="82">
        <v>2340103</v>
      </c>
      <c r="B114" s="82">
        <v>1030612</v>
      </c>
      <c r="C114" s="82">
        <v>2340103</v>
      </c>
      <c r="D114" s="82">
        <v>5034882112</v>
      </c>
      <c r="E114" s="82">
        <v>114.45399999999999</v>
      </c>
      <c r="F114" s="75" t="s">
        <v>659</v>
      </c>
      <c r="G114" s="75">
        <v>1530</v>
      </c>
      <c r="H114" s="75">
        <v>30</v>
      </c>
      <c r="I114" s="75">
        <v>3420</v>
      </c>
      <c r="J114" s="75">
        <v>270</v>
      </c>
      <c r="K114" s="75">
        <v>300</v>
      </c>
      <c r="L114" s="75">
        <v>1</v>
      </c>
      <c r="M114" s="75">
        <v>1.02</v>
      </c>
      <c r="N114" s="75">
        <v>0.37</v>
      </c>
      <c r="O114" s="75">
        <v>1.1200000000000001</v>
      </c>
    </row>
    <row r="115" spans="1:15" x14ac:dyDescent="0.25">
      <c r="A115" s="82">
        <v>3638116</v>
      </c>
      <c r="B115" s="82">
        <v>1030613</v>
      </c>
      <c r="C115" s="82">
        <v>3638116</v>
      </c>
      <c r="D115" s="82">
        <v>5032842784</v>
      </c>
      <c r="E115" s="82">
        <v>117.14400000000001</v>
      </c>
      <c r="F115" s="75" t="s">
        <v>660</v>
      </c>
      <c r="G115" s="75">
        <v>1530</v>
      </c>
      <c r="H115" s="75">
        <v>30</v>
      </c>
      <c r="I115" s="75">
        <v>3420</v>
      </c>
      <c r="J115" s="75">
        <v>270</v>
      </c>
      <c r="K115" s="75">
        <v>300</v>
      </c>
      <c r="L115" s="75">
        <v>1</v>
      </c>
      <c r="M115" s="75">
        <v>1.01</v>
      </c>
      <c r="N115" s="75">
        <v>1.1000000000000001</v>
      </c>
      <c r="O115" s="75">
        <v>0.39</v>
      </c>
    </row>
    <row r="116" spans="1:15" x14ac:dyDescent="0.25">
      <c r="A116" s="82">
        <v>3712110</v>
      </c>
      <c r="B116" s="82">
        <v>1032466</v>
      </c>
      <c r="C116" s="82">
        <v>3712110</v>
      </c>
      <c r="D116" s="82">
        <v>5032451718</v>
      </c>
      <c r="E116" s="82">
        <v>86.271000000000001</v>
      </c>
      <c r="F116" s="75" t="s">
        <v>313</v>
      </c>
      <c r="G116" s="75">
        <v>1160</v>
      </c>
      <c r="H116" s="75">
        <v>8</v>
      </c>
      <c r="I116" s="75" t="s">
        <v>20</v>
      </c>
      <c r="J116" s="75">
        <v>84</v>
      </c>
      <c r="K116" s="75">
        <v>105</v>
      </c>
      <c r="L116" s="75">
        <v>1</v>
      </c>
      <c r="M116" s="75">
        <v>1.99</v>
      </c>
      <c r="N116" s="75">
        <v>1.2</v>
      </c>
      <c r="O116" s="75">
        <v>0.43</v>
      </c>
    </row>
    <row r="117" spans="1:15" x14ac:dyDescent="0.25">
      <c r="A117" s="82">
        <v>3718101</v>
      </c>
      <c r="B117" s="82">
        <v>1032517</v>
      </c>
      <c r="C117" s="82">
        <v>3718101</v>
      </c>
      <c r="D117" s="82">
        <v>5034335370</v>
      </c>
      <c r="E117" s="82">
        <v>51.951999999999998</v>
      </c>
      <c r="F117" s="75" t="s">
        <v>29</v>
      </c>
      <c r="G117" s="75" t="s">
        <v>20</v>
      </c>
      <c r="H117" s="75" t="s">
        <v>21</v>
      </c>
      <c r="I117" s="75" t="s">
        <v>20</v>
      </c>
      <c r="J117" s="75">
        <v>52</v>
      </c>
      <c r="K117" s="75">
        <v>70</v>
      </c>
      <c r="L117" s="75">
        <v>3</v>
      </c>
      <c r="M117" s="75">
        <v>2.08</v>
      </c>
      <c r="N117" s="75">
        <v>0.78</v>
      </c>
      <c r="O117" s="75">
        <v>0.32</v>
      </c>
    </row>
    <row r="118" spans="1:15" x14ac:dyDescent="0.25">
      <c r="A118" s="82">
        <v>3718102</v>
      </c>
      <c r="B118" s="82">
        <v>1032518</v>
      </c>
      <c r="C118" s="82">
        <v>3718102</v>
      </c>
      <c r="D118" s="82">
        <v>5033020483</v>
      </c>
      <c r="E118" s="82">
        <v>34.835000000000001</v>
      </c>
      <c r="F118" s="75" t="s">
        <v>30</v>
      </c>
      <c r="G118" s="75" t="s">
        <v>20</v>
      </c>
      <c r="H118" s="75" t="s">
        <v>21</v>
      </c>
      <c r="I118" s="75" t="s">
        <v>20</v>
      </c>
      <c r="J118" s="75">
        <v>60</v>
      </c>
      <c r="K118" s="75">
        <v>175</v>
      </c>
      <c r="L118" s="75">
        <v>3</v>
      </c>
      <c r="M118" s="75">
        <v>2.08</v>
      </c>
      <c r="N118" s="75">
        <v>0.82</v>
      </c>
      <c r="O118" s="75">
        <v>0.34</v>
      </c>
    </row>
    <row r="119" spans="1:15" x14ac:dyDescent="0.25">
      <c r="A119" s="82">
        <v>3712131</v>
      </c>
      <c r="B119" s="82">
        <v>1034146</v>
      </c>
      <c r="C119" s="82">
        <v>3712131</v>
      </c>
      <c r="D119" s="82">
        <v>1.5028197300461402E+17</v>
      </c>
      <c r="E119" s="82">
        <v>69.468999999999994</v>
      </c>
      <c r="F119" s="75" t="s">
        <v>3058</v>
      </c>
      <c r="G119" s="75">
        <v>1458</v>
      </c>
      <c r="H119" s="75">
        <v>50</v>
      </c>
      <c r="I119" s="75" t="s">
        <v>20</v>
      </c>
      <c r="J119" s="75">
        <v>200</v>
      </c>
      <c r="K119" s="75">
        <v>300</v>
      </c>
      <c r="L119" s="75">
        <v>1</v>
      </c>
      <c r="M119" s="75">
        <v>0.8</v>
      </c>
      <c r="N119" s="75">
        <v>0.84</v>
      </c>
      <c r="O119" s="75">
        <v>0.4</v>
      </c>
    </row>
    <row r="120" spans="1:15" x14ac:dyDescent="0.25">
      <c r="A120" s="82">
        <v>3636118</v>
      </c>
      <c r="B120" s="82">
        <v>1035116</v>
      </c>
      <c r="C120" s="82">
        <v>3636118</v>
      </c>
      <c r="D120" s="82">
        <v>5034780053</v>
      </c>
      <c r="E120" s="82">
        <v>116.917</v>
      </c>
      <c r="F120" s="75" t="s">
        <v>980</v>
      </c>
      <c r="G120" s="75">
        <v>5000</v>
      </c>
      <c r="H120" s="75">
        <v>100</v>
      </c>
      <c r="I120" s="75" t="s">
        <v>20</v>
      </c>
      <c r="J120" s="75">
        <v>400</v>
      </c>
      <c r="K120" s="75">
        <v>500</v>
      </c>
      <c r="L120" s="75">
        <v>1</v>
      </c>
      <c r="M120" s="75">
        <v>1.1499999999999999</v>
      </c>
      <c r="N120" s="75">
        <v>0.75</v>
      </c>
      <c r="O120" s="75">
        <v>0.16</v>
      </c>
    </row>
    <row r="121" spans="1:15" x14ac:dyDescent="0.25">
      <c r="A121" s="82">
        <v>24031</v>
      </c>
      <c r="B121" s="82">
        <v>1035763</v>
      </c>
      <c r="C121" s="82">
        <v>24031</v>
      </c>
      <c r="D121" s="82">
        <v>1.5028197300503501E+17</v>
      </c>
      <c r="E121" s="82">
        <v>1626.394</v>
      </c>
      <c r="F121" s="75" t="s">
        <v>1399</v>
      </c>
      <c r="G121" s="75">
        <v>112</v>
      </c>
      <c r="H121" s="75" t="s">
        <v>20</v>
      </c>
      <c r="I121" s="75">
        <v>144</v>
      </c>
      <c r="J121" s="75">
        <v>8</v>
      </c>
      <c r="K121" s="75" t="s">
        <v>20</v>
      </c>
      <c r="L121" s="75" t="s">
        <v>20</v>
      </c>
      <c r="M121" s="75">
        <v>4.04</v>
      </c>
      <c r="N121" s="75">
        <v>1.64</v>
      </c>
      <c r="O121" s="75">
        <v>1.7</v>
      </c>
    </row>
    <row r="122" spans="1:15" x14ac:dyDescent="0.25">
      <c r="A122" s="82">
        <v>3712118</v>
      </c>
      <c r="B122" s="82">
        <v>1035806</v>
      </c>
      <c r="C122" s="82">
        <v>3712118</v>
      </c>
      <c r="D122" s="82">
        <v>5034335372</v>
      </c>
      <c r="E122" s="82">
        <v>78.799000000000007</v>
      </c>
      <c r="F122" s="75" t="s">
        <v>3088</v>
      </c>
      <c r="G122" s="75">
        <v>780</v>
      </c>
      <c r="H122" s="75" t="s">
        <v>21</v>
      </c>
      <c r="I122" s="75">
        <v>1040</v>
      </c>
      <c r="J122" s="75">
        <v>60</v>
      </c>
      <c r="K122" s="75" t="s">
        <v>21</v>
      </c>
      <c r="L122" s="75">
        <v>1</v>
      </c>
      <c r="M122" s="75">
        <v>2.2000000000000002</v>
      </c>
      <c r="N122" s="75">
        <v>0.89</v>
      </c>
      <c r="O122" s="75">
        <v>0.67</v>
      </c>
    </row>
    <row r="123" spans="1:15" x14ac:dyDescent="0.25">
      <c r="A123" s="82">
        <v>2340119</v>
      </c>
      <c r="B123" s="82">
        <v>1035851</v>
      </c>
      <c r="C123" s="82">
        <v>2340119</v>
      </c>
      <c r="D123" s="82">
        <v>5031982746</v>
      </c>
      <c r="E123" s="82">
        <v>44.488</v>
      </c>
      <c r="F123" s="75" t="s">
        <v>1017</v>
      </c>
      <c r="G123" s="75">
        <v>6000</v>
      </c>
      <c r="H123" s="75">
        <v>100</v>
      </c>
      <c r="I123" s="75" t="s">
        <v>20</v>
      </c>
      <c r="J123" s="75">
        <v>400</v>
      </c>
      <c r="K123" s="75">
        <v>500</v>
      </c>
      <c r="L123" s="75">
        <v>1</v>
      </c>
      <c r="M123" s="75">
        <v>1.1499999999999999</v>
      </c>
      <c r="N123" s="75">
        <v>0.44</v>
      </c>
      <c r="O123" s="75">
        <v>0.22</v>
      </c>
    </row>
    <row r="124" spans="1:15" x14ac:dyDescent="0.25">
      <c r="A124" s="82">
        <v>2411121</v>
      </c>
      <c r="B124" s="82">
        <v>1035893</v>
      </c>
      <c r="C124" s="82">
        <v>2411121</v>
      </c>
      <c r="D124" s="82">
        <v>5023173606</v>
      </c>
      <c r="E124" s="82">
        <v>47.48</v>
      </c>
      <c r="F124" s="75" t="s">
        <v>1249</v>
      </c>
      <c r="G124" s="75" t="s">
        <v>20</v>
      </c>
      <c r="H124" s="75">
        <v>141</v>
      </c>
      <c r="I124" s="75">
        <v>18048</v>
      </c>
      <c r="J124" s="75">
        <v>564</v>
      </c>
      <c r="K124" s="75" t="s">
        <v>20</v>
      </c>
      <c r="L124" s="75">
        <v>1</v>
      </c>
      <c r="M124" s="75">
        <v>1.31</v>
      </c>
      <c r="N124" s="75">
        <v>0.4</v>
      </c>
      <c r="O124" s="75">
        <v>0.16</v>
      </c>
    </row>
    <row r="125" spans="1:15" x14ac:dyDescent="0.25">
      <c r="A125" s="82">
        <v>3518107</v>
      </c>
      <c r="B125" s="82">
        <v>1035895</v>
      </c>
      <c r="C125" s="82">
        <v>3518107</v>
      </c>
      <c r="D125" s="82">
        <v>5032723815</v>
      </c>
      <c r="E125" s="82">
        <v>110.621</v>
      </c>
      <c r="F125" s="75" t="s">
        <v>776</v>
      </c>
      <c r="G125" s="75">
        <v>14367</v>
      </c>
      <c r="H125" s="75">
        <v>400</v>
      </c>
      <c r="I125" s="75" t="s">
        <v>20</v>
      </c>
      <c r="J125" s="75">
        <v>1600</v>
      </c>
      <c r="K125" s="75">
        <v>2000</v>
      </c>
      <c r="L125" s="75">
        <v>1</v>
      </c>
      <c r="M125" s="75">
        <v>1.31</v>
      </c>
      <c r="N125" s="75">
        <v>0.46</v>
      </c>
      <c r="O125" s="75">
        <v>0.21</v>
      </c>
    </row>
    <row r="126" spans="1:15" x14ac:dyDescent="0.25">
      <c r="A126" s="82">
        <v>3524119</v>
      </c>
      <c r="B126" s="82">
        <v>1035897</v>
      </c>
      <c r="C126" s="82">
        <v>3524119</v>
      </c>
      <c r="D126" s="82">
        <v>5032733685</v>
      </c>
      <c r="E126" s="82">
        <v>110.621</v>
      </c>
      <c r="F126" s="75" t="s">
        <v>777</v>
      </c>
      <c r="G126" s="75">
        <v>17456</v>
      </c>
      <c r="H126" s="75">
        <v>400</v>
      </c>
      <c r="I126" s="75" t="s">
        <v>20</v>
      </c>
      <c r="J126" s="75">
        <v>1600</v>
      </c>
      <c r="K126" s="75">
        <v>2000</v>
      </c>
      <c r="L126" s="75">
        <v>1</v>
      </c>
      <c r="M126" s="75">
        <v>1.32</v>
      </c>
      <c r="N126" s="75">
        <v>0.28999999999999998</v>
      </c>
      <c r="O126" s="75">
        <v>0.18</v>
      </c>
    </row>
    <row r="127" spans="1:15" x14ac:dyDescent="0.25">
      <c r="A127" s="82">
        <v>3535125</v>
      </c>
      <c r="B127" s="82">
        <v>1035902</v>
      </c>
      <c r="C127" s="82">
        <v>3535125</v>
      </c>
      <c r="D127" s="82">
        <v>5034508498</v>
      </c>
      <c r="E127" s="82">
        <v>47.447000000000003</v>
      </c>
      <c r="F127" s="75" t="s">
        <v>1257</v>
      </c>
      <c r="G127" s="75">
        <v>13650</v>
      </c>
      <c r="H127" s="75">
        <v>75</v>
      </c>
      <c r="I127" s="75">
        <v>15600</v>
      </c>
      <c r="J127" s="75">
        <v>600</v>
      </c>
      <c r="K127" s="75">
        <v>750</v>
      </c>
      <c r="L127" s="75">
        <v>1</v>
      </c>
      <c r="M127" s="75">
        <v>1.34</v>
      </c>
      <c r="N127" s="75">
        <v>0.31</v>
      </c>
      <c r="O127" s="75">
        <v>0.19</v>
      </c>
    </row>
    <row r="128" spans="1:15" x14ac:dyDescent="0.25">
      <c r="A128" s="82">
        <v>3209122</v>
      </c>
      <c r="B128" s="82">
        <v>1035905</v>
      </c>
      <c r="C128" s="82">
        <v>3209122</v>
      </c>
      <c r="D128" s="82">
        <v>5032629815</v>
      </c>
      <c r="E128" s="82">
        <v>55.451999999999998</v>
      </c>
      <c r="F128" s="75" t="s">
        <v>1259</v>
      </c>
      <c r="G128" s="75">
        <v>13650</v>
      </c>
      <c r="H128" s="75">
        <v>75</v>
      </c>
      <c r="I128" s="75">
        <v>17550</v>
      </c>
      <c r="J128" s="75">
        <v>600</v>
      </c>
      <c r="K128" s="75">
        <v>750</v>
      </c>
      <c r="L128" s="75">
        <v>1</v>
      </c>
      <c r="M128" s="75">
        <v>1.65</v>
      </c>
      <c r="N128" s="75">
        <v>0.31</v>
      </c>
      <c r="O128" s="75">
        <v>0.18</v>
      </c>
    </row>
    <row r="129" spans="1:15" x14ac:dyDescent="0.25">
      <c r="A129" s="82">
        <v>3518128</v>
      </c>
      <c r="B129" s="82">
        <v>1035917</v>
      </c>
      <c r="C129" s="82">
        <v>3518128</v>
      </c>
      <c r="D129" s="82">
        <v>5032334760</v>
      </c>
      <c r="E129" s="82">
        <v>129.72999999999999</v>
      </c>
      <c r="F129" s="75" t="s">
        <v>3095</v>
      </c>
      <c r="G129" s="75">
        <v>13200</v>
      </c>
      <c r="H129" s="75">
        <v>90</v>
      </c>
      <c r="I129" s="75" t="s">
        <v>20</v>
      </c>
      <c r="J129" s="75">
        <v>720</v>
      </c>
      <c r="K129" s="75">
        <v>900</v>
      </c>
      <c r="L129" s="75">
        <v>1</v>
      </c>
      <c r="M129" s="75">
        <v>1.33</v>
      </c>
      <c r="N129" s="75">
        <v>0.32</v>
      </c>
      <c r="O129" s="75">
        <v>0.19</v>
      </c>
    </row>
    <row r="130" spans="1:15" x14ac:dyDescent="0.25">
      <c r="A130" s="82">
        <v>38171</v>
      </c>
      <c r="B130" s="82">
        <v>1035937</v>
      </c>
      <c r="C130" s="82">
        <v>38171</v>
      </c>
      <c r="D130" s="82">
        <v>5033641363</v>
      </c>
      <c r="E130" s="82">
        <v>1613.0909999999999</v>
      </c>
      <c r="F130" s="75" t="s">
        <v>448</v>
      </c>
      <c r="G130" s="75">
        <v>256</v>
      </c>
      <c r="H130" s="75" t="s">
        <v>21</v>
      </c>
      <c r="I130" s="75">
        <v>448</v>
      </c>
      <c r="J130" s="75">
        <v>12</v>
      </c>
      <c r="K130" s="75" t="s">
        <v>20</v>
      </c>
      <c r="L130" s="75">
        <v>2</v>
      </c>
      <c r="M130" s="75">
        <v>2.2400000000000002</v>
      </c>
      <c r="N130" s="75">
        <v>1.5</v>
      </c>
      <c r="O130" s="75">
        <v>1.1100000000000001</v>
      </c>
    </row>
    <row r="131" spans="1:15" x14ac:dyDescent="0.25">
      <c r="A131" s="82">
        <v>36221</v>
      </c>
      <c r="B131" s="82">
        <v>1036254</v>
      </c>
      <c r="C131" s="82">
        <v>36221</v>
      </c>
      <c r="D131" s="82">
        <v>5031722664</v>
      </c>
      <c r="E131" s="82">
        <v>1630.749</v>
      </c>
      <c r="F131" s="75" t="s">
        <v>484</v>
      </c>
      <c r="G131" s="75">
        <v>432</v>
      </c>
      <c r="H131" s="75" t="s">
        <v>21</v>
      </c>
      <c r="I131" s="75">
        <v>702</v>
      </c>
      <c r="J131" s="75">
        <v>20</v>
      </c>
      <c r="K131" s="75">
        <v>25</v>
      </c>
      <c r="L131" s="75">
        <v>2</v>
      </c>
      <c r="M131" s="75">
        <v>1.67</v>
      </c>
      <c r="N131" s="75">
        <v>1.1399999999999999</v>
      </c>
      <c r="O131" s="75">
        <v>1.22</v>
      </c>
    </row>
    <row r="132" spans="1:15" x14ac:dyDescent="0.25">
      <c r="A132" s="82">
        <v>2411102</v>
      </c>
      <c r="B132" s="82">
        <v>1036445</v>
      </c>
      <c r="C132" s="82">
        <v>2411102</v>
      </c>
      <c r="D132" s="82">
        <v>5028858972</v>
      </c>
      <c r="E132" s="82">
        <v>82.162000000000006</v>
      </c>
      <c r="F132" s="75" t="s">
        <v>25</v>
      </c>
      <c r="G132" s="75">
        <v>3420</v>
      </c>
      <c r="H132" s="75">
        <v>90</v>
      </c>
      <c r="I132" s="75">
        <v>6840</v>
      </c>
      <c r="J132" s="75">
        <v>720</v>
      </c>
      <c r="K132" s="75" t="s">
        <v>21</v>
      </c>
      <c r="L132" s="75">
        <v>1</v>
      </c>
      <c r="M132" s="75">
        <v>1.36</v>
      </c>
      <c r="N132" s="75">
        <v>0.35</v>
      </c>
      <c r="O132" s="75">
        <v>0.19</v>
      </c>
    </row>
    <row r="133" spans="1:15" x14ac:dyDescent="0.25">
      <c r="A133" s="82">
        <v>3234108</v>
      </c>
      <c r="B133" s="82">
        <v>1036476</v>
      </c>
      <c r="C133" s="82">
        <v>3234108</v>
      </c>
      <c r="D133" s="82">
        <v>1.5028197300189402E+17</v>
      </c>
      <c r="E133" s="82">
        <v>62.703000000000003</v>
      </c>
      <c r="F133" s="75" t="s">
        <v>24</v>
      </c>
      <c r="G133" s="75">
        <v>3420</v>
      </c>
      <c r="H133" s="75">
        <v>90</v>
      </c>
      <c r="I133" s="75">
        <v>6840</v>
      </c>
      <c r="J133" s="75">
        <v>720</v>
      </c>
      <c r="K133" s="75" t="s">
        <v>20</v>
      </c>
      <c r="L133" s="75">
        <v>1</v>
      </c>
      <c r="M133" s="75">
        <v>1.36</v>
      </c>
      <c r="N133" s="75">
        <v>0.4</v>
      </c>
      <c r="O133" s="75">
        <v>0.16</v>
      </c>
    </row>
    <row r="134" spans="1:15" x14ac:dyDescent="0.25">
      <c r="A134" s="82">
        <v>3724111</v>
      </c>
      <c r="B134" s="82">
        <v>1036478</v>
      </c>
      <c r="C134" s="82">
        <v>3724111</v>
      </c>
      <c r="D134" s="82">
        <v>5032689771</v>
      </c>
      <c r="E134" s="82">
        <v>109.65900000000001</v>
      </c>
      <c r="F134" s="75" t="s">
        <v>22</v>
      </c>
      <c r="G134" s="75">
        <v>3420</v>
      </c>
      <c r="H134" s="75">
        <v>304</v>
      </c>
      <c r="I134" s="75">
        <v>6840</v>
      </c>
      <c r="J134" s="75">
        <v>1216</v>
      </c>
      <c r="K134" s="75" t="s">
        <v>21</v>
      </c>
      <c r="L134" s="75">
        <v>1</v>
      </c>
      <c r="M134" s="75">
        <v>1.83</v>
      </c>
      <c r="N134" s="75">
        <v>0.38</v>
      </c>
      <c r="O134" s="75">
        <v>0.13</v>
      </c>
    </row>
    <row r="135" spans="1:15" x14ac:dyDescent="0.25">
      <c r="A135" s="82">
        <v>2340114</v>
      </c>
      <c r="B135" s="82">
        <v>1040352</v>
      </c>
      <c r="C135" s="82">
        <v>2340114</v>
      </c>
      <c r="D135" s="82">
        <v>5034833453</v>
      </c>
      <c r="E135" s="82">
        <v>44.17</v>
      </c>
      <c r="F135" s="75" t="s">
        <v>3200</v>
      </c>
      <c r="G135" s="75">
        <v>2520</v>
      </c>
      <c r="H135" s="75">
        <v>84</v>
      </c>
      <c r="I135" s="75" t="s">
        <v>20</v>
      </c>
      <c r="J135" s="75">
        <v>56</v>
      </c>
      <c r="K135" s="75">
        <v>88</v>
      </c>
      <c r="L135" s="75">
        <v>2</v>
      </c>
      <c r="M135" s="75">
        <v>2</v>
      </c>
      <c r="N135" s="75">
        <v>0.39</v>
      </c>
      <c r="O135" s="75">
        <v>0.47</v>
      </c>
    </row>
    <row r="136" spans="1:15" x14ac:dyDescent="0.25">
      <c r="A136" s="82">
        <v>3036123</v>
      </c>
      <c r="B136" s="82">
        <v>1040732</v>
      </c>
      <c r="C136" s="82">
        <v>3036123</v>
      </c>
      <c r="D136" s="82">
        <v>5034839363</v>
      </c>
      <c r="E136" s="82">
        <v>90.23</v>
      </c>
      <c r="F136" s="75" t="s">
        <v>203</v>
      </c>
      <c r="G136" s="75">
        <v>212</v>
      </c>
      <c r="H136" s="75" t="s">
        <v>21</v>
      </c>
      <c r="I136" s="75">
        <v>472</v>
      </c>
      <c r="J136" s="75">
        <v>20</v>
      </c>
      <c r="K136" s="75" t="s">
        <v>20</v>
      </c>
      <c r="L136" s="75">
        <v>1</v>
      </c>
      <c r="M136" s="75">
        <v>1.81</v>
      </c>
      <c r="N136" s="75">
        <v>1.18</v>
      </c>
      <c r="O136" s="75">
        <v>2.11</v>
      </c>
    </row>
    <row r="137" spans="1:15" x14ac:dyDescent="0.25">
      <c r="A137" s="82">
        <v>37321</v>
      </c>
      <c r="B137" s="82">
        <v>1040748</v>
      </c>
      <c r="C137" s="82">
        <v>37321</v>
      </c>
      <c r="D137" s="82">
        <v>1.36058402038374E+17</v>
      </c>
      <c r="E137" s="82">
        <v>1458.3409999999999</v>
      </c>
      <c r="F137" s="75" t="s">
        <v>226</v>
      </c>
      <c r="G137" s="75">
        <v>312</v>
      </c>
      <c r="H137" s="75" t="s">
        <v>21</v>
      </c>
      <c r="I137" s="75">
        <v>468</v>
      </c>
      <c r="J137" s="75">
        <v>20</v>
      </c>
      <c r="K137" s="75">
        <v>25</v>
      </c>
      <c r="L137" s="75">
        <v>1</v>
      </c>
      <c r="M137" s="75">
        <v>1.66</v>
      </c>
      <c r="N137" s="75">
        <v>1.21</v>
      </c>
      <c r="O137" s="75">
        <v>1.55</v>
      </c>
    </row>
    <row r="138" spans="1:15" x14ac:dyDescent="0.25">
      <c r="A138" s="82">
        <v>3729111</v>
      </c>
      <c r="B138" s="82">
        <v>1040750</v>
      </c>
      <c r="C138" s="82">
        <v>3729111</v>
      </c>
      <c r="D138" s="82">
        <v>5034882645</v>
      </c>
      <c r="E138" s="82">
        <v>92.772999999999996</v>
      </c>
      <c r="F138" s="75" t="s">
        <v>491</v>
      </c>
      <c r="G138" s="75">
        <v>432</v>
      </c>
      <c r="H138" s="75" t="s">
        <v>21</v>
      </c>
      <c r="I138" s="75">
        <v>648</v>
      </c>
      <c r="J138" s="75">
        <v>20</v>
      </c>
      <c r="K138" s="75">
        <v>25</v>
      </c>
      <c r="L138" s="75">
        <v>2</v>
      </c>
      <c r="M138" s="75">
        <v>1.68</v>
      </c>
      <c r="N138" s="75">
        <v>1.1399999999999999</v>
      </c>
      <c r="O138" s="75">
        <v>1.21</v>
      </c>
    </row>
    <row r="139" spans="1:15" x14ac:dyDescent="0.25">
      <c r="A139" s="82">
        <v>3724110</v>
      </c>
      <c r="B139" s="82">
        <v>1040754</v>
      </c>
      <c r="C139" s="82">
        <v>3724110</v>
      </c>
      <c r="D139" s="82">
        <v>1.5028197300459802E+17</v>
      </c>
      <c r="E139" s="82">
        <v>48.432000000000002</v>
      </c>
      <c r="F139" s="75" t="s">
        <v>3298</v>
      </c>
      <c r="G139" s="75" t="s">
        <v>20</v>
      </c>
      <c r="H139" s="75">
        <v>170</v>
      </c>
      <c r="I139" s="75" t="s">
        <v>20</v>
      </c>
      <c r="J139" s="75">
        <v>224</v>
      </c>
      <c r="K139" s="75">
        <v>850</v>
      </c>
      <c r="L139" s="75">
        <v>2</v>
      </c>
      <c r="M139" s="75">
        <v>1.39</v>
      </c>
      <c r="N139" s="75">
        <v>0.47</v>
      </c>
      <c r="O139" s="75">
        <v>0.33</v>
      </c>
    </row>
    <row r="140" spans="1:15" x14ac:dyDescent="0.25">
      <c r="A140" s="82">
        <v>37331</v>
      </c>
      <c r="B140" s="82">
        <v>1040763</v>
      </c>
      <c r="C140" s="82">
        <v>37331</v>
      </c>
      <c r="D140" s="82">
        <v>5034621562</v>
      </c>
      <c r="E140" s="82">
        <v>1478.0530000000001</v>
      </c>
      <c r="F140" s="75" t="s">
        <v>1085</v>
      </c>
      <c r="G140" s="75">
        <v>672</v>
      </c>
      <c r="H140" s="75">
        <v>8</v>
      </c>
      <c r="I140" s="75">
        <v>864</v>
      </c>
      <c r="J140" s="75">
        <v>16</v>
      </c>
      <c r="K140" s="75" t="s">
        <v>20</v>
      </c>
      <c r="L140" s="75">
        <v>3</v>
      </c>
      <c r="M140" s="75">
        <v>1.78</v>
      </c>
      <c r="N140" s="75">
        <v>1.2</v>
      </c>
      <c r="O140" s="75">
        <v>0.8</v>
      </c>
    </row>
    <row r="141" spans="1:15" x14ac:dyDescent="0.25">
      <c r="A141" s="82">
        <v>3524105</v>
      </c>
      <c r="B141" s="82">
        <v>1040923</v>
      </c>
      <c r="C141" s="82">
        <v>3524105</v>
      </c>
      <c r="D141" s="82">
        <v>5031056585</v>
      </c>
      <c r="E141" s="82">
        <v>67.3</v>
      </c>
      <c r="F141" s="75" t="s">
        <v>298</v>
      </c>
      <c r="G141" s="75">
        <v>2700</v>
      </c>
      <c r="H141" s="75">
        <v>45</v>
      </c>
      <c r="I141" s="75">
        <v>3150</v>
      </c>
      <c r="J141" s="75">
        <v>180</v>
      </c>
      <c r="K141" s="75">
        <v>225</v>
      </c>
      <c r="L141" s="75">
        <v>1</v>
      </c>
      <c r="M141" s="75">
        <v>0.76</v>
      </c>
      <c r="N141" s="75">
        <v>0.77</v>
      </c>
      <c r="O141" s="75">
        <v>0.6</v>
      </c>
    </row>
    <row r="142" spans="1:15" x14ac:dyDescent="0.25">
      <c r="A142" s="82">
        <v>3724132</v>
      </c>
      <c r="B142" s="82">
        <v>1040924</v>
      </c>
      <c r="C142" s="82">
        <v>3724132</v>
      </c>
      <c r="D142" s="82">
        <v>5032281700</v>
      </c>
      <c r="E142" s="82">
        <v>66.667000000000002</v>
      </c>
      <c r="F142" s="75" t="s">
        <v>299</v>
      </c>
      <c r="G142" s="75">
        <v>2700</v>
      </c>
      <c r="H142" s="75">
        <v>45</v>
      </c>
      <c r="I142" s="75">
        <v>3150</v>
      </c>
      <c r="J142" s="75">
        <v>180</v>
      </c>
      <c r="K142" s="75">
        <v>225</v>
      </c>
      <c r="L142" s="75">
        <v>1</v>
      </c>
      <c r="M142" s="75">
        <v>0.78</v>
      </c>
      <c r="N142" s="75">
        <v>0.77</v>
      </c>
      <c r="O142" s="75">
        <v>0.59</v>
      </c>
    </row>
    <row r="143" spans="1:15" x14ac:dyDescent="0.25">
      <c r="A143" s="82">
        <v>26221</v>
      </c>
      <c r="B143" s="82">
        <v>1040975</v>
      </c>
      <c r="C143" s="82">
        <v>26221</v>
      </c>
      <c r="D143" s="82">
        <v>5034335367</v>
      </c>
      <c r="E143" s="82">
        <v>1598.807</v>
      </c>
      <c r="F143" s="75" t="s">
        <v>3321</v>
      </c>
      <c r="G143" s="75" t="s">
        <v>20</v>
      </c>
      <c r="H143" s="75" t="s">
        <v>21</v>
      </c>
      <c r="I143" s="75">
        <v>352</v>
      </c>
      <c r="J143" s="75">
        <v>8</v>
      </c>
      <c r="K143" s="75">
        <v>27</v>
      </c>
      <c r="L143" s="75">
        <v>2</v>
      </c>
      <c r="M143" s="75">
        <v>2.54</v>
      </c>
      <c r="N143" s="75">
        <v>1.94</v>
      </c>
      <c r="O143" s="75">
        <v>0.92</v>
      </c>
    </row>
    <row r="144" spans="1:15" x14ac:dyDescent="0.25">
      <c r="A144" s="82">
        <v>3724112</v>
      </c>
      <c r="B144" s="82">
        <v>1040982</v>
      </c>
      <c r="C144" s="82">
        <v>3724112</v>
      </c>
      <c r="D144" s="82">
        <v>1.5028197300459802E+17</v>
      </c>
      <c r="E144" s="82">
        <v>171.37100000000001</v>
      </c>
      <c r="F144" s="75" t="s">
        <v>1275</v>
      </c>
      <c r="G144" s="75">
        <v>5991</v>
      </c>
      <c r="H144" s="75">
        <v>200</v>
      </c>
      <c r="I144" s="75" t="s">
        <v>20</v>
      </c>
      <c r="J144" s="75">
        <v>800</v>
      </c>
      <c r="K144" s="75" t="s">
        <v>20</v>
      </c>
      <c r="L144" s="75">
        <v>1</v>
      </c>
      <c r="M144" s="75">
        <v>1.1499999999999999</v>
      </c>
      <c r="N144" s="75">
        <v>0.93</v>
      </c>
      <c r="O144" s="75">
        <v>0.2</v>
      </c>
    </row>
    <row r="145" spans="1:15" x14ac:dyDescent="0.25">
      <c r="A145" s="82">
        <v>24151</v>
      </c>
      <c r="B145" s="82">
        <v>1040984</v>
      </c>
      <c r="C145" s="82">
        <v>24151</v>
      </c>
      <c r="D145" s="82">
        <v>1.5028197300461699E+17</v>
      </c>
      <c r="E145" s="82">
        <v>1464.5989999999999</v>
      </c>
      <c r="F145" s="75" t="s">
        <v>3325</v>
      </c>
      <c r="G145" s="75">
        <v>18</v>
      </c>
      <c r="H145" s="75" t="s">
        <v>21</v>
      </c>
      <c r="I145" s="75">
        <v>24</v>
      </c>
      <c r="J145" s="75" t="s">
        <v>21</v>
      </c>
      <c r="K145" s="75" t="s">
        <v>21</v>
      </c>
      <c r="L145" s="75" t="s">
        <v>21</v>
      </c>
      <c r="M145" s="75">
        <v>4.4800000000000004</v>
      </c>
      <c r="N145" s="75">
        <v>1.8</v>
      </c>
      <c r="O145" s="75">
        <v>7.56</v>
      </c>
    </row>
    <row r="146" spans="1:15" x14ac:dyDescent="0.25">
      <c r="A146" s="82">
        <v>3729114</v>
      </c>
      <c r="B146" s="82">
        <v>1041177</v>
      </c>
      <c r="C146" s="82">
        <v>3729114</v>
      </c>
      <c r="D146" s="82">
        <v>5034335359</v>
      </c>
      <c r="E146" s="82">
        <v>65.88</v>
      </c>
      <c r="F146" s="75" t="s">
        <v>3398</v>
      </c>
      <c r="G146" s="75">
        <v>720</v>
      </c>
      <c r="H146" s="75">
        <v>24</v>
      </c>
      <c r="I146" s="75">
        <v>960</v>
      </c>
      <c r="J146" s="75">
        <v>55</v>
      </c>
      <c r="K146" s="75" t="s">
        <v>20</v>
      </c>
      <c r="L146" s="75">
        <v>1</v>
      </c>
      <c r="M146" s="75">
        <v>2.2799999999999998</v>
      </c>
      <c r="N146" s="75">
        <v>0.87</v>
      </c>
      <c r="O146" s="75">
        <v>0.79</v>
      </c>
    </row>
    <row r="147" spans="1:15" x14ac:dyDescent="0.25">
      <c r="A147" s="82">
        <v>3712117</v>
      </c>
      <c r="B147" s="82">
        <v>1041187</v>
      </c>
      <c r="C147" s="82">
        <v>3712117</v>
      </c>
      <c r="D147" s="82">
        <v>1.5028197300438899E+17</v>
      </c>
      <c r="E147" s="82">
        <v>132.036</v>
      </c>
      <c r="F147" s="75" t="s">
        <v>3401</v>
      </c>
      <c r="G147" s="75">
        <v>1440</v>
      </c>
      <c r="H147" s="75">
        <v>48</v>
      </c>
      <c r="I147" s="75" t="s">
        <v>20</v>
      </c>
      <c r="J147" s="75">
        <v>144</v>
      </c>
      <c r="K147" s="75">
        <v>240</v>
      </c>
      <c r="L147" s="75">
        <v>1</v>
      </c>
      <c r="M147" s="75">
        <v>1.87</v>
      </c>
      <c r="N147" s="75">
        <v>0.98</v>
      </c>
      <c r="O147" s="75">
        <v>0.5</v>
      </c>
    </row>
    <row r="148" spans="1:15" x14ac:dyDescent="0.25">
      <c r="A148" s="82">
        <v>3209102</v>
      </c>
      <c r="B148" s="82">
        <v>1041224</v>
      </c>
      <c r="C148" s="82">
        <v>3209102</v>
      </c>
      <c r="D148" s="82">
        <v>5034730034</v>
      </c>
      <c r="E148" s="82">
        <v>46.014000000000003</v>
      </c>
      <c r="F148" s="75" t="s">
        <v>1419</v>
      </c>
      <c r="G148" s="75">
        <v>1720</v>
      </c>
      <c r="H148" s="75" t="s">
        <v>21</v>
      </c>
      <c r="I148" s="75" t="s">
        <v>20</v>
      </c>
      <c r="J148" s="75">
        <v>136</v>
      </c>
      <c r="K148" s="75">
        <v>150</v>
      </c>
      <c r="L148" s="75">
        <v>1</v>
      </c>
      <c r="M148" s="75">
        <v>1.08</v>
      </c>
      <c r="N148" s="75">
        <v>0.59</v>
      </c>
      <c r="O148" s="75">
        <v>0.53</v>
      </c>
    </row>
    <row r="149" spans="1:15" x14ac:dyDescent="0.25">
      <c r="A149" s="82">
        <v>3724116</v>
      </c>
      <c r="B149" s="82">
        <v>1041286</v>
      </c>
      <c r="C149" s="82">
        <v>3724116</v>
      </c>
      <c r="D149" s="82">
        <v>5034335363</v>
      </c>
      <c r="E149" s="82">
        <v>85.284999999999997</v>
      </c>
      <c r="F149" s="75" t="s">
        <v>892</v>
      </c>
      <c r="G149" s="75">
        <v>1760</v>
      </c>
      <c r="H149" s="75">
        <v>60</v>
      </c>
      <c r="I149" s="75" t="s">
        <v>20</v>
      </c>
      <c r="J149" s="75">
        <v>120</v>
      </c>
      <c r="K149" s="75">
        <v>240</v>
      </c>
      <c r="L149" s="75">
        <v>1</v>
      </c>
      <c r="M149" s="75">
        <v>2.2200000000000002</v>
      </c>
      <c r="N149" s="75">
        <v>0.64</v>
      </c>
      <c r="O149" s="75">
        <v>0.5</v>
      </c>
    </row>
    <row r="150" spans="1:15" x14ac:dyDescent="0.25">
      <c r="A150" s="82">
        <v>3712121</v>
      </c>
      <c r="B150" s="82">
        <v>1041351</v>
      </c>
      <c r="C150" s="82">
        <v>3712121</v>
      </c>
      <c r="D150" s="82">
        <v>5031782902</v>
      </c>
      <c r="E150" s="82">
        <v>93.694000000000003</v>
      </c>
      <c r="F150" s="75" t="s">
        <v>3434</v>
      </c>
      <c r="G150" s="75">
        <v>1070</v>
      </c>
      <c r="H150" s="75" t="s">
        <v>21</v>
      </c>
      <c r="I150" s="75" t="s">
        <v>20</v>
      </c>
      <c r="J150" s="75">
        <v>400</v>
      </c>
      <c r="K150" s="75">
        <v>500</v>
      </c>
      <c r="L150" s="75">
        <v>2</v>
      </c>
      <c r="M150" s="75">
        <v>1.01</v>
      </c>
      <c r="N150" s="75">
        <v>0.57999999999999996</v>
      </c>
      <c r="O150" s="75">
        <v>0.4</v>
      </c>
    </row>
    <row r="151" spans="1:15" x14ac:dyDescent="0.25">
      <c r="A151" s="82">
        <v>2914109</v>
      </c>
      <c r="B151" s="82">
        <v>1041443</v>
      </c>
      <c r="C151" s="82">
        <v>2914109</v>
      </c>
      <c r="D151" s="82">
        <v>5034891470</v>
      </c>
      <c r="E151" s="82">
        <v>89.039000000000001</v>
      </c>
      <c r="F151" s="75" t="s">
        <v>3465</v>
      </c>
      <c r="G151" s="75">
        <v>765</v>
      </c>
      <c r="H151" s="75" t="s">
        <v>21</v>
      </c>
      <c r="I151" s="75">
        <v>765</v>
      </c>
      <c r="J151" s="75">
        <v>50</v>
      </c>
      <c r="K151" s="75" t="s">
        <v>20</v>
      </c>
      <c r="L151" s="75">
        <v>1</v>
      </c>
      <c r="M151" s="75">
        <v>3.38</v>
      </c>
      <c r="N151" s="75">
        <v>1.88</v>
      </c>
      <c r="O151" s="75">
        <v>0.28000000000000003</v>
      </c>
    </row>
    <row r="152" spans="1:15" x14ac:dyDescent="0.25">
      <c r="A152" s="82">
        <v>3211108</v>
      </c>
      <c r="B152" s="82">
        <v>1041494</v>
      </c>
      <c r="C152" s="82">
        <v>3211108</v>
      </c>
      <c r="D152" s="82">
        <v>5034891471</v>
      </c>
      <c r="E152" s="82">
        <v>121.261</v>
      </c>
      <c r="F152" s="75" t="s">
        <v>3466</v>
      </c>
      <c r="G152" s="75">
        <v>119</v>
      </c>
      <c r="H152" s="75" t="s">
        <v>21</v>
      </c>
      <c r="I152" s="75">
        <v>160</v>
      </c>
      <c r="J152" s="75">
        <v>3</v>
      </c>
      <c r="K152" s="75" t="s">
        <v>20</v>
      </c>
      <c r="L152" s="75">
        <v>3</v>
      </c>
      <c r="M152" s="75">
        <v>6.28</v>
      </c>
      <c r="N152" s="75">
        <v>2.82</v>
      </c>
      <c r="O152" s="75">
        <v>0.38</v>
      </c>
    </row>
    <row r="153" spans="1:15" x14ac:dyDescent="0.25">
      <c r="A153" s="82">
        <v>2906124</v>
      </c>
      <c r="B153" s="82">
        <v>1041574</v>
      </c>
      <c r="C153" s="82">
        <v>2906124</v>
      </c>
      <c r="D153" s="82">
        <v>5033386243</v>
      </c>
      <c r="E153" s="82">
        <v>57.597999999999999</v>
      </c>
      <c r="F153" s="75" t="s">
        <v>3478</v>
      </c>
      <c r="G153" s="75">
        <v>1800</v>
      </c>
      <c r="H153" s="75">
        <v>20</v>
      </c>
      <c r="I153" s="75">
        <v>2400</v>
      </c>
      <c r="J153" s="75">
        <v>140</v>
      </c>
      <c r="K153" s="75">
        <v>100</v>
      </c>
      <c r="L153" s="75">
        <v>1</v>
      </c>
      <c r="M153" s="75">
        <v>1.63</v>
      </c>
      <c r="N153" s="75">
        <v>0.72</v>
      </c>
      <c r="O153" s="75">
        <v>0.35</v>
      </c>
    </row>
    <row r="154" spans="1:15" x14ac:dyDescent="0.25">
      <c r="A154" s="82">
        <v>3535112</v>
      </c>
      <c r="B154" s="82">
        <v>1041644</v>
      </c>
      <c r="C154" s="82">
        <v>3535112</v>
      </c>
      <c r="D154" s="82">
        <v>5034589164</v>
      </c>
      <c r="E154" s="82">
        <v>112.16200000000001</v>
      </c>
      <c r="F154" s="75" t="s">
        <v>9883</v>
      </c>
      <c r="G154" s="75">
        <v>1530</v>
      </c>
      <c r="H154" s="75">
        <v>30</v>
      </c>
      <c r="I154" s="75">
        <v>3420</v>
      </c>
      <c r="J154" s="75">
        <v>270</v>
      </c>
      <c r="K154" s="75">
        <v>300</v>
      </c>
      <c r="L154" s="75">
        <v>1</v>
      </c>
      <c r="M154" s="75">
        <v>1.01</v>
      </c>
      <c r="N154" s="75">
        <v>0.37</v>
      </c>
      <c r="O154" s="75">
        <v>1.1100000000000001</v>
      </c>
    </row>
    <row r="155" spans="1:15" x14ac:dyDescent="0.25">
      <c r="A155" s="82">
        <v>2434122</v>
      </c>
      <c r="B155" s="82">
        <v>1041653</v>
      </c>
      <c r="C155" s="82">
        <v>2434122</v>
      </c>
      <c r="D155" s="82">
        <v>5034839371</v>
      </c>
      <c r="E155" s="82">
        <v>60.901000000000003</v>
      </c>
      <c r="F155" s="75" t="s">
        <v>3506</v>
      </c>
      <c r="G155" s="75">
        <v>751</v>
      </c>
      <c r="H155" s="75" t="s">
        <v>21</v>
      </c>
      <c r="I155" s="75">
        <v>1562</v>
      </c>
      <c r="J155" s="75">
        <v>24</v>
      </c>
      <c r="K155" s="75">
        <v>30</v>
      </c>
      <c r="L155" s="75">
        <v>3</v>
      </c>
      <c r="M155" s="75">
        <v>1.76</v>
      </c>
      <c r="N155" s="75">
        <v>0.8</v>
      </c>
      <c r="O155" s="75">
        <v>0.6</v>
      </c>
    </row>
    <row r="156" spans="1:15" x14ac:dyDescent="0.25">
      <c r="A156" s="82">
        <v>3036107</v>
      </c>
      <c r="B156" s="82">
        <v>1041655</v>
      </c>
      <c r="C156" s="82">
        <v>3036107</v>
      </c>
      <c r="D156" s="82">
        <v>1.5028197300461699E+17</v>
      </c>
      <c r="E156" s="82">
        <v>25.504999999999999</v>
      </c>
      <c r="F156" s="75" t="s">
        <v>3507</v>
      </c>
      <c r="G156" s="75">
        <v>1070</v>
      </c>
      <c r="H156" s="75" t="s">
        <v>21</v>
      </c>
      <c r="I156" s="75" t="s">
        <v>20</v>
      </c>
      <c r="J156" s="75">
        <v>104</v>
      </c>
      <c r="K156" s="75">
        <v>105</v>
      </c>
      <c r="L156" s="75">
        <v>2</v>
      </c>
      <c r="M156" s="75">
        <v>1.02</v>
      </c>
      <c r="N156" s="75">
        <v>0.6</v>
      </c>
      <c r="O156" s="75">
        <v>0.4</v>
      </c>
    </row>
    <row r="157" spans="1:15" x14ac:dyDescent="0.25">
      <c r="A157" s="82">
        <v>3406123</v>
      </c>
      <c r="B157" s="82">
        <v>1041656</v>
      </c>
      <c r="C157" s="82">
        <v>3406123</v>
      </c>
      <c r="D157" s="82">
        <v>5034771935</v>
      </c>
      <c r="E157" s="82">
        <v>157.149</v>
      </c>
      <c r="F157" s="75" t="s">
        <v>3508</v>
      </c>
      <c r="G157" s="75">
        <v>900</v>
      </c>
      <c r="H157" s="75">
        <v>22</v>
      </c>
      <c r="I157" s="75">
        <v>528</v>
      </c>
      <c r="J157" s="75">
        <v>88</v>
      </c>
      <c r="K157" s="75" t="s">
        <v>20</v>
      </c>
      <c r="L157" s="75">
        <v>1</v>
      </c>
      <c r="M157" s="75">
        <v>1.89</v>
      </c>
      <c r="N157" s="75">
        <v>1.6</v>
      </c>
      <c r="O157" s="75">
        <v>0.59</v>
      </c>
    </row>
    <row r="158" spans="1:15" x14ac:dyDescent="0.25">
      <c r="A158" s="82">
        <v>24161</v>
      </c>
      <c r="B158" s="82">
        <v>1041657</v>
      </c>
      <c r="C158" s="82">
        <v>24161</v>
      </c>
      <c r="D158" s="82">
        <v>5034771936</v>
      </c>
      <c r="E158" s="82">
        <v>1460.6590000000001</v>
      </c>
      <c r="F158" s="75" t="s">
        <v>503</v>
      </c>
      <c r="G158" s="75">
        <v>900</v>
      </c>
      <c r="H158" s="75">
        <v>30</v>
      </c>
      <c r="I158" s="75">
        <v>1200</v>
      </c>
      <c r="J158" s="75">
        <v>40</v>
      </c>
      <c r="K158" s="75">
        <v>50</v>
      </c>
      <c r="L158" s="75">
        <v>1</v>
      </c>
      <c r="M158" s="75">
        <v>1.75</v>
      </c>
      <c r="N158" s="75">
        <v>1.51</v>
      </c>
      <c r="O158" s="75">
        <v>0.46</v>
      </c>
    </row>
    <row r="159" spans="1:15" x14ac:dyDescent="0.25">
      <c r="A159" s="82">
        <v>3636114</v>
      </c>
      <c r="B159" s="82">
        <v>1041658</v>
      </c>
      <c r="C159" s="82">
        <v>3636114</v>
      </c>
      <c r="D159" s="82">
        <v>5034771937</v>
      </c>
      <c r="E159" s="82">
        <v>112.61199999999999</v>
      </c>
      <c r="F159" s="75" t="s">
        <v>3509</v>
      </c>
      <c r="G159" s="75">
        <v>660</v>
      </c>
      <c r="H159" s="75">
        <v>30</v>
      </c>
      <c r="I159" s="75" t="s">
        <v>20</v>
      </c>
      <c r="J159" s="75">
        <v>120</v>
      </c>
      <c r="K159" s="75">
        <v>150</v>
      </c>
      <c r="L159" s="75">
        <v>1</v>
      </c>
      <c r="M159" s="75">
        <v>1.75</v>
      </c>
      <c r="N159" s="75">
        <v>1.54</v>
      </c>
      <c r="O159" s="75">
        <v>0.5</v>
      </c>
    </row>
    <row r="160" spans="1:15" x14ac:dyDescent="0.25">
      <c r="A160" s="82">
        <v>3712115</v>
      </c>
      <c r="B160" s="82">
        <v>1041660</v>
      </c>
      <c r="C160" s="82">
        <v>3712115</v>
      </c>
      <c r="D160" s="82">
        <v>1.5028197300438899E+17</v>
      </c>
      <c r="E160" s="82">
        <v>103.59099999999999</v>
      </c>
      <c r="F160" s="75" t="s">
        <v>3511</v>
      </c>
      <c r="G160" s="75" t="s">
        <v>20</v>
      </c>
      <c r="H160" s="75">
        <v>22</v>
      </c>
      <c r="I160" s="75" t="s">
        <v>20</v>
      </c>
      <c r="J160" s="75" t="s">
        <v>21</v>
      </c>
      <c r="K160" s="75">
        <v>88</v>
      </c>
      <c r="L160" s="75">
        <v>1</v>
      </c>
      <c r="M160" s="75">
        <v>1.51</v>
      </c>
      <c r="N160" s="75">
        <v>0.44</v>
      </c>
      <c r="O160" s="75">
        <v>1.77</v>
      </c>
    </row>
    <row r="161" spans="1:15" x14ac:dyDescent="0.25">
      <c r="A161" s="82">
        <v>3642107</v>
      </c>
      <c r="B161" s="82">
        <v>1041703</v>
      </c>
      <c r="C161" s="82">
        <v>3642107</v>
      </c>
      <c r="D161" s="82">
        <v>5034791952</v>
      </c>
      <c r="E161" s="82">
        <v>203.42099999999999</v>
      </c>
      <c r="F161" s="75" t="s">
        <v>3516</v>
      </c>
      <c r="G161" s="75">
        <v>900</v>
      </c>
      <c r="H161" s="75">
        <v>30</v>
      </c>
      <c r="I161" s="75">
        <v>1200</v>
      </c>
      <c r="J161" s="75">
        <v>40</v>
      </c>
      <c r="K161" s="75">
        <v>120</v>
      </c>
      <c r="L161" s="75">
        <v>1</v>
      </c>
      <c r="M161" s="75">
        <v>1.68</v>
      </c>
      <c r="N161" s="75">
        <v>1.18</v>
      </c>
      <c r="O161" s="75">
        <v>1.05</v>
      </c>
    </row>
    <row r="162" spans="1:15" x14ac:dyDescent="0.25">
      <c r="A162" s="82">
        <v>3535103</v>
      </c>
      <c r="B162" s="82">
        <v>1041747</v>
      </c>
      <c r="C162" s="82">
        <v>3535103</v>
      </c>
      <c r="D162" s="82">
        <v>5032346056</v>
      </c>
      <c r="E162" s="82">
        <v>42.042000000000002</v>
      </c>
      <c r="F162" s="75" t="s">
        <v>515</v>
      </c>
      <c r="G162" s="75">
        <v>13200</v>
      </c>
      <c r="H162" s="75">
        <v>140</v>
      </c>
      <c r="I162" s="75">
        <v>16800</v>
      </c>
      <c r="J162" s="75">
        <v>560</v>
      </c>
      <c r="K162" s="75">
        <v>560</v>
      </c>
      <c r="L162" s="75">
        <v>1</v>
      </c>
      <c r="M162" s="75">
        <v>1.32</v>
      </c>
      <c r="N162" s="75">
        <v>0.3</v>
      </c>
      <c r="O162" s="75">
        <v>0.19</v>
      </c>
    </row>
    <row r="163" spans="1:15" x14ac:dyDescent="0.25">
      <c r="A163" s="82">
        <v>38301</v>
      </c>
      <c r="B163" s="82">
        <v>1043661</v>
      </c>
      <c r="C163" s="82">
        <v>38301</v>
      </c>
      <c r="D163" s="82">
        <v>1.36058402036166E+17</v>
      </c>
      <c r="E163" s="82">
        <v>1832.8810000000001</v>
      </c>
      <c r="F163" s="75" t="s">
        <v>462</v>
      </c>
      <c r="G163" s="75">
        <v>270</v>
      </c>
      <c r="H163" s="75" t="s">
        <v>21</v>
      </c>
      <c r="I163" s="75">
        <v>450</v>
      </c>
      <c r="J163" s="75">
        <v>11</v>
      </c>
      <c r="K163" s="75">
        <v>12</v>
      </c>
      <c r="L163" s="75">
        <v>2</v>
      </c>
      <c r="M163" s="75">
        <v>2.33</v>
      </c>
      <c r="N163" s="75">
        <v>1.55</v>
      </c>
      <c r="O163" s="75">
        <v>1.01</v>
      </c>
    </row>
    <row r="164" spans="1:15" x14ac:dyDescent="0.25">
      <c r="A164" s="82">
        <v>38471</v>
      </c>
      <c r="B164" s="82">
        <v>1043662</v>
      </c>
      <c r="C164" s="82">
        <v>38471</v>
      </c>
      <c r="D164" s="82">
        <v>5034787120</v>
      </c>
      <c r="E164" s="82">
        <v>1501.6369999999999</v>
      </c>
      <c r="F164" s="75" t="s">
        <v>3644</v>
      </c>
      <c r="G164" s="75">
        <v>312</v>
      </c>
      <c r="H164" s="75" t="s">
        <v>21</v>
      </c>
      <c r="I164" s="75">
        <v>468</v>
      </c>
      <c r="J164" s="75" t="s">
        <v>20</v>
      </c>
      <c r="K164" s="75" t="s">
        <v>20</v>
      </c>
      <c r="L164" s="75" t="s">
        <v>20</v>
      </c>
      <c r="M164" s="75">
        <v>1.66</v>
      </c>
      <c r="N164" s="75">
        <v>1.2</v>
      </c>
      <c r="O164" s="75">
        <v>1.55</v>
      </c>
    </row>
    <row r="165" spans="1:15" x14ac:dyDescent="0.25">
      <c r="A165" s="82">
        <v>33421</v>
      </c>
      <c r="B165" s="82">
        <v>1043816</v>
      </c>
      <c r="C165" s="82">
        <v>33421</v>
      </c>
      <c r="D165" s="82">
        <v>5034691545</v>
      </c>
      <c r="E165" s="82">
        <v>1699.7460000000001</v>
      </c>
      <c r="F165" s="75" t="s">
        <v>1201</v>
      </c>
      <c r="G165" s="75">
        <v>432</v>
      </c>
      <c r="H165" s="75" t="s">
        <v>21</v>
      </c>
      <c r="I165" s="75">
        <v>576</v>
      </c>
      <c r="J165" s="75">
        <v>20</v>
      </c>
      <c r="K165" s="75">
        <v>25</v>
      </c>
      <c r="L165" s="75">
        <v>1</v>
      </c>
      <c r="M165" s="75">
        <v>1.59</v>
      </c>
      <c r="N165" s="75">
        <v>1.03</v>
      </c>
      <c r="O165" s="75">
        <v>1.8</v>
      </c>
    </row>
    <row r="166" spans="1:15" x14ac:dyDescent="0.25">
      <c r="A166" s="82">
        <v>3529118</v>
      </c>
      <c r="B166" s="82">
        <v>1043910</v>
      </c>
      <c r="C166" s="82">
        <v>3529118</v>
      </c>
      <c r="D166" s="82">
        <v>5034700576</v>
      </c>
      <c r="E166" s="82">
        <v>49.417000000000002</v>
      </c>
      <c r="F166" s="75" t="s">
        <v>912</v>
      </c>
      <c r="G166" s="75">
        <v>5940</v>
      </c>
      <c r="H166" s="75">
        <v>22</v>
      </c>
      <c r="I166" s="75">
        <v>7128</v>
      </c>
      <c r="J166" s="75">
        <v>264</v>
      </c>
      <c r="K166" s="75" t="s">
        <v>20</v>
      </c>
      <c r="L166" s="75">
        <v>1</v>
      </c>
      <c r="M166" s="75">
        <v>1.2</v>
      </c>
      <c r="N166" s="75">
        <v>0.5</v>
      </c>
      <c r="O166" s="75">
        <v>0.18</v>
      </c>
    </row>
    <row r="167" spans="1:15" x14ac:dyDescent="0.25">
      <c r="A167" s="82">
        <v>3524109</v>
      </c>
      <c r="B167" s="82">
        <v>1044028</v>
      </c>
      <c r="C167" s="82">
        <v>3524109</v>
      </c>
      <c r="D167" s="82">
        <v>5033112245</v>
      </c>
      <c r="E167" s="82">
        <v>109.63</v>
      </c>
      <c r="F167" s="75" t="s">
        <v>3722</v>
      </c>
      <c r="G167" s="75" t="s">
        <v>20</v>
      </c>
      <c r="H167" s="75" t="s">
        <v>21</v>
      </c>
      <c r="I167" s="75">
        <v>272</v>
      </c>
      <c r="J167" s="75">
        <v>16</v>
      </c>
      <c r="K167" s="75">
        <v>5</v>
      </c>
      <c r="L167" s="75">
        <v>3</v>
      </c>
      <c r="M167" s="75">
        <v>3.28</v>
      </c>
      <c r="N167" s="75">
        <v>2.2200000000000002</v>
      </c>
      <c r="O167" s="75">
        <v>0.94</v>
      </c>
    </row>
    <row r="168" spans="1:15" x14ac:dyDescent="0.25">
      <c r="A168" s="82">
        <v>3712111</v>
      </c>
      <c r="B168" s="82">
        <v>1044088</v>
      </c>
      <c r="C168" s="82">
        <v>3712111</v>
      </c>
      <c r="D168" s="82">
        <v>1.5028197300305699E+17</v>
      </c>
      <c r="E168" s="82">
        <v>63.164999999999999</v>
      </c>
      <c r="F168" s="75" t="s">
        <v>3723</v>
      </c>
      <c r="G168" s="75" t="s">
        <v>20</v>
      </c>
      <c r="H168" s="75" t="s">
        <v>21</v>
      </c>
      <c r="I168" s="75">
        <v>708</v>
      </c>
      <c r="J168" s="75">
        <v>26</v>
      </c>
      <c r="K168" s="75">
        <v>50</v>
      </c>
      <c r="L168" s="75">
        <v>2</v>
      </c>
      <c r="M168" s="75">
        <v>1.26</v>
      </c>
      <c r="N168" s="75">
        <v>1.07</v>
      </c>
      <c r="O168" s="75">
        <v>1.8</v>
      </c>
    </row>
    <row r="169" spans="1:15" x14ac:dyDescent="0.25">
      <c r="A169" s="82">
        <v>3036122</v>
      </c>
      <c r="B169" s="82">
        <v>1044102</v>
      </c>
      <c r="C169" s="82">
        <v>3036122</v>
      </c>
      <c r="D169" s="82">
        <v>5033464256</v>
      </c>
      <c r="E169" s="82">
        <v>62.765999999999998</v>
      </c>
      <c r="F169" s="75" t="s">
        <v>937</v>
      </c>
      <c r="G169" s="75" t="s">
        <v>20</v>
      </c>
      <c r="H169" s="75">
        <v>90</v>
      </c>
      <c r="I169" s="75">
        <v>21060</v>
      </c>
      <c r="J169" s="75">
        <v>720</v>
      </c>
      <c r="K169" s="75">
        <v>810</v>
      </c>
      <c r="L169" s="75">
        <v>1</v>
      </c>
      <c r="M169" s="75">
        <v>1.31</v>
      </c>
      <c r="N169" s="75">
        <v>0.35</v>
      </c>
      <c r="O169" s="75">
        <v>0.19</v>
      </c>
    </row>
    <row r="170" spans="1:15" x14ac:dyDescent="0.25">
      <c r="A170" s="82">
        <v>3535101</v>
      </c>
      <c r="B170" s="82">
        <v>1044104</v>
      </c>
      <c r="C170" s="82">
        <v>3535101</v>
      </c>
      <c r="D170" s="82">
        <v>5031398090</v>
      </c>
      <c r="E170" s="82">
        <v>60.6</v>
      </c>
      <c r="F170" s="75" t="s">
        <v>938</v>
      </c>
      <c r="G170" s="75" t="s">
        <v>20</v>
      </c>
      <c r="H170" s="75">
        <v>90</v>
      </c>
      <c r="I170" s="75">
        <v>21060</v>
      </c>
      <c r="J170" s="75">
        <v>720</v>
      </c>
      <c r="K170" s="75">
        <v>810</v>
      </c>
      <c r="L170" s="75">
        <v>1</v>
      </c>
      <c r="M170" s="75">
        <v>1.34</v>
      </c>
      <c r="N170" s="75">
        <v>0.37</v>
      </c>
      <c r="O170" s="75">
        <v>0.17</v>
      </c>
    </row>
    <row r="171" spans="1:15" x14ac:dyDescent="0.25">
      <c r="A171" s="82">
        <v>2340117</v>
      </c>
      <c r="B171" s="82">
        <v>1044112</v>
      </c>
      <c r="C171" s="82">
        <v>2340117</v>
      </c>
      <c r="D171" s="82">
        <v>5024112800</v>
      </c>
      <c r="E171" s="82">
        <v>63.305999999999997</v>
      </c>
      <c r="F171" s="75" t="s">
        <v>941</v>
      </c>
      <c r="G171" s="75" t="s">
        <v>20</v>
      </c>
      <c r="H171" s="75">
        <v>90</v>
      </c>
      <c r="I171" s="75">
        <v>21060</v>
      </c>
      <c r="J171" s="75">
        <v>720</v>
      </c>
      <c r="K171" s="75">
        <v>810</v>
      </c>
      <c r="L171" s="75">
        <v>1</v>
      </c>
      <c r="M171" s="75">
        <v>1.33</v>
      </c>
      <c r="N171" s="75">
        <v>0.31</v>
      </c>
      <c r="O171" s="75">
        <v>0.19</v>
      </c>
    </row>
    <row r="172" spans="1:15" x14ac:dyDescent="0.25">
      <c r="A172" s="82">
        <v>3735121</v>
      </c>
      <c r="B172" s="82">
        <v>1044113</v>
      </c>
      <c r="C172" s="82">
        <v>3735121</v>
      </c>
      <c r="D172" s="82">
        <v>3501435687</v>
      </c>
      <c r="E172" s="82">
        <v>58.32</v>
      </c>
      <c r="F172" s="75" t="s">
        <v>942</v>
      </c>
      <c r="G172" s="75" t="s">
        <v>20</v>
      </c>
      <c r="H172" s="75">
        <v>90</v>
      </c>
      <c r="I172" s="75">
        <v>21060</v>
      </c>
      <c r="J172" s="75">
        <v>720</v>
      </c>
      <c r="K172" s="75">
        <v>810</v>
      </c>
      <c r="L172" s="75">
        <v>1</v>
      </c>
      <c r="M172" s="75">
        <v>1.34</v>
      </c>
      <c r="N172" s="75">
        <v>0.32</v>
      </c>
      <c r="O172" s="75">
        <v>0.19</v>
      </c>
    </row>
    <row r="173" spans="1:15" x14ac:dyDescent="0.25">
      <c r="A173" s="82">
        <v>3638124</v>
      </c>
      <c r="B173" s="82">
        <v>1044114</v>
      </c>
      <c r="C173" s="82">
        <v>3638124</v>
      </c>
      <c r="D173" s="82">
        <v>5032440822</v>
      </c>
      <c r="E173" s="82">
        <v>52.664999999999999</v>
      </c>
      <c r="F173" s="75" t="s">
        <v>936</v>
      </c>
      <c r="G173" s="75" t="s">
        <v>20</v>
      </c>
      <c r="H173" s="75">
        <v>90</v>
      </c>
      <c r="I173" s="75">
        <v>21060</v>
      </c>
      <c r="J173" s="75">
        <v>720</v>
      </c>
      <c r="K173" s="75">
        <v>810</v>
      </c>
      <c r="L173" s="75">
        <v>1</v>
      </c>
      <c r="M173" s="75">
        <v>1.31</v>
      </c>
      <c r="N173" s="75">
        <v>0.37</v>
      </c>
      <c r="O173" s="75">
        <v>0.15</v>
      </c>
    </row>
    <row r="174" spans="1:15" x14ac:dyDescent="0.25">
      <c r="A174" s="82">
        <v>2832114</v>
      </c>
      <c r="B174" s="82">
        <v>1044116</v>
      </c>
      <c r="C174" s="82">
        <v>2832114</v>
      </c>
      <c r="D174" s="82">
        <v>5034429754</v>
      </c>
      <c r="E174" s="82">
        <v>58.378</v>
      </c>
      <c r="F174" s="75" t="s">
        <v>939</v>
      </c>
      <c r="G174" s="75" t="s">
        <v>20</v>
      </c>
      <c r="H174" s="75">
        <v>140</v>
      </c>
      <c r="I174" s="75">
        <v>21060</v>
      </c>
      <c r="J174" s="75">
        <v>720</v>
      </c>
      <c r="K174" s="75">
        <v>1120</v>
      </c>
      <c r="L174" s="75">
        <v>1</v>
      </c>
      <c r="M174" s="75">
        <v>1.33</v>
      </c>
      <c r="N174" s="75">
        <v>0.32</v>
      </c>
      <c r="O174" s="75">
        <v>0.19</v>
      </c>
    </row>
    <row r="175" spans="1:15" x14ac:dyDescent="0.25">
      <c r="A175" s="82">
        <v>3642115</v>
      </c>
      <c r="B175" s="82">
        <v>1044118</v>
      </c>
      <c r="C175" s="82">
        <v>3642115</v>
      </c>
      <c r="D175" s="82">
        <v>5034875749</v>
      </c>
      <c r="E175" s="82">
        <v>61.261000000000003</v>
      </c>
      <c r="F175" s="75" t="s">
        <v>940</v>
      </c>
      <c r="G175" s="75" t="s">
        <v>20</v>
      </c>
      <c r="H175" s="75">
        <v>140</v>
      </c>
      <c r="I175" s="75">
        <v>21060</v>
      </c>
      <c r="J175" s="75">
        <v>720</v>
      </c>
      <c r="K175" s="75">
        <v>810</v>
      </c>
      <c r="L175" s="75">
        <v>1</v>
      </c>
      <c r="M175" s="75">
        <v>1.3</v>
      </c>
      <c r="N175" s="75">
        <v>0.31</v>
      </c>
      <c r="O175" s="75">
        <v>0.21</v>
      </c>
    </row>
    <row r="176" spans="1:15" x14ac:dyDescent="0.25">
      <c r="A176" s="82">
        <v>30161</v>
      </c>
      <c r="B176" s="82">
        <v>1044257</v>
      </c>
      <c r="C176" s="82">
        <v>30161</v>
      </c>
      <c r="D176" s="82">
        <v>1.50281973004492E+17</v>
      </c>
      <c r="E176" s="82">
        <v>1611.0119999999999</v>
      </c>
      <c r="F176" s="75" t="s">
        <v>1197</v>
      </c>
      <c r="G176" s="75">
        <v>300</v>
      </c>
      <c r="H176" s="75" t="s">
        <v>21</v>
      </c>
      <c r="I176" s="75">
        <v>500</v>
      </c>
      <c r="J176" s="75">
        <v>20</v>
      </c>
      <c r="K176" s="75">
        <v>25</v>
      </c>
      <c r="L176" s="75">
        <v>1</v>
      </c>
      <c r="M176" s="75">
        <v>1.82</v>
      </c>
      <c r="N176" s="75">
        <v>1.17</v>
      </c>
      <c r="O176" s="75">
        <v>1.51</v>
      </c>
    </row>
    <row r="177" spans="1:15" x14ac:dyDescent="0.25">
      <c r="A177" s="82">
        <v>27281</v>
      </c>
      <c r="B177" s="82">
        <v>1044937</v>
      </c>
      <c r="C177" s="82">
        <v>27281</v>
      </c>
      <c r="D177" s="82">
        <v>1.50281973003804E+17</v>
      </c>
      <c r="E177" s="82">
        <v>1675.183</v>
      </c>
      <c r="F177" s="75" t="s">
        <v>211</v>
      </c>
      <c r="G177" s="75">
        <v>270</v>
      </c>
      <c r="H177" s="75" t="s">
        <v>21</v>
      </c>
      <c r="I177" s="75">
        <v>360</v>
      </c>
      <c r="J177" s="75" t="s">
        <v>20</v>
      </c>
      <c r="K177" s="75" t="s">
        <v>20</v>
      </c>
      <c r="L177" s="75" t="s">
        <v>20</v>
      </c>
      <c r="M177" s="75">
        <v>1.89</v>
      </c>
      <c r="N177" s="75">
        <v>1.3</v>
      </c>
      <c r="O177" s="75">
        <v>1.89</v>
      </c>
    </row>
    <row r="178" spans="1:15" x14ac:dyDescent="0.25">
      <c r="A178" s="82">
        <v>26171</v>
      </c>
      <c r="B178" s="82">
        <v>1044940</v>
      </c>
      <c r="C178" s="82">
        <v>26171</v>
      </c>
      <c r="D178" s="82">
        <v>1.5028197300250598E+17</v>
      </c>
      <c r="E178" s="82">
        <v>1474.671</v>
      </c>
      <c r="F178" s="75" t="s">
        <v>209</v>
      </c>
      <c r="G178" s="75">
        <v>270</v>
      </c>
      <c r="H178" s="75" t="s">
        <v>21</v>
      </c>
      <c r="I178" s="75">
        <v>360</v>
      </c>
      <c r="J178" s="75">
        <v>16</v>
      </c>
      <c r="K178" s="75">
        <v>20</v>
      </c>
      <c r="L178" s="75">
        <v>1</v>
      </c>
      <c r="M178" s="75">
        <v>1.88</v>
      </c>
      <c r="N178" s="75">
        <v>1.24</v>
      </c>
      <c r="O178" s="75">
        <v>1.84</v>
      </c>
    </row>
    <row r="179" spans="1:15" x14ac:dyDescent="0.25">
      <c r="A179" s="82">
        <v>27361</v>
      </c>
      <c r="B179" s="82">
        <v>1044947</v>
      </c>
      <c r="C179" s="82">
        <v>27361</v>
      </c>
      <c r="D179" s="82">
        <v>1.5028197300212E+17</v>
      </c>
      <c r="E179" s="82">
        <v>1472.098</v>
      </c>
      <c r="F179" s="75" t="s">
        <v>198</v>
      </c>
      <c r="G179" s="75">
        <v>540</v>
      </c>
      <c r="H179" s="75" t="s">
        <v>21</v>
      </c>
      <c r="I179" s="75">
        <v>840</v>
      </c>
      <c r="J179" s="75">
        <v>20</v>
      </c>
      <c r="K179" s="75" t="s">
        <v>20</v>
      </c>
      <c r="L179" s="75" t="s">
        <v>20</v>
      </c>
      <c r="M179" s="75">
        <v>1.69</v>
      </c>
      <c r="N179" s="75">
        <v>1.1599999999999999</v>
      </c>
      <c r="O179" s="75">
        <v>0.93</v>
      </c>
    </row>
    <row r="180" spans="1:15" x14ac:dyDescent="0.25">
      <c r="A180" s="82">
        <v>3718115</v>
      </c>
      <c r="B180" s="82">
        <v>1044950</v>
      </c>
      <c r="C180" s="82">
        <v>3718115</v>
      </c>
      <c r="D180" s="82">
        <v>5032783056</v>
      </c>
      <c r="E180" s="82">
        <v>73.634</v>
      </c>
      <c r="F180" s="75" t="s">
        <v>190</v>
      </c>
      <c r="G180" s="75">
        <v>540</v>
      </c>
      <c r="H180" s="75" t="s">
        <v>21</v>
      </c>
      <c r="I180" s="75">
        <v>720</v>
      </c>
      <c r="J180" s="75">
        <v>20</v>
      </c>
      <c r="K180" s="75" t="s">
        <v>20</v>
      </c>
      <c r="L180" s="75">
        <v>2</v>
      </c>
      <c r="M180" s="75">
        <v>1.69</v>
      </c>
      <c r="N180" s="75">
        <v>1.17</v>
      </c>
      <c r="O180" s="75">
        <v>0.93</v>
      </c>
    </row>
    <row r="181" spans="1:15" x14ac:dyDescent="0.25">
      <c r="A181" s="82">
        <v>2906109</v>
      </c>
      <c r="B181" s="82">
        <v>1044952</v>
      </c>
      <c r="C181" s="82">
        <v>2906109</v>
      </c>
      <c r="D181" s="82">
        <v>5032099279</v>
      </c>
      <c r="E181" s="82">
        <v>73.626000000000005</v>
      </c>
      <c r="F181" s="75" t="s">
        <v>210</v>
      </c>
      <c r="G181" s="75">
        <v>540</v>
      </c>
      <c r="H181" s="75" t="s">
        <v>21</v>
      </c>
      <c r="I181" s="75">
        <v>960</v>
      </c>
      <c r="J181" s="75">
        <v>20</v>
      </c>
      <c r="K181" s="75" t="s">
        <v>20</v>
      </c>
      <c r="L181" s="75">
        <v>2</v>
      </c>
      <c r="M181" s="75">
        <v>1.67</v>
      </c>
      <c r="N181" s="75">
        <v>1.17</v>
      </c>
      <c r="O181" s="75">
        <v>0.94</v>
      </c>
    </row>
    <row r="182" spans="1:15" x14ac:dyDescent="0.25">
      <c r="A182" s="82">
        <v>23221</v>
      </c>
      <c r="B182" s="82">
        <v>1045028</v>
      </c>
      <c r="C182" s="82">
        <v>23221</v>
      </c>
      <c r="D182" s="82">
        <v>1.5060137920008499E+17</v>
      </c>
      <c r="E182" s="82">
        <v>1757.8879999999999</v>
      </c>
      <c r="F182" s="75" t="s">
        <v>843</v>
      </c>
      <c r="G182" s="75">
        <v>707</v>
      </c>
      <c r="H182" s="75" t="s">
        <v>21</v>
      </c>
      <c r="I182" s="75">
        <v>909</v>
      </c>
      <c r="J182" s="75" t="s">
        <v>20</v>
      </c>
      <c r="K182" s="75" t="s">
        <v>20</v>
      </c>
      <c r="L182" s="75" t="s">
        <v>20</v>
      </c>
      <c r="M182" s="75">
        <v>1.32</v>
      </c>
      <c r="N182" s="75">
        <v>0.86</v>
      </c>
      <c r="O182" s="75">
        <v>1.6</v>
      </c>
    </row>
    <row r="183" spans="1:15" x14ac:dyDescent="0.25">
      <c r="A183" s="82">
        <v>3642108</v>
      </c>
      <c r="B183" s="82">
        <v>1045560</v>
      </c>
      <c r="C183" s="82">
        <v>3642108</v>
      </c>
      <c r="D183" s="82">
        <v>5034839372</v>
      </c>
      <c r="E183" s="82">
        <v>62.703000000000003</v>
      </c>
      <c r="F183" s="75" t="s">
        <v>220</v>
      </c>
      <c r="G183" s="75">
        <v>312</v>
      </c>
      <c r="H183" s="75" t="s">
        <v>21</v>
      </c>
      <c r="I183" s="75">
        <v>520</v>
      </c>
      <c r="J183" s="75">
        <v>20</v>
      </c>
      <c r="K183" s="75" t="s">
        <v>20</v>
      </c>
      <c r="L183" s="75">
        <v>1</v>
      </c>
      <c r="M183" s="75">
        <v>1.67</v>
      </c>
      <c r="N183" s="75">
        <v>1.21</v>
      </c>
      <c r="O183" s="75">
        <v>1.55</v>
      </c>
    </row>
    <row r="184" spans="1:15" x14ac:dyDescent="0.25">
      <c r="A184" s="82">
        <v>3729126</v>
      </c>
      <c r="B184" s="82">
        <v>1045569</v>
      </c>
      <c r="C184" s="82">
        <v>3729126</v>
      </c>
      <c r="D184" s="82">
        <v>5034782262</v>
      </c>
      <c r="E184" s="82">
        <v>47.613</v>
      </c>
      <c r="F184" s="75" t="s">
        <v>214</v>
      </c>
      <c r="G184" s="75">
        <v>312</v>
      </c>
      <c r="H184" s="75" t="s">
        <v>21</v>
      </c>
      <c r="I184" s="75">
        <v>468</v>
      </c>
      <c r="J184" s="75">
        <v>20</v>
      </c>
      <c r="K184" s="75">
        <v>25</v>
      </c>
      <c r="L184" s="75">
        <v>1</v>
      </c>
      <c r="M184" s="75">
        <v>1.68</v>
      </c>
      <c r="N184" s="75">
        <v>1.21</v>
      </c>
      <c r="O184" s="75">
        <v>1.56</v>
      </c>
    </row>
    <row r="185" spans="1:15" x14ac:dyDescent="0.25">
      <c r="A185" s="82">
        <v>36021</v>
      </c>
      <c r="B185" s="82">
        <v>1045573</v>
      </c>
      <c r="C185" s="82">
        <v>36021</v>
      </c>
      <c r="D185" s="82">
        <v>1.36058402038646E+17</v>
      </c>
      <c r="E185" s="82">
        <v>1451.7819999999999</v>
      </c>
      <c r="F185" s="75" t="s">
        <v>217</v>
      </c>
      <c r="G185" s="75">
        <v>312</v>
      </c>
      <c r="H185" s="75" t="s">
        <v>21</v>
      </c>
      <c r="I185" s="75">
        <v>468</v>
      </c>
      <c r="J185" s="75">
        <v>26</v>
      </c>
      <c r="K185" s="75" t="s">
        <v>20</v>
      </c>
      <c r="L185" s="75">
        <v>1</v>
      </c>
      <c r="M185" s="75">
        <v>1.68</v>
      </c>
      <c r="N185" s="75">
        <v>1.19</v>
      </c>
      <c r="O185" s="75">
        <v>1.55</v>
      </c>
    </row>
    <row r="186" spans="1:15" x14ac:dyDescent="0.25">
      <c r="A186" s="82">
        <v>2432107</v>
      </c>
      <c r="B186" s="82">
        <v>1045573</v>
      </c>
      <c r="C186" s="82">
        <v>2432107</v>
      </c>
      <c r="D186" s="82">
        <v>1.3605840203864701E+17</v>
      </c>
      <c r="E186" s="82">
        <v>224.44800000000001</v>
      </c>
      <c r="F186" s="75" t="s">
        <v>217</v>
      </c>
      <c r="G186" s="75">
        <v>312</v>
      </c>
      <c r="H186" s="75" t="s">
        <v>21</v>
      </c>
      <c r="I186" s="75">
        <v>468</v>
      </c>
      <c r="J186" s="75">
        <v>26</v>
      </c>
      <c r="K186" s="75" t="s">
        <v>20</v>
      </c>
      <c r="L186" s="75">
        <v>1</v>
      </c>
      <c r="M186" s="75">
        <v>1.68</v>
      </c>
      <c r="N186" s="75">
        <v>1.19</v>
      </c>
      <c r="O186" s="75">
        <v>1.55</v>
      </c>
    </row>
    <row r="187" spans="1:15" x14ac:dyDescent="0.25">
      <c r="A187" s="82">
        <v>3735129</v>
      </c>
      <c r="B187" s="82">
        <v>1045593</v>
      </c>
      <c r="C187" s="82">
        <v>3735129</v>
      </c>
      <c r="D187" s="82">
        <v>5032708905</v>
      </c>
      <c r="E187" s="82">
        <v>98.537000000000006</v>
      </c>
      <c r="F187" s="75" t="s">
        <v>471</v>
      </c>
      <c r="G187" s="75">
        <v>671</v>
      </c>
      <c r="H187" s="75" t="s">
        <v>21</v>
      </c>
      <c r="I187" s="75">
        <v>1050</v>
      </c>
      <c r="J187" s="75">
        <v>30</v>
      </c>
      <c r="K187" s="75">
        <v>30</v>
      </c>
      <c r="L187" s="75">
        <v>2</v>
      </c>
      <c r="M187" s="75">
        <v>1.56</v>
      </c>
      <c r="N187" s="75">
        <v>1.1299999999999999</v>
      </c>
      <c r="O187" s="75">
        <v>0.93</v>
      </c>
    </row>
    <row r="188" spans="1:15" x14ac:dyDescent="0.25">
      <c r="A188" s="82">
        <v>34391</v>
      </c>
      <c r="B188" s="82">
        <v>1045674</v>
      </c>
      <c r="C188" s="82">
        <v>34391</v>
      </c>
      <c r="D188" s="82">
        <v>1.5028197300213699E+17</v>
      </c>
      <c r="E188" s="82">
        <v>1246.0830000000001</v>
      </c>
      <c r="F188" s="75" t="s">
        <v>840</v>
      </c>
      <c r="G188" s="75">
        <v>1920</v>
      </c>
      <c r="H188" s="75">
        <v>12</v>
      </c>
      <c r="I188" s="75">
        <v>2640</v>
      </c>
      <c r="J188" s="75">
        <v>120</v>
      </c>
      <c r="K188" s="75">
        <v>72</v>
      </c>
      <c r="L188" s="75">
        <v>2</v>
      </c>
      <c r="M188" s="75">
        <v>0.76</v>
      </c>
      <c r="N188" s="75">
        <v>0.54</v>
      </c>
      <c r="O188" s="75">
        <v>1.1499999999999999</v>
      </c>
    </row>
    <row r="189" spans="1:15" x14ac:dyDescent="0.25">
      <c r="A189" s="82">
        <v>3718118</v>
      </c>
      <c r="B189" s="82">
        <v>1045719</v>
      </c>
      <c r="C189" s="82">
        <v>3718118</v>
      </c>
      <c r="D189" s="82">
        <v>5033315358</v>
      </c>
      <c r="E189" s="82">
        <v>67.603999999999999</v>
      </c>
      <c r="F189" s="75" t="s">
        <v>835</v>
      </c>
      <c r="G189" s="75">
        <v>1440</v>
      </c>
      <c r="H189" s="75">
        <v>12</v>
      </c>
      <c r="I189" s="75">
        <v>2640</v>
      </c>
      <c r="J189" s="75" t="s">
        <v>20</v>
      </c>
      <c r="K189" s="75">
        <v>72</v>
      </c>
      <c r="L189" s="75">
        <v>2</v>
      </c>
      <c r="M189" s="75">
        <v>0.77</v>
      </c>
      <c r="N189" s="75">
        <v>0.53</v>
      </c>
      <c r="O189" s="75">
        <v>1.1499999999999999</v>
      </c>
    </row>
    <row r="190" spans="1:15" x14ac:dyDescent="0.25">
      <c r="A190" s="82">
        <v>3735104</v>
      </c>
      <c r="B190" s="82">
        <v>1045738</v>
      </c>
      <c r="C190" s="82">
        <v>3735104</v>
      </c>
      <c r="D190" s="82">
        <v>5032683374</v>
      </c>
      <c r="E190" s="82">
        <v>112.785</v>
      </c>
      <c r="F190" s="75" t="s">
        <v>836</v>
      </c>
      <c r="G190" s="75">
        <v>1440</v>
      </c>
      <c r="H190" s="75">
        <v>12</v>
      </c>
      <c r="I190" s="75">
        <v>2640</v>
      </c>
      <c r="J190" s="75">
        <v>120</v>
      </c>
      <c r="K190" s="75">
        <v>72</v>
      </c>
      <c r="L190" s="75">
        <v>2</v>
      </c>
      <c r="M190" s="75">
        <v>0.77</v>
      </c>
      <c r="N190" s="75">
        <v>0.53</v>
      </c>
      <c r="O190" s="75">
        <v>1.1499999999999999</v>
      </c>
    </row>
    <row r="191" spans="1:15" x14ac:dyDescent="0.25">
      <c r="A191" s="82">
        <v>3636120</v>
      </c>
      <c r="B191" s="82">
        <v>1045740</v>
      </c>
      <c r="C191" s="82">
        <v>3636120</v>
      </c>
      <c r="D191" s="82">
        <v>5034484099</v>
      </c>
      <c r="E191" s="82">
        <v>57.898000000000003</v>
      </c>
      <c r="F191" s="75" t="s">
        <v>827</v>
      </c>
      <c r="G191" s="75">
        <v>1440</v>
      </c>
      <c r="H191" s="75">
        <v>12</v>
      </c>
      <c r="I191" s="75">
        <v>2640</v>
      </c>
      <c r="J191" s="75">
        <v>120</v>
      </c>
      <c r="K191" s="75">
        <v>60</v>
      </c>
      <c r="L191" s="75">
        <v>2</v>
      </c>
      <c r="M191" s="75">
        <v>0.77</v>
      </c>
      <c r="N191" s="75">
        <v>0.54</v>
      </c>
      <c r="O191" s="75">
        <v>1.1599999999999999</v>
      </c>
    </row>
    <row r="192" spans="1:15" x14ac:dyDescent="0.25">
      <c r="A192" s="82">
        <v>34401</v>
      </c>
      <c r="B192" s="82">
        <v>1045742</v>
      </c>
      <c r="C192" s="82">
        <v>34401</v>
      </c>
      <c r="D192" s="82">
        <v>1.5028197300212701E+17</v>
      </c>
      <c r="E192" s="82">
        <v>1246.08</v>
      </c>
      <c r="F192" s="75" t="s">
        <v>831</v>
      </c>
      <c r="G192" s="75">
        <v>1920</v>
      </c>
      <c r="H192" s="75">
        <v>12</v>
      </c>
      <c r="I192" s="75">
        <v>2640</v>
      </c>
      <c r="J192" s="75">
        <v>60</v>
      </c>
      <c r="K192" s="75">
        <v>72</v>
      </c>
      <c r="L192" s="75">
        <v>2</v>
      </c>
      <c r="M192" s="75">
        <v>0.76</v>
      </c>
      <c r="N192" s="75">
        <v>0.54</v>
      </c>
      <c r="O192" s="75">
        <v>1.1499999999999999</v>
      </c>
    </row>
    <row r="193" spans="1:15" x14ac:dyDescent="0.25">
      <c r="A193" s="82">
        <v>3332101</v>
      </c>
      <c r="B193" s="82">
        <v>1045750</v>
      </c>
      <c r="C193" s="82">
        <v>3332101</v>
      </c>
      <c r="D193" s="82">
        <v>5033210870</v>
      </c>
      <c r="E193" s="82">
        <v>104.024</v>
      </c>
      <c r="F193" s="75" t="s">
        <v>824</v>
      </c>
      <c r="G193" s="75">
        <v>1920</v>
      </c>
      <c r="H193" s="75">
        <v>12</v>
      </c>
      <c r="I193" s="75">
        <v>2640</v>
      </c>
      <c r="J193" s="75">
        <v>240</v>
      </c>
      <c r="K193" s="75" t="s">
        <v>20</v>
      </c>
      <c r="L193" s="75">
        <v>1</v>
      </c>
      <c r="M193" s="75">
        <v>0.77</v>
      </c>
      <c r="N193" s="75">
        <v>0.53</v>
      </c>
      <c r="O193" s="75">
        <v>1.1499999999999999</v>
      </c>
    </row>
    <row r="194" spans="1:15" x14ac:dyDescent="0.25">
      <c r="A194" s="82">
        <v>33051</v>
      </c>
      <c r="B194" s="82">
        <v>1046193</v>
      </c>
      <c r="C194" s="82">
        <v>33051</v>
      </c>
      <c r="D194" s="82">
        <v>1.5028197300452301E+17</v>
      </c>
      <c r="E194" s="82">
        <v>1573.692</v>
      </c>
      <c r="F194" s="75" t="s">
        <v>181</v>
      </c>
      <c r="G194" s="75">
        <v>270</v>
      </c>
      <c r="H194" s="75" t="s">
        <v>21</v>
      </c>
      <c r="I194" s="75">
        <v>360</v>
      </c>
      <c r="J194" s="75" t="s">
        <v>20</v>
      </c>
      <c r="K194" s="75" t="s">
        <v>20</v>
      </c>
      <c r="L194" s="75" t="s">
        <v>20</v>
      </c>
      <c r="M194" s="75">
        <v>1.93</v>
      </c>
      <c r="N194" s="75">
        <v>1.25</v>
      </c>
      <c r="O194" s="75">
        <v>1.81</v>
      </c>
    </row>
    <row r="195" spans="1:15" x14ac:dyDescent="0.25">
      <c r="A195" s="82">
        <v>36321</v>
      </c>
      <c r="B195" s="82">
        <v>1046302</v>
      </c>
      <c r="C195" s="82">
        <v>36321</v>
      </c>
      <c r="D195" s="82">
        <v>1.3605840203844301E+17</v>
      </c>
      <c r="E195" s="82">
        <v>1725.5239999999999</v>
      </c>
      <c r="F195" s="75" t="s">
        <v>386</v>
      </c>
      <c r="G195" s="75">
        <v>312</v>
      </c>
      <c r="H195" s="75" t="s">
        <v>21</v>
      </c>
      <c r="I195" s="75">
        <v>520</v>
      </c>
      <c r="J195" s="75">
        <v>20</v>
      </c>
      <c r="K195" s="75">
        <v>25</v>
      </c>
      <c r="L195" s="75">
        <v>1</v>
      </c>
      <c r="M195" s="75">
        <v>1.7</v>
      </c>
      <c r="N195" s="75">
        <v>1.25</v>
      </c>
      <c r="O195" s="75">
        <v>1.56</v>
      </c>
    </row>
    <row r="196" spans="1:15" x14ac:dyDescent="0.25">
      <c r="A196" s="82">
        <v>3724106</v>
      </c>
      <c r="B196" s="82">
        <v>1046422</v>
      </c>
      <c r="C196" s="82">
        <v>3724106</v>
      </c>
      <c r="D196" s="82">
        <v>5031599186</v>
      </c>
      <c r="E196" s="82">
        <v>137.898</v>
      </c>
      <c r="F196" s="75" t="s">
        <v>977</v>
      </c>
      <c r="G196" s="75" t="s">
        <v>20</v>
      </c>
      <c r="H196" s="75">
        <v>80</v>
      </c>
      <c r="I196" s="75" t="s">
        <v>20</v>
      </c>
      <c r="J196" s="75">
        <v>160</v>
      </c>
      <c r="K196" s="75" t="s">
        <v>20</v>
      </c>
      <c r="L196" s="75">
        <v>1</v>
      </c>
      <c r="M196" s="75">
        <v>2.4500000000000002</v>
      </c>
      <c r="N196" s="75">
        <v>0.95</v>
      </c>
      <c r="O196" s="75">
        <v>0.37</v>
      </c>
    </row>
    <row r="197" spans="1:15" x14ac:dyDescent="0.25">
      <c r="A197" s="82">
        <v>3524102</v>
      </c>
      <c r="B197" s="82">
        <v>1046518</v>
      </c>
      <c r="C197" s="82">
        <v>3524102</v>
      </c>
      <c r="D197" s="82">
        <v>5032326997</v>
      </c>
      <c r="E197" s="82">
        <v>58.677</v>
      </c>
      <c r="F197" s="75" t="s">
        <v>1480</v>
      </c>
      <c r="G197" s="75">
        <v>1152</v>
      </c>
      <c r="H197" s="75">
        <v>12</v>
      </c>
      <c r="I197" s="75">
        <v>1728</v>
      </c>
      <c r="J197" s="75">
        <v>48</v>
      </c>
      <c r="K197" s="75" t="s">
        <v>20</v>
      </c>
      <c r="L197" s="75">
        <v>2</v>
      </c>
      <c r="M197" s="75">
        <v>1.37</v>
      </c>
      <c r="N197" s="75">
        <v>0.46</v>
      </c>
      <c r="O197" s="75">
        <v>1.1000000000000001</v>
      </c>
    </row>
    <row r="198" spans="1:15" x14ac:dyDescent="0.25">
      <c r="A198" s="82">
        <v>34081</v>
      </c>
      <c r="B198" s="82">
        <v>1047934</v>
      </c>
      <c r="C198" s="82">
        <v>34081</v>
      </c>
      <c r="D198" s="82">
        <v>1.5028197000049901E+17</v>
      </c>
      <c r="E198" s="82">
        <v>1810.4490000000001</v>
      </c>
      <c r="F198" s="75" t="s">
        <v>1233</v>
      </c>
      <c r="G198" s="75">
        <v>330</v>
      </c>
      <c r="H198" s="75" t="s">
        <v>21</v>
      </c>
      <c r="I198" s="75">
        <v>480</v>
      </c>
      <c r="J198" s="75">
        <v>11</v>
      </c>
      <c r="K198" s="75">
        <v>11</v>
      </c>
      <c r="L198" s="75">
        <v>2</v>
      </c>
      <c r="M198" s="75">
        <v>2.4900000000000002</v>
      </c>
      <c r="N198" s="75">
        <v>1.56</v>
      </c>
      <c r="O198" s="75">
        <v>0.97</v>
      </c>
    </row>
    <row r="199" spans="1:15" x14ac:dyDescent="0.25">
      <c r="A199" s="82">
        <v>35221</v>
      </c>
      <c r="B199" s="82">
        <v>1048512</v>
      </c>
      <c r="C199" s="82">
        <v>35221</v>
      </c>
      <c r="D199" s="82">
        <v>1.5028197300289501E+17</v>
      </c>
      <c r="E199" s="82">
        <v>1156.74</v>
      </c>
      <c r="F199" s="75" t="s">
        <v>1415</v>
      </c>
      <c r="G199" s="75">
        <v>384</v>
      </c>
      <c r="H199" s="75">
        <v>4</v>
      </c>
      <c r="I199" s="75">
        <v>512</v>
      </c>
      <c r="J199" s="75" t="s">
        <v>20</v>
      </c>
      <c r="K199" s="75">
        <v>28</v>
      </c>
      <c r="L199" s="75">
        <v>1</v>
      </c>
      <c r="M199" s="75">
        <v>1.47</v>
      </c>
      <c r="N199" s="75">
        <v>1.01</v>
      </c>
      <c r="O199" s="75">
        <v>1.52</v>
      </c>
    </row>
    <row r="200" spans="1:15" x14ac:dyDescent="0.25">
      <c r="A200" s="82">
        <v>3638115</v>
      </c>
      <c r="B200" s="82">
        <v>1049004</v>
      </c>
      <c r="C200" s="82">
        <v>3638115</v>
      </c>
      <c r="D200" s="82">
        <v>5034783356</v>
      </c>
      <c r="E200" s="82">
        <v>95.712000000000003</v>
      </c>
      <c r="F200" s="75" t="s">
        <v>4006</v>
      </c>
      <c r="G200" s="75" t="s">
        <v>20</v>
      </c>
      <c r="H200" s="75">
        <v>24</v>
      </c>
      <c r="I200" s="75">
        <v>960</v>
      </c>
      <c r="J200" s="75">
        <v>72</v>
      </c>
      <c r="K200" s="75">
        <v>72</v>
      </c>
      <c r="L200" s="75">
        <v>1</v>
      </c>
      <c r="M200" s="75">
        <v>2.15</v>
      </c>
      <c r="N200" s="75">
        <v>0.87</v>
      </c>
      <c r="O200" s="75">
        <v>0.71</v>
      </c>
    </row>
    <row r="201" spans="1:15" x14ac:dyDescent="0.25">
      <c r="A201" s="82">
        <v>24401</v>
      </c>
      <c r="B201" s="82">
        <v>1050221</v>
      </c>
      <c r="C201" s="82">
        <v>24401</v>
      </c>
      <c r="D201" s="82">
        <v>1.5028197931334099E+17</v>
      </c>
      <c r="E201" s="82">
        <v>1051.8599999999999</v>
      </c>
      <c r="F201" s="75" t="s">
        <v>10142</v>
      </c>
      <c r="G201" s="75">
        <v>288</v>
      </c>
      <c r="H201" s="75">
        <v>12</v>
      </c>
      <c r="I201" s="75">
        <v>324</v>
      </c>
      <c r="J201" s="75" t="s">
        <v>20</v>
      </c>
      <c r="K201" s="75" t="s">
        <v>20</v>
      </c>
      <c r="L201" s="75" t="s">
        <v>20</v>
      </c>
      <c r="M201" s="75">
        <v>3.6</v>
      </c>
      <c r="N201" s="75">
        <v>1.8</v>
      </c>
      <c r="O201" s="75">
        <v>0.5</v>
      </c>
    </row>
    <row r="202" spans="1:15" x14ac:dyDescent="0.25">
      <c r="A202" s="82">
        <v>27421</v>
      </c>
      <c r="B202" s="82">
        <v>1052016</v>
      </c>
      <c r="C202" s="82">
        <v>27421</v>
      </c>
      <c r="D202" s="82">
        <v>5034730037</v>
      </c>
      <c r="E202" s="82">
        <v>1608.8630000000001</v>
      </c>
      <c r="F202" s="75" t="s">
        <v>378</v>
      </c>
      <c r="G202" s="75">
        <v>315</v>
      </c>
      <c r="H202" s="75" t="s">
        <v>21</v>
      </c>
      <c r="I202" s="75">
        <v>504</v>
      </c>
      <c r="J202" s="75" t="s">
        <v>20</v>
      </c>
      <c r="K202" s="75" t="s">
        <v>20</v>
      </c>
      <c r="L202" s="75" t="s">
        <v>20</v>
      </c>
      <c r="M202" s="75">
        <v>1.71</v>
      </c>
      <c r="N202" s="75">
        <v>1.1100000000000001</v>
      </c>
      <c r="O202" s="75">
        <v>1.68</v>
      </c>
    </row>
    <row r="203" spans="1:15" x14ac:dyDescent="0.25">
      <c r="A203" s="82">
        <v>27071</v>
      </c>
      <c r="B203" s="82">
        <v>1052108</v>
      </c>
      <c r="C203" s="82">
        <v>27071</v>
      </c>
      <c r="D203" s="82">
        <v>1.5028197000052198E+17</v>
      </c>
      <c r="E203" s="82">
        <v>1376.508</v>
      </c>
      <c r="F203" s="75" t="s">
        <v>599</v>
      </c>
      <c r="G203" s="75">
        <v>324</v>
      </c>
      <c r="H203" s="75" t="s">
        <v>21</v>
      </c>
      <c r="I203" s="75">
        <v>432</v>
      </c>
      <c r="J203" s="75" t="s">
        <v>20</v>
      </c>
      <c r="K203" s="75">
        <v>25</v>
      </c>
      <c r="L203" s="75">
        <v>1</v>
      </c>
      <c r="M203" s="75">
        <v>1.7</v>
      </c>
      <c r="N203" s="75">
        <v>1.1200000000000001</v>
      </c>
      <c r="O203" s="75">
        <v>1.67</v>
      </c>
    </row>
    <row r="204" spans="1:15" x14ac:dyDescent="0.25">
      <c r="A204" s="82">
        <v>3518129</v>
      </c>
      <c r="B204" s="82">
        <v>1052184</v>
      </c>
      <c r="C204" s="82">
        <v>3518129</v>
      </c>
      <c r="D204" s="82">
        <v>5032225897</v>
      </c>
      <c r="E204" s="82">
        <v>88.816999999999993</v>
      </c>
      <c r="F204" s="75" t="s">
        <v>955</v>
      </c>
      <c r="G204" s="75">
        <v>2160</v>
      </c>
      <c r="H204" s="75">
        <v>40</v>
      </c>
      <c r="I204" s="75">
        <v>2160</v>
      </c>
      <c r="J204" s="75">
        <v>160</v>
      </c>
      <c r="K204" s="75" t="s">
        <v>20</v>
      </c>
      <c r="L204" s="75">
        <v>1</v>
      </c>
      <c r="M204" s="75">
        <v>0.8</v>
      </c>
      <c r="N204" s="75">
        <v>0.35299999999999998</v>
      </c>
      <c r="O204" s="75">
        <v>2.36</v>
      </c>
    </row>
    <row r="205" spans="1:15" x14ac:dyDescent="0.25">
      <c r="A205" s="82">
        <v>2914104</v>
      </c>
      <c r="B205" s="82">
        <v>1052246</v>
      </c>
      <c r="C205" s="82">
        <v>2914104</v>
      </c>
      <c r="D205" s="82">
        <v>1.5028197931332899E+17</v>
      </c>
      <c r="E205" s="82">
        <v>139.24299999999999</v>
      </c>
      <c r="F205" s="75" t="s">
        <v>4166</v>
      </c>
      <c r="G205" s="75">
        <v>156</v>
      </c>
      <c r="H205" s="75" t="s">
        <v>21</v>
      </c>
      <c r="I205" s="75">
        <v>195</v>
      </c>
      <c r="J205" s="75">
        <v>8</v>
      </c>
      <c r="K205" s="75">
        <v>5</v>
      </c>
      <c r="L205" s="75">
        <v>3</v>
      </c>
      <c r="M205" s="75">
        <v>3.36</v>
      </c>
      <c r="N205" s="75">
        <v>2.2999999999999998</v>
      </c>
      <c r="O205" s="75">
        <v>1</v>
      </c>
    </row>
    <row r="206" spans="1:15" x14ac:dyDescent="0.25">
      <c r="A206" s="82">
        <v>38271</v>
      </c>
      <c r="B206" s="82">
        <v>1052393</v>
      </c>
      <c r="C206" s="82">
        <v>38271</v>
      </c>
      <c r="D206" s="82">
        <v>5033446442</v>
      </c>
      <c r="E206" s="82">
        <v>1464.431</v>
      </c>
      <c r="F206" s="75" t="s">
        <v>637</v>
      </c>
      <c r="G206" s="75">
        <v>312</v>
      </c>
      <c r="H206" s="75" t="s">
        <v>21</v>
      </c>
      <c r="I206" s="75">
        <v>468</v>
      </c>
      <c r="J206" s="75">
        <v>20</v>
      </c>
      <c r="K206" s="75">
        <v>25</v>
      </c>
      <c r="L206" s="75">
        <v>1</v>
      </c>
      <c r="M206" s="75">
        <v>1.26</v>
      </c>
      <c r="N206" s="75">
        <v>1.74</v>
      </c>
      <c r="O206" s="75">
        <v>1.58</v>
      </c>
    </row>
    <row r="207" spans="1:15" x14ac:dyDescent="0.25">
      <c r="A207" s="82">
        <v>38341</v>
      </c>
      <c r="B207" s="82">
        <v>1052394</v>
      </c>
      <c r="C207" s="82">
        <v>38341</v>
      </c>
      <c r="D207" s="82">
        <v>1.36058402038488E+17</v>
      </c>
      <c r="E207" s="82">
        <v>1472.395</v>
      </c>
      <c r="F207" s="75" t="s">
        <v>638</v>
      </c>
      <c r="G207" s="75">
        <v>312</v>
      </c>
      <c r="H207" s="75" t="s">
        <v>21</v>
      </c>
      <c r="I207" s="75">
        <v>468</v>
      </c>
      <c r="J207" s="75">
        <v>20</v>
      </c>
      <c r="K207" s="75">
        <v>25</v>
      </c>
      <c r="L207" s="75">
        <v>1</v>
      </c>
      <c r="M207" s="75">
        <v>1.69</v>
      </c>
      <c r="N207" s="75">
        <v>1.2</v>
      </c>
      <c r="O207" s="75">
        <v>1.55</v>
      </c>
    </row>
    <row r="208" spans="1:15" x14ac:dyDescent="0.25">
      <c r="A208" s="82">
        <v>3735119</v>
      </c>
      <c r="B208" s="82">
        <v>1052400</v>
      </c>
      <c r="C208" s="82">
        <v>3735119</v>
      </c>
      <c r="D208" s="82">
        <v>5034782258</v>
      </c>
      <c r="E208" s="82">
        <v>67.688000000000002</v>
      </c>
      <c r="F208" s="75" t="s">
        <v>243</v>
      </c>
      <c r="G208" s="75">
        <v>240</v>
      </c>
      <c r="H208" s="75" t="s">
        <v>21</v>
      </c>
      <c r="I208" s="75">
        <v>352</v>
      </c>
      <c r="J208" s="75">
        <v>8</v>
      </c>
      <c r="K208" s="75">
        <v>10</v>
      </c>
      <c r="L208" s="75">
        <v>3</v>
      </c>
      <c r="M208" s="75">
        <v>2.66</v>
      </c>
      <c r="N208" s="75">
        <v>1.79</v>
      </c>
      <c r="O208" s="75">
        <v>0.71</v>
      </c>
    </row>
    <row r="209" spans="1:15" x14ac:dyDescent="0.25">
      <c r="A209" s="82">
        <v>31411</v>
      </c>
      <c r="B209" s="82">
        <v>1052402</v>
      </c>
      <c r="C209" s="82">
        <v>31411</v>
      </c>
      <c r="D209" s="82">
        <v>1.33607800965134E+17</v>
      </c>
      <c r="E209" s="82">
        <v>1188.836</v>
      </c>
      <c r="F209" s="75" t="s">
        <v>259</v>
      </c>
      <c r="G209" s="75">
        <v>240</v>
      </c>
      <c r="H209" s="75" t="s">
        <v>21</v>
      </c>
      <c r="I209" s="75">
        <v>352</v>
      </c>
      <c r="J209" s="75">
        <v>8</v>
      </c>
      <c r="K209" s="75">
        <v>10</v>
      </c>
      <c r="L209" s="75">
        <v>3</v>
      </c>
      <c r="M209" s="75">
        <v>2.67</v>
      </c>
      <c r="N209" s="75">
        <v>1.78</v>
      </c>
      <c r="O209" s="75">
        <v>0.71</v>
      </c>
    </row>
    <row r="210" spans="1:15" x14ac:dyDescent="0.25">
      <c r="A210" s="82">
        <v>31031</v>
      </c>
      <c r="B210" s="82">
        <v>1052403</v>
      </c>
      <c r="C210" s="82">
        <v>31031</v>
      </c>
      <c r="D210" s="82">
        <v>1.33607800985098E+17</v>
      </c>
      <c r="E210" s="82">
        <v>1195.6669999999999</v>
      </c>
      <c r="F210" s="75" t="s">
        <v>261</v>
      </c>
      <c r="G210" s="75">
        <v>240</v>
      </c>
      <c r="H210" s="75" t="s">
        <v>21</v>
      </c>
      <c r="I210" s="75">
        <v>352</v>
      </c>
      <c r="J210" s="75">
        <v>8</v>
      </c>
      <c r="K210" s="75">
        <v>10</v>
      </c>
      <c r="L210" s="75">
        <v>3</v>
      </c>
      <c r="M210" s="75">
        <v>2.66</v>
      </c>
      <c r="N210" s="75">
        <v>1.77</v>
      </c>
      <c r="O210" s="75">
        <v>0.72</v>
      </c>
    </row>
    <row r="211" spans="1:15" x14ac:dyDescent="0.25">
      <c r="A211" s="82">
        <v>24421</v>
      </c>
      <c r="B211" s="82">
        <v>1052404</v>
      </c>
      <c r="C211" s="82">
        <v>24421</v>
      </c>
      <c r="D211" s="82">
        <v>5023365666</v>
      </c>
      <c r="E211" s="82">
        <v>1156.1790000000001</v>
      </c>
      <c r="F211" s="75" t="s">
        <v>238</v>
      </c>
      <c r="G211" s="75">
        <v>240</v>
      </c>
      <c r="H211" s="75" t="s">
        <v>21</v>
      </c>
      <c r="I211" s="75">
        <v>336</v>
      </c>
      <c r="J211" s="75">
        <v>8</v>
      </c>
      <c r="K211" s="75">
        <v>10</v>
      </c>
      <c r="L211" s="75">
        <v>3</v>
      </c>
      <c r="M211" s="75">
        <v>2.67</v>
      </c>
      <c r="N211" s="75">
        <v>1.79</v>
      </c>
      <c r="O211" s="75">
        <v>0.72</v>
      </c>
    </row>
    <row r="212" spans="1:15" x14ac:dyDescent="0.25">
      <c r="A212" s="82">
        <v>3209119</v>
      </c>
      <c r="B212" s="82">
        <v>1052571</v>
      </c>
      <c r="C212" s="82">
        <v>3209119</v>
      </c>
      <c r="D212" s="82">
        <v>5034778383</v>
      </c>
      <c r="E212" s="82">
        <v>110.669</v>
      </c>
      <c r="F212" s="75" t="s">
        <v>901</v>
      </c>
      <c r="G212" s="75">
        <v>130</v>
      </c>
      <c r="H212" s="75" t="s">
        <v>21</v>
      </c>
      <c r="I212" s="75">
        <v>195</v>
      </c>
      <c r="J212" s="75">
        <v>14</v>
      </c>
      <c r="K212" s="75">
        <v>14</v>
      </c>
      <c r="L212" s="75">
        <v>1</v>
      </c>
      <c r="M212" s="75">
        <v>3.37</v>
      </c>
      <c r="N212" s="75">
        <v>2.3199999999999998</v>
      </c>
      <c r="O212" s="75">
        <v>1.01</v>
      </c>
    </row>
    <row r="213" spans="1:15" x14ac:dyDescent="0.25">
      <c r="A213" s="82">
        <v>2409121</v>
      </c>
      <c r="B213" s="82">
        <v>1052600</v>
      </c>
      <c r="C213" s="82">
        <v>2409121</v>
      </c>
      <c r="D213" s="82">
        <v>1.5028197931345402E+17</v>
      </c>
      <c r="E213" s="82">
        <v>97.397000000000006</v>
      </c>
      <c r="F213" s="75" t="s">
        <v>1301</v>
      </c>
      <c r="G213" s="75" t="s">
        <v>9548</v>
      </c>
      <c r="H213" s="75" t="s">
        <v>9548</v>
      </c>
      <c r="I213" s="75" t="s">
        <v>9548</v>
      </c>
      <c r="J213" s="75" t="s">
        <v>9548</v>
      </c>
      <c r="K213" s="75" t="s">
        <v>9548</v>
      </c>
      <c r="L213" s="75" t="s">
        <v>9548</v>
      </c>
      <c r="M213" s="75">
        <v>1.08</v>
      </c>
      <c r="N213" s="75">
        <v>1.06</v>
      </c>
      <c r="O213" s="75">
        <v>0.85</v>
      </c>
    </row>
    <row r="214" spans="1:15" x14ac:dyDescent="0.25">
      <c r="A214" s="82">
        <v>32051</v>
      </c>
      <c r="B214" s="82">
        <v>1052693</v>
      </c>
      <c r="C214" s="82">
        <v>32051</v>
      </c>
      <c r="D214" s="82">
        <v>5034645151</v>
      </c>
      <c r="E214" s="82">
        <v>1176.7919999999999</v>
      </c>
      <c r="F214" s="75" t="s">
        <v>850</v>
      </c>
      <c r="G214" s="75">
        <v>5000</v>
      </c>
      <c r="H214" s="75">
        <v>64</v>
      </c>
      <c r="I214" s="75">
        <v>7488</v>
      </c>
      <c r="J214" s="75">
        <v>256</v>
      </c>
      <c r="K214" s="75">
        <v>320</v>
      </c>
      <c r="L214" s="75">
        <v>1</v>
      </c>
      <c r="M214" s="75">
        <v>1.36</v>
      </c>
      <c r="N214" s="75">
        <v>0.77</v>
      </c>
      <c r="O214" s="75">
        <v>0.15</v>
      </c>
    </row>
    <row r="215" spans="1:15" x14ac:dyDescent="0.25">
      <c r="A215" s="82">
        <v>31331</v>
      </c>
      <c r="B215" s="82">
        <v>1052822</v>
      </c>
      <c r="C215" s="82">
        <v>31331</v>
      </c>
      <c r="D215" s="82">
        <v>1.5028197300459901E+17</v>
      </c>
      <c r="E215" s="82">
        <v>499.39699999999999</v>
      </c>
      <c r="F215" s="75" t="s">
        <v>10143</v>
      </c>
      <c r="G215" s="75">
        <v>420</v>
      </c>
      <c r="H215" s="75">
        <v>14</v>
      </c>
      <c r="I215" s="75">
        <v>700</v>
      </c>
      <c r="J215" s="75" t="s">
        <v>20</v>
      </c>
      <c r="K215" s="75" t="s">
        <v>20</v>
      </c>
      <c r="L215" s="75" t="s">
        <v>20</v>
      </c>
      <c r="M215" s="75">
        <v>2.15</v>
      </c>
      <c r="N215" s="75">
        <v>1.335</v>
      </c>
      <c r="O215" s="75">
        <v>0.85</v>
      </c>
    </row>
    <row r="216" spans="1:15" x14ac:dyDescent="0.25">
      <c r="A216" s="82">
        <v>25231</v>
      </c>
      <c r="B216" s="82">
        <v>1052884</v>
      </c>
      <c r="C216" s="82">
        <v>25231</v>
      </c>
      <c r="D216" s="82">
        <v>1.5028197300489299E+17</v>
      </c>
      <c r="E216" s="82">
        <v>1571.0250000000001</v>
      </c>
      <c r="F216" s="75" t="s">
        <v>1401</v>
      </c>
      <c r="G216" s="75">
        <v>315</v>
      </c>
      <c r="H216" s="75" t="s">
        <v>21</v>
      </c>
      <c r="I216" s="75">
        <v>504</v>
      </c>
      <c r="J216" s="75" t="s">
        <v>20</v>
      </c>
      <c r="K216" s="75" t="s">
        <v>20</v>
      </c>
      <c r="L216" s="75" t="s">
        <v>20</v>
      </c>
      <c r="M216" s="75">
        <v>1.69</v>
      </c>
      <c r="N216" s="75">
        <v>1.1100000000000001</v>
      </c>
      <c r="O216" s="75">
        <v>1.66</v>
      </c>
    </row>
    <row r="217" spans="1:15" x14ac:dyDescent="0.25">
      <c r="A217" s="82">
        <v>3234116</v>
      </c>
      <c r="B217" s="82">
        <v>1052888</v>
      </c>
      <c r="C217" s="82">
        <v>3234116</v>
      </c>
      <c r="D217" s="82">
        <v>5031644472</v>
      </c>
      <c r="E217" s="82">
        <v>55.19</v>
      </c>
      <c r="F217" s="75" t="s">
        <v>502</v>
      </c>
      <c r="G217" s="75">
        <v>2101</v>
      </c>
      <c r="H217" s="75" t="s">
        <v>21</v>
      </c>
      <c r="I217" s="75" t="s">
        <v>20</v>
      </c>
      <c r="J217" s="75">
        <v>120</v>
      </c>
      <c r="K217" s="75">
        <v>150</v>
      </c>
      <c r="L217" s="75">
        <v>1</v>
      </c>
      <c r="M217" s="75">
        <v>1.01</v>
      </c>
      <c r="N217" s="75">
        <v>0.65</v>
      </c>
      <c r="O217" s="75">
        <v>0.82</v>
      </c>
    </row>
    <row r="218" spans="1:15" x14ac:dyDescent="0.25">
      <c r="A218" s="82">
        <v>2834117</v>
      </c>
      <c r="B218" s="82">
        <v>1054069</v>
      </c>
      <c r="C218" s="82">
        <v>2834117</v>
      </c>
      <c r="D218" s="82">
        <v>5034626437</v>
      </c>
      <c r="E218" s="82">
        <v>85.549000000000007</v>
      </c>
      <c r="F218" s="75" t="s">
        <v>1218</v>
      </c>
      <c r="G218" s="75">
        <v>330</v>
      </c>
      <c r="H218" s="75" t="s">
        <v>21</v>
      </c>
      <c r="I218" s="75">
        <v>480</v>
      </c>
      <c r="J218" s="75">
        <v>11</v>
      </c>
      <c r="K218" s="75">
        <v>11</v>
      </c>
      <c r="L218" s="75">
        <v>2</v>
      </c>
      <c r="M218" s="75">
        <v>2.46</v>
      </c>
      <c r="N218" s="75">
        <v>1.54</v>
      </c>
      <c r="O218" s="75">
        <v>0.94</v>
      </c>
    </row>
    <row r="219" spans="1:15" x14ac:dyDescent="0.25">
      <c r="A219" s="82">
        <v>3712109</v>
      </c>
      <c r="B219" s="82">
        <v>1054139</v>
      </c>
      <c r="C219" s="82">
        <v>3712109</v>
      </c>
      <c r="D219" s="82">
        <v>5033021027</v>
      </c>
      <c r="E219" s="82">
        <v>141.16499999999999</v>
      </c>
      <c r="F219" s="75" t="s">
        <v>4486</v>
      </c>
      <c r="G219" s="75">
        <v>720</v>
      </c>
      <c r="H219" s="75">
        <v>24</v>
      </c>
      <c r="I219" s="75">
        <v>1200</v>
      </c>
      <c r="J219" s="75" t="s">
        <v>20</v>
      </c>
      <c r="K219" s="75">
        <v>96</v>
      </c>
      <c r="L219" s="75">
        <v>1</v>
      </c>
      <c r="M219" s="75">
        <v>2.14</v>
      </c>
      <c r="N219" s="75">
        <v>0.88</v>
      </c>
      <c r="O219" s="75">
        <v>0.78</v>
      </c>
    </row>
    <row r="220" spans="1:15" x14ac:dyDescent="0.25">
      <c r="A220" s="82">
        <v>3642122</v>
      </c>
      <c r="B220" s="82">
        <v>1054173</v>
      </c>
      <c r="C220" s="82">
        <v>3642122</v>
      </c>
      <c r="D220" s="82">
        <v>1.5028197300461501E+17</v>
      </c>
      <c r="E220" s="82">
        <v>61.052999999999997</v>
      </c>
      <c r="F220" s="75" t="s">
        <v>4490</v>
      </c>
      <c r="G220" s="75">
        <v>250</v>
      </c>
      <c r="H220" s="75" t="s">
        <v>21</v>
      </c>
      <c r="I220" s="75" t="s">
        <v>20</v>
      </c>
      <c r="J220" s="75">
        <v>64</v>
      </c>
      <c r="K220" s="75">
        <v>90</v>
      </c>
      <c r="L220" s="75">
        <v>1</v>
      </c>
      <c r="M220" s="75">
        <v>1.82</v>
      </c>
      <c r="N220" s="75">
        <v>1.54</v>
      </c>
      <c r="O220" s="75">
        <v>0.34</v>
      </c>
    </row>
    <row r="221" spans="1:15" x14ac:dyDescent="0.25">
      <c r="A221" s="82">
        <v>3735132</v>
      </c>
      <c r="B221" s="82">
        <v>1054281</v>
      </c>
      <c r="C221" s="82">
        <v>3735132</v>
      </c>
      <c r="D221" s="82">
        <v>5032913771</v>
      </c>
      <c r="E221" s="82">
        <v>119.51900000000001</v>
      </c>
      <c r="F221" s="75" t="s">
        <v>445</v>
      </c>
      <c r="G221" s="75">
        <v>260</v>
      </c>
      <c r="H221" s="75" t="s">
        <v>21</v>
      </c>
      <c r="I221" s="75">
        <v>624</v>
      </c>
      <c r="J221" s="75">
        <v>25</v>
      </c>
      <c r="K221" s="75" t="s">
        <v>20</v>
      </c>
      <c r="L221" s="75">
        <v>2</v>
      </c>
      <c r="M221" s="75">
        <v>1.66</v>
      </c>
      <c r="N221" s="75">
        <v>1.1599999999999999</v>
      </c>
      <c r="O221" s="75">
        <v>1.24</v>
      </c>
    </row>
    <row r="222" spans="1:15" x14ac:dyDescent="0.25">
      <c r="A222" s="82">
        <v>37211</v>
      </c>
      <c r="B222" s="82">
        <v>1054282</v>
      </c>
      <c r="C222" s="82">
        <v>37211</v>
      </c>
      <c r="D222" s="82">
        <v>1.3605840203280099E+17</v>
      </c>
      <c r="E222" s="82">
        <v>1527.83</v>
      </c>
      <c r="F222" s="75" t="s">
        <v>443</v>
      </c>
      <c r="G222" s="75">
        <v>260</v>
      </c>
      <c r="H222" s="75" t="s">
        <v>21</v>
      </c>
      <c r="I222" s="75">
        <v>624</v>
      </c>
      <c r="J222" s="75" t="s">
        <v>20</v>
      </c>
      <c r="K222" s="75">
        <v>25</v>
      </c>
      <c r="L222" s="75">
        <v>2</v>
      </c>
      <c r="M222" s="75">
        <v>1.7</v>
      </c>
      <c r="N222" s="75">
        <v>1.17</v>
      </c>
      <c r="O222" s="75">
        <v>1.23</v>
      </c>
    </row>
    <row r="223" spans="1:15" x14ac:dyDescent="0.25">
      <c r="A223" s="82">
        <v>3729115</v>
      </c>
      <c r="B223" s="82">
        <v>1054283</v>
      </c>
      <c r="C223" s="82">
        <v>3729115</v>
      </c>
      <c r="D223" s="82">
        <v>5034700577</v>
      </c>
      <c r="E223" s="82">
        <v>95.135000000000005</v>
      </c>
      <c r="F223" s="75" t="s">
        <v>450</v>
      </c>
      <c r="G223" s="75">
        <v>260</v>
      </c>
      <c r="H223" s="75" t="s">
        <v>21</v>
      </c>
      <c r="I223" s="75">
        <v>624</v>
      </c>
      <c r="J223" s="75">
        <v>20</v>
      </c>
      <c r="K223" s="75">
        <v>44</v>
      </c>
      <c r="L223" s="75">
        <v>2</v>
      </c>
      <c r="M223" s="75">
        <v>1.68</v>
      </c>
      <c r="N223" s="75">
        <v>1.1499999999999999</v>
      </c>
      <c r="O223" s="75">
        <v>1.23</v>
      </c>
    </row>
    <row r="224" spans="1:15" x14ac:dyDescent="0.25">
      <c r="A224" s="82">
        <v>3735113</v>
      </c>
      <c r="B224" s="82">
        <v>1054284</v>
      </c>
      <c r="C224" s="82">
        <v>3735113</v>
      </c>
      <c r="D224" s="82">
        <v>5033523143</v>
      </c>
      <c r="E224" s="82">
        <v>97.576999999999998</v>
      </c>
      <c r="F224" s="75" t="s">
        <v>442</v>
      </c>
      <c r="G224" s="75">
        <v>260</v>
      </c>
      <c r="H224" s="75" t="s">
        <v>21</v>
      </c>
      <c r="I224" s="75">
        <v>624</v>
      </c>
      <c r="J224" s="75">
        <v>28</v>
      </c>
      <c r="K224" s="75">
        <v>40</v>
      </c>
      <c r="L224" s="75">
        <v>1</v>
      </c>
      <c r="M224" s="75">
        <v>1.68</v>
      </c>
      <c r="N224" s="75">
        <v>1.17</v>
      </c>
      <c r="O224" s="75">
        <v>1.24</v>
      </c>
    </row>
    <row r="225" spans="1:15" x14ac:dyDescent="0.25">
      <c r="A225" s="82">
        <v>36311</v>
      </c>
      <c r="B225" s="82">
        <v>1054285</v>
      </c>
      <c r="C225" s="82">
        <v>36311</v>
      </c>
      <c r="D225" s="82">
        <v>1.3605840203837699E+17</v>
      </c>
      <c r="E225" s="82">
        <v>1522.8330000000001</v>
      </c>
      <c r="F225" s="75" t="s">
        <v>447</v>
      </c>
      <c r="G225" s="75">
        <v>260</v>
      </c>
      <c r="H225" s="75" t="s">
        <v>21</v>
      </c>
      <c r="I225" s="75">
        <v>624</v>
      </c>
      <c r="J225" s="75">
        <v>20</v>
      </c>
      <c r="K225" s="75">
        <v>40</v>
      </c>
      <c r="L225" s="75">
        <v>2</v>
      </c>
      <c r="M225" s="75">
        <v>1.71</v>
      </c>
      <c r="N225" s="75">
        <v>1.1499999999999999</v>
      </c>
      <c r="O225" s="75">
        <v>1.24</v>
      </c>
    </row>
    <row r="226" spans="1:15" x14ac:dyDescent="0.25">
      <c r="A226" s="82">
        <v>2832121</v>
      </c>
      <c r="B226" s="82">
        <v>1054385</v>
      </c>
      <c r="C226" s="82">
        <v>2832121</v>
      </c>
      <c r="D226" s="82">
        <v>5033356132</v>
      </c>
      <c r="E226" s="82">
        <v>69.75</v>
      </c>
      <c r="F226" s="75" t="s">
        <v>244</v>
      </c>
      <c r="G226" s="75">
        <v>864</v>
      </c>
      <c r="H226" s="75">
        <v>4</v>
      </c>
      <c r="I226" s="75">
        <v>1296</v>
      </c>
      <c r="J226" s="75">
        <v>64</v>
      </c>
      <c r="K226" s="75">
        <v>80</v>
      </c>
      <c r="L226" s="75">
        <v>1</v>
      </c>
      <c r="M226" s="75">
        <v>1.83</v>
      </c>
      <c r="N226" s="75">
        <v>1.19</v>
      </c>
      <c r="O226" s="75">
        <v>0.4</v>
      </c>
    </row>
    <row r="227" spans="1:15" x14ac:dyDescent="0.25">
      <c r="A227" s="82">
        <v>3529120</v>
      </c>
      <c r="B227" s="82">
        <v>1054386</v>
      </c>
      <c r="C227" s="82">
        <v>3529120</v>
      </c>
      <c r="D227" s="82">
        <v>5032809814</v>
      </c>
      <c r="E227" s="82">
        <v>68.456999999999994</v>
      </c>
      <c r="F227" s="75" t="s">
        <v>239</v>
      </c>
      <c r="G227" s="75">
        <v>864</v>
      </c>
      <c r="H227" s="75">
        <v>4</v>
      </c>
      <c r="I227" s="75">
        <v>1296</v>
      </c>
      <c r="J227" s="75">
        <v>64</v>
      </c>
      <c r="K227" s="75">
        <v>80</v>
      </c>
      <c r="L227" s="75">
        <v>1</v>
      </c>
      <c r="M227" s="75">
        <v>1.84</v>
      </c>
      <c r="N227" s="75">
        <v>1.19</v>
      </c>
      <c r="O227" s="75">
        <v>0.39</v>
      </c>
    </row>
    <row r="228" spans="1:15" x14ac:dyDescent="0.25">
      <c r="A228" s="82">
        <v>2834111</v>
      </c>
      <c r="B228" s="82">
        <v>1054388</v>
      </c>
      <c r="C228" s="82">
        <v>2834111</v>
      </c>
      <c r="D228" s="82">
        <v>5033001181</v>
      </c>
      <c r="E228" s="82">
        <v>53.942</v>
      </c>
      <c r="F228" s="75" t="s">
        <v>260</v>
      </c>
      <c r="G228" s="75">
        <v>864</v>
      </c>
      <c r="H228" s="75">
        <v>4</v>
      </c>
      <c r="I228" s="75">
        <v>1296</v>
      </c>
      <c r="J228" s="75">
        <v>64</v>
      </c>
      <c r="K228" s="75">
        <v>80</v>
      </c>
      <c r="L228" s="75">
        <v>1</v>
      </c>
      <c r="M228" s="75">
        <v>1.83</v>
      </c>
      <c r="N228" s="75">
        <v>1.18</v>
      </c>
      <c r="O228" s="75">
        <v>0.39</v>
      </c>
    </row>
    <row r="229" spans="1:15" x14ac:dyDescent="0.25">
      <c r="A229" s="82">
        <v>3724127</v>
      </c>
      <c r="B229" s="82">
        <v>1054390</v>
      </c>
      <c r="C229" s="82">
        <v>3724127</v>
      </c>
      <c r="D229" s="82">
        <v>5032689761</v>
      </c>
      <c r="E229" s="82">
        <v>55.406999999999996</v>
      </c>
      <c r="F229" s="75" t="s">
        <v>254</v>
      </c>
      <c r="G229" s="75">
        <v>864</v>
      </c>
      <c r="H229" s="75">
        <v>4</v>
      </c>
      <c r="I229" s="75">
        <v>1296</v>
      </c>
      <c r="J229" s="75">
        <v>64</v>
      </c>
      <c r="K229" s="75">
        <v>80</v>
      </c>
      <c r="L229" s="75">
        <v>1</v>
      </c>
      <c r="M229" s="75">
        <v>1.83</v>
      </c>
      <c r="N229" s="75">
        <v>1.18</v>
      </c>
      <c r="O229" s="75">
        <v>0.4</v>
      </c>
    </row>
    <row r="230" spans="1:15" x14ac:dyDescent="0.25">
      <c r="A230" s="82">
        <v>2906117</v>
      </c>
      <c r="B230" s="82">
        <v>1054413</v>
      </c>
      <c r="C230" s="82">
        <v>2906117</v>
      </c>
      <c r="D230" s="82">
        <v>5032863887</v>
      </c>
      <c r="E230" s="82">
        <v>100.592</v>
      </c>
      <c r="F230" s="75" t="s">
        <v>10145</v>
      </c>
      <c r="G230" s="75">
        <v>1110</v>
      </c>
      <c r="H230" s="75">
        <v>37</v>
      </c>
      <c r="I230" s="75">
        <v>1850</v>
      </c>
      <c r="J230" s="75">
        <v>148</v>
      </c>
      <c r="K230" s="75">
        <v>148</v>
      </c>
      <c r="L230" s="75">
        <v>1</v>
      </c>
      <c r="M230" s="75">
        <v>2.5</v>
      </c>
      <c r="N230" s="75">
        <v>0.97</v>
      </c>
      <c r="O230" s="75">
        <v>0.28000000000000003</v>
      </c>
    </row>
    <row r="231" spans="1:15" x14ac:dyDescent="0.25">
      <c r="A231" s="82">
        <v>3518132</v>
      </c>
      <c r="B231" s="82">
        <v>1054415</v>
      </c>
      <c r="C231" s="82">
        <v>3518132</v>
      </c>
      <c r="D231" s="82">
        <v>5032640960</v>
      </c>
      <c r="E231" s="82">
        <v>127.905</v>
      </c>
      <c r="F231" s="75" t="s">
        <v>613</v>
      </c>
      <c r="G231" s="75">
        <v>1480</v>
      </c>
      <c r="H231" s="75">
        <v>37</v>
      </c>
      <c r="I231" s="75">
        <v>1850</v>
      </c>
      <c r="J231" s="75">
        <v>148</v>
      </c>
      <c r="K231" s="75">
        <v>185</v>
      </c>
      <c r="L231" s="75">
        <v>1</v>
      </c>
      <c r="M231" s="75">
        <v>2.3199999999999998</v>
      </c>
      <c r="N231" s="75">
        <v>1.32</v>
      </c>
      <c r="O231" s="75">
        <v>0.5</v>
      </c>
    </row>
    <row r="232" spans="1:15" x14ac:dyDescent="0.25">
      <c r="A232" s="82">
        <v>3642127</v>
      </c>
      <c r="B232" s="82">
        <v>1054419</v>
      </c>
      <c r="C232" s="82">
        <v>3642127</v>
      </c>
      <c r="D232" s="82">
        <v>5033021028</v>
      </c>
      <c r="E232" s="82">
        <v>226.30600000000001</v>
      </c>
      <c r="F232" s="75" t="s">
        <v>4595</v>
      </c>
      <c r="G232" s="75">
        <v>1200</v>
      </c>
      <c r="H232" s="75">
        <v>40</v>
      </c>
      <c r="I232" s="75">
        <v>1600</v>
      </c>
      <c r="J232" s="75">
        <v>160</v>
      </c>
      <c r="K232" s="75" t="s">
        <v>20</v>
      </c>
      <c r="L232" s="75">
        <v>1</v>
      </c>
      <c r="M232" s="75">
        <v>1.74</v>
      </c>
      <c r="N232" s="75">
        <v>0.87</v>
      </c>
      <c r="O232" s="75">
        <v>0.96</v>
      </c>
    </row>
    <row r="233" spans="1:15" x14ac:dyDescent="0.25">
      <c r="A233" s="82">
        <v>3535120</v>
      </c>
      <c r="B233" s="82">
        <v>1054559</v>
      </c>
      <c r="C233" s="82">
        <v>3535120</v>
      </c>
      <c r="D233" s="82">
        <v>5032858416</v>
      </c>
      <c r="E233" s="82">
        <v>65.411000000000001</v>
      </c>
      <c r="F233" s="75" t="s">
        <v>644</v>
      </c>
      <c r="G233" s="75">
        <v>1440</v>
      </c>
      <c r="H233" s="75">
        <v>24</v>
      </c>
      <c r="I233" s="75">
        <v>2016</v>
      </c>
      <c r="J233" s="75">
        <v>120</v>
      </c>
      <c r="K233" s="75">
        <v>168</v>
      </c>
      <c r="L233" s="75">
        <v>1</v>
      </c>
      <c r="M233" s="75">
        <v>0.8</v>
      </c>
      <c r="N233" s="75">
        <v>0.85</v>
      </c>
      <c r="O233" s="75">
        <v>0.8</v>
      </c>
    </row>
    <row r="234" spans="1:15" x14ac:dyDescent="0.25">
      <c r="A234" s="82">
        <v>3718128</v>
      </c>
      <c r="B234" s="82">
        <v>1054565</v>
      </c>
      <c r="C234" s="82">
        <v>3718128</v>
      </c>
      <c r="D234" s="82">
        <v>1.5028197931180602E+17</v>
      </c>
      <c r="E234" s="82">
        <v>131.977</v>
      </c>
      <c r="F234" s="75" t="s">
        <v>4687</v>
      </c>
      <c r="G234" s="75">
        <v>385</v>
      </c>
      <c r="H234" s="75">
        <v>7</v>
      </c>
      <c r="I234" s="75">
        <v>560</v>
      </c>
      <c r="J234" s="75">
        <v>35</v>
      </c>
      <c r="K234" s="75">
        <v>35</v>
      </c>
      <c r="L234" s="75">
        <v>1</v>
      </c>
      <c r="M234" s="75">
        <v>2.71</v>
      </c>
      <c r="N234" s="75">
        <v>1.39</v>
      </c>
      <c r="O234" s="75">
        <v>1</v>
      </c>
    </row>
    <row r="235" spans="1:15" x14ac:dyDescent="0.25">
      <c r="A235" s="82">
        <v>3529127</v>
      </c>
      <c r="B235" s="82">
        <v>1054606</v>
      </c>
      <c r="C235" s="82">
        <v>3529127</v>
      </c>
      <c r="D235" s="82">
        <v>5034778384</v>
      </c>
      <c r="E235" s="82">
        <v>55.134999999999998</v>
      </c>
      <c r="F235" s="75" t="s">
        <v>1064</v>
      </c>
      <c r="G235" s="75">
        <v>1980</v>
      </c>
      <c r="H235" s="75">
        <v>30</v>
      </c>
      <c r="I235" s="75">
        <v>3300</v>
      </c>
      <c r="J235" s="75" t="s">
        <v>20</v>
      </c>
      <c r="K235" s="75">
        <v>120</v>
      </c>
      <c r="L235" s="75">
        <v>1</v>
      </c>
      <c r="M235" s="75">
        <v>1.64</v>
      </c>
      <c r="N235" s="75">
        <v>0.56000000000000005</v>
      </c>
      <c r="O235" s="75">
        <v>0.5</v>
      </c>
    </row>
    <row r="236" spans="1:15" x14ac:dyDescent="0.25">
      <c r="A236" s="82">
        <v>33021</v>
      </c>
      <c r="B236" s="82">
        <v>1054610</v>
      </c>
      <c r="C236" s="82">
        <v>33021</v>
      </c>
      <c r="D236" s="82">
        <v>5034836072</v>
      </c>
      <c r="E236" s="82">
        <v>1689.9010000000001</v>
      </c>
      <c r="F236" s="75" t="s">
        <v>236</v>
      </c>
      <c r="G236" s="75">
        <v>576</v>
      </c>
      <c r="H236" s="75" t="s">
        <v>21</v>
      </c>
      <c r="I236" s="75">
        <v>864</v>
      </c>
      <c r="J236" s="75">
        <v>24</v>
      </c>
      <c r="K236" s="75" t="s">
        <v>20</v>
      </c>
      <c r="L236" s="75">
        <v>3</v>
      </c>
      <c r="M236" s="75">
        <v>1.57</v>
      </c>
      <c r="N236" s="75">
        <v>1.48</v>
      </c>
      <c r="O236" s="75">
        <v>0.84</v>
      </c>
    </row>
    <row r="237" spans="1:15" x14ac:dyDescent="0.25">
      <c r="A237" s="82">
        <v>31081</v>
      </c>
      <c r="B237" s="82">
        <v>1054611</v>
      </c>
      <c r="C237" s="82">
        <v>31081</v>
      </c>
      <c r="D237" s="82">
        <v>1.3605840308566701E+17</v>
      </c>
      <c r="E237" s="82">
        <v>1635.4580000000001</v>
      </c>
      <c r="F237" s="75" t="s">
        <v>234</v>
      </c>
      <c r="G237" s="75">
        <v>576</v>
      </c>
      <c r="H237" s="75" t="s">
        <v>21</v>
      </c>
      <c r="I237" s="75">
        <v>864</v>
      </c>
      <c r="J237" s="75">
        <v>22</v>
      </c>
      <c r="K237" s="75" t="s">
        <v>20</v>
      </c>
      <c r="L237" s="75">
        <v>3</v>
      </c>
      <c r="M237" s="75">
        <v>1.55</v>
      </c>
      <c r="N237" s="75">
        <v>1.47</v>
      </c>
      <c r="O237" s="75">
        <v>0.83</v>
      </c>
    </row>
    <row r="238" spans="1:15" x14ac:dyDescent="0.25">
      <c r="A238" s="82">
        <v>3529103</v>
      </c>
      <c r="B238" s="82">
        <v>1054627</v>
      </c>
      <c r="C238" s="82">
        <v>3529103</v>
      </c>
      <c r="D238" s="82">
        <v>5034487952</v>
      </c>
      <c r="E238" s="82">
        <v>66.186000000000007</v>
      </c>
      <c r="F238" s="75" t="s">
        <v>42</v>
      </c>
      <c r="G238" s="75">
        <v>1800</v>
      </c>
      <c r="H238" s="75">
        <v>30</v>
      </c>
      <c r="I238" s="75">
        <v>2100</v>
      </c>
      <c r="J238" s="75">
        <v>120</v>
      </c>
      <c r="K238" s="75">
        <v>150</v>
      </c>
      <c r="L238" s="75">
        <v>1</v>
      </c>
      <c r="M238" s="75">
        <v>0.77</v>
      </c>
      <c r="N238" s="75">
        <v>0.77</v>
      </c>
      <c r="O238" s="75">
        <v>0.93</v>
      </c>
    </row>
    <row r="239" spans="1:15" x14ac:dyDescent="0.25">
      <c r="A239" s="82">
        <v>32011</v>
      </c>
      <c r="B239" s="82">
        <v>1054635</v>
      </c>
      <c r="C239" s="82">
        <v>32011</v>
      </c>
      <c r="D239" s="82">
        <v>1.3605840308703299E+17</v>
      </c>
      <c r="E239" s="82">
        <v>1761.4559999999999</v>
      </c>
      <c r="F239" s="75" t="s">
        <v>825</v>
      </c>
      <c r="G239" s="75">
        <v>462</v>
      </c>
      <c r="H239" s="75" t="s">
        <v>21</v>
      </c>
      <c r="I239" s="75">
        <v>756</v>
      </c>
      <c r="J239" s="75" t="s">
        <v>20</v>
      </c>
      <c r="K239" s="75" t="s">
        <v>20</v>
      </c>
      <c r="L239" s="75" t="s">
        <v>20</v>
      </c>
      <c r="M239" s="75">
        <v>1.7</v>
      </c>
      <c r="N239" s="75">
        <v>1.62</v>
      </c>
      <c r="O239" s="75">
        <v>0.83</v>
      </c>
    </row>
    <row r="240" spans="1:15" x14ac:dyDescent="0.25">
      <c r="A240" s="82">
        <v>26011</v>
      </c>
      <c r="B240" s="82">
        <v>1054639</v>
      </c>
      <c r="C240" s="82">
        <v>26011</v>
      </c>
      <c r="D240" s="82">
        <v>1.36058403078694E+17</v>
      </c>
      <c r="E240" s="82">
        <v>1871.134</v>
      </c>
      <c r="F240" s="75" t="s">
        <v>846</v>
      </c>
      <c r="G240" s="75">
        <v>462</v>
      </c>
      <c r="H240" s="75" t="s">
        <v>21</v>
      </c>
      <c r="I240" s="75">
        <v>798</v>
      </c>
      <c r="J240" s="75" t="s">
        <v>20</v>
      </c>
      <c r="K240" s="75" t="s">
        <v>20</v>
      </c>
      <c r="L240" s="75" t="s">
        <v>20</v>
      </c>
      <c r="M240" s="75">
        <v>1.69</v>
      </c>
      <c r="N240" s="75">
        <v>1.61</v>
      </c>
      <c r="O240" s="75">
        <v>0.86</v>
      </c>
    </row>
    <row r="241" spans="1:15" x14ac:dyDescent="0.25">
      <c r="A241" s="82">
        <v>2834107</v>
      </c>
      <c r="B241" s="82">
        <v>1054642</v>
      </c>
      <c r="C241" s="82">
        <v>2834107</v>
      </c>
      <c r="D241" s="82">
        <v>5034718888</v>
      </c>
      <c r="E241" s="82">
        <v>126.54</v>
      </c>
      <c r="F241" s="75" t="s">
        <v>822</v>
      </c>
      <c r="G241" s="75">
        <v>462</v>
      </c>
      <c r="H241" s="75" t="s">
        <v>21</v>
      </c>
      <c r="I241" s="75">
        <v>756</v>
      </c>
      <c r="J241" s="75">
        <v>18</v>
      </c>
      <c r="K241" s="75" t="s">
        <v>20</v>
      </c>
      <c r="L241" s="75">
        <v>3</v>
      </c>
      <c r="M241" s="75">
        <v>1.71</v>
      </c>
      <c r="N241" s="75">
        <v>1.63</v>
      </c>
      <c r="O241" s="75">
        <v>0.84</v>
      </c>
    </row>
    <row r="242" spans="1:15" x14ac:dyDescent="0.25">
      <c r="A242" s="82">
        <v>3638118</v>
      </c>
      <c r="B242" s="82">
        <v>1054873</v>
      </c>
      <c r="C242" s="82">
        <v>3638118</v>
      </c>
      <c r="D242" s="82">
        <v>5032849320</v>
      </c>
      <c r="E242" s="82">
        <v>65.850999999999999</v>
      </c>
      <c r="F242" s="75" t="s">
        <v>4838</v>
      </c>
      <c r="G242" s="75">
        <v>576</v>
      </c>
      <c r="H242" s="75">
        <v>24</v>
      </c>
      <c r="I242" s="75">
        <v>864</v>
      </c>
      <c r="J242" s="75">
        <v>40</v>
      </c>
      <c r="K242" s="75" t="s">
        <v>20</v>
      </c>
      <c r="L242" s="75">
        <v>1</v>
      </c>
      <c r="M242" s="75">
        <v>1.66</v>
      </c>
      <c r="N242" s="75">
        <v>0.9</v>
      </c>
      <c r="O242" s="75">
        <v>1.1000000000000001</v>
      </c>
    </row>
    <row r="243" spans="1:15" x14ac:dyDescent="0.25">
      <c r="A243" s="82">
        <v>3529131</v>
      </c>
      <c r="B243" s="82">
        <v>1054876</v>
      </c>
      <c r="C243" s="82">
        <v>3529131</v>
      </c>
      <c r="D243" s="82">
        <v>5034748227</v>
      </c>
      <c r="E243" s="82">
        <v>80.504000000000005</v>
      </c>
      <c r="F243" s="75" t="s">
        <v>1021</v>
      </c>
      <c r="G243" s="75">
        <v>576</v>
      </c>
      <c r="H243" s="75">
        <v>24</v>
      </c>
      <c r="I243" s="75">
        <v>600</v>
      </c>
      <c r="J243" s="75">
        <v>72</v>
      </c>
      <c r="K243" s="75" t="s">
        <v>20</v>
      </c>
      <c r="L243" s="75">
        <v>1</v>
      </c>
      <c r="M243" s="75">
        <v>1.66</v>
      </c>
      <c r="N243" s="75">
        <v>0.57999999999999996</v>
      </c>
      <c r="O243" s="75">
        <v>1.1599999999999999</v>
      </c>
    </row>
    <row r="244" spans="1:15" x14ac:dyDescent="0.25">
      <c r="A244" s="82">
        <v>34141</v>
      </c>
      <c r="B244" s="82">
        <v>1054878</v>
      </c>
      <c r="C244" s="82">
        <v>34141</v>
      </c>
      <c r="D244" s="82">
        <v>5032425740</v>
      </c>
      <c r="E244" s="82">
        <v>958.649</v>
      </c>
      <c r="F244" s="75" t="s">
        <v>1148</v>
      </c>
      <c r="G244" s="75">
        <v>1152</v>
      </c>
      <c r="H244" s="75">
        <v>12</v>
      </c>
      <c r="I244" s="75">
        <v>1584</v>
      </c>
      <c r="J244" s="75" t="s">
        <v>20</v>
      </c>
      <c r="K244" s="75" t="s">
        <v>20</v>
      </c>
      <c r="L244" s="75" t="s">
        <v>20</v>
      </c>
      <c r="M244" s="75">
        <v>1.34</v>
      </c>
      <c r="N244" s="75">
        <v>0.44</v>
      </c>
      <c r="O244" s="75">
        <v>1.04</v>
      </c>
    </row>
    <row r="245" spans="1:15" x14ac:dyDescent="0.25">
      <c r="A245" s="82">
        <v>3535127</v>
      </c>
      <c r="B245" s="82">
        <v>1054881</v>
      </c>
      <c r="C245" s="82">
        <v>3535127</v>
      </c>
      <c r="D245" s="82">
        <v>5034592532</v>
      </c>
      <c r="E245" s="82">
        <v>57.658000000000001</v>
      </c>
      <c r="F245" s="75" t="s">
        <v>4842</v>
      </c>
      <c r="G245" s="75">
        <v>1800</v>
      </c>
      <c r="H245" s="75">
        <v>20</v>
      </c>
      <c r="I245" s="75">
        <v>2700</v>
      </c>
      <c r="J245" s="75" t="s">
        <v>20</v>
      </c>
      <c r="K245" s="75">
        <v>100</v>
      </c>
      <c r="L245" s="75">
        <v>1</v>
      </c>
      <c r="M245" s="75">
        <v>2</v>
      </c>
      <c r="N245" s="75">
        <v>1.8</v>
      </c>
      <c r="O245" s="75">
        <v>0.16</v>
      </c>
    </row>
    <row r="246" spans="1:15" x14ac:dyDescent="0.25">
      <c r="A246" s="82">
        <v>3640129</v>
      </c>
      <c r="B246" s="82">
        <v>1054893</v>
      </c>
      <c r="C246" s="82">
        <v>3640129</v>
      </c>
      <c r="D246" s="82">
        <v>5034335378</v>
      </c>
      <c r="E246" s="82">
        <v>70.341999999999999</v>
      </c>
      <c r="F246" s="75" t="s">
        <v>4846</v>
      </c>
      <c r="G246" s="75">
        <v>576</v>
      </c>
      <c r="H246" s="75">
        <v>12</v>
      </c>
      <c r="I246" s="75">
        <v>864</v>
      </c>
      <c r="J246" s="75">
        <v>48</v>
      </c>
      <c r="K246" s="75" t="s">
        <v>20</v>
      </c>
      <c r="L246" s="75">
        <v>1</v>
      </c>
      <c r="M246" s="75">
        <v>1.29</v>
      </c>
      <c r="N246" s="75">
        <v>1.32</v>
      </c>
      <c r="O246" s="75">
        <v>0.86</v>
      </c>
    </row>
    <row r="247" spans="1:15" x14ac:dyDescent="0.25">
      <c r="A247" s="82">
        <v>2434113</v>
      </c>
      <c r="B247" s="82">
        <v>1054896</v>
      </c>
      <c r="C247" s="82">
        <v>2434113</v>
      </c>
      <c r="D247" s="82">
        <v>5034550778</v>
      </c>
      <c r="E247" s="82">
        <v>46.125999999999998</v>
      </c>
      <c r="F247" s="75" t="s">
        <v>1443</v>
      </c>
      <c r="G247" s="75">
        <v>1800</v>
      </c>
      <c r="H247" s="75">
        <v>20</v>
      </c>
      <c r="I247" s="75">
        <v>2700</v>
      </c>
      <c r="J247" s="75">
        <v>80</v>
      </c>
      <c r="K247" s="75" t="s">
        <v>20</v>
      </c>
      <c r="L247" s="75">
        <v>1</v>
      </c>
      <c r="M247" s="75">
        <v>1.7</v>
      </c>
      <c r="N247" s="75">
        <v>0.66</v>
      </c>
      <c r="O247" s="75">
        <v>0.2</v>
      </c>
    </row>
    <row r="248" spans="1:15" x14ac:dyDescent="0.25">
      <c r="A248" s="82">
        <v>3036121</v>
      </c>
      <c r="B248" s="82">
        <v>1055002</v>
      </c>
      <c r="C248" s="82">
        <v>3036121</v>
      </c>
      <c r="D248" s="82">
        <v>5034945766</v>
      </c>
      <c r="E248" s="82">
        <v>101.86199999999999</v>
      </c>
      <c r="F248" s="75" t="s">
        <v>586</v>
      </c>
      <c r="G248" s="75">
        <v>648</v>
      </c>
      <c r="H248" s="75" t="s">
        <v>21</v>
      </c>
      <c r="I248" s="75">
        <v>972</v>
      </c>
      <c r="J248" s="75">
        <v>20</v>
      </c>
      <c r="K248" s="75" t="s">
        <v>20</v>
      </c>
      <c r="L248" s="75">
        <v>3</v>
      </c>
      <c r="M248" s="75">
        <v>1.59</v>
      </c>
      <c r="N248" s="75">
        <v>1.27</v>
      </c>
      <c r="O248" s="75">
        <v>0.84</v>
      </c>
    </row>
    <row r="249" spans="1:15" x14ac:dyDescent="0.25">
      <c r="A249" s="82">
        <v>3036111</v>
      </c>
      <c r="B249" s="82">
        <v>1055003</v>
      </c>
      <c r="C249" s="82">
        <v>3036111</v>
      </c>
      <c r="D249" s="82">
        <v>5034900588</v>
      </c>
      <c r="E249" s="82">
        <v>37.417000000000002</v>
      </c>
      <c r="F249" s="75" t="s">
        <v>587</v>
      </c>
      <c r="G249" s="75">
        <v>648</v>
      </c>
      <c r="H249" s="75" t="s">
        <v>21</v>
      </c>
      <c r="I249" s="75">
        <v>972</v>
      </c>
      <c r="J249" s="75">
        <v>21</v>
      </c>
      <c r="K249" s="75" t="s">
        <v>20</v>
      </c>
      <c r="L249" s="75">
        <v>4</v>
      </c>
      <c r="M249" s="75">
        <v>1.58</v>
      </c>
      <c r="N249" s="75">
        <v>1.28</v>
      </c>
      <c r="O249" s="75">
        <v>0.88</v>
      </c>
    </row>
    <row r="250" spans="1:15" x14ac:dyDescent="0.25">
      <c r="A250" s="82">
        <v>2411115</v>
      </c>
      <c r="B250" s="82">
        <v>1055017</v>
      </c>
      <c r="C250" s="82">
        <v>2411115</v>
      </c>
      <c r="D250" s="82">
        <v>1.5028197931345402E+17</v>
      </c>
      <c r="E250" s="82">
        <v>33.332999999999998</v>
      </c>
      <c r="F250" s="75" t="s">
        <v>1383</v>
      </c>
      <c r="G250" s="75" t="s">
        <v>9548</v>
      </c>
      <c r="H250" s="75" t="s">
        <v>9548</v>
      </c>
      <c r="I250" s="75" t="s">
        <v>9548</v>
      </c>
      <c r="J250" s="75" t="s">
        <v>9548</v>
      </c>
      <c r="K250" s="75" t="s">
        <v>9548</v>
      </c>
      <c r="L250" s="75" t="s">
        <v>9548</v>
      </c>
      <c r="M250" s="75">
        <v>0.68</v>
      </c>
      <c r="N250" s="75">
        <v>0.69</v>
      </c>
      <c r="O250" s="75">
        <v>0.71</v>
      </c>
    </row>
    <row r="251" spans="1:15" x14ac:dyDescent="0.25">
      <c r="A251" s="82">
        <v>3518130</v>
      </c>
      <c r="B251" s="82">
        <v>1055134</v>
      </c>
      <c r="C251" s="82">
        <v>3518130</v>
      </c>
      <c r="D251" s="82">
        <v>5031927354</v>
      </c>
      <c r="E251" s="82">
        <v>50.738999999999997</v>
      </c>
      <c r="F251" s="75" t="s">
        <v>932</v>
      </c>
      <c r="G251" s="75">
        <v>2808</v>
      </c>
      <c r="H251" s="75">
        <v>12</v>
      </c>
      <c r="I251" s="75">
        <v>4212</v>
      </c>
      <c r="J251" s="75">
        <v>192</v>
      </c>
      <c r="K251" s="75">
        <v>240</v>
      </c>
      <c r="L251" s="75">
        <v>1</v>
      </c>
      <c r="M251" s="75">
        <v>1.24</v>
      </c>
      <c r="N251" s="75">
        <v>0.79</v>
      </c>
      <c r="O251" s="75">
        <v>0.27</v>
      </c>
    </row>
    <row r="252" spans="1:15" x14ac:dyDescent="0.25">
      <c r="A252" s="82">
        <v>32291</v>
      </c>
      <c r="B252" s="82">
        <v>1055311</v>
      </c>
      <c r="C252" s="82">
        <v>32291</v>
      </c>
      <c r="D252" s="82">
        <v>1.50281973004896E+17</v>
      </c>
      <c r="E252" s="82">
        <v>1556.3810000000001</v>
      </c>
      <c r="F252" s="75" t="s">
        <v>8721</v>
      </c>
      <c r="G252" s="75">
        <v>300</v>
      </c>
      <c r="H252" s="75" t="s">
        <v>21</v>
      </c>
      <c r="I252" s="75">
        <v>500</v>
      </c>
      <c r="J252" s="75" t="s">
        <v>20</v>
      </c>
      <c r="K252" s="75" t="s">
        <v>20</v>
      </c>
      <c r="L252" s="75" t="s">
        <v>20</v>
      </c>
      <c r="M252" s="75">
        <v>1.77</v>
      </c>
      <c r="N252" s="75">
        <v>1.17</v>
      </c>
      <c r="O252" s="75">
        <v>1.5</v>
      </c>
    </row>
    <row r="253" spans="1:15" x14ac:dyDescent="0.25">
      <c r="A253" s="82">
        <v>32461</v>
      </c>
      <c r="B253" s="82">
        <v>1055312</v>
      </c>
      <c r="C253" s="82">
        <v>32461</v>
      </c>
      <c r="D253" s="82">
        <v>1.3360780089150499E+17</v>
      </c>
      <c r="E253" s="82">
        <v>1238.269</v>
      </c>
      <c r="F253" s="75" t="s">
        <v>1157</v>
      </c>
      <c r="G253" s="75">
        <v>216</v>
      </c>
      <c r="H253" s="75" t="s">
        <v>21</v>
      </c>
      <c r="I253" s="75">
        <v>324</v>
      </c>
      <c r="J253" s="75">
        <v>16</v>
      </c>
      <c r="K253" s="75">
        <v>20</v>
      </c>
      <c r="L253" s="75">
        <v>1</v>
      </c>
      <c r="M253" s="75">
        <v>1.86</v>
      </c>
      <c r="N253" s="75">
        <v>1.28</v>
      </c>
      <c r="O253" s="75">
        <v>1.6</v>
      </c>
    </row>
    <row r="254" spans="1:15" x14ac:dyDescent="0.25">
      <c r="A254" s="82">
        <v>24371</v>
      </c>
      <c r="B254" s="82">
        <v>1055314</v>
      </c>
      <c r="C254" s="82">
        <v>24371</v>
      </c>
      <c r="D254" s="82">
        <v>1.3360780088910099E+17</v>
      </c>
      <c r="E254" s="82">
        <v>1236.7750000000001</v>
      </c>
      <c r="F254" s="75" t="s">
        <v>1154</v>
      </c>
      <c r="G254" s="75">
        <v>216</v>
      </c>
      <c r="H254" s="75" t="s">
        <v>21</v>
      </c>
      <c r="I254" s="75">
        <v>324</v>
      </c>
      <c r="J254" s="75">
        <v>16</v>
      </c>
      <c r="K254" s="75">
        <v>20</v>
      </c>
      <c r="L254" s="75">
        <v>1</v>
      </c>
      <c r="M254" s="75">
        <v>1.86</v>
      </c>
      <c r="N254" s="75">
        <v>1.28</v>
      </c>
      <c r="O254" s="75">
        <v>1.6</v>
      </c>
    </row>
    <row r="255" spans="1:15" x14ac:dyDescent="0.25">
      <c r="A255" s="82">
        <v>28121</v>
      </c>
      <c r="B255" s="82">
        <v>1055315</v>
      </c>
      <c r="C255" s="82">
        <v>28121</v>
      </c>
      <c r="D255" s="82">
        <v>1.3360780089443501E+17</v>
      </c>
      <c r="E255" s="82">
        <v>1204.2539999999999</v>
      </c>
      <c r="F255" s="75" t="s">
        <v>1160</v>
      </c>
      <c r="G255" s="75">
        <v>216</v>
      </c>
      <c r="H255" s="75" t="s">
        <v>21</v>
      </c>
      <c r="I255" s="75">
        <v>324</v>
      </c>
      <c r="J255" s="75">
        <v>16</v>
      </c>
      <c r="K255" s="75">
        <v>20</v>
      </c>
      <c r="L255" s="75">
        <v>1</v>
      </c>
      <c r="M255" s="75">
        <v>1.86</v>
      </c>
      <c r="N255" s="75">
        <v>1.28</v>
      </c>
      <c r="O255" s="75">
        <v>1.6</v>
      </c>
    </row>
    <row r="256" spans="1:15" x14ac:dyDescent="0.25">
      <c r="A256" s="82">
        <v>25201</v>
      </c>
      <c r="B256" s="82">
        <v>1055316</v>
      </c>
      <c r="C256" s="82">
        <v>25201</v>
      </c>
      <c r="D256" s="82">
        <v>1.33607800891976E+17</v>
      </c>
      <c r="E256" s="82">
        <v>5000</v>
      </c>
      <c r="F256" s="75" t="s">
        <v>4948</v>
      </c>
      <c r="G256" s="75">
        <v>216</v>
      </c>
      <c r="H256" s="75" t="s">
        <v>21</v>
      </c>
      <c r="I256" s="75">
        <v>324</v>
      </c>
      <c r="J256" s="75">
        <v>16</v>
      </c>
      <c r="K256" s="75">
        <v>20</v>
      </c>
      <c r="L256" s="75">
        <v>1</v>
      </c>
      <c r="M256" s="75">
        <v>1.86</v>
      </c>
      <c r="N256" s="75">
        <v>1.28</v>
      </c>
      <c r="O256" s="75">
        <v>1.6</v>
      </c>
    </row>
    <row r="257" spans="1:15" x14ac:dyDescent="0.25">
      <c r="A257" s="82">
        <v>30181</v>
      </c>
      <c r="B257" s="82">
        <v>1055317</v>
      </c>
      <c r="C257" s="82">
        <v>30181</v>
      </c>
      <c r="D257" s="82">
        <v>1.5028197300496998E+17</v>
      </c>
      <c r="E257" s="82">
        <v>1399.098</v>
      </c>
      <c r="F257" s="75" t="s">
        <v>8722</v>
      </c>
      <c r="G257" s="75">
        <v>300</v>
      </c>
      <c r="H257" s="75" t="s">
        <v>21</v>
      </c>
      <c r="I257" s="75">
        <v>450</v>
      </c>
      <c r="J257" s="75" t="s">
        <v>20</v>
      </c>
      <c r="K257" s="75" t="s">
        <v>20</v>
      </c>
      <c r="L257" s="75" t="s">
        <v>20</v>
      </c>
      <c r="M257" s="75">
        <v>1.77</v>
      </c>
      <c r="N257" s="75">
        <v>1.17</v>
      </c>
      <c r="O257" s="75">
        <v>1.5</v>
      </c>
    </row>
    <row r="258" spans="1:15" x14ac:dyDescent="0.25">
      <c r="A258" s="82">
        <v>26211</v>
      </c>
      <c r="B258" s="82">
        <v>1055318</v>
      </c>
      <c r="C258" s="82">
        <v>26211</v>
      </c>
      <c r="D258" s="82">
        <v>1.3360780089199901E+17</v>
      </c>
      <c r="E258" s="82">
        <v>1301.124</v>
      </c>
      <c r="F258" s="75" t="s">
        <v>397</v>
      </c>
      <c r="G258" s="75">
        <v>216</v>
      </c>
      <c r="H258" s="75" t="s">
        <v>21</v>
      </c>
      <c r="I258" s="75">
        <v>324</v>
      </c>
      <c r="J258" s="75">
        <v>16</v>
      </c>
      <c r="K258" s="75">
        <v>20</v>
      </c>
      <c r="L258" s="75">
        <v>1</v>
      </c>
      <c r="M258" s="75">
        <v>1.86</v>
      </c>
      <c r="N258" s="75">
        <v>1.28</v>
      </c>
      <c r="O258" s="75">
        <v>1.6</v>
      </c>
    </row>
    <row r="259" spans="1:15" x14ac:dyDescent="0.25">
      <c r="A259" s="82">
        <v>3735123</v>
      </c>
      <c r="B259" s="82">
        <v>1055379</v>
      </c>
      <c r="C259" s="82">
        <v>3735123</v>
      </c>
      <c r="D259" s="82">
        <v>1.5028197930528899E+17</v>
      </c>
      <c r="E259" s="82">
        <v>7.8970000000000002</v>
      </c>
      <c r="F259" s="75" t="s">
        <v>1379</v>
      </c>
      <c r="G259" s="75" t="s">
        <v>9548</v>
      </c>
      <c r="H259" s="75" t="s">
        <v>9548</v>
      </c>
      <c r="I259" s="75" t="s">
        <v>9548</v>
      </c>
      <c r="J259" s="75" t="s">
        <v>9548</v>
      </c>
      <c r="K259" s="75" t="s">
        <v>9548</v>
      </c>
      <c r="L259" s="75" t="s">
        <v>9548</v>
      </c>
      <c r="M259" s="75">
        <v>0.25</v>
      </c>
      <c r="N259" s="75">
        <v>0.24</v>
      </c>
      <c r="O259" s="75">
        <v>0.61</v>
      </c>
    </row>
    <row r="260" spans="1:15" x14ac:dyDescent="0.25">
      <c r="A260" s="82">
        <v>2906113</v>
      </c>
      <c r="B260" s="82">
        <v>1055432</v>
      </c>
      <c r="C260" s="82">
        <v>2906113</v>
      </c>
      <c r="D260" s="82">
        <v>5034728663</v>
      </c>
      <c r="E260" s="82">
        <v>36.036000000000001</v>
      </c>
      <c r="F260" s="75" t="s">
        <v>1118</v>
      </c>
      <c r="G260" s="75">
        <v>3840</v>
      </c>
      <c r="H260" s="75">
        <v>160</v>
      </c>
      <c r="I260" s="75">
        <v>4800</v>
      </c>
      <c r="J260" s="75" t="s">
        <v>20</v>
      </c>
      <c r="K260" s="75" t="s">
        <v>21</v>
      </c>
      <c r="L260" s="75" t="s">
        <v>21</v>
      </c>
      <c r="M260" s="75">
        <v>1</v>
      </c>
      <c r="N260" s="75">
        <v>0.98</v>
      </c>
      <c r="O260" s="75">
        <v>0.23</v>
      </c>
    </row>
    <row r="261" spans="1:15" x14ac:dyDescent="0.25">
      <c r="A261" s="82">
        <v>35431</v>
      </c>
      <c r="B261" s="82">
        <v>1055506</v>
      </c>
      <c r="C261" s="82">
        <v>35431</v>
      </c>
      <c r="D261" s="82">
        <v>1.5028197931359398E+17</v>
      </c>
      <c r="E261" s="82">
        <v>594.846</v>
      </c>
      <c r="F261" s="75" t="s">
        <v>8723</v>
      </c>
      <c r="G261" s="75" t="s">
        <v>20</v>
      </c>
      <c r="H261" s="75" t="s">
        <v>20</v>
      </c>
      <c r="I261" s="75" t="s">
        <v>20</v>
      </c>
      <c r="J261" s="75" t="s">
        <v>20</v>
      </c>
      <c r="K261" s="75" t="s">
        <v>20</v>
      </c>
      <c r="L261" s="75" t="s">
        <v>20</v>
      </c>
      <c r="M261" s="75">
        <v>2.08</v>
      </c>
      <c r="N261" s="75">
        <v>0.64</v>
      </c>
      <c r="O261" s="75">
        <v>0.23</v>
      </c>
    </row>
    <row r="262" spans="1:15" x14ac:dyDescent="0.25">
      <c r="A262" s="82">
        <v>3529112</v>
      </c>
      <c r="B262" s="82">
        <v>1055507</v>
      </c>
      <c r="C262" s="82">
        <v>3529112</v>
      </c>
      <c r="D262" s="82">
        <v>5034772200</v>
      </c>
      <c r="E262" s="82">
        <v>88.304000000000002</v>
      </c>
      <c r="F262" s="75" t="s">
        <v>8724</v>
      </c>
      <c r="G262" s="75" t="s">
        <v>20</v>
      </c>
      <c r="H262" s="75">
        <v>72</v>
      </c>
      <c r="I262" s="75" t="s">
        <v>20</v>
      </c>
      <c r="J262" s="75" t="s">
        <v>20</v>
      </c>
      <c r="K262" s="75">
        <v>288</v>
      </c>
      <c r="L262" s="75">
        <v>1</v>
      </c>
      <c r="M262" s="75">
        <v>2.08</v>
      </c>
      <c r="N262" s="75">
        <v>0.64</v>
      </c>
      <c r="O262" s="75">
        <v>0.23</v>
      </c>
    </row>
    <row r="263" spans="1:15" x14ac:dyDescent="0.25">
      <c r="A263" s="82">
        <v>24361</v>
      </c>
      <c r="B263" s="82">
        <v>1055520</v>
      </c>
      <c r="C263" s="82">
        <v>24361</v>
      </c>
      <c r="D263" s="82">
        <v>1.5028197300500998E+17</v>
      </c>
      <c r="E263" s="82">
        <v>1609.6559999999999</v>
      </c>
      <c r="F263" s="75" t="s">
        <v>90</v>
      </c>
      <c r="G263" s="75">
        <v>170</v>
      </c>
      <c r="H263" s="75" t="s">
        <v>21</v>
      </c>
      <c r="I263" s="75">
        <v>312</v>
      </c>
      <c r="J263" s="75">
        <v>32</v>
      </c>
      <c r="K263" s="75" t="s">
        <v>20</v>
      </c>
      <c r="L263" s="75">
        <v>2</v>
      </c>
      <c r="M263" s="75">
        <v>2.09</v>
      </c>
      <c r="N263" s="75">
        <v>1.37</v>
      </c>
      <c r="O263" s="75">
        <v>1.8</v>
      </c>
    </row>
    <row r="264" spans="1:15" x14ac:dyDescent="0.25">
      <c r="A264" s="82">
        <v>3406118</v>
      </c>
      <c r="B264" s="82">
        <v>1055539</v>
      </c>
      <c r="C264" s="82">
        <v>3406118</v>
      </c>
      <c r="D264" s="82">
        <v>5032897087</v>
      </c>
      <c r="E264" s="82">
        <v>74.772000000000006</v>
      </c>
      <c r="F264" s="75" t="s">
        <v>494</v>
      </c>
      <c r="G264" s="75">
        <v>756</v>
      </c>
      <c r="H264" s="75">
        <v>12</v>
      </c>
      <c r="I264" s="75">
        <v>1080</v>
      </c>
      <c r="J264" s="75">
        <v>60</v>
      </c>
      <c r="K264" s="75" t="s">
        <v>20</v>
      </c>
      <c r="L264" s="75">
        <v>1</v>
      </c>
      <c r="M264" s="75">
        <v>1.47</v>
      </c>
      <c r="N264" s="75">
        <v>1.27</v>
      </c>
      <c r="O264" s="75">
        <v>0.5</v>
      </c>
    </row>
    <row r="265" spans="1:15" x14ac:dyDescent="0.25">
      <c r="A265" s="82">
        <v>3718125</v>
      </c>
      <c r="B265" s="82">
        <v>1055542</v>
      </c>
      <c r="C265" s="82">
        <v>3718125</v>
      </c>
      <c r="D265" s="82">
        <v>5034607991</v>
      </c>
      <c r="E265" s="82">
        <v>148.32400000000001</v>
      </c>
      <c r="F265" s="75" t="s">
        <v>486</v>
      </c>
      <c r="G265" s="75">
        <v>273</v>
      </c>
      <c r="H265" s="75" t="s">
        <v>21</v>
      </c>
      <c r="I265" s="75">
        <v>429</v>
      </c>
      <c r="J265" s="75">
        <v>16</v>
      </c>
      <c r="K265" s="75" t="s">
        <v>21</v>
      </c>
      <c r="L265" s="75">
        <v>2</v>
      </c>
      <c r="M265" s="75">
        <v>1.95</v>
      </c>
      <c r="N265" s="75">
        <v>1.35</v>
      </c>
      <c r="O265" s="75">
        <v>1.36</v>
      </c>
    </row>
    <row r="266" spans="1:15" x14ac:dyDescent="0.25">
      <c r="A266" s="82">
        <v>30311</v>
      </c>
      <c r="B266" s="82">
        <v>1055543</v>
      </c>
      <c r="C266" s="82">
        <v>30311</v>
      </c>
      <c r="D266" s="82">
        <v>5.0281973003706096E+16</v>
      </c>
      <c r="E266" s="82">
        <v>1683.095</v>
      </c>
      <c r="F266" s="75" t="s">
        <v>204</v>
      </c>
      <c r="G266" s="75">
        <v>330</v>
      </c>
      <c r="H266" s="75" t="s">
        <v>21</v>
      </c>
      <c r="I266" s="75">
        <v>528</v>
      </c>
      <c r="J266" s="75" t="s">
        <v>20</v>
      </c>
      <c r="K266" s="75" t="s">
        <v>20</v>
      </c>
      <c r="L266" s="75" t="s">
        <v>20</v>
      </c>
      <c r="M266" s="75">
        <v>1.61</v>
      </c>
      <c r="N266" s="75">
        <v>1.05</v>
      </c>
      <c r="O266" s="75">
        <v>1.8</v>
      </c>
    </row>
    <row r="267" spans="1:15" x14ac:dyDescent="0.25">
      <c r="A267" s="82">
        <v>3535111</v>
      </c>
      <c r="B267" s="82">
        <v>1055548</v>
      </c>
      <c r="C267" s="82">
        <v>3535111</v>
      </c>
      <c r="D267" s="82">
        <v>5027327171</v>
      </c>
      <c r="E267" s="82">
        <v>62.332000000000001</v>
      </c>
      <c r="F267" s="75" t="s">
        <v>508</v>
      </c>
      <c r="G267" s="75" t="s">
        <v>20</v>
      </c>
      <c r="H267" s="75">
        <v>72</v>
      </c>
      <c r="I267" s="75">
        <v>12096</v>
      </c>
      <c r="J267" s="75">
        <v>576</v>
      </c>
      <c r="K267" s="75" t="s">
        <v>20</v>
      </c>
      <c r="L267" s="75">
        <v>1</v>
      </c>
      <c r="M267" s="75">
        <v>1.32</v>
      </c>
      <c r="N267" s="75">
        <v>0.43</v>
      </c>
      <c r="O267" s="75">
        <v>0.19</v>
      </c>
    </row>
    <row r="268" spans="1:15" x14ac:dyDescent="0.25">
      <c r="A268" s="82">
        <v>3524126</v>
      </c>
      <c r="B268" s="82">
        <v>1055552</v>
      </c>
      <c r="C268" s="82">
        <v>3524126</v>
      </c>
      <c r="D268" s="82">
        <v>5032620771</v>
      </c>
      <c r="E268" s="82">
        <v>50.738999999999997</v>
      </c>
      <c r="F268" s="75" t="s">
        <v>509</v>
      </c>
      <c r="G268" s="75" t="s">
        <v>20</v>
      </c>
      <c r="H268" s="75">
        <v>72</v>
      </c>
      <c r="I268" s="75">
        <v>12096</v>
      </c>
      <c r="J268" s="75">
        <v>576</v>
      </c>
      <c r="K268" s="75">
        <v>576</v>
      </c>
      <c r="L268" s="75">
        <v>1</v>
      </c>
      <c r="M268" s="75">
        <v>1.31</v>
      </c>
      <c r="N268" s="75">
        <v>0.45</v>
      </c>
      <c r="O268" s="75">
        <v>0.15</v>
      </c>
    </row>
    <row r="269" spans="1:15" x14ac:dyDescent="0.25">
      <c r="A269" s="82">
        <v>3518115</v>
      </c>
      <c r="B269" s="82">
        <v>1055554</v>
      </c>
      <c r="C269" s="82">
        <v>3518115</v>
      </c>
      <c r="D269" s="82">
        <v>5033001182</v>
      </c>
      <c r="E269" s="82">
        <v>52.468000000000004</v>
      </c>
      <c r="F269" s="75" t="s">
        <v>506</v>
      </c>
      <c r="G269" s="75" t="s">
        <v>20</v>
      </c>
      <c r="H269" s="75">
        <v>72</v>
      </c>
      <c r="I269" s="75" t="s">
        <v>20</v>
      </c>
      <c r="J269" s="75">
        <v>576</v>
      </c>
      <c r="K269" s="75" t="s">
        <v>20</v>
      </c>
      <c r="L269" s="75">
        <v>1</v>
      </c>
      <c r="M269" s="75">
        <v>1.31</v>
      </c>
      <c r="N269" s="75">
        <v>0.41</v>
      </c>
      <c r="O269" s="75">
        <v>0.17</v>
      </c>
    </row>
    <row r="270" spans="1:15" x14ac:dyDescent="0.25">
      <c r="A270" s="82">
        <v>28201</v>
      </c>
      <c r="B270" s="82">
        <v>1055607</v>
      </c>
      <c r="C270" s="82">
        <v>28201</v>
      </c>
      <c r="D270" s="82">
        <v>1.33607800984746E+17</v>
      </c>
      <c r="E270" s="82">
        <v>1315.875</v>
      </c>
      <c r="F270" s="75" t="s">
        <v>627</v>
      </c>
      <c r="G270" s="75">
        <v>598</v>
      </c>
      <c r="H270" s="75" t="s">
        <v>21</v>
      </c>
      <c r="I270" s="75">
        <v>832</v>
      </c>
      <c r="J270" s="75" t="s">
        <v>20</v>
      </c>
      <c r="K270" s="75">
        <v>15</v>
      </c>
      <c r="L270" s="75">
        <v>4</v>
      </c>
      <c r="M270" s="75">
        <v>2.27</v>
      </c>
      <c r="N270" s="75">
        <v>1.45</v>
      </c>
      <c r="O270" s="75">
        <v>0.48</v>
      </c>
    </row>
    <row r="271" spans="1:15" x14ac:dyDescent="0.25">
      <c r="A271" s="82">
        <v>28211</v>
      </c>
      <c r="B271" s="82">
        <v>1055618</v>
      </c>
      <c r="C271" s="82">
        <v>28211</v>
      </c>
      <c r="D271" s="82">
        <v>1.3360780098093501E+17</v>
      </c>
      <c r="E271" s="82">
        <v>1163.538</v>
      </c>
      <c r="F271" s="75" t="s">
        <v>241</v>
      </c>
      <c r="G271" s="75">
        <v>240</v>
      </c>
      <c r="H271" s="75" t="s">
        <v>21</v>
      </c>
      <c r="I271" s="75">
        <v>336</v>
      </c>
      <c r="J271" s="75">
        <v>10</v>
      </c>
      <c r="K271" s="75">
        <v>11</v>
      </c>
      <c r="L271" s="75">
        <v>3</v>
      </c>
      <c r="M271" s="75">
        <v>2.66</v>
      </c>
      <c r="N271" s="75">
        <v>1.78</v>
      </c>
      <c r="O271" s="75">
        <v>0.73</v>
      </c>
    </row>
    <row r="272" spans="1:15" x14ac:dyDescent="0.25">
      <c r="A272" s="82">
        <v>3211105</v>
      </c>
      <c r="B272" s="82">
        <v>1055619</v>
      </c>
      <c r="C272" s="82">
        <v>3211105</v>
      </c>
      <c r="D272" s="82">
        <v>5034898931</v>
      </c>
      <c r="E272" s="82">
        <v>197.35599999999999</v>
      </c>
      <c r="F272" s="75" t="s">
        <v>251</v>
      </c>
      <c r="G272" s="75">
        <v>240</v>
      </c>
      <c r="H272" s="75" t="s">
        <v>21</v>
      </c>
      <c r="I272" s="75">
        <v>352</v>
      </c>
      <c r="J272" s="75">
        <v>10</v>
      </c>
      <c r="K272" s="75">
        <v>11</v>
      </c>
      <c r="L272" s="75">
        <v>3</v>
      </c>
      <c r="M272" s="75">
        <v>2.64</v>
      </c>
      <c r="N272" s="75">
        <v>1.78</v>
      </c>
      <c r="O272" s="75">
        <v>0.7</v>
      </c>
    </row>
    <row r="273" spans="1:15" x14ac:dyDescent="0.25">
      <c r="A273" s="82">
        <v>3712129</v>
      </c>
      <c r="B273" s="82">
        <v>1055628</v>
      </c>
      <c r="C273" s="82">
        <v>3712129</v>
      </c>
      <c r="D273" s="82">
        <v>1.50281973004596E+17</v>
      </c>
      <c r="E273" s="82">
        <v>162.023</v>
      </c>
      <c r="F273" s="75" t="s">
        <v>4986</v>
      </c>
      <c r="G273" s="75">
        <v>30</v>
      </c>
      <c r="H273" s="75" t="s">
        <v>21</v>
      </c>
      <c r="I273" s="75">
        <v>36</v>
      </c>
      <c r="J273" s="75" t="s">
        <v>21</v>
      </c>
      <c r="K273" s="75">
        <v>6</v>
      </c>
      <c r="L273" s="75">
        <v>1</v>
      </c>
      <c r="M273" s="75">
        <v>3.65</v>
      </c>
      <c r="N273" s="75">
        <v>3.65</v>
      </c>
      <c r="O273" s="75">
        <v>2.31</v>
      </c>
    </row>
    <row r="274" spans="1:15" x14ac:dyDescent="0.25">
      <c r="A274" s="82">
        <v>3529125</v>
      </c>
      <c r="B274" s="82">
        <v>1055694</v>
      </c>
      <c r="C274" s="82">
        <v>3529125</v>
      </c>
      <c r="D274" s="82">
        <v>1.33607800978156E+17</v>
      </c>
      <c r="E274" s="82">
        <v>129.95500000000001</v>
      </c>
      <c r="F274" s="75" t="s">
        <v>519</v>
      </c>
      <c r="G274" s="75">
        <v>1728</v>
      </c>
      <c r="H274" s="75">
        <v>8</v>
      </c>
      <c r="I274" s="75">
        <v>2592</v>
      </c>
      <c r="J274" s="75">
        <v>336</v>
      </c>
      <c r="K274" s="75" t="s">
        <v>20</v>
      </c>
      <c r="L274" s="75">
        <v>1</v>
      </c>
      <c r="M274" s="75">
        <v>1.22</v>
      </c>
      <c r="N274" s="75">
        <v>0.79</v>
      </c>
      <c r="O274" s="75">
        <v>0.4</v>
      </c>
    </row>
    <row r="275" spans="1:15" x14ac:dyDescent="0.25">
      <c r="A275" s="82">
        <v>3332104</v>
      </c>
      <c r="B275" s="82">
        <v>1055788</v>
      </c>
      <c r="C275" s="82">
        <v>3332104</v>
      </c>
      <c r="D275" s="82">
        <v>5034814469</v>
      </c>
      <c r="E275" s="82">
        <v>155.70599999999999</v>
      </c>
      <c r="F275" s="75" t="s">
        <v>136</v>
      </c>
      <c r="G275" s="75">
        <v>264</v>
      </c>
      <c r="H275" s="75" t="s">
        <v>21</v>
      </c>
      <c r="I275" s="75">
        <v>372</v>
      </c>
      <c r="J275" s="75">
        <v>5</v>
      </c>
      <c r="K275" s="75">
        <v>6</v>
      </c>
      <c r="L275" s="75">
        <v>5</v>
      </c>
      <c r="M275" s="75">
        <v>3.22</v>
      </c>
      <c r="N275" s="75">
        <v>2.1</v>
      </c>
      <c r="O275" s="75">
        <v>0.46</v>
      </c>
    </row>
    <row r="276" spans="1:15" x14ac:dyDescent="0.25">
      <c r="A276" s="82">
        <v>25381</v>
      </c>
      <c r="B276" s="82">
        <v>1055791</v>
      </c>
      <c r="C276" s="82">
        <v>25381</v>
      </c>
      <c r="D276" s="82">
        <v>1.3360780098168E+17</v>
      </c>
      <c r="E276" s="82">
        <v>1261.2239999999999</v>
      </c>
      <c r="F276" s="75" t="s">
        <v>150</v>
      </c>
      <c r="G276" s="75">
        <v>264</v>
      </c>
      <c r="H276" s="75" t="s">
        <v>21</v>
      </c>
      <c r="I276" s="75">
        <v>372</v>
      </c>
      <c r="J276" s="75">
        <v>5</v>
      </c>
      <c r="K276" s="75">
        <v>6</v>
      </c>
      <c r="L276" s="75">
        <v>5</v>
      </c>
      <c r="M276" s="75">
        <v>3.23</v>
      </c>
      <c r="N276" s="75">
        <v>2.14</v>
      </c>
      <c r="O276" s="75">
        <v>0.49</v>
      </c>
    </row>
    <row r="277" spans="1:15" x14ac:dyDescent="0.25">
      <c r="A277" s="82">
        <v>3529132</v>
      </c>
      <c r="B277" s="82">
        <v>1055834</v>
      </c>
      <c r="C277" s="82">
        <v>3529132</v>
      </c>
      <c r="D277" s="82">
        <v>5034564748</v>
      </c>
      <c r="E277" s="82">
        <v>66.733000000000004</v>
      </c>
      <c r="F277" s="75" t="s">
        <v>295</v>
      </c>
      <c r="G277" s="75" t="s">
        <v>20</v>
      </c>
      <c r="H277" s="75">
        <v>45</v>
      </c>
      <c r="I277" s="75" t="s">
        <v>20</v>
      </c>
      <c r="J277" s="75" t="s">
        <v>20</v>
      </c>
      <c r="K277" s="75">
        <v>225</v>
      </c>
      <c r="L277" s="75">
        <v>1</v>
      </c>
      <c r="M277" s="75">
        <v>0.77</v>
      </c>
      <c r="N277" s="75">
        <v>0.77</v>
      </c>
      <c r="O277" s="75">
        <v>0.5</v>
      </c>
    </row>
    <row r="278" spans="1:15" x14ac:dyDescent="0.25">
      <c r="A278" s="82">
        <v>3729117</v>
      </c>
      <c r="B278" s="82">
        <v>1058235</v>
      </c>
      <c r="C278" s="82">
        <v>3729117</v>
      </c>
      <c r="D278" s="82">
        <v>5033254456</v>
      </c>
      <c r="E278" s="82">
        <v>132.61199999999999</v>
      </c>
      <c r="F278" s="75" t="s">
        <v>993</v>
      </c>
      <c r="G278" s="75">
        <v>1440</v>
      </c>
      <c r="H278" s="75">
        <v>48</v>
      </c>
      <c r="I278" s="75">
        <v>1920</v>
      </c>
      <c r="J278" s="75">
        <v>192</v>
      </c>
      <c r="K278" s="75" t="s">
        <v>21</v>
      </c>
      <c r="L278" s="75">
        <v>1</v>
      </c>
      <c r="M278" s="75">
        <v>1.84</v>
      </c>
      <c r="N278" s="75">
        <v>1.04</v>
      </c>
      <c r="O278" s="75">
        <v>0.49</v>
      </c>
    </row>
    <row r="279" spans="1:15" x14ac:dyDescent="0.25">
      <c r="A279" s="82">
        <v>2914116</v>
      </c>
      <c r="B279" s="82">
        <v>1058594</v>
      </c>
      <c r="C279" s="82">
        <v>2914116</v>
      </c>
      <c r="D279" s="82">
        <v>5033929102</v>
      </c>
      <c r="E279" s="82">
        <v>90.18</v>
      </c>
      <c r="F279" s="75" t="s">
        <v>10166</v>
      </c>
      <c r="G279" s="75" t="s">
        <v>20</v>
      </c>
      <c r="H279" s="75">
        <v>150</v>
      </c>
      <c r="I279" s="75">
        <v>4125</v>
      </c>
      <c r="J279" s="75" t="s">
        <v>20</v>
      </c>
      <c r="K279" s="75">
        <v>450</v>
      </c>
      <c r="L279" s="75">
        <v>1</v>
      </c>
      <c r="M279" s="75">
        <v>1.52</v>
      </c>
      <c r="N279" s="75">
        <v>0.9</v>
      </c>
      <c r="O279" s="75">
        <v>0.25</v>
      </c>
    </row>
    <row r="280" spans="1:15" x14ac:dyDescent="0.25">
      <c r="A280" s="82">
        <v>32061</v>
      </c>
      <c r="B280" s="82">
        <v>1058758</v>
      </c>
      <c r="C280" s="82">
        <v>32061</v>
      </c>
      <c r="D280" s="82">
        <v>1.50281970000552E+17</v>
      </c>
      <c r="E280" s="82">
        <v>1334.9739999999999</v>
      </c>
      <c r="F280" s="75" t="s">
        <v>8725</v>
      </c>
      <c r="G280" s="75">
        <v>308</v>
      </c>
      <c r="H280" s="75" t="s">
        <v>21</v>
      </c>
      <c r="I280" s="75">
        <v>440</v>
      </c>
      <c r="J280" s="75" t="s">
        <v>20</v>
      </c>
      <c r="K280" s="75" t="s">
        <v>20</v>
      </c>
      <c r="L280" s="75" t="s">
        <v>20</v>
      </c>
      <c r="M280" s="75">
        <v>2.6</v>
      </c>
      <c r="N280" s="75">
        <v>1.74</v>
      </c>
      <c r="O280" s="75">
        <v>0.67</v>
      </c>
    </row>
    <row r="281" spans="1:15" x14ac:dyDescent="0.25">
      <c r="A281" s="82">
        <v>3640114</v>
      </c>
      <c r="B281" s="82">
        <v>1059000</v>
      </c>
      <c r="C281" s="82">
        <v>3640114</v>
      </c>
      <c r="D281" s="82">
        <v>5032807973</v>
      </c>
      <c r="E281" s="82">
        <v>53.429000000000002</v>
      </c>
      <c r="F281" s="75" t="s">
        <v>152</v>
      </c>
      <c r="G281" s="75">
        <v>800</v>
      </c>
      <c r="H281" s="75" t="s">
        <v>21</v>
      </c>
      <c r="I281" s="75">
        <v>1150</v>
      </c>
      <c r="J281" s="75">
        <v>24</v>
      </c>
      <c r="K281" s="75">
        <v>30</v>
      </c>
      <c r="L281" s="75">
        <v>2</v>
      </c>
      <c r="M281" s="75">
        <v>2.25</v>
      </c>
      <c r="N281" s="75">
        <v>0.76</v>
      </c>
      <c r="O281" s="75">
        <v>0.65</v>
      </c>
    </row>
    <row r="282" spans="1:15" x14ac:dyDescent="0.25">
      <c r="A282" s="82">
        <v>34371</v>
      </c>
      <c r="B282" s="82">
        <v>1059005</v>
      </c>
      <c r="C282" s="82">
        <v>34371</v>
      </c>
      <c r="D282" s="82">
        <v>1.33607800984068E+17</v>
      </c>
      <c r="E282" s="82">
        <v>1097.3800000000001</v>
      </c>
      <c r="F282" s="75" t="s">
        <v>119</v>
      </c>
      <c r="G282" s="75">
        <v>264</v>
      </c>
      <c r="H282" s="75" t="s">
        <v>21</v>
      </c>
      <c r="I282" s="75">
        <v>372</v>
      </c>
      <c r="J282" s="75">
        <v>5</v>
      </c>
      <c r="K282" s="75">
        <v>6</v>
      </c>
      <c r="L282" s="75">
        <v>5</v>
      </c>
      <c r="M282" s="75">
        <v>3.22</v>
      </c>
      <c r="N282" s="75">
        <v>2.08</v>
      </c>
      <c r="O282" s="75">
        <v>0.44</v>
      </c>
    </row>
    <row r="283" spans="1:15" x14ac:dyDescent="0.25">
      <c r="A283" s="82">
        <v>2914102</v>
      </c>
      <c r="B283" s="82">
        <v>1059056</v>
      </c>
      <c r="C283" s="82">
        <v>2914102</v>
      </c>
      <c r="D283" s="82">
        <v>1.5028197300441798E+17</v>
      </c>
      <c r="E283" s="82">
        <v>66.926000000000002</v>
      </c>
      <c r="F283" s="75" t="s">
        <v>5282</v>
      </c>
      <c r="G283" s="75">
        <v>70</v>
      </c>
      <c r="H283" s="75" t="s">
        <v>21</v>
      </c>
      <c r="I283" s="75">
        <v>78</v>
      </c>
      <c r="J283" s="75" t="s">
        <v>20</v>
      </c>
      <c r="K283" s="75">
        <v>4</v>
      </c>
      <c r="L283" s="75">
        <v>1</v>
      </c>
      <c r="M283" s="75">
        <v>3.45</v>
      </c>
      <c r="N283" s="75">
        <v>2.2000000000000002</v>
      </c>
      <c r="O283" s="75">
        <v>2.25</v>
      </c>
    </row>
    <row r="284" spans="1:15" x14ac:dyDescent="0.25">
      <c r="A284" s="82">
        <v>2906107</v>
      </c>
      <c r="B284" s="82">
        <v>1059073</v>
      </c>
      <c r="C284" s="82">
        <v>2906107</v>
      </c>
      <c r="D284" s="82">
        <v>5032848779</v>
      </c>
      <c r="E284" s="82">
        <v>47.134</v>
      </c>
      <c r="F284" s="75" t="s">
        <v>560</v>
      </c>
      <c r="G284" s="75" t="s">
        <v>20</v>
      </c>
      <c r="H284" s="75">
        <v>70</v>
      </c>
      <c r="I284" s="75" t="s">
        <v>20</v>
      </c>
      <c r="J284" s="75">
        <v>560</v>
      </c>
      <c r="K284" s="75">
        <v>630</v>
      </c>
      <c r="L284" s="75">
        <v>1</v>
      </c>
      <c r="M284" s="75">
        <v>1.1299999999999999</v>
      </c>
      <c r="N284" s="75">
        <v>0.39</v>
      </c>
      <c r="O284" s="75">
        <v>0.19</v>
      </c>
    </row>
    <row r="285" spans="1:15" x14ac:dyDescent="0.25">
      <c r="A285" s="82">
        <v>3036103</v>
      </c>
      <c r="B285" s="82">
        <v>1059087</v>
      </c>
      <c r="C285" s="82">
        <v>3036103</v>
      </c>
      <c r="D285" s="82">
        <v>1.5028197300466598E+17</v>
      </c>
      <c r="E285" s="82">
        <v>63.203000000000003</v>
      </c>
      <c r="F285" s="75" t="s">
        <v>1242</v>
      </c>
      <c r="G285" s="75">
        <v>288</v>
      </c>
      <c r="H285" s="75" t="s">
        <v>21</v>
      </c>
      <c r="I285" s="75">
        <v>576</v>
      </c>
      <c r="J285" s="75">
        <v>20</v>
      </c>
      <c r="K285" s="75" t="s">
        <v>20</v>
      </c>
      <c r="L285" s="75">
        <v>1</v>
      </c>
      <c r="M285" s="75">
        <v>1.63</v>
      </c>
      <c r="N285" s="75">
        <v>1.07</v>
      </c>
      <c r="O285" s="75">
        <v>1.81</v>
      </c>
    </row>
    <row r="286" spans="1:15" x14ac:dyDescent="0.25">
      <c r="A286" s="82">
        <v>35391</v>
      </c>
      <c r="B286" s="82">
        <v>1059219</v>
      </c>
      <c r="C286" s="82">
        <v>35391</v>
      </c>
      <c r="D286" s="82">
        <v>1.50281979308892E+17</v>
      </c>
      <c r="E286" s="82">
        <v>1190.9179999999999</v>
      </c>
      <c r="F286" s="75" t="s">
        <v>301</v>
      </c>
      <c r="G286" s="75">
        <v>3240</v>
      </c>
      <c r="H286" s="75">
        <v>72</v>
      </c>
      <c r="I286" s="75">
        <v>3888</v>
      </c>
      <c r="J286" s="75">
        <v>288</v>
      </c>
      <c r="K286" s="75">
        <v>288</v>
      </c>
      <c r="L286" s="75">
        <v>1</v>
      </c>
      <c r="M286" s="75">
        <v>1.94</v>
      </c>
      <c r="N286" s="75">
        <v>0.64</v>
      </c>
      <c r="O286" s="75">
        <v>0.24</v>
      </c>
    </row>
    <row r="287" spans="1:15" x14ac:dyDescent="0.25">
      <c r="A287" s="82">
        <v>3712132</v>
      </c>
      <c r="B287" s="82">
        <v>1059269</v>
      </c>
      <c r="C287" s="82">
        <v>3712132</v>
      </c>
      <c r="D287" s="82">
        <v>5031861958</v>
      </c>
      <c r="E287" s="82">
        <v>51.762999999999998</v>
      </c>
      <c r="F287" s="75" t="s">
        <v>548</v>
      </c>
      <c r="G287" s="75" t="s">
        <v>20</v>
      </c>
      <c r="H287" s="75">
        <v>70</v>
      </c>
      <c r="I287" s="75" t="s">
        <v>20</v>
      </c>
      <c r="J287" s="75">
        <v>560</v>
      </c>
      <c r="K287" s="75">
        <v>630</v>
      </c>
      <c r="L287" s="75">
        <v>1</v>
      </c>
      <c r="M287" s="75">
        <v>1.17</v>
      </c>
      <c r="N287" s="75">
        <v>0.37</v>
      </c>
      <c r="O287" s="75">
        <v>0.19</v>
      </c>
    </row>
    <row r="288" spans="1:15" x14ac:dyDescent="0.25">
      <c r="A288" s="82">
        <v>3638119</v>
      </c>
      <c r="B288" s="82">
        <v>1059275</v>
      </c>
      <c r="C288" s="82">
        <v>3638119</v>
      </c>
      <c r="D288" s="82">
        <v>5032849334</v>
      </c>
      <c r="E288" s="82">
        <v>51.762999999999998</v>
      </c>
      <c r="F288" s="75" t="s">
        <v>537</v>
      </c>
      <c r="G288" s="75" t="s">
        <v>20</v>
      </c>
      <c r="H288" s="75">
        <v>70</v>
      </c>
      <c r="I288" s="75" t="s">
        <v>20</v>
      </c>
      <c r="J288" s="75">
        <v>560</v>
      </c>
      <c r="K288" s="75">
        <v>630</v>
      </c>
      <c r="L288" s="75">
        <v>1</v>
      </c>
      <c r="M288" s="75">
        <v>1.17</v>
      </c>
      <c r="N288" s="75">
        <v>0.37</v>
      </c>
      <c r="O288" s="75">
        <v>0.19</v>
      </c>
    </row>
    <row r="289" spans="1:15" x14ac:dyDescent="0.25">
      <c r="A289" s="82">
        <v>3234124</v>
      </c>
      <c r="B289" s="82">
        <v>1059276</v>
      </c>
      <c r="C289" s="82">
        <v>3234124</v>
      </c>
      <c r="D289" s="82">
        <v>5032849330</v>
      </c>
      <c r="E289" s="82">
        <v>50.500999999999998</v>
      </c>
      <c r="F289" s="75" t="s">
        <v>569</v>
      </c>
      <c r="G289" s="75" t="s">
        <v>20</v>
      </c>
      <c r="H289" s="75">
        <v>70</v>
      </c>
      <c r="I289" s="75" t="s">
        <v>20</v>
      </c>
      <c r="J289" s="75">
        <v>560</v>
      </c>
      <c r="K289" s="75">
        <v>630</v>
      </c>
      <c r="L289" s="75">
        <v>1</v>
      </c>
      <c r="M289" s="75">
        <v>1.17</v>
      </c>
      <c r="N289" s="75">
        <v>0.36</v>
      </c>
      <c r="O289" s="75">
        <v>0.19</v>
      </c>
    </row>
    <row r="290" spans="1:15" x14ac:dyDescent="0.25">
      <c r="A290" s="82">
        <v>2340110</v>
      </c>
      <c r="B290" s="82">
        <v>1059278</v>
      </c>
      <c r="C290" s="82">
        <v>2340110</v>
      </c>
      <c r="D290" s="82">
        <v>5034882113</v>
      </c>
      <c r="E290" s="82">
        <v>35.880000000000003</v>
      </c>
      <c r="F290" s="75" t="s">
        <v>546</v>
      </c>
      <c r="G290" s="75" t="s">
        <v>20</v>
      </c>
      <c r="H290" s="75">
        <v>70</v>
      </c>
      <c r="I290" s="75" t="s">
        <v>20</v>
      </c>
      <c r="J290" s="75">
        <v>560</v>
      </c>
      <c r="K290" s="75">
        <v>630</v>
      </c>
      <c r="L290" s="75">
        <v>1</v>
      </c>
      <c r="M290" s="75">
        <v>1.0900000000000001</v>
      </c>
      <c r="N290" s="75">
        <v>0.39</v>
      </c>
      <c r="O290" s="75">
        <v>0.15</v>
      </c>
    </row>
    <row r="291" spans="1:15" x14ac:dyDescent="0.25">
      <c r="A291" s="82">
        <v>3535107</v>
      </c>
      <c r="B291" s="82">
        <v>1059282</v>
      </c>
      <c r="C291" s="82">
        <v>3535107</v>
      </c>
      <c r="D291" s="82">
        <v>5034509955</v>
      </c>
      <c r="E291" s="82">
        <v>41.481000000000002</v>
      </c>
      <c r="F291" s="75" t="s">
        <v>551</v>
      </c>
      <c r="G291" s="75" t="s">
        <v>20</v>
      </c>
      <c r="H291" s="75">
        <v>70</v>
      </c>
      <c r="I291" s="75" t="s">
        <v>20</v>
      </c>
      <c r="J291" s="75">
        <v>560</v>
      </c>
      <c r="K291" s="75">
        <v>630</v>
      </c>
      <c r="L291" s="75">
        <v>1</v>
      </c>
      <c r="M291" s="75">
        <v>1.1100000000000001</v>
      </c>
      <c r="N291" s="75">
        <v>0.39</v>
      </c>
      <c r="O291" s="75">
        <v>0.17</v>
      </c>
    </row>
    <row r="292" spans="1:15" x14ac:dyDescent="0.25">
      <c r="A292" s="82">
        <v>3535114</v>
      </c>
      <c r="B292" s="82">
        <v>1059284</v>
      </c>
      <c r="C292" s="82">
        <v>3535114</v>
      </c>
      <c r="D292" s="82">
        <v>5031313582</v>
      </c>
      <c r="E292" s="82">
        <v>66.281999999999996</v>
      </c>
      <c r="F292" s="75" t="s">
        <v>545</v>
      </c>
      <c r="G292" s="75" t="s">
        <v>20</v>
      </c>
      <c r="H292" s="75">
        <v>70</v>
      </c>
      <c r="I292" s="75" t="s">
        <v>20</v>
      </c>
      <c r="J292" s="75">
        <v>560</v>
      </c>
      <c r="K292" s="75">
        <v>630</v>
      </c>
      <c r="L292" s="75">
        <v>1</v>
      </c>
      <c r="M292" s="75">
        <v>1.32</v>
      </c>
      <c r="N292" s="75">
        <v>0.38</v>
      </c>
      <c r="O292" s="75">
        <v>0.21</v>
      </c>
    </row>
    <row r="293" spans="1:15" x14ac:dyDescent="0.25">
      <c r="A293" s="82">
        <v>3518119</v>
      </c>
      <c r="B293" s="82">
        <v>1059285</v>
      </c>
      <c r="C293" s="82">
        <v>3518119</v>
      </c>
      <c r="D293" s="82">
        <v>5034498990</v>
      </c>
      <c r="E293" s="82">
        <v>51.87</v>
      </c>
      <c r="F293" s="75" t="s">
        <v>547</v>
      </c>
      <c r="G293" s="75" t="s">
        <v>20</v>
      </c>
      <c r="H293" s="75">
        <v>70</v>
      </c>
      <c r="I293" s="75" t="s">
        <v>20</v>
      </c>
      <c r="J293" s="75">
        <v>560</v>
      </c>
      <c r="K293" s="75">
        <v>630</v>
      </c>
      <c r="L293" s="75">
        <v>1</v>
      </c>
      <c r="M293" s="75">
        <v>1.1399999999999999</v>
      </c>
      <c r="N293" s="75">
        <v>0.42</v>
      </c>
      <c r="O293" s="75">
        <v>0.19</v>
      </c>
    </row>
    <row r="294" spans="1:15" x14ac:dyDescent="0.25">
      <c r="A294" s="82">
        <v>3518114</v>
      </c>
      <c r="B294" s="82">
        <v>1059287</v>
      </c>
      <c r="C294" s="82">
        <v>3518114</v>
      </c>
      <c r="D294" s="82">
        <v>5034509957</v>
      </c>
      <c r="E294" s="82">
        <v>84.644999999999996</v>
      </c>
      <c r="F294" s="75" t="s">
        <v>541</v>
      </c>
      <c r="G294" s="75" t="s">
        <v>20</v>
      </c>
      <c r="H294" s="75">
        <v>70</v>
      </c>
      <c r="I294" s="75" t="s">
        <v>20</v>
      </c>
      <c r="J294" s="75">
        <v>560</v>
      </c>
      <c r="K294" s="75">
        <v>630</v>
      </c>
      <c r="L294" s="75">
        <v>1</v>
      </c>
      <c r="M294" s="75">
        <v>1.65</v>
      </c>
      <c r="N294" s="75">
        <v>0.48</v>
      </c>
      <c r="O294" s="75">
        <v>0.19</v>
      </c>
    </row>
    <row r="295" spans="1:15" x14ac:dyDescent="0.25">
      <c r="A295" s="82">
        <v>3535104</v>
      </c>
      <c r="B295" s="82">
        <v>1059294</v>
      </c>
      <c r="C295" s="82">
        <v>3535104</v>
      </c>
      <c r="D295" s="82">
        <v>5033171365</v>
      </c>
      <c r="E295" s="82">
        <v>80.721000000000004</v>
      </c>
      <c r="F295" s="75" t="s">
        <v>974</v>
      </c>
      <c r="G295" s="75" t="s">
        <v>20</v>
      </c>
      <c r="H295" s="75">
        <v>80</v>
      </c>
      <c r="I295" s="75" t="s">
        <v>20</v>
      </c>
      <c r="J295" s="75">
        <v>640</v>
      </c>
      <c r="K295" s="75">
        <v>720</v>
      </c>
      <c r="L295" s="75">
        <v>1</v>
      </c>
      <c r="M295" s="75">
        <v>0.81</v>
      </c>
      <c r="N295" s="75">
        <v>0.6</v>
      </c>
      <c r="O295" s="75">
        <v>0.26</v>
      </c>
    </row>
    <row r="296" spans="1:15" x14ac:dyDescent="0.25">
      <c r="A296" s="82">
        <v>37101</v>
      </c>
      <c r="B296" s="82">
        <v>1059303</v>
      </c>
      <c r="C296" s="82">
        <v>37101</v>
      </c>
      <c r="D296" s="82">
        <v>5034741089</v>
      </c>
      <c r="E296" s="82">
        <v>720.72</v>
      </c>
      <c r="F296" s="75" t="s">
        <v>3686</v>
      </c>
      <c r="G296" s="75">
        <v>480</v>
      </c>
      <c r="H296" s="75">
        <v>12</v>
      </c>
      <c r="I296" s="75">
        <v>720</v>
      </c>
      <c r="J296" s="75">
        <v>48</v>
      </c>
      <c r="K296" s="75">
        <v>60</v>
      </c>
      <c r="L296" s="75">
        <v>1</v>
      </c>
      <c r="M296" s="75">
        <v>1.41</v>
      </c>
      <c r="N296" s="75">
        <v>0.95</v>
      </c>
      <c r="O296" s="75">
        <v>0.9</v>
      </c>
    </row>
    <row r="297" spans="1:15" x14ac:dyDescent="0.25">
      <c r="A297" s="82">
        <v>3642123</v>
      </c>
      <c r="B297" s="82">
        <v>1059384</v>
      </c>
      <c r="C297" s="82">
        <v>3642123</v>
      </c>
      <c r="D297" s="82">
        <v>5031643080</v>
      </c>
      <c r="E297" s="82">
        <v>119.78400000000001</v>
      </c>
      <c r="F297" s="75" t="s">
        <v>5321</v>
      </c>
      <c r="G297" s="75">
        <v>2160</v>
      </c>
      <c r="H297" s="75">
        <v>72</v>
      </c>
      <c r="I297" s="75" t="s">
        <v>20</v>
      </c>
      <c r="J297" s="75">
        <v>216</v>
      </c>
      <c r="K297" s="75" t="s">
        <v>21</v>
      </c>
      <c r="L297" s="75">
        <v>1</v>
      </c>
      <c r="M297" s="75">
        <v>2.1469999999999998</v>
      </c>
      <c r="N297" s="75">
        <v>0.44500000000000001</v>
      </c>
      <c r="O297" s="75">
        <v>0.57999999999999996</v>
      </c>
    </row>
    <row r="298" spans="1:15" x14ac:dyDescent="0.25">
      <c r="A298" s="82">
        <v>21291</v>
      </c>
      <c r="B298" s="82">
        <v>1059494</v>
      </c>
      <c r="C298" s="82">
        <v>21291</v>
      </c>
      <c r="D298" s="82">
        <v>1.5028197300461699E+17</v>
      </c>
      <c r="E298" s="82">
        <v>1403.3330000000001</v>
      </c>
      <c r="F298" s="75" t="s">
        <v>10168</v>
      </c>
      <c r="G298" s="75">
        <v>72</v>
      </c>
      <c r="H298" s="75" t="s">
        <v>21</v>
      </c>
      <c r="I298" s="75">
        <v>84</v>
      </c>
      <c r="J298" s="75" t="s">
        <v>20</v>
      </c>
      <c r="K298" s="75" t="s">
        <v>20</v>
      </c>
      <c r="L298" s="75" t="s">
        <v>20</v>
      </c>
      <c r="M298" s="75">
        <v>3</v>
      </c>
      <c r="N298" s="75">
        <v>2.85</v>
      </c>
      <c r="O298" s="75">
        <v>1.95</v>
      </c>
    </row>
    <row r="299" spans="1:15" x14ac:dyDescent="0.25">
      <c r="A299" s="82">
        <v>3735105</v>
      </c>
      <c r="B299" s="82">
        <v>1059520</v>
      </c>
      <c r="C299" s="82">
        <v>3735105</v>
      </c>
      <c r="D299" s="82">
        <v>1.5028197300343398E+17</v>
      </c>
      <c r="E299" s="82">
        <v>68.897999999999996</v>
      </c>
      <c r="F299" s="75" t="s">
        <v>10169</v>
      </c>
      <c r="G299" s="75">
        <v>240</v>
      </c>
      <c r="H299" s="75">
        <v>4</v>
      </c>
      <c r="I299" s="75">
        <v>392</v>
      </c>
      <c r="J299" s="75" t="s">
        <v>20</v>
      </c>
      <c r="K299" s="75" t="s">
        <v>20</v>
      </c>
      <c r="L299" s="75" t="s">
        <v>20</v>
      </c>
      <c r="M299" s="75">
        <v>1.48</v>
      </c>
      <c r="N299" s="75">
        <v>0.95</v>
      </c>
      <c r="O299" s="75">
        <v>1.63</v>
      </c>
    </row>
    <row r="300" spans="1:15" x14ac:dyDescent="0.25">
      <c r="A300" s="82">
        <v>26391</v>
      </c>
      <c r="B300" s="82">
        <v>1059521</v>
      </c>
      <c r="C300" s="82">
        <v>26391</v>
      </c>
      <c r="D300" s="82">
        <v>1.5028197300484701E+17</v>
      </c>
      <c r="E300" s="82">
        <v>2402.395</v>
      </c>
      <c r="F300" s="75" t="s">
        <v>10170</v>
      </c>
      <c r="G300" s="75" t="s">
        <v>20</v>
      </c>
      <c r="H300" s="75">
        <v>50</v>
      </c>
      <c r="I300" s="75">
        <v>600</v>
      </c>
      <c r="J300" s="75" t="s">
        <v>20</v>
      </c>
      <c r="K300" s="75" t="s">
        <v>20</v>
      </c>
      <c r="L300" s="75" t="s">
        <v>20</v>
      </c>
      <c r="M300" s="75">
        <v>4.5</v>
      </c>
      <c r="N300" s="75">
        <v>3.7</v>
      </c>
      <c r="O300" s="75">
        <v>0.12</v>
      </c>
    </row>
    <row r="301" spans="1:15" x14ac:dyDescent="0.25">
      <c r="A301" s="82">
        <v>3735120</v>
      </c>
      <c r="B301" s="82">
        <v>1059529</v>
      </c>
      <c r="C301" s="82">
        <v>3735120</v>
      </c>
      <c r="D301" s="82">
        <v>1.5028197930851901E+17</v>
      </c>
      <c r="E301" s="82">
        <v>34.334000000000003</v>
      </c>
      <c r="F301" s="75" t="s">
        <v>1352</v>
      </c>
      <c r="G301" s="75" t="s">
        <v>9548</v>
      </c>
      <c r="H301" s="75" t="s">
        <v>9548</v>
      </c>
      <c r="I301" s="75" t="s">
        <v>9548</v>
      </c>
      <c r="J301" s="75" t="s">
        <v>9548</v>
      </c>
      <c r="K301" s="75" t="s">
        <v>9548</v>
      </c>
      <c r="L301" s="75" t="s">
        <v>9548</v>
      </c>
      <c r="M301" s="75">
        <v>0.68</v>
      </c>
      <c r="N301" s="75">
        <v>0.71</v>
      </c>
      <c r="O301" s="75">
        <v>0.71</v>
      </c>
    </row>
    <row r="302" spans="1:15" x14ac:dyDescent="0.25">
      <c r="A302" s="82">
        <v>2906103</v>
      </c>
      <c r="B302" s="82">
        <v>1059542</v>
      </c>
      <c r="C302" s="82">
        <v>2906103</v>
      </c>
      <c r="D302" s="82">
        <v>1.50281979309016E+17</v>
      </c>
      <c r="E302" s="82">
        <v>48.448</v>
      </c>
      <c r="F302" s="75" t="s">
        <v>5365</v>
      </c>
      <c r="G302" s="75" t="s">
        <v>9548</v>
      </c>
      <c r="H302" s="75" t="s">
        <v>9548</v>
      </c>
      <c r="I302" s="75" t="s">
        <v>9548</v>
      </c>
      <c r="J302" s="75" t="s">
        <v>9548</v>
      </c>
      <c r="K302" s="75" t="s">
        <v>9548</v>
      </c>
      <c r="L302" s="75" t="s">
        <v>9548</v>
      </c>
      <c r="M302" s="75">
        <v>0.54</v>
      </c>
      <c r="N302" s="75">
        <v>0.54</v>
      </c>
      <c r="O302" s="75">
        <v>1.66</v>
      </c>
    </row>
    <row r="303" spans="1:15" x14ac:dyDescent="0.25">
      <c r="A303" s="82">
        <v>2409116</v>
      </c>
      <c r="B303" s="82">
        <v>1059563</v>
      </c>
      <c r="C303" s="82">
        <v>2409116</v>
      </c>
      <c r="D303" s="82">
        <v>1.5028197931345402E+17</v>
      </c>
      <c r="E303" s="82">
        <v>34.334000000000003</v>
      </c>
      <c r="F303" s="75" t="s">
        <v>10172</v>
      </c>
      <c r="G303" s="75" t="s">
        <v>9548</v>
      </c>
      <c r="H303" s="75" t="s">
        <v>9548</v>
      </c>
      <c r="I303" s="75" t="s">
        <v>9548</v>
      </c>
      <c r="J303" s="75" t="s">
        <v>9548</v>
      </c>
      <c r="K303" s="75" t="s">
        <v>9548</v>
      </c>
      <c r="L303" s="75" t="s">
        <v>9548</v>
      </c>
      <c r="M303" s="75">
        <v>0.7</v>
      </c>
      <c r="N303" s="75">
        <v>0.69</v>
      </c>
      <c r="O303" s="75">
        <v>0.71</v>
      </c>
    </row>
    <row r="304" spans="1:15" x14ac:dyDescent="0.25">
      <c r="A304" s="82">
        <v>3209109</v>
      </c>
      <c r="B304" s="82">
        <v>1059617</v>
      </c>
      <c r="C304" s="82">
        <v>3209109</v>
      </c>
      <c r="D304" s="82">
        <v>1.50281979309016E+17</v>
      </c>
      <c r="E304" s="82">
        <v>48.749000000000002</v>
      </c>
      <c r="F304" s="75" t="s">
        <v>5405</v>
      </c>
      <c r="G304" s="75" t="s">
        <v>9548</v>
      </c>
      <c r="H304" s="75" t="s">
        <v>9548</v>
      </c>
      <c r="I304" s="75" t="s">
        <v>9548</v>
      </c>
      <c r="J304" s="75" t="s">
        <v>9548</v>
      </c>
      <c r="K304" s="75" t="s">
        <v>9548</v>
      </c>
      <c r="L304" s="75" t="s">
        <v>9548</v>
      </c>
      <c r="M304" s="75">
        <v>0.56999999999999995</v>
      </c>
      <c r="N304" s="75">
        <v>0.56999999999999995</v>
      </c>
      <c r="O304" s="75">
        <v>1.5</v>
      </c>
    </row>
    <row r="305" spans="1:15" x14ac:dyDescent="0.25">
      <c r="A305" s="82">
        <v>2411120</v>
      </c>
      <c r="B305" s="82">
        <v>1059622</v>
      </c>
      <c r="C305" s="82">
        <v>2411120</v>
      </c>
      <c r="D305" s="82">
        <v>1.5028197931345402E+17</v>
      </c>
      <c r="E305" s="82">
        <v>48.448</v>
      </c>
      <c r="F305" s="75" t="s">
        <v>5409</v>
      </c>
      <c r="G305" s="75" t="s">
        <v>9548</v>
      </c>
      <c r="H305" s="75" t="s">
        <v>9548</v>
      </c>
      <c r="I305" s="75" t="s">
        <v>9548</v>
      </c>
      <c r="J305" s="75" t="s">
        <v>9548</v>
      </c>
      <c r="K305" s="75" t="s">
        <v>9548</v>
      </c>
      <c r="L305" s="75" t="s">
        <v>9548</v>
      </c>
      <c r="M305" s="75">
        <v>0.56999999999999995</v>
      </c>
      <c r="N305" s="75">
        <v>0.56999999999999995</v>
      </c>
      <c r="O305" s="75">
        <v>1.49</v>
      </c>
    </row>
    <row r="306" spans="1:15" x14ac:dyDescent="0.25">
      <c r="A306" s="82">
        <v>3735118</v>
      </c>
      <c r="B306" s="82">
        <v>1059633</v>
      </c>
      <c r="C306" s="82">
        <v>3735118</v>
      </c>
      <c r="D306" s="82">
        <v>1.5028197931114499E+17</v>
      </c>
      <c r="E306" s="82">
        <v>13.94</v>
      </c>
      <c r="F306" s="75" t="s">
        <v>1360</v>
      </c>
      <c r="G306" s="75" t="s">
        <v>9548</v>
      </c>
      <c r="H306" s="75" t="s">
        <v>9548</v>
      </c>
      <c r="I306" s="75" t="s">
        <v>9548</v>
      </c>
      <c r="J306" s="75" t="s">
        <v>9548</v>
      </c>
      <c r="K306" s="75" t="s">
        <v>9548</v>
      </c>
      <c r="L306" s="75" t="s">
        <v>9548</v>
      </c>
      <c r="M306" s="75">
        <v>0.27</v>
      </c>
      <c r="N306" s="75">
        <v>0.25</v>
      </c>
      <c r="O306" s="75">
        <v>1.1000000000000001</v>
      </c>
    </row>
    <row r="307" spans="1:15" x14ac:dyDescent="0.25">
      <c r="A307" s="82">
        <v>3636119</v>
      </c>
      <c r="B307" s="82">
        <v>1059639</v>
      </c>
      <c r="C307" s="82">
        <v>3636119</v>
      </c>
      <c r="D307" s="82">
        <v>5033002222</v>
      </c>
      <c r="E307" s="82">
        <v>46.631</v>
      </c>
      <c r="F307" s="75" t="s">
        <v>1396</v>
      </c>
      <c r="G307" s="75">
        <v>864</v>
      </c>
      <c r="H307" s="75">
        <v>18</v>
      </c>
      <c r="I307" s="75">
        <v>1296</v>
      </c>
      <c r="J307" s="75">
        <v>72</v>
      </c>
      <c r="K307" s="75" t="s">
        <v>20</v>
      </c>
      <c r="L307" s="75">
        <v>1</v>
      </c>
      <c r="M307" s="75">
        <v>1.1000000000000001</v>
      </c>
      <c r="N307" s="75">
        <v>0.98</v>
      </c>
      <c r="O307" s="75">
        <v>0.6</v>
      </c>
    </row>
    <row r="308" spans="1:15" x14ac:dyDescent="0.25">
      <c r="A308" s="82">
        <v>3642101</v>
      </c>
      <c r="B308" s="82">
        <v>1059659</v>
      </c>
      <c r="C308" s="82">
        <v>3642101</v>
      </c>
      <c r="D308" s="82">
        <v>1.5028197931114499E+17</v>
      </c>
      <c r="E308" s="82">
        <v>81.763000000000005</v>
      </c>
      <c r="F308" s="75" t="s">
        <v>1358</v>
      </c>
      <c r="G308" s="75" t="s">
        <v>9548</v>
      </c>
      <c r="H308" s="75" t="s">
        <v>9548</v>
      </c>
      <c r="I308" s="75" t="s">
        <v>9548</v>
      </c>
      <c r="J308" s="75" t="s">
        <v>9548</v>
      </c>
      <c r="K308" s="75" t="s">
        <v>9548</v>
      </c>
      <c r="L308" s="75" t="s">
        <v>9548</v>
      </c>
      <c r="M308" s="75">
        <v>1.07</v>
      </c>
      <c r="N308" s="75">
        <v>0.36</v>
      </c>
      <c r="O308" s="75">
        <v>0.26</v>
      </c>
    </row>
    <row r="309" spans="1:15" x14ac:dyDescent="0.25">
      <c r="A309" s="82">
        <v>3036124</v>
      </c>
      <c r="B309" s="82">
        <v>1059662</v>
      </c>
      <c r="C309" s="82">
        <v>3036124</v>
      </c>
      <c r="D309" s="82">
        <v>1.5028197931345402E+17</v>
      </c>
      <c r="E309" s="82">
        <v>24.123999999999999</v>
      </c>
      <c r="F309" s="75" t="s">
        <v>1315</v>
      </c>
      <c r="G309" s="75" t="s">
        <v>9548</v>
      </c>
      <c r="H309" s="75" t="s">
        <v>9548</v>
      </c>
      <c r="I309" s="75" t="s">
        <v>9548</v>
      </c>
      <c r="J309" s="75" t="s">
        <v>9548</v>
      </c>
      <c r="K309" s="75" t="s">
        <v>9548</v>
      </c>
      <c r="L309" s="75" t="s">
        <v>9548</v>
      </c>
      <c r="M309" s="75">
        <v>0.38</v>
      </c>
      <c r="N309" s="75">
        <v>0.38</v>
      </c>
      <c r="O309" s="75">
        <v>1.67</v>
      </c>
    </row>
    <row r="310" spans="1:15" x14ac:dyDescent="0.25">
      <c r="A310" s="82">
        <v>3518131</v>
      </c>
      <c r="B310" s="82">
        <v>1059679</v>
      </c>
      <c r="C310" s="82">
        <v>3518131</v>
      </c>
      <c r="D310" s="82">
        <v>5033408469</v>
      </c>
      <c r="E310" s="82">
        <v>104.592</v>
      </c>
      <c r="F310" s="75" t="s">
        <v>5426</v>
      </c>
      <c r="G310" s="75">
        <v>1110</v>
      </c>
      <c r="H310" s="75">
        <v>37</v>
      </c>
      <c r="I310" s="75">
        <v>1850</v>
      </c>
      <c r="J310" s="75">
        <v>148</v>
      </c>
      <c r="K310" s="75" t="s">
        <v>20</v>
      </c>
      <c r="L310" s="75">
        <v>1</v>
      </c>
      <c r="M310" s="75">
        <v>1.89</v>
      </c>
      <c r="N310" s="75">
        <v>1.01</v>
      </c>
      <c r="O310" s="75">
        <v>0.37</v>
      </c>
    </row>
    <row r="311" spans="1:15" x14ac:dyDescent="0.25">
      <c r="A311" s="82">
        <v>3524129</v>
      </c>
      <c r="B311" s="82">
        <v>1059681</v>
      </c>
      <c r="C311" s="82">
        <v>3524129</v>
      </c>
      <c r="D311" s="82">
        <v>5034641016</v>
      </c>
      <c r="E311" s="82">
        <v>143.25899999999999</v>
      </c>
      <c r="F311" s="75" t="s">
        <v>5428</v>
      </c>
      <c r="G311" s="75">
        <v>1480</v>
      </c>
      <c r="H311" s="75">
        <v>37</v>
      </c>
      <c r="I311" s="75">
        <v>1850</v>
      </c>
      <c r="J311" s="75">
        <v>148</v>
      </c>
      <c r="K311" s="75" t="s">
        <v>20</v>
      </c>
      <c r="L311" s="75">
        <v>1</v>
      </c>
      <c r="M311" s="75">
        <v>1.64</v>
      </c>
      <c r="N311" s="75">
        <v>1.1599999999999999</v>
      </c>
      <c r="O311" s="75">
        <v>0.54</v>
      </c>
    </row>
    <row r="312" spans="1:15" x14ac:dyDescent="0.25">
      <c r="A312" s="82">
        <v>3712104</v>
      </c>
      <c r="B312" s="82">
        <v>1060039</v>
      </c>
      <c r="C312" s="82">
        <v>3712104</v>
      </c>
      <c r="D312" s="82">
        <v>5031242843</v>
      </c>
      <c r="E312" s="82">
        <v>46.222000000000001</v>
      </c>
      <c r="F312" s="75" t="s">
        <v>5444</v>
      </c>
      <c r="G312" s="75" t="s">
        <v>20</v>
      </c>
      <c r="H312" s="75">
        <v>100</v>
      </c>
      <c r="I312" s="75" t="s">
        <v>20</v>
      </c>
      <c r="J312" s="75">
        <v>96</v>
      </c>
      <c r="K312" s="75" t="s">
        <v>20</v>
      </c>
      <c r="L312" s="75">
        <v>1</v>
      </c>
      <c r="M312" s="75">
        <v>1.57</v>
      </c>
      <c r="N312" s="75">
        <v>1.57</v>
      </c>
      <c r="O312" s="75">
        <v>0.22</v>
      </c>
    </row>
    <row r="313" spans="1:15" x14ac:dyDescent="0.25">
      <c r="A313" s="82">
        <v>3406112</v>
      </c>
      <c r="B313" s="82">
        <v>1060048</v>
      </c>
      <c r="C313" s="82">
        <v>3406112</v>
      </c>
      <c r="D313" s="82">
        <v>1.8034023490003901E+17</v>
      </c>
      <c r="E313" s="82">
        <v>54.374000000000002</v>
      </c>
      <c r="F313" s="75" t="s">
        <v>559</v>
      </c>
      <c r="G313" s="75" t="s">
        <v>20</v>
      </c>
      <c r="H313" s="75">
        <v>70</v>
      </c>
      <c r="I313" s="75" t="s">
        <v>20</v>
      </c>
      <c r="J313" s="75">
        <v>560</v>
      </c>
      <c r="K313" s="75">
        <v>630</v>
      </c>
      <c r="L313" s="75">
        <v>1</v>
      </c>
      <c r="M313" s="75">
        <v>1.24</v>
      </c>
      <c r="N313" s="75">
        <v>0.39</v>
      </c>
      <c r="O313" s="75">
        <v>0.2</v>
      </c>
    </row>
    <row r="314" spans="1:15" x14ac:dyDescent="0.25">
      <c r="A314" s="82">
        <v>3406103</v>
      </c>
      <c r="B314" s="82">
        <v>1060053</v>
      </c>
      <c r="C314" s="82">
        <v>3406103</v>
      </c>
      <c r="D314" s="82">
        <v>5034664635</v>
      </c>
      <c r="E314" s="82">
        <v>1.3129999999999999</v>
      </c>
      <c r="F314" s="75" t="s">
        <v>570</v>
      </c>
      <c r="G314" s="75" t="s">
        <v>20</v>
      </c>
      <c r="H314" s="75">
        <v>70</v>
      </c>
      <c r="I314" s="75" t="s">
        <v>20</v>
      </c>
      <c r="J314" s="75">
        <v>560</v>
      </c>
      <c r="K314" s="75">
        <v>630</v>
      </c>
      <c r="L314" s="75">
        <v>1</v>
      </c>
      <c r="M314" s="75">
        <v>1.0900000000000001</v>
      </c>
      <c r="N314" s="75">
        <v>0.34</v>
      </c>
      <c r="O314" s="75">
        <v>0.11</v>
      </c>
    </row>
    <row r="315" spans="1:15" x14ac:dyDescent="0.25">
      <c r="A315" s="82">
        <v>2411112</v>
      </c>
      <c r="B315" s="82">
        <v>1060054</v>
      </c>
      <c r="C315" s="82">
        <v>2411112</v>
      </c>
      <c r="D315" s="82">
        <v>5031628751</v>
      </c>
      <c r="E315" s="82">
        <v>42.645000000000003</v>
      </c>
      <c r="F315" s="75" t="s">
        <v>555</v>
      </c>
      <c r="G315" s="75" t="s">
        <v>20</v>
      </c>
      <c r="H315" s="75">
        <v>70</v>
      </c>
      <c r="I315" s="75" t="s">
        <v>20</v>
      </c>
      <c r="J315" s="75">
        <v>560</v>
      </c>
      <c r="K315" s="75">
        <v>630</v>
      </c>
      <c r="L315" s="75">
        <v>1</v>
      </c>
      <c r="M315" s="75">
        <v>1.1200000000000001</v>
      </c>
      <c r="N315" s="75">
        <v>0.4</v>
      </c>
      <c r="O315" s="75">
        <v>0.17</v>
      </c>
    </row>
    <row r="316" spans="1:15" x14ac:dyDescent="0.25">
      <c r="A316" s="82">
        <v>3524121</v>
      </c>
      <c r="B316" s="82">
        <v>1060058</v>
      </c>
      <c r="C316" s="82">
        <v>3524121</v>
      </c>
      <c r="D316" s="82">
        <v>5032782062</v>
      </c>
      <c r="E316" s="82">
        <v>89.778999999999996</v>
      </c>
      <c r="F316" s="75" t="s">
        <v>566</v>
      </c>
      <c r="G316" s="75" t="s">
        <v>20</v>
      </c>
      <c r="H316" s="75">
        <v>70</v>
      </c>
      <c r="I316" s="75">
        <v>11200</v>
      </c>
      <c r="J316" s="75">
        <v>560</v>
      </c>
      <c r="K316" s="75">
        <v>630</v>
      </c>
      <c r="L316" s="75">
        <v>1</v>
      </c>
      <c r="M316" s="75">
        <v>1.27</v>
      </c>
      <c r="N316" s="75">
        <v>0.6</v>
      </c>
      <c r="O316" s="75">
        <v>0.21</v>
      </c>
    </row>
    <row r="317" spans="1:15" x14ac:dyDescent="0.25">
      <c r="A317" s="82">
        <v>2340113</v>
      </c>
      <c r="B317" s="82">
        <v>1060060</v>
      </c>
      <c r="C317" s="82">
        <v>2340113</v>
      </c>
      <c r="D317" s="82">
        <v>5034882114</v>
      </c>
      <c r="E317" s="82">
        <v>80.533000000000001</v>
      </c>
      <c r="F317" s="75" t="s">
        <v>9911</v>
      </c>
      <c r="G317" s="75">
        <v>480</v>
      </c>
      <c r="H317" s="75" t="s">
        <v>21</v>
      </c>
      <c r="I317" s="75">
        <v>720</v>
      </c>
      <c r="J317" s="75">
        <v>68</v>
      </c>
      <c r="K317" s="75" t="s">
        <v>20</v>
      </c>
      <c r="L317" s="75">
        <v>1</v>
      </c>
      <c r="M317" s="75">
        <v>1.36</v>
      </c>
      <c r="N317" s="75">
        <v>1.24</v>
      </c>
      <c r="O317" s="75">
        <v>0.7</v>
      </c>
    </row>
    <row r="318" spans="1:15" x14ac:dyDescent="0.25">
      <c r="A318" s="82">
        <v>2834101</v>
      </c>
      <c r="B318" s="82">
        <v>1060086</v>
      </c>
      <c r="C318" s="82">
        <v>2834101</v>
      </c>
      <c r="D318" s="82">
        <v>5034573988</v>
      </c>
      <c r="E318" s="82">
        <v>87.063000000000002</v>
      </c>
      <c r="F318" s="75" t="s">
        <v>1112</v>
      </c>
      <c r="G318" s="75">
        <v>1188</v>
      </c>
      <c r="H318" s="75">
        <v>36</v>
      </c>
      <c r="I318" s="75">
        <v>1440</v>
      </c>
      <c r="J318" s="75">
        <v>144</v>
      </c>
      <c r="K318" s="75" t="s">
        <v>20</v>
      </c>
      <c r="L318" s="75">
        <v>1</v>
      </c>
      <c r="M318" s="75">
        <v>0.84</v>
      </c>
      <c r="N318" s="75">
        <v>0.83</v>
      </c>
      <c r="O318" s="75">
        <v>0.93</v>
      </c>
    </row>
    <row r="319" spans="1:15" x14ac:dyDescent="0.25">
      <c r="A319" s="82">
        <v>3642121</v>
      </c>
      <c r="B319" s="82">
        <v>1060147</v>
      </c>
      <c r="C319" s="82">
        <v>3642121</v>
      </c>
      <c r="D319" s="82">
        <v>5032086677</v>
      </c>
      <c r="E319" s="82">
        <v>53.493000000000002</v>
      </c>
      <c r="F319" s="75" t="s">
        <v>5472</v>
      </c>
      <c r="G319" s="75" t="s">
        <v>20</v>
      </c>
      <c r="H319" s="75" t="s">
        <v>21</v>
      </c>
      <c r="I319" s="75" t="s">
        <v>20</v>
      </c>
      <c r="J319" s="75">
        <v>160</v>
      </c>
      <c r="K319" s="75" t="s">
        <v>21</v>
      </c>
      <c r="L319" s="75">
        <v>1</v>
      </c>
      <c r="M319" s="75">
        <v>1.6</v>
      </c>
      <c r="N319" s="75">
        <v>0.87</v>
      </c>
      <c r="O319" s="75">
        <v>0.24</v>
      </c>
    </row>
    <row r="320" spans="1:15" x14ac:dyDescent="0.25">
      <c r="A320" s="82">
        <v>22331</v>
      </c>
      <c r="B320" s="82">
        <v>1060455</v>
      </c>
      <c r="C320" s="82">
        <v>22331</v>
      </c>
      <c r="D320" s="82">
        <v>1.5028197000054E+17</v>
      </c>
      <c r="E320" s="82">
        <v>1660.49</v>
      </c>
      <c r="F320" s="75" t="s">
        <v>10173</v>
      </c>
      <c r="G320" s="75">
        <v>435</v>
      </c>
      <c r="H320" s="75" t="s">
        <v>21</v>
      </c>
      <c r="I320" s="75">
        <v>696</v>
      </c>
      <c r="J320" s="75" t="s">
        <v>20</v>
      </c>
      <c r="K320" s="75" t="s">
        <v>20</v>
      </c>
      <c r="L320" s="75" t="s">
        <v>20</v>
      </c>
      <c r="M320" s="75">
        <v>1.37</v>
      </c>
      <c r="N320" s="75">
        <v>0.96</v>
      </c>
      <c r="O320" s="75">
        <v>1.81</v>
      </c>
    </row>
    <row r="321" spans="1:15" x14ac:dyDescent="0.25">
      <c r="A321" s="82">
        <v>3518103</v>
      </c>
      <c r="B321" s="82">
        <v>1060456</v>
      </c>
      <c r="C321" s="82">
        <v>3518103</v>
      </c>
      <c r="D321" s="82">
        <v>5033112539</v>
      </c>
      <c r="E321" s="82">
        <v>17.95</v>
      </c>
      <c r="F321" s="75" t="s">
        <v>595</v>
      </c>
      <c r="G321" s="75">
        <v>1092</v>
      </c>
      <c r="H321" s="75" t="s">
        <v>21</v>
      </c>
      <c r="I321" s="75">
        <v>1540</v>
      </c>
      <c r="J321" s="75" t="s">
        <v>20</v>
      </c>
      <c r="K321" s="75">
        <v>36</v>
      </c>
      <c r="L321" s="75">
        <v>2</v>
      </c>
      <c r="M321" s="75">
        <v>1.22</v>
      </c>
      <c r="N321" s="75">
        <v>0.84</v>
      </c>
      <c r="O321" s="75">
        <v>1.02</v>
      </c>
    </row>
    <row r="322" spans="1:15" x14ac:dyDescent="0.25">
      <c r="A322" s="82">
        <v>25281</v>
      </c>
      <c r="B322" s="82">
        <v>1060457</v>
      </c>
      <c r="C322" s="82">
        <v>25281</v>
      </c>
      <c r="D322" s="82">
        <v>1.50281970000396E+17</v>
      </c>
      <c r="E322" s="82">
        <v>1676.4670000000001</v>
      </c>
      <c r="F322" s="75" t="s">
        <v>1403</v>
      </c>
      <c r="G322" s="75">
        <v>336</v>
      </c>
      <c r="H322" s="75" t="s">
        <v>21</v>
      </c>
      <c r="I322" s="75">
        <v>504</v>
      </c>
      <c r="J322" s="75" t="s">
        <v>20</v>
      </c>
      <c r="K322" s="75" t="s">
        <v>20</v>
      </c>
      <c r="L322" s="75" t="s">
        <v>20</v>
      </c>
      <c r="M322" s="75">
        <v>1.62</v>
      </c>
      <c r="N322" s="75">
        <v>1.08</v>
      </c>
      <c r="O322" s="75">
        <v>1.6</v>
      </c>
    </row>
    <row r="323" spans="1:15" x14ac:dyDescent="0.25">
      <c r="A323" s="82">
        <v>3209124</v>
      </c>
      <c r="B323" s="82">
        <v>1060681</v>
      </c>
      <c r="C323" s="82">
        <v>3209124</v>
      </c>
      <c r="D323" s="82">
        <v>5034854227</v>
      </c>
      <c r="E323" s="82">
        <v>64.849000000000004</v>
      </c>
      <c r="F323" s="75" t="s">
        <v>1402</v>
      </c>
      <c r="G323" s="75">
        <v>336</v>
      </c>
      <c r="H323" s="75" t="s">
        <v>21</v>
      </c>
      <c r="I323" s="75">
        <v>504</v>
      </c>
      <c r="J323" s="75" t="s">
        <v>20</v>
      </c>
      <c r="K323" s="75">
        <v>20</v>
      </c>
      <c r="L323" s="75">
        <v>1</v>
      </c>
      <c r="M323" s="75">
        <v>1.64</v>
      </c>
      <c r="N323" s="75">
        <v>1.04</v>
      </c>
      <c r="O323" s="75">
        <v>1.62</v>
      </c>
    </row>
    <row r="324" spans="1:15" x14ac:dyDescent="0.25">
      <c r="A324" s="82">
        <v>38391</v>
      </c>
      <c r="B324" s="82">
        <v>1061260</v>
      </c>
      <c r="C324" s="82">
        <v>38391</v>
      </c>
      <c r="D324" s="82">
        <v>1.36058402036496E+17</v>
      </c>
      <c r="E324" s="82">
        <v>1720.2739999999999</v>
      </c>
      <c r="F324" s="75" t="s">
        <v>492</v>
      </c>
      <c r="G324" s="75">
        <v>228</v>
      </c>
      <c r="H324" s="75" t="s">
        <v>21</v>
      </c>
      <c r="I324" s="75">
        <v>456</v>
      </c>
      <c r="J324" s="75">
        <v>24</v>
      </c>
      <c r="K324" s="75" t="s">
        <v>20</v>
      </c>
      <c r="L324" s="75">
        <v>1</v>
      </c>
      <c r="M324" s="75">
        <v>1.44</v>
      </c>
      <c r="N324" s="75">
        <v>1.22</v>
      </c>
      <c r="O324" s="75">
        <v>1.74</v>
      </c>
    </row>
    <row r="325" spans="1:15" x14ac:dyDescent="0.25">
      <c r="A325" s="82">
        <v>3518112</v>
      </c>
      <c r="B325" s="82">
        <v>1061413</v>
      </c>
      <c r="C325" s="82">
        <v>3518112</v>
      </c>
      <c r="D325" s="82">
        <v>5034510439</v>
      </c>
      <c r="E325" s="82">
        <v>51.892000000000003</v>
      </c>
      <c r="F325" s="75" t="s">
        <v>334</v>
      </c>
      <c r="G325" s="75">
        <v>2400</v>
      </c>
      <c r="H325" s="75">
        <v>48</v>
      </c>
      <c r="I325" s="75">
        <v>2880</v>
      </c>
      <c r="J325" s="75">
        <v>192</v>
      </c>
      <c r="K325" s="75" t="s">
        <v>20</v>
      </c>
      <c r="L325" s="75">
        <v>1</v>
      </c>
      <c r="M325" s="75">
        <v>1.56</v>
      </c>
      <c r="N325" s="75">
        <v>0.72</v>
      </c>
      <c r="O325" s="75">
        <v>0.24</v>
      </c>
    </row>
    <row r="326" spans="1:15" x14ac:dyDescent="0.25">
      <c r="A326" s="82">
        <v>3724119</v>
      </c>
      <c r="B326" s="82">
        <v>1061415</v>
      </c>
      <c r="C326" s="82">
        <v>3724119</v>
      </c>
      <c r="D326" s="82">
        <v>5032942178</v>
      </c>
      <c r="E326" s="82">
        <v>89.69</v>
      </c>
      <c r="F326" s="75" t="s">
        <v>327</v>
      </c>
      <c r="G326" s="75">
        <v>2880</v>
      </c>
      <c r="H326" s="75">
        <v>80</v>
      </c>
      <c r="I326" s="75" t="s">
        <v>20</v>
      </c>
      <c r="J326" s="75">
        <v>320</v>
      </c>
      <c r="K326" s="75">
        <v>400</v>
      </c>
      <c r="L326" s="75">
        <v>1</v>
      </c>
      <c r="M326" s="75">
        <v>1.91</v>
      </c>
      <c r="N326" s="75">
        <v>0.56999999999999995</v>
      </c>
      <c r="O326" s="75">
        <v>0.19</v>
      </c>
    </row>
    <row r="327" spans="1:15" x14ac:dyDescent="0.25">
      <c r="A327" s="82">
        <v>2832119</v>
      </c>
      <c r="B327" s="82">
        <v>1061430</v>
      </c>
      <c r="C327" s="82">
        <v>2832119</v>
      </c>
      <c r="D327" s="82">
        <v>5030908614</v>
      </c>
      <c r="E327" s="82">
        <v>78.275999999999996</v>
      </c>
      <c r="F327" s="75" t="s">
        <v>317</v>
      </c>
      <c r="G327" s="75" t="s">
        <v>20</v>
      </c>
      <c r="H327" s="75">
        <v>90</v>
      </c>
      <c r="I327" s="75">
        <v>4860</v>
      </c>
      <c r="J327" s="75">
        <v>360</v>
      </c>
      <c r="K327" s="75" t="s">
        <v>21</v>
      </c>
      <c r="L327" s="75">
        <v>1</v>
      </c>
      <c r="M327" s="75">
        <v>2.08</v>
      </c>
      <c r="N327" s="75">
        <v>0.47</v>
      </c>
      <c r="O327" s="75">
        <v>0.23</v>
      </c>
    </row>
    <row r="328" spans="1:15" x14ac:dyDescent="0.25">
      <c r="A328" s="82">
        <v>3234115</v>
      </c>
      <c r="B328" s="82">
        <v>1061431</v>
      </c>
      <c r="C328" s="82">
        <v>3234115</v>
      </c>
      <c r="D328" s="82">
        <v>5032913768</v>
      </c>
      <c r="E328" s="82">
        <v>71.822999999999993</v>
      </c>
      <c r="F328" s="75" t="s">
        <v>306</v>
      </c>
      <c r="G328" s="75">
        <v>2880</v>
      </c>
      <c r="H328" s="75">
        <v>80</v>
      </c>
      <c r="I328" s="75">
        <v>4320</v>
      </c>
      <c r="J328" s="75">
        <v>320</v>
      </c>
      <c r="K328" s="75" t="s">
        <v>20</v>
      </c>
      <c r="L328" s="75">
        <v>1</v>
      </c>
      <c r="M328" s="75">
        <v>1.71</v>
      </c>
      <c r="N328" s="75">
        <v>0.59</v>
      </c>
      <c r="O328" s="75">
        <v>0.18</v>
      </c>
    </row>
    <row r="329" spans="1:15" x14ac:dyDescent="0.25">
      <c r="A329" s="82">
        <v>3209111</v>
      </c>
      <c r="B329" s="82">
        <v>1061433</v>
      </c>
      <c r="C329" s="82">
        <v>3209111</v>
      </c>
      <c r="D329" s="82">
        <v>5031628616</v>
      </c>
      <c r="E329" s="82">
        <v>65.411000000000001</v>
      </c>
      <c r="F329" s="75" t="s">
        <v>315</v>
      </c>
      <c r="G329" s="75" t="s">
        <v>20</v>
      </c>
      <c r="H329" s="75">
        <v>240</v>
      </c>
      <c r="I329" s="75" t="s">
        <v>20</v>
      </c>
      <c r="J329" s="75">
        <v>960</v>
      </c>
      <c r="K329" s="75">
        <v>960</v>
      </c>
      <c r="L329" s="75">
        <v>1</v>
      </c>
      <c r="M329" s="75">
        <v>1.7</v>
      </c>
      <c r="N329" s="75">
        <v>0.31</v>
      </c>
      <c r="O329" s="75">
        <v>0.12</v>
      </c>
    </row>
    <row r="330" spans="1:15" x14ac:dyDescent="0.25">
      <c r="A330" s="82">
        <v>2340121</v>
      </c>
      <c r="B330" s="82">
        <v>1061434</v>
      </c>
      <c r="C330" s="82">
        <v>2340121</v>
      </c>
      <c r="D330" s="82">
        <v>5034618173</v>
      </c>
      <c r="E330" s="82">
        <v>15.12</v>
      </c>
      <c r="F330" s="75" t="s">
        <v>318</v>
      </c>
      <c r="G330" s="75" t="s">
        <v>20</v>
      </c>
      <c r="H330" s="75">
        <v>240</v>
      </c>
      <c r="I330" s="75" t="s">
        <v>20</v>
      </c>
      <c r="J330" s="75">
        <v>960</v>
      </c>
      <c r="K330" s="75">
        <v>960</v>
      </c>
      <c r="L330" s="75">
        <v>1</v>
      </c>
      <c r="M330" s="75">
        <v>1.64</v>
      </c>
      <c r="N330" s="75">
        <v>0.28999999999999998</v>
      </c>
      <c r="O330" s="75">
        <v>0.11</v>
      </c>
    </row>
    <row r="331" spans="1:15" x14ac:dyDescent="0.25">
      <c r="A331" s="82">
        <v>3735111</v>
      </c>
      <c r="B331" s="82">
        <v>1061435</v>
      </c>
      <c r="C331" s="82">
        <v>3735111</v>
      </c>
      <c r="D331" s="82">
        <v>5034592533</v>
      </c>
      <c r="E331" s="82">
        <v>40.54</v>
      </c>
      <c r="F331" s="75" t="s">
        <v>328</v>
      </c>
      <c r="G331" s="75" t="s">
        <v>20</v>
      </c>
      <c r="H331" s="75">
        <v>300</v>
      </c>
      <c r="I331" s="75" t="s">
        <v>20</v>
      </c>
      <c r="J331" s="75">
        <v>1200</v>
      </c>
      <c r="K331" s="75" t="s">
        <v>20</v>
      </c>
      <c r="L331" s="75">
        <v>1</v>
      </c>
      <c r="M331" s="75">
        <v>1.56</v>
      </c>
      <c r="N331" s="75">
        <v>0.28999999999999998</v>
      </c>
      <c r="O331" s="75">
        <v>0.1</v>
      </c>
    </row>
    <row r="332" spans="1:15" x14ac:dyDescent="0.25">
      <c r="A332" s="82">
        <v>3729101</v>
      </c>
      <c r="B332" s="82">
        <v>1061437</v>
      </c>
      <c r="C332" s="82">
        <v>3729101</v>
      </c>
      <c r="D332" s="82">
        <v>1.5028197931108198E+17</v>
      </c>
      <c r="E332" s="82">
        <v>138.827</v>
      </c>
      <c r="F332" s="75" t="s">
        <v>312</v>
      </c>
      <c r="G332" s="75">
        <v>2376</v>
      </c>
      <c r="H332" s="75">
        <v>88</v>
      </c>
      <c r="I332" s="75">
        <v>3168</v>
      </c>
      <c r="J332" s="75">
        <v>352</v>
      </c>
      <c r="K332" s="75" t="s">
        <v>21</v>
      </c>
      <c r="L332" s="75">
        <v>1</v>
      </c>
      <c r="M332" s="75">
        <v>1.71</v>
      </c>
      <c r="N332" s="75">
        <v>0.8</v>
      </c>
      <c r="O332" s="75">
        <v>0.36</v>
      </c>
    </row>
    <row r="333" spans="1:15" x14ac:dyDescent="0.25">
      <c r="A333" s="82">
        <v>34071</v>
      </c>
      <c r="B333" s="82">
        <v>1061610</v>
      </c>
      <c r="C333" s="82">
        <v>34071</v>
      </c>
      <c r="D333" s="82">
        <v>5.02819730044372E+16</v>
      </c>
      <c r="E333" s="82">
        <v>1522.2570000000001</v>
      </c>
      <c r="F333" s="75" t="s">
        <v>5677</v>
      </c>
      <c r="G333" s="75">
        <v>310</v>
      </c>
      <c r="H333" s="75" t="s">
        <v>21</v>
      </c>
      <c r="I333" s="75">
        <v>496</v>
      </c>
      <c r="J333" s="75" t="s">
        <v>20</v>
      </c>
      <c r="K333" s="75" t="s">
        <v>20</v>
      </c>
      <c r="L333" s="75" t="s">
        <v>20</v>
      </c>
      <c r="M333" s="75">
        <v>1.62</v>
      </c>
      <c r="N333" s="75">
        <v>1.04</v>
      </c>
      <c r="O333" s="75">
        <v>1.82</v>
      </c>
    </row>
    <row r="334" spans="1:15" x14ac:dyDescent="0.25">
      <c r="A334" s="82">
        <v>30051</v>
      </c>
      <c r="B334" s="82">
        <v>1061622</v>
      </c>
      <c r="C334" s="82">
        <v>30051</v>
      </c>
      <c r="D334" s="82">
        <v>5033891820</v>
      </c>
      <c r="E334" s="82">
        <v>1613.731</v>
      </c>
      <c r="F334" s="75" t="s">
        <v>5679</v>
      </c>
      <c r="G334" s="75">
        <v>385</v>
      </c>
      <c r="H334" s="75" t="s">
        <v>21</v>
      </c>
      <c r="I334" s="75">
        <v>605</v>
      </c>
      <c r="J334" s="75" t="s">
        <v>20</v>
      </c>
      <c r="K334" s="75" t="s">
        <v>20</v>
      </c>
      <c r="L334" s="75" t="s">
        <v>20</v>
      </c>
      <c r="M334" s="75">
        <v>1.6</v>
      </c>
      <c r="N334" s="75">
        <v>1.28</v>
      </c>
      <c r="O334" s="75">
        <v>1.3</v>
      </c>
    </row>
    <row r="335" spans="1:15" x14ac:dyDescent="0.25">
      <c r="A335" s="82">
        <v>25291</v>
      </c>
      <c r="B335" s="82">
        <v>1061633</v>
      </c>
      <c r="C335" s="82">
        <v>25291</v>
      </c>
      <c r="D335" s="82">
        <v>1.36058403074768E+17</v>
      </c>
      <c r="E335" s="82">
        <v>1721.067</v>
      </c>
      <c r="F335" s="75" t="s">
        <v>839</v>
      </c>
      <c r="G335" s="75">
        <v>546</v>
      </c>
      <c r="H335" s="75" t="s">
        <v>21</v>
      </c>
      <c r="I335" s="75">
        <v>756</v>
      </c>
      <c r="J335" s="75" t="s">
        <v>20</v>
      </c>
      <c r="K335" s="75" t="s">
        <v>20</v>
      </c>
      <c r="L335" s="75" t="s">
        <v>20</v>
      </c>
      <c r="M335" s="75">
        <v>1.69</v>
      </c>
      <c r="N335" s="75">
        <v>1.62</v>
      </c>
      <c r="O335" s="75">
        <v>0.83</v>
      </c>
    </row>
    <row r="336" spans="1:15" x14ac:dyDescent="0.25">
      <c r="A336" s="82">
        <v>32021</v>
      </c>
      <c r="B336" s="82">
        <v>1061942</v>
      </c>
      <c r="C336" s="82">
        <v>32021</v>
      </c>
      <c r="D336" s="82">
        <v>1.3360780089396899E+17</v>
      </c>
      <c r="E336" s="82">
        <v>1302.125</v>
      </c>
      <c r="F336" s="75" t="s">
        <v>1161</v>
      </c>
      <c r="G336" s="75">
        <v>145</v>
      </c>
      <c r="H336" s="75" t="s">
        <v>21</v>
      </c>
      <c r="I336" s="75">
        <v>232</v>
      </c>
      <c r="J336" s="75">
        <v>8</v>
      </c>
      <c r="K336" s="75" t="s">
        <v>20</v>
      </c>
      <c r="L336" s="75">
        <v>1</v>
      </c>
      <c r="M336" s="75">
        <v>2.1</v>
      </c>
      <c r="N336" s="75">
        <v>1.36</v>
      </c>
      <c r="O336" s="75">
        <v>1.8</v>
      </c>
    </row>
    <row r="337" spans="1:15" x14ac:dyDescent="0.25">
      <c r="A337" s="82">
        <v>27171</v>
      </c>
      <c r="B337" s="82">
        <v>1061943</v>
      </c>
      <c r="C337" s="82">
        <v>27171</v>
      </c>
      <c r="D337" s="82">
        <v>1.3360780089120899E+17</v>
      </c>
      <c r="E337" s="82">
        <v>1302.125</v>
      </c>
      <c r="F337" s="75" t="s">
        <v>5699</v>
      </c>
      <c r="G337" s="75">
        <v>145</v>
      </c>
      <c r="H337" s="75" t="s">
        <v>21</v>
      </c>
      <c r="I337" s="75">
        <v>232</v>
      </c>
      <c r="J337" s="75">
        <v>16</v>
      </c>
      <c r="K337" s="75" t="s">
        <v>20</v>
      </c>
      <c r="L337" s="75">
        <v>1</v>
      </c>
      <c r="M337" s="75">
        <v>2.1</v>
      </c>
      <c r="N337" s="75">
        <v>1.4</v>
      </c>
      <c r="O337" s="75">
        <v>1.8</v>
      </c>
    </row>
    <row r="338" spans="1:15" x14ac:dyDescent="0.25">
      <c r="A338" s="82">
        <v>29011</v>
      </c>
      <c r="B338" s="82">
        <v>1062019</v>
      </c>
      <c r="C338" s="82">
        <v>29011</v>
      </c>
      <c r="D338" s="82">
        <v>1.33607800891714E+17</v>
      </c>
      <c r="E338" s="82">
        <v>1436.827</v>
      </c>
      <c r="F338" s="75" t="s">
        <v>1158</v>
      </c>
      <c r="G338" s="75">
        <v>145</v>
      </c>
      <c r="H338" s="75" t="s">
        <v>21</v>
      </c>
      <c r="I338" s="75">
        <v>256</v>
      </c>
      <c r="J338" s="75" t="s">
        <v>20</v>
      </c>
      <c r="K338" s="75" t="s">
        <v>20</v>
      </c>
      <c r="L338" s="75" t="s">
        <v>20</v>
      </c>
      <c r="M338" s="75">
        <v>2.08</v>
      </c>
      <c r="N338" s="75">
        <v>1.44</v>
      </c>
      <c r="O338" s="75">
        <v>1.82</v>
      </c>
    </row>
    <row r="339" spans="1:15" x14ac:dyDescent="0.25">
      <c r="A339" s="82">
        <v>26441</v>
      </c>
      <c r="B339" s="82">
        <v>1062021</v>
      </c>
      <c r="C339" s="82">
        <v>26441</v>
      </c>
      <c r="D339" s="82">
        <v>1.50281973004968E+17</v>
      </c>
      <c r="E339" s="82">
        <v>1379.105</v>
      </c>
      <c r="F339" s="75" t="s">
        <v>8728</v>
      </c>
      <c r="G339" s="75">
        <v>216</v>
      </c>
      <c r="H339" s="75" t="s">
        <v>21</v>
      </c>
      <c r="I339" s="75">
        <v>288</v>
      </c>
      <c r="J339" s="75" t="s">
        <v>20</v>
      </c>
      <c r="K339" s="75" t="s">
        <v>20</v>
      </c>
      <c r="L339" s="75" t="s">
        <v>20</v>
      </c>
      <c r="M339" s="75">
        <v>2.04</v>
      </c>
      <c r="N339" s="75">
        <v>1.37</v>
      </c>
      <c r="O339" s="75">
        <v>1.71</v>
      </c>
    </row>
    <row r="340" spans="1:15" x14ac:dyDescent="0.25">
      <c r="A340" s="82">
        <v>3718117</v>
      </c>
      <c r="B340" s="82">
        <v>1062144</v>
      </c>
      <c r="C340" s="82">
        <v>3718117</v>
      </c>
      <c r="D340" s="82">
        <v>5031753785</v>
      </c>
      <c r="E340" s="82">
        <v>106.18600000000001</v>
      </c>
      <c r="F340" s="75" t="s">
        <v>918</v>
      </c>
      <c r="G340" s="75">
        <v>10400</v>
      </c>
      <c r="H340" s="75">
        <v>208</v>
      </c>
      <c r="I340" s="75">
        <v>12480</v>
      </c>
      <c r="J340" s="75">
        <v>832</v>
      </c>
      <c r="K340" s="75">
        <v>1040</v>
      </c>
      <c r="L340" s="75">
        <v>1</v>
      </c>
      <c r="M340" s="75">
        <v>0.59</v>
      </c>
      <c r="N340" s="75">
        <v>1.3</v>
      </c>
      <c r="O340" s="75">
        <v>0.23</v>
      </c>
    </row>
    <row r="341" spans="1:15" x14ac:dyDescent="0.25">
      <c r="A341" s="82">
        <v>3234107</v>
      </c>
      <c r="B341" s="82">
        <v>1062924</v>
      </c>
      <c r="C341" s="82">
        <v>3234107</v>
      </c>
      <c r="D341" s="82">
        <v>5034645154</v>
      </c>
      <c r="E341" s="82">
        <v>77.209000000000003</v>
      </c>
      <c r="F341" s="75" t="s">
        <v>114</v>
      </c>
      <c r="G341" s="75">
        <v>550</v>
      </c>
      <c r="H341" s="75">
        <v>11</v>
      </c>
      <c r="I341" s="75">
        <v>770</v>
      </c>
      <c r="J341" s="75">
        <v>44</v>
      </c>
      <c r="K341" s="75" t="s">
        <v>20</v>
      </c>
      <c r="L341" s="75">
        <v>1</v>
      </c>
      <c r="M341" s="75">
        <v>1.51</v>
      </c>
      <c r="N341" s="75">
        <v>1.9</v>
      </c>
      <c r="O341" s="75">
        <v>0.59</v>
      </c>
    </row>
    <row r="342" spans="1:15" x14ac:dyDescent="0.25">
      <c r="A342" s="82">
        <v>2834102</v>
      </c>
      <c r="B342" s="82">
        <v>1063189</v>
      </c>
      <c r="C342" s="82">
        <v>2834102</v>
      </c>
      <c r="D342" s="82">
        <v>5033462250</v>
      </c>
      <c r="E342" s="82">
        <v>86.563000000000002</v>
      </c>
      <c r="F342" s="75" t="s">
        <v>1483</v>
      </c>
      <c r="G342" s="75">
        <v>440</v>
      </c>
      <c r="H342" s="75" t="s">
        <v>21</v>
      </c>
      <c r="I342" s="75">
        <v>700</v>
      </c>
      <c r="J342" s="75">
        <v>20</v>
      </c>
      <c r="K342" s="75">
        <v>40</v>
      </c>
      <c r="L342" s="75">
        <v>2</v>
      </c>
      <c r="M342" s="75">
        <v>1.6</v>
      </c>
      <c r="N342" s="75">
        <v>1.2</v>
      </c>
      <c r="O342" s="75">
        <v>1</v>
      </c>
    </row>
    <row r="343" spans="1:15" x14ac:dyDescent="0.25">
      <c r="A343" s="82">
        <v>3712101</v>
      </c>
      <c r="B343" s="82">
        <v>1069019</v>
      </c>
      <c r="C343" s="82">
        <v>3712101</v>
      </c>
      <c r="D343" s="82">
        <v>5032767002</v>
      </c>
      <c r="E343" s="82">
        <v>57.177</v>
      </c>
      <c r="F343" s="75" t="s">
        <v>435</v>
      </c>
      <c r="G343" s="75">
        <v>7344</v>
      </c>
      <c r="H343" s="75">
        <v>204</v>
      </c>
      <c r="I343" s="75" t="s">
        <v>20</v>
      </c>
      <c r="J343" s="75">
        <v>816</v>
      </c>
      <c r="K343" s="75">
        <v>1020</v>
      </c>
      <c r="L343" s="75">
        <v>1</v>
      </c>
      <c r="M343" s="75">
        <v>1.0900000000000001</v>
      </c>
      <c r="N343" s="75">
        <v>0.43</v>
      </c>
      <c r="O343" s="75">
        <v>0.15</v>
      </c>
    </row>
    <row r="344" spans="1:15" x14ac:dyDescent="0.25">
      <c r="A344" s="82">
        <v>24291</v>
      </c>
      <c r="B344" s="82">
        <v>1071910</v>
      </c>
      <c r="C344" s="82">
        <v>24291</v>
      </c>
      <c r="D344" s="82">
        <v>1.5028197931047501E+17</v>
      </c>
      <c r="E344" s="82">
        <v>1516.7070000000001</v>
      </c>
      <c r="F344" s="75" t="s">
        <v>10647</v>
      </c>
      <c r="G344" s="75">
        <v>20</v>
      </c>
      <c r="H344" s="75" t="s">
        <v>21</v>
      </c>
      <c r="I344" s="75">
        <v>28</v>
      </c>
      <c r="J344" s="75" t="s">
        <v>21</v>
      </c>
      <c r="K344" s="75" t="s">
        <v>21</v>
      </c>
      <c r="L344" s="75" t="s">
        <v>21</v>
      </c>
      <c r="M344" s="75">
        <v>4.68</v>
      </c>
      <c r="N344" s="75">
        <v>2.74</v>
      </c>
      <c r="O344" s="75">
        <v>4.22</v>
      </c>
    </row>
    <row r="345" spans="1:15" x14ac:dyDescent="0.25">
      <c r="A345" s="82">
        <v>3640121</v>
      </c>
      <c r="B345" s="82">
        <v>1074809</v>
      </c>
      <c r="C345" s="82">
        <v>3640121</v>
      </c>
      <c r="D345" s="82">
        <v>5034335380</v>
      </c>
      <c r="E345" s="82">
        <v>67.867999999999995</v>
      </c>
      <c r="F345" s="75" t="s">
        <v>1248</v>
      </c>
      <c r="G345" s="75" t="s">
        <v>20</v>
      </c>
      <c r="H345" s="75">
        <v>40</v>
      </c>
      <c r="I345" s="75" t="s">
        <v>20</v>
      </c>
      <c r="J345" s="75">
        <v>120</v>
      </c>
      <c r="K345" s="75">
        <v>120</v>
      </c>
      <c r="L345" s="75">
        <v>1</v>
      </c>
      <c r="M345" s="75">
        <v>1.92</v>
      </c>
      <c r="N345" s="75">
        <v>0.92</v>
      </c>
      <c r="O345" s="75">
        <v>0.32</v>
      </c>
    </row>
    <row r="346" spans="1:15" x14ac:dyDescent="0.25">
      <c r="A346" s="82">
        <v>3729129</v>
      </c>
      <c r="B346" s="82">
        <v>1074836</v>
      </c>
      <c r="C346" s="82">
        <v>3729129</v>
      </c>
      <c r="D346" s="82">
        <v>5034780054</v>
      </c>
      <c r="E346" s="82">
        <v>8.0079999999999991</v>
      </c>
      <c r="F346" s="75" t="s">
        <v>1045</v>
      </c>
      <c r="G346" s="75">
        <v>480</v>
      </c>
      <c r="H346" s="75">
        <v>20</v>
      </c>
      <c r="I346" s="75">
        <v>640</v>
      </c>
      <c r="J346" s="75">
        <v>80</v>
      </c>
      <c r="K346" s="75" t="s">
        <v>20</v>
      </c>
      <c r="L346" s="75">
        <v>1</v>
      </c>
      <c r="M346" s="75">
        <v>2.4500000000000002</v>
      </c>
      <c r="N346" s="75">
        <v>1.61</v>
      </c>
      <c r="O346" s="75">
        <v>0.75</v>
      </c>
    </row>
    <row r="347" spans="1:15" x14ac:dyDescent="0.25">
      <c r="A347" s="82">
        <v>3636110</v>
      </c>
      <c r="B347" s="82">
        <v>1075129</v>
      </c>
      <c r="C347" s="82">
        <v>3636110</v>
      </c>
      <c r="D347" s="82">
        <v>5031627154</v>
      </c>
      <c r="E347" s="82">
        <v>93.599000000000004</v>
      </c>
      <c r="F347" s="75" t="s">
        <v>628</v>
      </c>
      <c r="G347" s="75">
        <v>8000</v>
      </c>
      <c r="H347" s="75">
        <v>200</v>
      </c>
      <c r="I347" s="75">
        <v>12000</v>
      </c>
      <c r="J347" s="75">
        <v>800</v>
      </c>
      <c r="K347" s="75">
        <v>1000</v>
      </c>
      <c r="L347" s="75">
        <v>1</v>
      </c>
      <c r="M347" s="75">
        <v>0.27</v>
      </c>
      <c r="N347" s="75">
        <v>0.25</v>
      </c>
      <c r="O347" s="75">
        <v>1.18</v>
      </c>
    </row>
    <row r="348" spans="1:15" x14ac:dyDescent="0.25">
      <c r="A348" s="82">
        <v>3729116</v>
      </c>
      <c r="B348" s="82">
        <v>1075130</v>
      </c>
      <c r="C348" s="82">
        <v>3729116</v>
      </c>
      <c r="D348" s="82">
        <v>5034890252</v>
      </c>
      <c r="E348" s="82">
        <v>92.091999999999999</v>
      </c>
      <c r="F348" s="75" t="s">
        <v>629</v>
      </c>
      <c r="G348" s="75">
        <v>8000</v>
      </c>
      <c r="H348" s="75">
        <v>200</v>
      </c>
      <c r="I348" s="75">
        <v>12000</v>
      </c>
      <c r="J348" s="75">
        <v>800</v>
      </c>
      <c r="K348" s="75">
        <v>1000</v>
      </c>
      <c r="L348" s="75">
        <v>1</v>
      </c>
      <c r="M348" s="75">
        <v>0.23</v>
      </c>
      <c r="N348" s="75">
        <v>0.28000000000000003</v>
      </c>
      <c r="O348" s="75">
        <v>1.21</v>
      </c>
    </row>
    <row r="349" spans="1:15" x14ac:dyDescent="0.25">
      <c r="A349" s="82">
        <v>3638120</v>
      </c>
      <c r="B349" s="82">
        <v>1075131</v>
      </c>
      <c r="C349" s="82">
        <v>3638120</v>
      </c>
      <c r="D349" s="82">
        <v>5030784275</v>
      </c>
      <c r="E349" s="82">
        <v>88.888999999999996</v>
      </c>
      <c r="F349" s="75" t="s">
        <v>630</v>
      </c>
      <c r="G349" s="75">
        <v>8000</v>
      </c>
      <c r="H349" s="75">
        <v>200</v>
      </c>
      <c r="I349" s="75">
        <v>12000</v>
      </c>
      <c r="J349" s="75">
        <v>800</v>
      </c>
      <c r="K349" s="75">
        <v>1000</v>
      </c>
      <c r="L349" s="75">
        <v>1</v>
      </c>
      <c r="M349" s="75">
        <v>0.28000000000000003</v>
      </c>
      <c r="N349" s="75">
        <v>0.23</v>
      </c>
      <c r="O349" s="75">
        <v>1.2</v>
      </c>
    </row>
    <row r="350" spans="1:15" x14ac:dyDescent="0.25">
      <c r="A350" s="82">
        <v>3535129</v>
      </c>
      <c r="B350" s="82">
        <v>1075133</v>
      </c>
      <c r="C350" s="82">
        <v>3535129</v>
      </c>
      <c r="D350" s="82">
        <v>5033849300</v>
      </c>
      <c r="E350" s="82">
        <v>111.22199999999999</v>
      </c>
      <c r="F350" s="75" t="s">
        <v>631</v>
      </c>
      <c r="G350" s="75">
        <v>8000</v>
      </c>
      <c r="H350" s="75">
        <v>200</v>
      </c>
      <c r="I350" s="75">
        <v>12000</v>
      </c>
      <c r="J350" s="75">
        <v>800</v>
      </c>
      <c r="K350" s="75">
        <v>1000</v>
      </c>
      <c r="L350" s="75">
        <v>1</v>
      </c>
      <c r="M350" s="75">
        <v>0.23</v>
      </c>
      <c r="N350" s="75">
        <v>0.26</v>
      </c>
      <c r="O350" s="75">
        <v>1.2</v>
      </c>
    </row>
    <row r="351" spans="1:15" x14ac:dyDescent="0.25">
      <c r="A351" s="82">
        <v>3209120</v>
      </c>
      <c r="B351" s="82">
        <v>1075137</v>
      </c>
      <c r="C351" s="82">
        <v>3209120</v>
      </c>
      <c r="D351" s="82">
        <v>5032316403</v>
      </c>
      <c r="E351" s="82">
        <v>95.295000000000002</v>
      </c>
      <c r="F351" s="75" t="s">
        <v>632</v>
      </c>
      <c r="G351" s="75">
        <v>8000</v>
      </c>
      <c r="H351" s="75">
        <v>200</v>
      </c>
      <c r="I351" s="75">
        <v>12000</v>
      </c>
      <c r="J351" s="75">
        <v>800</v>
      </c>
      <c r="K351" s="75">
        <v>1000</v>
      </c>
      <c r="L351" s="75">
        <v>1</v>
      </c>
      <c r="M351" s="75">
        <v>0.25</v>
      </c>
      <c r="N351" s="75">
        <v>0.26</v>
      </c>
      <c r="O351" s="75">
        <v>1.18</v>
      </c>
    </row>
    <row r="352" spans="1:15" x14ac:dyDescent="0.25">
      <c r="A352" s="82">
        <v>3529104</v>
      </c>
      <c r="B352" s="82">
        <v>1075138</v>
      </c>
      <c r="C352" s="82">
        <v>3529104</v>
      </c>
      <c r="D352" s="82">
        <v>5033092727</v>
      </c>
      <c r="E352" s="82">
        <v>96.096000000000004</v>
      </c>
      <c r="F352" s="75" t="s">
        <v>633</v>
      </c>
      <c r="G352" s="75">
        <v>8000</v>
      </c>
      <c r="H352" s="75">
        <v>200</v>
      </c>
      <c r="I352" s="75">
        <v>12000</v>
      </c>
      <c r="J352" s="75">
        <v>800</v>
      </c>
      <c r="K352" s="75">
        <v>1000</v>
      </c>
      <c r="L352" s="75">
        <v>1</v>
      </c>
      <c r="M352" s="75">
        <v>0.24</v>
      </c>
      <c r="N352" s="75">
        <v>0.27</v>
      </c>
      <c r="O352" s="75">
        <v>1.18</v>
      </c>
    </row>
    <row r="353" spans="1:15" x14ac:dyDescent="0.25">
      <c r="A353" s="82">
        <v>3535122</v>
      </c>
      <c r="B353" s="82">
        <v>1075141</v>
      </c>
      <c r="C353" s="82">
        <v>3535122</v>
      </c>
      <c r="D353" s="82">
        <v>5034700603</v>
      </c>
      <c r="E353" s="82">
        <v>88.888999999999996</v>
      </c>
      <c r="F353" s="75" t="s">
        <v>6133</v>
      </c>
      <c r="G353" s="75">
        <v>8000</v>
      </c>
      <c r="H353" s="75">
        <v>200</v>
      </c>
      <c r="I353" s="75">
        <v>12000</v>
      </c>
      <c r="J353" s="75">
        <v>800</v>
      </c>
      <c r="K353" s="75">
        <v>1000</v>
      </c>
      <c r="L353" s="75">
        <v>1</v>
      </c>
      <c r="M353" s="75">
        <v>0.24</v>
      </c>
      <c r="N353" s="75">
        <v>0.26</v>
      </c>
      <c r="O353" s="75">
        <v>1.2</v>
      </c>
    </row>
    <row r="354" spans="1:15" x14ac:dyDescent="0.25">
      <c r="A354" s="82">
        <v>3512102</v>
      </c>
      <c r="B354" s="82">
        <v>1075142</v>
      </c>
      <c r="C354" s="82">
        <v>3512102</v>
      </c>
      <c r="D354" s="82">
        <v>5032259837</v>
      </c>
      <c r="E354" s="82">
        <v>122.244</v>
      </c>
      <c r="F354" s="75" t="s">
        <v>635</v>
      </c>
      <c r="G354" s="75">
        <v>8000</v>
      </c>
      <c r="H354" s="75">
        <v>200</v>
      </c>
      <c r="I354" s="75">
        <v>12000</v>
      </c>
      <c r="J354" s="75">
        <v>800</v>
      </c>
      <c r="K354" s="75">
        <v>1000</v>
      </c>
      <c r="L354" s="75">
        <v>1</v>
      </c>
      <c r="M354" s="75">
        <v>0.23</v>
      </c>
      <c r="N354" s="75">
        <v>0.27</v>
      </c>
      <c r="O354" s="75">
        <v>1.2</v>
      </c>
    </row>
    <row r="355" spans="1:15" x14ac:dyDescent="0.25">
      <c r="A355" s="82">
        <v>3638131</v>
      </c>
      <c r="B355" s="82">
        <v>1075151</v>
      </c>
      <c r="C355" s="82">
        <v>3638131</v>
      </c>
      <c r="D355" s="82">
        <v>1.3605840308587699E+17</v>
      </c>
      <c r="E355" s="82">
        <v>96.191999999999993</v>
      </c>
      <c r="F355" s="75" t="s">
        <v>636</v>
      </c>
      <c r="G355" s="75">
        <v>8000</v>
      </c>
      <c r="H355" s="75">
        <v>200</v>
      </c>
      <c r="I355" s="75">
        <v>12000</v>
      </c>
      <c r="J355" s="75">
        <v>800</v>
      </c>
      <c r="K355" s="75">
        <v>1000</v>
      </c>
      <c r="L355" s="75">
        <v>1</v>
      </c>
      <c r="M355" s="75">
        <v>1.2</v>
      </c>
      <c r="N355" s="75">
        <v>0.37</v>
      </c>
      <c r="O355" s="75">
        <v>0.27</v>
      </c>
    </row>
    <row r="356" spans="1:15" x14ac:dyDescent="0.25">
      <c r="A356" s="82">
        <v>3735127</v>
      </c>
      <c r="B356" s="82">
        <v>1075410</v>
      </c>
      <c r="C356" s="82">
        <v>3735127</v>
      </c>
      <c r="D356" s="82">
        <v>5034582534</v>
      </c>
      <c r="E356" s="82">
        <v>93.914000000000001</v>
      </c>
      <c r="F356" s="75" t="s">
        <v>1103</v>
      </c>
      <c r="G356" s="75">
        <v>108</v>
      </c>
      <c r="H356" s="75">
        <v>18</v>
      </c>
      <c r="I356" s="75">
        <v>108</v>
      </c>
      <c r="J356" s="75">
        <v>10</v>
      </c>
      <c r="K356" s="75" t="s">
        <v>20</v>
      </c>
      <c r="L356" s="75">
        <v>1</v>
      </c>
      <c r="M356" s="75">
        <v>3.1</v>
      </c>
      <c r="N356" s="75">
        <v>1.56</v>
      </c>
      <c r="O356" s="75">
        <v>1.94</v>
      </c>
    </row>
    <row r="357" spans="1:15" x14ac:dyDescent="0.25">
      <c r="A357" s="82">
        <v>2834119</v>
      </c>
      <c r="B357" s="82">
        <v>1075420</v>
      </c>
      <c r="C357" s="82">
        <v>2834119</v>
      </c>
      <c r="D357" s="82">
        <v>5030947550</v>
      </c>
      <c r="E357" s="82">
        <v>68.552000000000007</v>
      </c>
      <c r="F357" s="75" t="s">
        <v>199</v>
      </c>
      <c r="G357" s="75">
        <v>225</v>
      </c>
      <c r="H357" s="75" t="s">
        <v>21</v>
      </c>
      <c r="I357" s="75" t="s">
        <v>20</v>
      </c>
      <c r="J357" s="75">
        <v>16</v>
      </c>
      <c r="K357" s="75">
        <v>20</v>
      </c>
      <c r="L357" s="75">
        <v>1</v>
      </c>
      <c r="M357" s="75">
        <v>1.86</v>
      </c>
      <c r="N357" s="75">
        <v>1.2</v>
      </c>
      <c r="O357" s="75">
        <v>1.76</v>
      </c>
    </row>
    <row r="358" spans="1:15" x14ac:dyDescent="0.25">
      <c r="A358" s="82">
        <v>3209110</v>
      </c>
      <c r="B358" s="82">
        <v>1075421</v>
      </c>
      <c r="C358" s="82">
        <v>3209110</v>
      </c>
      <c r="D358" s="82">
        <v>5033169335</v>
      </c>
      <c r="E358" s="82">
        <v>85.605999999999995</v>
      </c>
      <c r="F358" s="75" t="s">
        <v>188</v>
      </c>
      <c r="G358" s="75">
        <v>225</v>
      </c>
      <c r="H358" s="75" t="s">
        <v>21</v>
      </c>
      <c r="I358" s="75" t="s">
        <v>20</v>
      </c>
      <c r="J358" s="75">
        <v>20</v>
      </c>
      <c r="K358" s="75">
        <v>36</v>
      </c>
      <c r="L358" s="75">
        <v>1</v>
      </c>
      <c r="M358" s="75">
        <v>1.85</v>
      </c>
      <c r="N358" s="75">
        <v>1.25</v>
      </c>
      <c r="O358" s="75">
        <v>1.84</v>
      </c>
    </row>
    <row r="359" spans="1:15" x14ac:dyDescent="0.25">
      <c r="A359" s="82">
        <v>2909105</v>
      </c>
      <c r="B359" s="82">
        <v>1075438</v>
      </c>
      <c r="C359" s="82">
        <v>2909105</v>
      </c>
      <c r="D359" s="82">
        <v>5034741094</v>
      </c>
      <c r="E359" s="82">
        <v>134.92699999999999</v>
      </c>
      <c r="F359" s="75" t="s">
        <v>1389</v>
      </c>
      <c r="G359" s="75">
        <v>76</v>
      </c>
      <c r="H359" s="75" t="s">
        <v>20</v>
      </c>
      <c r="I359" s="75">
        <v>95</v>
      </c>
      <c r="J359" s="75">
        <v>4</v>
      </c>
      <c r="K359" s="75" t="s">
        <v>20</v>
      </c>
      <c r="L359" s="75">
        <v>1</v>
      </c>
      <c r="M359" s="75">
        <v>2.88</v>
      </c>
      <c r="N359" s="75">
        <v>2.06</v>
      </c>
      <c r="O359" s="75">
        <v>2.84</v>
      </c>
    </row>
    <row r="360" spans="1:15" x14ac:dyDescent="0.25">
      <c r="A360" s="82">
        <v>38351</v>
      </c>
      <c r="B360" s="82">
        <v>1075523</v>
      </c>
      <c r="C360" s="82">
        <v>38351</v>
      </c>
      <c r="D360" s="82">
        <v>5027205623</v>
      </c>
      <c r="E360" s="82">
        <v>1536.346</v>
      </c>
      <c r="F360" s="75" t="s">
        <v>487</v>
      </c>
      <c r="G360" s="75">
        <v>720</v>
      </c>
      <c r="H360" s="75" t="s">
        <v>21</v>
      </c>
      <c r="I360" s="75">
        <v>1120</v>
      </c>
      <c r="J360" s="75" t="s">
        <v>20</v>
      </c>
      <c r="K360" s="75" t="s">
        <v>20</v>
      </c>
      <c r="L360" s="75" t="s">
        <v>20</v>
      </c>
      <c r="M360" s="75">
        <v>1.4</v>
      </c>
      <c r="N360" s="75">
        <v>0.94</v>
      </c>
      <c r="O360" s="75">
        <v>1.04</v>
      </c>
    </row>
    <row r="361" spans="1:15" x14ac:dyDescent="0.25">
      <c r="A361" s="82">
        <v>3729104</v>
      </c>
      <c r="B361" s="82">
        <v>1076114</v>
      </c>
      <c r="C361" s="82">
        <v>3729104</v>
      </c>
      <c r="D361" s="82">
        <v>5033044182</v>
      </c>
      <c r="E361" s="82">
        <v>23.896000000000001</v>
      </c>
      <c r="F361" s="75" t="s">
        <v>8732</v>
      </c>
      <c r="G361" s="75">
        <v>1728</v>
      </c>
      <c r="H361" s="75">
        <v>8</v>
      </c>
      <c r="I361" s="75" t="s">
        <v>20</v>
      </c>
      <c r="J361" s="75" t="s">
        <v>20</v>
      </c>
      <c r="K361" s="75">
        <v>80</v>
      </c>
      <c r="L361" s="75">
        <v>1</v>
      </c>
      <c r="M361" s="75">
        <v>1.22</v>
      </c>
      <c r="N361" s="75">
        <v>0.8</v>
      </c>
      <c r="O361" s="75">
        <v>0.37</v>
      </c>
    </row>
    <row r="362" spans="1:15" x14ac:dyDescent="0.25">
      <c r="A362" s="82">
        <v>3735125</v>
      </c>
      <c r="B362" s="82">
        <v>1076158</v>
      </c>
      <c r="C362" s="82">
        <v>3735125</v>
      </c>
      <c r="D362" s="82">
        <v>5034741697</v>
      </c>
      <c r="E362" s="82">
        <v>90.596999999999994</v>
      </c>
      <c r="F362" s="75" t="s">
        <v>488</v>
      </c>
      <c r="G362" s="75">
        <v>432</v>
      </c>
      <c r="H362" s="75" t="s">
        <v>21</v>
      </c>
      <c r="I362" s="75">
        <v>648</v>
      </c>
      <c r="J362" s="75">
        <v>20</v>
      </c>
      <c r="K362" s="75" t="s">
        <v>20</v>
      </c>
      <c r="L362" s="75">
        <v>2</v>
      </c>
      <c r="M362" s="75">
        <v>1.68</v>
      </c>
      <c r="N362" s="75">
        <v>1.1200000000000001</v>
      </c>
      <c r="O362" s="75">
        <v>1.2</v>
      </c>
    </row>
    <row r="363" spans="1:15" x14ac:dyDescent="0.25">
      <c r="A363" s="82">
        <v>31181</v>
      </c>
      <c r="B363" s="82">
        <v>1076160</v>
      </c>
      <c r="C363" s="82">
        <v>31181</v>
      </c>
      <c r="D363" s="82">
        <v>1.5028197000048602E+17</v>
      </c>
      <c r="E363" s="82">
        <v>1526.981</v>
      </c>
      <c r="F363" s="75" t="s">
        <v>1244</v>
      </c>
      <c r="G363" s="75">
        <v>335</v>
      </c>
      <c r="H363" s="75" t="s">
        <v>21</v>
      </c>
      <c r="I363" s="75">
        <v>536</v>
      </c>
      <c r="J363" s="75">
        <v>20</v>
      </c>
      <c r="K363" s="75">
        <v>25</v>
      </c>
      <c r="L363" s="75">
        <v>1</v>
      </c>
      <c r="M363" s="75">
        <v>1.46</v>
      </c>
      <c r="N363" s="75">
        <v>0.98</v>
      </c>
      <c r="O363" s="75">
        <v>1.74</v>
      </c>
    </row>
    <row r="364" spans="1:15" x14ac:dyDescent="0.25">
      <c r="A364" s="82">
        <v>38331</v>
      </c>
      <c r="B364" s="82">
        <v>1076168</v>
      </c>
      <c r="C364" s="82">
        <v>38331</v>
      </c>
      <c r="D364" s="82">
        <v>1.36058402036166E+17</v>
      </c>
      <c r="E364" s="82">
        <v>1832.8810000000001</v>
      </c>
      <c r="F364" s="75" t="s">
        <v>1439</v>
      </c>
      <c r="G364" s="75">
        <v>270</v>
      </c>
      <c r="H364" s="75" t="s">
        <v>21</v>
      </c>
      <c r="I364" s="75">
        <v>450</v>
      </c>
      <c r="J364" s="75" t="s">
        <v>20</v>
      </c>
      <c r="K364" s="75" t="s">
        <v>20</v>
      </c>
      <c r="L364" s="75" t="s">
        <v>20</v>
      </c>
      <c r="M364" s="75">
        <v>2.2999999999999998</v>
      </c>
      <c r="N364" s="75">
        <v>1.54</v>
      </c>
      <c r="O364" s="75">
        <v>0.96</v>
      </c>
    </row>
    <row r="365" spans="1:15" x14ac:dyDescent="0.25">
      <c r="A365" s="82">
        <v>29081</v>
      </c>
      <c r="B365" s="82">
        <v>1076176</v>
      </c>
      <c r="C365" s="82">
        <v>29081</v>
      </c>
      <c r="D365" s="82">
        <v>1.3360780089207101E+17</v>
      </c>
      <c r="E365" s="82">
        <v>1516.4269999999999</v>
      </c>
      <c r="F365" s="75" t="s">
        <v>1485</v>
      </c>
      <c r="G365" s="75">
        <v>440</v>
      </c>
      <c r="H365" s="75" t="s">
        <v>21</v>
      </c>
      <c r="I365" s="75">
        <v>700</v>
      </c>
      <c r="J365" s="75">
        <v>20</v>
      </c>
      <c r="K365" s="75">
        <v>40</v>
      </c>
      <c r="L365" s="75">
        <v>2</v>
      </c>
      <c r="M365" s="75">
        <v>1.6</v>
      </c>
      <c r="N365" s="75">
        <v>1.2</v>
      </c>
      <c r="O365" s="75">
        <v>0.98</v>
      </c>
    </row>
    <row r="366" spans="1:15" x14ac:dyDescent="0.25">
      <c r="A366" s="82">
        <v>27091</v>
      </c>
      <c r="B366" s="82">
        <v>1076230</v>
      </c>
      <c r="C366" s="82">
        <v>27091</v>
      </c>
      <c r="D366" s="82">
        <v>5033805001</v>
      </c>
      <c r="E366" s="82">
        <v>1265.08</v>
      </c>
      <c r="F366" s="75" t="s">
        <v>139</v>
      </c>
      <c r="G366" s="75">
        <v>144</v>
      </c>
      <c r="H366" s="75" t="s">
        <v>21</v>
      </c>
      <c r="I366" s="75">
        <v>216</v>
      </c>
      <c r="J366" s="75">
        <v>5</v>
      </c>
      <c r="K366" s="75">
        <v>6</v>
      </c>
      <c r="L366" s="75">
        <v>3</v>
      </c>
      <c r="M366" s="75">
        <v>3.18</v>
      </c>
      <c r="N366" s="75">
        <v>2.16</v>
      </c>
      <c r="O366" s="75">
        <v>0.82</v>
      </c>
    </row>
    <row r="367" spans="1:15" x14ac:dyDescent="0.25">
      <c r="A367" s="82">
        <v>2409101</v>
      </c>
      <c r="B367" s="82">
        <v>1076232</v>
      </c>
      <c r="C367" s="82">
        <v>2409101</v>
      </c>
      <c r="D367" s="82">
        <v>5033929061</v>
      </c>
      <c r="E367" s="82">
        <v>87.852999999999994</v>
      </c>
      <c r="F367" s="75" t="s">
        <v>122</v>
      </c>
      <c r="G367" s="75">
        <v>144</v>
      </c>
      <c r="H367" s="75" t="s">
        <v>21</v>
      </c>
      <c r="I367" s="75">
        <v>216</v>
      </c>
      <c r="J367" s="75">
        <v>5</v>
      </c>
      <c r="K367" s="75">
        <v>6</v>
      </c>
      <c r="L367" s="75">
        <v>3</v>
      </c>
      <c r="M367" s="75">
        <v>3.2</v>
      </c>
      <c r="N367" s="75">
        <v>2.14</v>
      </c>
      <c r="O367" s="75">
        <v>0.84</v>
      </c>
    </row>
    <row r="368" spans="1:15" x14ac:dyDescent="0.25">
      <c r="A368" s="82">
        <v>26431</v>
      </c>
      <c r="B368" s="82">
        <v>1076527</v>
      </c>
      <c r="C368" s="82">
        <v>26431</v>
      </c>
      <c r="D368" s="82">
        <v>1.5028197000045101E+17</v>
      </c>
      <c r="E368" s="82">
        <v>1674.269</v>
      </c>
      <c r="F368" s="75" t="s">
        <v>612</v>
      </c>
      <c r="G368" s="75">
        <v>306</v>
      </c>
      <c r="H368" s="75" t="s">
        <v>21</v>
      </c>
      <c r="I368" s="75">
        <v>612</v>
      </c>
      <c r="J368" s="75" t="s">
        <v>20</v>
      </c>
      <c r="K368" s="75" t="s">
        <v>20</v>
      </c>
      <c r="L368" s="75" t="s">
        <v>20</v>
      </c>
      <c r="M368" s="75">
        <v>2.14</v>
      </c>
      <c r="N368" s="75">
        <v>1.46</v>
      </c>
      <c r="O368" s="75">
        <v>0.78</v>
      </c>
    </row>
    <row r="369" spans="1:15" x14ac:dyDescent="0.25">
      <c r="A369" s="82">
        <v>3712103</v>
      </c>
      <c r="B369" s="82">
        <v>1076847</v>
      </c>
      <c r="C369" s="82">
        <v>3712103</v>
      </c>
      <c r="D369" s="82">
        <v>5031597259</v>
      </c>
      <c r="E369" s="82">
        <v>74.195999999999998</v>
      </c>
      <c r="F369" s="75" t="s">
        <v>883</v>
      </c>
      <c r="G369" s="75">
        <v>1216</v>
      </c>
      <c r="H369" s="75">
        <v>64</v>
      </c>
      <c r="I369" s="75" t="s">
        <v>20</v>
      </c>
      <c r="J369" s="75">
        <v>256</v>
      </c>
      <c r="K369" s="75">
        <v>320</v>
      </c>
      <c r="L369" s="75">
        <v>1</v>
      </c>
      <c r="M369" s="75">
        <v>1.3</v>
      </c>
      <c r="N369" s="75">
        <v>0.42</v>
      </c>
      <c r="O369" s="75">
        <v>0.38</v>
      </c>
    </row>
    <row r="370" spans="1:15" x14ac:dyDescent="0.25">
      <c r="A370" s="82">
        <v>3518105</v>
      </c>
      <c r="B370" s="82">
        <v>1076852</v>
      </c>
      <c r="C370" s="82">
        <v>3518105</v>
      </c>
      <c r="D370" s="82">
        <v>5034839370</v>
      </c>
      <c r="E370" s="82">
        <v>58.683</v>
      </c>
      <c r="F370" s="75" t="s">
        <v>881</v>
      </c>
      <c r="G370" s="75">
        <v>1216</v>
      </c>
      <c r="H370" s="75">
        <v>64</v>
      </c>
      <c r="I370" s="75" t="s">
        <v>20</v>
      </c>
      <c r="J370" s="75">
        <v>256</v>
      </c>
      <c r="K370" s="75" t="s">
        <v>20</v>
      </c>
      <c r="L370" s="75">
        <v>1</v>
      </c>
      <c r="M370" s="75">
        <v>1.26</v>
      </c>
      <c r="N370" s="75">
        <v>0.42</v>
      </c>
      <c r="O370" s="75">
        <v>0.4</v>
      </c>
    </row>
    <row r="371" spans="1:15" x14ac:dyDescent="0.25">
      <c r="A371" s="82">
        <v>3735115</v>
      </c>
      <c r="B371" s="82">
        <v>1076932</v>
      </c>
      <c r="C371" s="82">
        <v>3735115</v>
      </c>
      <c r="D371" s="82">
        <v>5034771940</v>
      </c>
      <c r="E371" s="82">
        <v>126.486</v>
      </c>
      <c r="F371" s="75" t="s">
        <v>1435</v>
      </c>
      <c r="G371" s="75">
        <v>318</v>
      </c>
      <c r="H371" s="75" t="s">
        <v>21</v>
      </c>
      <c r="I371" s="75">
        <v>530</v>
      </c>
      <c r="J371" s="75">
        <v>20</v>
      </c>
      <c r="K371" s="75" t="s">
        <v>20</v>
      </c>
      <c r="L371" s="75">
        <v>2</v>
      </c>
      <c r="M371" s="75">
        <v>1.74</v>
      </c>
      <c r="N371" s="75">
        <v>1.1200000000000001</v>
      </c>
      <c r="O371" s="75">
        <v>1.4</v>
      </c>
    </row>
    <row r="372" spans="1:15" x14ac:dyDescent="0.25">
      <c r="A372" s="82">
        <v>32221</v>
      </c>
      <c r="B372" s="82">
        <v>1076934</v>
      </c>
      <c r="C372" s="82">
        <v>32221</v>
      </c>
      <c r="D372" s="82">
        <v>1.5028197000048899E+17</v>
      </c>
      <c r="E372" s="82">
        <v>1675.944</v>
      </c>
      <c r="F372" s="75" t="s">
        <v>279</v>
      </c>
      <c r="G372" s="75">
        <v>318</v>
      </c>
      <c r="H372" s="75" t="s">
        <v>21</v>
      </c>
      <c r="I372" s="75">
        <v>530</v>
      </c>
      <c r="J372" s="75">
        <v>20</v>
      </c>
      <c r="K372" s="75">
        <v>25</v>
      </c>
      <c r="L372" s="75">
        <v>1</v>
      </c>
      <c r="M372" s="75">
        <v>1.76</v>
      </c>
      <c r="N372" s="75">
        <v>1.1200000000000001</v>
      </c>
      <c r="O372" s="75">
        <v>1.46</v>
      </c>
    </row>
    <row r="373" spans="1:15" x14ac:dyDescent="0.25">
      <c r="A373" s="82">
        <v>2411122</v>
      </c>
      <c r="B373" s="82">
        <v>1076972</v>
      </c>
      <c r="C373" s="82">
        <v>2411122</v>
      </c>
      <c r="D373" s="82">
        <v>5030800108</v>
      </c>
      <c r="E373" s="82">
        <v>76.311999999999998</v>
      </c>
      <c r="F373" s="75" t="s">
        <v>910</v>
      </c>
      <c r="G373" s="75">
        <v>4480</v>
      </c>
      <c r="H373" s="75">
        <v>40</v>
      </c>
      <c r="I373" s="75">
        <v>6400</v>
      </c>
      <c r="J373" s="75">
        <v>280</v>
      </c>
      <c r="K373" s="75">
        <v>320</v>
      </c>
      <c r="L373" s="75">
        <v>1</v>
      </c>
      <c r="M373" s="75">
        <v>0.56000000000000005</v>
      </c>
      <c r="N373" s="75">
        <v>1.29</v>
      </c>
      <c r="O373" s="75">
        <v>0.21</v>
      </c>
    </row>
    <row r="374" spans="1:15" x14ac:dyDescent="0.25">
      <c r="A374" s="82">
        <v>2906111</v>
      </c>
      <c r="B374" s="82">
        <v>1077545</v>
      </c>
      <c r="C374" s="82">
        <v>2906111</v>
      </c>
      <c r="D374" s="82">
        <v>1.50281979312032E+17</v>
      </c>
      <c r="E374" s="82">
        <v>121.297</v>
      </c>
      <c r="F374" s="75" t="s">
        <v>6264</v>
      </c>
      <c r="G374" s="75">
        <v>1824</v>
      </c>
      <c r="H374" s="75">
        <v>16</v>
      </c>
      <c r="I374" s="75" t="s">
        <v>20</v>
      </c>
      <c r="J374" s="75">
        <v>160</v>
      </c>
      <c r="K374" s="75" t="s">
        <v>20</v>
      </c>
      <c r="L374" s="75">
        <v>1</v>
      </c>
      <c r="M374" s="75">
        <v>1.53</v>
      </c>
      <c r="N374" s="75">
        <v>0.65</v>
      </c>
      <c r="O374" s="75">
        <v>0.3</v>
      </c>
    </row>
    <row r="375" spans="1:15" x14ac:dyDescent="0.25">
      <c r="A375" s="82">
        <v>34011</v>
      </c>
      <c r="B375" s="82">
        <v>1077546</v>
      </c>
      <c r="C375" s="82">
        <v>34011</v>
      </c>
      <c r="D375" s="82">
        <v>1.33607800982366E+17</v>
      </c>
      <c r="E375" s="82">
        <v>968.75</v>
      </c>
      <c r="F375" s="75" t="s">
        <v>519</v>
      </c>
      <c r="G375" s="75">
        <v>1728</v>
      </c>
      <c r="H375" s="75">
        <v>8</v>
      </c>
      <c r="I375" s="75">
        <v>2592</v>
      </c>
      <c r="J375" s="75" t="s">
        <v>20</v>
      </c>
      <c r="K375" s="75" t="s">
        <v>20</v>
      </c>
      <c r="L375" s="75" t="s">
        <v>20</v>
      </c>
      <c r="M375" s="75">
        <v>1.2</v>
      </c>
      <c r="N375" s="75">
        <v>0.8</v>
      </c>
      <c r="O375" s="75">
        <v>0.38</v>
      </c>
    </row>
    <row r="376" spans="1:15" x14ac:dyDescent="0.25">
      <c r="A376" s="82">
        <v>3640132</v>
      </c>
      <c r="B376" s="82">
        <v>1077547</v>
      </c>
      <c r="C376" s="82">
        <v>3640132</v>
      </c>
      <c r="D376" s="82">
        <v>5032503659</v>
      </c>
      <c r="E376" s="82">
        <v>43.243000000000002</v>
      </c>
      <c r="F376" s="75" t="s">
        <v>6265</v>
      </c>
      <c r="G376" s="75">
        <v>3600</v>
      </c>
      <c r="H376" s="75">
        <v>72</v>
      </c>
      <c r="I376" s="75">
        <v>11520</v>
      </c>
      <c r="J376" s="75">
        <v>576</v>
      </c>
      <c r="K376" s="75">
        <v>648</v>
      </c>
      <c r="L376" s="75">
        <v>1</v>
      </c>
      <c r="M376" s="75">
        <v>1.18</v>
      </c>
      <c r="N376" s="75">
        <v>0.41</v>
      </c>
      <c r="O376" s="75">
        <v>0.18</v>
      </c>
    </row>
    <row r="377" spans="1:15" x14ac:dyDescent="0.25">
      <c r="A377" s="82">
        <v>3718129</v>
      </c>
      <c r="B377" s="82">
        <v>1077549</v>
      </c>
      <c r="C377" s="82">
        <v>3718129</v>
      </c>
      <c r="D377" s="82">
        <v>5030555428</v>
      </c>
      <c r="E377" s="82">
        <v>43.286000000000001</v>
      </c>
      <c r="F377" s="75" t="s">
        <v>6267</v>
      </c>
      <c r="G377" s="75">
        <v>3600</v>
      </c>
      <c r="H377" s="75">
        <v>72</v>
      </c>
      <c r="I377" s="75">
        <v>11520</v>
      </c>
      <c r="J377" s="75">
        <v>576</v>
      </c>
      <c r="K377" s="75">
        <v>648</v>
      </c>
      <c r="L377" s="75">
        <v>1</v>
      </c>
      <c r="M377" s="75">
        <v>0.47</v>
      </c>
      <c r="N377" s="75">
        <v>1.1399999999999999</v>
      </c>
      <c r="O377" s="75">
        <v>0.2</v>
      </c>
    </row>
    <row r="378" spans="1:15" x14ac:dyDescent="0.25">
      <c r="A378" s="82">
        <v>3718122</v>
      </c>
      <c r="B378" s="82">
        <v>1077551</v>
      </c>
      <c r="C378" s="82">
        <v>3718122</v>
      </c>
      <c r="D378" s="82">
        <v>5030555427</v>
      </c>
      <c r="E378" s="82">
        <v>49.588999999999999</v>
      </c>
      <c r="F378" s="75" t="s">
        <v>6268</v>
      </c>
      <c r="G378" s="75">
        <v>3600</v>
      </c>
      <c r="H378" s="75">
        <v>72</v>
      </c>
      <c r="I378" s="75">
        <v>11520</v>
      </c>
      <c r="J378" s="75">
        <v>576</v>
      </c>
      <c r="K378" s="75">
        <v>648</v>
      </c>
      <c r="L378" s="75">
        <v>1</v>
      </c>
      <c r="M378" s="75">
        <v>0.43</v>
      </c>
      <c r="N378" s="75">
        <v>1.1299999999999999</v>
      </c>
      <c r="O378" s="75">
        <v>0.21</v>
      </c>
    </row>
    <row r="379" spans="1:15" x14ac:dyDescent="0.25">
      <c r="A379" s="82">
        <v>3529111</v>
      </c>
      <c r="B379" s="82">
        <v>1077552</v>
      </c>
      <c r="C379" s="82">
        <v>3529111</v>
      </c>
      <c r="D379" s="82">
        <v>5033408466</v>
      </c>
      <c r="E379" s="82">
        <v>109.405</v>
      </c>
      <c r="F379" s="75" t="s">
        <v>6269</v>
      </c>
      <c r="G379" s="75">
        <v>648</v>
      </c>
      <c r="H379" s="75">
        <v>18</v>
      </c>
      <c r="I379" s="75" t="s">
        <v>20</v>
      </c>
      <c r="J379" s="75">
        <v>108</v>
      </c>
      <c r="K379" s="75" t="s">
        <v>20</v>
      </c>
      <c r="L379" s="75">
        <v>1</v>
      </c>
      <c r="M379" s="75">
        <v>1.31</v>
      </c>
      <c r="N379" s="75">
        <v>0.99</v>
      </c>
      <c r="O379" s="75">
        <v>0.78</v>
      </c>
    </row>
    <row r="380" spans="1:15" x14ac:dyDescent="0.25">
      <c r="A380" s="82">
        <v>3636117</v>
      </c>
      <c r="B380" s="82">
        <v>1077553</v>
      </c>
      <c r="C380" s="82">
        <v>3636117</v>
      </c>
      <c r="D380" s="82">
        <v>5033002224</v>
      </c>
      <c r="E380" s="82">
        <v>43.243000000000002</v>
      </c>
      <c r="F380" s="75" t="s">
        <v>6270</v>
      </c>
      <c r="G380" s="75">
        <v>3600</v>
      </c>
      <c r="H380" s="75">
        <v>72</v>
      </c>
      <c r="I380" s="75">
        <v>11520</v>
      </c>
      <c r="J380" s="75">
        <v>576</v>
      </c>
      <c r="K380" s="75">
        <v>648</v>
      </c>
      <c r="L380" s="75">
        <v>1</v>
      </c>
      <c r="M380" s="75">
        <v>0.47</v>
      </c>
      <c r="N380" s="75">
        <v>1.1399999999999999</v>
      </c>
      <c r="O380" s="75">
        <v>0.2</v>
      </c>
    </row>
    <row r="381" spans="1:15" x14ac:dyDescent="0.25">
      <c r="A381" s="82">
        <v>3712120</v>
      </c>
      <c r="B381" s="82">
        <v>1077574</v>
      </c>
      <c r="C381" s="82">
        <v>3712120</v>
      </c>
      <c r="D381" s="82">
        <v>5033094296</v>
      </c>
      <c r="E381" s="82">
        <v>60.06</v>
      </c>
      <c r="F381" s="75" t="s">
        <v>427</v>
      </c>
      <c r="G381" s="75">
        <v>480</v>
      </c>
      <c r="H381" s="75">
        <v>12</v>
      </c>
      <c r="I381" s="75">
        <v>720</v>
      </c>
      <c r="J381" s="75" t="s">
        <v>20</v>
      </c>
      <c r="K381" s="75">
        <v>60</v>
      </c>
      <c r="L381" s="75">
        <v>1</v>
      </c>
      <c r="M381" s="75">
        <v>1.38</v>
      </c>
      <c r="N381" s="75">
        <v>0.86</v>
      </c>
      <c r="O381" s="75">
        <v>0.86</v>
      </c>
    </row>
    <row r="382" spans="1:15" x14ac:dyDescent="0.25">
      <c r="A382" s="82">
        <v>3209103</v>
      </c>
      <c r="B382" s="82">
        <v>1077586</v>
      </c>
      <c r="C382" s="82">
        <v>3209103</v>
      </c>
      <c r="D382" s="82">
        <v>5032855412</v>
      </c>
      <c r="E382" s="82">
        <v>73.715000000000003</v>
      </c>
      <c r="F382" s="75" t="s">
        <v>877</v>
      </c>
      <c r="G382" s="75">
        <v>3750</v>
      </c>
      <c r="H382" s="75" t="s">
        <v>21</v>
      </c>
      <c r="I382" s="75" t="s">
        <v>20</v>
      </c>
      <c r="J382" s="75">
        <v>304</v>
      </c>
      <c r="K382" s="75" t="s">
        <v>21</v>
      </c>
      <c r="L382" s="75">
        <v>1</v>
      </c>
      <c r="M382" s="75">
        <v>2.2000000000000002</v>
      </c>
      <c r="N382" s="75">
        <v>0.44</v>
      </c>
      <c r="O382" s="75">
        <v>0.25</v>
      </c>
    </row>
    <row r="383" spans="1:15" x14ac:dyDescent="0.25">
      <c r="A383" s="82">
        <v>3640106</v>
      </c>
      <c r="B383" s="82">
        <v>1077587</v>
      </c>
      <c r="C383" s="82">
        <v>3640106</v>
      </c>
      <c r="D383" s="82">
        <v>5032863884</v>
      </c>
      <c r="E383" s="82">
        <v>280.27999999999997</v>
      </c>
      <c r="F383" s="75" t="s">
        <v>874</v>
      </c>
      <c r="G383" s="75" t="s">
        <v>20</v>
      </c>
      <c r="H383" s="75">
        <v>70</v>
      </c>
      <c r="I383" s="75">
        <v>2800</v>
      </c>
      <c r="J383" s="75">
        <v>280</v>
      </c>
      <c r="K383" s="75" t="s">
        <v>20</v>
      </c>
      <c r="L383" s="75">
        <v>1</v>
      </c>
      <c r="M383" s="75">
        <v>0.51</v>
      </c>
      <c r="N383" s="75">
        <v>2.2200000000000002</v>
      </c>
      <c r="O383" s="75">
        <v>0.63</v>
      </c>
    </row>
    <row r="384" spans="1:15" x14ac:dyDescent="0.25">
      <c r="A384" s="82">
        <v>3729109</v>
      </c>
      <c r="B384" s="82">
        <v>1077589</v>
      </c>
      <c r="C384" s="82">
        <v>3729109</v>
      </c>
      <c r="D384" s="82">
        <v>5030272557</v>
      </c>
      <c r="E384" s="82">
        <v>115.02</v>
      </c>
      <c r="F384" s="75" t="s">
        <v>1177</v>
      </c>
      <c r="G384" s="75">
        <v>7560</v>
      </c>
      <c r="H384" s="75">
        <v>24</v>
      </c>
      <c r="I384" s="75" t="s">
        <v>20</v>
      </c>
      <c r="J384" s="75">
        <v>288</v>
      </c>
      <c r="K384" s="75">
        <v>288</v>
      </c>
      <c r="L384" s="75">
        <v>1</v>
      </c>
      <c r="M384" s="75">
        <v>0.51</v>
      </c>
      <c r="N384" s="75">
        <v>1.1000000000000001</v>
      </c>
      <c r="O384" s="75">
        <v>0.19</v>
      </c>
    </row>
    <row r="385" spans="1:15" x14ac:dyDescent="0.25">
      <c r="A385" s="82">
        <v>3638107</v>
      </c>
      <c r="B385" s="82">
        <v>1077593</v>
      </c>
      <c r="C385" s="82">
        <v>3638107</v>
      </c>
      <c r="D385" s="82">
        <v>5031684881</v>
      </c>
      <c r="E385" s="82">
        <v>24.24</v>
      </c>
      <c r="F385" s="75" t="s">
        <v>1178</v>
      </c>
      <c r="G385" s="75">
        <v>7560</v>
      </c>
      <c r="H385" s="75">
        <v>24</v>
      </c>
      <c r="I385" s="75" t="s">
        <v>20</v>
      </c>
      <c r="J385" s="75">
        <v>288</v>
      </c>
      <c r="K385" s="75">
        <v>288</v>
      </c>
      <c r="L385" s="75">
        <v>1</v>
      </c>
      <c r="M385" s="75">
        <v>0.51</v>
      </c>
      <c r="N385" s="75">
        <v>1.0900000000000001</v>
      </c>
      <c r="O385" s="75">
        <v>0.19</v>
      </c>
    </row>
    <row r="386" spans="1:15" x14ac:dyDescent="0.25">
      <c r="A386" s="82">
        <v>3712107</v>
      </c>
      <c r="B386" s="82">
        <v>1077594</v>
      </c>
      <c r="C386" s="82">
        <v>3712107</v>
      </c>
      <c r="D386" s="82">
        <v>5027775579</v>
      </c>
      <c r="E386" s="82">
        <v>24.24</v>
      </c>
      <c r="F386" s="75" t="s">
        <v>1181</v>
      </c>
      <c r="G386" s="75">
        <v>7560</v>
      </c>
      <c r="H386" s="75">
        <v>24</v>
      </c>
      <c r="I386" s="75" t="s">
        <v>20</v>
      </c>
      <c r="J386" s="75">
        <v>288</v>
      </c>
      <c r="K386" s="75">
        <v>288</v>
      </c>
      <c r="L386" s="75">
        <v>1</v>
      </c>
      <c r="M386" s="75">
        <v>0.51</v>
      </c>
      <c r="N386" s="75">
        <v>1.1000000000000001</v>
      </c>
      <c r="O386" s="75">
        <v>0.19</v>
      </c>
    </row>
    <row r="387" spans="1:15" x14ac:dyDescent="0.25">
      <c r="A387" s="82">
        <v>2906123</v>
      </c>
      <c r="B387" s="82">
        <v>1077640</v>
      </c>
      <c r="C387" s="82">
        <v>2906123</v>
      </c>
      <c r="D387" s="82">
        <v>5034771941</v>
      </c>
      <c r="E387" s="82">
        <v>25.946000000000002</v>
      </c>
      <c r="F387" s="75" t="s">
        <v>9942</v>
      </c>
      <c r="G387" s="75">
        <v>3600</v>
      </c>
      <c r="H387" s="75">
        <v>72</v>
      </c>
      <c r="I387" s="75">
        <v>7920</v>
      </c>
      <c r="J387" s="75">
        <v>288</v>
      </c>
      <c r="K387" s="75">
        <v>432</v>
      </c>
      <c r="L387" s="75">
        <v>1</v>
      </c>
      <c r="M387" s="75">
        <v>0.62</v>
      </c>
      <c r="N387" s="75">
        <v>1.1200000000000001</v>
      </c>
      <c r="O387" s="75">
        <v>0.26</v>
      </c>
    </row>
    <row r="388" spans="1:15" x14ac:dyDescent="0.25">
      <c r="A388" s="82">
        <v>3724117</v>
      </c>
      <c r="B388" s="82">
        <v>1077643</v>
      </c>
      <c r="C388" s="82">
        <v>3724117</v>
      </c>
      <c r="D388" s="82">
        <v>5032689010</v>
      </c>
      <c r="E388" s="82">
        <v>71.566999999999993</v>
      </c>
      <c r="F388" s="75" t="s">
        <v>9943</v>
      </c>
      <c r="G388" s="75">
        <v>3600</v>
      </c>
      <c r="H388" s="75">
        <v>72</v>
      </c>
      <c r="I388" s="75">
        <v>7920</v>
      </c>
      <c r="J388" s="75">
        <v>288</v>
      </c>
      <c r="K388" s="75">
        <v>432</v>
      </c>
      <c r="L388" s="75">
        <v>1</v>
      </c>
      <c r="M388" s="75">
        <v>0.62</v>
      </c>
      <c r="N388" s="75">
        <v>1.1599999999999999</v>
      </c>
      <c r="O388" s="75">
        <v>0.28999999999999998</v>
      </c>
    </row>
    <row r="389" spans="1:15" x14ac:dyDescent="0.25">
      <c r="A389" s="82">
        <v>3524120</v>
      </c>
      <c r="B389" s="82">
        <v>1077656</v>
      </c>
      <c r="C389" s="82">
        <v>3524120</v>
      </c>
      <c r="D389" s="82">
        <v>5034924214</v>
      </c>
      <c r="E389" s="82">
        <v>57.658000000000001</v>
      </c>
      <c r="F389" s="75" t="s">
        <v>9944</v>
      </c>
      <c r="G389" s="75">
        <v>3600</v>
      </c>
      <c r="H389" s="75">
        <v>72</v>
      </c>
      <c r="I389" s="75">
        <v>7920</v>
      </c>
      <c r="J389" s="75">
        <v>288</v>
      </c>
      <c r="K389" s="75">
        <v>432</v>
      </c>
      <c r="L389" s="75">
        <v>1</v>
      </c>
      <c r="M389" s="75">
        <v>0.62</v>
      </c>
      <c r="N389" s="75">
        <v>1.18</v>
      </c>
      <c r="O389" s="75">
        <v>0.22</v>
      </c>
    </row>
    <row r="390" spans="1:15" x14ac:dyDescent="0.25">
      <c r="A390" s="82">
        <v>3234121</v>
      </c>
      <c r="B390" s="82">
        <v>1077657</v>
      </c>
      <c r="C390" s="82">
        <v>3234121</v>
      </c>
      <c r="D390" s="82">
        <v>5031853061</v>
      </c>
      <c r="E390" s="82">
        <v>57.658000000000001</v>
      </c>
      <c r="F390" s="75" t="s">
        <v>9945</v>
      </c>
      <c r="G390" s="75">
        <v>3600</v>
      </c>
      <c r="H390" s="75">
        <v>72</v>
      </c>
      <c r="I390" s="75">
        <v>7920</v>
      </c>
      <c r="J390" s="75">
        <v>288</v>
      </c>
      <c r="K390" s="75">
        <v>432</v>
      </c>
      <c r="L390" s="75">
        <v>1</v>
      </c>
      <c r="M390" s="75">
        <v>0.61</v>
      </c>
      <c r="N390" s="75">
        <v>1.18</v>
      </c>
      <c r="O390" s="75">
        <v>0.23</v>
      </c>
    </row>
    <row r="391" spans="1:15" x14ac:dyDescent="0.25">
      <c r="A391" s="82">
        <v>3512123</v>
      </c>
      <c r="B391" s="82">
        <v>1077660</v>
      </c>
      <c r="C391" s="82">
        <v>3512123</v>
      </c>
      <c r="D391" s="82">
        <v>5031849536</v>
      </c>
      <c r="E391" s="82">
        <v>144.28800000000001</v>
      </c>
      <c r="F391" s="75" t="s">
        <v>9946</v>
      </c>
      <c r="G391" s="75">
        <v>3600</v>
      </c>
      <c r="H391" s="75">
        <v>72</v>
      </c>
      <c r="I391" s="75">
        <v>7920</v>
      </c>
      <c r="J391" s="75">
        <v>288</v>
      </c>
      <c r="K391" s="75">
        <v>432</v>
      </c>
      <c r="L391" s="75">
        <v>1</v>
      </c>
      <c r="M391" s="75">
        <v>0.65</v>
      </c>
      <c r="N391" s="75">
        <v>1.22</v>
      </c>
      <c r="O391" s="75">
        <v>0.26</v>
      </c>
    </row>
    <row r="392" spans="1:15" x14ac:dyDescent="0.25">
      <c r="A392" s="82">
        <v>3529121</v>
      </c>
      <c r="B392" s="82">
        <v>1077667</v>
      </c>
      <c r="C392" s="82">
        <v>3529121</v>
      </c>
      <c r="D392" s="82">
        <v>5032377205</v>
      </c>
      <c r="E392" s="82">
        <v>72.144000000000005</v>
      </c>
      <c r="F392" s="75" t="s">
        <v>9947</v>
      </c>
      <c r="G392" s="75">
        <v>3600</v>
      </c>
      <c r="H392" s="75">
        <v>72</v>
      </c>
      <c r="I392" s="75">
        <v>7920</v>
      </c>
      <c r="J392" s="75">
        <v>288</v>
      </c>
      <c r="K392" s="75">
        <v>432</v>
      </c>
      <c r="L392" s="75">
        <v>1</v>
      </c>
      <c r="M392" s="75">
        <v>0.64</v>
      </c>
      <c r="N392" s="75">
        <v>0.97</v>
      </c>
      <c r="O392" s="75">
        <v>0.28000000000000003</v>
      </c>
    </row>
    <row r="393" spans="1:15" x14ac:dyDescent="0.25">
      <c r="A393" s="82">
        <v>3535118</v>
      </c>
      <c r="B393" s="82">
        <v>1077671</v>
      </c>
      <c r="C393" s="82">
        <v>3535118</v>
      </c>
      <c r="D393" s="82">
        <v>5032755054</v>
      </c>
      <c r="E393" s="82">
        <v>500</v>
      </c>
      <c r="F393" s="75" t="s">
        <v>9948</v>
      </c>
      <c r="G393" s="75">
        <v>3600</v>
      </c>
      <c r="H393" s="75">
        <v>72</v>
      </c>
      <c r="I393" s="75">
        <v>7920</v>
      </c>
      <c r="J393" s="75">
        <v>288</v>
      </c>
      <c r="K393" s="75">
        <v>432</v>
      </c>
      <c r="L393" s="75">
        <v>1</v>
      </c>
      <c r="M393" s="75">
        <v>0.62</v>
      </c>
      <c r="N393" s="75">
        <v>0.75</v>
      </c>
      <c r="O393" s="75">
        <v>0.23</v>
      </c>
    </row>
    <row r="394" spans="1:15" x14ac:dyDescent="0.25">
      <c r="A394" s="82">
        <v>3529128</v>
      </c>
      <c r="B394" s="82">
        <v>1077672</v>
      </c>
      <c r="C394" s="82">
        <v>3529128</v>
      </c>
      <c r="D394" s="82">
        <v>5034508780</v>
      </c>
      <c r="E394" s="82">
        <v>57.658000000000001</v>
      </c>
      <c r="F394" s="75" t="s">
        <v>9949</v>
      </c>
      <c r="G394" s="75">
        <v>3600</v>
      </c>
      <c r="H394" s="75">
        <v>72</v>
      </c>
      <c r="I394" s="75">
        <v>7920</v>
      </c>
      <c r="J394" s="75">
        <v>288</v>
      </c>
      <c r="K394" s="75">
        <v>432</v>
      </c>
      <c r="L394" s="75">
        <v>1</v>
      </c>
      <c r="M394" s="75">
        <v>0.64</v>
      </c>
      <c r="N394" s="75">
        <v>1.3</v>
      </c>
      <c r="O394" s="75">
        <v>0.26</v>
      </c>
    </row>
    <row r="395" spans="1:15" x14ac:dyDescent="0.25">
      <c r="A395" s="82">
        <v>3729102</v>
      </c>
      <c r="B395" s="82">
        <v>1077673</v>
      </c>
      <c r="C395" s="82">
        <v>3729102</v>
      </c>
      <c r="D395" s="82">
        <v>5032683377</v>
      </c>
      <c r="E395" s="82">
        <v>115.43</v>
      </c>
      <c r="F395" s="75" t="s">
        <v>9950</v>
      </c>
      <c r="G395" s="75">
        <v>3600</v>
      </c>
      <c r="H395" s="75">
        <v>72</v>
      </c>
      <c r="I395" s="75">
        <v>7920</v>
      </c>
      <c r="J395" s="75">
        <v>288</v>
      </c>
      <c r="K395" s="75">
        <v>432</v>
      </c>
      <c r="L395" s="75">
        <v>1</v>
      </c>
      <c r="M395" s="75">
        <v>0.64</v>
      </c>
      <c r="N395" s="75">
        <v>1.26</v>
      </c>
      <c r="O395" s="75">
        <v>0.23</v>
      </c>
    </row>
    <row r="396" spans="1:15" x14ac:dyDescent="0.25">
      <c r="A396" s="82">
        <v>3712112</v>
      </c>
      <c r="B396" s="82">
        <v>1077675</v>
      </c>
      <c r="C396" s="82">
        <v>3712112</v>
      </c>
      <c r="D396" s="82">
        <v>5033094297</v>
      </c>
      <c r="E396" s="82">
        <v>57.658000000000001</v>
      </c>
      <c r="F396" s="75" t="s">
        <v>9951</v>
      </c>
      <c r="G396" s="75">
        <v>3600</v>
      </c>
      <c r="H396" s="75">
        <v>72</v>
      </c>
      <c r="I396" s="75">
        <v>7920</v>
      </c>
      <c r="J396" s="75">
        <v>288</v>
      </c>
      <c r="K396" s="75">
        <v>432</v>
      </c>
      <c r="L396" s="75">
        <v>1</v>
      </c>
      <c r="M396" s="75">
        <v>0.64</v>
      </c>
      <c r="N396" s="75">
        <v>1.28</v>
      </c>
      <c r="O396" s="75">
        <v>0.24</v>
      </c>
    </row>
    <row r="397" spans="1:15" x14ac:dyDescent="0.25">
      <c r="A397" s="82">
        <v>3518118</v>
      </c>
      <c r="B397" s="82">
        <v>1077676</v>
      </c>
      <c r="C397" s="82">
        <v>3518118</v>
      </c>
      <c r="D397" s="82">
        <v>5034488215</v>
      </c>
      <c r="E397" s="82">
        <v>57.658000000000001</v>
      </c>
      <c r="F397" s="75" t="s">
        <v>9952</v>
      </c>
      <c r="G397" s="75">
        <v>3600</v>
      </c>
      <c r="H397" s="75">
        <v>72</v>
      </c>
      <c r="I397" s="75">
        <v>7920</v>
      </c>
      <c r="J397" s="75">
        <v>288</v>
      </c>
      <c r="K397" s="75">
        <v>432</v>
      </c>
      <c r="L397" s="75">
        <v>1</v>
      </c>
      <c r="M397" s="75">
        <v>0.62</v>
      </c>
      <c r="N397" s="75">
        <v>1.03</v>
      </c>
      <c r="O397" s="75">
        <v>0.3</v>
      </c>
    </row>
    <row r="398" spans="1:15" x14ac:dyDescent="0.25">
      <c r="A398" s="82">
        <v>3642125</v>
      </c>
      <c r="B398" s="82">
        <v>1077680</v>
      </c>
      <c r="C398" s="82">
        <v>3642125</v>
      </c>
      <c r="D398" s="82">
        <v>5033094299</v>
      </c>
      <c r="E398" s="82">
        <v>86.486000000000004</v>
      </c>
      <c r="F398" s="75" t="s">
        <v>9953</v>
      </c>
      <c r="G398" s="75">
        <v>3600</v>
      </c>
      <c r="H398" s="75">
        <v>72</v>
      </c>
      <c r="I398" s="75">
        <v>7920</v>
      </c>
      <c r="J398" s="75">
        <v>288</v>
      </c>
      <c r="K398" s="75">
        <v>432</v>
      </c>
      <c r="L398" s="75">
        <v>1</v>
      </c>
      <c r="M398" s="75">
        <v>0.64</v>
      </c>
      <c r="N398" s="75">
        <v>1.3</v>
      </c>
      <c r="O398" s="75">
        <v>0.24</v>
      </c>
    </row>
    <row r="399" spans="1:15" x14ac:dyDescent="0.25">
      <c r="A399" s="82">
        <v>3234117</v>
      </c>
      <c r="B399" s="82">
        <v>1077681</v>
      </c>
      <c r="C399" s="82">
        <v>3234117</v>
      </c>
      <c r="D399" s="82">
        <v>5032908454</v>
      </c>
      <c r="E399" s="82">
        <v>27.126000000000001</v>
      </c>
      <c r="F399" s="75" t="s">
        <v>9954</v>
      </c>
      <c r="G399" s="75">
        <v>3600</v>
      </c>
      <c r="H399" s="75">
        <v>72</v>
      </c>
      <c r="I399" s="75">
        <v>7920</v>
      </c>
      <c r="J399" s="75">
        <v>288</v>
      </c>
      <c r="K399" s="75">
        <v>432</v>
      </c>
      <c r="L399" s="75">
        <v>1</v>
      </c>
      <c r="M399" s="75">
        <v>0.63</v>
      </c>
      <c r="N399" s="75">
        <v>1.19</v>
      </c>
      <c r="O399" s="75">
        <v>0.24</v>
      </c>
    </row>
    <row r="400" spans="1:15" x14ac:dyDescent="0.25">
      <c r="A400" s="82">
        <v>3638117</v>
      </c>
      <c r="B400" s="82">
        <v>1077683</v>
      </c>
      <c r="C400" s="82">
        <v>3638117</v>
      </c>
      <c r="D400" s="82">
        <v>1.80340234920472E+17</v>
      </c>
      <c r="E400" s="82">
        <v>57.658000000000001</v>
      </c>
      <c r="F400" s="75" t="s">
        <v>9955</v>
      </c>
      <c r="G400" s="75">
        <v>3600</v>
      </c>
      <c r="H400" s="75">
        <v>72</v>
      </c>
      <c r="I400" s="75">
        <v>7920</v>
      </c>
      <c r="J400" s="75">
        <v>288</v>
      </c>
      <c r="K400" s="75">
        <v>432</v>
      </c>
      <c r="L400" s="75">
        <v>1</v>
      </c>
      <c r="M400" s="75">
        <v>0.62</v>
      </c>
      <c r="N400" s="75">
        <v>1.1499999999999999</v>
      </c>
      <c r="O400" s="75">
        <v>0.25</v>
      </c>
    </row>
    <row r="401" spans="1:15" x14ac:dyDescent="0.25">
      <c r="A401" s="82">
        <v>3512105</v>
      </c>
      <c r="B401" s="82">
        <v>1077684</v>
      </c>
      <c r="C401" s="82">
        <v>3512105</v>
      </c>
      <c r="D401" s="82">
        <v>5032386593</v>
      </c>
      <c r="E401" s="82">
        <v>173.14599999999999</v>
      </c>
      <c r="F401" s="75" t="s">
        <v>9956</v>
      </c>
      <c r="G401" s="75">
        <v>3600</v>
      </c>
      <c r="H401" s="75">
        <v>72</v>
      </c>
      <c r="I401" s="75">
        <v>7920</v>
      </c>
      <c r="J401" s="75">
        <v>288</v>
      </c>
      <c r="K401" s="75">
        <v>432</v>
      </c>
      <c r="L401" s="75">
        <v>1</v>
      </c>
      <c r="M401" s="75">
        <v>0.59</v>
      </c>
      <c r="N401" s="75">
        <v>1.1200000000000001</v>
      </c>
      <c r="O401" s="75">
        <v>0.24</v>
      </c>
    </row>
    <row r="402" spans="1:15" x14ac:dyDescent="0.25">
      <c r="A402" s="82">
        <v>3036105</v>
      </c>
      <c r="B402" s="82">
        <v>1077687</v>
      </c>
      <c r="C402" s="82">
        <v>3036105</v>
      </c>
      <c r="D402" s="82">
        <v>5034728353</v>
      </c>
      <c r="E402" s="82">
        <v>57.658000000000001</v>
      </c>
      <c r="F402" s="75" t="s">
        <v>9957</v>
      </c>
      <c r="G402" s="75">
        <v>3600</v>
      </c>
      <c r="H402" s="75">
        <v>72</v>
      </c>
      <c r="I402" s="75">
        <v>7920</v>
      </c>
      <c r="J402" s="75">
        <v>288</v>
      </c>
      <c r="K402" s="75">
        <v>432</v>
      </c>
      <c r="L402" s="75">
        <v>1</v>
      </c>
      <c r="M402" s="75">
        <v>0.64</v>
      </c>
      <c r="N402" s="75">
        <v>1.2</v>
      </c>
      <c r="O402" s="75">
        <v>0.23</v>
      </c>
    </row>
    <row r="403" spans="1:15" x14ac:dyDescent="0.25">
      <c r="A403" s="82">
        <v>3518123</v>
      </c>
      <c r="B403" s="82">
        <v>1077688</v>
      </c>
      <c r="C403" s="82">
        <v>3518123</v>
      </c>
      <c r="D403" s="82">
        <v>5034290263</v>
      </c>
      <c r="E403" s="82">
        <v>57.715000000000003</v>
      </c>
      <c r="F403" s="75" t="s">
        <v>9958</v>
      </c>
      <c r="G403" s="75">
        <v>3600</v>
      </c>
      <c r="H403" s="75">
        <v>72</v>
      </c>
      <c r="I403" s="75">
        <v>7920</v>
      </c>
      <c r="J403" s="75">
        <v>288</v>
      </c>
      <c r="K403" s="75">
        <v>432</v>
      </c>
      <c r="L403" s="75">
        <v>1</v>
      </c>
      <c r="M403" s="75">
        <v>0.6</v>
      </c>
      <c r="N403" s="75">
        <v>1.2</v>
      </c>
      <c r="O403" s="75">
        <v>0.28000000000000003</v>
      </c>
    </row>
    <row r="404" spans="1:15" x14ac:dyDescent="0.25">
      <c r="A404" s="82">
        <v>3640120</v>
      </c>
      <c r="B404" s="82">
        <v>1077689</v>
      </c>
      <c r="C404" s="82">
        <v>3640120</v>
      </c>
      <c r="D404" s="82">
        <v>5031985981</v>
      </c>
      <c r="E404" s="82">
        <v>113.426</v>
      </c>
      <c r="F404" s="75" t="s">
        <v>9959</v>
      </c>
      <c r="G404" s="75">
        <v>3600</v>
      </c>
      <c r="H404" s="75">
        <v>72</v>
      </c>
      <c r="I404" s="75">
        <v>7920</v>
      </c>
      <c r="J404" s="75">
        <v>288</v>
      </c>
      <c r="K404" s="75">
        <v>432</v>
      </c>
      <c r="L404" s="75">
        <v>1</v>
      </c>
      <c r="M404" s="75">
        <v>0.7</v>
      </c>
      <c r="N404" s="75">
        <v>1.17</v>
      </c>
      <c r="O404" s="75">
        <v>0.27</v>
      </c>
    </row>
    <row r="405" spans="1:15" x14ac:dyDescent="0.25">
      <c r="A405" s="82">
        <v>3524104</v>
      </c>
      <c r="B405" s="82">
        <v>1077692</v>
      </c>
      <c r="C405" s="82">
        <v>3524104</v>
      </c>
      <c r="D405" s="82">
        <v>5034839364</v>
      </c>
      <c r="E405" s="82">
        <v>57.658000000000001</v>
      </c>
      <c r="F405" s="75" t="s">
        <v>9960</v>
      </c>
      <c r="G405" s="75">
        <v>3600</v>
      </c>
      <c r="H405" s="75">
        <v>72</v>
      </c>
      <c r="I405" s="75">
        <v>7920</v>
      </c>
      <c r="J405" s="75">
        <v>288</v>
      </c>
      <c r="K405" s="75">
        <v>432</v>
      </c>
      <c r="L405" s="75">
        <v>1</v>
      </c>
      <c r="M405" s="75">
        <v>0.61</v>
      </c>
      <c r="N405" s="75">
        <v>0.91</v>
      </c>
      <c r="O405" s="75">
        <v>0.25</v>
      </c>
    </row>
    <row r="406" spans="1:15" x14ac:dyDescent="0.25">
      <c r="A406" s="82">
        <v>3234114</v>
      </c>
      <c r="B406" s="82">
        <v>1077693</v>
      </c>
      <c r="C406" s="82">
        <v>3234114</v>
      </c>
      <c r="D406" s="82">
        <v>5032498599</v>
      </c>
      <c r="E406" s="82">
        <v>57.715000000000003</v>
      </c>
      <c r="F406" s="75" t="s">
        <v>9961</v>
      </c>
      <c r="G406" s="75">
        <v>3600</v>
      </c>
      <c r="H406" s="75">
        <v>72</v>
      </c>
      <c r="I406" s="75">
        <v>7920</v>
      </c>
      <c r="J406" s="75">
        <v>288</v>
      </c>
      <c r="K406" s="75">
        <v>432</v>
      </c>
      <c r="L406" s="75">
        <v>1</v>
      </c>
      <c r="M406" s="75">
        <v>0.56999999999999995</v>
      </c>
      <c r="N406" s="75">
        <v>1.08</v>
      </c>
      <c r="O406" s="75">
        <v>0.22</v>
      </c>
    </row>
    <row r="407" spans="1:15" x14ac:dyDescent="0.25">
      <c r="A407" s="82">
        <v>3524122</v>
      </c>
      <c r="B407" s="82">
        <v>1077712</v>
      </c>
      <c r="C407" s="82">
        <v>3524122</v>
      </c>
      <c r="D407" s="82">
        <v>5034875739</v>
      </c>
      <c r="E407" s="82">
        <v>37.476999999999997</v>
      </c>
      <c r="F407" s="75" t="s">
        <v>303</v>
      </c>
      <c r="G407" s="75" t="s">
        <v>20</v>
      </c>
      <c r="H407" s="75">
        <v>96</v>
      </c>
      <c r="I407" s="75" t="s">
        <v>20</v>
      </c>
      <c r="J407" s="75">
        <v>480</v>
      </c>
      <c r="K407" s="75">
        <v>480</v>
      </c>
      <c r="L407" s="75">
        <v>1</v>
      </c>
      <c r="M407" s="75">
        <v>0.36</v>
      </c>
      <c r="N407" s="75">
        <v>1.7</v>
      </c>
      <c r="O407" s="75">
        <v>0.14000000000000001</v>
      </c>
    </row>
    <row r="408" spans="1:15" x14ac:dyDescent="0.25">
      <c r="A408" s="82">
        <v>3712106</v>
      </c>
      <c r="B408" s="82">
        <v>1077716</v>
      </c>
      <c r="C408" s="82">
        <v>3712106</v>
      </c>
      <c r="D408" s="82">
        <v>5031685089</v>
      </c>
      <c r="E408" s="82">
        <v>37.515000000000001</v>
      </c>
      <c r="F408" s="75" t="s">
        <v>302</v>
      </c>
      <c r="G408" s="75" t="s">
        <v>20</v>
      </c>
      <c r="H408" s="75">
        <v>96</v>
      </c>
      <c r="I408" s="75" t="s">
        <v>20</v>
      </c>
      <c r="J408" s="75">
        <v>480</v>
      </c>
      <c r="K408" s="75">
        <v>480</v>
      </c>
      <c r="L408" s="75">
        <v>1</v>
      </c>
      <c r="M408" s="75">
        <v>0.35</v>
      </c>
      <c r="N408" s="75">
        <v>1.7</v>
      </c>
      <c r="O408" s="75">
        <v>0.15</v>
      </c>
    </row>
    <row r="409" spans="1:15" x14ac:dyDescent="0.25">
      <c r="A409" s="82">
        <v>3636112</v>
      </c>
      <c r="B409" s="82">
        <v>1077718</v>
      </c>
      <c r="C409" s="82">
        <v>3636112</v>
      </c>
      <c r="D409" s="82">
        <v>5033349420</v>
      </c>
      <c r="E409" s="82">
        <v>51.186999999999998</v>
      </c>
      <c r="F409" s="75" t="s">
        <v>265</v>
      </c>
      <c r="G409" s="75">
        <v>1176</v>
      </c>
      <c r="H409" s="75" t="s">
        <v>21</v>
      </c>
      <c r="I409" s="75">
        <v>1960</v>
      </c>
      <c r="J409" s="75">
        <v>16</v>
      </c>
      <c r="K409" s="75" t="s">
        <v>20</v>
      </c>
      <c r="L409" s="75">
        <v>4</v>
      </c>
      <c r="M409" s="75">
        <v>1.78</v>
      </c>
      <c r="N409" s="75">
        <v>1.1200000000000001</v>
      </c>
      <c r="O409" s="75">
        <v>0.38</v>
      </c>
    </row>
    <row r="410" spans="1:15" x14ac:dyDescent="0.25">
      <c r="A410" s="82">
        <v>2834109</v>
      </c>
      <c r="B410" s="82">
        <v>1077755</v>
      </c>
      <c r="C410" s="82">
        <v>2834109</v>
      </c>
      <c r="D410" s="82">
        <v>5033779067</v>
      </c>
      <c r="E410" s="82">
        <v>64.543999999999997</v>
      </c>
      <c r="F410" s="75" t="s">
        <v>173</v>
      </c>
      <c r="G410" s="75">
        <v>828</v>
      </c>
      <c r="H410" s="75" t="s">
        <v>21</v>
      </c>
      <c r="I410" s="75">
        <v>1024</v>
      </c>
      <c r="J410" s="75" t="s">
        <v>20</v>
      </c>
      <c r="K410" s="75">
        <v>40</v>
      </c>
      <c r="L410" s="75">
        <v>1</v>
      </c>
      <c r="M410" s="75">
        <v>1.7</v>
      </c>
      <c r="N410" s="75">
        <v>1.19</v>
      </c>
      <c r="O410" s="75">
        <v>0.94</v>
      </c>
    </row>
    <row r="411" spans="1:15" x14ac:dyDescent="0.25">
      <c r="A411" s="82">
        <v>27341</v>
      </c>
      <c r="B411" s="82">
        <v>1077756</v>
      </c>
      <c r="C411" s="82">
        <v>27341</v>
      </c>
      <c r="D411" s="82">
        <v>5033423039</v>
      </c>
      <c r="E411" s="82">
        <v>1578.7370000000001</v>
      </c>
      <c r="F411" s="75" t="s">
        <v>172</v>
      </c>
      <c r="G411" s="75">
        <v>270</v>
      </c>
      <c r="H411" s="75" t="s">
        <v>21</v>
      </c>
      <c r="I411" s="75">
        <v>360</v>
      </c>
      <c r="J411" s="75" t="s">
        <v>20</v>
      </c>
      <c r="K411" s="75">
        <v>20</v>
      </c>
      <c r="L411" s="75">
        <v>1</v>
      </c>
      <c r="M411" s="75">
        <v>1.84</v>
      </c>
      <c r="N411" s="75">
        <v>1.28</v>
      </c>
      <c r="O411" s="75">
        <v>1.86</v>
      </c>
    </row>
    <row r="412" spans="1:15" x14ac:dyDescent="0.25">
      <c r="A412" s="82">
        <v>3642130</v>
      </c>
      <c r="B412" s="82">
        <v>1077763</v>
      </c>
      <c r="C412" s="82">
        <v>3642130</v>
      </c>
      <c r="D412" s="82">
        <v>5033255496</v>
      </c>
      <c r="E412" s="82">
        <v>77.516999999999996</v>
      </c>
      <c r="F412" s="75" t="s">
        <v>6280</v>
      </c>
      <c r="G412" s="75">
        <v>540</v>
      </c>
      <c r="H412" s="75">
        <v>60</v>
      </c>
      <c r="I412" s="75" t="s">
        <v>20</v>
      </c>
      <c r="J412" s="75">
        <v>40</v>
      </c>
      <c r="K412" s="75" t="s">
        <v>20</v>
      </c>
      <c r="L412" s="75">
        <v>1</v>
      </c>
      <c r="M412" s="75">
        <v>2.2200000000000002</v>
      </c>
      <c r="N412" s="75">
        <v>1.0900000000000001</v>
      </c>
      <c r="O412" s="75">
        <v>0.8</v>
      </c>
    </row>
    <row r="413" spans="1:15" x14ac:dyDescent="0.25">
      <c r="A413" s="82">
        <v>3209117</v>
      </c>
      <c r="B413" s="82">
        <v>1077773</v>
      </c>
      <c r="C413" s="82">
        <v>3209117</v>
      </c>
      <c r="D413" s="82">
        <v>1.5028197300204701E+17</v>
      </c>
      <c r="E413" s="82">
        <v>36.036000000000001</v>
      </c>
      <c r="F413" s="75" t="s">
        <v>6283</v>
      </c>
      <c r="G413" s="75">
        <v>720</v>
      </c>
      <c r="H413" s="75">
        <v>24</v>
      </c>
      <c r="I413" s="75">
        <v>1440</v>
      </c>
      <c r="J413" s="75">
        <v>120</v>
      </c>
      <c r="K413" s="75" t="s">
        <v>20</v>
      </c>
      <c r="L413" s="75">
        <v>1</v>
      </c>
      <c r="M413" s="75">
        <v>2.11</v>
      </c>
      <c r="N413" s="75">
        <v>1.18</v>
      </c>
      <c r="O413" s="75">
        <v>0.35</v>
      </c>
    </row>
    <row r="414" spans="1:15" x14ac:dyDescent="0.25">
      <c r="A414" s="82">
        <v>2409102</v>
      </c>
      <c r="B414" s="82">
        <v>1077787</v>
      </c>
      <c r="C414" s="82">
        <v>2409102</v>
      </c>
      <c r="D414" s="82">
        <v>5034625558</v>
      </c>
      <c r="E414" s="82">
        <v>55.951999999999998</v>
      </c>
      <c r="F414" s="75" t="s">
        <v>6291</v>
      </c>
      <c r="G414" s="75">
        <v>340</v>
      </c>
      <c r="H414" s="75" t="s">
        <v>21</v>
      </c>
      <c r="I414" s="75">
        <v>646</v>
      </c>
      <c r="J414" s="75">
        <v>12</v>
      </c>
      <c r="K414" s="75">
        <v>12</v>
      </c>
      <c r="L414" s="75">
        <v>2</v>
      </c>
      <c r="M414" s="75">
        <v>2.14</v>
      </c>
      <c r="N414" s="75">
        <v>1.44</v>
      </c>
      <c r="O414" s="75">
        <v>0.76</v>
      </c>
    </row>
    <row r="415" spans="1:15" x14ac:dyDescent="0.25">
      <c r="A415" s="82">
        <v>3524110</v>
      </c>
      <c r="B415" s="82">
        <v>1077800</v>
      </c>
      <c r="C415" s="82">
        <v>3524110</v>
      </c>
      <c r="D415" s="82">
        <v>5033408468</v>
      </c>
      <c r="E415" s="82">
        <v>98.518000000000001</v>
      </c>
      <c r="F415" s="75" t="s">
        <v>1131</v>
      </c>
      <c r="G415" s="75">
        <v>1110</v>
      </c>
      <c r="H415" s="75">
        <v>37</v>
      </c>
      <c r="I415" s="75">
        <v>1850</v>
      </c>
      <c r="J415" s="75">
        <v>185</v>
      </c>
      <c r="K415" s="75" t="s">
        <v>20</v>
      </c>
      <c r="L415" s="75">
        <v>1</v>
      </c>
      <c r="M415" s="75">
        <v>1.9</v>
      </c>
      <c r="N415" s="75">
        <v>0.35</v>
      </c>
      <c r="O415" s="75">
        <v>1</v>
      </c>
    </row>
    <row r="416" spans="1:15" x14ac:dyDescent="0.25">
      <c r="A416" s="82">
        <v>3718114</v>
      </c>
      <c r="B416" s="82">
        <v>1077809</v>
      </c>
      <c r="C416" s="82">
        <v>3718114</v>
      </c>
      <c r="D416" s="82">
        <v>5033074264</v>
      </c>
      <c r="E416" s="82">
        <v>90.25</v>
      </c>
      <c r="F416" s="75" t="s">
        <v>10189</v>
      </c>
      <c r="G416" s="75">
        <v>385</v>
      </c>
      <c r="H416" s="75">
        <v>7</v>
      </c>
      <c r="I416" s="75" t="s">
        <v>20</v>
      </c>
      <c r="J416" s="75" t="s">
        <v>20</v>
      </c>
      <c r="K416" s="75">
        <v>35</v>
      </c>
      <c r="L416" s="75">
        <v>1</v>
      </c>
      <c r="M416" s="75">
        <v>2.8</v>
      </c>
      <c r="N416" s="75">
        <v>2.2999999999999998</v>
      </c>
      <c r="O416" s="75">
        <v>0.5</v>
      </c>
    </row>
    <row r="417" spans="1:15" x14ac:dyDescent="0.25">
      <c r="A417" s="82">
        <v>3718123</v>
      </c>
      <c r="B417" s="82">
        <v>1077810</v>
      </c>
      <c r="C417" s="82">
        <v>3718123</v>
      </c>
      <c r="D417" s="82">
        <v>5034844499</v>
      </c>
      <c r="E417" s="82">
        <v>87.254999999999995</v>
      </c>
      <c r="F417" s="75" t="s">
        <v>393</v>
      </c>
      <c r="G417" s="75">
        <v>1152</v>
      </c>
      <c r="H417" s="75">
        <v>12</v>
      </c>
      <c r="I417" s="75">
        <v>1728</v>
      </c>
      <c r="J417" s="75">
        <v>60</v>
      </c>
      <c r="K417" s="75">
        <v>72</v>
      </c>
      <c r="L417" s="75">
        <v>2</v>
      </c>
      <c r="M417" s="75">
        <v>1.32</v>
      </c>
      <c r="N417" s="75">
        <v>0.44</v>
      </c>
      <c r="O417" s="75">
        <v>1.04</v>
      </c>
    </row>
    <row r="418" spans="1:15" x14ac:dyDescent="0.25">
      <c r="A418" s="82">
        <v>23391</v>
      </c>
      <c r="B418" s="82">
        <v>1077811</v>
      </c>
      <c r="C418" s="82">
        <v>23391</v>
      </c>
      <c r="D418" s="82">
        <v>1.3605840309083699E+17</v>
      </c>
      <c r="E418" s="82">
        <v>940.64800000000002</v>
      </c>
      <c r="F418" s="75" t="s">
        <v>394</v>
      </c>
      <c r="G418" s="75">
        <v>756</v>
      </c>
      <c r="H418" s="75">
        <v>12</v>
      </c>
      <c r="I418" s="75">
        <v>1188</v>
      </c>
      <c r="J418" s="75" t="s">
        <v>20</v>
      </c>
      <c r="K418" s="75" t="s">
        <v>20</v>
      </c>
      <c r="L418" s="75" t="s">
        <v>20</v>
      </c>
      <c r="M418" s="75">
        <v>1.44</v>
      </c>
      <c r="N418" s="75">
        <v>0.46</v>
      </c>
      <c r="O418" s="75">
        <v>1.25</v>
      </c>
    </row>
    <row r="419" spans="1:15" x14ac:dyDescent="0.25">
      <c r="A419" s="82">
        <v>35141</v>
      </c>
      <c r="B419" s="82">
        <v>1078327</v>
      </c>
      <c r="C419" s="82">
        <v>35141</v>
      </c>
      <c r="D419" s="82">
        <v>5032079231</v>
      </c>
      <c r="E419" s="82">
        <v>1232.5530000000001</v>
      </c>
      <c r="F419" s="75" t="s">
        <v>1440</v>
      </c>
      <c r="G419" s="75">
        <v>1980</v>
      </c>
      <c r="H419" s="75">
        <v>30</v>
      </c>
      <c r="I419" s="75">
        <v>2970</v>
      </c>
      <c r="J419" s="75" t="s">
        <v>20</v>
      </c>
      <c r="K419" s="75" t="s">
        <v>20</v>
      </c>
      <c r="L419" s="75" t="s">
        <v>20</v>
      </c>
      <c r="M419" s="75">
        <v>1.64</v>
      </c>
      <c r="N419" s="75">
        <v>0.54</v>
      </c>
      <c r="O419" s="75">
        <v>0.48</v>
      </c>
    </row>
    <row r="420" spans="1:15" x14ac:dyDescent="0.25">
      <c r="A420" s="82">
        <v>3735106</v>
      </c>
      <c r="B420" s="82">
        <v>1078689</v>
      </c>
      <c r="C420" s="82">
        <v>3735106</v>
      </c>
      <c r="D420" s="82">
        <v>1.5028197931345402E+17</v>
      </c>
      <c r="E420" s="82">
        <v>44</v>
      </c>
      <c r="F420" s="75" t="s">
        <v>1311</v>
      </c>
      <c r="G420" s="75" t="s">
        <v>9548</v>
      </c>
      <c r="H420" s="75" t="s">
        <v>9548</v>
      </c>
      <c r="I420" s="75" t="s">
        <v>9548</v>
      </c>
      <c r="J420" s="75" t="s">
        <v>9548</v>
      </c>
      <c r="K420" s="75" t="s">
        <v>9548</v>
      </c>
      <c r="L420" s="75" t="s">
        <v>9548</v>
      </c>
      <c r="M420" s="75">
        <v>1.74</v>
      </c>
      <c r="N420" s="75">
        <v>0.75</v>
      </c>
      <c r="O420" s="75">
        <v>0.51</v>
      </c>
    </row>
    <row r="421" spans="1:15" x14ac:dyDescent="0.25">
      <c r="A421" s="82">
        <v>2906112</v>
      </c>
      <c r="B421" s="82">
        <v>1078690</v>
      </c>
      <c r="C421" s="82">
        <v>2906112</v>
      </c>
      <c r="D421" s="82">
        <v>1.50281979313352E+17</v>
      </c>
      <c r="E421" s="82">
        <v>20.920999999999999</v>
      </c>
      <c r="F421" s="75" t="s">
        <v>6331</v>
      </c>
      <c r="G421" s="75" t="s">
        <v>9548</v>
      </c>
      <c r="H421" s="75" t="s">
        <v>9548</v>
      </c>
      <c r="I421" s="75" t="s">
        <v>9548</v>
      </c>
      <c r="J421" s="75" t="s">
        <v>9548</v>
      </c>
      <c r="K421" s="75" t="s">
        <v>9548</v>
      </c>
      <c r="L421" s="75" t="s">
        <v>9548</v>
      </c>
      <c r="M421" s="75">
        <v>1.06</v>
      </c>
      <c r="N421" s="75">
        <v>0.36</v>
      </c>
      <c r="O421" s="75">
        <v>0.25</v>
      </c>
    </row>
    <row r="422" spans="1:15" x14ac:dyDescent="0.25">
      <c r="A422" s="82">
        <v>3735110</v>
      </c>
      <c r="B422" s="82">
        <v>1078701</v>
      </c>
      <c r="C422" s="82">
        <v>3735110</v>
      </c>
      <c r="D422" s="82">
        <v>5034685112</v>
      </c>
      <c r="E422" s="82">
        <v>85.19</v>
      </c>
      <c r="F422" s="75" t="s">
        <v>9962</v>
      </c>
      <c r="G422" s="75">
        <v>235</v>
      </c>
      <c r="H422" s="75" t="s">
        <v>21</v>
      </c>
      <c r="I422" s="75">
        <v>416</v>
      </c>
      <c r="J422" s="75" t="s">
        <v>20</v>
      </c>
      <c r="K422" s="75">
        <v>20</v>
      </c>
      <c r="L422" s="75">
        <v>1</v>
      </c>
      <c r="M422" s="75">
        <v>1.8</v>
      </c>
      <c r="N422" s="75">
        <v>1.26</v>
      </c>
      <c r="O422" s="75">
        <v>1.79</v>
      </c>
    </row>
    <row r="423" spans="1:15" x14ac:dyDescent="0.25">
      <c r="A423" s="82">
        <v>2906121</v>
      </c>
      <c r="B423" s="82">
        <v>1078705</v>
      </c>
      <c r="C423" s="82">
        <v>2906121</v>
      </c>
      <c r="D423" s="82">
        <v>1.5028197931160301E+17</v>
      </c>
      <c r="E423" s="82">
        <v>32.332000000000001</v>
      </c>
      <c r="F423" s="75" t="s">
        <v>1369</v>
      </c>
      <c r="G423" s="75" t="s">
        <v>9548</v>
      </c>
      <c r="H423" s="75" t="s">
        <v>9548</v>
      </c>
      <c r="I423" s="75" t="s">
        <v>9548</v>
      </c>
      <c r="J423" s="75" t="s">
        <v>9548</v>
      </c>
      <c r="K423" s="75" t="s">
        <v>9548</v>
      </c>
      <c r="L423" s="75" t="s">
        <v>9548</v>
      </c>
      <c r="M423" s="75">
        <v>0.48</v>
      </c>
      <c r="N423" s="75">
        <v>0.42</v>
      </c>
      <c r="O423" s="75">
        <v>1.6</v>
      </c>
    </row>
    <row r="424" spans="1:15" x14ac:dyDescent="0.25">
      <c r="A424" s="82">
        <v>3724128</v>
      </c>
      <c r="B424" s="82">
        <v>1078706</v>
      </c>
      <c r="C424" s="82">
        <v>3724128</v>
      </c>
      <c r="D424" s="82">
        <v>5034782264</v>
      </c>
      <c r="E424" s="82">
        <v>68.152000000000001</v>
      </c>
      <c r="F424" s="75" t="s">
        <v>9965</v>
      </c>
      <c r="G424" s="75">
        <v>235</v>
      </c>
      <c r="H424" s="75" t="s">
        <v>21</v>
      </c>
      <c r="I424" s="75">
        <v>376</v>
      </c>
      <c r="J424" s="75" t="s">
        <v>20</v>
      </c>
      <c r="K424" s="75">
        <v>16</v>
      </c>
      <c r="L424" s="75">
        <v>1</v>
      </c>
      <c r="M424" s="75">
        <v>1.82</v>
      </c>
      <c r="N424" s="75">
        <v>1.25</v>
      </c>
      <c r="O424" s="75">
        <v>1.78</v>
      </c>
    </row>
    <row r="425" spans="1:15" x14ac:dyDescent="0.25">
      <c r="A425" s="82">
        <v>28441</v>
      </c>
      <c r="B425" s="82">
        <v>1078711</v>
      </c>
      <c r="C425" s="82">
        <v>28441</v>
      </c>
      <c r="D425" s="82">
        <v>1.5028197931256301E+17</v>
      </c>
      <c r="E425" s="82">
        <v>1599.9739999999999</v>
      </c>
      <c r="F425" s="75" t="s">
        <v>9966</v>
      </c>
      <c r="G425" s="75">
        <v>235</v>
      </c>
      <c r="H425" s="75" t="s">
        <v>21</v>
      </c>
      <c r="I425" s="75">
        <v>376</v>
      </c>
      <c r="J425" s="75">
        <v>20</v>
      </c>
      <c r="K425" s="75" t="s">
        <v>20</v>
      </c>
      <c r="L425" s="75">
        <v>1</v>
      </c>
      <c r="M425" s="75">
        <v>1.8</v>
      </c>
      <c r="N425" s="75">
        <v>1.26</v>
      </c>
      <c r="O425" s="75">
        <v>1.77</v>
      </c>
    </row>
    <row r="426" spans="1:15" x14ac:dyDescent="0.25">
      <c r="A426" s="82">
        <v>30321</v>
      </c>
      <c r="B426" s="82">
        <v>1078712</v>
      </c>
      <c r="C426" s="82">
        <v>30321</v>
      </c>
      <c r="D426" s="82">
        <v>1.5028197000053699E+17</v>
      </c>
      <c r="E426" s="82">
        <v>1531.89</v>
      </c>
      <c r="F426" s="75" t="s">
        <v>9967</v>
      </c>
      <c r="G426" s="75">
        <v>235</v>
      </c>
      <c r="H426" s="75" t="s">
        <v>21</v>
      </c>
      <c r="I426" s="75">
        <v>360</v>
      </c>
      <c r="J426" s="75" t="s">
        <v>20</v>
      </c>
      <c r="K426" s="75" t="s">
        <v>20</v>
      </c>
      <c r="L426" s="75" t="s">
        <v>20</v>
      </c>
      <c r="M426" s="75">
        <v>1.82</v>
      </c>
      <c r="N426" s="75">
        <v>1.25</v>
      </c>
      <c r="O426" s="75">
        <v>1.78</v>
      </c>
    </row>
    <row r="427" spans="1:15" x14ac:dyDescent="0.25">
      <c r="A427" s="82">
        <v>2914101</v>
      </c>
      <c r="B427" s="82">
        <v>1078796</v>
      </c>
      <c r="C427" s="82">
        <v>2914101</v>
      </c>
      <c r="D427" s="82">
        <v>5032913770</v>
      </c>
      <c r="E427" s="82">
        <v>137.23599999999999</v>
      </c>
      <c r="F427" s="75" t="s">
        <v>600</v>
      </c>
      <c r="G427" s="75">
        <v>170</v>
      </c>
      <c r="H427" s="75" t="s">
        <v>21</v>
      </c>
      <c r="I427" s="75">
        <v>306</v>
      </c>
      <c r="J427" s="75" t="s">
        <v>20</v>
      </c>
      <c r="K427" s="75">
        <v>20</v>
      </c>
      <c r="L427" s="75">
        <v>1</v>
      </c>
      <c r="M427" s="75">
        <v>2</v>
      </c>
      <c r="N427" s="75">
        <v>1.33</v>
      </c>
      <c r="O427" s="75">
        <v>1.74</v>
      </c>
    </row>
    <row r="428" spans="1:15" x14ac:dyDescent="0.25">
      <c r="A428" s="82">
        <v>3036114</v>
      </c>
      <c r="B428" s="82">
        <v>1079085</v>
      </c>
      <c r="C428" s="82">
        <v>3036114</v>
      </c>
      <c r="D428" s="82">
        <v>5034869407</v>
      </c>
      <c r="E428" s="82">
        <v>50.33</v>
      </c>
      <c r="F428" s="75" t="s">
        <v>6350</v>
      </c>
      <c r="G428" s="75">
        <v>444</v>
      </c>
      <c r="H428" s="75" t="s">
        <v>21</v>
      </c>
      <c r="I428" s="75">
        <v>740</v>
      </c>
      <c r="J428" s="75">
        <v>24</v>
      </c>
      <c r="K428" s="75" t="s">
        <v>20</v>
      </c>
      <c r="L428" s="75">
        <v>1</v>
      </c>
      <c r="M428" s="75">
        <v>1.42</v>
      </c>
      <c r="N428" s="75">
        <v>0.94</v>
      </c>
      <c r="O428" s="75">
        <v>1.44</v>
      </c>
    </row>
    <row r="429" spans="1:15" x14ac:dyDescent="0.25">
      <c r="A429" s="82">
        <v>31281</v>
      </c>
      <c r="B429" s="82">
        <v>1079155</v>
      </c>
      <c r="C429" s="82">
        <v>31281</v>
      </c>
      <c r="D429" s="82">
        <v>1.33607800983854E+17</v>
      </c>
      <c r="E429" s="82">
        <v>1193.2660000000001</v>
      </c>
      <c r="F429" s="75" t="s">
        <v>6369</v>
      </c>
      <c r="G429" s="75">
        <v>598</v>
      </c>
      <c r="H429" s="75" t="s">
        <v>21</v>
      </c>
      <c r="I429" s="75">
        <v>806</v>
      </c>
      <c r="J429" s="75">
        <v>12</v>
      </c>
      <c r="K429" s="75" t="s">
        <v>20</v>
      </c>
      <c r="L429" s="75">
        <v>2</v>
      </c>
      <c r="M429" s="75">
        <v>2.15</v>
      </c>
      <c r="N429" s="75">
        <v>1.45</v>
      </c>
      <c r="O429" s="75">
        <v>0.43</v>
      </c>
    </row>
    <row r="430" spans="1:15" x14ac:dyDescent="0.25">
      <c r="A430" s="82">
        <v>26191</v>
      </c>
      <c r="B430" s="82">
        <v>1079156</v>
      </c>
      <c r="C430" s="82">
        <v>26191</v>
      </c>
      <c r="D430" s="82">
        <v>1.3360780098645101E+17</v>
      </c>
      <c r="E430" s="82">
        <v>1155.9269999999999</v>
      </c>
      <c r="F430" s="75" t="s">
        <v>987</v>
      </c>
      <c r="G430" s="75">
        <v>598</v>
      </c>
      <c r="H430" s="75" t="s">
        <v>21</v>
      </c>
      <c r="I430" s="75">
        <v>780</v>
      </c>
      <c r="J430" s="75">
        <v>24</v>
      </c>
      <c r="K430" s="75">
        <v>12</v>
      </c>
      <c r="L430" s="75">
        <v>3</v>
      </c>
      <c r="M430" s="75">
        <v>2.1800000000000002</v>
      </c>
      <c r="N430" s="75">
        <v>1.44</v>
      </c>
      <c r="O430" s="75">
        <v>0.45</v>
      </c>
    </row>
    <row r="431" spans="1:15" x14ac:dyDescent="0.25">
      <c r="A431" s="82">
        <v>2914115</v>
      </c>
      <c r="B431" s="82">
        <v>1079320</v>
      </c>
      <c r="C431" s="82">
        <v>2914115</v>
      </c>
      <c r="D431" s="82">
        <v>1.5028197930902E+17</v>
      </c>
      <c r="E431" s="82">
        <v>15.215</v>
      </c>
      <c r="F431" s="75" t="s">
        <v>1345</v>
      </c>
      <c r="G431" s="75" t="s">
        <v>9548</v>
      </c>
      <c r="H431" s="75" t="s">
        <v>9548</v>
      </c>
      <c r="I431" s="75" t="s">
        <v>9548</v>
      </c>
      <c r="J431" s="75" t="s">
        <v>9548</v>
      </c>
      <c r="K431" s="75" t="s">
        <v>9548</v>
      </c>
      <c r="L431" s="75" t="s">
        <v>9548</v>
      </c>
      <c r="M431" s="75">
        <v>0.37</v>
      </c>
      <c r="N431" s="75">
        <v>0.35</v>
      </c>
      <c r="O431" s="75">
        <v>1.17</v>
      </c>
    </row>
    <row r="432" spans="1:15" x14ac:dyDescent="0.25">
      <c r="A432" s="82">
        <v>2432110</v>
      </c>
      <c r="B432" s="82">
        <v>1079356</v>
      </c>
      <c r="C432" s="82">
        <v>2432110</v>
      </c>
      <c r="D432" s="82">
        <v>1.5028197931034301E+17</v>
      </c>
      <c r="E432" s="82">
        <v>3.9039999999999999</v>
      </c>
      <c r="F432" s="75" t="s">
        <v>1364</v>
      </c>
      <c r="G432" s="75" t="s">
        <v>9548</v>
      </c>
      <c r="H432" s="75" t="s">
        <v>9548</v>
      </c>
      <c r="I432" s="75" t="s">
        <v>9548</v>
      </c>
      <c r="J432" s="75" t="s">
        <v>9548</v>
      </c>
      <c r="K432" s="75" t="s">
        <v>9548</v>
      </c>
      <c r="L432" s="75" t="s">
        <v>9548</v>
      </c>
      <c r="M432" s="75">
        <v>0.39</v>
      </c>
      <c r="N432" s="75">
        <v>0.38</v>
      </c>
      <c r="O432" s="75">
        <v>0.26</v>
      </c>
    </row>
    <row r="433" spans="1:15" x14ac:dyDescent="0.25">
      <c r="A433" s="82">
        <v>3636121</v>
      </c>
      <c r="B433" s="82">
        <v>1079378</v>
      </c>
      <c r="C433" s="82">
        <v>3636121</v>
      </c>
      <c r="D433" s="82">
        <v>1.5028197931274099E+17</v>
      </c>
      <c r="E433" s="82">
        <v>48.749000000000002</v>
      </c>
      <c r="F433" s="75" t="s">
        <v>1292</v>
      </c>
      <c r="G433" s="75" t="s">
        <v>9548</v>
      </c>
      <c r="H433" s="75" t="s">
        <v>9548</v>
      </c>
      <c r="I433" s="75" t="s">
        <v>9548</v>
      </c>
      <c r="J433" s="75" t="s">
        <v>9548</v>
      </c>
      <c r="K433" s="75" t="s">
        <v>9548</v>
      </c>
      <c r="L433" s="75" t="s">
        <v>9548</v>
      </c>
      <c r="M433" s="75">
        <v>1.05</v>
      </c>
      <c r="N433" s="75">
        <v>1.03</v>
      </c>
      <c r="O433" s="75">
        <v>0.45</v>
      </c>
    </row>
    <row r="434" spans="1:15" x14ac:dyDescent="0.25">
      <c r="A434" s="82">
        <v>3524107</v>
      </c>
      <c r="B434" s="82">
        <v>1079381</v>
      </c>
      <c r="C434" s="82">
        <v>3524107</v>
      </c>
      <c r="D434" s="82">
        <v>1.5028197931234301E+17</v>
      </c>
      <c r="E434" s="82">
        <v>48.247999999999998</v>
      </c>
      <c r="F434" s="75" t="s">
        <v>5418</v>
      </c>
      <c r="G434" s="75" t="s">
        <v>9548</v>
      </c>
      <c r="H434" s="75" t="s">
        <v>9548</v>
      </c>
      <c r="I434" s="75" t="s">
        <v>9548</v>
      </c>
      <c r="J434" s="75" t="s">
        <v>9548</v>
      </c>
      <c r="K434" s="75" t="s">
        <v>9548</v>
      </c>
      <c r="L434" s="75" t="s">
        <v>9548</v>
      </c>
      <c r="M434" s="75">
        <v>1.04</v>
      </c>
      <c r="N434" s="75">
        <v>1.03</v>
      </c>
      <c r="O434" s="75">
        <v>0.45</v>
      </c>
    </row>
    <row r="435" spans="1:15" x14ac:dyDescent="0.25">
      <c r="A435" s="82">
        <v>2914122</v>
      </c>
      <c r="B435" s="82">
        <v>1079382</v>
      </c>
      <c r="C435" s="82">
        <v>2914122</v>
      </c>
      <c r="D435" s="82">
        <v>1.5028197931314202E+17</v>
      </c>
      <c r="E435" s="82">
        <v>48.247999999999998</v>
      </c>
      <c r="F435" s="75" t="s">
        <v>1297</v>
      </c>
      <c r="G435" s="75" t="s">
        <v>9548</v>
      </c>
      <c r="H435" s="75" t="s">
        <v>9548</v>
      </c>
      <c r="I435" s="75" t="s">
        <v>9548</v>
      </c>
      <c r="J435" s="75" t="s">
        <v>9548</v>
      </c>
      <c r="K435" s="75" t="s">
        <v>9548</v>
      </c>
      <c r="L435" s="75" t="s">
        <v>9548</v>
      </c>
      <c r="M435" s="75">
        <v>1.04</v>
      </c>
      <c r="N435" s="75">
        <v>1.03</v>
      </c>
      <c r="O435" s="75">
        <v>0.45</v>
      </c>
    </row>
    <row r="436" spans="1:15" x14ac:dyDescent="0.25">
      <c r="A436" s="82">
        <v>3638122</v>
      </c>
      <c r="B436" s="82">
        <v>1079386</v>
      </c>
      <c r="C436" s="82">
        <v>3638122</v>
      </c>
      <c r="D436" s="82">
        <v>1.5028197931108099E+17</v>
      </c>
      <c r="E436" s="82">
        <v>4.0039999999999996</v>
      </c>
      <c r="F436" s="75" t="s">
        <v>6392</v>
      </c>
      <c r="G436" s="75" t="s">
        <v>9548</v>
      </c>
      <c r="H436" s="75" t="s">
        <v>9548</v>
      </c>
      <c r="I436" s="75" t="s">
        <v>9548</v>
      </c>
      <c r="J436" s="75" t="s">
        <v>9548</v>
      </c>
      <c r="K436" s="75" t="s">
        <v>9548</v>
      </c>
      <c r="L436" s="75" t="s">
        <v>9548</v>
      </c>
      <c r="M436" s="75">
        <v>0.4</v>
      </c>
      <c r="N436" s="75">
        <v>0.4</v>
      </c>
      <c r="O436" s="75">
        <v>0.25</v>
      </c>
    </row>
    <row r="437" spans="1:15" x14ac:dyDescent="0.25">
      <c r="A437" s="82">
        <v>3636122</v>
      </c>
      <c r="B437" s="82">
        <v>1080075</v>
      </c>
      <c r="C437" s="82">
        <v>3636122</v>
      </c>
      <c r="D437" s="82">
        <v>1.50281973004388E+17</v>
      </c>
      <c r="E437" s="82">
        <v>119.64</v>
      </c>
      <c r="F437" s="75" t="s">
        <v>6482</v>
      </c>
      <c r="G437" s="75" t="s">
        <v>20</v>
      </c>
      <c r="H437" s="75">
        <v>160</v>
      </c>
      <c r="I437" s="75">
        <v>6400</v>
      </c>
      <c r="J437" s="75" t="s">
        <v>20</v>
      </c>
      <c r="K437" s="75">
        <v>480</v>
      </c>
      <c r="L437" s="75">
        <v>1</v>
      </c>
      <c r="M437" s="75">
        <v>1.29</v>
      </c>
      <c r="N437" s="75">
        <v>0.46</v>
      </c>
      <c r="O437" s="75">
        <v>0.42</v>
      </c>
    </row>
    <row r="438" spans="1:15" x14ac:dyDescent="0.25">
      <c r="A438" s="82">
        <v>2411104</v>
      </c>
      <c r="B438" s="82">
        <v>1080323</v>
      </c>
      <c r="C438" s="82">
        <v>2411104</v>
      </c>
      <c r="D438" s="82">
        <v>1.5028197931345402E+17</v>
      </c>
      <c r="E438" s="82">
        <v>34.033999999999999</v>
      </c>
      <c r="F438" s="75" t="s">
        <v>6535</v>
      </c>
      <c r="G438" s="75" t="s">
        <v>9548</v>
      </c>
      <c r="H438" s="75" t="s">
        <v>9548</v>
      </c>
      <c r="I438" s="75" t="s">
        <v>9548</v>
      </c>
      <c r="J438" s="75" t="s">
        <v>9548</v>
      </c>
      <c r="K438" s="75" t="s">
        <v>9548</v>
      </c>
      <c r="L438" s="75" t="s">
        <v>9548</v>
      </c>
      <c r="M438" s="75">
        <v>1.44</v>
      </c>
      <c r="N438" s="75">
        <v>0.59</v>
      </c>
      <c r="O438" s="75">
        <v>0.4</v>
      </c>
    </row>
    <row r="439" spans="1:15" x14ac:dyDescent="0.25">
      <c r="A439" s="82">
        <v>31061</v>
      </c>
      <c r="B439" s="82">
        <v>1080358</v>
      </c>
      <c r="C439" s="82">
        <v>31061</v>
      </c>
      <c r="D439" s="82">
        <v>1.5028197300214499E+17</v>
      </c>
      <c r="E439" s="82">
        <v>1103.0820000000001</v>
      </c>
      <c r="F439" s="75" t="s">
        <v>9971</v>
      </c>
      <c r="G439" s="75">
        <v>450</v>
      </c>
      <c r="H439" s="75">
        <v>6</v>
      </c>
      <c r="I439" s="75">
        <v>720</v>
      </c>
      <c r="J439" s="75" t="s">
        <v>20</v>
      </c>
      <c r="K439" s="75" t="s">
        <v>20</v>
      </c>
      <c r="L439" s="75" t="s">
        <v>20</v>
      </c>
      <c r="M439" s="75">
        <v>1.22</v>
      </c>
      <c r="N439" s="75">
        <v>0.82</v>
      </c>
      <c r="O439" s="75">
        <v>1.52</v>
      </c>
    </row>
    <row r="440" spans="1:15" x14ac:dyDescent="0.25">
      <c r="A440" s="82">
        <v>3712105</v>
      </c>
      <c r="B440" s="82">
        <v>1080363</v>
      </c>
      <c r="C440" s="82">
        <v>3712105</v>
      </c>
      <c r="D440" s="82">
        <v>5033242789</v>
      </c>
      <c r="E440" s="82">
        <v>51.110999999999997</v>
      </c>
      <c r="F440" s="75" t="s">
        <v>8734</v>
      </c>
      <c r="G440" s="75">
        <v>4600</v>
      </c>
      <c r="H440" s="75">
        <v>92</v>
      </c>
      <c r="I440" s="75">
        <v>9200</v>
      </c>
      <c r="J440" s="75">
        <v>460</v>
      </c>
      <c r="K440" s="75" t="s">
        <v>20</v>
      </c>
      <c r="L440" s="75">
        <v>2</v>
      </c>
      <c r="M440" s="75">
        <v>0.88</v>
      </c>
      <c r="N440" s="75">
        <v>0.51</v>
      </c>
      <c r="O440" s="75">
        <v>0.17</v>
      </c>
    </row>
    <row r="441" spans="1:15" x14ac:dyDescent="0.25">
      <c r="A441" s="82">
        <v>31021</v>
      </c>
      <c r="B441" s="82">
        <v>1080540</v>
      </c>
      <c r="C441" s="82">
        <v>31021</v>
      </c>
      <c r="D441" s="82">
        <v>1.5028197300496701E+17</v>
      </c>
      <c r="E441" s="82">
        <v>1547.3979999999999</v>
      </c>
      <c r="F441" s="75" t="s">
        <v>10191</v>
      </c>
      <c r="G441" s="75">
        <v>330</v>
      </c>
      <c r="H441" s="75" t="s">
        <v>21</v>
      </c>
      <c r="I441" s="75">
        <v>462</v>
      </c>
      <c r="J441" s="75" t="s">
        <v>20</v>
      </c>
      <c r="K441" s="75" t="s">
        <v>20</v>
      </c>
      <c r="L441" s="75" t="s">
        <v>20</v>
      </c>
      <c r="M441" s="75">
        <v>1.57</v>
      </c>
      <c r="N441" s="75">
        <v>1.1100000000000001</v>
      </c>
      <c r="O441" s="75">
        <v>1.92</v>
      </c>
    </row>
    <row r="442" spans="1:15" x14ac:dyDescent="0.25">
      <c r="A442" s="82">
        <v>2432104</v>
      </c>
      <c r="B442" s="82">
        <v>1080553</v>
      </c>
      <c r="C442" s="82">
        <v>2432104</v>
      </c>
      <c r="D442" s="82">
        <v>1.5028197931345402E+17</v>
      </c>
      <c r="E442" s="82">
        <v>76.876999999999995</v>
      </c>
      <c r="F442" s="75" t="s">
        <v>9973</v>
      </c>
      <c r="G442" s="75" t="s">
        <v>9548</v>
      </c>
      <c r="H442" s="75" t="s">
        <v>9548</v>
      </c>
      <c r="I442" s="75" t="s">
        <v>9548</v>
      </c>
      <c r="J442" s="75" t="s">
        <v>9548</v>
      </c>
      <c r="K442" s="75" t="s">
        <v>9548</v>
      </c>
      <c r="L442" s="75" t="s">
        <v>9548</v>
      </c>
      <c r="M442" s="75">
        <v>0.67</v>
      </c>
      <c r="N442" s="75">
        <v>0.67</v>
      </c>
      <c r="O442" s="75">
        <v>1.71</v>
      </c>
    </row>
    <row r="443" spans="1:15" x14ac:dyDescent="0.25">
      <c r="A443" s="82">
        <v>3638106</v>
      </c>
      <c r="B443" s="82">
        <v>1080573</v>
      </c>
      <c r="C443" s="82">
        <v>3638106</v>
      </c>
      <c r="D443" s="82">
        <v>1.5028197931149699E+17</v>
      </c>
      <c r="E443" s="82">
        <v>10.911</v>
      </c>
      <c r="F443" s="75" t="s">
        <v>6596</v>
      </c>
      <c r="G443" s="75" t="s">
        <v>9548</v>
      </c>
      <c r="H443" s="75" t="s">
        <v>9548</v>
      </c>
      <c r="I443" s="75" t="s">
        <v>9548</v>
      </c>
      <c r="J443" s="75" t="s">
        <v>9548</v>
      </c>
      <c r="K443" s="75" t="s">
        <v>9548</v>
      </c>
      <c r="L443" s="75" t="s">
        <v>9548</v>
      </c>
      <c r="M443" s="75">
        <v>0.43</v>
      </c>
      <c r="N443" s="75">
        <v>0.43</v>
      </c>
      <c r="O443" s="75">
        <v>0.59</v>
      </c>
    </row>
    <row r="444" spans="1:15" x14ac:dyDescent="0.25">
      <c r="A444" s="82">
        <v>3036113</v>
      </c>
      <c r="B444" s="82">
        <v>1080574</v>
      </c>
      <c r="C444" s="82">
        <v>3036113</v>
      </c>
      <c r="D444" s="82">
        <v>1.5028197931149699E+17</v>
      </c>
      <c r="E444" s="82">
        <v>14.513999999999999</v>
      </c>
      <c r="F444" s="75" t="s">
        <v>1378</v>
      </c>
      <c r="G444" s="75" t="s">
        <v>9548</v>
      </c>
      <c r="H444" s="75" t="s">
        <v>9548</v>
      </c>
      <c r="I444" s="75" t="s">
        <v>9548</v>
      </c>
      <c r="J444" s="75" t="s">
        <v>9548</v>
      </c>
      <c r="K444" s="75" t="s">
        <v>9548</v>
      </c>
      <c r="L444" s="75" t="s">
        <v>9548</v>
      </c>
      <c r="M444" s="75">
        <v>0.57999999999999996</v>
      </c>
      <c r="N444" s="75">
        <v>0.57999999999999996</v>
      </c>
      <c r="O444" s="75">
        <v>0.43</v>
      </c>
    </row>
    <row r="445" spans="1:15" x14ac:dyDescent="0.25">
      <c r="A445" s="82">
        <v>37301</v>
      </c>
      <c r="B445" s="82">
        <v>1081040</v>
      </c>
      <c r="C445" s="82">
        <v>37301</v>
      </c>
      <c r="D445" s="82">
        <v>1.36058403089034E+17</v>
      </c>
      <c r="E445" s="82">
        <v>869.18799999999999</v>
      </c>
      <c r="F445" s="75" t="s">
        <v>46</v>
      </c>
      <c r="G445" s="75">
        <v>480</v>
      </c>
      <c r="H445" s="75">
        <v>12</v>
      </c>
      <c r="I445" s="75">
        <v>720</v>
      </c>
      <c r="J445" s="75">
        <v>48</v>
      </c>
      <c r="K445" s="75">
        <v>60</v>
      </c>
      <c r="L445" s="75">
        <v>1</v>
      </c>
      <c r="M445" s="75">
        <v>1.4</v>
      </c>
      <c r="N445" s="75">
        <v>0.95</v>
      </c>
      <c r="O445" s="75">
        <v>0.9</v>
      </c>
    </row>
    <row r="446" spans="1:15" x14ac:dyDescent="0.25">
      <c r="A446" s="82">
        <v>3406101</v>
      </c>
      <c r="B446" s="82">
        <v>1081087</v>
      </c>
      <c r="C446" s="82">
        <v>3406101</v>
      </c>
      <c r="D446" s="82">
        <v>5034564750</v>
      </c>
      <c r="E446" s="82">
        <v>24.216000000000001</v>
      </c>
      <c r="F446" s="75" t="s">
        <v>6708</v>
      </c>
      <c r="G446" s="75">
        <v>7560</v>
      </c>
      <c r="H446" s="75">
        <v>24</v>
      </c>
      <c r="I446" s="75">
        <v>8640</v>
      </c>
      <c r="J446" s="75">
        <v>288</v>
      </c>
      <c r="K446" s="75">
        <v>360</v>
      </c>
      <c r="L446" s="75">
        <v>1</v>
      </c>
      <c r="M446" s="75">
        <v>1.1100000000000001</v>
      </c>
      <c r="N446" s="75">
        <v>0.5</v>
      </c>
      <c r="O446" s="75">
        <v>0.18</v>
      </c>
    </row>
    <row r="447" spans="1:15" x14ac:dyDescent="0.25">
      <c r="A447" s="82">
        <v>3636126</v>
      </c>
      <c r="B447" s="82">
        <v>1081090</v>
      </c>
      <c r="C447" s="82">
        <v>3636126</v>
      </c>
      <c r="D447" s="82">
        <v>5032288968</v>
      </c>
      <c r="E447" s="82">
        <v>30.3</v>
      </c>
      <c r="F447" s="75" t="s">
        <v>1011</v>
      </c>
      <c r="G447" s="75">
        <v>7560</v>
      </c>
      <c r="H447" s="75">
        <v>24</v>
      </c>
      <c r="I447" s="75">
        <v>8640</v>
      </c>
      <c r="J447" s="75">
        <v>288</v>
      </c>
      <c r="K447" s="75">
        <v>360</v>
      </c>
      <c r="L447" s="75">
        <v>1</v>
      </c>
      <c r="M447" s="75">
        <v>1.1000000000000001</v>
      </c>
      <c r="N447" s="75">
        <v>0.52</v>
      </c>
      <c r="O447" s="75">
        <v>0.17</v>
      </c>
    </row>
    <row r="448" spans="1:15" x14ac:dyDescent="0.25">
      <c r="A448" s="82">
        <v>3518122</v>
      </c>
      <c r="B448" s="82">
        <v>1081093</v>
      </c>
      <c r="C448" s="82">
        <v>3518122</v>
      </c>
      <c r="D448" s="82">
        <v>5032815757</v>
      </c>
      <c r="E448" s="82">
        <v>24.24</v>
      </c>
      <c r="F448" s="75" t="s">
        <v>6710</v>
      </c>
      <c r="G448" s="75">
        <v>7560</v>
      </c>
      <c r="H448" s="75">
        <v>24</v>
      </c>
      <c r="I448" s="75">
        <v>8640</v>
      </c>
      <c r="J448" s="75">
        <v>288</v>
      </c>
      <c r="K448" s="75">
        <v>360</v>
      </c>
      <c r="L448" s="75">
        <v>1</v>
      </c>
      <c r="M448" s="75">
        <v>0.48</v>
      </c>
      <c r="N448" s="75">
        <v>0.16</v>
      </c>
      <c r="O448" s="75">
        <v>1.0900000000000001</v>
      </c>
    </row>
    <row r="449" spans="1:15" x14ac:dyDescent="0.25">
      <c r="A449" s="82">
        <v>3724126</v>
      </c>
      <c r="B449" s="82">
        <v>1081095</v>
      </c>
      <c r="C449" s="82">
        <v>3724126</v>
      </c>
      <c r="D449" s="82">
        <v>5034592534</v>
      </c>
      <c r="E449" s="82">
        <v>24.216000000000001</v>
      </c>
      <c r="F449" s="75" t="s">
        <v>6711</v>
      </c>
      <c r="G449" s="75">
        <v>7560</v>
      </c>
      <c r="H449" s="75">
        <v>24</v>
      </c>
      <c r="I449" s="75">
        <v>8640</v>
      </c>
      <c r="J449" s="75">
        <v>288</v>
      </c>
      <c r="K449" s="75">
        <v>360</v>
      </c>
      <c r="L449" s="75">
        <v>1</v>
      </c>
      <c r="M449" s="75">
        <v>1.1100000000000001</v>
      </c>
      <c r="N449" s="75">
        <v>0.49</v>
      </c>
      <c r="O449" s="75">
        <v>0.17</v>
      </c>
    </row>
    <row r="450" spans="1:15" x14ac:dyDescent="0.25">
      <c r="A450" s="82">
        <v>3524127</v>
      </c>
      <c r="B450" s="82">
        <v>1081096</v>
      </c>
      <c r="C450" s="82">
        <v>3524127</v>
      </c>
      <c r="D450" s="82">
        <v>5034645155</v>
      </c>
      <c r="E450" s="82">
        <v>24.216000000000001</v>
      </c>
      <c r="F450" s="75" t="s">
        <v>1008</v>
      </c>
      <c r="G450" s="75">
        <v>7560</v>
      </c>
      <c r="H450" s="75">
        <v>24</v>
      </c>
      <c r="I450" s="75">
        <v>8640</v>
      </c>
      <c r="J450" s="75">
        <v>288</v>
      </c>
      <c r="K450" s="75">
        <v>360</v>
      </c>
      <c r="L450" s="75">
        <v>1</v>
      </c>
      <c r="M450" s="75">
        <v>1.1000000000000001</v>
      </c>
      <c r="N450" s="75">
        <v>0.49</v>
      </c>
      <c r="O450" s="75">
        <v>0.16</v>
      </c>
    </row>
    <row r="451" spans="1:15" x14ac:dyDescent="0.25">
      <c r="A451" s="82">
        <v>37141</v>
      </c>
      <c r="B451" s="82">
        <v>1081125</v>
      </c>
      <c r="C451" s="82">
        <v>37141</v>
      </c>
      <c r="D451" s="82">
        <v>1.3605840308508701E+17</v>
      </c>
      <c r="E451" s="82">
        <v>721.44</v>
      </c>
      <c r="F451" s="75" t="s">
        <v>8738</v>
      </c>
      <c r="G451" s="75">
        <v>480</v>
      </c>
      <c r="H451" s="75">
        <v>12</v>
      </c>
      <c r="I451" s="75">
        <v>720</v>
      </c>
      <c r="J451" s="75" t="s">
        <v>20</v>
      </c>
      <c r="K451" s="75" t="s">
        <v>20</v>
      </c>
      <c r="L451" s="75" t="s">
        <v>20</v>
      </c>
      <c r="M451" s="75">
        <v>1.42</v>
      </c>
      <c r="N451" s="75">
        <v>0.93</v>
      </c>
      <c r="O451" s="75">
        <v>0.9</v>
      </c>
    </row>
    <row r="452" spans="1:15" x14ac:dyDescent="0.25">
      <c r="A452" s="82">
        <v>38381</v>
      </c>
      <c r="B452" s="82">
        <v>1081126</v>
      </c>
      <c r="C452" s="82">
        <v>38381</v>
      </c>
      <c r="D452" s="82">
        <v>1.3605840308403E+17</v>
      </c>
      <c r="E452" s="82">
        <v>721.44</v>
      </c>
      <c r="F452" s="75" t="s">
        <v>8739</v>
      </c>
      <c r="G452" s="75">
        <v>480</v>
      </c>
      <c r="H452" s="75">
        <v>12</v>
      </c>
      <c r="I452" s="75">
        <v>720</v>
      </c>
      <c r="J452" s="75" t="s">
        <v>20</v>
      </c>
      <c r="K452" s="75" t="s">
        <v>20</v>
      </c>
      <c r="L452" s="75" t="s">
        <v>20</v>
      </c>
      <c r="M452" s="75">
        <v>1.44</v>
      </c>
      <c r="N452" s="75">
        <v>0.93</v>
      </c>
      <c r="O452" s="75">
        <v>0.91</v>
      </c>
    </row>
    <row r="453" spans="1:15" x14ac:dyDescent="0.25">
      <c r="A453" s="82">
        <v>31391</v>
      </c>
      <c r="B453" s="82">
        <v>1081157</v>
      </c>
      <c r="C453" s="82">
        <v>31391</v>
      </c>
      <c r="D453" s="82">
        <v>1.5028197000056499E+17</v>
      </c>
      <c r="E453" s="82">
        <v>1619.029</v>
      </c>
      <c r="F453" s="75" t="s">
        <v>10192</v>
      </c>
      <c r="G453" s="75">
        <v>295</v>
      </c>
      <c r="H453" s="75" t="s">
        <v>21</v>
      </c>
      <c r="I453" s="75">
        <v>531</v>
      </c>
      <c r="J453" s="75" t="s">
        <v>20</v>
      </c>
      <c r="K453" s="75" t="s">
        <v>20</v>
      </c>
      <c r="L453" s="75" t="s">
        <v>20</v>
      </c>
      <c r="M453" s="75">
        <v>1.67</v>
      </c>
      <c r="N453" s="75">
        <v>1.1200000000000001</v>
      </c>
      <c r="O453" s="75">
        <v>1.62</v>
      </c>
    </row>
    <row r="454" spans="1:15" x14ac:dyDescent="0.25">
      <c r="A454" s="82">
        <v>32281</v>
      </c>
      <c r="B454" s="82">
        <v>1081270</v>
      </c>
      <c r="C454" s="82">
        <v>32281</v>
      </c>
      <c r="D454" s="82">
        <v>5032824974</v>
      </c>
      <c r="E454" s="82">
        <v>1662.6579999999999</v>
      </c>
      <c r="F454" s="75" t="s">
        <v>6742</v>
      </c>
      <c r="G454" s="75">
        <v>880</v>
      </c>
      <c r="H454" s="75" t="s">
        <v>21</v>
      </c>
      <c r="I454" s="75">
        <v>1221</v>
      </c>
      <c r="J454" s="75">
        <v>50</v>
      </c>
      <c r="K454" s="75" t="s">
        <v>20</v>
      </c>
      <c r="L454" s="75">
        <v>2</v>
      </c>
      <c r="M454" s="75">
        <v>1.22</v>
      </c>
      <c r="N454" s="75">
        <v>0.87</v>
      </c>
      <c r="O454" s="75">
        <v>1.28</v>
      </c>
    </row>
    <row r="455" spans="1:15" x14ac:dyDescent="0.25">
      <c r="A455" s="82">
        <v>33461</v>
      </c>
      <c r="B455" s="82">
        <v>1081272</v>
      </c>
      <c r="C455" s="82">
        <v>33461</v>
      </c>
      <c r="D455" s="82">
        <v>1.5028197000046202E+17</v>
      </c>
      <c r="E455" s="82">
        <v>1662.6579999999999</v>
      </c>
      <c r="F455" s="75" t="s">
        <v>6743</v>
      </c>
      <c r="G455" s="75">
        <v>880</v>
      </c>
      <c r="H455" s="75" t="s">
        <v>21</v>
      </c>
      <c r="I455" s="75">
        <v>1221</v>
      </c>
      <c r="J455" s="75" t="s">
        <v>20</v>
      </c>
      <c r="K455" s="75" t="s">
        <v>20</v>
      </c>
      <c r="L455" s="75" t="s">
        <v>20</v>
      </c>
      <c r="M455" s="75">
        <v>1.22</v>
      </c>
      <c r="N455" s="75">
        <v>0.87</v>
      </c>
      <c r="O455" s="75">
        <v>1.28</v>
      </c>
    </row>
    <row r="456" spans="1:15" x14ac:dyDescent="0.25">
      <c r="A456" s="82">
        <v>36051</v>
      </c>
      <c r="B456" s="82">
        <v>1081273</v>
      </c>
      <c r="C456" s="82">
        <v>36051</v>
      </c>
      <c r="D456" s="82">
        <v>1.5028197000056301E+17</v>
      </c>
      <c r="E456" s="82">
        <v>1660.998</v>
      </c>
      <c r="F456" s="75" t="s">
        <v>6744</v>
      </c>
      <c r="G456" s="75">
        <v>880</v>
      </c>
      <c r="H456" s="75" t="s">
        <v>21</v>
      </c>
      <c r="I456" s="75">
        <v>1221</v>
      </c>
      <c r="J456" s="75" t="s">
        <v>20</v>
      </c>
      <c r="K456" s="75" t="s">
        <v>20</v>
      </c>
      <c r="L456" s="75" t="s">
        <v>20</v>
      </c>
      <c r="M456" s="75">
        <v>1.22</v>
      </c>
      <c r="N456" s="75">
        <v>0.87</v>
      </c>
      <c r="O456" s="75">
        <v>1.28</v>
      </c>
    </row>
    <row r="457" spans="1:15" x14ac:dyDescent="0.25">
      <c r="A457" s="82">
        <v>26291</v>
      </c>
      <c r="B457" s="82">
        <v>1081274</v>
      </c>
      <c r="C457" s="82">
        <v>26291</v>
      </c>
      <c r="D457" s="82">
        <v>5031156528</v>
      </c>
      <c r="E457" s="82">
        <v>1662.6579999999999</v>
      </c>
      <c r="F457" s="75" t="s">
        <v>6745</v>
      </c>
      <c r="G457" s="75">
        <v>880</v>
      </c>
      <c r="H457" s="75" t="s">
        <v>21</v>
      </c>
      <c r="I457" s="75">
        <v>1221</v>
      </c>
      <c r="J457" s="75" t="s">
        <v>20</v>
      </c>
      <c r="K457" s="75" t="s">
        <v>20</v>
      </c>
      <c r="L457" s="75" t="s">
        <v>20</v>
      </c>
      <c r="M457" s="75">
        <v>1.22</v>
      </c>
      <c r="N457" s="75">
        <v>0.87</v>
      </c>
      <c r="O457" s="75">
        <v>1.28</v>
      </c>
    </row>
    <row r="458" spans="1:15" x14ac:dyDescent="0.25">
      <c r="A458" s="82">
        <v>28371</v>
      </c>
      <c r="B458" s="82">
        <v>1081275</v>
      </c>
      <c r="C458" s="82">
        <v>28371</v>
      </c>
      <c r="D458" s="82">
        <v>5031156533</v>
      </c>
      <c r="E458" s="82">
        <v>1660.998</v>
      </c>
      <c r="F458" s="75" t="s">
        <v>6746</v>
      </c>
      <c r="G458" s="75">
        <v>880</v>
      </c>
      <c r="H458" s="75" t="s">
        <v>21</v>
      </c>
      <c r="I458" s="75">
        <v>1221</v>
      </c>
      <c r="J458" s="75">
        <v>40</v>
      </c>
      <c r="K458" s="75" t="s">
        <v>20</v>
      </c>
      <c r="L458" s="75">
        <v>1</v>
      </c>
      <c r="M458" s="75">
        <v>1.22</v>
      </c>
      <c r="N458" s="75">
        <v>0.87</v>
      </c>
      <c r="O458" s="75">
        <v>1.28</v>
      </c>
    </row>
    <row r="459" spans="1:15" x14ac:dyDescent="0.25">
      <c r="A459" s="82">
        <v>3718127</v>
      </c>
      <c r="B459" s="82">
        <v>1081937</v>
      </c>
      <c r="C459" s="82">
        <v>3718127</v>
      </c>
      <c r="D459" s="82">
        <v>5034782266</v>
      </c>
      <c r="E459" s="82">
        <v>22.021999999999998</v>
      </c>
      <c r="F459" s="75" t="s">
        <v>879</v>
      </c>
      <c r="G459" s="75">
        <v>660</v>
      </c>
      <c r="H459" s="75">
        <v>22</v>
      </c>
      <c r="I459" s="75" t="s">
        <v>20</v>
      </c>
      <c r="J459" s="75">
        <v>40</v>
      </c>
      <c r="K459" s="75" t="s">
        <v>20</v>
      </c>
      <c r="L459" s="75">
        <v>1</v>
      </c>
      <c r="M459" s="75">
        <v>1.55</v>
      </c>
      <c r="N459" s="75">
        <v>1.8</v>
      </c>
      <c r="O459" s="75">
        <v>0.48</v>
      </c>
    </row>
    <row r="460" spans="1:15" x14ac:dyDescent="0.25">
      <c r="A460" s="82">
        <v>26121</v>
      </c>
      <c r="B460" s="82">
        <v>1081949</v>
      </c>
      <c r="C460" s="82">
        <v>26121</v>
      </c>
      <c r="D460" s="82">
        <v>1.33607800890186E+17</v>
      </c>
      <c r="E460" s="82">
        <v>1261.6199999999999</v>
      </c>
      <c r="F460" s="75" t="s">
        <v>8740</v>
      </c>
      <c r="G460" s="75">
        <v>216</v>
      </c>
      <c r="H460" s="75" t="s">
        <v>21</v>
      </c>
      <c r="I460" s="75">
        <v>324</v>
      </c>
      <c r="J460" s="75">
        <v>16</v>
      </c>
      <c r="K460" s="75">
        <v>20</v>
      </c>
      <c r="L460" s="75">
        <v>1</v>
      </c>
      <c r="M460" s="75">
        <v>1.84</v>
      </c>
      <c r="N460" s="75">
        <v>1.28</v>
      </c>
      <c r="O460" s="75">
        <v>1.6</v>
      </c>
    </row>
    <row r="461" spans="1:15" x14ac:dyDescent="0.25">
      <c r="A461" s="82">
        <v>27401</v>
      </c>
      <c r="B461" s="82">
        <v>1081951</v>
      </c>
      <c r="C461" s="82">
        <v>27401</v>
      </c>
      <c r="D461" s="82">
        <v>1.3360780088916E+17</v>
      </c>
      <c r="E461" s="82">
        <v>1319.777</v>
      </c>
      <c r="F461" s="75" t="s">
        <v>1438</v>
      </c>
      <c r="G461" s="75">
        <v>216</v>
      </c>
      <c r="H461" s="75" t="s">
        <v>21</v>
      </c>
      <c r="I461" s="75">
        <v>324</v>
      </c>
      <c r="J461" s="75">
        <v>16</v>
      </c>
      <c r="K461" s="75">
        <v>20</v>
      </c>
      <c r="L461" s="75">
        <v>1</v>
      </c>
      <c r="M461" s="75">
        <v>1.86</v>
      </c>
      <c r="N461" s="75">
        <v>1.28</v>
      </c>
      <c r="O461" s="75">
        <v>1.6</v>
      </c>
    </row>
    <row r="462" spans="1:15" x14ac:dyDescent="0.25">
      <c r="A462" s="82">
        <v>28301</v>
      </c>
      <c r="B462" s="82">
        <v>1081952</v>
      </c>
      <c r="C462" s="82">
        <v>28301</v>
      </c>
      <c r="D462" s="82">
        <v>1.3360780088919101E+17</v>
      </c>
      <c r="E462" s="82">
        <v>1262.8800000000001</v>
      </c>
      <c r="F462" s="75" t="s">
        <v>1444</v>
      </c>
      <c r="G462" s="75">
        <v>216</v>
      </c>
      <c r="H462" s="75" t="s">
        <v>21</v>
      </c>
      <c r="I462" s="75">
        <v>324</v>
      </c>
      <c r="J462" s="75" t="s">
        <v>20</v>
      </c>
      <c r="K462" s="75" t="s">
        <v>20</v>
      </c>
      <c r="L462" s="75" t="s">
        <v>20</v>
      </c>
      <c r="M462" s="75">
        <v>1.84</v>
      </c>
      <c r="N462" s="75">
        <v>1.29</v>
      </c>
      <c r="O462" s="75">
        <v>1.59</v>
      </c>
    </row>
    <row r="463" spans="1:15" x14ac:dyDescent="0.25">
      <c r="A463" s="82">
        <v>3718130</v>
      </c>
      <c r="B463" s="82">
        <v>1081953</v>
      </c>
      <c r="C463" s="82">
        <v>3718130</v>
      </c>
      <c r="D463" s="82">
        <v>5034890253</v>
      </c>
      <c r="E463" s="82">
        <v>65.381</v>
      </c>
      <c r="F463" s="75" t="s">
        <v>1445</v>
      </c>
      <c r="G463" s="75">
        <v>145</v>
      </c>
      <c r="H463" s="75" t="s">
        <v>21</v>
      </c>
      <c r="I463" s="75">
        <v>224</v>
      </c>
      <c r="J463" s="75">
        <v>12</v>
      </c>
      <c r="K463" s="75" t="s">
        <v>20</v>
      </c>
      <c r="L463" s="75">
        <v>1</v>
      </c>
      <c r="M463" s="75">
        <v>2.1</v>
      </c>
      <c r="N463" s="75">
        <v>1.44</v>
      </c>
      <c r="O463" s="75">
        <v>1.8</v>
      </c>
    </row>
    <row r="464" spans="1:15" x14ac:dyDescent="0.25">
      <c r="A464" s="82">
        <v>28151</v>
      </c>
      <c r="B464" s="82">
        <v>1081954</v>
      </c>
      <c r="C464" s="82">
        <v>28151</v>
      </c>
      <c r="D464" s="82">
        <v>1.3360780089291E+17</v>
      </c>
      <c r="E464" s="82">
        <v>1245.5640000000001</v>
      </c>
      <c r="F464" s="75" t="s">
        <v>1486</v>
      </c>
      <c r="G464" s="75">
        <v>440</v>
      </c>
      <c r="H464" s="75" t="s">
        <v>21</v>
      </c>
      <c r="I464" s="75">
        <v>616</v>
      </c>
      <c r="J464" s="75" t="s">
        <v>20</v>
      </c>
      <c r="K464" s="75" t="s">
        <v>20</v>
      </c>
      <c r="L464" s="75" t="s">
        <v>20</v>
      </c>
      <c r="M464" s="75">
        <v>1.6</v>
      </c>
      <c r="N464" s="75">
        <v>1.18</v>
      </c>
      <c r="O464" s="75">
        <v>1.02</v>
      </c>
    </row>
    <row r="465" spans="1:15" x14ac:dyDescent="0.25">
      <c r="A465" s="82">
        <v>2340124</v>
      </c>
      <c r="B465" s="82">
        <v>1082097</v>
      </c>
      <c r="C465" s="82">
        <v>2340124</v>
      </c>
      <c r="D465" s="82">
        <v>1.50281973003936E+17</v>
      </c>
      <c r="E465" s="82">
        <v>24.760999999999999</v>
      </c>
      <c r="F465" s="75" t="s">
        <v>1014</v>
      </c>
      <c r="G465" s="75">
        <v>7560</v>
      </c>
      <c r="H465" s="75">
        <v>24</v>
      </c>
      <c r="I465" s="75">
        <v>8640</v>
      </c>
      <c r="J465" s="75">
        <v>288</v>
      </c>
      <c r="K465" s="75">
        <v>360</v>
      </c>
      <c r="L465" s="75">
        <v>1</v>
      </c>
      <c r="M465" s="75">
        <v>1.0900000000000001</v>
      </c>
      <c r="N465" s="75">
        <v>0.49</v>
      </c>
      <c r="O465" s="75">
        <v>0.16</v>
      </c>
    </row>
    <row r="466" spans="1:15" x14ac:dyDescent="0.25">
      <c r="A466" s="82">
        <v>3735126</v>
      </c>
      <c r="B466" s="82">
        <v>1082169</v>
      </c>
      <c r="C466" s="82">
        <v>3735126</v>
      </c>
      <c r="D466" s="82">
        <v>5032855413</v>
      </c>
      <c r="E466" s="82">
        <v>30.27</v>
      </c>
      <c r="F466" s="75" t="s">
        <v>1003</v>
      </c>
      <c r="G466" s="75">
        <v>7560</v>
      </c>
      <c r="H466" s="75">
        <v>24</v>
      </c>
      <c r="I466" s="75">
        <v>8640</v>
      </c>
      <c r="J466" s="75">
        <v>288</v>
      </c>
      <c r="K466" s="75">
        <v>360</v>
      </c>
      <c r="L466" s="75">
        <v>1</v>
      </c>
      <c r="M466" s="75">
        <v>1.1000000000000001</v>
      </c>
      <c r="N466" s="75">
        <v>0.49</v>
      </c>
      <c r="O466" s="75">
        <v>0.16</v>
      </c>
    </row>
    <row r="467" spans="1:15" x14ac:dyDescent="0.25">
      <c r="A467" s="82">
        <v>3524130</v>
      </c>
      <c r="B467" s="82">
        <v>1082180</v>
      </c>
      <c r="C467" s="82">
        <v>3524130</v>
      </c>
      <c r="D467" s="82">
        <v>5034945767</v>
      </c>
      <c r="E467" s="82">
        <v>24.216000000000001</v>
      </c>
      <c r="F467" s="75" t="s">
        <v>1001</v>
      </c>
      <c r="G467" s="75">
        <v>7560</v>
      </c>
      <c r="H467" s="75">
        <v>24</v>
      </c>
      <c r="I467" s="75">
        <v>8640</v>
      </c>
      <c r="J467" s="75">
        <v>288</v>
      </c>
      <c r="K467" s="75">
        <v>360</v>
      </c>
      <c r="L467" s="75">
        <v>1</v>
      </c>
      <c r="M467" s="75">
        <v>1.0900000000000001</v>
      </c>
      <c r="N467" s="75">
        <v>0.49</v>
      </c>
      <c r="O467" s="75">
        <v>0.16</v>
      </c>
    </row>
    <row r="468" spans="1:15" x14ac:dyDescent="0.25">
      <c r="A468" s="82">
        <v>34381</v>
      </c>
      <c r="B468" s="82">
        <v>1082817</v>
      </c>
      <c r="C468" s="82">
        <v>34381</v>
      </c>
      <c r="D468" s="82">
        <v>1.5028197300496499E+17</v>
      </c>
      <c r="E468" s="82">
        <v>1764.624</v>
      </c>
      <c r="F468" s="75" t="s">
        <v>1405</v>
      </c>
      <c r="G468" s="75">
        <v>315</v>
      </c>
      <c r="H468" s="75" t="s">
        <v>21</v>
      </c>
      <c r="I468" s="75">
        <v>567</v>
      </c>
      <c r="J468" s="75" t="s">
        <v>20</v>
      </c>
      <c r="K468" s="75" t="s">
        <v>20</v>
      </c>
      <c r="L468" s="75" t="s">
        <v>20</v>
      </c>
      <c r="M468" s="75">
        <v>1.77</v>
      </c>
      <c r="N468" s="75">
        <v>1.17</v>
      </c>
      <c r="O468" s="75">
        <v>1.5</v>
      </c>
    </row>
    <row r="469" spans="1:15" x14ac:dyDescent="0.25">
      <c r="A469" s="82">
        <v>25401</v>
      </c>
      <c r="B469" s="82">
        <v>1082874</v>
      </c>
      <c r="C469" s="82">
        <v>25401</v>
      </c>
      <c r="D469" s="82">
        <v>1.5028197300505901E+17</v>
      </c>
      <c r="E469" s="82">
        <v>1400.4949999999999</v>
      </c>
      <c r="F469" s="75" t="s">
        <v>285</v>
      </c>
      <c r="G469" s="75">
        <v>300</v>
      </c>
      <c r="H469" s="75" t="s">
        <v>21</v>
      </c>
      <c r="I469" s="75">
        <v>450</v>
      </c>
      <c r="J469" s="75">
        <v>50</v>
      </c>
      <c r="K469" s="75" t="s">
        <v>20</v>
      </c>
      <c r="L469" s="75" t="s">
        <v>20</v>
      </c>
      <c r="M469" s="75">
        <v>1.77</v>
      </c>
      <c r="N469" s="75">
        <v>1.17</v>
      </c>
      <c r="O469" s="75">
        <v>1.5</v>
      </c>
    </row>
    <row r="470" spans="1:15" x14ac:dyDescent="0.25">
      <c r="A470" s="82">
        <v>34201</v>
      </c>
      <c r="B470" s="82">
        <v>1082891</v>
      </c>
      <c r="C470" s="82">
        <v>34201</v>
      </c>
      <c r="D470" s="82">
        <v>5034845496</v>
      </c>
      <c r="E470" s="82">
        <v>500.49900000000002</v>
      </c>
      <c r="F470" s="75" t="s">
        <v>9979</v>
      </c>
      <c r="G470" s="75">
        <v>400</v>
      </c>
      <c r="H470" s="75">
        <v>50</v>
      </c>
      <c r="I470" s="75">
        <v>300</v>
      </c>
      <c r="J470" s="75" t="s">
        <v>20</v>
      </c>
      <c r="K470" s="75" t="s">
        <v>20</v>
      </c>
      <c r="L470" s="75" t="s">
        <v>20</v>
      </c>
      <c r="M470" s="75">
        <v>4.5</v>
      </c>
      <c r="N470" s="75">
        <v>3.7</v>
      </c>
      <c r="O470" s="75">
        <v>0.1</v>
      </c>
    </row>
    <row r="471" spans="1:15" x14ac:dyDescent="0.25">
      <c r="A471" s="82">
        <v>3529116</v>
      </c>
      <c r="B471" s="82">
        <v>1083090</v>
      </c>
      <c r="C471" s="82">
        <v>3529116</v>
      </c>
      <c r="D471" s="82">
        <v>5034682025</v>
      </c>
      <c r="E471" s="82">
        <v>100.04</v>
      </c>
      <c r="F471" s="75" t="s">
        <v>1098</v>
      </c>
      <c r="G471" s="75">
        <v>1190</v>
      </c>
      <c r="H471" s="75" t="s">
        <v>21</v>
      </c>
      <c r="I471" s="75" t="s">
        <v>20</v>
      </c>
      <c r="J471" s="75" t="s">
        <v>20</v>
      </c>
      <c r="K471" s="75">
        <v>120</v>
      </c>
      <c r="L471" s="75">
        <v>1</v>
      </c>
      <c r="M471" s="75">
        <v>1.25</v>
      </c>
      <c r="N471" s="75">
        <v>0.55000000000000004</v>
      </c>
      <c r="O471" s="75">
        <v>1.21</v>
      </c>
    </row>
    <row r="472" spans="1:15" x14ac:dyDescent="0.25">
      <c r="A472" s="82">
        <v>29411</v>
      </c>
      <c r="B472" s="82">
        <v>1083091</v>
      </c>
      <c r="C472" s="82">
        <v>29411</v>
      </c>
      <c r="D472" s="82">
        <v>1.5028197000055699E+17</v>
      </c>
      <c r="E472" s="82">
        <v>1467.249</v>
      </c>
      <c r="F472" s="75" t="s">
        <v>1099</v>
      </c>
      <c r="G472" s="75">
        <v>1360</v>
      </c>
      <c r="H472" s="75" t="s">
        <v>21</v>
      </c>
      <c r="I472" s="75">
        <v>1760</v>
      </c>
      <c r="J472" s="75" t="s">
        <v>20</v>
      </c>
      <c r="K472" s="75" t="s">
        <v>20</v>
      </c>
      <c r="L472" s="75" t="s">
        <v>20</v>
      </c>
      <c r="M472" s="75">
        <v>1.25</v>
      </c>
      <c r="N472" s="75">
        <v>0.55000000000000004</v>
      </c>
      <c r="O472" s="75">
        <v>1.21</v>
      </c>
    </row>
    <row r="473" spans="1:15" x14ac:dyDescent="0.25">
      <c r="A473" s="82">
        <v>3512114</v>
      </c>
      <c r="B473" s="82">
        <v>1083101</v>
      </c>
      <c r="C473" s="82">
        <v>3512114</v>
      </c>
      <c r="D473" s="82">
        <v>5032863880</v>
      </c>
      <c r="E473" s="82">
        <v>84.816000000000003</v>
      </c>
      <c r="F473" s="75" t="s">
        <v>9983</v>
      </c>
      <c r="G473" s="75">
        <v>1720</v>
      </c>
      <c r="H473" s="75">
        <v>8</v>
      </c>
      <c r="I473" s="75" t="s">
        <v>20</v>
      </c>
      <c r="J473" s="75" t="s">
        <v>20</v>
      </c>
      <c r="K473" s="75">
        <v>160</v>
      </c>
      <c r="L473" s="75">
        <v>1</v>
      </c>
      <c r="M473" s="75">
        <v>1.75</v>
      </c>
      <c r="N473" s="75">
        <v>1.35</v>
      </c>
      <c r="O473" s="75">
        <v>0.21</v>
      </c>
    </row>
    <row r="474" spans="1:15" x14ac:dyDescent="0.25">
      <c r="A474" s="82">
        <v>32041</v>
      </c>
      <c r="B474" s="82">
        <v>1083195</v>
      </c>
      <c r="C474" s="82">
        <v>32041</v>
      </c>
      <c r="D474" s="82">
        <v>1.5028197000055398E+17</v>
      </c>
      <c r="E474" s="82">
        <v>1507.5429999999999</v>
      </c>
      <c r="F474" s="75" t="s">
        <v>1072</v>
      </c>
      <c r="G474" s="75">
        <v>340</v>
      </c>
      <c r="H474" s="75" t="s">
        <v>21</v>
      </c>
      <c r="I474" s="75">
        <v>646</v>
      </c>
      <c r="J474" s="75" t="s">
        <v>20</v>
      </c>
      <c r="K474" s="75" t="s">
        <v>20</v>
      </c>
      <c r="L474" s="75" t="s">
        <v>20</v>
      </c>
      <c r="M474" s="75">
        <v>2.0499999999999998</v>
      </c>
      <c r="N474" s="75">
        <v>1.42</v>
      </c>
      <c r="O474" s="75">
        <v>0.8</v>
      </c>
    </row>
    <row r="475" spans="1:15" x14ac:dyDescent="0.25">
      <c r="A475" s="82">
        <v>26331</v>
      </c>
      <c r="B475" s="82">
        <v>1083460</v>
      </c>
      <c r="C475" s="82">
        <v>26331</v>
      </c>
      <c r="D475" s="82">
        <v>1.5028197300489402E+17</v>
      </c>
      <c r="E475" s="82">
        <v>1493.3810000000001</v>
      </c>
      <c r="F475" s="75" t="s">
        <v>9991</v>
      </c>
      <c r="G475" s="75">
        <v>288</v>
      </c>
      <c r="H475" s="75" t="s">
        <v>21</v>
      </c>
      <c r="I475" s="75">
        <v>552</v>
      </c>
      <c r="J475" s="75" t="s">
        <v>20</v>
      </c>
      <c r="K475" s="75" t="s">
        <v>20</v>
      </c>
      <c r="L475" s="75" t="s">
        <v>20</v>
      </c>
      <c r="M475" s="75">
        <v>1.5</v>
      </c>
      <c r="N475" s="75">
        <v>1</v>
      </c>
      <c r="O475" s="75">
        <v>1.8</v>
      </c>
    </row>
    <row r="476" spans="1:15" x14ac:dyDescent="0.25">
      <c r="A476" s="82">
        <v>23151</v>
      </c>
      <c r="B476" s="82">
        <v>1083470</v>
      </c>
      <c r="C476" s="82">
        <v>23151</v>
      </c>
      <c r="D476" s="82">
        <v>1.5028197300502099E+17</v>
      </c>
      <c r="E476" s="82">
        <v>1558.31</v>
      </c>
      <c r="F476" s="75" t="s">
        <v>9992</v>
      </c>
      <c r="G476" s="75">
        <v>288</v>
      </c>
      <c r="H476" s="75" t="s">
        <v>21</v>
      </c>
      <c r="I476" s="75">
        <v>576</v>
      </c>
      <c r="J476" s="75" t="s">
        <v>20</v>
      </c>
      <c r="K476" s="75" t="s">
        <v>20</v>
      </c>
      <c r="L476" s="75" t="s">
        <v>20</v>
      </c>
      <c r="M476" s="75">
        <v>1.5</v>
      </c>
      <c r="N476" s="75">
        <v>1</v>
      </c>
      <c r="O476" s="75">
        <v>1.8</v>
      </c>
    </row>
    <row r="477" spans="1:15" x14ac:dyDescent="0.25">
      <c r="A477" s="82">
        <v>33071</v>
      </c>
      <c r="B477" s="82">
        <v>1083616</v>
      </c>
      <c r="C477" s="82">
        <v>33071</v>
      </c>
      <c r="D477" s="82">
        <v>1.5028197300505901E+17</v>
      </c>
      <c r="E477" s="82">
        <v>1400.4949999999999</v>
      </c>
      <c r="F477" s="75" t="s">
        <v>10198</v>
      </c>
      <c r="G477" s="75">
        <v>300</v>
      </c>
      <c r="H477" s="75" t="s">
        <v>21</v>
      </c>
      <c r="I477" s="75">
        <v>450</v>
      </c>
      <c r="J477" s="75" t="s">
        <v>20</v>
      </c>
      <c r="K477" s="75" t="s">
        <v>20</v>
      </c>
      <c r="L477" s="75" t="s">
        <v>20</v>
      </c>
      <c r="M477" s="75">
        <v>1.77</v>
      </c>
      <c r="N477" s="75">
        <v>1.17</v>
      </c>
      <c r="O477" s="75">
        <v>1.5</v>
      </c>
    </row>
    <row r="478" spans="1:15" x14ac:dyDescent="0.25">
      <c r="A478" s="82">
        <v>29121</v>
      </c>
      <c r="B478" s="82">
        <v>1083618</v>
      </c>
      <c r="C478" s="82">
        <v>29121</v>
      </c>
      <c r="D478" s="82">
        <v>5034403687</v>
      </c>
      <c r="E478" s="82">
        <v>1011.891</v>
      </c>
      <c r="F478" s="75" t="s">
        <v>921</v>
      </c>
      <c r="G478" s="75">
        <v>2808</v>
      </c>
      <c r="H478" s="75">
        <v>12</v>
      </c>
      <c r="I478" s="75">
        <v>4212</v>
      </c>
      <c r="J478" s="75">
        <v>192</v>
      </c>
      <c r="K478" s="75">
        <v>240</v>
      </c>
      <c r="L478" s="75">
        <v>1</v>
      </c>
      <c r="M478" s="75">
        <v>1.2</v>
      </c>
      <c r="N478" s="75">
        <v>0.8</v>
      </c>
      <c r="O478" s="75">
        <v>0.26</v>
      </c>
    </row>
    <row r="479" spans="1:15" x14ac:dyDescent="0.25">
      <c r="A479" s="82">
        <v>3535124</v>
      </c>
      <c r="B479" s="82">
        <v>1083620</v>
      </c>
      <c r="C479" s="82">
        <v>3535124</v>
      </c>
      <c r="D479" s="82">
        <v>5034555849</v>
      </c>
      <c r="E479" s="82">
        <v>46.125999999999998</v>
      </c>
      <c r="F479" s="75" t="s">
        <v>922</v>
      </c>
      <c r="G479" s="75">
        <v>2808</v>
      </c>
      <c r="H479" s="75">
        <v>12</v>
      </c>
      <c r="I479" s="75">
        <v>4212</v>
      </c>
      <c r="J479" s="75">
        <v>192</v>
      </c>
      <c r="K479" s="75">
        <v>240</v>
      </c>
      <c r="L479" s="75">
        <v>1</v>
      </c>
      <c r="M479" s="75">
        <v>1.22</v>
      </c>
      <c r="N479" s="75">
        <v>0.8</v>
      </c>
      <c r="O479" s="75">
        <v>0.25</v>
      </c>
    </row>
    <row r="480" spans="1:15" x14ac:dyDescent="0.25">
      <c r="A480" s="82">
        <v>35311</v>
      </c>
      <c r="B480" s="82">
        <v>1083622</v>
      </c>
      <c r="C480" s="82">
        <v>35311</v>
      </c>
      <c r="D480" s="82">
        <v>1.3360780098738499E+17</v>
      </c>
      <c r="E480" s="82">
        <v>1011.891</v>
      </c>
      <c r="F480" s="75" t="s">
        <v>928</v>
      </c>
      <c r="G480" s="75">
        <v>2808</v>
      </c>
      <c r="H480" s="75">
        <v>12</v>
      </c>
      <c r="I480" s="75">
        <v>4212</v>
      </c>
      <c r="J480" s="75">
        <v>192</v>
      </c>
      <c r="K480" s="75">
        <v>240</v>
      </c>
      <c r="L480" s="75">
        <v>1</v>
      </c>
      <c r="M480" s="75">
        <v>1.2</v>
      </c>
      <c r="N480" s="75">
        <v>0.8</v>
      </c>
      <c r="O480" s="75">
        <v>0.25</v>
      </c>
    </row>
    <row r="481" spans="1:15" x14ac:dyDescent="0.25">
      <c r="A481" s="82">
        <v>3036109</v>
      </c>
      <c r="B481" s="82">
        <v>1083676</v>
      </c>
      <c r="C481" s="82">
        <v>3036109</v>
      </c>
      <c r="D481" s="82">
        <v>5033931377</v>
      </c>
      <c r="E481" s="82">
        <v>2.4020000000000001</v>
      </c>
      <c r="F481" s="75" t="s">
        <v>930</v>
      </c>
      <c r="G481" s="75">
        <v>2808</v>
      </c>
      <c r="H481" s="75">
        <v>12</v>
      </c>
      <c r="I481" s="75">
        <v>4212</v>
      </c>
      <c r="J481" s="75">
        <v>192</v>
      </c>
      <c r="K481" s="75">
        <v>240</v>
      </c>
      <c r="L481" s="75">
        <v>1</v>
      </c>
      <c r="M481" s="75">
        <v>1.2</v>
      </c>
      <c r="N481" s="75">
        <v>0.8</v>
      </c>
      <c r="O481" s="75">
        <v>0.25</v>
      </c>
    </row>
    <row r="482" spans="1:15" x14ac:dyDescent="0.25">
      <c r="A482" s="82">
        <v>2411124</v>
      </c>
      <c r="B482" s="82">
        <v>1083677</v>
      </c>
      <c r="C482" s="82">
        <v>2411124</v>
      </c>
      <c r="D482" s="82">
        <v>5034618159</v>
      </c>
      <c r="E482" s="82">
        <v>50.500999999999998</v>
      </c>
      <c r="F482" s="75" t="s">
        <v>9995</v>
      </c>
      <c r="G482" s="75" t="s">
        <v>20</v>
      </c>
      <c r="H482" s="75">
        <v>150</v>
      </c>
      <c r="I482" s="75" t="s">
        <v>20</v>
      </c>
      <c r="J482" s="75" t="s">
        <v>20</v>
      </c>
      <c r="K482" s="75">
        <v>600</v>
      </c>
      <c r="L482" s="75">
        <v>1</v>
      </c>
      <c r="M482" s="75">
        <v>0.95</v>
      </c>
      <c r="N482" s="75">
        <v>0.7</v>
      </c>
      <c r="O482" s="75">
        <v>0.15</v>
      </c>
    </row>
    <row r="483" spans="1:15" x14ac:dyDescent="0.25">
      <c r="A483" s="82">
        <v>3535126</v>
      </c>
      <c r="B483" s="82">
        <v>1083678</v>
      </c>
      <c r="C483" s="82">
        <v>3535126</v>
      </c>
      <c r="D483" s="82">
        <v>5034555850</v>
      </c>
      <c r="E483" s="82">
        <v>81.162000000000006</v>
      </c>
      <c r="F483" s="75" t="s">
        <v>9996</v>
      </c>
      <c r="G483" s="75" t="s">
        <v>20</v>
      </c>
      <c r="H483" s="75">
        <v>150</v>
      </c>
      <c r="I483" s="75" t="s">
        <v>20</v>
      </c>
      <c r="J483" s="75" t="s">
        <v>20</v>
      </c>
      <c r="K483" s="75">
        <v>600</v>
      </c>
      <c r="L483" s="75">
        <v>1</v>
      </c>
      <c r="M483" s="75">
        <v>0.95</v>
      </c>
      <c r="N483" s="75">
        <v>0.7</v>
      </c>
      <c r="O483" s="75">
        <v>0.15</v>
      </c>
    </row>
    <row r="484" spans="1:15" x14ac:dyDescent="0.25">
      <c r="A484" s="82">
        <v>3518104</v>
      </c>
      <c r="B484" s="82">
        <v>1083679</v>
      </c>
      <c r="C484" s="82">
        <v>3518104</v>
      </c>
      <c r="D484" s="82">
        <v>5034555851</v>
      </c>
      <c r="E484" s="82">
        <v>43.844000000000001</v>
      </c>
      <c r="F484" s="75" t="s">
        <v>9997</v>
      </c>
      <c r="G484" s="75" t="s">
        <v>20</v>
      </c>
      <c r="H484" s="75">
        <v>150</v>
      </c>
      <c r="I484" s="75" t="s">
        <v>20</v>
      </c>
      <c r="J484" s="75" t="s">
        <v>20</v>
      </c>
      <c r="K484" s="75">
        <v>600</v>
      </c>
      <c r="L484" s="75">
        <v>1</v>
      </c>
      <c r="M484" s="75">
        <v>0.95</v>
      </c>
      <c r="N484" s="75">
        <v>0.7</v>
      </c>
      <c r="O484" s="75">
        <v>0.15</v>
      </c>
    </row>
    <row r="485" spans="1:15" x14ac:dyDescent="0.25">
      <c r="A485" s="82">
        <v>2409109</v>
      </c>
      <c r="B485" s="82">
        <v>1083680</v>
      </c>
      <c r="C485" s="82">
        <v>2409109</v>
      </c>
      <c r="D485" s="82">
        <v>5034579413</v>
      </c>
      <c r="E485" s="82">
        <v>46.613999999999997</v>
      </c>
      <c r="F485" s="75" t="s">
        <v>9998</v>
      </c>
      <c r="G485" s="75" t="s">
        <v>20</v>
      </c>
      <c r="H485" s="75">
        <v>150</v>
      </c>
      <c r="I485" s="75" t="s">
        <v>20</v>
      </c>
      <c r="J485" s="75" t="s">
        <v>20</v>
      </c>
      <c r="K485" s="75">
        <v>600</v>
      </c>
      <c r="L485" s="75">
        <v>1</v>
      </c>
      <c r="M485" s="75">
        <v>0.95</v>
      </c>
      <c r="N485" s="75">
        <v>0.7</v>
      </c>
      <c r="O485" s="75">
        <v>0.15</v>
      </c>
    </row>
    <row r="486" spans="1:15" x14ac:dyDescent="0.25">
      <c r="A486" s="82">
        <v>3234104</v>
      </c>
      <c r="B486" s="82">
        <v>1083681</v>
      </c>
      <c r="C486" s="82">
        <v>3234104</v>
      </c>
      <c r="D486" s="82">
        <v>5034882653</v>
      </c>
      <c r="E486" s="82">
        <v>46.125999999999998</v>
      </c>
      <c r="F486" s="75" t="s">
        <v>931</v>
      </c>
      <c r="G486" s="75" t="s">
        <v>20</v>
      </c>
      <c r="H486" s="75">
        <v>12</v>
      </c>
      <c r="I486" s="75" t="s">
        <v>20</v>
      </c>
      <c r="J486" s="75" t="s">
        <v>20</v>
      </c>
      <c r="K486" s="75">
        <v>192</v>
      </c>
      <c r="L486" s="75">
        <v>1</v>
      </c>
      <c r="M486" s="75">
        <v>1.2</v>
      </c>
      <c r="N486" s="75">
        <v>0.8</v>
      </c>
      <c r="O486" s="75">
        <v>0.25</v>
      </c>
    </row>
    <row r="487" spans="1:15" x14ac:dyDescent="0.25">
      <c r="A487" s="82">
        <v>33031</v>
      </c>
      <c r="B487" s="82">
        <v>1083682</v>
      </c>
      <c r="C487" s="82">
        <v>33031</v>
      </c>
      <c r="D487" s="82">
        <v>1.3360780098488301E+17</v>
      </c>
      <c r="E487" s="82">
        <v>720.72</v>
      </c>
      <c r="F487" s="75" t="s">
        <v>932</v>
      </c>
      <c r="G487" s="75">
        <v>2808</v>
      </c>
      <c r="H487" s="75">
        <v>12</v>
      </c>
      <c r="I487" s="75">
        <v>4212</v>
      </c>
      <c r="J487" s="75">
        <v>192</v>
      </c>
      <c r="K487" s="75">
        <v>240</v>
      </c>
      <c r="L487" s="75">
        <v>1</v>
      </c>
      <c r="M487" s="75">
        <v>1.2</v>
      </c>
      <c r="N487" s="75">
        <v>0.8</v>
      </c>
      <c r="O487" s="75">
        <v>0.25</v>
      </c>
    </row>
    <row r="488" spans="1:15" x14ac:dyDescent="0.25">
      <c r="A488" s="82">
        <v>24451</v>
      </c>
      <c r="B488" s="82">
        <v>1083686</v>
      </c>
      <c r="C488" s="82">
        <v>24451</v>
      </c>
      <c r="D488" s="82">
        <v>1.5028197931296099E+17</v>
      </c>
      <c r="E488" s="82">
        <v>1875.741</v>
      </c>
      <c r="F488" s="75" t="s">
        <v>10199</v>
      </c>
      <c r="G488" s="75">
        <v>360</v>
      </c>
      <c r="H488" s="75">
        <v>30</v>
      </c>
      <c r="I488" s="75">
        <v>360</v>
      </c>
      <c r="J488" s="75" t="s">
        <v>20</v>
      </c>
      <c r="K488" s="75" t="s">
        <v>20</v>
      </c>
      <c r="L488" s="75" t="s">
        <v>20</v>
      </c>
      <c r="M488" s="75">
        <v>2.9</v>
      </c>
      <c r="N488" s="75">
        <v>1.95</v>
      </c>
      <c r="O488" s="75">
        <v>0.78</v>
      </c>
    </row>
    <row r="489" spans="1:15" x14ac:dyDescent="0.25">
      <c r="A489" s="82">
        <v>23291</v>
      </c>
      <c r="B489" s="82">
        <v>1083692</v>
      </c>
      <c r="C489" s="82">
        <v>23291</v>
      </c>
      <c r="D489" s="82">
        <v>1.5028197931254301E+17</v>
      </c>
      <c r="E489" s="82">
        <v>1591.136</v>
      </c>
      <c r="F489" s="75" t="s">
        <v>10200</v>
      </c>
      <c r="G489" s="75">
        <v>360</v>
      </c>
      <c r="H489" s="75">
        <v>30</v>
      </c>
      <c r="I489" s="75">
        <v>360</v>
      </c>
      <c r="J489" s="75" t="s">
        <v>20</v>
      </c>
      <c r="K489" s="75" t="s">
        <v>20</v>
      </c>
      <c r="L489" s="75" t="s">
        <v>20</v>
      </c>
      <c r="M489" s="75">
        <v>2.9</v>
      </c>
      <c r="N489" s="75">
        <v>1.95</v>
      </c>
      <c r="O489" s="75">
        <v>0.78</v>
      </c>
    </row>
    <row r="490" spans="1:15" x14ac:dyDescent="0.25">
      <c r="A490" s="82">
        <v>28291</v>
      </c>
      <c r="B490" s="82">
        <v>1083700</v>
      </c>
      <c r="C490" s="82">
        <v>28291</v>
      </c>
      <c r="D490" s="82">
        <v>5034683489</v>
      </c>
      <c r="E490" s="82">
        <v>1441.44</v>
      </c>
      <c r="F490" s="75" t="s">
        <v>10204</v>
      </c>
      <c r="G490" s="75">
        <v>8000</v>
      </c>
      <c r="H490" s="75">
        <v>200</v>
      </c>
      <c r="I490" s="75">
        <v>12000</v>
      </c>
      <c r="J490" s="75" t="s">
        <v>20</v>
      </c>
      <c r="K490" s="75" t="s">
        <v>20</v>
      </c>
      <c r="L490" s="75" t="s">
        <v>20</v>
      </c>
      <c r="M490" s="75">
        <v>1.2</v>
      </c>
      <c r="N490" s="75">
        <v>0.37</v>
      </c>
      <c r="O490" s="75">
        <v>0.27</v>
      </c>
    </row>
    <row r="491" spans="1:15" x14ac:dyDescent="0.25">
      <c r="A491" s="82">
        <v>3036106</v>
      </c>
      <c r="B491" s="82">
        <v>1083701</v>
      </c>
      <c r="C491" s="82">
        <v>3036106</v>
      </c>
      <c r="D491" s="82">
        <v>5034870450</v>
      </c>
      <c r="E491" s="82">
        <v>96.191999999999993</v>
      </c>
      <c r="F491" s="75" t="s">
        <v>10205</v>
      </c>
      <c r="G491" s="75">
        <v>8000</v>
      </c>
      <c r="H491" s="75">
        <v>200</v>
      </c>
      <c r="I491" s="75">
        <v>12000</v>
      </c>
      <c r="J491" s="75" t="s">
        <v>20</v>
      </c>
      <c r="K491" s="75">
        <v>800</v>
      </c>
      <c r="L491" s="75">
        <v>1</v>
      </c>
      <c r="M491" s="75">
        <v>1.2</v>
      </c>
      <c r="N491" s="75">
        <v>0.37</v>
      </c>
      <c r="O491" s="75">
        <v>0.27</v>
      </c>
    </row>
    <row r="492" spans="1:15" x14ac:dyDescent="0.25">
      <c r="A492" s="82">
        <v>3209104</v>
      </c>
      <c r="B492" s="82">
        <v>1083702</v>
      </c>
      <c r="C492" s="82">
        <v>3209104</v>
      </c>
      <c r="D492" s="82">
        <v>5034870451</v>
      </c>
      <c r="E492" s="82">
        <v>96.191999999999993</v>
      </c>
      <c r="F492" s="75" t="s">
        <v>10206</v>
      </c>
      <c r="G492" s="75">
        <v>8000</v>
      </c>
      <c r="H492" s="75">
        <v>200</v>
      </c>
      <c r="I492" s="75" t="s">
        <v>20</v>
      </c>
      <c r="J492" s="75" t="s">
        <v>20</v>
      </c>
      <c r="K492" s="75">
        <v>800</v>
      </c>
      <c r="L492" s="75">
        <v>1</v>
      </c>
      <c r="M492" s="75">
        <v>1.2</v>
      </c>
      <c r="N492" s="75">
        <v>0.37</v>
      </c>
      <c r="O492" s="75">
        <v>0.27</v>
      </c>
    </row>
    <row r="493" spans="1:15" x14ac:dyDescent="0.25">
      <c r="A493" s="82">
        <v>22441</v>
      </c>
      <c r="B493" s="82">
        <v>1083705</v>
      </c>
      <c r="C493" s="82">
        <v>22441</v>
      </c>
      <c r="D493" s="82">
        <v>1.5028197300499398E+17</v>
      </c>
      <c r="E493" s="82">
        <v>806.61</v>
      </c>
      <c r="F493" s="75" t="s">
        <v>10207</v>
      </c>
      <c r="G493" s="75">
        <v>115</v>
      </c>
      <c r="H493" s="75" t="s">
        <v>21</v>
      </c>
      <c r="I493" s="75">
        <v>161</v>
      </c>
      <c r="J493" s="75" t="s">
        <v>20</v>
      </c>
      <c r="K493" s="75" t="s">
        <v>20</v>
      </c>
      <c r="L493" s="75" t="s">
        <v>20</v>
      </c>
      <c r="M493" s="75">
        <v>2.56</v>
      </c>
      <c r="N493" s="75">
        <v>1.8</v>
      </c>
      <c r="O493" s="75">
        <v>2.11</v>
      </c>
    </row>
    <row r="494" spans="1:15" x14ac:dyDescent="0.25">
      <c r="A494" s="82">
        <v>22321</v>
      </c>
      <c r="B494" s="82">
        <v>1083711</v>
      </c>
      <c r="C494" s="82">
        <v>22321</v>
      </c>
      <c r="D494" s="82">
        <v>1.5028197300498899E+17</v>
      </c>
      <c r="E494" s="82">
        <v>1621.2860000000001</v>
      </c>
      <c r="F494" s="75" t="s">
        <v>10208</v>
      </c>
      <c r="G494" s="75">
        <v>115</v>
      </c>
      <c r="H494" s="75" t="s">
        <v>21</v>
      </c>
      <c r="I494" s="75">
        <v>161</v>
      </c>
      <c r="J494" s="75" t="s">
        <v>20</v>
      </c>
      <c r="K494" s="75" t="s">
        <v>20</v>
      </c>
      <c r="L494" s="75" t="s">
        <v>20</v>
      </c>
      <c r="M494" s="75">
        <v>2.56</v>
      </c>
      <c r="N494" s="75">
        <v>1.8</v>
      </c>
      <c r="O494" s="75">
        <v>2.11</v>
      </c>
    </row>
    <row r="495" spans="1:15" x14ac:dyDescent="0.25">
      <c r="A495" s="82">
        <v>22031</v>
      </c>
      <c r="B495" s="82">
        <v>1083712</v>
      </c>
      <c r="C495" s="82">
        <v>22031</v>
      </c>
      <c r="D495" s="82">
        <v>1.5028197300499002E+17</v>
      </c>
      <c r="E495" s="82">
        <v>1150.877</v>
      </c>
      <c r="F495" s="75" t="s">
        <v>10209</v>
      </c>
      <c r="G495" s="75">
        <v>42</v>
      </c>
      <c r="H495" s="75" t="s">
        <v>21</v>
      </c>
      <c r="I495" s="75">
        <v>54</v>
      </c>
      <c r="J495" s="75" t="s">
        <v>20</v>
      </c>
      <c r="K495" s="75" t="s">
        <v>20</v>
      </c>
      <c r="L495" s="75" t="s">
        <v>20</v>
      </c>
      <c r="M495" s="75">
        <v>3.65</v>
      </c>
      <c r="N495" s="75">
        <v>2.56</v>
      </c>
      <c r="O495" s="75">
        <v>2.1800000000000002</v>
      </c>
    </row>
    <row r="496" spans="1:15" x14ac:dyDescent="0.25">
      <c r="A496" s="82">
        <v>21011</v>
      </c>
      <c r="B496" s="82">
        <v>1083713</v>
      </c>
      <c r="C496" s="82">
        <v>21011</v>
      </c>
      <c r="D496" s="82">
        <v>1.5028197300499101E+17</v>
      </c>
      <c r="E496" s="82">
        <v>1150.877</v>
      </c>
      <c r="F496" s="75" t="s">
        <v>10210</v>
      </c>
      <c r="G496" s="75">
        <v>42</v>
      </c>
      <c r="H496" s="75" t="s">
        <v>21</v>
      </c>
      <c r="I496" s="75">
        <v>54</v>
      </c>
      <c r="J496" s="75" t="s">
        <v>20</v>
      </c>
      <c r="K496" s="75" t="s">
        <v>20</v>
      </c>
      <c r="L496" s="75" t="s">
        <v>20</v>
      </c>
      <c r="M496" s="75">
        <v>3.82</v>
      </c>
      <c r="N496" s="75">
        <v>3.57</v>
      </c>
      <c r="O496" s="75">
        <v>1.57</v>
      </c>
    </row>
    <row r="497" spans="1:15" x14ac:dyDescent="0.25">
      <c r="A497" s="82">
        <v>25131</v>
      </c>
      <c r="B497" s="82">
        <v>1083714</v>
      </c>
      <c r="C497" s="82">
        <v>25131</v>
      </c>
      <c r="D497" s="82">
        <v>1.50281973004992E+17</v>
      </c>
      <c r="E497" s="82">
        <v>1141.6790000000001</v>
      </c>
      <c r="F497" s="75" t="s">
        <v>10211</v>
      </c>
      <c r="G497" s="75">
        <v>42</v>
      </c>
      <c r="H497" s="75" t="s">
        <v>21</v>
      </c>
      <c r="I497" s="75">
        <v>54</v>
      </c>
      <c r="J497" s="75" t="s">
        <v>20</v>
      </c>
      <c r="K497" s="75" t="s">
        <v>20</v>
      </c>
      <c r="L497" s="75" t="s">
        <v>20</v>
      </c>
      <c r="M497" s="75">
        <v>3.82</v>
      </c>
      <c r="N497" s="75">
        <v>3.57</v>
      </c>
      <c r="O497" s="75">
        <v>1.57</v>
      </c>
    </row>
    <row r="498" spans="1:15" x14ac:dyDescent="0.25">
      <c r="A498" s="82">
        <v>21361</v>
      </c>
      <c r="B498" s="82">
        <v>1083715</v>
      </c>
      <c r="C498" s="82">
        <v>21361</v>
      </c>
      <c r="D498" s="82">
        <v>1.50281973005092E+17</v>
      </c>
      <c r="E498" s="82">
        <v>961.92</v>
      </c>
      <c r="F498" s="75" t="s">
        <v>10212</v>
      </c>
      <c r="G498" s="75">
        <v>36</v>
      </c>
      <c r="H498" s="75" t="s">
        <v>21</v>
      </c>
      <c r="I498" s="75">
        <v>48</v>
      </c>
      <c r="J498" s="75" t="s">
        <v>20</v>
      </c>
      <c r="K498" s="75" t="s">
        <v>20</v>
      </c>
      <c r="L498" s="75" t="s">
        <v>20</v>
      </c>
      <c r="M498" s="75">
        <v>3.45</v>
      </c>
      <c r="N498" s="75">
        <v>3.45</v>
      </c>
      <c r="O498" s="75">
        <v>1.89</v>
      </c>
    </row>
    <row r="499" spans="1:15" x14ac:dyDescent="0.25">
      <c r="A499" s="82">
        <v>22041</v>
      </c>
      <c r="B499" s="82">
        <v>1083721</v>
      </c>
      <c r="C499" s="82">
        <v>22041</v>
      </c>
      <c r="D499" s="82">
        <v>1.5028197300509299E+17</v>
      </c>
      <c r="E499" s="82">
        <v>1102.2</v>
      </c>
      <c r="F499" s="75" t="s">
        <v>10216</v>
      </c>
      <c r="G499" s="75">
        <v>33</v>
      </c>
      <c r="H499" s="75" t="s">
        <v>21</v>
      </c>
      <c r="I499" s="75">
        <v>44</v>
      </c>
      <c r="J499" s="75" t="s">
        <v>20</v>
      </c>
      <c r="K499" s="75" t="s">
        <v>20</v>
      </c>
      <c r="L499" s="75" t="s">
        <v>20</v>
      </c>
      <c r="M499" s="75">
        <v>3.58</v>
      </c>
      <c r="N499" s="75">
        <v>2.69</v>
      </c>
      <c r="O499" s="75">
        <v>3.26</v>
      </c>
    </row>
    <row r="500" spans="1:15" x14ac:dyDescent="0.25">
      <c r="A500" s="82">
        <v>22281</v>
      </c>
      <c r="B500" s="82">
        <v>1083733</v>
      </c>
      <c r="C500" s="82">
        <v>22281</v>
      </c>
      <c r="D500" s="82">
        <v>1.50281973005092E+17</v>
      </c>
      <c r="E500" s="82">
        <v>601.20000000000005</v>
      </c>
      <c r="F500" s="75" t="s">
        <v>10217</v>
      </c>
      <c r="G500" s="75">
        <v>100</v>
      </c>
      <c r="H500" s="75" t="s">
        <v>21</v>
      </c>
      <c r="I500" s="75">
        <v>120</v>
      </c>
      <c r="J500" s="75" t="s">
        <v>20</v>
      </c>
      <c r="K500" s="75" t="s">
        <v>20</v>
      </c>
      <c r="L500" s="75" t="s">
        <v>20</v>
      </c>
      <c r="M500" s="75">
        <v>2.87</v>
      </c>
      <c r="N500" s="75">
        <v>1.9</v>
      </c>
      <c r="O500" s="75">
        <v>2.33</v>
      </c>
    </row>
    <row r="501" spans="1:15" x14ac:dyDescent="0.25">
      <c r="A501" s="82">
        <v>22271</v>
      </c>
      <c r="B501" s="82">
        <v>1083736</v>
      </c>
      <c r="C501" s="82">
        <v>22271</v>
      </c>
      <c r="D501" s="82">
        <v>1.5028197300498899E+17</v>
      </c>
      <c r="E501" s="82">
        <v>601.20000000000005</v>
      </c>
      <c r="F501" s="75" t="s">
        <v>10218</v>
      </c>
      <c r="G501" s="75">
        <v>100</v>
      </c>
      <c r="H501" s="75" t="s">
        <v>21</v>
      </c>
      <c r="I501" s="75">
        <v>120</v>
      </c>
      <c r="J501" s="75" t="s">
        <v>20</v>
      </c>
      <c r="K501" s="75" t="s">
        <v>20</v>
      </c>
      <c r="L501" s="75" t="s">
        <v>20</v>
      </c>
      <c r="M501" s="75">
        <v>2.87</v>
      </c>
      <c r="N501" s="75">
        <v>1.9</v>
      </c>
      <c r="O501" s="75">
        <v>2.33</v>
      </c>
    </row>
    <row r="502" spans="1:15" x14ac:dyDescent="0.25">
      <c r="A502" s="82">
        <v>21441</v>
      </c>
      <c r="B502" s="82">
        <v>1083737</v>
      </c>
      <c r="C502" s="82">
        <v>21441</v>
      </c>
      <c r="D502" s="82">
        <v>1.5028197300499398E+17</v>
      </c>
      <c r="E502" s="82">
        <v>600.6</v>
      </c>
      <c r="F502" s="75" t="s">
        <v>10219</v>
      </c>
      <c r="G502" s="75">
        <v>100</v>
      </c>
      <c r="H502" s="75" t="s">
        <v>21</v>
      </c>
      <c r="I502" s="75">
        <v>120</v>
      </c>
      <c r="J502" s="75" t="s">
        <v>20</v>
      </c>
      <c r="K502" s="75" t="s">
        <v>20</v>
      </c>
      <c r="L502" s="75" t="s">
        <v>20</v>
      </c>
      <c r="M502" s="75">
        <v>2.87</v>
      </c>
      <c r="N502" s="75">
        <v>1.9</v>
      </c>
      <c r="O502" s="75">
        <v>2.33</v>
      </c>
    </row>
    <row r="503" spans="1:15" x14ac:dyDescent="0.25">
      <c r="A503" s="82">
        <v>32451</v>
      </c>
      <c r="B503" s="82">
        <v>1083738</v>
      </c>
      <c r="C503" s="82">
        <v>32451</v>
      </c>
      <c r="D503" s="82">
        <v>1.5028197300498899E+17</v>
      </c>
      <c r="E503" s="82">
        <v>1402.8</v>
      </c>
      <c r="F503" s="75" t="s">
        <v>10220</v>
      </c>
      <c r="G503" s="75">
        <v>54</v>
      </c>
      <c r="H503" s="75" t="s">
        <v>21</v>
      </c>
      <c r="I503" s="75">
        <v>70</v>
      </c>
      <c r="J503" s="75" t="s">
        <v>20</v>
      </c>
      <c r="K503" s="75" t="s">
        <v>20</v>
      </c>
      <c r="L503" s="75" t="s">
        <v>20</v>
      </c>
      <c r="M503" s="75">
        <v>3.9</v>
      </c>
      <c r="N503" s="75">
        <v>3.05</v>
      </c>
      <c r="O503" s="75">
        <v>2</v>
      </c>
    </row>
    <row r="504" spans="1:15" x14ac:dyDescent="0.25">
      <c r="A504" s="82">
        <v>22421</v>
      </c>
      <c r="B504" s="82">
        <v>1083741</v>
      </c>
      <c r="C504" s="82">
        <v>22421</v>
      </c>
      <c r="D504" s="82">
        <v>1.5028197300499299E+17</v>
      </c>
      <c r="E504" s="82">
        <v>1085.5150000000001</v>
      </c>
      <c r="F504" s="75" t="s">
        <v>10221</v>
      </c>
      <c r="G504" s="75">
        <v>45</v>
      </c>
      <c r="H504" s="75" t="s">
        <v>21</v>
      </c>
      <c r="I504" s="75">
        <v>54</v>
      </c>
      <c r="J504" s="75" t="s">
        <v>20</v>
      </c>
      <c r="K504" s="75" t="s">
        <v>20</v>
      </c>
      <c r="L504" s="75" t="s">
        <v>20</v>
      </c>
      <c r="M504" s="75">
        <v>3.43</v>
      </c>
      <c r="N504" s="75">
        <v>3.12</v>
      </c>
      <c r="O504" s="75">
        <v>2.2599999999999998</v>
      </c>
    </row>
    <row r="505" spans="1:15" x14ac:dyDescent="0.25">
      <c r="A505" s="82">
        <v>21261</v>
      </c>
      <c r="B505" s="82">
        <v>1083743</v>
      </c>
      <c r="C505" s="82">
        <v>21261</v>
      </c>
      <c r="D505" s="82">
        <v>1.5028197300498899E+17</v>
      </c>
      <c r="E505" s="82">
        <v>1082.1600000000001</v>
      </c>
      <c r="F505" s="75" t="s">
        <v>10222</v>
      </c>
      <c r="G505" s="75">
        <v>45</v>
      </c>
      <c r="H505" s="75" t="s">
        <v>21</v>
      </c>
      <c r="I505" s="75">
        <v>54</v>
      </c>
      <c r="J505" s="75" t="s">
        <v>20</v>
      </c>
      <c r="K505" s="75" t="s">
        <v>20</v>
      </c>
      <c r="L505" s="75" t="s">
        <v>20</v>
      </c>
      <c r="M505" s="75">
        <v>3.43</v>
      </c>
      <c r="N505" s="75">
        <v>3.12</v>
      </c>
      <c r="O505" s="75">
        <v>2.2599999999999998</v>
      </c>
    </row>
    <row r="506" spans="1:15" x14ac:dyDescent="0.25">
      <c r="A506" s="82">
        <v>22291</v>
      </c>
      <c r="B506" s="82">
        <v>1083749</v>
      </c>
      <c r="C506" s="82">
        <v>22291</v>
      </c>
      <c r="D506" s="82">
        <v>1.5028197300499299E+17</v>
      </c>
      <c r="E506" s="82">
        <v>200.2</v>
      </c>
      <c r="F506" s="75" t="s">
        <v>10226</v>
      </c>
      <c r="G506" s="75">
        <v>39</v>
      </c>
      <c r="H506" s="75" t="s">
        <v>20</v>
      </c>
      <c r="I506" s="75" t="s">
        <v>20</v>
      </c>
      <c r="J506" s="75" t="s">
        <v>20</v>
      </c>
      <c r="K506" s="75" t="s">
        <v>20</v>
      </c>
      <c r="L506" s="75" t="s">
        <v>20</v>
      </c>
      <c r="M506" s="75">
        <v>4.8</v>
      </c>
      <c r="N506" s="75">
        <v>1.84</v>
      </c>
      <c r="O506" s="75">
        <v>2.56</v>
      </c>
    </row>
    <row r="507" spans="1:15" x14ac:dyDescent="0.25">
      <c r="A507" s="82">
        <v>26311</v>
      </c>
      <c r="B507" s="82">
        <v>1083782</v>
      </c>
      <c r="C507" s="82">
        <v>26311</v>
      </c>
      <c r="D507" s="82">
        <v>1.5028197300499002E+17</v>
      </c>
      <c r="E507" s="82">
        <v>1355.0450000000001</v>
      </c>
      <c r="F507" s="75" t="s">
        <v>10227</v>
      </c>
      <c r="G507" s="75">
        <v>55</v>
      </c>
      <c r="H507" s="75" t="s">
        <v>21</v>
      </c>
      <c r="I507" s="75">
        <v>66</v>
      </c>
      <c r="J507" s="75" t="s">
        <v>20</v>
      </c>
      <c r="K507" s="75" t="s">
        <v>20</v>
      </c>
      <c r="L507" s="75" t="s">
        <v>20</v>
      </c>
      <c r="M507" s="75">
        <v>3.64</v>
      </c>
      <c r="N507" s="75">
        <v>2.58</v>
      </c>
      <c r="O507" s="75">
        <v>2.16</v>
      </c>
    </row>
    <row r="508" spans="1:15" x14ac:dyDescent="0.25">
      <c r="A508" s="82">
        <v>21391</v>
      </c>
      <c r="B508" s="82">
        <v>1083784</v>
      </c>
      <c r="C508" s="82">
        <v>21391</v>
      </c>
      <c r="D508" s="82">
        <v>1.5028197300498899E+17</v>
      </c>
      <c r="E508" s="82">
        <v>1565.4549999999999</v>
      </c>
      <c r="F508" s="75" t="s">
        <v>10228</v>
      </c>
      <c r="G508" s="75">
        <v>55</v>
      </c>
      <c r="H508" s="75" t="s">
        <v>21</v>
      </c>
      <c r="I508" s="75">
        <v>77</v>
      </c>
      <c r="J508" s="75" t="s">
        <v>20</v>
      </c>
      <c r="K508" s="75" t="s">
        <v>20</v>
      </c>
      <c r="L508" s="75" t="s">
        <v>20</v>
      </c>
      <c r="M508" s="75">
        <v>3.62</v>
      </c>
      <c r="N508" s="75">
        <v>2.58</v>
      </c>
      <c r="O508" s="75">
        <v>2.12</v>
      </c>
    </row>
    <row r="509" spans="1:15" x14ac:dyDescent="0.25">
      <c r="A509" s="82">
        <v>22071</v>
      </c>
      <c r="B509" s="82">
        <v>1083785</v>
      </c>
      <c r="C509" s="82">
        <v>22071</v>
      </c>
      <c r="D509" s="82">
        <v>1.5028197300509101E+17</v>
      </c>
      <c r="E509" s="82">
        <v>1157.31</v>
      </c>
      <c r="F509" s="75" t="s">
        <v>10229</v>
      </c>
      <c r="G509" s="75">
        <v>55</v>
      </c>
      <c r="H509" s="75" t="s">
        <v>21</v>
      </c>
      <c r="I509" s="75">
        <v>77</v>
      </c>
      <c r="J509" s="75" t="s">
        <v>20</v>
      </c>
      <c r="K509" s="75" t="s">
        <v>20</v>
      </c>
      <c r="L509" s="75" t="s">
        <v>20</v>
      </c>
      <c r="M509" s="75">
        <v>3.65</v>
      </c>
      <c r="N509" s="75">
        <v>2.56</v>
      </c>
      <c r="O509" s="75">
        <v>2.1800000000000002</v>
      </c>
    </row>
    <row r="510" spans="1:15" x14ac:dyDescent="0.25">
      <c r="A510" s="82">
        <v>22341</v>
      </c>
      <c r="B510" s="82">
        <v>1083786</v>
      </c>
      <c r="C510" s="82">
        <v>22341</v>
      </c>
      <c r="D510" s="82">
        <v>1.5028197300508899E+17</v>
      </c>
      <c r="E510" s="82">
        <v>841.68</v>
      </c>
      <c r="F510" s="75" t="s">
        <v>10230</v>
      </c>
      <c r="G510" s="75">
        <v>48</v>
      </c>
      <c r="H510" s="75" t="s">
        <v>21</v>
      </c>
      <c r="I510" s="75">
        <v>56</v>
      </c>
      <c r="J510" s="75" t="s">
        <v>20</v>
      </c>
      <c r="K510" s="75" t="s">
        <v>20</v>
      </c>
      <c r="L510" s="75" t="s">
        <v>20</v>
      </c>
      <c r="M510" s="75">
        <v>4.05</v>
      </c>
      <c r="N510" s="75">
        <v>3.2</v>
      </c>
      <c r="O510" s="75">
        <v>1.85</v>
      </c>
    </row>
    <row r="511" spans="1:15" x14ac:dyDescent="0.25">
      <c r="A511" s="82">
        <v>23281</v>
      </c>
      <c r="B511" s="82">
        <v>1083787</v>
      </c>
      <c r="C511" s="82">
        <v>23281</v>
      </c>
      <c r="D511" s="82">
        <v>1.5028197300508899E+17</v>
      </c>
      <c r="E511" s="82">
        <v>1282.56</v>
      </c>
      <c r="F511" s="75" t="s">
        <v>10231</v>
      </c>
      <c r="G511" s="75">
        <v>48</v>
      </c>
      <c r="H511" s="75" t="s">
        <v>21</v>
      </c>
      <c r="I511" s="75">
        <v>64</v>
      </c>
      <c r="J511" s="75" t="s">
        <v>20</v>
      </c>
      <c r="K511" s="75" t="s">
        <v>20</v>
      </c>
      <c r="L511" s="75" t="s">
        <v>20</v>
      </c>
      <c r="M511" s="75">
        <v>4.05</v>
      </c>
      <c r="N511" s="75">
        <v>3.2</v>
      </c>
      <c r="O511" s="75">
        <v>1.87</v>
      </c>
    </row>
    <row r="512" spans="1:15" x14ac:dyDescent="0.25">
      <c r="A512" s="82">
        <v>23121</v>
      </c>
      <c r="B512" s="82">
        <v>1083788</v>
      </c>
      <c r="C512" s="82">
        <v>23121</v>
      </c>
      <c r="D512" s="82">
        <v>1.5028197300509299E+17</v>
      </c>
      <c r="E512" s="82">
        <v>437.93700000000001</v>
      </c>
      <c r="F512" s="75" t="s">
        <v>10232</v>
      </c>
      <c r="G512" s="75">
        <v>27</v>
      </c>
      <c r="H512" s="75" t="s">
        <v>20</v>
      </c>
      <c r="I512" s="75" t="s">
        <v>20</v>
      </c>
      <c r="J512" s="75" t="s">
        <v>20</v>
      </c>
      <c r="K512" s="75" t="s">
        <v>20</v>
      </c>
      <c r="L512" s="75" t="s">
        <v>20</v>
      </c>
      <c r="M512" s="75">
        <v>3.32</v>
      </c>
      <c r="N512" s="75">
        <v>3.3</v>
      </c>
      <c r="O512" s="75">
        <v>3.65</v>
      </c>
    </row>
    <row r="513" spans="1:15" x14ac:dyDescent="0.25">
      <c r="A513" s="82">
        <v>22171</v>
      </c>
      <c r="B513" s="82">
        <v>1083789</v>
      </c>
      <c r="C513" s="82">
        <v>22171</v>
      </c>
      <c r="D513" s="82">
        <v>1.50281973005088E+17</v>
      </c>
      <c r="E513" s="82">
        <v>881.76</v>
      </c>
      <c r="F513" s="75" t="s">
        <v>10233</v>
      </c>
      <c r="G513" s="75" t="s">
        <v>20</v>
      </c>
      <c r="H513" s="75" t="s">
        <v>21</v>
      </c>
      <c r="I513" s="75">
        <v>880</v>
      </c>
      <c r="J513" s="75" t="s">
        <v>20</v>
      </c>
      <c r="K513" s="75" t="s">
        <v>20</v>
      </c>
      <c r="L513" s="75" t="s">
        <v>20</v>
      </c>
      <c r="M513" s="75">
        <v>1.92</v>
      </c>
      <c r="N513" s="75">
        <v>1.36</v>
      </c>
      <c r="O513" s="75">
        <v>0.75</v>
      </c>
    </row>
    <row r="514" spans="1:15" x14ac:dyDescent="0.25">
      <c r="A514" s="82">
        <v>3512111</v>
      </c>
      <c r="B514" s="82">
        <v>1083791</v>
      </c>
      <c r="C514" s="82">
        <v>3512111</v>
      </c>
      <c r="D514" s="82">
        <v>1.5028197931252998E+17</v>
      </c>
      <c r="E514" s="82">
        <v>57.353999999999999</v>
      </c>
      <c r="F514" s="75" t="s">
        <v>10009</v>
      </c>
      <c r="G514" s="75">
        <v>216</v>
      </c>
      <c r="H514" s="75">
        <v>18</v>
      </c>
      <c r="I514" s="75">
        <v>288</v>
      </c>
      <c r="J514" s="75" t="s">
        <v>20</v>
      </c>
      <c r="K514" s="75">
        <v>54</v>
      </c>
      <c r="L514" s="75">
        <v>1</v>
      </c>
      <c r="M514" s="75">
        <v>2.9</v>
      </c>
      <c r="N514" s="75">
        <v>1.6</v>
      </c>
      <c r="O514" s="75">
        <v>1.5</v>
      </c>
    </row>
    <row r="515" spans="1:15" x14ac:dyDescent="0.25">
      <c r="A515" s="82">
        <v>3735117</v>
      </c>
      <c r="B515" s="82">
        <v>1084109</v>
      </c>
      <c r="C515" s="82">
        <v>3735117</v>
      </c>
      <c r="D515" s="82">
        <v>1.5028197931149699E+17</v>
      </c>
      <c r="E515" s="82">
        <v>12.023999999999999</v>
      </c>
      <c r="F515" s="75" t="s">
        <v>9554</v>
      </c>
      <c r="G515" s="75" t="s">
        <v>9548</v>
      </c>
      <c r="H515" s="75" t="s">
        <v>9548</v>
      </c>
      <c r="I515" s="75" t="s">
        <v>9548</v>
      </c>
      <c r="J515" s="75" t="s">
        <v>9548</v>
      </c>
      <c r="K515" s="75" t="s">
        <v>9548</v>
      </c>
      <c r="L515" s="75" t="s">
        <v>9548</v>
      </c>
      <c r="M515" s="75">
        <v>0.56999999999999995</v>
      </c>
      <c r="N515" s="75">
        <v>0.56999999999999995</v>
      </c>
      <c r="O515" s="75">
        <v>0.44</v>
      </c>
    </row>
    <row r="516" spans="1:15" x14ac:dyDescent="0.25">
      <c r="A516" s="82">
        <v>29281</v>
      </c>
      <c r="B516" s="82">
        <v>1084542</v>
      </c>
      <c r="C516" s="82">
        <v>29281</v>
      </c>
      <c r="D516" s="82">
        <v>1.3360780098726301E+17</v>
      </c>
      <c r="E516" s="82">
        <v>1338.287</v>
      </c>
      <c r="F516" s="75" t="s">
        <v>10242</v>
      </c>
      <c r="G516" s="75">
        <v>325</v>
      </c>
      <c r="H516" s="75" t="s">
        <v>21</v>
      </c>
      <c r="I516" s="75">
        <v>450</v>
      </c>
      <c r="J516" s="75" t="s">
        <v>20</v>
      </c>
      <c r="K516" s="75">
        <v>48</v>
      </c>
      <c r="L516" s="75">
        <v>1</v>
      </c>
      <c r="M516" s="75">
        <v>2.38</v>
      </c>
      <c r="N516" s="75">
        <v>1.58</v>
      </c>
      <c r="O516" s="75">
        <v>0.79</v>
      </c>
    </row>
    <row r="517" spans="1:15" x14ac:dyDescent="0.25">
      <c r="A517" s="82">
        <v>30061</v>
      </c>
      <c r="B517" s="82">
        <v>1084891</v>
      </c>
      <c r="C517" s="82">
        <v>30061</v>
      </c>
      <c r="D517" s="82">
        <v>5034848809</v>
      </c>
      <c r="E517" s="82">
        <v>5.0049999999999999</v>
      </c>
      <c r="F517" s="75" t="s">
        <v>10243</v>
      </c>
      <c r="G517" s="75" t="s">
        <v>20</v>
      </c>
      <c r="H517" s="75">
        <v>50</v>
      </c>
      <c r="I517" s="75">
        <v>500</v>
      </c>
      <c r="J517" s="75" t="s">
        <v>20</v>
      </c>
      <c r="K517" s="75" t="s">
        <v>20</v>
      </c>
      <c r="L517" s="75" t="s">
        <v>20</v>
      </c>
      <c r="M517" s="75">
        <v>1.5</v>
      </c>
      <c r="N517" s="75">
        <v>2.4</v>
      </c>
      <c r="O517" s="75">
        <v>0.62</v>
      </c>
    </row>
    <row r="518" spans="1:15" x14ac:dyDescent="0.25">
      <c r="A518" s="82">
        <v>3640104</v>
      </c>
      <c r="B518" s="82">
        <v>1084896</v>
      </c>
      <c r="C518" s="82">
        <v>3640104</v>
      </c>
      <c r="D518" s="82">
        <v>5034335382</v>
      </c>
      <c r="E518" s="82">
        <v>54.317999999999998</v>
      </c>
      <c r="F518" s="75" t="s">
        <v>979</v>
      </c>
      <c r="G518" s="75">
        <v>4690</v>
      </c>
      <c r="H518" s="75">
        <v>102</v>
      </c>
      <c r="I518" s="75" t="s">
        <v>20</v>
      </c>
      <c r="J518" s="75">
        <v>408</v>
      </c>
      <c r="K518" s="75" t="s">
        <v>21</v>
      </c>
      <c r="L518" s="75">
        <v>1</v>
      </c>
      <c r="M518" s="75">
        <v>1.21</v>
      </c>
      <c r="N518" s="75">
        <v>0.55000000000000004</v>
      </c>
      <c r="O518" s="75">
        <v>0.2</v>
      </c>
    </row>
    <row r="519" spans="1:15" x14ac:dyDescent="0.25">
      <c r="A519" s="82">
        <v>3735107</v>
      </c>
      <c r="B519" s="82">
        <v>1084964</v>
      </c>
      <c r="C519" s="82">
        <v>3735107</v>
      </c>
      <c r="D519" s="82">
        <v>5034782259</v>
      </c>
      <c r="E519" s="82">
        <v>6.6070000000000002</v>
      </c>
      <c r="F519" s="75" t="s">
        <v>10244</v>
      </c>
      <c r="G519" s="75" t="s">
        <v>20</v>
      </c>
      <c r="H519" s="75" t="s">
        <v>21</v>
      </c>
      <c r="I519" s="75">
        <v>1440</v>
      </c>
      <c r="J519" s="75" t="s">
        <v>20</v>
      </c>
      <c r="K519" s="75" t="s">
        <v>20</v>
      </c>
      <c r="L519" s="75" t="s">
        <v>20</v>
      </c>
      <c r="M519" s="75">
        <v>1.45</v>
      </c>
      <c r="N519" s="75">
        <v>0.65</v>
      </c>
      <c r="O519" s="75">
        <v>0.35</v>
      </c>
    </row>
    <row r="520" spans="1:15" x14ac:dyDescent="0.25">
      <c r="A520" s="82">
        <v>21171</v>
      </c>
      <c r="B520" s="82">
        <v>1085137</v>
      </c>
      <c r="C520" s="82">
        <v>21171</v>
      </c>
      <c r="D520" s="82">
        <v>5034845495</v>
      </c>
      <c r="E520" s="82">
        <v>1507.2929999999999</v>
      </c>
      <c r="F520" s="75" t="s">
        <v>6980</v>
      </c>
      <c r="G520" s="75">
        <v>102</v>
      </c>
      <c r="H520" s="75" t="s">
        <v>21</v>
      </c>
      <c r="I520" s="75">
        <v>157</v>
      </c>
      <c r="J520" s="75" t="s">
        <v>20</v>
      </c>
      <c r="K520" s="75" t="s">
        <v>20</v>
      </c>
      <c r="L520" s="75" t="s">
        <v>20</v>
      </c>
      <c r="M520" s="75">
        <v>2.78</v>
      </c>
      <c r="N520" s="75">
        <v>2.2999999999999998</v>
      </c>
      <c r="O520" s="75">
        <v>1.5</v>
      </c>
    </row>
    <row r="521" spans="1:15" x14ac:dyDescent="0.25">
      <c r="A521" s="82">
        <v>33301</v>
      </c>
      <c r="B521" s="82">
        <v>1085783</v>
      </c>
      <c r="C521" s="82">
        <v>33301</v>
      </c>
      <c r="D521" s="82">
        <v>1.33607800985184E+17</v>
      </c>
      <c r="E521" s="82">
        <v>971.78</v>
      </c>
      <c r="F521" s="75" t="s">
        <v>421</v>
      </c>
      <c r="G521" s="75">
        <v>756</v>
      </c>
      <c r="H521" s="75">
        <v>3</v>
      </c>
      <c r="I521" s="75">
        <v>1080</v>
      </c>
      <c r="J521" s="75" t="s">
        <v>20</v>
      </c>
      <c r="K521" s="75" t="s">
        <v>20</v>
      </c>
      <c r="L521" s="75" t="s">
        <v>20</v>
      </c>
      <c r="M521" s="75">
        <v>1.8</v>
      </c>
      <c r="N521" s="75">
        <v>1.2</v>
      </c>
      <c r="O521" s="75">
        <v>0.59</v>
      </c>
    </row>
    <row r="522" spans="1:15" x14ac:dyDescent="0.25">
      <c r="A522" s="82">
        <v>23141</v>
      </c>
      <c r="B522" s="82">
        <v>1086011</v>
      </c>
      <c r="C522" s="82">
        <v>23141</v>
      </c>
      <c r="D522" s="82">
        <v>1.5028197931330499E+17</v>
      </c>
      <c r="E522" s="82">
        <v>1310.942</v>
      </c>
      <c r="F522" s="75" t="s">
        <v>7049</v>
      </c>
      <c r="G522" s="75">
        <v>102</v>
      </c>
      <c r="H522" s="75" t="s">
        <v>21</v>
      </c>
      <c r="I522" s="75">
        <v>170</v>
      </c>
      <c r="J522" s="75">
        <v>8</v>
      </c>
      <c r="K522" s="75" t="s">
        <v>20</v>
      </c>
      <c r="L522" s="75">
        <v>2</v>
      </c>
      <c r="M522" s="75">
        <v>2.76</v>
      </c>
      <c r="N522" s="75">
        <v>2.29</v>
      </c>
      <c r="O522" s="75">
        <v>1.45</v>
      </c>
    </row>
    <row r="523" spans="1:15" x14ac:dyDescent="0.25">
      <c r="A523" s="82">
        <v>26131</v>
      </c>
      <c r="B523" s="82">
        <v>1086897</v>
      </c>
      <c r="C523" s="82">
        <v>26131</v>
      </c>
      <c r="D523" s="82">
        <v>1.5028197931317501E+17</v>
      </c>
      <c r="E523" s="82">
        <v>1637.1880000000001</v>
      </c>
      <c r="F523" s="75" t="s">
        <v>10257</v>
      </c>
      <c r="G523" s="75" t="s">
        <v>20</v>
      </c>
      <c r="H523" s="75">
        <v>12</v>
      </c>
      <c r="I523" s="75">
        <v>384</v>
      </c>
      <c r="J523" s="75" t="s">
        <v>20</v>
      </c>
      <c r="K523" s="75" t="s">
        <v>20</v>
      </c>
      <c r="L523" s="75" t="s">
        <v>20</v>
      </c>
      <c r="M523" s="75">
        <v>3.7</v>
      </c>
      <c r="N523" s="75">
        <v>2.2999999999999998</v>
      </c>
      <c r="O523" s="75">
        <v>0.5</v>
      </c>
    </row>
    <row r="524" spans="1:15" x14ac:dyDescent="0.25">
      <c r="A524" s="82">
        <v>21041</v>
      </c>
      <c r="B524" s="82">
        <v>1087061</v>
      </c>
      <c r="C524" s="82">
        <v>21041</v>
      </c>
      <c r="D524" s="82">
        <v>1.502819730044E+17</v>
      </c>
      <c r="E524" s="82">
        <v>1367.566</v>
      </c>
      <c r="F524" s="75" t="s">
        <v>7092</v>
      </c>
      <c r="G524" s="75">
        <v>50</v>
      </c>
      <c r="H524" s="75" t="s">
        <v>21</v>
      </c>
      <c r="I524" s="75">
        <v>60</v>
      </c>
      <c r="J524" s="75" t="s">
        <v>20</v>
      </c>
      <c r="K524" s="75" t="s">
        <v>20</v>
      </c>
      <c r="L524" s="75" t="s">
        <v>20</v>
      </c>
      <c r="M524" s="75">
        <v>4.24</v>
      </c>
      <c r="N524" s="75">
        <v>2.1800000000000002</v>
      </c>
      <c r="O524" s="75">
        <v>2.2999999999999998</v>
      </c>
    </row>
    <row r="525" spans="1:15" x14ac:dyDescent="0.25">
      <c r="A525" s="82">
        <v>25211</v>
      </c>
      <c r="B525" s="82">
        <v>1087119</v>
      </c>
      <c r="C525" s="82">
        <v>25211</v>
      </c>
      <c r="D525" s="82">
        <v>1.5028197300439699E+17</v>
      </c>
      <c r="E525" s="82">
        <v>1340.876</v>
      </c>
      <c r="F525" s="75" t="s">
        <v>7113</v>
      </c>
      <c r="G525" s="75">
        <v>40</v>
      </c>
      <c r="H525" s="75" t="s">
        <v>21</v>
      </c>
      <c r="I525" s="75">
        <v>48</v>
      </c>
      <c r="J525" s="75" t="s">
        <v>20</v>
      </c>
      <c r="K525" s="75" t="s">
        <v>20</v>
      </c>
      <c r="L525" s="75" t="s">
        <v>20</v>
      </c>
      <c r="M525" s="75">
        <v>4.24</v>
      </c>
      <c r="N525" s="75">
        <v>3.02</v>
      </c>
      <c r="O525" s="75">
        <v>2.36</v>
      </c>
    </row>
    <row r="526" spans="1:15" x14ac:dyDescent="0.25">
      <c r="A526" s="82">
        <v>3729124</v>
      </c>
      <c r="B526" s="82">
        <v>1087181</v>
      </c>
      <c r="C526" s="82">
        <v>3729124</v>
      </c>
      <c r="D526" s="82">
        <v>5033190491</v>
      </c>
      <c r="E526" s="82">
        <v>43.463000000000001</v>
      </c>
      <c r="F526" s="75" t="s">
        <v>10038</v>
      </c>
      <c r="G526" s="75" t="s">
        <v>20</v>
      </c>
      <c r="H526" s="75" t="s">
        <v>21</v>
      </c>
      <c r="I526" s="75" t="s">
        <v>20</v>
      </c>
      <c r="J526" s="75">
        <v>10</v>
      </c>
      <c r="K526" s="75" t="s">
        <v>20</v>
      </c>
      <c r="L526" s="75">
        <v>3</v>
      </c>
      <c r="M526" s="75">
        <v>1.85</v>
      </c>
      <c r="N526" s="75">
        <v>1.6</v>
      </c>
      <c r="O526" s="75">
        <v>0.9</v>
      </c>
    </row>
    <row r="527" spans="1:15" x14ac:dyDescent="0.25">
      <c r="A527" s="82">
        <v>25031</v>
      </c>
      <c r="B527" s="82">
        <v>1087182</v>
      </c>
      <c r="C527" s="82">
        <v>25031</v>
      </c>
      <c r="D527" s="82">
        <v>1.5028197300484301E+17</v>
      </c>
      <c r="E527" s="82">
        <v>1027.9100000000001</v>
      </c>
      <c r="F527" s="75" t="s">
        <v>10039</v>
      </c>
      <c r="G527" s="75">
        <v>494</v>
      </c>
      <c r="H527" s="75" t="s">
        <v>21</v>
      </c>
      <c r="I527" s="75">
        <v>608</v>
      </c>
      <c r="J527" s="75" t="s">
        <v>20</v>
      </c>
      <c r="K527" s="75" t="s">
        <v>20</v>
      </c>
      <c r="L527" s="75" t="s">
        <v>20</v>
      </c>
      <c r="M527" s="75">
        <v>1.82</v>
      </c>
      <c r="N527" s="75">
        <v>1.6</v>
      </c>
      <c r="O527" s="75">
        <v>0.85</v>
      </c>
    </row>
    <row r="528" spans="1:15" x14ac:dyDescent="0.25">
      <c r="A528" s="82">
        <v>35381</v>
      </c>
      <c r="B528" s="82">
        <v>1087240</v>
      </c>
      <c r="C528" s="82">
        <v>35381</v>
      </c>
      <c r="D528" s="82">
        <v>1.50281973004872E+17</v>
      </c>
      <c r="E528" s="82">
        <v>1176.0909999999999</v>
      </c>
      <c r="F528" s="75" t="s">
        <v>10267</v>
      </c>
      <c r="G528" s="75" t="s">
        <v>20</v>
      </c>
      <c r="H528" s="75">
        <v>24</v>
      </c>
      <c r="I528" s="75">
        <v>4104</v>
      </c>
      <c r="J528" s="75" t="s">
        <v>20</v>
      </c>
      <c r="K528" s="75" t="s">
        <v>20</v>
      </c>
      <c r="L528" s="75" t="s">
        <v>20</v>
      </c>
      <c r="M528" s="75">
        <v>0.78</v>
      </c>
      <c r="N528" s="75">
        <v>0.51</v>
      </c>
      <c r="O528" s="75">
        <v>0.72</v>
      </c>
    </row>
    <row r="529" spans="1:15" x14ac:dyDescent="0.25">
      <c r="A529" s="82">
        <v>3512121</v>
      </c>
      <c r="B529" s="82">
        <v>1087241</v>
      </c>
      <c r="C529" s="82">
        <v>3512121</v>
      </c>
      <c r="D529" s="82">
        <v>5034645806</v>
      </c>
      <c r="E529" s="82">
        <v>55.021999999999998</v>
      </c>
      <c r="F529" s="75" t="s">
        <v>10268</v>
      </c>
      <c r="G529" s="75" t="s">
        <v>20</v>
      </c>
      <c r="H529" s="75">
        <v>24</v>
      </c>
      <c r="I529" s="75" t="s">
        <v>20</v>
      </c>
      <c r="J529" s="75" t="s">
        <v>20</v>
      </c>
      <c r="K529" s="75">
        <v>192</v>
      </c>
      <c r="L529" s="75">
        <v>1</v>
      </c>
      <c r="M529" s="75">
        <v>0.78</v>
      </c>
      <c r="N529" s="75">
        <v>0.51</v>
      </c>
      <c r="O529" s="75">
        <v>0.72</v>
      </c>
    </row>
    <row r="530" spans="1:15" x14ac:dyDescent="0.25">
      <c r="A530" s="82">
        <v>34191</v>
      </c>
      <c r="B530" s="82">
        <v>1087268</v>
      </c>
      <c r="C530" s="82">
        <v>34191</v>
      </c>
      <c r="D530" s="82">
        <v>1.50281973004872E+17</v>
      </c>
      <c r="E530" s="82">
        <v>1176.0909999999999</v>
      </c>
      <c r="F530" s="75" t="s">
        <v>10270</v>
      </c>
      <c r="G530" s="75" t="s">
        <v>20</v>
      </c>
      <c r="H530" s="75">
        <v>24</v>
      </c>
      <c r="I530" s="75">
        <v>4104</v>
      </c>
      <c r="J530" s="75" t="s">
        <v>20</v>
      </c>
      <c r="K530" s="75" t="s">
        <v>20</v>
      </c>
      <c r="L530" s="75" t="s">
        <v>20</v>
      </c>
      <c r="M530" s="75">
        <v>0.78</v>
      </c>
      <c r="N530" s="75">
        <v>0.51</v>
      </c>
      <c r="O530" s="75">
        <v>0.72</v>
      </c>
    </row>
    <row r="531" spans="1:15" x14ac:dyDescent="0.25">
      <c r="A531" s="82">
        <v>28381</v>
      </c>
      <c r="B531" s="82">
        <v>1087270</v>
      </c>
      <c r="C531" s="82">
        <v>28381</v>
      </c>
      <c r="D531" s="82">
        <v>5034527545</v>
      </c>
      <c r="E531" s="82">
        <v>1176.0909999999999</v>
      </c>
      <c r="F531" s="75" t="s">
        <v>10271</v>
      </c>
      <c r="G531" s="75" t="s">
        <v>20</v>
      </c>
      <c r="H531" s="75">
        <v>24</v>
      </c>
      <c r="I531" s="75">
        <v>4104</v>
      </c>
      <c r="J531" s="75" t="s">
        <v>20</v>
      </c>
      <c r="K531" s="75" t="s">
        <v>20</v>
      </c>
      <c r="L531" s="75" t="s">
        <v>20</v>
      </c>
      <c r="M531" s="75">
        <v>0.78</v>
      </c>
      <c r="N531" s="75">
        <v>0.51</v>
      </c>
      <c r="O531" s="75">
        <v>0.72</v>
      </c>
    </row>
    <row r="532" spans="1:15" x14ac:dyDescent="0.25">
      <c r="A532" s="82">
        <v>3512116</v>
      </c>
      <c r="B532" s="82">
        <v>1087275</v>
      </c>
      <c r="C532" s="82">
        <v>3512116</v>
      </c>
      <c r="D532" s="82">
        <v>5034527546</v>
      </c>
      <c r="E532" s="82">
        <v>55.021999999999998</v>
      </c>
      <c r="F532" s="75" t="s">
        <v>10273</v>
      </c>
      <c r="G532" s="75" t="s">
        <v>20</v>
      </c>
      <c r="H532" s="75">
        <v>24</v>
      </c>
      <c r="I532" s="75" t="s">
        <v>20</v>
      </c>
      <c r="J532" s="75" t="s">
        <v>20</v>
      </c>
      <c r="K532" s="75">
        <v>192</v>
      </c>
      <c r="L532" s="75">
        <v>1</v>
      </c>
      <c r="M532" s="75">
        <v>0.78</v>
      </c>
      <c r="N532" s="75">
        <v>0.51</v>
      </c>
      <c r="O532" s="75">
        <v>0.72</v>
      </c>
    </row>
    <row r="533" spans="1:15" x14ac:dyDescent="0.25">
      <c r="A533" s="82">
        <v>3638114</v>
      </c>
      <c r="B533" s="82">
        <v>1087277</v>
      </c>
      <c r="C533" s="82">
        <v>3638114</v>
      </c>
      <c r="D533" s="82">
        <v>5034854236</v>
      </c>
      <c r="E533" s="82">
        <v>54.966999999999999</v>
      </c>
      <c r="F533" s="75" t="s">
        <v>10274</v>
      </c>
      <c r="G533" s="75" t="s">
        <v>20</v>
      </c>
      <c r="H533" s="75">
        <v>24</v>
      </c>
      <c r="I533" s="75" t="s">
        <v>20</v>
      </c>
      <c r="J533" s="75" t="s">
        <v>20</v>
      </c>
      <c r="K533" s="75">
        <v>192</v>
      </c>
      <c r="L533" s="75">
        <v>1</v>
      </c>
      <c r="M533" s="75">
        <v>0.78</v>
      </c>
      <c r="N533" s="75">
        <v>0.51</v>
      </c>
      <c r="O533" s="75">
        <v>0.72</v>
      </c>
    </row>
    <row r="534" spans="1:15" x14ac:dyDescent="0.25">
      <c r="A534" s="82">
        <v>3518110</v>
      </c>
      <c r="B534" s="82">
        <v>1087280</v>
      </c>
      <c r="C534" s="82">
        <v>3518110</v>
      </c>
      <c r="D534" s="82">
        <v>5034527552</v>
      </c>
      <c r="E534" s="82">
        <v>55.021999999999998</v>
      </c>
      <c r="F534" s="75" t="s">
        <v>10275</v>
      </c>
      <c r="G534" s="75" t="s">
        <v>20</v>
      </c>
      <c r="H534" s="75">
        <v>24</v>
      </c>
      <c r="I534" s="75" t="s">
        <v>20</v>
      </c>
      <c r="J534" s="75" t="s">
        <v>20</v>
      </c>
      <c r="K534" s="75">
        <v>192</v>
      </c>
      <c r="L534" s="75">
        <v>1</v>
      </c>
      <c r="M534" s="75">
        <v>0.78</v>
      </c>
      <c r="N534" s="75">
        <v>0.51</v>
      </c>
      <c r="O534" s="75">
        <v>0.72</v>
      </c>
    </row>
    <row r="535" spans="1:15" x14ac:dyDescent="0.25">
      <c r="A535" s="82">
        <v>34211</v>
      </c>
      <c r="B535" s="82">
        <v>1087281</v>
      </c>
      <c r="C535" s="82">
        <v>34211</v>
      </c>
      <c r="D535" s="82">
        <v>5034527547</v>
      </c>
      <c r="E535" s="82">
        <v>1176.0909999999999</v>
      </c>
      <c r="F535" s="75" t="s">
        <v>10276</v>
      </c>
      <c r="G535" s="75" t="s">
        <v>20</v>
      </c>
      <c r="H535" s="75">
        <v>24</v>
      </c>
      <c r="I535" s="75">
        <v>4104</v>
      </c>
      <c r="J535" s="75" t="s">
        <v>20</v>
      </c>
      <c r="K535" s="75" t="s">
        <v>20</v>
      </c>
      <c r="L535" s="75" t="s">
        <v>20</v>
      </c>
      <c r="M535" s="75">
        <v>0.78</v>
      </c>
      <c r="N535" s="75">
        <v>0.51</v>
      </c>
      <c r="O535" s="75">
        <v>0.72</v>
      </c>
    </row>
    <row r="536" spans="1:15" x14ac:dyDescent="0.25">
      <c r="A536" s="82">
        <v>3209112</v>
      </c>
      <c r="B536" s="82">
        <v>1088115</v>
      </c>
      <c r="C536" s="82">
        <v>3209112</v>
      </c>
      <c r="D536" s="82">
        <v>1.50281979306824E+17</v>
      </c>
      <c r="E536" s="82">
        <v>128.28800000000001</v>
      </c>
      <c r="F536" s="75" t="s">
        <v>533</v>
      </c>
      <c r="G536" s="75">
        <v>2560</v>
      </c>
      <c r="H536" s="75">
        <v>80</v>
      </c>
      <c r="I536" s="75">
        <v>3200</v>
      </c>
      <c r="J536" s="75">
        <v>240</v>
      </c>
      <c r="K536" s="75">
        <v>240</v>
      </c>
      <c r="L536" s="75">
        <v>1</v>
      </c>
      <c r="M536" s="75">
        <v>1.08</v>
      </c>
      <c r="N536" s="75">
        <v>1.28</v>
      </c>
      <c r="O536" s="75">
        <v>0.51</v>
      </c>
    </row>
    <row r="537" spans="1:15" x14ac:dyDescent="0.25">
      <c r="A537" s="82">
        <v>3535113</v>
      </c>
      <c r="B537" s="82">
        <v>1088116</v>
      </c>
      <c r="C537" s="82">
        <v>3535113</v>
      </c>
      <c r="D537" s="82">
        <v>5034821920</v>
      </c>
      <c r="E537" s="82">
        <v>78.08</v>
      </c>
      <c r="F537" s="75" t="s">
        <v>1411</v>
      </c>
      <c r="G537" s="75">
        <v>5519</v>
      </c>
      <c r="H537" s="75">
        <v>160</v>
      </c>
      <c r="I537" s="75">
        <v>16000</v>
      </c>
      <c r="J537" s="75">
        <v>320</v>
      </c>
      <c r="K537" s="75" t="s">
        <v>21</v>
      </c>
      <c r="L537" s="75">
        <v>1</v>
      </c>
      <c r="M537" s="75">
        <v>1.36</v>
      </c>
      <c r="N537" s="75">
        <v>0.69</v>
      </c>
      <c r="O537" s="75">
        <v>0.17</v>
      </c>
    </row>
    <row r="538" spans="1:15" x14ac:dyDescent="0.25">
      <c r="A538" s="82">
        <v>33391</v>
      </c>
      <c r="B538" s="82">
        <v>1088546</v>
      </c>
      <c r="C538" s="82">
        <v>33391</v>
      </c>
      <c r="D538" s="82">
        <v>5032858417</v>
      </c>
      <c r="E538" s="82">
        <v>1597.3330000000001</v>
      </c>
      <c r="F538" s="75" t="s">
        <v>1023</v>
      </c>
      <c r="G538" s="75">
        <v>720</v>
      </c>
      <c r="H538" s="75">
        <v>72</v>
      </c>
      <c r="I538" s="75">
        <v>864</v>
      </c>
      <c r="J538" s="75" t="s">
        <v>20</v>
      </c>
      <c r="K538" s="75" t="s">
        <v>20</v>
      </c>
      <c r="L538" s="75" t="s">
        <v>20</v>
      </c>
      <c r="M538" s="75">
        <v>3.17</v>
      </c>
      <c r="N538" s="75">
        <v>1.34</v>
      </c>
      <c r="O538" s="75">
        <v>0.59</v>
      </c>
    </row>
    <row r="539" spans="1:15" x14ac:dyDescent="0.25">
      <c r="A539" s="82">
        <v>27271</v>
      </c>
      <c r="B539" s="82">
        <v>1088587</v>
      </c>
      <c r="C539" s="82">
        <v>27271</v>
      </c>
      <c r="D539" s="82">
        <v>5034498991</v>
      </c>
      <c r="E539" s="82">
        <v>1910.3879999999999</v>
      </c>
      <c r="F539" s="75" t="s">
        <v>398</v>
      </c>
      <c r="G539" s="75">
        <v>480</v>
      </c>
      <c r="H539" s="75" t="s">
        <v>21</v>
      </c>
      <c r="I539" s="75">
        <v>640</v>
      </c>
      <c r="J539" s="75">
        <v>20</v>
      </c>
      <c r="K539" s="75">
        <v>30</v>
      </c>
      <c r="L539" s="75">
        <v>1</v>
      </c>
      <c r="M539" s="75">
        <v>1.56</v>
      </c>
      <c r="N539" s="75">
        <v>1.03</v>
      </c>
      <c r="O539" s="75">
        <v>1.83</v>
      </c>
    </row>
    <row r="540" spans="1:15" x14ac:dyDescent="0.25">
      <c r="A540" s="82">
        <v>3718112</v>
      </c>
      <c r="B540" s="82">
        <v>1088714</v>
      </c>
      <c r="C540" s="82">
        <v>3718112</v>
      </c>
      <c r="D540" s="82">
        <v>1.5028197300343501E+17</v>
      </c>
      <c r="E540" s="82">
        <v>51.88</v>
      </c>
      <c r="F540" s="75" t="s">
        <v>10334</v>
      </c>
      <c r="G540" s="75">
        <v>320</v>
      </c>
      <c r="H540" s="75">
        <v>4</v>
      </c>
      <c r="I540" s="75">
        <v>640</v>
      </c>
      <c r="J540" s="75" t="s">
        <v>20</v>
      </c>
      <c r="K540" s="75">
        <v>32</v>
      </c>
      <c r="L540" s="75">
        <v>1</v>
      </c>
      <c r="M540" s="75">
        <v>1.2</v>
      </c>
      <c r="N540" s="75">
        <v>0.87</v>
      </c>
      <c r="O540" s="75">
        <v>1.55</v>
      </c>
    </row>
    <row r="541" spans="1:15" x14ac:dyDescent="0.25">
      <c r="A541" s="82">
        <v>3724107</v>
      </c>
      <c r="B541" s="82">
        <v>1088715</v>
      </c>
      <c r="C541" s="82">
        <v>3724107</v>
      </c>
      <c r="D541" s="82">
        <v>1.5028197300343501E+17</v>
      </c>
      <c r="E541" s="82">
        <v>51.88</v>
      </c>
      <c r="F541" s="75" t="s">
        <v>10335</v>
      </c>
      <c r="G541" s="75">
        <v>320</v>
      </c>
      <c r="H541" s="75">
        <v>4</v>
      </c>
      <c r="I541" s="75">
        <v>560</v>
      </c>
      <c r="J541" s="75" t="s">
        <v>20</v>
      </c>
      <c r="K541" s="75">
        <v>32</v>
      </c>
      <c r="L541" s="75">
        <v>1</v>
      </c>
      <c r="M541" s="75">
        <v>1.2</v>
      </c>
      <c r="N541" s="75">
        <v>0.87</v>
      </c>
      <c r="O541" s="75">
        <v>1.55</v>
      </c>
    </row>
    <row r="542" spans="1:15" x14ac:dyDescent="0.25">
      <c r="A542" s="82">
        <v>37091</v>
      </c>
      <c r="B542" s="82">
        <v>1088719</v>
      </c>
      <c r="C542" s="82">
        <v>37091</v>
      </c>
      <c r="D542" s="82">
        <v>1.5028197931305101E+17</v>
      </c>
      <c r="E542" s="82">
        <v>900.26099999999997</v>
      </c>
      <c r="F542" s="75" t="s">
        <v>10339</v>
      </c>
      <c r="G542" s="75">
        <v>240</v>
      </c>
      <c r="H542" s="75">
        <v>4</v>
      </c>
      <c r="I542" s="75">
        <v>392</v>
      </c>
      <c r="J542" s="75" t="s">
        <v>20</v>
      </c>
      <c r="K542" s="75" t="s">
        <v>20</v>
      </c>
      <c r="L542" s="75" t="s">
        <v>20</v>
      </c>
      <c r="M542" s="75">
        <v>1.48</v>
      </c>
      <c r="N542" s="75">
        <v>0.95</v>
      </c>
      <c r="O542" s="75">
        <v>1.63</v>
      </c>
    </row>
    <row r="543" spans="1:15" x14ac:dyDescent="0.25">
      <c r="A543" s="82">
        <v>38481</v>
      </c>
      <c r="B543" s="82">
        <v>1088734</v>
      </c>
      <c r="C543" s="82">
        <v>38481</v>
      </c>
      <c r="D543" s="82">
        <v>1.5028197300343398E+17</v>
      </c>
      <c r="E543" s="82">
        <v>899.36199999999997</v>
      </c>
      <c r="F543" s="75" t="s">
        <v>10342</v>
      </c>
      <c r="G543" s="75">
        <v>240</v>
      </c>
      <c r="H543" s="75">
        <v>4</v>
      </c>
      <c r="I543" s="75">
        <v>392</v>
      </c>
      <c r="J543" s="75" t="s">
        <v>20</v>
      </c>
      <c r="K543" s="75" t="s">
        <v>20</v>
      </c>
      <c r="L543" s="75" t="s">
        <v>20</v>
      </c>
      <c r="M543" s="75">
        <v>1.48</v>
      </c>
      <c r="N543" s="75">
        <v>0.95</v>
      </c>
      <c r="O543" s="75">
        <v>1.63</v>
      </c>
    </row>
    <row r="544" spans="1:15" x14ac:dyDescent="0.25">
      <c r="A544" s="82">
        <v>3535130</v>
      </c>
      <c r="B544" s="82">
        <v>1088885</v>
      </c>
      <c r="C544" s="82">
        <v>3535130</v>
      </c>
      <c r="D544" s="82">
        <v>5034517132</v>
      </c>
      <c r="E544" s="82">
        <v>99.099000000000004</v>
      </c>
      <c r="F544" s="75" t="s">
        <v>321</v>
      </c>
      <c r="G544" s="75">
        <v>1800</v>
      </c>
      <c r="H544" s="75">
        <v>100</v>
      </c>
      <c r="I544" s="75">
        <v>2500</v>
      </c>
      <c r="J544" s="75">
        <v>60</v>
      </c>
      <c r="K544" s="75" t="s">
        <v>21</v>
      </c>
      <c r="L544" s="75">
        <v>3</v>
      </c>
      <c r="M544" s="75">
        <v>1.42</v>
      </c>
      <c r="N544" s="75">
        <v>0.95</v>
      </c>
      <c r="O544" s="75">
        <v>0.38</v>
      </c>
    </row>
    <row r="545" spans="1:15" x14ac:dyDescent="0.25">
      <c r="A545" s="82">
        <v>3735109</v>
      </c>
      <c r="B545" s="82">
        <v>1088915</v>
      </c>
      <c r="C545" s="82">
        <v>3735109</v>
      </c>
      <c r="D545" s="82">
        <v>1.5028197300343299E+17</v>
      </c>
      <c r="E545" s="82">
        <v>16.16</v>
      </c>
      <c r="F545" s="75" t="s">
        <v>10364</v>
      </c>
      <c r="G545" s="75" t="s">
        <v>20</v>
      </c>
      <c r="H545" s="75">
        <v>12</v>
      </c>
      <c r="I545" s="75">
        <v>660</v>
      </c>
      <c r="J545" s="75" t="s">
        <v>20</v>
      </c>
      <c r="K545" s="75">
        <v>48</v>
      </c>
      <c r="L545" s="75">
        <v>1</v>
      </c>
      <c r="M545" s="75">
        <v>1.66</v>
      </c>
      <c r="N545" s="75">
        <v>1.1499999999999999</v>
      </c>
      <c r="O545" s="75">
        <v>0.78</v>
      </c>
    </row>
    <row r="546" spans="1:15" x14ac:dyDescent="0.25">
      <c r="A546" s="82">
        <v>22061</v>
      </c>
      <c r="B546" s="82">
        <v>1088924</v>
      </c>
      <c r="C546" s="82">
        <v>22061</v>
      </c>
      <c r="D546" s="82">
        <v>1.5028197931311002E+17</v>
      </c>
      <c r="E546" s="82">
        <v>861.86099999999999</v>
      </c>
      <c r="F546" s="75" t="s">
        <v>10365</v>
      </c>
      <c r="G546" s="75" t="s">
        <v>20</v>
      </c>
      <c r="H546" s="75" t="s">
        <v>20</v>
      </c>
      <c r="I546" s="75" t="s">
        <v>20</v>
      </c>
      <c r="J546" s="75" t="s">
        <v>20</v>
      </c>
      <c r="K546" s="75" t="s">
        <v>20</v>
      </c>
      <c r="L546" s="75" t="s">
        <v>20</v>
      </c>
      <c r="M546" s="75">
        <v>4.0999999999999996</v>
      </c>
      <c r="N546" s="75">
        <v>2.1</v>
      </c>
      <c r="O546" s="75">
        <v>0.5</v>
      </c>
    </row>
    <row r="547" spans="1:15" x14ac:dyDescent="0.25">
      <c r="A547" s="82">
        <v>27101</v>
      </c>
      <c r="B547" s="82">
        <v>1088927</v>
      </c>
      <c r="C547" s="82">
        <v>27101</v>
      </c>
      <c r="D547" s="82">
        <v>1.50281973004848E+17</v>
      </c>
      <c r="E547" s="82">
        <v>1601.597</v>
      </c>
      <c r="F547" s="75" t="s">
        <v>10367</v>
      </c>
      <c r="G547" s="75">
        <v>400</v>
      </c>
      <c r="H547" s="75">
        <v>50</v>
      </c>
      <c r="I547" s="75">
        <v>600</v>
      </c>
      <c r="J547" s="75" t="s">
        <v>20</v>
      </c>
      <c r="K547" s="75" t="s">
        <v>20</v>
      </c>
      <c r="L547" s="75" t="s">
        <v>20</v>
      </c>
      <c r="M547" s="75">
        <v>4.5</v>
      </c>
      <c r="N547" s="75">
        <v>3.7</v>
      </c>
      <c r="O547" s="75">
        <v>0.12</v>
      </c>
    </row>
    <row r="548" spans="1:15" x14ac:dyDescent="0.25">
      <c r="A548" s="82">
        <v>27371</v>
      </c>
      <c r="B548" s="82">
        <v>1088934</v>
      </c>
      <c r="C548" s="82">
        <v>27371</v>
      </c>
      <c r="D548" s="82">
        <v>5034945357</v>
      </c>
      <c r="E548" s="82">
        <v>118.11799999999999</v>
      </c>
      <c r="F548" s="75" t="s">
        <v>10368</v>
      </c>
      <c r="G548" s="75" t="s">
        <v>20</v>
      </c>
      <c r="H548" s="75" t="s">
        <v>20</v>
      </c>
      <c r="I548" s="75" t="s">
        <v>20</v>
      </c>
      <c r="J548" s="75" t="s">
        <v>20</v>
      </c>
      <c r="K548" s="75" t="s">
        <v>20</v>
      </c>
      <c r="L548" s="75" t="s">
        <v>20</v>
      </c>
      <c r="M548" s="75">
        <v>2.7</v>
      </c>
      <c r="N548" s="75">
        <v>2.9</v>
      </c>
      <c r="O548" s="75">
        <v>0.02</v>
      </c>
    </row>
    <row r="549" spans="1:15" x14ac:dyDescent="0.25">
      <c r="A549" s="82">
        <v>33171</v>
      </c>
      <c r="B549" s="82">
        <v>1088968</v>
      </c>
      <c r="C549" s="82">
        <v>33171</v>
      </c>
      <c r="D549" s="82">
        <v>1.50281973004848E+17</v>
      </c>
      <c r="E549" s="82">
        <v>1601.597</v>
      </c>
      <c r="F549" s="75" t="s">
        <v>10372</v>
      </c>
      <c r="G549" s="75">
        <v>400</v>
      </c>
      <c r="H549" s="75">
        <v>50</v>
      </c>
      <c r="I549" s="75">
        <v>400</v>
      </c>
      <c r="J549" s="75" t="s">
        <v>20</v>
      </c>
      <c r="K549" s="75" t="s">
        <v>20</v>
      </c>
      <c r="L549" s="75" t="s">
        <v>20</v>
      </c>
      <c r="M549" s="75">
        <v>4.5</v>
      </c>
      <c r="N549" s="75">
        <v>3.7</v>
      </c>
      <c r="O549" s="75">
        <v>0.12</v>
      </c>
    </row>
    <row r="550" spans="1:15" x14ac:dyDescent="0.25">
      <c r="A550" s="82">
        <v>23211</v>
      </c>
      <c r="B550" s="82">
        <v>1088969</v>
      </c>
      <c r="C550" s="82">
        <v>23211</v>
      </c>
      <c r="D550" s="82">
        <v>1.50281973004848E+17</v>
      </c>
      <c r="E550" s="82">
        <v>2402.395</v>
      </c>
      <c r="F550" s="75" t="s">
        <v>10373</v>
      </c>
      <c r="G550" s="75" t="s">
        <v>20</v>
      </c>
      <c r="H550" s="75">
        <v>50</v>
      </c>
      <c r="I550" s="75">
        <v>600</v>
      </c>
      <c r="J550" s="75" t="s">
        <v>20</v>
      </c>
      <c r="K550" s="75" t="s">
        <v>20</v>
      </c>
      <c r="L550" s="75" t="s">
        <v>20</v>
      </c>
      <c r="M550" s="75">
        <v>4.5</v>
      </c>
      <c r="N550" s="75">
        <v>3.7</v>
      </c>
      <c r="O550" s="75">
        <v>0.12</v>
      </c>
    </row>
    <row r="551" spans="1:15" x14ac:dyDescent="0.25">
      <c r="A551" s="82">
        <v>33011</v>
      </c>
      <c r="B551" s="82">
        <v>1088972</v>
      </c>
      <c r="C551" s="82">
        <v>33011</v>
      </c>
      <c r="D551" s="82">
        <v>1.5028197300513101E+17</v>
      </c>
      <c r="E551" s="82">
        <v>1.623</v>
      </c>
      <c r="F551" s="75" t="s">
        <v>10374</v>
      </c>
      <c r="G551" s="75">
        <v>1080</v>
      </c>
      <c r="H551" s="75">
        <v>27</v>
      </c>
      <c r="I551" s="75">
        <v>1620</v>
      </c>
      <c r="J551" s="75" t="s">
        <v>20</v>
      </c>
      <c r="K551" s="75" t="s">
        <v>20</v>
      </c>
      <c r="L551" s="75" t="s">
        <v>20</v>
      </c>
      <c r="M551" s="75">
        <v>0.13</v>
      </c>
      <c r="N551" s="75">
        <v>0.3</v>
      </c>
      <c r="O551" s="75">
        <v>1.7999999999999999E-2</v>
      </c>
    </row>
    <row r="552" spans="1:15" x14ac:dyDescent="0.25">
      <c r="A552" s="82">
        <v>33041</v>
      </c>
      <c r="B552" s="82">
        <v>1088974</v>
      </c>
      <c r="C552" s="82">
        <v>33041</v>
      </c>
      <c r="D552" s="82">
        <v>1.5028197300513101E+17</v>
      </c>
      <c r="E552" s="82">
        <v>1.623</v>
      </c>
      <c r="F552" s="75" t="s">
        <v>10375</v>
      </c>
      <c r="G552" s="75">
        <v>1080</v>
      </c>
      <c r="H552" s="75">
        <v>27</v>
      </c>
      <c r="I552" s="75">
        <v>1620</v>
      </c>
      <c r="J552" s="75" t="s">
        <v>20</v>
      </c>
      <c r="K552" s="75" t="s">
        <v>20</v>
      </c>
      <c r="L552" s="75" t="s">
        <v>20</v>
      </c>
      <c r="M552" s="75">
        <v>0.13</v>
      </c>
      <c r="N552" s="75">
        <v>0.3</v>
      </c>
      <c r="O552" s="75">
        <v>1.7999999999999999E-2</v>
      </c>
    </row>
    <row r="553" spans="1:15" x14ac:dyDescent="0.25">
      <c r="A553" s="82">
        <v>3211107</v>
      </c>
      <c r="B553" s="82">
        <v>1088981</v>
      </c>
      <c r="C553" s="82">
        <v>3211107</v>
      </c>
      <c r="D553" s="82">
        <v>1.50281979313304E+17</v>
      </c>
      <c r="E553" s="82">
        <v>18.937999999999999</v>
      </c>
      <c r="F553" s="75" t="s">
        <v>10376</v>
      </c>
      <c r="G553" s="75">
        <v>1200</v>
      </c>
      <c r="H553" s="75">
        <v>100</v>
      </c>
      <c r="I553" s="75" t="s">
        <v>20</v>
      </c>
      <c r="J553" s="75" t="s">
        <v>20</v>
      </c>
      <c r="K553" s="75">
        <v>300</v>
      </c>
      <c r="L553" s="75">
        <v>1</v>
      </c>
      <c r="M553" s="75">
        <v>1.2</v>
      </c>
      <c r="N553" s="75">
        <v>2.4E-2</v>
      </c>
      <c r="O553" s="75">
        <v>2.2000000000000002</v>
      </c>
    </row>
    <row r="554" spans="1:15" x14ac:dyDescent="0.25">
      <c r="A554" s="82">
        <v>36061</v>
      </c>
      <c r="B554" s="82">
        <v>1088999</v>
      </c>
      <c r="C554" s="82">
        <v>36061</v>
      </c>
      <c r="D554" s="82">
        <v>1.5028197300511299E+17</v>
      </c>
      <c r="E554" s="82">
        <v>1664.3219999999999</v>
      </c>
      <c r="F554" s="75" t="s">
        <v>10378</v>
      </c>
      <c r="G554" s="75">
        <v>700</v>
      </c>
      <c r="H554" s="75" t="s">
        <v>20</v>
      </c>
      <c r="I554" s="75">
        <v>1100</v>
      </c>
      <c r="J554" s="75" t="s">
        <v>20</v>
      </c>
      <c r="K554" s="75" t="s">
        <v>20</v>
      </c>
      <c r="L554" s="75" t="s">
        <v>20</v>
      </c>
      <c r="M554" s="75">
        <v>1.23</v>
      </c>
      <c r="N554" s="75">
        <v>0.93</v>
      </c>
      <c r="O554" s="75">
        <v>1.32</v>
      </c>
    </row>
    <row r="555" spans="1:15" x14ac:dyDescent="0.25">
      <c r="A555" s="82">
        <v>38181</v>
      </c>
      <c r="B555" s="82">
        <v>1089007</v>
      </c>
      <c r="C555" s="82">
        <v>38181</v>
      </c>
      <c r="D555" s="82">
        <v>1.5028197300497299E+17</v>
      </c>
      <c r="E555" s="82">
        <v>1548.944</v>
      </c>
      <c r="F555" s="75" t="s">
        <v>10381</v>
      </c>
      <c r="G555" s="75">
        <v>330</v>
      </c>
      <c r="H555" s="75" t="s">
        <v>21</v>
      </c>
      <c r="I555" s="75">
        <v>462</v>
      </c>
      <c r="J555" s="75" t="s">
        <v>20</v>
      </c>
      <c r="K555" s="75" t="s">
        <v>20</v>
      </c>
      <c r="L555" s="75" t="s">
        <v>20</v>
      </c>
      <c r="M555" s="75">
        <v>1.57</v>
      </c>
      <c r="N555" s="75">
        <v>1.1100000000000001</v>
      </c>
      <c r="O555" s="75">
        <v>1.92</v>
      </c>
    </row>
    <row r="556" spans="1:15" x14ac:dyDescent="0.25">
      <c r="A556" s="82">
        <v>2906114</v>
      </c>
      <c r="B556" s="82">
        <v>1089011</v>
      </c>
      <c r="C556" s="82">
        <v>2906114</v>
      </c>
      <c r="D556" s="82">
        <v>5034634070</v>
      </c>
      <c r="E556" s="82">
        <v>66.372</v>
      </c>
      <c r="F556" s="75" t="s">
        <v>10384</v>
      </c>
      <c r="G556" s="75">
        <v>6912</v>
      </c>
      <c r="H556" s="75">
        <v>24</v>
      </c>
      <c r="I556" s="75" t="s">
        <v>20</v>
      </c>
      <c r="J556" s="75" t="s">
        <v>20</v>
      </c>
      <c r="K556" s="75">
        <v>144</v>
      </c>
      <c r="L556" s="75">
        <v>1</v>
      </c>
      <c r="M556" s="75">
        <v>0.25</v>
      </c>
      <c r="N556" s="75">
        <v>1.1499999999999999</v>
      </c>
      <c r="O556" s="75">
        <v>1.6</v>
      </c>
    </row>
    <row r="557" spans="1:15" x14ac:dyDescent="0.25">
      <c r="A557" s="82">
        <v>38311</v>
      </c>
      <c r="B557" s="82">
        <v>1089058</v>
      </c>
      <c r="C557" s="82">
        <v>38311</v>
      </c>
      <c r="D557" s="82">
        <v>1.50281970000564E+17</v>
      </c>
      <c r="E557" s="82">
        <v>3921.4589999999998</v>
      </c>
      <c r="F557" s="75" t="s">
        <v>10385</v>
      </c>
      <c r="G557" s="75">
        <v>749</v>
      </c>
      <c r="H557" s="75" t="s">
        <v>21</v>
      </c>
      <c r="I557" s="75">
        <v>1284</v>
      </c>
      <c r="J557" s="75" t="s">
        <v>20</v>
      </c>
      <c r="K557" s="75" t="s">
        <v>20</v>
      </c>
      <c r="L557" s="75" t="s">
        <v>20</v>
      </c>
      <c r="M557" s="75">
        <v>1.22</v>
      </c>
      <c r="N557" s="75">
        <v>0.87</v>
      </c>
      <c r="O557" s="75">
        <v>1.28</v>
      </c>
    </row>
    <row r="558" spans="1:15" x14ac:dyDescent="0.25">
      <c r="A558" s="82">
        <v>27141</v>
      </c>
      <c r="B558" s="82">
        <v>1089059</v>
      </c>
      <c r="C558" s="82">
        <v>27141</v>
      </c>
      <c r="D558" s="82">
        <v>1.5028197000056301E+17</v>
      </c>
      <c r="E558" s="82">
        <v>1547.191</v>
      </c>
      <c r="F558" s="75" t="s">
        <v>10386</v>
      </c>
      <c r="G558" s="75">
        <v>340</v>
      </c>
      <c r="H558" s="75" t="s">
        <v>21</v>
      </c>
      <c r="I558" s="75">
        <v>612</v>
      </c>
      <c r="J558" s="75" t="s">
        <v>20</v>
      </c>
      <c r="K558" s="75" t="s">
        <v>20</v>
      </c>
      <c r="L558" s="75" t="s">
        <v>20</v>
      </c>
      <c r="M558" s="75">
        <v>2.16</v>
      </c>
      <c r="N558" s="75">
        <v>1.46</v>
      </c>
      <c r="O558" s="75">
        <v>0.8</v>
      </c>
    </row>
    <row r="559" spans="1:15" x14ac:dyDescent="0.25">
      <c r="A559" s="82">
        <v>3512108</v>
      </c>
      <c r="B559" s="82">
        <v>1089061</v>
      </c>
      <c r="C559" s="82">
        <v>3512108</v>
      </c>
      <c r="D559" s="82">
        <v>5034868754</v>
      </c>
      <c r="E559" s="82">
        <v>122.002</v>
      </c>
      <c r="F559" s="75" t="s">
        <v>10387</v>
      </c>
      <c r="G559" s="75">
        <v>1110</v>
      </c>
      <c r="H559" s="75">
        <v>37</v>
      </c>
      <c r="I559" s="75" t="s">
        <v>20</v>
      </c>
      <c r="J559" s="75" t="s">
        <v>20</v>
      </c>
      <c r="K559" s="75">
        <v>185</v>
      </c>
      <c r="L559" s="75">
        <v>1</v>
      </c>
      <c r="M559" s="75">
        <v>2.4500000000000002</v>
      </c>
      <c r="N559" s="75">
        <v>9.0999999999999998E-2</v>
      </c>
      <c r="O559" s="75">
        <v>3</v>
      </c>
    </row>
    <row r="560" spans="1:15" x14ac:dyDescent="0.25">
      <c r="A560" s="82">
        <v>22461</v>
      </c>
      <c r="B560" s="82">
        <v>1089731</v>
      </c>
      <c r="C560" s="82">
        <v>22461</v>
      </c>
      <c r="D560" s="82">
        <v>1.5028197300512602E+17</v>
      </c>
      <c r="E560" s="82">
        <v>620.27</v>
      </c>
      <c r="F560" s="75" t="s">
        <v>10595</v>
      </c>
      <c r="G560" s="75" t="s">
        <v>20</v>
      </c>
      <c r="H560" s="75" t="s">
        <v>20</v>
      </c>
      <c r="I560" s="75" t="s">
        <v>20</v>
      </c>
      <c r="J560" s="75" t="s">
        <v>20</v>
      </c>
      <c r="K560" s="75" t="s">
        <v>20</v>
      </c>
      <c r="L560" s="75" t="s">
        <v>20</v>
      </c>
      <c r="M560" s="75">
        <v>8.5</v>
      </c>
      <c r="N560" s="75">
        <v>6.75</v>
      </c>
      <c r="O560" s="75">
        <v>0.2</v>
      </c>
    </row>
    <row r="561" spans="1:15" x14ac:dyDescent="0.25">
      <c r="A561" s="82">
        <v>25041</v>
      </c>
      <c r="B561" s="82">
        <v>1089732</v>
      </c>
      <c r="C561" s="82">
        <v>25041</v>
      </c>
      <c r="D561" s="82">
        <v>5034945770</v>
      </c>
      <c r="E561" s="82">
        <v>718.31799999999998</v>
      </c>
      <c r="F561" s="75" t="s">
        <v>10551</v>
      </c>
      <c r="G561" s="75" t="s">
        <v>20</v>
      </c>
      <c r="H561" s="75" t="s">
        <v>20</v>
      </c>
      <c r="I561" s="75" t="s">
        <v>20</v>
      </c>
      <c r="J561" s="75" t="s">
        <v>20</v>
      </c>
      <c r="K561" s="75" t="s">
        <v>20</v>
      </c>
      <c r="L561" s="75" t="s">
        <v>20</v>
      </c>
      <c r="M561" s="75">
        <v>4.5999999999999996</v>
      </c>
      <c r="N561" s="75">
        <v>3.25</v>
      </c>
      <c r="O561" s="75">
        <v>0.2</v>
      </c>
    </row>
    <row r="562" spans="1:15" x14ac:dyDescent="0.25">
      <c r="A562" s="82">
        <v>23161</v>
      </c>
      <c r="B562" s="82">
        <v>1089782</v>
      </c>
      <c r="C562" s="82">
        <v>23161</v>
      </c>
      <c r="D562" s="82">
        <v>1.5028197931356701E+17</v>
      </c>
      <c r="E562" s="82">
        <v>613.11199999999997</v>
      </c>
      <c r="F562" s="75" t="s">
        <v>10554</v>
      </c>
      <c r="G562" s="75" t="s">
        <v>20</v>
      </c>
      <c r="H562" s="75" t="s">
        <v>20</v>
      </c>
      <c r="I562" s="75" t="s">
        <v>20</v>
      </c>
      <c r="J562" s="75" t="s">
        <v>20</v>
      </c>
      <c r="K562" s="75" t="s">
        <v>20</v>
      </c>
      <c r="L562" s="75" t="s">
        <v>20</v>
      </c>
      <c r="M562" s="75">
        <v>6.3</v>
      </c>
      <c r="N562" s="75">
        <v>5.2</v>
      </c>
      <c r="O562" s="75">
        <v>0.4</v>
      </c>
    </row>
    <row r="563" spans="1:15" x14ac:dyDescent="0.25">
      <c r="A563" s="82">
        <v>24391</v>
      </c>
      <c r="B563" s="82">
        <v>1089783</v>
      </c>
      <c r="C563" s="82">
        <v>24391</v>
      </c>
      <c r="D563" s="82">
        <v>5034945771</v>
      </c>
      <c r="E563" s="82">
        <v>732.89200000000005</v>
      </c>
      <c r="F563" s="75" t="s">
        <v>10596</v>
      </c>
      <c r="G563" s="75" t="s">
        <v>20</v>
      </c>
      <c r="H563" s="75" t="s">
        <v>20</v>
      </c>
      <c r="I563" s="75" t="s">
        <v>20</v>
      </c>
      <c r="J563" s="75" t="s">
        <v>20</v>
      </c>
      <c r="K563" s="75" t="s">
        <v>20</v>
      </c>
      <c r="L563" s="75" t="s">
        <v>20</v>
      </c>
      <c r="M563" s="75">
        <v>1.65</v>
      </c>
      <c r="N563" s="75">
        <v>1.3</v>
      </c>
      <c r="O563" s="75">
        <v>1.5</v>
      </c>
    </row>
    <row r="564" spans="1:15" x14ac:dyDescent="0.25">
      <c r="A564" s="82">
        <v>24231</v>
      </c>
      <c r="B564" s="82">
        <v>1089798</v>
      </c>
      <c r="C564" s="82">
        <v>24231</v>
      </c>
      <c r="D564" s="82">
        <v>1.5028197300512602E+17</v>
      </c>
      <c r="E564" s="82">
        <v>1046.4849999999999</v>
      </c>
      <c r="F564" s="75" t="s">
        <v>10600</v>
      </c>
      <c r="G564" s="75" t="s">
        <v>20</v>
      </c>
      <c r="H564" s="75" t="s">
        <v>20</v>
      </c>
      <c r="I564" s="75" t="s">
        <v>20</v>
      </c>
      <c r="J564" s="75" t="s">
        <v>20</v>
      </c>
      <c r="K564" s="75" t="s">
        <v>20</v>
      </c>
      <c r="L564" s="75" t="s">
        <v>20</v>
      </c>
      <c r="M564" s="75">
        <v>4.4000000000000004</v>
      </c>
      <c r="N564" s="75">
        <v>2.4</v>
      </c>
      <c r="O564" s="75">
        <v>0.9</v>
      </c>
    </row>
    <row r="565" spans="1:15" x14ac:dyDescent="0.25">
      <c r="A565" s="82">
        <v>21211</v>
      </c>
      <c r="B565" s="82">
        <v>1090047</v>
      </c>
      <c r="C565" s="82">
        <v>21211</v>
      </c>
      <c r="D565" s="82">
        <v>1.5028197300441501E+17</v>
      </c>
      <c r="E565" s="82">
        <v>1529.318</v>
      </c>
      <c r="F565" s="75" t="s">
        <v>7417</v>
      </c>
      <c r="G565" s="75">
        <v>270</v>
      </c>
      <c r="H565" s="75" t="s">
        <v>21</v>
      </c>
      <c r="I565" s="75">
        <v>360</v>
      </c>
      <c r="J565" s="75" t="s">
        <v>20</v>
      </c>
      <c r="K565" s="75">
        <v>12</v>
      </c>
      <c r="L565" s="75">
        <v>1</v>
      </c>
      <c r="M565" s="75">
        <v>3.2</v>
      </c>
      <c r="N565" s="75">
        <v>1.1499999999999999</v>
      </c>
      <c r="O565" s="75">
        <v>1.2</v>
      </c>
    </row>
    <row r="566" spans="1:15" x14ac:dyDescent="0.25">
      <c r="A566" s="82">
        <v>3211101</v>
      </c>
      <c r="B566" s="82">
        <v>1090541</v>
      </c>
      <c r="C566" s="82">
        <v>3211101</v>
      </c>
      <c r="D566" s="82">
        <v>5034763962</v>
      </c>
      <c r="E566" s="82">
        <v>166.52</v>
      </c>
      <c r="F566" s="75" t="s">
        <v>8751</v>
      </c>
      <c r="G566" s="75">
        <v>564</v>
      </c>
      <c r="H566" s="75" t="s">
        <v>21</v>
      </c>
      <c r="I566" s="75">
        <v>704</v>
      </c>
      <c r="J566" s="75" t="s">
        <v>20</v>
      </c>
      <c r="K566" s="75">
        <v>32</v>
      </c>
      <c r="L566" s="75">
        <v>1</v>
      </c>
      <c r="M566" s="75">
        <v>1.28</v>
      </c>
      <c r="N566" s="75">
        <v>0.85</v>
      </c>
      <c r="O566" s="75">
        <v>1.62</v>
      </c>
    </row>
    <row r="567" spans="1:15" x14ac:dyDescent="0.25">
      <c r="A567" s="82">
        <v>3426107</v>
      </c>
      <c r="B567" s="82">
        <v>1090707</v>
      </c>
      <c r="C567" s="82">
        <v>3426107</v>
      </c>
      <c r="D567" s="82">
        <v>5033232740</v>
      </c>
      <c r="E567" s="82">
        <v>311.82</v>
      </c>
      <c r="F567" s="75" t="s">
        <v>1132</v>
      </c>
      <c r="G567" s="75">
        <v>62</v>
      </c>
      <c r="H567" s="75" t="s">
        <v>21</v>
      </c>
      <c r="I567" s="75">
        <v>96</v>
      </c>
      <c r="J567" s="75" t="s">
        <v>20</v>
      </c>
      <c r="K567" s="75">
        <v>8</v>
      </c>
      <c r="L567" s="75">
        <v>1</v>
      </c>
      <c r="M567" s="75">
        <v>2.98</v>
      </c>
      <c r="N567" s="75">
        <v>2.44</v>
      </c>
      <c r="O567" s="75">
        <v>2.38</v>
      </c>
    </row>
    <row r="568" spans="1:15" x14ac:dyDescent="0.25">
      <c r="A568" s="82">
        <v>34311</v>
      </c>
      <c r="B568" s="82">
        <v>1091030</v>
      </c>
      <c r="C568" s="82">
        <v>34311</v>
      </c>
      <c r="D568" s="82">
        <v>1.3360780088821699E+17</v>
      </c>
      <c r="E568" s="82">
        <v>1416.828</v>
      </c>
      <c r="F568" s="75" t="s">
        <v>1487</v>
      </c>
      <c r="G568" s="75">
        <v>440</v>
      </c>
      <c r="H568" s="75" t="s">
        <v>21</v>
      </c>
      <c r="I568" s="75">
        <v>700</v>
      </c>
      <c r="J568" s="75">
        <v>20</v>
      </c>
      <c r="K568" s="75">
        <v>40</v>
      </c>
      <c r="L568" s="75">
        <v>2</v>
      </c>
      <c r="M568" s="75">
        <v>1.6</v>
      </c>
      <c r="N568" s="75">
        <v>1.19</v>
      </c>
      <c r="O568" s="75">
        <v>1</v>
      </c>
    </row>
    <row r="569" spans="1:15" x14ac:dyDescent="0.25">
      <c r="A569" s="82">
        <v>2832110</v>
      </c>
      <c r="B569" s="82">
        <v>1091047</v>
      </c>
      <c r="C569" s="82">
        <v>2832110</v>
      </c>
      <c r="D569" s="82">
        <v>5034266258</v>
      </c>
      <c r="E569" s="82">
        <v>56.133000000000003</v>
      </c>
      <c r="F569" s="75" t="s">
        <v>10389</v>
      </c>
      <c r="G569" s="75">
        <v>549</v>
      </c>
      <c r="H569" s="75" t="s">
        <v>21</v>
      </c>
      <c r="I569" s="75" t="s">
        <v>20</v>
      </c>
      <c r="J569" s="75" t="s">
        <v>20</v>
      </c>
      <c r="K569" s="75">
        <v>20</v>
      </c>
      <c r="L569" s="75">
        <v>2</v>
      </c>
      <c r="M569" s="75">
        <v>1.59</v>
      </c>
      <c r="N569" s="75">
        <v>1.1499999999999999</v>
      </c>
      <c r="O569" s="75">
        <v>0.93</v>
      </c>
    </row>
    <row r="570" spans="1:15" x14ac:dyDescent="0.25">
      <c r="A570" s="82">
        <v>31011</v>
      </c>
      <c r="B570" s="82">
        <v>1091051</v>
      </c>
      <c r="C570" s="82">
        <v>31011</v>
      </c>
      <c r="D570" s="82">
        <v>1.3605840308586899E+17</v>
      </c>
      <c r="E570" s="82">
        <v>1592.94</v>
      </c>
      <c r="F570" s="75" t="s">
        <v>8755</v>
      </c>
      <c r="G570" s="75">
        <v>832</v>
      </c>
      <c r="H570" s="75" t="s">
        <v>21</v>
      </c>
      <c r="I570" s="75">
        <v>1152</v>
      </c>
      <c r="J570" s="75" t="s">
        <v>20</v>
      </c>
      <c r="K570" s="75" t="s">
        <v>20</v>
      </c>
      <c r="L570" s="75" t="s">
        <v>20</v>
      </c>
      <c r="M570" s="75">
        <v>1.45</v>
      </c>
      <c r="N570" s="75">
        <v>1.19</v>
      </c>
      <c r="O570" s="75">
        <v>0.8</v>
      </c>
    </row>
    <row r="571" spans="1:15" x14ac:dyDescent="0.25">
      <c r="A571" s="82">
        <v>35201</v>
      </c>
      <c r="B571" s="82">
        <v>1091052</v>
      </c>
      <c r="C571" s="82">
        <v>35201</v>
      </c>
      <c r="D571" s="82">
        <v>1.36058403086406E+17</v>
      </c>
      <c r="E571" s="82">
        <v>1759.752</v>
      </c>
      <c r="F571" s="75" t="s">
        <v>8756</v>
      </c>
      <c r="G571" s="75">
        <v>462</v>
      </c>
      <c r="H571" s="75" t="s">
        <v>21</v>
      </c>
      <c r="I571" s="75">
        <v>798</v>
      </c>
      <c r="J571" s="75">
        <v>10</v>
      </c>
      <c r="K571" s="75" t="s">
        <v>20</v>
      </c>
      <c r="L571" s="75">
        <v>3</v>
      </c>
      <c r="M571" s="75">
        <v>1.68</v>
      </c>
      <c r="N571" s="75">
        <v>1.63</v>
      </c>
      <c r="O571" s="75">
        <v>0.81</v>
      </c>
    </row>
    <row r="572" spans="1:15" x14ac:dyDescent="0.25">
      <c r="A572" s="82">
        <v>2834112</v>
      </c>
      <c r="B572" s="82">
        <v>1091056</v>
      </c>
      <c r="C572" s="82">
        <v>2834112</v>
      </c>
      <c r="D572" s="82">
        <v>5034791953</v>
      </c>
      <c r="E572" s="82">
        <v>48.048000000000002</v>
      </c>
      <c r="F572" s="75" t="s">
        <v>23</v>
      </c>
      <c r="G572" s="75" t="s">
        <v>20</v>
      </c>
      <c r="H572" s="75" t="s">
        <v>21</v>
      </c>
      <c r="I572" s="75" t="s">
        <v>20</v>
      </c>
      <c r="J572" s="75">
        <v>24</v>
      </c>
      <c r="K572" s="75" t="s">
        <v>20</v>
      </c>
      <c r="L572" s="75">
        <v>2</v>
      </c>
      <c r="M572" s="75">
        <v>1.68</v>
      </c>
      <c r="N572" s="75">
        <v>0.88</v>
      </c>
      <c r="O572" s="75">
        <v>0.55000000000000004</v>
      </c>
    </row>
    <row r="573" spans="1:15" x14ac:dyDescent="0.25">
      <c r="A573" s="82">
        <v>38451</v>
      </c>
      <c r="B573" s="82">
        <v>1091109</v>
      </c>
      <c r="C573" s="82">
        <v>38451</v>
      </c>
      <c r="D573" s="82">
        <v>1.36058402036774E+17</v>
      </c>
      <c r="E573" s="82">
        <v>1624.394</v>
      </c>
      <c r="F573" s="75" t="s">
        <v>8784</v>
      </c>
      <c r="G573" s="75">
        <v>312</v>
      </c>
      <c r="H573" s="75" t="s">
        <v>21</v>
      </c>
      <c r="I573" s="75">
        <v>468</v>
      </c>
      <c r="J573" s="75" t="s">
        <v>20</v>
      </c>
      <c r="K573" s="75" t="s">
        <v>20</v>
      </c>
      <c r="L573" s="75" t="s">
        <v>20</v>
      </c>
      <c r="M573" s="75">
        <v>1.68</v>
      </c>
      <c r="N573" s="75">
        <v>1.2</v>
      </c>
      <c r="O573" s="75">
        <v>1.53</v>
      </c>
    </row>
    <row r="574" spans="1:15" x14ac:dyDescent="0.25">
      <c r="A574" s="82">
        <v>29021</v>
      </c>
      <c r="B574" s="82">
        <v>1091122</v>
      </c>
      <c r="C574" s="82">
        <v>29021</v>
      </c>
      <c r="D574" s="82">
        <v>5033145569</v>
      </c>
      <c r="E574" s="82">
        <v>1324.0530000000001</v>
      </c>
      <c r="F574" s="75" t="s">
        <v>8785</v>
      </c>
      <c r="G574" s="75">
        <v>276</v>
      </c>
      <c r="H574" s="75" t="s">
        <v>21</v>
      </c>
      <c r="I574" s="75">
        <v>414</v>
      </c>
      <c r="J574" s="75" t="s">
        <v>20</v>
      </c>
      <c r="K574" s="75" t="s">
        <v>20</v>
      </c>
      <c r="L574" s="75" t="s">
        <v>20</v>
      </c>
      <c r="M574" s="75">
        <v>1.77</v>
      </c>
      <c r="N574" s="75">
        <v>1.19</v>
      </c>
      <c r="O574" s="75">
        <v>1.48</v>
      </c>
    </row>
    <row r="575" spans="1:15" x14ac:dyDescent="0.25">
      <c r="A575" s="82">
        <v>3209121</v>
      </c>
      <c r="B575" s="82">
        <v>1091137</v>
      </c>
      <c r="C575" s="82">
        <v>3209121</v>
      </c>
      <c r="D575" s="82">
        <v>1.50281970000556E+17</v>
      </c>
      <c r="E575" s="82">
        <v>63.243000000000002</v>
      </c>
      <c r="F575" s="75" t="s">
        <v>8787</v>
      </c>
      <c r="G575" s="75">
        <v>318</v>
      </c>
      <c r="H575" s="75" t="s">
        <v>21</v>
      </c>
      <c r="I575" s="75">
        <v>530</v>
      </c>
      <c r="J575" s="75">
        <v>20</v>
      </c>
      <c r="K575" s="75">
        <v>30</v>
      </c>
      <c r="L575" s="75">
        <v>1</v>
      </c>
      <c r="M575" s="75">
        <v>1.75</v>
      </c>
      <c r="N575" s="75">
        <v>1.1499999999999999</v>
      </c>
      <c r="O575" s="75">
        <v>1.5</v>
      </c>
    </row>
    <row r="576" spans="1:15" x14ac:dyDescent="0.25">
      <c r="A576" s="82">
        <v>27391</v>
      </c>
      <c r="B576" s="82">
        <v>1091138</v>
      </c>
      <c r="C576" s="82">
        <v>27391</v>
      </c>
      <c r="D576" s="82">
        <v>5.0281973004088496E+16</v>
      </c>
      <c r="E576" s="82">
        <v>1568.681</v>
      </c>
      <c r="F576" s="75" t="s">
        <v>8788</v>
      </c>
      <c r="G576" s="75">
        <v>276</v>
      </c>
      <c r="H576" s="75" t="s">
        <v>21</v>
      </c>
      <c r="I576" s="75">
        <v>490</v>
      </c>
      <c r="J576" s="75" t="s">
        <v>20</v>
      </c>
      <c r="K576" s="75" t="s">
        <v>20</v>
      </c>
      <c r="L576" s="75" t="s">
        <v>20</v>
      </c>
      <c r="M576" s="75">
        <v>1.78</v>
      </c>
      <c r="N576" s="75">
        <v>1.18</v>
      </c>
      <c r="O576" s="75">
        <v>1.51</v>
      </c>
    </row>
    <row r="577" spans="1:15" x14ac:dyDescent="0.25">
      <c r="A577" s="82">
        <v>2914117</v>
      </c>
      <c r="B577" s="82">
        <v>1091331</v>
      </c>
      <c r="C577" s="82">
        <v>2914117</v>
      </c>
      <c r="D577" s="82">
        <v>5033494389</v>
      </c>
      <c r="E577" s="82">
        <v>161.297</v>
      </c>
      <c r="F577" s="75" t="s">
        <v>7612</v>
      </c>
      <c r="G577" s="75">
        <v>800</v>
      </c>
      <c r="H577" s="75" t="s">
        <v>21</v>
      </c>
      <c r="I577" s="75">
        <v>1200</v>
      </c>
      <c r="J577" s="75">
        <v>24</v>
      </c>
      <c r="K577" s="75">
        <v>30</v>
      </c>
      <c r="L577" s="75">
        <v>2</v>
      </c>
      <c r="M577" s="75">
        <v>2.2200000000000002</v>
      </c>
      <c r="N577" s="75">
        <v>0.75</v>
      </c>
      <c r="O577" s="75">
        <v>0.62</v>
      </c>
    </row>
    <row r="578" spans="1:15" x14ac:dyDescent="0.25">
      <c r="A578" s="82">
        <v>3036120</v>
      </c>
      <c r="B578" s="82">
        <v>1091332</v>
      </c>
      <c r="C578" s="82">
        <v>3036120</v>
      </c>
      <c r="D578" s="82">
        <v>5032618328</v>
      </c>
      <c r="E578" s="82">
        <v>83.683999999999997</v>
      </c>
      <c r="F578" s="75" t="s">
        <v>7613</v>
      </c>
      <c r="G578" s="75">
        <v>264</v>
      </c>
      <c r="H578" s="75" t="s">
        <v>21</v>
      </c>
      <c r="I578" s="75">
        <v>372</v>
      </c>
      <c r="J578" s="75">
        <v>5</v>
      </c>
      <c r="K578" s="75">
        <v>6</v>
      </c>
      <c r="L578" s="75">
        <v>5</v>
      </c>
      <c r="M578" s="75">
        <v>3.2</v>
      </c>
      <c r="N578" s="75">
        <v>2.14</v>
      </c>
      <c r="O578" s="75">
        <v>0.48</v>
      </c>
    </row>
    <row r="579" spans="1:15" x14ac:dyDescent="0.25">
      <c r="A579" s="82">
        <v>33271</v>
      </c>
      <c r="B579" s="82">
        <v>1091415</v>
      </c>
      <c r="C579" s="82">
        <v>33271</v>
      </c>
      <c r="D579" s="82">
        <v>1.5028197931302E+17</v>
      </c>
      <c r="E579" s="82">
        <v>1412.636</v>
      </c>
      <c r="F579" s="75" t="s">
        <v>8795</v>
      </c>
      <c r="G579" s="75">
        <v>325</v>
      </c>
      <c r="H579" s="75" t="s">
        <v>21</v>
      </c>
      <c r="I579" s="75">
        <v>475</v>
      </c>
      <c r="J579" s="75" t="s">
        <v>20</v>
      </c>
      <c r="K579" s="75" t="s">
        <v>20</v>
      </c>
      <c r="L579" s="75" t="s">
        <v>20</v>
      </c>
      <c r="M579" s="75">
        <v>2.34</v>
      </c>
      <c r="N579" s="75">
        <v>1.56</v>
      </c>
      <c r="O579" s="75">
        <v>0.76</v>
      </c>
    </row>
    <row r="580" spans="1:15" x14ac:dyDescent="0.25">
      <c r="A580" s="82">
        <v>3636109</v>
      </c>
      <c r="B580" s="82">
        <v>1091454</v>
      </c>
      <c r="C580" s="82">
        <v>3636109</v>
      </c>
      <c r="D580" s="82">
        <v>5033123194</v>
      </c>
      <c r="E580" s="82">
        <v>13.103</v>
      </c>
      <c r="F580" s="75" t="s">
        <v>7672</v>
      </c>
      <c r="G580" s="75">
        <v>2700</v>
      </c>
      <c r="H580" s="75">
        <v>108</v>
      </c>
      <c r="I580" s="75">
        <v>3240</v>
      </c>
      <c r="J580" s="75" t="s">
        <v>20</v>
      </c>
      <c r="K580" s="75" t="s">
        <v>21</v>
      </c>
      <c r="L580" s="75" t="s">
        <v>21</v>
      </c>
      <c r="M580" s="75">
        <v>1.64</v>
      </c>
      <c r="N580" s="75">
        <v>1.1399999999999999</v>
      </c>
      <c r="O580" s="75">
        <v>0.2</v>
      </c>
    </row>
    <row r="581" spans="1:15" x14ac:dyDescent="0.25">
      <c r="A581" s="82">
        <v>3636106</v>
      </c>
      <c r="B581" s="82">
        <v>1091464</v>
      </c>
      <c r="C581" s="82">
        <v>3636106</v>
      </c>
      <c r="D581" s="82">
        <v>5032755052</v>
      </c>
      <c r="E581" s="82">
        <v>43.286000000000001</v>
      </c>
      <c r="F581" s="75" t="s">
        <v>7679</v>
      </c>
      <c r="G581" s="75">
        <v>3600</v>
      </c>
      <c r="H581" s="75">
        <v>72</v>
      </c>
      <c r="I581" s="75">
        <v>11520</v>
      </c>
      <c r="J581" s="75">
        <v>576</v>
      </c>
      <c r="K581" s="75">
        <v>648</v>
      </c>
      <c r="L581" s="75">
        <v>1</v>
      </c>
      <c r="M581" s="75">
        <v>1.18</v>
      </c>
      <c r="N581" s="75">
        <v>0.4</v>
      </c>
      <c r="O581" s="75">
        <v>0.18</v>
      </c>
    </row>
    <row r="582" spans="1:15" x14ac:dyDescent="0.25">
      <c r="A582" s="82">
        <v>3234111</v>
      </c>
      <c r="B582" s="82">
        <v>1091465</v>
      </c>
      <c r="C582" s="82">
        <v>3234111</v>
      </c>
      <c r="D582" s="82">
        <v>5034509958</v>
      </c>
      <c r="E582" s="82">
        <v>43.243000000000002</v>
      </c>
      <c r="F582" s="75" t="s">
        <v>7680</v>
      </c>
      <c r="G582" s="75">
        <v>3600</v>
      </c>
      <c r="H582" s="75">
        <v>72</v>
      </c>
      <c r="I582" s="75">
        <v>11520</v>
      </c>
      <c r="J582" s="75">
        <v>576</v>
      </c>
      <c r="K582" s="75">
        <v>648</v>
      </c>
      <c r="L582" s="75">
        <v>1</v>
      </c>
      <c r="M582" s="75">
        <v>1.1299999999999999</v>
      </c>
      <c r="N582" s="75">
        <v>0.4</v>
      </c>
      <c r="O582" s="75">
        <v>0.16</v>
      </c>
    </row>
    <row r="583" spans="1:15" x14ac:dyDescent="0.25">
      <c r="A583" s="82">
        <v>3729132</v>
      </c>
      <c r="B583" s="82">
        <v>1091468</v>
      </c>
      <c r="C583" s="82">
        <v>3729132</v>
      </c>
      <c r="D583" s="82">
        <v>1.50281973002132E+17</v>
      </c>
      <c r="E583" s="82">
        <v>43.286000000000001</v>
      </c>
      <c r="F583" s="75" t="s">
        <v>7683</v>
      </c>
      <c r="G583" s="75">
        <v>3600</v>
      </c>
      <c r="H583" s="75">
        <v>72</v>
      </c>
      <c r="I583" s="75">
        <v>11520</v>
      </c>
      <c r="J583" s="75">
        <v>576</v>
      </c>
      <c r="K583" s="75">
        <v>648</v>
      </c>
      <c r="L583" s="75">
        <v>1</v>
      </c>
      <c r="M583" s="75">
        <v>1.18</v>
      </c>
      <c r="N583" s="75">
        <v>0.41</v>
      </c>
      <c r="O583" s="75">
        <v>0.18</v>
      </c>
    </row>
    <row r="584" spans="1:15" x14ac:dyDescent="0.25">
      <c r="A584" s="82">
        <v>3640115</v>
      </c>
      <c r="B584" s="82">
        <v>1091476</v>
      </c>
      <c r="C584" s="82">
        <v>3640115</v>
      </c>
      <c r="D584" s="82">
        <v>5032858480</v>
      </c>
      <c r="E584" s="82">
        <v>5.6109999999999998</v>
      </c>
      <c r="F584" s="75" t="s">
        <v>552</v>
      </c>
      <c r="G584" s="75" t="s">
        <v>20</v>
      </c>
      <c r="H584" s="75">
        <v>70</v>
      </c>
      <c r="I584" s="75" t="s">
        <v>20</v>
      </c>
      <c r="J584" s="75">
        <v>560</v>
      </c>
      <c r="K584" s="75">
        <v>630</v>
      </c>
      <c r="L584" s="75">
        <v>1</v>
      </c>
      <c r="M584" s="75">
        <v>1.1200000000000001</v>
      </c>
      <c r="N584" s="75">
        <v>0.46</v>
      </c>
      <c r="O584" s="75">
        <v>0.12</v>
      </c>
    </row>
    <row r="585" spans="1:15" x14ac:dyDescent="0.25">
      <c r="A585" s="82">
        <v>3535132</v>
      </c>
      <c r="B585" s="82">
        <v>1091477</v>
      </c>
      <c r="C585" s="82">
        <v>3535132</v>
      </c>
      <c r="D585" s="82">
        <v>5034628777</v>
      </c>
      <c r="E585" s="82">
        <v>5.6059999999999999</v>
      </c>
      <c r="F585" s="75" t="s">
        <v>554</v>
      </c>
      <c r="G585" s="75" t="s">
        <v>20</v>
      </c>
      <c r="H585" s="75">
        <v>70</v>
      </c>
      <c r="I585" s="75" t="s">
        <v>20</v>
      </c>
      <c r="J585" s="75">
        <v>560</v>
      </c>
      <c r="K585" s="75">
        <v>630</v>
      </c>
      <c r="L585" s="75">
        <v>1</v>
      </c>
      <c r="M585" s="75">
        <v>0.63</v>
      </c>
      <c r="N585" s="75">
        <v>1.47</v>
      </c>
      <c r="O585" s="75">
        <v>0.25</v>
      </c>
    </row>
    <row r="586" spans="1:15" x14ac:dyDescent="0.25">
      <c r="A586" s="82">
        <v>3636129</v>
      </c>
      <c r="B586" s="82">
        <v>1091478</v>
      </c>
      <c r="C586" s="82">
        <v>3636129</v>
      </c>
      <c r="D586" s="82">
        <v>5032842779</v>
      </c>
      <c r="E586" s="82">
        <v>5.83</v>
      </c>
      <c r="F586" s="75" t="s">
        <v>557</v>
      </c>
      <c r="G586" s="75" t="s">
        <v>20</v>
      </c>
      <c r="H586" s="75">
        <v>70</v>
      </c>
      <c r="I586" s="75" t="s">
        <v>20</v>
      </c>
      <c r="J586" s="75">
        <v>560</v>
      </c>
      <c r="K586" s="75">
        <v>630</v>
      </c>
      <c r="L586" s="75">
        <v>1</v>
      </c>
      <c r="M586" s="75">
        <v>1.1200000000000001</v>
      </c>
      <c r="N586" s="75">
        <v>0.46</v>
      </c>
      <c r="O586" s="75">
        <v>0.12</v>
      </c>
    </row>
    <row r="587" spans="1:15" x14ac:dyDescent="0.25">
      <c r="A587" s="82">
        <v>2340107</v>
      </c>
      <c r="B587" s="82">
        <v>1091479</v>
      </c>
      <c r="C587" s="82">
        <v>2340107</v>
      </c>
      <c r="D587" s="82">
        <v>5031089546</v>
      </c>
      <c r="E587" s="82">
        <v>57.234000000000002</v>
      </c>
      <c r="F587" s="75" t="s">
        <v>561</v>
      </c>
      <c r="G587" s="75" t="s">
        <v>20</v>
      </c>
      <c r="H587" s="75">
        <v>70</v>
      </c>
      <c r="I587" s="75" t="s">
        <v>20</v>
      </c>
      <c r="J587" s="75">
        <v>560</v>
      </c>
      <c r="K587" s="75">
        <v>630</v>
      </c>
      <c r="L587" s="75">
        <v>1</v>
      </c>
      <c r="M587" s="75">
        <v>1.1200000000000001</v>
      </c>
      <c r="N587" s="75">
        <v>0.46</v>
      </c>
      <c r="O587" s="75">
        <v>0.12</v>
      </c>
    </row>
    <row r="588" spans="1:15" x14ac:dyDescent="0.25">
      <c r="A588" s="82">
        <v>3406115</v>
      </c>
      <c r="B588" s="82">
        <v>1091480</v>
      </c>
      <c r="C588" s="82">
        <v>3406115</v>
      </c>
      <c r="D588" s="82">
        <v>5034573025</v>
      </c>
      <c r="E588" s="82">
        <v>57.177</v>
      </c>
      <c r="F588" s="75" t="s">
        <v>567</v>
      </c>
      <c r="G588" s="75" t="s">
        <v>20</v>
      </c>
      <c r="H588" s="75">
        <v>70</v>
      </c>
      <c r="I588" s="75" t="s">
        <v>20</v>
      </c>
      <c r="J588" s="75">
        <v>560</v>
      </c>
      <c r="K588" s="75">
        <v>630</v>
      </c>
      <c r="L588" s="75">
        <v>1</v>
      </c>
      <c r="M588" s="75">
        <v>1.2</v>
      </c>
      <c r="N588" s="75">
        <v>0.4</v>
      </c>
      <c r="O588" s="75">
        <v>0.09</v>
      </c>
    </row>
    <row r="589" spans="1:15" x14ac:dyDescent="0.25">
      <c r="A589" s="82">
        <v>3640130</v>
      </c>
      <c r="B589" s="82">
        <v>1091481</v>
      </c>
      <c r="C589" s="82">
        <v>3640130</v>
      </c>
      <c r="D589" s="82">
        <v>5032867156</v>
      </c>
      <c r="E589" s="82">
        <v>57.234000000000002</v>
      </c>
      <c r="F589" s="75" t="s">
        <v>571</v>
      </c>
      <c r="G589" s="75" t="s">
        <v>20</v>
      </c>
      <c r="H589" s="75">
        <v>70</v>
      </c>
      <c r="I589" s="75" t="s">
        <v>20</v>
      </c>
      <c r="J589" s="75">
        <v>560</v>
      </c>
      <c r="K589" s="75">
        <v>630</v>
      </c>
      <c r="L589" s="75">
        <v>1</v>
      </c>
      <c r="M589" s="75">
        <v>1.1200000000000001</v>
      </c>
      <c r="N589" s="75">
        <v>0.46</v>
      </c>
      <c r="O589" s="75">
        <v>0.12</v>
      </c>
    </row>
    <row r="590" spans="1:15" x14ac:dyDescent="0.25">
      <c r="A590" s="82">
        <v>3512103</v>
      </c>
      <c r="B590" s="82">
        <v>1091528</v>
      </c>
      <c r="C590" s="82">
        <v>3512103</v>
      </c>
      <c r="D590" s="82">
        <v>5034508502</v>
      </c>
      <c r="E590" s="82">
        <v>124.925</v>
      </c>
      <c r="F590" s="75" t="s">
        <v>7712</v>
      </c>
      <c r="G590" s="75">
        <v>2400</v>
      </c>
      <c r="H590" s="75">
        <v>100</v>
      </c>
      <c r="I590" s="75">
        <v>3200</v>
      </c>
      <c r="J590" s="75">
        <v>120</v>
      </c>
      <c r="K590" s="75" t="s">
        <v>20</v>
      </c>
      <c r="L590" s="75">
        <v>1</v>
      </c>
      <c r="M590" s="75">
        <v>2.67</v>
      </c>
      <c r="N590" s="75">
        <v>1.1000000000000001</v>
      </c>
      <c r="O590" s="75">
        <v>0.16</v>
      </c>
    </row>
    <row r="591" spans="1:15" x14ac:dyDescent="0.25">
      <c r="A591" s="82">
        <v>2914118</v>
      </c>
      <c r="B591" s="82">
        <v>1091569</v>
      </c>
      <c r="C591" s="82">
        <v>2914118</v>
      </c>
      <c r="D591" s="82">
        <v>1.5028197300459802E+17</v>
      </c>
      <c r="E591" s="82">
        <v>122.52200000000001</v>
      </c>
      <c r="F591" s="75" t="s">
        <v>876</v>
      </c>
      <c r="G591" s="75" t="s">
        <v>20</v>
      </c>
      <c r="H591" s="75">
        <v>300</v>
      </c>
      <c r="I591" s="75" t="s">
        <v>20</v>
      </c>
      <c r="J591" s="75">
        <v>1200</v>
      </c>
      <c r="K591" s="75" t="s">
        <v>20</v>
      </c>
      <c r="L591" s="75">
        <v>1</v>
      </c>
      <c r="M591" s="75">
        <v>0.43</v>
      </c>
      <c r="N591" s="75">
        <v>1.1599999999999999</v>
      </c>
      <c r="O591" s="75">
        <v>0.23</v>
      </c>
    </row>
    <row r="592" spans="1:15" x14ac:dyDescent="0.25">
      <c r="A592" s="82">
        <v>3234120</v>
      </c>
      <c r="B592" s="82">
        <v>1091570</v>
      </c>
      <c r="C592" s="82">
        <v>3234120</v>
      </c>
      <c r="D592" s="82">
        <v>5034664638</v>
      </c>
      <c r="E592" s="82">
        <v>157.501</v>
      </c>
      <c r="F592" s="75" t="s">
        <v>7747</v>
      </c>
      <c r="G592" s="75">
        <v>720</v>
      </c>
      <c r="H592" s="75">
        <v>24</v>
      </c>
      <c r="I592" s="75">
        <v>960</v>
      </c>
      <c r="J592" s="75" t="s">
        <v>20</v>
      </c>
      <c r="K592" s="75">
        <v>96</v>
      </c>
      <c r="L592" s="75">
        <v>1</v>
      </c>
      <c r="M592" s="75">
        <v>1.55</v>
      </c>
      <c r="N592" s="75">
        <v>1.1200000000000001</v>
      </c>
      <c r="O592" s="75">
        <v>0.96</v>
      </c>
    </row>
    <row r="593" spans="1:15" x14ac:dyDescent="0.25">
      <c r="A593" s="82">
        <v>3640126</v>
      </c>
      <c r="B593" s="82">
        <v>1091630</v>
      </c>
      <c r="C593" s="82">
        <v>3640126</v>
      </c>
      <c r="D593" s="82">
        <v>5034891473</v>
      </c>
      <c r="E593" s="82">
        <v>114.55800000000001</v>
      </c>
      <c r="F593" s="75" t="s">
        <v>7761</v>
      </c>
      <c r="G593" s="75" t="s">
        <v>20</v>
      </c>
      <c r="H593" s="75">
        <v>102</v>
      </c>
      <c r="I593" s="75" t="s">
        <v>20</v>
      </c>
      <c r="J593" s="75" t="s">
        <v>20</v>
      </c>
      <c r="K593" s="75">
        <v>204</v>
      </c>
      <c r="L593" s="75">
        <v>1</v>
      </c>
      <c r="M593" s="75">
        <v>2</v>
      </c>
      <c r="N593" s="75">
        <v>0.85</v>
      </c>
      <c r="O593" s="75">
        <v>0.3</v>
      </c>
    </row>
    <row r="594" spans="1:15" x14ac:dyDescent="0.25">
      <c r="A594" s="82">
        <v>3529102</v>
      </c>
      <c r="B594" s="82">
        <v>1091632</v>
      </c>
      <c r="C594" s="82">
        <v>3529102</v>
      </c>
      <c r="D594" s="82">
        <v>5033349422</v>
      </c>
      <c r="E594" s="82">
        <v>70.39</v>
      </c>
      <c r="F594" s="75" t="s">
        <v>8799</v>
      </c>
      <c r="G594" s="75">
        <v>2688</v>
      </c>
      <c r="H594" s="75">
        <v>48</v>
      </c>
      <c r="I594" s="75" t="s">
        <v>20</v>
      </c>
      <c r="J594" s="75">
        <v>240</v>
      </c>
      <c r="K594" s="75" t="s">
        <v>20</v>
      </c>
      <c r="L594" s="75">
        <v>1</v>
      </c>
      <c r="M594" s="75">
        <v>0.76</v>
      </c>
      <c r="N594" s="75">
        <v>0.76</v>
      </c>
      <c r="O594" s="75">
        <v>0.53</v>
      </c>
    </row>
    <row r="595" spans="1:15" x14ac:dyDescent="0.25">
      <c r="A595" s="82">
        <v>2914120</v>
      </c>
      <c r="B595" s="82">
        <v>1091633</v>
      </c>
      <c r="C595" s="82">
        <v>2914120</v>
      </c>
      <c r="D595" s="82">
        <v>5034616624</v>
      </c>
      <c r="E595" s="82">
        <v>70.460999999999999</v>
      </c>
      <c r="F595" s="75" t="s">
        <v>8800</v>
      </c>
      <c r="G595" s="75">
        <v>2688</v>
      </c>
      <c r="H595" s="75">
        <v>48</v>
      </c>
      <c r="I595" s="75" t="s">
        <v>20</v>
      </c>
      <c r="J595" s="75">
        <v>240</v>
      </c>
      <c r="K595" s="75" t="s">
        <v>20</v>
      </c>
      <c r="L595" s="75">
        <v>1</v>
      </c>
      <c r="M595" s="75">
        <v>0.76</v>
      </c>
      <c r="N595" s="75">
        <v>0.76</v>
      </c>
      <c r="O595" s="75">
        <v>0.53</v>
      </c>
    </row>
    <row r="596" spans="1:15" x14ac:dyDescent="0.25">
      <c r="A596" s="82">
        <v>2914124</v>
      </c>
      <c r="B596" s="82">
        <v>1091634</v>
      </c>
      <c r="C596" s="82">
        <v>2914124</v>
      </c>
      <c r="D596" s="82">
        <v>5031749709</v>
      </c>
      <c r="E596" s="82">
        <v>70.459999999999994</v>
      </c>
      <c r="F596" s="75" t="s">
        <v>8801</v>
      </c>
      <c r="G596" s="75">
        <v>2688</v>
      </c>
      <c r="H596" s="75">
        <v>48</v>
      </c>
      <c r="I596" s="75" t="s">
        <v>20</v>
      </c>
      <c r="J596" s="75">
        <v>240</v>
      </c>
      <c r="K596" s="75" t="s">
        <v>20</v>
      </c>
      <c r="L596" s="75">
        <v>1</v>
      </c>
      <c r="M596" s="75">
        <v>0.76</v>
      </c>
      <c r="N596" s="75">
        <v>0.76</v>
      </c>
      <c r="O596" s="75">
        <v>0.53</v>
      </c>
    </row>
    <row r="597" spans="1:15" x14ac:dyDescent="0.25">
      <c r="A597" s="82">
        <v>3406109</v>
      </c>
      <c r="B597" s="82">
        <v>1091638</v>
      </c>
      <c r="C597" s="82">
        <v>3406109</v>
      </c>
      <c r="D597" s="82">
        <v>5032849340</v>
      </c>
      <c r="E597" s="82">
        <v>28.184000000000001</v>
      </c>
      <c r="F597" s="75" t="s">
        <v>8802</v>
      </c>
      <c r="G597" s="75">
        <v>2688</v>
      </c>
      <c r="H597" s="75">
        <v>48</v>
      </c>
      <c r="I597" s="75" t="s">
        <v>20</v>
      </c>
      <c r="J597" s="75">
        <v>240</v>
      </c>
      <c r="K597" s="75" t="s">
        <v>20</v>
      </c>
      <c r="L597" s="75">
        <v>1</v>
      </c>
      <c r="M597" s="75">
        <v>0.75</v>
      </c>
      <c r="N597" s="75">
        <v>0.75</v>
      </c>
      <c r="O597" s="75">
        <v>0.52</v>
      </c>
    </row>
    <row r="598" spans="1:15" x14ac:dyDescent="0.25">
      <c r="A598" s="82">
        <v>3518117</v>
      </c>
      <c r="B598" s="82">
        <v>1091639</v>
      </c>
      <c r="C598" s="82">
        <v>3518117</v>
      </c>
      <c r="D598" s="82">
        <v>5032626374</v>
      </c>
      <c r="E598" s="82">
        <v>70.460999999999999</v>
      </c>
      <c r="F598" s="75" t="s">
        <v>8803</v>
      </c>
      <c r="G598" s="75">
        <v>2688</v>
      </c>
      <c r="H598" s="75">
        <v>48</v>
      </c>
      <c r="I598" s="75" t="s">
        <v>20</v>
      </c>
      <c r="J598" s="75">
        <v>240</v>
      </c>
      <c r="K598" s="75" t="s">
        <v>20</v>
      </c>
      <c r="L598" s="75">
        <v>1</v>
      </c>
      <c r="M598" s="75">
        <v>0.76</v>
      </c>
      <c r="N598" s="75">
        <v>0.76</v>
      </c>
      <c r="O598" s="75">
        <v>0.53</v>
      </c>
    </row>
    <row r="599" spans="1:15" x14ac:dyDescent="0.25">
      <c r="A599" s="82">
        <v>3518101</v>
      </c>
      <c r="B599" s="82">
        <v>1091641</v>
      </c>
      <c r="C599" s="82">
        <v>3518101</v>
      </c>
      <c r="D599" s="82">
        <v>5034848811</v>
      </c>
      <c r="E599" s="82">
        <v>70.39</v>
      </c>
      <c r="F599" s="75" t="s">
        <v>8804</v>
      </c>
      <c r="G599" s="75">
        <v>2688</v>
      </c>
      <c r="H599" s="75">
        <v>48</v>
      </c>
      <c r="I599" s="75" t="s">
        <v>20</v>
      </c>
      <c r="J599" s="75">
        <v>240</v>
      </c>
      <c r="K599" s="75" t="s">
        <v>20</v>
      </c>
      <c r="L599" s="75">
        <v>1</v>
      </c>
      <c r="M599" s="75">
        <v>0.76</v>
      </c>
      <c r="N599" s="75">
        <v>0.76</v>
      </c>
      <c r="O599" s="75">
        <v>0.53</v>
      </c>
    </row>
    <row r="600" spans="1:15" x14ac:dyDescent="0.25">
      <c r="A600" s="82">
        <v>3524113</v>
      </c>
      <c r="B600" s="82">
        <v>1091643</v>
      </c>
      <c r="C600" s="82">
        <v>3524113</v>
      </c>
      <c r="D600" s="82">
        <v>5030790610</v>
      </c>
      <c r="E600" s="82">
        <v>33.106000000000002</v>
      </c>
      <c r="F600" s="75" t="s">
        <v>7763</v>
      </c>
      <c r="G600" s="75" t="s">
        <v>20</v>
      </c>
      <c r="H600" s="75">
        <v>140</v>
      </c>
      <c r="I600" s="75">
        <v>17920</v>
      </c>
      <c r="J600" s="75">
        <v>840</v>
      </c>
      <c r="K600" s="75">
        <v>840</v>
      </c>
      <c r="L600" s="75">
        <v>1</v>
      </c>
      <c r="M600" s="75">
        <v>1.32</v>
      </c>
      <c r="N600" s="75">
        <v>0.35</v>
      </c>
      <c r="O600" s="75">
        <v>0.11</v>
      </c>
    </row>
    <row r="601" spans="1:15" x14ac:dyDescent="0.25">
      <c r="A601" s="82">
        <v>3524117</v>
      </c>
      <c r="B601" s="82">
        <v>1091646</v>
      </c>
      <c r="C601" s="82">
        <v>3524117</v>
      </c>
      <c r="D601" s="82">
        <v>5030790612</v>
      </c>
      <c r="E601" s="82">
        <v>33.106000000000002</v>
      </c>
      <c r="F601" s="75" t="s">
        <v>7766</v>
      </c>
      <c r="G601" s="75" t="s">
        <v>20</v>
      </c>
      <c r="H601" s="75">
        <v>140</v>
      </c>
      <c r="I601" s="75">
        <v>17920</v>
      </c>
      <c r="J601" s="75">
        <v>840</v>
      </c>
      <c r="K601" s="75">
        <v>840</v>
      </c>
      <c r="L601" s="75">
        <v>1</v>
      </c>
      <c r="M601" s="75">
        <v>1.32</v>
      </c>
      <c r="N601" s="75">
        <v>0.34</v>
      </c>
      <c r="O601" s="75">
        <v>0.11</v>
      </c>
    </row>
    <row r="602" spans="1:15" x14ac:dyDescent="0.25">
      <c r="A602" s="82">
        <v>3640103</v>
      </c>
      <c r="B602" s="82">
        <v>1091653</v>
      </c>
      <c r="C602" s="82">
        <v>3640103</v>
      </c>
      <c r="D602" s="82">
        <v>3.3605840300044403E+17</v>
      </c>
      <c r="E602" s="82">
        <v>46.125999999999998</v>
      </c>
      <c r="F602" s="75" t="s">
        <v>7770</v>
      </c>
      <c r="G602" s="75">
        <v>1800</v>
      </c>
      <c r="H602" s="75">
        <v>20</v>
      </c>
      <c r="I602" s="75">
        <v>2700</v>
      </c>
      <c r="J602" s="75">
        <v>80</v>
      </c>
      <c r="K602" s="75" t="s">
        <v>20</v>
      </c>
      <c r="L602" s="75">
        <v>1</v>
      </c>
      <c r="M602" s="75">
        <v>1.89</v>
      </c>
      <c r="N602" s="75">
        <v>0.66</v>
      </c>
      <c r="O602" s="75">
        <v>0.23</v>
      </c>
    </row>
    <row r="603" spans="1:15" x14ac:dyDescent="0.25">
      <c r="A603" s="82">
        <v>32411</v>
      </c>
      <c r="B603" s="82">
        <v>1091658</v>
      </c>
      <c r="C603" s="82">
        <v>32411</v>
      </c>
      <c r="D603" s="82">
        <v>1.33607800889854E+17</v>
      </c>
      <c r="E603" s="82">
        <v>1246.808</v>
      </c>
      <c r="F603" s="75" t="s">
        <v>1156</v>
      </c>
      <c r="G603" s="75">
        <v>440</v>
      </c>
      <c r="H603" s="75" t="s">
        <v>21</v>
      </c>
      <c r="I603" s="75">
        <v>616</v>
      </c>
      <c r="J603" s="75">
        <v>20</v>
      </c>
      <c r="K603" s="75" t="s">
        <v>20</v>
      </c>
      <c r="L603" s="75">
        <v>2</v>
      </c>
      <c r="M603" s="75">
        <v>1.6</v>
      </c>
      <c r="N603" s="75">
        <v>1.2</v>
      </c>
      <c r="O603" s="75">
        <v>1.02</v>
      </c>
    </row>
    <row r="604" spans="1:15" x14ac:dyDescent="0.25">
      <c r="A604" s="82">
        <v>3735114</v>
      </c>
      <c r="B604" s="82">
        <v>1091660</v>
      </c>
      <c r="C604" s="82">
        <v>3735114</v>
      </c>
      <c r="D604" s="82">
        <v>5032689503</v>
      </c>
      <c r="E604" s="82">
        <v>94.94</v>
      </c>
      <c r="F604" s="75" t="s">
        <v>1159</v>
      </c>
      <c r="G604" s="75">
        <v>440</v>
      </c>
      <c r="H604" s="75" t="s">
        <v>21</v>
      </c>
      <c r="I604" s="75" t="s">
        <v>20</v>
      </c>
      <c r="J604" s="75">
        <v>20</v>
      </c>
      <c r="K604" s="75">
        <v>20</v>
      </c>
      <c r="L604" s="75">
        <v>2</v>
      </c>
      <c r="M604" s="75">
        <v>1.6</v>
      </c>
      <c r="N604" s="75">
        <v>1.18</v>
      </c>
      <c r="O604" s="75">
        <v>0.98</v>
      </c>
    </row>
    <row r="605" spans="1:15" x14ac:dyDescent="0.25">
      <c r="A605" s="82">
        <v>2409103</v>
      </c>
      <c r="B605" s="82">
        <v>1091661</v>
      </c>
      <c r="C605" s="82">
        <v>2409103</v>
      </c>
      <c r="D605" s="82">
        <v>1.33607800891986E+17</v>
      </c>
      <c r="E605" s="82">
        <v>80.881</v>
      </c>
      <c r="F605" s="75" t="s">
        <v>1162</v>
      </c>
      <c r="G605" s="75">
        <v>440</v>
      </c>
      <c r="H605" s="75" t="s">
        <v>21</v>
      </c>
      <c r="I605" s="75" t="s">
        <v>20</v>
      </c>
      <c r="J605" s="75">
        <v>20</v>
      </c>
      <c r="K605" s="75">
        <v>20</v>
      </c>
      <c r="L605" s="75">
        <v>2</v>
      </c>
      <c r="M605" s="75">
        <v>1.6</v>
      </c>
      <c r="N605" s="75">
        <v>1.2</v>
      </c>
      <c r="O605" s="75">
        <v>1.01</v>
      </c>
    </row>
    <row r="606" spans="1:15" x14ac:dyDescent="0.25">
      <c r="A606" s="82">
        <v>27041</v>
      </c>
      <c r="B606" s="82">
        <v>1091662</v>
      </c>
      <c r="C606" s="82">
        <v>27041</v>
      </c>
      <c r="D606" s="82">
        <v>1.3360780089224301E+17</v>
      </c>
      <c r="E606" s="82">
        <v>1217.2560000000001</v>
      </c>
      <c r="F606" s="75" t="s">
        <v>6244</v>
      </c>
      <c r="G606" s="75">
        <v>440</v>
      </c>
      <c r="H606" s="75" t="s">
        <v>21</v>
      </c>
      <c r="I606" s="75">
        <v>602</v>
      </c>
      <c r="J606" s="75" t="s">
        <v>20</v>
      </c>
      <c r="K606" s="75" t="s">
        <v>20</v>
      </c>
      <c r="L606" s="75" t="s">
        <v>20</v>
      </c>
      <c r="M606" s="75">
        <v>1.6</v>
      </c>
      <c r="N606" s="75">
        <v>1.22</v>
      </c>
      <c r="O606" s="75">
        <v>1.02</v>
      </c>
    </row>
    <row r="607" spans="1:15" x14ac:dyDescent="0.25">
      <c r="A607" s="82">
        <v>3535117</v>
      </c>
      <c r="B607" s="82">
        <v>1091676</v>
      </c>
      <c r="C607" s="82">
        <v>3535117</v>
      </c>
      <c r="D607" s="82">
        <v>5032080820</v>
      </c>
      <c r="E607" s="82">
        <v>69.257999999999996</v>
      </c>
      <c r="F607" s="75" t="s">
        <v>8807</v>
      </c>
      <c r="G607" s="75">
        <v>1800</v>
      </c>
      <c r="H607" s="75">
        <v>20</v>
      </c>
      <c r="I607" s="75" t="s">
        <v>20</v>
      </c>
      <c r="J607" s="75" t="s">
        <v>20</v>
      </c>
      <c r="K607" s="75">
        <v>120</v>
      </c>
      <c r="L607" s="75">
        <v>1</v>
      </c>
      <c r="M607" s="75">
        <v>1.75</v>
      </c>
      <c r="N607" s="75">
        <v>0.68</v>
      </c>
      <c r="O607" s="75">
        <v>0.2</v>
      </c>
    </row>
    <row r="608" spans="1:15" x14ac:dyDescent="0.25">
      <c r="A608" s="82">
        <v>29301</v>
      </c>
      <c r="B608" s="82">
        <v>1091739</v>
      </c>
      <c r="C608" s="82">
        <v>29301</v>
      </c>
      <c r="D608" s="82">
        <v>1.5028197300440998E+17</v>
      </c>
      <c r="E608" s="82">
        <v>1532.711</v>
      </c>
      <c r="F608" s="75" t="s">
        <v>7796</v>
      </c>
      <c r="G608" s="75">
        <v>190</v>
      </c>
      <c r="H608" s="75" t="s">
        <v>21</v>
      </c>
      <c r="I608" s="75">
        <v>228</v>
      </c>
      <c r="J608" s="75" t="s">
        <v>20</v>
      </c>
      <c r="K608" s="75" t="s">
        <v>20</v>
      </c>
      <c r="L608" s="75" t="s">
        <v>20</v>
      </c>
      <c r="M608" s="75">
        <v>4.59</v>
      </c>
      <c r="N608" s="75">
        <v>1.26</v>
      </c>
      <c r="O608" s="75">
        <v>1.1599999999999999</v>
      </c>
    </row>
    <row r="609" spans="1:15" x14ac:dyDescent="0.25">
      <c r="A609" s="82">
        <v>22141</v>
      </c>
      <c r="B609" s="82">
        <v>1091745</v>
      </c>
      <c r="C609" s="82">
        <v>22141</v>
      </c>
      <c r="D609" s="82">
        <v>5034741096</v>
      </c>
      <c r="E609" s="82">
        <v>1128.9870000000001</v>
      </c>
      <c r="F609" s="75" t="s">
        <v>7801</v>
      </c>
      <c r="G609" s="75">
        <v>156</v>
      </c>
      <c r="H609" s="75" t="s">
        <v>21</v>
      </c>
      <c r="I609" s="75">
        <v>156</v>
      </c>
      <c r="J609" s="75" t="s">
        <v>20</v>
      </c>
      <c r="K609" s="75" t="s">
        <v>20</v>
      </c>
      <c r="L609" s="75" t="s">
        <v>20</v>
      </c>
      <c r="M609" s="75">
        <v>4.68</v>
      </c>
      <c r="N609" s="75">
        <v>1.86</v>
      </c>
      <c r="O609" s="75">
        <v>0.92</v>
      </c>
    </row>
    <row r="610" spans="1:15" x14ac:dyDescent="0.25">
      <c r="A610" s="82">
        <v>2909110</v>
      </c>
      <c r="B610" s="82">
        <v>1091746</v>
      </c>
      <c r="C610" s="82">
        <v>2909110</v>
      </c>
      <c r="D610" s="82">
        <v>1.5028197300458099E+17</v>
      </c>
      <c r="E610" s="82">
        <v>97.194000000000003</v>
      </c>
      <c r="F610" s="75" t="s">
        <v>7802</v>
      </c>
      <c r="G610" s="75">
        <v>611</v>
      </c>
      <c r="H610" s="75" t="s">
        <v>21</v>
      </c>
      <c r="I610" s="75" t="s">
        <v>20</v>
      </c>
      <c r="J610" s="75" t="s">
        <v>20</v>
      </c>
      <c r="K610" s="75">
        <v>50</v>
      </c>
      <c r="L610" s="75">
        <v>1</v>
      </c>
      <c r="M610" s="75">
        <v>1.74</v>
      </c>
      <c r="N610" s="75">
        <v>1.4</v>
      </c>
      <c r="O610" s="75">
        <v>0.9</v>
      </c>
    </row>
    <row r="611" spans="1:15" x14ac:dyDescent="0.25">
      <c r="A611" s="82">
        <v>22431</v>
      </c>
      <c r="B611" s="82">
        <v>1091750</v>
      </c>
      <c r="C611" s="82">
        <v>22431</v>
      </c>
      <c r="D611" s="82">
        <v>5034778389</v>
      </c>
      <c r="E611" s="82">
        <v>1317.444</v>
      </c>
      <c r="F611" s="75" t="s">
        <v>7806</v>
      </c>
      <c r="G611" s="75">
        <v>144</v>
      </c>
      <c r="H611" s="75" t="s">
        <v>21</v>
      </c>
      <c r="I611" s="75">
        <v>176</v>
      </c>
      <c r="J611" s="75" t="s">
        <v>20</v>
      </c>
      <c r="K611" s="75" t="s">
        <v>20</v>
      </c>
      <c r="L611" s="75" t="s">
        <v>20</v>
      </c>
      <c r="M611" s="75">
        <v>4.08</v>
      </c>
      <c r="N611" s="75">
        <v>1.57</v>
      </c>
      <c r="O611" s="75">
        <v>1.32</v>
      </c>
    </row>
    <row r="612" spans="1:15" x14ac:dyDescent="0.25">
      <c r="A612" s="82">
        <v>22151</v>
      </c>
      <c r="B612" s="82">
        <v>1091751</v>
      </c>
      <c r="C612" s="82">
        <v>22151</v>
      </c>
      <c r="D612" s="82">
        <v>1.5028197300440998E+17</v>
      </c>
      <c r="E612" s="82">
        <v>1608.577</v>
      </c>
      <c r="F612" s="75" t="s">
        <v>7807</v>
      </c>
      <c r="G612" s="75">
        <v>98</v>
      </c>
      <c r="H612" s="75" t="s">
        <v>21</v>
      </c>
      <c r="I612" s="75">
        <v>126</v>
      </c>
      <c r="J612" s="75" t="s">
        <v>20</v>
      </c>
      <c r="K612" s="75" t="s">
        <v>20</v>
      </c>
      <c r="L612" s="75" t="s">
        <v>20</v>
      </c>
      <c r="M612" s="75">
        <v>4.5</v>
      </c>
      <c r="N612" s="75">
        <v>1.75</v>
      </c>
      <c r="O612" s="75">
        <v>1.72</v>
      </c>
    </row>
    <row r="613" spans="1:15" x14ac:dyDescent="0.25">
      <c r="A613" s="82">
        <v>29441</v>
      </c>
      <c r="B613" s="82">
        <v>1091752</v>
      </c>
      <c r="C613" s="82">
        <v>29441</v>
      </c>
      <c r="D613" s="82">
        <v>1.50281973004584E+17</v>
      </c>
      <c r="E613" s="82">
        <v>1365.6320000000001</v>
      </c>
      <c r="F613" s="75" t="s">
        <v>7808</v>
      </c>
      <c r="G613" s="75">
        <v>63</v>
      </c>
      <c r="H613" s="75" t="s">
        <v>21</v>
      </c>
      <c r="I613" s="75">
        <v>81</v>
      </c>
      <c r="J613" s="75" t="s">
        <v>20</v>
      </c>
      <c r="K613" s="75" t="s">
        <v>20</v>
      </c>
      <c r="L613" s="75" t="s">
        <v>20</v>
      </c>
      <c r="M613" s="75">
        <v>5.14</v>
      </c>
      <c r="N613" s="75">
        <v>2.13</v>
      </c>
      <c r="O613" s="75">
        <v>1.66</v>
      </c>
    </row>
    <row r="614" spans="1:15" x14ac:dyDescent="0.25">
      <c r="A614" s="82">
        <v>21311</v>
      </c>
      <c r="B614" s="82">
        <v>1091753</v>
      </c>
      <c r="C614" s="82">
        <v>21311</v>
      </c>
      <c r="D614" s="82">
        <v>5034783358</v>
      </c>
      <c r="E614" s="82">
        <v>1620</v>
      </c>
      <c r="F614" s="75" t="s">
        <v>7809</v>
      </c>
      <c r="G614" s="75">
        <v>104</v>
      </c>
      <c r="H614" s="75" t="s">
        <v>21</v>
      </c>
      <c r="I614" s="75">
        <v>130</v>
      </c>
      <c r="J614" s="75" t="s">
        <v>20</v>
      </c>
      <c r="K614" s="75" t="s">
        <v>20</v>
      </c>
      <c r="L614" s="75" t="s">
        <v>20</v>
      </c>
      <c r="M614" s="75">
        <v>3.52</v>
      </c>
      <c r="N614" s="75">
        <v>2.15</v>
      </c>
      <c r="O614" s="75">
        <v>1.45</v>
      </c>
    </row>
    <row r="615" spans="1:15" x14ac:dyDescent="0.25">
      <c r="A615" s="82">
        <v>3524112</v>
      </c>
      <c r="B615" s="82">
        <v>1091770</v>
      </c>
      <c r="C615" s="82">
        <v>3524112</v>
      </c>
      <c r="D615" s="82">
        <v>1.50281979311904E+17</v>
      </c>
      <c r="E615" s="82">
        <v>53.814</v>
      </c>
      <c r="F615" s="75" t="s">
        <v>37</v>
      </c>
      <c r="G615" s="75">
        <v>4320</v>
      </c>
      <c r="H615" s="75">
        <v>48</v>
      </c>
      <c r="I615" s="75">
        <v>7200</v>
      </c>
      <c r="J615" s="75">
        <v>384</v>
      </c>
      <c r="K615" s="75" t="s">
        <v>20</v>
      </c>
      <c r="L615" s="75">
        <v>1</v>
      </c>
      <c r="M615" s="75">
        <v>1.52</v>
      </c>
      <c r="N615" s="75">
        <v>0.51</v>
      </c>
      <c r="O615" s="75">
        <v>0.18</v>
      </c>
    </row>
    <row r="616" spans="1:15" x14ac:dyDescent="0.25">
      <c r="A616" s="82">
        <v>3535115</v>
      </c>
      <c r="B616" s="82">
        <v>1091772</v>
      </c>
      <c r="C616" s="82">
        <v>3535115</v>
      </c>
      <c r="D616" s="82">
        <v>5032755055</v>
      </c>
      <c r="E616" s="82">
        <v>53.868000000000002</v>
      </c>
      <c r="F616" s="75" t="s">
        <v>39</v>
      </c>
      <c r="G616" s="75">
        <v>4320</v>
      </c>
      <c r="H616" s="75">
        <v>48</v>
      </c>
      <c r="I616" s="75">
        <v>7200</v>
      </c>
      <c r="J616" s="75">
        <v>384</v>
      </c>
      <c r="K616" s="75" t="s">
        <v>20</v>
      </c>
      <c r="L616" s="75">
        <v>1</v>
      </c>
      <c r="M616" s="75">
        <v>1.54</v>
      </c>
      <c r="N616" s="75">
        <v>0.53</v>
      </c>
      <c r="O616" s="75">
        <v>0.19</v>
      </c>
    </row>
    <row r="617" spans="1:15" x14ac:dyDescent="0.25">
      <c r="A617" s="82">
        <v>3036119</v>
      </c>
      <c r="B617" s="82">
        <v>1091773</v>
      </c>
      <c r="C617" s="82">
        <v>3036119</v>
      </c>
      <c r="D617" s="82">
        <v>5034730041</v>
      </c>
      <c r="E617" s="82">
        <v>53.814</v>
      </c>
      <c r="F617" s="75" t="s">
        <v>40</v>
      </c>
      <c r="G617" s="75">
        <v>4320</v>
      </c>
      <c r="H617" s="75">
        <v>48</v>
      </c>
      <c r="I617" s="75">
        <v>7200</v>
      </c>
      <c r="J617" s="75">
        <v>384</v>
      </c>
      <c r="K617" s="75" t="s">
        <v>20</v>
      </c>
      <c r="L617" s="75">
        <v>1</v>
      </c>
      <c r="M617" s="75">
        <v>1.54</v>
      </c>
      <c r="N617" s="75">
        <v>0.53</v>
      </c>
      <c r="O617" s="75">
        <v>0.19</v>
      </c>
    </row>
    <row r="618" spans="1:15" x14ac:dyDescent="0.25">
      <c r="A618" s="82">
        <v>3234119</v>
      </c>
      <c r="B618" s="82">
        <v>1091774</v>
      </c>
      <c r="C618" s="82">
        <v>3234119</v>
      </c>
      <c r="D618" s="82">
        <v>5034771943</v>
      </c>
      <c r="E618" s="82">
        <v>53.814</v>
      </c>
      <c r="F618" s="75" t="s">
        <v>41</v>
      </c>
      <c r="G618" s="75">
        <v>4320</v>
      </c>
      <c r="H618" s="75">
        <v>48</v>
      </c>
      <c r="I618" s="75">
        <v>7200</v>
      </c>
      <c r="J618" s="75">
        <v>384</v>
      </c>
      <c r="K618" s="75" t="s">
        <v>20</v>
      </c>
      <c r="L618" s="75">
        <v>1</v>
      </c>
      <c r="M618" s="75">
        <v>1.52</v>
      </c>
      <c r="N618" s="75">
        <v>0.5</v>
      </c>
      <c r="O618" s="75">
        <v>0.16</v>
      </c>
    </row>
    <row r="619" spans="1:15" x14ac:dyDescent="0.25">
      <c r="A619" s="82">
        <v>3529123</v>
      </c>
      <c r="B619" s="82">
        <v>1091776</v>
      </c>
      <c r="C619" s="82">
        <v>3529123</v>
      </c>
      <c r="D619" s="82">
        <v>5034509436</v>
      </c>
      <c r="E619" s="82">
        <v>53.814</v>
      </c>
      <c r="F619" s="75" t="s">
        <v>8603</v>
      </c>
      <c r="G619" s="75">
        <v>4320</v>
      </c>
      <c r="H619" s="75">
        <v>48</v>
      </c>
      <c r="I619" s="75">
        <v>7200</v>
      </c>
      <c r="J619" s="75">
        <v>384</v>
      </c>
      <c r="K619" s="75" t="s">
        <v>20</v>
      </c>
      <c r="L619" s="75">
        <v>1</v>
      </c>
      <c r="M619" s="75">
        <v>1.52</v>
      </c>
      <c r="N619" s="75">
        <v>0.51</v>
      </c>
      <c r="O619" s="75">
        <v>0.18</v>
      </c>
    </row>
    <row r="620" spans="1:15" x14ac:dyDescent="0.25">
      <c r="A620" s="82">
        <v>3406121</v>
      </c>
      <c r="B620" s="82">
        <v>1091777</v>
      </c>
      <c r="C620" s="82">
        <v>3406121</v>
      </c>
      <c r="D620" s="82">
        <v>1.5028197931144E+17</v>
      </c>
      <c r="E620" s="82">
        <v>53.814</v>
      </c>
      <c r="F620" s="75" t="s">
        <v>8068</v>
      </c>
      <c r="G620" s="75">
        <v>4320</v>
      </c>
      <c r="H620" s="75">
        <v>48</v>
      </c>
      <c r="I620" s="75">
        <v>7200</v>
      </c>
      <c r="J620" s="75">
        <v>384</v>
      </c>
      <c r="K620" s="75" t="s">
        <v>20</v>
      </c>
      <c r="L620" s="75">
        <v>1</v>
      </c>
      <c r="M620" s="75">
        <v>1.52</v>
      </c>
      <c r="N620" s="75">
        <v>0.52</v>
      </c>
      <c r="O620" s="75">
        <v>0.2</v>
      </c>
    </row>
    <row r="621" spans="1:15" x14ac:dyDescent="0.25">
      <c r="A621" s="82">
        <v>3729128</v>
      </c>
      <c r="B621" s="82">
        <v>1091792</v>
      </c>
      <c r="C621" s="82">
        <v>3729128</v>
      </c>
      <c r="D621" s="82">
        <v>5032855416</v>
      </c>
      <c r="E621" s="82">
        <v>59.518999999999998</v>
      </c>
      <c r="F621" s="75" t="s">
        <v>8808</v>
      </c>
      <c r="G621" s="75" t="s">
        <v>20</v>
      </c>
      <c r="H621" s="75">
        <v>120</v>
      </c>
      <c r="I621" s="75" t="s">
        <v>20</v>
      </c>
      <c r="J621" s="75">
        <v>600</v>
      </c>
      <c r="K621" s="75" t="s">
        <v>20</v>
      </c>
      <c r="L621" s="75">
        <v>2</v>
      </c>
      <c r="M621" s="75">
        <v>0.51</v>
      </c>
      <c r="N621" s="75">
        <v>1.72</v>
      </c>
      <c r="O621" s="75">
        <v>0.15</v>
      </c>
    </row>
    <row r="622" spans="1:15" x14ac:dyDescent="0.25">
      <c r="A622" s="82">
        <v>3524115</v>
      </c>
      <c r="B622" s="82">
        <v>1091793</v>
      </c>
      <c r="C622" s="82">
        <v>3524115</v>
      </c>
      <c r="D622" s="82">
        <v>5034811958</v>
      </c>
      <c r="E622" s="82">
        <v>118.919</v>
      </c>
      <c r="F622" s="75" t="s">
        <v>8809</v>
      </c>
      <c r="G622" s="75" t="s">
        <v>20</v>
      </c>
      <c r="H622" s="75">
        <v>120</v>
      </c>
      <c r="I622" s="75" t="s">
        <v>20</v>
      </c>
      <c r="J622" s="75" t="s">
        <v>20</v>
      </c>
      <c r="K622" s="75">
        <v>1200</v>
      </c>
      <c r="L622" s="75">
        <v>1</v>
      </c>
      <c r="M622" s="75">
        <v>0.42</v>
      </c>
      <c r="N622" s="75">
        <v>1.37</v>
      </c>
      <c r="O622" s="75">
        <v>0.16</v>
      </c>
    </row>
    <row r="623" spans="1:15" x14ac:dyDescent="0.25">
      <c r="A623" s="82">
        <v>2914111</v>
      </c>
      <c r="B623" s="82">
        <v>1091864</v>
      </c>
      <c r="C623" s="82">
        <v>2914111</v>
      </c>
      <c r="D623" s="82">
        <v>5033805422</v>
      </c>
      <c r="E623" s="82">
        <v>133.89400000000001</v>
      </c>
      <c r="F623" s="75" t="s">
        <v>8813</v>
      </c>
      <c r="G623" s="75">
        <v>264</v>
      </c>
      <c r="H623" s="75" t="s">
        <v>21</v>
      </c>
      <c r="I623" s="75">
        <v>372</v>
      </c>
      <c r="J623" s="75">
        <v>5</v>
      </c>
      <c r="K623" s="75">
        <v>6</v>
      </c>
      <c r="L623" s="75">
        <v>5</v>
      </c>
      <c r="M623" s="75">
        <v>3.22</v>
      </c>
      <c r="N623" s="75">
        <v>2.14</v>
      </c>
      <c r="O623" s="75">
        <v>0.44</v>
      </c>
    </row>
    <row r="624" spans="1:15" x14ac:dyDescent="0.25">
      <c r="A624" s="82">
        <v>3406105</v>
      </c>
      <c r="B624" s="82">
        <v>1091884</v>
      </c>
      <c r="C624" s="82">
        <v>3406105</v>
      </c>
      <c r="D624" s="82">
        <v>5032856969</v>
      </c>
      <c r="E624" s="82">
        <v>76.856999999999999</v>
      </c>
      <c r="F624" s="75" t="s">
        <v>10062</v>
      </c>
      <c r="G624" s="75">
        <v>1176</v>
      </c>
      <c r="H624" s="75" t="s">
        <v>21</v>
      </c>
      <c r="I624" s="75">
        <v>1862</v>
      </c>
      <c r="J624" s="75" t="s">
        <v>20</v>
      </c>
      <c r="K624" s="75">
        <v>32</v>
      </c>
      <c r="L624" s="75">
        <v>3</v>
      </c>
      <c r="M624" s="75">
        <v>1.78</v>
      </c>
      <c r="N624" s="75">
        <v>1.1000000000000001</v>
      </c>
      <c r="O624" s="75">
        <v>0.38</v>
      </c>
    </row>
    <row r="625" spans="1:15" x14ac:dyDescent="0.25">
      <c r="A625" s="82">
        <v>26161</v>
      </c>
      <c r="B625" s="82">
        <v>1091894</v>
      </c>
      <c r="C625" s="82">
        <v>26161</v>
      </c>
      <c r="D625" s="82">
        <v>1.3360780098206499E+17</v>
      </c>
      <c r="E625" s="82">
        <v>1246.4559999999999</v>
      </c>
      <c r="F625" s="75" t="s">
        <v>8826</v>
      </c>
      <c r="G625" s="75">
        <v>264</v>
      </c>
      <c r="H625" s="75" t="s">
        <v>21</v>
      </c>
      <c r="I625" s="75">
        <v>372</v>
      </c>
      <c r="J625" s="75">
        <v>5</v>
      </c>
      <c r="K625" s="75">
        <v>6</v>
      </c>
      <c r="L625" s="75">
        <v>5</v>
      </c>
      <c r="M625" s="75">
        <v>3.22</v>
      </c>
      <c r="N625" s="75">
        <v>2.1</v>
      </c>
      <c r="O625" s="75">
        <v>0.44</v>
      </c>
    </row>
    <row r="626" spans="1:15" x14ac:dyDescent="0.25">
      <c r="A626" s="82">
        <v>31051</v>
      </c>
      <c r="B626" s="82">
        <v>1091898</v>
      </c>
      <c r="C626" s="82">
        <v>31051</v>
      </c>
      <c r="D626" s="82">
        <v>1.5028197300448899E+17</v>
      </c>
      <c r="E626" s="82">
        <v>1474.2629999999999</v>
      </c>
      <c r="F626" s="75" t="s">
        <v>8684</v>
      </c>
      <c r="G626" s="75">
        <v>549</v>
      </c>
      <c r="H626" s="75" t="s">
        <v>21</v>
      </c>
      <c r="I626" s="75">
        <v>915</v>
      </c>
      <c r="J626" s="75">
        <v>25</v>
      </c>
      <c r="K626" s="75" t="s">
        <v>20</v>
      </c>
      <c r="L626" s="75">
        <v>3</v>
      </c>
      <c r="M626" s="75">
        <v>1.5</v>
      </c>
      <c r="N626" s="75">
        <v>1.06</v>
      </c>
      <c r="O626" s="75">
        <v>0.86</v>
      </c>
    </row>
    <row r="627" spans="1:15" x14ac:dyDescent="0.25">
      <c r="A627" s="82">
        <v>2340108</v>
      </c>
      <c r="B627" s="82">
        <v>1091900</v>
      </c>
      <c r="C627" s="82">
        <v>2340108</v>
      </c>
      <c r="D627" s="82">
        <v>5033352464</v>
      </c>
      <c r="E627" s="82">
        <v>53.765999999999998</v>
      </c>
      <c r="F627" s="75" t="s">
        <v>8828</v>
      </c>
      <c r="G627" s="75">
        <v>800</v>
      </c>
      <c r="H627" s="75" t="s">
        <v>21</v>
      </c>
      <c r="I627" s="75">
        <v>1200</v>
      </c>
      <c r="J627" s="75">
        <v>24</v>
      </c>
      <c r="K627" s="75">
        <v>30</v>
      </c>
      <c r="L627" s="75">
        <v>2</v>
      </c>
      <c r="M627" s="75">
        <v>2.2200000000000002</v>
      </c>
      <c r="N627" s="75">
        <v>0.7</v>
      </c>
      <c r="O627" s="75">
        <v>0.64</v>
      </c>
    </row>
    <row r="628" spans="1:15" x14ac:dyDescent="0.25">
      <c r="A628" s="82">
        <v>30451</v>
      </c>
      <c r="B628" s="82">
        <v>1091919</v>
      </c>
      <c r="C628" s="82">
        <v>30451</v>
      </c>
      <c r="D628" s="82">
        <v>1.33607800984096E+17</v>
      </c>
      <c r="E628" s="82">
        <v>1246.4559999999999</v>
      </c>
      <c r="F628" s="75" t="s">
        <v>1585</v>
      </c>
      <c r="G628" s="75">
        <v>264</v>
      </c>
      <c r="H628" s="75" t="s">
        <v>21</v>
      </c>
      <c r="I628" s="75">
        <v>372</v>
      </c>
      <c r="J628" s="75">
        <v>5</v>
      </c>
      <c r="K628" s="75">
        <v>6</v>
      </c>
      <c r="L628" s="75">
        <v>5</v>
      </c>
      <c r="M628" s="75">
        <v>3.22</v>
      </c>
      <c r="N628" s="75">
        <v>2.08</v>
      </c>
      <c r="O628" s="75">
        <v>0.46</v>
      </c>
    </row>
    <row r="629" spans="1:15" x14ac:dyDescent="0.25">
      <c r="A629" s="82">
        <v>29161</v>
      </c>
      <c r="B629" s="82">
        <v>1091921</v>
      </c>
      <c r="C629" s="82">
        <v>29161</v>
      </c>
      <c r="D629" s="82">
        <v>5032825244</v>
      </c>
      <c r="E629" s="82">
        <v>1279.2570000000001</v>
      </c>
      <c r="F629" s="75" t="s">
        <v>8340</v>
      </c>
      <c r="G629" s="75">
        <v>800</v>
      </c>
      <c r="H629" s="75" t="s">
        <v>21</v>
      </c>
      <c r="I629" s="75">
        <v>1200</v>
      </c>
      <c r="J629" s="75">
        <v>24</v>
      </c>
      <c r="K629" s="75">
        <v>30</v>
      </c>
      <c r="L629" s="75">
        <v>2</v>
      </c>
      <c r="M629" s="75">
        <v>2.2200000000000002</v>
      </c>
      <c r="N629" s="75">
        <v>0.74</v>
      </c>
      <c r="O629" s="75">
        <v>0.62</v>
      </c>
    </row>
    <row r="630" spans="1:15" x14ac:dyDescent="0.25">
      <c r="A630" s="82">
        <v>3211110</v>
      </c>
      <c r="B630" s="82">
        <v>1091923</v>
      </c>
      <c r="C630" s="82">
        <v>3211110</v>
      </c>
      <c r="D630" s="82">
        <v>5034945708</v>
      </c>
      <c r="E630" s="82">
        <v>130.93100000000001</v>
      </c>
      <c r="F630" s="75" t="s">
        <v>1104</v>
      </c>
      <c r="G630" s="75" t="s">
        <v>20</v>
      </c>
      <c r="H630" s="75">
        <v>200</v>
      </c>
      <c r="I630" s="75" t="s">
        <v>20</v>
      </c>
      <c r="J630" s="75" t="s">
        <v>20</v>
      </c>
      <c r="K630" s="75">
        <v>400</v>
      </c>
      <c r="L630" s="75">
        <v>1</v>
      </c>
      <c r="M630" s="75">
        <v>0.66</v>
      </c>
      <c r="N630" s="75">
        <v>2.17</v>
      </c>
      <c r="O630" s="75">
        <v>0.24</v>
      </c>
    </row>
    <row r="631" spans="1:15" x14ac:dyDescent="0.25">
      <c r="A631" s="82">
        <v>3209123</v>
      </c>
      <c r="B631" s="82">
        <v>1091925</v>
      </c>
      <c r="C631" s="82">
        <v>3209123</v>
      </c>
      <c r="D631" s="82">
        <v>5034622770</v>
      </c>
      <c r="E631" s="82">
        <v>97.274000000000001</v>
      </c>
      <c r="F631" s="75" t="s">
        <v>8834</v>
      </c>
      <c r="G631" s="75">
        <v>1440</v>
      </c>
      <c r="H631" s="75">
        <v>30</v>
      </c>
      <c r="I631" s="75" t="s">
        <v>20</v>
      </c>
      <c r="J631" s="75" t="s">
        <v>20</v>
      </c>
      <c r="K631" s="75">
        <v>120</v>
      </c>
      <c r="L631" s="75">
        <v>1</v>
      </c>
      <c r="M631" s="75">
        <v>2.1</v>
      </c>
      <c r="N631" s="75">
        <v>1.1000000000000001</v>
      </c>
      <c r="O631" s="75">
        <v>0.35</v>
      </c>
    </row>
    <row r="632" spans="1:15" x14ac:dyDescent="0.25">
      <c r="A632" s="82">
        <v>3406117</v>
      </c>
      <c r="B632" s="82">
        <v>1091927</v>
      </c>
      <c r="C632" s="82">
        <v>3406117</v>
      </c>
      <c r="D632" s="82">
        <v>5034869410</v>
      </c>
      <c r="E632" s="82">
        <v>103.003</v>
      </c>
      <c r="F632" s="75" t="s">
        <v>7852</v>
      </c>
      <c r="G632" s="75">
        <v>687</v>
      </c>
      <c r="H632" s="75">
        <v>20</v>
      </c>
      <c r="I632" s="75" t="s">
        <v>20</v>
      </c>
      <c r="J632" s="75">
        <v>140</v>
      </c>
      <c r="K632" s="75">
        <v>160</v>
      </c>
      <c r="L632" s="75">
        <v>1</v>
      </c>
      <c r="M632" s="75">
        <v>0.93</v>
      </c>
      <c r="N632" s="75">
        <v>1.24</v>
      </c>
      <c r="O632" s="75">
        <v>0.38</v>
      </c>
    </row>
    <row r="633" spans="1:15" x14ac:dyDescent="0.25">
      <c r="A633" s="82">
        <v>2914108</v>
      </c>
      <c r="B633" s="82">
        <v>1091928</v>
      </c>
      <c r="C633" s="82">
        <v>2914108</v>
      </c>
      <c r="D633" s="82">
        <v>5033890583</v>
      </c>
      <c r="E633" s="82">
        <v>115.315</v>
      </c>
      <c r="F633" s="75" t="s">
        <v>8835</v>
      </c>
      <c r="G633" s="75" t="s">
        <v>20</v>
      </c>
      <c r="H633" s="75">
        <v>30</v>
      </c>
      <c r="I633" s="75" t="s">
        <v>20</v>
      </c>
      <c r="J633" s="75">
        <v>150</v>
      </c>
      <c r="K633" s="75" t="s">
        <v>20</v>
      </c>
      <c r="L633" s="75">
        <v>1</v>
      </c>
      <c r="M633" s="75">
        <v>1.28</v>
      </c>
      <c r="N633" s="75">
        <v>3</v>
      </c>
      <c r="O633" s="75">
        <v>0.2</v>
      </c>
    </row>
    <row r="634" spans="1:15" x14ac:dyDescent="0.25">
      <c r="A634" s="82">
        <v>3406102</v>
      </c>
      <c r="B634" s="82">
        <v>1091929</v>
      </c>
      <c r="C634" s="82">
        <v>3406102</v>
      </c>
      <c r="D634" s="82">
        <v>5034573026</v>
      </c>
      <c r="E634" s="82">
        <v>194.59399999999999</v>
      </c>
      <c r="F634" s="75" t="s">
        <v>329</v>
      </c>
      <c r="G634" s="75" t="s">
        <v>20</v>
      </c>
      <c r="H634" s="75">
        <v>60</v>
      </c>
      <c r="I634" s="75" t="s">
        <v>20</v>
      </c>
      <c r="J634" s="75" t="s">
        <v>20</v>
      </c>
      <c r="K634" s="75">
        <v>720</v>
      </c>
      <c r="L634" s="75">
        <v>1</v>
      </c>
      <c r="M634" s="75">
        <v>1.2</v>
      </c>
      <c r="N634" s="75">
        <v>1.35</v>
      </c>
      <c r="O634" s="75">
        <v>0.2</v>
      </c>
    </row>
    <row r="635" spans="1:15" x14ac:dyDescent="0.25">
      <c r="A635" s="82">
        <v>3518125</v>
      </c>
      <c r="B635" s="82">
        <v>1091931</v>
      </c>
      <c r="C635" s="82">
        <v>3518125</v>
      </c>
      <c r="D635" s="82">
        <v>5034733398</v>
      </c>
      <c r="E635" s="82">
        <v>55.856000000000002</v>
      </c>
      <c r="F635" s="75" t="s">
        <v>333</v>
      </c>
      <c r="G635" s="75" t="s">
        <v>20</v>
      </c>
      <c r="H635" s="75">
        <v>60</v>
      </c>
      <c r="I635" s="75" t="s">
        <v>20</v>
      </c>
      <c r="J635" s="75" t="s">
        <v>20</v>
      </c>
      <c r="K635" s="75">
        <v>300</v>
      </c>
      <c r="L635" s="75">
        <v>1</v>
      </c>
      <c r="M635" s="75">
        <v>0.62</v>
      </c>
      <c r="N635" s="75">
        <v>1.48</v>
      </c>
      <c r="O635" s="75">
        <v>0.17</v>
      </c>
    </row>
    <row r="636" spans="1:15" x14ac:dyDescent="0.25">
      <c r="A636" s="82">
        <v>34301</v>
      </c>
      <c r="B636" s="82">
        <v>1091932</v>
      </c>
      <c r="C636" s="82">
        <v>34301</v>
      </c>
      <c r="D636" s="82">
        <v>1.50281979310336E+17</v>
      </c>
      <c r="E636" s="82">
        <v>285.69</v>
      </c>
      <c r="F636" s="75" t="s">
        <v>316</v>
      </c>
      <c r="G636" s="75">
        <v>2178</v>
      </c>
      <c r="H636" s="75">
        <v>20</v>
      </c>
      <c r="I636" s="75">
        <v>3520</v>
      </c>
      <c r="J636" s="75">
        <v>80</v>
      </c>
      <c r="K636" s="75" t="s">
        <v>20</v>
      </c>
      <c r="L636" s="75">
        <v>1</v>
      </c>
      <c r="M636" s="75">
        <v>0.95</v>
      </c>
      <c r="N636" s="75">
        <v>1.99</v>
      </c>
      <c r="O636" s="75">
        <v>0.33</v>
      </c>
    </row>
    <row r="637" spans="1:15" x14ac:dyDescent="0.25">
      <c r="A637" s="82">
        <v>2340109</v>
      </c>
      <c r="B637" s="82">
        <v>1091933</v>
      </c>
      <c r="C637" s="82">
        <v>2340109</v>
      </c>
      <c r="D637" s="82">
        <v>5034626367</v>
      </c>
      <c r="E637" s="82">
        <v>33.667000000000002</v>
      </c>
      <c r="F637" s="75" t="s">
        <v>310</v>
      </c>
      <c r="G637" s="75" t="s">
        <v>20</v>
      </c>
      <c r="H637" s="75">
        <v>60</v>
      </c>
      <c r="I637" s="75" t="s">
        <v>20</v>
      </c>
      <c r="J637" s="75" t="s">
        <v>20</v>
      </c>
      <c r="K637" s="75">
        <v>480</v>
      </c>
      <c r="L637" s="75">
        <v>1</v>
      </c>
      <c r="M637" s="75">
        <v>1.85</v>
      </c>
      <c r="N637" s="75">
        <v>1.2</v>
      </c>
      <c r="O637" s="75">
        <v>0.13</v>
      </c>
    </row>
    <row r="638" spans="1:15" x14ac:dyDescent="0.25">
      <c r="A638" s="82">
        <v>2914114</v>
      </c>
      <c r="B638" s="82">
        <v>1091935</v>
      </c>
      <c r="C638" s="82">
        <v>2914114</v>
      </c>
      <c r="D638" s="82">
        <v>5034881952</v>
      </c>
      <c r="E638" s="82">
        <v>94.748999999999995</v>
      </c>
      <c r="F638" s="75" t="s">
        <v>308</v>
      </c>
      <c r="G638" s="75" t="s">
        <v>20</v>
      </c>
      <c r="H638" s="75">
        <v>60</v>
      </c>
      <c r="I638" s="75" t="s">
        <v>20</v>
      </c>
      <c r="J638" s="75" t="s">
        <v>20</v>
      </c>
      <c r="K638" s="75">
        <v>480</v>
      </c>
      <c r="L638" s="75">
        <v>1</v>
      </c>
      <c r="M638" s="75">
        <v>1.8</v>
      </c>
      <c r="N638" s="75">
        <v>0.84</v>
      </c>
      <c r="O638" s="75">
        <v>0.13</v>
      </c>
    </row>
    <row r="639" spans="1:15" x14ac:dyDescent="0.25">
      <c r="A639" s="82">
        <v>3234122</v>
      </c>
      <c r="B639" s="82">
        <v>1091937</v>
      </c>
      <c r="C639" s="82">
        <v>3234122</v>
      </c>
      <c r="D639" s="82">
        <v>5034870448</v>
      </c>
      <c r="E639" s="82">
        <v>63.968000000000004</v>
      </c>
      <c r="F639" s="75" t="s">
        <v>309</v>
      </c>
      <c r="G639" s="75" t="s">
        <v>20</v>
      </c>
      <c r="H639" s="75">
        <v>20</v>
      </c>
      <c r="I639" s="75">
        <v>4000</v>
      </c>
      <c r="J639" s="75" t="s">
        <v>20</v>
      </c>
      <c r="K639" s="75">
        <v>160</v>
      </c>
      <c r="L639" s="75">
        <v>1</v>
      </c>
      <c r="M639" s="75">
        <v>1.9</v>
      </c>
      <c r="N639" s="75">
        <v>1.05</v>
      </c>
      <c r="O639" s="75">
        <v>0.2</v>
      </c>
    </row>
    <row r="640" spans="1:15" x14ac:dyDescent="0.25">
      <c r="A640" s="82">
        <v>3636127</v>
      </c>
      <c r="B640" s="82">
        <v>1091938</v>
      </c>
      <c r="C640" s="82">
        <v>3636127</v>
      </c>
      <c r="D640" s="82">
        <v>5032689016</v>
      </c>
      <c r="E640" s="82">
        <v>111.82299999999999</v>
      </c>
      <c r="F640" s="75" t="s">
        <v>314</v>
      </c>
      <c r="G640" s="75" t="s">
        <v>20</v>
      </c>
      <c r="H640" s="75">
        <v>60</v>
      </c>
      <c r="I640" s="75" t="s">
        <v>20</v>
      </c>
      <c r="J640" s="75" t="s">
        <v>20</v>
      </c>
      <c r="K640" s="75">
        <v>600</v>
      </c>
      <c r="L640" s="75">
        <v>2</v>
      </c>
      <c r="M640" s="75">
        <v>1.7</v>
      </c>
      <c r="N640" s="75">
        <v>0.84</v>
      </c>
      <c r="O640" s="75">
        <v>0.13</v>
      </c>
    </row>
    <row r="641" spans="1:15" x14ac:dyDescent="0.25">
      <c r="A641" s="82">
        <v>3512104</v>
      </c>
      <c r="B641" s="82">
        <v>1091939</v>
      </c>
      <c r="C641" s="82">
        <v>3512104</v>
      </c>
      <c r="D641" s="82">
        <v>5032789379</v>
      </c>
      <c r="E641" s="82">
        <v>51.892000000000003</v>
      </c>
      <c r="F641" s="75" t="s">
        <v>323</v>
      </c>
      <c r="G641" s="75" t="s">
        <v>20</v>
      </c>
      <c r="H641" s="75">
        <v>60</v>
      </c>
      <c r="I641" s="75" t="s">
        <v>20</v>
      </c>
      <c r="J641" s="75">
        <v>240</v>
      </c>
      <c r="K641" s="75" t="s">
        <v>20</v>
      </c>
      <c r="L641" s="75">
        <v>2</v>
      </c>
      <c r="M641" s="75">
        <v>0.61</v>
      </c>
      <c r="N641" s="75">
        <v>1.49</v>
      </c>
      <c r="O641" s="75">
        <v>0.16</v>
      </c>
    </row>
    <row r="642" spans="1:15" x14ac:dyDescent="0.25">
      <c r="A642" s="82">
        <v>3524103</v>
      </c>
      <c r="B642" s="82">
        <v>1091940</v>
      </c>
      <c r="C642" s="82">
        <v>3524103</v>
      </c>
      <c r="D642" s="82">
        <v>5033494332</v>
      </c>
      <c r="E642" s="82">
        <v>79.88</v>
      </c>
      <c r="F642" s="75" t="s">
        <v>319</v>
      </c>
      <c r="G642" s="75" t="s">
        <v>20</v>
      </c>
      <c r="H642" s="75">
        <v>20</v>
      </c>
      <c r="I642" s="75" t="s">
        <v>20</v>
      </c>
      <c r="J642" s="75" t="s">
        <v>20</v>
      </c>
      <c r="K642" s="75">
        <v>200</v>
      </c>
      <c r="L642" s="75">
        <v>1</v>
      </c>
      <c r="M642" s="75">
        <v>0.81</v>
      </c>
      <c r="N642" s="75">
        <v>1.66</v>
      </c>
      <c r="O642" s="75">
        <v>0.24</v>
      </c>
    </row>
    <row r="643" spans="1:15" x14ac:dyDescent="0.25">
      <c r="A643" s="82">
        <v>3642128</v>
      </c>
      <c r="B643" s="82">
        <v>1091976</v>
      </c>
      <c r="C643" s="82">
        <v>3642128</v>
      </c>
      <c r="D643" s="82">
        <v>1.5028197931139299E+17</v>
      </c>
      <c r="E643" s="82">
        <v>17.029</v>
      </c>
      <c r="F643" s="75" t="s">
        <v>1359</v>
      </c>
      <c r="G643" s="75" t="s">
        <v>9548</v>
      </c>
      <c r="H643" s="75" t="s">
        <v>9548</v>
      </c>
      <c r="I643" s="75" t="s">
        <v>9548</v>
      </c>
      <c r="J643" s="75" t="s">
        <v>9548</v>
      </c>
      <c r="K643" s="75" t="s">
        <v>9548</v>
      </c>
      <c r="L643" s="75" t="s">
        <v>9548</v>
      </c>
      <c r="M643" s="75">
        <v>1.07</v>
      </c>
      <c r="N643" s="75">
        <v>0.38</v>
      </c>
      <c r="O643" s="75">
        <v>0.25</v>
      </c>
    </row>
    <row r="644" spans="1:15" x14ac:dyDescent="0.25">
      <c r="A644" s="82">
        <v>30081</v>
      </c>
      <c r="B644" s="82">
        <v>1092044</v>
      </c>
      <c r="C644" s="82">
        <v>30081</v>
      </c>
      <c r="D644" s="82">
        <v>1.5028197000050598E+17</v>
      </c>
      <c r="E644" s="82">
        <v>806.12400000000002</v>
      </c>
      <c r="F644" s="75" t="s">
        <v>10534</v>
      </c>
      <c r="G644" s="75">
        <v>340</v>
      </c>
      <c r="H644" s="75" t="s">
        <v>21</v>
      </c>
      <c r="I644" s="75">
        <v>646</v>
      </c>
      <c r="J644" s="75" t="s">
        <v>20</v>
      </c>
      <c r="K644" s="75" t="s">
        <v>20</v>
      </c>
      <c r="L644" s="75" t="s">
        <v>20</v>
      </c>
      <c r="M644" s="75">
        <v>2.08</v>
      </c>
      <c r="N644" s="75">
        <v>1.42</v>
      </c>
      <c r="O644" s="75">
        <v>0.76</v>
      </c>
    </row>
    <row r="645" spans="1:15" x14ac:dyDescent="0.25">
      <c r="A645" s="82">
        <v>3729119</v>
      </c>
      <c r="B645" s="82">
        <v>1092126</v>
      </c>
      <c r="C645" s="82">
        <v>3729119</v>
      </c>
      <c r="D645" s="82">
        <v>5033148352</v>
      </c>
      <c r="E645" s="82">
        <v>67.206999999999994</v>
      </c>
      <c r="F645" s="75" t="s">
        <v>8839</v>
      </c>
      <c r="G645" s="75">
        <v>800</v>
      </c>
      <c r="H645" s="75" t="s">
        <v>21</v>
      </c>
      <c r="I645" s="75">
        <v>1200</v>
      </c>
      <c r="J645" s="75">
        <v>24</v>
      </c>
      <c r="K645" s="75">
        <v>30</v>
      </c>
      <c r="L645" s="75">
        <v>2</v>
      </c>
      <c r="M645" s="75">
        <v>2.2200000000000002</v>
      </c>
      <c r="N645" s="75">
        <v>0.76</v>
      </c>
      <c r="O645" s="75">
        <v>0.64</v>
      </c>
    </row>
    <row r="646" spans="1:15" x14ac:dyDescent="0.25">
      <c r="A646" s="82">
        <v>29041</v>
      </c>
      <c r="B646" s="82">
        <v>1092127</v>
      </c>
      <c r="C646" s="82">
        <v>29041</v>
      </c>
      <c r="D646" s="82">
        <v>1.3360780098503101E+17</v>
      </c>
      <c r="E646" s="82">
        <v>1246.4559999999999</v>
      </c>
      <c r="F646" s="75" t="s">
        <v>8840</v>
      </c>
      <c r="G646" s="75">
        <v>264</v>
      </c>
      <c r="H646" s="75" t="s">
        <v>21</v>
      </c>
      <c r="I646" s="75">
        <v>372</v>
      </c>
      <c r="J646" s="75">
        <v>5</v>
      </c>
      <c r="K646" s="75">
        <v>6</v>
      </c>
      <c r="L646" s="75">
        <v>5</v>
      </c>
      <c r="M646" s="75">
        <v>3.22</v>
      </c>
      <c r="N646" s="75">
        <v>2.14</v>
      </c>
      <c r="O646" s="75">
        <v>0.48</v>
      </c>
    </row>
    <row r="647" spans="1:15" x14ac:dyDescent="0.25">
      <c r="A647" s="82">
        <v>31161</v>
      </c>
      <c r="B647" s="82">
        <v>1092128</v>
      </c>
      <c r="C647" s="82">
        <v>31161</v>
      </c>
      <c r="D647" s="82">
        <v>1.3360780098451299E+17</v>
      </c>
      <c r="E647" s="82">
        <v>1265.08</v>
      </c>
      <c r="F647" s="75" t="s">
        <v>8841</v>
      </c>
      <c r="G647" s="75">
        <v>144</v>
      </c>
      <c r="H647" s="75" t="s">
        <v>21</v>
      </c>
      <c r="I647" s="75">
        <v>216</v>
      </c>
      <c r="J647" s="75">
        <v>5</v>
      </c>
      <c r="K647" s="75">
        <v>6</v>
      </c>
      <c r="L647" s="75">
        <v>3</v>
      </c>
      <c r="M647" s="75">
        <v>3.2</v>
      </c>
      <c r="N647" s="75">
        <v>2.15</v>
      </c>
      <c r="O647" s="75">
        <v>0.84</v>
      </c>
    </row>
    <row r="648" spans="1:15" x14ac:dyDescent="0.25">
      <c r="A648" s="82">
        <v>26061</v>
      </c>
      <c r="B648" s="82">
        <v>1092412</v>
      </c>
      <c r="C648" s="82">
        <v>26061</v>
      </c>
      <c r="D648" s="82">
        <v>1.50281973002156E+17</v>
      </c>
      <c r="E648" s="82">
        <v>1428.01</v>
      </c>
      <c r="F648" s="75" t="s">
        <v>10071</v>
      </c>
      <c r="G648" s="75">
        <v>225</v>
      </c>
      <c r="H648" s="75" t="s">
        <v>21</v>
      </c>
      <c r="I648" s="75">
        <v>440</v>
      </c>
      <c r="J648" s="75" t="s">
        <v>20</v>
      </c>
      <c r="K648" s="75" t="s">
        <v>20</v>
      </c>
      <c r="L648" s="75" t="s">
        <v>20</v>
      </c>
      <c r="M648" s="75">
        <v>2.58</v>
      </c>
      <c r="N648" s="75">
        <v>1.72</v>
      </c>
      <c r="O648" s="75">
        <v>0.73</v>
      </c>
    </row>
    <row r="649" spans="1:15" x14ac:dyDescent="0.25">
      <c r="A649" s="82">
        <v>34031</v>
      </c>
      <c r="B649" s="82">
        <v>1092415</v>
      </c>
      <c r="C649" s="82">
        <v>34031</v>
      </c>
      <c r="D649" s="82">
        <v>1.5028197931290899E+17</v>
      </c>
      <c r="E649" s="82">
        <v>1614.3409999999999</v>
      </c>
      <c r="F649" s="75" t="s">
        <v>10392</v>
      </c>
      <c r="G649" s="75">
        <v>208</v>
      </c>
      <c r="H649" s="75" t="s">
        <v>21</v>
      </c>
      <c r="I649" s="75">
        <v>312</v>
      </c>
      <c r="J649" s="75" t="s">
        <v>20</v>
      </c>
      <c r="K649" s="75" t="s">
        <v>20</v>
      </c>
      <c r="L649" s="75" t="s">
        <v>20</v>
      </c>
      <c r="M649" s="75">
        <v>2.38</v>
      </c>
      <c r="N649" s="75">
        <v>1.81</v>
      </c>
      <c r="O649" s="75">
        <v>1.2</v>
      </c>
    </row>
    <row r="650" spans="1:15" x14ac:dyDescent="0.25">
      <c r="A650" s="82">
        <v>2409111</v>
      </c>
      <c r="B650" s="82">
        <v>1092508</v>
      </c>
      <c r="C650" s="82">
        <v>2409111</v>
      </c>
      <c r="D650" s="82">
        <v>5034579416</v>
      </c>
      <c r="E650" s="82">
        <v>43.575000000000003</v>
      </c>
      <c r="F650" s="75" t="s">
        <v>1148</v>
      </c>
      <c r="G650" s="75">
        <v>1152</v>
      </c>
      <c r="H650" s="75">
        <v>12</v>
      </c>
      <c r="I650" s="75" t="s">
        <v>20</v>
      </c>
      <c r="J650" s="75" t="s">
        <v>20</v>
      </c>
      <c r="K650" s="75">
        <v>72</v>
      </c>
      <c r="L650" s="75">
        <v>1</v>
      </c>
      <c r="M650" s="75">
        <v>1.32</v>
      </c>
      <c r="N650" s="75">
        <v>0.44</v>
      </c>
      <c r="O650" s="75">
        <v>1.04</v>
      </c>
    </row>
    <row r="651" spans="1:15" x14ac:dyDescent="0.25">
      <c r="A651" s="82">
        <v>35151</v>
      </c>
      <c r="B651" s="82">
        <v>1092515</v>
      </c>
      <c r="C651" s="82">
        <v>35151</v>
      </c>
      <c r="D651" s="82">
        <v>5034766115</v>
      </c>
      <c r="E651" s="82">
        <v>1066.6659999999999</v>
      </c>
      <c r="F651" s="75" t="s">
        <v>10072</v>
      </c>
      <c r="G651" s="75">
        <v>144</v>
      </c>
      <c r="H651" s="75">
        <v>12</v>
      </c>
      <c r="I651" s="75">
        <v>144</v>
      </c>
      <c r="J651" s="75" t="s">
        <v>20</v>
      </c>
      <c r="K651" s="75" t="s">
        <v>20</v>
      </c>
      <c r="L651" s="75" t="s">
        <v>20</v>
      </c>
      <c r="M651" s="75">
        <v>4</v>
      </c>
      <c r="N651" s="75">
        <v>3.7</v>
      </c>
      <c r="O651" s="75">
        <v>0.5</v>
      </c>
    </row>
    <row r="652" spans="1:15" x14ac:dyDescent="0.25">
      <c r="A652" s="82">
        <v>25411</v>
      </c>
      <c r="B652" s="82">
        <v>1092522</v>
      </c>
      <c r="C652" s="82">
        <v>25411</v>
      </c>
      <c r="D652" s="82">
        <v>1.3360780089007699E+17</v>
      </c>
      <c r="E652" s="82">
        <v>1302.125</v>
      </c>
      <c r="F652" s="75" t="s">
        <v>8851</v>
      </c>
      <c r="G652" s="75">
        <v>145</v>
      </c>
      <c r="H652" s="75" t="s">
        <v>21</v>
      </c>
      <c r="I652" s="75">
        <v>232</v>
      </c>
      <c r="J652" s="75" t="s">
        <v>20</v>
      </c>
      <c r="K652" s="75" t="s">
        <v>20</v>
      </c>
      <c r="L652" s="75" t="s">
        <v>20</v>
      </c>
      <c r="M652" s="75">
        <v>2.1</v>
      </c>
      <c r="N652" s="75">
        <v>1.42</v>
      </c>
      <c r="O652" s="75">
        <v>1.8</v>
      </c>
    </row>
    <row r="653" spans="1:15" x14ac:dyDescent="0.25">
      <c r="A653" s="82">
        <v>3529119</v>
      </c>
      <c r="B653" s="82">
        <v>1092664</v>
      </c>
      <c r="C653" s="82">
        <v>3529119</v>
      </c>
      <c r="D653" s="82">
        <v>5034501880</v>
      </c>
      <c r="E653" s="82">
        <v>57.658000000000001</v>
      </c>
      <c r="F653" s="75" t="s">
        <v>10395</v>
      </c>
      <c r="G653" s="75">
        <v>1824</v>
      </c>
      <c r="H653" s="75">
        <v>16</v>
      </c>
      <c r="I653" s="75" t="s">
        <v>20</v>
      </c>
      <c r="J653" s="75" t="s">
        <v>20</v>
      </c>
      <c r="K653" s="75">
        <v>160</v>
      </c>
      <c r="L653" s="75">
        <v>2</v>
      </c>
      <c r="M653" s="75">
        <v>1</v>
      </c>
      <c r="N653" s="75">
        <v>0.6</v>
      </c>
      <c r="O653" s="75">
        <v>0.6</v>
      </c>
    </row>
    <row r="654" spans="1:15" x14ac:dyDescent="0.25">
      <c r="A654" s="82">
        <v>3332102</v>
      </c>
      <c r="B654" s="82">
        <v>1092672</v>
      </c>
      <c r="C654" s="82">
        <v>3332102</v>
      </c>
      <c r="D654" s="82">
        <v>5034624603</v>
      </c>
      <c r="E654" s="82">
        <v>145.67099999999999</v>
      </c>
      <c r="F654" s="75" t="s">
        <v>598</v>
      </c>
      <c r="G654" s="75">
        <v>396</v>
      </c>
      <c r="H654" s="75" t="s">
        <v>21</v>
      </c>
      <c r="I654" s="75" t="s">
        <v>20</v>
      </c>
      <c r="J654" s="75" t="s">
        <v>20</v>
      </c>
      <c r="K654" s="75">
        <v>60</v>
      </c>
      <c r="L654" s="75">
        <v>1</v>
      </c>
      <c r="M654" s="75">
        <v>1.78</v>
      </c>
      <c r="N654" s="75">
        <v>1.66</v>
      </c>
      <c r="O654" s="75">
        <v>0.82</v>
      </c>
    </row>
    <row r="655" spans="1:15" x14ac:dyDescent="0.25">
      <c r="A655" s="82">
        <v>21321</v>
      </c>
      <c r="B655" s="82">
        <v>1093098</v>
      </c>
      <c r="C655" s="82">
        <v>21321</v>
      </c>
      <c r="D655" s="82">
        <v>1.5028197931337798E+17</v>
      </c>
      <c r="E655" s="82">
        <v>1655.414</v>
      </c>
      <c r="F655" s="75" t="s">
        <v>8876</v>
      </c>
      <c r="G655" s="75">
        <v>119</v>
      </c>
      <c r="H655" s="75" t="s">
        <v>21</v>
      </c>
      <c r="I655" s="75">
        <v>170</v>
      </c>
      <c r="J655" s="75" t="s">
        <v>20</v>
      </c>
      <c r="K655" s="75" t="s">
        <v>20</v>
      </c>
      <c r="L655" s="75" t="s">
        <v>20</v>
      </c>
      <c r="M655" s="75">
        <v>2.34</v>
      </c>
      <c r="N655" s="75">
        <v>2.79</v>
      </c>
      <c r="O655" s="75">
        <v>1.49</v>
      </c>
    </row>
    <row r="656" spans="1:15" x14ac:dyDescent="0.25">
      <c r="A656" s="82">
        <v>21161</v>
      </c>
      <c r="B656" s="82">
        <v>1093118</v>
      </c>
      <c r="C656" s="82">
        <v>21161</v>
      </c>
      <c r="D656" s="82">
        <v>1.5028197300462899E+17</v>
      </c>
      <c r="E656" s="82">
        <v>1655.414</v>
      </c>
      <c r="F656" s="75" t="s">
        <v>8886</v>
      </c>
      <c r="G656" s="75">
        <v>119</v>
      </c>
      <c r="H656" s="75" t="s">
        <v>21</v>
      </c>
      <c r="I656" s="75">
        <v>170</v>
      </c>
      <c r="J656" s="75" t="s">
        <v>20</v>
      </c>
      <c r="K656" s="75" t="s">
        <v>20</v>
      </c>
      <c r="L656" s="75" t="s">
        <v>20</v>
      </c>
      <c r="M656" s="75">
        <v>2.34</v>
      </c>
      <c r="N656" s="75">
        <v>2.79</v>
      </c>
      <c r="O656" s="75">
        <v>1.49</v>
      </c>
    </row>
    <row r="657" spans="1:15" x14ac:dyDescent="0.25">
      <c r="A657" s="82">
        <v>23321</v>
      </c>
      <c r="B657" s="82">
        <v>1093142</v>
      </c>
      <c r="C657" s="82">
        <v>23321</v>
      </c>
      <c r="D657" s="82">
        <v>1.5028197300499802E+17</v>
      </c>
      <c r="E657" s="82">
        <v>1310.942</v>
      </c>
      <c r="F657" s="75" t="s">
        <v>8907</v>
      </c>
      <c r="G657" s="75">
        <v>36</v>
      </c>
      <c r="H657" s="75" t="s">
        <v>21</v>
      </c>
      <c r="I657" s="75">
        <v>48</v>
      </c>
      <c r="J657" s="75" t="s">
        <v>20</v>
      </c>
      <c r="K657" s="75" t="s">
        <v>20</v>
      </c>
      <c r="L657" s="75" t="s">
        <v>20</v>
      </c>
      <c r="M657" s="75">
        <v>5.83</v>
      </c>
      <c r="N657" s="75">
        <v>2.64</v>
      </c>
      <c r="O657" s="75">
        <v>1.84</v>
      </c>
    </row>
    <row r="658" spans="1:15" x14ac:dyDescent="0.25">
      <c r="A658" s="82">
        <v>3518106</v>
      </c>
      <c r="B658" s="82">
        <v>1093156</v>
      </c>
      <c r="C658" s="82">
        <v>3518106</v>
      </c>
      <c r="D658" s="82">
        <v>5033349427</v>
      </c>
      <c r="E658" s="82">
        <v>105.946</v>
      </c>
      <c r="F658" s="75" t="s">
        <v>8914</v>
      </c>
      <c r="G658" s="75">
        <v>286</v>
      </c>
      <c r="H658" s="75" t="s">
        <v>21</v>
      </c>
      <c r="I658" s="75">
        <v>338</v>
      </c>
      <c r="J658" s="75">
        <v>10</v>
      </c>
      <c r="K658" s="75" t="s">
        <v>20</v>
      </c>
      <c r="L658" s="75">
        <v>2</v>
      </c>
      <c r="M658" s="75">
        <v>2.44</v>
      </c>
      <c r="N658" s="75">
        <v>1.72</v>
      </c>
      <c r="O658" s="75">
        <v>1.1200000000000001</v>
      </c>
    </row>
    <row r="659" spans="1:15" x14ac:dyDescent="0.25">
      <c r="A659" s="82">
        <v>3638101</v>
      </c>
      <c r="B659" s="82">
        <v>1093157</v>
      </c>
      <c r="C659" s="82">
        <v>3638101</v>
      </c>
      <c r="D659" s="82">
        <v>5033352466</v>
      </c>
      <c r="E659" s="82">
        <v>105.946</v>
      </c>
      <c r="F659" s="75" t="s">
        <v>8915</v>
      </c>
      <c r="G659" s="75">
        <v>286</v>
      </c>
      <c r="H659" s="75" t="s">
        <v>21</v>
      </c>
      <c r="I659" s="75">
        <v>338</v>
      </c>
      <c r="J659" s="75">
        <v>10</v>
      </c>
      <c r="K659" s="75" t="s">
        <v>20</v>
      </c>
      <c r="L659" s="75">
        <v>2</v>
      </c>
      <c r="M659" s="75">
        <v>2.4</v>
      </c>
      <c r="N659" s="75">
        <v>1.76</v>
      </c>
      <c r="O659" s="75">
        <v>1.1200000000000001</v>
      </c>
    </row>
    <row r="660" spans="1:15" x14ac:dyDescent="0.25">
      <c r="A660" s="82">
        <v>21281</v>
      </c>
      <c r="B660" s="82">
        <v>1093162</v>
      </c>
      <c r="C660" s="82">
        <v>21281</v>
      </c>
      <c r="D660" s="82">
        <v>1.5028197300508899E+17</v>
      </c>
      <c r="E660" s="82">
        <v>1351.674</v>
      </c>
      <c r="F660" s="75" t="s">
        <v>8920</v>
      </c>
      <c r="G660" s="75">
        <v>84</v>
      </c>
      <c r="H660" s="75" t="s">
        <v>21</v>
      </c>
      <c r="I660" s="75">
        <v>108</v>
      </c>
      <c r="J660" s="75" t="s">
        <v>20</v>
      </c>
      <c r="K660" s="75" t="s">
        <v>20</v>
      </c>
      <c r="L660" s="75" t="s">
        <v>20</v>
      </c>
      <c r="M660" s="75">
        <v>3.52</v>
      </c>
      <c r="N660" s="75">
        <v>2.4</v>
      </c>
      <c r="O660" s="75">
        <v>1.48</v>
      </c>
    </row>
    <row r="661" spans="1:15" x14ac:dyDescent="0.25">
      <c r="A661" s="82">
        <v>3518109</v>
      </c>
      <c r="B661" s="82">
        <v>1093172</v>
      </c>
      <c r="C661" s="82">
        <v>3518109</v>
      </c>
      <c r="D661" s="82">
        <v>5032626376</v>
      </c>
      <c r="E661" s="82">
        <v>108.428</v>
      </c>
      <c r="F661" s="75" t="s">
        <v>8923</v>
      </c>
      <c r="G661" s="75">
        <v>200</v>
      </c>
      <c r="H661" s="75" t="s">
        <v>21</v>
      </c>
      <c r="I661" s="75" t="s">
        <v>20</v>
      </c>
      <c r="J661" s="75" t="s">
        <v>20</v>
      </c>
      <c r="K661" s="75">
        <v>10</v>
      </c>
      <c r="L661" s="75">
        <v>2</v>
      </c>
      <c r="M661" s="75">
        <v>2.59</v>
      </c>
      <c r="N661" s="75">
        <v>1.7</v>
      </c>
      <c r="O661" s="75">
        <v>1.23</v>
      </c>
    </row>
    <row r="662" spans="1:15" x14ac:dyDescent="0.25">
      <c r="A662" s="82">
        <v>21371</v>
      </c>
      <c r="B662" s="82">
        <v>1093191</v>
      </c>
      <c r="C662" s="82">
        <v>21371</v>
      </c>
      <c r="D662" s="82">
        <v>1.5028197300498701E+17</v>
      </c>
      <c r="E662" s="82">
        <v>1811.41</v>
      </c>
      <c r="F662" s="75" t="s">
        <v>8933</v>
      </c>
      <c r="G662" s="75">
        <v>150</v>
      </c>
      <c r="H662" s="75" t="s">
        <v>21</v>
      </c>
      <c r="I662" s="75">
        <v>200</v>
      </c>
      <c r="J662" s="75" t="s">
        <v>20</v>
      </c>
      <c r="K662" s="75" t="s">
        <v>20</v>
      </c>
      <c r="L662" s="75" t="s">
        <v>20</v>
      </c>
      <c r="M662" s="75">
        <v>2.2799999999999998</v>
      </c>
      <c r="N662" s="75">
        <v>2</v>
      </c>
      <c r="O662" s="75">
        <v>1.86</v>
      </c>
    </row>
    <row r="663" spans="1:15" x14ac:dyDescent="0.25">
      <c r="A663" s="82">
        <v>23251</v>
      </c>
      <c r="B663" s="82">
        <v>1093202</v>
      </c>
      <c r="C663" s="82">
        <v>23251</v>
      </c>
      <c r="D663" s="82">
        <v>5034766116</v>
      </c>
      <c r="E663" s="82">
        <v>1422.797</v>
      </c>
      <c r="F663" s="75" t="s">
        <v>8938</v>
      </c>
      <c r="G663" s="75">
        <v>64</v>
      </c>
      <c r="H663" s="75" t="s">
        <v>21</v>
      </c>
      <c r="I663" s="75">
        <v>96</v>
      </c>
      <c r="J663" s="75" t="s">
        <v>20</v>
      </c>
      <c r="K663" s="75" t="s">
        <v>20</v>
      </c>
      <c r="L663" s="75" t="s">
        <v>20</v>
      </c>
      <c r="M663" s="75">
        <v>5</v>
      </c>
      <c r="N663" s="75">
        <v>2.48</v>
      </c>
      <c r="O663" s="75">
        <v>1.18</v>
      </c>
    </row>
    <row r="664" spans="1:15" x14ac:dyDescent="0.25">
      <c r="A664" s="82">
        <v>27431</v>
      </c>
      <c r="B664" s="82">
        <v>1093217</v>
      </c>
      <c r="C664" s="82">
        <v>27431</v>
      </c>
      <c r="D664" s="82">
        <v>1.5028197300423802E+17</v>
      </c>
      <c r="E664" s="82">
        <v>1620.193</v>
      </c>
      <c r="F664" s="75" t="s">
        <v>8084</v>
      </c>
      <c r="G664" s="75">
        <v>385</v>
      </c>
      <c r="H664" s="75" t="s">
        <v>21</v>
      </c>
      <c r="I664" s="75">
        <v>605</v>
      </c>
      <c r="J664" s="75">
        <v>20</v>
      </c>
      <c r="K664" s="75">
        <v>24</v>
      </c>
      <c r="L664" s="75">
        <v>2</v>
      </c>
      <c r="M664" s="75">
        <v>1.58</v>
      </c>
      <c r="N664" s="75">
        <v>1.24</v>
      </c>
      <c r="O664" s="75">
        <v>1.3</v>
      </c>
    </row>
    <row r="665" spans="1:15" x14ac:dyDescent="0.25">
      <c r="A665" s="82">
        <v>3729127</v>
      </c>
      <c r="B665" s="82">
        <v>1093219</v>
      </c>
      <c r="C665" s="82">
        <v>3729127</v>
      </c>
      <c r="D665" s="82">
        <v>5033165737</v>
      </c>
      <c r="E665" s="82">
        <v>69.257999999999996</v>
      </c>
      <c r="F665" s="75" t="s">
        <v>1153</v>
      </c>
      <c r="G665" s="75">
        <v>1152</v>
      </c>
      <c r="H665" s="75">
        <v>24</v>
      </c>
      <c r="I665" s="75" t="s">
        <v>20</v>
      </c>
      <c r="J665" s="75" t="s">
        <v>20</v>
      </c>
      <c r="K665" s="75">
        <v>144</v>
      </c>
      <c r="L665" s="75">
        <v>1</v>
      </c>
      <c r="M665" s="75">
        <v>0.9</v>
      </c>
      <c r="N665" s="75">
        <v>0.54</v>
      </c>
      <c r="O665" s="75">
        <v>0.92</v>
      </c>
    </row>
    <row r="666" spans="1:15" x14ac:dyDescent="0.25">
      <c r="A666" s="82">
        <v>3512115</v>
      </c>
      <c r="B666" s="82">
        <v>1093228</v>
      </c>
      <c r="C666" s="82">
        <v>3512115</v>
      </c>
      <c r="D666" s="82">
        <v>1.80340234920424E+17</v>
      </c>
      <c r="E666" s="82">
        <v>129.23699999999999</v>
      </c>
      <c r="F666" s="75" t="s">
        <v>324</v>
      </c>
      <c r="G666" s="75">
        <v>1800</v>
      </c>
      <c r="H666" s="75">
        <v>60</v>
      </c>
      <c r="I666" s="75" t="s">
        <v>20</v>
      </c>
      <c r="J666" s="75" t="s">
        <v>20</v>
      </c>
      <c r="K666" s="75">
        <v>300</v>
      </c>
      <c r="L666" s="75">
        <v>1</v>
      </c>
      <c r="M666" s="75">
        <v>0.67</v>
      </c>
      <c r="N666" s="75">
        <v>0.67</v>
      </c>
      <c r="O666" s="75">
        <v>0.95699999999999996</v>
      </c>
    </row>
    <row r="667" spans="1:15" x14ac:dyDescent="0.25">
      <c r="A667" s="82">
        <v>3638109</v>
      </c>
      <c r="B667" s="82">
        <v>1093234</v>
      </c>
      <c r="C667" s="82">
        <v>3638109</v>
      </c>
      <c r="D667" s="82">
        <v>5034728673</v>
      </c>
      <c r="E667" s="82">
        <v>33.537999999999997</v>
      </c>
      <c r="F667" s="75" t="s">
        <v>8086</v>
      </c>
      <c r="G667" s="75">
        <v>1680</v>
      </c>
      <c r="H667" s="75">
        <v>12</v>
      </c>
      <c r="I667" s="75" t="s">
        <v>20</v>
      </c>
      <c r="J667" s="75" t="s">
        <v>20</v>
      </c>
      <c r="K667" s="75">
        <v>96</v>
      </c>
      <c r="L667" s="75">
        <v>2</v>
      </c>
      <c r="M667" s="75">
        <v>0.97</v>
      </c>
      <c r="N667" s="75">
        <v>0.36</v>
      </c>
      <c r="O667" s="75">
        <v>1</v>
      </c>
    </row>
    <row r="668" spans="1:15" x14ac:dyDescent="0.25">
      <c r="A668" s="82">
        <v>33241</v>
      </c>
      <c r="B668" s="82">
        <v>1093344</v>
      </c>
      <c r="C668" s="82">
        <v>33241</v>
      </c>
      <c r="D668" s="82">
        <v>5033796465</v>
      </c>
      <c r="E668" s="82">
        <v>1257.6559999999999</v>
      </c>
      <c r="F668" s="75" t="s">
        <v>423</v>
      </c>
      <c r="G668" s="75">
        <v>598</v>
      </c>
      <c r="H668" s="75" t="s">
        <v>21</v>
      </c>
      <c r="I668" s="75">
        <v>806</v>
      </c>
      <c r="J668" s="75" t="s">
        <v>20</v>
      </c>
      <c r="K668" s="75" t="s">
        <v>20</v>
      </c>
      <c r="L668" s="75" t="s">
        <v>20</v>
      </c>
      <c r="M668" s="75">
        <v>2.2200000000000002</v>
      </c>
      <c r="N668" s="75">
        <v>1.48</v>
      </c>
      <c r="O668" s="75">
        <v>0.45</v>
      </c>
    </row>
    <row r="669" spans="1:15" x14ac:dyDescent="0.25">
      <c r="A669" s="82">
        <v>3724123</v>
      </c>
      <c r="B669" s="82">
        <v>1093345</v>
      </c>
      <c r="C669" s="82">
        <v>3724123</v>
      </c>
      <c r="D669" s="82">
        <v>1.33607800986988E+17</v>
      </c>
      <c r="E669" s="82">
        <v>153.03299999999999</v>
      </c>
      <c r="F669" s="75" t="s">
        <v>1027</v>
      </c>
      <c r="G669" s="75">
        <v>756</v>
      </c>
      <c r="H669" s="75">
        <v>3</v>
      </c>
      <c r="I669" s="75" t="s">
        <v>20</v>
      </c>
      <c r="J669" s="75" t="s">
        <v>20</v>
      </c>
      <c r="K669" s="75">
        <v>60</v>
      </c>
      <c r="L669" s="75">
        <v>2</v>
      </c>
      <c r="M669" s="75">
        <v>1.8</v>
      </c>
      <c r="N669" s="75">
        <v>1.2</v>
      </c>
      <c r="O669" s="75">
        <v>0.59</v>
      </c>
    </row>
    <row r="670" spans="1:15" x14ac:dyDescent="0.25">
      <c r="A670" s="82">
        <v>33081</v>
      </c>
      <c r="B670" s="82">
        <v>1093493</v>
      </c>
      <c r="C670" s="82">
        <v>33081</v>
      </c>
      <c r="D670" s="82">
        <v>5030607491</v>
      </c>
      <c r="E670" s="82">
        <v>1726.1</v>
      </c>
      <c r="F670" s="75" t="s">
        <v>6393</v>
      </c>
      <c r="G670" s="75">
        <v>756</v>
      </c>
      <c r="H670" s="75">
        <v>3</v>
      </c>
      <c r="I670" s="75">
        <v>1188</v>
      </c>
      <c r="J670" s="75" t="s">
        <v>20</v>
      </c>
      <c r="K670" s="75" t="s">
        <v>20</v>
      </c>
      <c r="L670" s="75" t="s">
        <v>20</v>
      </c>
      <c r="M670" s="75">
        <v>1.76</v>
      </c>
      <c r="N670" s="75">
        <v>1.1599999999999999</v>
      </c>
      <c r="O670" s="75">
        <v>0.44</v>
      </c>
    </row>
    <row r="671" spans="1:15" x14ac:dyDescent="0.25">
      <c r="A671" s="82">
        <v>3640123</v>
      </c>
      <c r="B671" s="82">
        <v>1093595</v>
      </c>
      <c r="C671" s="82">
        <v>3640123</v>
      </c>
      <c r="D671" s="82">
        <v>5032863879</v>
      </c>
      <c r="E671" s="82">
        <v>26.594999999999999</v>
      </c>
      <c r="F671" s="75" t="s">
        <v>10080</v>
      </c>
      <c r="G671" s="75">
        <v>6480</v>
      </c>
      <c r="H671" s="75">
        <v>36</v>
      </c>
      <c r="I671" s="75" t="s">
        <v>20</v>
      </c>
      <c r="J671" s="75" t="s">
        <v>20</v>
      </c>
      <c r="K671" s="75">
        <v>288</v>
      </c>
      <c r="L671" s="75">
        <v>1</v>
      </c>
      <c r="M671" s="75">
        <v>0.63</v>
      </c>
      <c r="N671" s="75">
        <v>0.66</v>
      </c>
      <c r="O671" s="75">
        <v>0.2</v>
      </c>
    </row>
    <row r="672" spans="1:15" x14ac:dyDescent="0.25">
      <c r="A672" s="82">
        <v>3512107</v>
      </c>
      <c r="B672" s="82">
        <v>1093596</v>
      </c>
      <c r="C672" s="82">
        <v>3512107</v>
      </c>
      <c r="D672" s="82">
        <v>5032458396</v>
      </c>
      <c r="E672" s="82">
        <v>29.55</v>
      </c>
      <c r="F672" s="75" t="s">
        <v>10081</v>
      </c>
      <c r="G672" s="75">
        <v>6480</v>
      </c>
      <c r="H672" s="75">
        <v>36</v>
      </c>
      <c r="I672" s="75" t="s">
        <v>20</v>
      </c>
      <c r="J672" s="75" t="s">
        <v>20</v>
      </c>
      <c r="K672" s="75">
        <v>360</v>
      </c>
      <c r="L672" s="75">
        <v>2</v>
      </c>
      <c r="M672" s="75">
        <v>0.63</v>
      </c>
      <c r="N672" s="75">
        <v>0.66</v>
      </c>
      <c r="O672" s="75">
        <v>0.2</v>
      </c>
    </row>
    <row r="673" spans="1:15" x14ac:dyDescent="0.25">
      <c r="A673" s="82">
        <v>34361</v>
      </c>
      <c r="B673" s="82">
        <v>1093597</v>
      </c>
      <c r="C673" s="82">
        <v>34361</v>
      </c>
      <c r="D673" s="82">
        <v>5033891816</v>
      </c>
      <c r="E673" s="82">
        <v>906.37699999999995</v>
      </c>
      <c r="F673" s="75" t="s">
        <v>10396</v>
      </c>
      <c r="G673" s="75">
        <v>1332</v>
      </c>
      <c r="H673" s="75">
        <v>36</v>
      </c>
      <c r="I673" s="75">
        <v>3456</v>
      </c>
      <c r="J673" s="75" t="s">
        <v>20</v>
      </c>
      <c r="K673" s="75" t="s">
        <v>20</v>
      </c>
      <c r="L673" s="75" t="s">
        <v>20</v>
      </c>
      <c r="M673" s="75">
        <v>0.875</v>
      </c>
      <c r="N673" s="75">
        <v>0.22</v>
      </c>
      <c r="O673" s="75">
        <v>1.361</v>
      </c>
    </row>
    <row r="674" spans="1:15" x14ac:dyDescent="0.25">
      <c r="A674" s="82">
        <v>3535105</v>
      </c>
      <c r="B674" s="82">
        <v>1093599</v>
      </c>
      <c r="C674" s="82">
        <v>3535105</v>
      </c>
      <c r="D674" s="82">
        <v>5034591926</v>
      </c>
      <c r="E674" s="82">
        <v>47.207000000000001</v>
      </c>
      <c r="F674" s="75" t="s">
        <v>10398</v>
      </c>
      <c r="G674" s="75">
        <v>1332</v>
      </c>
      <c r="H674" s="75">
        <v>36</v>
      </c>
      <c r="I674" s="75" t="s">
        <v>20</v>
      </c>
      <c r="J674" s="75" t="s">
        <v>20</v>
      </c>
      <c r="K674" s="75">
        <v>180</v>
      </c>
      <c r="L674" s="75">
        <v>1</v>
      </c>
      <c r="M674" s="75">
        <v>0.875</v>
      </c>
      <c r="N674" s="75">
        <v>0.22</v>
      </c>
      <c r="O674" s="75">
        <v>1.361</v>
      </c>
    </row>
    <row r="675" spans="1:15" x14ac:dyDescent="0.25">
      <c r="A675" s="82">
        <v>32431</v>
      </c>
      <c r="B675" s="82">
        <v>1093600</v>
      </c>
      <c r="C675" s="82">
        <v>32431</v>
      </c>
      <c r="D675" s="82">
        <v>5033892359</v>
      </c>
      <c r="E675" s="82">
        <v>907.28300000000002</v>
      </c>
      <c r="F675" s="75" t="s">
        <v>10399</v>
      </c>
      <c r="G675" s="75">
        <v>1332</v>
      </c>
      <c r="H675" s="75">
        <v>36</v>
      </c>
      <c r="I675" s="75">
        <v>3456</v>
      </c>
      <c r="J675" s="75" t="s">
        <v>20</v>
      </c>
      <c r="K675" s="75" t="s">
        <v>20</v>
      </c>
      <c r="L675" s="75" t="s">
        <v>20</v>
      </c>
      <c r="M675" s="75">
        <v>0.875</v>
      </c>
      <c r="N675" s="75">
        <v>0.22</v>
      </c>
      <c r="O675" s="75">
        <v>1.361</v>
      </c>
    </row>
    <row r="676" spans="1:15" x14ac:dyDescent="0.25">
      <c r="A676" s="82">
        <v>31431</v>
      </c>
      <c r="B676" s="82">
        <v>1093601</v>
      </c>
      <c r="C676" s="82">
        <v>31431</v>
      </c>
      <c r="D676" s="82">
        <v>1.5028197300215398E+17</v>
      </c>
      <c r="E676" s="82">
        <v>907.28300000000002</v>
      </c>
      <c r="F676" s="75" t="s">
        <v>10400</v>
      </c>
      <c r="G676" s="75">
        <v>1368</v>
      </c>
      <c r="H676" s="75">
        <v>36</v>
      </c>
      <c r="I676" s="75">
        <v>3456</v>
      </c>
      <c r="J676" s="75" t="s">
        <v>20</v>
      </c>
      <c r="K676" s="75" t="s">
        <v>20</v>
      </c>
      <c r="L676" s="75" t="s">
        <v>20</v>
      </c>
      <c r="M676" s="75">
        <v>0.875</v>
      </c>
      <c r="N676" s="75">
        <v>0.22</v>
      </c>
      <c r="O676" s="75">
        <v>1.361</v>
      </c>
    </row>
    <row r="677" spans="1:15" x14ac:dyDescent="0.25">
      <c r="A677" s="82">
        <v>35031</v>
      </c>
      <c r="B677" s="82">
        <v>1093603</v>
      </c>
      <c r="C677" s="82">
        <v>35031</v>
      </c>
      <c r="D677" s="82">
        <v>1.5028197931143398E+17</v>
      </c>
      <c r="E677" s="82">
        <v>1759.2919999999999</v>
      </c>
      <c r="F677" s="75" t="s">
        <v>1073</v>
      </c>
      <c r="G677" s="75">
        <v>208</v>
      </c>
      <c r="H677" s="75">
        <v>4</v>
      </c>
      <c r="I677" s="75">
        <v>260</v>
      </c>
      <c r="J677" s="75" t="s">
        <v>20</v>
      </c>
      <c r="K677" s="75" t="s">
        <v>20</v>
      </c>
      <c r="L677" s="75" t="s">
        <v>20</v>
      </c>
      <c r="M677" s="75">
        <v>1.71</v>
      </c>
      <c r="N677" s="75">
        <v>1.1399999999999999</v>
      </c>
      <c r="O677" s="75">
        <v>2.7</v>
      </c>
    </row>
    <row r="678" spans="1:15" x14ac:dyDescent="0.25">
      <c r="A678" s="82">
        <v>26021</v>
      </c>
      <c r="B678" s="82">
        <v>1093612</v>
      </c>
      <c r="C678" s="82">
        <v>26021</v>
      </c>
      <c r="D678" s="82">
        <v>1.50281979311944E+17</v>
      </c>
      <c r="E678" s="82">
        <v>876.476</v>
      </c>
      <c r="F678" s="75" t="s">
        <v>10103</v>
      </c>
      <c r="G678" s="75">
        <v>340</v>
      </c>
      <c r="H678" s="75">
        <v>20</v>
      </c>
      <c r="I678" s="75">
        <v>440</v>
      </c>
      <c r="J678" s="75" t="s">
        <v>20</v>
      </c>
      <c r="K678" s="75" t="s">
        <v>20</v>
      </c>
      <c r="L678" s="75" t="s">
        <v>20</v>
      </c>
      <c r="M678" s="75">
        <v>2.65</v>
      </c>
      <c r="N678" s="75">
        <v>1.1000000000000001</v>
      </c>
      <c r="O678" s="75">
        <v>0.81</v>
      </c>
    </row>
    <row r="679" spans="1:15" x14ac:dyDescent="0.25">
      <c r="A679" s="82">
        <v>35331</v>
      </c>
      <c r="B679" s="82">
        <v>1093643</v>
      </c>
      <c r="C679" s="82">
        <v>35331</v>
      </c>
      <c r="D679" s="82">
        <v>5034791915</v>
      </c>
      <c r="E679" s="82">
        <v>918.83399999999995</v>
      </c>
      <c r="F679" s="75" t="s">
        <v>10401</v>
      </c>
      <c r="G679" s="75">
        <v>4000</v>
      </c>
      <c r="H679" s="75">
        <v>100</v>
      </c>
      <c r="I679" s="75">
        <v>7000</v>
      </c>
      <c r="J679" s="75" t="s">
        <v>20</v>
      </c>
      <c r="K679" s="75" t="s">
        <v>20</v>
      </c>
      <c r="L679" s="75" t="s">
        <v>20</v>
      </c>
      <c r="M679" s="75">
        <v>0.55000000000000004</v>
      </c>
      <c r="N679" s="75">
        <v>0.19</v>
      </c>
      <c r="O679" s="75">
        <v>1.25</v>
      </c>
    </row>
    <row r="680" spans="1:15" x14ac:dyDescent="0.25">
      <c r="A680" s="82">
        <v>37161</v>
      </c>
      <c r="B680" s="82">
        <v>1093644</v>
      </c>
      <c r="C680" s="82">
        <v>37161</v>
      </c>
      <c r="D680" s="82">
        <v>1.36058402038546E+17</v>
      </c>
      <c r="E680" s="82">
        <v>1451.096</v>
      </c>
      <c r="F680" s="75" t="s">
        <v>484</v>
      </c>
      <c r="G680" s="75">
        <v>432</v>
      </c>
      <c r="H680" s="75" t="s">
        <v>21</v>
      </c>
      <c r="I680" s="75">
        <v>648</v>
      </c>
      <c r="J680" s="75" t="s">
        <v>20</v>
      </c>
      <c r="K680" s="75" t="s">
        <v>20</v>
      </c>
      <c r="L680" s="75" t="s">
        <v>20</v>
      </c>
      <c r="M680" s="75">
        <v>1.67</v>
      </c>
      <c r="N680" s="75">
        <v>1.1399999999999999</v>
      </c>
      <c r="O680" s="75">
        <v>1.22</v>
      </c>
    </row>
    <row r="681" spans="1:15" x14ac:dyDescent="0.25">
      <c r="A681" s="82">
        <v>38191</v>
      </c>
      <c r="B681" s="82">
        <v>1093645</v>
      </c>
      <c r="C681" s="82">
        <v>38191</v>
      </c>
      <c r="D681" s="82">
        <v>1.3605840203868899E+17</v>
      </c>
      <c r="E681" s="82">
        <v>1637.6690000000001</v>
      </c>
      <c r="F681" s="75" t="s">
        <v>467</v>
      </c>
      <c r="G681" s="75">
        <v>270</v>
      </c>
      <c r="H681" s="75" t="s">
        <v>21</v>
      </c>
      <c r="I681" s="75">
        <v>450</v>
      </c>
      <c r="J681" s="75" t="s">
        <v>20</v>
      </c>
      <c r="K681" s="75" t="s">
        <v>20</v>
      </c>
      <c r="L681" s="75" t="s">
        <v>20</v>
      </c>
      <c r="M681" s="75">
        <v>2.3199999999999998</v>
      </c>
      <c r="N681" s="75">
        <v>1.55</v>
      </c>
      <c r="O681" s="75">
        <v>1.01</v>
      </c>
    </row>
    <row r="682" spans="1:15" x14ac:dyDescent="0.25">
      <c r="A682" s="82">
        <v>36161</v>
      </c>
      <c r="B682" s="82">
        <v>1093646</v>
      </c>
      <c r="C682" s="82">
        <v>36161</v>
      </c>
      <c r="D682" s="82">
        <v>1.36058402038426E+17</v>
      </c>
      <c r="E682" s="82">
        <v>1559.6089999999999</v>
      </c>
      <c r="F682" s="75" t="s">
        <v>457</v>
      </c>
      <c r="G682" s="75">
        <v>432</v>
      </c>
      <c r="H682" s="75" t="s">
        <v>21</v>
      </c>
      <c r="I682" s="75">
        <v>648</v>
      </c>
      <c r="J682" s="75" t="s">
        <v>20</v>
      </c>
      <c r="K682" s="75" t="s">
        <v>20</v>
      </c>
      <c r="L682" s="75" t="s">
        <v>20</v>
      </c>
      <c r="M682" s="75">
        <v>1.67</v>
      </c>
      <c r="N682" s="75">
        <v>1.1599999999999999</v>
      </c>
      <c r="O682" s="75">
        <v>1.24</v>
      </c>
    </row>
    <row r="683" spans="1:15" x14ac:dyDescent="0.25">
      <c r="A683" s="82">
        <v>38261</v>
      </c>
      <c r="B683" s="82">
        <v>1093647</v>
      </c>
      <c r="C683" s="82">
        <v>38261</v>
      </c>
      <c r="D683" s="82">
        <v>1.3605840203823699E+17</v>
      </c>
      <c r="E683" s="82">
        <v>1629.1020000000001</v>
      </c>
      <c r="F683" s="75" t="s">
        <v>465</v>
      </c>
      <c r="G683" s="75">
        <v>270</v>
      </c>
      <c r="H683" s="75" t="s">
        <v>21</v>
      </c>
      <c r="I683" s="75">
        <v>450</v>
      </c>
      <c r="J683" s="75" t="s">
        <v>20</v>
      </c>
      <c r="K683" s="75" t="s">
        <v>20</v>
      </c>
      <c r="L683" s="75" t="s">
        <v>20</v>
      </c>
      <c r="M683" s="75">
        <v>2.2999999999999998</v>
      </c>
      <c r="N683" s="75">
        <v>1.54</v>
      </c>
      <c r="O683" s="75">
        <v>1.02</v>
      </c>
    </row>
    <row r="684" spans="1:15" x14ac:dyDescent="0.25">
      <c r="A684" s="82">
        <v>3729131</v>
      </c>
      <c r="B684" s="82">
        <v>1093649</v>
      </c>
      <c r="C684" s="82">
        <v>3729131</v>
      </c>
      <c r="D684" s="82">
        <v>5034936663</v>
      </c>
      <c r="E684" s="82">
        <v>148.108</v>
      </c>
      <c r="F684" s="75" t="s">
        <v>482</v>
      </c>
      <c r="G684" s="75">
        <v>273</v>
      </c>
      <c r="H684" s="75" t="s">
        <v>21</v>
      </c>
      <c r="I684" s="75" t="s">
        <v>20</v>
      </c>
      <c r="J684" s="75" t="s">
        <v>20</v>
      </c>
      <c r="K684" s="75">
        <v>40</v>
      </c>
      <c r="L684" s="75">
        <v>1</v>
      </c>
      <c r="M684" s="75">
        <v>2</v>
      </c>
      <c r="N684" s="75">
        <v>1.36</v>
      </c>
      <c r="O684" s="75">
        <v>1.36</v>
      </c>
    </row>
    <row r="685" spans="1:15" x14ac:dyDescent="0.25">
      <c r="A685" s="82">
        <v>38071</v>
      </c>
      <c r="B685" s="82">
        <v>1093650</v>
      </c>
      <c r="C685" s="82">
        <v>38071</v>
      </c>
      <c r="D685" s="82">
        <v>1.3605840203845699E+17</v>
      </c>
      <c r="E685" s="82">
        <v>1643.242</v>
      </c>
      <c r="F685" s="75" t="s">
        <v>462</v>
      </c>
      <c r="G685" s="75">
        <v>270</v>
      </c>
      <c r="H685" s="75" t="s">
        <v>21</v>
      </c>
      <c r="I685" s="75">
        <v>450</v>
      </c>
      <c r="J685" s="75" t="s">
        <v>20</v>
      </c>
      <c r="K685" s="75" t="s">
        <v>20</v>
      </c>
      <c r="L685" s="75" t="s">
        <v>20</v>
      </c>
      <c r="M685" s="75">
        <v>2.33</v>
      </c>
      <c r="N685" s="75">
        <v>1.55</v>
      </c>
      <c r="O685" s="75">
        <v>1.01</v>
      </c>
    </row>
    <row r="686" spans="1:15" x14ac:dyDescent="0.25">
      <c r="A686" s="82">
        <v>33431</v>
      </c>
      <c r="B686" s="82">
        <v>1093652</v>
      </c>
      <c r="C686" s="82">
        <v>33431</v>
      </c>
      <c r="D686" s="82">
        <v>1.3360780098411699E+17</v>
      </c>
      <c r="E686" s="82">
        <v>1262.4839999999999</v>
      </c>
      <c r="F686" s="75" t="s">
        <v>150</v>
      </c>
      <c r="G686" s="75">
        <v>264</v>
      </c>
      <c r="H686" s="75" t="s">
        <v>21</v>
      </c>
      <c r="I686" s="75">
        <v>372</v>
      </c>
      <c r="J686" s="75">
        <v>5</v>
      </c>
      <c r="K686" s="75">
        <v>6</v>
      </c>
      <c r="L686" s="75">
        <v>5</v>
      </c>
      <c r="M686" s="75">
        <v>3.23</v>
      </c>
      <c r="N686" s="75">
        <v>2.14</v>
      </c>
      <c r="O686" s="75">
        <v>0.49</v>
      </c>
    </row>
    <row r="687" spans="1:15" x14ac:dyDescent="0.25">
      <c r="A687" s="82">
        <v>32241</v>
      </c>
      <c r="B687" s="82">
        <v>1093654</v>
      </c>
      <c r="C687" s="82">
        <v>32241</v>
      </c>
      <c r="D687" s="82">
        <v>1.3360780098640099E+17</v>
      </c>
      <c r="E687" s="82">
        <v>1164.921</v>
      </c>
      <c r="F687" s="75" t="s">
        <v>145</v>
      </c>
      <c r="G687" s="75">
        <v>144</v>
      </c>
      <c r="H687" s="75" t="s">
        <v>21</v>
      </c>
      <c r="I687" s="75">
        <v>204</v>
      </c>
      <c r="J687" s="75">
        <v>5</v>
      </c>
      <c r="K687" s="75">
        <v>6</v>
      </c>
      <c r="L687" s="75">
        <v>3</v>
      </c>
      <c r="M687" s="75">
        <v>3.2</v>
      </c>
      <c r="N687" s="75">
        <v>2.12</v>
      </c>
      <c r="O687" s="75">
        <v>0.84</v>
      </c>
    </row>
    <row r="688" spans="1:15" x14ac:dyDescent="0.25">
      <c r="A688" s="82">
        <v>31251</v>
      </c>
      <c r="B688" s="82">
        <v>1093655</v>
      </c>
      <c r="C688" s="82">
        <v>31251</v>
      </c>
      <c r="D688" s="82">
        <v>1.36058403087278E+17</v>
      </c>
      <c r="E688" s="82">
        <v>1049.3679999999999</v>
      </c>
      <c r="F688" s="75" t="s">
        <v>1061</v>
      </c>
      <c r="G688" s="75">
        <v>720</v>
      </c>
      <c r="H688" s="75">
        <v>18</v>
      </c>
      <c r="I688" s="75">
        <v>1260</v>
      </c>
      <c r="J688" s="75" t="s">
        <v>20</v>
      </c>
      <c r="K688" s="75" t="s">
        <v>20</v>
      </c>
      <c r="L688" s="75" t="s">
        <v>20</v>
      </c>
      <c r="M688" s="75">
        <v>2.0499999999999998</v>
      </c>
      <c r="N688" s="75">
        <v>0.7</v>
      </c>
      <c r="O688" s="75">
        <v>0.57999999999999996</v>
      </c>
    </row>
    <row r="689" spans="1:15" x14ac:dyDescent="0.25">
      <c r="A689" s="82">
        <v>3724104</v>
      </c>
      <c r="B689" s="82">
        <v>1093660</v>
      </c>
      <c r="C689" s="82">
        <v>3724104</v>
      </c>
      <c r="D689" s="82">
        <v>5034580242</v>
      </c>
      <c r="E689" s="82">
        <v>236.93700000000001</v>
      </c>
      <c r="F689" s="75" t="s">
        <v>225</v>
      </c>
      <c r="G689" s="75">
        <v>312</v>
      </c>
      <c r="H689" s="75" t="s">
        <v>21</v>
      </c>
      <c r="I689" s="75">
        <v>520</v>
      </c>
      <c r="J689" s="75" t="s">
        <v>20</v>
      </c>
      <c r="K689" s="75">
        <v>32</v>
      </c>
      <c r="L689" s="75">
        <v>1</v>
      </c>
      <c r="M689" s="75">
        <v>1.69</v>
      </c>
      <c r="N689" s="75">
        <v>1.21</v>
      </c>
      <c r="O689" s="75">
        <v>1.55</v>
      </c>
    </row>
    <row r="690" spans="1:15" x14ac:dyDescent="0.25">
      <c r="A690" s="82">
        <v>3724122</v>
      </c>
      <c r="B690" s="82">
        <v>1093660</v>
      </c>
      <c r="C690" s="82">
        <v>3724122</v>
      </c>
      <c r="D690" s="82">
        <v>5034937245</v>
      </c>
      <c r="E690" s="82">
        <v>63.451999999999998</v>
      </c>
      <c r="F690" s="75" t="s">
        <v>225</v>
      </c>
      <c r="G690" s="75">
        <v>312</v>
      </c>
      <c r="H690" s="75" t="s">
        <v>21</v>
      </c>
      <c r="I690" s="75">
        <v>520</v>
      </c>
      <c r="J690" s="75" t="s">
        <v>20</v>
      </c>
      <c r="K690" s="75">
        <v>32</v>
      </c>
      <c r="L690" s="75">
        <v>1</v>
      </c>
      <c r="M690" s="75">
        <v>1.69</v>
      </c>
      <c r="N690" s="75">
        <v>1.21</v>
      </c>
      <c r="O690" s="75">
        <v>1.55</v>
      </c>
    </row>
    <row r="691" spans="1:15" x14ac:dyDescent="0.25">
      <c r="A691" s="82">
        <v>38201</v>
      </c>
      <c r="B691" s="82">
        <v>1093661</v>
      </c>
      <c r="C691" s="82">
        <v>38201</v>
      </c>
      <c r="D691" s="82">
        <v>1.3605840203806301E+17</v>
      </c>
      <c r="E691" s="82">
        <v>1536.107</v>
      </c>
      <c r="F691" s="75" t="s">
        <v>9211</v>
      </c>
      <c r="G691" s="75">
        <v>312</v>
      </c>
      <c r="H691" s="75" t="s">
        <v>21</v>
      </c>
      <c r="I691" s="75">
        <v>468</v>
      </c>
      <c r="J691" s="75" t="s">
        <v>20</v>
      </c>
      <c r="K691" s="75" t="s">
        <v>20</v>
      </c>
      <c r="L691" s="75" t="s">
        <v>20</v>
      </c>
      <c r="M691" s="75">
        <v>1.72</v>
      </c>
      <c r="N691" s="75">
        <v>1.23</v>
      </c>
      <c r="O691" s="75">
        <v>1.55</v>
      </c>
    </row>
    <row r="692" spans="1:15" x14ac:dyDescent="0.25">
      <c r="A692" s="82">
        <v>38411</v>
      </c>
      <c r="B692" s="82">
        <v>1093662</v>
      </c>
      <c r="C692" s="82">
        <v>38411</v>
      </c>
      <c r="D692" s="82">
        <v>1.36058402037562E+17</v>
      </c>
      <c r="E692" s="82">
        <v>1802.2360000000001</v>
      </c>
      <c r="F692" s="75" t="s">
        <v>640</v>
      </c>
      <c r="G692" s="75">
        <v>312</v>
      </c>
      <c r="H692" s="75">
        <v>12</v>
      </c>
      <c r="I692" s="75">
        <v>546</v>
      </c>
      <c r="J692" s="75" t="s">
        <v>20</v>
      </c>
      <c r="K692" s="75" t="s">
        <v>20</v>
      </c>
      <c r="L692" s="75" t="s">
        <v>20</v>
      </c>
      <c r="M692" s="75">
        <v>1.26</v>
      </c>
      <c r="N692" s="75">
        <v>1.74</v>
      </c>
      <c r="O692" s="75">
        <v>1.58</v>
      </c>
    </row>
    <row r="693" spans="1:15" x14ac:dyDescent="0.25">
      <c r="A693" s="82">
        <v>37151</v>
      </c>
      <c r="B693" s="82">
        <v>1093663</v>
      </c>
      <c r="C693" s="82">
        <v>37151</v>
      </c>
      <c r="D693" s="82">
        <v>5033641364</v>
      </c>
      <c r="E693" s="82">
        <v>1708.49</v>
      </c>
      <c r="F693" s="75" t="s">
        <v>639</v>
      </c>
      <c r="G693" s="75">
        <v>312</v>
      </c>
      <c r="H693" s="75" t="s">
        <v>21</v>
      </c>
      <c r="I693" s="75">
        <v>468</v>
      </c>
      <c r="J693" s="75" t="s">
        <v>20</v>
      </c>
      <c r="K693" s="75" t="s">
        <v>20</v>
      </c>
      <c r="L693" s="75" t="s">
        <v>20</v>
      </c>
      <c r="M693" s="75">
        <v>1.68</v>
      </c>
      <c r="N693" s="75">
        <v>1.19</v>
      </c>
      <c r="O693" s="75">
        <v>1.55</v>
      </c>
    </row>
    <row r="694" spans="1:15" x14ac:dyDescent="0.25">
      <c r="A694" s="82">
        <v>35301</v>
      </c>
      <c r="B694" s="82">
        <v>1093664</v>
      </c>
      <c r="C694" s="82">
        <v>35301</v>
      </c>
      <c r="D694" s="82">
        <v>1.5028197300216099E+17</v>
      </c>
      <c r="E694" s="82">
        <v>1159.498</v>
      </c>
      <c r="F694" s="75" t="s">
        <v>10402</v>
      </c>
      <c r="G694" s="75" t="s">
        <v>20</v>
      </c>
      <c r="H694" s="75">
        <v>32</v>
      </c>
      <c r="I694" s="75">
        <v>4032</v>
      </c>
      <c r="J694" s="75" t="s">
        <v>20</v>
      </c>
      <c r="K694" s="75" t="s">
        <v>20</v>
      </c>
      <c r="L694" s="75" t="s">
        <v>20</v>
      </c>
      <c r="M694" s="75">
        <v>2.2599999999999998</v>
      </c>
      <c r="N694" s="75">
        <v>0.76</v>
      </c>
      <c r="O694" s="75">
        <v>0.16700000000000001</v>
      </c>
    </row>
    <row r="695" spans="1:15" x14ac:dyDescent="0.25">
      <c r="A695" s="82">
        <v>38151</v>
      </c>
      <c r="B695" s="82">
        <v>1093673</v>
      </c>
      <c r="C695" s="82">
        <v>38151</v>
      </c>
      <c r="D695" s="82">
        <v>1.36058402038418E+17</v>
      </c>
      <c r="E695" s="82">
        <v>1637.0350000000001</v>
      </c>
      <c r="F695" s="75" t="s">
        <v>459</v>
      </c>
      <c r="G695" s="75">
        <v>312</v>
      </c>
      <c r="H695" s="75" t="s">
        <v>21</v>
      </c>
      <c r="I695" s="75">
        <v>520</v>
      </c>
      <c r="J695" s="75" t="s">
        <v>20</v>
      </c>
      <c r="K695" s="75" t="s">
        <v>20</v>
      </c>
      <c r="L695" s="75" t="s">
        <v>20</v>
      </c>
      <c r="M695" s="75">
        <v>1.68</v>
      </c>
      <c r="N695" s="75">
        <v>1.2</v>
      </c>
      <c r="O695" s="75">
        <v>1.54</v>
      </c>
    </row>
    <row r="696" spans="1:15" x14ac:dyDescent="0.25">
      <c r="A696" s="82">
        <v>38401</v>
      </c>
      <c r="B696" s="82">
        <v>1093674</v>
      </c>
      <c r="C696" s="82">
        <v>38401</v>
      </c>
      <c r="D696" s="82">
        <v>1.36058402037978E+17</v>
      </c>
      <c r="E696" s="82">
        <v>1075.5</v>
      </c>
      <c r="F696" s="75" t="s">
        <v>218</v>
      </c>
      <c r="G696" s="75">
        <v>312</v>
      </c>
      <c r="H696" s="75" t="s">
        <v>21</v>
      </c>
      <c r="I696" s="75">
        <v>468</v>
      </c>
      <c r="J696" s="75" t="s">
        <v>20</v>
      </c>
      <c r="K696" s="75" t="s">
        <v>20</v>
      </c>
      <c r="L696" s="75" t="s">
        <v>20</v>
      </c>
      <c r="M696" s="75">
        <v>1.68</v>
      </c>
      <c r="N696" s="75">
        <v>1.21</v>
      </c>
      <c r="O696" s="75">
        <v>1.55</v>
      </c>
    </row>
    <row r="697" spans="1:15" x14ac:dyDescent="0.25">
      <c r="A697" s="82">
        <v>38421</v>
      </c>
      <c r="B697" s="82">
        <v>1093675</v>
      </c>
      <c r="C697" s="82">
        <v>38421</v>
      </c>
      <c r="D697" s="82">
        <v>1.3605840203801101E+17</v>
      </c>
      <c r="E697" s="82">
        <v>1636.0340000000001</v>
      </c>
      <c r="F697" s="75" t="s">
        <v>3644</v>
      </c>
      <c r="G697" s="75">
        <v>312</v>
      </c>
      <c r="H697" s="75" t="s">
        <v>21</v>
      </c>
      <c r="I697" s="75">
        <v>520</v>
      </c>
      <c r="J697" s="75" t="s">
        <v>20</v>
      </c>
      <c r="K697" s="75" t="s">
        <v>20</v>
      </c>
      <c r="L697" s="75" t="s">
        <v>20</v>
      </c>
      <c r="M697" s="75">
        <v>1.66</v>
      </c>
      <c r="N697" s="75">
        <v>1.2</v>
      </c>
      <c r="O697" s="75">
        <v>1.55</v>
      </c>
    </row>
    <row r="698" spans="1:15" x14ac:dyDescent="0.25">
      <c r="A698" s="82">
        <v>38131</v>
      </c>
      <c r="B698" s="82">
        <v>1093676</v>
      </c>
      <c r="C698" s="82">
        <v>38131</v>
      </c>
      <c r="D698" s="82">
        <v>1.36058402038298E+17</v>
      </c>
      <c r="E698" s="82">
        <v>1500.1389999999999</v>
      </c>
      <c r="F698" s="75" t="s">
        <v>1869</v>
      </c>
      <c r="G698" s="75">
        <v>720</v>
      </c>
      <c r="H698" s="75" t="s">
        <v>21</v>
      </c>
      <c r="I698" s="75">
        <v>1040</v>
      </c>
      <c r="J698" s="75" t="s">
        <v>20</v>
      </c>
      <c r="K698" s="75" t="s">
        <v>20</v>
      </c>
      <c r="L698" s="75" t="s">
        <v>20</v>
      </c>
      <c r="M698" s="75">
        <v>1.39</v>
      </c>
      <c r="N698" s="75">
        <v>0.96</v>
      </c>
      <c r="O698" s="75">
        <v>1.08</v>
      </c>
    </row>
    <row r="699" spans="1:15" x14ac:dyDescent="0.25">
      <c r="A699" s="82">
        <v>3535123</v>
      </c>
      <c r="B699" s="82">
        <v>1093704</v>
      </c>
      <c r="C699" s="82">
        <v>3535123</v>
      </c>
      <c r="D699" s="82">
        <v>5034441062</v>
      </c>
      <c r="E699" s="82">
        <v>69.998999999999995</v>
      </c>
      <c r="F699" s="75" t="s">
        <v>573</v>
      </c>
      <c r="G699" s="75">
        <v>1800</v>
      </c>
      <c r="H699" s="75">
        <v>30</v>
      </c>
      <c r="I699" s="75">
        <v>2100</v>
      </c>
      <c r="J699" s="75">
        <v>120</v>
      </c>
      <c r="K699" s="75">
        <v>150</v>
      </c>
      <c r="L699" s="75">
        <v>1</v>
      </c>
      <c r="M699" s="75">
        <v>0.77</v>
      </c>
      <c r="N699" s="75">
        <v>0.77</v>
      </c>
      <c r="O699" s="75">
        <v>0.88</v>
      </c>
    </row>
    <row r="700" spans="1:15" x14ac:dyDescent="0.25">
      <c r="A700" s="82">
        <v>2914119</v>
      </c>
      <c r="B700" s="82">
        <v>1093705</v>
      </c>
      <c r="C700" s="82">
        <v>2914119</v>
      </c>
      <c r="D700" s="82">
        <v>5034741090</v>
      </c>
      <c r="E700" s="82">
        <v>64.024000000000001</v>
      </c>
      <c r="F700" s="75" t="s">
        <v>574</v>
      </c>
      <c r="G700" s="75">
        <v>1500</v>
      </c>
      <c r="H700" s="75">
        <v>30</v>
      </c>
      <c r="I700" s="75">
        <v>2100</v>
      </c>
      <c r="J700" s="75">
        <v>120</v>
      </c>
      <c r="K700" s="75">
        <v>150</v>
      </c>
      <c r="L700" s="75">
        <v>1</v>
      </c>
      <c r="M700" s="75">
        <v>0.77</v>
      </c>
      <c r="N700" s="75">
        <v>0.76</v>
      </c>
      <c r="O700" s="75">
        <v>0.91</v>
      </c>
    </row>
    <row r="701" spans="1:15" x14ac:dyDescent="0.25">
      <c r="A701" s="82">
        <v>2832113</v>
      </c>
      <c r="B701" s="82">
        <v>1093706</v>
      </c>
      <c r="C701" s="82">
        <v>2832113</v>
      </c>
      <c r="D701" s="82">
        <v>5034512519</v>
      </c>
      <c r="E701" s="82">
        <v>64.745000000000005</v>
      </c>
      <c r="F701" s="75" t="s">
        <v>576</v>
      </c>
      <c r="G701" s="75">
        <v>1500</v>
      </c>
      <c r="H701" s="75">
        <v>30</v>
      </c>
      <c r="I701" s="75">
        <v>2100</v>
      </c>
      <c r="J701" s="75">
        <v>120</v>
      </c>
      <c r="K701" s="75">
        <v>150</v>
      </c>
      <c r="L701" s="75">
        <v>1</v>
      </c>
      <c r="M701" s="75">
        <v>0.78</v>
      </c>
      <c r="N701" s="75">
        <v>0.76</v>
      </c>
      <c r="O701" s="75">
        <v>0.91</v>
      </c>
    </row>
    <row r="702" spans="1:15" x14ac:dyDescent="0.25">
      <c r="A702" s="82">
        <v>36301</v>
      </c>
      <c r="B702" s="82">
        <v>1093804</v>
      </c>
      <c r="C702" s="82">
        <v>36301</v>
      </c>
      <c r="D702" s="82">
        <v>1.3605840203797299E+17</v>
      </c>
      <c r="E702" s="82">
        <v>1477.617</v>
      </c>
      <c r="F702" s="75" t="s">
        <v>222</v>
      </c>
      <c r="G702" s="75">
        <v>312</v>
      </c>
      <c r="H702" s="75" t="s">
        <v>21</v>
      </c>
      <c r="I702" s="75">
        <v>468</v>
      </c>
      <c r="J702" s="75" t="s">
        <v>20</v>
      </c>
      <c r="K702" s="75" t="s">
        <v>20</v>
      </c>
      <c r="L702" s="75" t="s">
        <v>20</v>
      </c>
      <c r="M702" s="75">
        <v>1.68</v>
      </c>
      <c r="N702" s="75">
        <v>1.21</v>
      </c>
      <c r="O702" s="75">
        <v>1.55</v>
      </c>
    </row>
    <row r="703" spans="1:15" x14ac:dyDescent="0.25">
      <c r="A703" s="82">
        <v>36331</v>
      </c>
      <c r="B703" s="82">
        <v>1094101</v>
      </c>
      <c r="C703" s="82">
        <v>36331</v>
      </c>
      <c r="D703" s="82">
        <v>5034791950</v>
      </c>
      <c r="E703" s="82">
        <v>1449.6479999999999</v>
      </c>
      <c r="F703" s="75" t="s">
        <v>215</v>
      </c>
      <c r="G703" s="75">
        <v>312</v>
      </c>
      <c r="H703" s="75" t="s">
        <v>21</v>
      </c>
      <c r="I703" s="75">
        <v>520</v>
      </c>
      <c r="J703" s="75" t="s">
        <v>20</v>
      </c>
      <c r="K703" s="75" t="s">
        <v>20</v>
      </c>
      <c r="L703" s="75" t="s">
        <v>20</v>
      </c>
      <c r="M703" s="75">
        <v>1.68</v>
      </c>
      <c r="N703" s="75">
        <v>1.1200000000000001</v>
      </c>
      <c r="O703" s="75">
        <v>1.48</v>
      </c>
    </row>
    <row r="704" spans="1:15" x14ac:dyDescent="0.25">
      <c r="A704" s="82">
        <v>38121</v>
      </c>
      <c r="B704" s="82">
        <v>1094102</v>
      </c>
      <c r="C704" s="82">
        <v>38121</v>
      </c>
      <c r="D704" s="82">
        <v>1.3605840203830701E+17</v>
      </c>
      <c r="E704" s="82">
        <v>1518.3109999999999</v>
      </c>
      <c r="F704" s="75" t="s">
        <v>456</v>
      </c>
      <c r="G704" s="75">
        <v>720</v>
      </c>
      <c r="H704" s="75" t="s">
        <v>21</v>
      </c>
      <c r="I704" s="75">
        <v>1040</v>
      </c>
      <c r="J704" s="75" t="s">
        <v>20</v>
      </c>
      <c r="K704" s="75" t="s">
        <v>20</v>
      </c>
      <c r="L704" s="75" t="s">
        <v>20</v>
      </c>
      <c r="M704" s="75">
        <v>1.42</v>
      </c>
      <c r="N704" s="75">
        <v>0.95</v>
      </c>
      <c r="O704" s="75">
        <v>1.08</v>
      </c>
    </row>
    <row r="705" spans="1:15" x14ac:dyDescent="0.25">
      <c r="A705" s="82">
        <v>2906105</v>
      </c>
      <c r="B705" s="82">
        <v>1094108</v>
      </c>
      <c r="C705" s="82">
        <v>2906105</v>
      </c>
      <c r="D705" s="82">
        <v>1.36058402038152E+17</v>
      </c>
      <c r="E705" s="82">
        <v>83.798000000000002</v>
      </c>
      <c r="F705" s="75" t="s">
        <v>214</v>
      </c>
      <c r="G705" s="75">
        <v>312</v>
      </c>
      <c r="H705" s="75" t="s">
        <v>21</v>
      </c>
      <c r="I705" s="75" t="s">
        <v>20</v>
      </c>
      <c r="J705" s="75" t="s">
        <v>20</v>
      </c>
      <c r="K705" s="75">
        <v>28</v>
      </c>
      <c r="L705" s="75">
        <v>1</v>
      </c>
      <c r="M705" s="75">
        <v>1.68</v>
      </c>
      <c r="N705" s="75">
        <v>1.21</v>
      </c>
      <c r="O705" s="75">
        <v>1.56</v>
      </c>
    </row>
    <row r="706" spans="1:15" x14ac:dyDescent="0.25">
      <c r="A706" s="82">
        <v>3729106</v>
      </c>
      <c r="B706" s="82">
        <v>1094108</v>
      </c>
      <c r="C706" s="82">
        <v>3729106</v>
      </c>
      <c r="D706" s="82">
        <v>5034579245</v>
      </c>
      <c r="E706" s="82">
        <v>88.965999999999994</v>
      </c>
      <c r="F706" s="75" t="s">
        <v>214</v>
      </c>
      <c r="G706" s="75">
        <v>312</v>
      </c>
      <c r="H706" s="75" t="s">
        <v>21</v>
      </c>
      <c r="I706" s="75" t="s">
        <v>20</v>
      </c>
      <c r="J706" s="75" t="s">
        <v>20</v>
      </c>
      <c r="K706" s="75">
        <v>28</v>
      </c>
      <c r="L706" s="75">
        <v>1</v>
      </c>
      <c r="M706" s="75">
        <v>1.68</v>
      </c>
      <c r="N706" s="75">
        <v>1.21</v>
      </c>
      <c r="O706" s="75">
        <v>1.56</v>
      </c>
    </row>
    <row r="707" spans="1:15" x14ac:dyDescent="0.25">
      <c r="A707" s="82">
        <v>38461</v>
      </c>
      <c r="B707" s="82">
        <v>1094110</v>
      </c>
      <c r="C707" s="82">
        <v>38461</v>
      </c>
      <c r="D707" s="82">
        <v>1.36058402037958E+17</v>
      </c>
      <c r="E707" s="82">
        <v>1418.377</v>
      </c>
      <c r="F707" s="75" t="s">
        <v>452</v>
      </c>
      <c r="G707" s="75">
        <v>336</v>
      </c>
      <c r="H707" s="75" t="s">
        <v>21</v>
      </c>
      <c r="I707" s="75">
        <v>540</v>
      </c>
      <c r="J707" s="75" t="s">
        <v>20</v>
      </c>
      <c r="K707" s="75" t="s">
        <v>20</v>
      </c>
      <c r="L707" s="75" t="s">
        <v>20</v>
      </c>
      <c r="M707" s="75">
        <v>1.65</v>
      </c>
      <c r="N707" s="75">
        <v>1.1200000000000001</v>
      </c>
      <c r="O707" s="75">
        <v>1.42</v>
      </c>
    </row>
    <row r="708" spans="1:15" x14ac:dyDescent="0.25">
      <c r="A708" s="82">
        <v>36151</v>
      </c>
      <c r="B708" s="82">
        <v>1094111</v>
      </c>
      <c r="C708" s="82">
        <v>36151</v>
      </c>
      <c r="D708" s="82">
        <v>1.3605840203861501E+17</v>
      </c>
      <c r="E708" s="82">
        <v>1126.375</v>
      </c>
      <c r="F708" s="75" t="s">
        <v>219</v>
      </c>
      <c r="G708" s="75">
        <v>312</v>
      </c>
      <c r="H708" s="75" t="s">
        <v>21</v>
      </c>
      <c r="I708" s="75" t="s">
        <v>20</v>
      </c>
      <c r="J708" s="75" t="s">
        <v>20</v>
      </c>
      <c r="K708" s="75">
        <v>20</v>
      </c>
      <c r="L708" s="75">
        <v>1</v>
      </c>
      <c r="M708" s="75">
        <v>1.7</v>
      </c>
      <c r="N708" s="75">
        <v>1.22</v>
      </c>
      <c r="O708" s="75">
        <v>1.55</v>
      </c>
    </row>
    <row r="709" spans="1:15" x14ac:dyDescent="0.25">
      <c r="A709" s="82">
        <v>3718132</v>
      </c>
      <c r="B709" s="82">
        <v>1094112</v>
      </c>
      <c r="C709" s="82">
        <v>3718132</v>
      </c>
      <c r="D709" s="82">
        <v>5034591927</v>
      </c>
      <c r="E709" s="82">
        <v>82.114000000000004</v>
      </c>
      <c r="F709" s="75" t="s">
        <v>471</v>
      </c>
      <c r="G709" s="75">
        <v>671</v>
      </c>
      <c r="H709" s="75" t="s">
        <v>21</v>
      </c>
      <c r="I709" s="75" t="s">
        <v>20</v>
      </c>
      <c r="J709" s="75" t="s">
        <v>20</v>
      </c>
      <c r="K709" s="75">
        <v>50</v>
      </c>
      <c r="L709" s="75">
        <v>1</v>
      </c>
      <c r="M709" s="75">
        <v>1.56</v>
      </c>
      <c r="N709" s="75">
        <v>1.1299999999999999</v>
      </c>
      <c r="O709" s="75">
        <v>0.93</v>
      </c>
    </row>
    <row r="710" spans="1:15" x14ac:dyDescent="0.25">
      <c r="A710" s="82">
        <v>3638105</v>
      </c>
      <c r="B710" s="82">
        <v>1094114</v>
      </c>
      <c r="C710" s="82">
        <v>3638105</v>
      </c>
      <c r="D710" s="82">
        <v>5034882472</v>
      </c>
      <c r="E710" s="82">
        <v>81.480999999999995</v>
      </c>
      <c r="F710" s="75" t="s">
        <v>472</v>
      </c>
      <c r="G710" s="75">
        <v>671</v>
      </c>
      <c r="H710" s="75" t="s">
        <v>21</v>
      </c>
      <c r="I710" s="75">
        <v>976</v>
      </c>
      <c r="J710" s="75">
        <v>25</v>
      </c>
      <c r="K710" s="75" t="s">
        <v>20</v>
      </c>
      <c r="L710" s="75">
        <v>3</v>
      </c>
      <c r="M710" s="75">
        <v>1.58</v>
      </c>
      <c r="N710" s="75">
        <v>1.1200000000000001</v>
      </c>
      <c r="O710" s="75">
        <v>0.92</v>
      </c>
    </row>
    <row r="711" spans="1:15" x14ac:dyDescent="0.25">
      <c r="A711" s="82">
        <v>36091</v>
      </c>
      <c r="B711" s="82">
        <v>1094115</v>
      </c>
      <c r="C711" s="82">
        <v>36091</v>
      </c>
      <c r="D711" s="82">
        <v>5033641366</v>
      </c>
      <c r="E711" s="82">
        <v>1313.4380000000001</v>
      </c>
      <c r="F711" s="75" t="s">
        <v>224</v>
      </c>
      <c r="G711" s="75">
        <v>312</v>
      </c>
      <c r="H711" s="75" t="s">
        <v>21</v>
      </c>
      <c r="I711" s="75">
        <v>416</v>
      </c>
      <c r="J711" s="75" t="s">
        <v>20</v>
      </c>
      <c r="K711" s="75" t="s">
        <v>20</v>
      </c>
      <c r="L711" s="75" t="s">
        <v>20</v>
      </c>
      <c r="M711" s="75">
        <v>1.68</v>
      </c>
      <c r="N711" s="75">
        <v>1.21</v>
      </c>
      <c r="O711" s="75">
        <v>1.55</v>
      </c>
    </row>
    <row r="712" spans="1:15" x14ac:dyDescent="0.25">
      <c r="A712" s="82">
        <v>2909104</v>
      </c>
      <c r="B712" s="82">
        <v>1094116</v>
      </c>
      <c r="C712" s="82">
        <v>2909104</v>
      </c>
      <c r="D712" s="82">
        <v>1.36058402038376E+17</v>
      </c>
      <c r="E712" s="82">
        <v>65.891999999999996</v>
      </c>
      <c r="F712" s="75" t="s">
        <v>447</v>
      </c>
      <c r="G712" s="75">
        <v>260</v>
      </c>
      <c r="H712" s="75" t="s">
        <v>20</v>
      </c>
      <c r="I712" s="75" t="s">
        <v>20</v>
      </c>
      <c r="J712" s="75" t="s">
        <v>20</v>
      </c>
      <c r="K712" s="75" t="s">
        <v>20</v>
      </c>
      <c r="L712" s="75" t="s">
        <v>20</v>
      </c>
      <c r="M712" s="75">
        <v>1.71</v>
      </c>
      <c r="N712" s="75">
        <v>1.1499999999999999</v>
      </c>
      <c r="O712" s="75">
        <v>1.24</v>
      </c>
    </row>
    <row r="713" spans="1:15" x14ac:dyDescent="0.25">
      <c r="A713" s="82">
        <v>3735128</v>
      </c>
      <c r="B713" s="82">
        <v>1094117</v>
      </c>
      <c r="C713" s="82">
        <v>3735128</v>
      </c>
      <c r="D713" s="82">
        <v>5034900590</v>
      </c>
      <c r="E713" s="82">
        <v>65.786000000000001</v>
      </c>
      <c r="F713" s="75" t="s">
        <v>477</v>
      </c>
      <c r="G713" s="75">
        <v>671</v>
      </c>
      <c r="H713" s="75" t="s">
        <v>21</v>
      </c>
      <c r="I713" s="75" t="s">
        <v>20</v>
      </c>
      <c r="J713" s="75" t="s">
        <v>20</v>
      </c>
      <c r="K713" s="75">
        <v>20</v>
      </c>
      <c r="L713" s="75">
        <v>2</v>
      </c>
      <c r="M713" s="75">
        <v>1.58</v>
      </c>
      <c r="N713" s="75">
        <v>1.1299999999999999</v>
      </c>
      <c r="O713" s="75">
        <v>0.92</v>
      </c>
    </row>
    <row r="714" spans="1:15" x14ac:dyDescent="0.25">
      <c r="A714" s="82">
        <v>3724103</v>
      </c>
      <c r="B714" s="82">
        <v>1094118</v>
      </c>
      <c r="C714" s="82">
        <v>3724103</v>
      </c>
      <c r="D714" s="82">
        <v>5034882473</v>
      </c>
      <c r="E714" s="82">
        <v>67.183999999999997</v>
      </c>
      <c r="F714" s="75" t="s">
        <v>468</v>
      </c>
      <c r="G714" s="75">
        <v>336</v>
      </c>
      <c r="H714" s="75" t="s">
        <v>21</v>
      </c>
      <c r="I714" s="75" t="s">
        <v>20</v>
      </c>
      <c r="J714" s="75" t="s">
        <v>20</v>
      </c>
      <c r="K714" s="75">
        <v>25</v>
      </c>
      <c r="L714" s="75">
        <v>1</v>
      </c>
      <c r="M714" s="75">
        <v>1.66</v>
      </c>
      <c r="N714" s="75">
        <v>1.1299999999999999</v>
      </c>
      <c r="O714" s="75">
        <v>1.43</v>
      </c>
    </row>
    <row r="715" spans="1:15" x14ac:dyDescent="0.25">
      <c r="A715" s="82">
        <v>38281</v>
      </c>
      <c r="B715" s="82">
        <v>1094122</v>
      </c>
      <c r="C715" s="82">
        <v>38281</v>
      </c>
      <c r="D715" s="82">
        <v>1.3605840203779299E+17</v>
      </c>
      <c r="E715" s="82">
        <v>1640.1590000000001</v>
      </c>
      <c r="F715" s="75" t="s">
        <v>221</v>
      </c>
      <c r="G715" s="75">
        <v>312</v>
      </c>
      <c r="H715" s="75" t="s">
        <v>21</v>
      </c>
      <c r="I715" s="75">
        <v>520</v>
      </c>
      <c r="J715" s="75">
        <v>30</v>
      </c>
      <c r="K715" s="75" t="s">
        <v>20</v>
      </c>
      <c r="L715" s="75">
        <v>1</v>
      </c>
      <c r="M715" s="75">
        <v>1.66</v>
      </c>
      <c r="N715" s="75">
        <v>1.2</v>
      </c>
      <c r="O715" s="75">
        <v>1.54</v>
      </c>
    </row>
    <row r="716" spans="1:15" x14ac:dyDescent="0.25">
      <c r="A716" s="82">
        <v>38101</v>
      </c>
      <c r="B716" s="82">
        <v>1094123</v>
      </c>
      <c r="C716" s="82">
        <v>38101</v>
      </c>
      <c r="D716" s="82">
        <v>1.3605840203796E+17</v>
      </c>
      <c r="E716" s="82">
        <v>1468.7080000000001</v>
      </c>
      <c r="F716" s="75" t="s">
        <v>220</v>
      </c>
      <c r="G716" s="75">
        <v>312</v>
      </c>
      <c r="H716" s="75" t="s">
        <v>21</v>
      </c>
      <c r="I716" s="75">
        <v>468</v>
      </c>
      <c r="J716" s="75" t="s">
        <v>20</v>
      </c>
      <c r="K716" s="75" t="s">
        <v>20</v>
      </c>
      <c r="L716" s="75" t="s">
        <v>20</v>
      </c>
      <c r="M716" s="75">
        <v>1.67</v>
      </c>
      <c r="N716" s="75">
        <v>1.21</v>
      </c>
      <c r="O716" s="75">
        <v>1.55</v>
      </c>
    </row>
    <row r="717" spans="1:15" x14ac:dyDescent="0.25">
      <c r="A717" s="82">
        <v>3735102</v>
      </c>
      <c r="B717" s="82">
        <v>1094124</v>
      </c>
      <c r="C717" s="82">
        <v>3735102</v>
      </c>
      <c r="D717" s="82">
        <v>5034945762</v>
      </c>
      <c r="E717" s="82">
        <v>64.944999999999993</v>
      </c>
      <c r="F717" s="75" t="s">
        <v>460</v>
      </c>
      <c r="G717" s="75">
        <v>671</v>
      </c>
      <c r="H717" s="75" t="s">
        <v>21</v>
      </c>
      <c r="I717" s="75" t="s">
        <v>20</v>
      </c>
      <c r="J717" s="75" t="s">
        <v>20</v>
      </c>
      <c r="K717" s="75">
        <v>40</v>
      </c>
      <c r="L717" s="75">
        <v>1</v>
      </c>
      <c r="M717" s="75">
        <v>1.56</v>
      </c>
      <c r="N717" s="75">
        <v>1.1299999999999999</v>
      </c>
      <c r="O717" s="75">
        <v>0.92</v>
      </c>
    </row>
    <row r="718" spans="1:15" x14ac:dyDescent="0.25">
      <c r="A718" s="82">
        <v>37271</v>
      </c>
      <c r="B718" s="82">
        <v>1094125</v>
      </c>
      <c r="C718" s="82">
        <v>37271</v>
      </c>
      <c r="D718" s="82">
        <v>5034431164</v>
      </c>
      <c r="E718" s="82">
        <v>1582.326</v>
      </c>
      <c r="F718" s="75" t="s">
        <v>479</v>
      </c>
      <c r="G718" s="75">
        <v>671</v>
      </c>
      <c r="H718" s="75" t="s">
        <v>21</v>
      </c>
      <c r="I718" s="75">
        <v>976</v>
      </c>
      <c r="J718" s="75" t="s">
        <v>20</v>
      </c>
      <c r="K718" s="75" t="s">
        <v>20</v>
      </c>
      <c r="L718" s="75" t="s">
        <v>20</v>
      </c>
      <c r="M718" s="75">
        <v>1.57</v>
      </c>
      <c r="N718" s="75">
        <v>1.1200000000000001</v>
      </c>
      <c r="O718" s="75">
        <v>0.92</v>
      </c>
    </row>
    <row r="719" spans="1:15" x14ac:dyDescent="0.25">
      <c r="A719" s="82">
        <v>3729125</v>
      </c>
      <c r="B719" s="82">
        <v>1094127</v>
      </c>
      <c r="C719" s="82">
        <v>3729125</v>
      </c>
      <c r="D719" s="82">
        <v>5034782263</v>
      </c>
      <c r="E719" s="82">
        <v>24.504000000000001</v>
      </c>
      <c r="F719" s="75" t="s">
        <v>473</v>
      </c>
      <c r="G719" s="75">
        <v>671</v>
      </c>
      <c r="H719" s="75" t="s">
        <v>21</v>
      </c>
      <c r="I719" s="75" t="s">
        <v>20</v>
      </c>
      <c r="J719" s="75" t="s">
        <v>20</v>
      </c>
      <c r="K719" s="75">
        <v>20</v>
      </c>
      <c r="L719" s="75">
        <v>2</v>
      </c>
      <c r="M719" s="75">
        <v>1.56</v>
      </c>
      <c r="N719" s="75">
        <v>1.1200000000000001</v>
      </c>
      <c r="O719" s="75">
        <v>0.92</v>
      </c>
    </row>
    <row r="720" spans="1:15" x14ac:dyDescent="0.25">
      <c r="A720" s="82">
        <v>30261</v>
      </c>
      <c r="B720" s="82">
        <v>1094132</v>
      </c>
      <c r="C720" s="82">
        <v>30261</v>
      </c>
      <c r="D720" s="82">
        <v>1.33607800988386E+17</v>
      </c>
      <c r="E720" s="82">
        <v>1138.377</v>
      </c>
      <c r="F720" s="75" t="s">
        <v>927</v>
      </c>
      <c r="G720" s="75">
        <v>2808</v>
      </c>
      <c r="H720" s="75">
        <v>12</v>
      </c>
      <c r="I720" s="75">
        <v>4212</v>
      </c>
      <c r="J720" s="75">
        <v>192</v>
      </c>
      <c r="K720" s="75">
        <v>240</v>
      </c>
      <c r="L720" s="75">
        <v>1</v>
      </c>
      <c r="M720" s="75">
        <v>0.79</v>
      </c>
      <c r="N720" s="75">
        <v>1.23</v>
      </c>
      <c r="O720" s="75">
        <v>0.28000000000000003</v>
      </c>
    </row>
    <row r="721" spans="1:15" x14ac:dyDescent="0.25">
      <c r="A721" s="82">
        <v>27161</v>
      </c>
      <c r="B721" s="82">
        <v>1094133</v>
      </c>
      <c r="C721" s="82">
        <v>27161</v>
      </c>
      <c r="D721" s="82">
        <v>1.33607800986726E+17</v>
      </c>
      <c r="E721" s="82">
        <v>1133.9110000000001</v>
      </c>
      <c r="F721" s="75" t="s">
        <v>166</v>
      </c>
      <c r="G721" s="75">
        <v>264</v>
      </c>
      <c r="H721" s="75" t="s">
        <v>21</v>
      </c>
      <c r="I721" s="75">
        <v>384</v>
      </c>
      <c r="J721" s="75" t="s">
        <v>20</v>
      </c>
      <c r="K721" s="75">
        <v>5</v>
      </c>
      <c r="L721" s="75">
        <v>5</v>
      </c>
      <c r="M721" s="75">
        <v>3.22</v>
      </c>
      <c r="N721" s="75">
        <v>2.08</v>
      </c>
      <c r="O721" s="75">
        <v>0.44</v>
      </c>
    </row>
    <row r="722" spans="1:15" x14ac:dyDescent="0.25">
      <c r="A722" s="82">
        <v>38241</v>
      </c>
      <c r="B722" s="82">
        <v>1094135</v>
      </c>
      <c r="C722" s="82">
        <v>38241</v>
      </c>
      <c r="D722" s="82">
        <v>1.3605840203833901E+17</v>
      </c>
      <c r="E722" s="82">
        <v>1440.1869999999999</v>
      </c>
      <c r="F722" s="75" t="s">
        <v>485</v>
      </c>
      <c r="G722" s="75">
        <v>228</v>
      </c>
      <c r="H722" s="75" t="s">
        <v>21</v>
      </c>
      <c r="I722" s="75">
        <v>456</v>
      </c>
      <c r="J722" s="75" t="s">
        <v>20</v>
      </c>
      <c r="K722" s="75" t="s">
        <v>20</v>
      </c>
      <c r="L722" s="75" t="s">
        <v>20</v>
      </c>
      <c r="M722" s="75">
        <v>1.48</v>
      </c>
      <c r="N722" s="75">
        <v>1.21</v>
      </c>
      <c r="O722" s="75">
        <v>1.76</v>
      </c>
    </row>
    <row r="723" spans="1:15" x14ac:dyDescent="0.25">
      <c r="A723" s="82">
        <v>38371</v>
      </c>
      <c r="B723" s="82">
        <v>1094136</v>
      </c>
      <c r="C723" s="82">
        <v>38371</v>
      </c>
      <c r="D723" s="82">
        <v>1.3605840203859101E+17</v>
      </c>
      <c r="E723" s="82">
        <v>1523.729</v>
      </c>
      <c r="F723" s="75" t="s">
        <v>442</v>
      </c>
      <c r="G723" s="75">
        <v>260</v>
      </c>
      <c r="H723" s="75" t="s">
        <v>21</v>
      </c>
      <c r="I723" s="75">
        <v>624</v>
      </c>
      <c r="J723" s="75" t="s">
        <v>20</v>
      </c>
      <c r="K723" s="75" t="s">
        <v>20</v>
      </c>
      <c r="L723" s="75" t="s">
        <v>20</v>
      </c>
      <c r="M723" s="75">
        <v>1.68</v>
      </c>
      <c r="N723" s="75">
        <v>1.17</v>
      </c>
      <c r="O723" s="75">
        <v>1.24</v>
      </c>
    </row>
    <row r="724" spans="1:15" x14ac:dyDescent="0.25">
      <c r="A724" s="82">
        <v>31131</v>
      </c>
      <c r="B724" s="82">
        <v>1094137</v>
      </c>
      <c r="C724" s="82">
        <v>31131</v>
      </c>
      <c r="D724" s="82">
        <v>1.33607800987928E+17</v>
      </c>
      <c r="E724" s="82">
        <v>1097.3800000000001</v>
      </c>
      <c r="F724" s="75" t="s">
        <v>119</v>
      </c>
      <c r="G724" s="75">
        <v>264</v>
      </c>
      <c r="H724" s="75" t="s">
        <v>21</v>
      </c>
      <c r="I724" s="75">
        <v>372</v>
      </c>
      <c r="J724" s="75">
        <v>5</v>
      </c>
      <c r="K724" s="75">
        <v>6</v>
      </c>
      <c r="L724" s="75">
        <v>5</v>
      </c>
      <c r="M724" s="75">
        <v>3.22</v>
      </c>
      <c r="N724" s="75">
        <v>2.08</v>
      </c>
      <c r="O724" s="75">
        <v>0.44</v>
      </c>
    </row>
    <row r="725" spans="1:15" x14ac:dyDescent="0.25">
      <c r="A725" s="82">
        <v>33151</v>
      </c>
      <c r="B725" s="82">
        <v>1094138</v>
      </c>
      <c r="C725" s="82">
        <v>33151</v>
      </c>
      <c r="D725" s="82">
        <v>5032863885</v>
      </c>
      <c r="E725" s="82">
        <v>1318.942</v>
      </c>
      <c r="F725" s="75" t="s">
        <v>157</v>
      </c>
      <c r="G725" s="75">
        <v>264</v>
      </c>
      <c r="H725" s="75" t="s">
        <v>21</v>
      </c>
      <c r="I725" s="75">
        <v>372</v>
      </c>
      <c r="J725" s="75">
        <v>5</v>
      </c>
      <c r="K725" s="75">
        <v>6</v>
      </c>
      <c r="L725" s="75">
        <v>5</v>
      </c>
      <c r="M725" s="75">
        <v>3.28</v>
      </c>
      <c r="N725" s="75">
        <v>2.16</v>
      </c>
      <c r="O725" s="75">
        <v>0.5</v>
      </c>
    </row>
    <row r="726" spans="1:15" x14ac:dyDescent="0.25">
      <c r="A726" s="82">
        <v>33201</v>
      </c>
      <c r="B726" s="82">
        <v>1094139</v>
      </c>
      <c r="C726" s="82">
        <v>33201</v>
      </c>
      <c r="D726" s="82">
        <v>1.3360780098559901E+17</v>
      </c>
      <c r="E726" s="82">
        <v>1287.9870000000001</v>
      </c>
      <c r="F726" s="75" t="s">
        <v>125</v>
      </c>
      <c r="G726" s="75">
        <v>264</v>
      </c>
      <c r="H726" s="75" t="s">
        <v>21</v>
      </c>
      <c r="I726" s="75">
        <v>396</v>
      </c>
      <c r="J726" s="75">
        <v>5</v>
      </c>
      <c r="K726" s="75">
        <v>6</v>
      </c>
      <c r="L726" s="75">
        <v>5</v>
      </c>
      <c r="M726" s="75">
        <v>3.22</v>
      </c>
      <c r="N726" s="75">
        <v>2.1</v>
      </c>
      <c r="O726" s="75">
        <v>0.48</v>
      </c>
    </row>
    <row r="727" spans="1:15" x14ac:dyDescent="0.25">
      <c r="A727" s="82">
        <v>34421</v>
      </c>
      <c r="B727" s="82">
        <v>1094143</v>
      </c>
      <c r="C727" s="82">
        <v>34421</v>
      </c>
      <c r="D727" s="82">
        <v>5033799291</v>
      </c>
      <c r="E727" s="82">
        <v>1622.2380000000001</v>
      </c>
      <c r="F727" s="75" t="s">
        <v>933</v>
      </c>
      <c r="G727" s="75">
        <v>2808</v>
      </c>
      <c r="H727" s="75">
        <v>12</v>
      </c>
      <c r="I727" s="75">
        <v>4212</v>
      </c>
      <c r="J727" s="75">
        <v>192</v>
      </c>
      <c r="K727" s="75">
        <v>240</v>
      </c>
      <c r="L727" s="75">
        <v>1</v>
      </c>
      <c r="M727" s="75">
        <v>0.8</v>
      </c>
      <c r="N727" s="75">
        <v>1.25</v>
      </c>
      <c r="O727" s="75">
        <v>0.28000000000000003</v>
      </c>
    </row>
    <row r="728" spans="1:15" x14ac:dyDescent="0.25">
      <c r="A728" s="82">
        <v>33061</v>
      </c>
      <c r="B728" s="82">
        <v>1094144</v>
      </c>
      <c r="C728" s="82">
        <v>33061</v>
      </c>
      <c r="D728" s="82">
        <v>1.3360780098630701E+17</v>
      </c>
      <c r="E728" s="82">
        <v>1008.573</v>
      </c>
      <c r="F728" s="75" t="s">
        <v>1038</v>
      </c>
      <c r="G728" s="75">
        <v>756</v>
      </c>
      <c r="H728" s="75" t="s">
        <v>21</v>
      </c>
      <c r="I728" s="75">
        <v>1080</v>
      </c>
      <c r="J728" s="75">
        <v>48</v>
      </c>
      <c r="K728" s="75" t="s">
        <v>20</v>
      </c>
      <c r="L728" s="75">
        <v>1</v>
      </c>
      <c r="M728" s="75">
        <v>1.8</v>
      </c>
      <c r="N728" s="75">
        <v>1.1499999999999999</v>
      </c>
      <c r="O728" s="75">
        <v>0.45</v>
      </c>
    </row>
    <row r="729" spans="1:15" x14ac:dyDescent="0.25">
      <c r="A729" s="82">
        <v>36071</v>
      </c>
      <c r="B729" s="82">
        <v>1094146</v>
      </c>
      <c r="C729" s="82">
        <v>36071</v>
      </c>
      <c r="D729" s="82">
        <v>5034403686</v>
      </c>
      <c r="E729" s="82">
        <v>1139.5139999999999</v>
      </c>
      <c r="F729" s="75" t="s">
        <v>920</v>
      </c>
      <c r="G729" s="75">
        <v>2808</v>
      </c>
      <c r="H729" s="75">
        <v>12</v>
      </c>
      <c r="I729" s="75">
        <v>4212</v>
      </c>
      <c r="J729" s="75">
        <v>192</v>
      </c>
      <c r="K729" s="75">
        <v>240</v>
      </c>
      <c r="L729" s="75">
        <v>1</v>
      </c>
      <c r="M729" s="75">
        <v>1.2</v>
      </c>
      <c r="N729" s="75">
        <v>0.8</v>
      </c>
      <c r="O729" s="75">
        <v>0.25</v>
      </c>
    </row>
    <row r="730" spans="1:15" x14ac:dyDescent="0.25">
      <c r="A730" s="82">
        <v>37131</v>
      </c>
      <c r="B730" s="82">
        <v>1094147</v>
      </c>
      <c r="C730" s="82">
        <v>37131</v>
      </c>
      <c r="D730" s="82">
        <v>1.36058402037958E+17</v>
      </c>
      <c r="E730" s="82">
        <v>1366.635</v>
      </c>
      <c r="F730" s="75" t="s">
        <v>451</v>
      </c>
      <c r="G730" s="75">
        <v>336</v>
      </c>
      <c r="H730" s="75" t="s">
        <v>21</v>
      </c>
      <c r="I730" s="75">
        <v>510</v>
      </c>
      <c r="J730" s="75" t="s">
        <v>20</v>
      </c>
      <c r="K730" s="75" t="s">
        <v>20</v>
      </c>
      <c r="L730" s="75" t="s">
        <v>20</v>
      </c>
      <c r="M730" s="75">
        <v>1.68</v>
      </c>
      <c r="N730" s="75">
        <v>1.1299999999999999</v>
      </c>
      <c r="O730" s="75">
        <v>1.41</v>
      </c>
    </row>
    <row r="731" spans="1:15" x14ac:dyDescent="0.25">
      <c r="A731" s="82">
        <v>37261</v>
      </c>
      <c r="B731" s="82">
        <v>1094148</v>
      </c>
      <c r="C731" s="82">
        <v>37261</v>
      </c>
      <c r="D731" s="82">
        <v>1.36058402037968E+17</v>
      </c>
      <c r="E731" s="82">
        <v>1566.973</v>
      </c>
      <c r="F731" s="75" t="s">
        <v>441</v>
      </c>
      <c r="G731" s="75">
        <v>256</v>
      </c>
      <c r="H731" s="75" t="s">
        <v>21</v>
      </c>
      <c r="I731" s="75">
        <v>416</v>
      </c>
      <c r="J731" s="75" t="s">
        <v>20</v>
      </c>
      <c r="K731" s="75" t="s">
        <v>20</v>
      </c>
      <c r="L731" s="75" t="s">
        <v>20</v>
      </c>
      <c r="M731" s="75">
        <v>2.2599999999999998</v>
      </c>
      <c r="N731" s="75">
        <v>1.5</v>
      </c>
      <c r="O731" s="75">
        <v>1.1100000000000001</v>
      </c>
    </row>
    <row r="732" spans="1:15" x14ac:dyDescent="0.25">
      <c r="A732" s="82">
        <v>25391</v>
      </c>
      <c r="B732" s="82">
        <v>1094150</v>
      </c>
      <c r="C732" s="82">
        <v>25391</v>
      </c>
      <c r="D732" s="82">
        <v>1.5028197931190301E+17</v>
      </c>
      <c r="E732" s="82">
        <v>1285.056</v>
      </c>
      <c r="F732" s="75" t="s">
        <v>131</v>
      </c>
      <c r="G732" s="75">
        <v>264</v>
      </c>
      <c r="H732" s="75" t="s">
        <v>21</v>
      </c>
      <c r="I732" s="75">
        <v>372</v>
      </c>
      <c r="J732" s="75">
        <v>5</v>
      </c>
      <c r="K732" s="75">
        <v>6</v>
      </c>
      <c r="L732" s="75">
        <v>5</v>
      </c>
      <c r="M732" s="75">
        <v>3.22</v>
      </c>
      <c r="N732" s="75">
        <v>2.15</v>
      </c>
      <c r="O732" s="75">
        <v>0.48</v>
      </c>
    </row>
    <row r="733" spans="1:15" x14ac:dyDescent="0.25">
      <c r="A733" s="82">
        <v>29401</v>
      </c>
      <c r="B733" s="82">
        <v>1094151</v>
      </c>
      <c r="C733" s="82">
        <v>29401</v>
      </c>
      <c r="D733" s="82">
        <v>1.3360780098668499E+17</v>
      </c>
      <c r="E733" s="82">
        <v>1127.4459999999999</v>
      </c>
      <c r="F733" s="75" t="s">
        <v>624</v>
      </c>
      <c r="G733" s="75">
        <v>598</v>
      </c>
      <c r="H733" s="75" t="s">
        <v>21</v>
      </c>
      <c r="I733" s="75">
        <v>780</v>
      </c>
      <c r="J733" s="75" t="s">
        <v>20</v>
      </c>
      <c r="K733" s="75">
        <v>15</v>
      </c>
      <c r="L733" s="75">
        <v>5</v>
      </c>
      <c r="M733" s="75">
        <v>2.1800000000000002</v>
      </c>
      <c r="N733" s="75">
        <v>1.44</v>
      </c>
      <c r="O733" s="75">
        <v>0.46</v>
      </c>
    </row>
    <row r="734" spans="1:15" x14ac:dyDescent="0.25">
      <c r="A734" s="82">
        <v>36101</v>
      </c>
      <c r="B734" s="82">
        <v>1094157</v>
      </c>
      <c r="C734" s="82">
        <v>36101</v>
      </c>
      <c r="D734" s="82">
        <v>5033166961</v>
      </c>
      <c r="E734" s="82">
        <v>1605.172</v>
      </c>
      <c r="F734" s="75" t="s">
        <v>481</v>
      </c>
      <c r="G734" s="75">
        <v>671</v>
      </c>
      <c r="H734" s="75" t="s">
        <v>21</v>
      </c>
      <c r="I734" s="75">
        <v>976</v>
      </c>
      <c r="J734" s="75" t="s">
        <v>20</v>
      </c>
      <c r="K734" s="75" t="s">
        <v>20</v>
      </c>
      <c r="L734" s="75" t="s">
        <v>20</v>
      </c>
      <c r="M734" s="75">
        <v>1.56</v>
      </c>
      <c r="N734" s="75">
        <v>1.1399999999999999</v>
      </c>
      <c r="O734" s="75">
        <v>0.9</v>
      </c>
    </row>
    <row r="735" spans="1:15" x14ac:dyDescent="0.25">
      <c r="A735" s="82">
        <v>2409119</v>
      </c>
      <c r="B735" s="82">
        <v>1094160</v>
      </c>
      <c r="C735" s="82">
        <v>2409119</v>
      </c>
      <c r="D735" s="82">
        <v>5034835557</v>
      </c>
      <c r="E735" s="82">
        <v>79.078999999999994</v>
      </c>
      <c r="F735" s="75" t="s">
        <v>627</v>
      </c>
      <c r="G735" s="75">
        <v>598</v>
      </c>
      <c r="H735" s="75" t="s">
        <v>21</v>
      </c>
      <c r="I735" s="75" t="s">
        <v>20</v>
      </c>
      <c r="J735" s="75" t="s">
        <v>20</v>
      </c>
      <c r="K735" s="75">
        <v>50</v>
      </c>
      <c r="L735" s="75">
        <v>1</v>
      </c>
      <c r="M735" s="75">
        <v>2.27</v>
      </c>
      <c r="N735" s="75">
        <v>1.45</v>
      </c>
      <c r="O735" s="75">
        <v>0.48</v>
      </c>
    </row>
    <row r="736" spans="1:15" x14ac:dyDescent="0.25">
      <c r="A736" s="82">
        <v>28461</v>
      </c>
      <c r="B736" s="82">
        <v>1094162</v>
      </c>
      <c r="C736" s="82">
        <v>28461</v>
      </c>
      <c r="D736" s="82">
        <v>1.3360780098770301E+17</v>
      </c>
      <c r="E736" s="82">
        <v>1245.212</v>
      </c>
      <c r="F736" s="75" t="s">
        <v>156</v>
      </c>
      <c r="G736" s="75">
        <v>264</v>
      </c>
      <c r="H736" s="75" t="s">
        <v>21</v>
      </c>
      <c r="I736" s="75">
        <v>372</v>
      </c>
      <c r="J736" s="75">
        <v>5</v>
      </c>
      <c r="K736" s="75">
        <v>6</v>
      </c>
      <c r="L736" s="75">
        <v>5</v>
      </c>
      <c r="M736" s="75">
        <v>3.24</v>
      </c>
      <c r="N736" s="75">
        <v>2.15</v>
      </c>
      <c r="O736" s="75">
        <v>0.48</v>
      </c>
    </row>
    <row r="737" spans="1:15" x14ac:dyDescent="0.25">
      <c r="A737" s="82">
        <v>3642117</v>
      </c>
      <c r="B737" s="82">
        <v>1094163</v>
      </c>
      <c r="C737" s="82">
        <v>3642117</v>
      </c>
      <c r="D737" s="82">
        <v>5033172627</v>
      </c>
      <c r="E737" s="82">
        <v>99.891999999999996</v>
      </c>
      <c r="F737" s="75" t="s">
        <v>455</v>
      </c>
      <c r="G737" s="75">
        <v>273</v>
      </c>
      <c r="H737" s="75" t="s">
        <v>21</v>
      </c>
      <c r="I737" s="75" t="s">
        <v>20</v>
      </c>
      <c r="J737" s="75">
        <v>14</v>
      </c>
      <c r="K737" s="75" t="s">
        <v>20</v>
      </c>
      <c r="L737" s="75">
        <v>2</v>
      </c>
      <c r="M737" s="75">
        <v>2</v>
      </c>
      <c r="N737" s="75">
        <v>1.33</v>
      </c>
      <c r="O737" s="75">
        <v>1.34</v>
      </c>
    </row>
    <row r="738" spans="1:15" x14ac:dyDescent="0.25">
      <c r="A738" s="82">
        <v>3211103</v>
      </c>
      <c r="B738" s="82">
        <v>1094164</v>
      </c>
      <c r="C738" s="82">
        <v>3211103</v>
      </c>
      <c r="D738" s="82">
        <v>5034919503</v>
      </c>
      <c r="E738" s="82">
        <v>56.396000000000001</v>
      </c>
      <c r="F738" s="75" t="s">
        <v>1046</v>
      </c>
      <c r="G738" s="75">
        <v>756</v>
      </c>
      <c r="H738" s="75">
        <v>3</v>
      </c>
      <c r="I738" s="75" t="s">
        <v>20</v>
      </c>
      <c r="J738" s="75">
        <v>60</v>
      </c>
      <c r="K738" s="75" t="s">
        <v>20</v>
      </c>
      <c r="L738" s="75">
        <v>1</v>
      </c>
      <c r="M738" s="75">
        <v>1.76</v>
      </c>
      <c r="N738" s="75">
        <v>1.1599999999999999</v>
      </c>
      <c r="O738" s="75">
        <v>0.46</v>
      </c>
    </row>
    <row r="739" spans="1:15" x14ac:dyDescent="0.25">
      <c r="A739" s="82">
        <v>35091</v>
      </c>
      <c r="B739" s="82">
        <v>1094165</v>
      </c>
      <c r="C739" s="82">
        <v>35091</v>
      </c>
      <c r="D739" s="82">
        <v>1.33607800985238E+17</v>
      </c>
      <c r="E739" s="82">
        <v>1174.633</v>
      </c>
      <c r="F739" s="75" t="s">
        <v>815</v>
      </c>
      <c r="G739" s="75">
        <v>598</v>
      </c>
      <c r="H739" s="75" t="s">
        <v>21</v>
      </c>
      <c r="I739" s="75">
        <v>832</v>
      </c>
      <c r="J739" s="75" t="s">
        <v>20</v>
      </c>
      <c r="K739" s="75" t="s">
        <v>20</v>
      </c>
      <c r="L739" s="75" t="s">
        <v>20</v>
      </c>
      <c r="M739" s="75">
        <v>2.16</v>
      </c>
      <c r="N739" s="75">
        <v>1.45</v>
      </c>
      <c r="O739" s="75">
        <v>0.45</v>
      </c>
    </row>
    <row r="740" spans="1:15" x14ac:dyDescent="0.25">
      <c r="A740" s="82">
        <v>32161</v>
      </c>
      <c r="B740" s="82">
        <v>1094166</v>
      </c>
      <c r="C740" s="82">
        <v>32161</v>
      </c>
      <c r="D740" s="82">
        <v>1.3360780098606099E+17</v>
      </c>
      <c r="E740" s="82">
        <v>1219.2180000000001</v>
      </c>
      <c r="F740" s="75" t="s">
        <v>132</v>
      </c>
      <c r="G740" s="75">
        <v>800</v>
      </c>
      <c r="H740" s="75" t="s">
        <v>21</v>
      </c>
      <c r="I740" s="75">
        <v>1200</v>
      </c>
      <c r="J740" s="75">
        <v>24</v>
      </c>
      <c r="K740" s="75">
        <v>30</v>
      </c>
      <c r="L740" s="75">
        <v>2</v>
      </c>
      <c r="M740" s="75">
        <v>2.23</v>
      </c>
      <c r="N740" s="75">
        <v>0.76</v>
      </c>
      <c r="O740" s="75">
        <v>0.63</v>
      </c>
    </row>
    <row r="741" spans="1:15" x14ac:dyDescent="0.25">
      <c r="A741" s="82">
        <v>38081</v>
      </c>
      <c r="B741" s="82">
        <v>1094167</v>
      </c>
      <c r="C741" s="82">
        <v>38081</v>
      </c>
      <c r="D741" s="82">
        <v>1.3605840203881699E+17</v>
      </c>
      <c r="E741" s="82">
        <v>1466.11</v>
      </c>
      <c r="F741" s="75" t="s">
        <v>488</v>
      </c>
      <c r="G741" s="75">
        <v>432</v>
      </c>
      <c r="H741" s="75" t="s">
        <v>21</v>
      </c>
      <c r="I741" s="75">
        <v>648</v>
      </c>
      <c r="J741" s="75" t="s">
        <v>20</v>
      </c>
      <c r="K741" s="75" t="s">
        <v>20</v>
      </c>
      <c r="L741" s="75" t="s">
        <v>20</v>
      </c>
      <c r="M741" s="75">
        <v>1.68</v>
      </c>
      <c r="N741" s="75">
        <v>1.1200000000000001</v>
      </c>
      <c r="O741" s="75">
        <v>1.2</v>
      </c>
    </row>
    <row r="742" spans="1:15" x14ac:dyDescent="0.25">
      <c r="A742" s="82">
        <v>32201</v>
      </c>
      <c r="B742" s="82">
        <v>1094168</v>
      </c>
      <c r="C742" s="82">
        <v>32201</v>
      </c>
      <c r="D742" s="82">
        <v>1.3360780098502899E+17</v>
      </c>
      <c r="E742" s="82">
        <v>1337.069</v>
      </c>
      <c r="F742" s="75" t="s">
        <v>152</v>
      </c>
      <c r="G742" s="75">
        <v>800</v>
      </c>
      <c r="H742" s="75" t="s">
        <v>21</v>
      </c>
      <c r="I742" s="75">
        <v>1200</v>
      </c>
      <c r="J742" s="75" t="s">
        <v>20</v>
      </c>
      <c r="K742" s="75" t="s">
        <v>20</v>
      </c>
      <c r="L742" s="75" t="s">
        <v>20</v>
      </c>
      <c r="M742" s="75">
        <v>2.25</v>
      </c>
      <c r="N742" s="75">
        <v>0.76</v>
      </c>
      <c r="O742" s="75">
        <v>0.65</v>
      </c>
    </row>
    <row r="743" spans="1:15" x14ac:dyDescent="0.25">
      <c r="A743" s="82">
        <v>28191</v>
      </c>
      <c r="B743" s="82">
        <v>1094169</v>
      </c>
      <c r="C743" s="82">
        <v>28191</v>
      </c>
      <c r="D743" s="82">
        <v>1.33607800985464E+17</v>
      </c>
      <c r="E743" s="82">
        <v>1208.72</v>
      </c>
      <c r="F743" s="75" t="s">
        <v>142</v>
      </c>
      <c r="G743" s="75">
        <v>264</v>
      </c>
      <c r="H743" s="75" t="s">
        <v>21</v>
      </c>
      <c r="I743" s="75">
        <v>372</v>
      </c>
      <c r="J743" s="75">
        <v>5</v>
      </c>
      <c r="K743" s="75">
        <v>6</v>
      </c>
      <c r="L743" s="75">
        <v>5</v>
      </c>
      <c r="M743" s="75">
        <v>3.22</v>
      </c>
      <c r="N743" s="75">
        <v>2.1</v>
      </c>
      <c r="O743" s="75">
        <v>0.48</v>
      </c>
    </row>
    <row r="744" spans="1:15" x14ac:dyDescent="0.25">
      <c r="A744" s="82">
        <v>3735130</v>
      </c>
      <c r="B744" s="82">
        <v>1094170</v>
      </c>
      <c r="C744" s="82">
        <v>3735130</v>
      </c>
      <c r="D744" s="82">
        <v>5032913772</v>
      </c>
      <c r="E744" s="82">
        <v>64.784999999999997</v>
      </c>
      <c r="F744" s="75" t="s">
        <v>478</v>
      </c>
      <c r="G744" s="75">
        <v>671</v>
      </c>
      <c r="H744" s="75" t="s">
        <v>21</v>
      </c>
      <c r="I744" s="75" t="s">
        <v>20</v>
      </c>
      <c r="J744" s="75" t="s">
        <v>20</v>
      </c>
      <c r="K744" s="75">
        <v>20</v>
      </c>
      <c r="L744" s="75">
        <v>2</v>
      </c>
      <c r="M744" s="75">
        <v>1.57</v>
      </c>
      <c r="N744" s="75">
        <v>1.1200000000000001</v>
      </c>
      <c r="O744" s="75">
        <v>0.92</v>
      </c>
    </row>
    <row r="745" spans="1:15" x14ac:dyDescent="0.25">
      <c r="A745" s="82">
        <v>30011</v>
      </c>
      <c r="B745" s="82">
        <v>1094171</v>
      </c>
      <c r="C745" s="82">
        <v>30011</v>
      </c>
      <c r="D745" s="82">
        <v>1.3360780098622701E+17</v>
      </c>
      <c r="E745" s="82">
        <v>1020.54</v>
      </c>
      <c r="F745" s="75" t="s">
        <v>422</v>
      </c>
      <c r="G745" s="75">
        <v>756</v>
      </c>
      <c r="H745" s="75">
        <v>3</v>
      </c>
      <c r="I745" s="75">
        <v>1080</v>
      </c>
      <c r="J745" s="75" t="s">
        <v>20</v>
      </c>
      <c r="K745" s="75" t="s">
        <v>20</v>
      </c>
      <c r="L745" s="75" t="s">
        <v>20</v>
      </c>
      <c r="M745" s="75">
        <v>1.77</v>
      </c>
      <c r="N745" s="75">
        <v>1.1599999999999999</v>
      </c>
      <c r="O745" s="75">
        <v>0.46</v>
      </c>
    </row>
    <row r="746" spans="1:15" x14ac:dyDescent="0.25">
      <c r="A746" s="82">
        <v>25151</v>
      </c>
      <c r="B746" s="82">
        <v>1094173</v>
      </c>
      <c r="C746" s="82">
        <v>25151</v>
      </c>
      <c r="D746" s="82">
        <v>1.3360780098708899E+17</v>
      </c>
      <c r="E746" s="82">
        <v>1163.538</v>
      </c>
      <c r="F746" s="75" t="s">
        <v>241</v>
      </c>
      <c r="G746" s="75">
        <v>240</v>
      </c>
      <c r="H746" s="75" t="s">
        <v>21</v>
      </c>
      <c r="I746" s="75">
        <v>336</v>
      </c>
      <c r="J746" s="75" t="s">
        <v>20</v>
      </c>
      <c r="K746" s="75" t="s">
        <v>20</v>
      </c>
      <c r="L746" s="75" t="s">
        <v>20</v>
      </c>
      <c r="M746" s="75">
        <v>2.66</v>
      </c>
      <c r="N746" s="75">
        <v>1.78</v>
      </c>
      <c r="O746" s="75">
        <v>0.73</v>
      </c>
    </row>
    <row r="747" spans="1:15" x14ac:dyDescent="0.25">
      <c r="A747" s="82">
        <v>24261</v>
      </c>
      <c r="B747" s="82">
        <v>1094174</v>
      </c>
      <c r="C747" s="82">
        <v>24261</v>
      </c>
      <c r="D747" s="82">
        <v>1.3360780098712499E+17</v>
      </c>
      <c r="E747" s="82">
        <v>1178.2570000000001</v>
      </c>
      <c r="F747" s="75" t="s">
        <v>151</v>
      </c>
      <c r="G747" s="75">
        <v>144</v>
      </c>
      <c r="H747" s="75" t="s">
        <v>21</v>
      </c>
      <c r="I747" s="75">
        <v>204</v>
      </c>
      <c r="J747" s="75">
        <v>5</v>
      </c>
      <c r="K747" s="75">
        <v>6</v>
      </c>
      <c r="L747" s="75">
        <v>3</v>
      </c>
      <c r="M747" s="75">
        <v>3.18</v>
      </c>
      <c r="N747" s="75">
        <v>2.16</v>
      </c>
      <c r="O747" s="75">
        <v>0.84</v>
      </c>
    </row>
    <row r="748" spans="1:15" x14ac:dyDescent="0.25">
      <c r="A748" s="82">
        <v>32141</v>
      </c>
      <c r="B748" s="82">
        <v>1094176</v>
      </c>
      <c r="C748" s="82">
        <v>32141</v>
      </c>
      <c r="D748" s="82">
        <v>1.3360780098518701E+17</v>
      </c>
      <c r="E748" s="82">
        <v>1331.057</v>
      </c>
      <c r="F748" s="75" t="s">
        <v>120</v>
      </c>
      <c r="G748" s="75">
        <v>800</v>
      </c>
      <c r="H748" s="75" t="s">
        <v>21</v>
      </c>
      <c r="I748" s="75">
        <v>1200</v>
      </c>
      <c r="J748" s="75">
        <v>24</v>
      </c>
      <c r="K748" s="75">
        <v>30</v>
      </c>
      <c r="L748" s="75">
        <v>2</v>
      </c>
      <c r="M748" s="75">
        <v>2.2400000000000002</v>
      </c>
      <c r="N748" s="75">
        <v>0.76</v>
      </c>
      <c r="O748" s="75">
        <v>0.65</v>
      </c>
    </row>
    <row r="749" spans="1:15" x14ac:dyDescent="0.25">
      <c r="A749" s="82">
        <v>30381</v>
      </c>
      <c r="B749" s="82">
        <v>1094178</v>
      </c>
      <c r="C749" s="82">
        <v>30381</v>
      </c>
      <c r="D749" s="82">
        <v>1.3360780098623501E+17</v>
      </c>
      <c r="E749" s="82">
        <v>1219.5940000000001</v>
      </c>
      <c r="F749" s="75" t="s">
        <v>171</v>
      </c>
      <c r="G749" s="75">
        <v>264</v>
      </c>
      <c r="H749" s="75" t="s">
        <v>21</v>
      </c>
      <c r="I749" s="75">
        <v>360</v>
      </c>
      <c r="J749" s="75" t="s">
        <v>20</v>
      </c>
      <c r="K749" s="75" t="s">
        <v>20</v>
      </c>
      <c r="L749" s="75" t="s">
        <v>20</v>
      </c>
      <c r="M749" s="75">
        <v>3.22</v>
      </c>
      <c r="N749" s="75">
        <v>2.1</v>
      </c>
      <c r="O749" s="75">
        <v>0.5</v>
      </c>
    </row>
    <row r="750" spans="1:15" x14ac:dyDescent="0.25">
      <c r="A750" s="82">
        <v>30461</v>
      </c>
      <c r="B750" s="82">
        <v>1094185</v>
      </c>
      <c r="C750" s="82">
        <v>30461</v>
      </c>
      <c r="D750" s="82">
        <v>1.33607800986166E+17</v>
      </c>
      <c r="E750" s="82">
        <v>1163.723</v>
      </c>
      <c r="F750" s="75" t="s">
        <v>256</v>
      </c>
      <c r="G750" s="75">
        <v>240</v>
      </c>
      <c r="H750" s="75" t="s">
        <v>21</v>
      </c>
      <c r="I750" s="75">
        <v>336</v>
      </c>
      <c r="J750" s="75" t="s">
        <v>20</v>
      </c>
      <c r="K750" s="75" t="s">
        <v>20</v>
      </c>
      <c r="L750" s="75" t="s">
        <v>20</v>
      </c>
      <c r="M750" s="75">
        <v>2.62</v>
      </c>
      <c r="N750" s="75">
        <v>1.76</v>
      </c>
      <c r="O750" s="75">
        <v>0.72</v>
      </c>
    </row>
    <row r="751" spans="1:15" x14ac:dyDescent="0.25">
      <c r="A751" s="82">
        <v>3406108</v>
      </c>
      <c r="B751" s="82">
        <v>1094187</v>
      </c>
      <c r="C751" s="82">
        <v>3406108</v>
      </c>
      <c r="D751" s="82">
        <v>5033356127</v>
      </c>
      <c r="E751" s="82">
        <v>106.081</v>
      </c>
      <c r="F751" s="75" t="s">
        <v>987</v>
      </c>
      <c r="G751" s="75">
        <v>598</v>
      </c>
      <c r="H751" s="75" t="s">
        <v>21</v>
      </c>
      <c r="I751" s="75" t="s">
        <v>20</v>
      </c>
      <c r="J751" s="75" t="s">
        <v>20</v>
      </c>
      <c r="K751" s="75">
        <v>30</v>
      </c>
      <c r="L751" s="75">
        <v>2</v>
      </c>
      <c r="M751" s="75">
        <v>2.1800000000000002</v>
      </c>
      <c r="N751" s="75">
        <v>1.44</v>
      </c>
      <c r="O751" s="75">
        <v>0.45</v>
      </c>
    </row>
    <row r="752" spans="1:15" x14ac:dyDescent="0.25">
      <c r="A752" s="82">
        <v>2914121</v>
      </c>
      <c r="B752" s="82">
        <v>1094188</v>
      </c>
      <c r="C752" s="82">
        <v>2914121</v>
      </c>
      <c r="D752" s="82">
        <v>1.3360780098628899E+17</v>
      </c>
      <c r="E752" s="82">
        <v>53.033000000000001</v>
      </c>
      <c r="F752" s="75" t="s">
        <v>158</v>
      </c>
      <c r="G752" s="75">
        <v>800</v>
      </c>
      <c r="H752" s="75" t="s">
        <v>21</v>
      </c>
      <c r="I752" s="75">
        <v>1200</v>
      </c>
      <c r="J752" s="75">
        <v>24</v>
      </c>
      <c r="K752" s="75">
        <v>30</v>
      </c>
      <c r="L752" s="75">
        <v>2</v>
      </c>
      <c r="M752" s="75">
        <v>2.23</v>
      </c>
      <c r="N752" s="75">
        <v>0.75</v>
      </c>
      <c r="O752" s="75">
        <v>0.63</v>
      </c>
    </row>
    <row r="753" spans="1:15" x14ac:dyDescent="0.25">
      <c r="A753" s="82">
        <v>28391</v>
      </c>
      <c r="B753" s="82">
        <v>1094189</v>
      </c>
      <c r="C753" s="82">
        <v>28391</v>
      </c>
      <c r="D753" s="82">
        <v>1.3360780098625901E+17</v>
      </c>
      <c r="E753" s="82">
        <v>980.43700000000001</v>
      </c>
      <c r="F753" s="75" t="s">
        <v>1049</v>
      </c>
      <c r="G753" s="75">
        <v>756</v>
      </c>
      <c r="H753" s="75">
        <v>3</v>
      </c>
      <c r="I753" s="75">
        <v>1080</v>
      </c>
      <c r="J753" s="75" t="s">
        <v>20</v>
      </c>
      <c r="K753" s="75">
        <v>48</v>
      </c>
      <c r="L753" s="75">
        <v>1</v>
      </c>
      <c r="M753" s="75">
        <v>1.79</v>
      </c>
      <c r="N753" s="75">
        <v>1.1499999999999999</v>
      </c>
      <c r="O753" s="75">
        <v>0.44</v>
      </c>
    </row>
    <row r="754" spans="1:15" x14ac:dyDescent="0.25">
      <c r="A754" s="82">
        <v>3406114</v>
      </c>
      <c r="B754" s="82">
        <v>1094190</v>
      </c>
      <c r="C754" s="82">
        <v>3406114</v>
      </c>
      <c r="D754" s="82">
        <v>5032982138</v>
      </c>
      <c r="E754" s="82">
        <v>87.918999999999997</v>
      </c>
      <c r="F754" s="75" t="s">
        <v>126</v>
      </c>
      <c r="G754" s="75">
        <v>800</v>
      </c>
      <c r="H754" s="75" t="s">
        <v>21</v>
      </c>
      <c r="I754" s="75">
        <v>1200</v>
      </c>
      <c r="J754" s="75">
        <v>24</v>
      </c>
      <c r="K754" s="75">
        <v>30</v>
      </c>
      <c r="L754" s="75">
        <v>2</v>
      </c>
      <c r="M754" s="75">
        <v>2.2400000000000002</v>
      </c>
      <c r="N754" s="75">
        <v>0.68</v>
      </c>
      <c r="O754" s="75">
        <v>0.6</v>
      </c>
    </row>
    <row r="755" spans="1:15" x14ac:dyDescent="0.25">
      <c r="A755" s="82">
        <v>31271</v>
      </c>
      <c r="B755" s="82">
        <v>1094191</v>
      </c>
      <c r="C755" s="82">
        <v>31271</v>
      </c>
      <c r="D755" s="82">
        <v>1.3360780098506301E+17</v>
      </c>
      <c r="E755" s="82">
        <v>1260.2470000000001</v>
      </c>
      <c r="F755" s="75" t="s">
        <v>144</v>
      </c>
      <c r="G755" s="75">
        <v>264</v>
      </c>
      <c r="H755" s="75" t="s">
        <v>21</v>
      </c>
      <c r="I755" s="75">
        <v>372</v>
      </c>
      <c r="J755" s="75">
        <v>5</v>
      </c>
      <c r="K755" s="75">
        <v>6</v>
      </c>
      <c r="L755" s="75">
        <v>5</v>
      </c>
      <c r="M755" s="75">
        <v>3.22</v>
      </c>
      <c r="N755" s="75">
        <v>2.1</v>
      </c>
      <c r="O755" s="75">
        <v>0.5</v>
      </c>
    </row>
    <row r="756" spans="1:15" x14ac:dyDescent="0.25">
      <c r="A756" s="82">
        <v>31151</v>
      </c>
      <c r="B756" s="82">
        <v>1094192</v>
      </c>
      <c r="C756" s="82">
        <v>31151</v>
      </c>
      <c r="D756" s="82">
        <v>1.33607800986266E+17</v>
      </c>
      <c r="E756" s="82">
        <v>1144.6849999999999</v>
      </c>
      <c r="F756" s="75" t="s">
        <v>165</v>
      </c>
      <c r="G756" s="75">
        <v>264</v>
      </c>
      <c r="H756" s="75" t="s">
        <v>21</v>
      </c>
      <c r="I756" s="75">
        <v>384</v>
      </c>
      <c r="J756" s="75">
        <v>8</v>
      </c>
      <c r="K756" s="75" t="s">
        <v>20</v>
      </c>
      <c r="L756" s="75">
        <v>2</v>
      </c>
      <c r="M756" s="75">
        <v>3.22</v>
      </c>
      <c r="N756" s="75">
        <v>2.1</v>
      </c>
      <c r="O756" s="75">
        <v>0.44</v>
      </c>
    </row>
    <row r="757" spans="1:15" x14ac:dyDescent="0.25">
      <c r="A757" s="82">
        <v>34451</v>
      </c>
      <c r="B757" s="82">
        <v>1094193</v>
      </c>
      <c r="C757" s="82">
        <v>34451</v>
      </c>
      <c r="D757" s="82">
        <v>1.33607800988018E+17</v>
      </c>
      <c r="E757" s="82">
        <v>1036.54</v>
      </c>
      <c r="F757" s="75" t="s">
        <v>267</v>
      </c>
      <c r="G757" s="75">
        <v>864</v>
      </c>
      <c r="H757" s="75">
        <v>4</v>
      </c>
      <c r="I757" s="75">
        <v>1296</v>
      </c>
      <c r="J757" s="75">
        <v>64</v>
      </c>
      <c r="K757" s="75">
        <v>80</v>
      </c>
      <c r="L757" s="75">
        <v>1</v>
      </c>
      <c r="M757" s="75">
        <v>1.8</v>
      </c>
      <c r="N757" s="75">
        <v>1.2</v>
      </c>
      <c r="O757" s="75">
        <v>0.37</v>
      </c>
    </row>
    <row r="758" spans="1:15" x14ac:dyDescent="0.25">
      <c r="A758" s="82">
        <v>26421</v>
      </c>
      <c r="B758" s="82">
        <v>1094196</v>
      </c>
      <c r="C758" s="82">
        <v>26421</v>
      </c>
      <c r="D758" s="82">
        <v>5034728674</v>
      </c>
      <c r="E758" s="82">
        <v>1265.08</v>
      </c>
      <c r="F758" s="75" t="s">
        <v>117</v>
      </c>
      <c r="G758" s="75">
        <v>144</v>
      </c>
      <c r="H758" s="75" t="s">
        <v>21</v>
      </c>
      <c r="I758" s="75">
        <v>216</v>
      </c>
      <c r="J758" s="75">
        <v>5</v>
      </c>
      <c r="K758" s="75">
        <v>6</v>
      </c>
      <c r="L758" s="75">
        <v>3</v>
      </c>
      <c r="M758" s="75">
        <v>3.24</v>
      </c>
      <c r="N758" s="75">
        <v>2.15</v>
      </c>
      <c r="O758" s="75">
        <v>0.84</v>
      </c>
    </row>
    <row r="759" spans="1:15" x14ac:dyDescent="0.25">
      <c r="A759" s="82">
        <v>3426101</v>
      </c>
      <c r="B759" s="82">
        <v>1094302</v>
      </c>
      <c r="C759" s="82">
        <v>3426101</v>
      </c>
      <c r="D759" s="82">
        <v>5034626423</v>
      </c>
      <c r="E759" s="82">
        <v>186.18600000000001</v>
      </c>
      <c r="F759" s="75" t="s">
        <v>238</v>
      </c>
      <c r="G759" s="75">
        <v>240</v>
      </c>
      <c r="H759" s="75" t="s">
        <v>21</v>
      </c>
      <c r="I759" s="75">
        <v>336</v>
      </c>
      <c r="J759" s="75" t="s">
        <v>20</v>
      </c>
      <c r="K759" s="75">
        <v>54</v>
      </c>
      <c r="L759" s="75">
        <v>1</v>
      </c>
      <c r="M759" s="75">
        <v>2.67</v>
      </c>
      <c r="N759" s="75">
        <v>1.79</v>
      </c>
      <c r="O759" s="75">
        <v>0.72</v>
      </c>
    </row>
    <row r="760" spans="1:15" x14ac:dyDescent="0.25">
      <c r="A760" s="82">
        <v>3512112</v>
      </c>
      <c r="B760" s="82">
        <v>1094303</v>
      </c>
      <c r="C760" s="82">
        <v>3512112</v>
      </c>
      <c r="D760" s="82">
        <v>5034876257</v>
      </c>
      <c r="E760" s="82">
        <v>101.982</v>
      </c>
      <c r="F760" s="75" t="s">
        <v>593</v>
      </c>
      <c r="G760" s="75">
        <v>864</v>
      </c>
      <c r="H760" s="75">
        <v>4</v>
      </c>
      <c r="I760" s="75">
        <v>1296</v>
      </c>
      <c r="J760" s="75" t="s">
        <v>20</v>
      </c>
      <c r="K760" s="75" t="s">
        <v>20</v>
      </c>
      <c r="L760" s="75" t="s">
        <v>20</v>
      </c>
      <c r="M760" s="75">
        <v>1.83</v>
      </c>
      <c r="N760" s="75">
        <v>1.19</v>
      </c>
      <c r="O760" s="75">
        <v>0.39</v>
      </c>
    </row>
    <row r="761" spans="1:15" x14ac:dyDescent="0.25">
      <c r="A761" s="82">
        <v>3406107</v>
      </c>
      <c r="B761" s="82">
        <v>1094304</v>
      </c>
      <c r="C761" s="82">
        <v>3406107</v>
      </c>
      <c r="D761" s="82">
        <v>5034403688</v>
      </c>
      <c r="E761" s="82">
        <v>175.625</v>
      </c>
      <c r="F761" s="75" t="s">
        <v>5272</v>
      </c>
      <c r="G761" s="75">
        <v>264</v>
      </c>
      <c r="H761" s="75" t="s">
        <v>21</v>
      </c>
      <c r="I761" s="75" t="s">
        <v>20</v>
      </c>
      <c r="J761" s="75" t="s">
        <v>20</v>
      </c>
      <c r="K761" s="75">
        <v>8</v>
      </c>
      <c r="L761" s="75">
        <v>5</v>
      </c>
      <c r="M761" s="75">
        <v>3.23</v>
      </c>
      <c r="N761" s="75">
        <v>2.13</v>
      </c>
      <c r="O761" s="75">
        <v>0.51</v>
      </c>
    </row>
    <row r="762" spans="1:15" x14ac:dyDescent="0.25">
      <c r="A762" s="82">
        <v>32171</v>
      </c>
      <c r="B762" s="82">
        <v>1094306</v>
      </c>
      <c r="C762" s="82">
        <v>32171</v>
      </c>
      <c r="D762" s="82">
        <v>1.33607800986038E+17</v>
      </c>
      <c r="E762" s="82">
        <v>1083.002</v>
      </c>
      <c r="F762" s="75" t="s">
        <v>243</v>
      </c>
      <c r="G762" s="75">
        <v>240</v>
      </c>
      <c r="H762" s="75" t="s">
        <v>21</v>
      </c>
      <c r="I762" s="75">
        <v>320</v>
      </c>
      <c r="J762" s="75" t="s">
        <v>20</v>
      </c>
      <c r="K762" s="75">
        <v>30</v>
      </c>
      <c r="L762" s="75">
        <v>1</v>
      </c>
      <c r="M762" s="75">
        <v>2.66</v>
      </c>
      <c r="N762" s="75">
        <v>1.79</v>
      </c>
      <c r="O762" s="75">
        <v>0.71</v>
      </c>
    </row>
    <row r="763" spans="1:15" x14ac:dyDescent="0.25">
      <c r="A763" s="82">
        <v>3640128</v>
      </c>
      <c r="B763" s="82">
        <v>1094308</v>
      </c>
      <c r="C763" s="82">
        <v>3640128</v>
      </c>
      <c r="D763" s="82">
        <v>5032984945</v>
      </c>
      <c r="E763" s="82">
        <v>65.825999999999993</v>
      </c>
      <c r="F763" s="75" t="s">
        <v>929</v>
      </c>
      <c r="G763" s="75">
        <v>2808</v>
      </c>
      <c r="H763" s="75">
        <v>12</v>
      </c>
      <c r="I763" s="75">
        <v>4212</v>
      </c>
      <c r="J763" s="75">
        <v>192</v>
      </c>
      <c r="K763" s="75">
        <v>240</v>
      </c>
      <c r="L763" s="75">
        <v>1</v>
      </c>
      <c r="M763" s="75">
        <v>1.24</v>
      </c>
      <c r="N763" s="75">
        <v>0.79</v>
      </c>
      <c r="O763" s="75">
        <v>0.28000000000000003</v>
      </c>
    </row>
    <row r="764" spans="1:15" x14ac:dyDescent="0.25">
      <c r="A764" s="82">
        <v>3636116</v>
      </c>
      <c r="B764" s="82">
        <v>1094313</v>
      </c>
      <c r="C764" s="82">
        <v>3636116</v>
      </c>
      <c r="D764" s="82">
        <v>5034882659</v>
      </c>
      <c r="E764" s="82">
        <v>33.558999999999997</v>
      </c>
      <c r="F764" s="75" t="s">
        <v>6369</v>
      </c>
      <c r="G764" s="75">
        <v>598</v>
      </c>
      <c r="H764" s="75" t="s">
        <v>20</v>
      </c>
      <c r="I764" s="75" t="s">
        <v>20</v>
      </c>
      <c r="J764" s="75">
        <v>8</v>
      </c>
      <c r="K764" s="75" t="s">
        <v>20</v>
      </c>
      <c r="L764" s="75">
        <v>4</v>
      </c>
      <c r="M764" s="75">
        <v>2.15</v>
      </c>
      <c r="N764" s="75">
        <v>1.45</v>
      </c>
      <c r="O764" s="75">
        <v>0.43</v>
      </c>
    </row>
    <row r="765" spans="1:15" x14ac:dyDescent="0.25">
      <c r="A765" s="82">
        <v>2834124</v>
      </c>
      <c r="B765" s="82">
        <v>1094314</v>
      </c>
      <c r="C765" s="82">
        <v>2834124</v>
      </c>
      <c r="D765" s="82">
        <v>5034266259</v>
      </c>
      <c r="E765" s="82">
        <v>55.350999999999999</v>
      </c>
      <c r="F765" s="75" t="s">
        <v>254</v>
      </c>
      <c r="G765" s="75">
        <v>864</v>
      </c>
      <c r="H765" s="75">
        <v>4</v>
      </c>
      <c r="I765" s="75">
        <v>1296</v>
      </c>
      <c r="J765" s="75">
        <v>64</v>
      </c>
      <c r="K765" s="75">
        <v>80</v>
      </c>
      <c r="L765" s="75">
        <v>1</v>
      </c>
      <c r="M765" s="75">
        <v>1.83</v>
      </c>
      <c r="N765" s="75">
        <v>1.18</v>
      </c>
      <c r="O765" s="75">
        <v>0.4</v>
      </c>
    </row>
    <row r="766" spans="1:15" x14ac:dyDescent="0.25">
      <c r="A766" s="82">
        <v>30201</v>
      </c>
      <c r="B766" s="82">
        <v>1094319</v>
      </c>
      <c r="C766" s="82">
        <v>30201</v>
      </c>
      <c r="D766" s="82">
        <v>1.3360780098453699E+17</v>
      </c>
      <c r="E766" s="82">
        <v>1227.6500000000001</v>
      </c>
      <c r="F766" s="75" t="s">
        <v>146</v>
      </c>
      <c r="G766" s="75">
        <v>800</v>
      </c>
      <c r="H766" s="75" t="s">
        <v>21</v>
      </c>
      <c r="I766" s="75">
        <v>1200</v>
      </c>
      <c r="J766" s="75">
        <v>24</v>
      </c>
      <c r="K766" s="75">
        <v>30</v>
      </c>
      <c r="L766" s="75">
        <v>2</v>
      </c>
      <c r="M766" s="75">
        <v>2.2400000000000002</v>
      </c>
      <c r="N766" s="75">
        <v>0.76</v>
      </c>
      <c r="O766" s="75">
        <v>0.6</v>
      </c>
    </row>
    <row r="767" spans="1:15" x14ac:dyDescent="0.25">
      <c r="A767" s="82">
        <v>31381</v>
      </c>
      <c r="B767" s="82">
        <v>1094320</v>
      </c>
      <c r="C767" s="82">
        <v>31381</v>
      </c>
      <c r="D767" s="82">
        <v>1.33607800986454E+17</v>
      </c>
      <c r="E767" s="82">
        <v>1287.3019999999999</v>
      </c>
      <c r="F767" s="75" t="s">
        <v>227</v>
      </c>
      <c r="G767" s="75">
        <v>264</v>
      </c>
      <c r="H767" s="75" t="s">
        <v>21</v>
      </c>
      <c r="I767" s="75">
        <v>384</v>
      </c>
      <c r="J767" s="75" t="s">
        <v>20</v>
      </c>
      <c r="K767" s="75" t="s">
        <v>20</v>
      </c>
      <c r="L767" s="75" t="s">
        <v>20</v>
      </c>
      <c r="M767" s="75">
        <v>3.22</v>
      </c>
      <c r="N767" s="75">
        <v>2.08</v>
      </c>
      <c r="O767" s="75">
        <v>0.5</v>
      </c>
    </row>
    <row r="768" spans="1:15" x14ac:dyDescent="0.25">
      <c r="A768" s="82">
        <v>30291</v>
      </c>
      <c r="B768" s="82">
        <v>1094322</v>
      </c>
      <c r="C768" s="82">
        <v>30291</v>
      </c>
      <c r="D768" s="82">
        <v>5033110364</v>
      </c>
      <c r="E768" s="82">
        <v>1199.3499999999999</v>
      </c>
      <c r="F768" s="75" t="s">
        <v>1160</v>
      </c>
      <c r="G768" s="75">
        <v>216</v>
      </c>
      <c r="H768" s="75" t="s">
        <v>21</v>
      </c>
      <c r="I768" s="75">
        <v>324</v>
      </c>
      <c r="J768" s="75" t="s">
        <v>20</v>
      </c>
      <c r="K768" s="75" t="s">
        <v>20</v>
      </c>
      <c r="L768" s="75" t="s">
        <v>20</v>
      </c>
      <c r="M768" s="75">
        <v>1.84</v>
      </c>
      <c r="N768" s="75">
        <v>1.28</v>
      </c>
      <c r="O768" s="75">
        <v>1.57</v>
      </c>
    </row>
    <row r="769" spans="1:15" x14ac:dyDescent="0.25">
      <c r="A769" s="82">
        <v>28161</v>
      </c>
      <c r="B769" s="82">
        <v>1094323</v>
      </c>
      <c r="C769" s="82">
        <v>28161</v>
      </c>
      <c r="D769" s="82">
        <v>1.3360780089284899E+17</v>
      </c>
      <c r="E769" s="82">
        <v>1303.4259999999999</v>
      </c>
      <c r="F769" s="75" t="s">
        <v>1161</v>
      </c>
      <c r="G769" s="75">
        <v>145</v>
      </c>
      <c r="H769" s="75" t="s">
        <v>21</v>
      </c>
      <c r="I769" s="75">
        <v>232</v>
      </c>
      <c r="J769" s="75" t="s">
        <v>20</v>
      </c>
      <c r="K769" s="75" t="s">
        <v>20</v>
      </c>
      <c r="L769" s="75" t="s">
        <v>20</v>
      </c>
      <c r="M769" s="75">
        <v>2.11</v>
      </c>
      <c r="N769" s="75">
        <v>1.46</v>
      </c>
      <c r="O769" s="75">
        <v>1.82</v>
      </c>
    </row>
    <row r="770" spans="1:15" x14ac:dyDescent="0.25">
      <c r="A770" s="82">
        <v>25421</v>
      </c>
      <c r="B770" s="82">
        <v>1094324</v>
      </c>
      <c r="C770" s="82">
        <v>25421</v>
      </c>
      <c r="D770" s="82">
        <v>1.3360780089373699E+17</v>
      </c>
      <c r="E770" s="82">
        <v>993.50699999999995</v>
      </c>
      <c r="F770" s="75" t="s">
        <v>1154</v>
      </c>
      <c r="G770" s="75">
        <v>216</v>
      </c>
      <c r="H770" s="75" t="s">
        <v>21</v>
      </c>
      <c r="I770" s="75">
        <v>232</v>
      </c>
      <c r="J770" s="75" t="s">
        <v>20</v>
      </c>
      <c r="K770" s="75">
        <v>18</v>
      </c>
      <c r="L770" s="75">
        <v>1</v>
      </c>
      <c r="M770" s="75">
        <v>1.84</v>
      </c>
      <c r="N770" s="75">
        <v>1.28</v>
      </c>
      <c r="O770" s="75">
        <v>1.58</v>
      </c>
    </row>
    <row r="771" spans="1:15" x14ac:dyDescent="0.25">
      <c r="A771" s="82">
        <v>26141</v>
      </c>
      <c r="B771" s="82">
        <v>1094325</v>
      </c>
      <c r="C771" s="82">
        <v>26141</v>
      </c>
      <c r="D771" s="82">
        <v>1.3360780089273101E+17</v>
      </c>
      <c r="E771" s="82">
        <v>1179.4860000000001</v>
      </c>
      <c r="F771" s="75" t="s">
        <v>396</v>
      </c>
      <c r="G771" s="75">
        <v>216</v>
      </c>
      <c r="H771" s="75" t="s">
        <v>21</v>
      </c>
      <c r="I771" s="75">
        <v>324</v>
      </c>
      <c r="J771" s="75" t="s">
        <v>20</v>
      </c>
      <c r="K771" s="75" t="s">
        <v>20</v>
      </c>
      <c r="L771" s="75" t="s">
        <v>20</v>
      </c>
      <c r="M771" s="75">
        <v>1.84</v>
      </c>
      <c r="N771" s="75">
        <v>1.26</v>
      </c>
      <c r="O771" s="75">
        <v>1.58</v>
      </c>
    </row>
    <row r="772" spans="1:15" x14ac:dyDescent="0.25">
      <c r="A772" s="82">
        <v>33451</v>
      </c>
      <c r="B772" s="82">
        <v>1094326</v>
      </c>
      <c r="C772" s="82">
        <v>33451</v>
      </c>
      <c r="D772" s="82">
        <v>1.33607800892706E+17</v>
      </c>
      <c r="E772" s="82">
        <v>1239.5060000000001</v>
      </c>
      <c r="F772" s="75" t="s">
        <v>1157</v>
      </c>
      <c r="G772" s="75">
        <v>216</v>
      </c>
      <c r="H772" s="75" t="s">
        <v>21</v>
      </c>
      <c r="I772" s="75">
        <v>324</v>
      </c>
      <c r="J772" s="75" t="s">
        <v>20</v>
      </c>
      <c r="K772" s="75" t="s">
        <v>20</v>
      </c>
      <c r="L772" s="75" t="s">
        <v>20</v>
      </c>
      <c r="M772" s="75">
        <v>1.85</v>
      </c>
      <c r="N772" s="75">
        <v>1.29</v>
      </c>
      <c r="O772" s="75">
        <v>1.6</v>
      </c>
    </row>
    <row r="773" spans="1:15" x14ac:dyDescent="0.25">
      <c r="A773" s="82">
        <v>28231</v>
      </c>
      <c r="B773" s="82">
        <v>1094327</v>
      </c>
      <c r="C773" s="82">
        <v>28231</v>
      </c>
      <c r="D773" s="82">
        <v>1.3360780089310301E+17</v>
      </c>
      <c r="E773" s="82">
        <v>1195.6790000000001</v>
      </c>
      <c r="F773" s="75" t="s">
        <v>397</v>
      </c>
      <c r="G773" s="75">
        <v>216</v>
      </c>
      <c r="H773" s="75" t="s">
        <v>21</v>
      </c>
      <c r="I773" s="75">
        <v>324</v>
      </c>
      <c r="J773" s="75" t="s">
        <v>20</v>
      </c>
      <c r="K773" s="75" t="s">
        <v>20</v>
      </c>
      <c r="L773" s="75" t="s">
        <v>20</v>
      </c>
      <c r="M773" s="75">
        <v>1.85</v>
      </c>
      <c r="N773" s="75">
        <v>1.26</v>
      </c>
      <c r="O773" s="75">
        <v>1.58</v>
      </c>
    </row>
    <row r="774" spans="1:15" x14ac:dyDescent="0.25">
      <c r="A774" s="82">
        <v>24211</v>
      </c>
      <c r="B774" s="82">
        <v>1094330</v>
      </c>
      <c r="C774" s="82">
        <v>24211</v>
      </c>
      <c r="D774" s="82">
        <v>1.3360780089232099E+17</v>
      </c>
      <c r="E774" s="82">
        <v>1303.4259999999999</v>
      </c>
      <c r="F774" s="75" t="s">
        <v>1155</v>
      </c>
      <c r="G774" s="75">
        <v>145</v>
      </c>
      <c r="H774" s="75" t="s">
        <v>21</v>
      </c>
      <c r="I774" s="75">
        <v>232</v>
      </c>
      <c r="J774" s="75" t="s">
        <v>20</v>
      </c>
      <c r="K774" s="75" t="s">
        <v>20</v>
      </c>
      <c r="L774" s="75" t="s">
        <v>20</v>
      </c>
      <c r="M774" s="75">
        <v>2.11</v>
      </c>
      <c r="N774" s="75">
        <v>1.46</v>
      </c>
      <c r="O774" s="75">
        <v>1.82</v>
      </c>
    </row>
    <row r="775" spans="1:15" x14ac:dyDescent="0.25">
      <c r="A775" s="82">
        <v>3729110</v>
      </c>
      <c r="B775" s="82">
        <v>1094333</v>
      </c>
      <c r="C775" s="82">
        <v>3729110</v>
      </c>
      <c r="D775" s="82">
        <v>5034814459</v>
      </c>
      <c r="E775" s="82">
        <v>69.61</v>
      </c>
      <c r="F775" s="75" t="s">
        <v>431</v>
      </c>
      <c r="G775" s="75">
        <v>480</v>
      </c>
      <c r="H775" s="75">
        <v>12</v>
      </c>
      <c r="I775" s="75" t="s">
        <v>20</v>
      </c>
      <c r="J775" s="75" t="s">
        <v>20</v>
      </c>
      <c r="K775" s="75">
        <v>60</v>
      </c>
      <c r="L775" s="75">
        <v>1</v>
      </c>
      <c r="M775" s="75">
        <v>1.4</v>
      </c>
      <c r="N775" s="75">
        <v>0.91</v>
      </c>
      <c r="O775" s="75">
        <v>0.91</v>
      </c>
    </row>
    <row r="776" spans="1:15" x14ac:dyDescent="0.25">
      <c r="A776" s="82">
        <v>3636105</v>
      </c>
      <c r="B776" s="82">
        <v>1094335</v>
      </c>
      <c r="C776" s="82">
        <v>3636105</v>
      </c>
      <c r="D776" s="82">
        <v>1.3605840308907101E+17</v>
      </c>
      <c r="E776" s="82">
        <v>69.61</v>
      </c>
      <c r="F776" s="75" t="s">
        <v>1640</v>
      </c>
      <c r="G776" s="75">
        <v>480</v>
      </c>
      <c r="H776" s="75">
        <v>12</v>
      </c>
      <c r="I776" s="75">
        <v>720</v>
      </c>
      <c r="J776" s="75" t="s">
        <v>20</v>
      </c>
      <c r="K776" s="75">
        <v>60</v>
      </c>
      <c r="L776" s="75">
        <v>1</v>
      </c>
      <c r="M776" s="75">
        <v>1.4</v>
      </c>
      <c r="N776" s="75">
        <v>0.91</v>
      </c>
      <c r="O776" s="75">
        <v>0.91</v>
      </c>
    </row>
    <row r="777" spans="1:15" x14ac:dyDescent="0.25">
      <c r="A777" s="82">
        <v>2409120</v>
      </c>
      <c r="B777" s="82">
        <v>1094336</v>
      </c>
      <c r="C777" s="82">
        <v>2409120</v>
      </c>
      <c r="D777" s="82">
        <v>5034943602</v>
      </c>
      <c r="E777" s="82">
        <v>77.626999999999995</v>
      </c>
      <c r="F777" s="75" t="s">
        <v>838</v>
      </c>
      <c r="G777" s="75">
        <v>832</v>
      </c>
      <c r="H777" s="75" t="s">
        <v>21</v>
      </c>
      <c r="I777" s="75">
        <v>1088</v>
      </c>
      <c r="J777" s="75" t="s">
        <v>20</v>
      </c>
      <c r="K777" s="75" t="s">
        <v>20</v>
      </c>
      <c r="L777" s="75" t="s">
        <v>20</v>
      </c>
      <c r="M777" s="75">
        <v>1.51</v>
      </c>
      <c r="N777" s="75">
        <v>1.22</v>
      </c>
      <c r="O777" s="75">
        <v>0.84</v>
      </c>
    </row>
    <row r="778" spans="1:15" x14ac:dyDescent="0.25">
      <c r="A778" s="82">
        <v>3036112</v>
      </c>
      <c r="B778" s="82">
        <v>1094336</v>
      </c>
      <c r="C778" s="82">
        <v>3036112</v>
      </c>
      <c r="D778" s="82">
        <v>5034919500</v>
      </c>
      <c r="E778" s="82">
        <v>77.427000000000007</v>
      </c>
      <c r="F778" s="75" t="s">
        <v>838</v>
      </c>
      <c r="G778" s="75">
        <v>832</v>
      </c>
      <c r="H778" s="75" t="s">
        <v>21</v>
      </c>
      <c r="I778" s="75">
        <v>1088</v>
      </c>
      <c r="J778" s="75" t="s">
        <v>20</v>
      </c>
      <c r="K778" s="75" t="s">
        <v>20</v>
      </c>
      <c r="L778" s="75" t="s">
        <v>20</v>
      </c>
      <c r="M778" s="75">
        <v>1.51</v>
      </c>
      <c r="N778" s="75">
        <v>1.22</v>
      </c>
      <c r="O778" s="75">
        <v>0.84</v>
      </c>
    </row>
    <row r="779" spans="1:15" x14ac:dyDescent="0.25">
      <c r="A779" s="82">
        <v>3636104</v>
      </c>
      <c r="B779" s="82">
        <v>1094337</v>
      </c>
      <c r="C779" s="82">
        <v>3636104</v>
      </c>
      <c r="D779" s="82">
        <v>5034683494</v>
      </c>
      <c r="E779" s="82">
        <v>113.32599999999999</v>
      </c>
      <c r="F779" s="75" t="s">
        <v>823</v>
      </c>
      <c r="G779" s="75">
        <v>832</v>
      </c>
      <c r="H779" s="75" t="s">
        <v>21</v>
      </c>
      <c r="I779" s="75" t="s">
        <v>20</v>
      </c>
      <c r="J779" s="75" t="s">
        <v>20</v>
      </c>
      <c r="K779" s="75">
        <v>75</v>
      </c>
      <c r="L779" s="75">
        <v>1</v>
      </c>
      <c r="M779" s="75">
        <v>1.46</v>
      </c>
      <c r="N779" s="75">
        <v>1.23</v>
      </c>
      <c r="O779" s="75">
        <v>0.84</v>
      </c>
    </row>
    <row r="780" spans="1:15" x14ac:dyDescent="0.25">
      <c r="A780" s="82">
        <v>32271</v>
      </c>
      <c r="B780" s="82">
        <v>1094339</v>
      </c>
      <c r="C780" s="82">
        <v>32271</v>
      </c>
      <c r="D780" s="82">
        <v>1.3605840308948099E+17</v>
      </c>
      <c r="E780" s="82">
        <v>1399.9269999999999</v>
      </c>
      <c r="F780" s="75" t="s">
        <v>616</v>
      </c>
      <c r="G780" s="75">
        <v>360</v>
      </c>
      <c r="H780" s="75" t="s">
        <v>21</v>
      </c>
      <c r="I780" s="75">
        <v>576</v>
      </c>
      <c r="J780" s="75" t="s">
        <v>20</v>
      </c>
      <c r="K780" s="75" t="s">
        <v>20</v>
      </c>
      <c r="L780" s="75" t="s">
        <v>20</v>
      </c>
      <c r="M780" s="75">
        <v>1.46</v>
      </c>
      <c r="N780" s="75">
        <v>0.99</v>
      </c>
      <c r="O780" s="75">
        <v>1.68</v>
      </c>
    </row>
    <row r="781" spans="1:15" x14ac:dyDescent="0.25">
      <c r="A781" s="82">
        <v>3209118</v>
      </c>
      <c r="B781" s="82">
        <v>1094340</v>
      </c>
      <c r="C781" s="82">
        <v>3209118</v>
      </c>
      <c r="D781" s="82">
        <v>5034890254</v>
      </c>
      <c r="E781" s="82">
        <v>58.584000000000003</v>
      </c>
      <c r="F781" s="75" t="s">
        <v>822</v>
      </c>
      <c r="G781" s="75">
        <v>462</v>
      </c>
      <c r="H781" s="75" t="s">
        <v>21</v>
      </c>
      <c r="I781" s="75" t="s">
        <v>20</v>
      </c>
      <c r="J781" s="75" t="s">
        <v>20</v>
      </c>
      <c r="K781" s="75">
        <v>30</v>
      </c>
      <c r="L781" s="75">
        <v>1</v>
      </c>
      <c r="M781" s="75">
        <v>1.71</v>
      </c>
      <c r="N781" s="75">
        <v>1.63</v>
      </c>
      <c r="O781" s="75">
        <v>0.84</v>
      </c>
    </row>
    <row r="782" spans="1:15" x14ac:dyDescent="0.25">
      <c r="A782" s="82">
        <v>26051</v>
      </c>
      <c r="B782" s="82">
        <v>1094341</v>
      </c>
      <c r="C782" s="82">
        <v>26051</v>
      </c>
      <c r="D782" s="82">
        <v>1.36058403088588E+17</v>
      </c>
      <c r="E782" s="82">
        <v>1267.819</v>
      </c>
      <c r="F782" s="75" t="s">
        <v>602</v>
      </c>
      <c r="G782" s="75">
        <v>396</v>
      </c>
      <c r="H782" s="75" t="s">
        <v>21</v>
      </c>
      <c r="I782" s="75">
        <v>504</v>
      </c>
      <c r="J782" s="75" t="s">
        <v>20</v>
      </c>
      <c r="K782" s="75" t="s">
        <v>20</v>
      </c>
      <c r="L782" s="75" t="s">
        <v>20</v>
      </c>
      <c r="M782" s="75">
        <v>1.77</v>
      </c>
      <c r="N782" s="75">
        <v>1.69</v>
      </c>
      <c r="O782" s="75">
        <v>0.84</v>
      </c>
    </row>
    <row r="783" spans="1:15" x14ac:dyDescent="0.25">
      <c r="A783" s="82">
        <v>2432109</v>
      </c>
      <c r="B783" s="82">
        <v>1094342</v>
      </c>
      <c r="C783" s="82">
        <v>2432109</v>
      </c>
      <c r="D783" s="82">
        <v>5034444563</v>
      </c>
      <c r="E783" s="82">
        <v>101.86199999999999</v>
      </c>
      <c r="F783" s="75" t="s">
        <v>586</v>
      </c>
      <c r="G783" s="75">
        <v>648</v>
      </c>
      <c r="H783" s="75" t="s">
        <v>21</v>
      </c>
      <c r="I783" s="75" t="s">
        <v>20</v>
      </c>
      <c r="J783" s="75" t="s">
        <v>20</v>
      </c>
      <c r="K783" s="75">
        <v>80</v>
      </c>
      <c r="L783" s="75">
        <v>1</v>
      </c>
      <c r="M783" s="75">
        <v>1.59</v>
      </c>
      <c r="N783" s="75">
        <v>1.27</v>
      </c>
      <c r="O783" s="75">
        <v>0.84</v>
      </c>
    </row>
    <row r="784" spans="1:15" x14ac:dyDescent="0.25">
      <c r="A784" s="82">
        <v>29151</v>
      </c>
      <c r="B784" s="82">
        <v>1094343</v>
      </c>
      <c r="C784" s="82">
        <v>29151</v>
      </c>
      <c r="D784" s="82">
        <v>5033798876</v>
      </c>
      <c r="E784" s="82">
        <v>1664.586</v>
      </c>
      <c r="F784" s="75" t="s">
        <v>826</v>
      </c>
      <c r="G784" s="75">
        <v>832</v>
      </c>
      <c r="H784" s="75" t="s">
        <v>21</v>
      </c>
      <c r="I784" s="75">
        <v>1088</v>
      </c>
      <c r="J784" s="75" t="s">
        <v>20</v>
      </c>
      <c r="K784" s="75" t="s">
        <v>20</v>
      </c>
      <c r="L784" s="75" t="s">
        <v>20</v>
      </c>
      <c r="M784" s="75">
        <v>1.45</v>
      </c>
      <c r="N784" s="75">
        <v>1.21</v>
      </c>
      <c r="O784" s="75">
        <v>0.83</v>
      </c>
    </row>
    <row r="785" spans="1:15" x14ac:dyDescent="0.25">
      <c r="A785" s="82">
        <v>31221</v>
      </c>
      <c r="B785" s="82">
        <v>1094344</v>
      </c>
      <c r="C785" s="82">
        <v>31221</v>
      </c>
      <c r="D785" s="82">
        <v>5034246626</v>
      </c>
      <c r="E785" s="82">
        <v>1674.1020000000001</v>
      </c>
      <c r="F785" s="75" t="s">
        <v>846</v>
      </c>
      <c r="G785" s="75">
        <v>462</v>
      </c>
      <c r="H785" s="75" t="s">
        <v>21</v>
      </c>
      <c r="I785" s="75">
        <v>714</v>
      </c>
      <c r="J785" s="75" t="s">
        <v>20</v>
      </c>
      <c r="K785" s="75" t="s">
        <v>20</v>
      </c>
      <c r="L785" s="75" t="s">
        <v>20</v>
      </c>
      <c r="M785" s="75">
        <v>1.69</v>
      </c>
      <c r="N785" s="75">
        <v>1.61</v>
      </c>
      <c r="O785" s="75">
        <v>0.86</v>
      </c>
    </row>
    <row r="786" spans="1:15" x14ac:dyDescent="0.25">
      <c r="A786" s="82">
        <v>28431</v>
      </c>
      <c r="B786" s="82">
        <v>1094345</v>
      </c>
      <c r="C786" s="82">
        <v>28431</v>
      </c>
      <c r="D786" s="82">
        <v>1.36058403087686E+17</v>
      </c>
      <c r="E786" s="82">
        <v>1532.731</v>
      </c>
      <c r="F786" s="75" t="s">
        <v>235</v>
      </c>
      <c r="G786" s="75">
        <v>250</v>
      </c>
      <c r="H786" s="75" t="s">
        <v>21</v>
      </c>
      <c r="I786" s="75">
        <v>400</v>
      </c>
      <c r="J786" s="75" t="s">
        <v>20</v>
      </c>
      <c r="K786" s="75" t="s">
        <v>20</v>
      </c>
      <c r="L786" s="75" t="s">
        <v>20</v>
      </c>
      <c r="M786" s="75">
        <v>2.19</v>
      </c>
      <c r="N786" s="75">
        <v>1.9</v>
      </c>
      <c r="O786" s="75">
        <v>0.92</v>
      </c>
    </row>
    <row r="787" spans="1:15" x14ac:dyDescent="0.25">
      <c r="A787" s="82">
        <v>31101</v>
      </c>
      <c r="B787" s="82">
        <v>1094347</v>
      </c>
      <c r="C787" s="82">
        <v>31101</v>
      </c>
      <c r="D787" s="82">
        <v>1.36058403088352E+17</v>
      </c>
      <c r="E787" s="82">
        <v>1525.846</v>
      </c>
      <c r="F787" s="75" t="s">
        <v>590</v>
      </c>
      <c r="G787" s="75">
        <v>396</v>
      </c>
      <c r="H787" s="75" t="s">
        <v>21</v>
      </c>
      <c r="I787" s="75">
        <v>648</v>
      </c>
      <c r="J787" s="75" t="s">
        <v>20</v>
      </c>
      <c r="K787" s="75" t="s">
        <v>20</v>
      </c>
      <c r="L787" s="75" t="s">
        <v>20</v>
      </c>
      <c r="M787" s="75">
        <v>1.78</v>
      </c>
      <c r="N787" s="75">
        <v>1.65</v>
      </c>
      <c r="O787" s="75">
        <v>0.8</v>
      </c>
    </row>
    <row r="788" spans="1:15" x14ac:dyDescent="0.25">
      <c r="A788" s="82">
        <v>24271</v>
      </c>
      <c r="B788" s="82">
        <v>1094349</v>
      </c>
      <c r="C788" s="82">
        <v>24271</v>
      </c>
      <c r="D788" s="82">
        <v>5033166962</v>
      </c>
      <c r="E788" s="82">
        <v>1025.1659999999999</v>
      </c>
      <c r="F788" s="75" t="s">
        <v>417</v>
      </c>
      <c r="G788" s="75">
        <v>720</v>
      </c>
      <c r="H788" s="75">
        <v>18</v>
      </c>
      <c r="I788" s="75">
        <v>1260</v>
      </c>
      <c r="J788" s="75" t="s">
        <v>20</v>
      </c>
      <c r="K788" s="75" t="s">
        <v>20</v>
      </c>
      <c r="L788" s="75" t="s">
        <v>20</v>
      </c>
      <c r="M788" s="75">
        <v>2.06</v>
      </c>
      <c r="N788" s="75">
        <v>0.68</v>
      </c>
      <c r="O788" s="75">
        <v>0.57999999999999996</v>
      </c>
    </row>
    <row r="789" spans="1:15" x14ac:dyDescent="0.25">
      <c r="A789" s="82">
        <v>31351</v>
      </c>
      <c r="B789" s="82">
        <v>1094351</v>
      </c>
      <c r="C789" s="82">
        <v>31351</v>
      </c>
      <c r="D789" s="82">
        <v>1.36058403089002E+17</v>
      </c>
      <c r="E789" s="82">
        <v>1606.8510000000001</v>
      </c>
      <c r="F789" s="75" t="s">
        <v>412</v>
      </c>
      <c r="G789" s="75">
        <v>462</v>
      </c>
      <c r="H789" s="75" t="s">
        <v>21</v>
      </c>
      <c r="I789" s="75">
        <v>714</v>
      </c>
      <c r="J789" s="75" t="s">
        <v>20</v>
      </c>
      <c r="K789" s="75" t="s">
        <v>20</v>
      </c>
      <c r="L789" s="75" t="s">
        <v>20</v>
      </c>
      <c r="M789" s="75">
        <v>1.66</v>
      </c>
      <c r="N789" s="75">
        <v>1.63</v>
      </c>
      <c r="O789" s="75">
        <v>0.83</v>
      </c>
    </row>
    <row r="790" spans="1:15" x14ac:dyDescent="0.25">
      <c r="A790" s="82">
        <v>35211</v>
      </c>
      <c r="B790" s="82">
        <v>1094352</v>
      </c>
      <c r="C790" s="82">
        <v>35211</v>
      </c>
      <c r="D790" s="82">
        <v>3.36058403001216E+17</v>
      </c>
      <c r="E790" s="82">
        <v>1199.8989999999999</v>
      </c>
      <c r="F790" s="75" t="s">
        <v>1480</v>
      </c>
      <c r="G790" s="75">
        <v>1152</v>
      </c>
      <c r="H790" s="75">
        <v>12</v>
      </c>
      <c r="I790" s="75">
        <v>1728</v>
      </c>
      <c r="J790" s="75" t="s">
        <v>20</v>
      </c>
      <c r="K790" s="75" t="s">
        <v>20</v>
      </c>
      <c r="L790" s="75" t="s">
        <v>20</v>
      </c>
      <c r="M790" s="75">
        <v>1.37</v>
      </c>
      <c r="N790" s="75">
        <v>0.46</v>
      </c>
      <c r="O790" s="75">
        <v>1.1000000000000001</v>
      </c>
    </row>
    <row r="791" spans="1:15" x14ac:dyDescent="0.25">
      <c r="A791" s="82">
        <v>34431</v>
      </c>
      <c r="B791" s="82">
        <v>1094354</v>
      </c>
      <c r="C791" s="82">
        <v>34431</v>
      </c>
      <c r="D791" s="82">
        <v>1.3605840308768099E+17</v>
      </c>
      <c r="E791" s="82">
        <v>1214.184</v>
      </c>
      <c r="F791" s="75" t="s">
        <v>1064</v>
      </c>
      <c r="G791" s="75">
        <v>1980</v>
      </c>
      <c r="H791" s="75">
        <v>30</v>
      </c>
      <c r="I791" s="75">
        <v>2640</v>
      </c>
      <c r="J791" s="75" t="s">
        <v>20</v>
      </c>
      <c r="K791" s="75" t="s">
        <v>20</v>
      </c>
      <c r="L791" s="75" t="s">
        <v>20</v>
      </c>
      <c r="M791" s="75">
        <v>1.64</v>
      </c>
      <c r="N791" s="75">
        <v>0.56000000000000005</v>
      </c>
      <c r="O791" s="75">
        <v>0.5</v>
      </c>
    </row>
    <row r="792" spans="1:15" x14ac:dyDescent="0.25">
      <c r="A792" s="82">
        <v>27451</v>
      </c>
      <c r="B792" s="82">
        <v>1094355</v>
      </c>
      <c r="C792" s="82">
        <v>27451</v>
      </c>
      <c r="D792" s="82">
        <v>5033798879</v>
      </c>
      <c r="E792" s="82">
        <v>1749.3320000000001</v>
      </c>
      <c r="F792" s="75" t="s">
        <v>832</v>
      </c>
      <c r="G792" s="75">
        <v>832</v>
      </c>
      <c r="H792" s="75" t="s">
        <v>21</v>
      </c>
      <c r="I792" s="75">
        <v>1152</v>
      </c>
      <c r="J792" s="75" t="s">
        <v>20</v>
      </c>
      <c r="K792" s="75" t="s">
        <v>20</v>
      </c>
      <c r="L792" s="75" t="s">
        <v>20</v>
      </c>
      <c r="M792" s="75">
        <v>1.48</v>
      </c>
      <c r="N792" s="75">
        <v>1.22</v>
      </c>
      <c r="O792" s="75">
        <v>0.84</v>
      </c>
    </row>
    <row r="793" spans="1:15" x14ac:dyDescent="0.25">
      <c r="A793" s="82">
        <v>3209116</v>
      </c>
      <c r="B793" s="82">
        <v>1094356</v>
      </c>
      <c r="C793" s="82">
        <v>3209116</v>
      </c>
      <c r="D793" s="82">
        <v>5034621561</v>
      </c>
      <c r="E793" s="82">
        <v>41.622</v>
      </c>
      <c r="F793" s="75" t="s">
        <v>1066</v>
      </c>
      <c r="G793" s="75">
        <v>1152</v>
      </c>
      <c r="H793" s="75">
        <v>12</v>
      </c>
      <c r="I793" s="75" t="s">
        <v>20</v>
      </c>
      <c r="J793" s="75" t="s">
        <v>20</v>
      </c>
      <c r="K793" s="75">
        <v>20</v>
      </c>
      <c r="L793" s="75">
        <v>3</v>
      </c>
      <c r="M793" s="75">
        <v>1.37</v>
      </c>
      <c r="N793" s="75">
        <v>0.46</v>
      </c>
      <c r="O793" s="75">
        <v>1.1000000000000001</v>
      </c>
    </row>
    <row r="794" spans="1:15" x14ac:dyDescent="0.25">
      <c r="A794" s="82">
        <v>33381</v>
      </c>
      <c r="B794" s="82">
        <v>1094357</v>
      </c>
      <c r="C794" s="82">
        <v>33381</v>
      </c>
      <c r="D794" s="82">
        <v>1.36058403089126E+17</v>
      </c>
      <c r="E794" s="82">
        <v>1090.99</v>
      </c>
      <c r="F794" s="75" t="s">
        <v>415</v>
      </c>
      <c r="G794" s="75">
        <v>720</v>
      </c>
      <c r="H794" s="75">
        <v>18</v>
      </c>
      <c r="I794" s="75">
        <v>1260</v>
      </c>
      <c r="J794" s="75" t="s">
        <v>20</v>
      </c>
      <c r="K794" s="75" t="s">
        <v>20</v>
      </c>
      <c r="L794" s="75" t="s">
        <v>20</v>
      </c>
      <c r="M794" s="75">
        <v>2.06</v>
      </c>
      <c r="N794" s="75">
        <v>0.7</v>
      </c>
      <c r="O794" s="75">
        <v>0.6</v>
      </c>
    </row>
    <row r="795" spans="1:15" x14ac:dyDescent="0.25">
      <c r="A795" s="82">
        <v>33191</v>
      </c>
      <c r="B795" s="82">
        <v>1094360</v>
      </c>
      <c r="C795" s="82">
        <v>33191</v>
      </c>
      <c r="D795" s="82">
        <v>1.3605840308787699E+17</v>
      </c>
      <c r="E795" s="82">
        <v>1195.674</v>
      </c>
      <c r="F795" s="75" t="s">
        <v>1070</v>
      </c>
      <c r="G795" s="75">
        <v>540</v>
      </c>
      <c r="H795" s="75">
        <v>28</v>
      </c>
      <c r="I795" s="75">
        <v>1260</v>
      </c>
      <c r="J795" s="75" t="s">
        <v>20</v>
      </c>
      <c r="K795" s="75" t="s">
        <v>20</v>
      </c>
      <c r="L795" s="75" t="s">
        <v>20</v>
      </c>
      <c r="M795" s="75">
        <v>2.0499999999999998</v>
      </c>
      <c r="N795" s="75">
        <v>0.69</v>
      </c>
      <c r="O795" s="75">
        <v>0.67</v>
      </c>
    </row>
    <row r="796" spans="1:15" x14ac:dyDescent="0.25">
      <c r="A796" s="82">
        <v>33141</v>
      </c>
      <c r="B796" s="82">
        <v>1094361</v>
      </c>
      <c r="C796" s="82">
        <v>33141</v>
      </c>
      <c r="D796" s="82">
        <v>1.3605840308926301E+17</v>
      </c>
      <c r="E796" s="82">
        <v>1503.8019999999999</v>
      </c>
      <c r="F796" s="75" t="s">
        <v>233</v>
      </c>
      <c r="G796" s="75">
        <v>250</v>
      </c>
      <c r="H796" s="75" t="s">
        <v>21</v>
      </c>
      <c r="I796" s="75">
        <v>400</v>
      </c>
      <c r="J796" s="75" t="s">
        <v>20</v>
      </c>
      <c r="K796" s="75" t="s">
        <v>20</v>
      </c>
      <c r="L796" s="75" t="s">
        <v>20</v>
      </c>
      <c r="M796" s="75">
        <v>2.17</v>
      </c>
      <c r="N796" s="75">
        <v>1.9</v>
      </c>
      <c r="O796" s="75">
        <v>0.91</v>
      </c>
    </row>
    <row r="797" spans="1:15" x14ac:dyDescent="0.25">
      <c r="A797" s="82">
        <v>3332109</v>
      </c>
      <c r="B797" s="82">
        <v>1094363</v>
      </c>
      <c r="C797" s="82">
        <v>3332109</v>
      </c>
      <c r="D797" s="82">
        <v>5034848812</v>
      </c>
      <c r="E797" s="82">
        <v>81.956000000000003</v>
      </c>
      <c r="F797" s="75" t="s">
        <v>10403</v>
      </c>
      <c r="G797" s="75">
        <v>360</v>
      </c>
      <c r="H797" s="75" t="s">
        <v>21</v>
      </c>
      <c r="I797" s="75">
        <v>576</v>
      </c>
      <c r="J797" s="75" t="s">
        <v>20</v>
      </c>
      <c r="K797" s="75">
        <v>32</v>
      </c>
      <c r="L797" s="75">
        <v>1</v>
      </c>
      <c r="M797" s="75">
        <v>1.48</v>
      </c>
      <c r="N797" s="75">
        <v>1.01</v>
      </c>
      <c r="O797" s="75">
        <v>1.71</v>
      </c>
    </row>
    <row r="798" spans="1:15" x14ac:dyDescent="0.25">
      <c r="A798" s="82">
        <v>27301</v>
      </c>
      <c r="B798" s="82">
        <v>1094364</v>
      </c>
      <c r="C798" s="82">
        <v>27301</v>
      </c>
      <c r="D798" s="82">
        <v>1.3605840308929101E+17</v>
      </c>
      <c r="E798" s="82">
        <v>1731.672</v>
      </c>
      <c r="F798" s="75" t="s">
        <v>825</v>
      </c>
      <c r="G798" s="75">
        <v>462</v>
      </c>
      <c r="H798" s="75" t="s">
        <v>21</v>
      </c>
      <c r="I798" s="75">
        <v>756</v>
      </c>
      <c r="J798" s="75" t="s">
        <v>20</v>
      </c>
      <c r="K798" s="75" t="s">
        <v>20</v>
      </c>
      <c r="L798" s="75" t="s">
        <v>20</v>
      </c>
      <c r="M798" s="75">
        <v>1.7</v>
      </c>
      <c r="N798" s="75">
        <v>1.62</v>
      </c>
      <c r="O798" s="75">
        <v>0.83</v>
      </c>
    </row>
    <row r="799" spans="1:15" x14ac:dyDescent="0.25">
      <c r="A799" s="82">
        <v>28011</v>
      </c>
      <c r="B799" s="82">
        <v>1094365</v>
      </c>
      <c r="C799" s="82">
        <v>28011</v>
      </c>
      <c r="D799" s="82">
        <v>1.3605840308885101E+17</v>
      </c>
      <c r="E799" s="82">
        <v>1690.009</v>
      </c>
      <c r="F799" s="75" t="s">
        <v>1020</v>
      </c>
      <c r="G799" s="75">
        <v>462</v>
      </c>
      <c r="H799" s="75" t="s">
        <v>21</v>
      </c>
      <c r="I799" s="75">
        <v>756</v>
      </c>
      <c r="J799" s="75" t="s">
        <v>20</v>
      </c>
      <c r="K799" s="75" t="s">
        <v>20</v>
      </c>
      <c r="L799" s="75" t="s">
        <v>20</v>
      </c>
      <c r="M799" s="75">
        <v>1.69</v>
      </c>
      <c r="N799" s="75">
        <v>1.63</v>
      </c>
      <c r="O799" s="75">
        <v>0.81</v>
      </c>
    </row>
    <row r="800" spans="1:15" x14ac:dyDescent="0.25">
      <c r="A800" s="82">
        <v>32191</v>
      </c>
      <c r="B800" s="82">
        <v>1094366</v>
      </c>
      <c r="C800" s="82">
        <v>32191</v>
      </c>
      <c r="D800" s="82">
        <v>1.3605840308746899E+17</v>
      </c>
      <c r="E800" s="82">
        <v>1579.6030000000001</v>
      </c>
      <c r="F800" s="75" t="s">
        <v>287</v>
      </c>
      <c r="G800" s="75">
        <v>250</v>
      </c>
      <c r="H800" s="75" t="s">
        <v>21</v>
      </c>
      <c r="I800" s="75">
        <v>425</v>
      </c>
      <c r="J800" s="75" t="s">
        <v>20</v>
      </c>
      <c r="K800" s="75" t="s">
        <v>20</v>
      </c>
      <c r="L800" s="75" t="s">
        <v>20</v>
      </c>
      <c r="M800" s="75">
        <v>2.16</v>
      </c>
      <c r="N800" s="75">
        <v>1.91</v>
      </c>
      <c r="O800" s="75">
        <v>0.9</v>
      </c>
    </row>
    <row r="801" spans="1:15" x14ac:dyDescent="0.25">
      <c r="A801" s="82">
        <v>2909107</v>
      </c>
      <c r="B801" s="82">
        <v>1094367</v>
      </c>
      <c r="C801" s="82">
        <v>2909107</v>
      </c>
      <c r="D801" s="82">
        <v>5034777314</v>
      </c>
      <c r="E801" s="82">
        <v>181.23699999999999</v>
      </c>
      <c r="F801" s="75" t="s">
        <v>813</v>
      </c>
      <c r="G801" s="75">
        <v>250</v>
      </c>
      <c r="H801" s="75" t="s">
        <v>21</v>
      </c>
      <c r="I801" s="75">
        <v>400</v>
      </c>
      <c r="J801" s="75" t="s">
        <v>20</v>
      </c>
      <c r="K801" s="75">
        <v>48</v>
      </c>
      <c r="L801" s="75">
        <v>1</v>
      </c>
      <c r="M801" s="75">
        <v>2.17</v>
      </c>
      <c r="N801" s="75">
        <v>1.91</v>
      </c>
      <c r="O801" s="75">
        <v>0.91</v>
      </c>
    </row>
    <row r="802" spans="1:15" x14ac:dyDescent="0.25">
      <c r="A802" s="82">
        <v>3426108</v>
      </c>
      <c r="B802" s="82">
        <v>1094531</v>
      </c>
      <c r="C802" s="82">
        <v>3426108</v>
      </c>
      <c r="D802" s="82">
        <v>5034716781</v>
      </c>
      <c r="E802" s="82">
        <v>276.56400000000002</v>
      </c>
      <c r="F802" s="75" t="s">
        <v>837</v>
      </c>
      <c r="G802" s="75">
        <v>462</v>
      </c>
      <c r="H802" s="75" t="s">
        <v>21</v>
      </c>
      <c r="I802" s="75">
        <v>756</v>
      </c>
      <c r="J802" s="75" t="s">
        <v>20</v>
      </c>
      <c r="K802" s="75">
        <v>120</v>
      </c>
      <c r="L802" s="75">
        <v>1</v>
      </c>
      <c r="M802" s="75">
        <v>1.71</v>
      </c>
      <c r="N802" s="75">
        <v>1.62</v>
      </c>
      <c r="O802" s="75">
        <v>0.83</v>
      </c>
    </row>
    <row r="803" spans="1:15" x14ac:dyDescent="0.25">
      <c r="A803" s="82">
        <v>27461</v>
      </c>
      <c r="B803" s="82">
        <v>1094535</v>
      </c>
      <c r="C803" s="82">
        <v>27461</v>
      </c>
      <c r="D803" s="82">
        <v>1.36058403087632E+17</v>
      </c>
      <c r="E803" s="82">
        <v>1734.683</v>
      </c>
      <c r="F803" s="75" t="s">
        <v>814</v>
      </c>
      <c r="G803" s="75">
        <v>250</v>
      </c>
      <c r="H803" s="75" t="s">
        <v>21</v>
      </c>
      <c r="I803" s="75">
        <v>450</v>
      </c>
      <c r="J803" s="75" t="s">
        <v>20</v>
      </c>
      <c r="K803" s="75" t="s">
        <v>20</v>
      </c>
      <c r="L803" s="75" t="s">
        <v>20</v>
      </c>
      <c r="M803" s="75">
        <v>2.1800000000000002</v>
      </c>
      <c r="N803" s="75">
        <v>1.92</v>
      </c>
      <c r="O803" s="75">
        <v>0.92</v>
      </c>
    </row>
    <row r="804" spans="1:15" x14ac:dyDescent="0.25">
      <c r="A804" s="82">
        <v>34041</v>
      </c>
      <c r="B804" s="82">
        <v>1094537</v>
      </c>
      <c r="C804" s="82">
        <v>34041</v>
      </c>
      <c r="D804" s="82">
        <v>1.3605840308930499E+17</v>
      </c>
      <c r="E804" s="82">
        <v>1421.838</v>
      </c>
      <c r="F804" s="75" t="s">
        <v>93</v>
      </c>
      <c r="G804" s="75">
        <v>250</v>
      </c>
      <c r="H804" s="75" t="s">
        <v>21</v>
      </c>
      <c r="I804" s="75">
        <v>375</v>
      </c>
      <c r="J804" s="75" t="s">
        <v>20</v>
      </c>
      <c r="K804" s="75">
        <v>24</v>
      </c>
      <c r="L804" s="75">
        <v>1</v>
      </c>
      <c r="M804" s="75">
        <v>2.19</v>
      </c>
      <c r="N804" s="75">
        <v>1.92</v>
      </c>
      <c r="O804" s="75">
        <v>0.9</v>
      </c>
    </row>
    <row r="805" spans="1:15" x14ac:dyDescent="0.25">
      <c r="A805" s="82">
        <v>32301</v>
      </c>
      <c r="B805" s="82">
        <v>1094538</v>
      </c>
      <c r="C805" s="82">
        <v>32301</v>
      </c>
      <c r="D805" s="82">
        <v>1.36058403088236E+17</v>
      </c>
      <c r="E805" s="82">
        <v>1038.9179999999999</v>
      </c>
      <c r="F805" s="75" t="s">
        <v>1067</v>
      </c>
      <c r="G805" s="75">
        <v>756</v>
      </c>
      <c r="H805" s="75">
        <v>12</v>
      </c>
      <c r="I805" s="75">
        <v>1080</v>
      </c>
      <c r="J805" s="75" t="s">
        <v>20</v>
      </c>
      <c r="K805" s="75" t="s">
        <v>20</v>
      </c>
      <c r="L805" s="75" t="s">
        <v>20</v>
      </c>
      <c r="M805" s="75">
        <v>1.46</v>
      </c>
      <c r="N805" s="75">
        <v>0.51</v>
      </c>
      <c r="O805" s="75">
        <v>1.29</v>
      </c>
    </row>
    <row r="806" spans="1:15" x14ac:dyDescent="0.25">
      <c r="A806" s="82">
        <v>2834104</v>
      </c>
      <c r="B806" s="82">
        <v>1094539</v>
      </c>
      <c r="C806" s="82">
        <v>2834104</v>
      </c>
      <c r="D806" s="82">
        <v>1.3605840309035299E+17</v>
      </c>
      <c r="E806" s="82">
        <v>57.945999999999998</v>
      </c>
      <c r="F806" s="75" t="s">
        <v>45</v>
      </c>
      <c r="G806" s="75">
        <v>480</v>
      </c>
      <c r="H806" s="75">
        <v>12</v>
      </c>
      <c r="I806" s="75">
        <v>720</v>
      </c>
      <c r="J806" s="75">
        <v>48</v>
      </c>
      <c r="K806" s="75">
        <v>60</v>
      </c>
      <c r="L806" s="75">
        <v>1</v>
      </c>
      <c r="M806" s="75">
        <v>1.41</v>
      </c>
      <c r="N806" s="75">
        <v>0.95</v>
      </c>
      <c r="O806" s="75">
        <v>0.9</v>
      </c>
    </row>
    <row r="807" spans="1:15" x14ac:dyDescent="0.25">
      <c r="A807" s="82">
        <v>32031</v>
      </c>
      <c r="B807" s="82">
        <v>1094540</v>
      </c>
      <c r="C807" s="82">
        <v>32031</v>
      </c>
      <c r="D807" s="82">
        <v>1.3605840308934301E+17</v>
      </c>
      <c r="E807" s="82">
        <v>1009.655</v>
      </c>
      <c r="F807" s="75" t="s">
        <v>494</v>
      </c>
      <c r="G807" s="75">
        <v>756</v>
      </c>
      <c r="H807" s="75">
        <v>12</v>
      </c>
      <c r="I807" s="75">
        <v>1080</v>
      </c>
      <c r="J807" s="75" t="s">
        <v>20</v>
      </c>
      <c r="K807" s="75" t="s">
        <v>20</v>
      </c>
      <c r="L807" s="75" t="s">
        <v>20</v>
      </c>
      <c r="M807" s="75">
        <v>1.47</v>
      </c>
      <c r="N807" s="75">
        <v>1.27</v>
      </c>
      <c r="O807" s="75">
        <v>0.5</v>
      </c>
    </row>
    <row r="808" spans="1:15" x14ac:dyDescent="0.25">
      <c r="A808" s="82">
        <v>22111</v>
      </c>
      <c r="B808" s="82">
        <v>1094542</v>
      </c>
      <c r="C808" s="82">
        <v>22111</v>
      </c>
      <c r="D808" s="82">
        <v>3.3605840300121402E+17</v>
      </c>
      <c r="E808" s="82">
        <v>1419.634</v>
      </c>
      <c r="F808" s="75" t="s">
        <v>230</v>
      </c>
      <c r="G808" s="75">
        <v>672</v>
      </c>
      <c r="H808" s="75" t="s">
        <v>21</v>
      </c>
      <c r="I808" s="75">
        <v>1232</v>
      </c>
      <c r="J808" s="75" t="s">
        <v>20</v>
      </c>
      <c r="K808" s="75" t="s">
        <v>20</v>
      </c>
      <c r="L808" s="75" t="s">
        <v>20</v>
      </c>
      <c r="M808" s="75">
        <v>1.17</v>
      </c>
      <c r="N808" s="75">
        <v>0.78</v>
      </c>
      <c r="O808" s="75">
        <v>1.26</v>
      </c>
    </row>
    <row r="809" spans="1:15" x14ac:dyDescent="0.25">
      <c r="A809" s="82">
        <v>31201</v>
      </c>
      <c r="B809" s="82">
        <v>1094544</v>
      </c>
      <c r="C809" s="82">
        <v>31201</v>
      </c>
      <c r="D809" s="82">
        <v>3.3605840300120902E+17</v>
      </c>
      <c r="E809" s="82">
        <v>1234.4639999999999</v>
      </c>
      <c r="F809" s="75" t="s">
        <v>229</v>
      </c>
      <c r="G809" s="75">
        <v>672</v>
      </c>
      <c r="H809" s="75" t="s">
        <v>21</v>
      </c>
      <c r="I809" s="75">
        <v>1232</v>
      </c>
      <c r="J809" s="75" t="s">
        <v>20</v>
      </c>
      <c r="K809" s="75" t="s">
        <v>20</v>
      </c>
      <c r="L809" s="75" t="s">
        <v>20</v>
      </c>
      <c r="M809" s="75">
        <v>1.17</v>
      </c>
      <c r="N809" s="75">
        <v>0.78</v>
      </c>
      <c r="O809" s="75">
        <v>1.26</v>
      </c>
    </row>
    <row r="810" spans="1:15" x14ac:dyDescent="0.25">
      <c r="A810" s="82">
        <v>30441</v>
      </c>
      <c r="B810" s="82">
        <v>1094545</v>
      </c>
      <c r="C810" s="82">
        <v>30441</v>
      </c>
      <c r="D810" s="82">
        <v>1.3605840308695901E+17</v>
      </c>
      <c r="E810" s="82">
        <v>1663.3520000000001</v>
      </c>
      <c r="F810" s="75" t="s">
        <v>830</v>
      </c>
      <c r="G810" s="75">
        <v>832</v>
      </c>
      <c r="H810" s="75" t="s">
        <v>21</v>
      </c>
      <c r="I810" s="75">
        <v>1152</v>
      </c>
      <c r="J810" s="75" t="s">
        <v>20</v>
      </c>
      <c r="K810" s="75" t="s">
        <v>20</v>
      </c>
      <c r="L810" s="75" t="s">
        <v>20</v>
      </c>
      <c r="M810" s="75">
        <v>1.44</v>
      </c>
      <c r="N810" s="75">
        <v>1.22</v>
      </c>
      <c r="O810" s="75">
        <v>0.82</v>
      </c>
    </row>
    <row r="811" spans="1:15" x14ac:dyDescent="0.25">
      <c r="A811" s="82">
        <v>30421</v>
      </c>
      <c r="B811" s="82">
        <v>1094546</v>
      </c>
      <c r="C811" s="82">
        <v>30421</v>
      </c>
      <c r="D811" s="82">
        <v>1.3605840308735501E+17</v>
      </c>
      <c r="E811" s="82">
        <v>1625.452</v>
      </c>
      <c r="F811" s="75" t="s">
        <v>839</v>
      </c>
      <c r="G811" s="75">
        <v>462</v>
      </c>
      <c r="H811" s="75" t="s">
        <v>21</v>
      </c>
      <c r="I811" s="75">
        <v>714</v>
      </c>
      <c r="J811" s="75" t="s">
        <v>20</v>
      </c>
      <c r="K811" s="75" t="s">
        <v>20</v>
      </c>
      <c r="L811" s="75" t="s">
        <v>20</v>
      </c>
      <c r="M811" s="75">
        <v>1.69</v>
      </c>
      <c r="N811" s="75">
        <v>1.62</v>
      </c>
      <c r="O811" s="75">
        <v>0.83</v>
      </c>
    </row>
    <row r="812" spans="1:15" x14ac:dyDescent="0.25">
      <c r="A812" s="82">
        <v>28221</v>
      </c>
      <c r="B812" s="82">
        <v>1094547</v>
      </c>
      <c r="C812" s="82">
        <v>28221</v>
      </c>
      <c r="D812" s="82">
        <v>5034508778</v>
      </c>
      <c r="E812" s="82">
        <v>1645.4839999999999</v>
      </c>
      <c r="F812" s="75" t="s">
        <v>986</v>
      </c>
      <c r="G812" s="75">
        <v>462</v>
      </c>
      <c r="H812" s="75" t="s">
        <v>21</v>
      </c>
      <c r="I812" s="75">
        <v>714</v>
      </c>
      <c r="J812" s="75" t="s">
        <v>20</v>
      </c>
      <c r="K812" s="75" t="s">
        <v>20</v>
      </c>
      <c r="L812" s="75" t="s">
        <v>20</v>
      </c>
      <c r="M812" s="75">
        <v>1.63</v>
      </c>
      <c r="N812" s="75">
        <v>1.68</v>
      </c>
      <c r="O812" s="75">
        <v>0.84</v>
      </c>
    </row>
    <row r="813" spans="1:15" x14ac:dyDescent="0.25">
      <c r="A813" s="82">
        <v>34091</v>
      </c>
      <c r="B813" s="82">
        <v>1094603</v>
      </c>
      <c r="C813" s="82">
        <v>34091</v>
      </c>
      <c r="D813" s="82">
        <v>1.3605840309083699E+17</v>
      </c>
      <c r="E813" s="82">
        <v>1125.4760000000001</v>
      </c>
      <c r="F813" s="75" t="s">
        <v>236</v>
      </c>
      <c r="G813" s="75">
        <v>576</v>
      </c>
      <c r="H813" s="75" t="s">
        <v>20</v>
      </c>
      <c r="I813" s="75" t="s">
        <v>20</v>
      </c>
      <c r="J813" s="75" t="s">
        <v>20</v>
      </c>
      <c r="K813" s="75" t="s">
        <v>20</v>
      </c>
      <c r="L813" s="75" t="s">
        <v>20</v>
      </c>
      <c r="M813" s="75">
        <v>1.57</v>
      </c>
      <c r="N813" s="75">
        <v>1.48</v>
      </c>
      <c r="O813" s="75">
        <v>0.84</v>
      </c>
    </row>
    <row r="814" spans="1:15" x14ac:dyDescent="0.25">
      <c r="A814" s="82">
        <v>2340112</v>
      </c>
      <c r="B814" s="82">
        <v>1094604</v>
      </c>
      <c r="C814" s="82">
        <v>2340112</v>
      </c>
      <c r="D814" s="82">
        <v>5034943424</v>
      </c>
      <c r="E814" s="82">
        <v>54.679000000000002</v>
      </c>
      <c r="F814" s="75" t="s">
        <v>426</v>
      </c>
      <c r="G814" s="75">
        <v>480</v>
      </c>
      <c r="H814" s="75">
        <v>12</v>
      </c>
      <c r="I814" s="75" t="s">
        <v>20</v>
      </c>
      <c r="J814" s="75" t="s">
        <v>20</v>
      </c>
      <c r="K814" s="75">
        <v>60</v>
      </c>
      <c r="L814" s="75">
        <v>1</v>
      </c>
      <c r="M814" s="75">
        <v>1.39</v>
      </c>
      <c r="N814" s="75">
        <v>0.91</v>
      </c>
      <c r="O814" s="75">
        <v>0.9</v>
      </c>
    </row>
    <row r="815" spans="1:15" x14ac:dyDescent="0.25">
      <c r="A815" s="82">
        <v>3529101</v>
      </c>
      <c r="B815" s="82">
        <v>1094614</v>
      </c>
      <c r="C815" s="82">
        <v>3529101</v>
      </c>
      <c r="D815" s="82">
        <v>5034869406</v>
      </c>
      <c r="E815" s="82">
        <v>73.272999999999996</v>
      </c>
      <c r="F815" s="75" t="s">
        <v>634</v>
      </c>
      <c r="G815" s="75" t="s">
        <v>20</v>
      </c>
      <c r="H815" s="75">
        <v>200</v>
      </c>
      <c r="I815" s="75" t="s">
        <v>20</v>
      </c>
      <c r="J815" s="75" t="s">
        <v>20</v>
      </c>
      <c r="K815" s="75">
        <v>800</v>
      </c>
      <c r="L815" s="75">
        <v>1</v>
      </c>
      <c r="M815" s="75">
        <v>1.19</v>
      </c>
      <c r="N815" s="75">
        <v>0.38</v>
      </c>
      <c r="O815" s="75">
        <v>0.27</v>
      </c>
    </row>
    <row r="816" spans="1:15" x14ac:dyDescent="0.25">
      <c r="A816" s="82">
        <v>3642119</v>
      </c>
      <c r="B816" s="82">
        <v>1094622</v>
      </c>
      <c r="C816" s="82">
        <v>3642119</v>
      </c>
      <c r="D816" s="82">
        <v>5034875713</v>
      </c>
      <c r="E816" s="82">
        <v>138.23400000000001</v>
      </c>
      <c r="F816" s="75" t="s">
        <v>32</v>
      </c>
      <c r="G816" s="75">
        <v>576</v>
      </c>
      <c r="H816" s="75" t="s">
        <v>21</v>
      </c>
      <c r="I816" s="75" t="s">
        <v>20</v>
      </c>
      <c r="J816" s="75" t="s">
        <v>20</v>
      </c>
      <c r="K816" s="75">
        <v>72</v>
      </c>
      <c r="L816" s="75">
        <v>1</v>
      </c>
      <c r="M816" s="75">
        <v>1.57</v>
      </c>
      <c r="N816" s="75">
        <v>1.49</v>
      </c>
      <c r="O816" s="75">
        <v>0.82</v>
      </c>
    </row>
    <row r="817" spans="1:15" x14ac:dyDescent="0.25">
      <c r="A817" s="82">
        <v>30431</v>
      </c>
      <c r="B817" s="82">
        <v>1094633</v>
      </c>
      <c r="C817" s="82">
        <v>30431</v>
      </c>
      <c r="D817" s="82">
        <v>1.36058403088084E+17</v>
      </c>
      <c r="E817" s="82">
        <v>930.65800000000002</v>
      </c>
      <c r="F817" s="75" t="s">
        <v>1481</v>
      </c>
      <c r="G817" s="75">
        <v>1152</v>
      </c>
      <c r="H817" s="75">
        <v>12</v>
      </c>
      <c r="I817" s="75">
        <v>1440</v>
      </c>
      <c r="J817" s="75" t="s">
        <v>20</v>
      </c>
      <c r="K817" s="75" t="s">
        <v>20</v>
      </c>
      <c r="L817" s="75" t="s">
        <v>20</v>
      </c>
      <c r="M817" s="75">
        <v>1.37</v>
      </c>
      <c r="N817" s="75">
        <v>0.44</v>
      </c>
      <c r="O817" s="75">
        <v>1.07</v>
      </c>
    </row>
    <row r="818" spans="1:15" x14ac:dyDescent="0.25">
      <c r="A818" s="82">
        <v>3724115</v>
      </c>
      <c r="B818" s="82">
        <v>1094642</v>
      </c>
      <c r="C818" s="82">
        <v>3724115</v>
      </c>
      <c r="D818" s="82">
        <v>5034919499</v>
      </c>
      <c r="E818" s="82">
        <v>85.981999999999999</v>
      </c>
      <c r="F818" s="75" t="s">
        <v>427</v>
      </c>
      <c r="G818" s="75">
        <v>480</v>
      </c>
      <c r="H818" s="75">
        <v>120</v>
      </c>
      <c r="I818" s="75">
        <v>600</v>
      </c>
      <c r="J818" s="75" t="s">
        <v>20</v>
      </c>
      <c r="K818" s="75" t="s">
        <v>20</v>
      </c>
      <c r="L818" s="75" t="s">
        <v>20</v>
      </c>
      <c r="M818" s="75">
        <v>1.41</v>
      </c>
      <c r="N818" s="75">
        <v>0.93</v>
      </c>
      <c r="O818" s="75">
        <v>0.91</v>
      </c>
    </row>
    <row r="819" spans="1:15" x14ac:dyDescent="0.25">
      <c r="A819" s="82">
        <v>31171</v>
      </c>
      <c r="B819" s="82">
        <v>1094643</v>
      </c>
      <c r="C819" s="82">
        <v>31171</v>
      </c>
      <c r="D819" s="82">
        <v>1.36058403087944E+17</v>
      </c>
      <c r="E819" s="82">
        <v>1637.308</v>
      </c>
      <c r="F819" s="75" t="s">
        <v>587</v>
      </c>
      <c r="G819" s="75">
        <v>648</v>
      </c>
      <c r="H819" s="75" t="s">
        <v>21</v>
      </c>
      <c r="I819" s="75">
        <v>918</v>
      </c>
      <c r="J819" s="75" t="s">
        <v>20</v>
      </c>
      <c r="K819" s="75" t="s">
        <v>20</v>
      </c>
      <c r="L819" s="75" t="s">
        <v>20</v>
      </c>
      <c r="M819" s="75">
        <v>1.58</v>
      </c>
      <c r="N819" s="75">
        <v>1.28</v>
      </c>
      <c r="O819" s="75">
        <v>0.88</v>
      </c>
    </row>
    <row r="820" spans="1:15" x14ac:dyDescent="0.25">
      <c r="A820" s="82">
        <v>31461</v>
      </c>
      <c r="B820" s="82">
        <v>1094647</v>
      </c>
      <c r="C820" s="82">
        <v>31461</v>
      </c>
      <c r="D820" s="82">
        <v>1.5028197300502499E+17</v>
      </c>
      <c r="E820" s="82">
        <v>1609.107</v>
      </c>
      <c r="F820" s="75" t="s">
        <v>1197</v>
      </c>
      <c r="G820" s="75">
        <v>300</v>
      </c>
      <c r="H820" s="75" t="s">
        <v>21</v>
      </c>
      <c r="I820" s="75">
        <v>500</v>
      </c>
      <c r="J820" s="75" t="s">
        <v>20</v>
      </c>
      <c r="K820" s="75">
        <v>20</v>
      </c>
      <c r="L820" s="75">
        <v>1</v>
      </c>
      <c r="M820" s="75">
        <v>1.78</v>
      </c>
      <c r="N820" s="75">
        <v>1.19</v>
      </c>
      <c r="O820" s="75">
        <v>1.5</v>
      </c>
    </row>
    <row r="821" spans="1:15" x14ac:dyDescent="0.25">
      <c r="A821" s="82">
        <v>30341</v>
      </c>
      <c r="B821" s="82">
        <v>1094653</v>
      </c>
      <c r="C821" s="82">
        <v>30341</v>
      </c>
      <c r="D821" s="82">
        <v>1.5028197000056099E+17</v>
      </c>
      <c r="E821" s="82">
        <v>1680.9639999999999</v>
      </c>
      <c r="F821" s="75" t="s">
        <v>1217</v>
      </c>
      <c r="G821" s="75">
        <v>318</v>
      </c>
      <c r="H821" s="75" t="s">
        <v>21</v>
      </c>
      <c r="I821" s="75">
        <v>477</v>
      </c>
      <c r="J821" s="75" t="s">
        <v>20</v>
      </c>
      <c r="K821" s="75" t="s">
        <v>20</v>
      </c>
      <c r="L821" s="75" t="s">
        <v>20</v>
      </c>
      <c r="M821" s="75">
        <v>1.8</v>
      </c>
      <c r="N821" s="75">
        <v>1.2</v>
      </c>
      <c r="O821" s="75">
        <v>1.5</v>
      </c>
    </row>
    <row r="822" spans="1:15" x14ac:dyDescent="0.25">
      <c r="A822" s="82">
        <v>26181</v>
      </c>
      <c r="B822" s="82">
        <v>1094654</v>
      </c>
      <c r="C822" s="82">
        <v>26181</v>
      </c>
      <c r="D822" s="82">
        <v>1.5028197300452998E+17</v>
      </c>
      <c r="E822" s="82">
        <v>1675.441</v>
      </c>
      <c r="F822" s="75" t="s">
        <v>203</v>
      </c>
      <c r="G822" s="75">
        <v>212</v>
      </c>
      <c r="H822" s="75" t="s">
        <v>21</v>
      </c>
      <c r="I822" s="75">
        <v>371</v>
      </c>
      <c r="J822" s="75" t="s">
        <v>20</v>
      </c>
      <c r="K822" s="75" t="s">
        <v>20</v>
      </c>
      <c r="L822" s="75" t="s">
        <v>20</v>
      </c>
      <c r="M822" s="75">
        <v>1.72</v>
      </c>
      <c r="N822" s="75">
        <v>1.1499999999999999</v>
      </c>
      <c r="O822" s="75">
        <v>2.1</v>
      </c>
    </row>
    <row r="823" spans="1:15" x14ac:dyDescent="0.25">
      <c r="A823" s="82">
        <v>34221</v>
      </c>
      <c r="B823" s="82">
        <v>1094655</v>
      </c>
      <c r="C823" s="82">
        <v>34221</v>
      </c>
      <c r="D823" s="82">
        <v>1.5028197931315699E+17</v>
      </c>
      <c r="E823" s="82">
        <v>1217.6659999999999</v>
      </c>
      <c r="F823" s="75" t="s">
        <v>311</v>
      </c>
      <c r="G823" s="75">
        <v>240</v>
      </c>
      <c r="H823" s="75">
        <v>6</v>
      </c>
      <c r="I823" s="75">
        <v>270</v>
      </c>
      <c r="J823" s="75" t="s">
        <v>20</v>
      </c>
      <c r="K823" s="75" t="s">
        <v>20</v>
      </c>
      <c r="L823" s="75" t="s">
        <v>20</v>
      </c>
      <c r="M823" s="75">
        <v>3.54</v>
      </c>
      <c r="N823" s="75">
        <v>1.44</v>
      </c>
      <c r="O823" s="75">
        <v>0.9</v>
      </c>
    </row>
    <row r="824" spans="1:15" x14ac:dyDescent="0.25">
      <c r="A824" s="82">
        <v>35161</v>
      </c>
      <c r="B824" s="82">
        <v>1094657</v>
      </c>
      <c r="C824" s="82">
        <v>35161</v>
      </c>
      <c r="D824" s="82">
        <v>5034814457</v>
      </c>
      <c r="E824" s="82">
        <v>1076.019</v>
      </c>
      <c r="F824" s="75" t="s">
        <v>79</v>
      </c>
      <c r="G824" s="75">
        <v>504</v>
      </c>
      <c r="H824" s="75">
        <v>8</v>
      </c>
      <c r="I824" s="75">
        <v>544</v>
      </c>
      <c r="J824" s="75">
        <v>32</v>
      </c>
      <c r="K824" s="75">
        <v>40</v>
      </c>
      <c r="L824" s="75">
        <v>1</v>
      </c>
      <c r="M824" s="75">
        <v>2.5</v>
      </c>
      <c r="N824" s="75">
        <v>2.0499999999999998</v>
      </c>
      <c r="O824" s="75">
        <v>0.6</v>
      </c>
    </row>
    <row r="825" spans="1:15" x14ac:dyDescent="0.25">
      <c r="A825" s="82">
        <v>25371</v>
      </c>
      <c r="B825" s="82">
        <v>1094662</v>
      </c>
      <c r="C825" s="82">
        <v>25371</v>
      </c>
      <c r="D825" s="82">
        <v>1.50281973004896E+17</v>
      </c>
      <c r="E825" s="82">
        <v>1777.9280000000001</v>
      </c>
      <c r="F825" s="75" t="s">
        <v>1243</v>
      </c>
      <c r="G825" s="75">
        <v>168</v>
      </c>
      <c r="H825" s="75" t="s">
        <v>21</v>
      </c>
      <c r="I825" s="75">
        <v>392</v>
      </c>
      <c r="J825" s="75" t="s">
        <v>20</v>
      </c>
      <c r="K825" s="75" t="s">
        <v>20</v>
      </c>
      <c r="L825" s="75" t="s">
        <v>20</v>
      </c>
      <c r="M825" s="75">
        <v>1.73</v>
      </c>
      <c r="N825" s="75">
        <v>1.1599999999999999</v>
      </c>
      <c r="O825" s="75">
        <v>2.11</v>
      </c>
    </row>
    <row r="826" spans="1:15" x14ac:dyDescent="0.25">
      <c r="A826" s="82">
        <v>24061</v>
      </c>
      <c r="B826" s="82">
        <v>1094665</v>
      </c>
      <c r="C826" s="82">
        <v>24061</v>
      </c>
      <c r="D826" s="82">
        <v>5034621563</v>
      </c>
      <c r="E826" s="82">
        <v>1628.731</v>
      </c>
      <c r="F826" s="75" t="s">
        <v>77</v>
      </c>
      <c r="G826" s="75">
        <v>504</v>
      </c>
      <c r="H826" s="75">
        <v>8</v>
      </c>
      <c r="I826" s="75">
        <v>544</v>
      </c>
      <c r="J826" s="75">
        <v>32</v>
      </c>
      <c r="K826" s="75">
        <v>40</v>
      </c>
      <c r="L826" s="75">
        <v>1</v>
      </c>
      <c r="M826" s="75">
        <v>2.5</v>
      </c>
      <c r="N826" s="75">
        <v>2.0499999999999998</v>
      </c>
      <c r="O826" s="75">
        <v>0.6</v>
      </c>
    </row>
    <row r="827" spans="1:15" x14ac:dyDescent="0.25">
      <c r="A827" s="82">
        <v>34021</v>
      </c>
      <c r="B827" s="82">
        <v>1094667</v>
      </c>
      <c r="C827" s="82">
        <v>34021</v>
      </c>
      <c r="D827" s="82">
        <v>5032726929</v>
      </c>
      <c r="E827" s="82">
        <v>1290.576</v>
      </c>
      <c r="F827" s="75" t="s">
        <v>432</v>
      </c>
      <c r="G827" s="75">
        <v>4000</v>
      </c>
      <c r="H827" s="75">
        <v>200</v>
      </c>
      <c r="I827" s="75">
        <v>7000</v>
      </c>
      <c r="J827" s="75" t="s">
        <v>20</v>
      </c>
      <c r="K827" s="75" t="s">
        <v>20</v>
      </c>
      <c r="L827" s="75" t="s">
        <v>20</v>
      </c>
      <c r="M827" s="75">
        <v>1.36</v>
      </c>
      <c r="N827" s="75">
        <v>0.54</v>
      </c>
      <c r="O827" s="75">
        <v>0.25</v>
      </c>
    </row>
    <row r="828" spans="1:15" x14ac:dyDescent="0.25">
      <c r="A828" s="82">
        <v>26401</v>
      </c>
      <c r="B828" s="82">
        <v>1094670</v>
      </c>
      <c r="C828" s="82">
        <v>26401</v>
      </c>
      <c r="D828" s="82">
        <v>1.5028197300496602E+17</v>
      </c>
      <c r="E828" s="82">
        <v>1620.6189999999999</v>
      </c>
      <c r="F828" s="75" t="s">
        <v>1207</v>
      </c>
      <c r="G828" s="75">
        <v>300</v>
      </c>
      <c r="H828" s="75" t="s">
        <v>21</v>
      </c>
      <c r="I828" s="75">
        <v>500</v>
      </c>
      <c r="J828" s="75" t="s">
        <v>20</v>
      </c>
      <c r="K828" s="75" t="s">
        <v>20</v>
      </c>
      <c r="L828" s="75" t="s">
        <v>20</v>
      </c>
      <c r="M828" s="75">
        <v>1.79</v>
      </c>
      <c r="N828" s="75">
        <v>1.19</v>
      </c>
      <c r="O828" s="75">
        <v>1.52</v>
      </c>
    </row>
    <row r="829" spans="1:15" x14ac:dyDescent="0.25">
      <c r="A829" s="82">
        <v>26041</v>
      </c>
      <c r="B829" s="82">
        <v>1094672</v>
      </c>
      <c r="C829" s="82">
        <v>26041</v>
      </c>
      <c r="D829" s="82">
        <v>1.5028197300500499E+17</v>
      </c>
      <c r="E829" s="82">
        <v>1675.184</v>
      </c>
      <c r="F829" s="75" t="s">
        <v>211</v>
      </c>
      <c r="G829" s="75">
        <v>270</v>
      </c>
      <c r="H829" s="75" t="s">
        <v>21</v>
      </c>
      <c r="I829" s="75">
        <v>360</v>
      </c>
      <c r="J829" s="75" t="s">
        <v>20</v>
      </c>
      <c r="K829" s="75" t="s">
        <v>20</v>
      </c>
      <c r="L829" s="75" t="s">
        <v>20</v>
      </c>
      <c r="M829" s="75">
        <v>1.89</v>
      </c>
      <c r="N829" s="75">
        <v>1.3</v>
      </c>
      <c r="O829" s="75">
        <v>1.89</v>
      </c>
    </row>
    <row r="830" spans="1:15" x14ac:dyDescent="0.25">
      <c r="A830" s="82">
        <v>23181</v>
      </c>
      <c r="B830" s="82">
        <v>1094673</v>
      </c>
      <c r="C830" s="82">
        <v>23181</v>
      </c>
      <c r="D830" s="82">
        <v>1.5028197931345299E+17</v>
      </c>
      <c r="E830" s="82">
        <v>1377.59</v>
      </c>
      <c r="F830" s="75" t="s">
        <v>352</v>
      </c>
      <c r="G830" s="75">
        <v>45</v>
      </c>
      <c r="H830" s="75" t="s">
        <v>21</v>
      </c>
      <c r="I830" s="75">
        <v>54</v>
      </c>
      <c r="J830" s="75" t="s">
        <v>20</v>
      </c>
      <c r="K830" s="75" t="s">
        <v>20</v>
      </c>
      <c r="L830" s="75" t="s">
        <v>20</v>
      </c>
      <c r="M830" s="75">
        <v>3.86</v>
      </c>
      <c r="N830" s="75">
        <v>3.66</v>
      </c>
      <c r="O830" s="75">
        <v>2.2000000000000002</v>
      </c>
    </row>
    <row r="831" spans="1:15" x14ac:dyDescent="0.25">
      <c r="A831" s="82">
        <v>2909111</v>
      </c>
      <c r="B831" s="82">
        <v>1094674</v>
      </c>
      <c r="C831" s="82">
        <v>2909111</v>
      </c>
      <c r="D831" s="82">
        <v>1.5028197000056099E+17</v>
      </c>
      <c r="E831" s="82">
        <v>132.012</v>
      </c>
      <c r="F831" s="75" t="s">
        <v>1246</v>
      </c>
      <c r="G831" s="75">
        <v>1022</v>
      </c>
      <c r="H831" s="75" t="s">
        <v>21</v>
      </c>
      <c r="I831" s="75">
        <v>70</v>
      </c>
      <c r="J831" s="75" t="s">
        <v>20</v>
      </c>
      <c r="K831" s="75">
        <v>140</v>
      </c>
      <c r="L831" s="75">
        <v>1</v>
      </c>
      <c r="M831" s="75">
        <v>1.08</v>
      </c>
      <c r="N831" s="75">
        <v>0.68</v>
      </c>
      <c r="O831" s="75">
        <v>1.18</v>
      </c>
    </row>
    <row r="832" spans="1:15" x14ac:dyDescent="0.25">
      <c r="A832" s="82">
        <v>30171</v>
      </c>
      <c r="B832" s="82">
        <v>1094680</v>
      </c>
      <c r="C832" s="82">
        <v>30171</v>
      </c>
      <c r="D832" s="82">
        <v>5033844323</v>
      </c>
      <c r="E832" s="82">
        <v>1643.28</v>
      </c>
      <c r="F832" s="75" t="s">
        <v>1224</v>
      </c>
      <c r="G832" s="75">
        <v>300</v>
      </c>
      <c r="H832" s="75" t="s">
        <v>21</v>
      </c>
      <c r="I832" s="75">
        <v>500</v>
      </c>
      <c r="J832" s="75" t="s">
        <v>20</v>
      </c>
      <c r="K832" s="75" t="s">
        <v>20</v>
      </c>
      <c r="L832" s="75" t="s">
        <v>20</v>
      </c>
      <c r="M832" s="75">
        <v>1.81</v>
      </c>
      <c r="N832" s="75">
        <v>1.2</v>
      </c>
      <c r="O832" s="75">
        <v>1.51</v>
      </c>
    </row>
    <row r="833" spans="1:15" x14ac:dyDescent="0.25">
      <c r="A833" s="82">
        <v>33161</v>
      </c>
      <c r="B833" s="82">
        <v>1094681</v>
      </c>
      <c r="C833" s="82">
        <v>33161</v>
      </c>
      <c r="D833" s="82">
        <v>1.5028197931167398E+17</v>
      </c>
      <c r="E833" s="82">
        <v>1977.125</v>
      </c>
      <c r="F833" s="75" t="s">
        <v>84</v>
      </c>
      <c r="G833" s="75">
        <v>360</v>
      </c>
      <c r="H833" s="75">
        <v>30</v>
      </c>
      <c r="I833" s="75">
        <v>360</v>
      </c>
      <c r="J833" s="75" t="s">
        <v>20</v>
      </c>
      <c r="K833" s="75" t="s">
        <v>20</v>
      </c>
      <c r="L833" s="75" t="s">
        <v>20</v>
      </c>
      <c r="M833" s="75">
        <v>2.7</v>
      </c>
      <c r="N833" s="75">
        <v>1.8</v>
      </c>
      <c r="O833" s="75">
        <v>0.9</v>
      </c>
    </row>
    <row r="834" spans="1:15" x14ac:dyDescent="0.25">
      <c r="A834" s="82">
        <v>33411</v>
      </c>
      <c r="B834" s="82">
        <v>1094682</v>
      </c>
      <c r="C834" s="82">
        <v>33411</v>
      </c>
      <c r="D834" s="82">
        <v>1.5028197000051101E+17</v>
      </c>
      <c r="E834" s="82">
        <v>1789.672</v>
      </c>
      <c r="F834" s="75" t="s">
        <v>1232</v>
      </c>
      <c r="G834" s="75">
        <v>318</v>
      </c>
      <c r="H834" s="75" t="s">
        <v>21</v>
      </c>
      <c r="I834" s="75">
        <v>530</v>
      </c>
      <c r="J834" s="75" t="s">
        <v>20</v>
      </c>
      <c r="K834" s="75" t="s">
        <v>20</v>
      </c>
      <c r="L834" s="75" t="s">
        <v>20</v>
      </c>
      <c r="M834" s="75">
        <v>1.86</v>
      </c>
      <c r="N834" s="75">
        <v>1.2</v>
      </c>
      <c r="O834" s="75">
        <v>1.51</v>
      </c>
    </row>
    <row r="835" spans="1:15" x14ac:dyDescent="0.25">
      <c r="A835" s="82">
        <v>28031</v>
      </c>
      <c r="B835" s="82">
        <v>1094684</v>
      </c>
      <c r="C835" s="82">
        <v>28031</v>
      </c>
      <c r="D835" s="82">
        <v>5034081197</v>
      </c>
      <c r="E835" s="82">
        <v>1109.5820000000001</v>
      </c>
      <c r="F835" s="75" t="s">
        <v>76</v>
      </c>
      <c r="G835" s="75">
        <v>504</v>
      </c>
      <c r="H835" s="75">
        <v>8</v>
      </c>
      <c r="I835" s="75">
        <v>544</v>
      </c>
      <c r="J835" s="75" t="s">
        <v>20</v>
      </c>
      <c r="K835" s="75" t="s">
        <v>20</v>
      </c>
      <c r="L835" s="75" t="s">
        <v>20</v>
      </c>
      <c r="M835" s="75">
        <v>1.9</v>
      </c>
      <c r="N835" s="75">
        <v>2.6</v>
      </c>
      <c r="O835" s="75">
        <v>0.4</v>
      </c>
    </row>
    <row r="836" spans="1:15" x14ac:dyDescent="0.25">
      <c r="A836" s="82">
        <v>29071</v>
      </c>
      <c r="B836" s="82">
        <v>1094685</v>
      </c>
      <c r="C836" s="82">
        <v>29071</v>
      </c>
      <c r="D836" s="82">
        <v>1.5028197300449101E+17</v>
      </c>
      <c r="E836" s="82">
        <v>1658.31</v>
      </c>
      <c r="F836" s="75" t="s">
        <v>1221</v>
      </c>
      <c r="G836" s="75">
        <v>300</v>
      </c>
      <c r="H836" s="75" t="s">
        <v>21</v>
      </c>
      <c r="I836" s="75">
        <v>500</v>
      </c>
      <c r="J836" s="75" t="s">
        <v>20</v>
      </c>
      <c r="K836" s="75" t="s">
        <v>20</v>
      </c>
      <c r="L836" s="75" t="s">
        <v>20</v>
      </c>
      <c r="M836" s="75">
        <v>1.8</v>
      </c>
      <c r="N836" s="75">
        <v>1.2</v>
      </c>
      <c r="O836" s="75">
        <v>1.5</v>
      </c>
    </row>
    <row r="837" spans="1:15" x14ac:dyDescent="0.25">
      <c r="A837" s="82">
        <v>35421</v>
      </c>
      <c r="B837" s="82">
        <v>1094686</v>
      </c>
      <c r="C837" s="82">
        <v>35421</v>
      </c>
      <c r="D837" s="82">
        <v>1.5028197931099398E+17</v>
      </c>
      <c r="E837" s="82">
        <v>1077.0940000000001</v>
      </c>
      <c r="F837" s="75" t="s">
        <v>78</v>
      </c>
      <c r="G837" s="75">
        <v>504</v>
      </c>
      <c r="H837" s="75">
        <v>8</v>
      </c>
      <c r="I837" s="75">
        <v>544</v>
      </c>
      <c r="J837" s="75">
        <v>32</v>
      </c>
      <c r="K837" s="75">
        <v>40</v>
      </c>
      <c r="L837" s="75">
        <v>1</v>
      </c>
      <c r="M837" s="75">
        <v>1.9</v>
      </c>
      <c r="N837" s="75">
        <v>2.6</v>
      </c>
      <c r="O837" s="75">
        <v>0.4</v>
      </c>
    </row>
    <row r="838" spans="1:15" x14ac:dyDescent="0.25">
      <c r="A838" s="82">
        <v>22231</v>
      </c>
      <c r="B838" s="82">
        <v>1094687</v>
      </c>
      <c r="C838" s="82">
        <v>22231</v>
      </c>
      <c r="D838" s="82">
        <v>1.5028197931307802E+17</v>
      </c>
      <c r="E838" s="82">
        <v>1239.722</v>
      </c>
      <c r="F838" s="75" t="s">
        <v>349</v>
      </c>
      <c r="G838" s="75">
        <v>72</v>
      </c>
      <c r="H838" s="75" t="s">
        <v>21</v>
      </c>
      <c r="I838" s="75">
        <v>96</v>
      </c>
      <c r="J838" s="75" t="s">
        <v>20</v>
      </c>
      <c r="K838" s="75" t="s">
        <v>20</v>
      </c>
      <c r="L838" s="75" t="s">
        <v>20</v>
      </c>
      <c r="M838" s="75">
        <v>3.58</v>
      </c>
      <c r="N838" s="75">
        <v>2.59</v>
      </c>
      <c r="O838" s="75">
        <v>1.39</v>
      </c>
    </row>
    <row r="839" spans="1:15" x14ac:dyDescent="0.25">
      <c r="A839" s="82">
        <v>38111</v>
      </c>
      <c r="B839" s="82">
        <v>1094689</v>
      </c>
      <c r="C839" s="82">
        <v>38111</v>
      </c>
      <c r="D839" s="82">
        <v>1.5028197300215901E+17</v>
      </c>
      <c r="E839" s="82">
        <v>1050.9939999999999</v>
      </c>
      <c r="F839" s="75" t="s">
        <v>1041</v>
      </c>
      <c r="G839" s="75">
        <v>648</v>
      </c>
      <c r="H839" s="75">
        <v>18</v>
      </c>
      <c r="I839" s="75">
        <v>864</v>
      </c>
      <c r="J839" s="75" t="s">
        <v>20</v>
      </c>
      <c r="K839" s="75">
        <v>72</v>
      </c>
      <c r="L839" s="75">
        <v>1</v>
      </c>
      <c r="M839" s="75">
        <v>1.19</v>
      </c>
      <c r="N839" s="75">
        <v>0.75</v>
      </c>
      <c r="O839" s="75">
        <v>1.36</v>
      </c>
    </row>
    <row r="840" spans="1:15" x14ac:dyDescent="0.25">
      <c r="A840" s="82">
        <v>33371</v>
      </c>
      <c r="B840" s="82">
        <v>1094693</v>
      </c>
      <c r="C840" s="82">
        <v>33371</v>
      </c>
      <c r="D840" s="82">
        <v>1.5028197300478899E+17</v>
      </c>
      <c r="E840" s="82">
        <v>1790.048</v>
      </c>
      <c r="F840" s="75" t="s">
        <v>809</v>
      </c>
      <c r="G840" s="75">
        <v>928</v>
      </c>
      <c r="H840" s="75" t="s">
        <v>21</v>
      </c>
      <c r="I840" s="75">
        <v>1276</v>
      </c>
      <c r="J840" s="75" t="s">
        <v>20</v>
      </c>
      <c r="K840" s="75" t="s">
        <v>20</v>
      </c>
      <c r="L840" s="75" t="s">
        <v>20</v>
      </c>
      <c r="M840" s="75">
        <v>1.1299999999999999</v>
      </c>
      <c r="N840" s="75">
        <v>0.76</v>
      </c>
      <c r="O840" s="75">
        <v>1.25</v>
      </c>
    </row>
    <row r="841" spans="1:15" x14ac:dyDescent="0.25">
      <c r="A841" s="82">
        <v>31211</v>
      </c>
      <c r="B841" s="82">
        <v>1094694</v>
      </c>
      <c r="C841" s="82">
        <v>31211</v>
      </c>
      <c r="D841" s="82">
        <v>1.5028197300343501E+17</v>
      </c>
      <c r="E841" s="82">
        <v>1253.702</v>
      </c>
      <c r="F841" s="75" t="s">
        <v>413</v>
      </c>
      <c r="G841" s="75">
        <v>384</v>
      </c>
      <c r="H841" s="75">
        <v>4</v>
      </c>
      <c r="I841" s="75">
        <v>640</v>
      </c>
      <c r="J841" s="75" t="s">
        <v>20</v>
      </c>
      <c r="K841" s="75" t="s">
        <v>20</v>
      </c>
      <c r="L841" s="75" t="s">
        <v>20</v>
      </c>
      <c r="M841" s="75">
        <v>1.5</v>
      </c>
      <c r="N841" s="75">
        <v>0.98</v>
      </c>
      <c r="O841" s="75">
        <v>1.33</v>
      </c>
    </row>
    <row r="842" spans="1:15" x14ac:dyDescent="0.25">
      <c r="A842" s="82">
        <v>35411</v>
      </c>
      <c r="B842" s="82">
        <v>1094696</v>
      </c>
      <c r="C842" s="82">
        <v>35411</v>
      </c>
      <c r="D842" s="82">
        <v>1.5028197300454099E+17</v>
      </c>
      <c r="E842" s="82">
        <v>1696.3</v>
      </c>
      <c r="F842" s="75" t="s">
        <v>1268</v>
      </c>
      <c r="G842" s="75">
        <v>385</v>
      </c>
      <c r="H842" s="75" t="s">
        <v>21</v>
      </c>
      <c r="I842" s="75">
        <v>605</v>
      </c>
      <c r="J842" s="75">
        <v>20</v>
      </c>
      <c r="K842" s="75">
        <v>24</v>
      </c>
      <c r="L842" s="75">
        <v>2</v>
      </c>
      <c r="M842" s="75">
        <v>1.62</v>
      </c>
      <c r="N842" s="75">
        <v>1.31</v>
      </c>
      <c r="O842" s="75">
        <v>1.32</v>
      </c>
    </row>
    <row r="843" spans="1:15" x14ac:dyDescent="0.25">
      <c r="A843" s="82">
        <v>3636102</v>
      </c>
      <c r="B843" s="82">
        <v>1094700</v>
      </c>
      <c r="C843" s="82">
        <v>3636102</v>
      </c>
      <c r="D843" s="82">
        <v>5034891475</v>
      </c>
      <c r="E843" s="82">
        <v>40.231999999999999</v>
      </c>
      <c r="F843" s="75" t="s">
        <v>850</v>
      </c>
      <c r="G843" s="75" t="s">
        <v>20</v>
      </c>
      <c r="H843" s="75">
        <v>64</v>
      </c>
      <c r="I843" s="75" t="s">
        <v>20</v>
      </c>
      <c r="J843" s="75">
        <v>256</v>
      </c>
      <c r="K843" s="75" t="s">
        <v>20</v>
      </c>
      <c r="L843" s="75">
        <v>1</v>
      </c>
      <c r="M843" s="75">
        <v>1.36</v>
      </c>
      <c r="N843" s="75">
        <v>0.77</v>
      </c>
      <c r="O843" s="75">
        <v>0.15</v>
      </c>
    </row>
    <row r="844" spans="1:15" x14ac:dyDescent="0.25">
      <c r="A844" s="82">
        <v>3735116</v>
      </c>
      <c r="B844" s="82">
        <v>1094703</v>
      </c>
      <c r="C844" s="82">
        <v>3735116</v>
      </c>
      <c r="D844" s="82">
        <v>5034667184</v>
      </c>
      <c r="E844" s="82">
        <v>250</v>
      </c>
      <c r="F844" s="75" t="s">
        <v>956</v>
      </c>
      <c r="G844" s="75">
        <v>288</v>
      </c>
      <c r="H844" s="75">
        <v>6</v>
      </c>
      <c r="I844" s="75">
        <v>504</v>
      </c>
      <c r="J844" s="75" t="s">
        <v>20</v>
      </c>
      <c r="K844" s="75">
        <v>30</v>
      </c>
      <c r="L844" s="75">
        <v>1</v>
      </c>
      <c r="M844" s="75">
        <v>1.38</v>
      </c>
      <c r="N844" s="75">
        <v>0.92</v>
      </c>
      <c r="O844" s="75">
        <v>1.67</v>
      </c>
    </row>
    <row r="845" spans="1:15" x14ac:dyDescent="0.25">
      <c r="A845" s="82">
        <v>3642114</v>
      </c>
      <c r="B845" s="82">
        <v>1094704</v>
      </c>
      <c r="C845" s="82">
        <v>3642114</v>
      </c>
      <c r="D845" s="82">
        <v>5034625559</v>
      </c>
      <c r="E845" s="82">
        <v>50.29</v>
      </c>
      <c r="F845" s="75" t="s">
        <v>1247</v>
      </c>
      <c r="G845" s="75">
        <v>540</v>
      </c>
      <c r="H845" s="75">
        <v>9</v>
      </c>
      <c r="I845" s="75" t="s">
        <v>20</v>
      </c>
      <c r="J845" s="75" t="s">
        <v>20</v>
      </c>
      <c r="K845" s="75">
        <v>72</v>
      </c>
      <c r="L845" s="75">
        <v>1</v>
      </c>
      <c r="M845" s="75">
        <v>1.18</v>
      </c>
      <c r="N845" s="75">
        <v>0.72</v>
      </c>
      <c r="O845" s="75">
        <v>1.54</v>
      </c>
    </row>
    <row r="846" spans="1:15" x14ac:dyDescent="0.25">
      <c r="A846" s="82">
        <v>26201</v>
      </c>
      <c r="B846" s="82">
        <v>1094706</v>
      </c>
      <c r="C846" s="82">
        <v>26201</v>
      </c>
      <c r="D846" s="82">
        <v>1.5028197931122499E+17</v>
      </c>
      <c r="E846" s="82">
        <v>1742.345</v>
      </c>
      <c r="F846" s="75" t="s">
        <v>85</v>
      </c>
      <c r="G846" s="75">
        <v>360</v>
      </c>
      <c r="H846" s="75">
        <v>30</v>
      </c>
      <c r="I846" s="75">
        <v>360</v>
      </c>
      <c r="J846" s="75" t="s">
        <v>20</v>
      </c>
      <c r="K846" s="75" t="s">
        <v>20</v>
      </c>
      <c r="L846" s="75" t="s">
        <v>20</v>
      </c>
      <c r="M846" s="75">
        <v>2.5</v>
      </c>
      <c r="N846" s="75">
        <v>2.0499999999999998</v>
      </c>
      <c r="O846" s="75">
        <v>0.85</v>
      </c>
    </row>
    <row r="847" spans="1:15" x14ac:dyDescent="0.25">
      <c r="A847" s="82">
        <v>26261</v>
      </c>
      <c r="B847" s="82">
        <v>1094712</v>
      </c>
      <c r="C847" s="82">
        <v>26261</v>
      </c>
      <c r="D847" s="82">
        <v>1.5028197300497402E+17</v>
      </c>
      <c r="E847" s="82">
        <v>1617.568</v>
      </c>
      <c r="F847" s="75" t="s">
        <v>1186</v>
      </c>
      <c r="G847" s="75">
        <v>300</v>
      </c>
      <c r="H847" s="75" t="s">
        <v>21</v>
      </c>
      <c r="I847" s="75">
        <v>500</v>
      </c>
      <c r="J847" s="75" t="s">
        <v>20</v>
      </c>
      <c r="K847" s="75" t="s">
        <v>20</v>
      </c>
      <c r="L847" s="75" t="s">
        <v>20</v>
      </c>
      <c r="M847" s="75">
        <v>1.8</v>
      </c>
      <c r="N847" s="75">
        <v>1.18</v>
      </c>
      <c r="O847" s="75">
        <v>1.52</v>
      </c>
    </row>
    <row r="848" spans="1:15" x14ac:dyDescent="0.25">
      <c r="A848" s="82">
        <v>27211</v>
      </c>
      <c r="B848" s="82">
        <v>1094715</v>
      </c>
      <c r="C848" s="82">
        <v>27211</v>
      </c>
      <c r="D848" s="82">
        <v>5033799006</v>
      </c>
      <c r="E848" s="82">
        <v>1888.3689999999999</v>
      </c>
      <c r="F848" s="75" t="s">
        <v>989</v>
      </c>
      <c r="G848" s="75">
        <v>400</v>
      </c>
      <c r="H848" s="75" t="s">
        <v>21</v>
      </c>
      <c r="I848" s="75">
        <v>600</v>
      </c>
      <c r="J848" s="75" t="s">
        <v>20</v>
      </c>
      <c r="K848" s="75" t="s">
        <v>20</v>
      </c>
      <c r="L848" s="75" t="s">
        <v>20</v>
      </c>
      <c r="M848" s="75">
        <v>2.99</v>
      </c>
      <c r="N848" s="75">
        <v>1.04</v>
      </c>
      <c r="O848" s="75">
        <v>1.01</v>
      </c>
    </row>
    <row r="849" spans="1:15" x14ac:dyDescent="0.25">
      <c r="A849" s="82">
        <v>27201</v>
      </c>
      <c r="B849" s="82">
        <v>1094722</v>
      </c>
      <c r="C849" s="82">
        <v>27201</v>
      </c>
      <c r="D849" s="82">
        <v>1.5028197300465299E+17</v>
      </c>
      <c r="E849" s="82">
        <v>1388.107</v>
      </c>
      <c r="F849" s="75" t="s">
        <v>4107</v>
      </c>
      <c r="G849" s="75">
        <v>630</v>
      </c>
      <c r="H849" s="75" t="s">
        <v>21</v>
      </c>
      <c r="I849" s="75">
        <v>864</v>
      </c>
      <c r="J849" s="75">
        <v>40</v>
      </c>
      <c r="K849" s="75" t="s">
        <v>20</v>
      </c>
      <c r="L849" s="75">
        <v>1</v>
      </c>
      <c r="M849" s="75">
        <v>1.94</v>
      </c>
      <c r="N849" s="75">
        <v>1.31</v>
      </c>
      <c r="O849" s="75">
        <v>0.61</v>
      </c>
    </row>
    <row r="850" spans="1:15" x14ac:dyDescent="0.25">
      <c r="A850" s="82">
        <v>34411</v>
      </c>
      <c r="B850" s="82">
        <v>1094733</v>
      </c>
      <c r="C850" s="82">
        <v>34411</v>
      </c>
      <c r="D850" s="82">
        <v>1.5028197931296499E+17</v>
      </c>
      <c r="E850" s="82">
        <v>1349.1880000000001</v>
      </c>
      <c r="F850" s="75" t="s">
        <v>338</v>
      </c>
      <c r="G850" s="75">
        <v>3240</v>
      </c>
      <c r="H850" s="75">
        <v>180</v>
      </c>
      <c r="I850" s="75">
        <v>4320</v>
      </c>
      <c r="J850" s="75" t="s">
        <v>20</v>
      </c>
      <c r="K850" s="75">
        <v>540</v>
      </c>
      <c r="L850" s="75">
        <v>1</v>
      </c>
      <c r="M850" s="75">
        <v>2.7</v>
      </c>
      <c r="N850" s="75">
        <v>1.26</v>
      </c>
      <c r="O850" s="75">
        <v>0.18</v>
      </c>
    </row>
    <row r="851" spans="1:15" x14ac:dyDescent="0.25">
      <c r="A851" s="82">
        <v>3735122</v>
      </c>
      <c r="B851" s="82">
        <v>1094740</v>
      </c>
      <c r="C851" s="82">
        <v>3735122</v>
      </c>
      <c r="D851" s="82">
        <v>5032990203</v>
      </c>
      <c r="E851" s="82">
        <v>98.37</v>
      </c>
      <c r="F851" s="75" t="s">
        <v>946</v>
      </c>
      <c r="G851" s="75" t="s">
        <v>20</v>
      </c>
      <c r="H851" s="75">
        <v>148</v>
      </c>
      <c r="I851" s="75" t="s">
        <v>20</v>
      </c>
      <c r="J851" s="75" t="s">
        <v>20</v>
      </c>
      <c r="K851" s="75">
        <v>592</v>
      </c>
      <c r="L851" s="75">
        <v>1</v>
      </c>
      <c r="M851" s="75">
        <v>0.55000000000000004</v>
      </c>
      <c r="N851" s="75">
        <v>1.49</v>
      </c>
      <c r="O851" s="75">
        <v>0.35</v>
      </c>
    </row>
    <row r="852" spans="1:15" x14ac:dyDescent="0.25">
      <c r="A852" s="82">
        <v>30351</v>
      </c>
      <c r="B852" s="82">
        <v>1094741</v>
      </c>
      <c r="C852" s="82">
        <v>30351</v>
      </c>
      <c r="D852" s="82">
        <v>1.5028197300500602E+17</v>
      </c>
      <c r="E852" s="82">
        <v>1491.5239999999999</v>
      </c>
      <c r="F852" s="75" t="s">
        <v>163</v>
      </c>
      <c r="G852" s="75">
        <v>130</v>
      </c>
      <c r="H852" s="75" t="s">
        <v>21</v>
      </c>
      <c r="I852" s="75">
        <v>182</v>
      </c>
      <c r="J852" s="75" t="s">
        <v>20</v>
      </c>
      <c r="K852" s="75" t="s">
        <v>20</v>
      </c>
      <c r="L852" s="75" t="s">
        <v>20</v>
      </c>
      <c r="M852" s="75">
        <v>3.4</v>
      </c>
      <c r="N852" s="75">
        <v>2.3199999999999998</v>
      </c>
      <c r="O852" s="75">
        <v>0.96</v>
      </c>
    </row>
    <row r="853" spans="1:15" x14ac:dyDescent="0.25">
      <c r="A853" s="82">
        <v>33361</v>
      </c>
      <c r="B853" s="82">
        <v>1094743</v>
      </c>
      <c r="C853" s="82">
        <v>33361</v>
      </c>
      <c r="D853" s="82">
        <v>1.5028197931078099E+17</v>
      </c>
      <c r="E853" s="82">
        <v>1209.7750000000001</v>
      </c>
      <c r="F853" s="75" t="s">
        <v>330</v>
      </c>
      <c r="G853" s="75">
        <v>2640</v>
      </c>
      <c r="H853" s="75">
        <v>80</v>
      </c>
      <c r="I853" s="75">
        <v>3520</v>
      </c>
      <c r="J853" s="75" t="s">
        <v>20</v>
      </c>
      <c r="K853" s="75" t="s">
        <v>20</v>
      </c>
      <c r="L853" s="75" t="s">
        <v>20</v>
      </c>
      <c r="M853" s="75">
        <v>1.3</v>
      </c>
      <c r="N853" s="75">
        <v>0.55000000000000004</v>
      </c>
      <c r="O853" s="75">
        <v>0.48</v>
      </c>
    </row>
    <row r="854" spans="1:15" x14ac:dyDescent="0.25">
      <c r="A854" s="82">
        <v>34441</v>
      </c>
      <c r="B854" s="82">
        <v>1094800</v>
      </c>
      <c r="C854" s="82">
        <v>34441</v>
      </c>
      <c r="D854" s="82">
        <v>1.5028197931167699E+17</v>
      </c>
      <c r="E854" s="82">
        <v>1985.162</v>
      </c>
      <c r="F854" s="75" t="s">
        <v>1022</v>
      </c>
      <c r="G854" s="75">
        <v>1560</v>
      </c>
      <c r="H854" s="75" t="s">
        <v>21</v>
      </c>
      <c r="I854" s="75">
        <v>1950</v>
      </c>
      <c r="J854" s="75" t="s">
        <v>20</v>
      </c>
      <c r="K854" s="75" t="s">
        <v>20</v>
      </c>
      <c r="L854" s="75" t="s">
        <v>20</v>
      </c>
      <c r="M854" s="75">
        <v>2.02</v>
      </c>
      <c r="N854" s="75">
        <v>1.36</v>
      </c>
      <c r="O854" s="75">
        <v>0.37</v>
      </c>
    </row>
    <row r="855" spans="1:15" x14ac:dyDescent="0.25">
      <c r="A855" s="82">
        <v>23311</v>
      </c>
      <c r="B855" s="82">
        <v>1094866</v>
      </c>
      <c r="C855" s="82">
        <v>23311</v>
      </c>
      <c r="D855" s="82">
        <v>1.5028197300285101E+17</v>
      </c>
      <c r="E855" s="82">
        <v>1490.664</v>
      </c>
      <c r="F855" s="75" t="s">
        <v>405</v>
      </c>
      <c r="G855" s="75">
        <v>20</v>
      </c>
      <c r="H855" s="75" t="s">
        <v>21</v>
      </c>
      <c r="I855" s="75">
        <v>25</v>
      </c>
      <c r="J855" s="75" t="s">
        <v>21</v>
      </c>
      <c r="K855" s="75" t="s">
        <v>21</v>
      </c>
      <c r="L855" s="75" t="s">
        <v>21</v>
      </c>
      <c r="M855" s="75">
        <v>5.3</v>
      </c>
      <c r="N855" s="75">
        <v>3.6</v>
      </c>
      <c r="O855" s="75">
        <v>2.8</v>
      </c>
    </row>
    <row r="856" spans="1:15" x14ac:dyDescent="0.25">
      <c r="A856" s="82">
        <v>3036102</v>
      </c>
      <c r="B856" s="82">
        <v>1094869</v>
      </c>
      <c r="C856" s="82">
        <v>3036102</v>
      </c>
      <c r="D856" s="82">
        <v>1.5028197300330899E+17</v>
      </c>
      <c r="E856" s="82">
        <v>76.432000000000002</v>
      </c>
      <c r="F856" s="75" t="s">
        <v>106</v>
      </c>
      <c r="G856" s="75">
        <v>499</v>
      </c>
      <c r="H856" s="75" t="s">
        <v>21</v>
      </c>
      <c r="I856" s="75" t="s">
        <v>20</v>
      </c>
      <c r="J856" s="75">
        <v>60</v>
      </c>
      <c r="K856" s="75">
        <v>18</v>
      </c>
      <c r="L856" s="75">
        <v>3</v>
      </c>
      <c r="M856" s="75">
        <v>2.9</v>
      </c>
      <c r="N856" s="75">
        <v>1.06</v>
      </c>
      <c r="O856" s="75">
        <v>0.46</v>
      </c>
    </row>
    <row r="857" spans="1:15" x14ac:dyDescent="0.25">
      <c r="A857" s="82">
        <v>3718113</v>
      </c>
      <c r="B857" s="82">
        <v>1094931</v>
      </c>
      <c r="C857" s="82">
        <v>3718113</v>
      </c>
      <c r="D857" s="82">
        <v>1.5028197300459802E+17</v>
      </c>
      <c r="E857" s="82">
        <v>117.622</v>
      </c>
      <c r="F857" s="75" t="s">
        <v>889</v>
      </c>
      <c r="G857" s="75">
        <v>500</v>
      </c>
      <c r="H857" s="75" t="s">
        <v>21</v>
      </c>
      <c r="I857" s="75">
        <v>1440</v>
      </c>
      <c r="J857" s="75">
        <v>56</v>
      </c>
      <c r="K857" s="75">
        <v>144</v>
      </c>
      <c r="L857" s="75">
        <v>1</v>
      </c>
      <c r="M857" s="75">
        <v>1.38</v>
      </c>
      <c r="N857" s="75">
        <v>0.87</v>
      </c>
      <c r="O857" s="75">
        <v>0.68</v>
      </c>
    </row>
    <row r="858" spans="1:15" x14ac:dyDescent="0.25">
      <c r="A858" s="82">
        <v>3718109</v>
      </c>
      <c r="B858" s="82">
        <v>1094932</v>
      </c>
      <c r="C858" s="82">
        <v>3718109</v>
      </c>
      <c r="D858" s="82">
        <v>1.5028197300459802E+17</v>
      </c>
      <c r="E858" s="82">
        <v>224.22399999999999</v>
      </c>
      <c r="F858" s="75" t="s">
        <v>8246</v>
      </c>
      <c r="G858" s="75" t="s">
        <v>20</v>
      </c>
      <c r="H858" s="75">
        <v>125</v>
      </c>
      <c r="I858" s="75" t="s">
        <v>20</v>
      </c>
      <c r="J858" s="75">
        <v>500</v>
      </c>
      <c r="K858" s="75">
        <v>750</v>
      </c>
      <c r="L858" s="75">
        <v>1</v>
      </c>
      <c r="M858" s="75">
        <v>1.59</v>
      </c>
      <c r="N858" s="75">
        <v>0.88</v>
      </c>
      <c r="O858" s="75">
        <v>0.32</v>
      </c>
    </row>
    <row r="859" spans="1:15" x14ac:dyDescent="0.25">
      <c r="A859" s="82">
        <v>3518127</v>
      </c>
      <c r="B859" s="82">
        <v>1094934</v>
      </c>
      <c r="C859" s="82">
        <v>3518127</v>
      </c>
      <c r="D859" s="82">
        <v>1.5028197931122701E+17</v>
      </c>
      <c r="E859" s="82">
        <v>134.464</v>
      </c>
      <c r="F859" s="75" t="s">
        <v>1392</v>
      </c>
      <c r="G859" s="75">
        <v>400</v>
      </c>
      <c r="H859" s="75">
        <v>125</v>
      </c>
      <c r="I859" s="75" t="s">
        <v>20</v>
      </c>
      <c r="J859" s="75">
        <v>375</v>
      </c>
      <c r="K859" s="75" t="s">
        <v>21</v>
      </c>
      <c r="L859" s="75">
        <v>1</v>
      </c>
      <c r="M859" s="75">
        <v>0.93</v>
      </c>
      <c r="N859" s="75">
        <v>1.61</v>
      </c>
      <c r="O859" s="75">
        <v>0.32</v>
      </c>
    </row>
    <row r="860" spans="1:15" x14ac:dyDescent="0.25">
      <c r="A860" s="82">
        <v>3638128</v>
      </c>
      <c r="B860" s="82">
        <v>1094935</v>
      </c>
      <c r="C860" s="82">
        <v>3638128</v>
      </c>
      <c r="D860" s="82">
        <v>1.5028197300459802E+17</v>
      </c>
      <c r="E860" s="82">
        <v>72.972999999999999</v>
      </c>
      <c r="F860" s="75" t="s">
        <v>890</v>
      </c>
      <c r="G860" s="75">
        <v>635</v>
      </c>
      <c r="H860" s="75">
        <v>40</v>
      </c>
      <c r="I860" s="75">
        <v>1600</v>
      </c>
      <c r="J860" s="75">
        <v>120</v>
      </c>
      <c r="K860" s="75">
        <v>200</v>
      </c>
      <c r="L860" s="75">
        <v>1</v>
      </c>
      <c r="M860" s="75">
        <v>1.39</v>
      </c>
      <c r="N860" s="75">
        <v>0.87</v>
      </c>
      <c r="O860" s="75">
        <v>0.67</v>
      </c>
    </row>
    <row r="861" spans="1:15" x14ac:dyDescent="0.25">
      <c r="A861" s="82">
        <v>3638121</v>
      </c>
      <c r="B861" s="82">
        <v>1094936</v>
      </c>
      <c r="C861" s="82">
        <v>3638121</v>
      </c>
      <c r="D861" s="82">
        <v>5034335384</v>
      </c>
      <c r="E861" s="82">
        <v>50.149000000000001</v>
      </c>
      <c r="F861" s="75" t="s">
        <v>1393</v>
      </c>
      <c r="G861" s="75" t="s">
        <v>20</v>
      </c>
      <c r="H861" s="75">
        <v>125</v>
      </c>
      <c r="I861" s="75">
        <v>5000</v>
      </c>
      <c r="J861" s="75">
        <v>140</v>
      </c>
      <c r="K861" s="75">
        <v>500</v>
      </c>
      <c r="L861" s="75">
        <v>1</v>
      </c>
      <c r="M861" s="75">
        <v>1.57</v>
      </c>
      <c r="N861" s="75">
        <v>0.88</v>
      </c>
      <c r="O861" s="75">
        <v>0.24</v>
      </c>
    </row>
    <row r="862" spans="1:15" x14ac:dyDescent="0.25">
      <c r="A862" s="82">
        <v>2906108</v>
      </c>
      <c r="B862" s="82">
        <v>1094939</v>
      </c>
      <c r="C862" s="82">
        <v>2906108</v>
      </c>
      <c r="D862" s="82">
        <v>1.5028197300438899E+17</v>
      </c>
      <c r="E862" s="82">
        <v>166.24600000000001</v>
      </c>
      <c r="F862" s="75" t="s">
        <v>67</v>
      </c>
      <c r="G862" s="75">
        <v>2628</v>
      </c>
      <c r="H862" s="75">
        <v>80</v>
      </c>
      <c r="I862" s="75">
        <v>4000</v>
      </c>
      <c r="J862" s="75">
        <v>320</v>
      </c>
      <c r="K862" s="75">
        <v>400</v>
      </c>
      <c r="L862" s="75">
        <v>1</v>
      </c>
      <c r="M862" s="75">
        <v>2.16</v>
      </c>
      <c r="N862" s="75">
        <v>0.89</v>
      </c>
      <c r="O862" s="75">
        <v>0.27</v>
      </c>
    </row>
    <row r="863" spans="1:15" x14ac:dyDescent="0.25">
      <c r="A863" s="82">
        <v>3729130</v>
      </c>
      <c r="B863" s="82">
        <v>1094943</v>
      </c>
      <c r="C863" s="82">
        <v>3729130</v>
      </c>
      <c r="D863" s="82">
        <v>1.5028197300459802E+17</v>
      </c>
      <c r="E863" s="82">
        <v>130.751</v>
      </c>
      <c r="F863" s="75" t="s">
        <v>8248</v>
      </c>
      <c r="G863" s="75">
        <v>840</v>
      </c>
      <c r="H863" s="75">
        <v>28</v>
      </c>
      <c r="I863" s="75">
        <v>1400</v>
      </c>
      <c r="J863" s="75" t="s">
        <v>21</v>
      </c>
      <c r="K863" s="75">
        <v>140</v>
      </c>
      <c r="L863" s="75">
        <v>1</v>
      </c>
      <c r="M863" s="75">
        <v>1.1299999999999999</v>
      </c>
      <c r="N863" s="75">
        <v>1.29</v>
      </c>
      <c r="O863" s="75">
        <v>0.64</v>
      </c>
    </row>
    <row r="864" spans="1:15" x14ac:dyDescent="0.25">
      <c r="A864" s="82">
        <v>2834123</v>
      </c>
      <c r="B864" s="82">
        <v>1094944</v>
      </c>
      <c r="C864" s="82">
        <v>2834123</v>
      </c>
      <c r="D864" s="82">
        <v>5032275488</v>
      </c>
      <c r="E864" s="82">
        <v>150.63</v>
      </c>
      <c r="F864" s="75" t="s">
        <v>887</v>
      </c>
      <c r="G864" s="75">
        <v>1000</v>
      </c>
      <c r="H864" s="75">
        <v>60</v>
      </c>
      <c r="I864" s="75">
        <v>2400</v>
      </c>
      <c r="J864" s="75">
        <v>180</v>
      </c>
      <c r="K864" s="75" t="s">
        <v>21</v>
      </c>
      <c r="L864" s="75">
        <v>1</v>
      </c>
      <c r="M864" s="75">
        <v>1.55</v>
      </c>
      <c r="N864" s="75">
        <v>0.7</v>
      </c>
      <c r="O864" s="75">
        <v>0.77</v>
      </c>
    </row>
    <row r="865" spans="1:15" x14ac:dyDescent="0.25">
      <c r="A865" s="82">
        <v>3718103</v>
      </c>
      <c r="B865" s="82">
        <v>1094947</v>
      </c>
      <c r="C865" s="82">
        <v>3718103</v>
      </c>
      <c r="D865" s="82">
        <v>1.5028197300438899E+17</v>
      </c>
      <c r="E865" s="82">
        <v>117.61799999999999</v>
      </c>
      <c r="F865" s="75" t="s">
        <v>8250</v>
      </c>
      <c r="G865" s="75">
        <v>125</v>
      </c>
      <c r="H865" s="75">
        <v>100</v>
      </c>
      <c r="I865" s="75">
        <v>5000</v>
      </c>
      <c r="J865" s="75" t="s">
        <v>21</v>
      </c>
      <c r="K865" s="75">
        <v>500</v>
      </c>
      <c r="L865" s="75">
        <v>1</v>
      </c>
      <c r="M865" s="75">
        <v>1</v>
      </c>
      <c r="N865" s="75">
        <v>0.81</v>
      </c>
      <c r="O865" s="75">
        <v>0.28999999999999998</v>
      </c>
    </row>
    <row r="866" spans="1:15" x14ac:dyDescent="0.25">
      <c r="A866" s="82">
        <v>2834115</v>
      </c>
      <c r="B866" s="82">
        <v>1094949</v>
      </c>
      <c r="C866" s="82">
        <v>2834115</v>
      </c>
      <c r="D866" s="82">
        <v>5032275489</v>
      </c>
      <c r="E866" s="82">
        <v>51.892000000000003</v>
      </c>
      <c r="F866" s="75" t="s">
        <v>1394</v>
      </c>
      <c r="G866" s="75">
        <v>5000</v>
      </c>
      <c r="H866" s="75" t="s">
        <v>21</v>
      </c>
      <c r="I866" s="75">
        <v>5000</v>
      </c>
      <c r="J866" s="75">
        <v>320</v>
      </c>
      <c r="K866" s="75" t="s">
        <v>21</v>
      </c>
      <c r="L866" s="75">
        <v>1</v>
      </c>
      <c r="M866" s="75">
        <v>0.97</v>
      </c>
      <c r="N866" s="75">
        <v>0.88</v>
      </c>
      <c r="O866" s="75">
        <v>0.19</v>
      </c>
    </row>
    <row r="867" spans="1:15" x14ac:dyDescent="0.25">
      <c r="A867" s="82">
        <v>2834110</v>
      </c>
      <c r="B867" s="82">
        <v>1094951</v>
      </c>
      <c r="C867" s="82">
        <v>2834110</v>
      </c>
      <c r="D867" s="82">
        <v>5032086507</v>
      </c>
      <c r="E867" s="82">
        <v>107.107</v>
      </c>
      <c r="F867" s="75" t="s">
        <v>8253</v>
      </c>
      <c r="G867" s="75">
        <v>1000</v>
      </c>
      <c r="H867" s="75">
        <v>250</v>
      </c>
      <c r="I867" s="75">
        <v>10000</v>
      </c>
      <c r="J867" s="75" t="s">
        <v>21</v>
      </c>
      <c r="K867" s="75">
        <v>500</v>
      </c>
      <c r="L867" s="75">
        <v>1</v>
      </c>
      <c r="M867" s="75">
        <v>0.92</v>
      </c>
      <c r="N867" s="75">
        <v>0.83</v>
      </c>
      <c r="O867" s="75">
        <v>0.28000000000000003</v>
      </c>
    </row>
    <row r="868" spans="1:15" x14ac:dyDescent="0.25">
      <c r="A868" s="82">
        <v>3718106</v>
      </c>
      <c r="B868" s="82">
        <v>1094953</v>
      </c>
      <c r="C868" s="82">
        <v>3718106</v>
      </c>
      <c r="D868" s="82">
        <v>1.5028197300438899E+17</v>
      </c>
      <c r="E868" s="82">
        <v>62.719000000000001</v>
      </c>
      <c r="F868" s="75" t="s">
        <v>888</v>
      </c>
      <c r="G868" s="75" t="s">
        <v>20</v>
      </c>
      <c r="H868" s="75">
        <v>88</v>
      </c>
      <c r="I868" s="75">
        <v>3520</v>
      </c>
      <c r="J868" s="75">
        <v>176</v>
      </c>
      <c r="K868" s="75">
        <v>370</v>
      </c>
      <c r="L868" s="75">
        <v>1</v>
      </c>
      <c r="M868" s="75">
        <v>1.38</v>
      </c>
      <c r="N868" s="75">
        <v>0.86</v>
      </c>
      <c r="O868" s="75">
        <v>0.3</v>
      </c>
    </row>
    <row r="869" spans="1:15" x14ac:dyDescent="0.25">
      <c r="A869" s="82">
        <v>2832112</v>
      </c>
      <c r="B869" s="82">
        <v>1094994</v>
      </c>
      <c r="C869" s="82">
        <v>2832112</v>
      </c>
      <c r="D869" s="82">
        <v>5034771945</v>
      </c>
      <c r="E869" s="82">
        <v>176.45599999999999</v>
      </c>
      <c r="F869" s="75" t="s">
        <v>8270</v>
      </c>
      <c r="G869" s="75">
        <v>1950</v>
      </c>
      <c r="H869" s="75">
        <v>65</v>
      </c>
      <c r="I869" s="75">
        <v>2600</v>
      </c>
      <c r="J869" s="75">
        <v>260</v>
      </c>
      <c r="K869" s="75" t="s">
        <v>21</v>
      </c>
      <c r="L869" s="75">
        <v>1</v>
      </c>
      <c r="M869" s="75">
        <v>2.2599999999999998</v>
      </c>
      <c r="N869" s="75">
        <v>0.6</v>
      </c>
      <c r="O869" s="75">
        <v>0.5</v>
      </c>
    </row>
    <row r="870" spans="1:15" x14ac:dyDescent="0.25">
      <c r="A870" s="82">
        <v>3638103</v>
      </c>
      <c r="B870" s="82">
        <v>1095002</v>
      </c>
      <c r="C870" s="82">
        <v>3638103</v>
      </c>
      <c r="D870" s="82">
        <v>1.5028197300438899E+17</v>
      </c>
      <c r="E870" s="82">
        <v>137.946</v>
      </c>
      <c r="F870" s="75" t="s">
        <v>6003</v>
      </c>
      <c r="G870" s="75">
        <v>250</v>
      </c>
      <c r="H870" s="75">
        <v>88</v>
      </c>
      <c r="I870" s="75">
        <v>3520</v>
      </c>
      <c r="J870" s="75">
        <v>264</v>
      </c>
      <c r="K870" s="75" t="s">
        <v>21</v>
      </c>
      <c r="L870" s="75">
        <v>1</v>
      </c>
      <c r="M870" s="75">
        <v>1.46</v>
      </c>
      <c r="N870" s="75">
        <v>0.94</v>
      </c>
      <c r="O870" s="75">
        <v>0.38</v>
      </c>
    </row>
    <row r="871" spans="1:15" x14ac:dyDescent="0.25">
      <c r="A871" s="82">
        <v>3636131</v>
      </c>
      <c r="B871" s="82">
        <v>1095003</v>
      </c>
      <c r="C871" s="82">
        <v>3636131</v>
      </c>
      <c r="D871" s="82">
        <v>1.5028197300438899E+17</v>
      </c>
      <c r="E871" s="82">
        <v>141.14099999999999</v>
      </c>
      <c r="F871" s="75" t="s">
        <v>6002</v>
      </c>
      <c r="G871" s="75">
        <v>250</v>
      </c>
      <c r="H871" s="75">
        <v>150</v>
      </c>
      <c r="I871" s="75" t="s">
        <v>20</v>
      </c>
      <c r="J871" s="75" t="s">
        <v>21</v>
      </c>
      <c r="K871" s="75">
        <v>750</v>
      </c>
      <c r="L871" s="75">
        <v>1</v>
      </c>
      <c r="M871" s="75">
        <v>0.95</v>
      </c>
      <c r="N871" s="75">
        <v>0.79</v>
      </c>
      <c r="O871" s="75">
        <v>0.25</v>
      </c>
    </row>
    <row r="872" spans="1:15" x14ac:dyDescent="0.25">
      <c r="A872" s="82">
        <v>3729112</v>
      </c>
      <c r="B872" s="82">
        <v>1095005</v>
      </c>
      <c r="C872" s="82">
        <v>3729112</v>
      </c>
      <c r="D872" s="82">
        <v>5034335360</v>
      </c>
      <c r="E872" s="82">
        <v>6.4859999999999998</v>
      </c>
      <c r="F872" s="75" t="s">
        <v>891</v>
      </c>
      <c r="G872" s="75">
        <v>790</v>
      </c>
      <c r="H872" s="75">
        <v>36</v>
      </c>
      <c r="I872" s="75" t="s">
        <v>20</v>
      </c>
      <c r="J872" s="75">
        <v>144</v>
      </c>
      <c r="K872" s="75">
        <v>144</v>
      </c>
      <c r="L872" s="75">
        <v>1</v>
      </c>
      <c r="M872" s="75">
        <v>1.1299999999999999</v>
      </c>
      <c r="N872" s="75">
        <v>1.52</v>
      </c>
      <c r="O872" s="75">
        <v>0.75</v>
      </c>
    </row>
    <row r="873" spans="1:15" x14ac:dyDescent="0.25">
      <c r="A873" s="82">
        <v>35131</v>
      </c>
      <c r="B873" s="82">
        <v>1095136</v>
      </c>
      <c r="C873" s="82">
        <v>35131</v>
      </c>
      <c r="D873" s="82">
        <v>1.5028197300459802E+17</v>
      </c>
      <c r="E873" s="82">
        <v>1579.098</v>
      </c>
      <c r="F873" s="75" t="s">
        <v>68</v>
      </c>
      <c r="G873" s="75">
        <v>80</v>
      </c>
      <c r="H873" s="75" t="s">
        <v>21</v>
      </c>
      <c r="I873" s="75">
        <v>112</v>
      </c>
      <c r="J873" s="75" t="s">
        <v>21</v>
      </c>
      <c r="K873" s="75" t="s">
        <v>21</v>
      </c>
      <c r="L873" s="75" t="s">
        <v>21</v>
      </c>
      <c r="M873" s="75">
        <v>2.6</v>
      </c>
      <c r="N873" s="75">
        <v>0.57999999999999996</v>
      </c>
      <c r="O873" s="75">
        <v>9.34</v>
      </c>
    </row>
    <row r="874" spans="1:15" x14ac:dyDescent="0.25">
      <c r="A874" s="82">
        <v>3724113</v>
      </c>
      <c r="B874" s="82">
        <v>1095186</v>
      </c>
      <c r="C874" s="82">
        <v>3724113</v>
      </c>
      <c r="D874" s="82">
        <v>5032643798</v>
      </c>
      <c r="E874" s="82">
        <v>13.345000000000001</v>
      </c>
      <c r="F874" s="75" t="s">
        <v>8330</v>
      </c>
      <c r="G874" s="75">
        <v>327</v>
      </c>
      <c r="H874" s="75">
        <v>200</v>
      </c>
      <c r="I874" s="75">
        <v>8000</v>
      </c>
      <c r="J874" s="75" t="s">
        <v>21</v>
      </c>
      <c r="K874" s="75">
        <v>1000</v>
      </c>
      <c r="L874" s="75">
        <v>1</v>
      </c>
      <c r="M874" s="75">
        <v>0.8</v>
      </c>
      <c r="N874" s="75">
        <v>0.9</v>
      </c>
      <c r="O874" s="75">
        <v>0.28000000000000003</v>
      </c>
    </row>
    <row r="875" spans="1:15" x14ac:dyDescent="0.25">
      <c r="A875" s="82">
        <v>3729105</v>
      </c>
      <c r="B875" s="82">
        <v>1095187</v>
      </c>
      <c r="C875" s="82">
        <v>3729105</v>
      </c>
      <c r="D875" s="82">
        <v>1.5028197300459802E+17</v>
      </c>
      <c r="E875" s="82">
        <v>128.226</v>
      </c>
      <c r="F875" s="75" t="s">
        <v>885</v>
      </c>
      <c r="G875" s="75">
        <v>1800</v>
      </c>
      <c r="H875" s="75">
        <v>60</v>
      </c>
      <c r="I875" s="75">
        <v>3000</v>
      </c>
      <c r="J875" s="75">
        <v>80</v>
      </c>
      <c r="K875" s="75">
        <v>120</v>
      </c>
      <c r="L875" s="75">
        <v>1</v>
      </c>
      <c r="M875" s="75">
        <v>1.4</v>
      </c>
      <c r="N875" s="75">
        <v>0.86</v>
      </c>
      <c r="O875" s="75">
        <v>0.5</v>
      </c>
    </row>
    <row r="876" spans="1:15" x14ac:dyDescent="0.25">
      <c r="A876" s="82">
        <v>35361</v>
      </c>
      <c r="B876" s="82">
        <v>1095460</v>
      </c>
      <c r="C876" s="82">
        <v>35361</v>
      </c>
      <c r="D876" s="82">
        <v>5033930661</v>
      </c>
      <c r="E876" s="82">
        <v>129.72999999999999</v>
      </c>
      <c r="F876" s="75" t="s">
        <v>800</v>
      </c>
      <c r="G876" s="75">
        <v>1296</v>
      </c>
      <c r="H876" s="75">
        <v>72</v>
      </c>
      <c r="I876" s="75">
        <v>3240</v>
      </c>
      <c r="J876" s="75" t="s">
        <v>20</v>
      </c>
      <c r="K876" s="75" t="s">
        <v>20</v>
      </c>
      <c r="L876" s="75" t="s">
        <v>20</v>
      </c>
      <c r="M876" s="75">
        <v>0.12</v>
      </c>
      <c r="N876" s="75">
        <v>0.83</v>
      </c>
      <c r="O876" s="75">
        <v>0.4</v>
      </c>
    </row>
    <row r="877" spans="1:15" x14ac:dyDescent="0.25">
      <c r="A877" s="82">
        <v>2434101</v>
      </c>
      <c r="B877" s="82">
        <v>1095700</v>
      </c>
      <c r="C877" s="82">
        <v>2434101</v>
      </c>
      <c r="D877" s="82">
        <v>5033356131</v>
      </c>
      <c r="E877" s="82">
        <v>92.108000000000004</v>
      </c>
      <c r="F877" s="75" t="s">
        <v>1051</v>
      </c>
      <c r="G877" s="75">
        <v>810</v>
      </c>
      <c r="H877" s="75">
        <v>9</v>
      </c>
      <c r="I877" s="75" t="s">
        <v>20</v>
      </c>
      <c r="J877" s="75" t="s">
        <v>20</v>
      </c>
      <c r="K877" s="75">
        <v>72</v>
      </c>
      <c r="L877" s="75">
        <v>2</v>
      </c>
      <c r="M877" s="75">
        <v>0.92</v>
      </c>
      <c r="N877" s="75">
        <v>0.62</v>
      </c>
      <c r="O877" s="75">
        <v>1.1200000000000001</v>
      </c>
    </row>
    <row r="878" spans="1:15" x14ac:dyDescent="0.25">
      <c r="A878" s="82">
        <v>27031</v>
      </c>
      <c r="B878" s="82">
        <v>1095701</v>
      </c>
      <c r="C878" s="82">
        <v>27031</v>
      </c>
      <c r="D878" s="82">
        <v>1.5028197300466202E+17</v>
      </c>
      <c r="E878" s="82">
        <v>1674.7439999999999</v>
      </c>
      <c r="F878" s="75" t="s">
        <v>1214</v>
      </c>
      <c r="G878" s="75">
        <v>300</v>
      </c>
      <c r="H878" s="75" t="s">
        <v>21</v>
      </c>
      <c r="I878" s="75">
        <v>500</v>
      </c>
      <c r="J878" s="75" t="s">
        <v>20</v>
      </c>
      <c r="K878" s="75" t="s">
        <v>20</v>
      </c>
      <c r="L878" s="75" t="s">
        <v>20</v>
      </c>
      <c r="M878" s="75">
        <v>1.84</v>
      </c>
      <c r="N878" s="75">
        <v>1.21</v>
      </c>
      <c r="O878" s="75">
        <v>1.55</v>
      </c>
    </row>
    <row r="879" spans="1:15" x14ac:dyDescent="0.25">
      <c r="A879" s="82">
        <v>3426102</v>
      </c>
      <c r="B879" s="82">
        <v>1095703</v>
      </c>
      <c r="C879" s="82">
        <v>3426102</v>
      </c>
      <c r="D879" s="82">
        <v>5034854196</v>
      </c>
      <c r="E879" s="82">
        <v>48.609000000000002</v>
      </c>
      <c r="F879" s="75" t="s">
        <v>510</v>
      </c>
      <c r="G879" s="75" t="s">
        <v>20</v>
      </c>
      <c r="H879" s="75">
        <v>16</v>
      </c>
      <c r="I879" s="75" t="s">
        <v>20</v>
      </c>
      <c r="J879" s="75" t="s">
        <v>20</v>
      </c>
      <c r="K879" s="75">
        <v>128</v>
      </c>
      <c r="L879" s="75">
        <v>1</v>
      </c>
      <c r="M879" s="75">
        <v>0.69</v>
      </c>
      <c r="N879" s="75">
        <v>0.45</v>
      </c>
      <c r="O879" s="75">
        <v>1.22</v>
      </c>
    </row>
    <row r="880" spans="1:15" x14ac:dyDescent="0.25">
      <c r="A880" s="82">
        <v>25301</v>
      </c>
      <c r="B880" s="82">
        <v>1096000</v>
      </c>
      <c r="C880" s="82">
        <v>25301</v>
      </c>
      <c r="D880" s="82">
        <v>1.5028197931233699E+17</v>
      </c>
      <c r="E880" s="82">
        <v>1554.703</v>
      </c>
      <c r="F880" s="75" t="s">
        <v>1093</v>
      </c>
      <c r="G880" s="75">
        <v>480</v>
      </c>
      <c r="H880" s="75">
        <v>60</v>
      </c>
      <c r="I880" s="75">
        <v>720</v>
      </c>
      <c r="J880" s="75" t="s">
        <v>20</v>
      </c>
      <c r="K880" s="75" t="s">
        <v>20</v>
      </c>
      <c r="L880" s="75" t="s">
        <v>20</v>
      </c>
      <c r="M880" s="75">
        <v>2.5099999999999998</v>
      </c>
      <c r="N880" s="75">
        <v>1.62</v>
      </c>
      <c r="O880" s="75">
        <v>0.53</v>
      </c>
    </row>
    <row r="881" spans="1:15" x14ac:dyDescent="0.25">
      <c r="A881" s="82">
        <v>38231</v>
      </c>
      <c r="B881" s="82">
        <v>1096002</v>
      </c>
      <c r="C881" s="82">
        <v>38231</v>
      </c>
      <c r="D881" s="82">
        <v>1.50281970000532E+17</v>
      </c>
      <c r="E881" s="82">
        <v>1709.7329999999999</v>
      </c>
      <c r="F881" s="75" t="s">
        <v>626</v>
      </c>
      <c r="G881" s="75">
        <v>560</v>
      </c>
      <c r="H881" s="75" t="s">
        <v>21</v>
      </c>
      <c r="I881" s="75">
        <v>880</v>
      </c>
      <c r="J881" s="75" t="s">
        <v>20</v>
      </c>
      <c r="K881" s="75" t="s">
        <v>20</v>
      </c>
      <c r="L881" s="75" t="s">
        <v>20</v>
      </c>
      <c r="M881" s="75">
        <v>1.55</v>
      </c>
      <c r="N881" s="75">
        <v>0.92</v>
      </c>
      <c r="O881" s="75">
        <v>1.36</v>
      </c>
    </row>
    <row r="882" spans="1:15" x14ac:dyDescent="0.25">
      <c r="A882" s="82">
        <v>27321</v>
      </c>
      <c r="B882" s="82">
        <v>1096003</v>
      </c>
      <c r="C882" s="82">
        <v>27321</v>
      </c>
      <c r="D882" s="82">
        <v>1.5028197300452998E+17</v>
      </c>
      <c r="E882" s="82">
        <v>1528.5029999999999</v>
      </c>
      <c r="F882" s="75" t="s">
        <v>205</v>
      </c>
      <c r="G882" s="75">
        <v>330</v>
      </c>
      <c r="H882" s="75" t="s">
        <v>21</v>
      </c>
      <c r="I882" s="75">
        <v>528</v>
      </c>
      <c r="J882" s="75">
        <v>32</v>
      </c>
      <c r="K882" s="75" t="s">
        <v>20</v>
      </c>
      <c r="L882" s="75">
        <v>1</v>
      </c>
      <c r="M882" s="75">
        <v>1.56</v>
      </c>
      <c r="N882" s="75">
        <v>1.03</v>
      </c>
      <c r="O882" s="75">
        <v>1.8</v>
      </c>
    </row>
    <row r="883" spans="1:15" x14ac:dyDescent="0.25">
      <c r="A883" s="82">
        <v>31111</v>
      </c>
      <c r="B883" s="82">
        <v>1096005</v>
      </c>
      <c r="C883" s="82">
        <v>31111</v>
      </c>
      <c r="D883" s="82">
        <v>1.5028197000055501E+17</v>
      </c>
      <c r="E883" s="82">
        <v>1542.002</v>
      </c>
      <c r="F883" s="75" t="s">
        <v>1219</v>
      </c>
      <c r="G883" s="75">
        <v>110</v>
      </c>
      <c r="H883" s="75" t="s">
        <v>21</v>
      </c>
      <c r="I883" s="75">
        <v>154</v>
      </c>
      <c r="J883" s="75" t="s">
        <v>20</v>
      </c>
      <c r="K883" s="75" t="s">
        <v>20</v>
      </c>
      <c r="L883" s="75" t="s">
        <v>20</v>
      </c>
      <c r="M883" s="75">
        <v>2.67</v>
      </c>
      <c r="N883" s="75">
        <v>1.82</v>
      </c>
      <c r="O883" s="75">
        <v>2</v>
      </c>
    </row>
    <row r="884" spans="1:15" x14ac:dyDescent="0.25">
      <c r="A884" s="82">
        <v>2906110</v>
      </c>
      <c r="B884" s="82">
        <v>1096006</v>
      </c>
      <c r="C884" s="82">
        <v>2906110</v>
      </c>
      <c r="D884" s="82">
        <v>5032503663</v>
      </c>
      <c r="E884" s="82">
        <v>111.22199999999999</v>
      </c>
      <c r="F884" s="75" t="s">
        <v>107</v>
      </c>
      <c r="G884" s="75" t="s">
        <v>20</v>
      </c>
      <c r="H884" s="75">
        <v>200</v>
      </c>
      <c r="I884" s="75" t="s">
        <v>20</v>
      </c>
      <c r="J884" s="75">
        <v>800</v>
      </c>
      <c r="K884" s="75" t="s">
        <v>20</v>
      </c>
      <c r="L884" s="75">
        <v>1</v>
      </c>
      <c r="M884" s="75">
        <v>1.84</v>
      </c>
      <c r="N884" s="75">
        <v>0.67</v>
      </c>
      <c r="O884" s="75">
        <v>0.15</v>
      </c>
    </row>
    <row r="885" spans="1:15" x14ac:dyDescent="0.25">
      <c r="A885" s="82">
        <v>3729107</v>
      </c>
      <c r="B885" s="82">
        <v>1096007</v>
      </c>
      <c r="C885" s="82">
        <v>3729107</v>
      </c>
      <c r="D885" s="82">
        <v>5034782260</v>
      </c>
      <c r="E885" s="82">
        <v>56.853000000000002</v>
      </c>
      <c r="F885" s="75" t="s">
        <v>398</v>
      </c>
      <c r="G885" s="75">
        <v>335</v>
      </c>
      <c r="H885" s="75" t="s">
        <v>21</v>
      </c>
      <c r="I885" s="75" t="s">
        <v>20</v>
      </c>
      <c r="J885" s="75" t="s">
        <v>20</v>
      </c>
      <c r="K885" s="75">
        <v>20</v>
      </c>
      <c r="L885" s="75">
        <v>1</v>
      </c>
      <c r="M885" s="75">
        <v>1.52</v>
      </c>
      <c r="N885" s="75">
        <v>1.02</v>
      </c>
      <c r="O885" s="75">
        <v>1.83</v>
      </c>
    </row>
    <row r="886" spans="1:15" x14ac:dyDescent="0.25">
      <c r="A886" s="82">
        <v>36041</v>
      </c>
      <c r="B886" s="82">
        <v>1096009</v>
      </c>
      <c r="C886" s="82">
        <v>36041</v>
      </c>
      <c r="D886" s="82">
        <v>1.5028197931122499E+17</v>
      </c>
      <c r="E886" s="82">
        <v>1589.548</v>
      </c>
      <c r="F886" s="75" t="s">
        <v>88</v>
      </c>
      <c r="G886" s="75">
        <v>360</v>
      </c>
      <c r="H886" s="75">
        <v>30</v>
      </c>
      <c r="I886" s="75">
        <v>360</v>
      </c>
      <c r="J886" s="75" t="s">
        <v>20</v>
      </c>
      <c r="K886" s="75" t="s">
        <v>20</v>
      </c>
      <c r="L886" s="75" t="s">
        <v>20</v>
      </c>
      <c r="M886" s="75">
        <v>2.5</v>
      </c>
      <c r="N886" s="75">
        <v>2.0499999999999998</v>
      </c>
      <c r="O886" s="75">
        <v>0.85</v>
      </c>
    </row>
    <row r="887" spans="1:15" x14ac:dyDescent="0.25">
      <c r="A887" s="82">
        <v>3735101</v>
      </c>
      <c r="B887" s="82">
        <v>1096010</v>
      </c>
      <c r="C887" s="82">
        <v>3735101</v>
      </c>
      <c r="D887" s="82">
        <v>5034871260</v>
      </c>
      <c r="E887" s="82">
        <v>48.673000000000002</v>
      </c>
      <c r="F887" s="75" t="s">
        <v>1149</v>
      </c>
      <c r="G887" s="75">
        <v>714</v>
      </c>
      <c r="H887" s="75">
        <v>6</v>
      </c>
      <c r="I887" s="75" t="s">
        <v>20</v>
      </c>
      <c r="J887" s="75" t="s">
        <v>20</v>
      </c>
      <c r="K887" s="75">
        <v>48</v>
      </c>
      <c r="L887" s="75">
        <v>1</v>
      </c>
      <c r="M887" s="75">
        <v>1.1599999999999999</v>
      </c>
      <c r="N887" s="75">
        <v>0.78</v>
      </c>
      <c r="O887" s="75">
        <v>1.1200000000000001</v>
      </c>
    </row>
    <row r="888" spans="1:15" x14ac:dyDescent="0.25">
      <c r="A888" s="82">
        <v>2909106</v>
      </c>
      <c r="B888" s="82">
        <v>1096012</v>
      </c>
      <c r="C888" s="82">
        <v>2909106</v>
      </c>
      <c r="D888" s="82">
        <v>5034919502</v>
      </c>
      <c r="E888" s="82">
        <v>169.369</v>
      </c>
      <c r="F888" s="75" t="s">
        <v>285</v>
      </c>
      <c r="G888" s="75">
        <v>318</v>
      </c>
      <c r="H888" s="75" t="s">
        <v>21</v>
      </c>
      <c r="I888" s="75">
        <v>530</v>
      </c>
      <c r="J888" s="75" t="s">
        <v>20</v>
      </c>
      <c r="K888" s="75" t="s">
        <v>20</v>
      </c>
      <c r="L888" s="75" t="s">
        <v>20</v>
      </c>
      <c r="M888" s="75">
        <v>1.8</v>
      </c>
      <c r="N888" s="75">
        <v>1.2</v>
      </c>
      <c r="O888" s="75">
        <v>1.5</v>
      </c>
    </row>
    <row r="889" spans="1:15" x14ac:dyDescent="0.25">
      <c r="A889" s="82">
        <v>32391</v>
      </c>
      <c r="B889" s="82">
        <v>1096015</v>
      </c>
      <c r="C889" s="82">
        <v>32391</v>
      </c>
      <c r="D889" s="82">
        <v>1.50281973004872E+17</v>
      </c>
      <c r="E889" s="82">
        <v>1739.903</v>
      </c>
      <c r="F889" s="75" t="s">
        <v>1271</v>
      </c>
      <c r="G889" s="75">
        <v>385</v>
      </c>
      <c r="H889" s="75" t="s">
        <v>21</v>
      </c>
      <c r="I889" s="75">
        <v>605</v>
      </c>
      <c r="J889" s="75">
        <v>20</v>
      </c>
      <c r="K889" s="75">
        <v>24</v>
      </c>
      <c r="L889" s="75">
        <v>2</v>
      </c>
      <c r="M889" s="75">
        <v>1.65</v>
      </c>
      <c r="N889" s="75">
        <v>1.29</v>
      </c>
      <c r="O889" s="75">
        <v>1.35</v>
      </c>
    </row>
    <row r="890" spans="1:15" x14ac:dyDescent="0.25">
      <c r="A890" s="82">
        <v>29291</v>
      </c>
      <c r="B890" s="82">
        <v>1096018</v>
      </c>
      <c r="C890" s="82">
        <v>29291</v>
      </c>
      <c r="D890" s="82">
        <v>1.5028197300496602E+17</v>
      </c>
      <c r="E890" s="82">
        <v>1528.2829999999999</v>
      </c>
      <c r="F890" s="75" t="s">
        <v>1226</v>
      </c>
      <c r="G890" s="75">
        <v>88</v>
      </c>
      <c r="H890" s="75" t="s">
        <v>21</v>
      </c>
      <c r="I890" s="75">
        <v>154</v>
      </c>
      <c r="J890" s="75" t="s">
        <v>20</v>
      </c>
      <c r="K890" s="75" t="s">
        <v>20</v>
      </c>
      <c r="L890" s="75" t="s">
        <v>20</v>
      </c>
      <c r="M890" s="75">
        <v>2.71</v>
      </c>
      <c r="N890" s="75">
        <v>1.82</v>
      </c>
      <c r="O890" s="75">
        <v>2.0099999999999998</v>
      </c>
    </row>
    <row r="891" spans="1:15" x14ac:dyDescent="0.25">
      <c r="A891" s="82">
        <v>2340102</v>
      </c>
      <c r="B891" s="82">
        <v>1096019</v>
      </c>
      <c r="C891" s="82">
        <v>2340102</v>
      </c>
      <c r="D891" s="82">
        <v>5034833454</v>
      </c>
      <c r="E891" s="82">
        <v>158.4</v>
      </c>
      <c r="F891" s="75" t="s">
        <v>2381</v>
      </c>
      <c r="G891" s="75" t="s">
        <v>20</v>
      </c>
      <c r="H891" s="75">
        <v>240</v>
      </c>
      <c r="I891" s="75">
        <v>12960</v>
      </c>
      <c r="J891" s="75" t="s">
        <v>20</v>
      </c>
      <c r="K891" s="75">
        <v>1200</v>
      </c>
      <c r="L891" s="75">
        <v>1</v>
      </c>
      <c r="M891" s="75">
        <v>0.78</v>
      </c>
      <c r="N891" s="75">
        <v>0.56000000000000005</v>
      </c>
      <c r="O891" s="75">
        <v>0.18</v>
      </c>
    </row>
    <row r="892" spans="1:15" x14ac:dyDescent="0.25">
      <c r="A892" s="82">
        <v>28361</v>
      </c>
      <c r="B892" s="82">
        <v>1096020</v>
      </c>
      <c r="C892" s="82">
        <v>28361</v>
      </c>
      <c r="D892" s="82">
        <v>1.5028197300452198E+17</v>
      </c>
      <c r="E892" s="82">
        <v>1674.1849999999999</v>
      </c>
      <c r="F892" s="75" t="s">
        <v>187</v>
      </c>
      <c r="G892" s="75">
        <v>310</v>
      </c>
      <c r="H892" s="75" t="s">
        <v>21</v>
      </c>
      <c r="I892" s="75">
        <v>496</v>
      </c>
      <c r="J892" s="75" t="s">
        <v>20</v>
      </c>
      <c r="K892" s="75" t="s">
        <v>20</v>
      </c>
      <c r="L892" s="75" t="s">
        <v>20</v>
      </c>
      <c r="M892" s="75">
        <v>1.64</v>
      </c>
      <c r="N892" s="75">
        <v>1.07</v>
      </c>
      <c r="O892" s="75">
        <v>1.86</v>
      </c>
    </row>
    <row r="893" spans="1:15" x14ac:dyDescent="0.25">
      <c r="A893" s="82">
        <v>29381</v>
      </c>
      <c r="B893" s="82">
        <v>1096032</v>
      </c>
      <c r="C893" s="82">
        <v>29381</v>
      </c>
      <c r="D893" s="82">
        <v>1.50281970000564E+17</v>
      </c>
      <c r="E893" s="82">
        <v>1790.268</v>
      </c>
      <c r="F893" s="75" t="s">
        <v>495</v>
      </c>
      <c r="G893" s="75">
        <v>1080</v>
      </c>
      <c r="H893" s="75" t="s">
        <v>21</v>
      </c>
      <c r="I893" s="75">
        <v>1620</v>
      </c>
      <c r="J893" s="75">
        <v>64</v>
      </c>
      <c r="K893" s="75" t="s">
        <v>20</v>
      </c>
      <c r="L893" s="75">
        <v>1</v>
      </c>
      <c r="M893" s="75">
        <v>1</v>
      </c>
      <c r="N893" s="75">
        <v>0.69</v>
      </c>
      <c r="O893" s="75">
        <v>1.64</v>
      </c>
    </row>
    <row r="894" spans="1:15" x14ac:dyDescent="0.25">
      <c r="A894" s="82">
        <v>34461</v>
      </c>
      <c r="B894" s="82">
        <v>1096033</v>
      </c>
      <c r="C894" s="82">
        <v>34461</v>
      </c>
      <c r="D894" s="82">
        <v>5034555023</v>
      </c>
      <c r="E894" s="82">
        <v>1828.4670000000001</v>
      </c>
      <c r="F894" s="75" t="s">
        <v>1095</v>
      </c>
      <c r="G894" s="75">
        <v>480</v>
      </c>
      <c r="H894" s="75">
        <v>60</v>
      </c>
      <c r="I894" s="75">
        <v>720</v>
      </c>
      <c r="J894" s="75" t="s">
        <v>20</v>
      </c>
      <c r="K894" s="75" t="s">
        <v>20</v>
      </c>
      <c r="L894" s="75" t="s">
        <v>20</v>
      </c>
      <c r="M894" s="75">
        <v>2.71</v>
      </c>
      <c r="N894" s="75">
        <v>1.56</v>
      </c>
      <c r="O894" s="75">
        <v>0.6</v>
      </c>
    </row>
    <row r="895" spans="1:15" x14ac:dyDescent="0.25">
      <c r="A895" s="82">
        <v>25171</v>
      </c>
      <c r="B895" s="82">
        <v>1096035</v>
      </c>
      <c r="C895" s="82">
        <v>25171</v>
      </c>
      <c r="D895" s="82">
        <v>1.5028197931144099E+17</v>
      </c>
      <c r="E895" s="82">
        <v>1691.674</v>
      </c>
      <c r="F895" s="75" t="s">
        <v>189</v>
      </c>
      <c r="G895" s="75">
        <v>288</v>
      </c>
      <c r="H895" s="75" t="s">
        <v>21</v>
      </c>
      <c r="I895" s="75">
        <v>384</v>
      </c>
      <c r="J895" s="75" t="s">
        <v>20</v>
      </c>
      <c r="K895" s="75" t="s">
        <v>20</v>
      </c>
      <c r="L895" s="75" t="s">
        <v>20</v>
      </c>
      <c r="M895" s="75">
        <v>1.91</v>
      </c>
      <c r="N895" s="75">
        <v>1.28</v>
      </c>
      <c r="O895" s="75">
        <v>1.8</v>
      </c>
    </row>
    <row r="896" spans="1:15" x14ac:dyDescent="0.25">
      <c r="A896" s="82">
        <v>38441</v>
      </c>
      <c r="B896" s="82">
        <v>1096039</v>
      </c>
      <c r="C896" s="82">
        <v>38441</v>
      </c>
      <c r="D896" s="82">
        <v>1.5028197931286202E+17</v>
      </c>
      <c r="E896" s="82">
        <v>1209.133</v>
      </c>
      <c r="F896" s="75" t="s">
        <v>1087</v>
      </c>
      <c r="G896" s="75">
        <v>624</v>
      </c>
      <c r="H896" s="75" t="s">
        <v>21</v>
      </c>
      <c r="I896" s="75">
        <v>720</v>
      </c>
      <c r="J896" s="75" t="s">
        <v>20</v>
      </c>
      <c r="K896" s="75" t="s">
        <v>20</v>
      </c>
      <c r="L896" s="75" t="s">
        <v>20</v>
      </c>
      <c r="M896" s="75">
        <v>1.76</v>
      </c>
      <c r="N896" s="75">
        <v>1.19</v>
      </c>
      <c r="O896" s="75">
        <v>0.8</v>
      </c>
    </row>
    <row r="897" spans="1:15" x14ac:dyDescent="0.25">
      <c r="A897" s="82">
        <v>30211</v>
      </c>
      <c r="B897" s="82">
        <v>1096046</v>
      </c>
      <c r="C897" s="82">
        <v>30211</v>
      </c>
      <c r="D897" s="82">
        <v>1.5028197300451901E+17</v>
      </c>
      <c r="E897" s="82">
        <v>1563.36</v>
      </c>
      <c r="F897" s="75" t="s">
        <v>184</v>
      </c>
      <c r="G897" s="75">
        <v>330</v>
      </c>
      <c r="H897" s="75" t="s">
        <v>21</v>
      </c>
      <c r="I897" s="75">
        <v>528</v>
      </c>
      <c r="J897" s="75" t="s">
        <v>20</v>
      </c>
      <c r="K897" s="75" t="s">
        <v>20</v>
      </c>
      <c r="L897" s="75" t="s">
        <v>20</v>
      </c>
      <c r="M897" s="75">
        <v>1.53</v>
      </c>
      <c r="N897" s="75">
        <v>1.02</v>
      </c>
      <c r="O897" s="75">
        <v>1.8</v>
      </c>
    </row>
    <row r="898" spans="1:15" x14ac:dyDescent="0.25">
      <c r="A898" s="82">
        <v>27291</v>
      </c>
      <c r="B898" s="82">
        <v>1096047</v>
      </c>
      <c r="C898" s="82">
        <v>27291</v>
      </c>
      <c r="D898" s="82">
        <v>1.5028197300487002E+17</v>
      </c>
      <c r="E898" s="82">
        <v>1685.3989999999999</v>
      </c>
      <c r="F898" s="75" t="s">
        <v>1270</v>
      </c>
      <c r="G898" s="75">
        <v>385</v>
      </c>
      <c r="H898" s="75" t="s">
        <v>21</v>
      </c>
      <c r="I898" s="75">
        <v>605</v>
      </c>
      <c r="J898" s="75">
        <v>20</v>
      </c>
      <c r="K898" s="75">
        <v>24</v>
      </c>
      <c r="L898" s="75">
        <v>2</v>
      </c>
      <c r="M898" s="75">
        <v>1.61</v>
      </c>
      <c r="N898" s="75">
        <v>1.29</v>
      </c>
      <c r="O898" s="75">
        <v>1.34</v>
      </c>
    </row>
    <row r="899" spans="1:15" x14ac:dyDescent="0.25">
      <c r="A899" s="82">
        <v>27181</v>
      </c>
      <c r="B899" s="82">
        <v>1096048</v>
      </c>
      <c r="C899" s="82">
        <v>27181</v>
      </c>
      <c r="D899" s="82">
        <v>5033799292</v>
      </c>
      <c r="E899" s="82">
        <v>1647.9760000000001</v>
      </c>
      <c r="F899" s="75" t="s">
        <v>985</v>
      </c>
      <c r="G899" s="75">
        <v>561</v>
      </c>
      <c r="H899" s="75" t="s">
        <v>21</v>
      </c>
      <c r="I899" s="75">
        <v>1221</v>
      </c>
      <c r="J899" s="75">
        <v>16</v>
      </c>
      <c r="K899" s="75" t="s">
        <v>20</v>
      </c>
      <c r="L899" s="75">
        <v>5</v>
      </c>
      <c r="M899" s="75">
        <v>2.19</v>
      </c>
      <c r="N899" s="75">
        <v>1.43</v>
      </c>
      <c r="O899" s="75">
        <v>0.43</v>
      </c>
    </row>
    <row r="900" spans="1:15" x14ac:dyDescent="0.25">
      <c r="A900" s="82">
        <v>22051</v>
      </c>
      <c r="B900" s="82">
        <v>1096049</v>
      </c>
      <c r="C900" s="82">
        <v>22051</v>
      </c>
      <c r="D900" s="82">
        <v>1.5028197300479501E+17</v>
      </c>
      <c r="E900" s="82">
        <v>1556.875</v>
      </c>
      <c r="F900" s="75" t="s">
        <v>237</v>
      </c>
      <c r="G900" s="75">
        <v>130</v>
      </c>
      <c r="H900" s="75" t="s">
        <v>21</v>
      </c>
      <c r="I900" s="75">
        <v>195</v>
      </c>
      <c r="J900" s="75" t="s">
        <v>20</v>
      </c>
      <c r="K900" s="75" t="s">
        <v>20</v>
      </c>
      <c r="L900" s="75" t="s">
        <v>20</v>
      </c>
      <c r="M900" s="75">
        <v>3.4</v>
      </c>
      <c r="N900" s="75">
        <v>2.2999999999999998</v>
      </c>
      <c r="O900" s="75">
        <v>1.02</v>
      </c>
    </row>
    <row r="901" spans="1:15" x14ac:dyDescent="0.25">
      <c r="A901" s="82">
        <v>34131</v>
      </c>
      <c r="B901" s="82">
        <v>1096057</v>
      </c>
      <c r="C901" s="82">
        <v>34131</v>
      </c>
      <c r="D901" s="82">
        <v>1.5028197000051699E+17</v>
      </c>
      <c r="E901" s="82">
        <v>1630.5509999999999</v>
      </c>
      <c r="F901" s="75" t="s">
        <v>286</v>
      </c>
      <c r="G901" s="75">
        <v>345</v>
      </c>
      <c r="H901" s="75" t="s">
        <v>21</v>
      </c>
      <c r="I901" s="75">
        <v>552</v>
      </c>
      <c r="J901" s="75" t="s">
        <v>20</v>
      </c>
      <c r="K901" s="75" t="s">
        <v>20</v>
      </c>
      <c r="L901" s="75" t="s">
        <v>20</v>
      </c>
      <c r="M901" s="75">
        <v>1.59</v>
      </c>
      <c r="N901" s="75">
        <v>1.03</v>
      </c>
      <c r="O901" s="75">
        <v>1.8</v>
      </c>
    </row>
    <row r="902" spans="1:15" x14ac:dyDescent="0.25">
      <c r="A902" s="82">
        <v>25191</v>
      </c>
      <c r="B902" s="82">
        <v>1096058</v>
      </c>
      <c r="C902" s="82">
        <v>25191</v>
      </c>
      <c r="D902" s="82">
        <v>1.5028197300452301E+17</v>
      </c>
      <c r="E902" s="82">
        <v>1573.692</v>
      </c>
      <c r="F902" s="75" t="s">
        <v>181</v>
      </c>
      <c r="G902" s="75">
        <v>270</v>
      </c>
      <c r="H902" s="75" t="s">
        <v>21</v>
      </c>
      <c r="I902" s="75">
        <v>360</v>
      </c>
      <c r="J902" s="75" t="s">
        <v>20</v>
      </c>
      <c r="K902" s="75" t="s">
        <v>20</v>
      </c>
      <c r="L902" s="75" t="s">
        <v>20</v>
      </c>
      <c r="M902" s="75">
        <v>1.85</v>
      </c>
      <c r="N902" s="75">
        <v>1.27</v>
      </c>
      <c r="O902" s="75">
        <v>1.82</v>
      </c>
    </row>
    <row r="903" spans="1:15" x14ac:dyDescent="0.25">
      <c r="A903" s="82">
        <v>38431</v>
      </c>
      <c r="B903" s="82">
        <v>1096059</v>
      </c>
      <c r="C903" s="82">
        <v>38431</v>
      </c>
      <c r="D903" s="82">
        <v>1.5028197000052198E+17</v>
      </c>
      <c r="E903" s="82">
        <v>1647.9760000000001</v>
      </c>
      <c r="F903" s="75" t="s">
        <v>1405</v>
      </c>
      <c r="G903" s="75">
        <v>324</v>
      </c>
      <c r="H903" s="75" t="s">
        <v>21</v>
      </c>
      <c r="I903" s="75">
        <v>486</v>
      </c>
      <c r="J903" s="75" t="s">
        <v>20</v>
      </c>
      <c r="K903" s="75" t="s">
        <v>20</v>
      </c>
      <c r="L903" s="75" t="s">
        <v>20</v>
      </c>
      <c r="M903" s="75">
        <v>1.69</v>
      </c>
      <c r="N903" s="75">
        <v>1.1100000000000001</v>
      </c>
      <c r="O903" s="75">
        <v>1.67</v>
      </c>
    </row>
    <row r="904" spans="1:15" x14ac:dyDescent="0.25">
      <c r="A904" s="82">
        <v>3036116</v>
      </c>
      <c r="B904" s="82">
        <v>1096061</v>
      </c>
      <c r="C904" s="82">
        <v>3036116</v>
      </c>
      <c r="D904" s="82">
        <v>5034823170</v>
      </c>
      <c r="E904" s="82">
        <v>78.054000000000002</v>
      </c>
      <c r="F904" s="75" t="s">
        <v>953</v>
      </c>
      <c r="G904" s="75">
        <v>288</v>
      </c>
      <c r="H904" s="75">
        <v>6</v>
      </c>
      <c r="I904" s="75" t="s">
        <v>20</v>
      </c>
      <c r="J904" s="75" t="s">
        <v>20</v>
      </c>
      <c r="K904" s="75">
        <v>36</v>
      </c>
      <c r="L904" s="75">
        <v>1</v>
      </c>
      <c r="M904" s="75">
        <v>1.38</v>
      </c>
      <c r="N904" s="75">
        <v>0.94</v>
      </c>
      <c r="O904" s="75">
        <v>1.67</v>
      </c>
    </row>
    <row r="905" spans="1:15" x14ac:dyDescent="0.25">
      <c r="A905" s="82">
        <v>30241</v>
      </c>
      <c r="B905" s="82">
        <v>1096065</v>
      </c>
      <c r="C905" s="82">
        <v>30241</v>
      </c>
      <c r="D905" s="82">
        <v>1.5028197931164998E+17</v>
      </c>
      <c r="E905" s="82">
        <v>754.95399999999995</v>
      </c>
      <c r="F905" s="75" t="s">
        <v>802</v>
      </c>
      <c r="G905" s="75">
        <v>312</v>
      </c>
      <c r="H905" s="75" t="s">
        <v>21</v>
      </c>
      <c r="I905" s="75">
        <v>360</v>
      </c>
      <c r="J905" s="75" t="s">
        <v>20</v>
      </c>
      <c r="K905" s="75" t="s">
        <v>20</v>
      </c>
      <c r="L905" s="75" t="s">
        <v>20</v>
      </c>
      <c r="M905" s="75">
        <v>2.4500000000000002</v>
      </c>
      <c r="N905" s="75">
        <v>1.2</v>
      </c>
      <c r="O905" s="75">
        <v>0.94</v>
      </c>
    </row>
    <row r="906" spans="1:15" x14ac:dyDescent="0.25">
      <c r="A906" s="82">
        <v>32261</v>
      </c>
      <c r="B906" s="82">
        <v>1096066</v>
      </c>
      <c r="C906" s="82">
        <v>32261</v>
      </c>
      <c r="D906" s="82">
        <v>1.50281973004528E+17</v>
      </c>
      <c r="E906" s="82">
        <v>1621.107</v>
      </c>
      <c r="F906" s="75" t="s">
        <v>112</v>
      </c>
      <c r="G906" s="75">
        <v>340</v>
      </c>
      <c r="H906" s="75" t="s">
        <v>21</v>
      </c>
      <c r="I906" s="75">
        <v>442</v>
      </c>
      <c r="J906" s="75">
        <v>10</v>
      </c>
      <c r="K906" s="75">
        <v>12</v>
      </c>
      <c r="L906" s="75">
        <v>2</v>
      </c>
      <c r="M906" s="75">
        <v>2.15</v>
      </c>
      <c r="N906" s="75">
        <v>1.46</v>
      </c>
      <c r="O906" s="75">
        <v>1.1399999999999999</v>
      </c>
    </row>
    <row r="907" spans="1:15" x14ac:dyDescent="0.25">
      <c r="A907" s="82">
        <v>3735131</v>
      </c>
      <c r="B907" s="82">
        <v>1096071</v>
      </c>
      <c r="C907" s="82">
        <v>3735131</v>
      </c>
      <c r="D907" s="82">
        <v>5032518626</v>
      </c>
      <c r="E907" s="82">
        <v>30.27</v>
      </c>
      <c r="F907" s="75" t="s">
        <v>1006</v>
      </c>
      <c r="G907" s="75">
        <v>7560</v>
      </c>
      <c r="H907" s="75">
        <v>24</v>
      </c>
      <c r="I907" s="75" t="s">
        <v>20</v>
      </c>
      <c r="J907" s="75" t="s">
        <v>20</v>
      </c>
      <c r="K907" s="75">
        <v>360</v>
      </c>
      <c r="L907" s="75">
        <v>1</v>
      </c>
      <c r="M907" s="75">
        <v>1.1000000000000001</v>
      </c>
      <c r="N907" s="75">
        <v>0.52</v>
      </c>
      <c r="O907" s="75">
        <v>0.17</v>
      </c>
    </row>
    <row r="908" spans="1:15" x14ac:dyDescent="0.25">
      <c r="A908" s="82">
        <v>32081</v>
      </c>
      <c r="B908" s="82">
        <v>1096073</v>
      </c>
      <c r="C908" s="82">
        <v>32081</v>
      </c>
      <c r="D908" s="82">
        <v>1.5028197300489699E+17</v>
      </c>
      <c r="E908" s="82">
        <v>1620</v>
      </c>
      <c r="F908" s="75" t="s">
        <v>1223</v>
      </c>
      <c r="G908" s="75">
        <v>88</v>
      </c>
      <c r="H908" s="75" t="s">
        <v>21</v>
      </c>
      <c r="I908" s="75">
        <v>154</v>
      </c>
      <c r="J908" s="75" t="s">
        <v>20</v>
      </c>
      <c r="K908" s="75" t="s">
        <v>20</v>
      </c>
      <c r="L908" s="75" t="s">
        <v>20</v>
      </c>
      <c r="M908" s="75">
        <v>2.66</v>
      </c>
      <c r="N908" s="75">
        <v>1.8</v>
      </c>
      <c r="O908" s="75">
        <v>1.96</v>
      </c>
    </row>
    <row r="909" spans="1:15" x14ac:dyDescent="0.25">
      <c r="A909" s="82">
        <v>3512110</v>
      </c>
      <c r="B909" s="82">
        <v>1096074</v>
      </c>
      <c r="C909" s="82">
        <v>3512110</v>
      </c>
      <c r="D909" s="82">
        <v>5032640961</v>
      </c>
      <c r="E909" s="82">
        <v>210.45</v>
      </c>
      <c r="F909" s="75" t="s">
        <v>604</v>
      </c>
      <c r="G909" s="75">
        <v>2880</v>
      </c>
      <c r="H909" s="75">
        <v>80</v>
      </c>
      <c r="I909" s="75" t="s">
        <v>20</v>
      </c>
      <c r="J909" s="75">
        <v>320</v>
      </c>
      <c r="K909" s="75">
        <v>400</v>
      </c>
      <c r="L909" s="75">
        <v>1</v>
      </c>
      <c r="M909" s="75">
        <v>1.8</v>
      </c>
      <c r="N909" s="75">
        <v>0.96</v>
      </c>
      <c r="O909" s="75">
        <v>0.38</v>
      </c>
    </row>
    <row r="910" spans="1:15" x14ac:dyDescent="0.25">
      <c r="A910" s="82">
        <v>29371</v>
      </c>
      <c r="B910" s="82">
        <v>1096075</v>
      </c>
      <c r="C910" s="82">
        <v>29371</v>
      </c>
      <c r="D910" s="82">
        <v>1.50281973004536E+17</v>
      </c>
      <c r="E910" s="82">
        <v>1741.6410000000001</v>
      </c>
      <c r="F910" s="75" t="s">
        <v>1262</v>
      </c>
      <c r="G910" s="75">
        <v>385</v>
      </c>
      <c r="H910" s="75" t="s">
        <v>21</v>
      </c>
      <c r="I910" s="75">
        <v>605</v>
      </c>
      <c r="J910" s="75">
        <v>20</v>
      </c>
      <c r="K910" s="75">
        <v>24</v>
      </c>
      <c r="L910" s="75">
        <v>2</v>
      </c>
      <c r="M910" s="75">
        <v>1.6</v>
      </c>
      <c r="N910" s="75">
        <v>1.28</v>
      </c>
      <c r="O910" s="75">
        <v>1.3</v>
      </c>
    </row>
    <row r="911" spans="1:15" x14ac:dyDescent="0.25">
      <c r="A911" s="82">
        <v>3642106</v>
      </c>
      <c r="B911" s="82">
        <v>1096076</v>
      </c>
      <c r="C911" s="82">
        <v>3642106</v>
      </c>
      <c r="D911" s="82">
        <v>5034516603</v>
      </c>
      <c r="E911" s="82">
        <v>134.77500000000001</v>
      </c>
      <c r="F911" s="75" t="s">
        <v>9689</v>
      </c>
      <c r="G911" s="75" t="s">
        <v>20</v>
      </c>
      <c r="H911" s="75">
        <v>24</v>
      </c>
      <c r="I911" s="75" t="s">
        <v>20</v>
      </c>
      <c r="J911" s="75">
        <v>360</v>
      </c>
      <c r="K911" s="75" t="s">
        <v>20</v>
      </c>
      <c r="L911" s="75">
        <v>2</v>
      </c>
      <c r="M911" s="75">
        <v>0.17</v>
      </c>
      <c r="N911" s="75">
        <v>0.51</v>
      </c>
      <c r="O911" s="75">
        <v>1.23</v>
      </c>
    </row>
    <row r="912" spans="1:15" x14ac:dyDescent="0.25">
      <c r="A912" s="82">
        <v>2909108</v>
      </c>
      <c r="B912" s="82">
        <v>1096078</v>
      </c>
      <c r="C912" s="82">
        <v>2909108</v>
      </c>
      <c r="D912" s="82">
        <v>5033210871</v>
      </c>
      <c r="E912" s="82">
        <v>178.86799999999999</v>
      </c>
      <c r="F912" s="75" t="s">
        <v>617</v>
      </c>
      <c r="G912" s="75">
        <v>4600</v>
      </c>
      <c r="H912" s="75">
        <v>200</v>
      </c>
      <c r="I912" s="75" t="s">
        <v>20</v>
      </c>
      <c r="J912" s="75">
        <v>400</v>
      </c>
      <c r="K912" s="75" t="s">
        <v>21</v>
      </c>
      <c r="L912" s="75">
        <v>1</v>
      </c>
      <c r="M912" s="75">
        <v>2.7</v>
      </c>
      <c r="N912" s="75">
        <v>0.5</v>
      </c>
      <c r="O912" s="75">
        <v>0.15</v>
      </c>
    </row>
    <row r="913" spans="1:15" x14ac:dyDescent="0.25">
      <c r="A913" s="82">
        <v>27411</v>
      </c>
      <c r="B913" s="82">
        <v>1096079</v>
      </c>
      <c r="C913" s="82">
        <v>27411</v>
      </c>
      <c r="D913" s="82">
        <v>1.5020391553001501E+17</v>
      </c>
      <c r="E913" s="82">
        <v>1593.537</v>
      </c>
      <c r="F913" s="75" t="s">
        <v>383</v>
      </c>
      <c r="G913" s="75">
        <v>176</v>
      </c>
      <c r="H913" s="75" t="s">
        <v>21</v>
      </c>
      <c r="I913" s="75">
        <v>220</v>
      </c>
      <c r="J913" s="75" t="s">
        <v>20</v>
      </c>
      <c r="K913" s="75" t="s">
        <v>20</v>
      </c>
      <c r="L913" s="75" t="s">
        <v>20</v>
      </c>
      <c r="M913" s="75">
        <v>2.7</v>
      </c>
      <c r="N913" s="75">
        <v>1.94</v>
      </c>
      <c r="O913" s="75">
        <v>1.38</v>
      </c>
    </row>
    <row r="914" spans="1:15" x14ac:dyDescent="0.25">
      <c r="A914" s="82">
        <v>35401</v>
      </c>
      <c r="B914" s="82">
        <v>1096080</v>
      </c>
      <c r="C914" s="82">
        <v>35401</v>
      </c>
      <c r="D914" s="82">
        <v>5034238350</v>
      </c>
      <c r="E914" s="82">
        <v>1525.0440000000001</v>
      </c>
      <c r="F914" s="75" t="s">
        <v>1092</v>
      </c>
      <c r="G914" s="75">
        <v>720</v>
      </c>
      <c r="H914" s="75">
        <v>60</v>
      </c>
      <c r="I914" s="75">
        <v>720</v>
      </c>
      <c r="J914" s="75" t="s">
        <v>20</v>
      </c>
      <c r="K914" s="75" t="s">
        <v>20</v>
      </c>
      <c r="L914" s="75" t="s">
        <v>20</v>
      </c>
      <c r="M914" s="75">
        <v>2.4700000000000002</v>
      </c>
      <c r="N914" s="75">
        <v>1.68</v>
      </c>
      <c r="O914" s="75">
        <v>0.51</v>
      </c>
    </row>
    <row r="915" spans="1:15" x14ac:dyDescent="0.25">
      <c r="A915" s="82">
        <v>28311</v>
      </c>
      <c r="B915" s="82">
        <v>1096082</v>
      </c>
      <c r="C915" s="82">
        <v>28311</v>
      </c>
      <c r="D915" s="82">
        <v>1.5028197000048998E+17</v>
      </c>
      <c r="E915" s="82">
        <v>1747.6320000000001</v>
      </c>
      <c r="F915" s="75" t="s">
        <v>1210</v>
      </c>
      <c r="G915" s="75">
        <v>335</v>
      </c>
      <c r="H915" s="75" t="s">
        <v>21</v>
      </c>
      <c r="I915" s="75">
        <v>536</v>
      </c>
      <c r="J915" s="75">
        <v>20</v>
      </c>
      <c r="K915" s="75" t="s">
        <v>20</v>
      </c>
      <c r="L915" s="75">
        <v>1</v>
      </c>
      <c r="M915" s="75">
        <v>1.68</v>
      </c>
      <c r="N915" s="75">
        <v>1.07</v>
      </c>
      <c r="O915" s="75">
        <v>1.81</v>
      </c>
    </row>
    <row r="916" spans="1:15" x14ac:dyDescent="0.25">
      <c r="A916" s="82">
        <v>28451</v>
      </c>
      <c r="B916" s="82">
        <v>1096083</v>
      </c>
      <c r="C916" s="82">
        <v>28451</v>
      </c>
      <c r="D916" s="82">
        <v>1.5028197300497299E+17</v>
      </c>
      <c r="E916" s="82">
        <v>1610.471</v>
      </c>
      <c r="F916" s="75" t="s">
        <v>378</v>
      </c>
      <c r="G916" s="75">
        <v>315</v>
      </c>
      <c r="H916" s="75" t="s">
        <v>21</v>
      </c>
      <c r="I916" s="75">
        <v>504</v>
      </c>
      <c r="J916" s="75">
        <v>30</v>
      </c>
      <c r="K916" s="75" t="s">
        <v>20</v>
      </c>
      <c r="L916" s="75">
        <v>1</v>
      </c>
      <c r="M916" s="75">
        <v>1.71</v>
      </c>
      <c r="N916" s="75">
        <v>1.1100000000000001</v>
      </c>
      <c r="O916" s="75">
        <v>1.68</v>
      </c>
    </row>
    <row r="917" spans="1:15" x14ac:dyDescent="0.25">
      <c r="A917" s="82">
        <v>31231</v>
      </c>
      <c r="B917" s="82">
        <v>1096087</v>
      </c>
      <c r="C917" s="82">
        <v>31231</v>
      </c>
      <c r="D917" s="82">
        <v>1.5028197931182099E+17</v>
      </c>
      <c r="E917" s="82">
        <v>1076.019</v>
      </c>
      <c r="F917" s="75" t="s">
        <v>80</v>
      </c>
      <c r="G917" s="75">
        <v>504</v>
      </c>
      <c r="H917" s="75">
        <v>8</v>
      </c>
      <c r="I917" s="75">
        <v>544</v>
      </c>
      <c r="J917" s="75">
        <v>32</v>
      </c>
      <c r="K917" s="75">
        <v>40</v>
      </c>
      <c r="L917" s="75">
        <v>1</v>
      </c>
      <c r="M917" s="75">
        <v>1.9</v>
      </c>
      <c r="N917" s="75">
        <v>2.6</v>
      </c>
      <c r="O917" s="75">
        <v>0.4</v>
      </c>
    </row>
    <row r="918" spans="1:15" x14ac:dyDescent="0.25">
      <c r="A918" s="82">
        <v>38161</v>
      </c>
      <c r="B918" s="82">
        <v>1096088</v>
      </c>
      <c r="C918" s="82">
        <v>38161</v>
      </c>
      <c r="D918" s="82">
        <v>5032768250</v>
      </c>
      <c r="E918" s="82">
        <v>1570.8240000000001</v>
      </c>
      <c r="F918" s="75" t="s">
        <v>522</v>
      </c>
      <c r="G918" s="75">
        <v>354</v>
      </c>
      <c r="H918" s="75" t="s">
        <v>21</v>
      </c>
      <c r="I918" s="75">
        <v>531</v>
      </c>
      <c r="J918" s="75" t="s">
        <v>20</v>
      </c>
      <c r="K918" s="75" t="s">
        <v>20</v>
      </c>
      <c r="L918" s="75" t="s">
        <v>20</v>
      </c>
      <c r="M918" s="75">
        <v>1.66</v>
      </c>
      <c r="N918" s="75">
        <v>1.1399999999999999</v>
      </c>
      <c r="O918" s="75">
        <v>1.56</v>
      </c>
    </row>
    <row r="919" spans="1:15" x14ac:dyDescent="0.25">
      <c r="A919" s="82">
        <v>3426110</v>
      </c>
      <c r="B919" s="82">
        <v>1096090</v>
      </c>
      <c r="C919" s="82">
        <v>3426110</v>
      </c>
      <c r="D919" s="82">
        <v>5034580509</v>
      </c>
      <c r="E919" s="82">
        <v>135.11799999999999</v>
      </c>
      <c r="F919" s="75" t="s">
        <v>1256</v>
      </c>
      <c r="G919" s="75" t="s">
        <v>20</v>
      </c>
      <c r="H919" s="75">
        <v>112</v>
      </c>
      <c r="I919" s="75" t="s">
        <v>20</v>
      </c>
      <c r="J919" s="75" t="s">
        <v>20</v>
      </c>
      <c r="K919" s="75">
        <v>1568</v>
      </c>
      <c r="L919" s="75">
        <v>1</v>
      </c>
      <c r="M919" s="75">
        <v>1.63</v>
      </c>
      <c r="N919" s="75">
        <v>0.31</v>
      </c>
      <c r="O919" s="75">
        <v>0.17</v>
      </c>
    </row>
    <row r="920" spans="1:15" x14ac:dyDescent="0.25">
      <c r="A920" s="82">
        <v>3036115</v>
      </c>
      <c r="B920" s="82">
        <v>1096091</v>
      </c>
      <c r="C920" s="82">
        <v>3036115</v>
      </c>
      <c r="D920" s="82">
        <v>5033494804</v>
      </c>
      <c r="E920" s="82">
        <v>142.703</v>
      </c>
      <c r="F920" s="75" t="s">
        <v>1255</v>
      </c>
      <c r="G920" s="75" t="s">
        <v>20</v>
      </c>
      <c r="H920" s="75">
        <v>90</v>
      </c>
      <c r="I920" s="75" t="s">
        <v>20</v>
      </c>
      <c r="J920" s="75">
        <v>450</v>
      </c>
      <c r="K920" s="75" t="s">
        <v>20</v>
      </c>
      <c r="L920" s="75">
        <v>1</v>
      </c>
      <c r="M920" s="75">
        <v>0.82</v>
      </c>
      <c r="N920" s="75">
        <v>0.92</v>
      </c>
      <c r="O920" s="75">
        <v>0.35</v>
      </c>
    </row>
    <row r="921" spans="1:15" x14ac:dyDescent="0.25">
      <c r="A921" s="82">
        <v>36141</v>
      </c>
      <c r="B921" s="82">
        <v>1096094</v>
      </c>
      <c r="C921" s="82">
        <v>36141</v>
      </c>
      <c r="D921" s="82">
        <v>5034664641</v>
      </c>
      <c r="E921" s="82">
        <v>1561.7249999999999</v>
      </c>
      <c r="F921" s="75" t="s">
        <v>1085</v>
      </c>
      <c r="G921" s="75">
        <v>624</v>
      </c>
      <c r="H921" s="75" t="s">
        <v>21</v>
      </c>
      <c r="I921" s="75">
        <v>912</v>
      </c>
      <c r="J921" s="75" t="s">
        <v>20</v>
      </c>
      <c r="K921" s="75" t="s">
        <v>20</v>
      </c>
      <c r="L921" s="75" t="s">
        <v>20</v>
      </c>
      <c r="M921" s="75">
        <v>1.78</v>
      </c>
      <c r="N921" s="75">
        <v>1.2</v>
      </c>
      <c r="O921" s="75">
        <v>0.8</v>
      </c>
    </row>
    <row r="922" spans="1:15" x14ac:dyDescent="0.25">
      <c r="A922" s="82">
        <v>31451</v>
      </c>
      <c r="B922" s="82">
        <v>1096095</v>
      </c>
      <c r="C922" s="82">
        <v>31451</v>
      </c>
      <c r="D922" s="82">
        <v>1.5028197300452701E+17</v>
      </c>
      <c r="E922" s="82">
        <v>1577.2139999999999</v>
      </c>
      <c r="F922" s="75" t="s">
        <v>172</v>
      </c>
      <c r="G922" s="75">
        <v>270</v>
      </c>
      <c r="H922" s="75" t="s">
        <v>21</v>
      </c>
      <c r="I922" s="75">
        <v>360</v>
      </c>
      <c r="J922" s="75" t="s">
        <v>20</v>
      </c>
      <c r="K922" s="75" t="s">
        <v>20</v>
      </c>
      <c r="L922" s="75" t="s">
        <v>20</v>
      </c>
      <c r="M922" s="75">
        <v>1.85</v>
      </c>
      <c r="N922" s="75">
        <v>1.27</v>
      </c>
      <c r="O922" s="75">
        <v>1.82</v>
      </c>
    </row>
    <row r="923" spans="1:15" x14ac:dyDescent="0.25">
      <c r="A923" s="82">
        <v>29031</v>
      </c>
      <c r="B923" s="82">
        <v>1096097</v>
      </c>
      <c r="C923" s="82">
        <v>29031</v>
      </c>
      <c r="D923" s="82">
        <v>1.5020391554002E+17</v>
      </c>
      <c r="E923" s="82">
        <v>1664.3219999999999</v>
      </c>
      <c r="F923" s="75" t="s">
        <v>384</v>
      </c>
      <c r="G923" s="75">
        <v>176</v>
      </c>
      <c r="H923" s="75" t="s">
        <v>21</v>
      </c>
      <c r="I923" s="75">
        <v>220</v>
      </c>
      <c r="J923" s="75" t="s">
        <v>20</v>
      </c>
      <c r="K923" s="75" t="s">
        <v>20</v>
      </c>
      <c r="L923" s="75" t="s">
        <v>20</v>
      </c>
      <c r="M923" s="75">
        <v>2.68</v>
      </c>
      <c r="N923" s="75">
        <v>1.97</v>
      </c>
      <c r="O923" s="75">
        <v>1.43</v>
      </c>
    </row>
    <row r="924" spans="1:15" x14ac:dyDescent="0.25">
      <c r="A924" s="82">
        <v>38141</v>
      </c>
      <c r="B924" s="82">
        <v>1096100</v>
      </c>
      <c r="C924" s="82">
        <v>38141</v>
      </c>
      <c r="D924" s="82">
        <v>1.5028197300267501E+17</v>
      </c>
      <c r="E924" s="82">
        <v>1577.1279999999999</v>
      </c>
      <c r="F924" s="75" t="s">
        <v>177</v>
      </c>
      <c r="G924" s="75">
        <v>288</v>
      </c>
      <c r="H924" s="75" t="s">
        <v>21</v>
      </c>
      <c r="I924" s="75">
        <v>384</v>
      </c>
      <c r="J924" s="75" t="s">
        <v>20</v>
      </c>
      <c r="K924" s="75" t="s">
        <v>20</v>
      </c>
      <c r="L924" s="75" t="s">
        <v>20</v>
      </c>
      <c r="M924" s="75">
        <v>1.88</v>
      </c>
      <c r="N924" s="75">
        <v>1.24</v>
      </c>
      <c r="O924" s="75">
        <v>1.76</v>
      </c>
    </row>
    <row r="925" spans="1:15" x14ac:dyDescent="0.25">
      <c r="A925" s="82">
        <v>32181</v>
      </c>
      <c r="B925" s="82">
        <v>1096102</v>
      </c>
      <c r="C925" s="82">
        <v>32181</v>
      </c>
      <c r="D925" s="82">
        <v>1.5028197300443398E+17</v>
      </c>
      <c r="E925" s="82">
        <v>1701.3330000000001</v>
      </c>
      <c r="F925" s="75" t="s">
        <v>990</v>
      </c>
      <c r="G925" s="75">
        <v>340</v>
      </c>
      <c r="H925" s="75" t="s">
        <v>21</v>
      </c>
      <c r="I925" s="75">
        <v>442</v>
      </c>
      <c r="J925" s="75" t="s">
        <v>20</v>
      </c>
      <c r="K925" s="75" t="s">
        <v>20</v>
      </c>
      <c r="L925" s="75" t="s">
        <v>20</v>
      </c>
      <c r="M925" s="75">
        <v>2.15</v>
      </c>
      <c r="N925" s="75">
        <v>1.46</v>
      </c>
      <c r="O925" s="75">
        <v>1.1399999999999999</v>
      </c>
    </row>
    <row r="926" spans="1:15" x14ac:dyDescent="0.25">
      <c r="A926" s="82">
        <v>27131</v>
      </c>
      <c r="B926" s="82">
        <v>1096104</v>
      </c>
      <c r="C926" s="82">
        <v>27131</v>
      </c>
      <c r="D926" s="82">
        <v>1.5028197300466499E+17</v>
      </c>
      <c r="E926" s="82">
        <v>1862.981</v>
      </c>
      <c r="F926" s="75" t="s">
        <v>73</v>
      </c>
      <c r="G926" s="75">
        <v>320</v>
      </c>
      <c r="H926" s="75" t="s">
        <v>21</v>
      </c>
      <c r="I926" s="75">
        <v>640</v>
      </c>
      <c r="J926" s="75">
        <v>32</v>
      </c>
      <c r="K926" s="75" t="s">
        <v>20</v>
      </c>
      <c r="L926" s="75">
        <v>1</v>
      </c>
      <c r="M926" s="75">
        <v>1.57</v>
      </c>
      <c r="N926" s="75">
        <v>0.98</v>
      </c>
      <c r="O926" s="75">
        <v>1.89</v>
      </c>
    </row>
    <row r="927" spans="1:15" x14ac:dyDescent="0.25">
      <c r="A927" s="82">
        <v>3211112</v>
      </c>
      <c r="B927" s="82">
        <v>1096105</v>
      </c>
      <c r="C927" s="82">
        <v>3211112</v>
      </c>
      <c r="D927" s="82">
        <v>5034842498</v>
      </c>
      <c r="E927" s="82">
        <v>108.324</v>
      </c>
      <c r="F927" s="75" t="s">
        <v>178</v>
      </c>
      <c r="G927" s="75">
        <v>330</v>
      </c>
      <c r="H927" s="75" t="s">
        <v>21</v>
      </c>
      <c r="I927" s="75" t="s">
        <v>20</v>
      </c>
      <c r="J927" s="75" t="s">
        <v>20</v>
      </c>
      <c r="K927" s="75">
        <v>36</v>
      </c>
      <c r="L927" s="75">
        <v>1</v>
      </c>
      <c r="M927" s="75">
        <v>1.62</v>
      </c>
      <c r="N927" s="75">
        <v>1.03</v>
      </c>
      <c r="O927" s="75">
        <v>1.8</v>
      </c>
    </row>
    <row r="928" spans="1:15" x14ac:dyDescent="0.25">
      <c r="A928" s="82">
        <v>24191</v>
      </c>
      <c r="B928" s="82">
        <v>1096110</v>
      </c>
      <c r="C928" s="82">
        <v>24191</v>
      </c>
      <c r="D928" s="82">
        <v>1.5028197300502301E+17</v>
      </c>
      <c r="E928" s="82">
        <v>1769.1690000000001</v>
      </c>
      <c r="F928" s="75" t="s">
        <v>1401</v>
      </c>
      <c r="G928" s="75">
        <v>315</v>
      </c>
      <c r="H928" s="75" t="s">
        <v>21</v>
      </c>
      <c r="I928" s="75">
        <v>567</v>
      </c>
      <c r="J928" s="75" t="s">
        <v>20</v>
      </c>
      <c r="K928" s="75" t="s">
        <v>20</v>
      </c>
      <c r="L928" s="75" t="s">
        <v>20</v>
      </c>
      <c r="M928" s="75">
        <v>1.69</v>
      </c>
      <c r="N928" s="75">
        <v>1.1100000000000001</v>
      </c>
      <c r="O928" s="75">
        <v>1.66</v>
      </c>
    </row>
    <row r="929" spans="1:15" x14ac:dyDescent="0.25">
      <c r="A929" s="82">
        <v>2340116</v>
      </c>
      <c r="B929" s="82">
        <v>1096111</v>
      </c>
      <c r="C929" s="82">
        <v>2340116</v>
      </c>
      <c r="D929" s="82">
        <v>5034898989</v>
      </c>
      <c r="E929" s="82">
        <v>135.44499999999999</v>
      </c>
      <c r="F929" s="75" t="s">
        <v>807</v>
      </c>
      <c r="G929" s="75">
        <v>420</v>
      </c>
      <c r="H929" s="75" t="s">
        <v>21</v>
      </c>
      <c r="I929" s="75">
        <v>450</v>
      </c>
      <c r="J929" s="75" t="s">
        <v>20</v>
      </c>
      <c r="K929" s="75">
        <v>58</v>
      </c>
      <c r="L929" s="75">
        <v>1</v>
      </c>
      <c r="M929" s="75">
        <v>1.44</v>
      </c>
      <c r="N929" s="75">
        <v>0.96</v>
      </c>
      <c r="O929" s="75">
        <v>1.68</v>
      </c>
    </row>
    <row r="930" spans="1:15" x14ac:dyDescent="0.25">
      <c r="A930" s="82">
        <v>3529130</v>
      </c>
      <c r="B930" s="82">
        <v>1096115</v>
      </c>
      <c r="C930" s="82">
        <v>3529130</v>
      </c>
      <c r="D930" s="82">
        <v>1.8034023490004998E+17</v>
      </c>
      <c r="E930" s="82">
        <v>81.012</v>
      </c>
      <c r="F930" s="75" t="s">
        <v>576</v>
      </c>
      <c r="G930" s="75">
        <v>1500</v>
      </c>
      <c r="H930" s="75">
        <v>30</v>
      </c>
      <c r="I930" s="75" t="s">
        <v>20</v>
      </c>
      <c r="J930" s="75" t="s">
        <v>20</v>
      </c>
      <c r="K930" s="75">
        <v>150</v>
      </c>
      <c r="L930" s="75">
        <v>1</v>
      </c>
      <c r="M930" s="75">
        <v>0.78</v>
      </c>
      <c r="N930" s="75">
        <v>0.76</v>
      </c>
      <c r="O930" s="75">
        <v>0.91</v>
      </c>
    </row>
    <row r="931" spans="1:15" x14ac:dyDescent="0.25">
      <c r="A931" s="82">
        <v>33221</v>
      </c>
      <c r="B931" s="82">
        <v>1096119</v>
      </c>
      <c r="C931" s="82">
        <v>33221</v>
      </c>
      <c r="D931" s="82">
        <v>1.5028197300451901E+17</v>
      </c>
      <c r="E931" s="82">
        <v>1356.788</v>
      </c>
      <c r="F931" s="75" t="s">
        <v>520</v>
      </c>
      <c r="G931" s="75">
        <v>260</v>
      </c>
      <c r="H931" s="75" t="s">
        <v>21</v>
      </c>
      <c r="I931" s="75">
        <v>416</v>
      </c>
      <c r="J931" s="75" t="s">
        <v>20</v>
      </c>
      <c r="K931" s="75" t="s">
        <v>20</v>
      </c>
      <c r="L931" s="75" t="s">
        <v>20</v>
      </c>
      <c r="M931" s="75">
        <v>1.65</v>
      </c>
      <c r="N931" s="75">
        <v>1.1000000000000001</v>
      </c>
      <c r="O931" s="75">
        <v>1.66</v>
      </c>
    </row>
    <row r="932" spans="1:15" x14ac:dyDescent="0.25">
      <c r="A932" s="82">
        <v>3512120</v>
      </c>
      <c r="B932" s="82">
        <v>1096123</v>
      </c>
      <c r="C932" s="82">
        <v>3512120</v>
      </c>
      <c r="D932" s="82">
        <v>5034900774</v>
      </c>
      <c r="E932" s="82">
        <v>94.846999999999994</v>
      </c>
      <c r="F932" s="75" t="s">
        <v>1249</v>
      </c>
      <c r="G932" s="75" t="s">
        <v>20</v>
      </c>
      <c r="H932" s="75" t="s">
        <v>20</v>
      </c>
      <c r="I932" s="75" t="s">
        <v>20</v>
      </c>
      <c r="J932" s="75" t="s">
        <v>20</v>
      </c>
      <c r="K932" s="75" t="s">
        <v>20</v>
      </c>
      <c r="L932" s="75" t="s">
        <v>20</v>
      </c>
      <c r="M932" s="75">
        <v>1.31</v>
      </c>
      <c r="N932" s="75">
        <v>0.4</v>
      </c>
      <c r="O932" s="75">
        <v>0.16</v>
      </c>
    </row>
    <row r="933" spans="1:15" x14ac:dyDescent="0.25">
      <c r="A933" s="82">
        <v>30271</v>
      </c>
      <c r="B933" s="82">
        <v>1096127</v>
      </c>
      <c r="C933" s="82">
        <v>30271</v>
      </c>
      <c r="D933" s="82">
        <v>1.50281973004536E+17</v>
      </c>
      <c r="E933" s="82">
        <v>1897.617</v>
      </c>
      <c r="F933" s="75" t="s">
        <v>381</v>
      </c>
      <c r="G933" s="75">
        <v>385</v>
      </c>
      <c r="H933" s="75" t="s">
        <v>21</v>
      </c>
      <c r="I933" s="75">
        <v>605</v>
      </c>
      <c r="J933" s="75" t="s">
        <v>20</v>
      </c>
      <c r="K933" s="75" t="s">
        <v>20</v>
      </c>
      <c r="L933" s="75" t="s">
        <v>20</v>
      </c>
      <c r="M933" s="75">
        <v>1.6</v>
      </c>
      <c r="N933" s="75">
        <v>1.28</v>
      </c>
      <c r="O933" s="75">
        <v>1.26</v>
      </c>
    </row>
    <row r="934" spans="1:15" x14ac:dyDescent="0.25">
      <c r="A934" s="82">
        <v>3718120</v>
      </c>
      <c r="B934" s="82">
        <v>1096131</v>
      </c>
      <c r="C934" s="82">
        <v>3718120</v>
      </c>
      <c r="D934" s="82">
        <v>5034568237</v>
      </c>
      <c r="E934" s="82">
        <v>94.652000000000001</v>
      </c>
      <c r="F934" s="75" t="s">
        <v>183</v>
      </c>
      <c r="G934" s="75">
        <v>330</v>
      </c>
      <c r="H934" s="75" t="s">
        <v>21</v>
      </c>
      <c r="I934" s="75" t="s">
        <v>20</v>
      </c>
      <c r="J934" s="75">
        <v>24</v>
      </c>
      <c r="K934" s="75" t="s">
        <v>20</v>
      </c>
      <c r="L934" s="75">
        <v>1</v>
      </c>
      <c r="M934" s="75">
        <v>1.5</v>
      </c>
      <c r="N934" s="75">
        <v>1</v>
      </c>
      <c r="O934" s="75">
        <v>1.8</v>
      </c>
    </row>
    <row r="935" spans="1:15" x14ac:dyDescent="0.25">
      <c r="A935" s="82">
        <v>3036101</v>
      </c>
      <c r="B935" s="82">
        <v>1096136</v>
      </c>
      <c r="C935" s="82">
        <v>3036101</v>
      </c>
      <c r="D935" s="82">
        <v>5034510434</v>
      </c>
      <c r="E935" s="82">
        <v>111.18600000000001</v>
      </c>
      <c r="F935" s="75" t="s">
        <v>193</v>
      </c>
      <c r="G935" s="75">
        <v>288</v>
      </c>
      <c r="H935" s="75" t="s">
        <v>21</v>
      </c>
      <c r="I935" s="75">
        <v>384</v>
      </c>
      <c r="J935" s="75" t="s">
        <v>20</v>
      </c>
      <c r="K935" s="75">
        <v>20</v>
      </c>
      <c r="L935" s="75">
        <v>1</v>
      </c>
      <c r="M935" s="75">
        <v>1.92</v>
      </c>
      <c r="N935" s="75">
        <v>1.3</v>
      </c>
      <c r="O935" s="75">
        <v>1.78</v>
      </c>
    </row>
    <row r="936" spans="1:15" x14ac:dyDescent="0.25">
      <c r="A936" s="82">
        <v>3729121</v>
      </c>
      <c r="B936" s="82">
        <v>1096140</v>
      </c>
      <c r="C936" s="82">
        <v>3729121</v>
      </c>
      <c r="D936" s="82">
        <v>5034685114</v>
      </c>
      <c r="E936" s="82">
        <v>203.60599999999999</v>
      </c>
      <c r="F936" s="75" t="s">
        <v>776</v>
      </c>
      <c r="G936" s="75" t="s">
        <v>20</v>
      </c>
      <c r="H936" s="75">
        <v>400</v>
      </c>
      <c r="I936" s="75" t="s">
        <v>20</v>
      </c>
      <c r="J936" s="75" t="s">
        <v>20</v>
      </c>
      <c r="K936" s="75">
        <v>1600</v>
      </c>
      <c r="L936" s="75">
        <v>1</v>
      </c>
      <c r="M936" s="75">
        <v>1.31</v>
      </c>
      <c r="N936" s="75">
        <v>0.46</v>
      </c>
      <c r="O936" s="75">
        <v>0.21</v>
      </c>
    </row>
    <row r="937" spans="1:15" x14ac:dyDescent="0.25">
      <c r="A937" s="82">
        <v>25251</v>
      </c>
      <c r="B937" s="82">
        <v>1096145</v>
      </c>
      <c r="C937" s="82">
        <v>25251</v>
      </c>
      <c r="D937" s="82">
        <v>1.5028197300501402E+17</v>
      </c>
      <c r="E937" s="82">
        <v>1639.3979999999999</v>
      </c>
      <c r="F937" s="75" t="s">
        <v>380</v>
      </c>
      <c r="G937" s="75">
        <v>512</v>
      </c>
      <c r="H937" s="75" t="s">
        <v>21</v>
      </c>
      <c r="I937" s="75">
        <v>640</v>
      </c>
      <c r="J937" s="75" t="s">
        <v>20</v>
      </c>
      <c r="K937" s="75">
        <v>30</v>
      </c>
      <c r="L937" s="75">
        <v>1</v>
      </c>
      <c r="M937" s="75">
        <v>3.18</v>
      </c>
      <c r="N937" s="75">
        <v>2.08</v>
      </c>
      <c r="O937" s="75">
        <v>0.36</v>
      </c>
    </row>
    <row r="938" spans="1:15" x14ac:dyDescent="0.25">
      <c r="A938" s="82">
        <v>3524124</v>
      </c>
      <c r="B938" s="82">
        <v>1096146</v>
      </c>
      <c r="C938" s="82">
        <v>3524124</v>
      </c>
      <c r="D938" s="82">
        <v>5034718881</v>
      </c>
      <c r="E938" s="82">
        <v>56.485999999999997</v>
      </c>
      <c r="F938" s="75" t="s">
        <v>911</v>
      </c>
      <c r="G938" s="75">
        <v>5940</v>
      </c>
      <c r="H938" s="75" t="s">
        <v>20</v>
      </c>
      <c r="I938" s="75" t="s">
        <v>20</v>
      </c>
      <c r="J938" s="75">
        <v>330</v>
      </c>
      <c r="K938" s="75">
        <v>330</v>
      </c>
      <c r="L938" s="75">
        <v>1</v>
      </c>
      <c r="M938" s="75">
        <v>1.27</v>
      </c>
      <c r="N938" s="75">
        <v>0.54</v>
      </c>
      <c r="O938" s="75">
        <v>0.25</v>
      </c>
    </row>
    <row r="939" spans="1:15" x14ac:dyDescent="0.25">
      <c r="A939" s="82">
        <v>3332108</v>
      </c>
      <c r="B939" s="82">
        <v>1096147</v>
      </c>
      <c r="C939" s="82">
        <v>3332108</v>
      </c>
      <c r="D939" s="82">
        <v>5034527553</v>
      </c>
      <c r="E939" s="82">
        <v>177.37799999999999</v>
      </c>
      <c r="F939" s="75" t="s">
        <v>1279</v>
      </c>
      <c r="G939" s="75">
        <v>640</v>
      </c>
      <c r="H939" s="75">
        <v>64</v>
      </c>
      <c r="I939" s="75">
        <v>640</v>
      </c>
      <c r="J939" s="75" t="s">
        <v>20</v>
      </c>
      <c r="K939" s="75">
        <v>96</v>
      </c>
      <c r="L939" s="75">
        <v>1</v>
      </c>
      <c r="M939" s="75">
        <v>1.44</v>
      </c>
      <c r="N939" s="75">
        <v>1.32</v>
      </c>
      <c r="O939" s="75">
        <v>0.97</v>
      </c>
    </row>
    <row r="940" spans="1:15" x14ac:dyDescent="0.25">
      <c r="A940" s="82">
        <v>21081</v>
      </c>
      <c r="B940" s="82">
        <v>1096148</v>
      </c>
      <c r="C940" s="82">
        <v>21081</v>
      </c>
      <c r="D940" s="82">
        <v>1.50281973002164E+17</v>
      </c>
      <c r="E940" s="82">
        <v>909.90899999999999</v>
      </c>
      <c r="F940" s="75" t="s">
        <v>9244</v>
      </c>
      <c r="G940" s="75" t="s">
        <v>20</v>
      </c>
      <c r="H940" s="75" t="s">
        <v>20</v>
      </c>
      <c r="I940" s="75" t="s">
        <v>20</v>
      </c>
      <c r="J940" s="75" t="s">
        <v>20</v>
      </c>
      <c r="K940" s="75" t="s">
        <v>20</v>
      </c>
      <c r="L940" s="75" t="s">
        <v>20</v>
      </c>
      <c r="M940" s="75">
        <v>0.74</v>
      </c>
      <c r="N940" s="75">
        <v>0.67</v>
      </c>
      <c r="O940" s="75">
        <v>0.25</v>
      </c>
    </row>
    <row r="941" spans="1:15" x14ac:dyDescent="0.25">
      <c r="A941" s="82">
        <v>3524118</v>
      </c>
      <c r="B941" s="82">
        <v>1096149</v>
      </c>
      <c r="C941" s="82">
        <v>3524118</v>
      </c>
      <c r="D941" s="82">
        <v>5033169358</v>
      </c>
      <c r="E941" s="82">
        <v>30.27</v>
      </c>
      <c r="F941" s="75" t="s">
        <v>1004</v>
      </c>
      <c r="G941" s="75" t="s">
        <v>20</v>
      </c>
      <c r="H941" s="75">
        <v>24</v>
      </c>
      <c r="I941" s="75" t="s">
        <v>20</v>
      </c>
      <c r="J941" s="75" t="s">
        <v>20</v>
      </c>
      <c r="K941" s="75">
        <v>360</v>
      </c>
      <c r="L941" s="75">
        <v>1</v>
      </c>
      <c r="M941" s="75">
        <v>0.48</v>
      </c>
      <c r="N941" s="75">
        <v>0.16</v>
      </c>
      <c r="O941" s="75">
        <v>1.0900000000000001</v>
      </c>
    </row>
    <row r="942" spans="1:15" x14ac:dyDescent="0.25">
      <c r="A942" s="82">
        <v>32381</v>
      </c>
      <c r="B942" s="82">
        <v>1096151</v>
      </c>
      <c r="C942" s="82">
        <v>32381</v>
      </c>
      <c r="D942" s="82">
        <v>1.5028197300453299E+17</v>
      </c>
      <c r="E942" s="82">
        <v>1403.0170000000001</v>
      </c>
      <c r="F942" s="75" t="s">
        <v>379</v>
      </c>
      <c r="G942" s="75">
        <v>345</v>
      </c>
      <c r="H942" s="75" t="s">
        <v>21</v>
      </c>
      <c r="I942" s="75">
        <v>483</v>
      </c>
      <c r="J942" s="75" t="s">
        <v>20</v>
      </c>
      <c r="K942" s="75" t="s">
        <v>20</v>
      </c>
      <c r="L942" s="75" t="s">
        <v>20</v>
      </c>
      <c r="M942" s="75">
        <v>1.52</v>
      </c>
      <c r="N942" s="75">
        <v>1.02</v>
      </c>
      <c r="O942" s="75">
        <v>1.97</v>
      </c>
    </row>
    <row r="943" spans="1:15" x14ac:dyDescent="0.25">
      <c r="A943" s="82">
        <v>3234118</v>
      </c>
      <c r="B943" s="82">
        <v>1096153</v>
      </c>
      <c r="C943" s="82">
        <v>3234118</v>
      </c>
      <c r="D943" s="82">
        <v>5033349450</v>
      </c>
      <c r="E943" s="82">
        <v>30.27</v>
      </c>
      <c r="F943" s="75" t="s">
        <v>1002</v>
      </c>
      <c r="G943" s="75" t="s">
        <v>20</v>
      </c>
      <c r="H943" s="75">
        <v>24</v>
      </c>
      <c r="I943" s="75" t="s">
        <v>20</v>
      </c>
      <c r="J943" s="75" t="s">
        <v>20</v>
      </c>
      <c r="K943" s="75">
        <v>360</v>
      </c>
      <c r="L943" s="75">
        <v>2</v>
      </c>
      <c r="M943" s="75">
        <v>0.48</v>
      </c>
      <c r="N943" s="75">
        <v>0.16</v>
      </c>
      <c r="O943" s="75">
        <v>1.0900000000000001</v>
      </c>
    </row>
    <row r="944" spans="1:15" x14ac:dyDescent="0.25">
      <c r="A944" s="82">
        <v>22121</v>
      </c>
      <c r="B944" s="82">
        <v>1096154</v>
      </c>
      <c r="C944" s="82">
        <v>22121</v>
      </c>
      <c r="D944" s="82">
        <v>1.5028197300454301E+17</v>
      </c>
      <c r="E944" s="82">
        <v>1860.4190000000001</v>
      </c>
      <c r="F944" s="75" t="s">
        <v>1265</v>
      </c>
      <c r="G944" s="75">
        <v>385</v>
      </c>
      <c r="H944" s="75" t="s">
        <v>21</v>
      </c>
      <c r="I944" s="75">
        <v>660</v>
      </c>
      <c r="J944" s="75">
        <v>20</v>
      </c>
      <c r="K944" s="75">
        <v>24</v>
      </c>
      <c r="L944" s="75">
        <v>2</v>
      </c>
      <c r="M944" s="75">
        <v>1.6</v>
      </c>
      <c r="N944" s="75">
        <v>1.26</v>
      </c>
      <c r="O944" s="75">
        <v>1.28</v>
      </c>
    </row>
    <row r="945" spans="1:15" x14ac:dyDescent="0.25">
      <c r="A945" s="82">
        <v>2906118</v>
      </c>
      <c r="B945" s="82">
        <v>1096156</v>
      </c>
      <c r="C945" s="82">
        <v>2906118</v>
      </c>
      <c r="D945" s="82">
        <v>5034266214</v>
      </c>
      <c r="E945" s="82">
        <v>54.954999999999998</v>
      </c>
      <c r="F945" s="75" t="s">
        <v>26</v>
      </c>
      <c r="G945" s="75">
        <v>3600</v>
      </c>
      <c r="H945" s="75">
        <v>60</v>
      </c>
      <c r="I945" s="75" t="s">
        <v>20</v>
      </c>
      <c r="J945" s="75" t="s">
        <v>20</v>
      </c>
      <c r="K945" s="75">
        <v>240</v>
      </c>
      <c r="L945" s="75">
        <v>1</v>
      </c>
      <c r="M945" s="75">
        <v>1.88</v>
      </c>
      <c r="N945" s="75">
        <v>0.6</v>
      </c>
      <c r="O945" s="75">
        <v>0.27</v>
      </c>
    </row>
    <row r="946" spans="1:15" x14ac:dyDescent="0.25">
      <c r="A946" s="82">
        <v>31191</v>
      </c>
      <c r="B946" s="82">
        <v>1096161</v>
      </c>
      <c r="C946" s="82">
        <v>31191</v>
      </c>
      <c r="D946" s="82">
        <v>1.5060137920008499E+17</v>
      </c>
      <c r="E946" s="82">
        <v>1895.89</v>
      </c>
      <c r="F946" s="75" t="s">
        <v>984</v>
      </c>
      <c r="G946" s="75">
        <v>897</v>
      </c>
      <c r="H946" s="75" t="s">
        <v>21</v>
      </c>
      <c r="I946" s="75">
        <v>1404</v>
      </c>
      <c r="J946" s="75" t="s">
        <v>20</v>
      </c>
      <c r="K946" s="75" t="s">
        <v>20</v>
      </c>
      <c r="L946" s="75" t="s">
        <v>20</v>
      </c>
      <c r="M946" s="75">
        <v>2.21</v>
      </c>
      <c r="N946" s="75">
        <v>1.42</v>
      </c>
      <c r="O946" s="75">
        <v>0.43</v>
      </c>
    </row>
    <row r="947" spans="1:15" x14ac:dyDescent="0.25">
      <c r="A947" s="82">
        <v>30151</v>
      </c>
      <c r="B947" s="82">
        <v>1096162</v>
      </c>
      <c r="C947" s="82">
        <v>30151</v>
      </c>
      <c r="D947" s="82">
        <v>1.5028197300453699E+17</v>
      </c>
      <c r="E947" s="82">
        <v>1711.44</v>
      </c>
      <c r="F947" s="75" t="s">
        <v>1266</v>
      </c>
      <c r="G947" s="75">
        <v>385</v>
      </c>
      <c r="H947" s="75" t="s">
        <v>21</v>
      </c>
      <c r="I947" s="75">
        <v>605</v>
      </c>
      <c r="J947" s="75">
        <v>20</v>
      </c>
      <c r="K947" s="75">
        <v>24</v>
      </c>
      <c r="L947" s="75">
        <v>2</v>
      </c>
      <c r="M947" s="75">
        <v>1.6</v>
      </c>
      <c r="N947" s="75">
        <v>1.26</v>
      </c>
      <c r="O947" s="75">
        <v>1.28</v>
      </c>
    </row>
    <row r="948" spans="1:15" x14ac:dyDescent="0.25">
      <c r="A948" s="82">
        <v>31401</v>
      </c>
      <c r="B948" s="82">
        <v>1096163</v>
      </c>
      <c r="C948" s="82">
        <v>31401</v>
      </c>
      <c r="D948" s="82">
        <v>1.5028197300478701E+17</v>
      </c>
      <c r="E948" s="82">
        <v>1812.3710000000001</v>
      </c>
      <c r="F948" s="75" t="s">
        <v>521</v>
      </c>
      <c r="G948" s="75">
        <v>610</v>
      </c>
      <c r="H948" s="75" t="s">
        <v>21</v>
      </c>
      <c r="I948" s="75">
        <v>960</v>
      </c>
      <c r="J948" s="75" t="s">
        <v>20</v>
      </c>
      <c r="K948" s="75" t="s">
        <v>20</v>
      </c>
      <c r="L948" s="75" t="s">
        <v>20</v>
      </c>
      <c r="M948" s="75">
        <v>1.7</v>
      </c>
      <c r="N948" s="75">
        <v>1.18</v>
      </c>
      <c r="O948" s="75">
        <v>0.94</v>
      </c>
    </row>
    <row r="949" spans="1:15" x14ac:dyDescent="0.25">
      <c r="A949" s="82">
        <v>26081</v>
      </c>
      <c r="B949" s="82">
        <v>1096164</v>
      </c>
      <c r="C949" s="82">
        <v>26081</v>
      </c>
      <c r="D949" s="82">
        <v>1.5028197300478899E+17</v>
      </c>
      <c r="E949" s="82">
        <v>1551.85</v>
      </c>
      <c r="F949" s="75" t="s">
        <v>6350</v>
      </c>
      <c r="G949" s="75">
        <v>444</v>
      </c>
      <c r="H949" s="75" t="s">
        <v>21</v>
      </c>
      <c r="I949" s="75">
        <v>740</v>
      </c>
      <c r="J949" s="75" t="s">
        <v>20</v>
      </c>
      <c r="K949" s="75">
        <v>30</v>
      </c>
      <c r="L949" s="75">
        <v>1</v>
      </c>
      <c r="M949" s="75">
        <v>1.44</v>
      </c>
      <c r="N949" s="75">
        <v>0.96</v>
      </c>
      <c r="O949" s="75">
        <v>1.46</v>
      </c>
    </row>
    <row r="950" spans="1:15" x14ac:dyDescent="0.25">
      <c r="A950" s="82">
        <v>3234113</v>
      </c>
      <c r="B950" s="82">
        <v>1096165</v>
      </c>
      <c r="C950" s="82">
        <v>3234113</v>
      </c>
      <c r="D950" s="82">
        <v>1.8034023490004998E+17</v>
      </c>
      <c r="E950" s="82">
        <v>44.444000000000003</v>
      </c>
      <c r="F950" s="75" t="s">
        <v>1017</v>
      </c>
      <c r="G950" s="75" t="s">
        <v>20</v>
      </c>
      <c r="H950" s="75">
        <v>100</v>
      </c>
      <c r="I950" s="75" t="s">
        <v>20</v>
      </c>
      <c r="J950" s="75">
        <v>400</v>
      </c>
      <c r="K950" s="75" t="s">
        <v>20</v>
      </c>
      <c r="L950" s="75">
        <v>1</v>
      </c>
      <c r="M950" s="75">
        <v>1.1499999999999999</v>
      </c>
      <c r="N950" s="75">
        <v>0.44</v>
      </c>
      <c r="O950" s="75">
        <v>0.22</v>
      </c>
    </row>
    <row r="951" spans="1:15" x14ac:dyDescent="0.25">
      <c r="A951" s="82">
        <v>30091</v>
      </c>
      <c r="B951" s="82">
        <v>1096167</v>
      </c>
      <c r="C951" s="82">
        <v>30091</v>
      </c>
      <c r="D951" s="82">
        <v>1.50281973004972E+17</v>
      </c>
      <c r="E951" s="82">
        <v>1505.93</v>
      </c>
      <c r="F951" s="75" t="s">
        <v>1216</v>
      </c>
      <c r="G951" s="75">
        <v>88</v>
      </c>
      <c r="H951" s="75" t="s">
        <v>21</v>
      </c>
      <c r="I951" s="75">
        <v>154</v>
      </c>
      <c r="J951" s="75" t="s">
        <v>20</v>
      </c>
      <c r="K951" s="75" t="s">
        <v>20</v>
      </c>
      <c r="L951" s="75" t="s">
        <v>20</v>
      </c>
      <c r="M951" s="75">
        <v>2.7</v>
      </c>
      <c r="N951" s="75">
        <v>1.8</v>
      </c>
      <c r="O951" s="75">
        <v>2.0099999999999998</v>
      </c>
    </row>
    <row r="952" spans="1:15" x14ac:dyDescent="0.25">
      <c r="A952" s="82">
        <v>3638123</v>
      </c>
      <c r="B952" s="82">
        <v>1096168</v>
      </c>
      <c r="C952" s="82">
        <v>3638123</v>
      </c>
      <c r="D952" s="82">
        <v>1.5028197300393798E+17</v>
      </c>
      <c r="E952" s="82">
        <v>30.3</v>
      </c>
      <c r="F952" s="75" t="s">
        <v>6712</v>
      </c>
      <c r="G952" s="75">
        <v>7560</v>
      </c>
      <c r="H952" s="75">
        <v>24</v>
      </c>
      <c r="I952" s="75" t="s">
        <v>20</v>
      </c>
      <c r="J952" s="75" t="s">
        <v>20</v>
      </c>
      <c r="K952" s="75">
        <v>360</v>
      </c>
      <c r="L952" s="75">
        <v>1</v>
      </c>
      <c r="M952" s="75">
        <v>0.53</v>
      </c>
      <c r="N952" s="75">
        <v>1.08</v>
      </c>
      <c r="O952" s="75">
        <v>0.19</v>
      </c>
    </row>
    <row r="953" spans="1:15" x14ac:dyDescent="0.25">
      <c r="A953" s="82">
        <v>23361</v>
      </c>
      <c r="B953" s="82">
        <v>1096169</v>
      </c>
      <c r="C953" s="82">
        <v>23361</v>
      </c>
      <c r="D953" s="82">
        <v>1.5028197300487002E+17</v>
      </c>
      <c r="E953" s="82">
        <v>1741.6410000000001</v>
      </c>
      <c r="F953" s="75" t="s">
        <v>1260</v>
      </c>
      <c r="G953" s="75">
        <v>385</v>
      </c>
      <c r="H953" s="75" t="s">
        <v>21</v>
      </c>
      <c r="I953" s="75">
        <v>605</v>
      </c>
      <c r="J953" s="75" t="s">
        <v>20</v>
      </c>
      <c r="K953" s="75">
        <v>20</v>
      </c>
      <c r="L953" s="75">
        <v>1</v>
      </c>
      <c r="M953" s="75">
        <v>1.65</v>
      </c>
      <c r="N953" s="75">
        <v>1.29</v>
      </c>
      <c r="O953" s="75">
        <v>1.35</v>
      </c>
    </row>
    <row r="954" spans="1:15" x14ac:dyDescent="0.25">
      <c r="A954" s="82">
        <v>3524111</v>
      </c>
      <c r="B954" s="82">
        <v>1096170</v>
      </c>
      <c r="C954" s="82">
        <v>3524111</v>
      </c>
      <c r="D954" s="82">
        <v>5034509438</v>
      </c>
      <c r="E954" s="82">
        <v>250</v>
      </c>
      <c r="F954" s="75" t="s">
        <v>578</v>
      </c>
      <c r="G954" s="75">
        <v>1800</v>
      </c>
      <c r="H954" s="75">
        <v>30</v>
      </c>
      <c r="I954" s="75">
        <v>1800</v>
      </c>
      <c r="J954" s="75" t="s">
        <v>20</v>
      </c>
      <c r="K954" s="75">
        <v>120</v>
      </c>
      <c r="L954" s="75">
        <v>1</v>
      </c>
      <c r="M954" s="75">
        <v>0.76</v>
      </c>
      <c r="N954" s="75">
        <v>0.75</v>
      </c>
      <c r="O954" s="75">
        <v>0.92</v>
      </c>
    </row>
    <row r="955" spans="1:15" x14ac:dyDescent="0.25">
      <c r="A955" s="82">
        <v>31421</v>
      </c>
      <c r="B955" s="82">
        <v>1096174</v>
      </c>
      <c r="C955" s="82">
        <v>31421</v>
      </c>
      <c r="D955" s="82">
        <v>1.50281973004524E+17</v>
      </c>
      <c r="E955" s="82">
        <v>1536.575</v>
      </c>
      <c r="F955" s="75" t="s">
        <v>185</v>
      </c>
      <c r="G955" s="75">
        <v>270</v>
      </c>
      <c r="H955" s="75" t="s">
        <v>21</v>
      </c>
      <c r="I955" s="75">
        <v>360</v>
      </c>
      <c r="J955" s="75" t="s">
        <v>20</v>
      </c>
      <c r="K955" s="75">
        <v>20</v>
      </c>
      <c r="L955" s="75">
        <v>1</v>
      </c>
      <c r="M955" s="75">
        <v>1.85</v>
      </c>
      <c r="N955" s="75">
        <v>1.27</v>
      </c>
      <c r="O955" s="75">
        <v>1.82</v>
      </c>
    </row>
    <row r="956" spans="1:15" x14ac:dyDescent="0.25">
      <c r="A956" s="82">
        <v>3529124</v>
      </c>
      <c r="B956" s="82">
        <v>1096175</v>
      </c>
      <c r="C956" s="82">
        <v>3529124</v>
      </c>
      <c r="D956" s="82">
        <v>5034510431</v>
      </c>
      <c r="E956" s="82">
        <v>28.108000000000001</v>
      </c>
      <c r="F956" s="75" t="s">
        <v>975</v>
      </c>
      <c r="G956" s="75">
        <v>3120</v>
      </c>
      <c r="H956" s="75">
        <v>80</v>
      </c>
      <c r="I956" s="75" t="s">
        <v>20</v>
      </c>
      <c r="J956" s="75" t="s">
        <v>20</v>
      </c>
      <c r="K956" s="75">
        <v>480</v>
      </c>
      <c r="L956" s="75">
        <v>1</v>
      </c>
      <c r="M956" s="75">
        <v>0.78</v>
      </c>
      <c r="N956" s="75">
        <v>0.6</v>
      </c>
      <c r="O956" s="75">
        <v>0.25</v>
      </c>
    </row>
    <row r="957" spans="1:15" x14ac:dyDescent="0.25">
      <c r="A957" s="82">
        <v>36081</v>
      </c>
      <c r="B957" s="82">
        <v>1096176</v>
      </c>
      <c r="C957" s="82">
        <v>36081</v>
      </c>
      <c r="D957" s="82">
        <v>1.50281973005012E+17</v>
      </c>
      <c r="E957" s="82">
        <v>1831.3979999999999</v>
      </c>
      <c r="F957" s="75" t="s">
        <v>429</v>
      </c>
      <c r="G957" s="75">
        <v>900</v>
      </c>
      <c r="H957" s="75" t="s">
        <v>21</v>
      </c>
      <c r="I957" s="75">
        <v>1248</v>
      </c>
      <c r="J957" s="75">
        <v>36</v>
      </c>
      <c r="K957" s="75" t="s">
        <v>20</v>
      </c>
      <c r="L957" s="75">
        <v>2</v>
      </c>
      <c r="M957" s="75">
        <v>1.23</v>
      </c>
      <c r="N957" s="75">
        <v>0.91</v>
      </c>
      <c r="O957" s="75">
        <v>1.31</v>
      </c>
    </row>
    <row r="958" spans="1:15" x14ac:dyDescent="0.25">
      <c r="A958" s="82">
        <v>36011</v>
      </c>
      <c r="B958" s="82">
        <v>1096179</v>
      </c>
      <c r="C958" s="82">
        <v>36011</v>
      </c>
      <c r="D958" s="82">
        <v>1.50281973004792E+17</v>
      </c>
      <c r="E958" s="82">
        <v>1633.4960000000001</v>
      </c>
      <c r="F958" s="75" t="s">
        <v>992</v>
      </c>
      <c r="G958" s="75">
        <v>340</v>
      </c>
      <c r="H958" s="75" t="s">
        <v>21</v>
      </c>
      <c r="I958" s="75">
        <v>442</v>
      </c>
      <c r="J958" s="75" t="s">
        <v>20</v>
      </c>
      <c r="K958" s="75">
        <v>8</v>
      </c>
      <c r="L958" s="75">
        <v>2</v>
      </c>
      <c r="M958" s="75">
        <v>2.15</v>
      </c>
      <c r="N958" s="75">
        <v>1.46</v>
      </c>
      <c r="O958" s="75">
        <v>1.1399999999999999</v>
      </c>
    </row>
    <row r="959" spans="1:15" x14ac:dyDescent="0.25">
      <c r="A959" s="82">
        <v>2909101</v>
      </c>
      <c r="B959" s="82">
        <v>1096180</v>
      </c>
      <c r="C959" s="82">
        <v>2909101</v>
      </c>
      <c r="D959" s="82">
        <v>5034898990</v>
      </c>
      <c r="E959" s="82">
        <v>81.081000000000003</v>
      </c>
      <c r="F959" s="75" t="s">
        <v>579</v>
      </c>
      <c r="G959" s="75" t="s">
        <v>20</v>
      </c>
      <c r="H959" s="75">
        <v>30</v>
      </c>
      <c r="I959" s="75">
        <v>1800</v>
      </c>
      <c r="J959" s="75" t="s">
        <v>20</v>
      </c>
      <c r="K959" s="75">
        <v>120</v>
      </c>
      <c r="L959" s="75">
        <v>1</v>
      </c>
      <c r="M959" s="75">
        <v>0.77</v>
      </c>
      <c r="N959" s="75">
        <v>0.77</v>
      </c>
      <c r="O959" s="75">
        <v>0.91</v>
      </c>
    </row>
    <row r="960" spans="1:15" x14ac:dyDescent="0.25">
      <c r="A960" s="82">
        <v>2434121</v>
      </c>
      <c r="B960" s="82">
        <v>1096181</v>
      </c>
      <c r="C960" s="82">
        <v>2434121</v>
      </c>
      <c r="D960" s="82">
        <v>5034771947</v>
      </c>
      <c r="E960" s="82">
        <v>80.03</v>
      </c>
      <c r="F960" s="75" t="s">
        <v>574</v>
      </c>
      <c r="G960" s="75">
        <v>1800</v>
      </c>
      <c r="H960" s="75">
        <v>30</v>
      </c>
      <c r="I960" s="75">
        <v>2100</v>
      </c>
      <c r="J960" s="75" t="s">
        <v>20</v>
      </c>
      <c r="K960" s="75">
        <v>150</v>
      </c>
      <c r="L960" s="75">
        <v>2</v>
      </c>
      <c r="M960" s="75">
        <v>0.77</v>
      </c>
      <c r="N960" s="75">
        <v>0.76</v>
      </c>
      <c r="O960" s="75">
        <v>0.91</v>
      </c>
    </row>
    <row r="961" spans="1:15" x14ac:dyDescent="0.25">
      <c r="A961" s="82">
        <v>3211106</v>
      </c>
      <c r="B961" s="82">
        <v>1096184</v>
      </c>
      <c r="C961" s="82">
        <v>3211106</v>
      </c>
      <c r="D961" s="82">
        <v>5034607993</v>
      </c>
      <c r="E961" s="82">
        <v>120.637</v>
      </c>
      <c r="F961" s="75" t="s">
        <v>577</v>
      </c>
      <c r="G961" s="75">
        <v>1800</v>
      </c>
      <c r="H961" s="75">
        <v>30</v>
      </c>
      <c r="I961" s="75" t="s">
        <v>20</v>
      </c>
      <c r="J961" s="75" t="s">
        <v>20</v>
      </c>
      <c r="K961" s="75">
        <v>150</v>
      </c>
      <c r="L961" s="75">
        <v>1</v>
      </c>
      <c r="M961" s="75">
        <v>0.77</v>
      </c>
      <c r="N961" s="75">
        <v>0.76</v>
      </c>
      <c r="O961" s="75">
        <v>0.89</v>
      </c>
    </row>
    <row r="962" spans="1:15" x14ac:dyDescent="0.25">
      <c r="A962" s="82">
        <v>35021</v>
      </c>
      <c r="B962" s="82">
        <v>1096185</v>
      </c>
      <c r="C962" s="82">
        <v>35021</v>
      </c>
      <c r="D962" s="82">
        <v>1.5028197931152E+17</v>
      </c>
      <c r="E962" s="82">
        <v>2191.7350000000001</v>
      </c>
      <c r="F962" s="75" t="s">
        <v>436</v>
      </c>
      <c r="G962" s="75">
        <v>315</v>
      </c>
      <c r="H962" s="75">
        <v>35</v>
      </c>
      <c r="I962" s="75">
        <v>490</v>
      </c>
      <c r="J962" s="75" t="s">
        <v>20</v>
      </c>
      <c r="K962" s="75" t="s">
        <v>20</v>
      </c>
      <c r="L962" s="75" t="s">
        <v>20</v>
      </c>
      <c r="M962" s="75">
        <v>3.41</v>
      </c>
      <c r="N962" s="75">
        <v>1.7</v>
      </c>
      <c r="O962" s="75">
        <v>0.77</v>
      </c>
    </row>
    <row r="963" spans="1:15" x14ac:dyDescent="0.25">
      <c r="A963" s="82">
        <v>24431</v>
      </c>
      <c r="B963" s="82">
        <v>1096191</v>
      </c>
      <c r="C963" s="82">
        <v>24431</v>
      </c>
      <c r="D963" s="82">
        <v>1.5028197300452099E+17</v>
      </c>
      <c r="E963" s="82">
        <v>1496.5709999999999</v>
      </c>
      <c r="F963" s="75" t="s">
        <v>266</v>
      </c>
      <c r="G963" s="75">
        <v>242</v>
      </c>
      <c r="H963" s="75" t="s">
        <v>21</v>
      </c>
      <c r="I963" s="75">
        <v>484</v>
      </c>
      <c r="J963" s="75" t="s">
        <v>20</v>
      </c>
      <c r="K963" s="75" t="s">
        <v>20</v>
      </c>
      <c r="L963" s="75" t="s">
        <v>20</v>
      </c>
      <c r="M963" s="75">
        <v>2.65</v>
      </c>
      <c r="N963" s="75">
        <v>1.74</v>
      </c>
      <c r="O963" s="75">
        <v>0.67</v>
      </c>
    </row>
    <row r="964" spans="1:15" x14ac:dyDescent="0.25">
      <c r="A964" s="82">
        <v>27241</v>
      </c>
      <c r="B964" s="82">
        <v>1096193</v>
      </c>
      <c r="C964" s="82">
        <v>27241</v>
      </c>
      <c r="D964" s="82">
        <v>5034891476</v>
      </c>
      <c r="E964" s="82">
        <v>1552.8150000000001</v>
      </c>
      <c r="F964" s="75" t="s">
        <v>179</v>
      </c>
      <c r="G964" s="75">
        <v>330</v>
      </c>
      <c r="H964" s="75" t="s">
        <v>21</v>
      </c>
      <c r="I964" s="75">
        <v>528</v>
      </c>
      <c r="J964" s="75">
        <v>20</v>
      </c>
      <c r="K964" s="75" t="s">
        <v>20</v>
      </c>
      <c r="L964" s="75">
        <v>1</v>
      </c>
      <c r="M964" s="75">
        <v>1.6</v>
      </c>
      <c r="N964" s="75">
        <v>1.02</v>
      </c>
      <c r="O964" s="75">
        <v>1.8</v>
      </c>
    </row>
    <row r="965" spans="1:15" x14ac:dyDescent="0.25">
      <c r="A965" s="82">
        <v>33311</v>
      </c>
      <c r="B965" s="82">
        <v>1096197</v>
      </c>
      <c r="C965" s="82">
        <v>33311</v>
      </c>
      <c r="D965" s="82">
        <v>1.80340234930092E+17</v>
      </c>
      <c r="E965" s="82">
        <v>1117.33</v>
      </c>
      <c r="F965" s="75" t="s">
        <v>581</v>
      </c>
      <c r="G965" s="75">
        <v>1800</v>
      </c>
      <c r="H965" s="75">
        <v>30</v>
      </c>
      <c r="I965" s="75">
        <v>2100</v>
      </c>
      <c r="J965" s="75" t="s">
        <v>20</v>
      </c>
      <c r="K965" s="75" t="s">
        <v>20</v>
      </c>
      <c r="L965" s="75" t="s">
        <v>20</v>
      </c>
      <c r="M965" s="75">
        <v>0.76</v>
      </c>
      <c r="N965" s="75">
        <v>0.76</v>
      </c>
      <c r="O965" s="75">
        <v>0.92</v>
      </c>
    </row>
    <row r="966" spans="1:15" x14ac:dyDescent="0.25">
      <c r="A966" s="82">
        <v>3332112</v>
      </c>
      <c r="B966" s="82">
        <v>1096200</v>
      </c>
      <c r="C966" s="82">
        <v>3332112</v>
      </c>
      <c r="D966" s="82">
        <v>5033779071</v>
      </c>
      <c r="E966" s="82">
        <v>188.58799999999999</v>
      </c>
      <c r="F966" s="75" t="s">
        <v>1233</v>
      </c>
      <c r="G966" s="75">
        <v>330</v>
      </c>
      <c r="H966" s="75" t="s">
        <v>21</v>
      </c>
      <c r="I966" s="75">
        <v>480</v>
      </c>
      <c r="J966" s="75" t="s">
        <v>20</v>
      </c>
      <c r="K966" s="75">
        <v>144</v>
      </c>
      <c r="L966" s="75">
        <v>1</v>
      </c>
      <c r="M966" s="75">
        <v>2.4900000000000002</v>
      </c>
      <c r="N966" s="75">
        <v>1.56</v>
      </c>
      <c r="O966" s="75">
        <v>0.97</v>
      </c>
    </row>
    <row r="967" spans="1:15" x14ac:dyDescent="0.25">
      <c r="A967" s="82">
        <v>3036118</v>
      </c>
      <c r="B967" s="82">
        <v>1096202</v>
      </c>
      <c r="C967" s="82">
        <v>3036118</v>
      </c>
      <c r="D967" s="82">
        <v>5034675054</v>
      </c>
      <c r="E967" s="82">
        <v>75.275000000000006</v>
      </c>
      <c r="F967" s="75" t="s">
        <v>1034</v>
      </c>
      <c r="G967" s="75" t="s">
        <v>20</v>
      </c>
      <c r="H967" s="75" t="s">
        <v>20</v>
      </c>
      <c r="I967" s="75" t="s">
        <v>20</v>
      </c>
      <c r="J967" s="75" t="s">
        <v>20</v>
      </c>
      <c r="K967" s="75" t="s">
        <v>20</v>
      </c>
      <c r="L967" s="75" t="s">
        <v>20</v>
      </c>
      <c r="M967" s="75">
        <v>2.25</v>
      </c>
      <c r="N967" s="75">
        <v>1.52</v>
      </c>
      <c r="O967" s="75">
        <v>0.22</v>
      </c>
    </row>
    <row r="968" spans="1:15" x14ac:dyDescent="0.25">
      <c r="A968" s="82">
        <v>3718110</v>
      </c>
      <c r="B968" s="82">
        <v>1096208</v>
      </c>
      <c r="C968" s="82">
        <v>3718110</v>
      </c>
      <c r="D968" s="82">
        <v>1.5028197300216499E+17</v>
      </c>
      <c r="E968" s="82">
        <v>96.138000000000005</v>
      </c>
      <c r="F968" s="75" t="s">
        <v>896</v>
      </c>
      <c r="G968" s="75">
        <v>1344</v>
      </c>
      <c r="H968" s="75">
        <v>64</v>
      </c>
      <c r="I968" s="75">
        <v>4096</v>
      </c>
      <c r="J968" s="75">
        <v>384</v>
      </c>
      <c r="K968" s="75" t="s">
        <v>20</v>
      </c>
      <c r="L968" s="75">
        <v>1</v>
      </c>
      <c r="M968" s="75">
        <v>1.3</v>
      </c>
      <c r="N968" s="75">
        <v>0.64</v>
      </c>
      <c r="O968" s="75">
        <v>0.3</v>
      </c>
    </row>
    <row r="969" spans="1:15" x14ac:dyDescent="0.25">
      <c r="A969" s="82">
        <v>25461</v>
      </c>
      <c r="B969" s="82">
        <v>1096209</v>
      </c>
      <c r="C969" s="82">
        <v>25461</v>
      </c>
      <c r="D969" s="82">
        <v>1.5028197931108198E+17</v>
      </c>
      <c r="E969" s="82">
        <v>1247.0329999999999</v>
      </c>
      <c r="F969" s="75" t="s">
        <v>336</v>
      </c>
      <c r="G969" s="75">
        <v>576</v>
      </c>
      <c r="H969" s="75">
        <v>6</v>
      </c>
      <c r="I969" s="75">
        <v>672</v>
      </c>
      <c r="J969" s="75" t="s">
        <v>20</v>
      </c>
      <c r="K969" s="75" t="s">
        <v>20</v>
      </c>
      <c r="L969" s="75" t="s">
        <v>20</v>
      </c>
      <c r="M969" s="75">
        <v>3.13</v>
      </c>
      <c r="N969" s="75">
        <v>0.97</v>
      </c>
      <c r="O969" s="75">
        <v>0.61</v>
      </c>
    </row>
    <row r="970" spans="1:15" x14ac:dyDescent="0.25">
      <c r="A970" s="82">
        <v>3718131</v>
      </c>
      <c r="B970" s="82">
        <v>1096215</v>
      </c>
      <c r="C970" s="82">
        <v>3718131</v>
      </c>
      <c r="D970" s="82">
        <v>1.5028197300214598E+17</v>
      </c>
      <c r="E970" s="82">
        <v>79.438999999999993</v>
      </c>
      <c r="F970" s="75" t="s">
        <v>973</v>
      </c>
      <c r="G970" s="75" t="s">
        <v>20</v>
      </c>
      <c r="H970" s="75">
        <v>80</v>
      </c>
      <c r="I970" s="75" t="s">
        <v>20</v>
      </c>
      <c r="J970" s="75">
        <v>720</v>
      </c>
      <c r="K970" s="75" t="s">
        <v>20</v>
      </c>
      <c r="L970" s="75">
        <v>1</v>
      </c>
      <c r="M970" s="75">
        <v>0.76</v>
      </c>
      <c r="N970" s="75">
        <v>0.63</v>
      </c>
      <c r="O970" s="75">
        <v>0.26</v>
      </c>
    </row>
    <row r="971" spans="1:15" x14ac:dyDescent="0.25">
      <c r="A971" s="82">
        <v>31071</v>
      </c>
      <c r="B971" s="82">
        <v>1096221</v>
      </c>
      <c r="C971" s="82">
        <v>31071</v>
      </c>
      <c r="D971" s="82">
        <v>1.50281973005012E+17</v>
      </c>
      <c r="E971" s="82">
        <v>1544.5350000000001</v>
      </c>
      <c r="F971" s="75" t="s">
        <v>253</v>
      </c>
      <c r="G971" s="75">
        <v>242</v>
      </c>
      <c r="H971" s="75" t="s">
        <v>21</v>
      </c>
      <c r="I971" s="75">
        <v>484</v>
      </c>
      <c r="J971" s="75" t="s">
        <v>20</v>
      </c>
      <c r="K971" s="75" t="s">
        <v>20</v>
      </c>
      <c r="L971" s="75" t="s">
        <v>20</v>
      </c>
      <c r="M971" s="75">
        <v>2.61</v>
      </c>
      <c r="N971" s="75">
        <v>1.75</v>
      </c>
      <c r="O971" s="75">
        <v>0.69</v>
      </c>
    </row>
    <row r="972" spans="1:15" x14ac:dyDescent="0.25">
      <c r="A972" s="82">
        <v>32421</v>
      </c>
      <c r="B972" s="82">
        <v>1096222</v>
      </c>
      <c r="C972" s="82">
        <v>32421</v>
      </c>
      <c r="D972" s="82">
        <v>1.5028197000054899E+17</v>
      </c>
      <c r="E972" s="82">
        <v>1895.133</v>
      </c>
      <c r="F972" s="75" t="s">
        <v>1199</v>
      </c>
      <c r="G972" s="75">
        <v>318</v>
      </c>
      <c r="H972" s="75" t="s">
        <v>21</v>
      </c>
      <c r="I972" s="75">
        <v>540</v>
      </c>
      <c r="J972" s="75" t="s">
        <v>20</v>
      </c>
      <c r="K972" s="75" t="s">
        <v>20</v>
      </c>
      <c r="L972" s="75" t="s">
        <v>20</v>
      </c>
      <c r="M972" s="75">
        <v>1.86</v>
      </c>
      <c r="N972" s="75">
        <v>1.24</v>
      </c>
      <c r="O972" s="75">
        <v>1.52</v>
      </c>
    </row>
    <row r="973" spans="1:15" x14ac:dyDescent="0.25">
      <c r="A973" s="82">
        <v>3518116</v>
      </c>
      <c r="B973" s="82">
        <v>1096226</v>
      </c>
      <c r="C973" s="82">
        <v>3518116</v>
      </c>
      <c r="D973" s="82">
        <v>5034236884</v>
      </c>
      <c r="E973" s="82">
        <v>65.135000000000005</v>
      </c>
      <c r="F973" s="75" t="s">
        <v>1254</v>
      </c>
      <c r="G973" s="75" t="s">
        <v>20</v>
      </c>
      <c r="H973" s="75">
        <v>90</v>
      </c>
      <c r="I973" s="75" t="s">
        <v>20</v>
      </c>
      <c r="J973" s="75" t="s">
        <v>20</v>
      </c>
      <c r="K973" s="75">
        <v>450</v>
      </c>
      <c r="L973" s="75">
        <v>1</v>
      </c>
      <c r="M973" s="75">
        <v>0.82</v>
      </c>
      <c r="N973" s="75">
        <v>0.32</v>
      </c>
      <c r="O973" s="75">
        <v>0.92</v>
      </c>
    </row>
    <row r="974" spans="1:15" x14ac:dyDescent="0.25">
      <c r="A974" s="82">
        <v>3642118</v>
      </c>
      <c r="B974" s="82">
        <v>1096237</v>
      </c>
      <c r="C974" s="82">
        <v>3642118</v>
      </c>
      <c r="D974" s="82">
        <v>5034880709</v>
      </c>
      <c r="E974" s="82">
        <v>80.540000000000006</v>
      </c>
      <c r="F974" s="75" t="s">
        <v>820</v>
      </c>
      <c r="G974" s="75">
        <v>270</v>
      </c>
      <c r="H974" s="75" t="s">
        <v>21</v>
      </c>
      <c r="I974" s="75" t="s">
        <v>20</v>
      </c>
      <c r="J974" s="75" t="s">
        <v>20</v>
      </c>
      <c r="K974" s="75">
        <v>10</v>
      </c>
      <c r="L974" s="75">
        <v>2</v>
      </c>
      <c r="M974" s="75">
        <v>2.41</v>
      </c>
      <c r="N974" s="75">
        <v>1.59</v>
      </c>
      <c r="O974" s="75">
        <v>1.05</v>
      </c>
    </row>
    <row r="975" spans="1:15" x14ac:dyDescent="0.25">
      <c r="A975" s="82">
        <v>3406119</v>
      </c>
      <c r="B975" s="82">
        <v>1096240</v>
      </c>
      <c r="C975" s="82">
        <v>3406119</v>
      </c>
      <c r="D975" s="82">
        <v>5033177646</v>
      </c>
      <c r="E975" s="82">
        <v>70.918999999999997</v>
      </c>
      <c r="F975" s="75" t="s">
        <v>326</v>
      </c>
      <c r="G975" s="75" t="s">
        <v>20</v>
      </c>
      <c r="H975" s="75">
        <v>216</v>
      </c>
      <c r="I975" s="75" t="s">
        <v>20</v>
      </c>
      <c r="J975" s="75" t="s">
        <v>20</v>
      </c>
      <c r="K975" s="75">
        <v>1728</v>
      </c>
      <c r="L975" s="75">
        <v>1</v>
      </c>
      <c r="M975" s="75">
        <v>1.8</v>
      </c>
      <c r="N975" s="75">
        <v>0.35</v>
      </c>
      <c r="O975" s="75">
        <v>0.13</v>
      </c>
    </row>
    <row r="976" spans="1:15" x14ac:dyDescent="0.25">
      <c r="A976" s="82">
        <v>32311</v>
      </c>
      <c r="B976" s="82">
        <v>1096242</v>
      </c>
      <c r="C976" s="82">
        <v>32311</v>
      </c>
      <c r="D976" s="82">
        <v>1.50281973004796E+17</v>
      </c>
      <c r="E976" s="82">
        <v>1507.2080000000001</v>
      </c>
      <c r="F976" s="75" t="s">
        <v>623</v>
      </c>
      <c r="G976" s="75">
        <v>276</v>
      </c>
      <c r="H976" s="75" t="s">
        <v>21</v>
      </c>
      <c r="I976" s="75">
        <v>460</v>
      </c>
      <c r="J976" s="75" t="s">
        <v>20</v>
      </c>
      <c r="K976" s="75">
        <v>25</v>
      </c>
      <c r="L976" s="75">
        <v>1</v>
      </c>
      <c r="M976" s="75">
        <v>1.82</v>
      </c>
      <c r="N976" s="75">
        <v>1.19</v>
      </c>
      <c r="O976" s="75">
        <v>1.51</v>
      </c>
    </row>
    <row r="977" spans="1:15" x14ac:dyDescent="0.25">
      <c r="A977" s="82">
        <v>3529117</v>
      </c>
      <c r="B977" s="82">
        <v>1096245</v>
      </c>
      <c r="C977" s="82">
        <v>3529117</v>
      </c>
      <c r="D977" s="82">
        <v>5032497023</v>
      </c>
      <c r="E977" s="82">
        <v>110.27</v>
      </c>
      <c r="F977" s="75" t="s">
        <v>652</v>
      </c>
      <c r="G977" s="75">
        <v>1530</v>
      </c>
      <c r="H977" s="75">
        <v>30</v>
      </c>
      <c r="I977" s="75">
        <v>3420</v>
      </c>
      <c r="J977" s="75">
        <v>270</v>
      </c>
      <c r="K977" s="75">
        <v>300</v>
      </c>
      <c r="L977" s="75">
        <v>1</v>
      </c>
      <c r="M977" s="75">
        <v>1.02</v>
      </c>
      <c r="N977" s="75">
        <v>0.34</v>
      </c>
      <c r="O977" s="75">
        <v>1.06</v>
      </c>
    </row>
    <row r="978" spans="1:15" x14ac:dyDescent="0.25">
      <c r="A978" s="82">
        <v>24141</v>
      </c>
      <c r="B978" s="82">
        <v>1096249</v>
      </c>
      <c r="C978" s="82">
        <v>24141</v>
      </c>
      <c r="D978" s="82">
        <v>1.5028197931123699E+17</v>
      </c>
      <c r="E978" s="82">
        <v>1420.809</v>
      </c>
      <c r="F978" s="75" t="s">
        <v>7753</v>
      </c>
      <c r="G978" s="75">
        <v>1260</v>
      </c>
      <c r="H978" s="75">
        <v>90</v>
      </c>
      <c r="I978" s="75">
        <v>1890</v>
      </c>
      <c r="J978" s="75" t="s">
        <v>20</v>
      </c>
      <c r="K978" s="75" t="s">
        <v>20</v>
      </c>
      <c r="L978" s="75" t="s">
        <v>20</v>
      </c>
      <c r="M978" s="75">
        <v>1.21</v>
      </c>
      <c r="N978" s="75">
        <v>1.1299999999999999</v>
      </c>
      <c r="O978" s="75">
        <v>0.4</v>
      </c>
    </row>
    <row r="979" spans="1:15" x14ac:dyDescent="0.25">
      <c r="A979" s="82">
        <v>3529110</v>
      </c>
      <c r="B979" s="82">
        <v>1096252</v>
      </c>
      <c r="C979" s="82">
        <v>3529110</v>
      </c>
      <c r="D979" s="82">
        <v>5034733400</v>
      </c>
      <c r="E979" s="82">
        <v>83.603999999999999</v>
      </c>
      <c r="F979" s="75" t="s">
        <v>10091</v>
      </c>
      <c r="G979" s="75" t="s">
        <v>20</v>
      </c>
      <c r="H979" s="75">
        <v>60</v>
      </c>
      <c r="I979" s="75" t="s">
        <v>20</v>
      </c>
      <c r="J979" s="75" t="s">
        <v>20</v>
      </c>
      <c r="K979" s="75">
        <v>240</v>
      </c>
      <c r="L979" s="75">
        <v>1</v>
      </c>
      <c r="M979" s="75">
        <v>1.45</v>
      </c>
      <c r="N979" s="75">
        <v>0.96</v>
      </c>
      <c r="O979" s="75">
        <v>0.25</v>
      </c>
    </row>
    <row r="980" spans="1:15" x14ac:dyDescent="0.25">
      <c r="A980" s="82">
        <v>3234123</v>
      </c>
      <c r="B980" s="82">
        <v>1096254</v>
      </c>
      <c r="C980" s="82">
        <v>3234123</v>
      </c>
      <c r="D980" s="82">
        <v>5034065021</v>
      </c>
      <c r="E980" s="82">
        <v>125.999</v>
      </c>
      <c r="F980" s="75" t="s">
        <v>1263</v>
      </c>
      <c r="G980" s="75">
        <v>385</v>
      </c>
      <c r="H980" s="75" t="s">
        <v>21</v>
      </c>
      <c r="I980" s="75">
        <v>605</v>
      </c>
      <c r="J980" s="75">
        <v>20</v>
      </c>
      <c r="K980" s="75">
        <v>24</v>
      </c>
      <c r="L980" s="75">
        <v>2</v>
      </c>
      <c r="M980" s="75">
        <v>1.6</v>
      </c>
      <c r="N980" s="75">
        <v>1.26</v>
      </c>
      <c r="O980" s="75">
        <v>1.28</v>
      </c>
    </row>
    <row r="981" spans="1:15" x14ac:dyDescent="0.25">
      <c r="A981" s="82">
        <v>32071</v>
      </c>
      <c r="B981" s="82">
        <v>1096257</v>
      </c>
      <c r="C981" s="82">
        <v>32071</v>
      </c>
      <c r="D981" s="82">
        <v>1.5028197300489798E+17</v>
      </c>
      <c r="E981" s="82">
        <v>915.61500000000001</v>
      </c>
      <c r="F981" s="75" t="s">
        <v>1213</v>
      </c>
      <c r="G981" s="75">
        <v>288</v>
      </c>
      <c r="H981" s="75" t="s">
        <v>20</v>
      </c>
      <c r="I981" s="75" t="s">
        <v>20</v>
      </c>
      <c r="J981" s="75" t="s">
        <v>20</v>
      </c>
      <c r="K981" s="75" t="s">
        <v>20</v>
      </c>
      <c r="L981" s="75" t="s">
        <v>20</v>
      </c>
      <c r="M981" s="75">
        <v>1.62</v>
      </c>
      <c r="N981" s="75">
        <v>1.04</v>
      </c>
      <c r="O981" s="75">
        <v>1.81</v>
      </c>
    </row>
    <row r="982" spans="1:15" x14ac:dyDescent="0.25">
      <c r="A982" s="82">
        <v>24301</v>
      </c>
      <c r="B982" s="82">
        <v>1096266</v>
      </c>
      <c r="C982" s="82">
        <v>24301</v>
      </c>
      <c r="D982" s="82">
        <v>1.50281973004968E+17</v>
      </c>
      <c r="E982" s="82">
        <v>1783.296</v>
      </c>
      <c r="F982" s="75" t="s">
        <v>377</v>
      </c>
      <c r="G982" s="75">
        <v>315</v>
      </c>
      <c r="H982" s="75" t="s">
        <v>21</v>
      </c>
      <c r="I982" s="75">
        <v>567</v>
      </c>
      <c r="J982" s="75" t="s">
        <v>20</v>
      </c>
      <c r="K982" s="75" t="s">
        <v>20</v>
      </c>
      <c r="L982" s="75" t="s">
        <v>20</v>
      </c>
      <c r="M982" s="75">
        <v>1.68</v>
      </c>
      <c r="N982" s="75">
        <v>1.1200000000000001</v>
      </c>
      <c r="O982" s="75">
        <v>1.67</v>
      </c>
    </row>
    <row r="983" spans="1:15" x14ac:dyDescent="0.25">
      <c r="A983" s="82">
        <v>3724124</v>
      </c>
      <c r="B983" s="82">
        <v>1096267</v>
      </c>
      <c r="C983" s="82">
        <v>3724124</v>
      </c>
      <c r="D983" s="82">
        <v>5034782265</v>
      </c>
      <c r="E983" s="82">
        <v>84.509</v>
      </c>
      <c r="F983" s="75" t="s">
        <v>433</v>
      </c>
      <c r="G983" s="75">
        <v>345</v>
      </c>
      <c r="H983" s="75" t="s">
        <v>21</v>
      </c>
      <c r="I983" s="75" t="s">
        <v>20</v>
      </c>
      <c r="J983" s="75" t="s">
        <v>20</v>
      </c>
      <c r="K983" s="75">
        <v>25</v>
      </c>
      <c r="L983" s="75">
        <v>1</v>
      </c>
      <c r="M983" s="75">
        <v>1.64</v>
      </c>
      <c r="N983" s="75">
        <v>1.04</v>
      </c>
      <c r="O983" s="75">
        <v>1.98</v>
      </c>
    </row>
    <row r="984" spans="1:15" x14ac:dyDescent="0.25">
      <c r="A984" s="82">
        <v>36261</v>
      </c>
      <c r="B984" s="82">
        <v>1096269</v>
      </c>
      <c r="C984" s="82">
        <v>36261</v>
      </c>
      <c r="D984" s="82">
        <v>1.5060137920008602E+17</v>
      </c>
      <c r="E984" s="82">
        <v>1294.5930000000001</v>
      </c>
      <c r="F984" s="75" t="s">
        <v>810</v>
      </c>
      <c r="G984" s="75">
        <v>1350</v>
      </c>
      <c r="H984" s="75" t="s">
        <v>20</v>
      </c>
      <c r="I984" s="75" t="s">
        <v>20</v>
      </c>
      <c r="J984" s="75" t="s">
        <v>20</v>
      </c>
      <c r="K984" s="75" t="s">
        <v>20</v>
      </c>
      <c r="L984" s="75" t="s">
        <v>20</v>
      </c>
      <c r="M984" s="75">
        <v>2.35</v>
      </c>
      <c r="N984" s="75">
        <v>1.51</v>
      </c>
      <c r="O984" s="75">
        <v>0.27</v>
      </c>
    </row>
    <row r="985" spans="1:15" x14ac:dyDescent="0.25">
      <c r="A985" s="82">
        <v>30111</v>
      </c>
      <c r="B985" s="82">
        <v>1096270</v>
      </c>
      <c r="C985" s="82">
        <v>30111</v>
      </c>
      <c r="D985" s="82">
        <v>1.5028197300216198E+17</v>
      </c>
      <c r="E985" s="82">
        <v>1046.2049999999999</v>
      </c>
      <c r="F985" s="75" t="s">
        <v>196</v>
      </c>
      <c r="G985" s="75">
        <v>580</v>
      </c>
      <c r="H985" s="75" t="s">
        <v>21</v>
      </c>
      <c r="I985" s="75" t="s">
        <v>20</v>
      </c>
      <c r="J985" s="75" t="s">
        <v>20</v>
      </c>
      <c r="K985" s="75">
        <v>20</v>
      </c>
      <c r="L985" s="75">
        <v>2</v>
      </c>
      <c r="M985" s="75">
        <v>1.67</v>
      </c>
      <c r="N985" s="75">
        <v>1.1599999999999999</v>
      </c>
      <c r="O985" s="75">
        <v>0.93</v>
      </c>
    </row>
    <row r="986" spans="1:15" x14ac:dyDescent="0.25">
      <c r="A986" s="82">
        <v>3406111</v>
      </c>
      <c r="B986" s="82">
        <v>1096272</v>
      </c>
      <c r="C986" s="82">
        <v>3406111</v>
      </c>
      <c r="D986" s="82">
        <v>5032241779</v>
      </c>
      <c r="E986" s="82">
        <v>141.11000000000001</v>
      </c>
      <c r="F986" s="75" t="s">
        <v>656</v>
      </c>
      <c r="G986" s="75">
        <v>1530</v>
      </c>
      <c r="H986" s="75">
        <v>30</v>
      </c>
      <c r="I986" s="75">
        <v>3420</v>
      </c>
      <c r="J986" s="75">
        <v>270</v>
      </c>
      <c r="K986" s="75">
        <v>300</v>
      </c>
      <c r="L986" s="75">
        <v>1</v>
      </c>
      <c r="M986" s="75">
        <v>1</v>
      </c>
      <c r="N986" s="75">
        <v>0.36</v>
      </c>
      <c r="O986" s="75">
        <v>1.08</v>
      </c>
    </row>
    <row r="987" spans="1:15" x14ac:dyDescent="0.25">
      <c r="A987" s="82">
        <v>3518111</v>
      </c>
      <c r="B987" s="82">
        <v>1096273</v>
      </c>
      <c r="C987" s="82">
        <v>3518111</v>
      </c>
      <c r="D987" s="82">
        <v>5034848813</v>
      </c>
      <c r="E987" s="82">
        <v>24.24</v>
      </c>
      <c r="F987" s="75" t="s">
        <v>6710</v>
      </c>
      <c r="G987" s="75" t="s">
        <v>20</v>
      </c>
      <c r="H987" s="75">
        <v>24</v>
      </c>
      <c r="I987" s="75" t="s">
        <v>20</v>
      </c>
      <c r="J987" s="75" t="s">
        <v>20</v>
      </c>
      <c r="K987" s="75">
        <v>288</v>
      </c>
      <c r="L987" s="75">
        <v>1</v>
      </c>
      <c r="M987" s="75">
        <v>0.48</v>
      </c>
      <c r="N987" s="75">
        <v>0.16</v>
      </c>
      <c r="O987" s="75">
        <v>1.0900000000000001</v>
      </c>
    </row>
    <row r="988" spans="1:15" x14ac:dyDescent="0.25">
      <c r="A988" s="82">
        <v>3406116</v>
      </c>
      <c r="B988" s="82">
        <v>1096274</v>
      </c>
      <c r="C988" s="82">
        <v>3406116</v>
      </c>
      <c r="D988" s="82">
        <v>5034498279</v>
      </c>
      <c r="E988" s="82">
        <v>113.24299999999999</v>
      </c>
      <c r="F988" s="75" t="s">
        <v>650</v>
      </c>
      <c r="G988" s="75">
        <v>1530</v>
      </c>
      <c r="H988" s="75">
        <v>30</v>
      </c>
      <c r="I988" s="75">
        <v>3420</v>
      </c>
      <c r="J988" s="75">
        <v>270</v>
      </c>
      <c r="K988" s="75">
        <v>300</v>
      </c>
      <c r="L988" s="75">
        <v>1</v>
      </c>
      <c r="M988" s="75">
        <v>1.02</v>
      </c>
      <c r="N988" s="75">
        <v>1.08</v>
      </c>
      <c r="O988" s="75">
        <v>0.38</v>
      </c>
    </row>
    <row r="989" spans="1:15" x14ac:dyDescent="0.25">
      <c r="A989" s="82">
        <v>26111</v>
      </c>
      <c r="B989" s="82">
        <v>1096284</v>
      </c>
      <c r="C989" s="82">
        <v>26111</v>
      </c>
      <c r="D989" s="82">
        <v>5033496587</v>
      </c>
      <c r="E989" s="82">
        <v>1501.3779999999999</v>
      </c>
      <c r="F989" s="75" t="s">
        <v>1040</v>
      </c>
      <c r="G989" s="75">
        <v>295</v>
      </c>
      <c r="H989" s="75" t="s">
        <v>21</v>
      </c>
      <c r="I989" s="75">
        <v>413</v>
      </c>
      <c r="J989" s="75">
        <v>20</v>
      </c>
      <c r="K989" s="75" t="s">
        <v>20</v>
      </c>
      <c r="L989" s="75">
        <v>1</v>
      </c>
      <c r="M989" s="75">
        <v>1.7</v>
      </c>
      <c r="N989" s="75">
        <v>1.1000000000000001</v>
      </c>
      <c r="O989" s="75">
        <v>1.94</v>
      </c>
    </row>
    <row r="990" spans="1:15" x14ac:dyDescent="0.25">
      <c r="A990" s="82">
        <v>3524128</v>
      </c>
      <c r="B990" s="82">
        <v>1096286</v>
      </c>
      <c r="C990" s="82">
        <v>3524128</v>
      </c>
      <c r="D990" s="82">
        <v>5033981566</v>
      </c>
      <c r="E990" s="82">
        <v>58.17</v>
      </c>
      <c r="F990" s="75" t="s">
        <v>882</v>
      </c>
      <c r="G990" s="75">
        <v>1216</v>
      </c>
      <c r="H990" s="75">
        <v>64</v>
      </c>
      <c r="I990" s="75" t="s">
        <v>20</v>
      </c>
      <c r="J990" s="75">
        <v>256</v>
      </c>
      <c r="K990" s="75">
        <v>256</v>
      </c>
      <c r="L990" s="75">
        <v>1</v>
      </c>
      <c r="M990" s="75">
        <v>1.29</v>
      </c>
      <c r="N990" s="75">
        <v>0.44</v>
      </c>
      <c r="O990" s="75">
        <v>0.4</v>
      </c>
    </row>
    <row r="991" spans="1:15" x14ac:dyDescent="0.25">
      <c r="A991" s="82">
        <v>25161</v>
      </c>
      <c r="B991" s="82">
        <v>1096287</v>
      </c>
      <c r="C991" s="82">
        <v>25161</v>
      </c>
      <c r="D991" s="82">
        <v>1.50154270181108E+17</v>
      </c>
      <c r="E991" s="82">
        <v>1342.5119999999999</v>
      </c>
      <c r="F991" s="75" t="s">
        <v>350</v>
      </c>
      <c r="G991" s="75">
        <v>24</v>
      </c>
      <c r="H991" s="75" t="s">
        <v>21</v>
      </c>
      <c r="I991" s="75">
        <v>24</v>
      </c>
      <c r="J991" s="75" t="s">
        <v>20</v>
      </c>
      <c r="K991" s="75" t="s">
        <v>20</v>
      </c>
      <c r="L991" s="75" t="s">
        <v>20</v>
      </c>
      <c r="M991" s="75">
        <v>4.38</v>
      </c>
      <c r="N991" s="75">
        <v>4.84</v>
      </c>
      <c r="O991" s="75">
        <v>2.2599999999999998</v>
      </c>
    </row>
    <row r="992" spans="1:15" x14ac:dyDescent="0.25">
      <c r="A992" s="82">
        <v>27381</v>
      </c>
      <c r="B992" s="82">
        <v>1096330</v>
      </c>
      <c r="C992" s="82">
        <v>27381</v>
      </c>
      <c r="D992" s="82">
        <v>1.3360780098483501E+17</v>
      </c>
      <c r="E992" s="82">
        <v>1087.134</v>
      </c>
      <c r="F992" s="75" t="s">
        <v>242</v>
      </c>
      <c r="G992" s="75">
        <v>864</v>
      </c>
      <c r="H992" s="75">
        <v>4</v>
      </c>
      <c r="I992" s="75">
        <v>1296</v>
      </c>
      <c r="J992" s="75" t="s">
        <v>20</v>
      </c>
      <c r="K992" s="75" t="s">
        <v>20</v>
      </c>
      <c r="L992" s="75" t="s">
        <v>20</v>
      </c>
      <c r="M992" s="75">
        <v>1.82</v>
      </c>
      <c r="N992" s="75">
        <v>1.18</v>
      </c>
      <c r="O992" s="75">
        <v>0.39</v>
      </c>
    </row>
    <row r="993" spans="1:15" x14ac:dyDescent="0.25">
      <c r="A993" s="82">
        <v>3036110</v>
      </c>
      <c r="B993" s="82">
        <v>1096337</v>
      </c>
      <c r="C993" s="82">
        <v>3036110</v>
      </c>
      <c r="D993" s="82">
        <v>5034509954</v>
      </c>
      <c r="E993" s="82">
        <v>72.873000000000005</v>
      </c>
      <c r="F993" s="75" t="s">
        <v>971</v>
      </c>
      <c r="G993" s="75" t="s">
        <v>20</v>
      </c>
      <c r="H993" s="75">
        <v>80</v>
      </c>
      <c r="I993" s="75" t="s">
        <v>20</v>
      </c>
      <c r="J993" s="75" t="s">
        <v>20</v>
      </c>
      <c r="K993" s="75">
        <v>640</v>
      </c>
      <c r="L993" s="75">
        <v>1</v>
      </c>
      <c r="M993" s="75">
        <v>0.79</v>
      </c>
      <c r="N993" s="75">
        <v>0.61</v>
      </c>
      <c r="O993" s="75">
        <v>0.27</v>
      </c>
    </row>
    <row r="994" spans="1:15" x14ac:dyDescent="0.25">
      <c r="A994" s="82">
        <v>3524114</v>
      </c>
      <c r="B994" s="82">
        <v>1096340</v>
      </c>
      <c r="C994" s="82">
        <v>3524114</v>
      </c>
      <c r="D994" s="82">
        <v>5034611364</v>
      </c>
      <c r="E994" s="82">
        <v>65.025999999999996</v>
      </c>
      <c r="F994" s="75" t="s">
        <v>322</v>
      </c>
      <c r="G994" s="75" t="s">
        <v>20</v>
      </c>
      <c r="H994" s="75">
        <v>8</v>
      </c>
      <c r="I994" s="75" t="s">
        <v>20</v>
      </c>
      <c r="J994" s="75" t="s">
        <v>20</v>
      </c>
      <c r="K994" s="75">
        <v>192</v>
      </c>
      <c r="L994" s="75">
        <v>1</v>
      </c>
      <c r="M994" s="75">
        <v>2.04</v>
      </c>
      <c r="N994" s="75">
        <v>0.72</v>
      </c>
      <c r="O994" s="75">
        <v>0.23</v>
      </c>
    </row>
    <row r="995" spans="1:15" x14ac:dyDescent="0.25">
      <c r="A995" s="82">
        <v>2434112</v>
      </c>
      <c r="B995" s="82">
        <v>1096343</v>
      </c>
      <c r="C995" s="82">
        <v>2434112</v>
      </c>
      <c r="D995" s="82">
        <v>5034484103</v>
      </c>
      <c r="E995" s="82">
        <v>88.888999999999996</v>
      </c>
      <c r="F995" s="75" t="s">
        <v>1159</v>
      </c>
      <c r="G995" s="75">
        <v>440</v>
      </c>
      <c r="H995" s="75" t="s">
        <v>21</v>
      </c>
      <c r="I995" s="75" t="s">
        <v>20</v>
      </c>
      <c r="J995" s="75" t="s">
        <v>20</v>
      </c>
      <c r="K995" s="75">
        <v>20</v>
      </c>
      <c r="L995" s="75">
        <v>2</v>
      </c>
      <c r="M995" s="75">
        <v>1.6</v>
      </c>
      <c r="N995" s="75">
        <v>1.18</v>
      </c>
      <c r="O995" s="75">
        <v>0.98</v>
      </c>
    </row>
    <row r="996" spans="1:15" x14ac:dyDescent="0.25">
      <c r="A996" s="82">
        <v>3636115</v>
      </c>
      <c r="B996" s="82">
        <v>1096345</v>
      </c>
      <c r="C996" s="82">
        <v>3636115</v>
      </c>
      <c r="D996" s="82">
        <v>5032781923</v>
      </c>
      <c r="E996" s="82">
        <v>83.686999999999998</v>
      </c>
      <c r="F996" s="75" t="s">
        <v>10093</v>
      </c>
      <c r="G996" s="75">
        <v>2160</v>
      </c>
      <c r="H996" s="75">
        <v>60</v>
      </c>
      <c r="I996" s="75" t="s">
        <v>20</v>
      </c>
      <c r="J996" s="75" t="s">
        <v>20</v>
      </c>
      <c r="K996" s="75">
        <v>300</v>
      </c>
      <c r="L996" s="75">
        <v>1</v>
      </c>
      <c r="M996" s="75">
        <v>1.47</v>
      </c>
      <c r="N996" s="75">
        <v>0.91</v>
      </c>
      <c r="O996" s="75">
        <v>0.26</v>
      </c>
    </row>
    <row r="997" spans="1:15" x14ac:dyDescent="0.25">
      <c r="A997" s="82">
        <v>3524132</v>
      </c>
      <c r="B997" s="82">
        <v>1096355</v>
      </c>
      <c r="C997" s="82">
        <v>3524132</v>
      </c>
      <c r="D997" s="82">
        <v>5034517136</v>
      </c>
      <c r="E997" s="82">
        <v>47.207000000000001</v>
      </c>
      <c r="F997" s="75" t="s">
        <v>293</v>
      </c>
      <c r="G997" s="75" t="s">
        <v>20</v>
      </c>
      <c r="H997" s="75">
        <v>30</v>
      </c>
      <c r="I997" s="75" t="s">
        <v>20</v>
      </c>
      <c r="J997" s="75" t="s">
        <v>20</v>
      </c>
      <c r="K997" s="75">
        <v>120</v>
      </c>
      <c r="L997" s="75">
        <v>1</v>
      </c>
      <c r="M997" s="75">
        <v>0.76</v>
      </c>
      <c r="N997" s="75">
        <v>0.76</v>
      </c>
      <c r="O997" s="75">
        <v>0.68</v>
      </c>
    </row>
    <row r="998" spans="1:15" x14ac:dyDescent="0.25">
      <c r="A998" s="82">
        <v>37221</v>
      </c>
      <c r="B998" s="82">
        <v>1096357</v>
      </c>
      <c r="C998" s="82">
        <v>37221</v>
      </c>
      <c r="D998" s="82">
        <v>1.3360780089305299E+17</v>
      </c>
      <c r="E998" s="82">
        <v>1211.586</v>
      </c>
      <c r="F998" s="75" t="s">
        <v>1438</v>
      </c>
      <c r="G998" s="75">
        <v>216</v>
      </c>
      <c r="H998" s="75" t="s">
        <v>21</v>
      </c>
      <c r="I998" s="75">
        <v>324</v>
      </c>
      <c r="J998" s="75" t="s">
        <v>20</v>
      </c>
      <c r="K998" s="75" t="s">
        <v>20</v>
      </c>
      <c r="L998" s="75" t="s">
        <v>20</v>
      </c>
      <c r="M998" s="75">
        <v>1.86</v>
      </c>
      <c r="N998" s="75">
        <v>1.27</v>
      </c>
      <c r="O998" s="75">
        <v>1.58</v>
      </c>
    </row>
    <row r="999" spans="1:15" x14ac:dyDescent="0.25">
      <c r="A999" s="82">
        <v>2432124</v>
      </c>
      <c r="B999" s="82">
        <v>1096363</v>
      </c>
      <c r="C999" s="82">
        <v>2432124</v>
      </c>
      <c r="D999" s="82">
        <v>5034266261</v>
      </c>
      <c r="E999" s="82">
        <v>76.236000000000004</v>
      </c>
      <c r="F999" s="75" t="s">
        <v>1487</v>
      </c>
      <c r="G999" s="75">
        <v>440</v>
      </c>
      <c r="H999" s="75" t="s">
        <v>21</v>
      </c>
      <c r="I999" s="75">
        <v>700</v>
      </c>
      <c r="J999" s="75">
        <v>20</v>
      </c>
      <c r="K999" s="75">
        <v>40</v>
      </c>
      <c r="L999" s="75">
        <v>2</v>
      </c>
      <c r="M999" s="75">
        <v>1.6</v>
      </c>
      <c r="N999" s="75">
        <v>1.19</v>
      </c>
      <c r="O999" s="75">
        <v>1</v>
      </c>
    </row>
    <row r="1000" spans="1:15" x14ac:dyDescent="0.25">
      <c r="A1000" s="82">
        <v>28401</v>
      </c>
      <c r="B1000" s="82">
        <v>1096365</v>
      </c>
      <c r="C1000" s="82">
        <v>28401</v>
      </c>
      <c r="D1000" s="82">
        <v>1.50281970000524E+17</v>
      </c>
      <c r="E1000" s="82">
        <v>1483.8219999999999</v>
      </c>
      <c r="F1000" s="75" t="s">
        <v>649</v>
      </c>
      <c r="G1000" s="75">
        <v>1530</v>
      </c>
      <c r="H1000" s="75">
        <v>30</v>
      </c>
      <c r="I1000" s="75">
        <v>3420</v>
      </c>
      <c r="J1000" s="75">
        <v>270</v>
      </c>
      <c r="K1000" s="75">
        <v>300</v>
      </c>
      <c r="L1000" s="75">
        <v>1</v>
      </c>
      <c r="M1000" s="75">
        <v>1</v>
      </c>
      <c r="N1000" s="75">
        <v>0.36</v>
      </c>
      <c r="O1000" s="75">
        <v>1.08</v>
      </c>
    </row>
    <row r="1001" spans="1:15" x14ac:dyDescent="0.25">
      <c r="A1001" s="82">
        <v>38211</v>
      </c>
      <c r="B1001" s="82">
        <v>1096368</v>
      </c>
      <c r="C1001" s="82">
        <v>38211</v>
      </c>
      <c r="D1001" s="82">
        <v>1.36058402038196E+17</v>
      </c>
      <c r="E1001" s="82">
        <v>1613.6610000000001</v>
      </c>
      <c r="F1001" s="75" t="s">
        <v>1436</v>
      </c>
      <c r="G1001" s="75">
        <v>312</v>
      </c>
      <c r="H1001" s="75" t="s">
        <v>21</v>
      </c>
      <c r="I1001" s="75">
        <v>520</v>
      </c>
      <c r="J1001" s="75" t="s">
        <v>20</v>
      </c>
      <c r="K1001" s="75" t="s">
        <v>20</v>
      </c>
      <c r="L1001" s="75" t="s">
        <v>20</v>
      </c>
      <c r="M1001" s="75">
        <v>1.69</v>
      </c>
      <c r="N1001" s="75">
        <v>1.19</v>
      </c>
      <c r="O1001" s="75">
        <v>1.54</v>
      </c>
    </row>
    <row r="1002" spans="1:15" x14ac:dyDescent="0.25">
      <c r="A1002" s="82">
        <v>2834122</v>
      </c>
      <c r="B1002" s="82">
        <v>1096375</v>
      </c>
      <c r="C1002" s="82">
        <v>2834122</v>
      </c>
      <c r="D1002" s="82">
        <v>5034726174</v>
      </c>
      <c r="E1002" s="82">
        <v>124.624</v>
      </c>
      <c r="F1002" s="75" t="s">
        <v>657</v>
      </c>
      <c r="G1002" s="75">
        <v>1530</v>
      </c>
      <c r="H1002" s="75">
        <v>30</v>
      </c>
      <c r="I1002" s="75">
        <v>3420</v>
      </c>
      <c r="J1002" s="75">
        <v>270</v>
      </c>
      <c r="K1002" s="75">
        <v>300</v>
      </c>
      <c r="L1002" s="75">
        <v>1</v>
      </c>
      <c r="M1002" s="75">
        <v>1.01</v>
      </c>
      <c r="N1002" s="75">
        <v>0.37</v>
      </c>
      <c r="O1002" s="75">
        <v>1.1100000000000001</v>
      </c>
    </row>
    <row r="1003" spans="1:15" x14ac:dyDescent="0.25">
      <c r="A1003" s="82">
        <v>3406113</v>
      </c>
      <c r="B1003" s="82">
        <v>1096377</v>
      </c>
      <c r="C1003" s="82">
        <v>3406113</v>
      </c>
      <c r="D1003" s="82">
        <v>5034741699</v>
      </c>
      <c r="E1003" s="82">
        <v>99.65</v>
      </c>
      <c r="F1003" s="75" t="s">
        <v>1486</v>
      </c>
      <c r="G1003" s="75">
        <v>440</v>
      </c>
      <c r="H1003" s="75" t="s">
        <v>21</v>
      </c>
      <c r="I1003" s="75" t="s">
        <v>20</v>
      </c>
      <c r="J1003" s="75" t="s">
        <v>20</v>
      </c>
      <c r="K1003" s="75">
        <v>50</v>
      </c>
      <c r="L1003" s="75">
        <v>1</v>
      </c>
      <c r="M1003" s="75">
        <v>1.6</v>
      </c>
      <c r="N1003" s="75">
        <v>1.22</v>
      </c>
      <c r="O1003" s="75">
        <v>1.02</v>
      </c>
    </row>
    <row r="1004" spans="1:15" x14ac:dyDescent="0.25">
      <c r="A1004" s="82">
        <v>2834113</v>
      </c>
      <c r="B1004" s="82">
        <v>1096382</v>
      </c>
      <c r="C1004" s="82">
        <v>2834113</v>
      </c>
      <c r="D1004" s="82">
        <v>5033887177</v>
      </c>
      <c r="E1004" s="82">
        <v>60.988999999999997</v>
      </c>
      <c r="F1004" s="75" t="s">
        <v>881</v>
      </c>
      <c r="G1004" s="75">
        <v>1216</v>
      </c>
      <c r="H1004" s="75">
        <v>64</v>
      </c>
      <c r="I1004" s="75" t="s">
        <v>20</v>
      </c>
      <c r="J1004" s="75" t="s">
        <v>20</v>
      </c>
      <c r="K1004" s="75">
        <v>256</v>
      </c>
      <c r="L1004" s="75">
        <v>1</v>
      </c>
      <c r="M1004" s="75">
        <v>1.29</v>
      </c>
      <c r="N1004" s="75">
        <v>0.45</v>
      </c>
      <c r="O1004" s="75">
        <v>0.41</v>
      </c>
    </row>
    <row r="1005" spans="1:15" x14ac:dyDescent="0.25">
      <c r="A1005" s="82">
        <v>3535106</v>
      </c>
      <c r="B1005" s="82">
        <v>1096386</v>
      </c>
      <c r="C1005" s="82">
        <v>3535106</v>
      </c>
      <c r="D1005" s="82">
        <v>5034698780</v>
      </c>
      <c r="E1005" s="82">
        <v>115.405</v>
      </c>
      <c r="F1005" s="75" t="s">
        <v>647</v>
      </c>
      <c r="G1005" s="75">
        <v>1530</v>
      </c>
      <c r="H1005" s="75">
        <v>30</v>
      </c>
      <c r="I1005" s="75">
        <v>3420</v>
      </c>
      <c r="J1005" s="75">
        <v>270</v>
      </c>
      <c r="K1005" s="75">
        <v>300</v>
      </c>
      <c r="L1005" s="75">
        <v>1</v>
      </c>
      <c r="M1005" s="75">
        <v>1.02</v>
      </c>
      <c r="N1005" s="75">
        <v>0.38</v>
      </c>
      <c r="O1005" s="75">
        <v>1.06</v>
      </c>
    </row>
    <row r="1006" spans="1:15" x14ac:dyDescent="0.25">
      <c r="A1006" s="82">
        <v>31301</v>
      </c>
      <c r="B1006" s="82">
        <v>1096388</v>
      </c>
      <c r="C1006" s="82">
        <v>31301</v>
      </c>
      <c r="D1006" s="82">
        <v>1.5028197000050701E+17</v>
      </c>
      <c r="E1006" s="82">
        <v>1444.683</v>
      </c>
      <c r="F1006" s="75" t="s">
        <v>648</v>
      </c>
      <c r="G1006" s="75">
        <v>1530</v>
      </c>
      <c r="H1006" s="75">
        <v>30</v>
      </c>
      <c r="I1006" s="75">
        <v>3420</v>
      </c>
      <c r="J1006" s="75">
        <v>270</v>
      </c>
      <c r="K1006" s="75">
        <v>300</v>
      </c>
      <c r="L1006" s="75">
        <v>1</v>
      </c>
      <c r="M1006" s="75">
        <v>1.02</v>
      </c>
      <c r="N1006" s="75">
        <v>1.0900000000000001</v>
      </c>
      <c r="O1006" s="75">
        <v>0.38</v>
      </c>
    </row>
    <row r="1007" spans="1:15" x14ac:dyDescent="0.25">
      <c r="A1007" s="82">
        <v>30331</v>
      </c>
      <c r="B1007" s="82">
        <v>1096391</v>
      </c>
      <c r="C1007" s="82">
        <v>30331</v>
      </c>
      <c r="D1007" s="82">
        <v>1.5028197300452E+17</v>
      </c>
      <c r="E1007" s="82">
        <v>1005.194</v>
      </c>
      <c r="F1007" s="75" t="s">
        <v>204</v>
      </c>
      <c r="G1007" s="75">
        <v>330</v>
      </c>
      <c r="H1007" s="75" t="s">
        <v>20</v>
      </c>
      <c r="I1007" s="75" t="s">
        <v>20</v>
      </c>
      <c r="J1007" s="75" t="s">
        <v>20</v>
      </c>
      <c r="K1007" s="75" t="s">
        <v>20</v>
      </c>
      <c r="L1007" s="75" t="s">
        <v>20</v>
      </c>
      <c r="M1007" s="75">
        <v>1.61</v>
      </c>
      <c r="N1007" s="75">
        <v>1.05</v>
      </c>
      <c r="O1007" s="75">
        <v>1.8</v>
      </c>
    </row>
    <row r="1008" spans="1:15" x14ac:dyDescent="0.25">
      <c r="A1008" s="82">
        <v>3724120</v>
      </c>
      <c r="B1008" s="82">
        <v>1096392</v>
      </c>
      <c r="C1008" s="82">
        <v>3724120</v>
      </c>
      <c r="D1008" s="82">
        <v>5032689767</v>
      </c>
      <c r="E1008" s="82">
        <v>50.981999999999999</v>
      </c>
      <c r="F1008" s="75" t="s">
        <v>320</v>
      </c>
      <c r="G1008" s="75">
        <v>2400</v>
      </c>
      <c r="H1008" s="75">
        <v>12</v>
      </c>
      <c r="I1008" s="75" t="s">
        <v>20</v>
      </c>
      <c r="J1008" s="75" t="s">
        <v>20</v>
      </c>
      <c r="K1008" s="75">
        <v>240</v>
      </c>
      <c r="L1008" s="75">
        <v>1</v>
      </c>
      <c r="M1008" s="75">
        <v>1.7</v>
      </c>
      <c r="N1008" s="75">
        <v>0.65</v>
      </c>
      <c r="O1008" s="75">
        <v>0.24</v>
      </c>
    </row>
    <row r="1009" spans="1:15" x14ac:dyDescent="0.25">
      <c r="A1009" s="82">
        <v>2906115</v>
      </c>
      <c r="B1009" s="82">
        <v>1096402</v>
      </c>
      <c r="C1009" s="82">
        <v>2906115</v>
      </c>
      <c r="D1009" s="82">
        <v>5034882660</v>
      </c>
      <c r="E1009" s="82">
        <v>68.108000000000004</v>
      </c>
      <c r="F1009" s="75" t="s">
        <v>416</v>
      </c>
      <c r="G1009" s="75">
        <v>720</v>
      </c>
      <c r="H1009" s="75">
        <v>18</v>
      </c>
      <c r="I1009" s="75" t="s">
        <v>20</v>
      </c>
      <c r="J1009" s="75" t="s">
        <v>20</v>
      </c>
      <c r="K1009" s="75">
        <v>72</v>
      </c>
      <c r="L1009" s="75">
        <v>1</v>
      </c>
      <c r="M1009" s="75">
        <v>2.25</v>
      </c>
      <c r="N1009" s="75">
        <v>0.7</v>
      </c>
      <c r="O1009" s="75">
        <v>0.6</v>
      </c>
    </row>
    <row r="1010" spans="1:15" x14ac:dyDescent="0.25">
      <c r="A1010" s="82">
        <v>3036117</v>
      </c>
      <c r="B1010" s="82">
        <v>1096404</v>
      </c>
      <c r="C1010" s="82">
        <v>3036117</v>
      </c>
      <c r="D1010" s="82">
        <v>5034919501</v>
      </c>
      <c r="E1010" s="82">
        <v>91.459000000000003</v>
      </c>
      <c r="F1010" s="75" t="s">
        <v>9888</v>
      </c>
      <c r="G1010" s="75" t="s">
        <v>20</v>
      </c>
      <c r="H1010" s="75">
        <v>72</v>
      </c>
      <c r="I1010" s="75">
        <v>9792</v>
      </c>
      <c r="J1010" s="75">
        <v>648</v>
      </c>
      <c r="K1010" s="75" t="s">
        <v>20</v>
      </c>
      <c r="L1010" s="75">
        <v>1</v>
      </c>
      <c r="M1010" s="75">
        <v>0.75</v>
      </c>
      <c r="N1010" s="75">
        <v>0.67</v>
      </c>
      <c r="O1010" s="75">
        <v>0.28000000000000003</v>
      </c>
    </row>
    <row r="1011" spans="1:15" x14ac:dyDescent="0.25">
      <c r="A1011" s="82">
        <v>3529106</v>
      </c>
      <c r="B1011" s="82">
        <v>1096408</v>
      </c>
      <c r="C1011" s="82">
        <v>3529106</v>
      </c>
      <c r="D1011" s="82">
        <v>5034498992</v>
      </c>
      <c r="E1011" s="82">
        <v>64.864999999999995</v>
      </c>
      <c r="F1011" s="75" t="s">
        <v>575</v>
      </c>
      <c r="G1011" s="75" t="s">
        <v>20</v>
      </c>
      <c r="H1011" s="75">
        <v>30</v>
      </c>
      <c r="I1011" s="75" t="s">
        <v>20</v>
      </c>
      <c r="J1011" s="75" t="s">
        <v>20</v>
      </c>
      <c r="K1011" s="75">
        <v>120</v>
      </c>
      <c r="L1011" s="75">
        <v>1</v>
      </c>
      <c r="M1011" s="75">
        <v>0.77</v>
      </c>
      <c r="N1011" s="75">
        <v>0.77</v>
      </c>
      <c r="O1011" s="75">
        <v>0.91</v>
      </c>
    </row>
    <row r="1012" spans="1:15" x14ac:dyDescent="0.25">
      <c r="A1012" s="82">
        <v>2832111</v>
      </c>
      <c r="B1012" s="82">
        <v>1096409</v>
      </c>
      <c r="C1012" s="82">
        <v>2832111</v>
      </c>
      <c r="D1012" s="82">
        <v>5034831066</v>
      </c>
      <c r="E1012" s="82">
        <v>37.978000000000002</v>
      </c>
      <c r="F1012" s="75" t="s">
        <v>186</v>
      </c>
      <c r="G1012" s="75">
        <v>580</v>
      </c>
      <c r="H1012" s="75" t="s">
        <v>21</v>
      </c>
      <c r="I1012" s="75" t="s">
        <v>20</v>
      </c>
      <c r="J1012" s="75" t="s">
        <v>20</v>
      </c>
      <c r="K1012" s="75">
        <v>20</v>
      </c>
      <c r="L1012" s="75">
        <v>2</v>
      </c>
      <c r="M1012" s="75">
        <v>1.74</v>
      </c>
      <c r="N1012" s="75">
        <v>1.1599999999999999</v>
      </c>
      <c r="O1012" s="75">
        <v>0.94</v>
      </c>
    </row>
    <row r="1013" spans="1:15" x14ac:dyDescent="0.25">
      <c r="A1013" s="82">
        <v>32231</v>
      </c>
      <c r="B1013" s="82">
        <v>1096413</v>
      </c>
      <c r="C1013" s="82">
        <v>32231</v>
      </c>
      <c r="D1013" s="82">
        <v>1.5028197300489101E+17</v>
      </c>
      <c r="E1013" s="82">
        <v>1928.9670000000001</v>
      </c>
      <c r="F1013" s="75" t="s">
        <v>72</v>
      </c>
      <c r="G1013" s="75">
        <v>320</v>
      </c>
      <c r="H1013" s="75" t="s">
        <v>21</v>
      </c>
      <c r="I1013" s="75">
        <v>640</v>
      </c>
      <c r="J1013" s="75">
        <v>32</v>
      </c>
      <c r="K1013" s="75" t="s">
        <v>20</v>
      </c>
      <c r="L1013" s="75">
        <v>1</v>
      </c>
      <c r="M1013" s="75">
        <v>1.54</v>
      </c>
      <c r="N1013" s="75">
        <v>1.04</v>
      </c>
      <c r="O1013" s="75">
        <v>1.88</v>
      </c>
    </row>
    <row r="1014" spans="1:15" x14ac:dyDescent="0.25">
      <c r="A1014" s="82">
        <v>25271</v>
      </c>
      <c r="B1014" s="82">
        <v>1096415</v>
      </c>
      <c r="C1014" s="82">
        <v>25271</v>
      </c>
      <c r="D1014" s="82">
        <v>1.36058403087866E+17</v>
      </c>
      <c r="E1014" s="82">
        <v>1059.4580000000001</v>
      </c>
      <c r="F1014" s="75" t="s">
        <v>1068</v>
      </c>
      <c r="G1014" s="75">
        <v>720</v>
      </c>
      <c r="H1014" s="75">
        <v>18</v>
      </c>
      <c r="I1014" s="75">
        <v>1260</v>
      </c>
      <c r="J1014" s="75" t="s">
        <v>20</v>
      </c>
      <c r="K1014" s="75" t="s">
        <v>20</v>
      </c>
      <c r="L1014" s="75" t="s">
        <v>20</v>
      </c>
      <c r="M1014" s="75">
        <v>2.1</v>
      </c>
      <c r="N1014" s="75">
        <v>0.69</v>
      </c>
      <c r="O1014" s="75">
        <v>0.57999999999999996</v>
      </c>
    </row>
    <row r="1015" spans="1:15" x14ac:dyDescent="0.25">
      <c r="A1015" s="82">
        <v>3529105</v>
      </c>
      <c r="B1015" s="82">
        <v>1096417</v>
      </c>
      <c r="C1015" s="82">
        <v>3529105</v>
      </c>
      <c r="D1015" s="82">
        <v>5034431168</v>
      </c>
      <c r="E1015" s="82">
        <v>82.097999999999999</v>
      </c>
      <c r="F1015" s="75" t="s">
        <v>582</v>
      </c>
      <c r="G1015" s="75">
        <v>1800</v>
      </c>
      <c r="H1015" s="75">
        <v>30</v>
      </c>
      <c r="I1015" s="75">
        <v>1800</v>
      </c>
      <c r="J1015" s="75" t="s">
        <v>20</v>
      </c>
      <c r="K1015" s="75">
        <v>120</v>
      </c>
      <c r="L1015" s="75">
        <v>1</v>
      </c>
      <c r="M1015" s="75">
        <v>0.77</v>
      </c>
      <c r="N1015" s="75">
        <v>0.77</v>
      </c>
      <c r="O1015" s="75">
        <v>0.91</v>
      </c>
    </row>
    <row r="1016" spans="1:15" x14ac:dyDescent="0.25">
      <c r="A1016" s="82">
        <v>3535110</v>
      </c>
      <c r="B1016" s="82">
        <v>1096418</v>
      </c>
      <c r="C1016" s="82">
        <v>3535110</v>
      </c>
      <c r="D1016" s="82">
        <v>5032163434</v>
      </c>
      <c r="E1016" s="82">
        <v>114.16800000000001</v>
      </c>
      <c r="F1016" s="75" t="s">
        <v>651</v>
      </c>
      <c r="G1016" s="75">
        <v>1530</v>
      </c>
      <c r="H1016" s="75">
        <v>30</v>
      </c>
      <c r="I1016" s="75">
        <v>3420</v>
      </c>
      <c r="J1016" s="75">
        <v>270</v>
      </c>
      <c r="K1016" s="75">
        <v>300</v>
      </c>
      <c r="L1016" s="75">
        <v>1</v>
      </c>
      <c r="M1016" s="75">
        <v>1.02</v>
      </c>
      <c r="N1016" s="75">
        <v>0.26</v>
      </c>
      <c r="O1016" s="75">
        <v>1.06</v>
      </c>
    </row>
    <row r="1017" spans="1:15" x14ac:dyDescent="0.25">
      <c r="A1017" s="82">
        <v>31291</v>
      </c>
      <c r="B1017" s="82">
        <v>1096420</v>
      </c>
      <c r="C1017" s="82">
        <v>31291</v>
      </c>
      <c r="D1017" s="82">
        <v>1.36058403090124E+17</v>
      </c>
      <c r="E1017" s="82">
        <v>944.726</v>
      </c>
      <c r="F1017" s="75" t="s">
        <v>420</v>
      </c>
      <c r="G1017" s="75">
        <v>720</v>
      </c>
      <c r="H1017" s="75">
        <v>18</v>
      </c>
      <c r="I1017" s="75">
        <v>1080</v>
      </c>
      <c r="J1017" s="75" t="s">
        <v>20</v>
      </c>
      <c r="K1017" s="75">
        <v>72</v>
      </c>
      <c r="L1017" s="75">
        <v>1</v>
      </c>
      <c r="M1017" s="75">
        <v>2.0499999999999998</v>
      </c>
      <c r="N1017" s="75">
        <v>0.71</v>
      </c>
      <c r="O1017" s="75">
        <v>0.6</v>
      </c>
    </row>
    <row r="1018" spans="1:15" x14ac:dyDescent="0.25">
      <c r="A1018" s="82">
        <v>32211</v>
      </c>
      <c r="B1018" s="82">
        <v>1096422</v>
      </c>
      <c r="C1018" s="82">
        <v>32211</v>
      </c>
      <c r="D1018" s="82">
        <v>1.50281979313356E+17</v>
      </c>
      <c r="E1018" s="82">
        <v>1114.6179999999999</v>
      </c>
      <c r="F1018" s="75" t="s">
        <v>92</v>
      </c>
      <c r="G1018" s="75">
        <v>98</v>
      </c>
      <c r="H1018" s="75" t="s">
        <v>21</v>
      </c>
      <c r="I1018" s="75">
        <v>168</v>
      </c>
      <c r="J1018" s="75" t="s">
        <v>20</v>
      </c>
      <c r="K1018" s="75" t="s">
        <v>20</v>
      </c>
      <c r="L1018" s="75" t="s">
        <v>20</v>
      </c>
      <c r="M1018" s="75">
        <v>2.2799999999999998</v>
      </c>
      <c r="N1018" s="75">
        <v>1.7</v>
      </c>
      <c r="O1018" s="75">
        <v>1.71</v>
      </c>
    </row>
    <row r="1019" spans="1:15" x14ac:dyDescent="0.25">
      <c r="A1019" s="82">
        <v>29421</v>
      </c>
      <c r="B1019" s="82">
        <v>1096479</v>
      </c>
      <c r="C1019" s="82">
        <v>29421</v>
      </c>
      <c r="D1019" s="82">
        <v>1.5028197300489101E+17</v>
      </c>
      <c r="E1019" s="82">
        <v>1721.7819999999999</v>
      </c>
      <c r="F1019" s="75" t="s">
        <v>849</v>
      </c>
      <c r="G1019" s="75">
        <v>318</v>
      </c>
      <c r="H1019" s="75" t="s">
        <v>21</v>
      </c>
      <c r="I1019" s="75">
        <v>477</v>
      </c>
      <c r="J1019" s="75" t="s">
        <v>20</v>
      </c>
      <c r="K1019" s="75" t="s">
        <v>20</v>
      </c>
      <c r="L1019" s="75" t="s">
        <v>20</v>
      </c>
      <c r="M1019" s="75">
        <v>1.83</v>
      </c>
      <c r="N1019" s="75">
        <v>1.18</v>
      </c>
      <c r="O1019" s="75">
        <v>1.67</v>
      </c>
    </row>
    <row r="1020" spans="1:15" x14ac:dyDescent="0.25">
      <c r="A1020" s="82">
        <v>3640111</v>
      </c>
      <c r="B1020" s="82">
        <v>1096486</v>
      </c>
      <c r="C1020" s="82">
        <v>3640111</v>
      </c>
      <c r="D1020" s="82">
        <v>5033255501</v>
      </c>
      <c r="E1020" s="82">
        <v>45.262</v>
      </c>
      <c r="F1020" s="75" t="s">
        <v>294</v>
      </c>
      <c r="G1020" s="75">
        <v>1500</v>
      </c>
      <c r="H1020" s="75" t="s">
        <v>21</v>
      </c>
      <c r="I1020" s="75">
        <v>2100</v>
      </c>
      <c r="J1020" s="75" t="s">
        <v>20</v>
      </c>
      <c r="K1020" s="75">
        <v>150</v>
      </c>
      <c r="L1020" s="75">
        <v>1</v>
      </c>
      <c r="M1020" s="75">
        <v>0.75</v>
      </c>
      <c r="N1020" s="75">
        <v>0.75</v>
      </c>
      <c r="O1020" s="75">
        <v>0.66</v>
      </c>
    </row>
    <row r="1021" spans="1:15" x14ac:dyDescent="0.25">
      <c r="A1021" s="82">
        <v>26301</v>
      </c>
      <c r="B1021" s="82">
        <v>1096489</v>
      </c>
      <c r="C1021" s="82">
        <v>26301</v>
      </c>
      <c r="D1021" s="82">
        <v>1.5028197931177299E+17</v>
      </c>
      <c r="E1021" s="82">
        <v>1022.04</v>
      </c>
      <c r="F1021" s="75" t="s">
        <v>1276</v>
      </c>
      <c r="G1021" s="75">
        <v>1600</v>
      </c>
      <c r="H1021" s="75">
        <v>100</v>
      </c>
      <c r="I1021" s="75">
        <v>2000</v>
      </c>
      <c r="J1021" s="75" t="s">
        <v>20</v>
      </c>
      <c r="K1021" s="75" t="s">
        <v>20</v>
      </c>
      <c r="L1021" s="75" t="s">
        <v>20</v>
      </c>
      <c r="M1021" s="75">
        <v>1.5</v>
      </c>
      <c r="N1021" s="75">
        <v>0.85</v>
      </c>
      <c r="O1021" s="75">
        <v>0.4</v>
      </c>
    </row>
    <row r="1022" spans="1:15" x14ac:dyDescent="0.25">
      <c r="A1022" s="82">
        <v>3518113</v>
      </c>
      <c r="B1022" s="82">
        <v>1096509</v>
      </c>
      <c r="C1022" s="82">
        <v>3518113</v>
      </c>
      <c r="D1022" s="82">
        <v>5032327315</v>
      </c>
      <c r="E1022" s="82">
        <v>115.13500000000001</v>
      </c>
      <c r="F1022" s="75" t="s">
        <v>653</v>
      </c>
      <c r="G1022" s="75">
        <v>1530</v>
      </c>
      <c r="H1022" s="75">
        <v>30</v>
      </c>
      <c r="I1022" s="75">
        <v>3420</v>
      </c>
      <c r="J1022" s="75">
        <v>270</v>
      </c>
      <c r="K1022" s="75">
        <v>300</v>
      </c>
      <c r="L1022" s="75">
        <v>1</v>
      </c>
      <c r="M1022" s="75">
        <v>0.98</v>
      </c>
      <c r="N1022" s="75">
        <v>0.32</v>
      </c>
      <c r="O1022" s="75">
        <v>1.04</v>
      </c>
    </row>
    <row r="1023" spans="1:15" x14ac:dyDescent="0.25">
      <c r="A1023" s="82">
        <v>2914110</v>
      </c>
      <c r="B1023" s="82">
        <v>1096511</v>
      </c>
      <c r="C1023" s="82">
        <v>2914110</v>
      </c>
      <c r="D1023" s="82">
        <v>5034839609</v>
      </c>
      <c r="E1023" s="82">
        <v>45.113999999999997</v>
      </c>
      <c r="F1023" s="75" t="s">
        <v>836</v>
      </c>
      <c r="G1023" s="75">
        <v>1440</v>
      </c>
      <c r="H1023" s="75">
        <v>12</v>
      </c>
      <c r="I1023" s="75" t="s">
        <v>20</v>
      </c>
      <c r="J1023" s="75" t="s">
        <v>20</v>
      </c>
      <c r="K1023" s="75">
        <v>96</v>
      </c>
      <c r="L1023" s="75">
        <v>1</v>
      </c>
      <c r="M1023" s="75">
        <v>0.77</v>
      </c>
      <c r="N1023" s="75">
        <v>0.53</v>
      </c>
      <c r="O1023" s="75">
        <v>1.1499999999999999</v>
      </c>
    </row>
    <row r="1024" spans="1:15" x14ac:dyDescent="0.25">
      <c r="A1024" s="82">
        <v>2340120</v>
      </c>
      <c r="B1024" s="82">
        <v>1096517</v>
      </c>
      <c r="C1024" s="82">
        <v>2340120</v>
      </c>
      <c r="D1024" s="82">
        <v>5034626372</v>
      </c>
      <c r="E1024" s="82">
        <v>127.527</v>
      </c>
      <c r="F1024" s="75" t="s">
        <v>1277</v>
      </c>
      <c r="G1024" s="75">
        <v>1280</v>
      </c>
      <c r="H1024" s="75">
        <v>160</v>
      </c>
      <c r="I1024" s="75" t="s">
        <v>20</v>
      </c>
      <c r="J1024" s="75" t="s">
        <v>20</v>
      </c>
      <c r="K1024" s="75">
        <v>100</v>
      </c>
      <c r="L1024" s="75">
        <v>1</v>
      </c>
      <c r="M1024" s="75">
        <v>1.96</v>
      </c>
      <c r="N1024" s="75">
        <v>1.3</v>
      </c>
      <c r="O1024" s="75">
        <v>0.5</v>
      </c>
    </row>
    <row r="1025" spans="1:15" x14ac:dyDescent="0.25">
      <c r="A1025" s="82">
        <v>3735124</v>
      </c>
      <c r="B1025" s="82">
        <v>1096521</v>
      </c>
      <c r="C1025" s="82">
        <v>3735124</v>
      </c>
      <c r="D1025" s="82">
        <v>5034624605</v>
      </c>
      <c r="E1025" s="82">
        <v>53.898000000000003</v>
      </c>
      <c r="F1025" s="75" t="s">
        <v>1187</v>
      </c>
      <c r="G1025" s="75">
        <v>549</v>
      </c>
      <c r="H1025" s="75" t="s">
        <v>21</v>
      </c>
      <c r="I1025" s="75" t="s">
        <v>20</v>
      </c>
      <c r="J1025" s="75" t="s">
        <v>20</v>
      </c>
      <c r="K1025" s="75">
        <v>25</v>
      </c>
      <c r="L1025" s="75">
        <v>2</v>
      </c>
      <c r="M1025" s="75">
        <v>1.61</v>
      </c>
      <c r="N1025" s="75">
        <v>1.1599999999999999</v>
      </c>
      <c r="O1025" s="75">
        <v>0.96</v>
      </c>
    </row>
    <row r="1026" spans="1:15" x14ac:dyDescent="0.25">
      <c r="A1026" s="82">
        <v>36271</v>
      </c>
      <c r="B1026" s="82">
        <v>1096527</v>
      </c>
      <c r="C1026" s="82">
        <v>36271</v>
      </c>
      <c r="D1026" s="82">
        <v>1.5028197300511299E+17</v>
      </c>
      <c r="E1026" s="82">
        <v>1699.029</v>
      </c>
      <c r="F1026" s="75" t="s">
        <v>818</v>
      </c>
      <c r="G1026" s="75">
        <v>270</v>
      </c>
      <c r="H1026" s="75" t="s">
        <v>21</v>
      </c>
      <c r="I1026" s="75">
        <v>434</v>
      </c>
      <c r="J1026" s="75" t="s">
        <v>20</v>
      </c>
      <c r="K1026" s="75">
        <v>8</v>
      </c>
      <c r="L1026" s="75">
        <v>2</v>
      </c>
      <c r="M1026" s="75">
        <v>2.37</v>
      </c>
      <c r="N1026" s="75">
        <v>1.57</v>
      </c>
      <c r="O1026" s="75">
        <v>1.05</v>
      </c>
    </row>
    <row r="1027" spans="1:15" x14ac:dyDescent="0.25">
      <c r="A1027" s="82">
        <v>37441</v>
      </c>
      <c r="B1027" s="82">
        <v>1096535</v>
      </c>
      <c r="C1027" s="82">
        <v>37441</v>
      </c>
      <c r="D1027" s="82">
        <v>1.5028197300216E+17</v>
      </c>
      <c r="E1027" s="82">
        <v>1045.5909999999999</v>
      </c>
      <c r="F1027" s="75" t="s">
        <v>894</v>
      </c>
      <c r="G1027" s="75">
        <v>736</v>
      </c>
      <c r="H1027" s="75">
        <v>8</v>
      </c>
      <c r="I1027" s="75">
        <v>1232</v>
      </c>
      <c r="J1027" s="75" t="s">
        <v>20</v>
      </c>
      <c r="K1027" s="75" t="s">
        <v>20</v>
      </c>
      <c r="L1027" s="75" t="s">
        <v>20</v>
      </c>
      <c r="M1027" s="75">
        <v>1.2</v>
      </c>
      <c r="N1027" s="75">
        <v>0.42</v>
      </c>
      <c r="O1027" s="75">
        <v>1.68</v>
      </c>
    </row>
    <row r="1028" spans="1:15" x14ac:dyDescent="0.25">
      <c r="A1028" s="82">
        <v>2906120</v>
      </c>
      <c r="B1028" s="82">
        <v>1096537</v>
      </c>
      <c r="C1028" s="82">
        <v>2906120</v>
      </c>
      <c r="D1028" s="82">
        <v>5034882475</v>
      </c>
      <c r="E1028" s="82">
        <v>45.945999999999998</v>
      </c>
      <c r="F1028" s="75" t="s">
        <v>502</v>
      </c>
      <c r="G1028" s="75" t="s">
        <v>20</v>
      </c>
      <c r="H1028" s="75" t="s">
        <v>21</v>
      </c>
      <c r="I1028" s="75" t="s">
        <v>20</v>
      </c>
      <c r="J1028" s="75" t="s">
        <v>20</v>
      </c>
      <c r="K1028" s="75">
        <v>112</v>
      </c>
      <c r="L1028" s="75">
        <v>1</v>
      </c>
      <c r="M1028" s="75">
        <v>0.94</v>
      </c>
      <c r="N1028" s="75">
        <v>0.61</v>
      </c>
      <c r="O1028" s="75">
        <v>0.8</v>
      </c>
    </row>
    <row r="1029" spans="1:15" x14ac:dyDescent="0.25">
      <c r="A1029" s="82">
        <v>3535121</v>
      </c>
      <c r="B1029" s="82">
        <v>1096538</v>
      </c>
      <c r="C1029" s="82">
        <v>3535121</v>
      </c>
      <c r="D1029" s="82">
        <v>5034102552</v>
      </c>
      <c r="E1029" s="82">
        <v>29.309000000000001</v>
      </c>
      <c r="F1029" s="75" t="s">
        <v>331</v>
      </c>
      <c r="G1029" s="75" t="s">
        <v>20</v>
      </c>
      <c r="H1029" s="75">
        <v>240</v>
      </c>
      <c r="I1029" s="75" t="s">
        <v>20</v>
      </c>
      <c r="J1029" s="75" t="s">
        <v>20</v>
      </c>
      <c r="K1029" s="75">
        <v>960</v>
      </c>
      <c r="L1029" s="75">
        <v>1</v>
      </c>
      <c r="M1029" s="75">
        <v>1.75</v>
      </c>
      <c r="N1029" s="75">
        <v>0.28999999999999998</v>
      </c>
      <c r="O1029" s="75">
        <v>0.12</v>
      </c>
    </row>
    <row r="1030" spans="1:15" x14ac:dyDescent="0.25">
      <c r="A1030" s="82">
        <v>3209113</v>
      </c>
      <c r="B1030" s="82">
        <v>1096545</v>
      </c>
      <c r="C1030" s="82">
        <v>3209113</v>
      </c>
      <c r="D1030" s="82">
        <v>5034718883</v>
      </c>
      <c r="E1030" s="82">
        <v>56.756999999999998</v>
      </c>
      <c r="F1030" s="75" t="s">
        <v>942</v>
      </c>
      <c r="G1030" s="75" t="s">
        <v>20</v>
      </c>
      <c r="H1030" s="75">
        <v>140</v>
      </c>
      <c r="I1030" s="75" t="s">
        <v>20</v>
      </c>
      <c r="J1030" s="75" t="s">
        <v>20</v>
      </c>
      <c r="K1030" s="75">
        <v>700</v>
      </c>
      <c r="L1030" s="75">
        <v>1</v>
      </c>
      <c r="M1030" s="75">
        <v>1.34</v>
      </c>
      <c r="N1030" s="75">
        <v>0.32</v>
      </c>
      <c r="O1030" s="75">
        <v>0.19</v>
      </c>
    </row>
    <row r="1031" spans="1:15" x14ac:dyDescent="0.25">
      <c r="A1031" s="82">
        <v>30101</v>
      </c>
      <c r="B1031" s="82">
        <v>1096549</v>
      </c>
      <c r="C1031" s="82">
        <v>30101</v>
      </c>
      <c r="D1031" s="82">
        <v>5034486521</v>
      </c>
      <c r="E1031" s="82">
        <v>1146.809</v>
      </c>
      <c r="F1031" s="75" t="s">
        <v>10406</v>
      </c>
      <c r="G1031" s="75">
        <v>240</v>
      </c>
      <c r="H1031" s="75" t="s">
        <v>21</v>
      </c>
      <c r="I1031" s="75">
        <v>336</v>
      </c>
      <c r="J1031" s="75" t="s">
        <v>20</v>
      </c>
      <c r="K1031" s="75" t="s">
        <v>20</v>
      </c>
      <c r="L1031" s="75" t="s">
        <v>20</v>
      </c>
      <c r="M1031" s="75">
        <v>2.68</v>
      </c>
      <c r="N1031" s="75">
        <v>1.79</v>
      </c>
      <c r="O1031" s="75">
        <v>0.71</v>
      </c>
    </row>
    <row r="1032" spans="1:15" x14ac:dyDescent="0.25">
      <c r="A1032" s="82">
        <v>26151</v>
      </c>
      <c r="B1032" s="82">
        <v>1096550</v>
      </c>
      <c r="C1032" s="82">
        <v>26151</v>
      </c>
      <c r="D1032" s="82">
        <v>1.5028197300502701E+17</v>
      </c>
      <c r="E1032" s="82">
        <v>1400.4949999999999</v>
      </c>
      <c r="F1032" s="75" t="s">
        <v>10094</v>
      </c>
      <c r="G1032" s="75">
        <v>300</v>
      </c>
      <c r="H1032" s="75" t="s">
        <v>21</v>
      </c>
      <c r="I1032" s="75">
        <v>450</v>
      </c>
      <c r="J1032" s="75" t="s">
        <v>20</v>
      </c>
      <c r="K1032" s="75" t="s">
        <v>20</v>
      </c>
      <c r="L1032" s="75" t="s">
        <v>20</v>
      </c>
      <c r="M1032" s="75">
        <v>1.77</v>
      </c>
      <c r="N1032" s="75">
        <v>1.17</v>
      </c>
      <c r="O1032" s="75">
        <v>1.5</v>
      </c>
    </row>
    <row r="1033" spans="1:15" x14ac:dyDescent="0.25">
      <c r="A1033" s="82">
        <v>26091</v>
      </c>
      <c r="B1033" s="82">
        <v>1096551</v>
      </c>
      <c r="C1033" s="82">
        <v>26091</v>
      </c>
      <c r="D1033" s="82">
        <v>1.3360780098545699E+17</v>
      </c>
      <c r="E1033" s="82">
        <v>1206.248</v>
      </c>
      <c r="F1033" s="75" t="s">
        <v>10407</v>
      </c>
      <c r="G1033" s="75">
        <v>264</v>
      </c>
      <c r="H1033" s="75" t="s">
        <v>21</v>
      </c>
      <c r="I1033" s="75">
        <v>360</v>
      </c>
      <c r="J1033" s="75" t="s">
        <v>20</v>
      </c>
      <c r="K1033" s="75" t="s">
        <v>20</v>
      </c>
      <c r="L1033" s="75" t="s">
        <v>20</v>
      </c>
      <c r="M1033" s="75">
        <v>3.24</v>
      </c>
      <c r="N1033" s="75">
        <v>2.15</v>
      </c>
      <c r="O1033" s="75">
        <v>0.48</v>
      </c>
    </row>
    <row r="1034" spans="1:15" x14ac:dyDescent="0.25">
      <c r="A1034" s="82">
        <v>30071</v>
      </c>
      <c r="B1034" s="82">
        <v>1096552</v>
      </c>
      <c r="C1034" s="82">
        <v>30071</v>
      </c>
      <c r="D1034" s="82">
        <v>1.3360780098533501E+17</v>
      </c>
      <c r="E1034" s="82">
        <v>1339.624</v>
      </c>
      <c r="F1034" s="75" t="s">
        <v>10408</v>
      </c>
      <c r="G1034" s="75">
        <v>325</v>
      </c>
      <c r="H1034" s="75" t="s">
        <v>21</v>
      </c>
      <c r="I1034" s="75">
        <v>450</v>
      </c>
      <c r="J1034" s="75" t="s">
        <v>20</v>
      </c>
      <c r="K1034" s="75" t="s">
        <v>20</v>
      </c>
      <c r="L1034" s="75" t="s">
        <v>20</v>
      </c>
      <c r="M1034" s="75">
        <v>2.38</v>
      </c>
      <c r="N1034" s="75">
        <v>1.58</v>
      </c>
      <c r="O1034" s="75">
        <v>0.79</v>
      </c>
    </row>
    <row r="1035" spans="1:15" x14ac:dyDescent="0.25">
      <c r="A1035" s="82">
        <v>23441</v>
      </c>
      <c r="B1035" s="82">
        <v>1096556</v>
      </c>
      <c r="C1035" s="82">
        <v>23441</v>
      </c>
      <c r="D1035" s="82">
        <v>1.5028197931307699E+17</v>
      </c>
      <c r="E1035" s="82">
        <v>1259.482</v>
      </c>
      <c r="F1035" s="75" t="s">
        <v>9279</v>
      </c>
      <c r="G1035" s="75">
        <v>96</v>
      </c>
      <c r="H1035" s="75">
        <v>6</v>
      </c>
      <c r="I1035" s="75">
        <v>132</v>
      </c>
      <c r="J1035" s="75" t="s">
        <v>20</v>
      </c>
      <c r="K1035" s="75" t="s">
        <v>20</v>
      </c>
      <c r="L1035" s="75" t="s">
        <v>20</v>
      </c>
      <c r="M1035" s="75">
        <v>4.0999999999999996</v>
      </c>
      <c r="N1035" s="75">
        <v>1.5</v>
      </c>
      <c r="O1035" s="75">
        <v>1.55</v>
      </c>
    </row>
    <row r="1036" spans="1:15" x14ac:dyDescent="0.25">
      <c r="A1036" s="82">
        <v>2340115</v>
      </c>
      <c r="B1036" s="82">
        <v>1096562</v>
      </c>
      <c r="C1036" s="82">
        <v>2340115</v>
      </c>
      <c r="D1036" s="82">
        <v>5034641017</v>
      </c>
      <c r="E1036" s="82">
        <v>49.61</v>
      </c>
      <c r="F1036" s="75" t="s">
        <v>865</v>
      </c>
      <c r="G1036" s="75">
        <v>1824</v>
      </c>
      <c r="H1036" s="75">
        <v>24</v>
      </c>
      <c r="I1036" s="75" t="s">
        <v>20</v>
      </c>
      <c r="J1036" s="75">
        <v>168</v>
      </c>
      <c r="K1036" s="75">
        <v>216</v>
      </c>
      <c r="L1036" s="75">
        <v>1</v>
      </c>
      <c r="M1036" s="75">
        <v>0.62</v>
      </c>
      <c r="N1036" s="75">
        <v>0.46</v>
      </c>
      <c r="O1036" s="75">
        <v>0.68</v>
      </c>
    </row>
    <row r="1037" spans="1:15" x14ac:dyDescent="0.25">
      <c r="A1037" s="82">
        <v>3535131</v>
      </c>
      <c r="B1037" s="82">
        <v>1096563</v>
      </c>
      <c r="C1037" s="82">
        <v>3535131</v>
      </c>
      <c r="D1037" s="82">
        <v>5032235769</v>
      </c>
      <c r="E1037" s="82">
        <v>61.37</v>
      </c>
      <c r="F1037" s="75" t="s">
        <v>870</v>
      </c>
      <c r="G1037" s="75">
        <v>1824</v>
      </c>
      <c r="H1037" s="75">
        <v>24</v>
      </c>
      <c r="I1037" s="75" t="s">
        <v>20</v>
      </c>
      <c r="J1037" s="75">
        <v>168</v>
      </c>
      <c r="K1037" s="75">
        <v>216</v>
      </c>
      <c r="L1037" s="75">
        <v>1</v>
      </c>
      <c r="M1037" s="75">
        <v>0.8</v>
      </c>
      <c r="N1037" s="75">
        <v>0.46</v>
      </c>
      <c r="O1037" s="75">
        <v>0.68</v>
      </c>
    </row>
    <row r="1038" spans="1:15" x14ac:dyDescent="0.25">
      <c r="A1038" s="82">
        <v>3518102</v>
      </c>
      <c r="B1038" s="82">
        <v>1096564</v>
      </c>
      <c r="C1038" s="82">
        <v>3518102</v>
      </c>
      <c r="D1038" s="82">
        <v>5034221136</v>
      </c>
      <c r="E1038" s="82">
        <v>49.65</v>
      </c>
      <c r="F1038" s="75" t="s">
        <v>534</v>
      </c>
      <c r="G1038" s="75" t="s">
        <v>20</v>
      </c>
      <c r="H1038" s="75">
        <v>100</v>
      </c>
      <c r="I1038" s="75" t="s">
        <v>20</v>
      </c>
      <c r="J1038" s="75" t="s">
        <v>20</v>
      </c>
      <c r="K1038" s="75">
        <v>400</v>
      </c>
      <c r="L1038" s="75">
        <v>1</v>
      </c>
      <c r="M1038" s="75">
        <v>1.08</v>
      </c>
      <c r="N1038" s="75">
        <v>0.52</v>
      </c>
      <c r="O1038" s="75">
        <v>0.22</v>
      </c>
    </row>
    <row r="1039" spans="1:15" x14ac:dyDescent="0.25">
      <c r="A1039" s="82">
        <v>3426111</v>
      </c>
      <c r="B1039" s="82">
        <v>1096568</v>
      </c>
      <c r="C1039" s="82">
        <v>3426111</v>
      </c>
      <c r="D1039" s="82">
        <v>5033172632</v>
      </c>
      <c r="E1039" s="82">
        <v>87.652000000000001</v>
      </c>
      <c r="F1039" s="75" t="s">
        <v>305</v>
      </c>
      <c r="G1039" s="75" t="s">
        <v>20</v>
      </c>
      <c r="H1039" s="75">
        <v>24</v>
      </c>
      <c r="I1039" s="75" t="s">
        <v>20</v>
      </c>
      <c r="J1039" s="75" t="s">
        <v>20</v>
      </c>
      <c r="K1039" s="75">
        <v>576</v>
      </c>
      <c r="L1039" s="75">
        <v>1</v>
      </c>
      <c r="M1039" s="75">
        <v>0.17</v>
      </c>
      <c r="N1039" s="75">
        <v>0.51</v>
      </c>
      <c r="O1039" s="75">
        <v>1.23</v>
      </c>
    </row>
    <row r="1040" spans="1:15" x14ac:dyDescent="0.25">
      <c r="A1040" s="82">
        <v>3729120</v>
      </c>
      <c r="B1040" s="82">
        <v>1096574</v>
      </c>
      <c r="C1040" s="82">
        <v>3729120</v>
      </c>
      <c r="D1040" s="82">
        <v>5034155273</v>
      </c>
      <c r="E1040" s="82">
        <v>62.462000000000003</v>
      </c>
      <c r="F1040" s="75" t="s">
        <v>872</v>
      </c>
      <c r="G1040" s="75">
        <v>1824</v>
      </c>
      <c r="H1040" s="75">
        <v>24</v>
      </c>
      <c r="I1040" s="75" t="s">
        <v>20</v>
      </c>
      <c r="J1040" s="75">
        <v>192</v>
      </c>
      <c r="K1040" s="75">
        <v>216</v>
      </c>
      <c r="L1040" s="75">
        <v>1</v>
      </c>
      <c r="M1040" s="75">
        <v>0.76</v>
      </c>
      <c r="N1040" s="75">
        <v>0.48</v>
      </c>
      <c r="O1040" s="75">
        <v>0.68</v>
      </c>
    </row>
    <row r="1041" spans="1:15" x14ac:dyDescent="0.25">
      <c r="A1041" s="82">
        <v>2906104</v>
      </c>
      <c r="B1041" s="82">
        <v>1096575</v>
      </c>
      <c r="C1041" s="82">
        <v>2906104</v>
      </c>
      <c r="D1041" s="82">
        <v>5034675055</v>
      </c>
      <c r="E1041" s="82">
        <v>81.522999999999996</v>
      </c>
      <c r="F1041" s="75" t="s">
        <v>934</v>
      </c>
      <c r="G1041" s="75" t="s">
        <v>20</v>
      </c>
      <c r="H1041" s="75">
        <v>180</v>
      </c>
      <c r="I1041" s="75" t="s">
        <v>20</v>
      </c>
      <c r="J1041" s="75" t="s">
        <v>20</v>
      </c>
      <c r="K1041" s="75">
        <v>720</v>
      </c>
      <c r="L1041" s="75">
        <v>1</v>
      </c>
      <c r="M1041" s="75">
        <v>0.71</v>
      </c>
      <c r="N1041" s="75">
        <v>0.61</v>
      </c>
      <c r="O1041" s="75">
        <v>0.26</v>
      </c>
    </row>
    <row r="1042" spans="1:15" x14ac:dyDescent="0.25">
      <c r="A1042" s="82">
        <v>2411111</v>
      </c>
      <c r="B1042" s="82">
        <v>1096580</v>
      </c>
      <c r="C1042" s="82">
        <v>2411111</v>
      </c>
      <c r="D1042" s="82">
        <v>1.5028197931109501E+17</v>
      </c>
      <c r="E1042" s="82">
        <v>63.863999999999997</v>
      </c>
      <c r="F1042" s="75" t="s">
        <v>390</v>
      </c>
      <c r="G1042" s="75">
        <v>1080</v>
      </c>
      <c r="H1042" s="75">
        <v>180</v>
      </c>
      <c r="I1042" s="75" t="s">
        <v>20</v>
      </c>
      <c r="J1042" s="75">
        <v>1080</v>
      </c>
      <c r="K1042" s="75">
        <v>1440</v>
      </c>
      <c r="L1042" s="75">
        <v>1</v>
      </c>
      <c r="M1042" s="75">
        <v>1.49</v>
      </c>
      <c r="N1042" s="75">
        <v>0.22</v>
      </c>
      <c r="O1042" s="75">
        <v>0.22</v>
      </c>
    </row>
    <row r="1043" spans="1:15" x14ac:dyDescent="0.25">
      <c r="A1043" s="82">
        <v>3724109</v>
      </c>
      <c r="B1043" s="82">
        <v>1096581</v>
      </c>
      <c r="C1043" s="82">
        <v>3724109</v>
      </c>
      <c r="D1043" s="82">
        <v>1.5028197931109501E+17</v>
      </c>
      <c r="E1043" s="82">
        <v>148.61699999999999</v>
      </c>
      <c r="F1043" s="75" t="s">
        <v>389</v>
      </c>
      <c r="G1043" s="75">
        <v>1080</v>
      </c>
      <c r="H1043" s="75">
        <v>180</v>
      </c>
      <c r="I1043" s="75" t="s">
        <v>20</v>
      </c>
      <c r="J1043" s="75">
        <v>1080</v>
      </c>
      <c r="K1043" s="75">
        <v>1440</v>
      </c>
      <c r="L1043" s="75">
        <v>1</v>
      </c>
      <c r="M1043" s="75">
        <v>1.1399999999999999</v>
      </c>
      <c r="N1043" s="75">
        <v>0.45</v>
      </c>
      <c r="O1043" s="75">
        <v>0.2</v>
      </c>
    </row>
    <row r="1044" spans="1:15" x14ac:dyDescent="0.25">
      <c r="A1044" s="82">
        <v>2432122</v>
      </c>
      <c r="B1044" s="82">
        <v>1096582</v>
      </c>
      <c r="C1044" s="82">
        <v>2432122</v>
      </c>
      <c r="D1044" s="82">
        <v>5033356133</v>
      </c>
      <c r="E1044" s="82">
        <v>119.928</v>
      </c>
      <c r="F1044" s="75" t="s">
        <v>1084</v>
      </c>
      <c r="G1044" s="75" t="s">
        <v>20</v>
      </c>
      <c r="H1044" s="75">
        <v>384</v>
      </c>
      <c r="I1044" s="75" t="s">
        <v>20</v>
      </c>
      <c r="J1044" s="75">
        <v>1536</v>
      </c>
      <c r="K1044" s="75" t="s">
        <v>20</v>
      </c>
      <c r="L1044" s="75">
        <v>1</v>
      </c>
      <c r="M1044" s="75">
        <v>0.72</v>
      </c>
      <c r="N1044" s="75">
        <v>0.39</v>
      </c>
      <c r="O1044" s="75">
        <v>0.37</v>
      </c>
    </row>
    <row r="1045" spans="1:15" x14ac:dyDescent="0.25">
      <c r="A1045" s="82">
        <v>2409115</v>
      </c>
      <c r="B1045" s="82">
        <v>1096585</v>
      </c>
      <c r="C1045" s="82">
        <v>2409115</v>
      </c>
      <c r="D1045" s="82">
        <v>5034833455</v>
      </c>
      <c r="E1045" s="82">
        <v>44.043999999999997</v>
      </c>
      <c r="F1045" s="75" t="s">
        <v>535</v>
      </c>
      <c r="G1045" s="75" t="s">
        <v>20</v>
      </c>
      <c r="H1045" s="75">
        <v>100</v>
      </c>
      <c r="I1045" s="75" t="s">
        <v>20</v>
      </c>
      <c r="J1045" s="75" t="s">
        <v>20</v>
      </c>
      <c r="K1045" s="75">
        <v>400</v>
      </c>
      <c r="L1045" s="75">
        <v>1</v>
      </c>
      <c r="M1045" s="75">
        <v>1.02</v>
      </c>
      <c r="N1045" s="75">
        <v>0.49</v>
      </c>
      <c r="O1045" s="75">
        <v>0.22</v>
      </c>
    </row>
    <row r="1046" spans="1:15" x14ac:dyDescent="0.25">
      <c r="A1046" s="82">
        <v>2914107</v>
      </c>
      <c r="B1046" s="82">
        <v>1096588</v>
      </c>
      <c r="C1046" s="82">
        <v>2914107</v>
      </c>
      <c r="D1046" s="82">
        <v>5032851546</v>
      </c>
      <c r="E1046" s="82">
        <v>106.773</v>
      </c>
      <c r="F1046" s="75" t="s">
        <v>388</v>
      </c>
      <c r="G1046" s="75">
        <v>1080</v>
      </c>
      <c r="H1046" s="75">
        <v>180</v>
      </c>
      <c r="I1046" s="75" t="s">
        <v>20</v>
      </c>
      <c r="J1046" s="75">
        <v>1080</v>
      </c>
      <c r="K1046" s="75">
        <v>1440</v>
      </c>
      <c r="L1046" s="75">
        <v>1</v>
      </c>
      <c r="M1046" s="75">
        <v>1.1000000000000001</v>
      </c>
      <c r="N1046" s="75">
        <v>0.15</v>
      </c>
      <c r="O1046" s="75">
        <v>0.45</v>
      </c>
    </row>
    <row r="1047" spans="1:15" x14ac:dyDescent="0.25">
      <c r="A1047" s="82">
        <v>3234103</v>
      </c>
      <c r="B1047" s="82">
        <v>1096603</v>
      </c>
      <c r="C1047" s="82">
        <v>3234103</v>
      </c>
      <c r="D1047" s="82">
        <v>5034839604</v>
      </c>
      <c r="E1047" s="82">
        <v>66.846999999999994</v>
      </c>
      <c r="F1047" s="75" t="s">
        <v>513</v>
      </c>
      <c r="G1047" s="75" t="s">
        <v>20</v>
      </c>
      <c r="H1047" s="75">
        <v>30</v>
      </c>
      <c r="I1047" s="75" t="s">
        <v>20</v>
      </c>
      <c r="J1047" s="75">
        <v>180</v>
      </c>
      <c r="K1047" s="75">
        <v>240</v>
      </c>
      <c r="L1047" s="75">
        <v>1</v>
      </c>
      <c r="M1047" s="75">
        <v>1.0900000000000001</v>
      </c>
      <c r="N1047" s="75">
        <v>0.8</v>
      </c>
      <c r="O1047" s="75">
        <v>0.37</v>
      </c>
    </row>
    <row r="1048" spans="1:15" x14ac:dyDescent="0.25">
      <c r="A1048" s="82">
        <v>3529113</v>
      </c>
      <c r="B1048" s="82">
        <v>1096604</v>
      </c>
      <c r="C1048" s="82">
        <v>3529113</v>
      </c>
      <c r="D1048" s="82">
        <v>5032841182</v>
      </c>
      <c r="E1048" s="82">
        <v>72.733000000000004</v>
      </c>
      <c r="F1048" s="75" t="s">
        <v>514</v>
      </c>
      <c r="G1048" s="75">
        <v>2700</v>
      </c>
      <c r="H1048" s="75">
        <v>30</v>
      </c>
      <c r="I1048" s="75">
        <v>5400</v>
      </c>
      <c r="J1048" s="75" t="s">
        <v>20</v>
      </c>
      <c r="K1048" s="75">
        <v>210</v>
      </c>
      <c r="L1048" s="75">
        <v>1</v>
      </c>
      <c r="M1048" s="75">
        <v>0.83</v>
      </c>
      <c r="N1048" s="75">
        <v>1.07</v>
      </c>
      <c r="O1048" s="75">
        <v>0.39</v>
      </c>
    </row>
    <row r="1049" spans="1:15" x14ac:dyDescent="0.25">
      <c r="A1049" s="82">
        <v>3535128</v>
      </c>
      <c r="B1049" s="82">
        <v>1096608</v>
      </c>
      <c r="C1049" s="82">
        <v>3535128</v>
      </c>
      <c r="D1049" s="82">
        <v>5032080812</v>
      </c>
      <c r="E1049" s="82">
        <v>61.829000000000001</v>
      </c>
      <c r="F1049" s="75" t="s">
        <v>857</v>
      </c>
      <c r="G1049" s="75" t="s">
        <v>20</v>
      </c>
      <c r="H1049" s="75">
        <v>24</v>
      </c>
      <c r="I1049" s="75" t="s">
        <v>20</v>
      </c>
      <c r="J1049" s="75">
        <v>192</v>
      </c>
      <c r="K1049" s="75">
        <v>216</v>
      </c>
      <c r="L1049" s="75">
        <v>1</v>
      </c>
      <c r="M1049" s="75">
        <v>0.72</v>
      </c>
      <c r="N1049" s="75">
        <v>0.48</v>
      </c>
      <c r="O1049" s="75">
        <v>0.7</v>
      </c>
    </row>
    <row r="1050" spans="1:15" x14ac:dyDescent="0.25">
      <c r="A1050" s="82">
        <v>3234110</v>
      </c>
      <c r="B1050" s="82">
        <v>1096617</v>
      </c>
      <c r="C1050" s="82">
        <v>3234110</v>
      </c>
      <c r="D1050" s="82">
        <v>5033232736</v>
      </c>
      <c r="E1050" s="82">
        <v>17.963999999999999</v>
      </c>
      <c r="F1050" s="75" t="s">
        <v>507</v>
      </c>
      <c r="G1050" s="75" t="s">
        <v>20</v>
      </c>
      <c r="H1050" s="75">
        <v>72</v>
      </c>
      <c r="I1050" s="75" t="s">
        <v>20</v>
      </c>
      <c r="J1050" s="75" t="s">
        <v>20</v>
      </c>
      <c r="K1050" s="75">
        <v>576</v>
      </c>
      <c r="L1050" s="75">
        <v>1</v>
      </c>
      <c r="M1050" s="75">
        <v>1.3</v>
      </c>
      <c r="N1050" s="75">
        <v>0.4</v>
      </c>
      <c r="O1050" s="75">
        <v>0.16</v>
      </c>
    </row>
    <row r="1051" spans="1:15" x14ac:dyDescent="0.25">
      <c r="A1051" s="82">
        <v>3640102</v>
      </c>
      <c r="B1051" s="82">
        <v>1096621</v>
      </c>
      <c r="C1051" s="82">
        <v>3640102</v>
      </c>
      <c r="D1051" s="82">
        <v>5032683749</v>
      </c>
      <c r="E1051" s="82">
        <v>125.651</v>
      </c>
      <c r="F1051" s="75" t="s">
        <v>655</v>
      </c>
      <c r="G1051" s="75">
        <v>1530</v>
      </c>
      <c r="H1051" s="75">
        <v>30</v>
      </c>
      <c r="I1051" s="75">
        <v>3420</v>
      </c>
      <c r="J1051" s="75">
        <v>270</v>
      </c>
      <c r="K1051" s="75">
        <v>300</v>
      </c>
      <c r="L1051" s="75">
        <v>1</v>
      </c>
      <c r="M1051" s="75">
        <v>1.1000000000000001</v>
      </c>
      <c r="N1051" s="75">
        <v>1</v>
      </c>
      <c r="O1051" s="75">
        <v>0.38</v>
      </c>
    </row>
    <row r="1052" spans="1:15" x14ac:dyDescent="0.25">
      <c r="A1052" s="82">
        <v>3426103</v>
      </c>
      <c r="B1052" s="82">
        <v>1096624</v>
      </c>
      <c r="C1052" s="82">
        <v>3426103</v>
      </c>
      <c r="D1052" s="82">
        <v>1.8034023495002E+17</v>
      </c>
      <c r="E1052" s="82">
        <v>103.718</v>
      </c>
      <c r="F1052" s="75" t="s">
        <v>580</v>
      </c>
      <c r="G1052" s="75">
        <v>1500</v>
      </c>
      <c r="H1052" s="75">
        <v>30</v>
      </c>
      <c r="I1052" s="75" t="s">
        <v>20</v>
      </c>
      <c r="J1052" s="75" t="s">
        <v>20</v>
      </c>
      <c r="K1052" s="75">
        <v>240</v>
      </c>
      <c r="L1052" s="75">
        <v>1</v>
      </c>
      <c r="M1052" s="75">
        <v>0.85</v>
      </c>
      <c r="N1052" s="75">
        <v>0.77</v>
      </c>
      <c r="O1052" s="75">
        <v>0.79</v>
      </c>
    </row>
    <row r="1053" spans="1:15" x14ac:dyDescent="0.25">
      <c r="A1053" s="82">
        <v>3524101</v>
      </c>
      <c r="B1053" s="82">
        <v>1096625</v>
      </c>
      <c r="C1053" s="82">
        <v>3524101</v>
      </c>
      <c r="D1053" s="82">
        <v>5032782554</v>
      </c>
      <c r="E1053" s="82">
        <v>108.21599999999999</v>
      </c>
      <c r="F1053" s="75" t="s">
        <v>658</v>
      </c>
      <c r="G1053" s="75">
        <v>1530</v>
      </c>
      <c r="H1053" s="75">
        <v>30</v>
      </c>
      <c r="I1053" s="75">
        <v>3420</v>
      </c>
      <c r="J1053" s="75">
        <v>270</v>
      </c>
      <c r="K1053" s="75">
        <v>300</v>
      </c>
      <c r="L1053" s="75">
        <v>1</v>
      </c>
      <c r="M1053" s="75">
        <v>1</v>
      </c>
      <c r="N1053" s="75">
        <v>0.36</v>
      </c>
      <c r="O1053" s="75">
        <v>1.08</v>
      </c>
    </row>
    <row r="1054" spans="1:15" x14ac:dyDescent="0.25">
      <c r="A1054" s="82">
        <v>3406122</v>
      </c>
      <c r="B1054" s="82">
        <v>1096629</v>
      </c>
      <c r="C1054" s="82">
        <v>3406122</v>
      </c>
      <c r="D1054" s="82">
        <v>5034741097</v>
      </c>
      <c r="E1054" s="82">
        <v>72.433000000000007</v>
      </c>
      <c r="F1054" s="75" t="s">
        <v>1152</v>
      </c>
      <c r="G1054" s="75" t="s">
        <v>20</v>
      </c>
      <c r="H1054" s="75">
        <v>24</v>
      </c>
      <c r="I1054" s="75" t="s">
        <v>20</v>
      </c>
      <c r="J1054" s="75" t="s">
        <v>20</v>
      </c>
      <c r="K1054" s="75">
        <v>144</v>
      </c>
      <c r="L1054" s="75">
        <v>1</v>
      </c>
      <c r="M1054" s="75">
        <v>0.89</v>
      </c>
      <c r="N1054" s="75">
        <v>0.6</v>
      </c>
      <c r="O1054" s="75">
        <v>0.94</v>
      </c>
    </row>
    <row r="1055" spans="1:15" x14ac:dyDescent="0.25">
      <c r="A1055" s="82">
        <v>3724114</v>
      </c>
      <c r="B1055" s="82">
        <v>1096630</v>
      </c>
      <c r="C1055" s="82">
        <v>3724114</v>
      </c>
      <c r="D1055" s="82">
        <v>5034675156</v>
      </c>
      <c r="E1055" s="82">
        <v>94.341999999999999</v>
      </c>
      <c r="F1055" s="75" t="s">
        <v>8217</v>
      </c>
      <c r="G1055" s="75">
        <v>270</v>
      </c>
      <c r="H1055" s="75" t="s">
        <v>21</v>
      </c>
      <c r="I1055" s="75">
        <v>450</v>
      </c>
      <c r="J1055" s="75" t="s">
        <v>20</v>
      </c>
      <c r="K1055" s="75">
        <v>8</v>
      </c>
      <c r="L1055" s="75">
        <v>3</v>
      </c>
      <c r="M1055" s="75">
        <v>2.31</v>
      </c>
      <c r="N1055" s="75">
        <v>1.56</v>
      </c>
      <c r="O1055" s="75">
        <v>1</v>
      </c>
    </row>
    <row r="1056" spans="1:15" x14ac:dyDescent="0.25">
      <c r="A1056" s="82">
        <v>2434107</v>
      </c>
      <c r="B1056" s="82">
        <v>1096631</v>
      </c>
      <c r="C1056" s="82">
        <v>2434107</v>
      </c>
      <c r="D1056" s="82">
        <v>5033356134</v>
      </c>
      <c r="E1056" s="82">
        <v>125.52500000000001</v>
      </c>
      <c r="F1056" s="75" t="s">
        <v>654</v>
      </c>
      <c r="G1056" s="75">
        <v>1530</v>
      </c>
      <c r="H1056" s="75">
        <v>30</v>
      </c>
      <c r="I1056" s="75">
        <v>3420</v>
      </c>
      <c r="J1056" s="75">
        <v>270</v>
      </c>
      <c r="K1056" s="75">
        <v>300</v>
      </c>
      <c r="L1056" s="75">
        <v>1</v>
      </c>
      <c r="M1056" s="75">
        <v>1</v>
      </c>
      <c r="N1056" s="75">
        <v>0.32</v>
      </c>
      <c r="O1056" s="75">
        <v>1.06</v>
      </c>
    </row>
    <row r="1057" spans="1:15" x14ac:dyDescent="0.25">
      <c r="A1057" s="82">
        <v>3518121</v>
      </c>
      <c r="B1057" s="82">
        <v>1096633</v>
      </c>
      <c r="C1057" s="82">
        <v>3518121</v>
      </c>
      <c r="D1057" s="82">
        <v>5034854198</v>
      </c>
      <c r="E1057" s="82">
        <v>55.255000000000003</v>
      </c>
      <c r="F1057" s="75" t="s">
        <v>777</v>
      </c>
      <c r="G1057" s="75" t="s">
        <v>20</v>
      </c>
      <c r="H1057" s="75" t="s">
        <v>20</v>
      </c>
      <c r="I1057" s="75" t="s">
        <v>20</v>
      </c>
      <c r="J1057" s="75" t="s">
        <v>20</v>
      </c>
      <c r="K1057" s="75" t="s">
        <v>20</v>
      </c>
      <c r="L1057" s="75" t="s">
        <v>20</v>
      </c>
      <c r="M1057" s="75">
        <v>1.32</v>
      </c>
      <c r="N1057" s="75">
        <v>0.28999999999999998</v>
      </c>
      <c r="O1057" s="75">
        <v>0.18</v>
      </c>
    </row>
    <row r="1058" spans="1:15" x14ac:dyDescent="0.25">
      <c r="A1058" s="82">
        <v>30231</v>
      </c>
      <c r="B1058" s="82">
        <v>1096645</v>
      </c>
      <c r="C1058" s="82">
        <v>30231</v>
      </c>
      <c r="D1058" s="82">
        <v>1.50281970000556E+17</v>
      </c>
      <c r="E1058" s="82">
        <v>1049.5119999999999</v>
      </c>
      <c r="F1058" s="75" t="s">
        <v>1402</v>
      </c>
      <c r="G1058" s="75">
        <v>324</v>
      </c>
      <c r="H1058" s="75" t="s">
        <v>20</v>
      </c>
      <c r="I1058" s="75" t="s">
        <v>20</v>
      </c>
      <c r="J1058" s="75" t="s">
        <v>20</v>
      </c>
      <c r="K1058" s="75" t="s">
        <v>20</v>
      </c>
      <c r="L1058" s="75" t="s">
        <v>20</v>
      </c>
      <c r="M1058" s="75">
        <v>1.72</v>
      </c>
      <c r="N1058" s="75">
        <v>1.1200000000000001</v>
      </c>
      <c r="O1058" s="75">
        <v>1.68</v>
      </c>
    </row>
    <row r="1059" spans="1:15" x14ac:dyDescent="0.25">
      <c r="A1059" s="82">
        <v>3426106</v>
      </c>
      <c r="B1059" s="82">
        <v>1096650</v>
      </c>
      <c r="C1059" s="82">
        <v>3426106</v>
      </c>
      <c r="D1059" s="82">
        <v>5034116433</v>
      </c>
      <c r="E1059" s="82">
        <v>91.641999999999996</v>
      </c>
      <c r="F1059" s="75" t="s">
        <v>6715</v>
      </c>
      <c r="G1059" s="75">
        <v>455</v>
      </c>
      <c r="H1059" s="75" t="s">
        <v>21</v>
      </c>
      <c r="I1059" s="75">
        <v>805</v>
      </c>
      <c r="J1059" s="75">
        <v>8</v>
      </c>
      <c r="K1059" s="75">
        <v>12</v>
      </c>
      <c r="L1059" s="75">
        <v>3</v>
      </c>
      <c r="M1059" s="75">
        <v>1.93</v>
      </c>
      <c r="N1059" s="75">
        <v>1.53</v>
      </c>
      <c r="O1059" s="75">
        <v>0.62</v>
      </c>
    </row>
    <row r="1060" spans="1:15" x14ac:dyDescent="0.25">
      <c r="A1060" s="82">
        <v>32401</v>
      </c>
      <c r="B1060" s="82">
        <v>1096659</v>
      </c>
      <c r="C1060" s="82">
        <v>32401</v>
      </c>
      <c r="D1060" s="82">
        <v>1.5028197300439299E+17</v>
      </c>
      <c r="E1060" s="82">
        <v>1503.251</v>
      </c>
      <c r="F1060" s="75" t="s">
        <v>69</v>
      </c>
      <c r="G1060" s="75">
        <v>455</v>
      </c>
      <c r="H1060" s="75" t="s">
        <v>21</v>
      </c>
      <c r="I1060" s="75">
        <v>805</v>
      </c>
      <c r="J1060" s="75">
        <v>8</v>
      </c>
      <c r="K1060" s="75">
        <v>12</v>
      </c>
      <c r="L1060" s="75">
        <v>3</v>
      </c>
      <c r="M1060" s="75">
        <v>1.94</v>
      </c>
      <c r="N1060" s="75">
        <v>1.58</v>
      </c>
      <c r="O1060" s="75">
        <v>0.66</v>
      </c>
    </row>
    <row r="1061" spans="1:15" x14ac:dyDescent="0.25">
      <c r="A1061" s="82">
        <v>29111</v>
      </c>
      <c r="B1061" s="82">
        <v>1096668</v>
      </c>
      <c r="C1061" s="82">
        <v>29111</v>
      </c>
      <c r="D1061" s="82">
        <v>1.5028197000051299E+17</v>
      </c>
      <c r="E1061" s="82">
        <v>1611.6969999999999</v>
      </c>
      <c r="F1061" s="75" t="s">
        <v>1200</v>
      </c>
      <c r="G1061" s="75">
        <v>330</v>
      </c>
      <c r="H1061" s="75" t="s">
        <v>21</v>
      </c>
      <c r="I1061" s="75">
        <v>480</v>
      </c>
      <c r="J1061" s="75" t="s">
        <v>20</v>
      </c>
      <c r="K1061" s="75" t="s">
        <v>20</v>
      </c>
      <c r="L1061" s="75" t="s">
        <v>20</v>
      </c>
      <c r="M1061" s="75">
        <v>2.33</v>
      </c>
      <c r="N1061" s="75">
        <v>1.53</v>
      </c>
      <c r="O1061" s="75">
        <v>0.94</v>
      </c>
    </row>
    <row r="1062" spans="1:15" x14ac:dyDescent="0.25">
      <c r="A1062" s="82">
        <v>2906122</v>
      </c>
      <c r="B1062" s="82">
        <v>1096683</v>
      </c>
      <c r="C1062" s="82">
        <v>2906122</v>
      </c>
      <c r="D1062" s="82">
        <v>5034741700</v>
      </c>
      <c r="E1062" s="82">
        <v>62.142000000000003</v>
      </c>
      <c r="F1062" s="75" t="s">
        <v>591</v>
      </c>
      <c r="G1062" s="75">
        <v>1800</v>
      </c>
      <c r="H1062" s="75">
        <v>60</v>
      </c>
      <c r="I1062" s="75">
        <v>2160</v>
      </c>
      <c r="J1062" s="75" t="s">
        <v>20</v>
      </c>
      <c r="K1062" s="75">
        <v>128</v>
      </c>
      <c r="L1062" s="75">
        <v>1</v>
      </c>
      <c r="M1062" s="75">
        <v>0.99</v>
      </c>
      <c r="N1062" s="75">
        <v>0.7</v>
      </c>
      <c r="O1062" s="75">
        <v>0.7</v>
      </c>
    </row>
    <row r="1063" spans="1:15" x14ac:dyDescent="0.25">
      <c r="A1063" s="82">
        <v>34321</v>
      </c>
      <c r="B1063" s="82">
        <v>1096685</v>
      </c>
      <c r="C1063" s="82">
        <v>34321</v>
      </c>
      <c r="D1063" s="82">
        <v>1.5028197000050499E+17</v>
      </c>
      <c r="E1063" s="82">
        <v>1429.2280000000001</v>
      </c>
      <c r="F1063" s="75" t="s">
        <v>1150</v>
      </c>
      <c r="G1063" s="75">
        <v>880</v>
      </c>
      <c r="H1063" s="75" t="s">
        <v>21</v>
      </c>
      <c r="I1063" s="75">
        <v>1210</v>
      </c>
      <c r="J1063" s="75" t="s">
        <v>20</v>
      </c>
      <c r="K1063" s="75" t="s">
        <v>20</v>
      </c>
      <c r="L1063" s="75" t="s">
        <v>20</v>
      </c>
      <c r="M1063" s="75">
        <v>1.22</v>
      </c>
      <c r="N1063" s="75">
        <v>0.87</v>
      </c>
      <c r="O1063" s="75">
        <v>1.28</v>
      </c>
    </row>
    <row r="1064" spans="1:15" x14ac:dyDescent="0.25">
      <c r="A1064" s="82">
        <v>26371</v>
      </c>
      <c r="B1064" s="82">
        <v>1096700</v>
      </c>
      <c r="C1064" s="82">
        <v>26371</v>
      </c>
      <c r="D1064" s="82">
        <v>1.33607800987088E+17</v>
      </c>
      <c r="E1064" s="82">
        <v>1286.664</v>
      </c>
      <c r="F1064" s="75" t="s">
        <v>10412</v>
      </c>
      <c r="G1064" s="75">
        <v>264</v>
      </c>
      <c r="H1064" s="75" t="s">
        <v>21</v>
      </c>
      <c r="I1064" s="75">
        <v>384</v>
      </c>
      <c r="J1064" s="75" t="s">
        <v>20</v>
      </c>
      <c r="K1064" s="75" t="s">
        <v>20</v>
      </c>
      <c r="L1064" s="75" t="s">
        <v>20</v>
      </c>
      <c r="M1064" s="75">
        <v>3.24</v>
      </c>
      <c r="N1064" s="75">
        <v>2.15</v>
      </c>
      <c r="O1064" s="75">
        <v>0.48</v>
      </c>
    </row>
    <row r="1065" spans="1:15" x14ac:dyDescent="0.25">
      <c r="A1065" s="82">
        <v>2906119</v>
      </c>
      <c r="B1065" s="82">
        <v>1096701</v>
      </c>
      <c r="C1065" s="82">
        <v>2906119</v>
      </c>
      <c r="D1065" s="82">
        <v>5034823171</v>
      </c>
      <c r="E1065" s="82">
        <v>68.400000000000006</v>
      </c>
      <c r="F1065" s="75" t="s">
        <v>10413</v>
      </c>
      <c r="G1065" s="75">
        <v>300</v>
      </c>
      <c r="H1065" s="75" t="s">
        <v>21</v>
      </c>
      <c r="I1065" s="75" t="s">
        <v>20</v>
      </c>
      <c r="J1065" s="75" t="s">
        <v>20</v>
      </c>
      <c r="K1065" s="75">
        <v>22</v>
      </c>
      <c r="L1065" s="75">
        <v>1</v>
      </c>
      <c r="M1065" s="75">
        <v>1.77</v>
      </c>
      <c r="N1065" s="75">
        <v>1.17</v>
      </c>
      <c r="O1065" s="75">
        <v>1.5</v>
      </c>
    </row>
    <row r="1066" spans="1:15" x14ac:dyDescent="0.25">
      <c r="A1066" s="82">
        <v>27111</v>
      </c>
      <c r="B1066" s="82">
        <v>1096702</v>
      </c>
      <c r="C1066" s="82">
        <v>27111</v>
      </c>
      <c r="D1066" s="82">
        <v>1.3360780098701E+17</v>
      </c>
      <c r="E1066" s="82">
        <v>1414.047</v>
      </c>
      <c r="F1066" s="75" t="s">
        <v>10414</v>
      </c>
      <c r="G1066" s="75">
        <v>325</v>
      </c>
      <c r="H1066" s="75" t="s">
        <v>21</v>
      </c>
      <c r="I1066" s="75">
        <v>475</v>
      </c>
      <c r="J1066" s="75" t="s">
        <v>20</v>
      </c>
      <c r="K1066" s="75" t="s">
        <v>20</v>
      </c>
      <c r="L1066" s="75" t="s">
        <v>20</v>
      </c>
      <c r="M1066" s="75">
        <v>2.38</v>
      </c>
      <c r="N1066" s="75">
        <v>1.58</v>
      </c>
      <c r="O1066" s="75">
        <v>0.79</v>
      </c>
    </row>
    <row r="1067" spans="1:15" x14ac:dyDescent="0.25">
      <c r="A1067" s="82">
        <v>29311</v>
      </c>
      <c r="B1067" s="82">
        <v>1096703</v>
      </c>
      <c r="C1067" s="82">
        <v>29311</v>
      </c>
      <c r="D1067" s="82">
        <v>1.3605840308956301E+17</v>
      </c>
      <c r="E1067" s="82">
        <v>1581.181</v>
      </c>
      <c r="F1067" s="75" t="s">
        <v>10415</v>
      </c>
      <c r="G1067" s="75">
        <v>250</v>
      </c>
      <c r="H1067" s="75" t="s">
        <v>21</v>
      </c>
      <c r="I1067" s="75">
        <v>425</v>
      </c>
      <c r="J1067" s="75" t="s">
        <v>20</v>
      </c>
      <c r="K1067" s="75" t="s">
        <v>20</v>
      </c>
      <c r="L1067" s="75" t="s">
        <v>20</v>
      </c>
      <c r="M1067" s="75">
        <v>2.16</v>
      </c>
      <c r="N1067" s="75">
        <v>1.91</v>
      </c>
      <c r="O1067" s="75">
        <v>0.9</v>
      </c>
    </row>
    <row r="1068" spans="1:15" x14ac:dyDescent="0.25">
      <c r="A1068" s="82">
        <v>26451</v>
      </c>
      <c r="B1068" s="82">
        <v>1096704</v>
      </c>
      <c r="C1068" s="82">
        <v>26451</v>
      </c>
      <c r="D1068" s="82">
        <v>1.33607800986908E+17</v>
      </c>
      <c r="E1068" s="82">
        <v>1286.664</v>
      </c>
      <c r="F1068" s="75" t="s">
        <v>10416</v>
      </c>
      <c r="G1068" s="75">
        <v>264</v>
      </c>
      <c r="H1068" s="75" t="s">
        <v>21</v>
      </c>
      <c r="I1068" s="75">
        <v>384</v>
      </c>
      <c r="J1068" s="75" t="s">
        <v>20</v>
      </c>
      <c r="K1068" s="75" t="s">
        <v>20</v>
      </c>
      <c r="L1068" s="75" t="s">
        <v>20</v>
      </c>
      <c r="M1068" s="75">
        <v>3.24</v>
      </c>
      <c r="N1068" s="75">
        <v>2.15</v>
      </c>
      <c r="O1068" s="75">
        <v>0.48</v>
      </c>
    </row>
    <row r="1069" spans="1:15" x14ac:dyDescent="0.25">
      <c r="A1069" s="82">
        <v>28041</v>
      </c>
      <c r="B1069" s="82">
        <v>1096705</v>
      </c>
      <c r="C1069" s="82">
        <v>28041</v>
      </c>
      <c r="D1069" s="82">
        <v>1.3360780098662099E+17</v>
      </c>
      <c r="E1069" s="82">
        <v>1146.7049999999999</v>
      </c>
      <c r="F1069" s="75" t="s">
        <v>10417</v>
      </c>
      <c r="G1069" s="75">
        <v>240</v>
      </c>
      <c r="H1069" s="75" t="s">
        <v>21</v>
      </c>
      <c r="I1069" s="75">
        <v>336</v>
      </c>
      <c r="J1069" s="75" t="s">
        <v>20</v>
      </c>
      <c r="K1069" s="75" t="s">
        <v>20</v>
      </c>
      <c r="L1069" s="75" t="s">
        <v>20</v>
      </c>
      <c r="M1069" s="75">
        <v>2.68</v>
      </c>
      <c r="N1069" s="75">
        <v>1.79</v>
      </c>
      <c r="O1069" s="75">
        <v>0.71</v>
      </c>
    </row>
    <row r="1070" spans="1:15" x14ac:dyDescent="0.25">
      <c r="A1070" s="82">
        <v>34331</v>
      </c>
      <c r="B1070" s="82">
        <v>1096706</v>
      </c>
      <c r="C1070" s="82">
        <v>34331</v>
      </c>
      <c r="D1070" s="82">
        <v>1.5028197300507501E+17</v>
      </c>
      <c r="E1070" s="82">
        <v>1556.106</v>
      </c>
      <c r="F1070" s="75" t="s">
        <v>10418</v>
      </c>
      <c r="G1070" s="75">
        <v>300</v>
      </c>
      <c r="H1070" s="75" t="s">
        <v>21</v>
      </c>
      <c r="I1070" s="75">
        <v>500</v>
      </c>
      <c r="J1070" s="75" t="s">
        <v>20</v>
      </c>
      <c r="K1070" s="75" t="s">
        <v>20</v>
      </c>
      <c r="L1070" s="75" t="s">
        <v>20</v>
      </c>
      <c r="M1070" s="75">
        <v>1.77</v>
      </c>
      <c r="N1070" s="75">
        <v>1.17</v>
      </c>
      <c r="O1070" s="75">
        <v>1.5</v>
      </c>
    </row>
    <row r="1071" spans="1:15" x14ac:dyDescent="0.25">
      <c r="A1071" s="82">
        <v>23421</v>
      </c>
      <c r="B1071" s="82">
        <v>1096707</v>
      </c>
      <c r="C1071" s="82">
        <v>23421</v>
      </c>
      <c r="D1071" s="82">
        <v>1.5028197300457299E+17</v>
      </c>
      <c r="E1071" s="82">
        <v>1570.9770000000001</v>
      </c>
      <c r="F1071" s="75" t="s">
        <v>8733</v>
      </c>
      <c r="G1071" s="75">
        <v>549</v>
      </c>
      <c r="H1071" s="75" t="s">
        <v>21</v>
      </c>
      <c r="I1071" s="75">
        <v>976</v>
      </c>
      <c r="J1071" s="75" t="s">
        <v>20</v>
      </c>
      <c r="K1071" s="75" t="s">
        <v>20</v>
      </c>
      <c r="L1071" s="75" t="s">
        <v>20</v>
      </c>
      <c r="M1071" s="75">
        <v>1.54</v>
      </c>
      <c r="N1071" s="75">
        <v>1.1599999999999999</v>
      </c>
      <c r="O1071" s="75">
        <v>0.9</v>
      </c>
    </row>
    <row r="1072" spans="1:15" x14ac:dyDescent="0.25">
      <c r="A1072" s="82">
        <v>28281</v>
      </c>
      <c r="B1072" s="82">
        <v>1096708</v>
      </c>
      <c r="C1072" s="82">
        <v>28281</v>
      </c>
      <c r="D1072" s="82">
        <v>1.33607800986488E+17</v>
      </c>
      <c r="E1072" s="82">
        <v>1414.047</v>
      </c>
      <c r="F1072" s="75" t="s">
        <v>10419</v>
      </c>
      <c r="G1072" s="75">
        <v>325</v>
      </c>
      <c r="H1072" s="75" t="s">
        <v>21</v>
      </c>
      <c r="I1072" s="75">
        <v>475</v>
      </c>
      <c r="J1072" s="75" t="s">
        <v>20</v>
      </c>
      <c r="K1072" s="75" t="s">
        <v>20</v>
      </c>
      <c r="L1072" s="75" t="s">
        <v>20</v>
      </c>
      <c r="M1072" s="75">
        <v>2.38</v>
      </c>
      <c r="N1072" s="75">
        <v>1.58</v>
      </c>
      <c r="O1072" s="75">
        <v>0.79</v>
      </c>
    </row>
    <row r="1073" spans="1:15" x14ac:dyDescent="0.25">
      <c r="A1073" s="82">
        <v>29431</v>
      </c>
      <c r="B1073" s="82">
        <v>1096709</v>
      </c>
      <c r="C1073" s="82">
        <v>29431</v>
      </c>
      <c r="D1073" s="82">
        <v>1.5028197300445798E+17</v>
      </c>
      <c r="E1073" s="82">
        <v>1474.2629999999999</v>
      </c>
      <c r="F1073" s="75" t="s">
        <v>1215</v>
      </c>
      <c r="G1073" s="75">
        <v>549</v>
      </c>
      <c r="H1073" s="75" t="s">
        <v>21</v>
      </c>
      <c r="I1073" s="75">
        <v>915</v>
      </c>
      <c r="J1073" s="75" t="s">
        <v>20</v>
      </c>
      <c r="K1073" s="75" t="s">
        <v>20</v>
      </c>
      <c r="L1073" s="75" t="s">
        <v>20</v>
      </c>
      <c r="M1073" s="75">
        <v>1.5</v>
      </c>
      <c r="N1073" s="75">
        <v>1.1200000000000001</v>
      </c>
      <c r="O1073" s="75">
        <v>0.92</v>
      </c>
    </row>
    <row r="1074" spans="1:15" x14ac:dyDescent="0.25">
      <c r="A1074" s="82">
        <v>27081</v>
      </c>
      <c r="B1074" s="82">
        <v>1096710</v>
      </c>
      <c r="C1074" s="82">
        <v>27081</v>
      </c>
      <c r="D1074" s="82">
        <v>1.5028197300457699E+17</v>
      </c>
      <c r="E1074" s="82">
        <v>1158.5060000000001</v>
      </c>
      <c r="F1074" s="75" t="s">
        <v>1230</v>
      </c>
      <c r="G1074" s="75">
        <v>549</v>
      </c>
      <c r="H1074" s="75" t="s">
        <v>21</v>
      </c>
      <c r="I1074" s="75">
        <v>976</v>
      </c>
      <c r="J1074" s="75" t="s">
        <v>20</v>
      </c>
      <c r="K1074" s="75">
        <v>20</v>
      </c>
      <c r="L1074" s="75">
        <v>3</v>
      </c>
      <c r="M1074" s="75">
        <v>1.5</v>
      </c>
      <c r="N1074" s="75">
        <v>1.1000000000000001</v>
      </c>
      <c r="O1074" s="75">
        <v>0.88</v>
      </c>
    </row>
    <row r="1075" spans="1:15" x14ac:dyDescent="0.25">
      <c r="A1075" s="82">
        <v>26271</v>
      </c>
      <c r="B1075" s="82">
        <v>1096711</v>
      </c>
      <c r="C1075" s="82">
        <v>26271</v>
      </c>
      <c r="D1075" s="82">
        <v>1.5028197300466899E+17</v>
      </c>
      <c r="E1075" s="82">
        <v>1708.604</v>
      </c>
      <c r="F1075" s="75" t="s">
        <v>1235</v>
      </c>
      <c r="G1075" s="75">
        <v>549</v>
      </c>
      <c r="H1075" s="75" t="s">
        <v>21</v>
      </c>
      <c r="I1075" s="75">
        <v>976</v>
      </c>
      <c r="J1075" s="75" t="s">
        <v>20</v>
      </c>
      <c r="K1075" s="75" t="s">
        <v>20</v>
      </c>
      <c r="L1075" s="75" t="s">
        <v>20</v>
      </c>
      <c r="M1075" s="75">
        <v>1.5</v>
      </c>
      <c r="N1075" s="75">
        <v>1.1200000000000001</v>
      </c>
      <c r="O1075" s="75">
        <v>0.92</v>
      </c>
    </row>
    <row r="1076" spans="1:15" x14ac:dyDescent="0.25">
      <c r="A1076" s="82">
        <v>3036104</v>
      </c>
      <c r="B1076" s="82">
        <v>1096712</v>
      </c>
      <c r="C1076" s="82">
        <v>3036104</v>
      </c>
      <c r="D1076" s="82">
        <v>5034573037</v>
      </c>
      <c r="E1076" s="82">
        <v>96.673000000000002</v>
      </c>
      <c r="F1076" s="75" t="s">
        <v>1222</v>
      </c>
      <c r="G1076" s="75">
        <v>549</v>
      </c>
      <c r="H1076" s="75" t="s">
        <v>21</v>
      </c>
      <c r="I1076" s="75" t="s">
        <v>20</v>
      </c>
      <c r="J1076" s="75" t="s">
        <v>20</v>
      </c>
      <c r="K1076" s="75">
        <v>60</v>
      </c>
      <c r="L1076" s="75">
        <v>1</v>
      </c>
      <c r="M1076" s="75">
        <v>1.54</v>
      </c>
      <c r="N1076" s="75">
        <v>1.1599999999999999</v>
      </c>
      <c r="O1076" s="75">
        <v>0.9</v>
      </c>
    </row>
    <row r="1077" spans="1:15" x14ac:dyDescent="0.25">
      <c r="A1077" s="82">
        <v>35081</v>
      </c>
      <c r="B1077" s="82">
        <v>1096748</v>
      </c>
      <c r="C1077" s="82">
        <v>35081</v>
      </c>
      <c r="D1077" s="82">
        <v>1.50281973004392E+17</v>
      </c>
      <c r="E1077" s="82">
        <v>1476.903</v>
      </c>
      <c r="F1077" s="75" t="s">
        <v>6716</v>
      </c>
      <c r="G1077" s="75">
        <v>455</v>
      </c>
      <c r="H1077" s="75" t="s">
        <v>21</v>
      </c>
      <c r="I1077" s="75">
        <v>805</v>
      </c>
      <c r="J1077" s="75">
        <v>8</v>
      </c>
      <c r="K1077" s="75">
        <v>12</v>
      </c>
      <c r="L1077" s="75">
        <v>3</v>
      </c>
      <c r="M1077" s="75">
        <v>1.93</v>
      </c>
      <c r="N1077" s="75">
        <v>1.53</v>
      </c>
      <c r="O1077" s="75">
        <v>0.62</v>
      </c>
    </row>
    <row r="1078" spans="1:15" x14ac:dyDescent="0.25">
      <c r="A1078" s="82">
        <v>3332110</v>
      </c>
      <c r="B1078" s="82">
        <v>1096751</v>
      </c>
      <c r="C1078" s="82">
        <v>3332110</v>
      </c>
      <c r="D1078" s="82">
        <v>5034882476</v>
      </c>
      <c r="E1078" s="82">
        <v>86.126000000000005</v>
      </c>
      <c r="F1078" s="75" t="s">
        <v>592</v>
      </c>
      <c r="G1078" s="75">
        <v>1800</v>
      </c>
      <c r="H1078" s="75">
        <v>60</v>
      </c>
      <c r="I1078" s="75" t="s">
        <v>20</v>
      </c>
      <c r="J1078" s="75" t="s">
        <v>20</v>
      </c>
      <c r="K1078" s="75">
        <v>240</v>
      </c>
      <c r="L1078" s="75">
        <v>1</v>
      </c>
      <c r="M1078" s="75">
        <v>0.99</v>
      </c>
      <c r="N1078" s="75">
        <v>0.69</v>
      </c>
      <c r="O1078" s="75">
        <v>0.7</v>
      </c>
    </row>
    <row r="1079" spans="1:15" x14ac:dyDescent="0.25">
      <c r="A1079" s="82">
        <v>3209114</v>
      </c>
      <c r="B1079" s="82">
        <v>1096753</v>
      </c>
      <c r="C1079" s="82">
        <v>3209114</v>
      </c>
      <c r="D1079" s="82">
        <v>5034881951</v>
      </c>
      <c r="E1079" s="82">
        <v>61.802999999999997</v>
      </c>
      <c r="F1079" s="75" t="s">
        <v>621</v>
      </c>
      <c r="G1079" s="75" t="s">
        <v>20</v>
      </c>
      <c r="H1079" s="75">
        <v>120</v>
      </c>
      <c r="I1079" s="75" t="s">
        <v>20</v>
      </c>
      <c r="J1079" s="75" t="s">
        <v>20</v>
      </c>
      <c r="K1079" s="75">
        <v>120</v>
      </c>
      <c r="L1079" s="75">
        <v>1</v>
      </c>
      <c r="M1079" s="75">
        <v>1.6</v>
      </c>
      <c r="N1079" s="75">
        <v>1.4</v>
      </c>
      <c r="O1079" s="75">
        <v>0.25</v>
      </c>
    </row>
    <row r="1080" spans="1:15" x14ac:dyDescent="0.25">
      <c r="A1080" s="82">
        <v>31341</v>
      </c>
      <c r="B1080" s="82">
        <v>1096756</v>
      </c>
      <c r="C1080" s="82">
        <v>31341</v>
      </c>
      <c r="D1080" s="82">
        <v>1.50281973004392E+17</v>
      </c>
      <c r="E1080" s="82">
        <v>1476.903</v>
      </c>
      <c r="F1080" s="75" t="s">
        <v>6706</v>
      </c>
      <c r="G1080" s="75">
        <v>455</v>
      </c>
      <c r="H1080" s="75" t="s">
        <v>21</v>
      </c>
      <c r="I1080" s="75">
        <v>805</v>
      </c>
      <c r="J1080" s="75">
        <v>8</v>
      </c>
      <c r="K1080" s="75">
        <v>12</v>
      </c>
      <c r="L1080" s="75">
        <v>3</v>
      </c>
      <c r="M1080" s="75">
        <v>1.92</v>
      </c>
      <c r="N1080" s="75">
        <v>1.58</v>
      </c>
      <c r="O1080" s="75">
        <v>0.65</v>
      </c>
    </row>
    <row r="1081" spans="1:15" x14ac:dyDescent="0.25">
      <c r="A1081" s="82">
        <v>3642105</v>
      </c>
      <c r="B1081" s="82">
        <v>1096757</v>
      </c>
      <c r="C1081" s="82">
        <v>3642105</v>
      </c>
      <c r="D1081" s="82">
        <v>5033092729</v>
      </c>
      <c r="E1081" s="82">
        <v>34.353999999999999</v>
      </c>
      <c r="F1081" s="75" t="s">
        <v>908</v>
      </c>
      <c r="G1081" s="75">
        <v>4480</v>
      </c>
      <c r="H1081" s="75">
        <v>40</v>
      </c>
      <c r="I1081" s="75" t="s">
        <v>20</v>
      </c>
      <c r="J1081" s="75" t="s">
        <v>20</v>
      </c>
      <c r="K1081" s="75">
        <v>240</v>
      </c>
      <c r="L1081" s="75">
        <v>1</v>
      </c>
      <c r="M1081" s="75">
        <v>0.56999999999999995</v>
      </c>
      <c r="N1081" s="75">
        <v>1.26</v>
      </c>
      <c r="O1081" s="75">
        <v>0.22</v>
      </c>
    </row>
    <row r="1082" spans="1:15" x14ac:dyDescent="0.25">
      <c r="A1082" s="82">
        <v>3518126</v>
      </c>
      <c r="B1082" s="82">
        <v>1096767</v>
      </c>
      <c r="C1082" s="82">
        <v>3518126</v>
      </c>
      <c r="D1082" s="82">
        <v>5032565879</v>
      </c>
      <c r="E1082" s="82">
        <v>136.512</v>
      </c>
      <c r="F1082" s="75" t="s">
        <v>915</v>
      </c>
      <c r="G1082" s="75">
        <v>10400</v>
      </c>
      <c r="H1082" s="75">
        <v>208</v>
      </c>
      <c r="I1082" s="75">
        <v>12480</v>
      </c>
      <c r="J1082" s="75">
        <v>832</v>
      </c>
      <c r="K1082" s="75">
        <v>1040</v>
      </c>
      <c r="L1082" s="75">
        <v>1</v>
      </c>
      <c r="M1082" s="75">
        <v>1.36</v>
      </c>
      <c r="N1082" s="75">
        <v>0.48</v>
      </c>
      <c r="O1082" s="75">
        <v>0.2</v>
      </c>
    </row>
    <row r="1083" spans="1:15" x14ac:dyDescent="0.25">
      <c r="A1083" s="82">
        <v>3234112</v>
      </c>
      <c r="B1083" s="82">
        <v>1096780</v>
      </c>
      <c r="C1083" s="82">
        <v>3234112</v>
      </c>
      <c r="D1083" s="82">
        <v>5034132778</v>
      </c>
      <c r="E1083" s="82">
        <v>110</v>
      </c>
      <c r="F1083" s="75" t="s">
        <v>2822</v>
      </c>
      <c r="G1083" s="75">
        <v>1530</v>
      </c>
      <c r="H1083" s="75">
        <v>30</v>
      </c>
      <c r="I1083" s="75">
        <v>3420</v>
      </c>
      <c r="J1083" s="75">
        <v>270</v>
      </c>
      <c r="K1083" s="75">
        <v>300</v>
      </c>
      <c r="L1083" s="75">
        <v>1</v>
      </c>
      <c r="M1083" s="75">
        <v>1</v>
      </c>
      <c r="N1083" s="75">
        <v>0.37</v>
      </c>
      <c r="O1083" s="75">
        <v>1.1000000000000001</v>
      </c>
    </row>
    <row r="1084" spans="1:15" x14ac:dyDescent="0.25">
      <c r="A1084" s="82">
        <v>3529122</v>
      </c>
      <c r="B1084" s="82">
        <v>1096782</v>
      </c>
      <c r="C1084" s="82">
        <v>3529122</v>
      </c>
      <c r="D1084" s="82">
        <v>5034875723</v>
      </c>
      <c r="E1084" s="82">
        <v>25.946000000000002</v>
      </c>
      <c r="F1084" s="75" t="s">
        <v>982</v>
      </c>
      <c r="G1084" s="75" t="s">
        <v>20</v>
      </c>
      <c r="H1084" s="75">
        <v>24</v>
      </c>
      <c r="I1084" s="75" t="s">
        <v>20</v>
      </c>
      <c r="J1084" s="75">
        <v>288</v>
      </c>
      <c r="K1084" s="75" t="s">
        <v>20</v>
      </c>
      <c r="L1084" s="75">
        <v>1</v>
      </c>
      <c r="M1084" s="75">
        <v>0.17</v>
      </c>
      <c r="N1084" s="75">
        <v>0.51</v>
      </c>
      <c r="O1084" s="75">
        <v>1.23</v>
      </c>
    </row>
    <row r="1085" spans="1:15" x14ac:dyDescent="0.25">
      <c r="A1085" s="82">
        <v>3524116</v>
      </c>
      <c r="B1085" s="82">
        <v>1096794</v>
      </c>
      <c r="C1085" s="82">
        <v>3524116</v>
      </c>
      <c r="D1085" s="82">
        <v>5034247066</v>
      </c>
      <c r="E1085" s="82">
        <v>77.188999999999993</v>
      </c>
      <c r="F1085" s="75" t="s">
        <v>880</v>
      </c>
      <c r="G1085" s="75">
        <v>1224</v>
      </c>
      <c r="H1085" s="75">
        <v>24</v>
      </c>
      <c r="I1085" s="75" t="s">
        <v>20</v>
      </c>
      <c r="J1085" s="75">
        <v>168</v>
      </c>
      <c r="K1085" s="75" t="s">
        <v>20</v>
      </c>
      <c r="L1085" s="75">
        <v>1</v>
      </c>
      <c r="M1085" s="75">
        <v>0.9</v>
      </c>
      <c r="N1085" s="75">
        <v>0.6</v>
      </c>
      <c r="O1085" s="75">
        <v>0.95</v>
      </c>
    </row>
    <row r="1086" spans="1:15" x14ac:dyDescent="0.25">
      <c r="A1086" s="82">
        <v>3535119</v>
      </c>
      <c r="B1086" s="82">
        <v>1096797</v>
      </c>
      <c r="C1086" s="82">
        <v>3535119</v>
      </c>
      <c r="D1086" s="82">
        <v>5034890608</v>
      </c>
      <c r="E1086" s="82">
        <v>44.844999999999999</v>
      </c>
      <c r="F1086" s="75" t="s">
        <v>550</v>
      </c>
      <c r="G1086" s="75" t="s">
        <v>20</v>
      </c>
      <c r="H1086" s="75">
        <v>70</v>
      </c>
      <c r="I1086" s="75" t="s">
        <v>20</v>
      </c>
      <c r="J1086" s="75" t="s">
        <v>20</v>
      </c>
      <c r="K1086" s="75">
        <v>560</v>
      </c>
      <c r="L1086" s="75">
        <v>1</v>
      </c>
      <c r="M1086" s="75">
        <v>1.17</v>
      </c>
      <c r="N1086" s="75">
        <v>0.36</v>
      </c>
      <c r="O1086" s="75">
        <v>0.19</v>
      </c>
    </row>
    <row r="1087" spans="1:15" x14ac:dyDescent="0.25">
      <c r="A1087" s="82">
        <v>33211</v>
      </c>
      <c r="B1087" s="82">
        <v>1096810</v>
      </c>
      <c r="C1087" s="82">
        <v>33211</v>
      </c>
      <c r="D1087" s="82">
        <v>1.5028197300502202E+17</v>
      </c>
      <c r="E1087" s="82">
        <v>1621.3610000000001</v>
      </c>
      <c r="F1087" s="75" t="s">
        <v>1198</v>
      </c>
      <c r="G1087" s="75">
        <v>1125</v>
      </c>
      <c r="H1087" s="75" t="s">
        <v>21</v>
      </c>
      <c r="I1087" s="75">
        <v>1875</v>
      </c>
      <c r="J1087" s="75" t="s">
        <v>20</v>
      </c>
      <c r="K1087" s="75">
        <v>55</v>
      </c>
      <c r="L1087" s="75">
        <v>2</v>
      </c>
      <c r="M1087" s="75">
        <v>1.19</v>
      </c>
      <c r="N1087" s="75">
        <v>0.78</v>
      </c>
      <c r="O1087" s="75">
        <v>0.93</v>
      </c>
    </row>
    <row r="1088" spans="1:15" x14ac:dyDescent="0.25">
      <c r="A1088" s="82">
        <v>3234109</v>
      </c>
      <c r="B1088" s="82">
        <v>1096828</v>
      </c>
      <c r="C1088" s="82">
        <v>3234109</v>
      </c>
      <c r="D1088" s="82">
        <v>5034900793</v>
      </c>
      <c r="E1088" s="82">
        <v>22.983000000000001</v>
      </c>
      <c r="F1088" s="75" t="s">
        <v>570</v>
      </c>
      <c r="G1088" s="75" t="s">
        <v>20</v>
      </c>
      <c r="H1088" s="75">
        <v>70</v>
      </c>
      <c r="I1088" s="75" t="s">
        <v>20</v>
      </c>
      <c r="J1088" s="75" t="s">
        <v>20</v>
      </c>
      <c r="K1088" s="75">
        <v>560</v>
      </c>
      <c r="L1088" s="75">
        <v>1</v>
      </c>
      <c r="M1088" s="75">
        <v>1.0900000000000001</v>
      </c>
      <c r="N1088" s="75">
        <v>0.34</v>
      </c>
      <c r="O1088" s="75">
        <v>0.11</v>
      </c>
    </row>
    <row r="1089" spans="1:15" x14ac:dyDescent="0.25">
      <c r="A1089" s="82">
        <v>3535102</v>
      </c>
      <c r="B1089" s="82">
        <v>1096832</v>
      </c>
      <c r="C1089" s="82">
        <v>3535102</v>
      </c>
      <c r="D1089" s="82">
        <v>1.5028197300393798E+17</v>
      </c>
      <c r="E1089" s="82">
        <v>20.18</v>
      </c>
      <c r="F1089" s="75" t="s">
        <v>1176</v>
      </c>
      <c r="G1089" s="75" t="s">
        <v>20</v>
      </c>
      <c r="H1089" s="75">
        <v>24</v>
      </c>
      <c r="I1089" s="75" t="s">
        <v>20</v>
      </c>
      <c r="J1089" s="75" t="s">
        <v>20</v>
      </c>
      <c r="K1089" s="75">
        <v>240</v>
      </c>
      <c r="L1089" s="75">
        <v>1</v>
      </c>
      <c r="M1089" s="75">
        <v>0.48</v>
      </c>
      <c r="N1089" s="75">
        <v>0.16</v>
      </c>
      <c r="O1089" s="75">
        <v>1.0900000000000001</v>
      </c>
    </row>
    <row r="1090" spans="1:15" x14ac:dyDescent="0.25">
      <c r="A1090" s="82">
        <v>2832103</v>
      </c>
      <c r="B1090" s="82">
        <v>1096833</v>
      </c>
      <c r="C1090" s="82">
        <v>2832103</v>
      </c>
      <c r="D1090" s="82">
        <v>5033929062</v>
      </c>
      <c r="E1090" s="82">
        <v>117.783</v>
      </c>
      <c r="F1090" s="75" t="s">
        <v>914</v>
      </c>
      <c r="G1090" s="75">
        <v>10400</v>
      </c>
      <c r="H1090" s="75">
        <v>208</v>
      </c>
      <c r="I1090" s="75">
        <v>12480</v>
      </c>
      <c r="J1090" s="75">
        <v>832</v>
      </c>
      <c r="K1090" s="75">
        <v>1040</v>
      </c>
      <c r="L1090" s="75">
        <v>1</v>
      </c>
      <c r="M1090" s="75">
        <v>0.47</v>
      </c>
      <c r="N1090" s="75">
        <v>1.31</v>
      </c>
      <c r="O1090" s="75">
        <v>0.18</v>
      </c>
    </row>
    <row r="1091" spans="1:15" x14ac:dyDescent="0.25">
      <c r="A1091" s="82">
        <v>3718104</v>
      </c>
      <c r="B1091" s="82">
        <v>1096838</v>
      </c>
      <c r="C1091" s="82">
        <v>3718104</v>
      </c>
      <c r="D1091" s="82">
        <v>1.5028197931135901E+17</v>
      </c>
      <c r="E1091" s="82">
        <v>20.2</v>
      </c>
      <c r="F1091" s="75" t="s">
        <v>1179</v>
      </c>
      <c r="G1091" s="75">
        <v>4000</v>
      </c>
      <c r="H1091" s="75">
        <v>24</v>
      </c>
      <c r="I1091" s="75" t="s">
        <v>20</v>
      </c>
      <c r="J1091" s="75" t="s">
        <v>20</v>
      </c>
      <c r="K1091" s="75">
        <v>360</v>
      </c>
      <c r="L1091" s="75">
        <v>1</v>
      </c>
      <c r="M1091" s="75">
        <v>0.48</v>
      </c>
      <c r="N1091" s="75">
        <v>0.16</v>
      </c>
      <c r="O1091" s="75">
        <v>1.0900000000000001</v>
      </c>
    </row>
    <row r="1092" spans="1:15" x14ac:dyDescent="0.25">
      <c r="A1092" s="82">
        <v>3234102</v>
      </c>
      <c r="B1092" s="82">
        <v>1096839</v>
      </c>
      <c r="C1092" s="82">
        <v>3234102</v>
      </c>
      <c r="D1092" s="82">
        <v>5034741091</v>
      </c>
      <c r="E1092" s="82">
        <v>28.28</v>
      </c>
      <c r="F1092" s="75" t="s">
        <v>1180</v>
      </c>
      <c r="G1092" s="75" t="s">
        <v>20</v>
      </c>
      <c r="H1092" s="75">
        <v>24</v>
      </c>
      <c r="I1092" s="75" t="s">
        <v>20</v>
      </c>
      <c r="J1092" s="75" t="s">
        <v>20</v>
      </c>
      <c r="K1092" s="75">
        <v>336</v>
      </c>
      <c r="L1092" s="75">
        <v>1</v>
      </c>
      <c r="M1092" s="75">
        <v>0.48</v>
      </c>
      <c r="N1092" s="75">
        <v>0.16</v>
      </c>
      <c r="O1092" s="75">
        <v>1.0900000000000001</v>
      </c>
    </row>
    <row r="1093" spans="1:15" x14ac:dyDescent="0.25">
      <c r="A1093" s="82">
        <v>3529109</v>
      </c>
      <c r="B1093" s="82">
        <v>1096858</v>
      </c>
      <c r="C1093" s="82">
        <v>3529109</v>
      </c>
      <c r="D1093" s="82">
        <v>5034589165</v>
      </c>
      <c r="E1093" s="82">
        <v>122.432</v>
      </c>
      <c r="F1093" s="75" t="s">
        <v>3489</v>
      </c>
      <c r="G1093" s="75">
        <v>1530</v>
      </c>
      <c r="H1093" s="75">
        <v>30</v>
      </c>
      <c r="I1093" s="75">
        <v>3420</v>
      </c>
      <c r="J1093" s="75">
        <v>270</v>
      </c>
      <c r="K1093" s="75">
        <v>300</v>
      </c>
      <c r="L1093" s="75">
        <v>1</v>
      </c>
      <c r="M1093" s="75">
        <v>1.02</v>
      </c>
      <c r="N1093" s="75">
        <v>0.39</v>
      </c>
      <c r="O1093" s="75">
        <v>1.1399999999999999</v>
      </c>
    </row>
    <row r="1094" spans="1:15" x14ac:dyDescent="0.25">
      <c r="A1094" s="82">
        <v>3211111</v>
      </c>
      <c r="B1094" s="82">
        <v>1096884</v>
      </c>
      <c r="C1094" s="82">
        <v>3211111</v>
      </c>
      <c r="D1094" s="82">
        <v>5034403689</v>
      </c>
      <c r="E1094" s="82">
        <v>165.285</v>
      </c>
      <c r="F1094" s="75" t="s">
        <v>1035</v>
      </c>
      <c r="G1094" s="75">
        <v>944</v>
      </c>
      <c r="H1094" s="75" t="s">
        <v>21</v>
      </c>
      <c r="I1094" s="75" t="s">
        <v>20</v>
      </c>
      <c r="J1094" s="75" t="s">
        <v>20</v>
      </c>
      <c r="K1094" s="75">
        <v>80</v>
      </c>
      <c r="L1094" s="75">
        <v>1</v>
      </c>
      <c r="M1094" s="75">
        <v>1.2</v>
      </c>
      <c r="N1094" s="75">
        <v>0.81</v>
      </c>
      <c r="O1094" s="75">
        <v>1.25</v>
      </c>
    </row>
    <row r="1095" spans="1:15" x14ac:dyDescent="0.25">
      <c r="A1095" s="82">
        <v>26381</v>
      </c>
      <c r="B1095" s="82">
        <v>1096907</v>
      </c>
      <c r="C1095" s="82">
        <v>26381</v>
      </c>
      <c r="D1095" s="82">
        <v>1.5028197300500602E+17</v>
      </c>
      <c r="E1095" s="82">
        <v>1570.4670000000001</v>
      </c>
      <c r="F1095" s="75" t="s">
        <v>232</v>
      </c>
      <c r="G1095" s="75">
        <v>340</v>
      </c>
      <c r="H1095" s="75" t="s">
        <v>21</v>
      </c>
      <c r="I1095" s="75">
        <v>442</v>
      </c>
      <c r="J1095" s="75" t="s">
        <v>20</v>
      </c>
      <c r="K1095" s="75">
        <v>8</v>
      </c>
      <c r="L1095" s="75">
        <v>2</v>
      </c>
      <c r="M1095" s="75">
        <v>2.15</v>
      </c>
      <c r="N1095" s="75">
        <v>1.46</v>
      </c>
      <c r="O1095" s="75">
        <v>1.1399999999999999</v>
      </c>
    </row>
    <row r="1096" spans="1:15" x14ac:dyDescent="0.25">
      <c r="A1096" s="82">
        <v>3642112</v>
      </c>
      <c r="B1096" s="82">
        <v>1096910</v>
      </c>
      <c r="C1096" s="82">
        <v>3642112</v>
      </c>
      <c r="D1096" s="82">
        <v>5032741942</v>
      </c>
      <c r="E1096" s="82">
        <v>154.23400000000001</v>
      </c>
      <c r="F1096" s="75" t="s">
        <v>935</v>
      </c>
      <c r="G1096" s="75" t="s">
        <v>20</v>
      </c>
      <c r="H1096" s="75">
        <v>288</v>
      </c>
      <c r="I1096" s="75" t="s">
        <v>20</v>
      </c>
      <c r="J1096" s="75" t="s">
        <v>20</v>
      </c>
      <c r="K1096" s="75">
        <v>1440</v>
      </c>
      <c r="L1096" s="75">
        <v>1</v>
      </c>
      <c r="M1096" s="75">
        <v>0.49</v>
      </c>
      <c r="N1096" s="75">
        <v>0.75</v>
      </c>
      <c r="O1096" s="75">
        <v>0.2</v>
      </c>
    </row>
    <row r="1097" spans="1:15" x14ac:dyDescent="0.25">
      <c r="A1097" s="82">
        <v>3036108</v>
      </c>
      <c r="B1097" s="82">
        <v>1096921</v>
      </c>
      <c r="C1097" s="82">
        <v>3036108</v>
      </c>
      <c r="D1097" s="82">
        <v>5034730042</v>
      </c>
      <c r="E1097" s="82">
        <v>41.447000000000003</v>
      </c>
      <c r="F1097" s="75" t="s">
        <v>4368</v>
      </c>
      <c r="G1097" s="75" t="s">
        <v>20</v>
      </c>
      <c r="H1097" s="75" t="s">
        <v>21</v>
      </c>
      <c r="I1097" s="75" t="s">
        <v>20</v>
      </c>
      <c r="J1097" s="75" t="s">
        <v>20</v>
      </c>
      <c r="K1097" s="75">
        <v>36</v>
      </c>
      <c r="L1097" s="75">
        <v>1</v>
      </c>
      <c r="M1097" s="75">
        <v>1.1499999999999999</v>
      </c>
      <c r="N1097" s="75">
        <v>0.74</v>
      </c>
      <c r="O1097" s="75">
        <v>1.35</v>
      </c>
    </row>
    <row r="1098" spans="1:15" x14ac:dyDescent="0.25">
      <c r="A1098" s="82">
        <v>3209108</v>
      </c>
      <c r="B1098" s="82">
        <v>1096922</v>
      </c>
      <c r="C1098" s="82">
        <v>3209108</v>
      </c>
      <c r="D1098" s="82">
        <v>5033349452</v>
      </c>
      <c r="E1098" s="82">
        <v>92.245999999999995</v>
      </c>
      <c r="F1098" s="75" t="s">
        <v>1036</v>
      </c>
      <c r="G1098" s="75">
        <v>944</v>
      </c>
      <c r="H1098" s="75">
        <v>6</v>
      </c>
      <c r="I1098" s="75" t="s">
        <v>20</v>
      </c>
      <c r="J1098" s="75">
        <v>40</v>
      </c>
      <c r="K1098" s="75" t="s">
        <v>20</v>
      </c>
      <c r="L1098" s="75">
        <v>2</v>
      </c>
      <c r="M1098" s="75">
        <v>1.17</v>
      </c>
      <c r="N1098" s="75">
        <v>0.75</v>
      </c>
      <c r="O1098" s="75">
        <v>1.31</v>
      </c>
    </row>
    <row r="1099" spans="1:15" x14ac:dyDescent="0.25">
      <c r="A1099" s="82">
        <v>26031</v>
      </c>
      <c r="B1099" s="82">
        <v>1096924</v>
      </c>
      <c r="C1099" s="82">
        <v>26031</v>
      </c>
      <c r="D1099" s="82">
        <v>1.5028197000054899E+17</v>
      </c>
      <c r="E1099" s="82">
        <v>1843.1780000000001</v>
      </c>
      <c r="F1099" s="75" t="s">
        <v>228</v>
      </c>
      <c r="G1099" s="75">
        <v>654</v>
      </c>
      <c r="H1099" s="75" t="s">
        <v>21</v>
      </c>
      <c r="I1099" s="75">
        <v>981</v>
      </c>
      <c r="J1099" s="75" t="s">
        <v>20</v>
      </c>
      <c r="K1099" s="75" t="s">
        <v>20</v>
      </c>
      <c r="L1099" s="75" t="s">
        <v>20</v>
      </c>
      <c r="M1099" s="75">
        <v>1.1599999999999999</v>
      </c>
      <c r="N1099" s="75">
        <v>0.78</v>
      </c>
      <c r="O1099" s="75">
        <v>1.62</v>
      </c>
    </row>
    <row r="1100" spans="1:15" x14ac:dyDescent="0.25">
      <c r="A1100" s="82">
        <v>31441</v>
      </c>
      <c r="B1100" s="82">
        <v>1096927</v>
      </c>
      <c r="C1100" s="82">
        <v>31441</v>
      </c>
      <c r="D1100" s="82">
        <v>1.36058403088162E+17</v>
      </c>
      <c r="E1100" s="82">
        <v>1134.999</v>
      </c>
      <c r="F1100" s="75" t="s">
        <v>8720</v>
      </c>
      <c r="G1100" s="75">
        <v>462</v>
      </c>
      <c r="H1100" s="75" t="s">
        <v>21</v>
      </c>
      <c r="I1100" s="75">
        <v>756</v>
      </c>
      <c r="J1100" s="75" t="s">
        <v>20</v>
      </c>
      <c r="K1100" s="75" t="s">
        <v>20</v>
      </c>
      <c r="L1100" s="75" t="s">
        <v>20</v>
      </c>
      <c r="M1100" s="75">
        <v>1.62</v>
      </c>
      <c r="N1100" s="75">
        <v>1.67</v>
      </c>
      <c r="O1100" s="75">
        <v>0.8</v>
      </c>
    </row>
    <row r="1101" spans="1:15" x14ac:dyDescent="0.25">
      <c r="A1101" s="82">
        <v>25441</v>
      </c>
      <c r="B1101" s="82">
        <v>1096931</v>
      </c>
      <c r="C1101" s="82">
        <v>25441</v>
      </c>
      <c r="D1101" s="82">
        <v>1.5028197300489402E+17</v>
      </c>
      <c r="E1101" s="82">
        <v>911.03399999999999</v>
      </c>
      <c r="F1101" s="75" t="s">
        <v>1242</v>
      </c>
      <c r="G1101" s="75">
        <v>288</v>
      </c>
      <c r="H1101" s="75" t="s">
        <v>21</v>
      </c>
      <c r="I1101" s="75">
        <v>640</v>
      </c>
      <c r="J1101" s="75" t="s">
        <v>20</v>
      </c>
      <c r="K1101" s="75" t="s">
        <v>20</v>
      </c>
      <c r="L1101" s="75" t="s">
        <v>20</v>
      </c>
      <c r="M1101" s="75">
        <v>1.63</v>
      </c>
      <c r="N1101" s="75">
        <v>1.07</v>
      </c>
      <c r="O1101" s="75">
        <v>1.81</v>
      </c>
    </row>
    <row r="1102" spans="1:15" x14ac:dyDescent="0.25">
      <c r="A1102" s="82">
        <v>27311</v>
      </c>
      <c r="B1102" s="82">
        <v>1096936</v>
      </c>
      <c r="C1102" s="82">
        <v>27311</v>
      </c>
      <c r="D1102" s="82">
        <v>1.5028197300511398E+17</v>
      </c>
      <c r="E1102" s="82">
        <v>1553.4010000000001</v>
      </c>
      <c r="F1102" s="75" t="s">
        <v>500</v>
      </c>
      <c r="G1102" s="75">
        <v>444</v>
      </c>
      <c r="H1102" s="75" t="s">
        <v>21</v>
      </c>
      <c r="I1102" s="75">
        <v>740</v>
      </c>
      <c r="J1102" s="75" t="s">
        <v>20</v>
      </c>
      <c r="K1102" s="75">
        <v>24</v>
      </c>
      <c r="L1102" s="75">
        <v>1</v>
      </c>
      <c r="M1102" s="75">
        <v>1.5</v>
      </c>
      <c r="N1102" s="75">
        <v>0.97</v>
      </c>
      <c r="O1102" s="75">
        <v>1.44</v>
      </c>
    </row>
    <row r="1103" spans="1:15" x14ac:dyDescent="0.25">
      <c r="A1103" s="82">
        <v>32441</v>
      </c>
      <c r="B1103" s="82">
        <v>1096937</v>
      </c>
      <c r="C1103" s="82">
        <v>32441</v>
      </c>
      <c r="D1103" s="82">
        <v>1.5028197300479002E+17</v>
      </c>
      <c r="E1103" s="82">
        <v>1553.6489999999999</v>
      </c>
      <c r="F1103" s="75" t="s">
        <v>499</v>
      </c>
      <c r="G1103" s="75">
        <v>444</v>
      </c>
      <c r="H1103" s="75" t="s">
        <v>21</v>
      </c>
      <c r="I1103" s="75">
        <v>740</v>
      </c>
      <c r="J1103" s="75" t="s">
        <v>20</v>
      </c>
      <c r="K1103" s="75" t="s">
        <v>20</v>
      </c>
      <c r="L1103" s="75" t="s">
        <v>20</v>
      </c>
      <c r="M1103" s="75">
        <v>1.5</v>
      </c>
      <c r="N1103" s="75">
        <v>0.97</v>
      </c>
      <c r="O1103" s="75">
        <v>1.44</v>
      </c>
    </row>
    <row r="1104" spans="1:15" x14ac:dyDescent="0.25">
      <c r="A1104" s="82">
        <v>3332103</v>
      </c>
      <c r="B1104" s="82">
        <v>1096938</v>
      </c>
      <c r="C1104" s="82">
        <v>3332103</v>
      </c>
      <c r="D1104" s="82">
        <v>5034924228</v>
      </c>
      <c r="E1104" s="82">
        <v>23.446999999999999</v>
      </c>
      <c r="F1104" s="75" t="s">
        <v>6370</v>
      </c>
      <c r="G1104" s="75">
        <v>2016</v>
      </c>
      <c r="H1104" s="75" t="s">
        <v>21</v>
      </c>
      <c r="I1104" s="75" t="s">
        <v>20</v>
      </c>
      <c r="J1104" s="75" t="s">
        <v>20</v>
      </c>
      <c r="K1104" s="75">
        <v>16</v>
      </c>
      <c r="L1104" s="75">
        <v>2</v>
      </c>
      <c r="M1104" s="75">
        <v>1</v>
      </c>
      <c r="N1104" s="75">
        <v>0.85</v>
      </c>
      <c r="O1104" s="75">
        <v>0.43</v>
      </c>
    </row>
    <row r="1105" spans="1:15" x14ac:dyDescent="0.25">
      <c r="A1105" s="82">
        <v>35101</v>
      </c>
      <c r="B1105" s="82">
        <v>1096939</v>
      </c>
      <c r="C1105" s="82">
        <v>35101</v>
      </c>
      <c r="D1105" s="82">
        <v>1.5028197931239802E+17</v>
      </c>
      <c r="E1105" s="82">
        <v>1129.32</v>
      </c>
      <c r="F1105" s="75" t="s">
        <v>6371</v>
      </c>
      <c r="G1105" s="75">
        <v>576</v>
      </c>
      <c r="H1105" s="75">
        <v>12</v>
      </c>
      <c r="I1105" s="75">
        <v>768</v>
      </c>
      <c r="J1105" s="75" t="s">
        <v>20</v>
      </c>
      <c r="K1105" s="75">
        <v>60</v>
      </c>
      <c r="L1105" s="75">
        <v>1</v>
      </c>
      <c r="M1105" s="75">
        <v>2.35</v>
      </c>
      <c r="N1105" s="75">
        <v>1.25</v>
      </c>
      <c r="O1105" s="75">
        <v>0.5</v>
      </c>
    </row>
    <row r="1106" spans="1:15" x14ac:dyDescent="0.25">
      <c r="A1106" s="82">
        <v>35041</v>
      </c>
      <c r="B1106" s="82">
        <v>1096940</v>
      </c>
      <c r="C1106" s="82">
        <v>35041</v>
      </c>
      <c r="D1106" s="82">
        <v>1.50281979312556E+17</v>
      </c>
      <c r="E1106" s="82">
        <v>801.85699999999997</v>
      </c>
      <c r="F1106" s="75" t="s">
        <v>801</v>
      </c>
      <c r="G1106" s="75">
        <v>384</v>
      </c>
      <c r="H1106" s="75">
        <v>16</v>
      </c>
      <c r="I1106" s="75">
        <v>512</v>
      </c>
      <c r="J1106" s="75" t="s">
        <v>20</v>
      </c>
      <c r="K1106" s="75" t="s">
        <v>20</v>
      </c>
      <c r="L1106" s="75" t="s">
        <v>20</v>
      </c>
      <c r="M1106" s="75">
        <v>2.35</v>
      </c>
      <c r="N1106" s="75">
        <v>0.95</v>
      </c>
      <c r="O1106" s="75">
        <v>0.7</v>
      </c>
    </row>
    <row r="1107" spans="1:15" x14ac:dyDescent="0.25">
      <c r="A1107" s="82">
        <v>31311</v>
      </c>
      <c r="B1107" s="82">
        <v>1096941</v>
      </c>
      <c r="C1107" s="82">
        <v>31311</v>
      </c>
      <c r="D1107" s="82">
        <v>1.5028197000055699E+17</v>
      </c>
      <c r="E1107" s="82">
        <v>1658.8330000000001</v>
      </c>
      <c r="F1107" s="75" t="s">
        <v>988</v>
      </c>
      <c r="G1107" s="75">
        <v>435</v>
      </c>
      <c r="H1107" s="75" t="s">
        <v>21</v>
      </c>
      <c r="I1107" s="75">
        <v>696</v>
      </c>
      <c r="J1107" s="75" t="s">
        <v>20</v>
      </c>
      <c r="K1107" s="75" t="s">
        <v>20</v>
      </c>
      <c r="L1107" s="75" t="s">
        <v>20</v>
      </c>
      <c r="M1107" s="75">
        <v>1.34</v>
      </c>
      <c r="N1107" s="75">
        <v>0.96</v>
      </c>
      <c r="O1107" s="75">
        <v>1.76</v>
      </c>
    </row>
    <row r="1108" spans="1:15" x14ac:dyDescent="0.25">
      <c r="A1108" s="82">
        <v>37451</v>
      </c>
      <c r="B1108" s="82">
        <v>1096942</v>
      </c>
      <c r="C1108" s="82">
        <v>37451</v>
      </c>
      <c r="D1108" s="82">
        <v>5032768248</v>
      </c>
      <c r="E1108" s="82">
        <v>1340.1990000000001</v>
      </c>
      <c r="F1108" s="75" t="s">
        <v>108</v>
      </c>
      <c r="G1108" s="75">
        <v>8272</v>
      </c>
      <c r="H1108" s="75">
        <v>16</v>
      </c>
      <c r="I1108" s="75">
        <v>10752</v>
      </c>
      <c r="J1108" s="75">
        <v>256</v>
      </c>
      <c r="K1108" s="75">
        <v>384</v>
      </c>
      <c r="L1108" s="75">
        <v>2</v>
      </c>
      <c r="M1108" s="75">
        <v>0.9</v>
      </c>
      <c r="N1108" s="75">
        <v>1</v>
      </c>
      <c r="O1108" s="75">
        <v>0.16</v>
      </c>
    </row>
    <row r="1109" spans="1:15" x14ac:dyDescent="0.25">
      <c r="A1109" s="82">
        <v>3638130</v>
      </c>
      <c r="B1109" s="82">
        <v>1096944</v>
      </c>
      <c r="C1109" s="82">
        <v>3638130</v>
      </c>
      <c r="D1109" s="82">
        <v>5032742084</v>
      </c>
      <c r="E1109" s="82">
        <v>72.144000000000005</v>
      </c>
      <c r="F1109" s="75" t="s">
        <v>7713</v>
      </c>
      <c r="G1109" s="75" t="s">
        <v>20</v>
      </c>
      <c r="H1109" s="75">
        <v>80</v>
      </c>
      <c r="I1109" s="75" t="s">
        <v>20</v>
      </c>
      <c r="J1109" s="75" t="s">
        <v>20</v>
      </c>
      <c r="K1109" s="75">
        <v>800</v>
      </c>
      <c r="L1109" s="75">
        <v>1</v>
      </c>
      <c r="M1109" s="75">
        <v>0.84</v>
      </c>
      <c r="N1109" s="75">
        <v>1.96</v>
      </c>
      <c r="O1109" s="75">
        <v>0.11</v>
      </c>
    </row>
    <row r="1110" spans="1:15" x14ac:dyDescent="0.25">
      <c r="A1110" s="82">
        <v>3512124</v>
      </c>
      <c r="B1110" s="82">
        <v>1096945</v>
      </c>
      <c r="C1110" s="82">
        <v>3512124</v>
      </c>
      <c r="D1110" s="82">
        <v>5033033458</v>
      </c>
      <c r="E1110" s="82">
        <v>57.177</v>
      </c>
      <c r="F1110" s="75" t="s">
        <v>7810</v>
      </c>
      <c r="G1110" s="75" t="s">
        <v>20</v>
      </c>
      <c r="H1110" s="75">
        <v>60</v>
      </c>
      <c r="I1110" s="75" t="s">
        <v>20</v>
      </c>
      <c r="J1110" s="75" t="s">
        <v>20</v>
      </c>
      <c r="K1110" s="75">
        <v>300</v>
      </c>
      <c r="L1110" s="75">
        <v>1</v>
      </c>
      <c r="M1110" s="75">
        <v>0.72</v>
      </c>
      <c r="N1110" s="75">
        <v>0.72</v>
      </c>
      <c r="O1110" s="75">
        <v>0.46</v>
      </c>
    </row>
    <row r="1111" spans="1:15" x14ac:dyDescent="0.25">
      <c r="A1111" s="82">
        <v>3529126</v>
      </c>
      <c r="B1111" s="82">
        <v>1096946</v>
      </c>
      <c r="C1111" s="82">
        <v>3529126</v>
      </c>
      <c r="D1111" s="82">
        <v>5034839610</v>
      </c>
      <c r="E1111" s="82">
        <v>57.177</v>
      </c>
      <c r="F1111" s="75" t="s">
        <v>1172</v>
      </c>
      <c r="G1111" s="75">
        <v>3000</v>
      </c>
      <c r="H1111" s="75">
        <v>60</v>
      </c>
      <c r="I1111" s="75">
        <v>3600</v>
      </c>
      <c r="J1111" s="75" t="s">
        <v>20</v>
      </c>
      <c r="K1111" s="75">
        <v>240</v>
      </c>
      <c r="L1111" s="75">
        <v>1</v>
      </c>
      <c r="M1111" s="75">
        <v>0.72</v>
      </c>
      <c r="N1111" s="75">
        <v>0.72</v>
      </c>
      <c r="O1111" s="75">
        <v>0.46</v>
      </c>
    </row>
    <row r="1112" spans="1:15" x14ac:dyDescent="0.25">
      <c r="A1112" s="82">
        <v>31241</v>
      </c>
      <c r="B1112" s="82">
        <v>1096950</v>
      </c>
      <c r="C1112" s="82">
        <v>31241</v>
      </c>
      <c r="D1112" s="82">
        <v>1.5028197300451901E+17</v>
      </c>
      <c r="E1112" s="82">
        <v>1525.268</v>
      </c>
      <c r="F1112" s="75" t="s">
        <v>175</v>
      </c>
      <c r="G1112" s="75">
        <v>330</v>
      </c>
      <c r="H1112" s="75" t="s">
        <v>21</v>
      </c>
      <c r="I1112" s="75">
        <v>528</v>
      </c>
      <c r="J1112" s="75" t="s">
        <v>20</v>
      </c>
      <c r="K1112" s="75" t="s">
        <v>20</v>
      </c>
      <c r="L1112" s="75" t="s">
        <v>20</v>
      </c>
      <c r="M1112" s="75">
        <v>1.54</v>
      </c>
      <c r="N1112" s="75">
        <v>0.98</v>
      </c>
      <c r="O1112" s="75">
        <v>1.74</v>
      </c>
    </row>
    <row r="1113" spans="1:15" x14ac:dyDescent="0.25">
      <c r="A1113" s="82">
        <v>31141</v>
      </c>
      <c r="B1113" s="82">
        <v>1096951</v>
      </c>
      <c r="C1113" s="82">
        <v>31141</v>
      </c>
      <c r="D1113" s="82">
        <v>1.5028197300452099E+17</v>
      </c>
      <c r="E1113" s="82">
        <v>1523.681</v>
      </c>
      <c r="F1113" s="75" t="s">
        <v>202</v>
      </c>
      <c r="G1113" s="75">
        <v>330</v>
      </c>
      <c r="H1113" s="75" t="s">
        <v>21</v>
      </c>
      <c r="I1113" s="75">
        <v>528</v>
      </c>
      <c r="J1113" s="75" t="s">
        <v>20</v>
      </c>
      <c r="K1113" s="75" t="s">
        <v>20</v>
      </c>
      <c r="L1113" s="75" t="s">
        <v>20</v>
      </c>
      <c r="M1113" s="75">
        <v>1.56</v>
      </c>
      <c r="N1113" s="75">
        <v>1.02</v>
      </c>
      <c r="O1113" s="75">
        <v>1.81</v>
      </c>
    </row>
    <row r="1114" spans="1:15" x14ac:dyDescent="0.25">
      <c r="A1114" s="82">
        <v>33401</v>
      </c>
      <c r="B1114" s="82">
        <v>1096952</v>
      </c>
      <c r="C1114" s="82">
        <v>33401</v>
      </c>
      <c r="D1114" s="82">
        <v>1.5028197300479299E+17</v>
      </c>
      <c r="E1114" s="82">
        <v>1547.1279999999999</v>
      </c>
      <c r="F1114" s="75" t="s">
        <v>209</v>
      </c>
      <c r="G1114" s="75">
        <v>270</v>
      </c>
      <c r="H1114" s="75" t="s">
        <v>21</v>
      </c>
      <c r="I1114" s="75">
        <v>360</v>
      </c>
      <c r="J1114" s="75" t="s">
        <v>20</v>
      </c>
      <c r="K1114" s="75">
        <v>20</v>
      </c>
      <c r="L1114" s="75">
        <v>1</v>
      </c>
      <c r="M1114" s="75">
        <v>1.79</v>
      </c>
      <c r="N1114" s="75">
        <v>1.19</v>
      </c>
      <c r="O1114" s="75">
        <v>1.73</v>
      </c>
    </row>
    <row r="1115" spans="1:15" x14ac:dyDescent="0.25">
      <c r="A1115" s="82">
        <v>29361</v>
      </c>
      <c r="B1115" s="82">
        <v>1096953</v>
      </c>
      <c r="C1115" s="82">
        <v>29361</v>
      </c>
      <c r="D1115" s="82">
        <v>1.5028197300488198E+17</v>
      </c>
      <c r="E1115" s="82">
        <v>1656.655</v>
      </c>
      <c r="F1115" s="75" t="s">
        <v>1229</v>
      </c>
      <c r="G1115" s="75">
        <v>300</v>
      </c>
      <c r="H1115" s="75" t="s">
        <v>21</v>
      </c>
      <c r="I1115" s="75">
        <v>500</v>
      </c>
      <c r="J1115" s="75" t="s">
        <v>20</v>
      </c>
      <c r="K1115" s="75" t="s">
        <v>20</v>
      </c>
      <c r="L1115" s="75" t="s">
        <v>20</v>
      </c>
      <c r="M1115" s="75">
        <v>1.76</v>
      </c>
      <c r="N1115" s="75">
        <v>1.1000000000000001</v>
      </c>
      <c r="O1115" s="75">
        <v>1.4</v>
      </c>
    </row>
    <row r="1116" spans="1:15" x14ac:dyDescent="0.25">
      <c r="A1116" s="82">
        <v>30411</v>
      </c>
      <c r="B1116" s="82">
        <v>1096954</v>
      </c>
      <c r="C1116" s="82">
        <v>30411</v>
      </c>
      <c r="D1116" s="82">
        <v>1.5028197300487101E+17</v>
      </c>
      <c r="E1116" s="82">
        <v>1739.903</v>
      </c>
      <c r="F1116" s="75" t="s">
        <v>1267</v>
      </c>
      <c r="G1116" s="75">
        <v>385</v>
      </c>
      <c r="H1116" s="75" t="s">
        <v>21</v>
      </c>
      <c r="I1116" s="75">
        <v>605</v>
      </c>
      <c r="J1116" s="75">
        <v>20</v>
      </c>
      <c r="K1116" s="75">
        <v>24</v>
      </c>
      <c r="L1116" s="75">
        <v>2</v>
      </c>
      <c r="M1116" s="75">
        <v>1.66</v>
      </c>
      <c r="N1116" s="75">
        <v>1.26</v>
      </c>
      <c r="O1116" s="75">
        <v>1.32</v>
      </c>
    </row>
    <row r="1117" spans="1:15" x14ac:dyDescent="0.25">
      <c r="A1117" s="82">
        <v>2409107</v>
      </c>
      <c r="B1117" s="82">
        <v>1096955</v>
      </c>
      <c r="C1117" s="82">
        <v>2409107</v>
      </c>
      <c r="D1117" s="82">
        <v>5034943425</v>
      </c>
      <c r="E1117" s="82">
        <v>101.91</v>
      </c>
      <c r="F1117" s="75" t="s">
        <v>1272</v>
      </c>
      <c r="G1117" s="75">
        <v>385</v>
      </c>
      <c r="H1117" s="75" t="s">
        <v>21</v>
      </c>
      <c r="I1117" s="75">
        <v>605</v>
      </c>
      <c r="J1117" s="75">
        <v>20</v>
      </c>
      <c r="K1117" s="75">
        <v>24</v>
      </c>
      <c r="L1117" s="75">
        <v>2</v>
      </c>
      <c r="M1117" s="75">
        <v>1.6</v>
      </c>
      <c r="N1117" s="75">
        <v>1.26</v>
      </c>
      <c r="O1117" s="75">
        <v>1.26</v>
      </c>
    </row>
    <row r="1118" spans="1:15" x14ac:dyDescent="0.25">
      <c r="A1118" s="82">
        <v>3426109</v>
      </c>
      <c r="B1118" s="82">
        <v>1096957</v>
      </c>
      <c r="C1118" s="82">
        <v>3426109</v>
      </c>
      <c r="D1118" s="82">
        <v>5034778760</v>
      </c>
      <c r="E1118" s="82">
        <v>68.103999999999999</v>
      </c>
      <c r="F1118" s="75" t="s">
        <v>840</v>
      </c>
      <c r="G1118" s="75">
        <v>1440</v>
      </c>
      <c r="H1118" s="75">
        <v>12</v>
      </c>
      <c r="I1118" s="75" t="s">
        <v>20</v>
      </c>
      <c r="J1118" s="75" t="s">
        <v>20</v>
      </c>
      <c r="K1118" s="75">
        <v>120</v>
      </c>
      <c r="L1118" s="75">
        <v>1</v>
      </c>
      <c r="M1118" s="75">
        <v>0.76</v>
      </c>
      <c r="N1118" s="75">
        <v>0.54</v>
      </c>
      <c r="O1118" s="75">
        <v>1.1499999999999999</v>
      </c>
    </row>
    <row r="1119" spans="1:15" x14ac:dyDescent="0.25">
      <c r="A1119" s="82">
        <v>3638104</v>
      </c>
      <c r="B1119" s="82">
        <v>1096959</v>
      </c>
      <c r="C1119" s="82">
        <v>3638104</v>
      </c>
      <c r="D1119" s="82">
        <v>5034945769</v>
      </c>
      <c r="E1119" s="82">
        <v>45.069000000000003</v>
      </c>
      <c r="F1119" s="75" t="s">
        <v>835</v>
      </c>
      <c r="G1119" s="75">
        <v>1440</v>
      </c>
      <c r="H1119" s="75">
        <v>12</v>
      </c>
      <c r="I1119" s="75" t="s">
        <v>20</v>
      </c>
      <c r="J1119" s="75" t="s">
        <v>20</v>
      </c>
      <c r="K1119" s="75">
        <v>96</v>
      </c>
      <c r="L1119" s="75">
        <v>1</v>
      </c>
      <c r="M1119" s="75">
        <v>0.77</v>
      </c>
      <c r="N1119" s="75">
        <v>0.53</v>
      </c>
      <c r="O1119" s="75">
        <v>1.1499999999999999</v>
      </c>
    </row>
    <row r="1120" spans="1:15" x14ac:dyDescent="0.25">
      <c r="A1120" s="82">
        <v>2434109</v>
      </c>
      <c r="B1120" s="82">
        <v>1096960</v>
      </c>
      <c r="C1120" s="82">
        <v>2434109</v>
      </c>
      <c r="D1120" s="82">
        <v>5034442741</v>
      </c>
      <c r="E1120" s="82">
        <v>115.79600000000001</v>
      </c>
      <c r="F1120" s="75" t="s">
        <v>827</v>
      </c>
      <c r="G1120" s="75">
        <v>1440</v>
      </c>
      <c r="H1120" s="75">
        <v>12</v>
      </c>
      <c r="I1120" s="75" t="s">
        <v>20</v>
      </c>
      <c r="J1120" s="75">
        <v>120</v>
      </c>
      <c r="K1120" s="75" t="s">
        <v>20</v>
      </c>
      <c r="L1120" s="75">
        <v>2</v>
      </c>
      <c r="M1120" s="75">
        <v>0.77</v>
      </c>
      <c r="N1120" s="75">
        <v>0.54</v>
      </c>
      <c r="O1120" s="75">
        <v>1.1599999999999999</v>
      </c>
    </row>
    <row r="1121" spans="1:15" x14ac:dyDescent="0.25">
      <c r="A1121" s="82">
        <v>2434116</v>
      </c>
      <c r="B1121" s="82">
        <v>1096961</v>
      </c>
      <c r="C1121" s="82">
        <v>2434116</v>
      </c>
      <c r="D1121" s="82">
        <v>5034720460</v>
      </c>
      <c r="E1121" s="82">
        <v>90.897999999999996</v>
      </c>
      <c r="F1121" s="75" t="s">
        <v>831</v>
      </c>
      <c r="G1121" s="75">
        <v>1440</v>
      </c>
      <c r="H1121" s="75">
        <v>12</v>
      </c>
      <c r="I1121" s="75" t="s">
        <v>20</v>
      </c>
      <c r="J1121" s="75">
        <v>96</v>
      </c>
      <c r="K1121" s="75" t="s">
        <v>20</v>
      </c>
      <c r="L1121" s="75">
        <v>2</v>
      </c>
      <c r="M1121" s="75">
        <v>0.76</v>
      </c>
      <c r="N1121" s="75">
        <v>0.54</v>
      </c>
      <c r="O1121" s="75">
        <v>1.1499999999999999</v>
      </c>
    </row>
    <row r="1122" spans="1:15" x14ac:dyDescent="0.25">
      <c r="A1122" s="82">
        <v>3535109</v>
      </c>
      <c r="B1122" s="82">
        <v>1096962</v>
      </c>
      <c r="C1122" s="82">
        <v>3535109</v>
      </c>
      <c r="D1122" s="82">
        <v>5034509819</v>
      </c>
      <c r="E1122" s="82">
        <v>56.335999999999999</v>
      </c>
      <c r="F1122" s="75" t="s">
        <v>824</v>
      </c>
      <c r="G1122" s="75">
        <v>1440</v>
      </c>
      <c r="H1122" s="75">
        <v>12</v>
      </c>
      <c r="I1122" s="75" t="s">
        <v>20</v>
      </c>
      <c r="J1122" s="75" t="s">
        <v>20</v>
      </c>
      <c r="K1122" s="75">
        <v>60</v>
      </c>
      <c r="L1122" s="75">
        <v>2</v>
      </c>
      <c r="M1122" s="75">
        <v>0.77</v>
      </c>
      <c r="N1122" s="75">
        <v>0.53</v>
      </c>
      <c r="O1122" s="75">
        <v>1.1499999999999999</v>
      </c>
    </row>
    <row r="1123" spans="1:15" x14ac:dyDescent="0.25">
      <c r="A1123" s="82">
        <v>32371</v>
      </c>
      <c r="B1123" s="82">
        <v>1096972</v>
      </c>
      <c r="C1123" s="82">
        <v>32371</v>
      </c>
      <c r="D1123" s="82">
        <v>1.50281973004788E+17</v>
      </c>
      <c r="E1123" s="82">
        <v>1495.3889999999999</v>
      </c>
      <c r="F1123" s="75" t="s">
        <v>246</v>
      </c>
      <c r="G1123" s="75">
        <v>130</v>
      </c>
      <c r="H1123" s="75" t="s">
        <v>21</v>
      </c>
      <c r="I1123" s="75">
        <v>195</v>
      </c>
      <c r="J1123" s="75" t="s">
        <v>20</v>
      </c>
      <c r="K1123" s="75" t="s">
        <v>20</v>
      </c>
      <c r="L1123" s="75" t="s">
        <v>20</v>
      </c>
      <c r="M1123" s="75">
        <v>3.38</v>
      </c>
      <c r="N1123" s="75">
        <v>2.2799999999999998</v>
      </c>
      <c r="O1123" s="75">
        <v>0.98</v>
      </c>
    </row>
    <row r="1124" spans="1:15" x14ac:dyDescent="0.25">
      <c r="A1124" s="82">
        <v>32151</v>
      </c>
      <c r="B1124" s="82">
        <v>1096976</v>
      </c>
      <c r="C1124" s="82">
        <v>32151</v>
      </c>
      <c r="D1124" s="82">
        <v>1.5028197300454202E+17</v>
      </c>
      <c r="E1124" s="82">
        <v>1621.81</v>
      </c>
      <c r="F1124" s="75" t="s">
        <v>1273</v>
      </c>
      <c r="G1124" s="75">
        <v>385</v>
      </c>
      <c r="H1124" s="75" t="s">
        <v>21</v>
      </c>
      <c r="I1124" s="75">
        <v>605</v>
      </c>
      <c r="J1124" s="75">
        <v>20</v>
      </c>
      <c r="K1124" s="75">
        <v>24</v>
      </c>
      <c r="L1124" s="75">
        <v>2</v>
      </c>
      <c r="M1124" s="75">
        <v>1.3</v>
      </c>
      <c r="N1124" s="75">
        <v>1.64</v>
      </c>
      <c r="O1124" s="75">
        <v>1.36</v>
      </c>
    </row>
    <row r="1125" spans="1:15" x14ac:dyDescent="0.25">
      <c r="A1125" s="82">
        <v>21271</v>
      </c>
      <c r="B1125" s="82">
        <v>1096984</v>
      </c>
      <c r="C1125" s="82">
        <v>21271</v>
      </c>
      <c r="D1125" s="82">
        <v>1.5028197000057101E+17</v>
      </c>
      <c r="E1125" s="82">
        <v>1438.691</v>
      </c>
      <c r="F1125" s="75" t="s">
        <v>901</v>
      </c>
      <c r="G1125" s="75">
        <v>130</v>
      </c>
      <c r="H1125" s="75" t="s">
        <v>21</v>
      </c>
      <c r="I1125" s="75">
        <v>182</v>
      </c>
      <c r="J1125" s="75" t="s">
        <v>20</v>
      </c>
      <c r="K1125" s="75" t="s">
        <v>20</v>
      </c>
      <c r="L1125" s="75" t="s">
        <v>20</v>
      </c>
      <c r="M1125" s="75">
        <v>3.52</v>
      </c>
      <c r="N1125" s="75">
        <v>2.3199999999999998</v>
      </c>
      <c r="O1125" s="75">
        <v>1.04</v>
      </c>
    </row>
    <row r="1126" spans="1:15" x14ac:dyDescent="0.25">
      <c r="A1126" s="82">
        <v>35321</v>
      </c>
      <c r="B1126" s="82">
        <v>1096997</v>
      </c>
      <c r="C1126" s="82">
        <v>35321</v>
      </c>
      <c r="D1126" s="82">
        <v>1.50281973004764E+17</v>
      </c>
      <c r="E1126" s="82">
        <v>1412.69</v>
      </c>
      <c r="F1126" s="75" t="s">
        <v>7455</v>
      </c>
      <c r="G1126" s="75">
        <v>455</v>
      </c>
      <c r="H1126" s="75" t="s">
        <v>21</v>
      </c>
      <c r="I1126" s="75">
        <v>770</v>
      </c>
      <c r="J1126" s="75">
        <v>30</v>
      </c>
      <c r="K1126" s="75">
        <v>48</v>
      </c>
      <c r="L1126" s="75">
        <v>1</v>
      </c>
      <c r="M1126" s="75">
        <v>1.93</v>
      </c>
      <c r="N1126" s="75">
        <v>1.53</v>
      </c>
      <c r="O1126" s="75">
        <v>0.62</v>
      </c>
    </row>
    <row r="1127" spans="1:15" x14ac:dyDescent="0.25">
      <c r="A1127" s="82">
        <v>30391</v>
      </c>
      <c r="B1127" s="82">
        <v>1097001</v>
      </c>
      <c r="C1127" s="82">
        <v>30391</v>
      </c>
      <c r="D1127" s="82">
        <v>1.5028197000052701E+17</v>
      </c>
      <c r="E1127" s="82">
        <v>1675.944</v>
      </c>
      <c r="F1127" s="75" t="s">
        <v>277</v>
      </c>
      <c r="G1127" s="75">
        <v>318</v>
      </c>
      <c r="H1127" s="75" t="s">
        <v>21</v>
      </c>
      <c r="I1127" s="75">
        <v>530</v>
      </c>
      <c r="J1127" s="75" t="s">
        <v>20</v>
      </c>
      <c r="K1127" s="75" t="s">
        <v>20</v>
      </c>
      <c r="L1127" s="75" t="s">
        <v>20</v>
      </c>
      <c r="M1127" s="75">
        <v>1.76</v>
      </c>
      <c r="N1127" s="75">
        <v>1.1200000000000001</v>
      </c>
      <c r="O1127" s="75">
        <v>1.44</v>
      </c>
    </row>
    <row r="1128" spans="1:15" x14ac:dyDescent="0.25">
      <c r="A1128" s="82">
        <v>3718121</v>
      </c>
      <c r="B1128" s="82">
        <v>1097004</v>
      </c>
      <c r="C1128" s="82">
        <v>3718121</v>
      </c>
      <c r="D1128" s="82">
        <v>5034919504</v>
      </c>
      <c r="E1128" s="82">
        <v>79.054000000000002</v>
      </c>
      <c r="F1128" s="75" t="s">
        <v>283</v>
      </c>
      <c r="G1128" s="75">
        <v>318</v>
      </c>
      <c r="H1128" s="75" t="s">
        <v>21</v>
      </c>
      <c r="I1128" s="75">
        <v>477</v>
      </c>
      <c r="J1128" s="75" t="s">
        <v>20</v>
      </c>
      <c r="K1128" s="75">
        <v>20</v>
      </c>
      <c r="L1128" s="75">
        <v>1</v>
      </c>
      <c r="M1128" s="75">
        <v>1.8</v>
      </c>
      <c r="N1128" s="75">
        <v>1.17</v>
      </c>
      <c r="O1128" s="75">
        <v>1.5</v>
      </c>
    </row>
    <row r="1129" spans="1:15" x14ac:dyDescent="0.25">
      <c r="A1129" s="82">
        <v>3406110</v>
      </c>
      <c r="B1129" s="82">
        <v>1097010</v>
      </c>
      <c r="C1129" s="82">
        <v>3406110</v>
      </c>
      <c r="D1129" s="82">
        <v>1.5028197000052099E+17</v>
      </c>
      <c r="E1129" s="82">
        <v>126.486</v>
      </c>
      <c r="F1129" s="75" t="s">
        <v>279</v>
      </c>
      <c r="G1129" s="75">
        <v>318</v>
      </c>
      <c r="H1129" s="75" t="s">
        <v>21</v>
      </c>
      <c r="I1129" s="75" t="s">
        <v>20</v>
      </c>
      <c r="J1129" s="75" t="s">
        <v>20</v>
      </c>
      <c r="K1129" s="75">
        <v>20</v>
      </c>
      <c r="L1129" s="75">
        <v>1</v>
      </c>
      <c r="M1129" s="75">
        <v>1.8</v>
      </c>
      <c r="N1129" s="75">
        <v>1.17</v>
      </c>
      <c r="O1129" s="75">
        <v>1.5</v>
      </c>
    </row>
    <row r="1130" spans="1:15" x14ac:dyDescent="0.25">
      <c r="A1130" s="82">
        <v>3332105</v>
      </c>
      <c r="B1130" s="82">
        <v>1097046</v>
      </c>
      <c r="C1130" s="82">
        <v>3332105</v>
      </c>
      <c r="D1130" s="82">
        <v>5034718885</v>
      </c>
      <c r="E1130" s="82">
        <v>131.892</v>
      </c>
      <c r="F1130" s="75" t="s">
        <v>919</v>
      </c>
      <c r="G1130" s="75">
        <v>1260</v>
      </c>
      <c r="H1130" s="75">
        <v>30</v>
      </c>
      <c r="I1130" s="75" t="s">
        <v>20</v>
      </c>
      <c r="J1130" s="75" t="s">
        <v>20</v>
      </c>
      <c r="K1130" s="75">
        <v>120</v>
      </c>
      <c r="L1130" s="75">
        <v>1</v>
      </c>
      <c r="M1130" s="75">
        <v>1.72</v>
      </c>
      <c r="N1130" s="75">
        <v>1.1399999999999999</v>
      </c>
      <c r="O1130" s="75">
        <v>0.28000000000000003</v>
      </c>
    </row>
    <row r="1131" spans="1:15" x14ac:dyDescent="0.25">
      <c r="A1131" s="82">
        <v>3729122</v>
      </c>
      <c r="B1131" s="82">
        <v>1097089</v>
      </c>
      <c r="C1131" s="82">
        <v>3729122</v>
      </c>
      <c r="D1131" s="82">
        <v>5032683793</v>
      </c>
      <c r="E1131" s="82">
        <v>80.801000000000002</v>
      </c>
      <c r="F1131" s="75" t="s">
        <v>972</v>
      </c>
      <c r="G1131" s="75" t="s">
        <v>20</v>
      </c>
      <c r="H1131" s="75">
        <v>80</v>
      </c>
      <c r="I1131" s="75" t="s">
        <v>20</v>
      </c>
      <c r="J1131" s="75" t="s">
        <v>20</v>
      </c>
      <c r="K1131" s="75">
        <v>400</v>
      </c>
      <c r="L1131" s="75">
        <v>1</v>
      </c>
      <c r="M1131" s="75">
        <v>0.78</v>
      </c>
      <c r="N1131" s="75">
        <v>0.6</v>
      </c>
      <c r="O1131" s="75">
        <v>0.27</v>
      </c>
    </row>
    <row r="1132" spans="1:15" x14ac:dyDescent="0.25">
      <c r="A1132" s="82">
        <v>26071</v>
      </c>
      <c r="B1132" s="82">
        <v>1097106</v>
      </c>
      <c r="C1132" s="82">
        <v>26071</v>
      </c>
      <c r="D1132" s="82">
        <v>5033874637</v>
      </c>
      <c r="E1132" s="82">
        <v>1510.856</v>
      </c>
      <c r="F1132" s="75" t="s">
        <v>1043</v>
      </c>
      <c r="G1132" s="75">
        <v>2560</v>
      </c>
      <c r="H1132" s="75">
        <v>160</v>
      </c>
      <c r="I1132" s="75">
        <v>3520</v>
      </c>
      <c r="J1132" s="75" t="s">
        <v>20</v>
      </c>
      <c r="K1132" s="75" t="s">
        <v>20</v>
      </c>
      <c r="L1132" s="75" t="s">
        <v>20</v>
      </c>
      <c r="M1132" s="75">
        <v>1.01</v>
      </c>
      <c r="N1132" s="75">
        <v>1.2</v>
      </c>
      <c r="O1132" s="75">
        <v>0.43</v>
      </c>
    </row>
    <row r="1133" spans="1:15" x14ac:dyDescent="0.25">
      <c r="A1133" s="82">
        <v>3638112</v>
      </c>
      <c r="B1133" s="82">
        <v>1097129</v>
      </c>
      <c r="C1133" s="82">
        <v>3638112</v>
      </c>
      <c r="D1133" s="82">
        <v>5034266264</v>
      </c>
      <c r="E1133" s="82">
        <v>106.937</v>
      </c>
      <c r="F1133" s="75" t="s">
        <v>1218</v>
      </c>
      <c r="G1133" s="75">
        <v>330</v>
      </c>
      <c r="H1133" s="75" t="s">
        <v>21</v>
      </c>
      <c r="I1133" s="75">
        <v>360</v>
      </c>
      <c r="J1133" s="75" t="s">
        <v>20</v>
      </c>
      <c r="K1133" s="75">
        <v>30</v>
      </c>
      <c r="L1133" s="75">
        <v>1</v>
      </c>
      <c r="M1133" s="75">
        <v>2.46</v>
      </c>
      <c r="N1133" s="75">
        <v>1.54</v>
      </c>
      <c r="O1133" s="75">
        <v>0.94</v>
      </c>
    </row>
    <row r="1134" spans="1:15" x14ac:dyDescent="0.25">
      <c r="A1134" s="82">
        <v>2832120</v>
      </c>
      <c r="B1134" s="82">
        <v>1097146</v>
      </c>
      <c r="C1134" s="82">
        <v>2832120</v>
      </c>
      <c r="D1134" s="82">
        <v>1.5028197300500998E+17</v>
      </c>
      <c r="E1134" s="82">
        <v>119.114</v>
      </c>
      <c r="F1134" s="75" t="s">
        <v>264</v>
      </c>
      <c r="G1134" s="75">
        <v>130</v>
      </c>
      <c r="H1134" s="75" t="s">
        <v>21</v>
      </c>
      <c r="I1134" s="75">
        <v>182</v>
      </c>
      <c r="J1134" s="75" t="s">
        <v>20</v>
      </c>
      <c r="K1134" s="75">
        <v>8</v>
      </c>
      <c r="L1134" s="75">
        <v>2</v>
      </c>
      <c r="M1134" s="75">
        <v>3.4</v>
      </c>
      <c r="N1134" s="75">
        <v>2.31</v>
      </c>
      <c r="O1134" s="75">
        <v>1.01</v>
      </c>
    </row>
    <row r="1135" spans="1:15" x14ac:dyDescent="0.25">
      <c r="A1135" s="82">
        <v>30191</v>
      </c>
      <c r="B1135" s="82">
        <v>1097149</v>
      </c>
      <c r="C1135" s="82">
        <v>30191</v>
      </c>
      <c r="D1135" s="82">
        <v>1.5028197000054E+17</v>
      </c>
      <c r="E1135" s="82">
        <v>1349.1289999999999</v>
      </c>
      <c r="F1135" s="75" t="s">
        <v>245</v>
      </c>
      <c r="G1135" s="75">
        <v>130</v>
      </c>
      <c r="H1135" s="75" t="s">
        <v>21</v>
      </c>
      <c r="I1135" s="75">
        <v>182</v>
      </c>
      <c r="J1135" s="75" t="s">
        <v>20</v>
      </c>
      <c r="K1135" s="75" t="s">
        <v>20</v>
      </c>
      <c r="L1135" s="75" t="s">
        <v>20</v>
      </c>
      <c r="M1135" s="75">
        <v>3.42</v>
      </c>
      <c r="N1135" s="75">
        <v>2.34</v>
      </c>
      <c r="O1135" s="75">
        <v>1.06</v>
      </c>
    </row>
    <row r="1136" spans="1:15" x14ac:dyDescent="0.25">
      <c r="A1136" s="82">
        <v>22091</v>
      </c>
      <c r="B1136" s="82">
        <v>1097159</v>
      </c>
      <c r="C1136" s="82">
        <v>22091</v>
      </c>
      <c r="D1136" s="82">
        <v>1.5028197000049901E+17</v>
      </c>
      <c r="E1136" s="82">
        <v>1407.902</v>
      </c>
      <c r="F1136" s="75" t="s">
        <v>161</v>
      </c>
      <c r="G1136" s="75">
        <v>130</v>
      </c>
      <c r="H1136" s="75" t="s">
        <v>21</v>
      </c>
      <c r="I1136" s="75">
        <v>182</v>
      </c>
      <c r="J1136" s="75" t="s">
        <v>20</v>
      </c>
      <c r="K1136" s="75" t="s">
        <v>20</v>
      </c>
      <c r="L1136" s="75" t="s">
        <v>20</v>
      </c>
      <c r="M1136" s="75">
        <v>3.4</v>
      </c>
      <c r="N1136" s="75">
        <v>2.3199999999999998</v>
      </c>
      <c r="O1136" s="75">
        <v>1.02</v>
      </c>
    </row>
    <row r="1137" spans="1:15" x14ac:dyDescent="0.25">
      <c r="A1137" s="82">
        <v>3535116</v>
      </c>
      <c r="B1137" s="82">
        <v>1097195</v>
      </c>
      <c r="C1137" s="82">
        <v>3535116</v>
      </c>
      <c r="D1137" s="82">
        <v>5034509538</v>
      </c>
      <c r="E1137" s="82">
        <v>48.432000000000002</v>
      </c>
      <c r="F1137" s="75" t="s">
        <v>7681</v>
      </c>
      <c r="G1137" s="75">
        <v>3600</v>
      </c>
      <c r="H1137" s="75">
        <v>72</v>
      </c>
      <c r="I1137" s="75">
        <v>11520</v>
      </c>
      <c r="J1137" s="75">
        <v>576</v>
      </c>
      <c r="K1137" s="75">
        <v>576</v>
      </c>
      <c r="L1137" s="75">
        <v>1</v>
      </c>
      <c r="M1137" s="75">
        <v>1.17</v>
      </c>
      <c r="N1137" s="75">
        <v>0.4</v>
      </c>
      <c r="O1137" s="75">
        <v>0.18</v>
      </c>
    </row>
    <row r="1138" spans="1:15" x14ac:dyDescent="0.25">
      <c r="A1138" s="82">
        <v>2340101</v>
      </c>
      <c r="B1138" s="82">
        <v>1097201</v>
      </c>
      <c r="C1138" s="82">
        <v>2340101</v>
      </c>
      <c r="D1138" s="82">
        <v>5034814471</v>
      </c>
      <c r="E1138" s="82">
        <v>43.64</v>
      </c>
      <c r="F1138" s="75" t="s">
        <v>7680</v>
      </c>
      <c r="G1138" s="75">
        <v>3600</v>
      </c>
      <c r="H1138" s="75">
        <v>72</v>
      </c>
      <c r="I1138" s="75">
        <v>11520</v>
      </c>
      <c r="J1138" s="75">
        <v>576</v>
      </c>
      <c r="K1138" s="75">
        <v>648</v>
      </c>
      <c r="L1138" s="75">
        <v>1</v>
      </c>
      <c r="M1138" s="75">
        <v>1.1499999999999999</v>
      </c>
      <c r="N1138" s="75">
        <v>0.41</v>
      </c>
      <c r="O1138" s="75">
        <v>0.16</v>
      </c>
    </row>
    <row r="1139" spans="1:15" x14ac:dyDescent="0.25">
      <c r="A1139" s="82">
        <v>2906101</v>
      </c>
      <c r="B1139" s="82">
        <v>1097203</v>
      </c>
      <c r="C1139" s="82">
        <v>2906101</v>
      </c>
      <c r="D1139" s="82">
        <v>5032955076</v>
      </c>
      <c r="E1139" s="82">
        <v>55.19</v>
      </c>
      <c r="F1139" s="75" t="s">
        <v>7682</v>
      </c>
      <c r="G1139" s="75">
        <v>3600</v>
      </c>
      <c r="H1139" s="75">
        <v>72</v>
      </c>
      <c r="I1139" s="75">
        <v>11520</v>
      </c>
      <c r="J1139" s="75">
        <v>576</v>
      </c>
      <c r="K1139" s="75">
        <v>648</v>
      </c>
      <c r="L1139" s="75">
        <v>1</v>
      </c>
      <c r="M1139" s="75">
        <v>1.18</v>
      </c>
      <c r="N1139" s="75">
        <v>0.4</v>
      </c>
      <c r="O1139" s="75">
        <v>0.18</v>
      </c>
    </row>
    <row r="1140" spans="1:15" x14ac:dyDescent="0.25">
      <c r="A1140" s="82">
        <v>2340111</v>
      </c>
      <c r="B1140" s="82">
        <v>1097207</v>
      </c>
      <c r="C1140" s="82">
        <v>2340111</v>
      </c>
      <c r="D1140" s="82">
        <v>5032957541</v>
      </c>
      <c r="E1140" s="82">
        <v>64.463999999999999</v>
      </c>
      <c r="F1140" s="75" t="s">
        <v>943</v>
      </c>
      <c r="G1140" s="75" t="s">
        <v>20</v>
      </c>
      <c r="H1140" s="75">
        <v>100</v>
      </c>
      <c r="I1140" s="75" t="s">
        <v>20</v>
      </c>
      <c r="J1140" s="75" t="s">
        <v>20</v>
      </c>
      <c r="K1140" s="75">
        <v>400</v>
      </c>
      <c r="L1140" s="75">
        <v>1</v>
      </c>
      <c r="M1140" s="75">
        <v>1.0900000000000001</v>
      </c>
      <c r="N1140" s="75">
        <v>0.37</v>
      </c>
      <c r="O1140" s="75">
        <v>0.4</v>
      </c>
    </row>
    <row r="1141" spans="1:15" x14ac:dyDescent="0.25">
      <c r="A1141" s="82">
        <v>3636111</v>
      </c>
      <c r="B1141" s="82">
        <v>1097209</v>
      </c>
      <c r="C1141" s="82">
        <v>3636111</v>
      </c>
      <c r="D1141" s="82">
        <v>5034622799</v>
      </c>
      <c r="E1141" s="82">
        <v>76.953999999999994</v>
      </c>
      <c r="F1141" s="75" t="s">
        <v>944</v>
      </c>
      <c r="G1141" s="75" t="s">
        <v>20</v>
      </c>
      <c r="H1141" s="75">
        <v>100</v>
      </c>
      <c r="I1141" s="75" t="s">
        <v>20</v>
      </c>
      <c r="J1141" s="75" t="s">
        <v>20</v>
      </c>
      <c r="K1141" s="75">
        <v>400</v>
      </c>
      <c r="L1141" s="75">
        <v>1</v>
      </c>
      <c r="M1141" s="75">
        <v>1.2</v>
      </c>
      <c r="N1141" s="75">
        <v>0.4</v>
      </c>
      <c r="O1141" s="75">
        <v>0.4</v>
      </c>
    </row>
    <row r="1142" spans="1:15" x14ac:dyDescent="0.25">
      <c r="A1142" s="82">
        <v>2409112</v>
      </c>
      <c r="B1142" s="82">
        <v>1097211</v>
      </c>
      <c r="C1142" s="82">
        <v>2409112</v>
      </c>
      <c r="D1142" s="82">
        <v>5034698593</v>
      </c>
      <c r="E1142" s="82">
        <v>38.576999999999998</v>
      </c>
      <c r="F1142" s="75" t="s">
        <v>6279</v>
      </c>
      <c r="G1142" s="75" t="s">
        <v>20</v>
      </c>
      <c r="H1142" s="75">
        <v>100</v>
      </c>
      <c r="I1142" s="75" t="s">
        <v>20</v>
      </c>
      <c r="J1142" s="75" t="s">
        <v>20</v>
      </c>
      <c r="K1142" s="75">
        <v>400</v>
      </c>
      <c r="L1142" s="75">
        <v>1</v>
      </c>
      <c r="M1142" s="75">
        <v>1.2</v>
      </c>
      <c r="N1142" s="75">
        <v>0.4</v>
      </c>
      <c r="O1142" s="75">
        <v>0.4</v>
      </c>
    </row>
    <row r="1143" spans="1:15" x14ac:dyDescent="0.25">
      <c r="A1143" s="82">
        <v>3724118</v>
      </c>
      <c r="B1143" s="82">
        <v>1097213</v>
      </c>
      <c r="C1143" s="82">
        <v>3724118</v>
      </c>
      <c r="D1143" s="82">
        <v>5034874611</v>
      </c>
      <c r="E1143" s="82">
        <v>64.463999999999999</v>
      </c>
      <c r="F1143" s="75" t="s">
        <v>6277</v>
      </c>
      <c r="G1143" s="75" t="s">
        <v>20</v>
      </c>
      <c r="H1143" s="75">
        <v>100</v>
      </c>
      <c r="I1143" s="75" t="s">
        <v>20</v>
      </c>
      <c r="J1143" s="75" t="s">
        <v>20</v>
      </c>
      <c r="K1143" s="75">
        <v>400</v>
      </c>
      <c r="L1143" s="75">
        <v>1</v>
      </c>
      <c r="M1143" s="75">
        <v>1.0900000000000001</v>
      </c>
      <c r="N1143" s="75">
        <v>0.37</v>
      </c>
      <c r="O1143" s="75">
        <v>0.4</v>
      </c>
    </row>
    <row r="1144" spans="1:15" x14ac:dyDescent="0.25">
      <c r="A1144" s="82">
        <v>35441</v>
      </c>
      <c r="B1144" s="82">
        <v>1097221</v>
      </c>
      <c r="C1144" s="82">
        <v>35441</v>
      </c>
      <c r="D1144" s="82">
        <v>5032936823</v>
      </c>
      <c r="E1144" s="82">
        <v>1509.848</v>
      </c>
      <c r="F1144" s="75" t="s">
        <v>1175</v>
      </c>
      <c r="G1144" s="75">
        <v>768</v>
      </c>
      <c r="H1144" s="75">
        <v>16</v>
      </c>
      <c r="I1144" s="75">
        <v>1280</v>
      </c>
      <c r="J1144" s="75" t="s">
        <v>20</v>
      </c>
      <c r="K1144" s="75" t="s">
        <v>20</v>
      </c>
      <c r="L1144" s="75" t="s">
        <v>20</v>
      </c>
      <c r="M1144" s="75">
        <v>2.06</v>
      </c>
      <c r="N1144" s="75">
        <v>0.37</v>
      </c>
      <c r="O1144" s="75">
        <v>0.127</v>
      </c>
    </row>
    <row r="1145" spans="1:15" x14ac:dyDescent="0.25">
      <c r="A1145" s="82">
        <v>3636113</v>
      </c>
      <c r="B1145" s="82">
        <v>1097242</v>
      </c>
      <c r="C1145" s="82">
        <v>3636113</v>
      </c>
      <c r="D1145" s="82">
        <v>5032490670</v>
      </c>
      <c r="E1145" s="82">
        <v>65.631</v>
      </c>
      <c r="F1145" s="75" t="s">
        <v>7811</v>
      </c>
      <c r="G1145" s="75">
        <v>5000</v>
      </c>
      <c r="H1145" s="75">
        <v>100</v>
      </c>
      <c r="I1145" s="75" t="s">
        <v>20</v>
      </c>
      <c r="J1145" s="75" t="s">
        <v>20</v>
      </c>
      <c r="K1145" s="75">
        <v>500</v>
      </c>
      <c r="L1145" s="75">
        <v>1</v>
      </c>
      <c r="M1145" s="75">
        <v>0.55000000000000004</v>
      </c>
      <c r="N1145" s="75">
        <v>1.32</v>
      </c>
      <c r="O1145" s="75">
        <v>0.27</v>
      </c>
    </row>
    <row r="1146" spans="1:15" x14ac:dyDescent="0.25">
      <c r="A1146" s="82">
        <v>30281</v>
      </c>
      <c r="B1146" s="82">
        <v>1097244</v>
      </c>
      <c r="C1146" s="82">
        <v>30281</v>
      </c>
      <c r="D1146" s="82">
        <v>1.50281970000552E+17</v>
      </c>
      <c r="E1146" s="82">
        <v>1253.5219999999999</v>
      </c>
      <c r="F1146" s="75" t="s">
        <v>9975</v>
      </c>
      <c r="G1146" s="75">
        <v>497</v>
      </c>
      <c r="H1146" s="75" t="s">
        <v>21</v>
      </c>
      <c r="I1146" s="75">
        <v>710</v>
      </c>
      <c r="J1146" s="75" t="s">
        <v>20</v>
      </c>
      <c r="K1146" s="75" t="s">
        <v>20</v>
      </c>
      <c r="L1146" s="75" t="s">
        <v>20</v>
      </c>
      <c r="M1146" s="75">
        <v>1.35</v>
      </c>
      <c r="N1146" s="75">
        <v>0.9</v>
      </c>
      <c r="O1146" s="75">
        <v>1.45</v>
      </c>
    </row>
    <row r="1147" spans="1:15" x14ac:dyDescent="0.25">
      <c r="A1147" s="82">
        <v>3426105</v>
      </c>
      <c r="B1147" s="82">
        <v>1097245</v>
      </c>
      <c r="C1147" s="82">
        <v>3426105</v>
      </c>
      <c r="D1147" s="82">
        <v>5034381322</v>
      </c>
      <c r="E1147" s="82">
        <v>57.177</v>
      </c>
      <c r="F1147" s="75" t="s">
        <v>1173</v>
      </c>
      <c r="G1147" s="75">
        <v>3000</v>
      </c>
      <c r="H1147" s="75">
        <v>60</v>
      </c>
      <c r="I1147" s="75">
        <v>3600</v>
      </c>
      <c r="J1147" s="75" t="s">
        <v>20</v>
      </c>
      <c r="K1147" s="75">
        <v>480</v>
      </c>
      <c r="L1147" s="75">
        <v>1</v>
      </c>
      <c r="M1147" s="75">
        <v>0.72</v>
      </c>
      <c r="N1147" s="75">
        <v>0.72</v>
      </c>
      <c r="O1147" s="75">
        <v>0.46</v>
      </c>
    </row>
    <row r="1148" spans="1:15" x14ac:dyDescent="0.25">
      <c r="A1148" s="82">
        <v>3512109</v>
      </c>
      <c r="B1148" s="82">
        <v>1097247</v>
      </c>
      <c r="C1148" s="82">
        <v>3512109</v>
      </c>
      <c r="D1148" s="82">
        <v>5034778761</v>
      </c>
      <c r="E1148" s="82">
        <v>80.631</v>
      </c>
      <c r="F1148" s="75" t="s">
        <v>9970</v>
      </c>
      <c r="G1148" s="75">
        <v>711</v>
      </c>
      <c r="H1148" s="75" t="s">
        <v>21</v>
      </c>
      <c r="I1148" s="75" t="s">
        <v>20</v>
      </c>
      <c r="J1148" s="75" t="s">
        <v>20</v>
      </c>
      <c r="K1148" s="75">
        <v>25</v>
      </c>
      <c r="L1148" s="75">
        <v>2</v>
      </c>
      <c r="M1148" s="75">
        <v>1.41</v>
      </c>
      <c r="N1148" s="75">
        <v>1.02</v>
      </c>
      <c r="O1148" s="75">
        <v>1.1200000000000001</v>
      </c>
    </row>
    <row r="1149" spans="1:15" x14ac:dyDescent="0.25">
      <c r="A1149" s="82">
        <v>36211</v>
      </c>
      <c r="B1149" s="82">
        <v>1097250</v>
      </c>
      <c r="C1149" s="82">
        <v>36211</v>
      </c>
      <c r="D1149" s="82">
        <v>1.5028197000051299E+17</v>
      </c>
      <c r="E1149" s="82">
        <v>1823.71</v>
      </c>
      <c r="F1149" s="75" t="s">
        <v>9972</v>
      </c>
      <c r="G1149" s="75">
        <v>642</v>
      </c>
      <c r="H1149" s="75" t="s">
        <v>21</v>
      </c>
      <c r="I1149" s="75">
        <v>963</v>
      </c>
      <c r="J1149" s="75" t="s">
        <v>20</v>
      </c>
      <c r="K1149" s="75">
        <v>40</v>
      </c>
      <c r="L1149" s="75">
        <v>1</v>
      </c>
      <c r="M1149" s="75">
        <v>1.3</v>
      </c>
      <c r="N1149" s="75">
        <v>0.85</v>
      </c>
      <c r="O1149" s="75">
        <v>1.71</v>
      </c>
    </row>
    <row r="1150" spans="1:15" x14ac:dyDescent="0.25">
      <c r="A1150" s="82">
        <v>30131</v>
      </c>
      <c r="B1150" s="82">
        <v>1097252</v>
      </c>
      <c r="C1150" s="82">
        <v>30131</v>
      </c>
      <c r="D1150" s="82">
        <v>1.50281970000508E+17</v>
      </c>
      <c r="E1150" s="82">
        <v>1612.1479999999999</v>
      </c>
      <c r="F1150" s="75" t="s">
        <v>9976</v>
      </c>
      <c r="G1150" s="75">
        <v>354</v>
      </c>
      <c r="H1150" s="75" t="s">
        <v>21</v>
      </c>
      <c r="I1150" s="75">
        <v>531</v>
      </c>
      <c r="J1150" s="75" t="s">
        <v>20</v>
      </c>
      <c r="K1150" s="75" t="s">
        <v>20</v>
      </c>
      <c r="L1150" s="75" t="s">
        <v>20</v>
      </c>
      <c r="M1150" s="75">
        <v>1.67</v>
      </c>
      <c r="N1150" s="75">
        <v>1.1200000000000001</v>
      </c>
      <c r="O1150" s="75">
        <v>1.62</v>
      </c>
    </row>
    <row r="1151" spans="1:15" x14ac:dyDescent="0.25">
      <c r="A1151" s="82">
        <v>37191</v>
      </c>
      <c r="B1151" s="82">
        <v>1097253</v>
      </c>
      <c r="C1151" s="82">
        <v>37191</v>
      </c>
      <c r="D1151" s="82">
        <v>1.5028197300453501E+17</v>
      </c>
      <c r="E1151" s="82">
        <v>1259.875</v>
      </c>
      <c r="F1151" s="75" t="s">
        <v>1058</v>
      </c>
      <c r="G1151" s="75">
        <v>1488</v>
      </c>
      <c r="H1151" s="75">
        <v>8</v>
      </c>
      <c r="I1151" s="75">
        <v>2480</v>
      </c>
      <c r="J1151" s="75" t="s">
        <v>20</v>
      </c>
      <c r="K1151" s="75" t="s">
        <v>20</v>
      </c>
      <c r="L1151" s="75" t="s">
        <v>20</v>
      </c>
      <c r="M1151" s="75">
        <v>1.02</v>
      </c>
      <c r="N1151" s="75">
        <v>0.62</v>
      </c>
      <c r="O1151" s="75">
        <v>0.66</v>
      </c>
    </row>
    <row r="1152" spans="1:15" x14ac:dyDescent="0.25">
      <c r="A1152" s="82">
        <v>37201</v>
      </c>
      <c r="B1152" s="82">
        <v>1097257</v>
      </c>
      <c r="C1152" s="82">
        <v>37201</v>
      </c>
      <c r="D1152" s="82">
        <v>1.5028197300423699E+17</v>
      </c>
      <c r="E1152" s="82">
        <v>1274.067</v>
      </c>
      <c r="F1152" s="75" t="s">
        <v>1056</v>
      </c>
      <c r="G1152" s="75">
        <v>3192</v>
      </c>
      <c r="H1152" s="75">
        <v>24</v>
      </c>
      <c r="I1152" s="75">
        <v>5016</v>
      </c>
      <c r="J1152" s="75" t="s">
        <v>20</v>
      </c>
      <c r="K1152" s="75" t="s">
        <v>20</v>
      </c>
      <c r="L1152" s="75" t="s">
        <v>20</v>
      </c>
      <c r="M1152" s="75">
        <v>0.8</v>
      </c>
      <c r="N1152" s="75">
        <v>0.53</v>
      </c>
      <c r="O1152" s="75">
        <v>0.6</v>
      </c>
    </row>
    <row r="1153" spans="1:15" x14ac:dyDescent="0.25">
      <c r="A1153" s="82">
        <v>28071</v>
      </c>
      <c r="B1153" s="82">
        <v>1097260</v>
      </c>
      <c r="C1153" s="82">
        <v>28071</v>
      </c>
      <c r="D1153" s="82">
        <v>1.5028197300215398E+17</v>
      </c>
      <c r="E1153" s="82">
        <v>1035.94</v>
      </c>
      <c r="F1153" s="75" t="s">
        <v>4249</v>
      </c>
      <c r="G1153" s="75">
        <v>192</v>
      </c>
      <c r="H1153" s="75">
        <v>4</v>
      </c>
      <c r="I1153" s="75">
        <v>336</v>
      </c>
      <c r="J1153" s="75" t="s">
        <v>20</v>
      </c>
      <c r="K1153" s="75" t="s">
        <v>20</v>
      </c>
      <c r="L1153" s="75" t="s">
        <v>20</v>
      </c>
      <c r="M1153" s="75">
        <v>1.66</v>
      </c>
      <c r="N1153" s="75">
        <v>1.1100000000000001</v>
      </c>
      <c r="O1153" s="75">
        <v>1.67</v>
      </c>
    </row>
    <row r="1154" spans="1:15" x14ac:dyDescent="0.25">
      <c r="A1154" s="82">
        <v>3512119</v>
      </c>
      <c r="B1154" s="82">
        <v>1097264</v>
      </c>
      <c r="C1154" s="82">
        <v>3512119</v>
      </c>
      <c r="D1154" s="82">
        <v>5034591928</v>
      </c>
      <c r="E1154" s="82">
        <v>63.726999999999997</v>
      </c>
      <c r="F1154" s="75" t="s">
        <v>247</v>
      </c>
      <c r="G1154" s="75">
        <v>1176</v>
      </c>
      <c r="H1154" s="75" t="s">
        <v>21</v>
      </c>
      <c r="I1154" s="75">
        <v>1911</v>
      </c>
      <c r="J1154" s="75" t="s">
        <v>20</v>
      </c>
      <c r="K1154" s="75">
        <v>80</v>
      </c>
      <c r="L1154" s="75">
        <v>1</v>
      </c>
      <c r="M1154" s="75">
        <v>1.82</v>
      </c>
      <c r="N1154" s="75">
        <v>1.18</v>
      </c>
      <c r="O1154" s="75">
        <v>0.37</v>
      </c>
    </row>
    <row r="1155" spans="1:15" x14ac:dyDescent="0.25">
      <c r="A1155" s="82">
        <v>3211109</v>
      </c>
      <c r="B1155" s="82">
        <v>1097273</v>
      </c>
      <c r="C1155" s="82">
        <v>3211109</v>
      </c>
      <c r="D1155" s="82">
        <v>5034528861</v>
      </c>
      <c r="E1155" s="82">
        <v>105.042</v>
      </c>
      <c r="F1155" s="75" t="s">
        <v>302</v>
      </c>
      <c r="G1155" s="75" t="s">
        <v>20</v>
      </c>
      <c r="H1155" s="75">
        <v>96</v>
      </c>
      <c r="I1155" s="75" t="s">
        <v>20</v>
      </c>
      <c r="J1155" s="75" t="s">
        <v>20</v>
      </c>
      <c r="K1155" s="75">
        <v>1344</v>
      </c>
      <c r="L1155" s="75">
        <v>1</v>
      </c>
      <c r="M1155" s="75">
        <v>0.35</v>
      </c>
      <c r="N1155" s="75">
        <v>0.13</v>
      </c>
      <c r="O1155" s="75">
        <v>1.72</v>
      </c>
    </row>
    <row r="1156" spans="1:15" x14ac:dyDescent="0.25">
      <c r="A1156" s="82">
        <v>3406104</v>
      </c>
      <c r="B1156" s="82">
        <v>1097275</v>
      </c>
      <c r="C1156" s="82">
        <v>3406104</v>
      </c>
      <c r="D1156" s="82">
        <v>5034498994</v>
      </c>
      <c r="E1156" s="82">
        <v>22.486000000000001</v>
      </c>
      <c r="F1156" s="75" t="s">
        <v>304</v>
      </c>
      <c r="G1156" s="75" t="s">
        <v>20</v>
      </c>
      <c r="H1156" s="75">
        <v>96</v>
      </c>
      <c r="I1156" s="75" t="s">
        <v>20</v>
      </c>
      <c r="J1156" s="75" t="s">
        <v>20</v>
      </c>
      <c r="K1156" s="75">
        <v>768</v>
      </c>
      <c r="L1156" s="75">
        <v>1</v>
      </c>
      <c r="M1156" s="75">
        <v>0.35</v>
      </c>
      <c r="N1156" s="75">
        <v>0.13</v>
      </c>
      <c r="O1156" s="75">
        <v>1.72</v>
      </c>
    </row>
    <row r="1157" spans="1:15" x14ac:dyDescent="0.25">
      <c r="A1157" s="82">
        <v>3406124</v>
      </c>
      <c r="B1157" s="82">
        <v>1097279</v>
      </c>
      <c r="C1157" s="82">
        <v>3406124</v>
      </c>
      <c r="D1157" s="82">
        <v>5032860495</v>
      </c>
      <c r="E1157" s="82">
        <v>60.600999999999999</v>
      </c>
      <c r="F1157" s="75" t="s">
        <v>1013</v>
      </c>
      <c r="G1157" s="75" t="s">
        <v>20</v>
      </c>
      <c r="H1157" s="75">
        <v>24</v>
      </c>
      <c r="I1157" s="75" t="s">
        <v>20</v>
      </c>
      <c r="J1157" s="75" t="s">
        <v>20</v>
      </c>
      <c r="K1157" s="75">
        <v>360</v>
      </c>
      <c r="L1157" s="75">
        <v>2</v>
      </c>
      <c r="M1157" s="75">
        <v>0.5</v>
      </c>
      <c r="N1157" s="75">
        <v>1.1000000000000001</v>
      </c>
      <c r="O1157" s="75">
        <v>0.22</v>
      </c>
    </row>
    <row r="1158" spans="1:15" x14ac:dyDescent="0.25">
      <c r="A1158" s="82">
        <v>3426104</v>
      </c>
      <c r="B1158" s="82">
        <v>1097291</v>
      </c>
      <c r="C1158" s="82">
        <v>3426104</v>
      </c>
      <c r="D1158" s="82">
        <v>5034618164</v>
      </c>
      <c r="E1158" s="82">
        <v>87.915000000000006</v>
      </c>
      <c r="F1158" s="75" t="s">
        <v>70</v>
      </c>
      <c r="G1158" s="75">
        <v>455</v>
      </c>
      <c r="H1158" s="75" t="s">
        <v>21</v>
      </c>
      <c r="I1158" s="75">
        <v>770</v>
      </c>
      <c r="J1158" s="75">
        <v>30</v>
      </c>
      <c r="K1158" s="75">
        <v>48</v>
      </c>
      <c r="L1158" s="75">
        <v>1</v>
      </c>
      <c r="M1158" s="75">
        <v>1.94</v>
      </c>
      <c r="N1158" s="75">
        <v>1.58</v>
      </c>
      <c r="O1158" s="75">
        <v>0.66</v>
      </c>
    </row>
    <row r="1159" spans="1:15" x14ac:dyDescent="0.25">
      <c r="A1159" s="82">
        <v>31321</v>
      </c>
      <c r="B1159" s="82">
        <v>1097292</v>
      </c>
      <c r="C1159" s="82">
        <v>31321</v>
      </c>
      <c r="D1159" s="82">
        <v>1.50281973004764E+17</v>
      </c>
      <c r="E1159" s="82">
        <v>1411.28</v>
      </c>
      <c r="F1159" s="75" t="s">
        <v>71</v>
      </c>
      <c r="G1159" s="75">
        <v>455</v>
      </c>
      <c r="H1159" s="75" t="s">
        <v>21</v>
      </c>
      <c r="I1159" s="75">
        <v>770</v>
      </c>
      <c r="J1159" s="75">
        <v>30</v>
      </c>
      <c r="K1159" s="75">
        <v>48</v>
      </c>
      <c r="L1159" s="75">
        <v>1</v>
      </c>
      <c r="M1159" s="75">
        <v>1.93</v>
      </c>
      <c r="N1159" s="75">
        <v>1.53</v>
      </c>
      <c r="O1159" s="75">
        <v>0.62</v>
      </c>
    </row>
    <row r="1160" spans="1:15" x14ac:dyDescent="0.25">
      <c r="A1160" s="82">
        <v>24441</v>
      </c>
      <c r="B1160" s="82">
        <v>1097379</v>
      </c>
      <c r="C1160" s="82">
        <v>24441</v>
      </c>
      <c r="D1160" s="82">
        <v>1.3360780098553501E+17</v>
      </c>
      <c r="E1160" s="82">
        <v>2500</v>
      </c>
      <c r="F1160" s="75" t="s">
        <v>8792</v>
      </c>
      <c r="G1160" s="75">
        <v>325</v>
      </c>
      <c r="H1160" s="75" t="s">
        <v>21</v>
      </c>
      <c r="I1160" s="75">
        <v>475</v>
      </c>
      <c r="J1160" s="75" t="s">
        <v>20</v>
      </c>
      <c r="K1160" s="75" t="s">
        <v>20</v>
      </c>
      <c r="L1160" s="75" t="s">
        <v>20</v>
      </c>
      <c r="M1160" s="75">
        <v>2.36</v>
      </c>
      <c r="N1160" s="75">
        <v>1.58</v>
      </c>
      <c r="O1160" s="75">
        <v>0.78</v>
      </c>
    </row>
    <row r="1161" spans="1:15" x14ac:dyDescent="0.25">
      <c r="A1161" s="82">
        <v>23231</v>
      </c>
      <c r="B1161" s="82">
        <v>1097390</v>
      </c>
      <c r="C1161" s="82">
        <v>23231</v>
      </c>
      <c r="D1161" s="82">
        <v>1.3360780098523901E+17</v>
      </c>
      <c r="E1161" s="82">
        <v>1412.636</v>
      </c>
      <c r="F1161" s="75" t="s">
        <v>8794</v>
      </c>
      <c r="G1161" s="75">
        <v>325</v>
      </c>
      <c r="H1161" s="75" t="s">
        <v>21</v>
      </c>
      <c r="I1161" s="75">
        <v>475</v>
      </c>
      <c r="J1161" s="75" t="s">
        <v>20</v>
      </c>
      <c r="K1161" s="75" t="s">
        <v>20</v>
      </c>
      <c r="L1161" s="75" t="s">
        <v>20</v>
      </c>
      <c r="M1161" s="75">
        <v>2.3199999999999998</v>
      </c>
      <c r="N1161" s="75">
        <v>1.54</v>
      </c>
      <c r="O1161" s="75">
        <v>0.8</v>
      </c>
    </row>
    <row r="1162" spans="1:15" x14ac:dyDescent="0.25">
      <c r="A1162" s="82">
        <v>28021</v>
      </c>
      <c r="B1162" s="82">
        <v>1097406</v>
      </c>
      <c r="C1162" s="82">
        <v>28021</v>
      </c>
      <c r="D1162" s="82">
        <v>1.3360780098436301E+17</v>
      </c>
      <c r="E1162" s="82">
        <v>1187.19</v>
      </c>
      <c r="F1162" s="75" t="s">
        <v>1585</v>
      </c>
      <c r="G1162" s="75">
        <v>264</v>
      </c>
      <c r="H1162" s="75" t="s">
        <v>21</v>
      </c>
      <c r="I1162" s="75">
        <v>372</v>
      </c>
      <c r="J1162" s="75">
        <v>5</v>
      </c>
      <c r="K1162" s="75">
        <v>6</v>
      </c>
      <c r="L1162" s="75">
        <v>5</v>
      </c>
      <c r="M1162" s="75">
        <v>3.22</v>
      </c>
      <c r="N1162" s="75">
        <v>2.15</v>
      </c>
      <c r="O1162" s="75">
        <v>0.46</v>
      </c>
    </row>
    <row r="1163" spans="1:15" x14ac:dyDescent="0.25">
      <c r="A1163" s="82">
        <v>27061</v>
      </c>
      <c r="B1163" s="82">
        <v>1097408</v>
      </c>
      <c r="C1163" s="82">
        <v>27061</v>
      </c>
      <c r="D1163" s="82">
        <v>1.3360780098642E+17</v>
      </c>
      <c r="E1163" s="82">
        <v>1196.4359999999999</v>
      </c>
      <c r="F1163" s="75" t="s">
        <v>7089</v>
      </c>
      <c r="G1163" s="75">
        <v>144</v>
      </c>
      <c r="H1163" s="75" t="s">
        <v>21</v>
      </c>
      <c r="I1163" s="75">
        <v>216</v>
      </c>
      <c r="J1163" s="75">
        <v>5</v>
      </c>
      <c r="K1163" s="75">
        <v>6</v>
      </c>
      <c r="L1163" s="75">
        <v>3</v>
      </c>
      <c r="M1163" s="75">
        <v>3.18</v>
      </c>
      <c r="N1163" s="75">
        <v>2.12</v>
      </c>
      <c r="O1163" s="75">
        <v>0.82</v>
      </c>
    </row>
    <row r="1164" spans="1:15" x14ac:dyDescent="0.25">
      <c r="A1164" s="82">
        <v>3524131</v>
      </c>
      <c r="B1164" s="82">
        <v>1097409</v>
      </c>
      <c r="C1164" s="82">
        <v>3524131</v>
      </c>
      <c r="D1164" s="82">
        <v>5034938180</v>
      </c>
      <c r="E1164" s="82">
        <v>89.61</v>
      </c>
      <c r="F1164" s="75" t="s">
        <v>8340</v>
      </c>
      <c r="G1164" s="75">
        <v>800</v>
      </c>
      <c r="H1164" s="75" t="s">
        <v>21</v>
      </c>
      <c r="I1164" s="75" t="s">
        <v>20</v>
      </c>
      <c r="J1164" s="75" t="s">
        <v>20</v>
      </c>
      <c r="K1164" s="75">
        <v>80</v>
      </c>
      <c r="L1164" s="75">
        <v>1</v>
      </c>
      <c r="M1164" s="75">
        <v>2.27</v>
      </c>
      <c r="N1164" s="75">
        <v>0.77</v>
      </c>
      <c r="O1164" s="75">
        <v>0.64</v>
      </c>
    </row>
    <row r="1165" spans="1:15" x14ac:dyDescent="0.25">
      <c r="A1165" s="82">
        <v>33231</v>
      </c>
      <c r="B1165" s="82">
        <v>1097410</v>
      </c>
      <c r="C1165" s="82">
        <v>33231</v>
      </c>
      <c r="D1165" s="82">
        <v>1.33607800984002E+17</v>
      </c>
      <c r="E1165" s="82">
        <v>1414.047</v>
      </c>
      <c r="F1165" s="75" t="s">
        <v>8795</v>
      </c>
      <c r="G1165" s="75">
        <v>325</v>
      </c>
      <c r="H1165" s="75" t="s">
        <v>21</v>
      </c>
      <c r="I1165" s="75">
        <v>475</v>
      </c>
      <c r="J1165" s="75" t="s">
        <v>20</v>
      </c>
      <c r="K1165" s="75" t="s">
        <v>20</v>
      </c>
      <c r="L1165" s="75" t="s">
        <v>20</v>
      </c>
      <c r="M1165" s="75">
        <v>2.36</v>
      </c>
      <c r="N1165" s="75">
        <v>1.54</v>
      </c>
      <c r="O1165" s="75">
        <v>0.78</v>
      </c>
    </row>
    <row r="1166" spans="1:15" x14ac:dyDescent="0.25">
      <c r="A1166" s="82">
        <v>33251</v>
      </c>
      <c r="B1166" s="82">
        <v>1097418</v>
      </c>
      <c r="C1166" s="82">
        <v>33251</v>
      </c>
      <c r="D1166" s="82">
        <v>1.33607800986094E+17</v>
      </c>
      <c r="E1166" s="82">
        <v>1144.6849999999999</v>
      </c>
      <c r="F1166" s="75" t="s">
        <v>8842</v>
      </c>
      <c r="G1166" s="75">
        <v>264</v>
      </c>
      <c r="H1166" s="75" t="s">
        <v>21</v>
      </c>
      <c r="I1166" s="75">
        <v>384</v>
      </c>
      <c r="J1166" s="75">
        <v>5</v>
      </c>
      <c r="K1166" s="75">
        <v>6</v>
      </c>
      <c r="L1166" s="75">
        <v>5</v>
      </c>
      <c r="M1166" s="75">
        <v>3.22</v>
      </c>
      <c r="N1166" s="75">
        <v>2.1</v>
      </c>
      <c r="O1166" s="75">
        <v>0.44</v>
      </c>
    </row>
    <row r="1167" spans="1:15" x14ac:dyDescent="0.25">
      <c r="A1167" s="82">
        <v>30401</v>
      </c>
      <c r="B1167" s="82">
        <v>1097419</v>
      </c>
      <c r="C1167" s="82">
        <v>30401</v>
      </c>
      <c r="D1167" s="82">
        <v>1.33607800986254E+17</v>
      </c>
      <c r="E1167" s="82">
        <v>1301.951</v>
      </c>
      <c r="F1167" s="75" t="s">
        <v>8843</v>
      </c>
      <c r="G1167" s="75">
        <v>800</v>
      </c>
      <c r="H1167" s="75" t="s">
        <v>21</v>
      </c>
      <c r="I1167" s="75">
        <v>1150</v>
      </c>
      <c r="J1167" s="75">
        <v>24</v>
      </c>
      <c r="K1167" s="75">
        <v>30</v>
      </c>
      <c r="L1167" s="75">
        <v>2</v>
      </c>
      <c r="M1167" s="75">
        <v>2.23</v>
      </c>
      <c r="N1167" s="75">
        <v>0.78</v>
      </c>
      <c r="O1167" s="75">
        <v>0.65</v>
      </c>
    </row>
    <row r="1168" spans="1:15" x14ac:dyDescent="0.25">
      <c r="A1168" s="82">
        <v>28081</v>
      </c>
      <c r="B1168" s="82">
        <v>1097421</v>
      </c>
      <c r="C1168" s="82">
        <v>28081</v>
      </c>
      <c r="D1168" s="82">
        <v>1.33607800986486E+17</v>
      </c>
      <c r="E1168" s="82">
        <v>1265.08</v>
      </c>
      <c r="F1168" s="75" t="s">
        <v>8844</v>
      </c>
      <c r="G1168" s="75">
        <v>144</v>
      </c>
      <c r="H1168" s="75" t="s">
        <v>21</v>
      </c>
      <c r="I1168" s="75">
        <v>216</v>
      </c>
      <c r="J1168" s="75" t="s">
        <v>20</v>
      </c>
      <c r="K1168" s="75" t="s">
        <v>20</v>
      </c>
      <c r="L1168" s="75" t="s">
        <v>20</v>
      </c>
      <c r="M1168" s="75">
        <v>3.24</v>
      </c>
      <c r="N1168" s="75">
        <v>2.15</v>
      </c>
      <c r="O1168" s="75">
        <v>0.84</v>
      </c>
    </row>
    <row r="1169" spans="1:15" x14ac:dyDescent="0.25">
      <c r="A1169" s="82">
        <v>23381</v>
      </c>
      <c r="B1169" s="82">
        <v>1097426</v>
      </c>
      <c r="C1169" s="82">
        <v>23381</v>
      </c>
      <c r="D1169" s="82">
        <v>5033166963</v>
      </c>
      <c r="E1169" s="82">
        <v>1412.636</v>
      </c>
      <c r="F1169" s="75" t="s">
        <v>8796</v>
      </c>
      <c r="G1169" s="75">
        <v>325</v>
      </c>
      <c r="H1169" s="75" t="s">
        <v>21</v>
      </c>
      <c r="I1169" s="75">
        <v>475</v>
      </c>
      <c r="J1169" s="75" t="s">
        <v>20</v>
      </c>
      <c r="K1169" s="75" t="s">
        <v>20</v>
      </c>
      <c r="L1169" s="75" t="s">
        <v>20</v>
      </c>
      <c r="M1169" s="75">
        <v>2.36</v>
      </c>
      <c r="N1169" s="75">
        <v>1.58</v>
      </c>
      <c r="O1169" s="75">
        <v>0.76</v>
      </c>
    </row>
    <row r="1170" spans="1:15" x14ac:dyDescent="0.25">
      <c r="A1170" s="82">
        <v>22371</v>
      </c>
      <c r="B1170" s="82">
        <v>1097438</v>
      </c>
      <c r="C1170" s="82">
        <v>22371</v>
      </c>
      <c r="D1170" s="82">
        <v>1.3360780098584701E+17</v>
      </c>
      <c r="E1170" s="82">
        <v>1412.636</v>
      </c>
      <c r="F1170" s="75" t="s">
        <v>8793</v>
      </c>
      <c r="G1170" s="75">
        <v>325</v>
      </c>
      <c r="H1170" s="75" t="s">
        <v>21</v>
      </c>
      <c r="I1170" s="75">
        <v>475</v>
      </c>
      <c r="J1170" s="75" t="s">
        <v>20</v>
      </c>
      <c r="K1170" s="75">
        <v>14</v>
      </c>
      <c r="L1170" s="75">
        <v>2</v>
      </c>
      <c r="M1170" s="75">
        <v>2.36</v>
      </c>
      <c r="N1170" s="75">
        <v>1.54</v>
      </c>
      <c r="O1170" s="75">
        <v>0.76</v>
      </c>
    </row>
    <row r="1171" spans="1:15" x14ac:dyDescent="0.25">
      <c r="A1171" s="82">
        <v>3512118</v>
      </c>
      <c r="B1171" s="82">
        <v>1097469</v>
      </c>
      <c r="C1171" s="82">
        <v>3512118</v>
      </c>
      <c r="D1171" s="82">
        <v>5034868751</v>
      </c>
      <c r="E1171" s="82">
        <v>130.81200000000001</v>
      </c>
      <c r="F1171" s="75" t="s">
        <v>8068</v>
      </c>
      <c r="G1171" s="75">
        <v>4320</v>
      </c>
      <c r="H1171" s="75">
        <v>48</v>
      </c>
      <c r="I1171" s="75">
        <v>7200</v>
      </c>
      <c r="J1171" s="75">
        <v>384</v>
      </c>
      <c r="K1171" s="75" t="s">
        <v>20</v>
      </c>
      <c r="L1171" s="75">
        <v>1</v>
      </c>
      <c r="M1171" s="75">
        <v>1.52</v>
      </c>
      <c r="N1171" s="75">
        <v>0.51</v>
      </c>
      <c r="O1171" s="75">
        <v>0.18</v>
      </c>
    </row>
    <row r="1172" spans="1:15" x14ac:dyDescent="0.25">
      <c r="A1172" s="82">
        <v>38221</v>
      </c>
      <c r="B1172" s="82">
        <v>1097517</v>
      </c>
      <c r="C1172" s="82">
        <v>38221</v>
      </c>
      <c r="D1172" s="82">
        <v>1.3605840309074301E+17</v>
      </c>
      <c r="E1172" s="82">
        <v>862.702</v>
      </c>
      <c r="F1172" s="75" t="s">
        <v>44</v>
      </c>
      <c r="G1172" s="75">
        <v>480</v>
      </c>
      <c r="H1172" s="75">
        <v>12</v>
      </c>
      <c r="I1172" s="75">
        <v>720</v>
      </c>
      <c r="J1172" s="75">
        <v>48</v>
      </c>
      <c r="K1172" s="75">
        <v>60</v>
      </c>
      <c r="L1172" s="75">
        <v>1</v>
      </c>
      <c r="M1172" s="75">
        <v>1.4</v>
      </c>
      <c r="N1172" s="75">
        <v>0.95</v>
      </c>
      <c r="O1172" s="75">
        <v>0.9</v>
      </c>
    </row>
    <row r="1173" spans="1:15" x14ac:dyDescent="0.25">
      <c r="A1173" s="82">
        <v>2432113</v>
      </c>
      <c r="B1173" s="82">
        <v>1098315</v>
      </c>
      <c r="C1173" s="82">
        <v>2432113</v>
      </c>
      <c r="D1173" s="82">
        <v>5033356129</v>
      </c>
      <c r="E1173" s="82">
        <v>53.332999999999998</v>
      </c>
      <c r="F1173" s="75" t="s">
        <v>296</v>
      </c>
      <c r="G1173" s="75">
        <v>2700</v>
      </c>
      <c r="H1173" s="75">
        <v>45</v>
      </c>
      <c r="I1173" s="75">
        <v>3150</v>
      </c>
      <c r="J1173" s="75">
        <v>180</v>
      </c>
      <c r="K1173" s="75">
        <v>225</v>
      </c>
      <c r="L1173" s="75">
        <v>1</v>
      </c>
      <c r="M1173" s="75">
        <v>0.78</v>
      </c>
      <c r="N1173" s="75">
        <v>0.77</v>
      </c>
      <c r="O1173" s="75">
        <v>0.56000000000000005</v>
      </c>
    </row>
    <row r="1174" spans="1:15" x14ac:dyDescent="0.25">
      <c r="A1174" s="82">
        <v>3524106</v>
      </c>
      <c r="B1174" s="82">
        <v>1098316</v>
      </c>
      <c r="C1174" s="82">
        <v>3524106</v>
      </c>
      <c r="D1174" s="82">
        <v>5034932067</v>
      </c>
      <c r="E1174" s="82">
        <v>53.332999999999998</v>
      </c>
      <c r="F1174" s="75" t="s">
        <v>297</v>
      </c>
      <c r="G1174" s="75">
        <v>2700</v>
      </c>
      <c r="H1174" s="75">
        <v>45</v>
      </c>
      <c r="I1174" s="75">
        <v>3150</v>
      </c>
      <c r="J1174" s="75">
        <v>180</v>
      </c>
      <c r="K1174" s="75">
        <v>225</v>
      </c>
      <c r="L1174" s="75">
        <v>1</v>
      </c>
      <c r="M1174" s="75">
        <v>0.78</v>
      </c>
      <c r="N1174" s="75">
        <v>0.77</v>
      </c>
      <c r="O1174" s="75">
        <v>0.6</v>
      </c>
    </row>
    <row r="1175" spans="1:15" x14ac:dyDescent="0.25">
      <c r="A1175" s="82">
        <v>3209107</v>
      </c>
      <c r="B1175" s="82">
        <v>1099966</v>
      </c>
      <c r="C1175" s="82">
        <v>3209107</v>
      </c>
      <c r="D1175" s="82">
        <v>5033231613</v>
      </c>
      <c r="E1175" s="82">
        <v>86.421999999999997</v>
      </c>
      <c r="F1175" s="75" t="s">
        <v>984</v>
      </c>
      <c r="G1175" s="75">
        <v>897</v>
      </c>
      <c r="H1175" s="75" t="s">
        <v>21</v>
      </c>
      <c r="I1175" s="75">
        <v>1443</v>
      </c>
      <c r="J1175" s="75">
        <v>32</v>
      </c>
      <c r="K1175" s="75" t="s">
        <v>20</v>
      </c>
      <c r="L1175" s="75">
        <v>2</v>
      </c>
      <c r="M1175" s="75">
        <v>2.21</v>
      </c>
      <c r="N1175" s="75">
        <v>1.42</v>
      </c>
      <c r="O1175" s="75">
        <v>0.43</v>
      </c>
    </row>
    <row r="1176" spans="1:15" x14ac:dyDescent="0.25">
      <c r="A1176" s="142"/>
      <c r="B1176" s="142"/>
      <c r="C1176" s="142"/>
      <c r="D1176" s="142"/>
      <c r="E1176" s="142"/>
      <c r="F1176" s="143"/>
      <c r="G1176" s="143"/>
      <c r="H1176" s="143"/>
      <c r="I1176" s="143"/>
      <c r="J1176" s="143"/>
      <c r="K1176" s="143"/>
      <c r="L1176" s="143"/>
      <c r="M1176" s="143"/>
      <c r="N1176" s="143"/>
      <c r="O1176" s="143"/>
    </row>
    <row r="1177" spans="1:15" x14ac:dyDescent="0.25">
      <c r="A1177" s="142"/>
      <c r="B1177" s="142"/>
      <c r="C1177" s="142"/>
      <c r="D1177" s="142"/>
      <c r="E1177" s="142"/>
      <c r="F1177" s="143"/>
      <c r="G1177" s="143"/>
      <c r="H1177" s="143"/>
      <c r="I1177" s="143"/>
      <c r="J1177" s="143"/>
      <c r="K1177" s="143"/>
      <c r="L1177" s="143"/>
      <c r="M1177" s="143"/>
      <c r="N1177" s="143"/>
      <c r="O1177" s="143"/>
    </row>
    <row r="1178" spans="1:15" x14ac:dyDescent="0.25">
      <c r="A1178" s="142"/>
      <c r="B1178" s="142"/>
      <c r="C1178" s="142"/>
      <c r="D1178" s="142"/>
      <c r="E1178" s="142"/>
      <c r="F1178" s="143"/>
      <c r="G1178" s="143"/>
      <c r="H1178" s="143"/>
      <c r="I1178" s="143"/>
      <c r="J1178" s="143"/>
      <c r="K1178" s="143"/>
      <c r="L1178" s="143"/>
      <c r="M1178" s="143"/>
      <c r="N1178" s="143"/>
      <c r="O1178" s="143"/>
    </row>
    <row r="1179" spans="1:15" x14ac:dyDescent="0.25">
      <c r="A1179" s="142"/>
      <c r="B1179" s="142"/>
      <c r="C1179" s="142"/>
      <c r="D1179" s="142"/>
      <c r="E1179" s="142"/>
      <c r="F1179" s="143"/>
      <c r="G1179" s="143"/>
      <c r="H1179" s="143"/>
      <c r="I1179" s="143"/>
      <c r="J1179" s="143"/>
      <c r="K1179" s="143"/>
      <c r="L1179" s="143"/>
      <c r="M1179" s="143"/>
      <c r="N1179" s="143"/>
      <c r="O1179" s="143"/>
    </row>
    <row r="1180" spans="1:15" x14ac:dyDescent="0.25">
      <c r="A1180" s="142"/>
      <c r="B1180" s="142"/>
      <c r="C1180" s="142"/>
      <c r="D1180" s="142"/>
      <c r="E1180" s="142"/>
      <c r="F1180" s="143"/>
      <c r="G1180" s="143"/>
      <c r="H1180" s="143"/>
      <c r="I1180" s="143"/>
      <c r="J1180" s="143"/>
      <c r="K1180" s="143"/>
      <c r="L1180" s="143"/>
      <c r="M1180" s="143"/>
      <c r="N1180" s="143"/>
      <c r="O1180" s="143"/>
    </row>
    <row r="1181" spans="1:15" x14ac:dyDescent="0.25">
      <c r="A1181" s="142"/>
      <c r="B1181" s="142"/>
      <c r="C1181" s="142"/>
      <c r="D1181" s="142"/>
      <c r="E1181" s="142"/>
      <c r="F1181" s="143"/>
      <c r="G1181" s="143"/>
      <c r="H1181" s="143"/>
      <c r="I1181" s="143"/>
      <c r="J1181" s="143"/>
      <c r="K1181" s="143"/>
      <c r="L1181" s="143"/>
      <c r="M1181" s="143"/>
      <c r="N1181" s="143"/>
      <c r="O1181" s="143"/>
    </row>
    <row r="1182" spans="1:15" x14ac:dyDescent="0.25">
      <c r="A1182" s="142"/>
      <c r="B1182" s="142"/>
      <c r="C1182" s="142"/>
      <c r="D1182" s="142"/>
      <c r="E1182" s="142"/>
      <c r="F1182" s="143"/>
      <c r="G1182" s="143"/>
      <c r="H1182" s="143"/>
      <c r="I1182" s="143"/>
      <c r="J1182" s="143"/>
      <c r="K1182" s="143"/>
      <c r="L1182" s="143"/>
      <c r="M1182" s="143"/>
      <c r="N1182" s="143"/>
      <c r="O1182" s="143"/>
    </row>
    <row r="1183" spans="1:15" x14ac:dyDescent="0.25">
      <c r="A1183" s="142"/>
      <c r="B1183" s="142"/>
      <c r="C1183" s="142"/>
      <c r="D1183" s="142"/>
      <c r="E1183" s="142"/>
      <c r="F1183" s="143"/>
      <c r="G1183" s="143"/>
      <c r="H1183" s="143"/>
      <c r="I1183" s="143"/>
      <c r="J1183" s="143"/>
      <c r="K1183" s="143"/>
      <c r="L1183" s="143"/>
      <c r="M1183" s="143"/>
      <c r="N1183" s="143"/>
      <c r="O1183" s="143"/>
    </row>
    <row r="1184" spans="1:15" x14ac:dyDescent="0.25">
      <c r="A1184" s="142"/>
      <c r="B1184" s="142"/>
      <c r="C1184" s="142"/>
      <c r="D1184" s="142"/>
      <c r="E1184" s="142"/>
      <c r="F1184" s="143"/>
      <c r="G1184" s="143"/>
      <c r="H1184" s="143"/>
      <c r="I1184" s="143"/>
      <c r="J1184" s="143"/>
      <c r="K1184" s="143"/>
      <c r="L1184" s="143"/>
      <c r="M1184" s="143"/>
      <c r="N1184" s="143"/>
      <c r="O1184" s="143"/>
    </row>
    <row r="1185" spans="1:15" x14ac:dyDescent="0.25">
      <c r="A1185" s="142"/>
      <c r="B1185" s="142"/>
      <c r="C1185" s="142"/>
      <c r="D1185" s="142"/>
      <c r="E1185" s="142"/>
      <c r="F1185" s="143"/>
      <c r="G1185" s="143"/>
      <c r="H1185" s="143"/>
      <c r="I1185" s="143"/>
      <c r="J1185" s="143"/>
      <c r="K1185" s="143"/>
      <c r="L1185" s="143"/>
      <c r="M1185" s="143"/>
      <c r="N1185" s="143"/>
      <c r="O1185" s="143"/>
    </row>
    <row r="1186" spans="1:15" x14ac:dyDescent="0.25">
      <c r="A1186" s="142"/>
      <c r="B1186" s="142"/>
      <c r="C1186" s="142"/>
      <c r="D1186" s="142"/>
      <c r="E1186" s="142"/>
      <c r="F1186" s="143"/>
      <c r="G1186" s="143"/>
      <c r="H1186" s="143"/>
      <c r="I1186" s="143"/>
      <c r="J1186" s="143"/>
      <c r="K1186" s="143"/>
      <c r="L1186" s="143"/>
      <c r="M1186" s="143"/>
      <c r="N1186" s="143"/>
      <c r="O1186" s="143"/>
    </row>
    <row r="1187" spans="1:15" x14ac:dyDescent="0.25">
      <c r="A1187" s="142"/>
      <c r="B1187" s="142"/>
      <c r="C1187" s="142"/>
      <c r="D1187" s="142"/>
      <c r="E1187" s="142"/>
      <c r="F1187" s="143"/>
      <c r="G1187" s="143"/>
      <c r="H1187" s="143"/>
      <c r="I1187" s="143"/>
      <c r="J1187" s="143"/>
      <c r="K1187" s="143"/>
      <c r="L1187" s="143"/>
      <c r="M1187" s="143"/>
      <c r="N1187" s="143"/>
      <c r="O1187" s="143"/>
    </row>
    <row r="1188" spans="1:15" x14ac:dyDescent="0.25">
      <c r="A1188" s="142"/>
      <c r="B1188" s="142"/>
      <c r="C1188" s="142"/>
      <c r="D1188" s="142"/>
      <c r="E1188" s="142"/>
      <c r="F1188" s="143"/>
      <c r="G1188" s="143"/>
      <c r="H1188" s="143"/>
      <c r="I1188" s="143"/>
      <c r="J1188" s="143"/>
      <c r="K1188" s="143"/>
      <c r="L1188" s="143"/>
      <c r="M1188" s="143"/>
      <c r="N1188" s="143"/>
      <c r="O1188" s="143"/>
    </row>
    <row r="1189" spans="1:15" x14ac:dyDescent="0.25">
      <c r="A1189" s="142"/>
      <c r="B1189" s="142"/>
      <c r="C1189" s="142"/>
      <c r="D1189" s="142"/>
      <c r="E1189" s="142"/>
      <c r="F1189" s="143"/>
      <c r="G1189" s="143"/>
      <c r="H1189" s="143"/>
      <c r="I1189" s="143"/>
      <c r="J1189" s="143"/>
      <c r="K1189" s="143"/>
      <c r="L1189" s="143"/>
      <c r="M1189" s="143"/>
      <c r="N1189" s="143"/>
      <c r="O1189" s="143"/>
    </row>
    <row r="1190" spans="1:15" x14ac:dyDescent="0.25">
      <c r="A1190" s="142"/>
      <c r="B1190" s="142"/>
      <c r="C1190" s="142"/>
      <c r="D1190" s="142"/>
      <c r="E1190" s="142"/>
      <c r="F1190" s="143"/>
      <c r="G1190" s="143"/>
      <c r="H1190" s="143"/>
      <c r="I1190" s="143"/>
      <c r="J1190" s="143"/>
      <c r="K1190" s="143"/>
      <c r="L1190" s="143"/>
      <c r="M1190" s="143"/>
      <c r="N1190" s="143"/>
      <c r="O1190" s="143"/>
    </row>
    <row r="1191" spans="1:15" x14ac:dyDescent="0.25">
      <c r="A1191" s="142"/>
      <c r="B1191" s="142"/>
      <c r="C1191" s="142"/>
      <c r="D1191" s="142"/>
      <c r="E1191" s="142"/>
      <c r="F1191" s="143"/>
      <c r="G1191" s="143"/>
      <c r="H1191" s="143"/>
      <c r="I1191" s="143"/>
      <c r="J1191" s="143"/>
      <c r="K1191" s="143"/>
      <c r="L1191" s="143"/>
      <c r="M1191" s="143"/>
      <c r="N1191" s="143"/>
      <c r="O1191" s="143"/>
    </row>
    <row r="1192" spans="1:15" x14ac:dyDescent="0.25">
      <c r="A1192" s="142"/>
      <c r="B1192" s="142"/>
      <c r="C1192" s="142"/>
      <c r="D1192" s="142"/>
      <c r="E1192" s="142"/>
      <c r="F1192" s="143"/>
      <c r="G1192" s="143"/>
      <c r="H1192" s="143"/>
      <c r="I1192" s="143"/>
      <c r="J1192" s="143"/>
      <c r="K1192" s="143"/>
      <c r="L1192" s="143"/>
      <c r="M1192" s="143"/>
      <c r="N1192" s="143"/>
      <c r="O1192" s="143"/>
    </row>
    <row r="1193" spans="1:15" x14ac:dyDescent="0.25">
      <c r="A1193" s="142"/>
      <c r="B1193" s="142"/>
      <c r="C1193" s="142"/>
      <c r="D1193" s="142"/>
      <c r="E1193" s="142"/>
      <c r="F1193" s="143"/>
      <c r="G1193" s="143"/>
      <c r="H1193" s="143"/>
      <c r="I1193" s="143"/>
      <c r="J1193" s="143"/>
      <c r="K1193" s="143"/>
      <c r="L1193" s="143"/>
      <c r="M1193" s="143"/>
      <c r="N1193" s="143"/>
      <c r="O1193" s="143"/>
    </row>
    <row r="1194" spans="1:15" x14ac:dyDescent="0.25">
      <c r="A1194" s="142"/>
      <c r="B1194" s="142"/>
      <c r="C1194" s="142"/>
      <c r="D1194" s="142"/>
      <c r="E1194" s="142"/>
      <c r="F1194" s="143"/>
      <c r="G1194" s="143"/>
      <c r="H1194" s="143"/>
      <c r="I1194" s="143"/>
      <c r="J1194" s="143"/>
      <c r="K1194" s="143"/>
      <c r="L1194" s="143"/>
      <c r="M1194" s="143"/>
      <c r="N1194" s="143"/>
      <c r="O1194" s="143"/>
    </row>
    <row r="1195" spans="1:15" x14ac:dyDescent="0.25">
      <c r="A1195" s="142"/>
      <c r="B1195" s="142"/>
      <c r="C1195" s="142"/>
      <c r="D1195" s="142"/>
      <c r="E1195" s="142"/>
      <c r="F1195" s="143"/>
      <c r="G1195" s="143"/>
      <c r="H1195" s="143"/>
      <c r="I1195" s="143"/>
      <c r="J1195" s="143"/>
      <c r="K1195" s="143"/>
      <c r="L1195" s="143"/>
      <c r="M1195" s="143"/>
      <c r="N1195" s="143"/>
      <c r="O1195" s="143"/>
    </row>
    <row r="1196" spans="1:15" x14ac:dyDescent="0.25">
      <c r="A1196" s="142"/>
      <c r="B1196" s="142"/>
      <c r="C1196" s="142"/>
      <c r="D1196" s="142"/>
      <c r="E1196" s="142"/>
      <c r="F1196" s="143"/>
      <c r="G1196" s="143"/>
      <c r="H1196" s="143"/>
      <c r="I1196" s="143"/>
      <c r="J1196" s="143"/>
      <c r="K1196" s="143"/>
      <c r="L1196" s="143"/>
      <c r="M1196" s="143"/>
      <c r="N1196" s="143"/>
      <c r="O1196" s="143"/>
    </row>
    <row r="1197" spans="1:15" x14ac:dyDescent="0.25">
      <c r="A1197" s="142"/>
      <c r="B1197" s="142"/>
      <c r="C1197" s="142"/>
      <c r="D1197" s="142"/>
      <c r="E1197" s="142"/>
      <c r="F1197" s="143"/>
      <c r="G1197" s="143"/>
      <c r="H1197" s="143"/>
      <c r="I1197" s="143"/>
      <c r="J1197" s="143"/>
      <c r="K1197" s="143"/>
      <c r="L1197" s="143"/>
      <c r="M1197" s="143"/>
      <c r="N1197" s="143"/>
      <c r="O1197" s="143"/>
    </row>
    <row r="1198" spans="1:15" x14ac:dyDescent="0.25">
      <c r="A1198" s="142"/>
      <c r="B1198" s="142"/>
      <c r="C1198" s="142"/>
      <c r="D1198" s="142"/>
      <c r="E1198" s="142"/>
      <c r="F1198" s="143"/>
      <c r="G1198" s="143"/>
      <c r="H1198" s="143"/>
      <c r="I1198" s="143"/>
      <c r="J1198" s="143"/>
      <c r="K1198" s="143"/>
      <c r="L1198" s="143"/>
      <c r="M1198" s="143"/>
      <c r="N1198" s="143"/>
      <c r="O1198" s="143"/>
    </row>
    <row r="1199" spans="1:15" x14ac:dyDescent="0.25">
      <c r="A1199" s="142"/>
      <c r="B1199" s="142"/>
      <c r="C1199" s="142"/>
      <c r="D1199" s="142"/>
      <c r="E1199" s="142"/>
      <c r="F1199" s="143"/>
      <c r="G1199" s="143"/>
      <c r="H1199" s="143"/>
      <c r="I1199" s="143"/>
      <c r="J1199" s="143"/>
      <c r="K1199" s="143"/>
      <c r="L1199" s="143"/>
      <c r="M1199" s="143"/>
      <c r="N1199" s="143"/>
      <c r="O1199" s="143"/>
    </row>
    <row r="1200" spans="1:15" x14ac:dyDescent="0.25">
      <c r="A1200" s="142"/>
      <c r="B1200" s="142"/>
      <c r="C1200" s="142"/>
      <c r="D1200" s="142"/>
      <c r="E1200" s="142"/>
      <c r="F1200" s="143"/>
      <c r="G1200" s="143"/>
      <c r="H1200" s="143"/>
      <c r="I1200" s="143"/>
      <c r="J1200" s="143"/>
      <c r="K1200" s="143"/>
      <c r="L1200" s="143"/>
      <c r="M1200" s="143"/>
      <c r="N1200" s="143"/>
      <c r="O1200" s="143"/>
    </row>
    <row r="1201" spans="1:15" x14ac:dyDescent="0.25">
      <c r="A1201" s="142"/>
      <c r="B1201" s="142"/>
      <c r="C1201" s="142"/>
      <c r="D1201" s="142"/>
      <c r="E1201" s="142"/>
      <c r="F1201" s="143"/>
      <c r="G1201" s="143"/>
      <c r="H1201" s="143"/>
      <c r="I1201" s="143"/>
      <c r="J1201" s="143"/>
      <c r="K1201" s="143"/>
      <c r="L1201" s="143"/>
      <c r="M1201" s="143"/>
      <c r="N1201" s="143"/>
      <c r="O1201" s="143"/>
    </row>
    <row r="1202" spans="1:15" x14ac:dyDescent="0.25">
      <c r="A1202" s="142"/>
      <c r="B1202" s="142"/>
      <c r="C1202" s="142"/>
      <c r="D1202" s="142"/>
      <c r="E1202" s="142"/>
      <c r="F1202" s="143"/>
      <c r="G1202" s="143"/>
      <c r="H1202" s="143"/>
      <c r="I1202" s="143"/>
      <c r="J1202" s="143"/>
      <c r="K1202" s="143"/>
      <c r="L1202" s="143"/>
      <c r="M1202" s="143"/>
      <c r="N1202" s="143"/>
      <c r="O1202" s="143"/>
    </row>
    <row r="1203" spans="1:15" x14ac:dyDescent="0.25">
      <c r="A1203" s="142"/>
      <c r="B1203" s="142"/>
      <c r="C1203" s="142"/>
      <c r="D1203" s="142"/>
      <c r="E1203" s="142"/>
      <c r="F1203" s="143"/>
      <c r="G1203" s="143"/>
      <c r="H1203" s="143"/>
      <c r="I1203" s="143"/>
      <c r="J1203" s="143"/>
      <c r="K1203" s="143"/>
      <c r="L1203" s="143"/>
      <c r="M1203" s="143"/>
      <c r="N1203" s="143"/>
      <c r="O1203" s="143"/>
    </row>
    <row r="1204" spans="1:15" x14ac:dyDescent="0.25">
      <c r="A1204" s="142"/>
      <c r="B1204" s="142"/>
      <c r="C1204" s="142"/>
      <c r="D1204" s="142"/>
      <c r="E1204" s="142"/>
      <c r="F1204" s="143"/>
      <c r="G1204" s="143"/>
      <c r="H1204" s="143"/>
      <c r="I1204" s="143"/>
      <c r="J1204" s="143"/>
      <c r="K1204" s="143"/>
      <c r="L1204" s="143"/>
      <c r="M1204" s="143"/>
      <c r="N1204" s="143"/>
      <c r="O1204" s="143"/>
    </row>
    <row r="1205" spans="1:15" x14ac:dyDescent="0.25">
      <c r="A1205" s="142"/>
      <c r="B1205" s="142"/>
      <c r="C1205" s="142"/>
      <c r="D1205" s="142"/>
      <c r="E1205" s="142"/>
      <c r="F1205" s="143"/>
      <c r="G1205" s="143"/>
      <c r="H1205" s="143"/>
      <c r="I1205" s="143"/>
      <c r="J1205" s="143"/>
      <c r="K1205" s="143"/>
      <c r="L1205" s="143"/>
      <c r="M1205" s="143"/>
      <c r="N1205" s="143"/>
      <c r="O1205" s="143"/>
    </row>
    <row r="1206" spans="1:15" x14ac:dyDescent="0.25">
      <c r="A1206" s="142"/>
      <c r="B1206" s="142"/>
      <c r="C1206" s="142"/>
      <c r="D1206" s="142"/>
      <c r="E1206" s="142"/>
      <c r="F1206" s="143"/>
      <c r="G1206" s="143"/>
      <c r="H1206" s="143"/>
      <c r="I1206" s="143"/>
      <c r="J1206" s="143"/>
      <c r="K1206" s="143"/>
      <c r="L1206" s="143"/>
      <c r="M1206" s="143"/>
      <c r="N1206" s="143"/>
      <c r="O1206" s="143"/>
    </row>
    <row r="1207" spans="1:15" x14ac:dyDescent="0.25">
      <c r="A1207" s="142"/>
      <c r="B1207" s="142"/>
      <c r="C1207" s="142"/>
      <c r="D1207" s="142"/>
      <c r="E1207" s="142"/>
      <c r="F1207" s="143"/>
      <c r="G1207" s="143"/>
      <c r="H1207" s="143"/>
      <c r="I1207" s="143"/>
      <c r="J1207" s="143"/>
      <c r="K1207" s="143"/>
      <c r="L1207" s="143"/>
      <c r="M1207" s="143"/>
      <c r="N1207" s="143"/>
      <c r="O1207" s="143"/>
    </row>
    <row r="1208" spans="1:15" x14ac:dyDescent="0.25">
      <c r="A1208" s="142"/>
      <c r="B1208" s="142"/>
      <c r="C1208" s="142"/>
      <c r="D1208" s="142"/>
      <c r="E1208" s="142"/>
      <c r="F1208" s="143"/>
      <c r="G1208" s="143"/>
      <c r="H1208" s="143"/>
      <c r="I1208" s="143"/>
      <c r="J1208" s="143"/>
      <c r="K1208" s="143"/>
      <c r="L1208" s="143"/>
      <c r="M1208" s="143"/>
      <c r="N1208" s="143"/>
      <c r="O1208" s="143"/>
    </row>
    <row r="1209" spans="1:15" x14ac:dyDescent="0.25">
      <c r="A1209" s="142"/>
      <c r="B1209" s="142"/>
      <c r="C1209" s="142"/>
      <c r="D1209" s="142"/>
      <c r="E1209" s="142"/>
      <c r="F1209" s="143"/>
      <c r="G1209" s="143"/>
      <c r="H1209" s="143"/>
      <c r="I1209" s="143"/>
      <c r="J1209" s="143"/>
      <c r="K1209" s="143"/>
      <c r="L1209" s="143"/>
      <c r="M1209" s="143"/>
      <c r="N1209" s="143"/>
      <c r="O1209" s="143"/>
    </row>
    <row r="1210" spans="1:15" x14ac:dyDescent="0.25">
      <c r="A1210" s="142"/>
      <c r="B1210" s="142"/>
      <c r="C1210" s="142"/>
      <c r="D1210" s="142"/>
      <c r="E1210" s="142"/>
      <c r="F1210" s="143"/>
      <c r="G1210" s="143"/>
      <c r="H1210" s="143"/>
      <c r="I1210" s="143"/>
      <c r="J1210" s="143"/>
      <c r="K1210" s="143"/>
      <c r="L1210" s="143"/>
      <c r="M1210" s="143"/>
      <c r="N1210" s="143"/>
      <c r="O1210" s="143"/>
    </row>
    <row r="1211" spans="1:15" x14ac:dyDescent="0.25">
      <c r="A1211" s="142"/>
      <c r="B1211" s="142"/>
      <c r="C1211" s="142"/>
      <c r="D1211" s="142"/>
      <c r="E1211" s="142"/>
      <c r="F1211" s="143"/>
      <c r="G1211" s="143"/>
      <c r="H1211" s="143"/>
      <c r="I1211" s="143"/>
      <c r="J1211" s="143"/>
      <c r="K1211" s="143"/>
      <c r="L1211" s="143"/>
      <c r="M1211" s="143"/>
      <c r="N1211" s="143"/>
      <c r="O1211" s="143"/>
    </row>
    <row r="1212" spans="1:15" x14ac:dyDescent="0.25">
      <c r="A1212" s="142"/>
      <c r="B1212" s="142"/>
      <c r="C1212" s="142"/>
      <c r="D1212" s="142"/>
      <c r="E1212" s="142"/>
      <c r="F1212" s="143"/>
      <c r="G1212" s="143"/>
      <c r="H1212" s="143"/>
      <c r="I1212" s="143"/>
      <c r="J1212" s="143"/>
      <c r="K1212" s="143"/>
      <c r="L1212" s="143"/>
      <c r="M1212" s="143"/>
      <c r="N1212" s="143"/>
      <c r="O1212" s="143"/>
    </row>
    <row r="1213" spans="1:15" x14ac:dyDescent="0.25">
      <c r="A1213" s="142"/>
      <c r="B1213" s="142"/>
      <c r="C1213" s="142"/>
      <c r="D1213" s="142"/>
      <c r="E1213" s="142"/>
      <c r="F1213" s="143"/>
      <c r="G1213" s="143"/>
      <c r="H1213" s="143"/>
      <c r="I1213" s="143"/>
      <c r="J1213" s="143"/>
      <c r="K1213" s="143"/>
      <c r="L1213" s="143"/>
      <c r="M1213" s="143"/>
      <c r="N1213" s="143"/>
      <c r="O1213" s="143"/>
    </row>
    <row r="1214" spans="1:15" x14ac:dyDescent="0.25">
      <c r="A1214" s="142"/>
      <c r="B1214" s="142"/>
      <c r="C1214" s="142"/>
      <c r="D1214" s="142"/>
      <c r="E1214" s="142"/>
      <c r="F1214" s="143"/>
      <c r="G1214" s="143"/>
      <c r="H1214" s="143"/>
      <c r="I1214" s="143"/>
      <c r="J1214" s="143"/>
      <c r="K1214" s="143"/>
      <c r="L1214" s="143"/>
      <c r="M1214" s="143"/>
      <c r="N1214" s="143"/>
      <c r="O1214" s="143"/>
    </row>
    <row r="1215" spans="1:15" x14ac:dyDescent="0.25">
      <c r="A1215" s="142"/>
      <c r="B1215" s="142"/>
      <c r="C1215" s="142"/>
      <c r="D1215" s="142"/>
      <c r="E1215" s="142"/>
      <c r="F1215" s="143"/>
      <c r="G1215" s="143"/>
      <c r="H1215" s="143"/>
      <c r="I1215" s="143"/>
      <c r="J1215" s="143"/>
      <c r="K1215" s="143"/>
      <c r="L1215" s="143"/>
      <c r="M1215" s="143"/>
      <c r="N1215" s="143"/>
      <c r="O1215" s="143"/>
    </row>
    <row r="1216" spans="1:15" x14ac:dyDescent="0.25">
      <c r="A1216" s="142"/>
      <c r="B1216" s="142"/>
      <c r="C1216" s="142"/>
      <c r="D1216" s="142"/>
      <c r="E1216" s="142"/>
      <c r="F1216" s="143"/>
      <c r="G1216" s="143"/>
      <c r="H1216" s="143"/>
      <c r="I1216" s="143"/>
      <c r="J1216" s="143"/>
      <c r="K1216" s="143"/>
      <c r="L1216" s="143"/>
      <c r="M1216" s="143"/>
      <c r="N1216" s="143"/>
      <c r="O1216" s="143"/>
    </row>
    <row r="1217" spans="1:15" x14ac:dyDescent="0.25">
      <c r="A1217" s="142"/>
      <c r="B1217" s="142"/>
      <c r="C1217" s="142"/>
      <c r="D1217" s="142"/>
      <c r="E1217" s="142"/>
      <c r="F1217" s="143"/>
      <c r="G1217" s="143"/>
      <c r="H1217" s="143"/>
      <c r="I1217" s="143"/>
      <c r="J1217" s="143"/>
      <c r="K1217" s="143"/>
      <c r="L1217" s="143"/>
      <c r="M1217" s="143"/>
      <c r="N1217" s="143"/>
      <c r="O1217" s="143"/>
    </row>
    <row r="1218" spans="1:15" x14ac:dyDescent="0.25">
      <c r="A1218" s="142"/>
      <c r="B1218" s="142"/>
      <c r="C1218" s="142"/>
      <c r="D1218" s="142"/>
      <c r="E1218" s="142"/>
      <c r="F1218" s="143"/>
      <c r="G1218" s="143"/>
      <c r="H1218" s="143"/>
      <c r="I1218" s="143"/>
      <c r="J1218" s="143"/>
      <c r="K1218" s="143"/>
      <c r="L1218" s="143"/>
      <c r="M1218" s="143"/>
      <c r="N1218" s="143"/>
      <c r="O1218" s="143"/>
    </row>
    <row r="1219" spans="1:15" x14ac:dyDescent="0.25">
      <c r="A1219" s="142"/>
      <c r="B1219" s="142"/>
      <c r="C1219" s="142"/>
      <c r="D1219" s="142"/>
      <c r="E1219" s="142"/>
      <c r="F1219" s="143"/>
      <c r="G1219" s="143"/>
      <c r="H1219" s="143"/>
      <c r="I1219" s="143"/>
      <c r="J1219" s="143"/>
      <c r="K1219" s="143"/>
      <c r="L1219" s="143"/>
      <c r="M1219" s="143"/>
      <c r="N1219" s="143"/>
      <c r="O1219" s="143"/>
    </row>
    <row r="1220" spans="1:15" x14ac:dyDescent="0.25">
      <c r="A1220" s="142"/>
      <c r="B1220" s="142"/>
      <c r="C1220" s="142"/>
      <c r="D1220" s="142"/>
      <c r="E1220" s="142"/>
      <c r="F1220" s="143"/>
      <c r="G1220" s="143"/>
      <c r="H1220" s="143"/>
      <c r="I1220" s="143"/>
      <c r="J1220" s="143"/>
      <c r="K1220" s="143"/>
      <c r="L1220" s="143"/>
      <c r="M1220" s="143"/>
      <c r="N1220" s="143"/>
      <c r="O1220" s="143"/>
    </row>
    <row r="1221" spans="1:15" x14ac:dyDescent="0.25">
      <c r="A1221" s="142"/>
      <c r="B1221" s="142"/>
      <c r="C1221" s="142"/>
      <c r="D1221" s="142"/>
      <c r="E1221" s="142"/>
      <c r="F1221" s="143"/>
      <c r="G1221" s="143"/>
      <c r="H1221" s="143"/>
      <c r="I1221" s="143"/>
      <c r="J1221" s="143"/>
      <c r="K1221" s="143"/>
      <c r="L1221" s="143"/>
      <c r="M1221" s="143"/>
      <c r="N1221" s="143"/>
      <c r="O1221" s="143"/>
    </row>
    <row r="1222" spans="1:15" x14ac:dyDescent="0.25">
      <c r="A1222" s="142"/>
      <c r="B1222" s="142"/>
      <c r="C1222" s="142"/>
      <c r="D1222" s="142"/>
      <c r="E1222" s="142"/>
      <c r="F1222" s="143"/>
      <c r="G1222" s="143"/>
      <c r="H1222" s="143"/>
      <c r="I1222" s="143"/>
      <c r="J1222" s="143"/>
      <c r="K1222" s="143"/>
      <c r="L1222" s="143"/>
      <c r="M1222" s="143"/>
      <c r="N1222" s="143"/>
      <c r="O1222" s="143"/>
    </row>
    <row r="1223" spans="1:15" x14ac:dyDescent="0.25">
      <c r="A1223" s="142"/>
      <c r="B1223" s="142"/>
      <c r="C1223" s="142"/>
      <c r="D1223" s="142"/>
      <c r="E1223" s="142"/>
      <c r="F1223" s="143"/>
      <c r="G1223" s="143"/>
      <c r="H1223" s="143"/>
      <c r="I1223" s="143"/>
      <c r="J1223" s="143"/>
      <c r="K1223" s="143"/>
      <c r="L1223" s="143"/>
      <c r="M1223" s="143"/>
      <c r="N1223" s="143"/>
      <c r="O1223" s="143"/>
    </row>
    <row r="1224" spans="1:15" x14ac:dyDescent="0.25">
      <c r="A1224" s="142"/>
      <c r="B1224" s="142"/>
      <c r="C1224" s="142"/>
      <c r="D1224" s="142"/>
      <c r="E1224" s="142"/>
      <c r="F1224" s="143"/>
      <c r="G1224" s="143"/>
      <c r="H1224" s="143"/>
      <c r="I1224" s="143"/>
      <c r="J1224" s="143"/>
      <c r="K1224" s="143"/>
      <c r="L1224" s="143"/>
      <c r="M1224" s="143"/>
      <c r="N1224" s="143"/>
      <c r="O1224" s="143"/>
    </row>
    <row r="1225" spans="1:15" x14ac:dyDescent="0.25">
      <c r="A1225" s="142"/>
      <c r="B1225" s="142"/>
      <c r="C1225" s="142"/>
      <c r="D1225" s="142"/>
      <c r="E1225" s="142"/>
      <c r="F1225" s="143"/>
      <c r="G1225" s="143"/>
      <c r="H1225" s="143"/>
      <c r="I1225" s="143"/>
      <c r="J1225" s="143"/>
      <c r="K1225" s="143"/>
      <c r="L1225" s="143"/>
      <c r="M1225" s="143"/>
      <c r="N1225" s="143"/>
      <c r="O1225" s="143"/>
    </row>
    <row r="1226" spans="1:15" x14ac:dyDescent="0.25">
      <c r="A1226" s="142"/>
      <c r="B1226" s="142"/>
      <c r="C1226" s="142"/>
      <c r="D1226" s="142"/>
      <c r="E1226" s="142"/>
      <c r="F1226" s="143"/>
      <c r="G1226" s="143"/>
      <c r="H1226" s="143"/>
      <c r="I1226" s="143"/>
      <c r="J1226" s="143"/>
      <c r="K1226" s="143"/>
      <c r="L1226" s="143"/>
      <c r="M1226" s="143"/>
      <c r="N1226" s="143"/>
      <c r="O1226" s="143"/>
    </row>
    <row r="1227" spans="1:15" x14ac:dyDescent="0.25">
      <c r="A1227" s="142"/>
      <c r="B1227" s="142"/>
      <c r="C1227" s="142"/>
      <c r="D1227" s="142"/>
      <c r="E1227" s="142"/>
      <c r="F1227" s="143"/>
      <c r="G1227" s="143"/>
      <c r="H1227" s="143"/>
      <c r="I1227" s="143"/>
      <c r="J1227" s="143"/>
      <c r="K1227" s="143"/>
      <c r="L1227" s="143"/>
      <c r="M1227" s="143"/>
      <c r="N1227" s="143"/>
      <c r="O1227" s="143"/>
    </row>
    <row r="1228" spans="1:15" x14ac:dyDescent="0.25">
      <c r="A1228" s="142"/>
      <c r="B1228" s="142"/>
      <c r="C1228" s="142"/>
      <c r="D1228" s="142"/>
      <c r="E1228" s="142"/>
      <c r="F1228" s="143"/>
      <c r="G1228" s="143"/>
      <c r="H1228" s="143"/>
      <c r="I1228" s="143"/>
      <c r="J1228" s="143"/>
      <c r="K1228" s="143"/>
      <c r="L1228" s="143"/>
      <c r="M1228" s="143"/>
      <c r="N1228" s="143"/>
      <c r="O1228" s="143"/>
    </row>
    <row r="1229" spans="1:15" x14ac:dyDescent="0.25">
      <c r="A1229" s="142"/>
      <c r="B1229" s="142"/>
      <c r="C1229" s="142"/>
      <c r="D1229" s="142"/>
      <c r="E1229" s="142"/>
      <c r="F1229" s="143"/>
      <c r="G1229" s="143"/>
      <c r="H1229" s="143"/>
      <c r="I1229" s="143"/>
      <c r="J1229" s="143"/>
      <c r="K1229" s="143"/>
      <c r="L1229" s="143"/>
      <c r="M1229" s="143"/>
      <c r="N1229" s="143"/>
      <c r="O1229" s="143"/>
    </row>
    <row r="1230" spans="1:15" x14ac:dyDescent="0.25">
      <c r="A1230" s="142"/>
      <c r="B1230" s="142"/>
      <c r="C1230" s="142"/>
      <c r="D1230" s="142"/>
      <c r="E1230" s="142"/>
      <c r="F1230" s="143"/>
      <c r="G1230" s="143"/>
      <c r="H1230" s="143"/>
      <c r="I1230" s="143"/>
      <c r="J1230" s="143"/>
      <c r="K1230" s="143"/>
      <c r="L1230" s="143"/>
      <c r="M1230" s="143"/>
      <c r="N1230" s="143"/>
      <c r="O1230" s="143"/>
    </row>
    <row r="1231" spans="1:15" x14ac:dyDescent="0.25">
      <c r="A1231" s="142"/>
      <c r="B1231" s="142"/>
      <c r="C1231" s="142"/>
      <c r="D1231" s="142"/>
      <c r="E1231" s="142"/>
      <c r="F1231" s="143"/>
      <c r="G1231" s="143"/>
      <c r="H1231" s="143"/>
      <c r="I1231" s="143"/>
      <c r="J1231" s="143"/>
      <c r="K1231" s="143"/>
      <c r="L1231" s="143"/>
      <c r="M1231" s="143"/>
      <c r="N1231" s="143"/>
      <c r="O1231" s="143"/>
    </row>
    <row r="1232" spans="1:15" x14ac:dyDescent="0.25">
      <c r="A1232" s="142"/>
      <c r="B1232" s="142"/>
      <c r="C1232" s="142"/>
      <c r="D1232" s="142"/>
      <c r="E1232" s="142"/>
      <c r="F1232" s="143"/>
      <c r="G1232" s="143"/>
      <c r="H1232" s="143"/>
      <c r="I1232" s="143"/>
      <c r="J1232" s="143"/>
      <c r="K1232" s="143"/>
      <c r="L1232" s="143"/>
      <c r="M1232" s="143"/>
      <c r="N1232" s="143"/>
      <c r="O1232" s="143"/>
    </row>
    <row r="1233" spans="1:15" x14ac:dyDescent="0.25">
      <c r="A1233" s="142"/>
      <c r="B1233" s="142"/>
      <c r="C1233" s="142"/>
      <c r="D1233" s="142"/>
      <c r="E1233" s="142"/>
      <c r="F1233" s="143"/>
      <c r="G1233" s="143"/>
      <c r="H1233" s="143"/>
      <c r="I1233" s="143"/>
      <c r="J1233" s="143"/>
      <c r="K1233" s="143"/>
      <c r="L1233" s="143"/>
      <c r="M1233" s="143"/>
      <c r="N1233" s="143"/>
      <c r="O1233" s="143"/>
    </row>
    <row r="1234" spans="1:15" x14ac:dyDescent="0.25">
      <c r="A1234" s="142"/>
      <c r="B1234" s="142"/>
      <c r="C1234" s="142"/>
      <c r="D1234" s="142"/>
      <c r="E1234" s="142"/>
      <c r="F1234" s="143"/>
      <c r="G1234" s="143"/>
      <c r="H1234" s="143"/>
      <c r="I1234" s="143"/>
      <c r="J1234" s="143"/>
      <c r="K1234" s="143"/>
      <c r="L1234" s="143"/>
      <c r="M1234" s="143"/>
      <c r="N1234" s="143"/>
      <c r="O1234" s="143"/>
    </row>
    <row r="1235" spans="1:15" x14ac:dyDescent="0.25">
      <c r="A1235" s="142"/>
      <c r="B1235" s="142"/>
      <c r="C1235" s="142"/>
      <c r="D1235" s="142"/>
      <c r="E1235" s="142"/>
      <c r="F1235" s="143"/>
      <c r="G1235" s="143"/>
      <c r="H1235" s="143"/>
      <c r="I1235" s="143"/>
      <c r="J1235" s="143"/>
      <c r="K1235" s="143"/>
      <c r="L1235" s="143"/>
      <c r="M1235" s="143"/>
      <c r="N1235" s="143"/>
      <c r="O1235" s="143"/>
    </row>
    <row r="1236" spans="1:15" x14ac:dyDescent="0.25">
      <c r="A1236" s="142"/>
      <c r="B1236" s="142"/>
      <c r="C1236" s="142"/>
      <c r="D1236" s="142"/>
      <c r="E1236" s="142"/>
      <c r="F1236" s="143"/>
      <c r="G1236" s="143"/>
      <c r="H1236" s="143"/>
      <c r="I1236" s="143"/>
      <c r="J1236" s="143"/>
      <c r="K1236" s="143"/>
      <c r="L1236" s="143"/>
      <c r="M1236" s="143"/>
      <c r="N1236" s="143"/>
      <c r="O1236" s="143"/>
    </row>
    <row r="1237" spans="1:15" x14ac:dyDescent="0.25">
      <c r="A1237" s="142"/>
      <c r="B1237" s="142"/>
      <c r="C1237" s="142"/>
      <c r="D1237" s="142"/>
      <c r="E1237" s="142"/>
      <c r="F1237" s="143"/>
      <c r="G1237" s="143"/>
      <c r="H1237" s="143"/>
      <c r="I1237" s="143"/>
      <c r="J1237" s="143"/>
      <c r="K1237" s="143"/>
      <c r="L1237" s="143"/>
      <c r="M1237" s="143"/>
      <c r="N1237" s="143"/>
      <c r="O1237" s="143"/>
    </row>
    <row r="1238" spans="1:15" x14ac:dyDescent="0.25">
      <c r="A1238" s="142"/>
      <c r="B1238" s="142"/>
      <c r="C1238" s="142"/>
      <c r="D1238" s="142"/>
      <c r="E1238" s="142"/>
      <c r="F1238" s="143"/>
      <c r="G1238" s="143"/>
      <c r="H1238" s="143"/>
      <c r="I1238" s="143"/>
      <c r="J1238" s="143"/>
      <c r="K1238" s="143"/>
      <c r="L1238" s="143"/>
      <c r="M1238" s="143"/>
      <c r="N1238" s="143"/>
      <c r="O1238" s="143"/>
    </row>
    <row r="1239" spans="1:15" x14ac:dyDescent="0.25">
      <c r="A1239" s="142"/>
      <c r="B1239" s="142"/>
      <c r="C1239" s="142"/>
      <c r="D1239" s="142"/>
      <c r="E1239" s="142"/>
      <c r="F1239" s="143"/>
      <c r="G1239" s="143"/>
      <c r="H1239" s="143"/>
      <c r="I1239" s="143"/>
      <c r="J1239" s="143"/>
      <c r="K1239" s="143"/>
      <c r="L1239" s="143"/>
      <c r="M1239" s="143"/>
      <c r="N1239" s="143"/>
      <c r="O1239" s="143"/>
    </row>
    <row r="1240" spans="1:15" x14ac:dyDescent="0.25">
      <c r="A1240" s="142"/>
      <c r="B1240" s="142"/>
      <c r="C1240" s="142"/>
      <c r="D1240" s="142"/>
      <c r="E1240" s="142"/>
      <c r="F1240" s="143"/>
      <c r="G1240" s="143"/>
      <c r="H1240" s="143"/>
      <c r="I1240" s="143"/>
      <c r="J1240" s="143"/>
      <c r="K1240" s="143"/>
      <c r="L1240" s="143"/>
      <c r="M1240" s="143"/>
      <c r="N1240" s="143"/>
      <c r="O1240" s="143"/>
    </row>
    <row r="1241" spans="1:15" x14ac:dyDescent="0.25">
      <c r="A1241" s="142"/>
      <c r="B1241" s="142"/>
      <c r="C1241" s="142"/>
      <c r="D1241" s="142"/>
      <c r="E1241" s="142"/>
      <c r="F1241" s="143"/>
      <c r="G1241" s="143"/>
      <c r="H1241" s="143"/>
      <c r="I1241" s="143"/>
      <c r="J1241" s="143"/>
      <c r="K1241" s="143"/>
      <c r="L1241" s="143"/>
      <c r="M1241" s="143"/>
      <c r="N1241" s="143"/>
      <c r="O1241" s="143"/>
    </row>
    <row r="1242" spans="1:15" x14ac:dyDescent="0.25">
      <c r="A1242" s="142"/>
      <c r="B1242" s="142"/>
      <c r="C1242" s="142"/>
      <c r="D1242" s="142"/>
      <c r="E1242" s="142"/>
      <c r="F1242" s="143"/>
      <c r="G1242" s="143"/>
      <c r="H1242" s="143"/>
      <c r="I1242" s="143"/>
      <c r="J1242" s="143"/>
      <c r="K1242" s="143"/>
      <c r="L1242" s="143"/>
      <c r="M1242" s="143"/>
      <c r="N1242" s="143"/>
      <c r="O1242" s="143"/>
    </row>
    <row r="1243" spans="1:15" x14ac:dyDescent="0.25">
      <c r="A1243" s="142"/>
      <c r="B1243" s="142"/>
      <c r="C1243" s="142"/>
      <c r="D1243" s="142"/>
      <c r="E1243" s="142"/>
      <c r="F1243" s="143"/>
      <c r="G1243" s="143"/>
      <c r="H1243" s="143"/>
      <c r="I1243" s="143"/>
      <c r="J1243" s="143"/>
      <c r="K1243" s="143"/>
      <c r="L1243" s="143"/>
      <c r="M1243" s="143"/>
      <c r="N1243" s="143"/>
      <c r="O1243" s="143"/>
    </row>
    <row r="1244" spans="1:15" x14ac:dyDescent="0.25">
      <c r="A1244" s="142"/>
      <c r="B1244" s="142"/>
      <c r="C1244" s="142"/>
      <c r="D1244" s="142"/>
      <c r="E1244" s="142"/>
      <c r="F1244" s="143"/>
      <c r="G1244" s="143"/>
      <c r="H1244" s="143"/>
      <c r="I1244" s="143"/>
      <c r="J1244" s="143"/>
      <c r="K1244" s="143"/>
      <c r="L1244" s="143"/>
      <c r="M1244" s="143"/>
      <c r="N1244" s="143"/>
      <c r="O1244" s="143"/>
    </row>
    <row r="1245" spans="1:15" x14ac:dyDescent="0.25">
      <c r="A1245" s="142"/>
      <c r="B1245" s="142"/>
      <c r="C1245" s="142"/>
      <c r="D1245" s="142"/>
      <c r="E1245" s="142"/>
      <c r="F1245" s="143"/>
      <c r="G1245" s="143"/>
      <c r="H1245" s="143"/>
      <c r="I1245" s="143"/>
      <c r="J1245" s="143"/>
      <c r="K1245" s="143"/>
      <c r="L1245" s="143"/>
      <c r="M1245" s="143"/>
      <c r="N1245" s="143"/>
      <c r="O1245" s="143"/>
    </row>
    <row r="1246" spans="1:15" x14ac:dyDescent="0.25">
      <c r="A1246" s="142"/>
      <c r="B1246" s="142"/>
      <c r="C1246" s="142"/>
      <c r="D1246" s="142"/>
      <c r="E1246" s="142"/>
      <c r="F1246" s="143"/>
      <c r="G1246" s="143"/>
      <c r="H1246" s="143"/>
      <c r="I1246" s="143"/>
      <c r="J1246" s="143"/>
      <c r="K1246" s="143"/>
      <c r="L1246" s="143"/>
      <c r="M1246" s="143"/>
      <c r="N1246" s="143"/>
      <c r="O1246" s="143"/>
    </row>
    <row r="1247" spans="1:15" x14ac:dyDescent="0.25">
      <c r="A1247" s="142"/>
      <c r="B1247" s="142"/>
      <c r="C1247" s="142"/>
      <c r="D1247" s="142"/>
      <c r="E1247" s="142"/>
      <c r="F1247" s="143"/>
      <c r="G1247" s="143"/>
      <c r="H1247" s="143"/>
      <c r="I1247" s="143"/>
      <c r="J1247" s="143"/>
      <c r="K1247" s="143"/>
      <c r="L1247" s="143"/>
      <c r="M1247" s="143"/>
      <c r="N1247" s="143"/>
      <c r="O1247" s="143"/>
    </row>
  </sheetData>
  <autoFilter ref="A1:O1170"/>
  <sortState ref="A2:O1247">
    <sortCondition ref="B1"/>
  </sortState>
  <conditionalFormatting sqref="A1:A1048576">
    <cfRule type="duplicateValues" dxfId="6" priority="1"/>
  </conditionalFormatting>
  <pageMargins left="0.7" right="0.7" top="0.75" bottom="0.75" header="0.3" footer="0.3"/>
  <pageSetup paperSize="9" scale="86" orientation="landscape" copies="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S6"/>
  <sheetViews>
    <sheetView showGridLines="0" workbookViewId="0">
      <selection activeCell="G3" sqref="G3:K3"/>
    </sheetView>
  </sheetViews>
  <sheetFormatPr defaultColWidth="9.140625" defaultRowHeight="15" x14ac:dyDescent="0.25"/>
  <cols>
    <col min="1" max="8" width="9.140625" style="19" customWidth="1"/>
    <col min="9" max="9" width="9.42578125" style="19" customWidth="1"/>
    <col min="10" max="10" width="9.7109375" style="19" customWidth="1"/>
    <col min="11" max="12" width="9.140625" style="20" customWidth="1"/>
    <col min="13" max="13" width="9.140625" style="19" customWidth="1"/>
    <col min="14" max="14" width="11.140625" style="19" bestFit="1" customWidth="1"/>
    <col min="15" max="15" width="14.42578125" style="19" customWidth="1"/>
    <col min="16" max="16" width="9.140625" style="26" customWidth="1"/>
    <col min="17" max="16384" width="9.140625" style="19"/>
  </cols>
  <sheetData>
    <row r="1" spans="1:19" ht="48.75" customHeight="1" x14ac:dyDescent="0.25">
      <c r="A1" s="17" t="s">
        <v>10</v>
      </c>
      <c r="B1" s="17" t="s">
        <v>1434</v>
      </c>
      <c r="C1" s="17" t="s">
        <v>9</v>
      </c>
      <c r="D1" s="17" t="s">
        <v>5</v>
      </c>
      <c r="E1" s="17" t="s">
        <v>6</v>
      </c>
      <c r="F1" s="17" t="s">
        <v>1451</v>
      </c>
      <c r="G1" s="30" t="s">
        <v>7</v>
      </c>
      <c r="H1" s="31" t="s">
        <v>1424</v>
      </c>
      <c r="I1" s="31" t="s">
        <v>1425</v>
      </c>
      <c r="J1" s="31" t="s">
        <v>1426</v>
      </c>
      <c r="K1" s="31" t="s">
        <v>6</v>
      </c>
      <c r="L1" s="18" t="s">
        <v>1449</v>
      </c>
      <c r="M1" s="28" t="s">
        <v>1450</v>
      </c>
      <c r="N1" s="29" t="s">
        <v>1448</v>
      </c>
      <c r="O1" s="28" t="s">
        <v>1452</v>
      </c>
      <c r="P1" s="19"/>
    </row>
    <row r="2" spans="1:19" x14ac:dyDescent="0.25">
      <c r="A2" s="81">
        <v>1044954</v>
      </c>
      <c r="B2" s="38">
        <v>2211102</v>
      </c>
      <c r="C2" s="87"/>
      <c r="D2" s="86">
        <v>57</v>
      </c>
      <c r="E2" s="86"/>
      <c r="F2" s="90">
        <v>46</v>
      </c>
      <c r="G2" s="21" t="str">
        <f>IF(VLOOKUP($A2,binmax,5,FALSE)="NA","1",VLOOKUP($A2,binmax,5,FALSE))</f>
        <v>-</v>
      </c>
      <c r="H2" s="21">
        <f>D2*J2</f>
        <v>684</v>
      </c>
      <c r="I2" s="21">
        <f>H2-J2</f>
        <v>672</v>
      </c>
      <c r="J2" s="21">
        <f>VLOOKUP(A2,binmax,3,FALSE)</f>
        <v>12</v>
      </c>
      <c r="K2" s="21">
        <f>IF(G2="-",J2,IF(G2*J2&gt;=H2,J2,(G2*J2)))</f>
        <v>12</v>
      </c>
      <c r="L2" s="27">
        <v>82.891999999999996</v>
      </c>
      <c r="M2" s="27">
        <f>INT(L2/N2*1002)/1000</f>
        <v>102.919</v>
      </c>
      <c r="N2" s="35">
        <f>IF(OR(F2="------",F2="Empty"),E2/D2,(E2+F2)/D2)</f>
        <v>0.80701754385964908</v>
      </c>
      <c r="O2" s="16" t="str">
        <f>MID(A4,18,8)</f>
        <v/>
      </c>
      <c r="P2" s="19"/>
    </row>
    <row r="3" spans="1:19" x14ac:dyDescent="0.25">
      <c r="A3" s="179" t="s">
        <v>1429</v>
      </c>
      <c r="B3" s="179"/>
      <c r="C3" s="179"/>
      <c r="D3" s="179"/>
      <c r="E3" s="179"/>
      <c r="F3" s="179"/>
      <c r="G3" s="181" t="s">
        <v>1427</v>
      </c>
      <c r="H3" s="181"/>
      <c r="I3" s="181"/>
      <c r="J3" s="181"/>
      <c r="K3" s="181"/>
      <c r="L3" s="180" t="s">
        <v>1428</v>
      </c>
      <c r="M3" s="180"/>
      <c r="N3" s="180"/>
      <c r="S3" s="19" t="s">
        <v>9301</v>
      </c>
    </row>
    <row r="4" spans="1:19" x14ac:dyDescent="0.25">
      <c r="A4" s="182"/>
      <c r="B4" s="183"/>
      <c r="C4" s="183"/>
      <c r="D4" s="183"/>
      <c r="E4" s="183"/>
      <c r="F4" s="183"/>
      <c r="G4" s="183"/>
      <c r="H4" s="183"/>
      <c r="I4" s="183"/>
      <c r="J4" s="183"/>
      <c r="K4" s="183"/>
      <c r="L4" s="184" t="s">
        <v>1447</v>
      </c>
      <c r="M4" s="184"/>
      <c r="S4" s="19" t="s">
        <v>9302</v>
      </c>
    </row>
    <row r="5" spans="1:19" x14ac:dyDescent="0.25">
      <c r="A5" s="182"/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4" t="s">
        <v>1428</v>
      </c>
      <c r="M5" s="184"/>
    </row>
    <row r="6" spans="1:19" x14ac:dyDescent="0.25">
      <c r="A6" s="182" t="s">
        <v>9305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4" t="s">
        <v>1427</v>
      </c>
      <c r="M6" s="184"/>
      <c r="S6" s="19" t="s">
        <v>9303</v>
      </c>
    </row>
  </sheetData>
  <mergeCells count="9">
    <mergeCell ref="A3:F3"/>
    <mergeCell ref="L3:N3"/>
    <mergeCell ref="G3:K3"/>
    <mergeCell ref="A6:K6"/>
    <mergeCell ref="L4:M4"/>
    <mergeCell ref="L5:M5"/>
    <mergeCell ref="L6:M6"/>
    <mergeCell ref="A4:K4"/>
    <mergeCell ref="A5:K5"/>
  </mergeCells>
  <conditionalFormatting sqref="B2">
    <cfRule type="cellIs" dxfId="5" priority="844" operator="equal">
      <formula>"NA"</formula>
    </cfRule>
  </conditionalFormatting>
  <conditionalFormatting sqref="C2">
    <cfRule type="cellIs" dxfId="4" priority="3" operator="equal">
      <formula>"NA"</formula>
    </cfRule>
  </conditionalFormatting>
  <conditionalFormatting sqref="D2">
    <cfRule type="cellIs" dxfId="3" priority="2" operator="equal">
      <formula>"NA"</formula>
    </cfRule>
  </conditionalFormatting>
  <conditionalFormatting sqref="E2">
    <cfRule type="cellIs" dxfId="2" priority="1" operator="equal">
      <formula>"NA"</formula>
    </cfRule>
  </conditionalFormatting>
  <dataValidations count="1">
    <dataValidation type="list" allowBlank="1" showInputMessage="1" showErrorMessage="1" sqref="B2">
      <formula1>OFFSET(type,MATCH(C2,bins,0)-1,1,COUNTIF(bins,C2),1)</formula1>
    </dataValidation>
  </dataValidations>
  <pageMargins left="0.7" right="0.7" top="0.75" bottom="0.75" header="0.3" footer="0.3"/>
  <pageSetup paperSize="9" scale="86" orientation="landscape" copies="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E500"/>
  <sheetViews>
    <sheetView showGridLines="0" workbookViewId="0">
      <selection activeCell="B6" sqref="B6"/>
    </sheetView>
  </sheetViews>
  <sheetFormatPr defaultColWidth="9.28515625" defaultRowHeight="15" x14ac:dyDescent="0.25"/>
  <cols>
    <col min="1" max="1" width="11.42578125" style="6" bestFit="1" customWidth="1"/>
    <col min="2" max="2" width="45.5703125" style="72" bestFit="1" customWidth="1"/>
    <col min="3" max="3" width="8.7109375" style="4" bestFit="1" customWidth="1"/>
    <col min="4" max="4" width="9" style="4" bestFit="1" customWidth="1"/>
    <col min="5" max="5" width="13.140625" style="4" bestFit="1" customWidth="1"/>
    <col min="6" max="16384" width="9.28515625" style="5"/>
  </cols>
  <sheetData>
    <row r="1" spans="1:5" s="1" customFormat="1" ht="34.5" customHeight="1" x14ac:dyDescent="0.25">
      <c r="A1" s="7" t="s">
        <v>0</v>
      </c>
      <c r="B1" s="2" t="s">
        <v>2</v>
      </c>
      <c r="C1" s="2" t="s">
        <v>1490</v>
      </c>
      <c r="D1" s="2" t="s">
        <v>1491</v>
      </c>
      <c r="E1" s="73" t="s">
        <v>8</v>
      </c>
    </row>
    <row r="2" spans="1:5" x14ac:dyDescent="0.25">
      <c r="A2" s="8">
        <v>1091779</v>
      </c>
      <c r="B2" s="3" t="s">
        <v>1251</v>
      </c>
      <c r="C2" s="3">
        <v>960</v>
      </c>
      <c r="D2" s="3">
        <v>0</v>
      </c>
      <c r="E2" s="12">
        <f>VLOOKUP(A2,binmax,4,FALSE)</f>
        <v>960</v>
      </c>
    </row>
    <row r="3" spans="1:5" x14ac:dyDescent="0.25">
      <c r="A3" s="8"/>
      <c r="B3" s="3"/>
      <c r="C3" s="3"/>
      <c r="D3" s="3"/>
      <c r="E3" s="12"/>
    </row>
    <row r="4" spans="1:5" x14ac:dyDescent="0.25">
      <c r="A4" s="8"/>
      <c r="B4" s="3"/>
      <c r="C4" s="3"/>
      <c r="D4" s="3"/>
      <c r="E4" s="12"/>
    </row>
    <row r="5" spans="1:5" x14ac:dyDescent="0.25">
      <c r="A5" s="8"/>
      <c r="B5" s="3"/>
      <c r="C5" s="3"/>
      <c r="D5" s="3"/>
      <c r="E5" s="12"/>
    </row>
    <row r="6" spans="1:5" x14ac:dyDescent="0.25">
      <c r="A6" s="8"/>
      <c r="B6" s="3"/>
      <c r="C6" s="3"/>
      <c r="D6" s="3"/>
      <c r="E6" s="12"/>
    </row>
    <row r="7" spans="1:5" x14ac:dyDescent="0.25">
      <c r="A7" s="8"/>
      <c r="B7" s="3"/>
      <c r="C7" s="3"/>
      <c r="D7" s="3"/>
      <c r="E7" s="12"/>
    </row>
    <row r="8" spans="1:5" x14ac:dyDescent="0.25">
      <c r="A8" s="8"/>
      <c r="B8" s="3"/>
      <c r="C8" s="3"/>
      <c r="D8" s="3"/>
      <c r="E8" s="12"/>
    </row>
    <row r="9" spans="1:5" x14ac:dyDescent="0.25">
      <c r="A9" s="8"/>
      <c r="B9" s="3"/>
      <c r="C9" s="3"/>
      <c r="D9" s="3"/>
      <c r="E9" s="12"/>
    </row>
    <row r="10" spans="1:5" x14ac:dyDescent="0.25">
      <c r="A10" s="8"/>
      <c r="B10" s="3"/>
      <c r="C10" s="3"/>
      <c r="D10" s="3"/>
      <c r="E10" s="12"/>
    </row>
    <row r="11" spans="1:5" x14ac:dyDescent="0.25">
      <c r="A11" s="8"/>
      <c r="B11" s="3"/>
      <c r="C11" s="3"/>
      <c r="D11" s="3"/>
      <c r="E11" s="12"/>
    </row>
    <row r="12" spans="1:5" x14ac:dyDescent="0.25">
      <c r="A12" s="8"/>
      <c r="B12" s="3"/>
      <c r="C12" s="3"/>
      <c r="D12" s="3"/>
      <c r="E12" s="12"/>
    </row>
    <row r="13" spans="1:5" x14ac:dyDescent="0.25">
      <c r="A13" s="8"/>
      <c r="B13" s="3"/>
      <c r="C13" s="3"/>
      <c r="D13" s="3"/>
      <c r="E13" s="12"/>
    </row>
    <row r="14" spans="1:5" x14ac:dyDescent="0.25">
      <c r="A14" s="8"/>
      <c r="B14" s="3"/>
      <c r="C14" s="3"/>
      <c r="D14" s="3"/>
      <c r="E14" s="12"/>
    </row>
    <row r="15" spans="1:5" x14ac:dyDescent="0.25">
      <c r="A15" s="8"/>
      <c r="B15" s="3"/>
      <c r="C15" s="3"/>
      <c r="D15" s="3"/>
      <c r="E15" s="12"/>
    </row>
    <row r="16" spans="1:5" x14ac:dyDescent="0.25">
      <c r="A16" s="8"/>
      <c r="B16" s="3"/>
      <c r="C16" s="3"/>
      <c r="D16" s="3"/>
      <c r="E16" s="12"/>
    </row>
    <row r="17" spans="1:5" x14ac:dyDescent="0.25">
      <c r="A17" s="8"/>
      <c r="B17" s="3"/>
      <c r="C17" s="3"/>
      <c r="D17" s="3"/>
      <c r="E17" s="12"/>
    </row>
    <row r="18" spans="1:5" x14ac:dyDescent="0.25">
      <c r="A18" s="8"/>
      <c r="B18" s="3"/>
      <c r="C18" s="3"/>
      <c r="D18" s="3"/>
      <c r="E18" s="12"/>
    </row>
    <row r="19" spans="1:5" x14ac:dyDescent="0.25">
      <c r="A19" s="8"/>
      <c r="B19" s="3"/>
      <c r="C19" s="3"/>
      <c r="D19" s="3"/>
      <c r="E19" s="12"/>
    </row>
    <row r="20" spans="1:5" x14ac:dyDescent="0.25">
      <c r="A20" s="8"/>
      <c r="B20" s="3"/>
      <c r="C20" s="3"/>
      <c r="D20" s="3"/>
      <c r="E20" s="12"/>
    </row>
    <row r="21" spans="1:5" x14ac:dyDescent="0.25">
      <c r="A21" s="8"/>
      <c r="B21" s="3"/>
      <c r="C21" s="3"/>
      <c r="D21" s="3"/>
      <c r="E21" s="12"/>
    </row>
    <row r="22" spans="1:5" x14ac:dyDescent="0.25">
      <c r="A22" s="8"/>
      <c r="B22" s="3"/>
      <c r="C22" s="3"/>
      <c r="D22" s="3"/>
      <c r="E22" s="12"/>
    </row>
    <row r="23" spans="1:5" x14ac:dyDescent="0.25">
      <c r="A23" s="8"/>
      <c r="B23" s="3"/>
      <c r="C23" s="3"/>
      <c r="D23" s="3"/>
      <c r="E23" s="12"/>
    </row>
    <row r="24" spans="1:5" x14ac:dyDescent="0.25">
      <c r="A24" s="8"/>
      <c r="B24" s="3"/>
      <c r="C24" s="3"/>
      <c r="D24" s="3"/>
      <c r="E24" s="12"/>
    </row>
    <row r="25" spans="1:5" x14ac:dyDescent="0.25">
      <c r="A25" s="8"/>
      <c r="B25" s="3"/>
      <c r="C25" s="3"/>
      <c r="D25" s="3"/>
      <c r="E25" s="12"/>
    </row>
    <row r="26" spans="1:5" x14ac:dyDescent="0.25">
      <c r="A26" s="8"/>
      <c r="B26" s="3"/>
      <c r="C26" s="3"/>
      <c r="D26" s="3"/>
      <c r="E26" s="12"/>
    </row>
    <row r="27" spans="1:5" x14ac:dyDescent="0.25">
      <c r="A27" s="8"/>
      <c r="B27" s="3"/>
      <c r="C27" s="3"/>
      <c r="D27" s="3"/>
      <c r="E27" s="12"/>
    </row>
    <row r="28" spans="1:5" x14ac:dyDescent="0.25">
      <c r="A28" s="8"/>
      <c r="B28" s="3"/>
      <c r="C28" s="3"/>
      <c r="D28" s="3"/>
      <c r="E28" s="12"/>
    </row>
    <row r="29" spans="1:5" x14ac:dyDescent="0.25">
      <c r="A29" s="8"/>
      <c r="B29" s="3"/>
      <c r="C29" s="3"/>
      <c r="D29" s="3"/>
      <c r="E29" s="12"/>
    </row>
    <row r="30" spans="1:5" x14ac:dyDescent="0.25">
      <c r="A30" s="8"/>
      <c r="B30" s="3"/>
      <c r="C30" s="3"/>
      <c r="D30" s="3"/>
      <c r="E30" s="12"/>
    </row>
    <row r="31" spans="1:5" x14ac:dyDescent="0.25">
      <c r="A31" s="8"/>
      <c r="B31" s="3"/>
      <c r="C31" s="3"/>
      <c r="D31" s="3"/>
      <c r="E31" s="12"/>
    </row>
    <row r="32" spans="1:5" x14ac:dyDescent="0.25">
      <c r="A32" s="8"/>
      <c r="B32" s="3"/>
      <c r="C32" s="3"/>
      <c r="D32" s="3"/>
      <c r="E32" s="12"/>
    </row>
    <row r="33" spans="1:5" x14ac:dyDescent="0.25">
      <c r="A33" s="8"/>
      <c r="B33" s="3"/>
      <c r="C33" s="3"/>
      <c r="D33" s="3"/>
      <c r="E33" s="12"/>
    </row>
    <row r="34" spans="1:5" x14ac:dyDescent="0.25">
      <c r="A34" s="8"/>
      <c r="B34" s="3"/>
      <c r="C34" s="3"/>
      <c r="D34" s="3"/>
      <c r="E34" s="12"/>
    </row>
    <row r="35" spans="1:5" x14ac:dyDescent="0.25">
      <c r="A35" s="8"/>
      <c r="B35" s="3"/>
      <c r="C35" s="3"/>
      <c r="D35" s="3"/>
      <c r="E35" s="12"/>
    </row>
    <row r="36" spans="1:5" x14ac:dyDescent="0.25">
      <c r="A36" s="8"/>
      <c r="B36" s="3"/>
      <c r="C36" s="3"/>
      <c r="D36" s="3"/>
      <c r="E36" s="12"/>
    </row>
    <row r="37" spans="1:5" x14ac:dyDescent="0.25">
      <c r="A37" s="8"/>
      <c r="B37" s="3"/>
      <c r="C37" s="3"/>
      <c r="D37" s="3"/>
      <c r="E37" s="12"/>
    </row>
    <row r="38" spans="1:5" x14ac:dyDescent="0.25">
      <c r="A38" s="8"/>
      <c r="B38" s="3"/>
      <c r="C38" s="3"/>
      <c r="D38" s="3"/>
      <c r="E38" s="12"/>
    </row>
    <row r="39" spans="1:5" x14ac:dyDescent="0.25">
      <c r="A39" s="8"/>
      <c r="B39" s="3"/>
      <c r="C39" s="3"/>
      <c r="D39" s="3"/>
      <c r="E39" s="12"/>
    </row>
    <row r="40" spans="1:5" x14ac:dyDescent="0.25">
      <c r="A40" s="8"/>
      <c r="B40" s="3"/>
      <c r="C40" s="3"/>
      <c r="D40" s="3"/>
      <c r="E40" s="12"/>
    </row>
    <row r="41" spans="1:5" x14ac:dyDescent="0.25">
      <c r="A41" s="8"/>
      <c r="B41" s="3"/>
      <c r="C41" s="3"/>
      <c r="D41" s="3"/>
      <c r="E41" s="12"/>
    </row>
    <row r="42" spans="1:5" x14ac:dyDescent="0.25">
      <c r="A42" s="8"/>
      <c r="B42" s="3"/>
      <c r="C42" s="3"/>
      <c r="D42" s="3"/>
      <c r="E42" s="12"/>
    </row>
    <row r="43" spans="1:5" x14ac:dyDescent="0.25">
      <c r="A43" s="8"/>
      <c r="B43" s="3"/>
      <c r="C43" s="3"/>
      <c r="D43" s="3"/>
      <c r="E43" s="12"/>
    </row>
    <row r="44" spans="1:5" x14ac:dyDescent="0.25">
      <c r="A44" s="8"/>
      <c r="B44" s="3"/>
      <c r="C44" s="3"/>
      <c r="D44" s="3"/>
      <c r="E44" s="12"/>
    </row>
    <row r="45" spans="1:5" x14ac:dyDescent="0.25">
      <c r="A45" s="8"/>
      <c r="B45" s="3"/>
      <c r="C45" s="3"/>
      <c r="D45" s="3"/>
      <c r="E45" s="12"/>
    </row>
    <row r="46" spans="1:5" x14ac:dyDescent="0.25">
      <c r="A46" s="8"/>
      <c r="B46" s="3"/>
      <c r="C46" s="3"/>
      <c r="D46" s="3"/>
      <c r="E46" s="12"/>
    </row>
    <row r="47" spans="1:5" x14ac:dyDescent="0.25">
      <c r="A47" s="8"/>
      <c r="B47" s="3"/>
      <c r="C47" s="3"/>
      <c r="D47" s="3"/>
      <c r="E47" s="12"/>
    </row>
    <row r="48" spans="1:5" x14ac:dyDescent="0.25">
      <c r="A48" s="8"/>
      <c r="B48" s="3"/>
      <c r="C48" s="3"/>
      <c r="D48" s="3"/>
      <c r="E48" s="12"/>
    </row>
    <row r="49" spans="1:5" x14ac:dyDescent="0.25">
      <c r="A49" s="8"/>
      <c r="B49" s="3"/>
      <c r="C49" s="3"/>
      <c r="D49" s="3"/>
      <c r="E49" s="12"/>
    </row>
    <row r="50" spans="1:5" x14ac:dyDescent="0.25">
      <c r="A50" s="8"/>
      <c r="B50" s="3"/>
      <c r="C50" s="3"/>
      <c r="D50" s="3"/>
      <c r="E50" s="12"/>
    </row>
    <row r="51" spans="1:5" x14ac:dyDescent="0.25">
      <c r="A51" s="8"/>
      <c r="B51" s="3"/>
      <c r="C51" s="3"/>
      <c r="D51" s="3"/>
      <c r="E51" s="12"/>
    </row>
    <row r="52" spans="1:5" x14ac:dyDescent="0.25">
      <c r="A52" s="8"/>
      <c r="B52" s="3"/>
      <c r="C52" s="3"/>
      <c r="D52" s="3"/>
      <c r="E52" s="12"/>
    </row>
    <row r="53" spans="1:5" x14ac:dyDescent="0.25">
      <c r="A53" s="8"/>
      <c r="B53" s="3"/>
      <c r="C53" s="3"/>
      <c r="D53" s="3"/>
      <c r="E53" s="12"/>
    </row>
    <row r="54" spans="1:5" x14ac:dyDescent="0.25">
      <c r="A54" s="8"/>
      <c r="B54" s="3"/>
      <c r="C54" s="3"/>
      <c r="D54" s="3"/>
      <c r="E54" s="12"/>
    </row>
    <row r="55" spans="1:5" x14ac:dyDescent="0.25">
      <c r="A55" s="8"/>
      <c r="B55" s="3"/>
      <c r="C55" s="3"/>
      <c r="D55" s="3"/>
      <c r="E55" s="12"/>
    </row>
    <row r="56" spans="1:5" x14ac:dyDescent="0.25">
      <c r="A56" s="8"/>
      <c r="B56" s="3"/>
      <c r="C56" s="3"/>
      <c r="D56" s="3"/>
      <c r="E56" s="12"/>
    </row>
    <row r="57" spans="1:5" x14ac:dyDescent="0.25">
      <c r="A57" s="8"/>
      <c r="B57" s="3"/>
      <c r="C57" s="3"/>
      <c r="D57" s="3"/>
      <c r="E57" s="12"/>
    </row>
    <row r="58" spans="1:5" x14ac:dyDescent="0.25">
      <c r="A58" s="8"/>
      <c r="B58" s="3"/>
      <c r="C58" s="3"/>
      <c r="D58" s="3"/>
      <c r="E58" s="12"/>
    </row>
    <row r="59" spans="1:5" x14ac:dyDescent="0.25">
      <c r="A59" s="8"/>
      <c r="B59" s="3"/>
      <c r="C59" s="3"/>
      <c r="D59" s="3"/>
      <c r="E59" s="12"/>
    </row>
    <row r="60" spans="1:5" x14ac:dyDescent="0.25">
      <c r="A60" s="8"/>
      <c r="B60" s="3"/>
      <c r="C60" s="3"/>
      <c r="D60" s="3"/>
      <c r="E60" s="12"/>
    </row>
    <row r="61" spans="1:5" x14ac:dyDescent="0.25">
      <c r="A61" s="8"/>
      <c r="B61" s="3"/>
      <c r="C61" s="3"/>
      <c r="D61" s="3"/>
      <c r="E61" s="12"/>
    </row>
    <row r="62" spans="1:5" x14ac:dyDescent="0.25">
      <c r="A62" s="8"/>
      <c r="B62" s="3"/>
      <c r="C62" s="3"/>
      <c r="D62" s="3"/>
      <c r="E62" s="12"/>
    </row>
    <row r="63" spans="1:5" x14ac:dyDescent="0.25">
      <c r="A63" s="8"/>
      <c r="B63" s="3"/>
      <c r="C63" s="3"/>
      <c r="D63" s="3"/>
      <c r="E63" s="12"/>
    </row>
    <row r="64" spans="1:5" x14ac:dyDescent="0.25">
      <c r="A64" s="8"/>
      <c r="B64" s="3"/>
      <c r="C64" s="3"/>
      <c r="D64" s="3"/>
      <c r="E64" s="12"/>
    </row>
    <row r="65" spans="1:5" x14ac:dyDescent="0.25">
      <c r="A65" s="8"/>
      <c r="B65" s="3"/>
      <c r="C65" s="3"/>
      <c r="D65" s="3"/>
      <c r="E65" s="12"/>
    </row>
    <row r="66" spans="1:5" x14ac:dyDescent="0.25">
      <c r="A66" s="8"/>
      <c r="B66" s="3"/>
      <c r="C66" s="3"/>
      <c r="D66" s="3"/>
      <c r="E66" s="12"/>
    </row>
    <row r="67" spans="1:5" x14ac:dyDescent="0.25">
      <c r="A67" s="8"/>
      <c r="B67" s="3"/>
      <c r="C67" s="3"/>
      <c r="D67" s="3"/>
      <c r="E67" s="12"/>
    </row>
    <row r="68" spans="1:5" x14ac:dyDescent="0.25">
      <c r="A68" s="8"/>
      <c r="B68" s="3"/>
      <c r="C68" s="3"/>
      <c r="D68" s="3"/>
      <c r="E68" s="12"/>
    </row>
    <row r="69" spans="1:5" x14ac:dyDescent="0.25">
      <c r="A69" s="8"/>
      <c r="B69" s="3"/>
      <c r="C69" s="3"/>
      <c r="D69" s="3"/>
      <c r="E69" s="12"/>
    </row>
    <row r="70" spans="1:5" x14ac:dyDescent="0.25">
      <c r="A70" s="8"/>
      <c r="B70" s="3"/>
      <c r="C70" s="3"/>
      <c r="D70" s="3"/>
      <c r="E70" s="12"/>
    </row>
    <row r="71" spans="1:5" x14ac:dyDescent="0.25">
      <c r="A71" s="8"/>
      <c r="B71" s="3"/>
      <c r="C71" s="3"/>
      <c r="D71" s="3"/>
      <c r="E71" s="12"/>
    </row>
    <row r="72" spans="1:5" x14ac:dyDescent="0.25">
      <c r="A72" s="8"/>
      <c r="B72" s="3"/>
      <c r="C72" s="3"/>
      <c r="D72" s="3"/>
      <c r="E72" s="12"/>
    </row>
    <row r="73" spans="1:5" x14ac:dyDescent="0.25">
      <c r="A73" s="8"/>
      <c r="B73" s="3"/>
      <c r="C73" s="3"/>
      <c r="D73" s="3"/>
      <c r="E73" s="12"/>
    </row>
    <row r="74" spans="1:5" x14ac:dyDescent="0.25">
      <c r="A74" s="8"/>
      <c r="B74" s="3"/>
      <c r="C74" s="3"/>
      <c r="D74" s="3"/>
      <c r="E74" s="12"/>
    </row>
    <row r="75" spans="1:5" x14ac:dyDescent="0.25">
      <c r="A75" s="8"/>
      <c r="B75" s="3"/>
      <c r="C75" s="3"/>
      <c r="D75" s="3"/>
      <c r="E75" s="12"/>
    </row>
    <row r="76" spans="1:5" x14ac:dyDescent="0.25">
      <c r="A76" s="8"/>
      <c r="B76" s="3"/>
      <c r="C76" s="3"/>
      <c r="D76" s="3"/>
      <c r="E76" s="12"/>
    </row>
    <row r="77" spans="1:5" x14ac:dyDescent="0.25">
      <c r="A77" s="8"/>
      <c r="B77" s="3"/>
      <c r="C77" s="3"/>
      <c r="D77" s="3"/>
      <c r="E77" s="12"/>
    </row>
    <row r="78" spans="1:5" x14ac:dyDescent="0.25">
      <c r="A78" s="8"/>
      <c r="B78" s="3"/>
      <c r="C78" s="3"/>
      <c r="D78" s="3"/>
      <c r="E78" s="12"/>
    </row>
    <row r="79" spans="1:5" x14ac:dyDescent="0.25">
      <c r="A79" s="8"/>
      <c r="B79" s="3"/>
      <c r="C79" s="3"/>
      <c r="D79" s="3"/>
      <c r="E79" s="12"/>
    </row>
    <row r="80" spans="1:5" x14ac:dyDescent="0.25">
      <c r="A80" s="8"/>
      <c r="B80" s="3"/>
      <c r="C80" s="3"/>
      <c r="D80" s="3"/>
      <c r="E80" s="12"/>
    </row>
    <row r="81" spans="1:5" x14ac:dyDescent="0.25">
      <c r="A81" s="8"/>
      <c r="B81" s="3"/>
      <c r="C81" s="3"/>
      <c r="D81" s="3"/>
      <c r="E81" s="12"/>
    </row>
    <row r="82" spans="1:5" x14ac:dyDescent="0.25">
      <c r="A82" s="8"/>
      <c r="B82" s="3"/>
      <c r="C82" s="3"/>
      <c r="D82" s="3"/>
      <c r="E82" s="12"/>
    </row>
    <row r="83" spans="1:5" x14ac:dyDescent="0.25">
      <c r="A83" s="8"/>
      <c r="B83" s="3"/>
      <c r="C83" s="3"/>
      <c r="D83" s="3"/>
      <c r="E83" s="12"/>
    </row>
    <row r="84" spans="1:5" x14ac:dyDescent="0.25">
      <c r="A84" s="8"/>
      <c r="B84" s="3"/>
      <c r="C84" s="3"/>
      <c r="D84" s="3"/>
      <c r="E84" s="12"/>
    </row>
    <row r="85" spans="1:5" x14ac:dyDescent="0.25">
      <c r="A85" s="8"/>
      <c r="B85" s="3"/>
      <c r="C85" s="3"/>
      <c r="D85" s="3"/>
      <c r="E85" s="12"/>
    </row>
    <row r="86" spans="1:5" x14ac:dyDescent="0.25">
      <c r="A86" s="8"/>
      <c r="B86" s="3"/>
      <c r="C86" s="3"/>
      <c r="D86" s="3"/>
      <c r="E86" s="12"/>
    </row>
    <row r="87" spans="1:5" x14ac:dyDescent="0.25">
      <c r="A87" s="8"/>
      <c r="B87" s="3"/>
      <c r="C87" s="3"/>
      <c r="D87" s="3"/>
      <c r="E87" s="12"/>
    </row>
    <row r="88" spans="1:5" x14ac:dyDescent="0.25">
      <c r="A88" s="8"/>
      <c r="B88" s="3"/>
      <c r="C88" s="3"/>
      <c r="D88" s="3"/>
      <c r="E88" s="12"/>
    </row>
    <row r="89" spans="1:5" x14ac:dyDescent="0.25">
      <c r="A89" s="8"/>
      <c r="B89" s="3"/>
      <c r="C89" s="3"/>
      <c r="D89" s="3"/>
      <c r="E89" s="12"/>
    </row>
    <row r="90" spans="1:5" x14ac:dyDescent="0.25">
      <c r="A90" s="8"/>
      <c r="B90" s="3"/>
      <c r="C90" s="3"/>
      <c r="D90" s="3"/>
      <c r="E90" s="12"/>
    </row>
    <row r="91" spans="1:5" x14ac:dyDescent="0.25">
      <c r="A91" s="8"/>
      <c r="B91" s="3"/>
      <c r="C91" s="3"/>
      <c r="D91" s="3"/>
      <c r="E91" s="12"/>
    </row>
    <row r="92" spans="1:5" x14ac:dyDescent="0.25">
      <c r="A92" s="8"/>
      <c r="B92" s="3"/>
      <c r="C92" s="3"/>
      <c r="D92" s="3"/>
      <c r="E92" s="12"/>
    </row>
    <row r="93" spans="1:5" x14ac:dyDescent="0.25">
      <c r="A93" s="8"/>
      <c r="B93" s="3"/>
      <c r="C93" s="3"/>
      <c r="D93" s="3"/>
      <c r="E93" s="12"/>
    </row>
    <row r="94" spans="1:5" x14ac:dyDescent="0.25">
      <c r="A94" s="8"/>
      <c r="B94" s="3"/>
      <c r="C94" s="3"/>
      <c r="D94" s="3"/>
      <c r="E94" s="12"/>
    </row>
    <row r="95" spans="1:5" x14ac:dyDescent="0.25">
      <c r="A95" s="8"/>
      <c r="B95" s="3"/>
      <c r="C95" s="3"/>
      <c r="D95" s="3"/>
      <c r="E95" s="12"/>
    </row>
    <row r="96" spans="1:5" x14ac:dyDescent="0.25">
      <c r="A96" s="8"/>
      <c r="B96" s="3"/>
      <c r="C96" s="3"/>
      <c r="D96" s="3"/>
      <c r="E96" s="12"/>
    </row>
    <row r="97" spans="1:5" x14ac:dyDescent="0.25">
      <c r="A97" s="8"/>
      <c r="B97" s="3"/>
      <c r="C97" s="3"/>
      <c r="D97" s="3"/>
      <c r="E97" s="12"/>
    </row>
    <row r="98" spans="1:5" x14ac:dyDescent="0.25">
      <c r="A98" s="8"/>
      <c r="B98" s="3"/>
      <c r="C98" s="3"/>
      <c r="D98" s="3"/>
      <c r="E98" s="12"/>
    </row>
    <row r="99" spans="1:5" x14ac:dyDescent="0.25">
      <c r="A99" s="8"/>
      <c r="B99" s="3"/>
      <c r="C99" s="3"/>
      <c r="D99" s="3"/>
      <c r="E99" s="12"/>
    </row>
    <row r="100" spans="1:5" x14ac:dyDescent="0.25">
      <c r="A100" s="8"/>
      <c r="B100" s="3"/>
      <c r="C100" s="3"/>
      <c r="D100" s="3"/>
      <c r="E100" s="12"/>
    </row>
    <row r="101" spans="1:5" x14ac:dyDescent="0.25">
      <c r="A101" s="8"/>
      <c r="B101" s="3"/>
      <c r="C101" s="3"/>
      <c r="D101" s="3"/>
      <c r="E101" s="12"/>
    </row>
    <row r="102" spans="1:5" x14ac:dyDescent="0.25">
      <c r="A102" s="8"/>
      <c r="B102" s="3"/>
      <c r="C102" s="3"/>
      <c r="D102" s="3"/>
      <c r="E102" s="12"/>
    </row>
    <row r="103" spans="1:5" x14ac:dyDescent="0.25">
      <c r="A103" s="8"/>
      <c r="B103" s="3"/>
      <c r="C103" s="3"/>
      <c r="D103" s="3"/>
      <c r="E103" s="12"/>
    </row>
    <row r="104" spans="1:5" x14ac:dyDescent="0.25">
      <c r="A104" s="8"/>
      <c r="B104" s="3"/>
      <c r="C104" s="3"/>
      <c r="D104" s="3"/>
      <c r="E104" s="12"/>
    </row>
    <row r="105" spans="1:5" x14ac:dyDescent="0.25">
      <c r="A105" s="8"/>
      <c r="B105" s="3"/>
      <c r="C105" s="3"/>
      <c r="D105" s="3"/>
      <c r="E105" s="12"/>
    </row>
    <row r="106" spans="1:5" x14ac:dyDescent="0.25">
      <c r="A106" s="8"/>
      <c r="B106" s="3"/>
      <c r="C106" s="3"/>
      <c r="D106" s="3"/>
      <c r="E106" s="12"/>
    </row>
    <row r="107" spans="1:5" x14ac:dyDescent="0.25">
      <c r="A107" s="8"/>
      <c r="B107" s="3"/>
      <c r="C107" s="3"/>
      <c r="D107" s="3"/>
      <c r="E107" s="12"/>
    </row>
    <row r="108" spans="1:5" x14ac:dyDescent="0.25">
      <c r="A108" s="8"/>
      <c r="B108" s="3"/>
      <c r="C108" s="3"/>
      <c r="D108" s="3"/>
      <c r="E108" s="12"/>
    </row>
    <row r="109" spans="1:5" x14ac:dyDescent="0.25">
      <c r="A109" s="8"/>
      <c r="B109" s="3"/>
      <c r="C109" s="3"/>
      <c r="D109" s="3"/>
      <c r="E109" s="12"/>
    </row>
    <row r="110" spans="1:5" x14ac:dyDescent="0.25">
      <c r="A110" s="8"/>
      <c r="B110" s="3"/>
      <c r="C110" s="3"/>
      <c r="D110" s="3"/>
      <c r="E110" s="12"/>
    </row>
    <row r="111" spans="1:5" x14ac:dyDescent="0.25">
      <c r="A111" s="8"/>
      <c r="B111" s="3"/>
      <c r="C111" s="3"/>
      <c r="D111" s="3"/>
      <c r="E111" s="12"/>
    </row>
    <row r="112" spans="1:5" x14ac:dyDescent="0.25">
      <c r="A112" s="8"/>
      <c r="B112" s="3"/>
      <c r="C112" s="3"/>
      <c r="D112" s="3"/>
      <c r="E112" s="12"/>
    </row>
    <row r="113" spans="1:5" x14ac:dyDescent="0.25">
      <c r="A113" s="8"/>
      <c r="B113" s="3"/>
      <c r="C113" s="3"/>
      <c r="D113" s="3"/>
      <c r="E113" s="12"/>
    </row>
    <row r="114" spans="1:5" x14ac:dyDescent="0.25">
      <c r="A114" s="8"/>
      <c r="B114" s="3"/>
      <c r="C114" s="3"/>
      <c r="D114" s="3"/>
      <c r="E114" s="12"/>
    </row>
    <row r="115" spans="1:5" x14ac:dyDescent="0.25">
      <c r="A115" s="8"/>
      <c r="B115" s="3"/>
      <c r="C115" s="3"/>
      <c r="D115" s="3"/>
      <c r="E115" s="12"/>
    </row>
    <row r="116" spans="1:5" x14ac:dyDescent="0.25">
      <c r="A116" s="8"/>
      <c r="B116" s="3"/>
      <c r="C116" s="3"/>
      <c r="D116" s="3"/>
      <c r="E116" s="12"/>
    </row>
    <row r="117" spans="1:5" x14ac:dyDescent="0.25">
      <c r="A117" s="8"/>
      <c r="B117" s="3"/>
      <c r="C117" s="3"/>
      <c r="D117" s="3"/>
      <c r="E117" s="12"/>
    </row>
    <row r="118" spans="1:5" x14ac:dyDescent="0.25">
      <c r="A118" s="8"/>
      <c r="B118" s="3"/>
      <c r="C118" s="3"/>
      <c r="D118" s="3"/>
      <c r="E118" s="12"/>
    </row>
    <row r="119" spans="1:5" x14ac:dyDescent="0.25">
      <c r="A119" s="8"/>
      <c r="B119" s="3"/>
      <c r="C119" s="3"/>
      <c r="D119" s="3"/>
      <c r="E119" s="12"/>
    </row>
    <row r="120" spans="1:5" x14ac:dyDescent="0.25">
      <c r="A120" s="8"/>
      <c r="B120" s="3"/>
      <c r="C120" s="3"/>
      <c r="D120" s="3"/>
      <c r="E120" s="12"/>
    </row>
    <row r="121" spans="1:5" x14ac:dyDescent="0.25">
      <c r="A121" s="8"/>
      <c r="B121" s="3"/>
      <c r="C121" s="3"/>
      <c r="D121" s="3"/>
      <c r="E121" s="12"/>
    </row>
    <row r="122" spans="1:5" x14ac:dyDescent="0.25">
      <c r="A122" s="8"/>
      <c r="B122" s="3"/>
      <c r="C122" s="3"/>
      <c r="D122" s="3"/>
      <c r="E122" s="12"/>
    </row>
    <row r="123" spans="1:5" x14ac:dyDescent="0.25">
      <c r="A123" s="8"/>
      <c r="B123" s="3"/>
      <c r="C123" s="3"/>
      <c r="D123" s="3"/>
      <c r="E123" s="12"/>
    </row>
    <row r="124" spans="1:5" x14ac:dyDescent="0.25">
      <c r="A124" s="8"/>
      <c r="B124" s="3"/>
      <c r="C124" s="3"/>
      <c r="D124" s="3"/>
      <c r="E124" s="12"/>
    </row>
    <row r="125" spans="1:5" x14ac:dyDescent="0.25">
      <c r="A125" s="8"/>
      <c r="B125" s="3"/>
      <c r="C125" s="3"/>
      <c r="D125" s="3"/>
      <c r="E125" s="12"/>
    </row>
    <row r="126" spans="1:5" x14ac:dyDescent="0.25">
      <c r="A126" s="8"/>
      <c r="B126" s="3"/>
      <c r="C126" s="3"/>
      <c r="D126" s="3"/>
      <c r="E126" s="12"/>
    </row>
    <row r="127" spans="1:5" x14ac:dyDescent="0.25">
      <c r="A127" s="8"/>
      <c r="B127" s="3"/>
      <c r="C127" s="3"/>
      <c r="D127" s="3"/>
      <c r="E127" s="12"/>
    </row>
    <row r="128" spans="1:5" x14ac:dyDescent="0.25">
      <c r="A128" s="8"/>
      <c r="B128" s="3"/>
      <c r="C128" s="3"/>
      <c r="D128" s="3"/>
      <c r="E128" s="12"/>
    </row>
    <row r="129" spans="1:5" x14ac:dyDescent="0.25">
      <c r="A129" s="8"/>
      <c r="B129" s="3"/>
      <c r="C129" s="3"/>
      <c r="D129" s="3"/>
      <c r="E129" s="12"/>
    </row>
    <row r="130" spans="1:5" x14ac:dyDescent="0.25">
      <c r="A130" s="8"/>
      <c r="B130" s="3"/>
      <c r="C130" s="3"/>
      <c r="D130" s="3"/>
      <c r="E130" s="12"/>
    </row>
    <row r="131" spans="1:5" x14ac:dyDescent="0.25">
      <c r="A131" s="8"/>
      <c r="B131" s="3"/>
      <c r="C131" s="3"/>
      <c r="D131" s="3"/>
      <c r="E131" s="12"/>
    </row>
    <row r="132" spans="1:5" x14ac:dyDescent="0.25">
      <c r="A132" s="8"/>
      <c r="B132" s="3"/>
      <c r="C132" s="3"/>
      <c r="D132" s="3"/>
      <c r="E132" s="12"/>
    </row>
    <row r="133" spans="1:5" x14ac:dyDescent="0.25">
      <c r="A133" s="8"/>
      <c r="B133" s="3"/>
      <c r="C133" s="3"/>
      <c r="D133" s="3"/>
      <c r="E133" s="12"/>
    </row>
    <row r="134" spans="1:5" x14ac:dyDescent="0.25">
      <c r="A134" s="8"/>
      <c r="B134" s="3"/>
      <c r="C134" s="3"/>
      <c r="D134" s="3"/>
      <c r="E134" s="12"/>
    </row>
    <row r="135" spans="1:5" x14ac:dyDescent="0.25">
      <c r="A135" s="8"/>
      <c r="B135" s="3"/>
      <c r="C135" s="3"/>
      <c r="D135" s="3"/>
      <c r="E135" s="12"/>
    </row>
    <row r="136" spans="1:5" x14ac:dyDescent="0.25">
      <c r="A136" s="8"/>
      <c r="B136" s="3"/>
      <c r="C136" s="3"/>
      <c r="D136" s="3"/>
      <c r="E136" s="12"/>
    </row>
    <row r="137" spans="1:5" x14ac:dyDescent="0.25">
      <c r="A137" s="8"/>
      <c r="B137" s="3"/>
      <c r="C137" s="3"/>
      <c r="D137" s="3"/>
      <c r="E137" s="12"/>
    </row>
    <row r="138" spans="1:5" x14ac:dyDescent="0.25">
      <c r="A138" s="8"/>
      <c r="B138" s="3"/>
      <c r="C138" s="3"/>
      <c r="D138" s="3"/>
      <c r="E138" s="12"/>
    </row>
    <row r="139" spans="1:5" x14ac:dyDescent="0.25">
      <c r="A139" s="8"/>
      <c r="B139" s="3"/>
      <c r="C139" s="3"/>
      <c r="D139" s="3"/>
      <c r="E139" s="12"/>
    </row>
    <row r="140" spans="1:5" x14ac:dyDescent="0.25">
      <c r="A140" s="8"/>
      <c r="B140" s="3"/>
      <c r="C140" s="3"/>
      <c r="D140" s="3"/>
      <c r="E140" s="12"/>
    </row>
    <row r="141" spans="1:5" x14ac:dyDescent="0.25">
      <c r="A141" s="8"/>
      <c r="B141" s="3"/>
      <c r="C141" s="3"/>
      <c r="D141" s="3"/>
      <c r="E141" s="12"/>
    </row>
    <row r="142" spans="1:5" x14ac:dyDescent="0.25">
      <c r="A142" s="8"/>
      <c r="B142" s="3"/>
      <c r="C142" s="3"/>
      <c r="D142" s="3"/>
      <c r="E142" s="12"/>
    </row>
    <row r="143" spans="1:5" x14ac:dyDescent="0.25">
      <c r="A143" s="8"/>
      <c r="B143" s="3"/>
      <c r="C143" s="3"/>
      <c r="D143" s="3"/>
      <c r="E143" s="12"/>
    </row>
    <row r="144" spans="1:5" x14ac:dyDescent="0.25">
      <c r="A144" s="8"/>
      <c r="B144" s="3"/>
      <c r="C144" s="3"/>
      <c r="D144" s="3"/>
      <c r="E144" s="12"/>
    </row>
    <row r="145" spans="1:5" x14ac:dyDescent="0.25">
      <c r="A145" s="8"/>
      <c r="B145" s="3"/>
      <c r="C145" s="3"/>
      <c r="D145" s="3"/>
      <c r="E145" s="12"/>
    </row>
    <row r="146" spans="1:5" x14ac:dyDescent="0.25">
      <c r="A146" s="8"/>
      <c r="B146" s="3"/>
      <c r="C146" s="3"/>
      <c r="D146" s="3"/>
      <c r="E146" s="12"/>
    </row>
    <row r="147" spans="1:5" x14ac:dyDescent="0.25">
      <c r="A147" s="8"/>
      <c r="B147" s="3"/>
      <c r="C147" s="3"/>
      <c r="D147" s="3"/>
      <c r="E147" s="12"/>
    </row>
    <row r="148" spans="1:5" x14ac:dyDescent="0.25">
      <c r="A148" s="8"/>
      <c r="B148" s="3"/>
      <c r="C148" s="3"/>
      <c r="D148" s="3"/>
      <c r="E148" s="12"/>
    </row>
    <row r="149" spans="1:5" x14ac:dyDescent="0.25">
      <c r="A149" s="8"/>
      <c r="B149" s="3"/>
      <c r="C149" s="3"/>
      <c r="D149" s="3"/>
      <c r="E149" s="12"/>
    </row>
    <row r="150" spans="1:5" x14ac:dyDescent="0.25">
      <c r="A150" s="8"/>
      <c r="B150" s="3"/>
      <c r="C150" s="3"/>
      <c r="D150" s="3"/>
      <c r="E150" s="12"/>
    </row>
    <row r="151" spans="1:5" x14ac:dyDescent="0.25">
      <c r="A151" s="8"/>
      <c r="B151" s="3"/>
      <c r="C151" s="3"/>
      <c r="D151" s="3"/>
      <c r="E151" s="12"/>
    </row>
    <row r="152" spans="1:5" x14ac:dyDescent="0.25">
      <c r="A152" s="8"/>
      <c r="B152" s="3"/>
      <c r="C152" s="3"/>
      <c r="D152" s="3"/>
      <c r="E152" s="12"/>
    </row>
    <row r="153" spans="1:5" x14ac:dyDescent="0.25">
      <c r="A153" s="8"/>
      <c r="B153" s="3"/>
      <c r="C153" s="3"/>
      <c r="D153" s="3"/>
      <c r="E153" s="12"/>
    </row>
    <row r="154" spans="1:5" x14ac:dyDescent="0.25">
      <c r="A154" s="8"/>
      <c r="B154" s="3"/>
      <c r="C154" s="3"/>
      <c r="D154" s="3"/>
      <c r="E154" s="12"/>
    </row>
    <row r="155" spans="1:5" x14ac:dyDescent="0.25">
      <c r="A155" s="8"/>
      <c r="B155" s="3"/>
      <c r="C155" s="3"/>
      <c r="D155" s="3"/>
      <c r="E155" s="12"/>
    </row>
    <row r="156" spans="1:5" x14ac:dyDescent="0.25">
      <c r="A156" s="8"/>
      <c r="B156" s="3"/>
      <c r="C156" s="3"/>
      <c r="D156" s="3"/>
      <c r="E156" s="12"/>
    </row>
    <row r="157" spans="1:5" x14ac:dyDescent="0.25">
      <c r="A157" s="8"/>
      <c r="B157" s="3"/>
      <c r="C157" s="3"/>
      <c r="D157" s="3"/>
      <c r="E157" s="12"/>
    </row>
    <row r="158" spans="1:5" x14ac:dyDescent="0.25">
      <c r="A158" s="8"/>
      <c r="B158" s="3"/>
      <c r="C158" s="3"/>
      <c r="D158" s="3"/>
      <c r="E158" s="12"/>
    </row>
    <row r="159" spans="1:5" x14ac:dyDescent="0.25">
      <c r="A159" s="8"/>
      <c r="B159" s="3"/>
      <c r="C159" s="3"/>
      <c r="D159" s="3"/>
      <c r="E159" s="12"/>
    </row>
    <row r="160" spans="1:5" x14ac:dyDescent="0.25">
      <c r="A160" s="8"/>
      <c r="B160" s="3"/>
      <c r="C160" s="3"/>
      <c r="D160" s="3"/>
      <c r="E160" s="12"/>
    </row>
    <row r="161" spans="1:5" x14ac:dyDescent="0.25">
      <c r="A161" s="8"/>
      <c r="B161" s="3"/>
      <c r="C161" s="3"/>
      <c r="D161" s="3"/>
      <c r="E161" s="12"/>
    </row>
    <row r="162" spans="1:5" x14ac:dyDescent="0.25">
      <c r="A162" s="8"/>
      <c r="B162" s="3"/>
      <c r="C162" s="3"/>
      <c r="D162" s="3"/>
      <c r="E162" s="12"/>
    </row>
    <row r="163" spans="1:5" x14ac:dyDescent="0.25">
      <c r="A163" s="8"/>
      <c r="B163" s="3"/>
      <c r="C163" s="3"/>
      <c r="D163" s="3"/>
      <c r="E163" s="12"/>
    </row>
    <row r="164" spans="1:5" x14ac:dyDescent="0.25">
      <c r="A164" s="8"/>
      <c r="B164" s="3"/>
      <c r="C164" s="3"/>
      <c r="D164" s="3"/>
      <c r="E164" s="12"/>
    </row>
    <row r="165" spans="1:5" x14ac:dyDescent="0.25">
      <c r="A165" s="8"/>
      <c r="B165" s="3"/>
      <c r="C165" s="3"/>
      <c r="D165" s="3"/>
      <c r="E165" s="12"/>
    </row>
    <row r="166" spans="1:5" x14ac:dyDescent="0.25">
      <c r="A166" s="8"/>
      <c r="B166" s="3"/>
      <c r="C166" s="3"/>
      <c r="D166" s="3"/>
      <c r="E166" s="12"/>
    </row>
    <row r="167" spans="1:5" x14ac:dyDescent="0.25">
      <c r="A167" s="8"/>
      <c r="B167" s="3"/>
      <c r="C167" s="3"/>
      <c r="D167" s="3"/>
      <c r="E167" s="12"/>
    </row>
    <row r="168" spans="1:5" x14ac:dyDescent="0.25">
      <c r="A168" s="8"/>
      <c r="B168" s="3"/>
      <c r="C168" s="3"/>
      <c r="D168" s="3"/>
      <c r="E168" s="12"/>
    </row>
    <row r="169" spans="1:5" x14ac:dyDescent="0.25">
      <c r="A169" s="8"/>
      <c r="B169" s="3"/>
      <c r="C169" s="3"/>
      <c r="D169" s="3"/>
      <c r="E169" s="12"/>
    </row>
    <row r="170" spans="1:5" x14ac:dyDescent="0.25">
      <c r="A170" s="8"/>
      <c r="B170" s="3"/>
      <c r="C170" s="3"/>
      <c r="D170" s="3"/>
      <c r="E170" s="12"/>
    </row>
    <row r="171" spans="1:5" x14ac:dyDescent="0.25">
      <c r="A171" s="8"/>
      <c r="B171" s="3"/>
      <c r="C171" s="3"/>
      <c r="D171" s="3"/>
      <c r="E171" s="12"/>
    </row>
    <row r="172" spans="1:5" x14ac:dyDescent="0.25">
      <c r="A172" s="8"/>
      <c r="B172" s="3"/>
      <c r="C172" s="3"/>
      <c r="D172" s="3"/>
      <c r="E172" s="12"/>
    </row>
    <row r="173" spans="1:5" x14ac:dyDescent="0.25">
      <c r="A173" s="8"/>
      <c r="B173" s="3"/>
      <c r="C173" s="3"/>
      <c r="D173" s="3"/>
      <c r="E173" s="12"/>
    </row>
    <row r="174" spans="1:5" x14ac:dyDescent="0.25">
      <c r="A174" s="8"/>
      <c r="B174" s="3"/>
      <c r="C174" s="3"/>
      <c r="D174" s="3"/>
      <c r="E174" s="12"/>
    </row>
    <row r="175" spans="1:5" x14ac:dyDescent="0.25">
      <c r="A175" s="8"/>
      <c r="B175" s="3"/>
      <c r="C175" s="3"/>
      <c r="D175" s="3"/>
      <c r="E175" s="12"/>
    </row>
    <row r="176" spans="1:5" x14ac:dyDescent="0.25">
      <c r="A176" s="8"/>
      <c r="B176" s="3"/>
      <c r="C176" s="3"/>
      <c r="D176" s="3"/>
      <c r="E176" s="12"/>
    </row>
    <row r="177" spans="1:5" x14ac:dyDescent="0.25">
      <c r="A177" s="8"/>
      <c r="B177" s="3"/>
      <c r="C177" s="3"/>
      <c r="D177" s="3"/>
      <c r="E177" s="12"/>
    </row>
    <row r="178" spans="1:5" x14ac:dyDescent="0.25">
      <c r="A178" s="8"/>
      <c r="B178" s="3"/>
      <c r="C178" s="3"/>
      <c r="D178" s="3"/>
      <c r="E178" s="12"/>
    </row>
    <row r="179" spans="1:5" x14ac:dyDescent="0.25">
      <c r="A179" s="8"/>
      <c r="B179" s="3"/>
      <c r="C179" s="3"/>
      <c r="D179" s="3"/>
      <c r="E179" s="12"/>
    </row>
    <row r="180" spans="1:5" x14ac:dyDescent="0.25">
      <c r="A180" s="8"/>
      <c r="B180" s="3"/>
      <c r="C180" s="3"/>
      <c r="D180" s="3"/>
      <c r="E180" s="12"/>
    </row>
    <row r="181" spans="1:5" x14ac:dyDescent="0.25">
      <c r="A181" s="8"/>
      <c r="B181" s="3"/>
      <c r="C181" s="3"/>
      <c r="D181" s="3"/>
      <c r="E181" s="12"/>
    </row>
    <row r="182" spans="1:5" x14ac:dyDescent="0.25">
      <c r="A182" s="8"/>
      <c r="B182" s="3"/>
      <c r="C182" s="3"/>
      <c r="D182" s="3"/>
      <c r="E182" s="12"/>
    </row>
    <row r="183" spans="1:5" x14ac:dyDescent="0.25">
      <c r="A183" s="8"/>
      <c r="B183" s="3"/>
      <c r="C183" s="3"/>
      <c r="D183" s="3"/>
      <c r="E183" s="12"/>
    </row>
    <row r="184" spans="1:5" x14ac:dyDescent="0.25">
      <c r="A184" s="8"/>
      <c r="B184" s="3"/>
      <c r="C184" s="3"/>
      <c r="D184" s="3"/>
      <c r="E184" s="12"/>
    </row>
    <row r="185" spans="1:5" x14ac:dyDescent="0.25">
      <c r="A185" s="8"/>
      <c r="B185" s="3"/>
      <c r="C185" s="3"/>
      <c r="D185" s="3"/>
      <c r="E185" s="12"/>
    </row>
    <row r="186" spans="1:5" x14ac:dyDescent="0.25">
      <c r="A186" s="8"/>
      <c r="B186" s="3"/>
      <c r="C186" s="3"/>
      <c r="D186" s="3"/>
      <c r="E186" s="12"/>
    </row>
    <row r="187" spans="1:5" x14ac:dyDescent="0.25">
      <c r="A187" s="8"/>
      <c r="B187" s="3"/>
      <c r="C187" s="3"/>
      <c r="D187" s="3"/>
      <c r="E187" s="12"/>
    </row>
    <row r="188" spans="1:5" x14ac:dyDescent="0.25">
      <c r="A188" s="8"/>
      <c r="B188" s="3"/>
      <c r="C188" s="3"/>
      <c r="D188" s="3"/>
      <c r="E188" s="12"/>
    </row>
    <row r="189" spans="1:5" x14ac:dyDescent="0.25">
      <c r="A189" s="8"/>
      <c r="B189" s="3"/>
      <c r="C189" s="3"/>
      <c r="D189" s="3"/>
      <c r="E189" s="12"/>
    </row>
    <row r="190" spans="1:5" x14ac:dyDescent="0.25">
      <c r="A190" s="8"/>
      <c r="B190" s="3"/>
      <c r="C190" s="3"/>
      <c r="D190" s="3"/>
      <c r="E190" s="12"/>
    </row>
    <row r="191" spans="1:5" x14ac:dyDescent="0.25">
      <c r="A191" s="8"/>
      <c r="B191" s="3"/>
      <c r="C191" s="3"/>
      <c r="D191" s="3"/>
      <c r="E191" s="12"/>
    </row>
    <row r="192" spans="1:5" x14ac:dyDescent="0.25">
      <c r="A192" s="8"/>
      <c r="B192" s="3"/>
      <c r="C192" s="3"/>
      <c r="D192" s="3"/>
      <c r="E192" s="12"/>
    </row>
    <row r="193" spans="1:5" x14ac:dyDescent="0.25">
      <c r="A193" s="8"/>
      <c r="B193" s="3"/>
      <c r="C193" s="3"/>
      <c r="D193" s="3"/>
      <c r="E193" s="12"/>
    </row>
    <row r="194" spans="1:5" x14ac:dyDescent="0.25">
      <c r="A194" s="8"/>
      <c r="B194" s="3"/>
      <c r="C194" s="3"/>
      <c r="D194" s="3"/>
      <c r="E194" s="12"/>
    </row>
    <row r="195" spans="1:5" x14ac:dyDescent="0.25">
      <c r="A195" s="8"/>
      <c r="B195" s="3"/>
      <c r="C195" s="3"/>
      <c r="D195" s="3"/>
      <c r="E195" s="12"/>
    </row>
    <row r="196" spans="1:5" x14ac:dyDescent="0.25">
      <c r="A196" s="8"/>
      <c r="B196" s="3"/>
      <c r="C196" s="3"/>
      <c r="D196" s="3"/>
      <c r="E196" s="12"/>
    </row>
    <row r="197" spans="1:5" x14ac:dyDescent="0.25">
      <c r="A197" s="8"/>
      <c r="B197" s="3"/>
      <c r="C197" s="3"/>
      <c r="D197" s="3"/>
      <c r="E197" s="12"/>
    </row>
    <row r="198" spans="1:5" x14ac:dyDescent="0.25">
      <c r="A198" s="8"/>
      <c r="B198" s="3"/>
      <c r="C198" s="3"/>
      <c r="D198" s="3"/>
      <c r="E198" s="12"/>
    </row>
    <row r="199" spans="1:5" x14ac:dyDescent="0.25">
      <c r="A199" s="8"/>
      <c r="B199" s="3"/>
      <c r="C199" s="3"/>
      <c r="D199" s="3"/>
      <c r="E199" s="12"/>
    </row>
    <row r="200" spans="1:5" x14ac:dyDescent="0.25">
      <c r="A200" s="8"/>
      <c r="B200" s="3"/>
      <c r="C200" s="3"/>
      <c r="D200" s="3"/>
      <c r="E200" s="12"/>
    </row>
    <row r="201" spans="1:5" x14ac:dyDescent="0.25">
      <c r="A201" s="8"/>
      <c r="B201" s="3"/>
      <c r="C201" s="3"/>
      <c r="D201" s="3"/>
      <c r="E201" s="12"/>
    </row>
    <row r="202" spans="1:5" x14ac:dyDescent="0.25">
      <c r="A202" s="8"/>
      <c r="B202" s="3"/>
      <c r="C202" s="3"/>
      <c r="D202" s="3"/>
      <c r="E202" s="12"/>
    </row>
    <row r="203" spans="1:5" x14ac:dyDescent="0.25">
      <c r="A203" s="8"/>
      <c r="B203" s="3"/>
      <c r="C203" s="3"/>
      <c r="D203" s="3"/>
      <c r="E203" s="12"/>
    </row>
    <row r="204" spans="1:5" x14ac:dyDescent="0.25">
      <c r="A204" s="8"/>
      <c r="B204" s="3"/>
      <c r="C204" s="3"/>
      <c r="D204" s="3"/>
      <c r="E204" s="12"/>
    </row>
    <row r="205" spans="1:5" x14ac:dyDescent="0.25">
      <c r="A205" s="8"/>
      <c r="B205" s="3"/>
      <c r="C205" s="3"/>
      <c r="D205" s="3"/>
      <c r="E205" s="12"/>
    </row>
    <row r="206" spans="1:5" x14ac:dyDescent="0.25">
      <c r="A206" s="8"/>
      <c r="B206" s="3"/>
      <c r="C206" s="3"/>
      <c r="D206" s="3"/>
      <c r="E206" s="12"/>
    </row>
    <row r="207" spans="1:5" x14ac:dyDescent="0.25">
      <c r="A207" s="8"/>
      <c r="B207" s="3"/>
      <c r="C207" s="3"/>
      <c r="D207" s="3"/>
      <c r="E207" s="12"/>
    </row>
    <row r="208" spans="1:5" x14ac:dyDescent="0.25">
      <c r="A208" s="8"/>
      <c r="B208" s="3"/>
      <c r="C208" s="3"/>
      <c r="D208" s="3"/>
      <c r="E208" s="12"/>
    </row>
    <row r="209" spans="1:5" x14ac:dyDescent="0.25">
      <c r="A209" s="8"/>
      <c r="B209" s="3"/>
      <c r="C209" s="3"/>
      <c r="D209" s="3"/>
      <c r="E209" s="12"/>
    </row>
    <row r="210" spans="1:5" x14ac:dyDescent="0.25">
      <c r="A210" s="8"/>
      <c r="B210" s="3"/>
      <c r="C210" s="3"/>
      <c r="D210" s="3"/>
      <c r="E210" s="12"/>
    </row>
    <row r="211" spans="1:5" x14ac:dyDescent="0.25">
      <c r="A211" s="8"/>
      <c r="B211" s="3"/>
      <c r="C211" s="3"/>
      <c r="D211" s="3"/>
      <c r="E211" s="12"/>
    </row>
    <row r="212" spans="1:5" x14ac:dyDescent="0.25">
      <c r="A212" s="8"/>
      <c r="B212" s="3"/>
      <c r="C212" s="3"/>
      <c r="D212" s="3"/>
      <c r="E212" s="12"/>
    </row>
    <row r="213" spans="1:5" x14ac:dyDescent="0.25">
      <c r="A213" s="8"/>
      <c r="B213" s="3"/>
      <c r="C213" s="3"/>
      <c r="D213" s="3"/>
      <c r="E213" s="12"/>
    </row>
    <row r="214" spans="1:5" x14ac:dyDescent="0.25">
      <c r="A214" s="8"/>
      <c r="B214" s="3"/>
      <c r="C214" s="3"/>
      <c r="D214" s="3"/>
      <c r="E214" s="12"/>
    </row>
    <row r="215" spans="1:5" x14ac:dyDescent="0.25">
      <c r="A215" s="8"/>
      <c r="B215" s="3"/>
      <c r="C215" s="3"/>
      <c r="D215" s="3"/>
      <c r="E215" s="12"/>
    </row>
    <row r="216" spans="1:5" x14ac:dyDescent="0.25">
      <c r="A216" s="8"/>
      <c r="B216" s="3"/>
      <c r="C216" s="3"/>
      <c r="D216" s="3"/>
      <c r="E216" s="12"/>
    </row>
    <row r="217" spans="1:5" x14ac:dyDescent="0.25">
      <c r="A217" s="8"/>
      <c r="B217" s="3"/>
      <c r="C217" s="3"/>
      <c r="D217" s="3"/>
      <c r="E217" s="12"/>
    </row>
    <row r="218" spans="1:5" x14ac:dyDescent="0.25">
      <c r="A218" s="8"/>
      <c r="B218" s="3"/>
      <c r="C218" s="3"/>
      <c r="D218" s="3"/>
      <c r="E218" s="12"/>
    </row>
    <row r="219" spans="1:5" x14ac:dyDescent="0.25">
      <c r="A219" s="8"/>
      <c r="B219" s="3"/>
      <c r="C219" s="3"/>
      <c r="D219" s="3"/>
      <c r="E219" s="12"/>
    </row>
    <row r="220" spans="1:5" x14ac:dyDescent="0.25">
      <c r="A220" s="8"/>
      <c r="B220" s="3"/>
      <c r="C220" s="3"/>
      <c r="D220" s="3"/>
      <c r="E220" s="12"/>
    </row>
    <row r="221" spans="1:5" x14ac:dyDescent="0.25">
      <c r="A221" s="8"/>
      <c r="B221" s="3"/>
      <c r="C221" s="3"/>
      <c r="D221" s="3"/>
      <c r="E221" s="12"/>
    </row>
    <row r="222" spans="1:5" x14ac:dyDescent="0.25">
      <c r="A222" s="8"/>
      <c r="B222" s="3"/>
      <c r="C222" s="3"/>
      <c r="D222" s="3"/>
      <c r="E222" s="12"/>
    </row>
    <row r="223" spans="1:5" x14ac:dyDescent="0.25">
      <c r="A223" s="8"/>
      <c r="B223" s="3"/>
      <c r="C223" s="3"/>
      <c r="D223" s="3"/>
      <c r="E223" s="12"/>
    </row>
    <row r="224" spans="1:5" x14ac:dyDescent="0.25">
      <c r="A224" s="8"/>
      <c r="B224" s="3"/>
      <c r="C224" s="3"/>
      <c r="D224" s="3"/>
      <c r="E224" s="12"/>
    </row>
    <row r="225" spans="1:5" x14ac:dyDescent="0.25">
      <c r="A225" s="8"/>
      <c r="B225" s="3"/>
      <c r="C225" s="3"/>
      <c r="D225" s="3"/>
      <c r="E225" s="12"/>
    </row>
    <row r="226" spans="1:5" x14ac:dyDescent="0.25">
      <c r="A226" s="8"/>
      <c r="B226" s="3"/>
      <c r="C226" s="3"/>
      <c r="D226" s="3"/>
      <c r="E226" s="12"/>
    </row>
    <row r="227" spans="1:5" x14ac:dyDescent="0.25">
      <c r="A227" s="8"/>
      <c r="B227" s="3"/>
      <c r="C227" s="3"/>
      <c r="D227" s="3"/>
      <c r="E227" s="12"/>
    </row>
    <row r="228" spans="1:5" x14ac:dyDescent="0.25">
      <c r="A228" s="8"/>
      <c r="B228" s="3"/>
      <c r="C228" s="3"/>
      <c r="D228" s="3"/>
      <c r="E228" s="12"/>
    </row>
    <row r="229" spans="1:5" x14ac:dyDescent="0.25">
      <c r="A229" s="8"/>
      <c r="B229" s="3"/>
      <c r="C229" s="3"/>
      <c r="D229" s="3"/>
      <c r="E229" s="12"/>
    </row>
    <row r="230" spans="1:5" x14ac:dyDescent="0.25">
      <c r="A230" s="8"/>
      <c r="B230" s="3"/>
      <c r="C230" s="3"/>
      <c r="D230" s="3"/>
      <c r="E230" s="12"/>
    </row>
    <row r="231" spans="1:5" x14ac:dyDescent="0.25">
      <c r="A231" s="8"/>
      <c r="B231" s="3"/>
      <c r="C231" s="3"/>
      <c r="D231" s="3"/>
      <c r="E231" s="12"/>
    </row>
    <row r="232" spans="1:5" x14ac:dyDescent="0.25">
      <c r="A232" s="8"/>
      <c r="B232" s="3"/>
      <c r="C232" s="3"/>
      <c r="D232" s="3"/>
      <c r="E232" s="12"/>
    </row>
    <row r="233" spans="1:5" x14ac:dyDescent="0.25">
      <c r="A233" s="8"/>
      <c r="B233" s="3"/>
      <c r="C233" s="3"/>
      <c r="D233" s="3"/>
      <c r="E233" s="12"/>
    </row>
    <row r="234" spans="1:5" x14ac:dyDescent="0.25">
      <c r="A234" s="8"/>
      <c r="B234" s="3"/>
      <c r="C234" s="3"/>
      <c r="D234" s="3"/>
      <c r="E234" s="12"/>
    </row>
    <row r="235" spans="1:5" x14ac:dyDescent="0.25">
      <c r="A235" s="8"/>
      <c r="B235" s="3"/>
      <c r="C235" s="3"/>
      <c r="D235" s="3"/>
      <c r="E235" s="12"/>
    </row>
    <row r="236" spans="1:5" x14ac:dyDescent="0.25">
      <c r="A236" s="8"/>
      <c r="B236" s="3"/>
      <c r="C236" s="3"/>
      <c r="D236" s="3"/>
      <c r="E236" s="12"/>
    </row>
    <row r="237" spans="1:5" x14ac:dyDescent="0.25">
      <c r="A237" s="8"/>
      <c r="B237" s="3"/>
      <c r="C237" s="3"/>
      <c r="D237" s="3"/>
      <c r="E237" s="12"/>
    </row>
    <row r="238" spans="1:5" x14ac:dyDescent="0.25">
      <c r="A238" s="8"/>
      <c r="B238" s="3"/>
      <c r="C238" s="3"/>
      <c r="D238" s="3"/>
      <c r="E238" s="12"/>
    </row>
    <row r="239" spans="1:5" x14ac:dyDescent="0.25">
      <c r="A239" s="8"/>
      <c r="B239" s="3"/>
      <c r="C239" s="3"/>
      <c r="D239" s="3"/>
      <c r="E239" s="12"/>
    </row>
    <row r="240" spans="1:5" x14ac:dyDescent="0.25">
      <c r="A240" s="8"/>
      <c r="B240" s="3"/>
      <c r="C240" s="3"/>
      <c r="D240" s="3"/>
      <c r="E240" s="12"/>
    </row>
    <row r="241" spans="1:5" x14ac:dyDescent="0.25">
      <c r="A241" s="8"/>
      <c r="B241" s="3"/>
      <c r="C241" s="3"/>
      <c r="D241" s="3"/>
      <c r="E241" s="12"/>
    </row>
    <row r="242" spans="1:5" x14ac:dyDescent="0.25">
      <c r="A242" s="8"/>
      <c r="B242" s="3"/>
      <c r="C242" s="3"/>
      <c r="D242" s="3"/>
      <c r="E242" s="12"/>
    </row>
    <row r="243" spans="1:5" x14ac:dyDescent="0.25">
      <c r="A243" s="8"/>
      <c r="B243" s="3"/>
      <c r="C243" s="3"/>
      <c r="D243" s="3"/>
      <c r="E243" s="12"/>
    </row>
    <row r="244" spans="1:5" x14ac:dyDescent="0.25">
      <c r="A244" s="8"/>
      <c r="B244" s="3"/>
      <c r="C244" s="3"/>
      <c r="D244" s="3"/>
      <c r="E244" s="12"/>
    </row>
    <row r="245" spans="1:5" x14ac:dyDescent="0.25">
      <c r="A245" s="8"/>
      <c r="B245" s="3"/>
      <c r="C245" s="3"/>
      <c r="D245" s="3"/>
      <c r="E245" s="12"/>
    </row>
    <row r="246" spans="1:5" x14ac:dyDescent="0.25">
      <c r="A246" s="8"/>
      <c r="B246" s="3"/>
      <c r="C246" s="3"/>
      <c r="D246" s="3"/>
      <c r="E246" s="12"/>
    </row>
    <row r="247" spans="1:5" x14ac:dyDescent="0.25">
      <c r="A247" s="8"/>
      <c r="B247" s="3"/>
      <c r="C247" s="3"/>
      <c r="D247" s="3"/>
      <c r="E247" s="12"/>
    </row>
    <row r="248" spans="1:5" x14ac:dyDescent="0.25">
      <c r="A248" s="8"/>
      <c r="B248" s="3"/>
      <c r="C248" s="3"/>
      <c r="D248" s="3"/>
      <c r="E248" s="12"/>
    </row>
    <row r="249" spans="1:5" x14ac:dyDescent="0.25">
      <c r="A249" s="8"/>
      <c r="B249" s="3"/>
      <c r="C249" s="3"/>
      <c r="D249" s="3"/>
      <c r="E249" s="12"/>
    </row>
    <row r="250" spans="1:5" x14ac:dyDescent="0.25">
      <c r="A250" s="8"/>
      <c r="B250" s="3"/>
      <c r="C250" s="3"/>
      <c r="D250" s="3"/>
      <c r="E250" s="12"/>
    </row>
    <row r="251" spans="1:5" x14ac:dyDescent="0.25">
      <c r="A251" s="8"/>
      <c r="B251" s="3"/>
      <c r="C251" s="3"/>
      <c r="D251" s="3"/>
      <c r="E251" s="12"/>
    </row>
    <row r="252" spans="1:5" x14ac:dyDescent="0.25">
      <c r="A252" s="8"/>
      <c r="B252" s="3"/>
      <c r="C252" s="3"/>
      <c r="D252" s="3"/>
      <c r="E252" s="12"/>
    </row>
    <row r="253" spans="1:5" x14ac:dyDescent="0.25">
      <c r="A253" s="8"/>
      <c r="B253" s="3"/>
      <c r="C253" s="3"/>
      <c r="D253" s="3"/>
      <c r="E253" s="12"/>
    </row>
    <row r="254" spans="1:5" x14ac:dyDescent="0.25">
      <c r="A254" s="8"/>
      <c r="B254" s="3"/>
      <c r="C254" s="3"/>
      <c r="D254" s="3"/>
      <c r="E254" s="12"/>
    </row>
    <row r="255" spans="1:5" x14ac:dyDescent="0.25">
      <c r="A255" s="8"/>
      <c r="B255" s="3"/>
      <c r="C255" s="3"/>
      <c r="D255" s="3"/>
      <c r="E255" s="12"/>
    </row>
    <row r="256" spans="1:5" x14ac:dyDescent="0.25">
      <c r="A256" s="8"/>
      <c r="B256" s="3"/>
      <c r="C256" s="3"/>
      <c r="D256" s="3"/>
      <c r="E256" s="12"/>
    </row>
    <row r="257" spans="1:5" x14ac:dyDescent="0.25">
      <c r="A257" s="8"/>
      <c r="B257" s="3"/>
      <c r="C257" s="3"/>
      <c r="D257" s="3"/>
      <c r="E257" s="12"/>
    </row>
    <row r="258" spans="1:5" x14ac:dyDescent="0.25">
      <c r="A258" s="8"/>
      <c r="B258" s="3"/>
      <c r="C258" s="3"/>
      <c r="D258" s="3"/>
      <c r="E258" s="12"/>
    </row>
    <row r="259" spans="1:5" x14ac:dyDescent="0.25">
      <c r="A259" s="8"/>
      <c r="B259" s="3"/>
      <c r="C259" s="3"/>
      <c r="D259" s="3"/>
      <c r="E259" s="12"/>
    </row>
    <row r="260" spans="1:5" x14ac:dyDescent="0.25">
      <c r="A260" s="8"/>
      <c r="B260" s="3"/>
      <c r="C260" s="3"/>
      <c r="D260" s="3"/>
      <c r="E260" s="12"/>
    </row>
    <row r="261" spans="1:5" x14ac:dyDescent="0.25">
      <c r="A261" s="8"/>
      <c r="B261" s="3"/>
      <c r="C261" s="3"/>
      <c r="D261" s="3"/>
      <c r="E261" s="12"/>
    </row>
    <row r="262" spans="1:5" x14ac:dyDescent="0.25">
      <c r="A262" s="8"/>
      <c r="B262" s="3"/>
      <c r="C262" s="3"/>
      <c r="D262" s="3"/>
      <c r="E262" s="12"/>
    </row>
    <row r="263" spans="1:5" x14ac:dyDescent="0.25">
      <c r="A263" s="8"/>
      <c r="B263" s="3"/>
      <c r="C263" s="3"/>
      <c r="D263" s="3"/>
      <c r="E263" s="12"/>
    </row>
    <row r="264" spans="1:5" x14ac:dyDescent="0.25">
      <c r="A264" s="8"/>
      <c r="B264" s="3"/>
      <c r="C264" s="3"/>
      <c r="D264" s="3"/>
      <c r="E264" s="12"/>
    </row>
    <row r="265" spans="1:5" x14ac:dyDescent="0.25">
      <c r="A265" s="8"/>
      <c r="B265" s="3"/>
      <c r="C265" s="3"/>
      <c r="D265" s="3"/>
      <c r="E265" s="12"/>
    </row>
    <row r="266" spans="1:5" x14ac:dyDescent="0.25">
      <c r="A266" s="8"/>
      <c r="B266" s="3"/>
      <c r="C266" s="3"/>
      <c r="D266" s="3"/>
      <c r="E266" s="12"/>
    </row>
    <row r="267" spans="1:5" x14ac:dyDescent="0.25">
      <c r="A267" s="8"/>
      <c r="B267" s="3"/>
      <c r="C267" s="3"/>
      <c r="D267" s="3"/>
      <c r="E267" s="12"/>
    </row>
    <row r="268" spans="1:5" x14ac:dyDescent="0.25">
      <c r="A268" s="8"/>
      <c r="B268" s="3"/>
      <c r="C268" s="3"/>
      <c r="D268" s="3"/>
      <c r="E268" s="12"/>
    </row>
    <row r="269" spans="1:5" x14ac:dyDescent="0.25">
      <c r="A269" s="8"/>
      <c r="B269" s="3"/>
      <c r="C269" s="3"/>
      <c r="D269" s="3"/>
      <c r="E269" s="12"/>
    </row>
    <row r="270" spans="1:5" x14ac:dyDescent="0.25">
      <c r="A270" s="8"/>
      <c r="B270" s="3"/>
      <c r="C270" s="3"/>
      <c r="D270" s="3"/>
      <c r="E270" s="12"/>
    </row>
    <row r="271" spans="1:5" x14ac:dyDescent="0.25">
      <c r="A271" s="8"/>
      <c r="B271" s="3"/>
      <c r="C271" s="3"/>
      <c r="D271" s="3"/>
      <c r="E271" s="12"/>
    </row>
    <row r="272" spans="1:5" x14ac:dyDescent="0.25">
      <c r="A272" s="8"/>
      <c r="B272" s="3"/>
      <c r="C272" s="3"/>
      <c r="D272" s="3"/>
      <c r="E272" s="12"/>
    </row>
    <row r="273" spans="1:5" x14ac:dyDescent="0.25">
      <c r="A273" s="8"/>
      <c r="B273" s="3"/>
      <c r="C273" s="3"/>
      <c r="D273" s="3"/>
      <c r="E273" s="12"/>
    </row>
    <row r="274" spans="1:5" x14ac:dyDescent="0.25">
      <c r="A274" s="8"/>
      <c r="B274" s="3"/>
      <c r="C274" s="3"/>
      <c r="D274" s="3"/>
      <c r="E274" s="12"/>
    </row>
    <row r="275" spans="1:5" x14ac:dyDescent="0.25">
      <c r="A275" s="8"/>
      <c r="B275" s="3"/>
      <c r="C275" s="3"/>
      <c r="D275" s="3"/>
      <c r="E275" s="12"/>
    </row>
    <row r="276" spans="1:5" x14ac:dyDescent="0.25">
      <c r="A276" s="8"/>
      <c r="B276" s="3"/>
      <c r="C276" s="3"/>
      <c r="D276" s="3"/>
      <c r="E276" s="12"/>
    </row>
    <row r="277" spans="1:5" x14ac:dyDescent="0.25">
      <c r="A277" s="8"/>
      <c r="B277" s="3"/>
      <c r="C277" s="3"/>
      <c r="D277" s="3"/>
      <c r="E277" s="12"/>
    </row>
    <row r="278" spans="1:5" x14ac:dyDescent="0.25">
      <c r="A278" s="8"/>
      <c r="B278" s="3"/>
      <c r="C278" s="3"/>
      <c r="D278" s="3"/>
      <c r="E278" s="12"/>
    </row>
    <row r="279" spans="1:5" x14ac:dyDescent="0.25">
      <c r="A279" s="8"/>
      <c r="B279" s="3"/>
      <c r="C279" s="3"/>
      <c r="D279" s="3"/>
      <c r="E279" s="12"/>
    </row>
    <row r="280" spans="1:5" x14ac:dyDescent="0.25">
      <c r="A280" s="8"/>
      <c r="B280" s="3"/>
      <c r="C280" s="3"/>
      <c r="D280" s="3"/>
      <c r="E280" s="12"/>
    </row>
    <row r="281" spans="1:5" x14ac:dyDescent="0.25">
      <c r="A281" s="8"/>
      <c r="B281" s="3"/>
      <c r="C281" s="3"/>
      <c r="D281" s="3"/>
      <c r="E281" s="12"/>
    </row>
    <row r="282" spans="1:5" x14ac:dyDescent="0.25">
      <c r="A282" s="8"/>
      <c r="B282" s="3"/>
      <c r="C282" s="3"/>
      <c r="D282" s="3"/>
      <c r="E282" s="12"/>
    </row>
    <row r="283" spans="1:5" x14ac:dyDescent="0.25">
      <c r="A283" s="8"/>
      <c r="B283" s="3"/>
      <c r="C283" s="3"/>
      <c r="D283" s="3"/>
      <c r="E283" s="12"/>
    </row>
    <row r="284" spans="1:5" x14ac:dyDescent="0.25">
      <c r="A284" s="8"/>
      <c r="B284" s="3"/>
      <c r="C284" s="3"/>
      <c r="D284" s="3"/>
      <c r="E284" s="12"/>
    </row>
    <row r="285" spans="1:5" x14ac:dyDescent="0.25">
      <c r="A285" s="8"/>
      <c r="B285" s="3"/>
      <c r="C285" s="3"/>
      <c r="D285" s="3"/>
      <c r="E285" s="12"/>
    </row>
    <row r="286" spans="1:5" x14ac:dyDescent="0.25">
      <c r="A286" s="8"/>
      <c r="B286" s="3"/>
      <c r="C286" s="3"/>
      <c r="D286" s="3"/>
      <c r="E286" s="12"/>
    </row>
    <row r="287" spans="1:5" x14ac:dyDescent="0.25">
      <c r="A287" s="8"/>
      <c r="B287" s="3"/>
      <c r="C287" s="3"/>
      <c r="D287" s="3"/>
      <c r="E287" s="12"/>
    </row>
    <row r="288" spans="1:5" x14ac:dyDescent="0.25">
      <c r="A288" s="8"/>
      <c r="B288" s="3"/>
      <c r="C288" s="3"/>
      <c r="D288" s="3"/>
      <c r="E288" s="12"/>
    </row>
    <row r="289" spans="1:5" x14ac:dyDescent="0.25">
      <c r="A289" s="8"/>
      <c r="B289" s="3"/>
      <c r="C289" s="3"/>
      <c r="D289" s="3"/>
      <c r="E289" s="12"/>
    </row>
    <row r="290" spans="1:5" x14ac:dyDescent="0.25">
      <c r="A290" s="8"/>
      <c r="B290" s="3"/>
      <c r="C290" s="3"/>
      <c r="D290" s="3"/>
      <c r="E290" s="12"/>
    </row>
    <row r="291" spans="1:5" x14ac:dyDescent="0.25">
      <c r="A291" s="8"/>
      <c r="B291" s="3"/>
      <c r="C291" s="3"/>
      <c r="D291" s="3"/>
      <c r="E291" s="12"/>
    </row>
    <row r="292" spans="1:5" x14ac:dyDescent="0.25">
      <c r="A292" s="8"/>
      <c r="B292" s="3"/>
      <c r="C292" s="3"/>
      <c r="D292" s="3"/>
      <c r="E292" s="12"/>
    </row>
    <row r="293" spans="1:5" x14ac:dyDescent="0.25">
      <c r="A293" s="8"/>
      <c r="B293" s="3"/>
      <c r="C293" s="3"/>
      <c r="D293" s="3"/>
      <c r="E293" s="12"/>
    </row>
    <row r="294" spans="1:5" x14ac:dyDescent="0.25">
      <c r="A294" s="8"/>
      <c r="B294" s="3"/>
      <c r="C294" s="3"/>
      <c r="D294" s="3"/>
      <c r="E294" s="12"/>
    </row>
    <row r="295" spans="1:5" x14ac:dyDescent="0.25">
      <c r="A295" s="8"/>
      <c r="B295" s="3"/>
      <c r="C295" s="3"/>
      <c r="D295" s="3"/>
      <c r="E295" s="12"/>
    </row>
    <row r="296" spans="1:5" x14ac:dyDescent="0.25">
      <c r="A296" s="8"/>
      <c r="B296" s="3"/>
      <c r="C296" s="3"/>
      <c r="D296" s="3"/>
      <c r="E296" s="12"/>
    </row>
    <row r="297" spans="1:5" x14ac:dyDescent="0.25">
      <c r="A297" s="8"/>
      <c r="B297" s="3"/>
      <c r="C297" s="3"/>
      <c r="D297" s="3"/>
      <c r="E297" s="12"/>
    </row>
    <row r="298" spans="1:5" x14ac:dyDescent="0.25">
      <c r="A298" s="8"/>
      <c r="B298" s="3"/>
      <c r="C298" s="3"/>
      <c r="D298" s="3"/>
      <c r="E298" s="12"/>
    </row>
    <row r="299" spans="1:5" x14ac:dyDescent="0.25">
      <c r="A299" s="8"/>
      <c r="B299" s="3"/>
      <c r="C299" s="3"/>
      <c r="D299" s="3"/>
      <c r="E299" s="12"/>
    </row>
    <row r="300" spans="1:5" x14ac:dyDescent="0.25">
      <c r="A300" s="8"/>
      <c r="B300" s="3"/>
      <c r="C300" s="3"/>
      <c r="D300" s="3"/>
      <c r="E300" s="12"/>
    </row>
    <row r="301" spans="1:5" x14ac:dyDescent="0.25">
      <c r="A301" s="8"/>
      <c r="B301" s="3"/>
      <c r="C301" s="3"/>
      <c r="D301" s="3"/>
      <c r="E301" s="12"/>
    </row>
    <row r="302" spans="1:5" x14ac:dyDescent="0.25">
      <c r="A302" s="8"/>
      <c r="B302" s="3"/>
      <c r="C302" s="3"/>
      <c r="D302" s="3"/>
      <c r="E302" s="12"/>
    </row>
    <row r="303" spans="1:5" x14ac:dyDescent="0.25">
      <c r="A303" s="8"/>
      <c r="B303" s="3"/>
      <c r="C303" s="3"/>
      <c r="D303" s="3"/>
      <c r="E303" s="12"/>
    </row>
    <row r="304" spans="1:5" x14ac:dyDescent="0.25">
      <c r="A304" s="8"/>
      <c r="B304" s="3"/>
      <c r="C304" s="3"/>
      <c r="D304" s="3"/>
      <c r="E304" s="12"/>
    </row>
    <row r="305" spans="1:5" x14ac:dyDescent="0.25">
      <c r="A305" s="8"/>
      <c r="B305" s="3"/>
      <c r="C305" s="3"/>
      <c r="D305" s="3"/>
      <c r="E305" s="12"/>
    </row>
    <row r="306" spans="1:5" x14ac:dyDescent="0.25">
      <c r="A306" s="8"/>
      <c r="B306" s="3"/>
      <c r="C306" s="3"/>
      <c r="D306" s="3"/>
      <c r="E306" s="12"/>
    </row>
    <row r="307" spans="1:5" x14ac:dyDescent="0.25">
      <c r="A307" s="8"/>
      <c r="B307" s="3"/>
      <c r="C307" s="3"/>
      <c r="D307" s="3"/>
      <c r="E307" s="12"/>
    </row>
    <row r="308" spans="1:5" x14ac:dyDescent="0.25">
      <c r="A308" s="8"/>
      <c r="B308" s="3"/>
      <c r="C308" s="3"/>
      <c r="D308" s="3"/>
      <c r="E308" s="12"/>
    </row>
    <row r="309" spans="1:5" x14ac:dyDescent="0.25">
      <c r="A309" s="8"/>
      <c r="B309" s="3"/>
      <c r="C309" s="3"/>
      <c r="D309" s="3"/>
      <c r="E309" s="12"/>
    </row>
    <row r="310" spans="1:5" x14ac:dyDescent="0.25">
      <c r="A310" s="8"/>
      <c r="B310" s="3"/>
      <c r="C310" s="3"/>
      <c r="D310" s="3"/>
      <c r="E310" s="12"/>
    </row>
    <row r="311" spans="1:5" x14ac:dyDescent="0.25">
      <c r="A311" s="8"/>
      <c r="B311" s="3"/>
      <c r="C311" s="3"/>
      <c r="D311" s="3"/>
      <c r="E311" s="12"/>
    </row>
    <row r="312" spans="1:5" x14ac:dyDescent="0.25">
      <c r="A312" s="8"/>
      <c r="B312" s="3"/>
      <c r="C312" s="3"/>
      <c r="D312" s="3"/>
      <c r="E312" s="12"/>
    </row>
    <row r="313" spans="1:5" x14ac:dyDescent="0.25">
      <c r="A313" s="8"/>
      <c r="B313" s="3"/>
      <c r="C313" s="3"/>
      <c r="D313" s="3"/>
      <c r="E313" s="12"/>
    </row>
    <row r="314" spans="1:5" x14ac:dyDescent="0.25">
      <c r="A314" s="8"/>
      <c r="B314" s="3"/>
      <c r="C314" s="3"/>
      <c r="D314" s="3"/>
      <c r="E314" s="12"/>
    </row>
    <row r="315" spans="1:5" x14ac:dyDescent="0.25">
      <c r="A315" s="8"/>
      <c r="B315" s="3"/>
      <c r="C315" s="3"/>
      <c r="D315" s="3"/>
      <c r="E315" s="12"/>
    </row>
    <row r="316" spans="1:5" x14ac:dyDescent="0.25">
      <c r="A316" s="8"/>
      <c r="B316" s="3"/>
      <c r="C316" s="3"/>
      <c r="D316" s="3"/>
      <c r="E316" s="12"/>
    </row>
    <row r="317" spans="1:5" x14ac:dyDescent="0.25">
      <c r="A317" s="8"/>
      <c r="B317" s="3"/>
      <c r="C317" s="3"/>
      <c r="D317" s="3"/>
      <c r="E317" s="12"/>
    </row>
    <row r="318" spans="1:5" x14ac:dyDescent="0.25">
      <c r="A318" s="8"/>
      <c r="B318" s="3"/>
      <c r="C318" s="3"/>
      <c r="D318" s="3"/>
      <c r="E318" s="12"/>
    </row>
    <row r="319" spans="1:5" x14ac:dyDescent="0.25">
      <c r="A319" s="8"/>
      <c r="B319" s="3"/>
      <c r="C319" s="3"/>
      <c r="D319" s="3"/>
      <c r="E319" s="12"/>
    </row>
    <row r="320" spans="1:5" x14ac:dyDescent="0.25">
      <c r="A320" s="8"/>
      <c r="B320" s="3"/>
      <c r="C320" s="3"/>
      <c r="D320" s="3"/>
      <c r="E320" s="12"/>
    </row>
    <row r="321" spans="1:5" x14ac:dyDescent="0.25">
      <c r="A321" s="8"/>
      <c r="B321" s="3"/>
      <c r="C321" s="3"/>
      <c r="D321" s="3"/>
      <c r="E321" s="12"/>
    </row>
    <row r="322" spans="1:5" x14ac:dyDescent="0.25">
      <c r="A322" s="8"/>
      <c r="B322" s="3"/>
      <c r="C322" s="3"/>
      <c r="D322" s="3"/>
      <c r="E322" s="12"/>
    </row>
    <row r="323" spans="1:5" x14ac:dyDescent="0.25">
      <c r="A323" s="8"/>
      <c r="B323" s="3"/>
      <c r="C323" s="3"/>
      <c r="D323" s="3"/>
      <c r="E323" s="12"/>
    </row>
    <row r="324" spans="1:5" x14ac:dyDescent="0.25">
      <c r="A324" s="8"/>
      <c r="B324" s="3"/>
      <c r="C324" s="3"/>
      <c r="D324" s="3"/>
      <c r="E324" s="12"/>
    </row>
    <row r="325" spans="1:5" x14ac:dyDescent="0.25">
      <c r="A325" s="8"/>
      <c r="B325" s="3"/>
      <c r="C325" s="3"/>
      <c r="D325" s="3"/>
      <c r="E325" s="12"/>
    </row>
    <row r="326" spans="1:5" x14ac:dyDescent="0.25">
      <c r="A326" s="8"/>
      <c r="B326" s="3"/>
      <c r="C326" s="3"/>
      <c r="D326" s="3"/>
      <c r="E326" s="12"/>
    </row>
    <row r="327" spans="1:5" x14ac:dyDescent="0.25">
      <c r="A327" s="8"/>
      <c r="B327" s="3"/>
      <c r="C327" s="3"/>
      <c r="D327" s="3"/>
      <c r="E327" s="12"/>
    </row>
    <row r="328" spans="1:5" x14ac:dyDescent="0.25">
      <c r="A328" s="8"/>
      <c r="B328" s="3"/>
      <c r="C328" s="3"/>
      <c r="D328" s="3"/>
      <c r="E328" s="12"/>
    </row>
    <row r="329" spans="1:5" x14ac:dyDescent="0.25">
      <c r="A329" s="8"/>
      <c r="B329" s="3"/>
      <c r="C329" s="3"/>
      <c r="D329" s="3"/>
      <c r="E329" s="12"/>
    </row>
    <row r="330" spans="1:5" x14ac:dyDescent="0.25">
      <c r="A330" s="8"/>
      <c r="B330" s="3"/>
      <c r="C330" s="3"/>
      <c r="D330" s="3"/>
      <c r="E330" s="12"/>
    </row>
    <row r="331" spans="1:5" x14ac:dyDescent="0.25">
      <c r="A331" s="8"/>
      <c r="B331" s="3"/>
      <c r="C331" s="3"/>
      <c r="D331" s="3"/>
      <c r="E331" s="12"/>
    </row>
    <row r="332" spans="1:5" x14ac:dyDescent="0.25">
      <c r="A332" s="8"/>
      <c r="B332" s="3"/>
      <c r="C332" s="3"/>
      <c r="D332" s="3"/>
      <c r="E332" s="12"/>
    </row>
    <row r="333" spans="1:5" x14ac:dyDescent="0.25">
      <c r="A333" s="8"/>
      <c r="B333" s="3"/>
      <c r="C333" s="3"/>
      <c r="D333" s="3"/>
      <c r="E333" s="12"/>
    </row>
    <row r="334" spans="1:5" x14ac:dyDescent="0.25">
      <c r="A334" s="8"/>
      <c r="B334" s="3"/>
      <c r="C334" s="3"/>
      <c r="D334" s="3"/>
      <c r="E334" s="12"/>
    </row>
    <row r="335" spans="1:5" x14ac:dyDescent="0.25">
      <c r="A335" s="8"/>
      <c r="B335" s="3"/>
      <c r="C335" s="3"/>
      <c r="D335" s="3"/>
      <c r="E335" s="12"/>
    </row>
    <row r="336" spans="1:5" x14ac:dyDescent="0.25">
      <c r="A336" s="8"/>
      <c r="B336" s="3"/>
      <c r="C336" s="3"/>
      <c r="D336" s="3"/>
      <c r="E336" s="12"/>
    </row>
    <row r="337" spans="1:5" x14ac:dyDescent="0.25">
      <c r="A337" s="8"/>
      <c r="B337" s="3"/>
      <c r="C337" s="3"/>
      <c r="D337" s="3"/>
      <c r="E337" s="12"/>
    </row>
    <row r="338" spans="1:5" x14ac:dyDescent="0.25">
      <c r="A338" s="8"/>
      <c r="B338" s="3"/>
      <c r="C338" s="3"/>
      <c r="D338" s="3"/>
      <c r="E338" s="12"/>
    </row>
    <row r="339" spans="1:5" x14ac:dyDescent="0.25">
      <c r="A339" s="8"/>
      <c r="B339" s="3"/>
      <c r="C339" s="3"/>
      <c r="D339" s="3"/>
      <c r="E339" s="12"/>
    </row>
    <row r="340" spans="1:5" x14ac:dyDescent="0.25">
      <c r="A340" s="8"/>
      <c r="B340" s="3"/>
      <c r="C340" s="3"/>
      <c r="D340" s="3"/>
      <c r="E340" s="12"/>
    </row>
    <row r="341" spans="1:5" x14ac:dyDescent="0.25">
      <c r="A341" s="8"/>
      <c r="B341" s="3"/>
      <c r="C341" s="3"/>
      <c r="D341" s="3"/>
      <c r="E341" s="12"/>
    </row>
    <row r="342" spans="1:5" x14ac:dyDescent="0.25">
      <c r="A342" s="8"/>
      <c r="B342" s="3"/>
      <c r="C342" s="3"/>
      <c r="D342" s="3"/>
      <c r="E342" s="12"/>
    </row>
    <row r="343" spans="1:5" x14ac:dyDescent="0.25">
      <c r="A343" s="8"/>
      <c r="B343" s="3"/>
      <c r="C343" s="3"/>
      <c r="D343" s="3"/>
      <c r="E343" s="12"/>
    </row>
    <row r="344" spans="1:5" x14ac:dyDescent="0.25">
      <c r="A344" s="8"/>
      <c r="B344" s="3"/>
      <c r="C344" s="3"/>
      <c r="D344" s="3"/>
      <c r="E344" s="12"/>
    </row>
    <row r="345" spans="1:5" x14ac:dyDescent="0.25">
      <c r="A345" s="8"/>
      <c r="B345" s="3"/>
      <c r="C345" s="3"/>
      <c r="D345" s="3"/>
      <c r="E345" s="12"/>
    </row>
    <row r="346" spans="1:5" x14ac:dyDescent="0.25">
      <c r="A346" s="8"/>
      <c r="B346" s="3"/>
      <c r="C346" s="3"/>
      <c r="D346" s="3"/>
      <c r="E346" s="12"/>
    </row>
    <row r="347" spans="1:5" x14ac:dyDescent="0.25">
      <c r="A347" s="8"/>
      <c r="B347" s="3"/>
      <c r="C347" s="3"/>
      <c r="D347" s="3"/>
      <c r="E347" s="12"/>
    </row>
    <row r="348" spans="1:5" x14ac:dyDescent="0.25">
      <c r="A348" s="8"/>
      <c r="B348" s="3"/>
      <c r="C348" s="3"/>
      <c r="D348" s="3"/>
      <c r="E348" s="12"/>
    </row>
    <row r="349" spans="1:5" x14ac:dyDescent="0.25">
      <c r="A349" s="8"/>
      <c r="B349" s="3"/>
      <c r="C349" s="3"/>
      <c r="D349" s="3"/>
      <c r="E349" s="12"/>
    </row>
    <row r="350" spans="1:5" x14ac:dyDescent="0.25">
      <c r="A350" s="8"/>
      <c r="B350" s="3"/>
      <c r="C350" s="3"/>
      <c r="D350" s="3"/>
      <c r="E350" s="12"/>
    </row>
    <row r="351" spans="1:5" x14ac:dyDescent="0.25">
      <c r="A351" s="8"/>
      <c r="B351" s="3"/>
      <c r="C351" s="3"/>
      <c r="D351" s="3"/>
      <c r="E351" s="12"/>
    </row>
    <row r="352" spans="1:5" x14ac:dyDescent="0.25">
      <c r="A352" s="8"/>
      <c r="B352" s="3"/>
      <c r="C352" s="3"/>
      <c r="D352" s="3"/>
      <c r="E352" s="12"/>
    </row>
    <row r="353" spans="1:5" x14ac:dyDescent="0.25">
      <c r="A353" s="8"/>
      <c r="B353" s="3"/>
      <c r="C353" s="3"/>
      <c r="D353" s="3"/>
      <c r="E353" s="12"/>
    </row>
    <row r="354" spans="1:5" x14ac:dyDescent="0.25">
      <c r="A354" s="8"/>
      <c r="B354" s="3"/>
      <c r="C354" s="3"/>
      <c r="D354" s="3"/>
      <c r="E354" s="12"/>
    </row>
    <row r="355" spans="1:5" x14ac:dyDescent="0.25">
      <c r="A355" s="8"/>
      <c r="B355" s="3"/>
      <c r="C355" s="3"/>
      <c r="D355" s="3"/>
      <c r="E355" s="12"/>
    </row>
    <row r="356" spans="1:5" x14ac:dyDescent="0.25">
      <c r="A356" s="8"/>
      <c r="B356" s="3"/>
      <c r="C356" s="3"/>
      <c r="D356" s="3"/>
      <c r="E356" s="12"/>
    </row>
    <row r="357" spans="1:5" x14ac:dyDescent="0.25">
      <c r="A357" s="8"/>
      <c r="B357" s="3"/>
      <c r="C357" s="3"/>
      <c r="D357" s="3"/>
      <c r="E357" s="12"/>
    </row>
    <row r="358" spans="1:5" x14ac:dyDescent="0.25">
      <c r="A358" s="8"/>
      <c r="B358" s="3"/>
      <c r="C358" s="3"/>
      <c r="D358" s="3"/>
      <c r="E358" s="12"/>
    </row>
    <row r="359" spans="1:5" x14ac:dyDescent="0.25">
      <c r="A359" s="8"/>
      <c r="B359" s="3"/>
      <c r="C359" s="3"/>
      <c r="D359" s="3"/>
      <c r="E359" s="12"/>
    </row>
    <row r="360" spans="1:5" x14ac:dyDescent="0.25">
      <c r="A360" s="8"/>
      <c r="B360" s="3"/>
      <c r="C360" s="3"/>
      <c r="D360" s="3"/>
      <c r="E360" s="12"/>
    </row>
    <row r="361" spans="1:5" x14ac:dyDescent="0.25">
      <c r="A361" s="8"/>
      <c r="B361" s="3"/>
      <c r="C361" s="3"/>
      <c r="D361" s="3"/>
      <c r="E361" s="12"/>
    </row>
    <row r="362" spans="1:5" x14ac:dyDescent="0.25">
      <c r="A362" s="8"/>
      <c r="B362" s="3"/>
      <c r="C362" s="3"/>
      <c r="D362" s="3"/>
      <c r="E362" s="12"/>
    </row>
    <row r="363" spans="1:5" x14ac:dyDescent="0.25">
      <c r="A363" s="8"/>
      <c r="B363" s="3"/>
      <c r="C363" s="3"/>
      <c r="D363" s="3"/>
      <c r="E363" s="12"/>
    </row>
    <row r="364" spans="1:5" x14ac:dyDescent="0.25">
      <c r="A364" s="8"/>
      <c r="B364" s="3"/>
      <c r="C364" s="3"/>
      <c r="D364" s="3"/>
      <c r="E364" s="12"/>
    </row>
    <row r="365" spans="1:5" x14ac:dyDescent="0.25">
      <c r="A365" s="8"/>
      <c r="B365" s="3"/>
      <c r="C365" s="3"/>
      <c r="D365" s="3"/>
      <c r="E365" s="12"/>
    </row>
    <row r="366" spans="1:5" x14ac:dyDescent="0.25">
      <c r="A366" s="8"/>
      <c r="B366" s="3"/>
      <c r="C366" s="3"/>
      <c r="D366" s="3"/>
      <c r="E366" s="12"/>
    </row>
    <row r="367" spans="1:5" x14ac:dyDescent="0.25">
      <c r="A367" s="8"/>
      <c r="B367" s="3"/>
      <c r="C367" s="3"/>
      <c r="D367" s="3"/>
      <c r="E367" s="12"/>
    </row>
    <row r="368" spans="1:5" x14ac:dyDescent="0.25">
      <c r="A368" s="8"/>
      <c r="B368" s="3"/>
      <c r="C368" s="3"/>
      <c r="D368" s="3"/>
      <c r="E368" s="12"/>
    </row>
    <row r="369" spans="1:5" x14ac:dyDescent="0.25">
      <c r="A369" s="8"/>
      <c r="B369" s="3"/>
      <c r="C369" s="3"/>
      <c r="D369" s="3"/>
      <c r="E369" s="12"/>
    </row>
    <row r="370" spans="1:5" x14ac:dyDescent="0.25">
      <c r="A370" s="8"/>
      <c r="B370" s="3"/>
      <c r="C370" s="3"/>
      <c r="D370" s="3"/>
      <c r="E370" s="12"/>
    </row>
    <row r="371" spans="1:5" x14ac:dyDescent="0.25">
      <c r="A371" s="8"/>
      <c r="B371" s="3"/>
      <c r="C371" s="3"/>
      <c r="D371" s="3"/>
      <c r="E371" s="12"/>
    </row>
    <row r="372" spans="1:5" x14ac:dyDescent="0.25">
      <c r="A372" s="8"/>
      <c r="B372" s="3"/>
      <c r="C372" s="3"/>
      <c r="D372" s="3"/>
      <c r="E372" s="12"/>
    </row>
    <row r="373" spans="1:5" x14ac:dyDescent="0.25">
      <c r="A373" s="8"/>
      <c r="B373" s="3"/>
      <c r="C373" s="3"/>
      <c r="D373" s="3"/>
      <c r="E373" s="12"/>
    </row>
    <row r="374" spans="1:5" x14ac:dyDescent="0.25">
      <c r="A374" s="8"/>
      <c r="B374" s="3"/>
      <c r="C374" s="3"/>
      <c r="D374" s="3"/>
      <c r="E374" s="12"/>
    </row>
    <row r="375" spans="1:5" x14ac:dyDescent="0.25">
      <c r="A375" s="8"/>
      <c r="B375" s="3"/>
      <c r="C375" s="3"/>
      <c r="D375" s="3"/>
      <c r="E375" s="12"/>
    </row>
    <row r="376" spans="1:5" x14ac:dyDescent="0.25">
      <c r="A376" s="8"/>
      <c r="B376" s="3"/>
      <c r="C376" s="3"/>
      <c r="D376" s="3"/>
      <c r="E376" s="12"/>
    </row>
    <row r="377" spans="1:5" x14ac:dyDescent="0.25">
      <c r="A377" s="8"/>
      <c r="B377" s="3"/>
      <c r="C377" s="3"/>
      <c r="D377" s="3"/>
      <c r="E377" s="12"/>
    </row>
    <row r="378" spans="1:5" x14ac:dyDescent="0.25">
      <c r="A378" s="8"/>
      <c r="B378" s="3"/>
      <c r="C378" s="3"/>
      <c r="D378" s="3"/>
      <c r="E378" s="12"/>
    </row>
    <row r="379" spans="1:5" x14ac:dyDescent="0.25">
      <c r="A379" s="8"/>
      <c r="B379" s="3"/>
      <c r="C379" s="3"/>
      <c r="D379" s="3"/>
      <c r="E379" s="12"/>
    </row>
    <row r="380" spans="1:5" x14ac:dyDescent="0.25">
      <c r="A380" s="8"/>
      <c r="B380" s="3"/>
      <c r="C380" s="3"/>
      <c r="D380" s="3"/>
      <c r="E380" s="12"/>
    </row>
    <row r="381" spans="1:5" x14ac:dyDescent="0.25">
      <c r="A381" s="8"/>
      <c r="B381" s="3"/>
      <c r="C381" s="3"/>
      <c r="D381" s="3"/>
      <c r="E381" s="12"/>
    </row>
    <row r="382" spans="1:5" x14ac:dyDescent="0.25">
      <c r="A382" s="8"/>
      <c r="B382" s="3"/>
      <c r="C382" s="3"/>
      <c r="D382" s="3"/>
      <c r="E382" s="12"/>
    </row>
    <row r="383" spans="1:5" x14ac:dyDescent="0.25">
      <c r="A383" s="8"/>
      <c r="B383" s="3"/>
      <c r="C383" s="3"/>
      <c r="D383" s="3"/>
      <c r="E383" s="12"/>
    </row>
    <row r="384" spans="1:5" x14ac:dyDescent="0.25">
      <c r="A384" s="8"/>
      <c r="B384" s="3"/>
      <c r="C384" s="3"/>
      <c r="D384" s="3"/>
      <c r="E384" s="12"/>
    </row>
    <row r="385" spans="1:5" x14ac:dyDescent="0.25">
      <c r="A385" s="8"/>
      <c r="B385" s="3"/>
      <c r="C385" s="3"/>
      <c r="D385" s="3"/>
      <c r="E385" s="12"/>
    </row>
    <row r="386" spans="1:5" x14ac:dyDescent="0.25">
      <c r="A386" s="8"/>
      <c r="B386" s="3"/>
      <c r="C386" s="3"/>
      <c r="D386" s="3"/>
      <c r="E386" s="12"/>
    </row>
    <row r="387" spans="1:5" x14ac:dyDescent="0.25">
      <c r="A387" s="8"/>
      <c r="B387" s="3"/>
      <c r="C387" s="3"/>
      <c r="D387" s="3"/>
      <c r="E387" s="12"/>
    </row>
    <row r="388" spans="1:5" x14ac:dyDescent="0.25">
      <c r="A388" s="8"/>
      <c r="B388" s="3"/>
      <c r="C388" s="3"/>
      <c r="D388" s="3"/>
      <c r="E388" s="12"/>
    </row>
    <row r="389" spans="1:5" x14ac:dyDescent="0.25">
      <c r="A389" s="8"/>
      <c r="B389" s="3"/>
      <c r="C389" s="3"/>
      <c r="D389" s="3"/>
      <c r="E389" s="12"/>
    </row>
    <row r="390" spans="1:5" x14ac:dyDescent="0.25">
      <c r="A390" s="8"/>
      <c r="B390" s="3"/>
      <c r="C390" s="3"/>
      <c r="D390" s="3"/>
      <c r="E390" s="12"/>
    </row>
    <row r="391" spans="1:5" x14ac:dyDescent="0.25">
      <c r="A391" s="8"/>
      <c r="B391" s="3"/>
      <c r="C391" s="3"/>
      <c r="D391" s="3"/>
      <c r="E391" s="12"/>
    </row>
    <row r="392" spans="1:5" x14ac:dyDescent="0.25">
      <c r="A392" s="8"/>
      <c r="B392" s="3"/>
      <c r="C392" s="3"/>
      <c r="D392" s="3"/>
      <c r="E392" s="12"/>
    </row>
    <row r="393" spans="1:5" x14ac:dyDescent="0.25">
      <c r="A393" s="8"/>
      <c r="B393" s="3"/>
      <c r="C393" s="3"/>
      <c r="D393" s="3"/>
      <c r="E393" s="12"/>
    </row>
    <row r="394" spans="1:5" x14ac:dyDescent="0.25">
      <c r="A394" s="8"/>
      <c r="B394" s="3"/>
      <c r="C394" s="3"/>
      <c r="D394" s="3"/>
      <c r="E394" s="12"/>
    </row>
    <row r="395" spans="1:5" x14ac:dyDescent="0.25">
      <c r="A395" s="8"/>
      <c r="B395" s="3"/>
      <c r="C395" s="3"/>
      <c r="D395" s="3"/>
      <c r="E395" s="12"/>
    </row>
    <row r="396" spans="1:5" x14ac:dyDescent="0.25">
      <c r="A396" s="8"/>
      <c r="B396" s="3"/>
      <c r="C396" s="3"/>
      <c r="D396" s="3"/>
      <c r="E396" s="12"/>
    </row>
    <row r="397" spans="1:5" x14ac:dyDescent="0.25">
      <c r="A397" s="8"/>
      <c r="B397" s="3"/>
      <c r="C397" s="3"/>
      <c r="D397" s="3"/>
      <c r="E397" s="12"/>
    </row>
    <row r="398" spans="1:5" x14ac:dyDescent="0.25">
      <c r="A398" s="8"/>
      <c r="B398" s="3"/>
      <c r="C398" s="3"/>
      <c r="D398" s="3"/>
      <c r="E398" s="12"/>
    </row>
    <row r="399" spans="1:5" x14ac:dyDescent="0.25">
      <c r="A399" s="8"/>
      <c r="B399" s="3"/>
      <c r="C399" s="3"/>
      <c r="D399" s="3"/>
      <c r="E399" s="12"/>
    </row>
    <row r="400" spans="1:5" x14ac:dyDescent="0.25">
      <c r="A400" s="8"/>
      <c r="B400" s="3"/>
      <c r="C400" s="3"/>
      <c r="D400" s="3"/>
      <c r="E400" s="12"/>
    </row>
    <row r="401" spans="1:5" x14ac:dyDescent="0.25">
      <c r="A401" s="8"/>
      <c r="B401" s="3"/>
      <c r="C401" s="3"/>
      <c r="D401" s="3"/>
      <c r="E401" s="12"/>
    </row>
    <row r="402" spans="1:5" x14ac:dyDescent="0.25">
      <c r="A402" s="8"/>
      <c r="B402" s="3"/>
      <c r="C402" s="3"/>
      <c r="D402" s="3"/>
      <c r="E402" s="12"/>
    </row>
    <row r="403" spans="1:5" x14ac:dyDescent="0.25">
      <c r="A403" s="8"/>
      <c r="B403" s="3"/>
      <c r="C403" s="3"/>
      <c r="D403" s="3"/>
      <c r="E403" s="12"/>
    </row>
    <row r="404" spans="1:5" x14ac:dyDescent="0.25">
      <c r="A404" s="8"/>
      <c r="B404" s="3"/>
      <c r="C404" s="3"/>
      <c r="D404" s="3"/>
      <c r="E404" s="12"/>
    </row>
    <row r="405" spans="1:5" x14ac:dyDescent="0.25">
      <c r="A405" s="8"/>
      <c r="B405" s="3"/>
      <c r="C405" s="3"/>
      <c r="D405" s="3"/>
      <c r="E405" s="12"/>
    </row>
    <row r="406" spans="1:5" x14ac:dyDescent="0.25">
      <c r="A406" s="8"/>
      <c r="B406" s="3"/>
      <c r="C406" s="3"/>
      <c r="D406" s="3"/>
      <c r="E406" s="12"/>
    </row>
    <row r="407" spans="1:5" x14ac:dyDescent="0.25">
      <c r="A407" s="8"/>
      <c r="B407" s="3"/>
      <c r="C407" s="3"/>
      <c r="D407" s="3"/>
      <c r="E407" s="12"/>
    </row>
    <row r="408" spans="1:5" x14ac:dyDescent="0.25">
      <c r="A408" s="8"/>
      <c r="B408" s="3"/>
      <c r="C408" s="3"/>
      <c r="D408" s="3"/>
      <c r="E408" s="12"/>
    </row>
    <row r="409" spans="1:5" x14ac:dyDescent="0.25">
      <c r="A409" s="8"/>
      <c r="B409" s="3"/>
      <c r="C409" s="3"/>
      <c r="D409" s="3"/>
      <c r="E409" s="12"/>
    </row>
    <row r="410" spans="1:5" x14ac:dyDescent="0.25">
      <c r="A410" s="8"/>
      <c r="B410" s="3"/>
      <c r="C410" s="3"/>
      <c r="D410" s="3"/>
      <c r="E410" s="12"/>
    </row>
    <row r="411" spans="1:5" x14ac:dyDescent="0.25">
      <c r="A411" s="8"/>
      <c r="B411" s="3"/>
      <c r="C411" s="3"/>
      <c r="D411" s="3"/>
      <c r="E411" s="12"/>
    </row>
    <row r="412" spans="1:5" x14ac:dyDescent="0.25">
      <c r="A412" s="8"/>
      <c r="B412" s="3"/>
      <c r="C412" s="3"/>
      <c r="D412" s="3"/>
      <c r="E412" s="12"/>
    </row>
    <row r="413" spans="1:5" x14ac:dyDescent="0.25">
      <c r="A413" s="8"/>
      <c r="B413" s="3"/>
      <c r="C413" s="3"/>
      <c r="D413" s="3"/>
      <c r="E413" s="12"/>
    </row>
    <row r="414" spans="1:5" x14ac:dyDescent="0.25">
      <c r="A414" s="8"/>
      <c r="B414" s="3"/>
      <c r="C414" s="3"/>
      <c r="D414" s="3"/>
      <c r="E414" s="12"/>
    </row>
    <row r="415" spans="1:5" x14ac:dyDescent="0.25">
      <c r="A415" s="8"/>
      <c r="B415" s="3"/>
      <c r="C415" s="3"/>
      <c r="D415" s="3"/>
      <c r="E415" s="12"/>
    </row>
    <row r="416" spans="1:5" x14ac:dyDescent="0.25">
      <c r="A416" s="8"/>
      <c r="B416" s="3"/>
      <c r="C416" s="3"/>
      <c r="D416" s="3"/>
      <c r="E416" s="12"/>
    </row>
    <row r="417" spans="1:5" x14ac:dyDescent="0.25">
      <c r="A417" s="8"/>
      <c r="B417" s="3"/>
      <c r="C417" s="3"/>
      <c r="D417" s="3"/>
      <c r="E417" s="12"/>
    </row>
    <row r="418" spans="1:5" x14ac:dyDescent="0.25">
      <c r="A418" s="8"/>
      <c r="B418" s="3"/>
      <c r="C418" s="3"/>
      <c r="D418" s="3"/>
      <c r="E418" s="12"/>
    </row>
    <row r="419" spans="1:5" x14ac:dyDescent="0.25">
      <c r="A419" s="8"/>
      <c r="B419" s="3"/>
      <c r="C419" s="3"/>
      <c r="D419" s="3"/>
      <c r="E419" s="12"/>
    </row>
    <row r="420" spans="1:5" x14ac:dyDescent="0.25">
      <c r="A420" s="8"/>
      <c r="B420" s="3"/>
      <c r="C420" s="3"/>
      <c r="D420" s="3"/>
      <c r="E420" s="12"/>
    </row>
    <row r="421" spans="1:5" x14ac:dyDescent="0.25">
      <c r="A421" s="8"/>
      <c r="B421" s="3"/>
      <c r="C421" s="3"/>
      <c r="D421" s="3"/>
      <c r="E421" s="12"/>
    </row>
    <row r="422" spans="1:5" x14ac:dyDescent="0.25">
      <c r="A422" s="8"/>
      <c r="B422" s="3"/>
      <c r="C422" s="3"/>
      <c r="D422" s="3"/>
      <c r="E422" s="12"/>
    </row>
    <row r="423" spans="1:5" x14ac:dyDescent="0.25">
      <c r="A423" s="8"/>
      <c r="B423" s="3"/>
      <c r="C423" s="3"/>
      <c r="D423" s="3"/>
      <c r="E423" s="12"/>
    </row>
    <row r="424" spans="1:5" x14ac:dyDescent="0.25">
      <c r="A424" s="8"/>
      <c r="B424" s="3"/>
      <c r="C424" s="3"/>
      <c r="D424" s="3"/>
      <c r="E424" s="12"/>
    </row>
    <row r="425" spans="1:5" x14ac:dyDescent="0.25">
      <c r="A425" s="8"/>
      <c r="B425" s="3"/>
      <c r="C425" s="3"/>
      <c r="D425" s="3"/>
      <c r="E425" s="12"/>
    </row>
    <row r="426" spans="1:5" x14ac:dyDescent="0.25">
      <c r="A426" s="8"/>
      <c r="B426" s="3"/>
      <c r="C426" s="3"/>
      <c r="D426" s="3"/>
      <c r="E426" s="12"/>
    </row>
    <row r="427" spans="1:5" x14ac:dyDescent="0.25">
      <c r="A427" s="8"/>
      <c r="B427" s="3"/>
      <c r="C427" s="3"/>
      <c r="D427" s="3"/>
      <c r="E427" s="12"/>
    </row>
    <row r="428" spans="1:5" x14ac:dyDescent="0.25">
      <c r="A428" s="8"/>
      <c r="B428" s="3"/>
      <c r="C428" s="3"/>
      <c r="D428" s="3"/>
      <c r="E428" s="12"/>
    </row>
    <row r="429" spans="1:5" x14ac:dyDescent="0.25">
      <c r="A429" s="8"/>
      <c r="B429" s="3"/>
      <c r="C429" s="3"/>
      <c r="D429" s="3"/>
      <c r="E429" s="12"/>
    </row>
    <row r="430" spans="1:5" x14ac:dyDescent="0.25">
      <c r="A430" s="8"/>
      <c r="B430" s="3"/>
      <c r="C430" s="3"/>
      <c r="D430" s="3"/>
      <c r="E430" s="12"/>
    </row>
    <row r="431" spans="1:5" x14ac:dyDescent="0.25">
      <c r="A431" s="8"/>
      <c r="B431" s="3"/>
      <c r="C431" s="3"/>
      <c r="D431" s="3"/>
      <c r="E431" s="12"/>
    </row>
    <row r="432" spans="1:5" x14ac:dyDescent="0.25">
      <c r="A432" s="8"/>
      <c r="B432" s="3"/>
      <c r="C432" s="3"/>
      <c r="D432" s="3"/>
      <c r="E432" s="12"/>
    </row>
    <row r="433" spans="1:5" x14ac:dyDescent="0.25">
      <c r="A433" s="8"/>
      <c r="B433" s="3"/>
      <c r="C433" s="3"/>
      <c r="D433" s="3"/>
      <c r="E433" s="12"/>
    </row>
    <row r="434" spans="1:5" x14ac:dyDescent="0.25">
      <c r="A434" s="8"/>
      <c r="B434" s="3"/>
      <c r="C434" s="3"/>
      <c r="D434" s="3"/>
      <c r="E434" s="12"/>
    </row>
    <row r="435" spans="1:5" x14ac:dyDescent="0.25">
      <c r="A435" s="8"/>
      <c r="B435" s="3"/>
      <c r="C435" s="3"/>
      <c r="D435" s="3"/>
      <c r="E435" s="12"/>
    </row>
    <row r="436" spans="1:5" x14ac:dyDescent="0.25">
      <c r="A436" s="8"/>
      <c r="B436" s="3"/>
      <c r="C436" s="3"/>
      <c r="D436" s="3"/>
      <c r="E436" s="12"/>
    </row>
    <row r="437" spans="1:5" x14ac:dyDescent="0.25">
      <c r="A437" s="8"/>
      <c r="B437" s="3"/>
      <c r="C437" s="3"/>
      <c r="D437" s="3"/>
      <c r="E437" s="12"/>
    </row>
    <row r="438" spans="1:5" x14ac:dyDescent="0.25">
      <c r="A438" s="8"/>
      <c r="B438" s="3"/>
      <c r="C438" s="3"/>
      <c r="D438" s="3"/>
      <c r="E438" s="12"/>
    </row>
    <row r="439" spans="1:5" x14ac:dyDescent="0.25">
      <c r="A439" s="8"/>
      <c r="B439" s="3"/>
      <c r="C439" s="3"/>
      <c r="D439" s="3"/>
      <c r="E439" s="12"/>
    </row>
    <row r="440" spans="1:5" x14ac:dyDescent="0.25">
      <c r="A440" s="8"/>
      <c r="B440" s="3"/>
      <c r="C440" s="3"/>
      <c r="D440" s="3"/>
      <c r="E440" s="12"/>
    </row>
    <row r="441" spans="1:5" x14ac:dyDescent="0.25">
      <c r="A441" s="8"/>
      <c r="B441" s="3"/>
      <c r="C441" s="3"/>
      <c r="D441" s="3"/>
      <c r="E441" s="12"/>
    </row>
    <row r="442" spans="1:5" x14ac:dyDescent="0.25">
      <c r="A442" s="8"/>
      <c r="B442" s="3"/>
      <c r="C442" s="3"/>
      <c r="D442" s="3"/>
      <c r="E442" s="12"/>
    </row>
    <row r="443" spans="1:5" x14ac:dyDescent="0.25">
      <c r="A443" s="8"/>
      <c r="B443" s="3"/>
      <c r="C443" s="3"/>
      <c r="D443" s="3"/>
      <c r="E443" s="12"/>
    </row>
    <row r="444" spans="1:5" x14ac:dyDescent="0.25">
      <c r="A444" s="8"/>
      <c r="B444" s="3"/>
      <c r="C444" s="3"/>
      <c r="D444" s="3"/>
      <c r="E444" s="12"/>
    </row>
    <row r="445" spans="1:5" x14ac:dyDescent="0.25">
      <c r="A445" s="8"/>
      <c r="B445" s="3"/>
      <c r="C445" s="3"/>
      <c r="D445" s="3"/>
      <c r="E445" s="12"/>
    </row>
    <row r="446" spans="1:5" x14ac:dyDescent="0.25">
      <c r="A446" s="8"/>
      <c r="B446" s="3"/>
      <c r="C446" s="3"/>
      <c r="D446" s="3"/>
      <c r="E446" s="12"/>
    </row>
    <row r="447" spans="1:5" x14ac:dyDescent="0.25">
      <c r="A447" s="8"/>
      <c r="B447" s="3"/>
      <c r="C447" s="3"/>
      <c r="D447" s="3"/>
      <c r="E447" s="12"/>
    </row>
    <row r="448" spans="1:5" x14ac:dyDescent="0.25">
      <c r="A448" s="8"/>
      <c r="B448" s="3"/>
      <c r="C448" s="3"/>
      <c r="D448" s="3"/>
      <c r="E448" s="12"/>
    </row>
    <row r="449" spans="1:5" x14ac:dyDescent="0.25">
      <c r="A449" s="8"/>
      <c r="B449" s="3"/>
      <c r="C449" s="3"/>
      <c r="D449" s="3"/>
      <c r="E449" s="12"/>
    </row>
    <row r="450" spans="1:5" x14ac:dyDescent="0.25">
      <c r="A450" s="8"/>
      <c r="B450" s="3"/>
      <c r="C450" s="3"/>
      <c r="D450" s="3"/>
      <c r="E450" s="12"/>
    </row>
    <row r="451" spans="1:5" x14ac:dyDescent="0.25">
      <c r="A451" s="8"/>
      <c r="B451" s="3"/>
      <c r="C451" s="3"/>
      <c r="D451" s="3"/>
      <c r="E451" s="12"/>
    </row>
    <row r="452" spans="1:5" x14ac:dyDescent="0.25">
      <c r="A452" s="8"/>
      <c r="B452" s="3"/>
      <c r="C452" s="3"/>
      <c r="D452" s="3"/>
      <c r="E452" s="12"/>
    </row>
    <row r="453" spans="1:5" x14ac:dyDescent="0.25">
      <c r="A453" s="8"/>
      <c r="B453" s="3"/>
      <c r="C453" s="3"/>
      <c r="D453" s="3"/>
      <c r="E453" s="12"/>
    </row>
    <row r="454" spans="1:5" x14ac:dyDescent="0.25">
      <c r="A454" s="8"/>
      <c r="B454" s="3"/>
      <c r="C454" s="3"/>
      <c r="D454" s="3"/>
      <c r="E454" s="12"/>
    </row>
    <row r="455" spans="1:5" x14ac:dyDescent="0.25">
      <c r="A455" s="8"/>
      <c r="B455" s="3"/>
      <c r="C455" s="3"/>
      <c r="D455" s="3"/>
      <c r="E455" s="12"/>
    </row>
    <row r="456" spans="1:5" x14ac:dyDescent="0.25">
      <c r="A456" s="8"/>
      <c r="B456" s="3"/>
      <c r="C456" s="3"/>
      <c r="D456" s="3"/>
      <c r="E456" s="12"/>
    </row>
    <row r="457" spans="1:5" x14ac:dyDescent="0.25">
      <c r="A457" s="8"/>
      <c r="B457" s="3"/>
      <c r="C457" s="3"/>
      <c r="D457" s="3"/>
      <c r="E457" s="12"/>
    </row>
    <row r="458" spans="1:5" x14ac:dyDescent="0.25">
      <c r="A458" s="8"/>
      <c r="B458" s="3"/>
      <c r="C458" s="3"/>
      <c r="D458" s="3"/>
      <c r="E458" s="12"/>
    </row>
    <row r="459" spans="1:5" x14ac:dyDescent="0.25">
      <c r="A459" s="8"/>
      <c r="B459" s="3"/>
      <c r="C459" s="3"/>
      <c r="D459" s="3"/>
      <c r="E459" s="12"/>
    </row>
    <row r="460" spans="1:5" x14ac:dyDescent="0.25">
      <c r="A460" s="8"/>
      <c r="B460" s="3"/>
      <c r="C460" s="3"/>
      <c r="D460" s="3"/>
      <c r="E460" s="12"/>
    </row>
    <row r="461" spans="1:5" x14ac:dyDescent="0.25">
      <c r="A461" s="8"/>
      <c r="B461" s="3"/>
      <c r="C461" s="3"/>
      <c r="D461" s="3"/>
      <c r="E461" s="12"/>
    </row>
    <row r="462" spans="1:5" x14ac:dyDescent="0.25">
      <c r="A462" s="8"/>
      <c r="B462" s="3"/>
      <c r="C462" s="3"/>
      <c r="D462" s="3"/>
      <c r="E462" s="12"/>
    </row>
    <row r="463" spans="1:5" x14ac:dyDescent="0.25">
      <c r="A463" s="8"/>
      <c r="B463" s="3"/>
      <c r="C463" s="3"/>
      <c r="D463" s="3"/>
      <c r="E463" s="12"/>
    </row>
    <row r="464" spans="1:5" x14ac:dyDescent="0.25">
      <c r="A464" s="8"/>
      <c r="B464" s="3"/>
      <c r="C464" s="3"/>
      <c r="D464" s="3"/>
      <c r="E464" s="12"/>
    </row>
    <row r="465" spans="1:5" x14ac:dyDescent="0.25">
      <c r="A465" s="8"/>
      <c r="B465" s="3"/>
      <c r="C465" s="3"/>
      <c r="D465" s="3"/>
      <c r="E465" s="12"/>
    </row>
    <row r="466" spans="1:5" x14ac:dyDescent="0.25">
      <c r="A466" s="8"/>
      <c r="B466" s="3"/>
      <c r="C466" s="3"/>
      <c r="D466" s="3"/>
      <c r="E466" s="12"/>
    </row>
    <row r="467" spans="1:5" x14ac:dyDescent="0.25">
      <c r="A467" s="8"/>
      <c r="B467" s="3"/>
      <c r="C467" s="3"/>
      <c r="D467" s="3"/>
      <c r="E467" s="12"/>
    </row>
    <row r="468" spans="1:5" x14ac:dyDescent="0.25">
      <c r="A468" s="8"/>
      <c r="B468" s="3"/>
      <c r="C468" s="3"/>
      <c r="D468" s="3"/>
      <c r="E468" s="12"/>
    </row>
    <row r="469" spans="1:5" x14ac:dyDescent="0.25">
      <c r="A469" s="8"/>
      <c r="B469" s="3"/>
      <c r="C469" s="3"/>
      <c r="D469" s="3"/>
      <c r="E469" s="12"/>
    </row>
    <row r="470" spans="1:5" x14ac:dyDescent="0.25">
      <c r="A470" s="8"/>
      <c r="B470" s="3"/>
      <c r="C470" s="3"/>
      <c r="D470" s="3"/>
      <c r="E470" s="12"/>
    </row>
    <row r="471" spans="1:5" x14ac:dyDescent="0.25">
      <c r="A471" s="8"/>
      <c r="B471" s="3"/>
      <c r="C471" s="3"/>
      <c r="D471" s="3"/>
      <c r="E471" s="12"/>
    </row>
    <row r="472" spans="1:5" x14ac:dyDescent="0.25">
      <c r="A472" s="8"/>
      <c r="B472" s="3"/>
      <c r="C472" s="3"/>
      <c r="D472" s="3"/>
      <c r="E472" s="12"/>
    </row>
    <row r="473" spans="1:5" x14ac:dyDescent="0.25">
      <c r="A473" s="8"/>
      <c r="B473" s="3"/>
      <c r="C473" s="3"/>
      <c r="D473" s="3"/>
      <c r="E473" s="12"/>
    </row>
    <row r="474" spans="1:5" x14ac:dyDescent="0.25">
      <c r="A474" s="8"/>
      <c r="B474" s="3"/>
      <c r="C474" s="3"/>
      <c r="D474" s="3"/>
      <c r="E474" s="12"/>
    </row>
    <row r="475" spans="1:5" x14ac:dyDescent="0.25">
      <c r="A475" s="8"/>
      <c r="B475" s="3"/>
      <c r="C475" s="3"/>
      <c r="D475" s="3"/>
      <c r="E475" s="12"/>
    </row>
    <row r="476" spans="1:5" x14ac:dyDescent="0.25">
      <c r="A476" s="8"/>
      <c r="B476" s="3"/>
      <c r="C476" s="3"/>
      <c r="D476" s="3"/>
      <c r="E476" s="12"/>
    </row>
    <row r="477" spans="1:5" x14ac:dyDescent="0.25">
      <c r="A477" s="8"/>
      <c r="B477" s="3"/>
      <c r="C477" s="3"/>
      <c r="D477" s="3"/>
      <c r="E477" s="12"/>
    </row>
    <row r="478" spans="1:5" x14ac:dyDescent="0.25">
      <c r="A478" s="8"/>
      <c r="B478" s="3"/>
      <c r="C478" s="3"/>
      <c r="D478" s="3"/>
      <c r="E478" s="12"/>
    </row>
    <row r="479" spans="1:5" x14ac:dyDescent="0.25">
      <c r="A479" s="8"/>
      <c r="B479" s="3"/>
      <c r="C479" s="3"/>
      <c r="D479" s="3"/>
      <c r="E479" s="12"/>
    </row>
    <row r="480" spans="1:5" x14ac:dyDescent="0.25">
      <c r="A480" s="8"/>
      <c r="B480" s="3"/>
      <c r="C480" s="3"/>
      <c r="D480" s="3"/>
      <c r="E480" s="12"/>
    </row>
    <row r="481" spans="1:5" x14ac:dyDescent="0.25">
      <c r="A481" s="8"/>
      <c r="B481" s="3"/>
      <c r="C481" s="3"/>
      <c r="D481" s="3"/>
      <c r="E481" s="12"/>
    </row>
    <row r="482" spans="1:5" x14ac:dyDescent="0.25">
      <c r="A482" s="8"/>
      <c r="B482" s="3"/>
      <c r="C482" s="3"/>
      <c r="D482" s="3"/>
      <c r="E482" s="12"/>
    </row>
    <row r="483" spans="1:5" x14ac:dyDescent="0.25">
      <c r="A483" s="8"/>
      <c r="B483" s="3"/>
      <c r="C483" s="3"/>
      <c r="D483" s="3"/>
      <c r="E483" s="12"/>
    </row>
    <row r="484" spans="1:5" x14ac:dyDescent="0.25">
      <c r="A484" s="8"/>
      <c r="B484" s="3"/>
      <c r="C484" s="3"/>
      <c r="D484" s="3"/>
      <c r="E484" s="12"/>
    </row>
    <row r="485" spans="1:5" x14ac:dyDescent="0.25">
      <c r="A485" s="8"/>
      <c r="B485" s="3"/>
      <c r="C485" s="3"/>
      <c r="D485" s="3"/>
      <c r="E485" s="12"/>
    </row>
    <row r="486" spans="1:5" x14ac:dyDescent="0.25">
      <c r="A486" s="8"/>
      <c r="B486" s="3"/>
      <c r="C486" s="3"/>
      <c r="D486" s="3"/>
      <c r="E486" s="12"/>
    </row>
    <row r="487" spans="1:5" x14ac:dyDescent="0.25">
      <c r="A487" s="8"/>
      <c r="B487" s="3"/>
      <c r="C487" s="3"/>
      <c r="D487" s="3"/>
      <c r="E487" s="12"/>
    </row>
    <row r="488" spans="1:5" x14ac:dyDescent="0.25">
      <c r="A488" s="8"/>
      <c r="B488" s="3"/>
      <c r="C488" s="3"/>
      <c r="D488" s="3"/>
      <c r="E488" s="12"/>
    </row>
    <row r="489" spans="1:5" x14ac:dyDescent="0.25">
      <c r="A489" s="8"/>
      <c r="B489" s="3"/>
      <c r="C489" s="3"/>
      <c r="D489" s="3"/>
      <c r="E489" s="12"/>
    </row>
    <row r="490" spans="1:5" x14ac:dyDescent="0.25">
      <c r="A490" s="8"/>
      <c r="B490" s="3"/>
      <c r="C490" s="3"/>
      <c r="D490" s="3"/>
      <c r="E490" s="12"/>
    </row>
    <row r="491" spans="1:5" x14ac:dyDescent="0.25">
      <c r="A491" s="8"/>
      <c r="B491" s="3"/>
      <c r="C491" s="3"/>
      <c r="D491" s="3"/>
      <c r="E491" s="12"/>
    </row>
    <row r="492" spans="1:5" x14ac:dyDescent="0.25">
      <c r="A492" s="8"/>
      <c r="B492" s="3"/>
      <c r="C492" s="3"/>
      <c r="D492" s="3"/>
      <c r="E492" s="12"/>
    </row>
    <row r="493" spans="1:5" x14ac:dyDescent="0.25">
      <c r="A493" s="8"/>
      <c r="B493" s="3"/>
      <c r="C493" s="3"/>
      <c r="D493" s="3"/>
      <c r="E493" s="12"/>
    </row>
    <row r="494" spans="1:5" x14ac:dyDescent="0.25">
      <c r="A494" s="8"/>
      <c r="B494" s="3"/>
      <c r="C494" s="3"/>
      <c r="D494" s="3"/>
      <c r="E494" s="12"/>
    </row>
    <row r="495" spans="1:5" x14ac:dyDescent="0.25">
      <c r="A495" s="8"/>
      <c r="B495" s="3"/>
      <c r="C495" s="3"/>
      <c r="D495" s="3"/>
      <c r="E495" s="12"/>
    </row>
    <row r="496" spans="1:5" x14ac:dyDescent="0.25">
      <c r="A496" s="8"/>
      <c r="B496" s="3"/>
      <c r="C496" s="3"/>
      <c r="D496" s="3"/>
      <c r="E496" s="12"/>
    </row>
    <row r="497" spans="1:5" x14ac:dyDescent="0.25">
      <c r="A497" s="8"/>
      <c r="B497" s="3"/>
      <c r="C497" s="3"/>
      <c r="D497" s="3"/>
      <c r="E497" s="12"/>
    </row>
    <row r="498" spans="1:5" x14ac:dyDescent="0.25">
      <c r="A498" s="8"/>
      <c r="B498" s="3"/>
      <c r="C498" s="3"/>
      <c r="D498" s="3"/>
      <c r="E498" s="12"/>
    </row>
    <row r="499" spans="1:5" x14ac:dyDescent="0.25">
      <c r="A499" s="8"/>
      <c r="B499" s="3"/>
      <c r="C499" s="3"/>
      <c r="D499" s="3"/>
      <c r="E499" s="12"/>
    </row>
    <row r="500" spans="1:5" x14ac:dyDescent="0.25">
      <c r="A500" s="8"/>
      <c r="B500" s="3"/>
      <c r="C500" s="3"/>
      <c r="D500" s="3"/>
      <c r="E500" s="12"/>
    </row>
  </sheetData>
  <sortState ref="A2:E786">
    <sortCondition descending="1" ref="E1"/>
  </sortState>
  <conditionalFormatting sqref="A2:E500">
    <cfRule type="expression" dxfId="1" priority="44">
      <formula>$C1=$C2</formula>
    </cfRule>
    <cfRule type="expression" dxfId="0" priority="45">
      <formula>$C1=$C1048576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F93"/>
  <sheetViews>
    <sheetView workbookViewId="0">
      <selection activeCell="E17" sqref="E17"/>
    </sheetView>
  </sheetViews>
  <sheetFormatPr defaultRowHeight="15" x14ac:dyDescent="0.25"/>
  <cols>
    <col min="1" max="1" width="14.7109375" customWidth="1"/>
    <col min="2" max="2" width="19.28515625" bestFit="1" customWidth="1"/>
    <col min="3" max="3" width="20.42578125" bestFit="1" customWidth="1"/>
    <col min="5" max="5" width="43.5703125" bestFit="1" customWidth="1"/>
    <col min="6" max="6" width="19.28515625" bestFit="1" customWidth="1"/>
    <col min="7" max="7" width="20.85546875" bestFit="1" customWidth="1"/>
    <col min="8" max="8" width="19.28515625" bestFit="1" customWidth="1"/>
    <col min="9" max="9" width="2.42578125" bestFit="1" customWidth="1"/>
    <col min="10" max="10" width="5.28515625" customWidth="1"/>
    <col min="11" max="11" width="19.28515625" bestFit="1" customWidth="1"/>
  </cols>
  <sheetData>
    <row r="1" spans="1:6" x14ac:dyDescent="0.25">
      <c r="A1" s="94"/>
      <c r="B1">
        <v>2018</v>
      </c>
    </row>
    <row r="2" spans="1:6" x14ac:dyDescent="0.25">
      <c r="A2" s="94"/>
      <c r="B2" s="94">
        <v>43155</v>
      </c>
      <c r="C2">
        <v>1</v>
      </c>
      <c r="D2" s="96">
        <v>0.33333333333333331</v>
      </c>
    </row>
    <row r="3" spans="1:6" x14ac:dyDescent="0.25">
      <c r="A3" s="94">
        <v>43101</v>
      </c>
      <c r="B3" s="94">
        <v>43155</v>
      </c>
      <c r="C3" s="94">
        <f>IF(WEEKDAY(B$3)=6,B$3+3,B$3+1)</f>
        <v>43156</v>
      </c>
      <c r="D3" s="96">
        <f>D2+TIME(0,10,0)</f>
        <v>0.34027777777777773</v>
      </c>
      <c r="E3">
        <v>20180224</v>
      </c>
    </row>
    <row r="4" spans="1:6" x14ac:dyDescent="0.25">
      <c r="A4" s="94">
        <v>40239</v>
      </c>
      <c r="B4" s="94">
        <f>DATE(YEAR(B3),MONTH(B3)+1,DAY(B3))</f>
        <v>43183</v>
      </c>
      <c r="C4" s="94">
        <f>DATE(LEFT(E3,4),MID(E3,5,2),RIGHT(E3,2))</f>
        <v>43155</v>
      </c>
      <c r="D4" s="96">
        <f t="shared" ref="D4:D19" si="0">D3+TIME(0,10,0)</f>
        <v>0.34722222222222215</v>
      </c>
    </row>
    <row r="5" spans="1:6" x14ac:dyDescent="0.25">
      <c r="A5" s="94">
        <v>40240</v>
      </c>
      <c r="B5" s="94"/>
      <c r="C5" s="94"/>
      <c r="D5" s="96">
        <f t="shared" si="0"/>
        <v>0.35416666666666657</v>
      </c>
      <c r="E5">
        <f>ABS(A3-B3)</f>
        <v>54</v>
      </c>
      <c r="F5" t="s">
        <v>9316</v>
      </c>
    </row>
    <row r="6" spans="1:6" x14ac:dyDescent="0.25">
      <c r="A6" s="94">
        <v>30069</v>
      </c>
      <c r="B6" s="94"/>
      <c r="C6" s="94"/>
      <c r="D6" s="96">
        <f t="shared" si="0"/>
        <v>0.36111111111111099</v>
      </c>
      <c r="E6" t="e">
        <f>NETWORKDAYS(A3,B3,A4:A20)</f>
        <v>#VALUE!</v>
      </c>
      <c r="F6" t="s">
        <v>9317</v>
      </c>
    </row>
    <row r="7" spans="1:6" x14ac:dyDescent="0.25">
      <c r="A7" s="89">
        <v>1230</v>
      </c>
      <c r="B7" s="94"/>
      <c r="C7" s="94"/>
      <c r="D7" s="96">
        <f t="shared" si="0"/>
        <v>0.36805555555555541</v>
      </c>
      <c r="E7">
        <f ca="1">INT(YEARFRAC(TODAY(),A6,1))</f>
        <v>36</v>
      </c>
      <c r="F7" t="s">
        <v>9318</v>
      </c>
    </row>
    <row r="8" spans="1:6" x14ac:dyDescent="0.25">
      <c r="A8" s="89">
        <v>65000</v>
      </c>
      <c r="B8" s="94"/>
      <c r="C8" s="94"/>
      <c r="D8" s="96">
        <f t="shared" si="0"/>
        <v>0.37499999999999983</v>
      </c>
      <c r="E8">
        <f ca="1">DATEDIF(A6,TODAY(),"Y")</f>
        <v>36</v>
      </c>
      <c r="F8" t="s">
        <v>9318</v>
      </c>
    </row>
    <row r="9" spans="1:6" x14ac:dyDescent="0.25">
      <c r="A9" s="96">
        <v>0.25</v>
      </c>
      <c r="B9" s="94"/>
      <c r="C9" s="94"/>
      <c r="D9" s="96">
        <f t="shared" si="0"/>
        <v>0.38194444444444425</v>
      </c>
      <c r="E9">
        <f>DATEDIF(A3,B3,"D")</f>
        <v>54</v>
      </c>
      <c r="F9" t="s">
        <v>9319</v>
      </c>
    </row>
    <row r="10" spans="1:6" x14ac:dyDescent="0.25">
      <c r="A10" s="97">
        <v>0.49386574074074074</v>
      </c>
      <c r="B10" s="95">
        <f>ROUND(A10*1440,0)/1440</f>
        <v>0.49375000000000002</v>
      </c>
      <c r="C10" s="94"/>
      <c r="D10" s="96">
        <f t="shared" si="0"/>
        <v>0.38888888888888867</v>
      </c>
      <c r="E10">
        <f>B2-DATE(YEAR(B2),1,0)</f>
        <v>55</v>
      </c>
      <c r="F10" t="s">
        <v>9319</v>
      </c>
    </row>
    <row r="11" spans="1:6" x14ac:dyDescent="0.25">
      <c r="A11" s="94"/>
      <c r="B11" s="95">
        <f>ROUND(A10*24,0)/24</f>
        <v>0.5</v>
      </c>
      <c r="C11" s="94"/>
      <c r="D11" s="96">
        <f t="shared" si="0"/>
        <v>0.39583333333333309</v>
      </c>
      <c r="E11">
        <f ca="1">TODAY()-DATE(YEAR(TODAY()),1,0)</f>
        <v>70</v>
      </c>
      <c r="F11" t="s">
        <v>9319</v>
      </c>
    </row>
    <row r="12" spans="1:6" x14ac:dyDescent="0.25">
      <c r="A12" s="94"/>
      <c r="B12" s="94"/>
      <c r="C12" s="94"/>
      <c r="D12" s="96">
        <f t="shared" si="0"/>
        <v>0.40277777777777751</v>
      </c>
      <c r="E12" s="89">
        <f>DATE(YEAR(B2),12,31)-B2</f>
        <v>310</v>
      </c>
      <c r="F12" t="s">
        <v>9320</v>
      </c>
    </row>
    <row r="13" spans="1:6" x14ac:dyDescent="0.25">
      <c r="A13" s="94"/>
      <c r="B13" s="94"/>
      <c r="C13" s="94"/>
      <c r="D13" s="96">
        <f t="shared" si="0"/>
        <v>0.40972222222222193</v>
      </c>
      <c r="E13">
        <f ca="1">DATE(YEAR(TODAY()),12,31)-TODAY()</f>
        <v>295</v>
      </c>
      <c r="F13" t="s">
        <v>9320</v>
      </c>
    </row>
    <row r="14" spans="1:6" x14ac:dyDescent="0.25">
      <c r="A14" s="94"/>
      <c r="B14" s="94"/>
      <c r="C14" s="94"/>
      <c r="D14" s="96">
        <f t="shared" si="0"/>
        <v>0.41666666666666635</v>
      </c>
      <c r="E14" s="94">
        <f>DATE(YEAR(B2),1,C2)</f>
        <v>43101</v>
      </c>
      <c r="F14" t="s">
        <v>9321</v>
      </c>
    </row>
    <row r="15" spans="1:6" x14ac:dyDescent="0.25">
      <c r="A15" s="94"/>
      <c r="B15" s="94"/>
      <c r="D15" s="96">
        <f t="shared" si="0"/>
        <v>0.42361111111111077</v>
      </c>
      <c r="E15">
        <f>WEEKDAY(DATE(2018,2,24),2)</f>
        <v>6</v>
      </c>
      <c r="F15" t="s">
        <v>9328</v>
      </c>
    </row>
    <row r="16" spans="1:6" x14ac:dyDescent="0.25">
      <c r="A16" s="94"/>
      <c r="B16" s="94"/>
      <c r="D16" s="96">
        <f t="shared" si="0"/>
        <v>0.43055555555555519</v>
      </c>
      <c r="E16">
        <f>WEEKNUM(B2,1)</f>
        <v>8</v>
      </c>
      <c r="F16" t="s">
        <v>9322</v>
      </c>
    </row>
    <row r="17" spans="1:6" x14ac:dyDescent="0.25">
      <c r="A17" s="94"/>
      <c r="B17" s="94"/>
      <c r="D17" s="96">
        <f t="shared" si="0"/>
        <v>0.43749999999999961</v>
      </c>
      <c r="E17" s="94">
        <f ca="1">TODAY()-MOD(TODAY()-1,7)</f>
        <v>43534</v>
      </c>
      <c r="F17" t="s">
        <v>9323</v>
      </c>
    </row>
    <row r="18" spans="1:6" x14ac:dyDescent="0.25">
      <c r="A18" s="94"/>
      <c r="B18" s="94"/>
      <c r="D18" s="96">
        <f t="shared" si="0"/>
        <v>0.44444444444444403</v>
      </c>
      <c r="E18" s="94">
        <f>B2+C2-WEEKDAY(B2)+(C2&lt;WEEKDAY(B2))*7</f>
        <v>43156</v>
      </c>
      <c r="F18" t="s">
        <v>9324</v>
      </c>
    </row>
    <row r="19" spans="1:6" x14ac:dyDescent="0.25">
      <c r="A19" s="94"/>
      <c r="B19" s="94"/>
      <c r="D19" s="96">
        <f t="shared" si="0"/>
        <v>0.45138888888888845</v>
      </c>
      <c r="E19" s="94">
        <f>DATE(B1,1,1)+IF(2&lt;WEEKDAY(DATE(B1,1,1)),7-WEEKDAY(DATE(B1,1,1))+2,2-WEEKDAY(DATE(B1,1,1)))+((3-1)*7)</f>
        <v>43115</v>
      </c>
      <c r="F19" t="s">
        <v>9325</v>
      </c>
    </row>
    <row r="20" spans="1:6" x14ac:dyDescent="0.25">
      <c r="A20" s="185" t="s">
        <v>9365</v>
      </c>
      <c r="B20" s="185"/>
      <c r="C20" s="185"/>
      <c r="E20" s="94">
        <f>DATE(YEAR(B2),MONTH(B2)+1,0)</f>
        <v>43159</v>
      </c>
      <c r="F20" t="s">
        <v>9326</v>
      </c>
    </row>
    <row r="21" spans="1:6" x14ac:dyDescent="0.25">
      <c r="A21" s="111">
        <f>PMT(6.5%/12,60,-20400)</f>
        <v>399.1494236620623</v>
      </c>
      <c r="B21" s="112">
        <f>RATE(60,A21,-20400)*12</f>
        <v>6.499999999999595E-2</v>
      </c>
      <c r="C21" s="93" t="s">
        <v>9366</v>
      </c>
      <c r="D21" s="93"/>
      <c r="E21">
        <f>DAY(DATE(YEAR(B2),MONTH(B2)+1,0))</f>
        <v>28</v>
      </c>
      <c r="F21" t="s">
        <v>9327</v>
      </c>
    </row>
    <row r="22" spans="1:6" x14ac:dyDescent="0.25">
      <c r="A22" s="111">
        <f>PPMT(6%/12,60,60,-20400)</f>
        <v>392.42701611973075</v>
      </c>
      <c r="B22">
        <f>NPER(B21/12,A21,-20400)</f>
        <v>59.999999999998508</v>
      </c>
      <c r="C22" s="93" t="s">
        <v>9367</v>
      </c>
      <c r="E22" s="95">
        <f ca="1">NOW()</f>
        <v>43535.026233796299</v>
      </c>
    </row>
    <row r="23" spans="1:6" x14ac:dyDescent="0.25">
      <c r="A23" s="111">
        <f>IPMT(6.5%/12,10,60,-20400)</f>
        <v>96.119569743798849</v>
      </c>
      <c r="B23" s="111">
        <f>PV(6.5%/12,60,399.15)</f>
        <v>-20400.029455870797</v>
      </c>
      <c r="C23" s="93" t="s">
        <v>9368</v>
      </c>
      <c r="E23" s="95">
        <f>TIMEVALUE(TEXT(A7,"00\:00"))</f>
        <v>0.52083333333333337</v>
      </c>
    </row>
    <row r="24" spans="1:6" x14ac:dyDescent="0.25">
      <c r="A24" s="94"/>
      <c r="E24" s="95">
        <f>A8/24</f>
        <v>2708.3333333333335</v>
      </c>
    </row>
    <row r="25" spans="1:6" x14ac:dyDescent="0.25">
      <c r="A25" s="94"/>
      <c r="E25" s="95">
        <f>A8/86400</f>
        <v>0.75231481481481477</v>
      </c>
    </row>
    <row r="26" spans="1:6" x14ac:dyDescent="0.25">
      <c r="A26" s="94"/>
      <c r="E26" s="96">
        <f>A9+TIME(7,30,0)</f>
        <v>0.5625</v>
      </c>
    </row>
    <row r="27" spans="1:6" x14ac:dyDescent="0.25">
      <c r="A27" s="94"/>
      <c r="B27" t="e">
        <f ca="1">IF(OFFSET([3]Sheet1!#REF!,(COLUMN()-1)*45+ROW()-1,0)="","",OFFSET([3]Sheet1!#REF!,(COLUMN()-1)*45+ROW()-1,0))</f>
        <v>#REF!</v>
      </c>
      <c r="C27" t="s">
        <v>9376</v>
      </c>
    </row>
    <row r="28" spans="1:6" x14ac:dyDescent="0.25">
      <c r="A28" s="94"/>
    </row>
    <row r="29" spans="1:6" x14ac:dyDescent="0.25">
      <c r="A29" s="94"/>
    </row>
    <row r="30" spans="1:6" x14ac:dyDescent="0.25">
      <c r="A30" s="94"/>
    </row>
    <row r="31" spans="1:6" x14ac:dyDescent="0.25">
      <c r="A31" s="94"/>
    </row>
    <row r="32" spans="1:6" x14ac:dyDescent="0.25">
      <c r="A32" s="94"/>
    </row>
    <row r="33" spans="1:1" x14ac:dyDescent="0.25">
      <c r="A33" s="94"/>
    </row>
    <row r="34" spans="1:1" x14ac:dyDescent="0.25">
      <c r="A34" s="94"/>
    </row>
    <row r="35" spans="1:1" x14ac:dyDescent="0.25">
      <c r="A35" s="94"/>
    </row>
    <row r="36" spans="1:1" x14ac:dyDescent="0.25">
      <c r="A36" s="94"/>
    </row>
    <row r="37" spans="1:1" x14ac:dyDescent="0.25">
      <c r="A37" s="94"/>
    </row>
    <row r="38" spans="1:1" x14ac:dyDescent="0.25">
      <c r="A38" s="94"/>
    </row>
    <row r="39" spans="1:1" x14ac:dyDescent="0.25">
      <c r="A39" s="94"/>
    </row>
    <row r="40" spans="1:1" x14ac:dyDescent="0.25">
      <c r="A40" s="94"/>
    </row>
    <row r="41" spans="1:1" x14ac:dyDescent="0.25">
      <c r="A41" s="94"/>
    </row>
    <row r="42" spans="1:1" x14ac:dyDescent="0.25">
      <c r="A42" s="94"/>
    </row>
    <row r="43" spans="1:1" x14ac:dyDescent="0.25">
      <c r="A43" s="94"/>
    </row>
    <row r="44" spans="1:1" x14ac:dyDescent="0.25">
      <c r="A44" s="94"/>
    </row>
    <row r="45" spans="1:1" x14ac:dyDescent="0.25">
      <c r="A45" s="94"/>
    </row>
    <row r="46" spans="1:1" x14ac:dyDescent="0.25">
      <c r="A46" s="94"/>
    </row>
    <row r="47" spans="1:1" x14ac:dyDescent="0.25">
      <c r="A47" s="94"/>
    </row>
    <row r="48" spans="1:1" x14ac:dyDescent="0.25">
      <c r="A48" s="94"/>
    </row>
    <row r="49" spans="1:1" x14ac:dyDescent="0.25">
      <c r="A49" s="94"/>
    </row>
    <row r="50" spans="1:1" x14ac:dyDescent="0.25">
      <c r="A50" s="94"/>
    </row>
    <row r="51" spans="1:1" x14ac:dyDescent="0.25">
      <c r="A51" s="94"/>
    </row>
    <row r="52" spans="1:1" x14ac:dyDescent="0.25">
      <c r="A52" s="94"/>
    </row>
    <row r="53" spans="1:1" x14ac:dyDescent="0.25">
      <c r="A53" s="94"/>
    </row>
    <row r="54" spans="1:1" x14ac:dyDescent="0.25">
      <c r="A54" s="94"/>
    </row>
    <row r="55" spans="1:1" x14ac:dyDescent="0.25">
      <c r="A55" s="94"/>
    </row>
    <row r="56" spans="1:1" x14ac:dyDescent="0.25">
      <c r="A56" s="94"/>
    </row>
    <row r="57" spans="1:1" x14ac:dyDescent="0.25">
      <c r="A57" s="94"/>
    </row>
    <row r="58" spans="1:1" x14ac:dyDescent="0.25">
      <c r="A58" s="94"/>
    </row>
    <row r="59" spans="1:1" x14ac:dyDescent="0.25">
      <c r="A59" s="94"/>
    </row>
    <row r="60" spans="1:1" x14ac:dyDescent="0.25">
      <c r="A60" s="94"/>
    </row>
    <row r="61" spans="1:1" x14ac:dyDescent="0.25">
      <c r="A61" s="94"/>
    </row>
    <row r="62" spans="1:1" x14ac:dyDescent="0.25">
      <c r="A62" s="94"/>
    </row>
    <row r="63" spans="1:1" x14ac:dyDescent="0.25">
      <c r="A63" s="94"/>
    </row>
    <row r="64" spans="1:1" x14ac:dyDescent="0.25">
      <c r="A64" s="94"/>
    </row>
    <row r="65" spans="1:1" x14ac:dyDescent="0.25">
      <c r="A65" s="94"/>
    </row>
    <row r="66" spans="1:1" x14ac:dyDescent="0.25">
      <c r="A66" s="94"/>
    </row>
    <row r="67" spans="1:1" x14ac:dyDescent="0.25">
      <c r="A67" s="94"/>
    </row>
    <row r="68" spans="1:1" x14ac:dyDescent="0.25">
      <c r="A68" s="94"/>
    </row>
    <row r="69" spans="1:1" x14ac:dyDescent="0.25">
      <c r="A69" s="94"/>
    </row>
    <row r="70" spans="1:1" x14ac:dyDescent="0.25">
      <c r="A70" s="94"/>
    </row>
    <row r="71" spans="1:1" x14ac:dyDescent="0.25">
      <c r="A71" s="94"/>
    </row>
    <row r="72" spans="1:1" x14ac:dyDescent="0.25">
      <c r="A72" s="94"/>
    </row>
    <row r="73" spans="1:1" x14ac:dyDescent="0.25">
      <c r="A73" s="94"/>
    </row>
    <row r="74" spans="1:1" x14ac:dyDescent="0.25">
      <c r="A74" s="94"/>
    </row>
    <row r="75" spans="1:1" x14ac:dyDescent="0.25">
      <c r="A75" s="94"/>
    </row>
    <row r="76" spans="1:1" x14ac:dyDescent="0.25">
      <c r="A76" s="94"/>
    </row>
    <row r="77" spans="1:1" x14ac:dyDescent="0.25">
      <c r="A77" s="94"/>
    </row>
    <row r="78" spans="1:1" x14ac:dyDescent="0.25">
      <c r="A78" s="94"/>
    </row>
    <row r="79" spans="1:1" x14ac:dyDescent="0.25">
      <c r="A79" s="94"/>
    </row>
    <row r="80" spans="1:1" x14ac:dyDescent="0.25">
      <c r="A80" s="94"/>
    </row>
    <row r="81" spans="1:1" x14ac:dyDescent="0.25">
      <c r="A81" s="94"/>
    </row>
    <row r="82" spans="1:1" x14ac:dyDescent="0.25">
      <c r="A82" s="94"/>
    </row>
    <row r="83" spans="1:1" x14ac:dyDescent="0.25">
      <c r="A83" s="94"/>
    </row>
    <row r="84" spans="1:1" x14ac:dyDescent="0.25">
      <c r="A84" s="94"/>
    </row>
    <row r="85" spans="1:1" x14ac:dyDescent="0.25">
      <c r="A85" s="94"/>
    </row>
    <row r="86" spans="1:1" x14ac:dyDescent="0.25">
      <c r="A86" s="94"/>
    </row>
    <row r="87" spans="1:1" x14ac:dyDescent="0.25">
      <c r="A87" s="94"/>
    </row>
    <row r="88" spans="1:1" x14ac:dyDescent="0.25">
      <c r="A88" s="94"/>
    </row>
    <row r="89" spans="1:1" x14ac:dyDescent="0.25">
      <c r="A89" s="94"/>
    </row>
    <row r="90" spans="1:1" x14ac:dyDescent="0.25">
      <c r="A90" s="94"/>
    </row>
    <row r="91" spans="1:1" x14ac:dyDescent="0.25">
      <c r="A91" s="94"/>
    </row>
    <row r="92" spans="1:1" x14ac:dyDescent="0.25">
      <c r="A92" s="94"/>
    </row>
    <row r="93" spans="1:1" x14ac:dyDescent="0.25">
      <c r="A93" s="94"/>
    </row>
  </sheetData>
  <mergeCells count="1">
    <mergeCell ref="A20:C20"/>
  </mergeCells>
  <pageMargins left="0.7" right="0.7" top="0.75" bottom="0.75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-0.249977111117893"/>
    <pageSetUpPr fitToPage="1"/>
  </sheetPr>
  <dimension ref="A1:O51"/>
  <sheetViews>
    <sheetView workbookViewId="0">
      <selection activeCell="K3" sqref="K3"/>
    </sheetView>
  </sheetViews>
  <sheetFormatPr defaultRowHeight="15" x14ac:dyDescent="0.25"/>
  <cols>
    <col min="1" max="1" width="9" customWidth="1"/>
    <col min="2" max="2" width="6.28515625" customWidth="1"/>
    <col min="3" max="3" width="19.28515625" bestFit="1" customWidth="1"/>
    <col min="4" max="4" width="10.5703125" customWidth="1"/>
    <col min="5" max="5" width="39.85546875" bestFit="1" customWidth="1"/>
    <col min="6" max="6" width="11.5703125" customWidth="1"/>
    <col min="7" max="7" width="12.7109375" customWidth="1"/>
    <col min="8" max="8" width="14.5703125" customWidth="1"/>
    <col min="9" max="9" width="14" customWidth="1"/>
    <col min="10" max="10" width="10.7109375" bestFit="1" customWidth="1"/>
    <col min="12" max="12" width="12.140625" bestFit="1" customWidth="1"/>
  </cols>
  <sheetData>
    <row r="1" spans="1:15" ht="15.75" thickBot="1" x14ac:dyDescent="0.3">
      <c r="A1" s="101" t="s">
        <v>0</v>
      </c>
      <c r="B1" s="102" t="s">
        <v>9330</v>
      </c>
      <c r="C1" s="102" t="s">
        <v>9331</v>
      </c>
      <c r="D1" s="102" t="s">
        <v>9361</v>
      </c>
      <c r="E1" s="102" t="s">
        <v>2</v>
      </c>
      <c r="F1" s="103" t="s">
        <v>9362</v>
      </c>
      <c r="G1" s="103" t="s">
        <v>9352</v>
      </c>
      <c r="H1" s="103" t="s">
        <v>9363</v>
      </c>
      <c r="I1" s="103" t="s">
        <v>9364</v>
      </c>
      <c r="J1" s="104" t="s">
        <v>9360</v>
      </c>
    </row>
    <row r="2" spans="1:15" ht="15.75" thickTop="1" x14ac:dyDescent="0.25">
      <c r="A2" s="105" t="s">
        <v>9332</v>
      </c>
      <c r="B2" s="106" t="s">
        <v>1434</v>
      </c>
      <c r="C2" s="106" t="s">
        <v>9353</v>
      </c>
      <c r="D2" s="106" t="s">
        <v>9333</v>
      </c>
      <c r="E2" s="106" t="s">
        <v>196</v>
      </c>
      <c r="F2" s="107">
        <v>12</v>
      </c>
      <c r="G2" s="107">
        <v>15</v>
      </c>
      <c r="H2" s="107">
        <v>4</v>
      </c>
      <c r="I2" s="107">
        <v>11</v>
      </c>
      <c r="J2" s="106" t="s">
        <v>9329</v>
      </c>
      <c r="K2" t="s">
        <v>9307</v>
      </c>
    </row>
    <row r="3" spans="1:15" x14ac:dyDescent="0.25">
      <c r="A3" s="108" t="s">
        <v>9334</v>
      </c>
      <c r="B3" s="98" t="s">
        <v>1434</v>
      </c>
      <c r="C3" s="98" t="s">
        <v>9354</v>
      </c>
      <c r="D3" s="98" t="s">
        <v>9335</v>
      </c>
      <c r="E3" s="98" t="s">
        <v>1018</v>
      </c>
      <c r="F3" s="109">
        <v>3</v>
      </c>
      <c r="G3" s="109">
        <v>132</v>
      </c>
      <c r="H3" s="109">
        <v>112</v>
      </c>
      <c r="I3" s="109">
        <v>20</v>
      </c>
      <c r="J3" s="98" t="s">
        <v>9309</v>
      </c>
      <c r="K3" t="s">
        <v>9369</v>
      </c>
    </row>
    <row r="4" spans="1:15" x14ac:dyDescent="0.25">
      <c r="A4" s="110" t="s">
        <v>9336</v>
      </c>
      <c r="B4" s="99" t="s">
        <v>1434</v>
      </c>
      <c r="C4" s="99" t="s">
        <v>9355</v>
      </c>
      <c r="D4" s="99" t="s">
        <v>9337</v>
      </c>
      <c r="E4" s="99" t="s">
        <v>370</v>
      </c>
      <c r="F4" s="100">
        <v>3</v>
      </c>
      <c r="G4" s="100">
        <v>233</v>
      </c>
      <c r="H4" s="100">
        <v>213</v>
      </c>
      <c r="I4" s="100">
        <v>20</v>
      </c>
      <c r="J4" s="99" t="s">
        <v>9310</v>
      </c>
      <c r="K4" t="s">
        <v>9370</v>
      </c>
    </row>
    <row r="5" spans="1:15" x14ac:dyDescent="0.25">
      <c r="A5" s="108" t="s">
        <v>9338</v>
      </c>
      <c r="B5" s="98" t="s">
        <v>1434</v>
      </c>
      <c r="C5" s="98" t="s">
        <v>9356</v>
      </c>
      <c r="D5" s="98" t="s">
        <v>9339</v>
      </c>
      <c r="E5" s="98" t="s">
        <v>1247</v>
      </c>
      <c r="F5" s="109">
        <v>6</v>
      </c>
      <c r="G5" s="109">
        <v>19</v>
      </c>
      <c r="H5" s="109">
        <v>7</v>
      </c>
      <c r="I5" s="109">
        <v>12</v>
      </c>
      <c r="J5" s="98" t="s">
        <v>9311</v>
      </c>
      <c r="K5" t="s">
        <v>9371</v>
      </c>
    </row>
    <row r="6" spans="1:15" x14ac:dyDescent="0.25">
      <c r="A6" s="110" t="s">
        <v>9340</v>
      </c>
      <c r="B6" s="99" t="s">
        <v>1434</v>
      </c>
      <c r="C6" s="99" t="s">
        <v>9342</v>
      </c>
      <c r="D6" s="99" t="s">
        <v>9341</v>
      </c>
      <c r="E6" s="99" t="s">
        <v>865</v>
      </c>
      <c r="F6" s="100">
        <v>6</v>
      </c>
      <c r="G6" s="100">
        <v>152</v>
      </c>
      <c r="H6" s="100">
        <v>142</v>
      </c>
      <c r="I6" s="100">
        <v>10</v>
      </c>
      <c r="J6" s="99" t="s">
        <v>9312</v>
      </c>
      <c r="K6" t="s">
        <v>9372</v>
      </c>
    </row>
    <row r="7" spans="1:15" x14ac:dyDescent="0.25">
      <c r="A7" s="108" t="s">
        <v>9343</v>
      </c>
      <c r="B7" s="98" t="s">
        <v>1434</v>
      </c>
      <c r="C7" s="98" t="s">
        <v>9345</v>
      </c>
      <c r="D7" s="98" t="s">
        <v>9344</v>
      </c>
      <c r="E7" s="98" t="s">
        <v>582</v>
      </c>
      <c r="F7" s="109">
        <v>3</v>
      </c>
      <c r="G7" s="109">
        <v>88</v>
      </c>
      <c r="H7" s="109">
        <v>75</v>
      </c>
      <c r="I7" s="109">
        <v>13</v>
      </c>
      <c r="J7" s="98" t="s">
        <v>9306</v>
      </c>
      <c r="K7" t="s">
        <v>9373</v>
      </c>
    </row>
    <row r="8" spans="1:15" x14ac:dyDescent="0.25">
      <c r="A8" s="110" t="s">
        <v>9346</v>
      </c>
      <c r="B8" s="99" t="s">
        <v>1434</v>
      </c>
      <c r="C8" s="99" t="s">
        <v>9357</v>
      </c>
      <c r="D8" s="99" t="s">
        <v>9347</v>
      </c>
      <c r="E8" s="99" t="s">
        <v>341</v>
      </c>
      <c r="F8" s="100">
        <v>3</v>
      </c>
      <c r="G8" s="100">
        <v>14</v>
      </c>
      <c r="H8" s="100">
        <v>1</v>
      </c>
      <c r="I8" s="100">
        <v>13</v>
      </c>
      <c r="J8" s="99" t="s">
        <v>9313</v>
      </c>
      <c r="K8" t="s">
        <v>9307</v>
      </c>
    </row>
    <row r="9" spans="1:15" x14ac:dyDescent="0.25">
      <c r="A9" s="108" t="s">
        <v>9348</v>
      </c>
      <c r="B9" s="98" t="s">
        <v>1434</v>
      </c>
      <c r="C9" s="98" t="s">
        <v>9358</v>
      </c>
      <c r="D9" s="98" t="s">
        <v>9349</v>
      </c>
      <c r="E9" s="98" t="s">
        <v>1176</v>
      </c>
      <c r="F9" s="109">
        <v>3</v>
      </c>
      <c r="G9" s="109">
        <v>49</v>
      </c>
      <c r="H9" s="109">
        <v>49</v>
      </c>
      <c r="I9" s="109">
        <v>0</v>
      </c>
      <c r="J9" s="98" t="s">
        <v>9314</v>
      </c>
      <c r="K9" t="s">
        <v>9374</v>
      </c>
    </row>
    <row r="10" spans="1:15" x14ac:dyDescent="0.25">
      <c r="A10" s="110" t="s">
        <v>9350</v>
      </c>
      <c r="B10" s="99" t="s">
        <v>1434</v>
      </c>
      <c r="C10" s="99" t="s">
        <v>9359</v>
      </c>
      <c r="D10" s="99" t="s">
        <v>9351</v>
      </c>
      <c r="E10" s="99" t="s">
        <v>883</v>
      </c>
      <c r="F10" s="100">
        <v>3</v>
      </c>
      <c r="G10" s="100">
        <v>49</v>
      </c>
      <c r="H10" s="100">
        <v>27</v>
      </c>
      <c r="I10" s="100">
        <v>22</v>
      </c>
      <c r="J10" s="99" t="s">
        <v>9315</v>
      </c>
      <c r="K10" t="s">
        <v>9375</v>
      </c>
    </row>
    <row r="13" spans="1:15" x14ac:dyDescent="0.25">
      <c r="C13" t="s">
        <v>9377</v>
      </c>
      <c r="D13" t="s">
        <v>9378</v>
      </c>
      <c r="E13" t="s">
        <v>9379</v>
      </c>
    </row>
    <row r="14" spans="1:15" x14ac:dyDescent="0.25">
      <c r="C14" s="114">
        <v>1</v>
      </c>
      <c r="D14" s="113">
        <v>2.23</v>
      </c>
      <c r="E14" s="113">
        <f t="array" ref="E14:E17">C14:C17*D14:D17</f>
        <v>2.23</v>
      </c>
      <c r="I14" s="94">
        <f ca="1">TODAY()</f>
        <v>43535</v>
      </c>
      <c r="J14" s="94">
        <f ca="1">EDATE(I14,15)</f>
        <v>43993</v>
      </c>
    </row>
    <row r="15" spans="1:15" x14ac:dyDescent="0.25">
      <c r="C15" s="114">
        <v>5</v>
      </c>
      <c r="D15" s="113">
        <v>3.56</v>
      </c>
      <c r="E15" s="113">
        <v>17.8</v>
      </c>
      <c r="I15" s="94">
        <v>41893</v>
      </c>
      <c r="J15" s="94">
        <f>EDATE(I15,36)</f>
        <v>42989</v>
      </c>
    </row>
    <row r="16" spans="1:15" x14ac:dyDescent="0.25">
      <c r="C16" s="114">
        <v>6</v>
      </c>
      <c r="D16" s="113">
        <v>6.58</v>
      </c>
      <c r="E16" s="113">
        <v>39.480000000000004</v>
      </c>
      <c r="H16" s="94"/>
      <c r="I16" s="94"/>
      <c r="L16" s="119"/>
      <c r="N16" s="120"/>
      <c r="O16" s="120"/>
    </row>
    <row r="17" spans="1:11" x14ac:dyDescent="0.25">
      <c r="C17" s="114">
        <v>4</v>
      </c>
      <c r="D17" s="113">
        <v>11</v>
      </c>
      <c r="E17" s="113">
        <v>44</v>
      </c>
      <c r="F17" s="112"/>
      <c r="H17" s="89"/>
    </row>
    <row r="18" spans="1:11" x14ac:dyDescent="0.25">
      <c r="E18" s="111">
        <f t="array" ref="E18">SUM(C14:C17*D14:D17)</f>
        <v>103.51</v>
      </c>
      <c r="K18" s="119"/>
    </row>
    <row r="19" spans="1:11" x14ac:dyDescent="0.25">
      <c r="A19" t="s">
        <v>9380</v>
      </c>
      <c r="B19" t="str">
        <f t="array" aca="1" ref="B19" ca="1">MID(A19,MATCH(0,(ISERROR(MID(A19,ROW(INDIRECT("1:"&amp;LEN(A19))),1)*1)*1),0),LEN(A19)-SUM(ISERROR(MID(A19,ROW(INDIRECT("1:"&amp;LEN(A19))),1)*1)*1))</f>
        <v xml:space="preserve">2935 </v>
      </c>
      <c r="E19" s="111"/>
      <c r="F19" s="111"/>
    </row>
    <row r="20" spans="1:11" x14ac:dyDescent="0.25">
      <c r="A20" t="s">
        <v>9381</v>
      </c>
      <c r="B20" t="str">
        <f>LEFT(A20,4)&amp;RIGHT(A20,1)</f>
        <v>29363</v>
      </c>
    </row>
    <row r="21" spans="1:11" x14ac:dyDescent="0.25">
      <c r="A21" t="s">
        <v>9382</v>
      </c>
      <c r="B21" t="str">
        <f t="shared" ref="B21:B30" si="0">LEFT(A21,4)&amp;RIGHT(A21,1)</f>
        <v>29373</v>
      </c>
      <c r="F21" s="112"/>
    </row>
    <row r="22" spans="1:11" x14ac:dyDescent="0.25">
      <c r="A22" t="s">
        <v>9383</v>
      </c>
      <c r="B22" t="str">
        <f t="shared" si="0"/>
        <v>29383</v>
      </c>
      <c r="E22" s="115" t="s">
        <v>9395</v>
      </c>
    </row>
    <row r="23" spans="1:11" x14ac:dyDescent="0.25">
      <c r="A23" t="s">
        <v>9384</v>
      </c>
      <c r="B23" t="str">
        <f t="shared" si="0"/>
        <v>29393</v>
      </c>
    </row>
    <row r="24" spans="1:11" x14ac:dyDescent="0.25">
      <c r="A24" t="s">
        <v>9385</v>
      </c>
      <c r="B24" t="str">
        <f t="shared" si="0"/>
        <v>29403</v>
      </c>
      <c r="E24" s="94">
        <f>WORKDAY.INTL("20/04/2018",30)</f>
        <v>43252</v>
      </c>
    </row>
    <row r="25" spans="1:11" x14ac:dyDescent="0.25">
      <c r="A25" t="s">
        <v>9386</v>
      </c>
      <c r="B25" t="str">
        <f t="shared" si="0"/>
        <v>29413</v>
      </c>
    </row>
    <row r="26" spans="1:11" x14ac:dyDescent="0.25">
      <c r="A26" t="s">
        <v>9387</v>
      </c>
      <c r="B26" t="str">
        <f t="shared" si="0"/>
        <v>29423</v>
      </c>
    </row>
    <row r="27" spans="1:11" x14ac:dyDescent="0.25">
      <c r="A27" t="s">
        <v>9388</v>
      </c>
      <c r="B27" t="str">
        <f t="shared" si="0"/>
        <v>29433</v>
      </c>
    </row>
    <row r="28" spans="1:11" x14ac:dyDescent="0.25">
      <c r="A28" t="s">
        <v>9389</v>
      </c>
      <c r="B28" t="str">
        <f t="shared" si="0"/>
        <v>29443</v>
      </c>
    </row>
    <row r="29" spans="1:11" x14ac:dyDescent="0.25">
      <c r="A29" t="s">
        <v>9390</v>
      </c>
      <c r="B29" t="str">
        <f t="shared" si="0"/>
        <v>29453</v>
      </c>
    </row>
    <row r="30" spans="1:11" x14ac:dyDescent="0.25">
      <c r="A30" t="s">
        <v>9391</v>
      </c>
      <c r="B30" t="str">
        <f t="shared" si="0"/>
        <v>29463</v>
      </c>
    </row>
    <row r="36" spans="5:5" x14ac:dyDescent="0.25">
      <c r="E36" t="s">
        <v>9531</v>
      </c>
    </row>
    <row r="37" spans="5:5" x14ac:dyDescent="0.25">
      <c r="E37" t="s">
        <v>9532</v>
      </c>
    </row>
    <row r="38" spans="5:5" x14ac:dyDescent="0.25">
      <c r="E38" t="s">
        <v>9533</v>
      </c>
    </row>
    <row r="39" spans="5:5" x14ac:dyDescent="0.25">
      <c r="E39" t="s">
        <v>9534</v>
      </c>
    </row>
    <row r="40" spans="5:5" x14ac:dyDescent="0.25">
      <c r="E40" t="s">
        <v>9535</v>
      </c>
    </row>
    <row r="41" spans="5:5" x14ac:dyDescent="0.25">
      <c r="E41" t="s">
        <v>9536</v>
      </c>
    </row>
    <row r="42" spans="5:5" x14ac:dyDescent="0.25">
      <c r="E42" t="s">
        <v>9537</v>
      </c>
    </row>
    <row r="43" spans="5:5" x14ac:dyDescent="0.25">
      <c r="E43" t="s">
        <v>9538</v>
      </c>
    </row>
    <row r="44" spans="5:5" x14ac:dyDescent="0.25">
      <c r="E44" t="s">
        <v>9539</v>
      </c>
    </row>
    <row r="45" spans="5:5" x14ac:dyDescent="0.25">
      <c r="E45" t="s">
        <v>9540</v>
      </c>
    </row>
    <row r="46" spans="5:5" x14ac:dyDescent="0.25">
      <c r="E46" t="s">
        <v>9541</v>
      </c>
    </row>
    <row r="47" spans="5:5" x14ac:dyDescent="0.25">
      <c r="E47" t="s">
        <v>9542</v>
      </c>
    </row>
    <row r="48" spans="5:5" x14ac:dyDescent="0.25">
      <c r="E48" t="s">
        <v>9543</v>
      </c>
    </row>
    <row r="49" spans="5:5" x14ac:dyDescent="0.25">
      <c r="E49" t="s">
        <v>9544</v>
      </c>
    </row>
    <row r="50" spans="5:5" x14ac:dyDescent="0.25">
      <c r="E50" t="s">
        <v>9545</v>
      </c>
    </row>
    <row r="51" spans="5:5" x14ac:dyDescent="0.25">
      <c r="E51" t="s">
        <v>9546</v>
      </c>
    </row>
  </sheetData>
  <pageMargins left="0.25" right="0.25" top="0.75" bottom="0.75" header="0.3" footer="0.3"/>
  <pageSetup paperSize="9"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8"/>
  <sheetViews>
    <sheetView workbookViewId="0">
      <selection activeCell="B1" sqref="B1:X7"/>
    </sheetView>
  </sheetViews>
  <sheetFormatPr defaultRowHeight="15" x14ac:dyDescent="0.25"/>
  <cols>
    <col min="1" max="1" width="70.85546875" style="124" customWidth="1"/>
    <col min="2" max="2" width="9.140625" style="124"/>
  </cols>
  <sheetData>
    <row r="1" spans="1:1" x14ac:dyDescent="0.25">
      <c r="A1" s="124" t="s">
        <v>10438</v>
      </c>
    </row>
    <row r="2" spans="1:1" x14ac:dyDescent="0.25">
      <c r="A2" s="124" t="s">
        <v>10439</v>
      </c>
    </row>
    <row r="3" spans="1:1" x14ac:dyDescent="0.25">
      <c r="A3" s="124" t="s">
        <v>10440</v>
      </c>
    </row>
    <row r="4" spans="1:1" x14ac:dyDescent="0.25">
      <c r="A4" s="124" t="s">
        <v>10441</v>
      </c>
    </row>
    <row r="5" spans="1:1" x14ac:dyDescent="0.25">
      <c r="A5" s="124" t="s">
        <v>10442</v>
      </c>
    </row>
    <row r="6" spans="1:1" x14ac:dyDescent="0.25">
      <c r="A6" s="124" t="s">
        <v>10444</v>
      </c>
    </row>
    <row r="7" spans="1:1" x14ac:dyDescent="0.25">
      <c r="A7" s="124" t="s">
        <v>10443</v>
      </c>
    </row>
    <row r="8" spans="1:1" x14ac:dyDescent="0.25">
      <c r="A8" s="124" t="s">
        <v>10445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24"/>
  <sheetViews>
    <sheetView workbookViewId="0">
      <selection activeCell="H1" sqref="H1:H25"/>
    </sheetView>
  </sheetViews>
  <sheetFormatPr defaultRowHeight="15" x14ac:dyDescent="0.25"/>
  <cols>
    <col min="1" max="1" width="10" bestFit="1" customWidth="1"/>
    <col min="2" max="2" width="11" bestFit="1" customWidth="1"/>
    <col min="3" max="3" width="10" bestFit="1" customWidth="1"/>
    <col min="4" max="4" width="41" bestFit="1" customWidth="1"/>
    <col min="5" max="5" width="12" bestFit="1" customWidth="1"/>
    <col min="6" max="6" width="21.5703125" style="124" customWidth="1"/>
    <col min="7" max="7" width="6.5703125" bestFit="1" customWidth="1"/>
    <col min="8" max="8" width="15.28515625" bestFit="1" customWidth="1"/>
    <col min="9" max="9" width="9.5703125" bestFit="1" customWidth="1"/>
    <col min="10" max="10" width="9" bestFit="1" customWidth="1"/>
    <col min="11" max="11" width="10.5703125" bestFit="1" customWidth="1"/>
  </cols>
  <sheetData>
    <row r="1" spans="1:14" x14ac:dyDescent="0.25">
      <c r="A1" s="170" t="s">
        <v>10658</v>
      </c>
      <c r="B1">
        <v>281339</v>
      </c>
      <c r="C1">
        <v>2000</v>
      </c>
      <c r="D1" t="str">
        <f>(C$1)&amp;B1</f>
        <v>2000281339</v>
      </c>
      <c r="E1">
        <v>1.501542701902E+17</v>
      </c>
      <c r="F1" s="124" t="s">
        <v>10548</v>
      </c>
      <c r="G1" t="s">
        <v>10547</v>
      </c>
      <c r="I1" t="s">
        <v>10549</v>
      </c>
      <c r="J1">
        <v>11429288</v>
      </c>
      <c r="N1" s="124"/>
    </row>
    <row r="2" spans="1:14" x14ac:dyDescent="0.25">
      <c r="A2" s="170" t="s">
        <v>10659</v>
      </c>
      <c r="B2">
        <v>281323</v>
      </c>
      <c r="C2" t="s">
        <v>10547</v>
      </c>
      <c r="D2" t="str">
        <f t="shared" ref="D2:D16" si="0">(C$1)&amp;B2</f>
        <v>2000281323</v>
      </c>
      <c r="E2">
        <v>1.501542701902E+17</v>
      </c>
      <c r="F2" s="124" t="s">
        <v>10548</v>
      </c>
      <c r="G2" t="s">
        <v>10547</v>
      </c>
      <c r="I2" t="s">
        <v>10549</v>
      </c>
      <c r="J2">
        <v>11429305</v>
      </c>
      <c r="N2" s="124"/>
    </row>
    <row r="3" spans="1:14" x14ac:dyDescent="0.25">
      <c r="A3" s="170" t="s">
        <v>10660</v>
      </c>
      <c r="B3">
        <v>281324</v>
      </c>
      <c r="C3" t="s">
        <v>10547</v>
      </c>
      <c r="D3" t="str">
        <f t="shared" si="0"/>
        <v>2000281324</v>
      </c>
      <c r="E3">
        <v>1.501542701902E+17</v>
      </c>
      <c r="F3" s="124" t="s">
        <v>10548</v>
      </c>
      <c r="G3" t="s">
        <v>10547</v>
      </c>
      <c r="I3" t="s">
        <v>10549</v>
      </c>
      <c r="J3">
        <v>11429366</v>
      </c>
      <c r="N3" s="124"/>
    </row>
    <row r="4" spans="1:14" x14ac:dyDescent="0.25">
      <c r="A4" s="170" t="s">
        <v>10661</v>
      </c>
      <c r="B4">
        <v>281325</v>
      </c>
      <c r="C4" t="s">
        <v>10547</v>
      </c>
      <c r="D4" t="str">
        <f t="shared" si="0"/>
        <v>2000281325</v>
      </c>
      <c r="E4">
        <v>1.501542701902E+17</v>
      </c>
      <c r="F4" s="124" t="s">
        <v>10548</v>
      </c>
      <c r="G4" t="s">
        <v>10547</v>
      </c>
      <c r="I4" t="s">
        <v>10549</v>
      </c>
      <c r="J4">
        <v>11429305</v>
      </c>
      <c r="N4" s="124"/>
    </row>
    <row r="5" spans="1:14" x14ac:dyDescent="0.25">
      <c r="A5" s="170" t="s">
        <v>10662</v>
      </c>
      <c r="B5">
        <v>281326</v>
      </c>
      <c r="C5" t="s">
        <v>10547</v>
      </c>
      <c r="D5" t="str">
        <f t="shared" si="0"/>
        <v>2000281326</v>
      </c>
      <c r="E5">
        <v>1.501542701902E+17</v>
      </c>
      <c r="F5" s="124" t="s">
        <v>10548</v>
      </c>
      <c r="G5" t="s">
        <v>10547</v>
      </c>
      <c r="I5" t="s">
        <v>10549</v>
      </c>
      <c r="J5">
        <v>11429219</v>
      </c>
      <c r="N5" s="124"/>
    </row>
    <row r="6" spans="1:14" x14ac:dyDescent="0.25">
      <c r="A6" s="170" t="s">
        <v>10659</v>
      </c>
      <c r="B6">
        <v>281331</v>
      </c>
      <c r="C6" t="s">
        <v>10547</v>
      </c>
      <c r="D6" t="str">
        <f t="shared" si="0"/>
        <v>2000281331</v>
      </c>
      <c r="E6">
        <v>1.501542701902E+17</v>
      </c>
      <c r="F6" s="124" t="s">
        <v>10548</v>
      </c>
      <c r="G6" t="s">
        <v>10547</v>
      </c>
      <c r="I6" t="s">
        <v>10549</v>
      </c>
      <c r="J6">
        <v>11429219</v>
      </c>
      <c r="N6" s="124"/>
    </row>
    <row r="7" spans="1:14" x14ac:dyDescent="0.25">
      <c r="A7" s="170" t="s">
        <v>10663</v>
      </c>
      <c r="B7">
        <v>281332</v>
      </c>
      <c r="C7" t="s">
        <v>10547</v>
      </c>
      <c r="D7" t="str">
        <f t="shared" si="0"/>
        <v>2000281332</v>
      </c>
      <c r="E7">
        <v>1.501542701902E+17</v>
      </c>
      <c r="F7" s="124" t="s">
        <v>10548</v>
      </c>
      <c r="G7" t="s">
        <v>10547</v>
      </c>
      <c r="I7" t="s">
        <v>10549</v>
      </c>
      <c r="J7">
        <v>11429305</v>
      </c>
      <c r="N7" s="124"/>
    </row>
    <row r="8" spans="1:14" x14ac:dyDescent="0.25">
      <c r="A8" s="170" t="s">
        <v>10664</v>
      </c>
      <c r="B8">
        <v>281333</v>
      </c>
      <c r="C8" t="s">
        <v>10547</v>
      </c>
      <c r="D8" t="str">
        <f t="shared" si="0"/>
        <v>2000281333</v>
      </c>
      <c r="E8">
        <v>1.501542701902E+17</v>
      </c>
      <c r="F8" s="124" t="s">
        <v>10548</v>
      </c>
      <c r="G8" t="s">
        <v>10547</v>
      </c>
      <c r="I8" t="s">
        <v>10549</v>
      </c>
      <c r="J8">
        <v>11429366</v>
      </c>
      <c r="N8" s="124"/>
    </row>
    <row r="9" spans="1:14" x14ac:dyDescent="0.25">
      <c r="A9" s="170" t="s">
        <v>10665</v>
      </c>
      <c r="B9">
        <v>281334</v>
      </c>
      <c r="D9" t="str">
        <f t="shared" si="0"/>
        <v>2000281334</v>
      </c>
      <c r="N9" s="124"/>
    </row>
    <row r="10" spans="1:14" x14ac:dyDescent="0.25">
      <c r="A10" s="170" t="s">
        <v>10666</v>
      </c>
      <c r="B10">
        <v>281335</v>
      </c>
      <c r="D10" t="str">
        <f t="shared" si="0"/>
        <v>2000281335</v>
      </c>
      <c r="N10" s="124"/>
    </row>
    <row r="11" spans="1:14" x14ac:dyDescent="0.25">
      <c r="A11" s="170" t="s">
        <v>10667</v>
      </c>
      <c r="B11">
        <v>281443</v>
      </c>
      <c r="D11" t="str">
        <f t="shared" si="0"/>
        <v>2000281443</v>
      </c>
      <c r="N11" s="124"/>
    </row>
    <row r="12" spans="1:14" x14ac:dyDescent="0.25">
      <c r="A12" s="170" t="s">
        <v>10664</v>
      </c>
      <c r="B12">
        <v>281241</v>
      </c>
      <c r="D12" t="str">
        <f t="shared" si="0"/>
        <v>2000281241</v>
      </c>
      <c r="N12" s="124"/>
    </row>
    <row r="13" spans="1:14" x14ac:dyDescent="0.25">
      <c r="A13" s="170" t="s">
        <v>10668</v>
      </c>
      <c r="B13">
        <v>281242</v>
      </c>
      <c r="D13" t="str">
        <f t="shared" si="0"/>
        <v>2000281242</v>
      </c>
      <c r="N13" s="124"/>
    </row>
    <row r="14" spans="1:14" x14ac:dyDescent="0.25">
      <c r="A14" s="170" t="s">
        <v>10662</v>
      </c>
      <c r="B14">
        <v>281380</v>
      </c>
      <c r="D14" t="str">
        <f t="shared" si="0"/>
        <v>2000281380</v>
      </c>
      <c r="N14" s="124"/>
    </row>
    <row r="15" spans="1:14" x14ac:dyDescent="0.25">
      <c r="A15" s="170" t="s">
        <v>10669</v>
      </c>
      <c r="B15">
        <v>281381</v>
      </c>
      <c r="D15" t="str">
        <f t="shared" si="0"/>
        <v>2000281381</v>
      </c>
      <c r="N15" s="124"/>
    </row>
    <row r="16" spans="1:14" x14ac:dyDescent="0.25">
      <c r="A16" s="170" t="s">
        <v>10670</v>
      </c>
      <c r="B16">
        <v>281382</v>
      </c>
      <c r="D16" t="str">
        <f t="shared" si="0"/>
        <v>2000281382</v>
      </c>
      <c r="N16" s="124"/>
    </row>
    <row r="17" spans="1:14" x14ac:dyDescent="0.25">
      <c r="A17" s="170" t="s">
        <v>10661</v>
      </c>
      <c r="N17" s="124"/>
    </row>
    <row r="18" spans="1:14" x14ac:dyDescent="0.25">
      <c r="A18" s="170" t="s">
        <v>10671</v>
      </c>
      <c r="N18" s="124"/>
    </row>
    <row r="19" spans="1:14" x14ac:dyDescent="0.25">
      <c r="A19" s="170" t="s">
        <v>10672</v>
      </c>
      <c r="N19" s="124"/>
    </row>
    <row r="20" spans="1:14" x14ac:dyDescent="0.25">
      <c r="A20" s="170" t="s">
        <v>10673</v>
      </c>
      <c r="N20" s="124"/>
    </row>
    <row r="21" spans="1:14" x14ac:dyDescent="0.25">
      <c r="A21" s="170" t="s">
        <v>10674</v>
      </c>
      <c r="N21" s="124"/>
    </row>
    <row r="22" spans="1:14" x14ac:dyDescent="0.25">
      <c r="A22" s="170" t="s">
        <v>10675</v>
      </c>
      <c r="N22" s="124"/>
    </row>
    <row r="23" spans="1:14" x14ac:dyDescent="0.25">
      <c r="A23" s="170" t="s">
        <v>10676</v>
      </c>
      <c r="N23" s="124"/>
    </row>
    <row r="24" spans="1:14" x14ac:dyDescent="0.25">
      <c r="N24" s="1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_Main_</vt:lpstr>
      <vt:lpstr>Configs</vt:lpstr>
      <vt:lpstr>Empty FXD</vt:lpstr>
      <vt:lpstr>Order Check &amp; ELR</vt:lpstr>
      <vt:lpstr>BinMax</vt:lpstr>
      <vt:lpstr>FXD_in_use</vt:lpstr>
      <vt:lpstr>NewBin</vt:lpstr>
      <vt:lpstr>LE Check</vt:lpstr>
      <vt:lpstr>Su datom pvz</vt:lpstr>
      <vt:lpstr>SMTH</vt:lpstr>
      <vt:lpstr>WCS Actions</vt:lpstr>
      <vt:lpstr>Sheet2</vt:lpstr>
      <vt:lpstr>allTosCount</vt:lpstr>
      <vt:lpstr>articlesINuse</vt:lpstr>
      <vt:lpstr>binmax</vt:lpstr>
      <vt:lpstr>bins</vt:lpstr>
      <vt:lpstr>firstRow</vt:lpstr>
      <vt:lpstr>locUSE</vt:lpstr>
      <vt:lpstr>Printers</vt:lpstr>
      <vt:lpstr>type</vt:lpstr>
    </vt:vector>
  </TitlesOfParts>
  <Company>The Body Shop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 Spreadsheet</dc:title>
  <dc:creator>Dmitrij.Domorackij@thebodyshop.com</dc:creator>
  <cp:lastModifiedBy>Marius Nalivaika</cp:lastModifiedBy>
  <cp:lastPrinted>2019-03-01T05:38:18Z</cp:lastPrinted>
  <dcterms:created xsi:type="dcterms:W3CDTF">2012-09-07T15:37:21Z</dcterms:created>
  <dcterms:modified xsi:type="dcterms:W3CDTF">2019-03-11T00:40:46Z</dcterms:modified>
  <cp:contentStatus>In progress</cp:contentStatus>
</cp:coreProperties>
</file>